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EstaPasta_de_trabalho"/>
  <mc:AlternateContent xmlns:mc="http://schemas.openxmlformats.org/markup-compatibility/2006">
    <mc:Choice Requires="x15">
      <x15ac:absPath xmlns:x15ac="http://schemas.microsoft.com/office/spreadsheetml/2010/11/ac" url="C:\Users\ferreira\AppData\Local\Microsoft\Windows\Temporary Internet Files\Content.Outlook\O68I00UB\"/>
    </mc:Choice>
  </mc:AlternateContent>
  <bookViews>
    <workbookView xWindow="0" yWindow="0" windowWidth="28800" windowHeight="11835" tabRatio="917" activeTab="2"/>
  </bookViews>
  <sheets>
    <sheet name="MENU" sheetId="24" r:id="rId1"/>
    <sheet name="INSTRUÇÕES PARA O PREENCHIMENTO" sheetId="28" r:id="rId2"/>
    <sheet name="1-MPN" sheetId="1" r:id="rId3"/>
    <sheet name="2-MPI" sheetId="2" r:id="rId4"/>
    <sheet name="3-MCN" sheetId="3" r:id="rId5"/>
    <sheet name="4-MCI" sheetId="5" r:id="rId6"/>
    <sheet name="5-STB" sheetId="6" r:id="rId7"/>
    <sheet name="6-STE" sheetId="7" r:id="rId8"/>
    <sheet name="7-TRAN" sheetId="8" r:id="rId9"/>
    <sheet name="8-DIP-DIE" sheetId="9" r:id="rId10"/>
    <sheet name="9-BOL-TTS" sheetId="18" r:id="rId11"/>
    <sheet name="10-BOL-ACAD" sheetId="21" r:id="rId12"/>
    <sheet name="CONSOLIDADA FAPESP" sheetId="30" r:id="rId13"/>
    <sheet name="CONSOLIDADA PARCEIRO" sheetId="19" r:id="rId14"/>
  </sheets>
  <definedNames>
    <definedName name="_xlnm.Print_Area" localSheetId="11">'10-BOL-ACAD'!$B$2:$H$420</definedName>
    <definedName name="_xlnm.Print_Area" localSheetId="2">'1-MPN'!$B$1:$O$1185</definedName>
    <definedName name="_xlnm.Print_Area" localSheetId="3">'2-MPI'!$B$2:$T$1186</definedName>
    <definedName name="_xlnm.Print_Area" localSheetId="4">'3-MCN'!$B$2:$N$1090</definedName>
    <definedName name="_xlnm.Print_Area" localSheetId="5">'4-MCI'!$B$2:$Q$1125</definedName>
    <definedName name="_xlnm.Print_Area" localSheetId="6">'5-STB'!$B$2:$P$1120</definedName>
    <definedName name="_xlnm.Print_Area" localSheetId="7">'6-STE'!$B$2:$P$1136</definedName>
    <definedName name="_xlnm.Print_Area" localSheetId="8">'7-TRAN'!$B$2:$Q$1107</definedName>
    <definedName name="_xlnm.Print_Area" localSheetId="9">'8-DIP-DIE'!$B$2:$Q$106</definedName>
    <definedName name="_xlnm.Print_Area" localSheetId="10">'9-BOL-TTS'!$B$1:$L$457</definedName>
    <definedName name="_xlnm.Print_Area" localSheetId="12">'CONSOLIDADA FAPESP'!$C$1:$E$121</definedName>
    <definedName name="_xlnm.Print_Area" localSheetId="13">'CONSOLIDADA PARCEIRO'!$C$1:$E$109</definedName>
    <definedName name="_xlnm.Print_Area" localSheetId="0">MENU!$A$1:$K$17</definedName>
    <definedName name="BOLS">'INSTRUÇÕES PARA O PREENCHIMENTO'!$Q$285:$R$289</definedName>
    <definedName name="TAB">'9-BOL-TTS'!$N$15:$O$20</definedName>
    <definedName name="TABA">'2-MPI'!$V$22:$W$27</definedName>
    <definedName name="TABB">'4-MCI'!$S$22:$T$27</definedName>
    <definedName name="TABC">'6-STE'!$R$22:$S$27</definedName>
    <definedName name="tabela_de_valores_de_bolsas_no_pais" localSheetId="2">'1-MPN'!#REF!</definedName>
    <definedName name="tabela_de_valores_de_bolsas_no_pais" localSheetId="10">'9-BOL-TTS'!#REF!</definedName>
    <definedName name="tabela_de_valores_de_bolsas_no_pais_1" localSheetId="2">'1-MPN'!#REF!</definedName>
  </definedNames>
  <calcPr calcId="152511"/>
</workbook>
</file>

<file path=xl/calcChain.xml><?xml version="1.0" encoding="utf-8"?>
<calcChain xmlns="http://schemas.openxmlformats.org/spreadsheetml/2006/main">
  <c r="D52" i="19" l="1"/>
  <c r="O251" i="7" l="1"/>
  <c r="S255" i="7"/>
  <c r="HX15" i="21"/>
  <c r="HY15" i="21" s="1"/>
  <c r="HX16" i="21"/>
  <c r="HY16" i="21" s="1"/>
  <c r="K17" i="21"/>
  <c r="HX18" i="21"/>
  <c r="HY18" i="21"/>
  <c r="HX19" i="21"/>
  <c r="HY19" i="21"/>
  <c r="HX20" i="21"/>
  <c r="HY20" i="21"/>
  <c r="HX21" i="21"/>
  <c r="HY21" i="21"/>
  <c r="HX22" i="21"/>
  <c r="HY22" i="21"/>
  <c r="HX23" i="21"/>
  <c r="HX25" i="21"/>
  <c r="HY25" i="21" s="1"/>
  <c r="HX26" i="21"/>
  <c r="HX36" i="21"/>
  <c r="HY36" i="21"/>
  <c r="HX37" i="21"/>
  <c r="HX48" i="21"/>
  <c r="HY48" i="21" s="1"/>
  <c r="HX49" i="21"/>
  <c r="HY49" i="21" s="1"/>
  <c r="HX51" i="21"/>
  <c r="HY51" i="21" s="1"/>
  <c r="HX52" i="21"/>
  <c r="HY52" i="21" s="1"/>
  <c r="HX53" i="21"/>
  <c r="HY53" i="21" s="1"/>
  <c r="HX54" i="21"/>
  <c r="HY54" i="21" s="1"/>
  <c r="HX55" i="21"/>
  <c r="HY55" i="21" s="1"/>
  <c r="HX56" i="21"/>
  <c r="HX58" i="21"/>
  <c r="HY58" i="21"/>
  <c r="HX59" i="21"/>
  <c r="HX69" i="21"/>
  <c r="HY69" i="21" s="1"/>
  <c r="HX70" i="21"/>
  <c r="HX99" i="21"/>
  <c r="HY99" i="21"/>
  <c r="HX100" i="21"/>
  <c r="HY100" i="21"/>
  <c r="HX102" i="21"/>
  <c r="HY102" i="21"/>
  <c r="HX103" i="21"/>
  <c r="HY103" i="21"/>
  <c r="HX104" i="21"/>
  <c r="HY104" i="21"/>
  <c r="HX105" i="21"/>
  <c r="HY105" i="21"/>
  <c r="HX106" i="21"/>
  <c r="HY106" i="21"/>
  <c r="HX107" i="21"/>
  <c r="HX109" i="21"/>
  <c r="HY109" i="21" s="1"/>
  <c r="HX110" i="21"/>
  <c r="HX117" i="21"/>
  <c r="HY117" i="21"/>
  <c r="HX118" i="21"/>
  <c r="HX132" i="21"/>
  <c r="HY132" i="21" s="1"/>
  <c r="HX133" i="21"/>
  <c r="HY133" i="21" s="1"/>
  <c r="HX135" i="21"/>
  <c r="HY135" i="21" s="1"/>
  <c r="HX136" i="21"/>
  <c r="HY136" i="21" s="1"/>
  <c r="HX137" i="21"/>
  <c r="HY137" i="21" s="1"/>
  <c r="HX138" i="21"/>
  <c r="HY138" i="21" s="1"/>
  <c r="HX139" i="21"/>
  <c r="HY139" i="21" s="1"/>
  <c r="HX140" i="21"/>
  <c r="HX142" i="21"/>
  <c r="HY142" i="21"/>
  <c r="HX143" i="21"/>
  <c r="HX153" i="21"/>
  <c r="HY153" i="21" s="1"/>
  <c r="HX154" i="21"/>
  <c r="HX158" i="21"/>
  <c r="HY158" i="21"/>
  <c r="HX159" i="21"/>
  <c r="HX182" i="21"/>
  <c r="HY182" i="21" s="1"/>
  <c r="HX183" i="21"/>
  <c r="HY183" i="21" s="1"/>
  <c r="HX185" i="21"/>
  <c r="HY185" i="21" s="1"/>
  <c r="HX186" i="21"/>
  <c r="HY186" i="21" s="1"/>
  <c r="HX187" i="21"/>
  <c r="HY187" i="21" s="1"/>
  <c r="HX188" i="21"/>
  <c r="HY188" i="21" s="1"/>
  <c r="HX189" i="21"/>
  <c r="HY189" i="21" s="1"/>
  <c r="HX190" i="21"/>
  <c r="HX192" i="21"/>
  <c r="HY192" i="21"/>
  <c r="HX193" i="21"/>
  <c r="HX203" i="21"/>
  <c r="HY203" i="21" s="1"/>
  <c r="HX204" i="21"/>
  <c r="HX216" i="21"/>
  <c r="HY216" i="21"/>
  <c r="HX217" i="21"/>
  <c r="HY217" i="21"/>
  <c r="HX219" i="21"/>
  <c r="HY219" i="21"/>
  <c r="HX220" i="21"/>
  <c r="HY220" i="21"/>
  <c r="HX221" i="21"/>
  <c r="HY221" i="21"/>
  <c r="HX222" i="21"/>
  <c r="HY222" i="21"/>
  <c r="HX223" i="21"/>
  <c r="HY223" i="21"/>
  <c r="HX224" i="21"/>
  <c r="HX226" i="21"/>
  <c r="HY226" i="21" s="1"/>
  <c r="HX227" i="21"/>
  <c r="HX237" i="21"/>
  <c r="HY237" i="21"/>
  <c r="HX238" i="21"/>
  <c r="HX241" i="21"/>
  <c r="HY241" i="21" s="1"/>
  <c r="HX242" i="21"/>
  <c r="HX267" i="21"/>
  <c r="HY267" i="21"/>
  <c r="HX268" i="21"/>
  <c r="HY268" i="21"/>
  <c r="HX270" i="21"/>
  <c r="HY270" i="21"/>
  <c r="HX271" i="21"/>
  <c r="HY271" i="21"/>
  <c r="HX272" i="21"/>
  <c r="HY272" i="21"/>
  <c r="HX273" i="21"/>
  <c r="HY273" i="21"/>
  <c r="HX274" i="21"/>
  <c r="HY274" i="21"/>
  <c r="HX275" i="21"/>
  <c r="HX277" i="21"/>
  <c r="HY277" i="21" s="1"/>
  <c r="HX278" i="21"/>
  <c r="HX287" i="21"/>
  <c r="HX300" i="21"/>
  <c r="HY300" i="21" s="1"/>
  <c r="HX301" i="21"/>
  <c r="HY301" i="21" s="1"/>
  <c r="HX303" i="21"/>
  <c r="HY303" i="21" s="1"/>
  <c r="HX304" i="21"/>
  <c r="HY304" i="21" s="1"/>
  <c r="HX305" i="21"/>
  <c r="HY305" i="21" s="1"/>
  <c r="HX306" i="21"/>
  <c r="HY306" i="21" s="1"/>
  <c r="HX307" i="21"/>
  <c r="HY307" i="21" s="1"/>
  <c r="HX308" i="21"/>
  <c r="HX310" i="21"/>
  <c r="HY310" i="21"/>
  <c r="HX311" i="21"/>
  <c r="HX321" i="21"/>
  <c r="HY321" i="21" s="1"/>
  <c r="HX322" i="21"/>
  <c r="HX351" i="21"/>
  <c r="HY351" i="21"/>
  <c r="HX352" i="21"/>
  <c r="HY352" i="21"/>
  <c r="HX354" i="21"/>
  <c r="HY354" i="21"/>
  <c r="HX355" i="21"/>
  <c r="HY355" i="21"/>
  <c r="HX356" i="21"/>
  <c r="HY356" i="21"/>
  <c r="HX357" i="21"/>
  <c r="HY357" i="21"/>
  <c r="HX358" i="21"/>
  <c r="HY358" i="21"/>
  <c r="HX359" i="21"/>
  <c r="HX361" i="21"/>
  <c r="HY361" i="21" s="1"/>
  <c r="HX362" i="21"/>
  <c r="HX372" i="21"/>
  <c r="HY372" i="21"/>
  <c r="HX373" i="21"/>
  <c r="HX384" i="21"/>
  <c r="HY384" i="21" s="1"/>
  <c r="HX385" i="21"/>
  <c r="HY385" i="21" s="1"/>
  <c r="HX387" i="21"/>
  <c r="HY387" i="21" s="1"/>
  <c r="HX388" i="21"/>
  <c r="HY388" i="21" s="1"/>
  <c r="HX389" i="21"/>
  <c r="HY389" i="21" s="1"/>
  <c r="HX390" i="21"/>
  <c r="HY390" i="21" s="1"/>
  <c r="HX391" i="21"/>
  <c r="HY391" i="21" s="1"/>
  <c r="HX392" i="21"/>
  <c r="HX394" i="21"/>
  <c r="HY394" i="21"/>
  <c r="HX395" i="21"/>
  <c r="HX405" i="21"/>
  <c r="HY405" i="21" s="1"/>
  <c r="HX406" i="21"/>
  <c r="F351" i="21" l="1"/>
  <c r="G351" i="21" s="1"/>
  <c r="C119" i="30" l="1"/>
  <c r="C118" i="30"/>
  <c r="C117" i="30"/>
  <c r="C115" i="30"/>
  <c r="C114" i="30"/>
  <c r="C113" i="30"/>
  <c r="C112" i="30"/>
  <c r="C111" i="30"/>
  <c r="C110" i="30"/>
  <c r="C109" i="30"/>
  <c r="C108" i="30"/>
  <c r="D97" i="30"/>
  <c r="E96" i="30"/>
  <c r="D96" i="30"/>
  <c r="D95" i="30"/>
  <c r="E94" i="30"/>
  <c r="D94" i="30"/>
  <c r="E93" i="30"/>
  <c r="D75" i="30"/>
  <c r="E74" i="30"/>
  <c r="D74" i="30"/>
  <c r="E72" i="30"/>
  <c r="D72" i="30"/>
  <c r="E71" i="30"/>
  <c r="D53" i="30"/>
  <c r="E52" i="30"/>
  <c r="D52" i="30"/>
  <c r="D51" i="30"/>
  <c r="E50" i="30"/>
  <c r="D50" i="30"/>
  <c r="E49" i="30"/>
  <c r="D32" i="30"/>
  <c r="E31" i="30"/>
  <c r="D31" i="30"/>
  <c r="D30" i="30"/>
  <c r="E29" i="30"/>
  <c r="D29" i="30"/>
  <c r="E28" i="30"/>
  <c r="N965" i="1" l="1"/>
  <c r="N966" i="1"/>
  <c r="N728" i="1"/>
  <c r="N729" i="1"/>
  <c r="N491" i="1"/>
  <c r="N492" i="1"/>
  <c r="N254" i="1"/>
  <c r="N255" i="1"/>
  <c r="D448" i="3" l="1"/>
  <c r="D884" i="3"/>
  <c r="L140" i="28"/>
  <c r="L139" i="28"/>
  <c r="L136" i="28"/>
  <c r="L135" i="28"/>
  <c r="I292" i="28"/>
  <c r="L292" i="28" s="1"/>
  <c r="I291" i="28"/>
  <c r="L291" i="28" s="1"/>
  <c r="I290" i="28"/>
  <c r="L290" i="28" s="1"/>
  <c r="I289" i="28"/>
  <c r="L289" i="28" s="1"/>
  <c r="I288" i="28"/>
  <c r="L288" i="28" s="1"/>
  <c r="I287" i="28"/>
  <c r="L287" i="28" s="1"/>
  <c r="I286" i="28"/>
  <c r="L286" i="28" s="1"/>
  <c r="I285" i="28"/>
  <c r="L285" i="28" s="1"/>
  <c r="Q285" i="28"/>
  <c r="J262" i="28"/>
  <c r="L262" i="28" s="1"/>
  <c r="J264" i="28"/>
  <c r="L264" i="28" s="1"/>
  <c r="J263" i="28"/>
  <c r="L263" i="28" s="1"/>
  <c r="I262" i="28"/>
  <c r="I263" i="28"/>
  <c r="I264" i="28"/>
  <c r="I261" i="28"/>
  <c r="I259" i="28"/>
  <c r="J260" i="28"/>
  <c r="L260" i="28" s="1"/>
  <c r="J261" i="28"/>
  <c r="L261" i="28" s="1"/>
  <c r="J259" i="28"/>
  <c r="L259" i="28" s="1"/>
  <c r="C282" i="28" l="1"/>
  <c r="C256" i="28"/>
  <c r="J235" i="28" l="1"/>
  <c r="D235" i="28"/>
  <c r="C136" i="28"/>
  <c r="C137" i="28"/>
  <c r="C138" i="28"/>
  <c r="C139" i="28"/>
  <c r="C140" i="28"/>
  <c r="C135" i="28"/>
  <c r="L86" i="28"/>
  <c r="M86" i="28" s="1"/>
  <c r="L85" i="28"/>
  <c r="M85" i="28" s="1"/>
  <c r="L83" i="28"/>
  <c r="M83" i="28" s="1"/>
  <c r="L84" i="28"/>
  <c r="M84" i="28" s="1"/>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O25" i="6"/>
  <c r="C99" i="19" l="1"/>
  <c r="C100" i="19"/>
  <c r="C101" i="19"/>
  <c r="C102" i="19"/>
  <c r="C103" i="19"/>
  <c r="C104" i="19"/>
  <c r="C105" i="19"/>
  <c r="C106" i="19"/>
  <c r="C107" i="19"/>
  <c r="C98" i="19"/>
  <c r="R711" i="7"/>
  <c r="R710" i="7"/>
  <c r="R709" i="7"/>
  <c r="R708" i="7"/>
  <c r="R707" i="7"/>
  <c r="R482" i="7"/>
  <c r="R481" i="7"/>
  <c r="R480" i="7"/>
  <c r="R479" i="7"/>
  <c r="R478" i="7"/>
  <c r="R255" i="7"/>
  <c r="R254" i="7"/>
  <c r="R253" i="7"/>
  <c r="R252" i="7"/>
  <c r="R251" i="7"/>
  <c r="R27" i="7"/>
  <c r="R26" i="7"/>
  <c r="R25" i="7"/>
  <c r="R24" i="7"/>
  <c r="R23" i="7"/>
  <c r="R939" i="7"/>
  <c r="R938" i="7"/>
  <c r="R937" i="7"/>
  <c r="R936" i="7"/>
  <c r="R935" i="7"/>
  <c r="S927" i="5"/>
  <c r="S926" i="5"/>
  <c r="S925" i="5"/>
  <c r="S924" i="5"/>
  <c r="S923" i="5"/>
  <c r="S27" i="5"/>
  <c r="S26" i="5"/>
  <c r="S25" i="5"/>
  <c r="S24" i="5"/>
  <c r="S23" i="5"/>
  <c r="O797" i="5"/>
  <c r="S702" i="5"/>
  <c r="S701" i="5"/>
  <c r="S700" i="5"/>
  <c r="S699" i="5"/>
  <c r="S698" i="5"/>
  <c r="T702" i="5"/>
  <c r="T701" i="5"/>
  <c r="T700" i="5"/>
  <c r="T699" i="5"/>
  <c r="T698" i="5"/>
  <c r="T27" i="5"/>
  <c r="T26" i="5"/>
  <c r="T25" i="5"/>
  <c r="T24" i="5"/>
  <c r="T23" i="5"/>
  <c r="T923" i="5"/>
  <c r="F331" i="21"/>
  <c r="G331" i="21" s="1"/>
  <c r="F330" i="21"/>
  <c r="G330" i="21" s="1"/>
  <c r="F329" i="21"/>
  <c r="G329" i="21" s="1"/>
  <c r="F243" i="21"/>
  <c r="G243" i="21" s="1"/>
  <c r="F242" i="21"/>
  <c r="G242" i="21" s="1"/>
  <c r="F241" i="21"/>
  <c r="G241" i="21" s="1"/>
  <c r="F160" i="21"/>
  <c r="G160" i="21" s="1"/>
  <c r="F159" i="21"/>
  <c r="G159" i="21" s="1"/>
  <c r="F158" i="21"/>
  <c r="G158" i="21" s="1"/>
  <c r="F77" i="21"/>
  <c r="G77" i="21" s="1"/>
  <c r="F76" i="21"/>
  <c r="G76" i="21" s="1"/>
  <c r="F75" i="21"/>
  <c r="G75" i="21" s="1"/>
  <c r="K360" i="18"/>
  <c r="J360" i="18" s="1"/>
  <c r="I360" i="18"/>
  <c r="K358" i="18"/>
  <c r="J358" i="18" s="1"/>
  <c r="I358" i="18"/>
  <c r="K357" i="18"/>
  <c r="J357" i="18" s="1"/>
  <c r="I357" i="18"/>
  <c r="K356" i="18"/>
  <c r="J356" i="18" s="1"/>
  <c r="I356" i="18"/>
  <c r="K355" i="18"/>
  <c r="J355" i="18" s="1"/>
  <c r="I355" i="18"/>
  <c r="K354" i="18"/>
  <c r="J354" i="18" s="1"/>
  <c r="I354" i="18"/>
  <c r="K353" i="18"/>
  <c r="J353" i="18" s="1"/>
  <c r="I353" i="18"/>
  <c r="K272" i="18"/>
  <c r="J272" i="18" s="1"/>
  <c r="I272" i="18"/>
  <c r="K271" i="18"/>
  <c r="J271" i="18" s="1"/>
  <c r="I271" i="18"/>
  <c r="K270" i="18"/>
  <c r="J270" i="18" s="1"/>
  <c r="I270" i="18"/>
  <c r="K269" i="18"/>
  <c r="J269" i="18" s="1"/>
  <c r="I269" i="18"/>
  <c r="K268" i="18"/>
  <c r="J268" i="18" s="1"/>
  <c r="I268" i="18"/>
  <c r="K267" i="18"/>
  <c r="J267" i="18" s="1"/>
  <c r="I267" i="18"/>
  <c r="K266" i="18"/>
  <c r="J266" i="18" s="1"/>
  <c r="I266" i="18"/>
  <c r="K265" i="18"/>
  <c r="J265" i="18" s="1"/>
  <c r="I265" i="18"/>
  <c r="K175" i="18"/>
  <c r="J175" i="18" s="1"/>
  <c r="I175" i="18"/>
  <c r="K174" i="18"/>
  <c r="J174" i="18" s="1"/>
  <c r="I174" i="18"/>
  <c r="K171" i="18"/>
  <c r="J171" i="18" s="1"/>
  <c r="I171" i="18"/>
  <c r="K170" i="18"/>
  <c r="J170" i="18" s="1"/>
  <c r="I170" i="18"/>
  <c r="K169" i="18"/>
  <c r="J169" i="18" s="1"/>
  <c r="I169" i="18"/>
  <c r="K168" i="18"/>
  <c r="J168" i="18" s="1"/>
  <c r="I168" i="18"/>
  <c r="K167" i="18"/>
  <c r="J167" i="18" s="1"/>
  <c r="I167" i="18"/>
  <c r="K89" i="18"/>
  <c r="J89" i="18" s="1"/>
  <c r="I89" i="18"/>
  <c r="K88" i="18"/>
  <c r="J88" i="18" s="1"/>
  <c r="I88" i="18"/>
  <c r="K87" i="18"/>
  <c r="J87" i="18" s="1"/>
  <c r="I87" i="18"/>
  <c r="K86" i="18"/>
  <c r="J86" i="18" s="1"/>
  <c r="I86" i="18"/>
  <c r="K85" i="18"/>
  <c r="J85" i="18" s="1"/>
  <c r="I85" i="18"/>
  <c r="K84" i="18"/>
  <c r="J84" i="18" s="1"/>
  <c r="I84" i="18"/>
  <c r="K83" i="18"/>
  <c r="J83" i="18" s="1"/>
  <c r="I83" i="18"/>
  <c r="O732" i="2"/>
  <c r="O495" i="2"/>
  <c r="F419" i="21"/>
  <c r="G419" i="21" s="1"/>
  <c r="F418" i="21"/>
  <c r="G418" i="21" s="1"/>
  <c r="F417" i="21"/>
  <c r="G417" i="21" s="1"/>
  <c r="F416" i="21"/>
  <c r="G416" i="21" s="1"/>
  <c r="F415" i="21"/>
  <c r="G415" i="21" s="1"/>
  <c r="F414" i="21"/>
  <c r="G414" i="21" s="1"/>
  <c r="F413" i="21"/>
  <c r="G413" i="21" s="1"/>
  <c r="F412" i="21"/>
  <c r="G412" i="21" s="1"/>
  <c r="F411" i="21"/>
  <c r="G411" i="21" s="1"/>
  <c r="F406" i="21"/>
  <c r="G406" i="21" s="1"/>
  <c r="F405" i="21"/>
  <c r="G405" i="21" s="1"/>
  <c r="F404" i="21"/>
  <c r="G404" i="21" s="1"/>
  <c r="F403" i="21"/>
  <c r="G403" i="21" s="1"/>
  <c r="F402" i="21"/>
  <c r="G402" i="21" s="1"/>
  <c r="F401" i="21"/>
  <c r="G401" i="21" s="1"/>
  <c r="F400" i="21"/>
  <c r="G400" i="21" s="1"/>
  <c r="F399" i="21"/>
  <c r="G399" i="21" s="1"/>
  <c r="F398" i="21"/>
  <c r="G398" i="21" s="1"/>
  <c r="F397" i="21"/>
  <c r="G397" i="21" s="1"/>
  <c r="F396" i="21"/>
  <c r="G396" i="21" s="1"/>
  <c r="F395" i="21"/>
  <c r="G395" i="21" s="1"/>
  <c r="F394" i="21"/>
  <c r="G394" i="21" s="1"/>
  <c r="F393" i="21"/>
  <c r="G393" i="21" s="1"/>
  <c r="F392" i="21"/>
  <c r="G392" i="21" s="1"/>
  <c r="F391" i="21"/>
  <c r="G391" i="21" s="1"/>
  <c r="F390" i="21"/>
  <c r="G390" i="21" s="1"/>
  <c r="F389" i="21"/>
  <c r="G389" i="21" s="1"/>
  <c r="F388" i="21"/>
  <c r="G388" i="21" s="1"/>
  <c r="F387" i="21"/>
  <c r="G387" i="21" s="1"/>
  <c r="F386" i="21"/>
  <c r="G386" i="21" s="1"/>
  <c r="F385" i="21"/>
  <c r="G385" i="21" s="1"/>
  <c r="F380" i="21"/>
  <c r="G380" i="21" s="1"/>
  <c r="F379" i="21"/>
  <c r="G379" i="21" s="1"/>
  <c r="F378" i="21"/>
  <c r="G378" i="21" s="1"/>
  <c r="F377" i="21"/>
  <c r="G377" i="21" s="1"/>
  <c r="F376" i="21"/>
  <c r="G376" i="21" s="1"/>
  <c r="F375" i="21"/>
  <c r="G375" i="21" s="1"/>
  <c r="F374" i="21"/>
  <c r="G374" i="21" s="1"/>
  <c r="F373" i="21"/>
  <c r="G373" i="21" s="1"/>
  <c r="F372" i="21"/>
  <c r="G372" i="21" s="1"/>
  <c r="F371" i="21"/>
  <c r="G371" i="21" s="1"/>
  <c r="F370" i="21"/>
  <c r="G370" i="21" s="1"/>
  <c r="F369" i="21"/>
  <c r="G369" i="21" s="1"/>
  <c r="F368" i="21"/>
  <c r="G368" i="21" s="1"/>
  <c r="F367" i="21"/>
  <c r="G367" i="21" s="1"/>
  <c r="F366" i="21"/>
  <c r="G366" i="21" s="1"/>
  <c r="F365" i="21"/>
  <c r="G365" i="21" s="1"/>
  <c r="F364" i="21"/>
  <c r="G364" i="21" s="1"/>
  <c r="F363" i="21"/>
  <c r="G363" i="21" s="1"/>
  <c r="F362" i="21"/>
  <c r="G362" i="21" s="1"/>
  <c r="F361" i="21"/>
  <c r="G361" i="21" s="1"/>
  <c r="F360" i="21"/>
  <c r="G360" i="21" s="1"/>
  <c r="F359" i="21"/>
  <c r="G359" i="21" s="1"/>
  <c r="F358" i="21"/>
  <c r="G358" i="21" s="1"/>
  <c r="F357" i="21"/>
  <c r="G357" i="21" s="1"/>
  <c r="F356" i="21"/>
  <c r="G356" i="21" s="1"/>
  <c r="F355" i="21"/>
  <c r="G355" i="21" s="1"/>
  <c r="F354" i="21"/>
  <c r="G354" i="21" s="1"/>
  <c r="F353" i="21"/>
  <c r="G353" i="21" s="1"/>
  <c r="F352" i="21"/>
  <c r="G352" i="21" s="1"/>
  <c r="F335" i="21"/>
  <c r="G335" i="21" s="1"/>
  <c r="F334" i="21"/>
  <c r="G334" i="21" s="1"/>
  <c r="F333" i="21"/>
  <c r="G333" i="21" s="1"/>
  <c r="F332" i="21"/>
  <c r="G332" i="21" s="1"/>
  <c r="F328" i="21"/>
  <c r="G328" i="21" s="1"/>
  <c r="F327" i="21"/>
  <c r="G327" i="21" s="1"/>
  <c r="F326" i="21"/>
  <c r="G326" i="21" s="1"/>
  <c r="F325" i="21"/>
  <c r="G325" i="21" s="1"/>
  <c r="F324" i="21"/>
  <c r="G324" i="21" s="1"/>
  <c r="F323" i="21"/>
  <c r="G323" i="21" s="1"/>
  <c r="F322" i="21"/>
  <c r="G322" i="21" s="1"/>
  <c r="F321" i="21"/>
  <c r="G321" i="21" s="1"/>
  <c r="F320" i="21"/>
  <c r="G320" i="21" s="1"/>
  <c r="F319" i="21"/>
  <c r="G319" i="21" s="1"/>
  <c r="F318" i="21"/>
  <c r="G318" i="21" s="1"/>
  <c r="F317" i="21"/>
  <c r="G317" i="21" s="1"/>
  <c r="F316" i="21"/>
  <c r="G316" i="21" s="1"/>
  <c r="F315" i="21"/>
  <c r="G315" i="21" s="1"/>
  <c r="F314" i="21"/>
  <c r="G314" i="21" s="1"/>
  <c r="F313" i="21"/>
  <c r="G313" i="21" s="1"/>
  <c r="F312" i="21"/>
  <c r="G312" i="21" s="1"/>
  <c r="F311" i="21"/>
  <c r="G311" i="21" s="1"/>
  <c r="F310" i="21"/>
  <c r="G310" i="21" s="1"/>
  <c r="F309" i="21"/>
  <c r="G309" i="21" s="1"/>
  <c r="F308" i="21"/>
  <c r="G308" i="21" s="1"/>
  <c r="F307" i="21"/>
  <c r="G307" i="21" s="1"/>
  <c r="F306" i="21"/>
  <c r="G306" i="21" s="1"/>
  <c r="F305" i="21"/>
  <c r="G305" i="21" s="1"/>
  <c r="F304" i="21"/>
  <c r="G304" i="21" s="1"/>
  <c r="F303" i="21"/>
  <c r="G303" i="21" s="1"/>
  <c r="F302" i="21"/>
  <c r="G302" i="21" s="1"/>
  <c r="F301" i="21"/>
  <c r="G301" i="21" s="1"/>
  <c r="F296" i="21"/>
  <c r="G296" i="21" s="1"/>
  <c r="F295" i="21"/>
  <c r="G295" i="21" s="1"/>
  <c r="F294" i="21"/>
  <c r="G294" i="21" s="1"/>
  <c r="F293" i="21"/>
  <c r="G293" i="21" s="1"/>
  <c r="F292" i="21"/>
  <c r="G292" i="21" s="1"/>
  <c r="F291" i="21"/>
  <c r="G291" i="21" s="1"/>
  <c r="F290" i="21"/>
  <c r="G290" i="21" s="1"/>
  <c r="F289" i="21"/>
  <c r="G289" i="21" s="1"/>
  <c r="F288" i="21"/>
  <c r="G288" i="21" s="1"/>
  <c r="F287" i="21"/>
  <c r="G287" i="21" s="1"/>
  <c r="F286" i="21"/>
  <c r="G286" i="21" s="1"/>
  <c r="F285" i="21"/>
  <c r="G285" i="21" s="1"/>
  <c r="F284" i="21"/>
  <c r="G284" i="21" s="1"/>
  <c r="F283" i="21"/>
  <c r="G283" i="21" s="1"/>
  <c r="F282" i="21"/>
  <c r="G282" i="21" s="1"/>
  <c r="F281" i="21"/>
  <c r="G281" i="21" s="1"/>
  <c r="F280" i="21"/>
  <c r="G280" i="21" s="1"/>
  <c r="F279" i="21"/>
  <c r="G279" i="21" s="1"/>
  <c r="F278" i="21"/>
  <c r="G278" i="21" s="1"/>
  <c r="F277" i="21"/>
  <c r="G277" i="21" s="1"/>
  <c r="F276" i="21"/>
  <c r="G276" i="21" s="1"/>
  <c r="F275" i="21"/>
  <c r="G275" i="21" s="1"/>
  <c r="F274" i="21"/>
  <c r="G274" i="21" s="1"/>
  <c r="F273" i="21"/>
  <c r="G273" i="21" s="1"/>
  <c r="F272" i="21"/>
  <c r="G272" i="21" s="1"/>
  <c r="F271" i="21"/>
  <c r="G271" i="21" s="1"/>
  <c r="F270" i="21"/>
  <c r="G270" i="21" s="1"/>
  <c r="F269" i="21"/>
  <c r="G269" i="21" s="1"/>
  <c r="F268" i="21"/>
  <c r="G268" i="21" s="1"/>
  <c r="F251" i="21"/>
  <c r="G251" i="21" s="1"/>
  <c r="F250" i="21"/>
  <c r="G250" i="21" s="1"/>
  <c r="F249" i="21"/>
  <c r="G249" i="21" s="1"/>
  <c r="F248" i="21"/>
  <c r="G248" i="21" s="1"/>
  <c r="F247" i="21"/>
  <c r="G247" i="21" s="1"/>
  <c r="F246" i="21"/>
  <c r="G246" i="21" s="1"/>
  <c r="F245" i="21"/>
  <c r="G245" i="21" s="1"/>
  <c r="F244" i="21"/>
  <c r="G244" i="21" s="1"/>
  <c r="F240" i="21"/>
  <c r="G240" i="21" s="1"/>
  <c r="F239" i="21"/>
  <c r="G239" i="21" s="1"/>
  <c r="F238" i="21"/>
  <c r="G238" i="21" s="1"/>
  <c r="F237" i="21"/>
  <c r="G237" i="21" s="1"/>
  <c r="F236" i="21"/>
  <c r="G236" i="21" s="1"/>
  <c r="F235" i="21"/>
  <c r="G235" i="21" s="1"/>
  <c r="F234" i="21"/>
  <c r="G234" i="21" s="1"/>
  <c r="F233" i="21"/>
  <c r="G233" i="21" s="1"/>
  <c r="F232" i="21"/>
  <c r="G232" i="21" s="1"/>
  <c r="F231" i="21"/>
  <c r="G231" i="21" s="1"/>
  <c r="F230" i="21"/>
  <c r="G230" i="21" s="1"/>
  <c r="F229" i="21"/>
  <c r="G229" i="21" s="1"/>
  <c r="F228" i="21"/>
  <c r="G228" i="21" s="1"/>
  <c r="F227" i="21"/>
  <c r="G227" i="21" s="1"/>
  <c r="F226" i="21"/>
  <c r="G226" i="21" s="1"/>
  <c r="F225" i="21"/>
  <c r="G225" i="21" s="1"/>
  <c r="F224" i="21"/>
  <c r="G224" i="21" s="1"/>
  <c r="F223" i="21"/>
  <c r="G223" i="21" s="1"/>
  <c r="F222" i="21"/>
  <c r="G222" i="21" s="1"/>
  <c r="F221" i="21"/>
  <c r="G221" i="21" s="1"/>
  <c r="F220" i="21"/>
  <c r="G220" i="21" s="1"/>
  <c r="F219" i="21"/>
  <c r="G219" i="21" s="1"/>
  <c r="F218" i="21"/>
  <c r="G218" i="21" s="1"/>
  <c r="F217" i="21"/>
  <c r="G217" i="21" s="1"/>
  <c r="F212" i="21"/>
  <c r="G212" i="21" s="1"/>
  <c r="F211" i="21"/>
  <c r="G211" i="21" s="1"/>
  <c r="F210" i="21"/>
  <c r="G210" i="21" s="1"/>
  <c r="F209" i="21"/>
  <c r="G209" i="21" s="1"/>
  <c r="F208" i="21"/>
  <c r="G208" i="21" s="1"/>
  <c r="F207" i="21"/>
  <c r="G207" i="21" s="1"/>
  <c r="F206" i="21"/>
  <c r="G206" i="21" s="1"/>
  <c r="F205" i="21"/>
  <c r="G205" i="21" s="1"/>
  <c r="F204" i="21"/>
  <c r="G204" i="21" s="1"/>
  <c r="F203" i="21"/>
  <c r="G203" i="21" s="1"/>
  <c r="F202" i="21"/>
  <c r="G202" i="21" s="1"/>
  <c r="F201" i="21"/>
  <c r="G201" i="21" s="1"/>
  <c r="F200" i="21"/>
  <c r="G200" i="21" s="1"/>
  <c r="F199" i="21"/>
  <c r="G199" i="21" s="1"/>
  <c r="F198" i="21"/>
  <c r="G198" i="21" s="1"/>
  <c r="F197" i="21"/>
  <c r="G197" i="21" s="1"/>
  <c r="F196" i="21"/>
  <c r="G196" i="21" s="1"/>
  <c r="F195" i="21"/>
  <c r="G195" i="21" s="1"/>
  <c r="F194" i="21"/>
  <c r="G194" i="21" s="1"/>
  <c r="F193" i="21"/>
  <c r="G193" i="21" s="1"/>
  <c r="F192" i="21"/>
  <c r="G192" i="21" s="1"/>
  <c r="F191" i="21"/>
  <c r="G191" i="21" s="1"/>
  <c r="F190" i="21"/>
  <c r="G190" i="21" s="1"/>
  <c r="F189" i="21"/>
  <c r="G189" i="21" s="1"/>
  <c r="F188" i="21"/>
  <c r="G188" i="21" s="1"/>
  <c r="F187" i="21"/>
  <c r="G187" i="21" s="1"/>
  <c r="F186" i="21"/>
  <c r="G186" i="21" s="1"/>
  <c r="F185" i="21"/>
  <c r="G185" i="21" s="1"/>
  <c r="F184" i="21"/>
  <c r="G184" i="21" s="1"/>
  <c r="F183" i="21"/>
  <c r="G183" i="21" s="1"/>
  <c r="F167" i="21"/>
  <c r="G167" i="21" s="1"/>
  <c r="F166" i="21"/>
  <c r="G166" i="21" s="1"/>
  <c r="F165" i="21"/>
  <c r="G165" i="21" s="1"/>
  <c r="F164" i="21"/>
  <c r="G164" i="21" s="1"/>
  <c r="F163" i="21"/>
  <c r="G163" i="21" s="1"/>
  <c r="F162" i="21"/>
  <c r="G162" i="21" s="1"/>
  <c r="F161" i="21"/>
  <c r="G161" i="21" s="1"/>
  <c r="F157" i="21"/>
  <c r="G157" i="21" s="1"/>
  <c r="F156" i="21"/>
  <c r="G156" i="21" s="1"/>
  <c r="F155" i="21"/>
  <c r="G155" i="21" s="1"/>
  <c r="F154" i="21"/>
  <c r="G154" i="21" s="1"/>
  <c r="F153" i="21"/>
  <c r="G153" i="21" s="1"/>
  <c r="F152" i="21"/>
  <c r="G152" i="21" s="1"/>
  <c r="F151" i="21"/>
  <c r="G151" i="21" s="1"/>
  <c r="F150" i="21"/>
  <c r="G150" i="21" s="1"/>
  <c r="F149" i="21"/>
  <c r="G149" i="21" s="1"/>
  <c r="F148" i="21"/>
  <c r="G148" i="21" s="1"/>
  <c r="F147" i="21"/>
  <c r="G147" i="21" s="1"/>
  <c r="F146" i="21"/>
  <c r="G146" i="21" s="1"/>
  <c r="F145" i="21"/>
  <c r="G145" i="21" s="1"/>
  <c r="F144" i="21"/>
  <c r="G144" i="21" s="1"/>
  <c r="F143" i="21"/>
  <c r="G143" i="21" s="1"/>
  <c r="F142" i="21"/>
  <c r="G142" i="21" s="1"/>
  <c r="F141" i="21"/>
  <c r="G141" i="21" s="1"/>
  <c r="F140" i="21"/>
  <c r="G140" i="21" s="1"/>
  <c r="F139" i="21"/>
  <c r="G139" i="21" s="1"/>
  <c r="F138" i="21"/>
  <c r="G138" i="21" s="1"/>
  <c r="F137" i="21"/>
  <c r="G137" i="21" s="1"/>
  <c r="F136" i="21"/>
  <c r="G136" i="21" s="1"/>
  <c r="F135" i="21"/>
  <c r="G135" i="21" s="1"/>
  <c r="F134" i="21"/>
  <c r="G134" i="21" s="1"/>
  <c r="F133" i="21"/>
  <c r="G133" i="21" s="1"/>
  <c r="F128" i="21"/>
  <c r="G128" i="21" s="1"/>
  <c r="F127" i="21"/>
  <c r="G127" i="21" s="1"/>
  <c r="F126" i="21"/>
  <c r="G126" i="21" s="1"/>
  <c r="F125" i="21"/>
  <c r="G125" i="21" s="1"/>
  <c r="F124" i="21"/>
  <c r="G124" i="21" s="1"/>
  <c r="F123" i="21"/>
  <c r="G123" i="21" s="1"/>
  <c r="F122" i="21"/>
  <c r="G122" i="21" s="1"/>
  <c r="F121" i="21"/>
  <c r="G121" i="21" s="1"/>
  <c r="F120" i="21"/>
  <c r="G120" i="21" s="1"/>
  <c r="F119" i="21"/>
  <c r="G119" i="21" s="1"/>
  <c r="F118" i="21"/>
  <c r="G118" i="21" s="1"/>
  <c r="F117" i="21"/>
  <c r="G117" i="21" s="1"/>
  <c r="F116" i="21"/>
  <c r="G116" i="21" s="1"/>
  <c r="F115" i="21"/>
  <c r="G115" i="21" s="1"/>
  <c r="F114" i="21"/>
  <c r="G114" i="21" s="1"/>
  <c r="F113" i="21"/>
  <c r="G113" i="21" s="1"/>
  <c r="F112" i="21"/>
  <c r="G112" i="21" s="1"/>
  <c r="F111" i="21"/>
  <c r="G111" i="21" s="1"/>
  <c r="F110" i="21"/>
  <c r="G110" i="21" s="1"/>
  <c r="F109" i="21"/>
  <c r="G109" i="21" s="1"/>
  <c r="F108" i="21"/>
  <c r="G108" i="21" s="1"/>
  <c r="F107" i="21"/>
  <c r="G107" i="21" s="1"/>
  <c r="F106" i="21"/>
  <c r="G106" i="21" s="1"/>
  <c r="F105" i="21"/>
  <c r="G105" i="21" s="1"/>
  <c r="F104" i="21"/>
  <c r="G104" i="21" s="1"/>
  <c r="F103" i="21"/>
  <c r="G103" i="21" s="1"/>
  <c r="F102" i="21"/>
  <c r="G102" i="21" s="1"/>
  <c r="F101" i="21"/>
  <c r="G101" i="21" s="1"/>
  <c r="F100" i="21"/>
  <c r="G100" i="21" s="1"/>
  <c r="K456" i="18"/>
  <c r="J456" i="18" s="1"/>
  <c r="I456" i="18"/>
  <c r="K455" i="18"/>
  <c r="J455" i="18" s="1"/>
  <c r="I455" i="18"/>
  <c r="K454" i="18"/>
  <c r="J454" i="18" s="1"/>
  <c r="I454" i="18"/>
  <c r="K453" i="18"/>
  <c r="J453" i="18" s="1"/>
  <c r="I453" i="18"/>
  <c r="K452" i="18"/>
  <c r="J452" i="18" s="1"/>
  <c r="I452" i="18"/>
  <c r="K451" i="18"/>
  <c r="J451" i="18" s="1"/>
  <c r="I451" i="18"/>
  <c r="K450" i="18"/>
  <c r="J450" i="18" s="1"/>
  <c r="I450" i="18"/>
  <c r="K449" i="18"/>
  <c r="J449" i="18" s="1"/>
  <c r="I449" i="18"/>
  <c r="K448" i="18"/>
  <c r="J448" i="18" s="1"/>
  <c r="I448" i="18"/>
  <c r="K447" i="18"/>
  <c r="J447" i="18" s="1"/>
  <c r="I447" i="18"/>
  <c r="K446" i="18"/>
  <c r="J446" i="18" s="1"/>
  <c r="I446" i="18"/>
  <c r="K445" i="18"/>
  <c r="J445" i="18" s="1"/>
  <c r="I445" i="18"/>
  <c r="K444" i="18"/>
  <c r="J444" i="18" s="1"/>
  <c r="I444" i="18"/>
  <c r="K443" i="18"/>
  <c r="J443" i="18" s="1"/>
  <c r="I443" i="18"/>
  <c r="K442" i="18"/>
  <c r="J442" i="18" s="1"/>
  <c r="I442" i="18"/>
  <c r="K441" i="18"/>
  <c r="J441" i="18" s="1"/>
  <c r="I441" i="18"/>
  <c r="K440" i="18"/>
  <c r="J440" i="18" s="1"/>
  <c r="I440" i="18"/>
  <c r="K439" i="18"/>
  <c r="J439" i="18" s="1"/>
  <c r="I439" i="18"/>
  <c r="K438" i="18"/>
  <c r="J438" i="18" s="1"/>
  <c r="I438" i="18"/>
  <c r="K437" i="18"/>
  <c r="J437" i="18" s="1"/>
  <c r="I437" i="18"/>
  <c r="K436" i="18"/>
  <c r="J436" i="18" s="1"/>
  <c r="I436" i="18"/>
  <c r="K435" i="18"/>
  <c r="J435" i="18" s="1"/>
  <c r="I435" i="18"/>
  <c r="K434" i="18"/>
  <c r="J434" i="18" s="1"/>
  <c r="I434" i="18"/>
  <c r="K433" i="18"/>
  <c r="J433" i="18" s="1"/>
  <c r="I433" i="18"/>
  <c r="K432" i="18"/>
  <c r="J432" i="18" s="1"/>
  <c r="I432" i="18"/>
  <c r="K431" i="18"/>
  <c r="J431" i="18" s="1"/>
  <c r="I431" i="18"/>
  <c r="K430" i="18"/>
  <c r="J430" i="18" s="1"/>
  <c r="I430" i="18"/>
  <c r="K429" i="18"/>
  <c r="J429" i="18" s="1"/>
  <c r="I429" i="18"/>
  <c r="K428" i="18"/>
  <c r="J428" i="18" s="1"/>
  <c r="I428" i="18"/>
  <c r="K427" i="18"/>
  <c r="J427" i="18" s="1"/>
  <c r="I427" i="18"/>
  <c r="K426" i="18"/>
  <c r="J426" i="18" s="1"/>
  <c r="I426" i="18"/>
  <c r="K425" i="18"/>
  <c r="J425" i="18" s="1"/>
  <c r="I425" i="18"/>
  <c r="K419" i="18"/>
  <c r="J419" i="18" s="1"/>
  <c r="I419" i="18"/>
  <c r="K418" i="18"/>
  <c r="J418" i="18" s="1"/>
  <c r="I418" i="18"/>
  <c r="K417" i="18"/>
  <c r="J417" i="18" s="1"/>
  <c r="I417" i="18"/>
  <c r="K416" i="18"/>
  <c r="J416" i="18" s="1"/>
  <c r="I416" i="18"/>
  <c r="K415" i="18"/>
  <c r="J415" i="18" s="1"/>
  <c r="I415" i="18"/>
  <c r="K414" i="18"/>
  <c r="J414" i="18" s="1"/>
  <c r="I414" i="18"/>
  <c r="K413" i="18"/>
  <c r="J413" i="18" s="1"/>
  <c r="I413" i="18"/>
  <c r="K412" i="18"/>
  <c r="J412" i="18" s="1"/>
  <c r="I412" i="18"/>
  <c r="K411" i="18"/>
  <c r="J411" i="18" s="1"/>
  <c r="I411" i="18"/>
  <c r="K410" i="18"/>
  <c r="J410" i="18" s="1"/>
  <c r="I410" i="18"/>
  <c r="K409" i="18"/>
  <c r="J409" i="18" s="1"/>
  <c r="I409" i="18"/>
  <c r="K408" i="18"/>
  <c r="J408" i="18" s="1"/>
  <c r="I408" i="18"/>
  <c r="K407" i="18"/>
  <c r="J407" i="18" s="1"/>
  <c r="I407" i="18"/>
  <c r="K406" i="18"/>
  <c r="J406" i="18" s="1"/>
  <c r="I406" i="18"/>
  <c r="K405" i="18"/>
  <c r="J405" i="18" s="1"/>
  <c r="I405" i="18"/>
  <c r="K404" i="18"/>
  <c r="J404" i="18" s="1"/>
  <c r="I404" i="18"/>
  <c r="K403" i="18"/>
  <c r="J403" i="18" s="1"/>
  <c r="I403" i="18"/>
  <c r="K402" i="18"/>
  <c r="J402" i="18" s="1"/>
  <c r="I402" i="18"/>
  <c r="K401" i="18"/>
  <c r="J401" i="18" s="1"/>
  <c r="I401" i="18"/>
  <c r="K400" i="18"/>
  <c r="J400" i="18" s="1"/>
  <c r="I400" i="18"/>
  <c r="K399" i="18"/>
  <c r="J399" i="18" s="1"/>
  <c r="I399" i="18"/>
  <c r="K398" i="18"/>
  <c r="J398" i="18" s="1"/>
  <c r="I398" i="18"/>
  <c r="K397" i="18"/>
  <c r="J397" i="18" s="1"/>
  <c r="I397" i="18"/>
  <c r="K396" i="18"/>
  <c r="J396" i="18" s="1"/>
  <c r="I396" i="18"/>
  <c r="K395" i="18"/>
  <c r="J395" i="18" s="1"/>
  <c r="I395" i="18"/>
  <c r="K394" i="18"/>
  <c r="J394" i="18" s="1"/>
  <c r="I394" i="18"/>
  <c r="K393" i="18"/>
  <c r="J393" i="18" s="1"/>
  <c r="I393" i="18"/>
  <c r="K392" i="18"/>
  <c r="J392" i="18" s="1"/>
  <c r="I392" i="18"/>
  <c r="K391" i="18"/>
  <c r="J391" i="18" s="1"/>
  <c r="I391" i="18"/>
  <c r="K390" i="18"/>
  <c r="J390" i="18" s="1"/>
  <c r="I390" i="18"/>
  <c r="K389" i="18"/>
  <c r="J389" i="18" s="1"/>
  <c r="I389" i="18"/>
  <c r="K388" i="18"/>
  <c r="J388" i="18" s="1"/>
  <c r="I388" i="18"/>
  <c r="K370" i="18"/>
  <c r="J370" i="18" s="1"/>
  <c r="I370" i="18"/>
  <c r="K369" i="18"/>
  <c r="J369" i="18" s="1"/>
  <c r="I369" i="18"/>
  <c r="K368" i="18"/>
  <c r="J368" i="18" s="1"/>
  <c r="I368" i="18"/>
  <c r="K367" i="18"/>
  <c r="J367" i="18" s="1"/>
  <c r="I367" i="18"/>
  <c r="K366" i="18"/>
  <c r="J366" i="18" s="1"/>
  <c r="I366" i="18"/>
  <c r="K365" i="18"/>
  <c r="J365" i="18" s="1"/>
  <c r="I365" i="18"/>
  <c r="K364" i="18"/>
  <c r="J364" i="18" s="1"/>
  <c r="I364" i="18"/>
  <c r="K363" i="18"/>
  <c r="J363" i="18" s="1"/>
  <c r="I363" i="18"/>
  <c r="K362" i="18"/>
  <c r="J362" i="18" s="1"/>
  <c r="I362" i="18"/>
  <c r="K361" i="18"/>
  <c r="J361" i="18" s="1"/>
  <c r="I361" i="18"/>
  <c r="K359" i="18"/>
  <c r="J359" i="18" s="1"/>
  <c r="I359" i="18"/>
  <c r="K352" i="18"/>
  <c r="J352" i="18" s="1"/>
  <c r="I352" i="18"/>
  <c r="K351" i="18"/>
  <c r="J351" i="18" s="1"/>
  <c r="I351" i="18"/>
  <c r="K350" i="18"/>
  <c r="J350" i="18" s="1"/>
  <c r="I350" i="18"/>
  <c r="K349" i="18"/>
  <c r="J349" i="18" s="1"/>
  <c r="I349" i="18"/>
  <c r="K348" i="18"/>
  <c r="J348" i="18" s="1"/>
  <c r="I348" i="18"/>
  <c r="K347" i="18"/>
  <c r="J347" i="18" s="1"/>
  <c r="I347" i="18"/>
  <c r="K346" i="18"/>
  <c r="J346" i="18" s="1"/>
  <c r="I346" i="18"/>
  <c r="K345" i="18"/>
  <c r="J345" i="18" s="1"/>
  <c r="I345" i="18"/>
  <c r="K344" i="18"/>
  <c r="J344" i="18" s="1"/>
  <c r="I344" i="18"/>
  <c r="K343" i="18"/>
  <c r="J343" i="18" s="1"/>
  <c r="I343" i="18"/>
  <c r="K342" i="18"/>
  <c r="J342" i="18" s="1"/>
  <c r="I342" i="18"/>
  <c r="K341" i="18"/>
  <c r="J341" i="18" s="1"/>
  <c r="I341" i="18"/>
  <c r="K340" i="18"/>
  <c r="J340" i="18" s="1"/>
  <c r="I340" i="18"/>
  <c r="K339" i="18"/>
  <c r="J339" i="18" s="1"/>
  <c r="I339" i="18"/>
  <c r="K338" i="18"/>
  <c r="J338" i="18" s="1"/>
  <c r="I338" i="18"/>
  <c r="K337" i="18"/>
  <c r="J337" i="18" s="1"/>
  <c r="I337" i="18"/>
  <c r="K336" i="18"/>
  <c r="J336" i="18" s="1"/>
  <c r="I336" i="18"/>
  <c r="K335" i="18"/>
  <c r="J335" i="18" s="1"/>
  <c r="I335" i="18"/>
  <c r="K334" i="18"/>
  <c r="J334" i="18" s="1"/>
  <c r="I334" i="18"/>
  <c r="K333" i="18"/>
  <c r="J333" i="18" s="1"/>
  <c r="I333" i="18"/>
  <c r="K332" i="18"/>
  <c r="J332" i="18" s="1"/>
  <c r="I332" i="18"/>
  <c r="K326" i="18"/>
  <c r="J326" i="18" s="1"/>
  <c r="I326" i="18"/>
  <c r="K325" i="18"/>
  <c r="J325" i="18" s="1"/>
  <c r="I325" i="18"/>
  <c r="K324" i="18"/>
  <c r="J324" i="18" s="1"/>
  <c r="I324" i="18"/>
  <c r="K323" i="18"/>
  <c r="J323" i="18" s="1"/>
  <c r="I323" i="18"/>
  <c r="K322" i="18"/>
  <c r="J322" i="18" s="1"/>
  <c r="I322" i="18"/>
  <c r="K321" i="18"/>
  <c r="J321" i="18" s="1"/>
  <c r="I321" i="18"/>
  <c r="K320" i="18"/>
  <c r="J320" i="18" s="1"/>
  <c r="I320" i="18"/>
  <c r="K319" i="18"/>
  <c r="J319" i="18" s="1"/>
  <c r="I319" i="18"/>
  <c r="K318" i="18"/>
  <c r="J318" i="18" s="1"/>
  <c r="I318" i="18"/>
  <c r="K317" i="18"/>
  <c r="J317" i="18" s="1"/>
  <c r="I317" i="18"/>
  <c r="K316" i="18"/>
  <c r="J316" i="18" s="1"/>
  <c r="I316" i="18"/>
  <c r="K315" i="18"/>
  <c r="J315" i="18" s="1"/>
  <c r="I315" i="18"/>
  <c r="K314" i="18"/>
  <c r="J314" i="18" s="1"/>
  <c r="I314" i="18"/>
  <c r="K313" i="18"/>
  <c r="J313" i="18" s="1"/>
  <c r="I313" i="18"/>
  <c r="K312" i="18"/>
  <c r="J312" i="18" s="1"/>
  <c r="I312" i="18"/>
  <c r="K311" i="18"/>
  <c r="J311" i="18" s="1"/>
  <c r="I311" i="18"/>
  <c r="K310" i="18"/>
  <c r="J310" i="18" s="1"/>
  <c r="I310" i="18"/>
  <c r="K309" i="18"/>
  <c r="J309" i="18" s="1"/>
  <c r="I309" i="18"/>
  <c r="K308" i="18"/>
  <c r="J308" i="18" s="1"/>
  <c r="I308" i="18"/>
  <c r="K307" i="18"/>
  <c r="J307" i="18" s="1"/>
  <c r="I307" i="18"/>
  <c r="K306" i="18"/>
  <c r="J306" i="18" s="1"/>
  <c r="I306" i="18"/>
  <c r="K305" i="18"/>
  <c r="J305" i="18" s="1"/>
  <c r="I305" i="18"/>
  <c r="K304" i="18"/>
  <c r="J304" i="18" s="1"/>
  <c r="I304" i="18"/>
  <c r="K303" i="18"/>
  <c r="J303" i="18" s="1"/>
  <c r="I303" i="18"/>
  <c r="K302" i="18"/>
  <c r="J302" i="18" s="1"/>
  <c r="I302" i="18"/>
  <c r="K301" i="18"/>
  <c r="J301" i="18" s="1"/>
  <c r="I301" i="18"/>
  <c r="K300" i="18"/>
  <c r="J300" i="18" s="1"/>
  <c r="I300" i="18"/>
  <c r="K299" i="18"/>
  <c r="J299" i="18" s="1"/>
  <c r="I299" i="18"/>
  <c r="K298" i="18"/>
  <c r="J298" i="18" s="1"/>
  <c r="I298" i="18"/>
  <c r="K297" i="18"/>
  <c r="J297" i="18" s="1"/>
  <c r="I297" i="18"/>
  <c r="K296" i="18"/>
  <c r="J296" i="18" s="1"/>
  <c r="I296" i="18"/>
  <c r="K295" i="18"/>
  <c r="J295" i="18" s="1"/>
  <c r="I295" i="18"/>
  <c r="K278" i="18"/>
  <c r="J278" i="18" s="1"/>
  <c r="I278" i="18"/>
  <c r="K277" i="18"/>
  <c r="J277" i="18" s="1"/>
  <c r="I277" i="18"/>
  <c r="K276" i="18"/>
  <c r="J276" i="18" s="1"/>
  <c r="I276" i="18"/>
  <c r="K275" i="18"/>
  <c r="J275" i="18" s="1"/>
  <c r="I275" i="18"/>
  <c r="K274" i="18"/>
  <c r="J274" i="18" s="1"/>
  <c r="I274" i="18"/>
  <c r="K273" i="18"/>
  <c r="J273" i="18" s="1"/>
  <c r="I273" i="18"/>
  <c r="K264" i="18"/>
  <c r="J264" i="18" s="1"/>
  <c r="I264" i="18"/>
  <c r="K263" i="18"/>
  <c r="J263" i="18" s="1"/>
  <c r="I263" i="18"/>
  <c r="K262" i="18"/>
  <c r="J262" i="18" s="1"/>
  <c r="I262" i="18"/>
  <c r="K261" i="18"/>
  <c r="J261" i="18" s="1"/>
  <c r="I261" i="18"/>
  <c r="K260" i="18"/>
  <c r="J260" i="18" s="1"/>
  <c r="I260" i="18"/>
  <c r="K259" i="18"/>
  <c r="J259" i="18" s="1"/>
  <c r="I259" i="18"/>
  <c r="K258" i="18"/>
  <c r="J258" i="18" s="1"/>
  <c r="I258" i="18"/>
  <c r="K257" i="18"/>
  <c r="J257" i="18" s="1"/>
  <c r="I257" i="18"/>
  <c r="K256" i="18"/>
  <c r="J256" i="18" s="1"/>
  <c r="I256" i="18"/>
  <c r="K255" i="18"/>
  <c r="J255" i="18" s="1"/>
  <c r="I255" i="18"/>
  <c r="K254" i="18"/>
  <c r="J254" i="18" s="1"/>
  <c r="I254" i="18"/>
  <c r="K253" i="18"/>
  <c r="J253" i="18" s="1"/>
  <c r="I253" i="18"/>
  <c r="K252" i="18"/>
  <c r="J252" i="18" s="1"/>
  <c r="I252" i="18"/>
  <c r="K251" i="18"/>
  <c r="J251" i="18" s="1"/>
  <c r="I251" i="18"/>
  <c r="K250" i="18"/>
  <c r="J250" i="18" s="1"/>
  <c r="I250" i="18"/>
  <c r="K249" i="18"/>
  <c r="J249" i="18" s="1"/>
  <c r="I249" i="18"/>
  <c r="K248" i="18"/>
  <c r="J248" i="18" s="1"/>
  <c r="I248" i="18"/>
  <c r="K247" i="18"/>
  <c r="J247" i="18" s="1"/>
  <c r="I247" i="18"/>
  <c r="K246" i="18"/>
  <c r="J246" i="18" s="1"/>
  <c r="I246" i="18"/>
  <c r="K245" i="18"/>
  <c r="J245" i="18" s="1"/>
  <c r="I245" i="18"/>
  <c r="K244" i="18"/>
  <c r="J244" i="18" s="1"/>
  <c r="I244" i="18"/>
  <c r="K243" i="18"/>
  <c r="J243" i="18" s="1"/>
  <c r="I243" i="18"/>
  <c r="K242" i="18"/>
  <c r="J242" i="18" s="1"/>
  <c r="I242" i="18"/>
  <c r="K241" i="18"/>
  <c r="J241" i="18" s="1"/>
  <c r="I241" i="18"/>
  <c r="K240" i="18"/>
  <c r="J240" i="18" s="1"/>
  <c r="I240" i="18"/>
  <c r="K234" i="18"/>
  <c r="J234" i="18" s="1"/>
  <c r="I234" i="18"/>
  <c r="K233" i="18"/>
  <c r="J233" i="18" s="1"/>
  <c r="I233" i="18"/>
  <c r="K232" i="18"/>
  <c r="J232" i="18" s="1"/>
  <c r="I232" i="18"/>
  <c r="K231" i="18"/>
  <c r="J231" i="18" s="1"/>
  <c r="I231" i="18"/>
  <c r="K230" i="18"/>
  <c r="J230" i="18" s="1"/>
  <c r="I230" i="18"/>
  <c r="K229" i="18"/>
  <c r="J229" i="18" s="1"/>
  <c r="I229" i="18"/>
  <c r="K228" i="18"/>
  <c r="J228" i="18" s="1"/>
  <c r="I228" i="18"/>
  <c r="K227" i="18"/>
  <c r="J227" i="18" s="1"/>
  <c r="I227" i="18"/>
  <c r="K226" i="18"/>
  <c r="J226" i="18" s="1"/>
  <c r="I226" i="18"/>
  <c r="K225" i="18"/>
  <c r="J225" i="18" s="1"/>
  <c r="I225" i="18"/>
  <c r="K224" i="18"/>
  <c r="J224" i="18" s="1"/>
  <c r="I224" i="18"/>
  <c r="K223" i="18"/>
  <c r="J223" i="18" s="1"/>
  <c r="I223" i="18"/>
  <c r="K222" i="18"/>
  <c r="J222" i="18" s="1"/>
  <c r="I222" i="18"/>
  <c r="K221" i="18"/>
  <c r="J221" i="18" s="1"/>
  <c r="I221" i="18"/>
  <c r="K220" i="18"/>
  <c r="J220" i="18" s="1"/>
  <c r="I220" i="18"/>
  <c r="K219" i="18"/>
  <c r="J219" i="18" s="1"/>
  <c r="I219" i="18"/>
  <c r="K218" i="18"/>
  <c r="J218" i="18" s="1"/>
  <c r="I218" i="18"/>
  <c r="K217" i="18"/>
  <c r="J217" i="18" s="1"/>
  <c r="I217" i="18"/>
  <c r="K216" i="18"/>
  <c r="J216" i="18" s="1"/>
  <c r="I216" i="18"/>
  <c r="K215" i="18"/>
  <c r="J215" i="18" s="1"/>
  <c r="I215" i="18"/>
  <c r="K214" i="18"/>
  <c r="J214" i="18" s="1"/>
  <c r="I214" i="18"/>
  <c r="K213" i="18"/>
  <c r="J213" i="18" s="1"/>
  <c r="I213" i="18"/>
  <c r="K212" i="18"/>
  <c r="J212" i="18" s="1"/>
  <c r="I212" i="18"/>
  <c r="K211" i="18"/>
  <c r="J211" i="18" s="1"/>
  <c r="I211" i="18"/>
  <c r="K210" i="18"/>
  <c r="J210" i="18" s="1"/>
  <c r="I210" i="18"/>
  <c r="K209" i="18"/>
  <c r="J209" i="18" s="1"/>
  <c r="I209" i="18"/>
  <c r="K208" i="18"/>
  <c r="J208" i="18" s="1"/>
  <c r="I208" i="18"/>
  <c r="K207" i="18"/>
  <c r="J207" i="18" s="1"/>
  <c r="I207" i="18"/>
  <c r="K206" i="18"/>
  <c r="J206" i="18" s="1"/>
  <c r="I206" i="18"/>
  <c r="K205" i="18"/>
  <c r="J205" i="18" s="1"/>
  <c r="I205" i="18"/>
  <c r="K204" i="18"/>
  <c r="J204" i="18" s="1"/>
  <c r="I204" i="18"/>
  <c r="K203" i="18"/>
  <c r="J203" i="18" s="1"/>
  <c r="I203" i="18"/>
  <c r="K185" i="18"/>
  <c r="J185" i="18" s="1"/>
  <c r="I185" i="18"/>
  <c r="K184" i="18"/>
  <c r="J184" i="18" s="1"/>
  <c r="I184" i="18"/>
  <c r="K183" i="18"/>
  <c r="J183" i="18" s="1"/>
  <c r="I183" i="18"/>
  <c r="K182" i="18"/>
  <c r="J182" i="18" s="1"/>
  <c r="I182" i="18"/>
  <c r="K181" i="18"/>
  <c r="J181" i="18" s="1"/>
  <c r="I181" i="18"/>
  <c r="K180" i="18"/>
  <c r="J180" i="18" s="1"/>
  <c r="I180" i="18"/>
  <c r="K179" i="18"/>
  <c r="J179" i="18" s="1"/>
  <c r="I179" i="18"/>
  <c r="K178" i="18"/>
  <c r="J178" i="18" s="1"/>
  <c r="I178" i="18"/>
  <c r="K177" i="18"/>
  <c r="J177" i="18" s="1"/>
  <c r="I177" i="18"/>
  <c r="K176" i="18"/>
  <c r="J176" i="18" s="1"/>
  <c r="I176" i="18"/>
  <c r="K173" i="18"/>
  <c r="J173" i="18" s="1"/>
  <c r="I173" i="18"/>
  <c r="K172" i="18"/>
  <c r="J172" i="18" s="1"/>
  <c r="I172" i="18"/>
  <c r="K166" i="18"/>
  <c r="J166" i="18" s="1"/>
  <c r="I166" i="18"/>
  <c r="K165" i="18"/>
  <c r="J165" i="18" s="1"/>
  <c r="I165" i="18"/>
  <c r="K164" i="18"/>
  <c r="J164" i="18" s="1"/>
  <c r="I164" i="18"/>
  <c r="K163" i="18"/>
  <c r="J163" i="18" s="1"/>
  <c r="I163" i="18"/>
  <c r="K162" i="18"/>
  <c r="J162" i="18" s="1"/>
  <c r="I162" i="18"/>
  <c r="K161" i="18"/>
  <c r="J161" i="18" s="1"/>
  <c r="I161" i="18"/>
  <c r="K160" i="18"/>
  <c r="J160" i="18" s="1"/>
  <c r="I160" i="18"/>
  <c r="K159" i="18"/>
  <c r="J159" i="18" s="1"/>
  <c r="I159" i="18"/>
  <c r="K158" i="18"/>
  <c r="J158" i="18" s="1"/>
  <c r="I158" i="18"/>
  <c r="K157" i="18"/>
  <c r="J157" i="18" s="1"/>
  <c r="I157" i="18"/>
  <c r="K156" i="18"/>
  <c r="J156" i="18" s="1"/>
  <c r="I156" i="18"/>
  <c r="K155" i="18"/>
  <c r="J155" i="18" s="1"/>
  <c r="I155" i="18"/>
  <c r="K154" i="18"/>
  <c r="J154" i="18" s="1"/>
  <c r="I154" i="18"/>
  <c r="K153" i="18"/>
  <c r="J153" i="18" s="1"/>
  <c r="I153" i="18"/>
  <c r="K152" i="18"/>
  <c r="J152" i="18" s="1"/>
  <c r="I152" i="18"/>
  <c r="K151" i="18"/>
  <c r="J151" i="18" s="1"/>
  <c r="I151" i="18"/>
  <c r="K150" i="18"/>
  <c r="J150" i="18" s="1"/>
  <c r="I150" i="18"/>
  <c r="K149" i="18"/>
  <c r="J149" i="18" s="1"/>
  <c r="I149" i="18"/>
  <c r="K148" i="18"/>
  <c r="J148" i="18" s="1"/>
  <c r="I148" i="18"/>
  <c r="K147" i="18"/>
  <c r="J147" i="18" s="1"/>
  <c r="I147" i="18"/>
  <c r="K141" i="18"/>
  <c r="J141" i="18" s="1"/>
  <c r="I141" i="18"/>
  <c r="K140" i="18"/>
  <c r="J140" i="18" s="1"/>
  <c r="I140" i="18"/>
  <c r="K139" i="18"/>
  <c r="J139" i="18" s="1"/>
  <c r="I139" i="18"/>
  <c r="K138" i="18"/>
  <c r="J138" i="18" s="1"/>
  <c r="I138" i="18"/>
  <c r="K137" i="18"/>
  <c r="J137" i="18" s="1"/>
  <c r="I137" i="18"/>
  <c r="K136" i="18"/>
  <c r="J136" i="18" s="1"/>
  <c r="I136" i="18"/>
  <c r="K135" i="18"/>
  <c r="J135" i="18" s="1"/>
  <c r="I135" i="18"/>
  <c r="K134" i="18"/>
  <c r="J134" i="18" s="1"/>
  <c r="I134" i="18"/>
  <c r="K133" i="18"/>
  <c r="J133" i="18" s="1"/>
  <c r="I133" i="18"/>
  <c r="K132" i="18"/>
  <c r="J132" i="18" s="1"/>
  <c r="I132" i="18"/>
  <c r="K131" i="18"/>
  <c r="J131" i="18" s="1"/>
  <c r="I131" i="18"/>
  <c r="K130" i="18"/>
  <c r="J130" i="18" s="1"/>
  <c r="I130" i="18"/>
  <c r="K129" i="18"/>
  <c r="J129" i="18" s="1"/>
  <c r="I129" i="18"/>
  <c r="K128" i="18"/>
  <c r="J128" i="18" s="1"/>
  <c r="I128" i="18"/>
  <c r="K127" i="18"/>
  <c r="J127" i="18" s="1"/>
  <c r="I127" i="18"/>
  <c r="K126" i="18"/>
  <c r="J126" i="18" s="1"/>
  <c r="I126" i="18"/>
  <c r="K125" i="18"/>
  <c r="J125" i="18" s="1"/>
  <c r="I125" i="18"/>
  <c r="K124" i="18"/>
  <c r="J124" i="18" s="1"/>
  <c r="I124" i="18"/>
  <c r="K123" i="18"/>
  <c r="J123" i="18" s="1"/>
  <c r="I123" i="18"/>
  <c r="K122" i="18"/>
  <c r="J122" i="18" s="1"/>
  <c r="I122" i="18"/>
  <c r="K121" i="18"/>
  <c r="J121" i="18" s="1"/>
  <c r="I121" i="18"/>
  <c r="K120" i="18"/>
  <c r="J120" i="18" s="1"/>
  <c r="I120" i="18"/>
  <c r="K119" i="18"/>
  <c r="J119" i="18" s="1"/>
  <c r="I119" i="18"/>
  <c r="K118" i="18"/>
  <c r="J118" i="18" s="1"/>
  <c r="I118" i="18"/>
  <c r="K117" i="18"/>
  <c r="J117" i="18" s="1"/>
  <c r="I117" i="18"/>
  <c r="K116" i="18"/>
  <c r="J116" i="18" s="1"/>
  <c r="I116" i="18"/>
  <c r="K115" i="18"/>
  <c r="J115" i="18" s="1"/>
  <c r="I115" i="18"/>
  <c r="K114" i="18"/>
  <c r="J114" i="18" s="1"/>
  <c r="I114" i="18"/>
  <c r="K113" i="18"/>
  <c r="J113" i="18" s="1"/>
  <c r="I113" i="18"/>
  <c r="K112" i="18"/>
  <c r="J112" i="18" s="1"/>
  <c r="I112" i="18"/>
  <c r="K111" i="18"/>
  <c r="J111" i="18" s="1"/>
  <c r="I111" i="18"/>
  <c r="K110" i="18"/>
  <c r="J110" i="18" s="1"/>
  <c r="I110" i="18"/>
  <c r="F83" i="21"/>
  <c r="G83" i="21" s="1"/>
  <c r="F82" i="21"/>
  <c r="G82" i="21" s="1"/>
  <c r="F81" i="21"/>
  <c r="G81" i="21" s="1"/>
  <c r="F80" i="21"/>
  <c r="G80" i="21" s="1"/>
  <c r="F79" i="21"/>
  <c r="G79" i="21" s="1"/>
  <c r="F78" i="21"/>
  <c r="G78" i="21" s="1"/>
  <c r="F74" i="21"/>
  <c r="G74" i="21" s="1"/>
  <c r="F73" i="21"/>
  <c r="G73" i="21" s="1"/>
  <c r="F72" i="21"/>
  <c r="G72" i="21" s="1"/>
  <c r="F71" i="21"/>
  <c r="G71" i="21" s="1"/>
  <c r="F70" i="21"/>
  <c r="G70" i="21" s="1"/>
  <c r="F69" i="21"/>
  <c r="G69" i="21" s="1"/>
  <c r="F68" i="21"/>
  <c r="G68" i="21" s="1"/>
  <c r="F67" i="21"/>
  <c r="G67" i="21" s="1"/>
  <c r="F66" i="21"/>
  <c r="G66" i="21" s="1"/>
  <c r="F65" i="21"/>
  <c r="G65" i="21" s="1"/>
  <c r="F64" i="21"/>
  <c r="G64" i="21" s="1"/>
  <c r="F63" i="21"/>
  <c r="G63" i="21" s="1"/>
  <c r="F62" i="21"/>
  <c r="G62" i="21" s="1"/>
  <c r="F61" i="21"/>
  <c r="G61" i="21" s="1"/>
  <c r="F60" i="21"/>
  <c r="G60" i="21" s="1"/>
  <c r="F59" i="21"/>
  <c r="G59" i="21" s="1"/>
  <c r="F58" i="21"/>
  <c r="G58" i="21" s="1"/>
  <c r="F57" i="21"/>
  <c r="G57" i="21" s="1"/>
  <c r="F56" i="21"/>
  <c r="G56" i="21" s="1"/>
  <c r="F55" i="21"/>
  <c r="G55" i="21" s="1"/>
  <c r="F54" i="21"/>
  <c r="G54" i="21" s="1"/>
  <c r="F53" i="21"/>
  <c r="G53" i="21" s="1"/>
  <c r="F52" i="21"/>
  <c r="G52" i="21" s="1"/>
  <c r="F51" i="21"/>
  <c r="G51" i="21" s="1"/>
  <c r="F50" i="21"/>
  <c r="G50" i="21" s="1"/>
  <c r="F49" i="21"/>
  <c r="G49" i="21" s="1"/>
  <c r="K92" i="18"/>
  <c r="J92" i="18" s="1"/>
  <c r="I92" i="18"/>
  <c r="K91" i="18"/>
  <c r="J91" i="18" s="1"/>
  <c r="I91" i="18"/>
  <c r="K90" i="18"/>
  <c r="J90" i="18" s="1"/>
  <c r="I90" i="18"/>
  <c r="K82" i="18"/>
  <c r="J82" i="18" s="1"/>
  <c r="I82" i="18"/>
  <c r="K81" i="18"/>
  <c r="J81" i="18" s="1"/>
  <c r="I81" i="18"/>
  <c r="K80" i="18"/>
  <c r="J80" i="18" s="1"/>
  <c r="I80" i="18"/>
  <c r="K79" i="18"/>
  <c r="I79" i="18"/>
  <c r="K78" i="18"/>
  <c r="J78" i="18" s="1"/>
  <c r="I78" i="18"/>
  <c r="K77" i="18"/>
  <c r="J77" i="18" s="1"/>
  <c r="I77" i="18"/>
  <c r="K76" i="18"/>
  <c r="J76" i="18" s="1"/>
  <c r="I76" i="18"/>
  <c r="K75" i="18"/>
  <c r="J75" i="18" s="1"/>
  <c r="I75" i="18"/>
  <c r="K74" i="18"/>
  <c r="J74" i="18" s="1"/>
  <c r="I74" i="18"/>
  <c r="K73" i="18"/>
  <c r="J73" i="18" s="1"/>
  <c r="I73" i="18"/>
  <c r="K72" i="18"/>
  <c r="J72" i="18" s="1"/>
  <c r="I72" i="18"/>
  <c r="K71" i="18"/>
  <c r="J71" i="18" s="1"/>
  <c r="I71" i="18"/>
  <c r="K70" i="18"/>
  <c r="J70" i="18" s="1"/>
  <c r="I70" i="18"/>
  <c r="K69" i="18"/>
  <c r="J69" i="18" s="1"/>
  <c r="I69" i="18"/>
  <c r="K68" i="18"/>
  <c r="J68" i="18" s="1"/>
  <c r="I68" i="18"/>
  <c r="K67" i="18"/>
  <c r="J67" i="18" s="1"/>
  <c r="I67" i="18"/>
  <c r="K66" i="18"/>
  <c r="J66" i="18" s="1"/>
  <c r="I66" i="18"/>
  <c r="K65" i="18"/>
  <c r="J65" i="18" s="1"/>
  <c r="I65" i="18"/>
  <c r="K64" i="18"/>
  <c r="J64" i="18" s="1"/>
  <c r="I64" i="18"/>
  <c r="K63" i="18"/>
  <c r="J63" i="18" s="1"/>
  <c r="I63" i="18"/>
  <c r="K62" i="18"/>
  <c r="J62" i="18" s="1"/>
  <c r="I62" i="18"/>
  <c r="K61" i="18"/>
  <c r="J61" i="18" s="1"/>
  <c r="I61" i="18"/>
  <c r="K60" i="18"/>
  <c r="J60" i="18" s="1"/>
  <c r="I60" i="18"/>
  <c r="K59" i="18"/>
  <c r="J59" i="18" s="1"/>
  <c r="I59" i="18"/>
  <c r="K58" i="18"/>
  <c r="J58" i="18" s="1"/>
  <c r="I58" i="18"/>
  <c r="K57" i="18"/>
  <c r="J57" i="18" s="1"/>
  <c r="I57" i="18"/>
  <c r="K56" i="18"/>
  <c r="J56" i="18" s="1"/>
  <c r="I56" i="18"/>
  <c r="K55" i="18"/>
  <c r="J55" i="18" s="1"/>
  <c r="I55" i="18"/>
  <c r="K54" i="18"/>
  <c r="J54" i="18" s="1"/>
  <c r="I54" i="18"/>
  <c r="F16" i="21"/>
  <c r="G16" i="21" s="1"/>
  <c r="F17" i="21"/>
  <c r="G17" i="21" s="1"/>
  <c r="F18" i="21"/>
  <c r="G18" i="21" s="1"/>
  <c r="F19" i="21"/>
  <c r="G19" i="21" s="1"/>
  <c r="F20" i="21"/>
  <c r="G20" i="21" s="1"/>
  <c r="F21" i="21"/>
  <c r="G21" i="21" s="1"/>
  <c r="F22" i="21"/>
  <c r="G22" i="21" s="1"/>
  <c r="F23" i="21"/>
  <c r="G23" i="21" s="1"/>
  <c r="F24" i="21"/>
  <c r="G24" i="21" s="1"/>
  <c r="F25" i="21"/>
  <c r="G25" i="21" s="1"/>
  <c r="F26" i="21"/>
  <c r="G26" i="21" s="1"/>
  <c r="F27" i="21"/>
  <c r="G27" i="21" s="1"/>
  <c r="F28" i="21"/>
  <c r="G28" i="21" s="1"/>
  <c r="F29" i="21"/>
  <c r="G29" i="21" s="1"/>
  <c r="F30" i="21"/>
  <c r="G30" i="21" s="1"/>
  <c r="F31" i="21"/>
  <c r="G31" i="21" s="1"/>
  <c r="F32" i="21"/>
  <c r="G32" i="21" s="1"/>
  <c r="F33" i="21"/>
  <c r="G33" i="21" s="1"/>
  <c r="F34" i="21"/>
  <c r="G34" i="21" s="1"/>
  <c r="F35" i="21"/>
  <c r="G35" i="21" s="1"/>
  <c r="F36" i="21"/>
  <c r="G36" i="21" s="1"/>
  <c r="F37" i="21"/>
  <c r="G37" i="21" s="1"/>
  <c r="F38" i="21"/>
  <c r="G38" i="21" s="1"/>
  <c r="F39" i="21"/>
  <c r="G39" i="21" s="1"/>
  <c r="F40" i="21"/>
  <c r="G40" i="21" s="1"/>
  <c r="F41" i="21"/>
  <c r="G41" i="21" s="1"/>
  <c r="F42" i="21"/>
  <c r="G42" i="21" s="1"/>
  <c r="F43" i="21"/>
  <c r="G43" i="21" s="1"/>
  <c r="F44" i="21"/>
  <c r="G44" i="21" s="1"/>
  <c r="B990" i="9" l="1"/>
  <c r="P987" i="9"/>
  <c r="O987" i="9"/>
  <c r="P986" i="9"/>
  <c r="O986" i="9"/>
  <c r="P985" i="9"/>
  <c r="O985" i="9"/>
  <c r="P984" i="9"/>
  <c r="O984" i="9"/>
  <c r="P983" i="9"/>
  <c r="O983" i="9"/>
  <c r="P982" i="9"/>
  <c r="O982" i="9"/>
  <c r="P981" i="9"/>
  <c r="O981" i="9"/>
  <c r="P980" i="9"/>
  <c r="O980" i="9"/>
  <c r="P979" i="9"/>
  <c r="O979" i="9"/>
  <c r="P978" i="9"/>
  <c r="O978" i="9"/>
  <c r="P977" i="9"/>
  <c r="O977" i="9"/>
  <c r="P976" i="9"/>
  <c r="O976" i="9"/>
  <c r="P975" i="9"/>
  <c r="O975" i="9"/>
  <c r="P974" i="9"/>
  <c r="O974" i="9"/>
  <c r="P973" i="9"/>
  <c r="O973" i="9"/>
  <c r="P972" i="9"/>
  <c r="O972" i="9"/>
  <c r="P971" i="9"/>
  <c r="O971" i="9"/>
  <c r="P970" i="9"/>
  <c r="O970" i="9"/>
  <c r="P969" i="9"/>
  <c r="O969" i="9"/>
  <c r="P968" i="9"/>
  <c r="O968" i="9"/>
  <c r="P967" i="9"/>
  <c r="O967" i="9"/>
  <c r="P966" i="9"/>
  <c r="O966" i="9"/>
  <c r="P965" i="9"/>
  <c r="O965" i="9"/>
  <c r="P964" i="9"/>
  <c r="O964" i="9"/>
  <c r="P963" i="9"/>
  <c r="O963" i="9"/>
  <c r="P962" i="9"/>
  <c r="O962" i="9"/>
  <c r="P961" i="9"/>
  <c r="O961" i="9"/>
  <c r="P960" i="9"/>
  <c r="O960" i="9"/>
  <c r="P959" i="9"/>
  <c r="O959" i="9"/>
  <c r="P958" i="9"/>
  <c r="O958" i="9"/>
  <c r="P957" i="9"/>
  <c r="O957" i="9"/>
  <c r="P956" i="9"/>
  <c r="O956" i="9"/>
  <c r="P955" i="9"/>
  <c r="O955" i="9"/>
  <c r="P954" i="9"/>
  <c r="O954" i="9"/>
  <c r="P953" i="9"/>
  <c r="O953" i="9"/>
  <c r="P952" i="9"/>
  <c r="O952" i="9"/>
  <c r="P951" i="9"/>
  <c r="O951" i="9"/>
  <c r="P950" i="9"/>
  <c r="O950" i="9"/>
  <c r="P949" i="9"/>
  <c r="O949" i="9"/>
  <c r="P948" i="9"/>
  <c r="O948" i="9"/>
  <c r="P947" i="9"/>
  <c r="O947" i="9"/>
  <c r="B944" i="9"/>
  <c r="P941" i="9"/>
  <c r="O941" i="9"/>
  <c r="P940" i="9"/>
  <c r="O940" i="9"/>
  <c r="P939" i="9"/>
  <c r="O939" i="9"/>
  <c r="P938" i="9"/>
  <c r="O938" i="9"/>
  <c r="P937" i="9"/>
  <c r="O937" i="9"/>
  <c r="P936" i="9"/>
  <c r="O936" i="9"/>
  <c r="P935" i="9"/>
  <c r="O935" i="9"/>
  <c r="P934" i="9"/>
  <c r="O934" i="9"/>
  <c r="P933" i="9"/>
  <c r="O933" i="9"/>
  <c r="P932" i="9"/>
  <c r="O932" i="9"/>
  <c r="P931" i="9"/>
  <c r="O931" i="9"/>
  <c r="P930" i="9"/>
  <c r="O930" i="9"/>
  <c r="P929" i="9"/>
  <c r="O929" i="9"/>
  <c r="P928" i="9"/>
  <c r="O928" i="9"/>
  <c r="P927" i="9"/>
  <c r="O927" i="9"/>
  <c r="P926" i="9"/>
  <c r="O926" i="9"/>
  <c r="P925" i="9"/>
  <c r="O925" i="9"/>
  <c r="P924" i="9"/>
  <c r="O924" i="9"/>
  <c r="P923" i="9"/>
  <c r="O923" i="9"/>
  <c r="P922" i="9"/>
  <c r="O922" i="9"/>
  <c r="P921" i="9"/>
  <c r="O921" i="9"/>
  <c r="P920" i="9"/>
  <c r="O920" i="9"/>
  <c r="P919" i="9"/>
  <c r="O919" i="9"/>
  <c r="P918" i="9"/>
  <c r="O918" i="9"/>
  <c r="P917" i="9"/>
  <c r="O917" i="9"/>
  <c r="P916" i="9"/>
  <c r="O916" i="9"/>
  <c r="P915" i="9"/>
  <c r="O915" i="9"/>
  <c r="P914" i="9"/>
  <c r="O914" i="9"/>
  <c r="P913" i="9"/>
  <c r="O913" i="9"/>
  <c r="P912" i="9"/>
  <c r="O912" i="9"/>
  <c r="P911" i="9"/>
  <c r="O911" i="9"/>
  <c r="P910" i="9"/>
  <c r="O910" i="9"/>
  <c r="P909" i="9"/>
  <c r="O909" i="9"/>
  <c r="P908" i="9"/>
  <c r="O908" i="9"/>
  <c r="P907" i="9"/>
  <c r="O907" i="9"/>
  <c r="P906" i="9"/>
  <c r="O906" i="9"/>
  <c r="P905" i="9"/>
  <c r="O905" i="9"/>
  <c r="P904" i="9"/>
  <c r="O904" i="9"/>
  <c r="P903" i="9"/>
  <c r="O903" i="9"/>
  <c r="P902" i="9"/>
  <c r="O902" i="9"/>
  <c r="P901" i="9"/>
  <c r="O901" i="9"/>
  <c r="B898" i="9"/>
  <c r="P895" i="9"/>
  <c r="O895" i="9"/>
  <c r="P894" i="9"/>
  <c r="O894" i="9"/>
  <c r="P893" i="9"/>
  <c r="O893" i="9"/>
  <c r="P892" i="9"/>
  <c r="O892" i="9"/>
  <c r="P891" i="9"/>
  <c r="O891" i="9"/>
  <c r="P890" i="9"/>
  <c r="O890" i="9"/>
  <c r="P889" i="9"/>
  <c r="O889" i="9"/>
  <c r="P888" i="9"/>
  <c r="O888" i="9"/>
  <c r="P887" i="9"/>
  <c r="O887" i="9"/>
  <c r="P886" i="9"/>
  <c r="O886" i="9"/>
  <c r="P885" i="9"/>
  <c r="O885" i="9"/>
  <c r="P884" i="9"/>
  <c r="O884" i="9"/>
  <c r="P883" i="9"/>
  <c r="O883" i="9"/>
  <c r="P882" i="9"/>
  <c r="O882" i="9"/>
  <c r="P881" i="9"/>
  <c r="O881" i="9"/>
  <c r="P880" i="9"/>
  <c r="O880" i="9"/>
  <c r="P879" i="9"/>
  <c r="O879" i="9"/>
  <c r="P878" i="9"/>
  <c r="O878" i="9"/>
  <c r="P877" i="9"/>
  <c r="O877" i="9"/>
  <c r="P876" i="9"/>
  <c r="O876" i="9"/>
  <c r="P875" i="9"/>
  <c r="O875" i="9"/>
  <c r="P874" i="9"/>
  <c r="O874" i="9"/>
  <c r="P873" i="9"/>
  <c r="O873" i="9"/>
  <c r="P872" i="9"/>
  <c r="O872" i="9"/>
  <c r="P871" i="9"/>
  <c r="O871" i="9"/>
  <c r="P870" i="9"/>
  <c r="O870" i="9"/>
  <c r="P869" i="9"/>
  <c r="O869" i="9"/>
  <c r="P868" i="9"/>
  <c r="O868" i="9"/>
  <c r="P867" i="9"/>
  <c r="O867" i="9"/>
  <c r="P866" i="9"/>
  <c r="O866" i="9"/>
  <c r="P865" i="9"/>
  <c r="O865" i="9"/>
  <c r="P864" i="9"/>
  <c r="O864" i="9"/>
  <c r="P863" i="9"/>
  <c r="O863" i="9"/>
  <c r="P862" i="9"/>
  <c r="O862" i="9"/>
  <c r="P861" i="9"/>
  <c r="O861" i="9"/>
  <c r="P860" i="9"/>
  <c r="O860" i="9"/>
  <c r="P859" i="9"/>
  <c r="O859" i="9"/>
  <c r="P858" i="9"/>
  <c r="O858" i="9"/>
  <c r="P857" i="9"/>
  <c r="O857" i="9"/>
  <c r="P856" i="9"/>
  <c r="O856" i="9"/>
  <c r="P855" i="9"/>
  <c r="O855" i="9"/>
  <c r="B853" i="9"/>
  <c r="B899" i="9" s="1"/>
  <c r="B945" i="9" s="1"/>
  <c r="B852" i="9"/>
  <c r="P849" i="9"/>
  <c r="O849" i="9"/>
  <c r="P848" i="9"/>
  <c r="O848" i="9"/>
  <c r="P847" i="9"/>
  <c r="O847" i="9"/>
  <c r="P846" i="9"/>
  <c r="O846" i="9"/>
  <c r="P845" i="9"/>
  <c r="O845" i="9"/>
  <c r="P844" i="9"/>
  <c r="O844" i="9"/>
  <c r="P843" i="9"/>
  <c r="O843" i="9"/>
  <c r="P842" i="9"/>
  <c r="O842" i="9"/>
  <c r="P841" i="9"/>
  <c r="O841" i="9"/>
  <c r="P840" i="9"/>
  <c r="O840" i="9"/>
  <c r="P839" i="9"/>
  <c r="O839" i="9"/>
  <c r="P838" i="9"/>
  <c r="O838" i="9"/>
  <c r="P837" i="9"/>
  <c r="O837" i="9"/>
  <c r="P836" i="9"/>
  <c r="O836" i="9"/>
  <c r="P835" i="9"/>
  <c r="O835" i="9"/>
  <c r="P834" i="9"/>
  <c r="O834" i="9"/>
  <c r="P833" i="9"/>
  <c r="O833" i="9"/>
  <c r="P832" i="9"/>
  <c r="O832" i="9"/>
  <c r="P831" i="9"/>
  <c r="O831" i="9"/>
  <c r="P830" i="9"/>
  <c r="O830" i="9"/>
  <c r="P829" i="9"/>
  <c r="O829" i="9"/>
  <c r="P828" i="9"/>
  <c r="O828" i="9"/>
  <c r="P827" i="9"/>
  <c r="O827" i="9"/>
  <c r="P826" i="9"/>
  <c r="O826" i="9"/>
  <c r="P825" i="9"/>
  <c r="O825" i="9"/>
  <c r="P824" i="9"/>
  <c r="O824" i="9"/>
  <c r="P823" i="9"/>
  <c r="O823" i="9"/>
  <c r="P822" i="9"/>
  <c r="O822" i="9"/>
  <c r="P821" i="9"/>
  <c r="O821" i="9"/>
  <c r="P820" i="9"/>
  <c r="O820" i="9"/>
  <c r="P819" i="9"/>
  <c r="O819" i="9"/>
  <c r="P818" i="9"/>
  <c r="O818" i="9"/>
  <c r="P817" i="9"/>
  <c r="O817" i="9"/>
  <c r="P816" i="9"/>
  <c r="O816" i="9"/>
  <c r="P815" i="9"/>
  <c r="O815" i="9"/>
  <c r="P814" i="9"/>
  <c r="O814" i="9"/>
  <c r="P813" i="9"/>
  <c r="O813" i="9"/>
  <c r="P812" i="9"/>
  <c r="O812" i="9"/>
  <c r="P811" i="9"/>
  <c r="O811" i="9"/>
  <c r="P810" i="9"/>
  <c r="O810" i="9"/>
  <c r="P809" i="9"/>
  <c r="O809" i="9"/>
  <c r="P808" i="9"/>
  <c r="O808" i="9"/>
  <c r="P807" i="9"/>
  <c r="O807" i="9"/>
  <c r="B792" i="9"/>
  <c r="P789" i="9"/>
  <c r="O789" i="9"/>
  <c r="P788" i="9"/>
  <c r="O788" i="9"/>
  <c r="P787" i="9"/>
  <c r="O787" i="9"/>
  <c r="P786" i="9"/>
  <c r="O786" i="9"/>
  <c r="P785" i="9"/>
  <c r="O785" i="9"/>
  <c r="P784" i="9"/>
  <c r="O784" i="9"/>
  <c r="P783" i="9"/>
  <c r="O783" i="9"/>
  <c r="P782" i="9"/>
  <c r="O782" i="9"/>
  <c r="P781" i="9"/>
  <c r="O781" i="9"/>
  <c r="P780" i="9"/>
  <c r="O780" i="9"/>
  <c r="P779" i="9"/>
  <c r="O779" i="9"/>
  <c r="P778" i="9"/>
  <c r="O778" i="9"/>
  <c r="P777" i="9"/>
  <c r="O777" i="9"/>
  <c r="P776" i="9"/>
  <c r="O776" i="9"/>
  <c r="P775" i="9"/>
  <c r="O775" i="9"/>
  <c r="P774" i="9"/>
  <c r="O774" i="9"/>
  <c r="P773" i="9"/>
  <c r="O773" i="9"/>
  <c r="P772" i="9"/>
  <c r="O772" i="9"/>
  <c r="P771" i="9"/>
  <c r="O771" i="9"/>
  <c r="P770" i="9"/>
  <c r="O770" i="9"/>
  <c r="P769" i="9"/>
  <c r="O769" i="9"/>
  <c r="P768" i="9"/>
  <c r="O768" i="9"/>
  <c r="P767" i="9"/>
  <c r="O767" i="9"/>
  <c r="P766" i="9"/>
  <c r="O766" i="9"/>
  <c r="P765" i="9"/>
  <c r="O765" i="9"/>
  <c r="P764" i="9"/>
  <c r="O764" i="9"/>
  <c r="P763" i="9"/>
  <c r="O763" i="9"/>
  <c r="P762" i="9"/>
  <c r="O762" i="9"/>
  <c r="P761" i="9"/>
  <c r="O761" i="9"/>
  <c r="P760" i="9"/>
  <c r="O760" i="9"/>
  <c r="P759" i="9"/>
  <c r="O759" i="9"/>
  <c r="P758" i="9"/>
  <c r="O758" i="9"/>
  <c r="P757" i="9"/>
  <c r="O757" i="9"/>
  <c r="P756" i="9"/>
  <c r="O756" i="9"/>
  <c r="P755" i="9"/>
  <c r="O755" i="9"/>
  <c r="P754" i="9"/>
  <c r="O754" i="9"/>
  <c r="P753" i="9"/>
  <c r="O753" i="9"/>
  <c r="P752" i="9"/>
  <c r="O752" i="9"/>
  <c r="P751" i="9"/>
  <c r="O751" i="9"/>
  <c r="P750" i="9"/>
  <c r="O750" i="9"/>
  <c r="P749" i="9"/>
  <c r="O749" i="9"/>
  <c r="B746" i="9"/>
  <c r="P743" i="9"/>
  <c r="O743" i="9"/>
  <c r="P742" i="9"/>
  <c r="O742" i="9"/>
  <c r="P741" i="9"/>
  <c r="O741" i="9"/>
  <c r="P740" i="9"/>
  <c r="O740" i="9"/>
  <c r="P739" i="9"/>
  <c r="O739" i="9"/>
  <c r="P738" i="9"/>
  <c r="O738" i="9"/>
  <c r="P737" i="9"/>
  <c r="O737" i="9"/>
  <c r="P736" i="9"/>
  <c r="O736" i="9"/>
  <c r="P735" i="9"/>
  <c r="O735" i="9"/>
  <c r="P734" i="9"/>
  <c r="O734" i="9"/>
  <c r="P733" i="9"/>
  <c r="O733" i="9"/>
  <c r="P732" i="9"/>
  <c r="O732" i="9"/>
  <c r="P731" i="9"/>
  <c r="O731" i="9"/>
  <c r="P730" i="9"/>
  <c r="O730" i="9"/>
  <c r="P729" i="9"/>
  <c r="O729" i="9"/>
  <c r="P728" i="9"/>
  <c r="O728" i="9"/>
  <c r="P727" i="9"/>
  <c r="O727" i="9"/>
  <c r="P726" i="9"/>
  <c r="O726" i="9"/>
  <c r="P725" i="9"/>
  <c r="O725" i="9"/>
  <c r="P724" i="9"/>
  <c r="O724" i="9"/>
  <c r="P723" i="9"/>
  <c r="O723" i="9"/>
  <c r="P722" i="9"/>
  <c r="O722" i="9"/>
  <c r="P721" i="9"/>
  <c r="O721" i="9"/>
  <c r="P720" i="9"/>
  <c r="O720" i="9"/>
  <c r="P719" i="9"/>
  <c r="O719" i="9"/>
  <c r="P718" i="9"/>
  <c r="O718" i="9"/>
  <c r="P717" i="9"/>
  <c r="O717" i="9"/>
  <c r="P716" i="9"/>
  <c r="O716" i="9"/>
  <c r="P715" i="9"/>
  <c r="O715" i="9"/>
  <c r="P714" i="9"/>
  <c r="O714" i="9"/>
  <c r="P713" i="9"/>
  <c r="O713" i="9"/>
  <c r="P712" i="9"/>
  <c r="O712" i="9"/>
  <c r="P711" i="9"/>
  <c r="O711" i="9"/>
  <c r="P710" i="9"/>
  <c r="O710" i="9"/>
  <c r="P709" i="9"/>
  <c r="O709" i="9"/>
  <c r="P708" i="9"/>
  <c r="O708" i="9"/>
  <c r="P707" i="9"/>
  <c r="O707" i="9"/>
  <c r="P706" i="9"/>
  <c r="O706" i="9"/>
  <c r="P705" i="9"/>
  <c r="O705" i="9"/>
  <c r="P704" i="9"/>
  <c r="O704" i="9"/>
  <c r="P703" i="9"/>
  <c r="O703" i="9"/>
  <c r="B700" i="9"/>
  <c r="P697" i="9"/>
  <c r="O697" i="9"/>
  <c r="P696" i="9"/>
  <c r="O696" i="9"/>
  <c r="P695" i="9"/>
  <c r="O695" i="9"/>
  <c r="P694" i="9"/>
  <c r="O694" i="9"/>
  <c r="P693" i="9"/>
  <c r="O693" i="9"/>
  <c r="P692" i="9"/>
  <c r="O692" i="9"/>
  <c r="P691" i="9"/>
  <c r="O691" i="9"/>
  <c r="P690" i="9"/>
  <c r="O690" i="9"/>
  <c r="P689" i="9"/>
  <c r="O689" i="9"/>
  <c r="P688" i="9"/>
  <c r="O688" i="9"/>
  <c r="P687" i="9"/>
  <c r="O687" i="9"/>
  <c r="P686" i="9"/>
  <c r="O686" i="9"/>
  <c r="P685" i="9"/>
  <c r="O685" i="9"/>
  <c r="P684" i="9"/>
  <c r="O684" i="9"/>
  <c r="P683" i="9"/>
  <c r="O683" i="9"/>
  <c r="P682" i="9"/>
  <c r="O682" i="9"/>
  <c r="P681" i="9"/>
  <c r="O681" i="9"/>
  <c r="P680" i="9"/>
  <c r="O680" i="9"/>
  <c r="P679" i="9"/>
  <c r="O679" i="9"/>
  <c r="P678" i="9"/>
  <c r="O678" i="9"/>
  <c r="P677" i="9"/>
  <c r="O677" i="9"/>
  <c r="P676" i="9"/>
  <c r="O676" i="9"/>
  <c r="P675" i="9"/>
  <c r="O675" i="9"/>
  <c r="P674" i="9"/>
  <c r="O674" i="9"/>
  <c r="P673" i="9"/>
  <c r="O673" i="9"/>
  <c r="P672" i="9"/>
  <c r="O672" i="9"/>
  <c r="P671" i="9"/>
  <c r="O671" i="9"/>
  <c r="P670" i="9"/>
  <c r="O670" i="9"/>
  <c r="P669" i="9"/>
  <c r="O669" i="9"/>
  <c r="P668" i="9"/>
  <c r="O668" i="9"/>
  <c r="P667" i="9"/>
  <c r="O667" i="9"/>
  <c r="P666" i="9"/>
  <c r="O666" i="9"/>
  <c r="P665" i="9"/>
  <c r="O665" i="9"/>
  <c r="P664" i="9"/>
  <c r="O664" i="9"/>
  <c r="P663" i="9"/>
  <c r="O663" i="9"/>
  <c r="P662" i="9"/>
  <c r="O662" i="9"/>
  <c r="P661" i="9"/>
  <c r="O661" i="9"/>
  <c r="P660" i="9"/>
  <c r="O660" i="9"/>
  <c r="P659" i="9"/>
  <c r="O659" i="9"/>
  <c r="P658" i="9"/>
  <c r="O658" i="9"/>
  <c r="P657" i="9"/>
  <c r="O657" i="9"/>
  <c r="B655" i="9"/>
  <c r="B701" i="9" s="1"/>
  <c r="B747" i="9" s="1"/>
  <c r="B654" i="9"/>
  <c r="P651" i="9"/>
  <c r="O651" i="9"/>
  <c r="P650" i="9"/>
  <c r="O650" i="9"/>
  <c r="P649" i="9"/>
  <c r="O649" i="9"/>
  <c r="P648" i="9"/>
  <c r="O648" i="9"/>
  <c r="P647" i="9"/>
  <c r="O647" i="9"/>
  <c r="P646" i="9"/>
  <c r="O646" i="9"/>
  <c r="P645" i="9"/>
  <c r="O645" i="9"/>
  <c r="P644" i="9"/>
  <c r="O644" i="9"/>
  <c r="P643" i="9"/>
  <c r="O643" i="9"/>
  <c r="P642" i="9"/>
  <c r="O642" i="9"/>
  <c r="P641" i="9"/>
  <c r="O641" i="9"/>
  <c r="P640" i="9"/>
  <c r="O640" i="9"/>
  <c r="P639" i="9"/>
  <c r="O639" i="9"/>
  <c r="P638" i="9"/>
  <c r="O638" i="9"/>
  <c r="P637" i="9"/>
  <c r="O637" i="9"/>
  <c r="P636" i="9"/>
  <c r="O636" i="9"/>
  <c r="P635" i="9"/>
  <c r="O635" i="9"/>
  <c r="P634" i="9"/>
  <c r="O634" i="9"/>
  <c r="P633" i="9"/>
  <c r="O633" i="9"/>
  <c r="P632" i="9"/>
  <c r="O632" i="9"/>
  <c r="P631" i="9"/>
  <c r="O631" i="9"/>
  <c r="P630" i="9"/>
  <c r="O630" i="9"/>
  <c r="P629" i="9"/>
  <c r="O629" i="9"/>
  <c r="P628" i="9"/>
  <c r="O628" i="9"/>
  <c r="P627" i="9"/>
  <c r="O627" i="9"/>
  <c r="P626" i="9"/>
  <c r="O626" i="9"/>
  <c r="P625" i="9"/>
  <c r="O625" i="9"/>
  <c r="P624" i="9"/>
  <c r="O624" i="9"/>
  <c r="P623" i="9"/>
  <c r="O623" i="9"/>
  <c r="P622" i="9"/>
  <c r="O622" i="9"/>
  <c r="P621" i="9"/>
  <c r="O621" i="9"/>
  <c r="P620" i="9"/>
  <c r="O620" i="9"/>
  <c r="P619" i="9"/>
  <c r="O619" i="9"/>
  <c r="P618" i="9"/>
  <c r="O618" i="9"/>
  <c r="P617" i="9"/>
  <c r="O617" i="9"/>
  <c r="P616" i="9"/>
  <c r="O616" i="9"/>
  <c r="P615" i="9"/>
  <c r="O615" i="9"/>
  <c r="P614" i="9"/>
  <c r="O614" i="9"/>
  <c r="P613" i="9"/>
  <c r="O613" i="9"/>
  <c r="P612" i="9"/>
  <c r="O612" i="9"/>
  <c r="P611" i="9"/>
  <c r="O611" i="9"/>
  <c r="P610" i="9"/>
  <c r="O610" i="9"/>
  <c r="P609" i="9"/>
  <c r="O609" i="9"/>
  <c r="B594" i="9"/>
  <c r="P591" i="9"/>
  <c r="O591" i="9"/>
  <c r="P590" i="9"/>
  <c r="O590" i="9"/>
  <c r="P589" i="9"/>
  <c r="O589" i="9"/>
  <c r="P588" i="9"/>
  <c r="O588" i="9"/>
  <c r="P587" i="9"/>
  <c r="O587" i="9"/>
  <c r="P586" i="9"/>
  <c r="O586" i="9"/>
  <c r="P585" i="9"/>
  <c r="O585" i="9"/>
  <c r="P584" i="9"/>
  <c r="O584" i="9"/>
  <c r="P583" i="9"/>
  <c r="O583" i="9"/>
  <c r="P582" i="9"/>
  <c r="O582" i="9"/>
  <c r="P581" i="9"/>
  <c r="O581" i="9"/>
  <c r="P580" i="9"/>
  <c r="O580" i="9"/>
  <c r="P579" i="9"/>
  <c r="O579" i="9"/>
  <c r="P578" i="9"/>
  <c r="O578" i="9"/>
  <c r="P577" i="9"/>
  <c r="O577" i="9"/>
  <c r="P576" i="9"/>
  <c r="O576" i="9"/>
  <c r="P575" i="9"/>
  <c r="O575" i="9"/>
  <c r="P574" i="9"/>
  <c r="O574" i="9"/>
  <c r="P573" i="9"/>
  <c r="O573" i="9"/>
  <c r="P572" i="9"/>
  <c r="O572" i="9"/>
  <c r="P571" i="9"/>
  <c r="O571" i="9"/>
  <c r="P570" i="9"/>
  <c r="O570" i="9"/>
  <c r="P569" i="9"/>
  <c r="O569" i="9"/>
  <c r="P568" i="9"/>
  <c r="O568" i="9"/>
  <c r="P567" i="9"/>
  <c r="O567" i="9"/>
  <c r="P566" i="9"/>
  <c r="O566" i="9"/>
  <c r="P565" i="9"/>
  <c r="O565" i="9"/>
  <c r="P564" i="9"/>
  <c r="O564" i="9"/>
  <c r="P563" i="9"/>
  <c r="O563" i="9"/>
  <c r="P562" i="9"/>
  <c r="O562" i="9"/>
  <c r="P561" i="9"/>
  <c r="O561" i="9"/>
  <c r="P560" i="9"/>
  <c r="O560" i="9"/>
  <c r="P559" i="9"/>
  <c r="O559" i="9"/>
  <c r="P558" i="9"/>
  <c r="O558" i="9"/>
  <c r="P557" i="9"/>
  <c r="O557" i="9"/>
  <c r="P556" i="9"/>
  <c r="O556" i="9"/>
  <c r="P555" i="9"/>
  <c r="O555" i="9"/>
  <c r="P554" i="9"/>
  <c r="O554" i="9"/>
  <c r="P553" i="9"/>
  <c r="O553" i="9"/>
  <c r="P552" i="9"/>
  <c r="O552" i="9"/>
  <c r="P551" i="9"/>
  <c r="O551" i="9"/>
  <c r="B548" i="9"/>
  <c r="P545" i="9"/>
  <c r="O545" i="9"/>
  <c r="P544" i="9"/>
  <c r="O544" i="9"/>
  <c r="P543" i="9"/>
  <c r="O543" i="9"/>
  <c r="P542" i="9"/>
  <c r="O542" i="9"/>
  <c r="P541" i="9"/>
  <c r="O541" i="9"/>
  <c r="P540" i="9"/>
  <c r="O540" i="9"/>
  <c r="P539" i="9"/>
  <c r="O539" i="9"/>
  <c r="P538" i="9"/>
  <c r="O538" i="9"/>
  <c r="P537" i="9"/>
  <c r="O537" i="9"/>
  <c r="P536" i="9"/>
  <c r="O536" i="9"/>
  <c r="P535" i="9"/>
  <c r="O535" i="9"/>
  <c r="P534" i="9"/>
  <c r="O534" i="9"/>
  <c r="P533" i="9"/>
  <c r="O533" i="9"/>
  <c r="P532" i="9"/>
  <c r="O532" i="9"/>
  <c r="P531" i="9"/>
  <c r="O531" i="9"/>
  <c r="P530" i="9"/>
  <c r="O530" i="9"/>
  <c r="P529" i="9"/>
  <c r="O529" i="9"/>
  <c r="P528" i="9"/>
  <c r="O528" i="9"/>
  <c r="P527" i="9"/>
  <c r="O527" i="9"/>
  <c r="P526" i="9"/>
  <c r="O526" i="9"/>
  <c r="P525" i="9"/>
  <c r="O525" i="9"/>
  <c r="P524" i="9"/>
  <c r="O524" i="9"/>
  <c r="P523" i="9"/>
  <c r="O523" i="9"/>
  <c r="P522" i="9"/>
  <c r="O522" i="9"/>
  <c r="P521" i="9"/>
  <c r="O521" i="9"/>
  <c r="P520" i="9"/>
  <c r="O520" i="9"/>
  <c r="P519" i="9"/>
  <c r="O519" i="9"/>
  <c r="P518" i="9"/>
  <c r="O518" i="9"/>
  <c r="P517" i="9"/>
  <c r="O517" i="9"/>
  <c r="P516" i="9"/>
  <c r="O516" i="9"/>
  <c r="P515" i="9"/>
  <c r="O515" i="9"/>
  <c r="P514" i="9"/>
  <c r="O514" i="9"/>
  <c r="P513" i="9"/>
  <c r="O513" i="9"/>
  <c r="P512" i="9"/>
  <c r="O512" i="9"/>
  <c r="P511" i="9"/>
  <c r="O511" i="9"/>
  <c r="P510" i="9"/>
  <c r="O510" i="9"/>
  <c r="P509" i="9"/>
  <c r="O509" i="9"/>
  <c r="P508" i="9"/>
  <c r="O508" i="9"/>
  <c r="P507" i="9"/>
  <c r="O507" i="9"/>
  <c r="P506" i="9"/>
  <c r="O506" i="9"/>
  <c r="P505" i="9"/>
  <c r="O505" i="9"/>
  <c r="B502" i="9"/>
  <c r="P499" i="9"/>
  <c r="O499" i="9"/>
  <c r="P498" i="9"/>
  <c r="O498" i="9"/>
  <c r="P497" i="9"/>
  <c r="O497" i="9"/>
  <c r="P496" i="9"/>
  <c r="O496" i="9"/>
  <c r="P495" i="9"/>
  <c r="O495" i="9"/>
  <c r="P494" i="9"/>
  <c r="O494" i="9"/>
  <c r="P493" i="9"/>
  <c r="O493" i="9"/>
  <c r="P492" i="9"/>
  <c r="O492" i="9"/>
  <c r="P491" i="9"/>
  <c r="O491" i="9"/>
  <c r="P490" i="9"/>
  <c r="O490" i="9"/>
  <c r="P489" i="9"/>
  <c r="O489" i="9"/>
  <c r="P488" i="9"/>
  <c r="O488" i="9"/>
  <c r="P487" i="9"/>
  <c r="O487" i="9"/>
  <c r="P486" i="9"/>
  <c r="O486" i="9"/>
  <c r="P485" i="9"/>
  <c r="O485" i="9"/>
  <c r="P484" i="9"/>
  <c r="O484" i="9"/>
  <c r="P483" i="9"/>
  <c r="O483" i="9"/>
  <c r="P482" i="9"/>
  <c r="O482" i="9"/>
  <c r="P481" i="9"/>
  <c r="O481" i="9"/>
  <c r="P480" i="9"/>
  <c r="O480" i="9"/>
  <c r="P479" i="9"/>
  <c r="O479" i="9"/>
  <c r="P478" i="9"/>
  <c r="O478" i="9"/>
  <c r="P477" i="9"/>
  <c r="O477" i="9"/>
  <c r="P476" i="9"/>
  <c r="O476" i="9"/>
  <c r="P475" i="9"/>
  <c r="O475" i="9"/>
  <c r="P474" i="9"/>
  <c r="O474" i="9"/>
  <c r="P473" i="9"/>
  <c r="O473" i="9"/>
  <c r="P472" i="9"/>
  <c r="O472" i="9"/>
  <c r="P471" i="9"/>
  <c r="O471" i="9"/>
  <c r="P470" i="9"/>
  <c r="O470" i="9"/>
  <c r="P469" i="9"/>
  <c r="O469" i="9"/>
  <c r="P468" i="9"/>
  <c r="O468" i="9"/>
  <c r="P467" i="9"/>
  <c r="O467" i="9"/>
  <c r="P466" i="9"/>
  <c r="O466" i="9"/>
  <c r="P465" i="9"/>
  <c r="O465" i="9"/>
  <c r="P464" i="9"/>
  <c r="O464" i="9"/>
  <c r="P463" i="9"/>
  <c r="O463" i="9"/>
  <c r="P462" i="9"/>
  <c r="O462" i="9"/>
  <c r="P461" i="9"/>
  <c r="O461" i="9"/>
  <c r="P460" i="9"/>
  <c r="O460" i="9"/>
  <c r="P459" i="9"/>
  <c r="O459" i="9"/>
  <c r="B457" i="9"/>
  <c r="B503" i="9" s="1"/>
  <c r="B549" i="9" s="1"/>
  <c r="B456" i="9"/>
  <c r="P453" i="9"/>
  <c r="O453" i="9"/>
  <c r="P452" i="9"/>
  <c r="O452" i="9"/>
  <c r="P451" i="9"/>
  <c r="O451" i="9"/>
  <c r="P450" i="9"/>
  <c r="O450" i="9"/>
  <c r="P449" i="9"/>
  <c r="O449" i="9"/>
  <c r="P448" i="9"/>
  <c r="O448" i="9"/>
  <c r="P447" i="9"/>
  <c r="O447" i="9"/>
  <c r="P446" i="9"/>
  <c r="O446" i="9"/>
  <c r="P445" i="9"/>
  <c r="O445" i="9"/>
  <c r="P444" i="9"/>
  <c r="O444" i="9"/>
  <c r="P443" i="9"/>
  <c r="O443" i="9"/>
  <c r="P442" i="9"/>
  <c r="O442" i="9"/>
  <c r="P441" i="9"/>
  <c r="O441" i="9"/>
  <c r="P440" i="9"/>
  <c r="O440" i="9"/>
  <c r="P439" i="9"/>
  <c r="O439" i="9"/>
  <c r="P438" i="9"/>
  <c r="O438" i="9"/>
  <c r="P437" i="9"/>
  <c r="O437" i="9"/>
  <c r="P436" i="9"/>
  <c r="O436" i="9"/>
  <c r="P435" i="9"/>
  <c r="O435" i="9"/>
  <c r="P434" i="9"/>
  <c r="O434" i="9"/>
  <c r="P433" i="9"/>
  <c r="O433" i="9"/>
  <c r="P432" i="9"/>
  <c r="O432" i="9"/>
  <c r="P431" i="9"/>
  <c r="O431" i="9"/>
  <c r="P430" i="9"/>
  <c r="O430" i="9"/>
  <c r="P429" i="9"/>
  <c r="O429" i="9"/>
  <c r="P428" i="9"/>
  <c r="O428" i="9"/>
  <c r="P427" i="9"/>
  <c r="O427" i="9"/>
  <c r="P426" i="9"/>
  <c r="O426" i="9"/>
  <c r="P425" i="9"/>
  <c r="O425" i="9"/>
  <c r="P424" i="9"/>
  <c r="O424" i="9"/>
  <c r="P423" i="9"/>
  <c r="O423" i="9"/>
  <c r="P422" i="9"/>
  <c r="O422" i="9"/>
  <c r="P421" i="9"/>
  <c r="O421" i="9"/>
  <c r="P420" i="9"/>
  <c r="O420" i="9"/>
  <c r="P419" i="9"/>
  <c r="O419" i="9"/>
  <c r="P418" i="9"/>
  <c r="O418" i="9"/>
  <c r="P417" i="9"/>
  <c r="O417" i="9"/>
  <c r="P416" i="9"/>
  <c r="O416" i="9"/>
  <c r="P415" i="9"/>
  <c r="O415" i="9"/>
  <c r="P414" i="9"/>
  <c r="O414" i="9"/>
  <c r="P413" i="9"/>
  <c r="O413" i="9"/>
  <c r="P412" i="9"/>
  <c r="O412" i="9"/>
  <c r="P411" i="9"/>
  <c r="O411" i="9"/>
  <c r="B396" i="9"/>
  <c r="P393" i="9"/>
  <c r="O393" i="9"/>
  <c r="P392" i="9"/>
  <c r="O392" i="9"/>
  <c r="P391" i="9"/>
  <c r="O391" i="9"/>
  <c r="P390" i="9"/>
  <c r="O390" i="9"/>
  <c r="P389" i="9"/>
  <c r="O389" i="9"/>
  <c r="P388" i="9"/>
  <c r="O388" i="9"/>
  <c r="P387" i="9"/>
  <c r="O387" i="9"/>
  <c r="P386" i="9"/>
  <c r="O386" i="9"/>
  <c r="P385" i="9"/>
  <c r="O385" i="9"/>
  <c r="P384" i="9"/>
  <c r="O384" i="9"/>
  <c r="P383" i="9"/>
  <c r="O383" i="9"/>
  <c r="P382" i="9"/>
  <c r="O382" i="9"/>
  <c r="P381" i="9"/>
  <c r="O381" i="9"/>
  <c r="P380" i="9"/>
  <c r="O380" i="9"/>
  <c r="P379" i="9"/>
  <c r="O379" i="9"/>
  <c r="P378" i="9"/>
  <c r="O378" i="9"/>
  <c r="P377" i="9"/>
  <c r="O377" i="9"/>
  <c r="P376" i="9"/>
  <c r="O376" i="9"/>
  <c r="P375" i="9"/>
  <c r="O375" i="9"/>
  <c r="P374" i="9"/>
  <c r="O374" i="9"/>
  <c r="P373" i="9"/>
  <c r="O373" i="9"/>
  <c r="P372" i="9"/>
  <c r="O372" i="9"/>
  <c r="P371" i="9"/>
  <c r="O371" i="9"/>
  <c r="P370" i="9"/>
  <c r="O370" i="9"/>
  <c r="P369" i="9"/>
  <c r="O369" i="9"/>
  <c r="P368" i="9"/>
  <c r="O368" i="9"/>
  <c r="P367" i="9"/>
  <c r="O367" i="9"/>
  <c r="P366" i="9"/>
  <c r="O366" i="9"/>
  <c r="P365" i="9"/>
  <c r="O365" i="9"/>
  <c r="P364" i="9"/>
  <c r="O364" i="9"/>
  <c r="P363" i="9"/>
  <c r="O363" i="9"/>
  <c r="P362" i="9"/>
  <c r="O362" i="9"/>
  <c r="P361" i="9"/>
  <c r="O361" i="9"/>
  <c r="P360" i="9"/>
  <c r="O360" i="9"/>
  <c r="P359" i="9"/>
  <c r="O359" i="9"/>
  <c r="P358" i="9"/>
  <c r="O358" i="9"/>
  <c r="P357" i="9"/>
  <c r="O357" i="9"/>
  <c r="P356" i="9"/>
  <c r="O356" i="9"/>
  <c r="P355" i="9"/>
  <c r="O355" i="9"/>
  <c r="P354" i="9"/>
  <c r="O354" i="9"/>
  <c r="P353" i="9"/>
  <c r="O353" i="9"/>
  <c r="B350" i="9"/>
  <c r="P347" i="9"/>
  <c r="O347" i="9"/>
  <c r="P346" i="9"/>
  <c r="O346" i="9"/>
  <c r="P345" i="9"/>
  <c r="O345" i="9"/>
  <c r="P344" i="9"/>
  <c r="O344" i="9"/>
  <c r="P343" i="9"/>
  <c r="O343" i="9"/>
  <c r="P342" i="9"/>
  <c r="O342" i="9"/>
  <c r="P341" i="9"/>
  <c r="O341" i="9"/>
  <c r="P340" i="9"/>
  <c r="O340" i="9"/>
  <c r="P339" i="9"/>
  <c r="O339" i="9"/>
  <c r="P338" i="9"/>
  <c r="O338" i="9"/>
  <c r="P337" i="9"/>
  <c r="O337" i="9"/>
  <c r="P336" i="9"/>
  <c r="O336" i="9"/>
  <c r="P335" i="9"/>
  <c r="O335" i="9"/>
  <c r="P334" i="9"/>
  <c r="O334" i="9"/>
  <c r="P333" i="9"/>
  <c r="O333" i="9"/>
  <c r="P332" i="9"/>
  <c r="O332" i="9"/>
  <c r="P331" i="9"/>
  <c r="O331" i="9"/>
  <c r="P330" i="9"/>
  <c r="O330" i="9"/>
  <c r="P329" i="9"/>
  <c r="O329" i="9"/>
  <c r="P328" i="9"/>
  <c r="O328" i="9"/>
  <c r="P327" i="9"/>
  <c r="O327" i="9"/>
  <c r="P326" i="9"/>
  <c r="O326" i="9"/>
  <c r="P325" i="9"/>
  <c r="O325" i="9"/>
  <c r="P324" i="9"/>
  <c r="O324" i="9"/>
  <c r="P323" i="9"/>
  <c r="O323" i="9"/>
  <c r="P322" i="9"/>
  <c r="O322" i="9"/>
  <c r="P321" i="9"/>
  <c r="O321" i="9"/>
  <c r="P320" i="9"/>
  <c r="O320" i="9"/>
  <c r="P319" i="9"/>
  <c r="O319" i="9"/>
  <c r="P318" i="9"/>
  <c r="O318" i="9"/>
  <c r="P317" i="9"/>
  <c r="O317" i="9"/>
  <c r="P316" i="9"/>
  <c r="O316" i="9"/>
  <c r="P315" i="9"/>
  <c r="O315" i="9"/>
  <c r="P314" i="9"/>
  <c r="O314" i="9"/>
  <c r="P313" i="9"/>
  <c r="O313" i="9"/>
  <c r="P312" i="9"/>
  <c r="O312" i="9"/>
  <c r="P311" i="9"/>
  <c r="O311" i="9"/>
  <c r="P310" i="9"/>
  <c r="O310" i="9"/>
  <c r="P309" i="9"/>
  <c r="O309" i="9"/>
  <c r="P308" i="9"/>
  <c r="O308" i="9"/>
  <c r="P307" i="9"/>
  <c r="O307" i="9"/>
  <c r="B304" i="9"/>
  <c r="P301" i="9"/>
  <c r="O301" i="9"/>
  <c r="P300" i="9"/>
  <c r="O300" i="9"/>
  <c r="P299" i="9"/>
  <c r="O299" i="9"/>
  <c r="P298" i="9"/>
  <c r="O298" i="9"/>
  <c r="P297" i="9"/>
  <c r="O297" i="9"/>
  <c r="P296" i="9"/>
  <c r="O296" i="9"/>
  <c r="P295" i="9"/>
  <c r="O295" i="9"/>
  <c r="P294" i="9"/>
  <c r="O294" i="9"/>
  <c r="P293" i="9"/>
  <c r="O293" i="9"/>
  <c r="P292" i="9"/>
  <c r="O292" i="9"/>
  <c r="P291" i="9"/>
  <c r="O291" i="9"/>
  <c r="P290" i="9"/>
  <c r="O290" i="9"/>
  <c r="P289" i="9"/>
  <c r="O289" i="9"/>
  <c r="P288" i="9"/>
  <c r="O288" i="9"/>
  <c r="P287" i="9"/>
  <c r="O287" i="9"/>
  <c r="P286" i="9"/>
  <c r="O286" i="9"/>
  <c r="P285" i="9"/>
  <c r="O285" i="9"/>
  <c r="P284" i="9"/>
  <c r="O284" i="9"/>
  <c r="P283" i="9"/>
  <c r="O283" i="9"/>
  <c r="P282" i="9"/>
  <c r="O282" i="9"/>
  <c r="P281" i="9"/>
  <c r="O281" i="9"/>
  <c r="P280" i="9"/>
  <c r="O280" i="9"/>
  <c r="P279" i="9"/>
  <c r="O279" i="9"/>
  <c r="P278" i="9"/>
  <c r="O278" i="9"/>
  <c r="P277" i="9"/>
  <c r="O277" i="9"/>
  <c r="P276" i="9"/>
  <c r="O276" i="9"/>
  <c r="P275" i="9"/>
  <c r="O275" i="9"/>
  <c r="P274" i="9"/>
  <c r="O274" i="9"/>
  <c r="P273" i="9"/>
  <c r="O273" i="9"/>
  <c r="P272" i="9"/>
  <c r="O272" i="9"/>
  <c r="P271" i="9"/>
  <c r="O271" i="9"/>
  <c r="P270" i="9"/>
  <c r="O270" i="9"/>
  <c r="P269" i="9"/>
  <c r="O269" i="9"/>
  <c r="P268" i="9"/>
  <c r="O268" i="9"/>
  <c r="P267" i="9"/>
  <c r="O267" i="9"/>
  <c r="P266" i="9"/>
  <c r="O266" i="9"/>
  <c r="P265" i="9"/>
  <c r="O265" i="9"/>
  <c r="P264" i="9"/>
  <c r="O264" i="9"/>
  <c r="P263" i="9"/>
  <c r="O263" i="9"/>
  <c r="P262" i="9"/>
  <c r="O262" i="9"/>
  <c r="P261" i="9"/>
  <c r="O261" i="9"/>
  <c r="B259" i="9"/>
  <c r="B305" i="9" s="1"/>
  <c r="B351" i="9" s="1"/>
  <c r="B258" i="9"/>
  <c r="P255" i="9"/>
  <c r="O255" i="9"/>
  <c r="P254" i="9"/>
  <c r="O254" i="9"/>
  <c r="P253" i="9"/>
  <c r="O253" i="9"/>
  <c r="P252" i="9"/>
  <c r="O252" i="9"/>
  <c r="P251" i="9"/>
  <c r="O251" i="9"/>
  <c r="P250" i="9"/>
  <c r="O250" i="9"/>
  <c r="P249" i="9"/>
  <c r="O249" i="9"/>
  <c r="P248" i="9"/>
  <c r="O248" i="9"/>
  <c r="P247" i="9"/>
  <c r="O247" i="9"/>
  <c r="P246" i="9"/>
  <c r="O246" i="9"/>
  <c r="P245" i="9"/>
  <c r="O245" i="9"/>
  <c r="P244" i="9"/>
  <c r="O244" i="9"/>
  <c r="P243" i="9"/>
  <c r="O243" i="9"/>
  <c r="P242" i="9"/>
  <c r="O242" i="9"/>
  <c r="P241" i="9"/>
  <c r="O241" i="9"/>
  <c r="P240" i="9"/>
  <c r="O240" i="9"/>
  <c r="P239" i="9"/>
  <c r="O239" i="9"/>
  <c r="P238" i="9"/>
  <c r="O238" i="9"/>
  <c r="P237" i="9"/>
  <c r="O237" i="9"/>
  <c r="P236" i="9"/>
  <c r="O236" i="9"/>
  <c r="P235" i="9"/>
  <c r="O235" i="9"/>
  <c r="P234" i="9"/>
  <c r="O234" i="9"/>
  <c r="P233" i="9"/>
  <c r="O233" i="9"/>
  <c r="P232" i="9"/>
  <c r="O232" i="9"/>
  <c r="P231" i="9"/>
  <c r="O231" i="9"/>
  <c r="P230" i="9"/>
  <c r="O230" i="9"/>
  <c r="P229" i="9"/>
  <c r="O229" i="9"/>
  <c r="P228" i="9"/>
  <c r="O228" i="9"/>
  <c r="P227" i="9"/>
  <c r="O227" i="9"/>
  <c r="P226" i="9"/>
  <c r="O226" i="9"/>
  <c r="P225" i="9"/>
  <c r="O225" i="9"/>
  <c r="P224" i="9"/>
  <c r="O224" i="9"/>
  <c r="P223" i="9"/>
  <c r="O223" i="9"/>
  <c r="P222" i="9"/>
  <c r="O222" i="9"/>
  <c r="P221" i="9"/>
  <c r="O221" i="9"/>
  <c r="P220" i="9"/>
  <c r="O220" i="9"/>
  <c r="P219" i="9"/>
  <c r="O219" i="9"/>
  <c r="P218" i="9"/>
  <c r="O218" i="9"/>
  <c r="P217" i="9"/>
  <c r="O217" i="9"/>
  <c r="P216" i="9"/>
  <c r="O216" i="9"/>
  <c r="P215" i="9"/>
  <c r="O215" i="9"/>
  <c r="P214" i="9"/>
  <c r="O214" i="9"/>
  <c r="P213" i="9"/>
  <c r="O213" i="9"/>
  <c r="B198" i="9"/>
  <c r="P195" i="9"/>
  <c r="O195" i="9"/>
  <c r="P194" i="9"/>
  <c r="O194" i="9"/>
  <c r="P193" i="9"/>
  <c r="O193" i="9"/>
  <c r="P192" i="9"/>
  <c r="O192" i="9"/>
  <c r="P191" i="9"/>
  <c r="O191" i="9"/>
  <c r="P190" i="9"/>
  <c r="O190" i="9"/>
  <c r="P189" i="9"/>
  <c r="O189" i="9"/>
  <c r="P188" i="9"/>
  <c r="O188" i="9"/>
  <c r="P187" i="9"/>
  <c r="O187" i="9"/>
  <c r="P186" i="9"/>
  <c r="O186" i="9"/>
  <c r="P185" i="9"/>
  <c r="O185" i="9"/>
  <c r="P184" i="9"/>
  <c r="O184" i="9"/>
  <c r="P183" i="9"/>
  <c r="O183" i="9"/>
  <c r="P182" i="9"/>
  <c r="O182" i="9"/>
  <c r="P181" i="9"/>
  <c r="O181" i="9"/>
  <c r="P180" i="9"/>
  <c r="O180" i="9"/>
  <c r="P179" i="9"/>
  <c r="O179" i="9"/>
  <c r="P178" i="9"/>
  <c r="O178" i="9"/>
  <c r="P177" i="9"/>
  <c r="O177" i="9"/>
  <c r="P176" i="9"/>
  <c r="O176" i="9"/>
  <c r="P175" i="9"/>
  <c r="O175" i="9"/>
  <c r="P174" i="9"/>
  <c r="O174" i="9"/>
  <c r="P173" i="9"/>
  <c r="O173" i="9"/>
  <c r="P172" i="9"/>
  <c r="O172" i="9"/>
  <c r="P171" i="9"/>
  <c r="O171" i="9"/>
  <c r="P170" i="9"/>
  <c r="O170" i="9"/>
  <c r="P169" i="9"/>
  <c r="O169" i="9"/>
  <c r="P168" i="9"/>
  <c r="O168" i="9"/>
  <c r="P167" i="9"/>
  <c r="O167" i="9"/>
  <c r="P166" i="9"/>
  <c r="O166" i="9"/>
  <c r="P165" i="9"/>
  <c r="O165" i="9"/>
  <c r="P164" i="9"/>
  <c r="O164" i="9"/>
  <c r="P163" i="9"/>
  <c r="O163" i="9"/>
  <c r="P162" i="9"/>
  <c r="O162" i="9"/>
  <c r="P161" i="9"/>
  <c r="O161" i="9"/>
  <c r="P160" i="9"/>
  <c r="O160" i="9"/>
  <c r="P159" i="9"/>
  <c r="O159" i="9"/>
  <c r="P158" i="9"/>
  <c r="O158" i="9"/>
  <c r="P157" i="9"/>
  <c r="O157" i="9"/>
  <c r="P156" i="9"/>
  <c r="O156" i="9"/>
  <c r="P155" i="9"/>
  <c r="O155" i="9"/>
  <c r="IE6287" i="9"/>
  <c r="IF6287" i="9" s="1"/>
  <c r="IE6288" i="9"/>
  <c r="IF6288" i="9" s="1"/>
  <c r="B152" i="9"/>
  <c r="P149" i="9"/>
  <c r="O149" i="9"/>
  <c r="P148" i="9"/>
  <c r="O148" i="9"/>
  <c r="P147" i="9"/>
  <c r="O147" i="9"/>
  <c r="P146" i="9"/>
  <c r="O146" i="9"/>
  <c r="P145" i="9"/>
  <c r="O145" i="9"/>
  <c r="P144" i="9"/>
  <c r="O144" i="9"/>
  <c r="P143" i="9"/>
  <c r="O143" i="9"/>
  <c r="P142" i="9"/>
  <c r="O142" i="9"/>
  <c r="P141" i="9"/>
  <c r="O141" i="9"/>
  <c r="P140" i="9"/>
  <c r="O140" i="9"/>
  <c r="P139" i="9"/>
  <c r="O139" i="9"/>
  <c r="P138" i="9"/>
  <c r="O138" i="9"/>
  <c r="P137" i="9"/>
  <c r="O137" i="9"/>
  <c r="P136" i="9"/>
  <c r="O136" i="9"/>
  <c r="P135" i="9"/>
  <c r="O135" i="9"/>
  <c r="P134" i="9"/>
  <c r="O134" i="9"/>
  <c r="P133" i="9"/>
  <c r="O133" i="9"/>
  <c r="P132" i="9"/>
  <c r="O132" i="9"/>
  <c r="P131" i="9"/>
  <c r="O131" i="9"/>
  <c r="P130" i="9"/>
  <c r="O130" i="9"/>
  <c r="P129" i="9"/>
  <c r="O129" i="9"/>
  <c r="P128" i="9"/>
  <c r="O128" i="9"/>
  <c r="P127" i="9"/>
  <c r="O127" i="9"/>
  <c r="P126" i="9"/>
  <c r="O126" i="9"/>
  <c r="P125" i="9"/>
  <c r="O125" i="9"/>
  <c r="P124" i="9"/>
  <c r="O124" i="9"/>
  <c r="P123" i="9"/>
  <c r="O123" i="9"/>
  <c r="P122" i="9"/>
  <c r="O122" i="9"/>
  <c r="P121" i="9"/>
  <c r="O121" i="9"/>
  <c r="P120" i="9"/>
  <c r="O120" i="9"/>
  <c r="P119" i="9"/>
  <c r="O119" i="9"/>
  <c r="P118" i="9"/>
  <c r="O118" i="9"/>
  <c r="P117" i="9"/>
  <c r="O117" i="9"/>
  <c r="P116" i="9"/>
  <c r="O116" i="9"/>
  <c r="P115" i="9"/>
  <c r="O115" i="9"/>
  <c r="P114" i="9"/>
  <c r="O114" i="9"/>
  <c r="P113" i="9"/>
  <c r="O113" i="9"/>
  <c r="P112" i="9"/>
  <c r="O112" i="9"/>
  <c r="P111" i="9"/>
  <c r="O111" i="9"/>
  <c r="P110" i="9"/>
  <c r="O110" i="9"/>
  <c r="P109" i="9"/>
  <c r="O109" i="9"/>
  <c r="P152" i="8"/>
  <c r="P1045" i="8"/>
  <c r="P1100" i="8"/>
  <c r="P1098" i="8"/>
  <c r="P1046" i="8"/>
  <c r="P987" i="8"/>
  <c r="P986" i="8"/>
  <c r="P873" i="8"/>
  <c r="P872" i="8"/>
  <c r="P825" i="8"/>
  <c r="P824" i="8"/>
  <c r="P766" i="8"/>
  <c r="P765" i="8"/>
  <c r="P653" i="8"/>
  <c r="P652" i="8"/>
  <c r="P597" i="8"/>
  <c r="P596" i="8"/>
  <c r="P598" i="8"/>
  <c r="P544" i="8"/>
  <c r="P543" i="8"/>
  <c r="P429" i="8"/>
  <c r="P428" i="8"/>
  <c r="P375" i="8"/>
  <c r="P325" i="8"/>
  <c r="P204" i="8"/>
  <c r="P1104" i="8"/>
  <c r="P1103" i="8"/>
  <c r="P1102" i="8"/>
  <c r="P1101" i="8"/>
  <c r="P1099" i="8"/>
  <c r="P1097" i="8"/>
  <c r="P1096" i="8"/>
  <c r="P1095" i="8"/>
  <c r="P1094" i="8"/>
  <c r="P1093" i="8"/>
  <c r="P1092" i="8"/>
  <c r="P1091" i="8"/>
  <c r="P1090" i="8"/>
  <c r="P1089" i="8"/>
  <c r="P1088" i="8"/>
  <c r="P1087" i="8"/>
  <c r="P1086" i="8"/>
  <c r="P1085" i="8"/>
  <c r="P1084" i="8"/>
  <c r="P1083" i="8"/>
  <c r="P1082" i="8"/>
  <c r="P1081" i="8"/>
  <c r="P1080" i="8"/>
  <c r="P1079" i="8"/>
  <c r="P1078" i="8"/>
  <c r="P1077" i="8"/>
  <c r="P1076" i="8"/>
  <c r="P1075" i="8"/>
  <c r="P1074" i="8"/>
  <c r="P1073" i="8"/>
  <c r="P1072" i="8"/>
  <c r="P1071" i="8"/>
  <c r="P1070" i="8"/>
  <c r="P1069" i="8"/>
  <c r="P1068" i="8"/>
  <c r="P1067" i="8"/>
  <c r="P1066" i="8"/>
  <c r="P1065" i="8"/>
  <c r="P1064" i="8"/>
  <c r="P1063" i="8"/>
  <c r="P1062" i="8"/>
  <c r="P1061" i="8"/>
  <c r="P1060" i="8"/>
  <c r="P1059" i="8"/>
  <c r="P1058" i="8"/>
  <c r="P1057" i="8"/>
  <c r="P1056" i="8"/>
  <c r="P1050" i="8"/>
  <c r="P1049" i="8"/>
  <c r="P1048" i="8"/>
  <c r="P1047" i="8"/>
  <c r="P1044" i="8"/>
  <c r="P1043" i="8"/>
  <c r="P1042" i="8"/>
  <c r="P1041" i="8"/>
  <c r="P1040" i="8"/>
  <c r="P1039" i="8"/>
  <c r="P1038" i="8"/>
  <c r="P1037" i="8"/>
  <c r="P1036" i="8"/>
  <c r="P1035" i="8"/>
  <c r="P1034" i="8"/>
  <c r="P1033" i="8"/>
  <c r="P1032" i="8"/>
  <c r="P1031" i="8"/>
  <c r="P1030" i="8"/>
  <c r="P1029" i="8"/>
  <c r="P1028" i="8"/>
  <c r="P1027" i="8"/>
  <c r="P1026" i="8"/>
  <c r="P1025" i="8"/>
  <c r="P1024" i="8"/>
  <c r="P1023" i="8"/>
  <c r="P1022" i="8"/>
  <c r="P1021" i="8"/>
  <c r="P1020" i="8"/>
  <c r="P1019" i="8"/>
  <c r="P1018" i="8"/>
  <c r="P1017" i="8"/>
  <c r="P1016" i="8"/>
  <c r="P1015" i="8"/>
  <c r="P1014" i="8"/>
  <c r="P1013" i="8"/>
  <c r="P1012" i="8"/>
  <c r="P1011" i="8"/>
  <c r="P1010" i="8"/>
  <c r="P1009" i="8"/>
  <c r="P1008" i="8"/>
  <c r="P1007" i="8"/>
  <c r="P1006" i="8"/>
  <c r="P1005" i="8"/>
  <c r="P1004" i="8"/>
  <c r="P1003" i="8"/>
  <c r="P1002" i="8"/>
  <c r="P996" i="8"/>
  <c r="P995" i="8"/>
  <c r="P994" i="8"/>
  <c r="P993" i="8"/>
  <c r="P992" i="8"/>
  <c r="P991" i="8"/>
  <c r="P990" i="8"/>
  <c r="P989" i="8"/>
  <c r="P988" i="8"/>
  <c r="P985" i="8"/>
  <c r="P984" i="8"/>
  <c r="P983" i="8"/>
  <c r="P982" i="8"/>
  <c r="P981" i="8"/>
  <c r="P980" i="8"/>
  <c r="P979" i="8"/>
  <c r="P978" i="8"/>
  <c r="P977" i="8"/>
  <c r="P976" i="8"/>
  <c r="P975" i="8"/>
  <c r="P974" i="8"/>
  <c r="P973" i="8"/>
  <c r="P972" i="8"/>
  <c r="P971" i="8"/>
  <c r="P970" i="8"/>
  <c r="P969" i="8"/>
  <c r="P968" i="8"/>
  <c r="P967" i="8"/>
  <c r="P966" i="8"/>
  <c r="P965" i="8"/>
  <c r="P964" i="8"/>
  <c r="P963" i="8"/>
  <c r="P962" i="8"/>
  <c r="P961" i="8"/>
  <c r="P960" i="8"/>
  <c r="P959" i="8"/>
  <c r="P958" i="8"/>
  <c r="P957" i="8"/>
  <c r="P956" i="8"/>
  <c r="P955" i="8"/>
  <c r="P954" i="8"/>
  <c r="P953" i="8"/>
  <c r="P952" i="8"/>
  <c r="P951" i="8"/>
  <c r="P950" i="8"/>
  <c r="P949" i="8"/>
  <c r="P948" i="8"/>
  <c r="B946" i="8"/>
  <c r="B1000" i="8" s="1"/>
  <c r="B1054" i="8" s="1"/>
  <c r="P942" i="8"/>
  <c r="P941" i="8"/>
  <c r="P940" i="8"/>
  <c r="P939" i="8"/>
  <c r="P938" i="8"/>
  <c r="P937" i="8"/>
  <c r="P936" i="8"/>
  <c r="P935" i="8"/>
  <c r="P934" i="8"/>
  <c r="P933" i="8"/>
  <c r="P932" i="8"/>
  <c r="P931" i="8"/>
  <c r="P930" i="8"/>
  <c r="P929" i="8"/>
  <c r="P928" i="8"/>
  <c r="P927" i="8"/>
  <c r="P926" i="8"/>
  <c r="P925" i="8"/>
  <c r="P924" i="8"/>
  <c r="P923" i="8"/>
  <c r="P922" i="8"/>
  <c r="P921" i="8"/>
  <c r="P920" i="8"/>
  <c r="P919" i="8"/>
  <c r="P918" i="8"/>
  <c r="P917" i="8"/>
  <c r="P916" i="8"/>
  <c r="P915" i="8"/>
  <c r="P914" i="8"/>
  <c r="P913" i="8"/>
  <c r="P912" i="8"/>
  <c r="P911" i="8"/>
  <c r="P910" i="8"/>
  <c r="P909" i="8"/>
  <c r="P908" i="8"/>
  <c r="P907" i="8"/>
  <c r="P906" i="8"/>
  <c r="P905" i="8"/>
  <c r="P904" i="8"/>
  <c r="P903" i="8"/>
  <c r="P902" i="8"/>
  <c r="P901" i="8"/>
  <c r="P900" i="8"/>
  <c r="P881" i="8"/>
  <c r="P880" i="8"/>
  <c r="P879" i="8"/>
  <c r="P878" i="8"/>
  <c r="P877" i="8"/>
  <c r="P876" i="8"/>
  <c r="P875" i="8"/>
  <c r="P874" i="8"/>
  <c r="P871" i="8"/>
  <c r="P870" i="8"/>
  <c r="P869" i="8"/>
  <c r="P868" i="8"/>
  <c r="P867" i="8"/>
  <c r="P866" i="8"/>
  <c r="P865" i="8"/>
  <c r="P864" i="8"/>
  <c r="P863" i="8"/>
  <c r="P862" i="8"/>
  <c r="P861" i="8"/>
  <c r="P860" i="8"/>
  <c r="P859" i="8"/>
  <c r="P858" i="8"/>
  <c r="P857" i="8"/>
  <c r="P856" i="8"/>
  <c r="P855" i="8"/>
  <c r="P854" i="8"/>
  <c r="P853" i="8"/>
  <c r="P852" i="8"/>
  <c r="P851" i="8"/>
  <c r="P850" i="8"/>
  <c r="P849" i="8"/>
  <c r="P848" i="8"/>
  <c r="P847" i="8"/>
  <c r="P846" i="8"/>
  <c r="P845" i="8"/>
  <c r="P844" i="8"/>
  <c r="P843" i="8"/>
  <c r="P842" i="8"/>
  <c r="P841" i="8"/>
  <c r="P840" i="8"/>
  <c r="P839" i="8"/>
  <c r="P838" i="8"/>
  <c r="P837" i="8"/>
  <c r="P836" i="8"/>
  <c r="P835" i="8"/>
  <c r="P834" i="8"/>
  <c r="P833" i="8"/>
  <c r="P827" i="8"/>
  <c r="P826" i="8"/>
  <c r="P823" i="8"/>
  <c r="P822" i="8"/>
  <c r="P821" i="8"/>
  <c r="P820" i="8"/>
  <c r="P819" i="8"/>
  <c r="P818" i="8"/>
  <c r="P817" i="8"/>
  <c r="P816" i="8"/>
  <c r="P815" i="8"/>
  <c r="P814" i="8"/>
  <c r="P813" i="8"/>
  <c r="P812" i="8"/>
  <c r="P811" i="8"/>
  <c r="P810" i="8"/>
  <c r="P809" i="8"/>
  <c r="P808" i="8"/>
  <c r="P807" i="8"/>
  <c r="P806" i="8"/>
  <c r="P805" i="8"/>
  <c r="P804" i="8"/>
  <c r="P803" i="8"/>
  <c r="P802" i="8"/>
  <c r="P801" i="8"/>
  <c r="P800" i="8"/>
  <c r="P799" i="8"/>
  <c r="P798" i="8"/>
  <c r="P797" i="8"/>
  <c r="P796" i="8"/>
  <c r="P795" i="8"/>
  <c r="P794" i="8"/>
  <c r="P793" i="8"/>
  <c r="P792" i="8"/>
  <c r="P791" i="8"/>
  <c r="P790" i="8"/>
  <c r="P789" i="8"/>
  <c r="P788" i="8"/>
  <c r="P787" i="8"/>
  <c r="P786" i="8"/>
  <c r="P785" i="8"/>
  <c r="P784" i="8"/>
  <c r="P783" i="8"/>
  <c r="P782" i="8"/>
  <c r="P781" i="8"/>
  <c r="P780" i="8"/>
  <c r="P779" i="8"/>
  <c r="P773" i="8"/>
  <c r="P772" i="8"/>
  <c r="P771" i="8"/>
  <c r="P770" i="8"/>
  <c r="P769" i="8"/>
  <c r="P768" i="8"/>
  <c r="P767" i="8"/>
  <c r="P764" i="8"/>
  <c r="P763" i="8"/>
  <c r="P762" i="8"/>
  <c r="P761" i="8"/>
  <c r="P760" i="8"/>
  <c r="P759" i="8"/>
  <c r="P758" i="8"/>
  <c r="P757" i="8"/>
  <c r="P756" i="8"/>
  <c r="P755" i="8"/>
  <c r="P754" i="8"/>
  <c r="P753" i="8"/>
  <c r="P752" i="8"/>
  <c r="P751" i="8"/>
  <c r="P750" i="8"/>
  <c r="P749" i="8"/>
  <c r="P748" i="8"/>
  <c r="P747" i="8"/>
  <c r="P746" i="8"/>
  <c r="P745" i="8"/>
  <c r="P744" i="8"/>
  <c r="P743" i="8"/>
  <c r="P742" i="8"/>
  <c r="P741" i="8"/>
  <c r="P740" i="8"/>
  <c r="P739" i="8"/>
  <c r="P738" i="8"/>
  <c r="P737" i="8"/>
  <c r="P736" i="8"/>
  <c r="P735" i="8"/>
  <c r="P734" i="8"/>
  <c r="P733" i="8"/>
  <c r="P732" i="8"/>
  <c r="P731" i="8"/>
  <c r="P730" i="8"/>
  <c r="P729" i="8"/>
  <c r="P728" i="8"/>
  <c r="P727" i="8"/>
  <c r="P726" i="8"/>
  <c r="P725" i="8"/>
  <c r="B723" i="8"/>
  <c r="B777" i="8" s="1"/>
  <c r="B831" i="8" s="1"/>
  <c r="P719" i="8"/>
  <c r="P718" i="8"/>
  <c r="P717" i="8"/>
  <c r="P716" i="8"/>
  <c r="P715" i="8"/>
  <c r="P714" i="8"/>
  <c r="P713" i="8"/>
  <c r="P712" i="8"/>
  <c r="P711" i="8"/>
  <c r="P710" i="8"/>
  <c r="P709" i="8"/>
  <c r="P708" i="8"/>
  <c r="P707" i="8"/>
  <c r="P706" i="8"/>
  <c r="P705" i="8"/>
  <c r="P704" i="8"/>
  <c r="P703" i="8"/>
  <c r="P702" i="8"/>
  <c r="P701" i="8"/>
  <c r="P700" i="8"/>
  <c r="P699" i="8"/>
  <c r="P698" i="8"/>
  <c r="P697" i="8"/>
  <c r="P696" i="8"/>
  <c r="P695" i="8"/>
  <c r="P694" i="8"/>
  <c r="P693" i="8"/>
  <c r="P692" i="8"/>
  <c r="P691" i="8"/>
  <c r="P690" i="8"/>
  <c r="P689" i="8"/>
  <c r="P688" i="8"/>
  <c r="P687" i="8"/>
  <c r="P686" i="8"/>
  <c r="P685" i="8"/>
  <c r="P684" i="8"/>
  <c r="P683" i="8"/>
  <c r="P682" i="8"/>
  <c r="P681" i="8"/>
  <c r="P680" i="8"/>
  <c r="P679" i="8"/>
  <c r="P678" i="8"/>
  <c r="P677" i="8"/>
  <c r="P658" i="8"/>
  <c r="P657" i="8"/>
  <c r="P656" i="8"/>
  <c r="P655" i="8"/>
  <c r="P654" i="8"/>
  <c r="P651" i="8"/>
  <c r="P650" i="8"/>
  <c r="P649" i="8"/>
  <c r="P648" i="8"/>
  <c r="P647" i="8"/>
  <c r="P646" i="8"/>
  <c r="P645" i="8"/>
  <c r="P644" i="8"/>
  <c r="P643" i="8"/>
  <c r="P642" i="8"/>
  <c r="P641" i="8"/>
  <c r="P640" i="8"/>
  <c r="P639" i="8"/>
  <c r="P638" i="8"/>
  <c r="P637" i="8"/>
  <c r="P636" i="8"/>
  <c r="P635" i="8"/>
  <c r="P634" i="8"/>
  <c r="P633" i="8"/>
  <c r="P632" i="8"/>
  <c r="P631" i="8"/>
  <c r="P630" i="8"/>
  <c r="P629" i="8"/>
  <c r="P628" i="8"/>
  <c r="P627" i="8"/>
  <c r="P626" i="8"/>
  <c r="P625" i="8"/>
  <c r="P624" i="8"/>
  <c r="P623" i="8"/>
  <c r="P622" i="8"/>
  <c r="P621" i="8"/>
  <c r="P620" i="8"/>
  <c r="P619" i="8"/>
  <c r="P618" i="8"/>
  <c r="P617" i="8"/>
  <c r="P616" i="8"/>
  <c r="P615" i="8"/>
  <c r="P614" i="8"/>
  <c r="P613" i="8"/>
  <c r="P612" i="8"/>
  <c r="P611" i="8"/>
  <c r="P610" i="8"/>
  <c r="P604" i="8"/>
  <c r="P603" i="8"/>
  <c r="P602" i="8"/>
  <c r="P601" i="8"/>
  <c r="P600" i="8"/>
  <c r="P599" i="8"/>
  <c r="P595" i="8"/>
  <c r="P594" i="8"/>
  <c r="P593" i="8"/>
  <c r="P592" i="8"/>
  <c r="P591" i="8"/>
  <c r="P590" i="8"/>
  <c r="P589" i="8"/>
  <c r="P588" i="8"/>
  <c r="P587" i="8"/>
  <c r="P586" i="8"/>
  <c r="P585" i="8"/>
  <c r="P584" i="8"/>
  <c r="P583" i="8"/>
  <c r="P582" i="8"/>
  <c r="P581" i="8"/>
  <c r="P580" i="8"/>
  <c r="P579" i="8"/>
  <c r="P578" i="8"/>
  <c r="P577" i="8"/>
  <c r="P576" i="8"/>
  <c r="P575" i="8"/>
  <c r="P574" i="8"/>
  <c r="P573" i="8"/>
  <c r="P572" i="8"/>
  <c r="P571" i="8"/>
  <c r="P570" i="8"/>
  <c r="P569" i="8"/>
  <c r="P568" i="8"/>
  <c r="P567" i="8"/>
  <c r="P566" i="8"/>
  <c r="P565" i="8"/>
  <c r="P564" i="8"/>
  <c r="P563" i="8"/>
  <c r="P562" i="8"/>
  <c r="P561" i="8"/>
  <c r="P560" i="8"/>
  <c r="P559" i="8"/>
  <c r="P558" i="8"/>
  <c r="P557" i="8"/>
  <c r="P556" i="8"/>
  <c r="P550" i="8"/>
  <c r="P549" i="8"/>
  <c r="P548" i="8"/>
  <c r="P547" i="8"/>
  <c r="P546" i="8"/>
  <c r="P545" i="8"/>
  <c r="P542" i="8"/>
  <c r="P541" i="8"/>
  <c r="P540" i="8"/>
  <c r="P539" i="8"/>
  <c r="P538" i="8"/>
  <c r="P537" i="8"/>
  <c r="P536" i="8"/>
  <c r="P535" i="8"/>
  <c r="P534" i="8"/>
  <c r="P533" i="8"/>
  <c r="P532" i="8"/>
  <c r="P531" i="8"/>
  <c r="P530" i="8"/>
  <c r="P529" i="8"/>
  <c r="P528" i="8"/>
  <c r="P527" i="8"/>
  <c r="P526" i="8"/>
  <c r="P525" i="8"/>
  <c r="P524" i="8"/>
  <c r="P523" i="8"/>
  <c r="P522" i="8"/>
  <c r="P521" i="8"/>
  <c r="P520" i="8"/>
  <c r="P519" i="8"/>
  <c r="P518" i="8"/>
  <c r="P517" i="8"/>
  <c r="P516" i="8"/>
  <c r="P515" i="8"/>
  <c r="P514" i="8"/>
  <c r="P513" i="8"/>
  <c r="P512" i="8"/>
  <c r="P511" i="8"/>
  <c r="P510" i="8"/>
  <c r="P509" i="8"/>
  <c r="P508" i="8"/>
  <c r="P507" i="8"/>
  <c r="P506" i="8"/>
  <c r="P505" i="8"/>
  <c r="P504" i="8"/>
  <c r="P503" i="8"/>
  <c r="P502" i="8"/>
  <c r="B500" i="8"/>
  <c r="B554" i="8" s="1"/>
  <c r="B608" i="8" s="1"/>
  <c r="P496" i="8"/>
  <c r="P495" i="8"/>
  <c r="P494" i="8"/>
  <c r="P493" i="8"/>
  <c r="P492" i="8"/>
  <c r="P491" i="8"/>
  <c r="P490" i="8"/>
  <c r="P489" i="8"/>
  <c r="P488" i="8"/>
  <c r="P487" i="8"/>
  <c r="P486" i="8"/>
  <c r="P485" i="8"/>
  <c r="P484" i="8"/>
  <c r="P483" i="8"/>
  <c r="P482" i="8"/>
  <c r="P481" i="8"/>
  <c r="P480" i="8"/>
  <c r="P479" i="8"/>
  <c r="P478" i="8"/>
  <c r="P477" i="8"/>
  <c r="P476" i="8"/>
  <c r="P475" i="8"/>
  <c r="P474" i="8"/>
  <c r="P473" i="8"/>
  <c r="P472" i="8"/>
  <c r="P471" i="8"/>
  <c r="P470" i="8"/>
  <c r="P469" i="8"/>
  <c r="P468" i="8"/>
  <c r="P467" i="8"/>
  <c r="P466" i="8"/>
  <c r="P465" i="8"/>
  <c r="P464" i="8"/>
  <c r="P463" i="8"/>
  <c r="P462" i="8"/>
  <c r="P461" i="8"/>
  <c r="P460" i="8"/>
  <c r="P459" i="8"/>
  <c r="P458" i="8"/>
  <c r="P457" i="8"/>
  <c r="P456" i="8"/>
  <c r="P455" i="8"/>
  <c r="P454" i="8"/>
  <c r="P435" i="8"/>
  <c r="P434" i="8"/>
  <c r="P433" i="8"/>
  <c r="P432" i="8"/>
  <c r="P431" i="8"/>
  <c r="P430" i="8"/>
  <c r="P427" i="8"/>
  <c r="P426" i="8"/>
  <c r="P425" i="8"/>
  <c r="P424" i="8"/>
  <c r="P423" i="8"/>
  <c r="P422" i="8"/>
  <c r="P421" i="8"/>
  <c r="P420" i="8"/>
  <c r="P419" i="8"/>
  <c r="P418" i="8"/>
  <c r="P417" i="8"/>
  <c r="P416" i="8"/>
  <c r="P415" i="8"/>
  <c r="P414" i="8"/>
  <c r="P413" i="8"/>
  <c r="P412" i="8"/>
  <c r="P411" i="8"/>
  <c r="P410" i="8"/>
  <c r="P409" i="8"/>
  <c r="P408" i="8"/>
  <c r="P407" i="8"/>
  <c r="P406" i="8"/>
  <c r="P405" i="8"/>
  <c r="P404" i="8"/>
  <c r="P403" i="8"/>
  <c r="P402" i="8"/>
  <c r="P401" i="8"/>
  <c r="P400" i="8"/>
  <c r="P399" i="8"/>
  <c r="P398" i="8"/>
  <c r="P397" i="8"/>
  <c r="P396" i="8"/>
  <c r="P395" i="8"/>
  <c r="P394" i="8"/>
  <c r="P393" i="8"/>
  <c r="P392" i="8"/>
  <c r="P391" i="8"/>
  <c r="P390" i="8"/>
  <c r="P389" i="8"/>
  <c r="P388" i="8"/>
  <c r="P387" i="8"/>
  <c r="P381" i="8"/>
  <c r="P380" i="8"/>
  <c r="P379" i="8"/>
  <c r="P378" i="8"/>
  <c r="P377" i="8"/>
  <c r="P376" i="8"/>
  <c r="P374" i="8"/>
  <c r="P373" i="8"/>
  <c r="P372" i="8"/>
  <c r="P371" i="8"/>
  <c r="P370" i="8"/>
  <c r="P369" i="8"/>
  <c r="P368" i="8"/>
  <c r="P367" i="8"/>
  <c r="P366" i="8"/>
  <c r="P365" i="8"/>
  <c r="P364" i="8"/>
  <c r="P363" i="8"/>
  <c r="P362" i="8"/>
  <c r="P361" i="8"/>
  <c r="P360" i="8"/>
  <c r="P359" i="8"/>
  <c r="P358" i="8"/>
  <c r="P357" i="8"/>
  <c r="P356" i="8"/>
  <c r="P355" i="8"/>
  <c r="P354" i="8"/>
  <c r="P353" i="8"/>
  <c r="P352" i="8"/>
  <c r="P351" i="8"/>
  <c r="P350" i="8"/>
  <c r="P349" i="8"/>
  <c r="P348" i="8"/>
  <c r="P347" i="8"/>
  <c r="P346" i="8"/>
  <c r="P345" i="8"/>
  <c r="P344" i="8"/>
  <c r="P343" i="8"/>
  <c r="P342" i="8"/>
  <c r="P341" i="8"/>
  <c r="P340" i="8"/>
  <c r="P339" i="8"/>
  <c r="P338" i="8"/>
  <c r="P337" i="8"/>
  <c r="P336" i="8"/>
  <c r="P335" i="8"/>
  <c r="P334" i="8"/>
  <c r="P328" i="8"/>
  <c r="P327" i="8"/>
  <c r="P326" i="8"/>
  <c r="P324" i="8"/>
  <c r="P323" i="8"/>
  <c r="P322" i="8"/>
  <c r="P321" i="8"/>
  <c r="P320" i="8"/>
  <c r="P319" i="8"/>
  <c r="P318" i="8"/>
  <c r="P317" i="8"/>
  <c r="P316" i="8"/>
  <c r="P315" i="8"/>
  <c r="P314" i="8"/>
  <c r="P313" i="8"/>
  <c r="P312" i="8"/>
  <c r="P311" i="8"/>
  <c r="P310" i="8"/>
  <c r="P309" i="8"/>
  <c r="P308" i="8"/>
  <c r="P307" i="8"/>
  <c r="P306" i="8"/>
  <c r="P305" i="8"/>
  <c r="P304" i="8"/>
  <c r="P303" i="8"/>
  <c r="P302" i="8"/>
  <c r="P301" i="8"/>
  <c r="P300" i="8"/>
  <c r="P299" i="8"/>
  <c r="P298" i="8"/>
  <c r="P297" i="8"/>
  <c r="P296" i="8"/>
  <c r="P295" i="8"/>
  <c r="P294" i="8"/>
  <c r="P293" i="8"/>
  <c r="P292" i="8"/>
  <c r="P291" i="8"/>
  <c r="P290" i="8"/>
  <c r="P289" i="8"/>
  <c r="P288" i="8"/>
  <c r="P287" i="8"/>
  <c r="P286" i="8"/>
  <c r="P285" i="8"/>
  <c r="P284" i="8"/>
  <c r="P283" i="8"/>
  <c r="P282" i="8"/>
  <c r="P281" i="8"/>
  <c r="B279" i="8"/>
  <c r="B332" i="8" s="1"/>
  <c r="B385" i="8" s="1"/>
  <c r="P275" i="8"/>
  <c r="P274" i="8"/>
  <c r="P273" i="8"/>
  <c r="P272" i="8"/>
  <c r="P271" i="8"/>
  <c r="P270" i="8"/>
  <c r="P269" i="8"/>
  <c r="P268" i="8"/>
  <c r="P267" i="8"/>
  <c r="P266" i="8"/>
  <c r="P265" i="8"/>
  <c r="P264" i="8"/>
  <c r="P263" i="8"/>
  <c r="P262" i="8"/>
  <c r="P261" i="8"/>
  <c r="P260" i="8"/>
  <c r="P259" i="8"/>
  <c r="P258" i="8"/>
  <c r="P257" i="8"/>
  <c r="P256" i="8"/>
  <c r="P255" i="8"/>
  <c r="P254" i="8"/>
  <c r="P253" i="8"/>
  <c r="P252" i="8"/>
  <c r="P251" i="8"/>
  <c r="P250" i="8"/>
  <c r="P249" i="8"/>
  <c r="P248" i="8"/>
  <c r="P247" i="8"/>
  <c r="P246" i="8"/>
  <c r="P245" i="8"/>
  <c r="P244" i="8"/>
  <c r="P243" i="8"/>
  <c r="P242" i="8"/>
  <c r="P241" i="8"/>
  <c r="P240" i="8"/>
  <c r="P239" i="8"/>
  <c r="P238" i="8"/>
  <c r="P237" i="8"/>
  <c r="P236" i="8"/>
  <c r="P235" i="8"/>
  <c r="P234" i="8"/>
  <c r="P233" i="8"/>
  <c r="P214" i="8"/>
  <c r="P213" i="8"/>
  <c r="P212" i="8"/>
  <c r="P211" i="8"/>
  <c r="P210" i="8"/>
  <c r="P209" i="8"/>
  <c r="P208" i="8"/>
  <c r="P207" i="8"/>
  <c r="P206" i="8"/>
  <c r="P205" i="8"/>
  <c r="P203" i="8"/>
  <c r="P202" i="8"/>
  <c r="P201" i="8"/>
  <c r="P200" i="8"/>
  <c r="P199" i="8"/>
  <c r="P198" i="8"/>
  <c r="P197" i="8"/>
  <c r="P196" i="8"/>
  <c r="P195" i="8"/>
  <c r="P194" i="8"/>
  <c r="P193" i="8"/>
  <c r="P192" i="8"/>
  <c r="P191" i="8"/>
  <c r="P190" i="8"/>
  <c r="P189" i="8"/>
  <c r="P188" i="8"/>
  <c r="P187" i="8"/>
  <c r="P186" i="8"/>
  <c r="P185" i="8"/>
  <c r="P184" i="8"/>
  <c r="P183" i="8"/>
  <c r="P182" i="8"/>
  <c r="P181" i="8"/>
  <c r="P180" i="8"/>
  <c r="P179" i="8"/>
  <c r="P178" i="8"/>
  <c r="P177" i="8"/>
  <c r="P176" i="8"/>
  <c r="P175" i="8"/>
  <c r="P174" i="8"/>
  <c r="P173" i="8"/>
  <c r="P172" i="8"/>
  <c r="P171" i="8"/>
  <c r="P170" i="8"/>
  <c r="P169" i="8"/>
  <c r="P168" i="8"/>
  <c r="P167" i="8"/>
  <c r="P161" i="8"/>
  <c r="P160" i="8"/>
  <c r="P159" i="8"/>
  <c r="P158" i="8"/>
  <c r="P157" i="8"/>
  <c r="P156" i="8"/>
  <c r="P155" i="8"/>
  <c r="P154" i="8"/>
  <c r="P153" i="8"/>
  <c r="P151" i="8"/>
  <c r="P150" i="8"/>
  <c r="P149" i="8"/>
  <c r="P148" i="8"/>
  <c r="P147" i="8"/>
  <c r="P146" i="8"/>
  <c r="P145" i="8"/>
  <c r="P144" i="8"/>
  <c r="P143" i="8"/>
  <c r="P142" i="8"/>
  <c r="P141" i="8"/>
  <c r="P140" i="8"/>
  <c r="P139" i="8"/>
  <c r="P138" i="8"/>
  <c r="P137" i="8"/>
  <c r="P136" i="8"/>
  <c r="P135" i="8"/>
  <c r="P134" i="8"/>
  <c r="P133" i="8"/>
  <c r="P132" i="8"/>
  <c r="P131" i="8"/>
  <c r="P130" i="8"/>
  <c r="P129" i="8"/>
  <c r="P128" i="8"/>
  <c r="P127" i="8"/>
  <c r="P126" i="8"/>
  <c r="P125" i="8"/>
  <c r="P124" i="8"/>
  <c r="P123" i="8"/>
  <c r="P122" i="8"/>
  <c r="P121" i="8"/>
  <c r="P120" i="8"/>
  <c r="P119" i="8"/>
  <c r="P118" i="8"/>
  <c r="P117" i="8"/>
  <c r="P116" i="8"/>
  <c r="P115" i="8"/>
  <c r="P114" i="8"/>
  <c r="P99" i="8"/>
  <c r="P98" i="8"/>
  <c r="P92" i="8"/>
  <c r="M1076" i="7"/>
  <c r="M1075" i="7"/>
  <c r="M1074" i="7"/>
  <c r="M1073" i="7"/>
  <c r="M1072" i="7"/>
  <c r="M1020" i="7"/>
  <c r="M1019" i="7"/>
  <c r="M1018" i="7"/>
  <c r="M1017" i="7"/>
  <c r="M968" i="7"/>
  <c r="M967" i="7"/>
  <c r="M903" i="7"/>
  <c r="M902" i="7"/>
  <c r="M901" i="7"/>
  <c r="M900" i="7"/>
  <c r="M848" i="7"/>
  <c r="M847" i="7"/>
  <c r="M846" i="7"/>
  <c r="M845" i="7"/>
  <c r="M792" i="7"/>
  <c r="M791" i="7"/>
  <c r="M790" i="7"/>
  <c r="M789" i="7"/>
  <c r="M738" i="7"/>
  <c r="M737" i="7"/>
  <c r="M666" i="7"/>
  <c r="M665" i="7"/>
  <c r="M664" i="7"/>
  <c r="M663" i="7"/>
  <c r="M662" i="7"/>
  <c r="M622" i="7"/>
  <c r="M621" i="7"/>
  <c r="M620" i="7"/>
  <c r="M619" i="7"/>
  <c r="M568" i="7"/>
  <c r="M567" i="7"/>
  <c r="M566" i="7"/>
  <c r="M565" i="7"/>
  <c r="M509" i="7"/>
  <c r="M508" i="7"/>
  <c r="M449" i="7"/>
  <c r="M448" i="7"/>
  <c r="M447" i="7"/>
  <c r="M446" i="7"/>
  <c r="M390" i="7"/>
  <c r="M389" i="7"/>
  <c r="M388" i="7"/>
  <c r="M387" i="7"/>
  <c r="M336" i="7"/>
  <c r="M335" i="7"/>
  <c r="M334" i="7"/>
  <c r="M333" i="7"/>
  <c r="M284" i="7"/>
  <c r="M283" i="7"/>
  <c r="M219" i="7"/>
  <c r="M218" i="7"/>
  <c r="M217" i="7"/>
  <c r="M216" i="7"/>
  <c r="M163" i="7"/>
  <c r="M162" i="7"/>
  <c r="M161" i="7"/>
  <c r="M160" i="7"/>
  <c r="M155" i="7"/>
  <c r="M156" i="7"/>
  <c r="M157" i="7"/>
  <c r="M113" i="7"/>
  <c r="M112" i="7"/>
  <c r="M105" i="7"/>
  <c r="M104" i="7"/>
  <c r="M103" i="7"/>
  <c r="M102" i="7"/>
  <c r="M53" i="7"/>
  <c r="M52" i="7"/>
  <c r="M1133" i="7"/>
  <c r="M1132" i="7"/>
  <c r="M1131" i="7"/>
  <c r="M1130" i="7"/>
  <c r="M1129" i="7"/>
  <c r="M1128" i="7"/>
  <c r="M1127" i="7"/>
  <c r="M1126" i="7"/>
  <c r="M1125" i="7"/>
  <c r="M1124" i="7"/>
  <c r="M1123" i="7"/>
  <c r="M1122" i="7"/>
  <c r="M1121" i="7"/>
  <c r="M1120" i="7"/>
  <c r="M1119" i="7"/>
  <c r="M1118" i="7"/>
  <c r="M1117" i="7"/>
  <c r="M1116" i="7"/>
  <c r="M1115" i="7"/>
  <c r="M1114" i="7"/>
  <c r="M1113" i="7"/>
  <c r="M1112" i="7"/>
  <c r="M1111" i="7"/>
  <c r="M1110" i="7"/>
  <c r="M1109" i="7"/>
  <c r="M1108" i="7"/>
  <c r="M1107" i="7"/>
  <c r="M1106" i="7"/>
  <c r="M1105" i="7"/>
  <c r="M1104" i="7"/>
  <c r="M1103" i="7"/>
  <c r="M1102" i="7"/>
  <c r="M1101" i="7"/>
  <c r="M1100" i="7"/>
  <c r="M1099" i="7"/>
  <c r="M1098" i="7"/>
  <c r="M1097" i="7"/>
  <c r="M1096" i="7"/>
  <c r="M1095" i="7"/>
  <c r="M1094" i="7"/>
  <c r="M1093" i="7"/>
  <c r="M1092" i="7"/>
  <c r="M1091" i="7"/>
  <c r="M1090" i="7"/>
  <c r="M1089" i="7"/>
  <c r="M1082" i="7"/>
  <c r="M1081" i="7"/>
  <c r="M1080" i="7"/>
  <c r="M1079" i="7"/>
  <c r="M1078" i="7"/>
  <c r="M1077" i="7"/>
  <c r="M1071" i="7"/>
  <c r="M1070" i="7"/>
  <c r="M1069" i="7"/>
  <c r="M1068" i="7"/>
  <c r="M1067" i="7"/>
  <c r="M1066" i="7"/>
  <c r="M1065" i="7"/>
  <c r="M1064" i="7"/>
  <c r="M1063" i="7"/>
  <c r="M1062" i="7"/>
  <c r="M1061" i="7"/>
  <c r="M1060" i="7"/>
  <c r="M1059" i="7"/>
  <c r="M1058" i="7"/>
  <c r="M1057" i="7"/>
  <c r="M1056" i="7"/>
  <c r="M1055" i="7"/>
  <c r="M1054" i="7"/>
  <c r="M1053" i="7"/>
  <c r="M1052" i="7"/>
  <c r="M1051" i="7"/>
  <c r="M1050" i="7"/>
  <c r="M1049" i="7"/>
  <c r="M1048" i="7"/>
  <c r="M1047" i="7"/>
  <c r="M1046" i="7"/>
  <c r="M1045" i="7"/>
  <c r="M1044" i="7"/>
  <c r="M1043" i="7"/>
  <c r="M1042" i="7"/>
  <c r="M1041" i="7"/>
  <c r="M1040" i="7"/>
  <c r="M1039" i="7"/>
  <c r="M1038" i="7"/>
  <c r="M1037" i="7"/>
  <c r="M1036" i="7"/>
  <c r="M1035" i="7"/>
  <c r="M1034" i="7"/>
  <c r="M1027" i="7"/>
  <c r="M1026" i="7"/>
  <c r="M1025" i="7"/>
  <c r="M1024" i="7"/>
  <c r="M1023" i="7"/>
  <c r="M1022" i="7"/>
  <c r="M1021" i="7"/>
  <c r="M1016" i="7"/>
  <c r="M1015" i="7"/>
  <c r="M1014" i="7"/>
  <c r="M1013" i="7"/>
  <c r="M1012" i="7"/>
  <c r="M1011" i="7"/>
  <c r="M1010" i="7"/>
  <c r="M1009" i="7"/>
  <c r="M1008" i="7"/>
  <c r="M1007" i="7"/>
  <c r="M1006" i="7"/>
  <c r="M1005" i="7"/>
  <c r="M1004" i="7"/>
  <c r="M1003" i="7"/>
  <c r="M1002" i="7"/>
  <c r="M1001" i="7"/>
  <c r="M1000" i="7"/>
  <c r="M999" i="7"/>
  <c r="M998" i="7"/>
  <c r="M997" i="7"/>
  <c r="M996" i="7"/>
  <c r="M995" i="7"/>
  <c r="M994" i="7"/>
  <c r="M993" i="7"/>
  <c r="M992" i="7"/>
  <c r="M991" i="7"/>
  <c r="M990" i="7"/>
  <c r="M989" i="7"/>
  <c r="M988" i="7"/>
  <c r="M987" i="7"/>
  <c r="M986" i="7"/>
  <c r="M985" i="7"/>
  <c r="M984" i="7"/>
  <c r="M983" i="7"/>
  <c r="M982" i="7"/>
  <c r="M981" i="7"/>
  <c r="M980" i="7"/>
  <c r="M979" i="7"/>
  <c r="B976" i="7"/>
  <c r="B1031" i="7" s="1"/>
  <c r="B1086" i="7" s="1"/>
  <c r="M972" i="7"/>
  <c r="M971" i="7"/>
  <c r="M970" i="7"/>
  <c r="M969" i="7"/>
  <c r="M966" i="7"/>
  <c r="M965" i="7"/>
  <c r="M964" i="7"/>
  <c r="M963" i="7"/>
  <c r="M962" i="7"/>
  <c r="M961" i="7"/>
  <c r="M960" i="7"/>
  <c r="M959" i="7"/>
  <c r="M958" i="7"/>
  <c r="M957" i="7"/>
  <c r="M956" i="7"/>
  <c r="M955" i="7"/>
  <c r="M954" i="7"/>
  <c r="M953" i="7"/>
  <c r="M952" i="7"/>
  <c r="M951" i="7"/>
  <c r="M950" i="7"/>
  <c r="M949" i="7"/>
  <c r="M948" i="7"/>
  <c r="M947" i="7"/>
  <c r="M946" i="7"/>
  <c r="M945" i="7"/>
  <c r="M944" i="7"/>
  <c r="M943" i="7"/>
  <c r="M942" i="7"/>
  <c r="M941" i="7"/>
  <c r="M940" i="7"/>
  <c r="S939" i="7"/>
  <c r="M939" i="7"/>
  <c r="S938" i="7"/>
  <c r="M938" i="7"/>
  <c r="S937" i="7"/>
  <c r="M937" i="7"/>
  <c r="S936" i="7"/>
  <c r="M936" i="7"/>
  <c r="S935" i="7"/>
  <c r="M935" i="7"/>
  <c r="S934" i="7"/>
  <c r="R934" i="7"/>
  <c r="M934" i="7"/>
  <c r="M909" i="7"/>
  <c r="M908" i="7"/>
  <c r="M907" i="7"/>
  <c r="M906" i="7"/>
  <c r="M905" i="7"/>
  <c r="M904" i="7"/>
  <c r="M899" i="7"/>
  <c r="M898" i="7"/>
  <c r="M897" i="7"/>
  <c r="M896" i="7"/>
  <c r="M895" i="7"/>
  <c r="M894" i="7"/>
  <c r="M893" i="7"/>
  <c r="M892" i="7"/>
  <c r="M891" i="7"/>
  <c r="M890" i="7"/>
  <c r="M889" i="7"/>
  <c r="M888" i="7"/>
  <c r="M887" i="7"/>
  <c r="M886" i="7"/>
  <c r="M885" i="7"/>
  <c r="M884" i="7"/>
  <c r="M883" i="7"/>
  <c r="M882" i="7"/>
  <c r="M881" i="7"/>
  <c r="M880" i="7"/>
  <c r="M879" i="7"/>
  <c r="M878" i="7"/>
  <c r="M877" i="7"/>
  <c r="M876" i="7"/>
  <c r="M875" i="7"/>
  <c r="M874" i="7"/>
  <c r="M873" i="7"/>
  <c r="M872" i="7"/>
  <c r="M871" i="7"/>
  <c r="M870" i="7"/>
  <c r="M869" i="7"/>
  <c r="M868" i="7"/>
  <c r="M867" i="7"/>
  <c r="M866" i="7"/>
  <c r="M865" i="7"/>
  <c r="M864" i="7"/>
  <c r="M863" i="7"/>
  <c r="M862" i="7"/>
  <c r="M861" i="7"/>
  <c r="M854" i="7"/>
  <c r="M853" i="7"/>
  <c r="M852" i="7"/>
  <c r="M851" i="7"/>
  <c r="M850" i="7"/>
  <c r="M849" i="7"/>
  <c r="M844" i="7"/>
  <c r="M843" i="7"/>
  <c r="M842" i="7"/>
  <c r="M841" i="7"/>
  <c r="M840" i="7"/>
  <c r="M839" i="7"/>
  <c r="M838" i="7"/>
  <c r="M837" i="7"/>
  <c r="M836" i="7"/>
  <c r="M835" i="7"/>
  <c r="M834" i="7"/>
  <c r="M833" i="7"/>
  <c r="M832" i="7"/>
  <c r="M831" i="7"/>
  <c r="M830" i="7"/>
  <c r="M829" i="7"/>
  <c r="M828" i="7"/>
  <c r="M827" i="7"/>
  <c r="M826" i="7"/>
  <c r="M825" i="7"/>
  <c r="M824" i="7"/>
  <c r="M823" i="7"/>
  <c r="M822" i="7"/>
  <c r="M821" i="7"/>
  <c r="M820" i="7"/>
  <c r="M819" i="7"/>
  <c r="M818" i="7"/>
  <c r="M817" i="7"/>
  <c r="M816" i="7"/>
  <c r="M815" i="7"/>
  <c r="M814" i="7"/>
  <c r="M813" i="7"/>
  <c r="M812" i="7"/>
  <c r="M811" i="7"/>
  <c r="M810" i="7"/>
  <c r="M809" i="7"/>
  <c r="M808" i="7"/>
  <c r="M807" i="7"/>
  <c r="M806" i="7"/>
  <c r="M799" i="7"/>
  <c r="M798" i="7"/>
  <c r="M797" i="7"/>
  <c r="M796" i="7"/>
  <c r="M795" i="7"/>
  <c r="M794" i="7"/>
  <c r="M793" i="7"/>
  <c r="M788" i="7"/>
  <c r="M787" i="7"/>
  <c r="M786" i="7"/>
  <c r="M785" i="7"/>
  <c r="M784" i="7"/>
  <c r="M783" i="7"/>
  <c r="M782" i="7"/>
  <c r="M781" i="7"/>
  <c r="M780" i="7"/>
  <c r="M779" i="7"/>
  <c r="M778" i="7"/>
  <c r="M777" i="7"/>
  <c r="M776" i="7"/>
  <c r="M775" i="7"/>
  <c r="M774" i="7"/>
  <c r="M773" i="7"/>
  <c r="M772" i="7"/>
  <c r="M771" i="7"/>
  <c r="M770" i="7"/>
  <c r="M769" i="7"/>
  <c r="M768" i="7"/>
  <c r="M767" i="7"/>
  <c r="M766" i="7"/>
  <c r="M765" i="7"/>
  <c r="M764" i="7"/>
  <c r="M763" i="7"/>
  <c r="M762" i="7"/>
  <c r="M761" i="7"/>
  <c r="M760" i="7"/>
  <c r="M759" i="7"/>
  <c r="M758" i="7"/>
  <c r="M757" i="7"/>
  <c r="M756" i="7"/>
  <c r="M755" i="7"/>
  <c r="M754" i="7"/>
  <c r="M753" i="7"/>
  <c r="M752" i="7"/>
  <c r="M751" i="7"/>
  <c r="B748" i="7"/>
  <c r="B803" i="7" s="1"/>
  <c r="B858" i="7" s="1"/>
  <c r="M744" i="7"/>
  <c r="M743" i="7"/>
  <c r="M742" i="7"/>
  <c r="M741" i="7"/>
  <c r="M740" i="7"/>
  <c r="M739" i="7"/>
  <c r="M736" i="7"/>
  <c r="M735" i="7"/>
  <c r="M734" i="7"/>
  <c r="M733" i="7"/>
  <c r="M732" i="7"/>
  <c r="M731" i="7"/>
  <c r="M730" i="7"/>
  <c r="M729" i="7"/>
  <c r="M728" i="7"/>
  <c r="M727" i="7"/>
  <c r="M726" i="7"/>
  <c r="M725" i="7"/>
  <c r="M724" i="7"/>
  <c r="M723" i="7"/>
  <c r="M722" i="7"/>
  <c r="M721" i="7"/>
  <c r="M720" i="7"/>
  <c r="M719" i="7"/>
  <c r="M718" i="7"/>
  <c r="M717" i="7"/>
  <c r="M716" i="7"/>
  <c r="M715" i="7"/>
  <c r="M714" i="7"/>
  <c r="M713" i="7"/>
  <c r="M712" i="7"/>
  <c r="S711" i="7"/>
  <c r="M711" i="7"/>
  <c r="S710" i="7"/>
  <c r="M710" i="7"/>
  <c r="S709" i="7"/>
  <c r="M709" i="7"/>
  <c r="S708" i="7"/>
  <c r="M708" i="7"/>
  <c r="S707" i="7"/>
  <c r="M707" i="7"/>
  <c r="S706" i="7"/>
  <c r="R706" i="7"/>
  <c r="O903" i="7" s="1"/>
  <c r="M706" i="7"/>
  <c r="M681" i="7"/>
  <c r="M680" i="7"/>
  <c r="M679" i="7"/>
  <c r="M678" i="7"/>
  <c r="M677" i="7"/>
  <c r="M676" i="7"/>
  <c r="M675" i="7"/>
  <c r="M674" i="7"/>
  <c r="M673" i="7"/>
  <c r="M672" i="7"/>
  <c r="M671" i="7"/>
  <c r="M670" i="7"/>
  <c r="M669" i="7"/>
  <c r="M668" i="7"/>
  <c r="M667" i="7"/>
  <c r="M661" i="7"/>
  <c r="M660" i="7"/>
  <c r="M659" i="7"/>
  <c r="M658" i="7"/>
  <c r="M657" i="7"/>
  <c r="M656" i="7"/>
  <c r="M655" i="7"/>
  <c r="M654" i="7"/>
  <c r="M653" i="7"/>
  <c r="M652" i="7"/>
  <c r="M651" i="7"/>
  <c r="M650" i="7"/>
  <c r="M649" i="7"/>
  <c r="M648" i="7"/>
  <c r="M647" i="7"/>
  <c r="M646" i="7"/>
  <c r="M645" i="7"/>
  <c r="M644" i="7"/>
  <c r="M643" i="7"/>
  <c r="M642" i="7"/>
  <c r="M641" i="7"/>
  <c r="M640" i="7"/>
  <c r="M639" i="7"/>
  <c r="M638" i="7"/>
  <c r="M637" i="7"/>
  <c r="M636" i="7"/>
  <c r="M635" i="7"/>
  <c r="M634" i="7"/>
  <c r="M633" i="7"/>
  <c r="M632" i="7"/>
  <c r="M625" i="7"/>
  <c r="M624" i="7"/>
  <c r="M623" i="7"/>
  <c r="M618" i="7"/>
  <c r="M617" i="7"/>
  <c r="M616" i="7"/>
  <c r="M615" i="7"/>
  <c r="M614" i="7"/>
  <c r="M613" i="7"/>
  <c r="M612" i="7"/>
  <c r="M611" i="7"/>
  <c r="M610" i="7"/>
  <c r="M609" i="7"/>
  <c r="M608" i="7"/>
  <c r="M607" i="7"/>
  <c r="M606" i="7"/>
  <c r="M605" i="7"/>
  <c r="M604" i="7"/>
  <c r="M603" i="7"/>
  <c r="M602" i="7"/>
  <c r="M601" i="7"/>
  <c r="M600" i="7"/>
  <c r="M599" i="7"/>
  <c r="M598" i="7"/>
  <c r="M597" i="7"/>
  <c r="M596" i="7"/>
  <c r="M595" i="7"/>
  <c r="M594" i="7"/>
  <c r="M593" i="7"/>
  <c r="M592" i="7"/>
  <c r="M591" i="7"/>
  <c r="M590" i="7"/>
  <c r="M589" i="7"/>
  <c r="M588" i="7"/>
  <c r="M587" i="7"/>
  <c r="M586" i="7"/>
  <c r="M585" i="7"/>
  <c r="M584" i="7"/>
  <c r="M583" i="7"/>
  <c r="M582" i="7"/>
  <c r="M581" i="7"/>
  <c r="M580" i="7"/>
  <c r="M579" i="7"/>
  <c r="M578" i="7"/>
  <c r="M577" i="7"/>
  <c r="M570" i="7"/>
  <c r="M569" i="7"/>
  <c r="M564" i="7"/>
  <c r="M563" i="7"/>
  <c r="M562" i="7"/>
  <c r="M561" i="7"/>
  <c r="M560" i="7"/>
  <c r="M559" i="7"/>
  <c r="M558" i="7"/>
  <c r="M557" i="7"/>
  <c r="M556" i="7"/>
  <c r="M555" i="7"/>
  <c r="M554" i="7"/>
  <c r="M553" i="7"/>
  <c r="M552" i="7"/>
  <c r="M551" i="7"/>
  <c r="M550" i="7"/>
  <c r="M549" i="7"/>
  <c r="M548" i="7"/>
  <c r="M547" i="7"/>
  <c r="M546" i="7"/>
  <c r="M545" i="7"/>
  <c r="M544" i="7"/>
  <c r="M543" i="7"/>
  <c r="M542" i="7"/>
  <c r="M541" i="7"/>
  <c r="M540" i="7"/>
  <c r="M539" i="7"/>
  <c r="M538" i="7"/>
  <c r="M537" i="7"/>
  <c r="M536" i="7"/>
  <c r="M535" i="7"/>
  <c r="M534" i="7"/>
  <c r="M533" i="7"/>
  <c r="M532" i="7"/>
  <c r="M531" i="7"/>
  <c r="M530" i="7"/>
  <c r="M529" i="7"/>
  <c r="M528" i="7"/>
  <c r="M527" i="7"/>
  <c r="M526" i="7"/>
  <c r="M525" i="7"/>
  <c r="M524" i="7"/>
  <c r="M523" i="7"/>
  <c r="M522" i="7"/>
  <c r="B519" i="7"/>
  <c r="B574" i="7" s="1"/>
  <c r="B629" i="7" s="1"/>
  <c r="M515" i="7"/>
  <c r="M514" i="7"/>
  <c r="M513" i="7"/>
  <c r="M512" i="7"/>
  <c r="M511" i="7"/>
  <c r="M510" i="7"/>
  <c r="M507" i="7"/>
  <c r="M506" i="7"/>
  <c r="M505" i="7"/>
  <c r="M504" i="7"/>
  <c r="M503" i="7"/>
  <c r="M502" i="7"/>
  <c r="M501" i="7"/>
  <c r="M500" i="7"/>
  <c r="M499" i="7"/>
  <c r="M498" i="7"/>
  <c r="M497" i="7"/>
  <c r="M496" i="7"/>
  <c r="M495" i="7"/>
  <c r="M494" i="7"/>
  <c r="M493" i="7"/>
  <c r="M492" i="7"/>
  <c r="M491" i="7"/>
  <c r="M490" i="7"/>
  <c r="M489" i="7"/>
  <c r="M488" i="7"/>
  <c r="M487" i="7"/>
  <c r="M486" i="7"/>
  <c r="M485" i="7"/>
  <c r="M484" i="7"/>
  <c r="M483" i="7"/>
  <c r="S482" i="7"/>
  <c r="M482" i="7"/>
  <c r="S481" i="7"/>
  <c r="M481" i="7"/>
  <c r="S480" i="7"/>
  <c r="M480" i="7"/>
  <c r="S479" i="7"/>
  <c r="M479" i="7"/>
  <c r="S478" i="7"/>
  <c r="M478" i="7"/>
  <c r="S477" i="7"/>
  <c r="R477" i="7"/>
  <c r="M477" i="7"/>
  <c r="S27" i="7"/>
  <c r="S26" i="7"/>
  <c r="S25" i="7"/>
  <c r="S24" i="7"/>
  <c r="S23" i="7"/>
  <c r="S22" i="7"/>
  <c r="R22" i="7"/>
  <c r="S254" i="7"/>
  <c r="S253" i="7"/>
  <c r="S252" i="7"/>
  <c r="S251" i="7"/>
  <c r="S250" i="7"/>
  <c r="R250" i="7"/>
  <c r="M452" i="7"/>
  <c r="M451" i="7"/>
  <c r="M450"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397" i="7"/>
  <c r="M396" i="7"/>
  <c r="M395" i="7"/>
  <c r="M394" i="7"/>
  <c r="M393" i="7"/>
  <c r="M392" i="7"/>
  <c r="M391"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O359" i="7" s="1"/>
  <c r="M358" i="7"/>
  <c r="M357" i="7"/>
  <c r="M356" i="7"/>
  <c r="M355" i="7"/>
  <c r="O355" i="7" s="1"/>
  <c r="M354" i="7"/>
  <c r="M353" i="7"/>
  <c r="M352" i="7"/>
  <c r="M351" i="7"/>
  <c r="O351" i="7" s="1"/>
  <c r="M350" i="7"/>
  <c r="M349" i="7"/>
  <c r="M342" i="7"/>
  <c r="M341" i="7"/>
  <c r="O341" i="7" s="1"/>
  <c r="M340" i="7"/>
  <c r="M339" i="7"/>
  <c r="M338" i="7"/>
  <c r="M337" i="7"/>
  <c r="O337" i="7" s="1"/>
  <c r="M332" i="7"/>
  <c r="M331" i="7"/>
  <c r="M330" i="7"/>
  <c r="M329" i="7"/>
  <c r="O329" i="7" s="1"/>
  <c r="M328" i="7"/>
  <c r="M327" i="7"/>
  <c r="M326" i="7"/>
  <c r="M325" i="7"/>
  <c r="O325" i="7" s="1"/>
  <c r="M324" i="7"/>
  <c r="M323" i="7"/>
  <c r="M322" i="7"/>
  <c r="M321" i="7"/>
  <c r="O321" i="7" s="1"/>
  <c r="M320" i="7"/>
  <c r="M319" i="7"/>
  <c r="M318" i="7"/>
  <c r="M317" i="7"/>
  <c r="O317" i="7" s="1"/>
  <c r="M316" i="7"/>
  <c r="M315" i="7"/>
  <c r="M314" i="7"/>
  <c r="M313" i="7"/>
  <c r="O313" i="7" s="1"/>
  <c r="M312" i="7"/>
  <c r="M311" i="7"/>
  <c r="M310" i="7"/>
  <c r="M309" i="7"/>
  <c r="O309" i="7" s="1"/>
  <c r="M308" i="7"/>
  <c r="M307" i="7"/>
  <c r="M306" i="7"/>
  <c r="M305" i="7"/>
  <c r="O305" i="7" s="1"/>
  <c r="M304" i="7"/>
  <c r="M303" i="7"/>
  <c r="M302" i="7"/>
  <c r="M301" i="7"/>
  <c r="O301" i="7" s="1"/>
  <c r="M300" i="7"/>
  <c r="M299" i="7"/>
  <c r="M298" i="7"/>
  <c r="M297" i="7"/>
  <c r="O297" i="7" s="1"/>
  <c r="M296" i="7"/>
  <c r="M295" i="7"/>
  <c r="M294" i="7"/>
  <c r="B291" i="7"/>
  <c r="B346" i="7" s="1"/>
  <c r="B401" i="7" s="1"/>
  <c r="M287" i="7"/>
  <c r="M286" i="7"/>
  <c r="M285" i="7"/>
  <c r="M282" i="7"/>
  <c r="O282" i="7" s="1"/>
  <c r="M281" i="7"/>
  <c r="M280" i="7"/>
  <c r="M279" i="7"/>
  <c r="M278" i="7"/>
  <c r="O278" i="7" s="1"/>
  <c r="M277" i="7"/>
  <c r="M276" i="7"/>
  <c r="M275" i="7"/>
  <c r="M274" i="7"/>
  <c r="O274" i="7" s="1"/>
  <c r="M273" i="7"/>
  <c r="M272" i="7"/>
  <c r="M271" i="7"/>
  <c r="M270" i="7"/>
  <c r="O270" i="7" s="1"/>
  <c r="M269" i="7"/>
  <c r="M268" i="7"/>
  <c r="M267" i="7"/>
  <c r="M266" i="7"/>
  <c r="O266" i="7" s="1"/>
  <c r="M265" i="7"/>
  <c r="M264" i="7"/>
  <c r="M263" i="7"/>
  <c r="M262" i="7"/>
  <c r="O262" i="7" s="1"/>
  <c r="M261" i="7"/>
  <c r="M260" i="7"/>
  <c r="M259" i="7"/>
  <c r="M258" i="7"/>
  <c r="M257" i="7"/>
  <c r="M256" i="7"/>
  <c r="M255" i="7"/>
  <c r="O255" i="7" s="1"/>
  <c r="M254" i="7"/>
  <c r="M253" i="7"/>
  <c r="M252" i="7"/>
  <c r="M251" i="7"/>
  <c r="M250" i="7"/>
  <c r="M225" i="7"/>
  <c r="M224" i="7"/>
  <c r="M223" i="7"/>
  <c r="M222" i="7"/>
  <c r="M221" i="7"/>
  <c r="M220"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0" i="7"/>
  <c r="M169" i="7"/>
  <c r="M168" i="7"/>
  <c r="M167" i="7"/>
  <c r="M166" i="7"/>
  <c r="M165" i="7"/>
  <c r="M164" i="7"/>
  <c r="M159" i="7"/>
  <c r="M158"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O1117" i="6"/>
  <c r="O1116" i="6"/>
  <c r="O1115" i="6"/>
  <c r="O1114" i="6"/>
  <c r="O1113" i="6"/>
  <c r="O1112" i="6"/>
  <c r="O1111" i="6"/>
  <c r="O1110" i="6"/>
  <c r="O1109" i="6"/>
  <c r="O1108" i="6"/>
  <c r="O1107" i="6"/>
  <c r="O1106" i="6"/>
  <c r="O1105" i="6"/>
  <c r="O1104" i="6"/>
  <c r="O1103" i="6"/>
  <c r="O1102" i="6"/>
  <c r="O1101" i="6"/>
  <c r="O1100" i="6"/>
  <c r="O1099" i="6"/>
  <c r="O1098" i="6"/>
  <c r="O1097" i="6"/>
  <c r="O1096" i="6"/>
  <c r="O1095" i="6"/>
  <c r="O1094" i="6"/>
  <c r="O1093" i="6"/>
  <c r="O1092" i="6"/>
  <c r="O1091" i="6"/>
  <c r="O1090" i="6"/>
  <c r="O1089" i="6"/>
  <c r="O1088" i="6"/>
  <c r="O1087" i="6"/>
  <c r="O1086" i="6"/>
  <c r="O1085" i="6"/>
  <c r="O1084" i="6"/>
  <c r="O1083" i="6"/>
  <c r="O1082" i="6"/>
  <c r="O1081" i="6"/>
  <c r="O1080" i="6"/>
  <c r="O1079" i="6"/>
  <c r="O1078" i="6"/>
  <c r="O1077" i="6"/>
  <c r="O1076" i="6"/>
  <c r="O1075" i="6"/>
  <c r="O1074" i="6"/>
  <c r="O1073" i="6"/>
  <c r="O1072" i="6"/>
  <c r="O1071" i="6"/>
  <c r="O1070" i="6"/>
  <c r="O1063" i="6"/>
  <c r="O1062" i="6"/>
  <c r="O1061" i="6"/>
  <c r="O1060" i="6"/>
  <c r="O1059" i="6"/>
  <c r="O1058" i="6"/>
  <c r="O1057" i="6"/>
  <c r="O1056" i="6"/>
  <c r="O1055" i="6"/>
  <c r="O1054" i="6"/>
  <c r="O1053" i="6"/>
  <c r="O1052" i="6"/>
  <c r="O1051" i="6"/>
  <c r="O1050" i="6"/>
  <c r="O1049" i="6"/>
  <c r="O1048" i="6"/>
  <c r="O1047" i="6"/>
  <c r="O1046" i="6"/>
  <c r="O1045" i="6"/>
  <c r="O1044" i="6"/>
  <c r="O1043" i="6"/>
  <c r="O1042" i="6"/>
  <c r="O1041" i="6"/>
  <c r="O1040" i="6"/>
  <c r="O1039" i="6"/>
  <c r="O1038" i="6"/>
  <c r="O1037" i="6"/>
  <c r="O1036" i="6"/>
  <c r="O1035" i="6"/>
  <c r="O1034" i="6"/>
  <c r="O1033" i="6"/>
  <c r="O1032" i="6"/>
  <c r="O1031" i="6"/>
  <c r="O1030" i="6"/>
  <c r="O1029" i="6"/>
  <c r="O1028" i="6"/>
  <c r="O1027" i="6"/>
  <c r="O1026" i="6"/>
  <c r="O1025" i="6"/>
  <c r="O1024" i="6"/>
  <c r="O1023" i="6"/>
  <c r="O1022" i="6"/>
  <c r="O1021" i="6"/>
  <c r="O1020" i="6"/>
  <c r="O1019" i="6"/>
  <c r="O1018" i="6"/>
  <c r="O1017" i="6"/>
  <c r="O1016" i="6"/>
  <c r="O1015" i="6"/>
  <c r="O1008" i="6"/>
  <c r="O1007" i="6"/>
  <c r="O1006" i="6"/>
  <c r="O1005" i="6"/>
  <c r="O1004" i="6"/>
  <c r="O1003" i="6"/>
  <c r="O1002" i="6"/>
  <c r="O1001" i="6"/>
  <c r="O1000" i="6"/>
  <c r="O999" i="6"/>
  <c r="O998" i="6"/>
  <c r="O997" i="6"/>
  <c r="O996" i="6"/>
  <c r="O995" i="6"/>
  <c r="O994" i="6"/>
  <c r="O993" i="6"/>
  <c r="O992" i="6"/>
  <c r="O991" i="6"/>
  <c r="O990" i="6"/>
  <c r="O989" i="6"/>
  <c r="O988" i="6"/>
  <c r="O987" i="6"/>
  <c r="O986" i="6"/>
  <c r="O985" i="6"/>
  <c r="O984" i="6"/>
  <c r="O983" i="6"/>
  <c r="O982" i="6"/>
  <c r="O981" i="6"/>
  <c r="O980" i="6"/>
  <c r="O979" i="6"/>
  <c r="O978" i="6"/>
  <c r="O977" i="6"/>
  <c r="O976" i="6"/>
  <c r="O975" i="6"/>
  <c r="O974" i="6"/>
  <c r="O973" i="6"/>
  <c r="O972" i="6"/>
  <c r="O971" i="6"/>
  <c r="O970" i="6"/>
  <c r="O969" i="6"/>
  <c r="O968" i="6"/>
  <c r="O967" i="6"/>
  <c r="O966" i="6"/>
  <c r="O965" i="6"/>
  <c r="O964" i="6"/>
  <c r="O963" i="6"/>
  <c r="O962" i="6"/>
  <c r="O961" i="6"/>
  <c r="B958" i="6"/>
  <c r="B1012" i="6" s="1"/>
  <c r="B1067" i="6" s="1"/>
  <c r="O954" i="6"/>
  <c r="O953" i="6"/>
  <c r="O952" i="6"/>
  <c r="O951" i="6"/>
  <c r="O950" i="6"/>
  <c r="O949" i="6"/>
  <c r="O948" i="6"/>
  <c r="O947" i="6"/>
  <c r="O946" i="6"/>
  <c r="O945" i="6"/>
  <c r="O944" i="6"/>
  <c r="O943" i="6"/>
  <c r="O942" i="6"/>
  <c r="O941" i="6"/>
  <c r="O940" i="6"/>
  <c r="O939" i="6"/>
  <c r="O938" i="6"/>
  <c r="O937" i="6"/>
  <c r="O936" i="6"/>
  <c r="O935" i="6"/>
  <c r="O934" i="6"/>
  <c r="O933" i="6"/>
  <c r="O932" i="6"/>
  <c r="O931" i="6"/>
  <c r="O930" i="6"/>
  <c r="O929" i="6"/>
  <c r="O928" i="6"/>
  <c r="O927" i="6"/>
  <c r="O926" i="6"/>
  <c r="O925" i="6"/>
  <c r="O924" i="6"/>
  <c r="O923" i="6"/>
  <c r="O922" i="6"/>
  <c r="O921" i="6"/>
  <c r="O920" i="6"/>
  <c r="O919" i="6"/>
  <c r="O918" i="6"/>
  <c r="O917" i="6"/>
  <c r="O916" i="6"/>
  <c r="O915" i="6"/>
  <c r="O914" i="6"/>
  <c r="O913" i="6"/>
  <c r="O912" i="6"/>
  <c r="O893" i="6"/>
  <c r="O892" i="6"/>
  <c r="O891" i="6"/>
  <c r="O890" i="6"/>
  <c r="O889" i="6"/>
  <c r="O888" i="6"/>
  <c r="O887" i="6"/>
  <c r="O886" i="6"/>
  <c r="O885" i="6"/>
  <c r="O884" i="6"/>
  <c r="O883" i="6"/>
  <c r="O882" i="6"/>
  <c r="O881" i="6"/>
  <c r="O880" i="6"/>
  <c r="O879" i="6"/>
  <c r="O878" i="6"/>
  <c r="O877" i="6"/>
  <c r="O876" i="6"/>
  <c r="O875" i="6"/>
  <c r="O874" i="6"/>
  <c r="O873" i="6"/>
  <c r="O872" i="6"/>
  <c r="O871" i="6"/>
  <c r="O870" i="6"/>
  <c r="O869" i="6"/>
  <c r="O868" i="6"/>
  <c r="O867" i="6"/>
  <c r="O866" i="6"/>
  <c r="O865" i="6"/>
  <c r="O864" i="6"/>
  <c r="O863" i="6"/>
  <c r="O862" i="6"/>
  <c r="O861" i="6"/>
  <c r="O860" i="6"/>
  <c r="O859" i="6"/>
  <c r="O858" i="6"/>
  <c r="O857" i="6"/>
  <c r="O856" i="6"/>
  <c r="O855" i="6"/>
  <c r="O854" i="6"/>
  <c r="O853" i="6"/>
  <c r="O852" i="6"/>
  <c r="O851" i="6"/>
  <c r="O850" i="6"/>
  <c r="O849" i="6"/>
  <c r="O848" i="6"/>
  <c r="O847" i="6"/>
  <c r="O846" i="6"/>
  <c r="O839" i="6"/>
  <c r="O838" i="6"/>
  <c r="O837" i="6"/>
  <c r="O836" i="6"/>
  <c r="O835" i="6"/>
  <c r="O834" i="6"/>
  <c r="O833" i="6"/>
  <c r="O832" i="6"/>
  <c r="O831" i="6"/>
  <c r="O830" i="6"/>
  <c r="O829" i="6"/>
  <c r="O828" i="6"/>
  <c r="O827" i="6"/>
  <c r="O826" i="6"/>
  <c r="O825" i="6"/>
  <c r="O824" i="6"/>
  <c r="O823" i="6"/>
  <c r="O822" i="6"/>
  <c r="O821" i="6"/>
  <c r="O820" i="6"/>
  <c r="O819" i="6"/>
  <c r="O818" i="6"/>
  <c r="O817" i="6"/>
  <c r="O816" i="6"/>
  <c r="O815" i="6"/>
  <c r="O814" i="6"/>
  <c r="O813" i="6"/>
  <c r="O812" i="6"/>
  <c r="O811" i="6"/>
  <c r="O810" i="6"/>
  <c r="O809" i="6"/>
  <c r="O808" i="6"/>
  <c r="O807" i="6"/>
  <c r="O806" i="6"/>
  <c r="O805" i="6"/>
  <c r="O804" i="6"/>
  <c r="O803" i="6"/>
  <c r="O802" i="6"/>
  <c r="O801" i="6"/>
  <c r="O800" i="6"/>
  <c r="O799" i="6"/>
  <c r="O798" i="6"/>
  <c r="O797" i="6"/>
  <c r="O796" i="6"/>
  <c r="O795" i="6"/>
  <c r="O794" i="6"/>
  <c r="O793" i="6"/>
  <c r="O792" i="6"/>
  <c r="O791" i="6"/>
  <c r="O784" i="6"/>
  <c r="O783" i="6"/>
  <c r="O782" i="6"/>
  <c r="O781" i="6"/>
  <c r="O780" i="6"/>
  <c r="O779" i="6"/>
  <c r="O778" i="6"/>
  <c r="O777" i="6"/>
  <c r="O776" i="6"/>
  <c r="O775" i="6"/>
  <c r="O774" i="6"/>
  <c r="O773" i="6"/>
  <c r="O772" i="6"/>
  <c r="O771" i="6"/>
  <c r="O770" i="6"/>
  <c r="O769" i="6"/>
  <c r="O768" i="6"/>
  <c r="O767" i="6"/>
  <c r="O766" i="6"/>
  <c r="O765" i="6"/>
  <c r="O764" i="6"/>
  <c r="O763" i="6"/>
  <c r="O762" i="6"/>
  <c r="O761" i="6"/>
  <c r="O760" i="6"/>
  <c r="O759" i="6"/>
  <c r="O758" i="6"/>
  <c r="O757" i="6"/>
  <c r="O756" i="6"/>
  <c r="O755" i="6"/>
  <c r="O754" i="6"/>
  <c r="O753" i="6"/>
  <c r="O752" i="6"/>
  <c r="O751" i="6"/>
  <c r="O750" i="6"/>
  <c r="O749" i="6"/>
  <c r="O748" i="6"/>
  <c r="O747" i="6"/>
  <c r="O746" i="6"/>
  <c r="O745" i="6"/>
  <c r="O744" i="6"/>
  <c r="O743" i="6"/>
  <c r="O742" i="6"/>
  <c r="O741" i="6"/>
  <c r="O740" i="6"/>
  <c r="O739" i="6"/>
  <c r="O738" i="6"/>
  <c r="O737" i="6"/>
  <c r="B734" i="6"/>
  <c r="B788" i="6" s="1"/>
  <c r="B843" i="6" s="1"/>
  <c r="O730" i="6"/>
  <c r="O729" i="6"/>
  <c r="O728" i="6"/>
  <c r="O727" i="6"/>
  <c r="O726" i="6"/>
  <c r="O725" i="6"/>
  <c r="O724" i="6"/>
  <c r="O723" i="6"/>
  <c r="O722" i="6"/>
  <c r="O721" i="6"/>
  <c r="O720" i="6"/>
  <c r="O719" i="6"/>
  <c r="O718" i="6"/>
  <c r="O717" i="6"/>
  <c r="O716" i="6"/>
  <c r="O715" i="6"/>
  <c r="O714" i="6"/>
  <c r="O713" i="6"/>
  <c r="O712" i="6"/>
  <c r="O711" i="6"/>
  <c r="O710" i="6"/>
  <c r="O709" i="6"/>
  <c r="O708" i="6"/>
  <c r="O707" i="6"/>
  <c r="O706" i="6"/>
  <c r="O705" i="6"/>
  <c r="O704" i="6"/>
  <c r="O703" i="6"/>
  <c r="O702" i="6"/>
  <c r="O701" i="6"/>
  <c r="O700" i="6"/>
  <c r="O699" i="6"/>
  <c r="O698" i="6"/>
  <c r="O697" i="6"/>
  <c r="O696" i="6"/>
  <c r="O695" i="6"/>
  <c r="O694" i="6"/>
  <c r="O693" i="6"/>
  <c r="O692" i="6"/>
  <c r="O691" i="6"/>
  <c r="O690" i="6"/>
  <c r="O689" i="6"/>
  <c r="O688" i="6"/>
  <c r="O669" i="6"/>
  <c r="O668" i="6"/>
  <c r="O667" i="6"/>
  <c r="O666" i="6"/>
  <c r="O665" i="6"/>
  <c r="O664" i="6"/>
  <c r="O663" i="6"/>
  <c r="O662" i="6"/>
  <c r="O661" i="6"/>
  <c r="O660" i="6"/>
  <c r="O659" i="6"/>
  <c r="O658" i="6"/>
  <c r="O657" i="6"/>
  <c r="O656" i="6"/>
  <c r="O655" i="6"/>
  <c r="O654" i="6"/>
  <c r="O653" i="6"/>
  <c r="O652" i="6"/>
  <c r="O651" i="6"/>
  <c r="O650" i="6"/>
  <c r="O649" i="6"/>
  <c r="O648" i="6"/>
  <c r="O647" i="6"/>
  <c r="O646" i="6"/>
  <c r="O645" i="6"/>
  <c r="O644" i="6"/>
  <c r="O643" i="6"/>
  <c r="O642" i="6"/>
  <c r="O641" i="6"/>
  <c r="O640" i="6"/>
  <c r="O639" i="6"/>
  <c r="O638" i="6"/>
  <c r="O637" i="6"/>
  <c r="O636" i="6"/>
  <c r="O635" i="6"/>
  <c r="O634" i="6"/>
  <c r="O633" i="6"/>
  <c r="O632" i="6"/>
  <c r="O631" i="6"/>
  <c r="O630" i="6"/>
  <c r="O629" i="6"/>
  <c r="O628" i="6"/>
  <c r="O627" i="6"/>
  <c r="O626" i="6"/>
  <c r="O625" i="6"/>
  <c r="O624" i="6"/>
  <c r="O623" i="6"/>
  <c r="O622" i="6"/>
  <c r="O615" i="6"/>
  <c r="O614" i="6"/>
  <c r="O613" i="6"/>
  <c r="O612" i="6"/>
  <c r="O611" i="6"/>
  <c r="O610" i="6"/>
  <c r="O609" i="6"/>
  <c r="O608" i="6"/>
  <c r="O607" i="6"/>
  <c r="O606" i="6"/>
  <c r="O605" i="6"/>
  <c r="O604" i="6"/>
  <c r="O603" i="6"/>
  <c r="O602" i="6"/>
  <c r="O601" i="6"/>
  <c r="O600" i="6"/>
  <c r="O599" i="6"/>
  <c r="O598" i="6"/>
  <c r="O597" i="6"/>
  <c r="O596" i="6"/>
  <c r="O595" i="6"/>
  <c r="O594" i="6"/>
  <c r="O593" i="6"/>
  <c r="O592" i="6"/>
  <c r="O591" i="6"/>
  <c r="O590" i="6"/>
  <c r="O589" i="6"/>
  <c r="O588" i="6"/>
  <c r="O587" i="6"/>
  <c r="O586" i="6"/>
  <c r="O585" i="6"/>
  <c r="O584" i="6"/>
  <c r="O583" i="6"/>
  <c r="O582" i="6"/>
  <c r="O581" i="6"/>
  <c r="O580" i="6"/>
  <c r="O579" i="6"/>
  <c r="O578" i="6"/>
  <c r="O577" i="6"/>
  <c r="O576" i="6"/>
  <c r="O575" i="6"/>
  <c r="O574" i="6"/>
  <c r="O573" i="6"/>
  <c r="O572" i="6"/>
  <c r="O571" i="6"/>
  <c r="O570" i="6"/>
  <c r="O569" i="6"/>
  <c r="O568" i="6"/>
  <c r="O567" i="6"/>
  <c r="O560" i="6"/>
  <c r="O559" i="6"/>
  <c r="O558" i="6"/>
  <c r="O557" i="6"/>
  <c r="O556" i="6"/>
  <c r="O555" i="6"/>
  <c r="O554" i="6"/>
  <c r="O553" i="6"/>
  <c r="O552" i="6"/>
  <c r="O551" i="6"/>
  <c r="O550" i="6"/>
  <c r="O549" i="6"/>
  <c r="O548" i="6"/>
  <c r="O547" i="6"/>
  <c r="O546" i="6"/>
  <c r="O545" i="6"/>
  <c r="O544" i="6"/>
  <c r="O543" i="6"/>
  <c r="O542" i="6"/>
  <c r="O541" i="6"/>
  <c r="O540" i="6"/>
  <c r="O539" i="6"/>
  <c r="O538" i="6"/>
  <c r="O537" i="6"/>
  <c r="O536" i="6"/>
  <c r="O535" i="6"/>
  <c r="O534" i="6"/>
  <c r="O533" i="6"/>
  <c r="O532" i="6"/>
  <c r="O531" i="6"/>
  <c r="O530" i="6"/>
  <c r="O529" i="6"/>
  <c r="O528" i="6"/>
  <c r="O527" i="6"/>
  <c r="O526" i="6"/>
  <c r="O525" i="6"/>
  <c r="O524" i="6"/>
  <c r="O523" i="6"/>
  <c r="O522" i="6"/>
  <c r="O521" i="6"/>
  <c r="O520" i="6"/>
  <c r="O519" i="6"/>
  <c r="O518" i="6"/>
  <c r="O517" i="6"/>
  <c r="O516" i="6"/>
  <c r="O515" i="6"/>
  <c r="O514" i="6"/>
  <c r="O513" i="6"/>
  <c r="B510" i="6"/>
  <c r="B564" i="6" s="1"/>
  <c r="B619" i="6" s="1"/>
  <c r="O506" i="6"/>
  <c r="O505" i="6"/>
  <c r="O504" i="6"/>
  <c r="O503" i="6"/>
  <c r="O502" i="6"/>
  <c r="O501" i="6"/>
  <c r="O500" i="6"/>
  <c r="O499" i="6"/>
  <c r="O498" i="6"/>
  <c r="O497" i="6"/>
  <c r="O496" i="6"/>
  <c r="O495" i="6"/>
  <c r="O494" i="6"/>
  <c r="O493" i="6"/>
  <c r="O492" i="6"/>
  <c r="O491" i="6"/>
  <c r="O490" i="6"/>
  <c r="O489" i="6"/>
  <c r="O488" i="6"/>
  <c r="O487" i="6"/>
  <c r="O486" i="6"/>
  <c r="O485" i="6"/>
  <c r="O484" i="6"/>
  <c r="O483" i="6"/>
  <c r="O482" i="6"/>
  <c r="O481" i="6"/>
  <c r="O480" i="6"/>
  <c r="O479" i="6"/>
  <c r="O478" i="6"/>
  <c r="O477" i="6"/>
  <c r="O476" i="6"/>
  <c r="O475" i="6"/>
  <c r="O474" i="6"/>
  <c r="O473" i="6"/>
  <c r="O472" i="6"/>
  <c r="O471" i="6"/>
  <c r="O470" i="6"/>
  <c r="O469" i="6"/>
  <c r="O468" i="6"/>
  <c r="O467" i="6"/>
  <c r="O466" i="6"/>
  <c r="O465" i="6"/>
  <c r="O464" i="6"/>
  <c r="O445" i="6"/>
  <c r="O444" i="6"/>
  <c r="O443" i="6"/>
  <c r="O442" i="6"/>
  <c r="O441" i="6"/>
  <c r="O440" i="6"/>
  <c r="O439" i="6"/>
  <c r="O438" i="6"/>
  <c r="O437" i="6"/>
  <c r="O436" i="6"/>
  <c r="O435" i="6"/>
  <c r="O434" i="6"/>
  <c r="O433" i="6"/>
  <c r="O432" i="6"/>
  <c r="O431" i="6"/>
  <c r="O430" i="6"/>
  <c r="O429" i="6"/>
  <c r="O428" i="6"/>
  <c r="O427" i="6"/>
  <c r="O426" i="6"/>
  <c r="O425" i="6"/>
  <c r="O424" i="6"/>
  <c r="O423" i="6"/>
  <c r="O422" i="6"/>
  <c r="O421" i="6"/>
  <c r="O420" i="6"/>
  <c r="O419" i="6"/>
  <c r="O418" i="6"/>
  <c r="O417" i="6"/>
  <c r="O416" i="6"/>
  <c r="O415" i="6"/>
  <c r="O414" i="6"/>
  <c r="O413" i="6"/>
  <c r="O412" i="6"/>
  <c r="O411" i="6"/>
  <c r="O410" i="6"/>
  <c r="O409" i="6"/>
  <c r="O408" i="6"/>
  <c r="O407" i="6"/>
  <c r="O406" i="6"/>
  <c r="O405" i="6"/>
  <c r="O404" i="6"/>
  <c r="O403" i="6"/>
  <c r="O402" i="6"/>
  <c r="O401" i="6"/>
  <c r="O400" i="6"/>
  <c r="O399" i="6"/>
  <c r="O398" i="6"/>
  <c r="O391" i="6"/>
  <c r="O390" i="6"/>
  <c r="O389" i="6"/>
  <c r="O388" i="6"/>
  <c r="O387" i="6"/>
  <c r="O386" i="6"/>
  <c r="O385" i="6"/>
  <c r="O384" i="6"/>
  <c r="O383" i="6"/>
  <c r="O382" i="6"/>
  <c r="O381" i="6"/>
  <c r="O380" i="6"/>
  <c r="O379" i="6"/>
  <c r="O378" i="6"/>
  <c r="O377" i="6"/>
  <c r="O376" i="6"/>
  <c r="O375" i="6"/>
  <c r="O374" i="6"/>
  <c r="O373" i="6"/>
  <c r="O372" i="6"/>
  <c r="O371" i="6"/>
  <c r="O370" i="6"/>
  <c r="O369" i="6"/>
  <c r="O368" i="6"/>
  <c r="O367" i="6"/>
  <c r="O366" i="6"/>
  <c r="O365" i="6"/>
  <c r="O364" i="6"/>
  <c r="O363" i="6"/>
  <c r="O362" i="6"/>
  <c r="O361" i="6"/>
  <c r="O360" i="6"/>
  <c r="O359" i="6"/>
  <c r="O358" i="6"/>
  <c r="O357" i="6"/>
  <c r="O356" i="6"/>
  <c r="O355" i="6"/>
  <c r="O354" i="6"/>
  <c r="O353" i="6"/>
  <c r="O352" i="6"/>
  <c r="O351" i="6"/>
  <c r="O350" i="6"/>
  <c r="O349" i="6"/>
  <c r="O348" i="6"/>
  <c r="O347" i="6"/>
  <c r="O346" i="6"/>
  <c r="O345" i="6"/>
  <c r="O344" i="6"/>
  <c r="O343" i="6"/>
  <c r="O336" i="6"/>
  <c r="O335" i="6"/>
  <c r="O334" i="6"/>
  <c r="O333" i="6"/>
  <c r="O332" i="6"/>
  <c r="O331" i="6"/>
  <c r="O330" i="6"/>
  <c r="O329" i="6"/>
  <c r="O328" i="6"/>
  <c r="O327" i="6"/>
  <c r="O326" i="6"/>
  <c r="O325" i="6"/>
  <c r="O324" i="6"/>
  <c r="O323" i="6"/>
  <c r="O322" i="6"/>
  <c r="O321" i="6"/>
  <c r="O320" i="6"/>
  <c r="O319" i="6"/>
  <c r="O318" i="6"/>
  <c r="O317" i="6"/>
  <c r="O316" i="6"/>
  <c r="O315" i="6"/>
  <c r="O314" i="6"/>
  <c r="O313" i="6"/>
  <c r="O312" i="6"/>
  <c r="O311" i="6"/>
  <c r="O310" i="6"/>
  <c r="O309" i="6"/>
  <c r="O308" i="6"/>
  <c r="O307" i="6"/>
  <c r="O306" i="6"/>
  <c r="O305" i="6"/>
  <c r="O304" i="6"/>
  <c r="O303" i="6"/>
  <c r="O302" i="6"/>
  <c r="O301" i="6"/>
  <c r="O300" i="6"/>
  <c r="O299" i="6"/>
  <c r="O298" i="6"/>
  <c r="O297" i="6"/>
  <c r="O296" i="6"/>
  <c r="O295" i="6"/>
  <c r="O294" i="6"/>
  <c r="O293" i="6"/>
  <c r="O292" i="6"/>
  <c r="O291" i="6"/>
  <c r="O290" i="6"/>
  <c r="O289" i="6"/>
  <c r="B286" i="6"/>
  <c r="B340" i="6" s="1"/>
  <c r="B395" i="6" s="1"/>
  <c r="O282" i="6"/>
  <c r="O281" i="6"/>
  <c r="O280" i="6"/>
  <c r="O279" i="6"/>
  <c r="O278" i="6"/>
  <c r="O277" i="6"/>
  <c r="O276" i="6"/>
  <c r="O275" i="6"/>
  <c r="O274" i="6"/>
  <c r="O273" i="6"/>
  <c r="O272" i="6"/>
  <c r="O271" i="6"/>
  <c r="O270" i="6"/>
  <c r="O269" i="6"/>
  <c r="O268" i="6"/>
  <c r="O267" i="6"/>
  <c r="O266" i="6"/>
  <c r="O265" i="6"/>
  <c r="O264" i="6"/>
  <c r="O263" i="6"/>
  <c r="O262" i="6"/>
  <c r="O261" i="6"/>
  <c r="O260" i="6"/>
  <c r="O259" i="6"/>
  <c r="O258" i="6"/>
  <c r="O257" i="6"/>
  <c r="O256" i="6"/>
  <c r="O255" i="6"/>
  <c r="O254" i="6"/>
  <c r="O253" i="6"/>
  <c r="O252" i="6"/>
  <c r="O251" i="6"/>
  <c r="O250" i="6"/>
  <c r="O249" i="6"/>
  <c r="O248" i="6"/>
  <c r="O247" i="6"/>
  <c r="O246" i="6"/>
  <c r="O245" i="6"/>
  <c r="O244" i="6"/>
  <c r="O243" i="6"/>
  <c r="O242" i="6"/>
  <c r="O241" i="6"/>
  <c r="O240" i="6"/>
  <c r="O164" i="6"/>
  <c r="O221" i="6"/>
  <c r="O220" i="6"/>
  <c r="O219" i="6"/>
  <c r="O218" i="6"/>
  <c r="O217" i="6"/>
  <c r="O216" i="6"/>
  <c r="O215" i="6"/>
  <c r="O214" i="6"/>
  <c r="O213" i="6"/>
  <c r="O212" i="6"/>
  <c r="O211" i="6"/>
  <c r="O210" i="6"/>
  <c r="O209" i="6"/>
  <c r="O208" i="6"/>
  <c r="O207" i="6"/>
  <c r="O206" i="6"/>
  <c r="O205" i="6"/>
  <c r="O204" i="6"/>
  <c r="O203" i="6"/>
  <c r="O202" i="6"/>
  <c r="O201" i="6"/>
  <c r="O200" i="6"/>
  <c r="O199" i="6"/>
  <c r="O198" i="6"/>
  <c r="O197" i="6"/>
  <c r="O196" i="6"/>
  <c r="O195" i="6"/>
  <c r="O194" i="6"/>
  <c r="O193" i="6"/>
  <c r="O192" i="6"/>
  <c r="O191" i="6"/>
  <c r="O190" i="6"/>
  <c r="O189" i="6"/>
  <c r="O188" i="6"/>
  <c r="O187" i="6"/>
  <c r="O186" i="6"/>
  <c r="O185" i="6"/>
  <c r="O184" i="6"/>
  <c r="O183" i="6"/>
  <c r="O182" i="6"/>
  <c r="O181" i="6"/>
  <c r="O180" i="6"/>
  <c r="O179" i="6"/>
  <c r="O178" i="6"/>
  <c r="O177" i="6"/>
  <c r="O176" i="6"/>
  <c r="O175" i="6"/>
  <c r="O174" i="6"/>
  <c r="O167" i="6"/>
  <c r="O166" i="6"/>
  <c r="O165" i="6"/>
  <c r="O163" i="6"/>
  <c r="O162" i="6"/>
  <c r="O161" i="6"/>
  <c r="O160" i="6"/>
  <c r="O159" i="6"/>
  <c r="O158" i="6"/>
  <c r="O157" i="6"/>
  <c r="O156" i="6"/>
  <c r="O155" i="6"/>
  <c r="O154" i="6"/>
  <c r="O153" i="6"/>
  <c r="O152" i="6"/>
  <c r="O151" i="6"/>
  <c r="O150" i="6"/>
  <c r="O149" i="6"/>
  <c r="O148" i="6"/>
  <c r="O147" i="6"/>
  <c r="O146" i="6"/>
  <c r="O145" i="6"/>
  <c r="O144" i="6"/>
  <c r="O143" i="6"/>
  <c r="O142" i="6"/>
  <c r="O141" i="6"/>
  <c r="O140" i="6"/>
  <c r="O139" i="6"/>
  <c r="O138" i="6"/>
  <c r="O137" i="6"/>
  <c r="O136" i="6"/>
  <c r="O135" i="6"/>
  <c r="O134" i="6"/>
  <c r="O133" i="6"/>
  <c r="O132" i="6"/>
  <c r="O131" i="6"/>
  <c r="O130" i="6"/>
  <c r="O129" i="6"/>
  <c r="O128" i="6"/>
  <c r="O127" i="6"/>
  <c r="O126" i="6"/>
  <c r="O125" i="6"/>
  <c r="O124" i="6"/>
  <c r="O123" i="6"/>
  <c r="O122" i="6"/>
  <c r="O121" i="6"/>
  <c r="O120" i="6"/>
  <c r="O119" i="6"/>
  <c r="O107" i="6"/>
  <c r="O106" i="6"/>
  <c r="O105" i="6"/>
  <c r="B964" i="5"/>
  <c r="B1018" i="5" s="1"/>
  <c r="B1072" i="5" s="1"/>
  <c r="T927" i="5"/>
  <c r="T926" i="5"/>
  <c r="T925" i="5"/>
  <c r="T924" i="5"/>
  <c r="T922" i="5"/>
  <c r="S922" i="5"/>
  <c r="O1122" i="5" s="1"/>
  <c r="T22" i="5"/>
  <c r="S22" i="5"/>
  <c r="O22" i="5" s="1"/>
  <c r="T697" i="5"/>
  <c r="S697" i="5"/>
  <c r="B739" i="5"/>
  <c r="B793" i="5" s="1"/>
  <c r="B847" i="5" s="1"/>
  <c r="B514" i="5"/>
  <c r="B568" i="5" s="1"/>
  <c r="B622" i="5" s="1"/>
  <c r="T477" i="5"/>
  <c r="S477" i="5"/>
  <c r="T476" i="5"/>
  <c r="S476" i="5"/>
  <c r="T475" i="5"/>
  <c r="S475" i="5"/>
  <c r="T474" i="5"/>
  <c r="S474" i="5"/>
  <c r="T473" i="5"/>
  <c r="S473" i="5"/>
  <c r="T472" i="5"/>
  <c r="S472" i="5"/>
  <c r="T252" i="5"/>
  <c r="S252" i="5"/>
  <c r="T251" i="5"/>
  <c r="S251" i="5"/>
  <c r="T250" i="5"/>
  <c r="S250" i="5"/>
  <c r="T249" i="5"/>
  <c r="S249" i="5"/>
  <c r="T248" i="5"/>
  <c r="S248" i="5"/>
  <c r="T247" i="5"/>
  <c r="S247" i="5"/>
  <c r="B289" i="5"/>
  <c r="B343" i="5" s="1"/>
  <c r="B397" i="5" s="1"/>
  <c r="N1037" i="3"/>
  <c r="N1090" i="3" s="1"/>
  <c r="B932" i="3"/>
  <c r="B985" i="3" s="1"/>
  <c r="B1038" i="3" s="1"/>
  <c r="D86" i="19"/>
  <c r="N819" i="3"/>
  <c r="N872" i="3" s="1"/>
  <c r="B714" i="3"/>
  <c r="B767" i="3" s="1"/>
  <c r="B820" i="3" s="1"/>
  <c r="B712" i="3"/>
  <c r="B765" i="3" s="1"/>
  <c r="B819" i="3" s="1"/>
  <c r="D666" i="3"/>
  <c r="D66" i="19" s="1"/>
  <c r="N601" i="3"/>
  <c r="N654" i="3" s="1"/>
  <c r="B496" i="3"/>
  <c r="B549" i="3" s="1"/>
  <c r="B602" i="3" s="1"/>
  <c r="D46" i="19"/>
  <c r="N383" i="3"/>
  <c r="N436" i="3" s="1"/>
  <c r="B278" i="3"/>
  <c r="B331" i="3" s="1"/>
  <c r="B384" i="3" s="1"/>
  <c r="D230" i="3"/>
  <c r="D27" i="19" s="1"/>
  <c r="N165" i="3"/>
  <c r="N218" i="3" s="1"/>
  <c r="O1174" i="2"/>
  <c r="O1173" i="2"/>
  <c r="O1172" i="2"/>
  <c r="O1122" i="2"/>
  <c r="O1121" i="2"/>
  <c r="O1120" i="2"/>
  <c r="O1063" i="2"/>
  <c r="O1062" i="2"/>
  <c r="O1061" i="2"/>
  <c r="O999" i="2"/>
  <c r="O998" i="2"/>
  <c r="O997" i="2"/>
  <c r="O937" i="2"/>
  <c r="O936" i="2"/>
  <c r="O935" i="2"/>
  <c r="O882" i="2"/>
  <c r="O881" i="2"/>
  <c r="O880" i="2"/>
  <c r="O821" i="2"/>
  <c r="O820" i="2"/>
  <c r="O819" i="2"/>
  <c r="O767" i="2"/>
  <c r="O766" i="2"/>
  <c r="O765" i="2"/>
  <c r="O699" i="2"/>
  <c r="O698" i="2"/>
  <c r="O697" i="2"/>
  <c r="O641" i="2"/>
  <c r="O640" i="2"/>
  <c r="O639" i="2"/>
  <c r="O586" i="2"/>
  <c r="O585" i="2"/>
  <c r="O584" i="2"/>
  <c r="O459" i="2"/>
  <c r="O458" i="2"/>
  <c r="O456" i="2"/>
  <c r="O407" i="2"/>
  <c r="O406" i="2"/>
  <c r="O405" i="2"/>
  <c r="O350" i="2"/>
  <c r="O349" i="2"/>
  <c r="O348" i="2"/>
  <c r="O220" i="2"/>
  <c r="O219" i="2"/>
  <c r="O218" i="2"/>
  <c r="O162" i="2"/>
  <c r="O161" i="2"/>
  <c r="O160" i="2"/>
  <c r="O110" i="2"/>
  <c r="O109" i="2"/>
  <c r="O108" i="2"/>
  <c r="O106" i="2"/>
  <c r="O1182" i="2"/>
  <c r="O1181" i="2"/>
  <c r="O1180" i="2"/>
  <c r="O1179" i="2"/>
  <c r="O1178" i="2"/>
  <c r="O1177" i="2"/>
  <c r="O1176" i="2"/>
  <c r="O1175" i="2"/>
  <c r="O1171" i="2"/>
  <c r="O1170" i="2"/>
  <c r="O1169" i="2"/>
  <c r="O1168" i="2"/>
  <c r="O1167" i="2"/>
  <c r="O1166" i="2"/>
  <c r="O1165" i="2"/>
  <c r="O1164" i="2"/>
  <c r="O1163" i="2"/>
  <c r="O1162" i="2"/>
  <c r="O1161" i="2"/>
  <c r="O1160" i="2"/>
  <c r="O1159" i="2"/>
  <c r="O1158" i="2"/>
  <c r="O1157" i="2"/>
  <c r="O1156" i="2"/>
  <c r="O1155" i="2"/>
  <c r="O1154" i="2"/>
  <c r="O1153" i="2"/>
  <c r="O1152" i="2"/>
  <c r="O1151" i="2"/>
  <c r="O1150" i="2"/>
  <c r="O1149" i="2"/>
  <c r="O1148" i="2"/>
  <c r="O1147" i="2"/>
  <c r="O1146" i="2"/>
  <c r="O1145" i="2"/>
  <c r="O1144" i="2"/>
  <c r="O1143" i="2"/>
  <c r="O1142" i="2"/>
  <c r="O1141" i="2"/>
  <c r="O1140" i="2"/>
  <c r="O1139" i="2"/>
  <c r="O1138" i="2"/>
  <c r="O1137" i="2"/>
  <c r="O1136" i="2"/>
  <c r="O1135" i="2"/>
  <c r="O1134" i="2"/>
  <c r="O1133" i="2"/>
  <c r="O1126" i="2"/>
  <c r="O1125" i="2"/>
  <c r="O1124" i="2"/>
  <c r="O1123" i="2"/>
  <c r="O1119" i="2"/>
  <c r="O1118" i="2"/>
  <c r="O1117" i="2"/>
  <c r="O1116" i="2"/>
  <c r="O1115" i="2"/>
  <c r="O1114" i="2"/>
  <c r="O1113" i="2"/>
  <c r="O1112" i="2"/>
  <c r="O1111" i="2"/>
  <c r="O1110" i="2"/>
  <c r="O1109" i="2"/>
  <c r="O1108" i="2"/>
  <c r="O1107" i="2"/>
  <c r="O1106" i="2"/>
  <c r="O1105" i="2"/>
  <c r="O1104" i="2"/>
  <c r="O1103" i="2"/>
  <c r="O1102" i="2"/>
  <c r="O1101" i="2"/>
  <c r="O1100" i="2"/>
  <c r="O1099" i="2"/>
  <c r="O1098" i="2"/>
  <c r="O1097" i="2"/>
  <c r="O1096" i="2"/>
  <c r="O1095" i="2"/>
  <c r="O1094" i="2"/>
  <c r="O1093" i="2"/>
  <c r="O1092" i="2"/>
  <c r="O1091" i="2"/>
  <c r="O1090" i="2"/>
  <c r="O1089" i="2"/>
  <c r="O1088" i="2"/>
  <c r="O1087" i="2"/>
  <c r="O1086" i="2"/>
  <c r="O1085" i="2"/>
  <c r="O1084" i="2"/>
  <c r="O1083" i="2"/>
  <c r="O1082" i="2"/>
  <c r="O1081" i="2"/>
  <c r="O1080" i="2"/>
  <c r="O1079" i="2"/>
  <c r="O1078" i="2"/>
  <c r="O1077" i="2"/>
  <c r="B1072" i="2"/>
  <c r="B1128" i="2" s="1"/>
  <c r="B1185" i="2" s="1"/>
  <c r="B1071" i="2"/>
  <c r="B1127" i="2" s="1"/>
  <c r="B1184" i="2" s="1"/>
  <c r="O1069" i="2"/>
  <c r="O1068" i="2"/>
  <c r="O1067" i="2"/>
  <c r="O1066" i="2"/>
  <c r="O1065" i="2"/>
  <c r="O1064" i="2"/>
  <c r="O1060" i="2"/>
  <c r="O1059" i="2"/>
  <c r="O1058" i="2"/>
  <c r="O1057" i="2"/>
  <c r="O1056" i="2"/>
  <c r="O1055" i="2"/>
  <c r="O1054" i="2"/>
  <c r="O1053" i="2"/>
  <c r="O1052" i="2"/>
  <c r="O1051" i="2"/>
  <c r="O1050" i="2"/>
  <c r="O1049" i="2"/>
  <c r="O1048" i="2"/>
  <c r="O1047" i="2"/>
  <c r="O1046" i="2"/>
  <c r="O1045" i="2"/>
  <c r="O1044" i="2"/>
  <c r="O1043" i="2"/>
  <c r="O1042" i="2"/>
  <c r="O1041" i="2"/>
  <c r="O1040" i="2"/>
  <c r="O1039" i="2"/>
  <c r="O1038" i="2"/>
  <c r="O1037" i="2"/>
  <c r="O1036" i="2"/>
  <c r="O1035" i="2"/>
  <c r="O1034" i="2"/>
  <c r="O1033" i="2"/>
  <c r="O1032" i="2"/>
  <c r="O1031" i="2"/>
  <c r="O1030" i="2"/>
  <c r="O1029" i="2"/>
  <c r="O1028" i="2"/>
  <c r="O1027" i="2"/>
  <c r="O1026" i="2"/>
  <c r="O1025" i="2"/>
  <c r="O1024" i="2"/>
  <c r="O1023" i="2"/>
  <c r="O1022" i="2"/>
  <c r="O1021" i="2"/>
  <c r="O1020" i="2"/>
  <c r="O1012" i="2"/>
  <c r="O1011" i="2"/>
  <c r="O1010" i="2"/>
  <c r="O1009" i="2"/>
  <c r="O1008" i="2"/>
  <c r="O1007" i="2"/>
  <c r="O1006" i="2"/>
  <c r="O1005" i="2"/>
  <c r="O1004" i="2"/>
  <c r="O1003" i="2"/>
  <c r="O1002" i="2"/>
  <c r="O1001" i="2"/>
  <c r="O1000" i="2"/>
  <c r="O996" i="2"/>
  <c r="O995" i="2"/>
  <c r="O994" i="2"/>
  <c r="O993" i="2"/>
  <c r="O992" i="2"/>
  <c r="O991" i="2"/>
  <c r="O990" i="2"/>
  <c r="O989" i="2"/>
  <c r="O988" i="2"/>
  <c r="O987" i="2"/>
  <c r="O986" i="2"/>
  <c r="O985" i="2"/>
  <c r="O984" i="2"/>
  <c r="O983" i="2"/>
  <c r="O982" i="2"/>
  <c r="O981" i="2"/>
  <c r="O980" i="2"/>
  <c r="O979" i="2"/>
  <c r="O978" i="2"/>
  <c r="O977" i="2"/>
  <c r="O976" i="2"/>
  <c r="W975" i="2"/>
  <c r="V975" i="2"/>
  <c r="O975" i="2"/>
  <c r="W974" i="2"/>
  <c r="V974" i="2"/>
  <c r="O974" i="2"/>
  <c r="W973" i="2"/>
  <c r="V973" i="2"/>
  <c r="O973" i="2"/>
  <c r="W972" i="2"/>
  <c r="V972" i="2"/>
  <c r="O972" i="2"/>
  <c r="W971" i="2"/>
  <c r="V971" i="2"/>
  <c r="O971" i="2"/>
  <c r="W970" i="2"/>
  <c r="V970" i="2"/>
  <c r="O970" i="2"/>
  <c r="O944" i="2"/>
  <c r="O943" i="2"/>
  <c r="O942" i="2"/>
  <c r="O941" i="2"/>
  <c r="O940" i="2"/>
  <c r="O939" i="2"/>
  <c r="O938" i="2"/>
  <c r="O934" i="2"/>
  <c r="O933" i="2"/>
  <c r="O932" i="2"/>
  <c r="O931" i="2"/>
  <c r="O930" i="2"/>
  <c r="O929" i="2"/>
  <c r="O928" i="2"/>
  <c r="O927" i="2"/>
  <c r="O926" i="2"/>
  <c r="O925" i="2"/>
  <c r="O924" i="2"/>
  <c r="O923" i="2"/>
  <c r="O922" i="2"/>
  <c r="O921" i="2"/>
  <c r="O920" i="2"/>
  <c r="O919" i="2"/>
  <c r="O918" i="2"/>
  <c r="O917" i="2"/>
  <c r="O916" i="2"/>
  <c r="O915" i="2"/>
  <c r="O914" i="2"/>
  <c r="O913" i="2"/>
  <c r="O912" i="2"/>
  <c r="O911" i="2"/>
  <c r="O910" i="2"/>
  <c r="O909" i="2"/>
  <c r="O908" i="2"/>
  <c r="O907" i="2"/>
  <c r="O906" i="2"/>
  <c r="O905" i="2"/>
  <c r="O904" i="2"/>
  <c r="O903" i="2"/>
  <c r="O902" i="2"/>
  <c r="O901" i="2"/>
  <c r="O900" i="2"/>
  <c r="O899" i="2"/>
  <c r="O898" i="2"/>
  <c r="O897" i="2"/>
  <c r="O896" i="2"/>
  <c r="O895" i="2"/>
  <c r="O887" i="2"/>
  <c r="O886" i="2"/>
  <c r="O885" i="2"/>
  <c r="O884" i="2"/>
  <c r="O883" i="2"/>
  <c r="O879" i="2"/>
  <c r="O878" i="2"/>
  <c r="O877" i="2"/>
  <c r="O876" i="2"/>
  <c r="O875" i="2"/>
  <c r="O874" i="2"/>
  <c r="O873" i="2"/>
  <c r="O872" i="2"/>
  <c r="O871" i="2"/>
  <c r="O870" i="2"/>
  <c r="O869" i="2"/>
  <c r="O868" i="2"/>
  <c r="O867" i="2"/>
  <c r="O866" i="2"/>
  <c r="O865" i="2"/>
  <c r="O864" i="2"/>
  <c r="O863" i="2"/>
  <c r="O862" i="2"/>
  <c r="O861" i="2"/>
  <c r="O860" i="2"/>
  <c r="O859" i="2"/>
  <c r="O858" i="2"/>
  <c r="O857" i="2"/>
  <c r="O856" i="2"/>
  <c r="O855" i="2"/>
  <c r="O854" i="2"/>
  <c r="O853" i="2"/>
  <c r="O852" i="2"/>
  <c r="O851" i="2"/>
  <c r="O850" i="2"/>
  <c r="O849" i="2"/>
  <c r="O848" i="2"/>
  <c r="O847" i="2"/>
  <c r="O846" i="2"/>
  <c r="O845" i="2"/>
  <c r="O844" i="2"/>
  <c r="O843" i="2"/>
  <c r="O842" i="2"/>
  <c r="O841" i="2"/>
  <c r="O840" i="2"/>
  <c r="O839" i="2"/>
  <c r="O838" i="2"/>
  <c r="B833" i="2"/>
  <c r="B890" i="2" s="1"/>
  <c r="B947" i="2" s="1"/>
  <c r="B832" i="2"/>
  <c r="B889" i="2" s="1"/>
  <c r="B946" i="2" s="1"/>
  <c r="O830" i="2"/>
  <c r="O829" i="2"/>
  <c r="O828" i="2"/>
  <c r="O827" i="2"/>
  <c r="O826" i="2"/>
  <c r="O825" i="2"/>
  <c r="O824" i="2"/>
  <c r="O823" i="2"/>
  <c r="O822" i="2"/>
  <c r="O818" i="2"/>
  <c r="O817" i="2"/>
  <c r="O816" i="2"/>
  <c r="O815" i="2"/>
  <c r="O814" i="2"/>
  <c r="O813" i="2"/>
  <c r="O812" i="2"/>
  <c r="O811" i="2"/>
  <c r="O810" i="2"/>
  <c r="O809" i="2"/>
  <c r="O808" i="2"/>
  <c r="O807" i="2"/>
  <c r="O806" i="2"/>
  <c r="O805" i="2"/>
  <c r="O804" i="2"/>
  <c r="O803" i="2"/>
  <c r="O802" i="2"/>
  <c r="O801" i="2"/>
  <c r="O800" i="2"/>
  <c r="O799" i="2"/>
  <c r="O798" i="2"/>
  <c r="O797" i="2"/>
  <c r="O796" i="2"/>
  <c r="O795" i="2"/>
  <c r="O794" i="2"/>
  <c r="O793" i="2"/>
  <c r="O792" i="2"/>
  <c r="O791" i="2"/>
  <c r="O790" i="2"/>
  <c r="O789" i="2"/>
  <c r="O788" i="2"/>
  <c r="O787" i="2"/>
  <c r="O786" i="2"/>
  <c r="O785" i="2"/>
  <c r="O784" i="2"/>
  <c r="O783" i="2"/>
  <c r="O782" i="2"/>
  <c r="O781" i="2"/>
  <c r="O773" i="2"/>
  <c r="O772" i="2"/>
  <c r="O771" i="2"/>
  <c r="O770" i="2"/>
  <c r="O769" i="2"/>
  <c r="O768" i="2"/>
  <c r="O764" i="2"/>
  <c r="O763" i="2"/>
  <c r="O762" i="2"/>
  <c r="O761" i="2"/>
  <c r="O760" i="2"/>
  <c r="O759" i="2"/>
  <c r="O758" i="2"/>
  <c r="O757" i="2"/>
  <c r="O756" i="2"/>
  <c r="O755" i="2"/>
  <c r="O754" i="2"/>
  <c r="O753" i="2"/>
  <c r="O752" i="2"/>
  <c r="O751" i="2"/>
  <c r="O750" i="2"/>
  <c r="O749" i="2"/>
  <c r="O748" i="2"/>
  <c r="O747" i="2"/>
  <c r="O746" i="2"/>
  <c r="O745" i="2"/>
  <c r="O744" i="2"/>
  <c r="O743" i="2"/>
  <c r="O742" i="2"/>
  <c r="O741" i="2"/>
  <c r="O740" i="2"/>
  <c r="O739" i="2"/>
  <c r="O738" i="2"/>
  <c r="O737" i="2"/>
  <c r="W736" i="2"/>
  <c r="V736" i="2"/>
  <c r="O736" i="2"/>
  <c r="W735" i="2"/>
  <c r="V735" i="2"/>
  <c r="O735" i="2"/>
  <c r="W734" i="2"/>
  <c r="V734" i="2"/>
  <c r="O734" i="2"/>
  <c r="W733" i="2"/>
  <c r="V733" i="2"/>
  <c r="O733" i="2"/>
  <c r="W732" i="2"/>
  <c r="V732" i="2"/>
  <c r="W731" i="2"/>
  <c r="V731" i="2"/>
  <c r="O731" i="2"/>
  <c r="O705" i="2"/>
  <c r="O704" i="2"/>
  <c r="O703" i="2"/>
  <c r="O702" i="2"/>
  <c r="O701" i="2"/>
  <c r="O700" i="2"/>
  <c r="O696" i="2"/>
  <c r="O695" i="2"/>
  <c r="O694" i="2"/>
  <c r="O693" i="2"/>
  <c r="O692" i="2"/>
  <c r="O691" i="2"/>
  <c r="O690" i="2"/>
  <c r="O689" i="2"/>
  <c r="O688" i="2"/>
  <c r="O687" i="2"/>
  <c r="O686" i="2"/>
  <c r="O685" i="2"/>
  <c r="O684" i="2"/>
  <c r="O683" i="2"/>
  <c r="O682" i="2"/>
  <c r="O681" i="2"/>
  <c r="O680" i="2"/>
  <c r="O679" i="2"/>
  <c r="O678" i="2"/>
  <c r="O677" i="2"/>
  <c r="O676" i="2"/>
  <c r="O675" i="2"/>
  <c r="O674" i="2"/>
  <c r="O673" i="2"/>
  <c r="O672" i="2"/>
  <c r="O671" i="2"/>
  <c r="O670" i="2"/>
  <c r="O669" i="2"/>
  <c r="O668" i="2"/>
  <c r="O667" i="2"/>
  <c r="O666" i="2"/>
  <c r="O665" i="2"/>
  <c r="O664" i="2"/>
  <c r="O663" i="2"/>
  <c r="O662" i="2"/>
  <c r="O661" i="2"/>
  <c r="O660" i="2"/>
  <c r="O659" i="2"/>
  <c r="O658" i="2"/>
  <c r="O657" i="2"/>
  <c r="O656" i="2"/>
  <c r="O648" i="2"/>
  <c r="O647" i="2"/>
  <c r="O646" i="2"/>
  <c r="O645" i="2"/>
  <c r="O644" i="2"/>
  <c r="O643" i="2"/>
  <c r="O642" i="2"/>
  <c r="O638" i="2"/>
  <c r="O637" i="2"/>
  <c r="O636" i="2"/>
  <c r="O635" i="2"/>
  <c r="O634" i="2"/>
  <c r="O633" i="2"/>
  <c r="O632" i="2"/>
  <c r="O631" i="2"/>
  <c r="O630" i="2"/>
  <c r="O629" i="2"/>
  <c r="O628" i="2"/>
  <c r="O627" i="2"/>
  <c r="O626" i="2"/>
  <c r="O625" i="2"/>
  <c r="O624" i="2"/>
  <c r="O623" i="2"/>
  <c r="O622" i="2"/>
  <c r="O621" i="2"/>
  <c r="O620" i="2"/>
  <c r="O619" i="2"/>
  <c r="O618" i="2"/>
  <c r="O617" i="2"/>
  <c r="O616" i="2"/>
  <c r="O615" i="2"/>
  <c r="O614" i="2"/>
  <c r="O613" i="2"/>
  <c r="O612" i="2"/>
  <c r="O611" i="2"/>
  <c r="O610" i="2"/>
  <c r="O609" i="2"/>
  <c r="O608" i="2"/>
  <c r="O607" i="2"/>
  <c r="O606" i="2"/>
  <c r="O605" i="2"/>
  <c r="O604" i="2"/>
  <c r="O603" i="2"/>
  <c r="O602" i="2"/>
  <c r="O601" i="2"/>
  <c r="O600" i="2"/>
  <c r="O599" i="2"/>
  <c r="B594" i="2"/>
  <c r="B651" i="2" s="1"/>
  <c r="B708" i="2" s="1"/>
  <c r="B593" i="2"/>
  <c r="B650" i="2" s="1"/>
  <c r="B707" i="2" s="1"/>
  <c r="O591" i="2"/>
  <c r="O590" i="2"/>
  <c r="O589" i="2"/>
  <c r="O588" i="2"/>
  <c r="O587"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542"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W500" i="2"/>
  <c r="V500" i="2"/>
  <c r="O500" i="2"/>
  <c r="W499" i="2"/>
  <c r="V499" i="2"/>
  <c r="O499" i="2"/>
  <c r="W498" i="2"/>
  <c r="V498" i="2"/>
  <c r="O498" i="2"/>
  <c r="W497" i="2"/>
  <c r="V497" i="2"/>
  <c r="O497" i="2"/>
  <c r="W496" i="2"/>
  <c r="V496" i="2"/>
  <c r="O496" i="2"/>
  <c r="W495" i="2"/>
  <c r="V495" i="2"/>
  <c r="O306" i="2"/>
  <c r="O469" i="2"/>
  <c r="O468" i="2"/>
  <c r="O467" i="2"/>
  <c r="O466" i="2"/>
  <c r="O465" i="2"/>
  <c r="O464" i="2"/>
  <c r="O463" i="2"/>
  <c r="O462" i="2"/>
  <c r="O461" i="2"/>
  <c r="O460" i="2"/>
  <c r="O457"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2" i="2"/>
  <c r="O411" i="2"/>
  <c r="O410" i="2"/>
  <c r="O409" i="2"/>
  <c r="O408"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B358" i="2"/>
  <c r="B415" i="2" s="1"/>
  <c r="B472" i="2" s="1"/>
  <c r="B357" i="2"/>
  <c r="B414" i="2" s="1"/>
  <c r="B471" i="2" s="1"/>
  <c r="O355" i="2"/>
  <c r="O354" i="2"/>
  <c r="O353" i="2"/>
  <c r="O352" i="2"/>
  <c r="O351"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W264" i="2"/>
  <c r="V264" i="2"/>
  <c r="O264" i="2"/>
  <c r="W263" i="2"/>
  <c r="V263" i="2"/>
  <c r="O263" i="2"/>
  <c r="W262" i="2"/>
  <c r="V262" i="2"/>
  <c r="O262" i="2"/>
  <c r="W261" i="2"/>
  <c r="V261" i="2"/>
  <c r="O261" i="2"/>
  <c r="W260" i="2"/>
  <c r="V260" i="2"/>
  <c r="O260" i="2"/>
  <c r="W259" i="2"/>
  <c r="V259" i="2"/>
  <c r="O259" i="2"/>
  <c r="O233" i="2"/>
  <c r="O232" i="2"/>
  <c r="O231" i="2"/>
  <c r="O230" i="2"/>
  <c r="O229" i="2"/>
  <c r="O228" i="2"/>
  <c r="O227" i="2"/>
  <c r="O226" i="2"/>
  <c r="O225" i="2"/>
  <c r="O224" i="2"/>
  <c r="O223" i="2"/>
  <c r="O222" i="2"/>
  <c r="O221"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76" i="2"/>
  <c r="O175" i="2"/>
  <c r="O174" i="2"/>
  <c r="O173" i="2"/>
  <c r="O172" i="2"/>
  <c r="O171" i="2"/>
  <c r="O170" i="2"/>
  <c r="O169" i="2"/>
  <c r="O168" i="2"/>
  <c r="O167" i="2"/>
  <c r="O166" i="2"/>
  <c r="O165" i="2"/>
  <c r="O164" i="2"/>
  <c r="O163"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N57" i="1"/>
  <c r="N1181" i="1"/>
  <c r="N1180" i="1"/>
  <c r="N1179" i="1"/>
  <c r="N1178" i="1"/>
  <c r="N1177" i="1"/>
  <c r="N1176" i="1"/>
  <c r="N1175"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2" i="1"/>
  <c r="N1121" i="1"/>
  <c r="N1120" i="1"/>
  <c r="N1119" i="1"/>
  <c r="N1118" i="1"/>
  <c r="N1117" i="1"/>
  <c r="N1116"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65" i="1"/>
  <c r="N1064" i="1"/>
  <c r="N1063" i="1"/>
  <c r="N1062" i="1"/>
  <c r="N1061" i="1"/>
  <c r="N1060" i="1"/>
  <c r="N1059" i="1"/>
  <c r="N1058" i="1"/>
  <c r="N1057"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44" i="1"/>
  <c r="N943" i="1"/>
  <c r="N942" i="1"/>
  <c r="N941" i="1"/>
  <c r="N940" i="1"/>
  <c r="N939" i="1"/>
  <c r="N938"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85" i="1"/>
  <c r="N884" i="1"/>
  <c r="N883" i="1"/>
  <c r="N882" i="1"/>
  <c r="N881" i="1"/>
  <c r="N880" i="1"/>
  <c r="N879"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28" i="1"/>
  <c r="N827" i="1"/>
  <c r="N826" i="1"/>
  <c r="N825" i="1"/>
  <c r="N824" i="1"/>
  <c r="N823" i="1"/>
  <c r="N822" i="1"/>
  <c r="N821" i="1"/>
  <c r="N820"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07" i="1"/>
  <c r="N706" i="1"/>
  <c r="N705" i="1"/>
  <c r="N704" i="1"/>
  <c r="N703" i="1"/>
  <c r="N702" i="1"/>
  <c r="N701"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48" i="1"/>
  <c r="N647" i="1"/>
  <c r="N646" i="1"/>
  <c r="N645" i="1"/>
  <c r="N644" i="1"/>
  <c r="N643" i="1"/>
  <c r="N642"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1" i="1"/>
  <c r="N590" i="1"/>
  <c r="N589" i="1"/>
  <c r="N588" i="1"/>
  <c r="N587" i="1"/>
  <c r="N586" i="1"/>
  <c r="N585" i="1"/>
  <c r="N584" i="1"/>
  <c r="N583"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70" i="1"/>
  <c r="N469" i="1"/>
  <c r="N468" i="1"/>
  <c r="N467" i="1"/>
  <c r="N466" i="1"/>
  <c r="N465" i="1"/>
  <c r="N464"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1" i="1"/>
  <c r="N410" i="1"/>
  <c r="N409" i="1"/>
  <c r="N408" i="1"/>
  <c r="N407" i="1"/>
  <c r="N406" i="1"/>
  <c r="N405"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54" i="1"/>
  <c r="N353" i="1"/>
  <c r="N352" i="1"/>
  <c r="N351" i="1"/>
  <c r="N350" i="1"/>
  <c r="N349" i="1"/>
  <c r="N348" i="1"/>
  <c r="N347" i="1"/>
  <c r="N346"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22"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7" i="1"/>
  <c r="N228" i="1"/>
  <c r="N229" i="1"/>
  <c r="N230" i="1"/>
  <c r="N231" i="1"/>
  <c r="N232" i="1"/>
  <c r="N233" i="1"/>
  <c r="N174" i="1"/>
  <c r="N173" i="1"/>
  <c r="N172" i="1"/>
  <c r="N171" i="1"/>
  <c r="N170" i="1"/>
  <c r="N169" i="1"/>
  <c r="N168"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D250" i="1" l="1"/>
  <c r="O350" i="5"/>
  <c r="O672" i="5"/>
  <c r="O1076" i="7"/>
  <c r="D961" i="1"/>
  <c r="D93" i="30" s="1"/>
  <c r="D102" i="30" s="1"/>
  <c r="O256" i="7"/>
  <c r="O259" i="7"/>
  <c r="O263" i="7"/>
  <c r="O267" i="7"/>
  <c r="O271" i="7"/>
  <c r="O275" i="7"/>
  <c r="O279" i="7"/>
  <c r="O285" i="7"/>
  <c r="O294" i="7"/>
  <c r="O298" i="7"/>
  <c r="O302" i="7"/>
  <c r="O306" i="7"/>
  <c r="O310" i="7"/>
  <c r="O314" i="7"/>
  <c r="O318" i="7"/>
  <c r="O322" i="7"/>
  <c r="O326" i="7"/>
  <c r="O330" i="7"/>
  <c r="O338" i="7"/>
  <c r="O342" i="7"/>
  <c r="O352" i="7"/>
  <c r="O356" i="7"/>
  <c r="O360" i="7"/>
  <c r="O364" i="7"/>
  <c r="O368" i="7"/>
  <c r="O372" i="7"/>
  <c r="O376" i="7"/>
  <c r="O380" i="7"/>
  <c r="O384" i="7"/>
  <c r="O392" i="7"/>
  <c r="O396" i="7"/>
  <c r="O406" i="7"/>
  <c r="O410" i="7"/>
  <c r="O414" i="7"/>
  <c r="O418" i="7"/>
  <c r="D684" i="6"/>
  <c r="D73" i="30" s="1"/>
  <c r="O253" i="7"/>
  <c r="O257" i="7"/>
  <c r="O260" i="7"/>
  <c r="O264" i="7"/>
  <c r="O268" i="7"/>
  <c r="O272" i="7"/>
  <c r="O276" i="7"/>
  <c r="O280" i="7"/>
  <c r="O286" i="7"/>
  <c r="O295" i="7"/>
  <c r="O299" i="7"/>
  <c r="O303" i="7"/>
  <c r="O307" i="7"/>
  <c r="O311" i="7"/>
  <c r="O315" i="7"/>
  <c r="O319" i="7"/>
  <c r="O323" i="7"/>
  <c r="O327" i="7"/>
  <c r="O331" i="7"/>
  <c r="O339" i="7"/>
  <c r="O349" i="7"/>
  <c r="O353" i="7"/>
  <c r="O357" i="7"/>
  <c r="D724" i="1"/>
  <c r="D71" i="30" s="1"/>
  <c r="D80" i="30" s="1"/>
  <c r="O254" i="7"/>
  <c r="O258" i="7"/>
  <c r="O261" i="7"/>
  <c r="O265" i="7"/>
  <c r="O269" i="7"/>
  <c r="O273" i="7"/>
  <c r="O277" i="7"/>
  <c r="O281" i="7"/>
  <c r="O287" i="7"/>
  <c r="O296" i="7"/>
  <c r="O300" i="7"/>
  <c r="O304" i="7"/>
  <c r="O308" i="7"/>
  <c r="O312" i="7"/>
  <c r="O316" i="7"/>
  <c r="O320" i="7"/>
  <c r="O324" i="7"/>
  <c r="O328" i="7"/>
  <c r="O332" i="7"/>
  <c r="O340" i="7"/>
  <c r="O350" i="7"/>
  <c r="O354" i="7"/>
  <c r="O358" i="7"/>
  <c r="O362" i="7"/>
  <c r="O366" i="7"/>
  <c r="O370" i="7"/>
  <c r="O374" i="7"/>
  <c r="O378" i="7"/>
  <c r="O382" i="7"/>
  <c r="O386" i="7"/>
  <c r="O394" i="7"/>
  <c r="O404" i="7"/>
  <c r="O408" i="7"/>
  <c r="O412" i="7"/>
  <c r="O416" i="7"/>
  <c r="O420" i="7"/>
  <c r="O666" i="7"/>
  <c r="D230" i="8"/>
  <c r="K606" i="9"/>
  <c r="Q348" i="2"/>
  <c r="Q406" i="2"/>
  <c r="Q459" i="2"/>
  <c r="D236" i="6"/>
  <c r="D28" i="19" s="1"/>
  <c r="D451" i="8"/>
  <c r="D674" i="8"/>
  <c r="Q349" i="2"/>
  <c r="Q407" i="2"/>
  <c r="D47" i="19"/>
  <c r="D460" i="6"/>
  <c r="D897" i="8"/>
  <c r="K210" i="9"/>
  <c r="Q350" i="2"/>
  <c r="Q456" i="2"/>
  <c r="Q405" i="2"/>
  <c r="Q458" i="2"/>
  <c r="D87" i="19"/>
  <c r="D908" i="6"/>
  <c r="D210" i="9"/>
  <c r="D606" i="9"/>
  <c r="D67" i="19"/>
  <c r="D408" i="9"/>
  <c r="K408" i="9"/>
  <c r="K804" i="9"/>
  <c r="D804" i="9"/>
  <c r="O890" i="5"/>
  <c r="Q1134" i="2"/>
  <c r="Q1136" i="2"/>
  <c r="Q1138" i="2"/>
  <c r="Q1140" i="2"/>
  <c r="Q1142" i="2"/>
  <c r="Q1144" i="2"/>
  <c r="Q1146" i="2"/>
  <c r="Q1148" i="2"/>
  <c r="Q1150" i="2"/>
  <c r="Q1152" i="2"/>
  <c r="Q1154" i="2"/>
  <c r="Q1156" i="2"/>
  <c r="Q1158" i="2"/>
  <c r="Q1160" i="2"/>
  <c r="Q1162" i="2"/>
  <c r="Q1164" i="2"/>
  <c r="Q1166" i="2"/>
  <c r="Q1168" i="2"/>
  <c r="Q1170" i="2"/>
  <c r="Q1172" i="2"/>
  <c r="Q1174" i="2"/>
  <c r="Q1176" i="2"/>
  <c r="Q1178" i="2"/>
  <c r="Q1180" i="2"/>
  <c r="Q1135" i="2"/>
  <c r="Q1137" i="2"/>
  <c r="Q1139" i="2"/>
  <c r="Q1141" i="2"/>
  <c r="Q1143" i="2"/>
  <c r="Q1145" i="2"/>
  <c r="Q1147" i="2"/>
  <c r="Q1149" i="2"/>
  <c r="Q1151" i="2"/>
  <c r="Q1153" i="2"/>
  <c r="Q1155" i="2"/>
  <c r="Q1157" i="2"/>
  <c r="Q1159" i="2"/>
  <c r="Q1161" i="2"/>
  <c r="Q1163" i="2"/>
  <c r="Q1165" i="2"/>
  <c r="Q1167" i="2"/>
  <c r="Q1169" i="2"/>
  <c r="Q1171" i="2"/>
  <c r="Q1173" i="2"/>
  <c r="Q1175" i="2"/>
  <c r="Q1177" i="2"/>
  <c r="Q1179" i="2"/>
  <c r="Q1133" i="2"/>
  <c r="Q1182" i="2"/>
  <c r="Q1181" i="2"/>
  <c r="O449" i="7"/>
  <c r="O155" i="7"/>
  <c r="Q704" i="2"/>
  <c r="Q702" i="2"/>
  <c r="Q700" i="2"/>
  <c r="Q698" i="2"/>
  <c r="Q696" i="2"/>
  <c r="Q694" i="2"/>
  <c r="Q692" i="2"/>
  <c r="Q690" i="2"/>
  <c r="Q688" i="2"/>
  <c r="Q686" i="2"/>
  <c r="Q684" i="2"/>
  <c r="Q682" i="2"/>
  <c r="Q680" i="2"/>
  <c r="Q678" i="2"/>
  <c r="Q676" i="2"/>
  <c r="Q674" i="2"/>
  <c r="Q672" i="2"/>
  <c r="Q670" i="2"/>
  <c r="Q668" i="2"/>
  <c r="Q666" i="2"/>
  <c r="Q664" i="2"/>
  <c r="Q662" i="2"/>
  <c r="Q660" i="2"/>
  <c r="Q658" i="2"/>
  <c r="Q656" i="2"/>
  <c r="Q647" i="2"/>
  <c r="Q645" i="2"/>
  <c r="Q643" i="2"/>
  <c r="Q641" i="2"/>
  <c r="Q639" i="2"/>
  <c r="Q637" i="2"/>
  <c r="Q635" i="2"/>
  <c r="Q633" i="2"/>
  <c r="Q631" i="2"/>
  <c r="Q629" i="2"/>
  <c r="Q627" i="2"/>
  <c r="Q625" i="2"/>
  <c r="Q623" i="2"/>
  <c r="Q621" i="2"/>
  <c r="Q619" i="2"/>
  <c r="Q617" i="2"/>
  <c r="Q615" i="2"/>
  <c r="Q613" i="2"/>
  <c r="Q611" i="2"/>
  <c r="Q609" i="2"/>
  <c r="Q607" i="2"/>
  <c r="Q605" i="2"/>
  <c r="Q603" i="2"/>
  <c r="Q601" i="2"/>
  <c r="Q599" i="2"/>
  <c r="Q590" i="2"/>
  <c r="Q588" i="2"/>
  <c r="Q586" i="2"/>
  <c r="Q584" i="2"/>
  <c r="Q582" i="2"/>
  <c r="Q580" i="2"/>
  <c r="Q578" i="2"/>
  <c r="Q576" i="2"/>
  <c r="Q574" i="2"/>
  <c r="Q572" i="2"/>
  <c r="Q570" i="2"/>
  <c r="Q568" i="2"/>
  <c r="Q566" i="2"/>
  <c r="Q564" i="2"/>
  <c r="Q562" i="2"/>
  <c r="Q560" i="2"/>
  <c r="Q558" i="2"/>
  <c r="Q556" i="2"/>
  <c r="Q554" i="2"/>
  <c r="Q552" i="2"/>
  <c r="Q550" i="2"/>
  <c r="Q548" i="2"/>
  <c r="Q546" i="2"/>
  <c r="Q544" i="2"/>
  <c r="Q542" i="2"/>
  <c r="Q533" i="2"/>
  <c r="Q531" i="2"/>
  <c r="Q529" i="2"/>
  <c r="Q527" i="2"/>
  <c r="Q525" i="2"/>
  <c r="Q523" i="2"/>
  <c r="Q521" i="2"/>
  <c r="Q519" i="2"/>
  <c r="Q517" i="2"/>
  <c r="Q515" i="2"/>
  <c r="Q513" i="2"/>
  <c r="Q511" i="2"/>
  <c r="Q509" i="2"/>
  <c r="Q507" i="2"/>
  <c r="Q505" i="2"/>
  <c r="Q705" i="2"/>
  <c r="Q703" i="2"/>
  <c r="Q701" i="2"/>
  <c r="Q699" i="2"/>
  <c r="Q697" i="2"/>
  <c r="Q695" i="2"/>
  <c r="Q693" i="2"/>
  <c r="Q691" i="2"/>
  <c r="Q689" i="2"/>
  <c r="Q687" i="2"/>
  <c r="Q685" i="2"/>
  <c r="Q683" i="2"/>
  <c r="Q681" i="2"/>
  <c r="Q679" i="2"/>
  <c r="Q677" i="2"/>
  <c r="Q675" i="2"/>
  <c r="Q673" i="2"/>
  <c r="Q671" i="2"/>
  <c r="Q669" i="2"/>
  <c r="Q667" i="2"/>
  <c r="Q665" i="2"/>
  <c r="Q663" i="2"/>
  <c r="Q661" i="2"/>
  <c r="Q659" i="2"/>
  <c r="Q657" i="2"/>
  <c r="Q648" i="2"/>
  <c r="Q646" i="2"/>
  <c r="Q644" i="2"/>
  <c r="Q642" i="2"/>
  <c r="Q640" i="2"/>
  <c r="Q638" i="2"/>
  <c r="Q636" i="2"/>
  <c r="Q634" i="2"/>
  <c r="Q632" i="2"/>
  <c r="Q630" i="2"/>
  <c r="Q628" i="2"/>
  <c r="Q626" i="2"/>
  <c r="Q624" i="2"/>
  <c r="Q622" i="2"/>
  <c r="Q620" i="2"/>
  <c r="Q618" i="2"/>
  <c r="Q616" i="2"/>
  <c r="Q614" i="2"/>
  <c r="Q612" i="2"/>
  <c r="Q610" i="2"/>
  <c r="Q608" i="2"/>
  <c r="Q606" i="2"/>
  <c r="Q604" i="2"/>
  <c r="Q602" i="2"/>
  <c r="Q600" i="2"/>
  <c r="Q591" i="2"/>
  <c r="Q589" i="2"/>
  <c r="Q587" i="2"/>
  <c r="Q585" i="2"/>
  <c r="Q583" i="2"/>
  <c r="Q581" i="2"/>
  <c r="Q579" i="2"/>
  <c r="Q577" i="2"/>
  <c r="Q575" i="2"/>
  <c r="Q573" i="2"/>
  <c r="Q571" i="2"/>
  <c r="Q569" i="2"/>
  <c r="Q567" i="2"/>
  <c r="Q565" i="2"/>
  <c r="Q563" i="2"/>
  <c r="Q561" i="2"/>
  <c r="Q559" i="2"/>
  <c r="Q557" i="2"/>
  <c r="Q555" i="2"/>
  <c r="Q553" i="2"/>
  <c r="Q551" i="2"/>
  <c r="Q549" i="2"/>
  <c r="Q547" i="2"/>
  <c r="Q545" i="2"/>
  <c r="Q543" i="2"/>
  <c r="Q534" i="2"/>
  <c r="Q532" i="2"/>
  <c r="Q530" i="2"/>
  <c r="Q526" i="2"/>
  <c r="Q522" i="2"/>
  <c r="Q518" i="2"/>
  <c r="Q514" i="2"/>
  <c r="Q510" i="2"/>
  <c r="Q506" i="2"/>
  <c r="Q503" i="2"/>
  <c r="Q501" i="2"/>
  <c r="Q499" i="2"/>
  <c r="Q497" i="2"/>
  <c r="Q496" i="2"/>
  <c r="Q528" i="2"/>
  <c r="Q524" i="2"/>
  <c r="Q520" i="2"/>
  <c r="Q516" i="2"/>
  <c r="Q512" i="2"/>
  <c r="Q508" i="2"/>
  <c r="Q504" i="2"/>
  <c r="Q502" i="2"/>
  <c r="Q500" i="2"/>
  <c r="Q498" i="2"/>
  <c r="Q495" i="2"/>
  <c r="Q896" i="2"/>
  <c r="Q898" i="2"/>
  <c r="Q900" i="2"/>
  <c r="Q902" i="2"/>
  <c r="Q904" i="2"/>
  <c r="Q906" i="2"/>
  <c r="Q908" i="2"/>
  <c r="Q910" i="2"/>
  <c r="Q912" i="2"/>
  <c r="Q914" i="2"/>
  <c r="Q916" i="2"/>
  <c r="Q918" i="2"/>
  <c r="Q920" i="2"/>
  <c r="Q922" i="2"/>
  <c r="Q924" i="2"/>
  <c r="Q926" i="2"/>
  <c r="Q928" i="2"/>
  <c r="Q930" i="2"/>
  <c r="Q932" i="2"/>
  <c r="Q934" i="2"/>
  <c r="Q936" i="2"/>
  <c r="Q938" i="2"/>
  <c r="Q940" i="2"/>
  <c r="Q942" i="2"/>
  <c r="Q839" i="2"/>
  <c r="Q841" i="2"/>
  <c r="Q843" i="2"/>
  <c r="Q845" i="2"/>
  <c r="Q847" i="2"/>
  <c r="Q849" i="2"/>
  <c r="Q851" i="2"/>
  <c r="Q853" i="2"/>
  <c r="Q855" i="2"/>
  <c r="Q857" i="2"/>
  <c r="Q859" i="2"/>
  <c r="Q861" i="2"/>
  <c r="Q863" i="2"/>
  <c r="Q865" i="2"/>
  <c r="Q867" i="2"/>
  <c r="Q869" i="2"/>
  <c r="Q871" i="2"/>
  <c r="Q873" i="2"/>
  <c r="Q875" i="2"/>
  <c r="Q877" i="2"/>
  <c r="Q879" i="2"/>
  <c r="Q881" i="2"/>
  <c r="Q883" i="2"/>
  <c r="Q885" i="2"/>
  <c r="Q887" i="2"/>
  <c r="Q789" i="2"/>
  <c r="Q791" i="2"/>
  <c r="Q793" i="2"/>
  <c r="Q795" i="2"/>
  <c r="Q797" i="2"/>
  <c r="Q799" i="2"/>
  <c r="Q801" i="2"/>
  <c r="Q803" i="2"/>
  <c r="Q805" i="2"/>
  <c r="Q807" i="2"/>
  <c r="Q809" i="2"/>
  <c r="Q811" i="2"/>
  <c r="Q813" i="2"/>
  <c r="Q815" i="2"/>
  <c r="Q817" i="2"/>
  <c r="Q819" i="2"/>
  <c r="Q821" i="2"/>
  <c r="Q823" i="2"/>
  <c r="Q825" i="2"/>
  <c r="Q827" i="2"/>
  <c r="Q829" i="2"/>
  <c r="Q782" i="2"/>
  <c r="Q784" i="2"/>
  <c r="Q786" i="2"/>
  <c r="Q788" i="2"/>
  <c r="Q733" i="2"/>
  <c r="Q735" i="2"/>
  <c r="Q737" i="2"/>
  <c r="Q739" i="2"/>
  <c r="Q741" i="2"/>
  <c r="Q743" i="2"/>
  <c r="Q745" i="2"/>
  <c r="Q747" i="2"/>
  <c r="Q749" i="2"/>
  <c r="Q751" i="2"/>
  <c r="Q753" i="2"/>
  <c r="Q755" i="2"/>
  <c r="Q757" i="2"/>
  <c r="Q759" i="2"/>
  <c r="Q761" i="2"/>
  <c r="Q763" i="2"/>
  <c r="Q765" i="2"/>
  <c r="Q767" i="2"/>
  <c r="Q769" i="2"/>
  <c r="Q771" i="2"/>
  <c r="Q773" i="2"/>
  <c r="Q731" i="2"/>
  <c r="Q897" i="2"/>
  <c r="Q899" i="2"/>
  <c r="Q901" i="2"/>
  <c r="Q903" i="2"/>
  <c r="Q905" i="2"/>
  <c r="Q907" i="2"/>
  <c r="Q909" i="2"/>
  <c r="Q911" i="2"/>
  <c r="Q913" i="2"/>
  <c r="Q915" i="2"/>
  <c r="Q917" i="2"/>
  <c r="Q919" i="2"/>
  <c r="Q921" i="2"/>
  <c r="Q923" i="2"/>
  <c r="Q925" i="2"/>
  <c r="Q927" i="2"/>
  <c r="Q929" i="2"/>
  <c r="Q931" i="2"/>
  <c r="Q933" i="2"/>
  <c r="Q935" i="2"/>
  <c r="Q937" i="2"/>
  <c r="Q939" i="2"/>
  <c r="Q941" i="2"/>
  <c r="Q895" i="2"/>
  <c r="Q840" i="2"/>
  <c r="Q842" i="2"/>
  <c r="Q844" i="2"/>
  <c r="Q846" i="2"/>
  <c r="Q848" i="2"/>
  <c r="Q850" i="2"/>
  <c r="Q852" i="2"/>
  <c r="Q854" i="2"/>
  <c r="Q856" i="2"/>
  <c r="Q858" i="2"/>
  <c r="Q860" i="2"/>
  <c r="Q862" i="2"/>
  <c r="Q864" i="2"/>
  <c r="Q866" i="2"/>
  <c r="Q868" i="2"/>
  <c r="Q870" i="2"/>
  <c r="Q872" i="2"/>
  <c r="Q874" i="2"/>
  <c r="Q876" i="2"/>
  <c r="Q878" i="2"/>
  <c r="Q880" i="2"/>
  <c r="Q882" i="2"/>
  <c r="Q884" i="2"/>
  <c r="Q886" i="2"/>
  <c r="Q838" i="2"/>
  <c r="Q790" i="2"/>
  <c r="Q792" i="2"/>
  <c r="Q794" i="2"/>
  <c r="Q796" i="2"/>
  <c r="Q798" i="2"/>
  <c r="Q800" i="2"/>
  <c r="Q802" i="2"/>
  <c r="Q804" i="2"/>
  <c r="Q806" i="2"/>
  <c r="Q808" i="2"/>
  <c r="Q810" i="2"/>
  <c r="Q812" i="2"/>
  <c r="Q814" i="2"/>
  <c r="Q816" i="2"/>
  <c r="Q818" i="2"/>
  <c r="Q820" i="2"/>
  <c r="Q822" i="2"/>
  <c r="Q824" i="2"/>
  <c r="Q826" i="2"/>
  <c r="Q828" i="2"/>
  <c r="Q830" i="2"/>
  <c r="Q783" i="2"/>
  <c r="Q785" i="2"/>
  <c r="Q787" i="2"/>
  <c r="Q781" i="2"/>
  <c r="Q734" i="2"/>
  <c r="Q736" i="2"/>
  <c r="Q738" i="2"/>
  <c r="Q740" i="2"/>
  <c r="Q742" i="2"/>
  <c r="Q744" i="2"/>
  <c r="Q746" i="2"/>
  <c r="Q748" i="2"/>
  <c r="Q750" i="2"/>
  <c r="Q752" i="2"/>
  <c r="Q754" i="2"/>
  <c r="Q756" i="2"/>
  <c r="Q758" i="2"/>
  <c r="Q760" i="2"/>
  <c r="Q762" i="2"/>
  <c r="Q764" i="2"/>
  <c r="Q766" i="2"/>
  <c r="Q768" i="2"/>
  <c r="Q770" i="2"/>
  <c r="Q772" i="2"/>
  <c r="Q732" i="2"/>
  <c r="Q1079" i="2"/>
  <c r="Q1081" i="2"/>
  <c r="Q1083" i="2"/>
  <c r="Q1085" i="2"/>
  <c r="Q1087" i="2"/>
  <c r="Q1089" i="2"/>
  <c r="Q1091" i="2"/>
  <c r="Q1093" i="2"/>
  <c r="Q1095" i="2"/>
  <c r="Q1097" i="2"/>
  <c r="Q1099" i="2"/>
  <c r="Q1101" i="2"/>
  <c r="Q1103" i="2"/>
  <c r="Q1105" i="2"/>
  <c r="Q1107" i="2"/>
  <c r="Q1109" i="2"/>
  <c r="Q1111" i="2"/>
  <c r="Q1113" i="2"/>
  <c r="Q1115" i="2"/>
  <c r="Q1117" i="2"/>
  <c r="Q1119" i="2"/>
  <c r="Q1121" i="2"/>
  <c r="Q1123" i="2"/>
  <c r="Q1125" i="2"/>
  <c r="Q1077" i="2"/>
  <c r="Q1022" i="2"/>
  <c r="Q1024" i="2"/>
  <c r="Q1026" i="2"/>
  <c r="Q1028" i="2"/>
  <c r="Q1030" i="2"/>
  <c r="Q1032" i="2"/>
  <c r="Q1034" i="2"/>
  <c r="Q1036" i="2"/>
  <c r="Q1038" i="2"/>
  <c r="Q1040" i="2"/>
  <c r="Q1042" i="2"/>
  <c r="Q1044" i="2"/>
  <c r="Q1046" i="2"/>
  <c r="Q1048" i="2"/>
  <c r="Q1050" i="2"/>
  <c r="Q1052" i="2"/>
  <c r="Q1054" i="2"/>
  <c r="Q1056" i="2"/>
  <c r="Q1058" i="2"/>
  <c r="Q1060" i="2"/>
  <c r="Q1062" i="2"/>
  <c r="Q1064" i="2"/>
  <c r="Q1066" i="2"/>
  <c r="Q1020" i="2"/>
  <c r="Q973" i="2"/>
  <c r="Q975" i="2"/>
  <c r="Q977" i="2"/>
  <c r="Q979" i="2"/>
  <c r="Q981" i="2"/>
  <c r="Q983" i="2"/>
  <c r="Q985" i="2"/>
  <c r="Q987" i="2"/>
  <c r="Q989" i="2"/>
  <c r="Q991" i="2"/>
  <c r="Q993" i="2"/>
  <c r="Q995" i="2"/>
  <c r="Q997" i="2"/>
  <c r="Q999" i="2"/>
  <c r="Q1001" i="2"/>
  <c r="Q1003" i="2"/>
  <c r="Q1005" i="2"/>
  <c r="Q1007" i="2"/>
  <c r="Q1009" i="2"/>
  <c r="Q1011" i="2"/>
  <c r="Q971" i="2"/>
  <c r="Q1078" i="2"/>
  <c r="Q1080" i="2"/>
  <c r="Q1082" i="2"/>
  <c r="Q1084" i="2"/>
  <c r="Q1086" i="2"/>
  <c r="Q1088" i="2"/>
  <c r="Q1090" i="2"/>
  <c r="Q1092" i="2"/>
  <c r="Q1094" i="2"/>
  <c r="Q1096" i="2"/>
  <c r="Q1098" i="2"/>
  <c r="Q1100" i="2"/>
  <c r="Q1102" i="2"/>
  <c r="Q1104" i="2"/>
  <c r="Q1106" i="2"/>
  <c r="Q1108" i="2"/>
  <c r="Q1110" i="2"/>
  <c r="Q1112" i="2"/>
  <c r="Q1114" i="2"/>
  <c r="Q1116" i="2"/>
  <c r="Q1118" i="2"/>
  <c r="Q1120" i="2"/>
  <c r="Q1122" i="2"/>
  <c r="Q1124" i="2"/>
  <c r="Q1126" i="2"/>
  <c r="Q1021" i="2"/>
  <c r="Q1023" i="2"/>
  <c r="Q1025" i="2"/>
  <c r="Q1027" i="2"/>
  <c r="Q1029" i="2"/>
  <c r="Q1031" i="2"/>
  <c r="Q1033" i="2"/>
  <c r="Q1035" i="2"/>
  <c r="Q1037" i="2"/>
  <c r="Q1039" i="2"/>
  <c r="Q1041" i="2"/>
  <c r="Q1043" i="2"/>
  <c r="Q1045" i="2"/>
  <c r="Q1047" i="2"/>
  <c r="Q1049" i="2"/>
  <c r="Q1051" i="2"/>
  <c r="Q1053" i="2"/>
  <c r="Q1055" i="2"/>
  <c r="Q1057" i="2"/>
  <c r="Q1059" i="2"/>
  <c r="Q1061" i="2"/>
  <c r="Q1063" i="2"/>
  <c r="Q1065" i="2"/>
  <c r="Q1067" i="2"/>
  <c r="Q972" i="2"/>
  <c r="Q974" i="2"/>
  <c r="Q976" i="2"/>
  <c r="Q978" i="2"/>
  <c r="Q980" i="2"/>
  <c r="Q982" i="2"/>
  <c r="Q984" i="2"/>
  <c r="Q986" i="2"/>
  <c r="Q988" i="2"/>
  <c r="Q990" i="2"/>
  <c r="Q992" i="2"/>
  <c r="Q994" i="2"/>
  <c r="Q996" i="2"/>
  <c r="Q998" i="2"/>
  <c r="Q1000" i="2"/>
  <c r="Q1002" i="2"/>
  <c r="Q1004" i="2"/>
  <c r="Q1006" i="2"/>
  <c r="Q1008" i="2"/>
  <c r="Q1010" i="2"/>
  <c r="Q1012" i="2"/>
  <c r="Q970" i="2"/>
  <c r="Q943" i="2"/>
  <c r="Q1068" i="2"/>
  <c r="Q944" i="2"/>
  <c r="Q1069" i="2"/>
  <c r="F384" i="21"/>
  <c r="G384" i="21" s="1"/>
  <c r="F300" i="21"/>
  <c r="G300" i="21" s="1"/>
  <c r="F216" i="21"/>
  <c r="G216" i="21" s="1"/>
  <c r="F132" i="21"/>
  <c r="G132" i="21" s="1"/>
  <c r="C348" i="21"/>
  <c r="F267" i="21"/>
  <c r="G267" i="21" s="1"/>
  <c r="C264" i="21" s="1"/>
  <c r="F182" i="21"/>
  <c r="G182" i="21" s="1"/>
  <c r="C179" i="21" s="1"/>
  <c r="F99" i="21"/>
  <c r="G99" i="21" s="1"/>
  <c r="C96" i="21" s="1"/>
  <c r="O402" i="5"/>
  <c r="O285" i="5"/>
  <c r="O472" i="5"/>
  <c r="O509" i="5"/>
  <c r="O507" i="5"/>
  <c r="O505" i="5"/>
  <c r="O503" i="5"/>
  <c r="O501" i="5"/>
  <c r="O499" i="5"/>
  <c r="O497" i="5"/>
  <c r="O495" i="5"/>
  <c r="O493" i="5"/>
  <c r="O491" i="5"/>
  <c r="O489" i="5"/>
  <c r="O487" i="5"/>
  <c r="O485" i="5"/>
  <c r="O483" i="5"/>
  <c r="O481" i="5"/>
  <c r="O479" i="5"/>
  <c r="O477" i="5"/>
  <c r="O475" i="5"/>
  <c r="O473" i="5"/>
  <c r="O518" i="5"/>
  <c r="O520" i="5"/>
  <c r="O522" i="5"/>
  <c r="O524" i="5"/>
  <c r="O526" i="5"/>
  <c r="O528" i="5"/>
  <c r="O530" i="5"/>
  <c r="O532" i="5"/>
  <c r="O534" i="5"/>
  <c r="O536" i="5"/>
  <c r="O538" i="5"/>
  <c r="O540" i="5"/>
  <c r="O542" i="5"/>
  <c r="O544" i="5"/>
  <c r="O546" i="5"/>
  <c r="O548" i="5"/>
  <c r="O550" i="5"/>
  <c r="O552" i="5"/>
  <c r="O554" i="5"/>
  <c r="O556" i="5"/>
  <c r="O558" i="5"/>
  <c r="O560" i="5"/>
  <c r="O562" i="5"/>
  <c r="O564" i="5"/>
  <c r="O572" i="5"/>
  <c r="O574" i="5"/>
  <c r="O576" i="5"/>
  <c r="O578" i="5"/>
  <c r="O580" i="5"/>
  <c r="O582" i="5"/>
  <c r="O584" i="5"/>
  <c r="O586" i="5"/>
  <c r="O588" i="5"/>
  <c r="O590" i="5"/>
  <c r="O592" i="5"/>
  <c r="O594" i="5"/>
  <c r="O596" i="5"/>
  <c r="O598" i="5"/>
  <c r="O600" i="5"/>
  <c r="O602" i="5"/>
  <c r="O604" i="5"/>
  <c r="O606" i="5"/>
  <c r="O608" i="5"/>
  <c r="O610" i="5"/>
  <c r="O612" i="5"/>
  <c r="O614" i="5"/>
  <c r="O616" i="5"/>
  <c r="O618" i="5"/>
  <c r="O626" i="5"/>
  <c r="O628" i="5"/>
  <c r="O630" i="5"/>
  <c r="O632" i="5"/>
  <c r="O634" i="5"/>
  <c r="O636" i="5"/>
  <c r="O638" i="5"/>
  <c r="O640" i="5"/>
  <c r="O642" i="5"/>
  <c r="O644" i="5"/>
  <c r="O646" i="5"/>
  <c r="O648" i="5"/>
  <c r="O651" i="5"/>
  <c r="O653" i="5"/>
  <c r="O655" i="5"/>
  <c r="O657" i="5"/>
  <c r="O659" i="5"/>
  <c r="O661" i="5"/>
  <c r="O663" i="5"/>
  <c r="O665" i="5"/>
  <c r="O667" i="5"/>
  <c r="O669" i="5"/>
  <c r="O671" i="5"/>
  <c r="O698" i="5"/>
  <c r="O702" i="5"/>
  <c r="O706" i="5"/>
  <c r="O922" i="5"/>
  <c r="O924" i="5"/>
  <c r="O926" i="5"/>
  <c r="O928" i="5"/>
  <c r="O930" i="5"/>
  <c r="O932" i="5"/>
  <c r="O934" i="5"/>
  <c r="O936" i="5"/>
  <c r="O938" i="5"/>
  <c r="O940" i="5"/>
  <c r="O942" i="5"/>
  <c r="O944" i="5"/>
  <c r="O946" i="5"/>
  <c r="O948" i="5"/>
  <c r="O950" i="5"/>
  <c r="O952" i="5"/>
  <c r="O954" i="5"/>
  <c r="O956" i="5"/>
  <c r="O958" i="5"/>
  <c r="O960" i="5"/>
  <c r="O968" i="5"/>
  <c r="O970" i="5"/>
  <c r="O972" i="5"/>
  <c r="O974" i="5"/>
  <c r="O976" i="5"/>
  <c r="O978" i="5"/>
  <c r="O980" i="5"/>
  <c r="O982" i="5"/>
  <c r="O984" i="5"/>
  <c r="O986" i="5"/>
  <c r="O988" i="5"/>
  <c r="O990" i="5"/>
  <c r="O992" i="5"/>
  <c r="O994" i="5"/>
  <c r="O996" i="5"/>
  <c r="O998" i="5"/>
  <c r="O1000" i="5"/>
  <c r="O1002" i="5"/>
  <c r="O1004" i="5"/>
  <c r="O1006" i="5"/>
  <c r="O1008" i="5"/>
  <c r="O1010" i="5"/>
  <c r="O1012" i="5"/>
  <c r="O1014" i="5"/>
  <c r="O1022" i="5"/>
  <c r="O1024" i="5"/>
  <c r="O1026" i="5"/>
  <c r="O1028" i="5"/>
  <c r="O1030" i="5"/>
  <c r="O1032" i="5"/>
  <c r="O1034" i="5"/>
  <c r="O1036" i="5"/>
  <c r="O1038" i="5"/>
  <c r="O1040" i="5"/>
  <c r="O1042" i="5"/>
  <c r="O1044" i="5"/>
  <c r="O1046" i="5"/>
  <c r="O1048" i="5"/>
  <c r="O1050" i="5"/>
  <c r="O1052" i="5"/>
  <c r="O1054" i="5"/>
  <c r="O1056" i="5"/>
  <c r="O1058" i="5"/>
  <c r="O1060" i="5"/>
  <c r="O1062" i="5"/>
  <c r="O1064" i="5"/>
  <c r="O1066" i="5"/>
  <c r="O1068" i="5"/>
  <c r="O1076" i="5"/>
  <c r="O1078" i="5"/>
  <c r="O1080" i="5"/>
  <c r="O1082" i="5"/>
  <c r="O1084" i="5"/>
  <c r="O1086" i="5"/>
  <c r="O1088" i="5"/>
  <c r="O1091" i="5"/>
  <c r="O1093" i="5"/>
  <c r="O1095" i="5"/>
  <c r="O1097" i="5"/>
  <c r="O1099" i="5"/>
  <c r="O1101" i="5"/>
  <c r="O1103" i="5"/>
  <c r="O1105" i="5"/>
  <c r="O1107" i="5"/>
  <c r="O1109" i="5"/>
  <c r="O1111" i="5"/>
  <c r="O1113" i="5"/>
  <c r="O1115" i="5"/>
  <c r="O1117" i="5"/>
  <c r="O1119" i="5"/>
  <c r="O1121" i="5"/>
  <c r="O1089" i="5"/>
  <c r="O650" i="5"/>
  <c r="O510" i="5"/>
  <c r="O508" i="5"/>
  <c r="O506" i="5"/>
  <c r="O504" i="5"/>
  <c r="O502" i="5"/>
  <c r="O500" i="5"/>
  <c r="O498" i="5"/>
  <c r="O496" i="5"/>
  <c r="O494" i="5"/>
  <c r="O492" i="5"/>
  <c r="O490" i="5"/>
  <c r="O488" i="5"/>
  <c r="O486" i="5"/>
  <c r="O484" i="5"/>
  <c r="O482" i="5"/>
  <c r="O480" i="5"/>
  <c r="O478" i="5"/>
  <c r="O476" i="5"/>
  <c r="O474" i="5"/>
  <c r="O517" i="5"/>
  <c r="O519" i="5"/>
  <c r="O521" i="5"/>
  <c r="O523" i="5"/>
  <c r="O525" i="5"/>
  <c r="O527" i="5"/>
  <c r="O529" i="5"/>
  <c r="O531" i="5"/>
  <c r="O533" i="5"/>
  <c r="O535" i="5"/>
  <c r="O537" i="5"/>
  <c r="O539" i="5"/>
  <c r="O541" i="5"/>
  <c r="O543" i="5"/>
  <c r="O545" i="5"/>
  <c r="O547" i="5"/>
  <c r="O549" i="5"/>
  <c r="O551" i="5"/>
  <c r="O553" i="5"/>
  <c r="O555" i="5"/>
  <c r="O557" i="5"/>
  <c r="O559" i="5"/>
  <c r="O561" i="5"/>
  <c r="O563" i="5"/>
  <c r="O571" i="5"/>
  <c r="O573" i="5"/>
  <c r="O575" i="5"/>
  <c r="O577" i="5"/>
  <c r="O579" i="5"/>
  <c r="O581" i="5"/>
  <c r="O583" i="5"/>
  <c r="O585" i="5"/>
  <c r="O587" i="5"/>
  <c r="O589" i="5"/>
  <c r="O591" i="5"/>
  <c r="O593" i="5"/>
  <c r="O595" i="5"/>
  <c r="O597" i="5"/>
  <c r="O599" i="5"/>
  <c r="O601" i="5"/>
  <c r="O603" i="5"/>
  <c r="O605" i="5"/>
  <c r="O607" i="5"/>
  <c r="O609" i="5"/>
  <c r="O611" i="5"/>
  <c r="O613" i="5"/>
  <c r="O615" i="5"/>
  <c r="O617" i="5"/>
  <c r="O625" i="5"/>
  <c r="O627" i="5"/>
  <c r="O629" i="5"/>
  <c r="O631" i="5"/>
  <c r="O633" i="5"/>
  <c r="O635" i="5"/>
  <c r="O637" i="5"/>
  <c r="O639" i="5"/>
  <c r="O641" i="5"/>
  <c r="O643" i="5"/>
  <c r="O645" i="5"/>
  <c r="O647" i="5"/>
  <c r="O649" i="5"/>
  <c r="O652" i="5"/>
  <c r="O654" i="5"/>
  <c r="O656" i="5"/>
  <c r="O658" i="5"/>
  <c r="O660" i="5"/>
  <c r="O662" i="5"/>
  <c r="O664" i="5"/>
  <c r="O666" i="5"/>
  <c r="O668" i="5"/>
  <c r="O670" i="5"/>
  <c r="O896" i="5"/>
  <c r="O697" i="5"/>
  <c r="O700" i="5"/>
  <c r="O704" i="5"/>
  <c r="O923" i="5"/>
  <c r="O925" i="5"/>
  <c r="O927" i="5"/>
  <c r="O929" i="5"/>
  <c r="O931" i="5"/>
  <c r="O933" i="5"/>
  <c r="O935" i="5"/>
  <c r="O937" i="5"/>
  <c r="O939" i="5"/>
  <c r="O941" i="5"/>
  <c r="O943" i="5"/>
  <c r="O945" i="5"/>
  <c r="O947" i="5"/>
  <c r="O949" i="5"/>
  <c r="O951" i="5"/>
  <c r="O953" i="5"/>
  <c r="O955" i="5"/>
  <c r="O957" i="5"/>
  <c r="O959" i="5"/>
  <c r="O967" i="5"/>
  <c r="O969" i="5"/>
  <c r="O971" i="5"/>
  <c r="O973" i="5"/>
  <c r="O975" i="5"/>
  <c r="O977" i="5"/>
  <c r="O979" i="5"/>
  <c r="O981" i="5"/>
  <c r="O983" i="5"/>
  <c r="O985" i="5"/>
  <c r="O987" i="5"/>
  <c r="O989" i="5"/>
  <c r="O991" i="5"/>
  <c r="O993" i="5"/>
  <c r="O995" i="5"/>
  <c r="O997" i="5"/>
  <c r="O999" i="5"/>
  <c r="O1001" i="5"/>
  <c r="O1003" i="5"/>
  <c r="O1005" i="5"/>
  <c r="O1007" i="5"/>
  <c r="O1009" i="5"/>
  <c r="O1011" i="5"/>
  <c r="O1013" i="5"/>
  <c r="O1021" i="5"/>
  <c r="O1023" i="5"/>
  <c r="O1025" i="5"/>
  <c r="O1027" i="5"/>
  <c r="O1029" i="5"/>
  <c r="O1031" i="5"/>
  <c r="O1033" i="5"/>
  <c r="O1035" i="5"/>
  <c r="O1037" i="5"/>
  <c r="O1039" i="5"/>
  <c r="O1041" i="5"/>
  <c r="O1043" i="5"/>
  <c r="O1045" i="5"/>
  <c r="O1047" i="5"/>
  <c r="O1049" i="5"/>
  <c r="O1051" i="5"/>
  <c r="O1053" i="5"/>
  <c r="O1055" i="5"/>
  <c r="O1057" i="5"/>
  <c r="O1059" i="5"/>
  <c r="O1061" i="5"/>
  <c r="O1063" i="5"/>
  <c r="O1065" i="5"/>
  <c r="O1067" i="5"/>
  <c r="O1075" i="5"/>
  <c r="O1077" i="5"/>
  <c r="O1079" i="5"/>
  <c r="O1081" i="5"/>
  <c r="O1083" i="5"/>
  <c r="O1085" i="5"/>
  <c r="O1087" i="5"/>
  <c r="O1090" i="5"/>
  <c r="O1092" i="5"/>
  <c r="O1094" i="5"/>
  <c r="O1096" i="5"/>
  <c r="O1098" i="5"/>
  <c r="O1100" i="5"/>
  <c r="O1102" i="5"/>
  <c r="O1104" i="5"/>
  <c r="O1106" i="5"/>
  <c r="O1108" i="5"/>
  <c r="O1110" i="5"/>
  <c r="O1112" i="5"/>
  <c r="O1114" i="5"/>
  <c r="O1116" i="5"/>
  <c r="O1118" i="5"/>
  <c r="O1120" i="5"/>
  <c r="F15" i="21"/>
  <c r="F48" i="21"/>
  <c r="G48" i="21" s="1"/>
  <c r="O160" i="7"/>
  <c r="O161" i="7"/>
  <c r="O162" i="7"/>
  <c r="O163" i="7"/>
  <c r="O216" i="7"/>
  <c r="O217" i="7"/>
  <c r="O218" i="7"/>
  <c r="O219" i="7"/>
  <c r="O283" i="7"/>
  <c r="O284" i="7"/>
  <c r="O333" i="7"/>
  <c r="O334" i="7"/>
  <c r="O335" i="7"/>
  <c r="O336" i="7"/>
  <c r="O387" i="7"/>
  <c r="O388" i="7"/>
  <c r="O389" i="7"/>
  <c r="O390" i="7"/>
  <c r="O446" i="7"/>
  <c r="O447" i="7"/>
  <c r="O448" i="7"/>
  <c r="O508" i="7"/>
  <c r="O509" i="7"/>
  <c r="O565" i="7"/>
  <c r="O566" i="7"/>
  <c r="O567" i="7"/>
  <c r="O568" i="7"/>
  <c r="O619" i="7"/>
  <c r="O620" i="7"/>
  <c r="O621" i="7"/>
  <c r="O622" i="7"/>
  <c r="O662" i="7"/>
  <c r="O663" i="7"/>
  <c r="O664" i="7"/>
  <c r="O665" i="7"/>
  <c r="O737" i="7"/>
  <c r="O738" i="7"/>
  <c r="O789" i="7"/>
  <c r="O790" i="7"/>
  <c r="O791" i="7"/>
  <c r="O792" i="7"/>
  <c r="O845" i="7"/>
  <c r="O846" i="7"/>
  <c r="O847" i="7"/>
  <c r="O848" i="7"/>
  <c r="O900" i="7"/>
  <c r="O901" i="7"/>
  <c r="O902" i="7"/>
  <c r="O967" i="7"/>
  <c r="O968" i="7"/>
  <c r="O1017" i="7"/>
  <c r="O1018" i="7"/>
  <c r="O1019" i="7"/>
  <c r="O1020" i="7"/>
  <c r="O1072" i="7"/>
  <c r="O1073" i="7"/>
  <c r="O1074" i="7"/>
  <c r="O1075" i="7"/>
  <c r="O422" i="7"/>
  <c r="O424" i="7"/>
  <c r="O426" i="7"/>
  <c r="O428" i="7"/>
  <c r="O430" i="7"/>
  <c r="O432" i="7"/>
  <c r="O434" i="7"/>
  <c r="O436" i="7"/>
  <c r="O438" i="7"/>
  <c r="O440" i="7"/>
  <c r="O442" i="7"/>
  <c r="O444" i="7"/>
  <c r="O450" i="7"/>
  <c r="O1132" i="7"/>
  <c r="O157" i="7"/>
  <c r="O156" i="7"/>
  <c r="O361" i="7"/>
  <c r="O363" i="7"/>
  <c r="O365" i="7"/>
  <c r="O367" i="7"/>
  <c r="O369" i="7"/>
  <c r="O371" i="7"/>
  <c r="O373" i="7"/>
  <c r="O375" i="7"/>
  <c r="O377" i="7"/>
  <c r="O379" i="7"/>
  <c r="O381" i="7"/>
  <c r="O383" i="7"/>
  <c r="O385" i="7"/>
  <c r="O391" i="7"/>
  <c r="O393" i="7"/>
  <c r="O395" i="7"/>
  <c r="O397" i="7"/>
  <c r="O405" i="7"/>
  <c r="O407" i="7"/>
  <c r="O409" i="7"/>
  <c r="O411" i="7"/>
  <c r="O413" i="7"/>
  <c r="O415" i="7"/>
  <c r="O417" i="7"/>
  <c r="O419" i="7"/>
  <c r="O421" i="7"/>
  <c r="O423" i="7"/>
  <c r="O425" i="7"/>
  <c r="O427" i="7"/>
  <c r="O429" i="7"/>
  <c r="O431" i="7"/>
  <c r="O433" i="7"/>
  <c r="O435" i="7"/>
  <c r="O113" i="7"/>
  <c r="O437" i="7"/>
  <c r="O908" i="7"/>
  <c r="O909" i="7"/>
  <c r="O1092" i="7"/>
  <c r="O934" i="7"/>
  <c r="O936" i="7"/>
  <c r="O938" i="7"/>
  <c r="O940" i="7"/>
  <c r="O942" i="7"/>
  <c r="O944" i="7"/>
  <c r="O946" i="7"/>
  <c r="O948" i="7"/>
  <c r="O950" i="7"/>
  <c r="O952" i="7"/>
  <c r="O954" i="7"/>
  <c r="O956" i="7"/>
  <c r="O958" i="7"/>
  <c r="O960" i="7"/>
  <c r="O962" i="7"/>
  <c r="O964" i="7"/>
  <c r="O966" i="7"/>
  <c r="O970" i="7"/>
  <c r="O972" i="7"/>
  <c r="O980" i="7"/>
  <c r="O982" i="7"/>
  <c r="O984" i="7"/>
  <c r="O986" i="7"/>
  <c r="O988" i="7"/>
  <c r="O990" i="7"/>
  <c r="O992" i="7"/>
  <c r="O994" i="7"/>
  <c r="O996" i="7"/>
  <c r="O998" i="7"/>
  <c r="O1000" i="7"/>
  <c r="O1002" i="7"/>
  <c r="O1004" i="7"/>
  <c r="O1006" i="7"/>
  <c r="O1008" i="7"/>
  <c r="O1010" i="7"/>
  <c r="O1012" i="7"/>
  <c r="O1014" i="7"/>
  <c r="O1016" i="7"/>
  <c r="O1022" i="7"/>
  <c r="O1024" i="7"/>
  <c r="O1026" i="7"/>
  <c r="O1034" i="7"/>
  <c r="O1036" i="7"/>
  <c r="O1038" i="7"/>
  <c r="O1040" i="7"/>
  <c r="O1042" i="7"/>
  <c r="O1044" i="7"/>
  <c r="O1046" i="7"/>
  <c r="O1048" i="7"/>
  <c r="O1050" i="7"/>
  <c r="O1052" i="7"/>
  <c r="O1054" i="7"/>
  <c r="O1056" i="7"/>
  <c r="O1058" i="7"/>
  <c r="O1060" i="7"/>
  <c r="O1062" i="7"/>
  <c r="O1064" i="7"/>
  <c r="O1066" i="7"/>
  <c r="O1068" i="7"/>
  <c r="O1070" i="7"/>
  <c r="O1077" i="7"/>
  <c r="O1078" i="7"/>
  <c r="O1080" i="7"/>
  <c r="O1082" i="7"/>
  <c r="O1090" i="7"/>
  <c r="O1093" i="7"/>
  <c r="O1095" i="7"/>
  <c r="O1097" i="7"/>
  <c r="O1099" i="7"/>
  <c r="O1101" i="7"/>
  <c r="O1103" i="7"/>
  <c r="O1105" i="7"/>
  <c r="O1107" i="7"/>
  <c r="O1109" i="7"/>
  <c r="O1111" i="7"/>
  <c r="O1113" i="7"/>
  <c r="O1115" i="7"/>
  <c r="O1117" i="7"/>
  <c r="O1119" i="7"/>
  <c r="O1121" i="7"/>
  <c r="O1123" i="7"/>
  <c r="O1125" i="7"/>
  <c r="O1127" i="7"/>
  <c r="O1129" i="7"/>
  <c r="O1131" i="7"/>
  <c r="O1133" i="7"/>
  <c r="O52" i="7"/>
  <c r="O53" i="7"/>
  <c r="O102" i="7"/>
  <c r="O103" i="7"/>
  <c r="O104" i="7"/>
  <c r="O105" i="7"/>
  <c r="O112" i="7"/>
  <c r="O935" i="7"/>
  <c r="O937" i="7"/>
  <c r="O939" i="7"/>
  <c r="O941" i="7"/>
  <c r="O943" i="7"/>
  <c r="O945" i="7"/>
  <c r="O947" i="7"/>
  <c r="O949" i="7"/>
  <c r="O951" i="7"/>
  <c r="O953" i="7"/>
  <c r="O955" i="7"/>
  <c r="O957" i="7"/>
  <c r="O959" i="7"/>
  <c r="O961" i="7"/>
  <c r="O963" i="7"/>
  <c r="O965" i="7"/>
  <c r="O969" i="7"/>
  <c r="O971" i="7"/>
  <c r="O979" i="7"/>
  <c r="O981" i="7"/>
  <c r="O983" i="7"/>
  <c r="O985" i="7"/>
  <c r="O987" i="7"/>
  <c r="O989" i="7"/>
  <c r="O991" i="7"/>
  <c r="O993" i="7"/>
  <c r="O995" i="7"/>
  <c r="O997" i="7"/>
  <c r="O999" i="7"/>
  <c r="O1001" i="7"/>
  <c r="O1003" i="7"/>
  <c r="O1005" i="7"/>
  <c r="O1007" i="7"/>
  <c r="O1009" i="7"/>
  <c r="O1011" i="7"/>
  <c r="O1013" i="7"/>
  <c r="O1015" i="7"/>
  <c r="O1021" i="7"/>
  <c r="O1023" i="7"/>
  <c r="O1025" i="7"/>
  <c r="O1027" i="7"/>
  <c r="O1035" i="7"/>
  <c r="O1037" i="7"/>
  <c r="O1039" i="7"/>
  <c r="O1041" i="7"/>
  <c r="O1043" i="7"/>
  <c r="O1045" i="7"/>
  <c r="O1047" i="7"/>
  <c r="O1049" i="7"/>
  <c r="O1051" i="7"/>
  <c r="O1053" i="7"/>
  <c r="O1055" i="7"/>
  <c r="O1057" i="7"/>
  <c r="O1059" i="7"/>
  <c r="O1061" i="7"/>
  <c r="O1063" i="7"/>
  <c r="O1065" i="7"/>
  <c r="O1067" i="7"/>
  <c r="O1069" i="7"/>
  <c r="O1071" i="7"/>
  <c r="O1079" i="7"/>
  <c r="O1081" i="7"/>
  <c r="O1089" i="7"/>
  <c r="O1091" i="7"/>
  <c r="O1094" i="7"/>
  <c r="O1096" i="7"/>
  <c r="O1098" i="7"/>
  <c r="O1100" i="7"/>
  <c r="O1102" i="7"/>
  <c r="O1104" i="7"/>
  <c r="O1106" i="7"/>
  <c r="O1108" i="7"/>
  <c r="O1110" i="7"/>
  <c r="O1112" i="7"/>
  <c r="O1114" i="7"/>
  <c r="O1116" i="7"/>
  <c r="O1118" i="7"/>
  <c r="O1120" i="7"/>
  <c r="O1122" i="7"/>
  <c r="O1124" i="7"/>
  <c r="O1126" i="7"/>
  <c r="O1128" i="7"/>
  <c r="O1130" i="7"/>
  <c r="O452" i="7"/>
  <c r="O681" i="7"/>
  <c r="O515" i="7"/>
  <c r="O252" i="7"/>
  <c r="O439" i="7"/>
  <c r="O441" i="7"/>
  <c r="O443" i="7"/>
  <c r="O445" i="7"/>
  <c r="O451" i="7"/>
  <c r="O250" i="7"/>
  <c r="O514" i="7"/>
  <c r="O512" i="7"/>
  <c r="O510" i="7"/>
  <c r="O506" i="7"/>
  <c r="O504" i="7"/>
  <c r="O502" i="7"/>
  <c r="O500" i="7"/>
  <c r="O498" i="7"/>
  <c r="O496" i="7"/>
  <c r="O494" i="7"/>
  <c r="O492" i="7"/>
  <c r="O490" i="7"/>
  <c r="O488" i="7"/>
  <c r="O486" i="7"/>
  <c r="O484" i="7"/>
  <c r="O482" i="7"/>
  <c r="O480" i="7"/>
  <c r="O478" i="7"/>
  <c r="O523" i="7"/>
  <c r="O525" i="7"/>
  <c r="O527" i="7"/>
  <c r="O529" i="7"/>
  <c r="O531" i="7"/>
  <c r="O533" i="7"/>
  <c r="O535" i="7"/>
  <c r="O537" i="7"/>
  <c r="O539" i="7"/>
  <c r="O541" i="7"/>
  <c r="O543" i="7"/>
  <c r="O545" i="7"/>
  <c r="O547" i="7"/>
  <c r="O549" i="7"/>
  <c r="O551" i="7"/>
  <c r="O553" i="7"/>
  <c r="O555" i="7"/>
  <c r="O557" i="7"/>
  <c r="O559" i="7"/>
  <c r="O561" i="7"/>
  <c r="O563" i="7"/>
  <c r="O569" i="7"/>
  <c r="O577" i="7"/>
  <c r="O579" i="7"/>
  <c r="O581" i="7"/>
  <c r="O583" i="7"/>
  <c r="O585" i="7"/>
  <c r="O587" i="7"/>
  <c r="O589" i="7"/>
  <c r="O591" i="7"/>
  <c r="O593" i="7"/>
  <c r="O595" i="7"/>
  <c r="O597" i="7"/>
  <c r="O599" i="7"/>
  <c r="O601" i="7"/>
  <c r="O603" i="7"/>
  <c r="O605" i="7"/>
  <c r="O607" i="7"/>
  <c r="O609" i="7"/>
  <c r="O611" i="7"/>
  <c r="O613" i="7"/>
  <c r="O615" i="7"/>
  <c r="O617" i="7"/>
  <c r="O623" i="7"/>
  <c r="O625" i="7"/>
  <c r="O633" i="7"/>
  <c r="O635" i="7"/>
  <c r="O637" i="7"/>
  <c r="O639" i="7"/>
  <c r="O641" i="7"/>
  <c r="O643" i="7"/>
  <c r="O645" i="7"/>
  <c r="O647" i="7"/>
  <c r="O649" i="7"/>
  <c r="O651" i="7"/>
  <c r="O653" i="7"/>
  <c r="O655" i="7"/>
  <c r="O657" i="7"/>
  <c r="O659" i="7"/>
  <c r="O661" i="7"/>
  <c r="O668" i="7"/>
  <c r="O670" i="7"/>
  <c r="O672" i="7"/>
  <c r="O674" i="7"/>
  <c r="O676" i="7"/>
  <c r="O678" i="7"/>
  <c r="O680" i="7"/>
  <c r="O706" i="7"/>
  <c r="O708" i="7"/>
  <c r="O710" i="7"/>
  <c r="O712" i="7"/>
  <c r="O714" i="7"/>
  <c r="O716" i="7"/>
  <c r="O718" i="7"/>
  <c r="O720" i="7"/>
  <c r="O722" i="7"/>
  <c r="O724" i="7"/>
  <c r="O726" i="7"/>
  <c r="O728" i="7"/>
  <c r="O730" i="7"/>
  <c r="O732" i="7"/>
  <c r="O734" i="7"/>
  <c r="O736" i="7"/>
  <c r="O740" i="7"/>
  <c r="O742" i="7"/>
  <c r="O744" i="7"/>
  <c r="O752" i="7"/>
  <c r="O754" i="7"/>
  <c r="O756" i="7"/>
  <c r="O758" i="7"/>
  <c r="O760" i="7"/>
  <c r="O762" i="7"/>
  <c r="O764" i="7"/>
  <c r="O766" i="7"/>
  <c r="O768" i="7"/>
  <c r="O770" i="7"/>
  <c r="O772" i="7"/>
  <c r="O774" i="7"/>
  <c r="O776" i="7"/>
  <c r="O778" i="7"/>
  <c r="O780" i="7"/>
  <c r="O782" i="7"/>
  <c r="O784" i="7"/>
  <c r="O786" i="7"/>
  <c r="O788" i="7"/>
  <c r="O794" i="7"/>
  <c r="O796" i="7"/>
  <c r="O798" i="7"/>
  <c r="O806" i="7"/>
  <c r="O808" i="7"/>
  <c r="O810" i="7"/>
  <c r="O812" i="7"/>
  <c r="O814" i="7"/>
  <c r="O816" i="7"/>
  <c r="O818" i="7"/>
  <c r="O820" i="7"/>
  <c r="O822" i="7"/>
  <c r="O824" i="7"/>
  <c r="O826" i="7"/>
  <c r="O828" i="7"/>
  <c r="O830" i="7"/>
  <c r="O832" i="7"/>
  <c r="O834" i="7"/>
  <c r="O836" i="7"/>
  <c r="O838" i="7"/>
  <c r="O840" i="7"/>
  <c r="O842" i="7"/>
  <c r="O844" i="7"/>
  <c r="O850" i="7"/>
  <c r="O852" i="7"/>
  <c r="O854" i="7"/>
  <c r="O862" i="7"/>
  <c r="O865" i="7"/>
  <c r="O867" i="7"/>
  <c r="O869" i="7"/>
  <c r="O871" i="7"/>
  <c r="O873" i="7"/>
  <c r="O875" i="7"/>
  <c r="O877" i="7"/>
  <c r="O879" i="7"/>
  <c r="O881" i="7"/>
  <c r="O883" i="7"/>
  <c r="O885" i="7"/>
  <c r="O887" i="7"/>
  <c r="O889" i="7"/>
  <c r="O891" i="7"/>
  <c r="O893" i="7"/>
  <c r="O895" i="7"/>
  <c r="O897" i="7"/>
  <c r="O899" i="7"/>
  <c r="O905" i="7"/>
  <c r="O907" i="7"/>
  <c r="O477" i="7"/>
  <c r="O513" i="7"/>
  <c r="O511" i="7"/>
  <c r="O507" i="7"/>
  <c r="O505" i="7"/>
  <c r="O503" i="7"/>
  <c r="O501" i="7"/>
  <c r="O499" i="7"/>
  <c r="O497" i="7"/>
  <c r="O495" i="7"/>
  <c r="O493" i="7"/>
  <c r="O491" i="7"/>
  <c r="O489" i="7"/>
  <c r="O487" i="7"/>
  <c r="O485" i="7"/>
  <c r="O483" i="7"/>
  <c r="O481" i="7"/>
  <c r="O479" i="7"/>
  <c r="O522" i="7"/>
  <c r="O524" i="7"/>
  <c r="O526" i="7"/>
  <c r="O528" i="7"/>
  <c r="O530" i="7"/>
  <c r="O532" i="7"/>
  <c r="O534" i="7"/>
  <c r="O536" i="7"/>
  <c r="O538" i="7"/>
  <c r="O540" i="7"/>
  <c r="O542" i="7"/>
  <c r="O544" i="7"/>
  <c r="O546" i="7"/>
  <c r="O548" i="7"/>
  <c r="O550" i="7"/>
  <c r="O552" i="7"/>
  <c r="O554" i="7"/>
  <c r="O556" i="7"/>
  <c r="O558" i="7"/>
  <c r="O560" i="7"/>
  <c r="O562" i="7"/>
  <c r="O564" i="7"/>
  <c r="O570" i="7"/>
  <c r="O578" i="7"/>
  <c r="O580" i="7"/>
  <c r="O582" i="7"/>
  <c r="O584" i="7"/>
  <c r="O586" i="7"/>
  <c r="O588" i="7"/>
  <c r="O590" i="7"/>
  <c r="O592" i="7"/>
  <c r="O594" i="7"/>
  <c r="O596" i="7"/>
  <c r="O598" i="7"/>
  <c r="O600" i="7"/>
  <c r="O602" i="7"/>
  <c r="O604" i="7"/>
  <c r="O606" i="7"/>
  <c r="O608" i="7"/>
  <c r="O610" i="7"/>
  <c r="O612" i="7"/>
  <c r="O614" i="7"/>
  <c r="O616" i="7"/>
  <c r="O618" i="7"/>
  <c r="O624" i="7"/>
  <c r="O632" i="7"/>
  <c r="O634" i="7"/>
  <c r="O636" i="7"/>
  <c r="O638" i="7"/>
  <c r="O640" i="7"/>
  <c r="O642" i="7"/>
  <c r="O644" i="7"/>
  <c r="O646" i="7"/>
  <c r="O648" i="7"/>
  <c r="O650" i="7"/>
  <c r="O652" i="7"/>
  <c r="O654" i="7"/>
  <c r="O656" i="7"/>
  <c r="O658" i="7"/>
  <c r="O660" i="7"/>
  <c r="O667" i="7"/>
  <c r="O669" i="7"/>
  <c r="O671" i="7"/>
  <c r="O673" i="7"/>
  <c r="O675" i="7"/>
  <c r="O677" i="7"/>
  <c r="O679" i="7"/>
  <c r="O864" i="7"/>
  <c r="O707" i="7"/>
  <c r="O709" i="7"/>
  <c r="O711" i="7"/>
  <c r="O713" i="7"/>
  <c r="O715" i="7"/>
  <c r="O717" i="7"/>
  <c r="O719" i="7"/>
  <c r="O721" i="7"/>
  <c r="O723" i="7"/>
  <c r="O725" i="7"/>
  <c r="O727" i="7"/>
  <c r="O729" i="7"/>
  <c r="O731" i="7"/>
  <c r="O733" i="7"/>
  <c r="O735" i="7"/>
  <c r="O739" i="7"/>
  <c r="O741" i="7"/>
  <c r="O743" i="7"/>
  <c r="O751" i="7"/>
  <c r="O753" i="7"/>
  <c r="O755" i="7"/>
  <c r="O757" i="7"/>
  <c r="O759" i="7"/>
  <c r="O761" i="7"/>
  <c r="O763" i="7"/>
  <c r="O765" i="7"/>
  <c r="O767" i="7"/>
  <c r="O769" i="7"/>
  <c r="O771" i="7"/>
  <c r="O773" i="7"/>
  <c r="O775" i="7"/>
  <c r="O777" i="7"/>
  <c r="O779" i="7"/>
  <c r="O781" i="7"/>
  <c r="O783" i="7"/>
  <c r="O785" i="7"/>
  <c r="O787" i="7"/>
  <c r="O793" i="7"/>
  <c r="O795" i="7"/>
  <c r="O797" i="7"/>
  <c r="O799" i="7"/>
  <c r="O807" i="7"/>
  <c r="O809" i="7"/>
  <c r="O811" i="7"/>
  <c r="O813" i="7"/>
  <c r="O815" i="7"/>
  <c r="O817" i="7"/>
  <c r="O819" i="7"/>
  <c r="O821" i="7"/>
  <c r="O823" i="7"/>
  <c r="O825" i="7"/>
  <c r="O827" i="7"/>
  <c r="O829" i="7"/>
  <c r="O831" i="7"/>
  <c r="O833" i="7"/>
  <c r="O835" i="7"/>
  <c r="O837" i="7"/>
  <c r="O839" i="7"/>
  <c r="O841" i="7"/>
  <c r="O843" i="7"/>
  <c r="O849" i="7"/>
  <c r="O851" i="7"/>
  <c r="O853" i="7"/>
  <c r="O861" i="7"/>
  <c r="O863" i="7"/>
  <c r="O866" i="7"/>
  <c r="O868" i="7"/>
  <c r="O870" i="7"/>
  <c r="O872" i="7"/>
  <c r="O874" i="7"/>
  <c r="O876" i="7"/>
  <c r="O878" i="7"/>
  <c r="O880" i="7"/>
  <c r="O882" i="7"/>
  <c r="O884" i="7"/>
  <c r="O886" i="7"/>
  <c r="O888" i="7"/>
  <c r="O890" i="7"/>
  <c r="O892" i="7"/>
  <c r="O894" i="7"/>
  <c r="O896" i="7"/>
  <c r="O898" i="7"/>
  <c r="O904" i="7"/>
  <c r="O906" i="7"/>
  <c r="O699" i="5"/>
  <c r="O701" i="5"/>
  <c r="O703" i="5"/>
  <c r="O705" i="5"/>
  <c r="O707" i="5"/>
  <c r="O709" i="5"/>
  <c r="O711" i="5"/>
  <c r="O713" i="5"/>
  <c r="O715" i="5"/>
  <c r="O717" i="5"/>
  <c r="O719" i="5"/>
  <c r="O721" i="5"/>
  <c r="O723" i="5"/>
  <c r="O725" i="5"/>
  <c r="O727" i="5"/>
  <c r="O729" i="5"/>
  <c r="O731" i="5"/>
  <c r="O733" i="5"/>
  <c r="O735" i="5"/>
  <c r="O743" i="5"/>
  <c r="O745" i="5"/>
  <c r="O747" i="5"/>
  <c r="O749" i="5"/>
  <c r="O751" i="5"/>
  <c r="O753" i="5"/>
  <c r="O755" i="5"/>
  <c r="O757" i="5"/>
  <c r="O759" i="5"/>
  <c r="O761" i="5"/>
  <c r="O763" i="5"/>
  <c r="O765" i="5"/>
  <c r="O767" i="5"/>
  <c r="O769" i="5"/>
  <c r="O771" i="5"/>
  <c r="O773" i="5"/>
  <c r="O775" i="5"/>
  <c r="O777" i="5"/>
  <c r="O779" i="5"/>
  <c r="O781" i="5"/>
  <c r="O783" i="5"/>
  <c r="O785" i="5"/>
  <c r="O787" i="5"/>
  <c r="O789" i="5"/>
  <c r="O799" i="5"/>
  <c r="O801" i="5"/>
  <c r="O803" i="5"/>
  <c r="O805" i="5"/>
  <c r="O807" i="5"/>
  <c r="O809" i="5"/>
  <c r="O811" i="5"/>
  <c r="O813" i="5"/>
  <c r="O815" i="5"/>
  <c r="O817" i="5"/>
  <c r="O819" i="5"/>
  <c r="O821" i="5"/>
  <c r="O823" i="5"/>
  <c r="O825" i="5"/>
  <c r="O827" i="5"/>
  <c r="O829" i="5"/>
  <c r="O831" i="5"/>
  <c r="O833" i="5"/>
  <c r="O835" i="5"/>
  <c r="O837" i="5"/>
  <c r="O839" i="5"/>
  <c r="O841" i="5"/>
  <c r="O843" i="5"/>
  <c r="O851" i="5"/>
  <c r="O853" i="5"/>
  <c r="O855" i="5"/>
  <c r="O857" i="5"/>
  <c r="O859" i="5"/>
  <c r="O861" i="5"/>
  <c r="O863" i="5"/>
  <c r="O865" i="5"/>
  <c r="O867" i="5"/>
  <c r="O869" i="5"/>
  <c r="O871" i="5"/>
  <c r="O873" i="5"/>
  <c r="O875" i="5"/>
  <c r="O877" i="5"/>
  <c r="O879" i="5"/>
  <c r="O881" i="5"/>
  <c r="O883" i="5"/>
  <c r="O885" i="5"/>
  <c r="O887" i="5"/>
  <c r="O889" i="5"/>
  <c r="O891" i="5"/>
  <c r="O893" i="5"/>
  <c r="O895" i="5"/>
  <c r="O897" i="5"/>
  <c r="O708" i="5"/>
  <c r="O710" i="5"/>
  <c r="O712" i="5"/>
  <c r="O714" i="5"/>
  <c r="O716" i="5"/>
  <c r="O718" i="5"/>
  <c r="O720" i="5"/>
  <c r="O722" i="5"/>
  <c r="O724" i="5"/>
  <c r="O726" i="5"/>
  <c r="O728" i="5"/>
  <c r="O730" i="5"/>
  <c r="O732" i="5"/>
  <c r="O734" i="5"/>
  <c r="O742" i="5"/>
  <c r="O744" i="5"/>
  <c r="O746" i="5"/>
  <c r="O748" i="5"/>
  <c r="O750" i="5"/>
  <c r="O752" i="5"/>
  <c r="O754" i="5"/>
  <c r="O756" i="5"/>
  <c r="O758" i="5"/>
  <c r="O760" i="5"/>
  <c r="O762" i="5"/>
  <c r="O764" i="5"/>
  <c r="O766" i="5"/>
  <c r="O768" i="5"/>
  <c r="O770" i="5"/>
  <c r="O772" i="5"/>
  <c r="O774" i="5"/>
  <c r="O776" i="5"/>
  <c r="O778" i="5"/>
  <c r="O780" i="5"/>
  <c r="O782" i="5"/>
  <c r="O784" i="5"/>
  <c r="O786" i="5"/>
  <c r="O788" i="5"/>
  <c r="O796" i="5"/>
  <c r="O798" i="5"/>
  <c r="O800" i="5"/>
  <c r="O802" i="5"/>
  <c r="O804" i="5"/>
  <c r="O806" i="5"/>
  <c r="O808" i="5"/>
  <c r="O810" i="5"/>
  <c r="O812" i="5"/>
  <c r="O814" i="5"/>
  <c r="O816" i="5"/>
  <c r="O818" i="5"/>
  <c r="O820" i="5"/>
  <c r="O822" i="5"/>
  <c r="O824" i="5"/>
  <c r="O826" i="5"/>
  <c r="O828" i="5"/>
  <c r="O830" i="5"/>
  <c r="O832" i="5"/>
  <c r="O834" i="5"/>
  <c r="O836" i="5"/>
  <c r="O838" i="5"/>
  <c r="O840" i="5"/>
  <c r="O842" i="5"/>
  <c r="O850" i="5"/>
  <c r="O852" i="5"/>
  <c r="O854" i="5"/>
  <c r="O856" i="5"/>
  <c r="O858" i="5"/>
  <c r="O860" i="5"/>
  <c r="O862" i="5"/>
  <c r="O864" i="5"/>
  <c r="O866" i="5"/>
  <c r="O868" i="5"/>
  <c r="O870" i="5"/>
  <c r="O872" i="5"/>
  <c r="O874" i="5"/>
  <c r="O876" i="5"/>
  <c r="O878" i="5"/>
  <c r="O880" i="5"/>
  <c r="O882" i="5"/>
  <c r="O884" i="5"/>
  <c r="O886" i="5"/>
  <c r="O888" i="5"/>
  <c r="O892" i="5"/>
  <c r="O894" i="5"/>
  <c r="O283" i="5"/>
  <c r="O281" i="5"/>
  <c r="O279" i="5"/>
  <c r="O277" i="5"/>
  <c r="O275" i="5"/>
  <c r="O273" i="5"/>
  <c r="O271" i="5"/>
  <c r="O269" i="5"/>
  <c r="O267" i="5"/>
  <c r="O265" i="5"/>
  <c r="O263" i="5"/>
  <c r="O261" i="5"/>
  <c r="O259" i="5"/>
  <c r="O257" i="5"/>
  <c r="O255" i="5"/>
  <c r="O253" i="5"/>
  <c r="O251" i="5"/>
  <c r="O249" i="5"/>
  <c r="O293" i="5"/>
  <c r="O338" i="5"/>
  <c r="O336" i="5"/>
  <c r="O334" i="5"/>
  <c r="O332" i="5"/>
  <c r="O330" i="5"/>
  <c r="O328" i="5"/>
  <c r="O326" i="5"/>
  <c r="O324" i="5"/>
  <c r="O322" i="5"/>
  <c r="O320" i="5"/>
  <c r="O318" i="5"/>
  <c r="O316" i="5"/>
  <c r="O314" i="5"/>
  <c r="O312" i="5"/>
  <c r="O310" i="5"/>
  <c r="O308" i="5"/>
  <c r="O306" i="5"/>
  <c r="O304" i="5"/>
  <c r="O302" i="5"/>
  <c r="O300" i="5"/>
  <c r="O298" i="5"/>
  <c r="O296" i="5"/>
  <c r="O294" i="5"/>
  <c r="O393" i="5"/>
  <c r="O391" i="5"/>
  <c r="O389" i="5"/>
  <c r="O387" i="5"/>
  <c r="O385" i="5"/>
  <c r="O383" i="5"/>
  <c r="O381" i="5"/>
  <c r="O379" i="5"/>
  <c r="O377" i="5"/>
  <c r="O375" i="5"/>
  <c r="O373" i="5"/>
  <c r="O371" i="5"/>
  <c r="O369" i="5"/>
  <c r="O367" i="5"/>
  <c r="O365" i="5"/>
  <c r="O363" i="5"/>
  <c r="O361" i="5"/>
  <c r="O359" i="5"/>
  <c r="O357" i="5"/>
  <c r="O355" i="5"/>
  <c r="O353" i="5"/>
  <c r="O351" i="5"/>
  <c r="O349" i="5"/>
  <c r="O347" i="5"/>
  <c r="O447" i="5"/>
  <c r="O445" i="5"/>
  <c r="O443" i="5"/>
  <c r="O441" i="5"/>
  <c r="O439" i="5"/>
  <c r="O437" i="5"/>
  <c r="O435" i="5"/>
  <c r="O433" i="5"/>
  <c r="O431" i="5"/>
  <c r="O429" i="5"/>
  <c r="O427" i="5"/>
  <c r="O425" i="5"/>
  <c r="O423" i="5"/>
  <c r="O421" i="5"/>
  <c r="O419" i="5"/>
  <c r="O417" i="5"/>
  <c r="O415" i="5"/>
  <c r="O413" i="5"/>
  <c r="O411" i="5"/>
  <c r="O409" i="5"/>
  <c r="O407" i="5"/>
  <c r="O405" i="5"/>
  <c r="O403" i="5"/>
  <c r="O401" i="5"/>
  <c r="O248" i="5"/>
  <c r="O284" i="5"/>
  <c r="O282" i="5"/>
  <c r="O280" i="5"/>
  <c r="O278" i="5"/>
  <c r="O276" i="5"/>
  <c r="O274" i="5"/>
  <c r="O272" i="5"/>
  <c r="O270" i="5"/>
  <c r="O268" i="5"/>
  <c r="O266" i="5"/>
  <c r="O264" i="5"/>
  <c r="O262" i="5"/>
  <c r="O260" i="5"/>
  <c r="O258" i="5"/>
  <c r="O256" i="5"/>
  <c r="O254" i="5"/>
  <c r="O252" i="5"/>
  <c r="O250" i="5"/>
  <c r="O292" i="5"/>
  <c r="O339" i="5"/>
  <c r="O337" i="5"/>
  <c r="O335" i="5"/>
  <c r="O333" i="5"/>
  <c r="O331" i="5"/>
  <c r="O329" i="5"/>
  <c r="O327" i="5"/>
  <c r="O325" i="5"/>
  <c r="O323" i="5"/>
  <c r="O321" i="5"/>
  <c r="O319" i="5"/>
  <c r="O317" i="5"/>
  <c r="O315" i="5"/>
  <c r="O313" i="5"/>
  <c r="O311" i="5"/>
  <c r="O309" i="5"/>
  <c r="O307" i="5"/>
  <c r="O305" i="5"/>
  <c r="O303" i="5"/>
  <c r="O301" i="5"/>
  <c r="O299" i="5"/>
  <c r="O297" i="5"/>
  <c r="O295" i="5"/>
  <c r="O346" i="5"/>
  <c r="O392" i="5"/>
  <c r="O390" i="5"/>
  <c r="O388" i="5"/>
  <c r="O386" i="5"/>
  <c r="O384" i="5"/>
  <c r="O382" i="5"/>
  <c r="O380" i="5"/>
  <c r="O378" i="5"/>
  <c r="O376" i="5"/>
  <c r="O374" i="5"/>
  <c r="O372" i="5"/>
  <c r="O370" i="5"/>
  <c r="O368" i="5"/>
  <c r="O366" i="5"/>
  <c r="O364" i="5"/>
  <c r="O362" i="5"/>
  <c r="O360" i="5"/>
  <c r="O358" i="5"/>
  <c r="O356" i="5"/>
  <c r="O354" i="5"/>
  <c r="O352" i="5"/>
  <c r="O348" i="5"/>
  <c r="O400" i="5"/>
  <c r="O446" i="5"/>
  <c r="O444" i="5"/>
  <c r="O442" i="5"/>
  <c r="O440" i="5"/>
  <c r="O438" i="5"/>
  <c r="O436" i="5"/>
  <c r="O434" i="5"/>
  <c r="O432" i="5"/>
  <c r="O430" i="5"/>
  <c r="O428" i="5"/>
  <c r="O426" i="5"/>
  <c r="O424" i="5"/>
  <c r="O422" i="5"/>
  <c r="O420" i="5"/>
  <c r="O418" i="5"/>
  <c r="O416" i="5"/>
  <c r="O414" i="5"/>
  <c r="O412" i="5"/>
  <c r="O410" i="5"/>
  <c r="O408" i="5"/>
  <c r="O406" i="5"/>
  <c r="O404" i="5"/>
  <c r="O247" i="5"/>
  <c r="Q469" i="2"/>
  <c r="Q297" i="2"/>
  <c r="Q295" i="2"/>
  <c r="Q293" i="2"/>
  <c r="Q291" i="2"/>
  <c r="Q289" i="2"/>
  <c r="Q287" i="2"/>
  <c r="Q285" i="2"/>
  <c r="Q283" i="2"/>
  <c r="Q281" i="2"/>
  <c r="Q279" i="2"/>
  <c r="Q277" i="2"/>
  <c r="Q275" i="2"/>
  <c r="Q273" i="2"/>
  <c r="Q271" i="2"/>
  <c r="Q269" i="2"/>
  <c r="Q267" i="2"/>
  <c r="Q265" i="2"/>
  <c r="Q263" i="2"/>
  <c r="Q261" i="2"/>
  <c r="Q259" i="2"/>
  <c r="Q298" i="2"/>
  <c r="Q296" i="2"/>
  <c r="Q294" i="2"/>
  <c r="Q292" i="2"/>
  <c r="Q290" i="2"/>
  <c r="Q288" i="2"/>
  <c r="Q286" i="2"/>
  <c r="Q284" i="2"/>
  <c r="Q282" i="2"/>
  <c r="Q280" i="2"/>
  <c r="Q278" i="2"/>
  <c r="Q276" i="2"/>
  <c r="Q274" i="2"/>
  <c r="Q272" i="2"/>
  <c r="Q270" i="2"/>
  <c r="Q268" i="2"/>
  <c r="Q266" i="2"/>
  <c r="Q264" i="2"/>
  <c r="Q262" i="2"/>
  <c r="Q260" i="2"/>
  <c r="Q307" i="2"/>
  <c r="Q309" i="2"/>
  <c r="Q311" i="2"/>
  <c r="Q313" i="2"/>
  <c r="Q315" i="2"/>
  <c r="Q317" i="2"/>
  <c r="Q319" i="2"/>
  <c r="Q321" i="2"/>
  <c r="Q323" i="2"/>
  <c r="Q325" i="2"/>
  <c r="Q327" i="2"/>
  <c r="Q329" i="2"/>
  <c r="Q331" i="2"/>
  <c r="Q333" i="2"/>
  <c r="Q335" i="2"/>
  <c r="Q337" i="2"/>
  <c r="Q339" i="2"/>
  <c r="Q341" i="2"/>
  <c r="Q343" i="2"/>
  <c r="Q345" i="2"/>
  <c r="Q347" i="2"/>
  <c r="Q352" i="2"/>
  <c r="Q354" i="2"/>
  <c r="Q363" i="2"/>
  <c r="Q365" i="2"/>
  <c r="Q367" i="2"/>
  <c r="Q369" i="2"/>
  <c r="Q371" i="2"/>
  <c r="Q373" i="2"/>
  <c r="Q375" i="2"/>
  <c r="Q377" i="2"/>
  <c r="Q379" i="2"/>
  <c r="Q381" i="2"/>
  <c r="Q383" i="2"/>
  <c r="Q385" i="2"/>
  <c r="Q387" i="2"/>
  <c r="Q389" i="2"/>
  <c r="Q391" i="2"/>
  <c r="Q393" i="2"/>
  <c r="Q395" i="2"/>
  <c r="Q397" i="2"/>
  <c r="Q399" i="2"/>
  <c r="Q401" i="2"/>
  <c r="Q403" i="2"/>
  <c r="Q408" i="2"/>
  <c r="Q410" i="2"/>
  <c r="Q412" i="2"/>
  <c r="Q421" i="2"/>
  <c r="Q423" i="2"/>
  <c r="Q425" i="2"/>
  <c r="Q427" i="2"/>
  <c r="Q429" i="2"/>
  <c r="Q431" i="2"/>
  <c r="Q433" i="2"/>
  <c r="Q435" i="2"/>
  <c r="Q437" i="2"/>
  <c r="Q439" i="2"/>
  <c r="Q441" i="2"/>
  <c r="Q443" i="2"/>
  <c r="Q445" i="2"/>
  <c r="Q447" i="2"/>
  <c r="Q449" i="2"/>
  <c r="Q451" i="2"/>
  <c r="Q453" i="2"/>
  <c r="Q455" i="2"/>
  <c r="Q460" i="2"/>
  <c r="Q462" i="2"/>
  <c r="Q464" i="2"/>
  <c r="Q466" i="2"/>
  <c r="Q468" i="2"/>
  <c r="Q306" i="2"/>
  <c r="Q308" i="2"/>
  <c r="Q310" i="2"/>
  <c r="Q312" i="2"/>
  <c r="Q314" i="2"/>
  <c r="Q316" i="2"/>
  <c r="Q318" i="2"/>
  <c r="Q320" i="2"/>
  <c r="Q322" i="2"/>
  <c r="Q324" i="2"/>
  <c r="Q326" i="2"/>
  <c r="Q328" i="2"/>
  <c r="Q330" i="2"/>
  <c r="Q332" i="2"/>
  <c r="Q334" i="2"/>
  <c r="Q336" i="2"/>
  <c r="Q338" i="2"/>
  <c r="Q340" i="2"/>
  <c r="Q342" i="2"/>
  <c r="Q344" i="2"/>
  <c r="Q346" i="2"/>
  <c r="Q351" i="2"/>
  <c r="Q353" i="2"/>
  <c r="Q355" i="2"/>
  <c r="Q364" i="2"/>
  <c r="Q366" i="2"/>
  <c r="Q368" i="2"/>
  <c r="Q370" i="2"/>
  <c r="Q372" i="2"/>
  <c r="Q374" i="2"/>
  <c r="Q376" i="2"/>
  <c r="Q378" i="2"/>
  <c r="Q380" i="2"/>
  <c r="Q382" i="2"/>
  <c r="Q384" i="2"/>
  <c r="Q386" i="2"/>
  <c r="Q388" i="2"/>
  <c r="Q390" i="2"/>
  <c r="Q392" i="2"/>
  <c r="Q394" i="2"/>
  <c r="Q396" i="2"/>
  <c r="Q398" i="2"/>
  <c r="Q400" i="2"/>
  <c r="Q402" i="2"/>
  <c r="Q404" i="2"/>
  <c r="Q409" i="2"/>
  <c r="Q411" i="2"/>
  <c r="Q420" i="2"/>
  <c r="Q422" i="2"/>
  <c r="Q424" i="2"/>
  <c r="Q426" i="2"/>
  <c r="Q428" i="2"/>
  <c r="Q430" i="2"/>
  <c r="Q432" i="2"/>
  <c r="Q434" i="2"/>
  <c r="Q436" i="2"/>
  <c r="Q438" i="2"/>
  <c r="Q440" i="2"/>
  <c r="Q442" i="2"/>
  <c r="Q444" i="2"/>
  <c r="Q446" i="2"/>
  <c r="Q448" i="2"/>
  <c r="Q450" i="2"/>
  <c r="Q452" i="2"/>
  <c r="Q454" i="2"/>
  <c r="Q457" i="2"/>
  <c r="Q461" i="2"/>
  <c r="Q463" i="2"/>
  <c r="Q465" i="2"/>
  <c r="Q467" i="2"/>
  <c r="D65" i="19"/>
  <c r="D487" i="1"/>
  <c r="I17" i="18"/>
  <c r="K17" i="18" s="1"/>
  <c r="I18" i="18"/>
  <c r="K18" i="18" s="1"/>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V23" i="2"/>
  <c r="V27" i="2"/>
  <c r="V26" i="2"/>
  <c r="V25" i="2"/>
  <c r="V24" i="2"/>
  <c r="W26" i="2"/>
  <c r="W25" i="2"/>
  <c r="W23" i="2"/>
  <c r="W27" i="2"/>
  <c r="W24" i="2"/>
  <c r="W22" i="2"/>
  <c r="V22" i="2"/>
  <c r="I16" i="18" l="1"/>
  <c r="K16" i="18" s="1"/>
  <c r="D85" i="19"/>
  <c r="D92" i="19" s="1"/>
  <c r="D45" i="19"/>
  <c r="D49" i="30"/>
  <c r="D58" i="30" s="1"/>
  <c r="D26" i="19"/>
  <c r="D28" i="30"/>
  <c r="D37" i="30" s="1"/>
  <c r="D31" i="19"/>
  <c r="D34" i="30"/>
  <c r="D50" i="19"/>
  <c r="D55" i="30"/>
  <c r="D70" i="19"/>
  <c r="D77" i="30"/>
  <c r="D72" i="19"/>
  <c r="D90" i="19"/>
  <c r="D99" i="30"/>
  <c r="D243" i="5"/>
  <c r="D966" i="2"/>
  <c r="D468" i="5"/>
  <c r="D255" i="2"/>
  <c r="E26" i="19" s="1"/>
  <c r="D918" i="5"/>
  <c r="E86" i="19" s="1"/>
  <c r="D693" i="5"/>
  <c r="E66" i="19" s="1"/>
  <c r="E46" i="19"/>
  <c r="E85" i="19"/>
  <c r="D727" i="2"/>
  <c r="E65" i="19" s="1"/>
  <c r="D491" i="2"/>
  <c r="E45" i="19" s="1"/>
  <c r="D929" i="7"/>
  <c r="D701" i="7"/>
  <c r="D472" i="7"/>
  <c r="D245" i="7"/>
  <c r="I423" i="18"/>
  <c r="K423" i="18" s="1"/>
  <c r="J423" i="18" s="1"/>
  <c r="I387" i="18"/>
  <c r="K387" i="18" s="1"/>
  <c r="I386" i="18"/>
  <c r="K386" i="18" s="1"/>
  <c r="I330" i="18"/>
  <c r="K330" i="18" s="1"/>
  <c r="J330" i="18" s="1"/>
  <c r="I294" i="18"/>
  <c r="K294" i="18" s="1"/>
  <c r="J294" i="18" s="1"/>
  <c r="I293" i="18"/>
  <c r="K293" i="18" s="1"/>
  <c r="I424" i="18"/>
  <c r="K424" i="18" s="1"/>
  <c r="J424" i="18" s="1"/>
  <c r="I331" i="18"/>
  <c r="K331" i="18" s="1"/>
  <c r="J331" i="18" s="1"/>
  <c r="I238" i="18"/>
  <c r="K238" i="18" s="1"/>
  <c r="J238" i="18" s="1"/>
  <c r="I202" i="18"/>
  <c r="K202" i="18" s="1"/>
  <c r="J202" i="18" s="1"/>
  <c r="I201" i="18"/>
  <c r="K201" i="18" s="1"/>
  <c r="I239" i="18"/>
  <c r="K239" i="18" s="1"/>
  <c r="J239" i="18" s="1"/>
  <c r="I146" i="18"/>
  <c r="K146" i="18" s="1"/>
  <c r="J146" i="18" s="1"/>
  <c r="I145" i="18"/>
  <c r="K145" i="18" s="1"/>
  <c r="J145" i="18" s="1"/>
  <c r="I109" i="18"/>
  <c r="K109" i="18" s="1"/>
  <c r="J109" i="18" s="1"/>
  <c r="I108" i="18"/>
  <c r="K108" i="18" s="1"/>
  <c r="I52" i="18"/>
  <c r="K52" i="18" s="1"/>
  <c r="J52" i="18" s="1"/>
  <c r="I53" i="18"/>
  <c r="K53" i="18" s="1"/>
  <c r="J53" i="18" s="1"/>
  <c r="I15" i="18"/>
  <c r="O225" i="7"/>
  <c r="O224" i="7"/>
  <c r="O223" i="7"/>
  <c r="O222" i="7"/>
  <c r="O221" i="7"/>
  <c r="O220" i="7"/>
  <c r="O215" i="7"/>
  <c r="O214" i="7"/>
  <c r="O213" i="7"/>
  <c r="O212" i="7"/>
  <c r="O211" i="7"/>
  <c r="O210" i="7"/>
  <c r="O209" i="7"/>
  <c r="O208" i="7"/>
  <c r="O207" i="7"/>
  <c r="O206" i="7"/>
  <c r="O205" i="7"/>
  <c r="O204" i="7"/>
  <c r="O203" i="7"/>
  <c r="O202" i="7"/>
  <c r="O201" i="7"/>
  <c r="O200" i="7"/>
  <c r="O199" i="7"/>
  <c r="O198" i="7"/>
  <c r="O197" i="7"/>
  <c r="O196" i="7"/>
  <c r="O195" i="7"/>
  <c r="O194" i="7"/>
  <c r="O193" i="7"/>
  <c r="O192" i="7"/>
  <c r="O191" i="7"/>
  <c r="O190" i="7"/>
  <c r="O189" i="7"/>
  <c r="O188" i="7"/>
  <c r="O187" i="7"/>
  <c r="O186" i="7"/>
  <c r="O185" i="7"/>
  <c r="O184" i="7"/>
  <c r="O183" i="7"/>
  <c r="O182" i="7"/>
  <c r="O181" i="7"/>
  <c r="O180" i="7"/>
  <c r="O179" i="7"/>
  <c r="O178" i="7"/>
  <c r="O177" i="7"/>
  <c r="O170" i="7"/>
  <c r="O169" i="7"/>
  <c r="O168" i="7"/>
  <c r="O167" i="7"/>
  <c r="O166" i="7"/>
  <c r="O165" i="7"/>
  <c r="O164" i="7"/>
  <c r="O159" i="7"/>
  <c r="O158" i="7"/>
  <c r="O154" i="7"/>
  <c r="O153" i="7"/>
  <c r="O152" i="7"/>
  <c r="O151" i="7"/>
  <c r="O150" i="7"/>
  <c r="O149" i="7"/>
  <c r="O148" i="7"/>
  <c r="O147" i="7"/>
  <c r="O146" i="7"/>
  <c r="O145" i="7"/>
  <c r="O144" i="7"/>
  <c r="O143" i="7"/>
  <c r="O142" i="7"/>
  <c r="O141" i="7"/>
  <c r="O140" i="7"/>
  <c r="O139" i="7"/>
  <c r="O138" i="7"/>
  <c r="O137" i="7"/>
  <c r="O136" i="7"/>
  <c r="O135" i="7"/>
  <c r="O134" i="7"/>
  <c r="O133" i="7"/>
  <c r="O132" i="7"/>
  <c r="O131" i="7"/>
  <c r="O130" i="7"/>
  <c r="O129" i="7"/>
  <c r="O128" i="7"/>
  <c r="O127" i="7"/>
  <c r="O126" i="7"/>
  <c r="O125" i="7"/>
  <c r="O124" i="7"/>
  <c r="O123" i="7"/>
  <c r="O122" i="7"/>
  <c r="O193" i="5"/>
  <c r="O191" i="5"/>
  <c r="O189" i="5"/>
  <c r="O187" i="5"/>
  <c r="O185" i="5"/>
  <c r="O183" i="5"/>
  <c r="O181" i="5"/>
  <c r="O179" i="5"/>
  <c r="O177" i="5"/>
  <c r="O175" i="5"/>
  <c r="O167" i="5"/>
  <c r="O165" i="5"/>
  <c r="O163" i="5"/>
  <c r="O161" i="5"/>
  <c r="O159" i="5"/>
  <c r="O157" i="5"/>
  <c r="O155" i="5"/>
  <c r="O153" i="5"/>
  <c r="O151" i="5"/>
  <c r="O149" i="5"/>
  <c r="O147" i="5"/>
  <c r="O145" i="5"/>
  <c r="O143" i="5"/>
  <c r="O141" i="5"/>
  <c r="O139" i="5"/>
  <c r="O137" i="5"/>
  <c r="O135" i="5"/>
  <c r="O133" i="5"/>
  <c r="O131" i="5"/>
  <c r="O129" i="5"/>
  <c r="O127" i="5"/>
  <c r="O125" i="5"/>
  <c r="O123" i="5"/>
  <c r="O121" i="5"/>
  <c r="O222" i="5"/>
  <c r="O220" i="5"/>
  <c r="O218" i="5"/>
  <c r="O216" i="5"/>
  <c r="O214" i="5"/>
  <c r="O212" i="5"/>
  <c r="O210" i="5"/>
  <c r="O208" i="5"/>
  <c r="O206" i="5"/>
  <c r="O204" i="5"/>
  <c r="O202" i="5"/>
  <c r="O200" i="5"/>
  <c r="O198" i="5"/>
  <c r="O196" i="5"/>
  <c r="O194" i="5"/>
  <c r="O192" i="5"/>
  <c r="O190" i="5"/>
  <c r="O188" i="5"/>
  <c r="O186" i="5"/>
  <c r="O184" i="5"/>
  <c r="O182" i="5"/>
  <c r="O180" i="5"/>
  <c r="O178" i="5"/>
  <c r="O176" i="5"/>
  <c r="O168" i="5"/>
  <c r="O166" i="5"/>
  <c r="O164" i="5"/>
  <c r="O162" i="5"/>
  <c r="O160" i="5"/>
  <c r="O158" i="5"/>
  <c r="O156" i="5"/>
  <c r="O154" i="5"/>
  <c r="O152" i="5"/>
  <c r="O150" i="5"/>
  <c r="O148" i="5"/>
  <c r="O146" i="5"/>
  <c r="O144" i="5"/>
  <c r="O142" i="5"/>
  <c r="O140" i="5"/>
  <c r="O138" i="5"/>
  <c r="O136" i="5"/>
  <c r="O134" i="5"/>
  <c r="O132" i="5"/>
  <c r="O130" i="5"/>
  <c r="O128" i="5"/>
  <c r="O126" i="5"/>
  <c r="O124" i="5"/>
  <c r="O122" i="5"/>
  <c r="O219" i="5"/>
  <c r="O215" i="5"/>
  <c r="O211" i="5"/>
  <c r="O207" i="5"/>
  <c r="O203" i="5"/>
  <c r="O199" i="5"/>
  <c r="O195" i="5"/>
  <c r="O221" i="5"/>
  <c r="O217" i="5"/>
  <c r="O213" i="5"/>
  <c r="O209" i="5"/>
  <c r="O205" i="5"/>
  <c r="O201" i="5"/>
  <c r="O197" i="5"/>
  <c r="E27" i="19"/>
  <c r="O108" i="5"/>
  <c r="O109" i="5"/>
  <c r="O106" i="5"/>
  <c r="O110" i="5"/>
  <c r="O54" i="5"/>
  <c r="Q220" i="2"/>
  <c r="Q219" i="2"/>
  <c r="Q218" i="2"/>
  <c r="Q162" i="2"/>
  <c r="Q161" i="2"/>
  <c r="Q160" i="2"/>
  <c r="Q110" i="2"/>
  <c r="Q109" i="2"/>
  <c r="Q108" i="2"/>
  <c r="Q106" i="2"/>
  <c r="Q233" i="2"/>
  <c r="Q232" i="2"/>
  <c r="Q231" i="2"/>
  <c r="Q230" i="2"/>
  <c r="Q229" i="2"/>
  <c r="Q228" i="2"/>
  <c r="Q227" i="2"/>
  <c r="Q226" i="2"/>
  <c r="Q225" i="2"/>
  <c r="Q224" i="2"/>
  <c r="Q223" i="2"/>
  <c r="Q222" i="2"/>
  <c r="Q221" i="2"/>
  <c r="Q217" i="2"/>
  <c r="Q216" i="2"/>
  <c r="Q215" i="2"/>
  <c r="Q214" i="2"/>
  <c r="Q213" i="2"/>
  <c r="Q212" i="2"/>
  <c r="Q211" i="2"/>
  <c r="Q210" i="2"/>
  <c r="Q209" i="2"/>
  <c r="Q208" i="2"/>
  <c r="Q207" i="2"/>
  <c r="Q206" i="2"/>
  <c r="Q205" i="2"/>
  <c r="Q204" i="2"/>
  <c r="Q203" i="2"/>
  <c r="Q202" i="2"/>
  <c r="Q201" i="2"/>
  <c r="Q200" i="2"/>
  <c r="Q199" i="2"/>
  <c r="Q198" i="2"/>
  <c r="Q197" i="2"/>
  <c r="Q196" i="2"/>
  <c r="Q195" i="2"/>
  <c r="Q194" i="2"/>
  <c r="Q193" i="2"/>
  <c r="Q192" i="2"/>
  <c r="Q191" i="2"/>
  <c r="Q190" i="2"/>
  <c r="Q189" i="2"/>
  <c r="Q188" i="2"/>
  <c r="Q187" i="2"/>
  <c r="Q186" i="2"/>
  <c r="Q185" i="2"/>
  <c r="Q184" i="2"/>
  <c r="Q176" i="2"/>
  <c r="Q172" i="2"/>
  <c r="Q168" i="2"/>
  <c r="Q164" i="2"/>
  <c r="Q157" i="2"/>
  <c r="Q153" i="2"/>
  <c r="Q149" i="2"/>
  <c r="Q145" i="2"/>
  <c r="Q141" i="2"/>
  <c r="Q137" i="2"/>
  <c r="Q133" i="2"/>
  <c r="Q129" i="2"/>
  <c r="Q175" i="2"/>
  <c r="Q171" i="2"/>
  <c r="Q167" i="2"/>
  <c r="Q163" i="2"/>
  <c r="Q156" i="2"/>
  <c r="Q152" i="2"/>
  <c r="Q148" i="2"/>
  <c r="Q144" i="2"/>
  <c r="Q140" i="2"/>
  <c r="Q136" i="2"/>
  <c r="Q132" i="2"/>
  <c r="Q128" i="2"/>
  <c r="Q174" i="2"/>
  <c r="Q170" i="2"/>
  <c r="Q166" i="2"/>
  <c r="Q159" i="2"/>
  <c r="Q155" i="2"/>
  <c r="Q151" i="2"/>
  <c r="Q147" i="2"/>
  <c r="Q143" i="2"/>
  <c r="Q139" i="2"/>
  <c r="Q135" i="2"/>
  <c r="Q131" i="2"/>
  <c r="Q127" i="2"/>
  <c r="Q173" i="2"/>
  <c r="Q169" i="2"/>
  <c r="Q165" i="2"/>
  <c r="Q158" i="2"/>
  <c r="Q154" i="2"/>
  <c r="Q150" i="2"/>
  <c r="Q146" i="2"/>
  <c r="Q142" i="2"/>
  <c r="Q138" i="2"/>
  <c r="Q134" i="2"/>
  <c r="Q130" i="2"/>
  <c r="O114" i="5"/>
  <c r="O59" i="5"/>
  <c r="O57" i="5"/>
  <c r="O55" i="5"/>
  <c r="O52" i="5"/>
  <c r="O50" i="5"/>
  <c r="O48" i="5"/>
  <c r="O46" i="5"/>
  <c r="O44" i="5"/>
  <c r="O42" i="5"/>
  <c r="O40" i="5"/>
  <c r="O38" i="5"/>
  <c r="O36" i="5"/>
  <c r="O34" i="5"/>
  <c r="O32" i="5"/>
  <c r="O30" i="5"/>
  <c r="O28" i="5"/>
  <c r="O26" i="5"/>
  <c r="O24" i="5"/>
  <c r="O67" i="5"/>
  <c r="O69" i="5"/>
  <c r="O71" i="5"/>
  <c r="O73" i="5"/>
  <c r="O75" i="5"/>
  <c r="O77" i="5"/>
  <c r="O79" i="5"/>
  <c r="O81" i="5"/>
  <c r="O83" i="5"/>
  <c r="O85" i="5"/>
  <c r="O87" i="5"/>
  <c r="O89" i="5"/>
  <c r="O91" i="5"/>
  <c r="O93" i="5"/>
  <c r="O95" i="5"/>
  <c r="O97" i="5"/>
  <c r="O99" i="5"/>
  <c r="O101" i="5"/>
  <c r="O103" i="5"/>
  <c r="O105" i="5"/>
  <c r="O111" i="5"/>
  <c r="O113" i="5"/>
  <c r="O60" i="5"/>
  <c r="O58" i="5"/>
  <c r="O56" i="5"/>
  <c r="O53" i="5"/>
  <c r="O51" i="5"/>
  <c r="O49" i="5"/>
  <c r="O47" i="5"/>
  <c r="O45" i="5"/>
  <c r="O43" i="5"/>
  <c r="O41" i="5"/>
  <c r="O39" i="5"/>
  <c r="O37" i="5"/>
  <c r="O35" i="5"/>
  <c r="O33" i="5"/>
  <c r="O31" i="5"/>
  <c r="O29" i="5"/>
  <c r="O27" i="5"/>
  <c r="O25" i="5"/>
  <c r="O23" i="5"/>
  <c r="O68" i="5"/>
  <c r="O70" i="5"/>
  <c r="O72" i="5"/>
  <c r="O74" i="5"/>
  <c r="O76" i="5"/>
  <c r="O78" i="5"/>
  <c r="O80" i="5"/>
  <c r="O82" i="5"/>
  <c r="O84" i="5"/>
  <c r="O86" i="5"/>
  <c r="O88" i="5"/>
  <c r="O90" i="5"/>
  <c r="O92" i="5"/>
  <c r="O94" i="5"/>
  <c r="O96" i="5"/>
  <c r="O98" i="5"/>
  <c r="O100" i="5"/>
  <c r="O102" i="5"/>
  <c r="O104" i="5"/>
  <c r="O107" i="5"/>
  <c r="O112" i="5"/>
  <c r="G15" i="21"/>
  <c r="C12" i="21" s="1"/>
  <c r="D14" i="30" s="1"/>
  <c r="E47" i="19" l="1"/>
  <c r="E51" i="30"/>
  <c r="E67" i="19"/>
  <c r="E73" i="30"/>
  <c r="E87" i="19"/>
  <c r="E95" i="30"/>
  <c r="E28" i="19"/>
  <c r="E30" i="30"/>
  <c r="E52" i="19"/>
  <c r="E72" i="19"/>
  <c r="D115" i="30"/>
  <c r="E92" i="19"/>
  <c r="D18" i="5"/>
  <c r="E9" i="30" s="1"/>
  <c r="E110" i="30" s="1"/>
  <c r="E51" i="19"/>
  <c r="E91" i="19"/>
  <c r="E71" i="19"/>
  <c r="E105" i="18"/>
  <c r="E32" i="19"/>
  <c r="E198" i="18"/>
  <c r="E290" i="18"/>
  <c r="J387" i="18"/>
  <c r="E383" i="18"/>
  <c r="J386" i="18"/>
  <c r="J293" i="18"/>
  <c r="J201" i="18"/>
  <c r="J108" i="18"/>
  <c r="D13" i="19"/>
  <c r="D104" i="19" s="1"/>
  <c r="E37" i="30" l="1"/>
  <c r="E36" i="30"/>
  <c r="E79" i="30"/>
  <c r="E80" i="30"/>
  <c r="E102" i="30"/>
  <c r="E101" i="30"/>
  <c r="E58" i="30"/>
  <c r="E57" i="30"/>
  <c r="E59" i="30" s="1"/>
  <c r="D49" i="19"/>
  <c r="D51" i="19" s="1"/>
  <c r="D53" i="19" s="1"/>
  <c r="D54" i="30"/>
  <c r="D57" i="30" s="1"/>
  <c r="D59" i="30" s="1"/>
  <c r="D89" i="19"/>
  <c r="D91" i="19" s="1"/>
  <c r="D93" i="19" s="1"/>
  <c r="D98" i="30"/>
  <c r="D101" i="30" s="1"/>
  <c r="D103" i="30" s="1"/>
  <c r="D30" i="19"/>
  <c r="D32" i="19" s="1"/>
  <c r="D34" i="19" s="1"/>
  <c r="D33" i="30"/>
  <c r="D36" i="30" s="1"/>
  <c r="D38" i="30" s="1"/>
  <c r="D69" i="19"/>
  <c r="D71" i="19" s="1"/>
  <c r="D73" i="19" s="1"/>
  <c r="D76" i="30"/>
  <c r="D79" i="30" s="1"/>
  <c r="D81" i="30" s="1"/>
  <c r="E53" i="19"/>
  <c r="E93" i="19"/>
  <c r="E73" i="19"/>
  <c r="E34" i="19"/>
  <c r="P49" i="9"/>
  <c r="P50" i="9"/>
  <c r="P51" i="9"/>
  <c r="P52" i="9"/>
  <c r="P53" i="9"/>
  <c r="P54" i="9"/>
  <c r="P55" i="9"/>
  <c r="O50" i="9"/>
  <c r="O51" i="9"/>
  <c r="O52" i="9"/>
  <c r="O53" i="9"/>
  <c r="O54" i="9"/>
  <c r="M115" i="7"/>
  <c r="M114" i="7"/>
  <c r="M111" i="7"/>
  <c r="M110" i="7"/>
  <c r="M109" i="7"/>
  <c r="M108" i="7"/>
  <c r="M107" i="7"/>
  <c r="M106"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23" i="7"/>
  <c r="O23" i="7" s="1"/>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4" i="7"/>
  <c r="M55" i="7"/>
  <c r="M56" i="7"/>
  <c r="M57" i="7"/>
  <c r="M58" i="7"/>
  <c r="M59" i="7"/>
  <c r="M60" i="7"/>
  <c r="M22" i="7"/>
  <c r="O83" i="6"/>
  <c r="O23" i="2"/>
  <c r="Q23" i="2" s="1"/>
  <c r="O24" i="2"/>
  <c r="Q24" i="2" s="1"/>
  <c r="O25" i="2"/>
  <c r="Q25" i="2" s="1"/>
  <c r="O26" i="2"/>
  <c r="Q26" i="2" s="1"/>
  <c r="O27" i="2"/>
  <c r="Q27" i="2" s="1"/>
  <c r="O28" i="2"/>
  <c r="Q28" i="2" s="1"/>
  <c r="O29" i="2"/>
  <c r="Q29" i="2" s="1"/>
  <c r="O30" i="2"/>
  <c r="Q30" i="2" s="1"/>
  <c r="O31" i="2"/>
  <c r="Q31" i="2" s="1"/>
  <c r="O32" i="2"/>
  <c r="Q32" i="2" s="1"/>
  <c r="O33" i="2"/>
  <c r="Q33" i="2" s="1"/>
  <c r="O34" i="2"/>
  <c r="Q34" i="2" s="1"/>
  <c r="O35" i="2"/>
  <c r="Q35" i="2" s="1"/>
  <c r="O36" i="2"/>
  <c r="Q36" i="2" s="1"/>
  <c r="O37" i="2"/>
  <c r="Q37" i="2" s="1"/>
  <c r="O38" i="2"/>
  <c r="Q38" i="2" s="1"/>
  <c r="O39" i="2"/>
  <c r="Q39" i="2" s="1"/>
  <c r="O40" i="2"/>
  <c r="Q40" i="2" s="1"/>
  <c r="O41" i="2"/>
  <c r="Q41" i="2" s="1"/>
  <c r="O42" i="2"/>
  <c r="Q42" i="2" s="1"/>
  <c r="O43" i="2"/>
  <c r="Q43" i="2" s="1"/>
  <c r="O44" i="2"/>
  <c r="Q44" i="2" s="1"/>
  <c r="O45" i="2"/>
  <c r="Q45" i="2" s="1"/>
  <c r="O46" i="2"/>
  <c r="Q46" i="2" s="1"/>
  <c r="O47" i="2"/>
  <c r="Q47" i="2" s="1"/>
  <c r="O48" i="2"/>
  <c r="Q48" i="2" s="1"/>
  <c r="O49" i="2"/>
  <c r="Q49" i="2" s="1"/>
  <c r="O50" i="2"/>
  <c r="Q50" i="2" s="1"/>
  <c r="O51" i="2"/>
  <c r="Q51" i="2" s="1"/>
  <c r="O52" i="2"/>
  <c r="Q52" i="2" s="1"/>
  <c r="O53" i="2"/>
  <c r="Q53" i="2" s="1"/>
  <c r="O54" i="2"/>
  <c r="Q54" i="2" s="1"/>
  <c r="O55" i="2"/>
  <c r="Q55" i="2" s="1"/>
  <c r="O56" i="2"/>
  <c r="Q56" i="2" s="1"/>
  <c r="O57" i="2"/>
  <c r="Q57" i="2" s="1"/>
  <c r="O58" i="2"/>
  <c r="Q58" i="2" s="1"/>
  <c r="O59" i="2"/>
  <c r="Q59" i="2" s="1"/>
  <c r="O60" i="2"/>
  <c r="Q60" i="2" s="1"/>
  <c r="O61" i="2"/>
  <c r="Q61" i="2" s="1"/>
  <c r="D12" i="3"/>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8" i="1"/>
  <c r="N59" i="1"/>
  <c r="N60" i="1"/>
  <c r="B122" i="2"/>
  <c r="B121" i="2"/>
  <c r="B178" i="2" s="1"/>
  <c r="B235" i="2" s="1"/>
  <c r="B60" i="3"/>
  <c r="B113" i="3" s="1"/>
  <c r="B166" i="3" s="1"/>
  <c r="B64" i="5"/>
  <c r="B118" i="5" s="1"/>
  <c r="B172" i="5" s="1"/>
  <c r="B62" i="6"/>
  <c r="B116" i="6" s="1"/>
  <c r="B171" i="6" s="1"/>
  <c r="B64" i="7"/>
  <c r="B119" i="7" s="1"/>
  <c r="B174" i="7" s="1"/>
  <c r="B60" i="8"/>
  <c r="B112" i="8" s="1"/>
  <c r="B165" i="8" s="1"/>
  <c r="B61" i="9"/>
  <c r="B107" i="9" s="1"/>
  <c r="B153" i="9" s="1"/>
  <c r="K48" i="18"/>
  <c r="J48" i="18" s="1"/>
  <c r="K47" i="18"/>
  <c r="J47" i="18" s="1"/>
  <c r="K46" i="18"/>
  <c r="J46" i="18" s="1"/>
  <c r="K39" i="18"/>
  <c r="J39" i="18" s="1"/>
  <c r="K38" i="18"/>
  <c r="J38" i="18" s="1"/>
  <c r="K37" i="18"/>
  <c r="J37" i="18" s="1"/>
  <c r="K36" i="18"/>
  <c r="J36" i="18" s="1"/>
  <c r="K35" i="18"/>
  <c r="J35" i="18" s="1"/>
  <c r="K34" i="18"/>
  <c r="J34" i="18" s="1"/>
  <c r="K33" i="18"/>
  <c r="J33" i="18" s="1"/>
  <c r="K32" i="18"/>
  <c r="J32" i="18" s="1"/>
  <c r="K31" i="18"/>
  <c r="J31" i="18" s="1"/>
  <c r="K30" i="18"/>
  <c r="J30" i="18" s="1"/>
  <c r="K29" i="18"/>
  <c r="J29" i="18" s="1"/>
  <c r="K28" i="18"/>
  <c r="J28" i="18" s="1"/>
  <c r="P84" i="9"/>
  <c r="O84" i="9"/>
  <c r="P83" i="9"/>
  <c r="O83" i="9"/>
  <c r="P82" i="9"/>
  <c r="O82" i="9"/>
  <c r="P81" i="9"/>
  <c r="O81" i="9"/>
  <c r="P80" i="9"/>
  <c r="O80" i="9"/>
  <c r="P79" i="9"/>
  <c r="O79" i="9"/>
  <c r="P78" i="9"/>
  <c r="O78" i="9"/>
  <c r="P77" i="9"/>
  <c r="O77" i="9"/>
  <c r="P76" i="9"/>
  <c r="O76" i="9"/>
  <c r="P75" i="9"/>
  <c r="O75" i="9"/>
  <c r="P74" i="9"/>
  <c r="O74" i="9"/>
  <c r="P73" i="9"/>
  <c r="O73" i="9"/>
  <c r="O49" i="9"/>
  <c r="P48" i="9"/>
  <c r="O48" i="9"/>
  <c r="P47" i="9"/>
  <c r="O47" i="9"/>
  <c r="P46" i="9"/>
  <c r="O46" i="9"/>
  <c r="P45" i="9"/>
  <c r="O45" i="9"/>
  <c r="P44" i="9"/>
  <c r="O44" i="9"/>
  <c r="P43" i="9"/>
  <c r="O43" i="9"/>
  <c r="P42" i="9"/>
  <c r="O42" i="9"/>
  <c r="P41" i="9"/>
  <c r="O41" i="9"/>
  <c r="P40" i="9"/>
  <c r="O40" i="9"/>
  <c r="P39" i="9"/>
  <c r="O39" i="9"/>
  <c r="P38" i="9"/>
  <c r="O38" i="9"/>
  <c r="P37" i="9"/>
  <c r="O37" i="9"/>
  <c r="P36" i="9"/>
  <c r="O36" i="9"/>
  <c r="P35" i="9"/>
  <c r="O35" i="9"/>
  <c r="P34" i="9"/>
  <c r="O34" i="9"/>
  <c r="P33" i="9"/>
  <c r="O33" i="9"/>
  <c r="P108" i="8"/>
  <c r="P107" i="8"/>
  <c r="P106" i="8"/>
  <c r="P105" i="8"/>
  <c r="P104" i="8"/>
  <c r="P103" i="8"/>
  <c r="P102" i="8"/>
  <c r="P101" i="8"/>
  <c r="P100" i="8"/>
  <c r="P97" i="8"/>
  <c r="P96" i="8"/>
  <c r="P95" i="8"/>
  <c r="P94" i="8"/>
  <c r="P93" i="8"/>
  <c r="P91" i="8"/>
  <c r="P90" i="8"/>
  <c r="P89" i="8"/>
  <c r="P88" i="8"/>
  <c r="P87" i="8"/>
  <c r="P86" i="8"/>
  <c r="P85" i="8"/>
  <c r="P84" i="8"/>
  <c r="O93" i="6"/>
  <c r="O92" i="6"/>
  <c r="O91" i="6"/>
  <c r="O90" i="6"/>
  <c r="O89" i="6"/>
  <c r="O88" i="6"/>
  <c r="O87" i="6"/>
  <c r="O86" i="6"/>
  <c r="O85" i="6"/>
  <c r="O84" i="6"/>
  <c r="O82" i="6"/>
  <c r="O81" i="6"/>
  <c r="O80" i="6"/>
  <c r="O79" i="6"/>
  <c r="O78" i="6"/>
  <c r="O55" i="6"/>
  <c r="O54" i="6"/>
  <c r="O53" i="6"/>
  <c r="O52" i="6"/>
  <c r="O51" i="6"/>
  <c r="O50" i="6"/>
  <c r="O49" i="6"/>
  <c r="O48" i="6"/>
  <c r="O47" i="6"/>
  <c r="O46" i="6"/>
  <c r="O45" i="6"/>
  <c r="O44" i="6"/>
  <c r="O43" i="6"/>
  <c r="O42" i="6"/>
  <c r="O41" i="6"/>
  <c r="O40" i="6"/>
  <c r="O39" i="6"/>
  <c r="O38" i="6"/>
  <c r="O37" i="6"/>
  <c r="B106" i="9"/>
  <c r="B60" i="9"/>
  <c r="O1843" i="5"/>
  <c r="O1844" i="5"/>
  <c r="K43" i="18"/>
  <c r="J43" i="18" s="1"/>
  <c r="K42" i="18"/>
  <c r="J42" i="18" s="1"/>
  <c r="K41" i="18"/>
  <c r="J41" i="18" s="1"/>
  <c r="K40" i="18"/>
  <c r="J40" i="18" s="1"/>
  <c r="K27" i="18"/>
  <c r="J27" i="18" s="1"/>
  <c r="N116" i="1"/>
  <c r="N115" i="1"/>
  <c r="N114" i="1"/>
  <c r="N113" i="1"/>
  <c r="N112" i="1"/>
  <c r="N111" i="1"/>
  <c r="N110" i="1"/>
  <c r="N109" i="1"/>
  <c r="N105" i="1"/>
  <c r="N104" i="1"/>
  <c r="N103" i="1"/>
  <c r="N102" i="1"/>
  <c r="N101" i="1"/>
  <c r="N100" i="1"/>
  <c r="N99" i="1"/>
  <c r="N98" i="1"/>
  <c r="N97" i="1"/>
  <c r="N96" i="1"/>
  <c r="N95" i="1"/>
  <c r="O76" i="2"/>
  <c r="Q76" i="2" s="1"/>
  <c r="O69" i="2"/>
  <c r="Q69" i="2" s="1"/>
  <c r="O100" i="2"/>
  <c r="Q100" i="2" s="1"/>
  <c r="O99" i="2"/>
  <c r="Q99" i="2" s="1"/>
  <c r="O98" i="2"/>
  <c r="Q98" i="2" s="1"/>
  <c r="O97" i="2"/>
  <c r="Q97" i="2" s="1"/>
  <c r="O96" i="2"/>
  <c r="Q96" i="2" s="1"/>
  <c r="O95" i="2"/>
  <c r="Q95" i="2" s="1"/>
  <c r="O94" i="2"/>
  <c r="Q94" i="2" s="1"/>
  <c r="O93" i="2"/>
  <c r="Q93" i="2" s="1"/>
  <c r="O92" i="2"/>
  <c r="Q92" i="2" s="1"/>
  <c r="O91" i="2"/>
  <c r="Q91" i="2" s="1"/>
  <c r="O90" i="2"/>
  <c r="Q90" i="2" s="1"/>
  <c r="O89" i="2"/>
  <c r="Q89" i="2" s="1"/>
  <c r="O88" i="2"/>
  <c r="Q88" i="2" s="1"/>
  <c r="O87" i="2"/>
  <c r="Q87" i="2" s="1"/>
  <c r="O86" i="2"/>
  <c r="Q86" i="2" s="1"/>
  <c r="K15" i="18"/>
  <c r="K22" i="18"/>
  <c r="J22" i="18" s="1"/>
  <c r="K26" i="18"/>
  <c r="J26" i="18" s="1"/>
  <c r="K44" i="18"/>
  <c r="J44" i="18" s="1"/>
  <c r="K45" i="18"/>
  <c r="J45" i="18" s="1"/>
  <c r="O21" i="9"/>
  <c r="P21" i="9"/>
  <c r="O71" i="9"/>
  <c r="P71" i="9"/>
  <c r="O64" i="9"/>
  <c r="P64" i="9"/>
  <c r="O65" i="9"/>
  <c r="P65" i="9"/>
  <c r="O66" i="9"/>
  <c r="P66" i="9"/>
  <c r="O67" i="9"/>
  <c r="P67" i="9"/>
  <c r="O68" i="9"/>
  <c r="P68" i="9"/>
  <c r="O69" i="9"/>
  <c r="P69" i="9"/>
  <c r="O70" i="9"/>
  <c r="P70" i="9"/>
  <c r="O72" i="9"/>
  <c r="P72" i="9"/>
  <c r="O85" i="9"/>
  <c r="P85" i="9"/>
  <c r="O86" i="9"/>
  <c r="P86" i="9"/>
  <c r="O87" i="9"/>
  <c r="P87" i="9"/>
  <c r="O88" i="9"/>
  <c r="P88" i="9"/>
  <c r="O89" i="9"/>
  <c r="P89" i="9"/>
  <c r="O90" i="9"/>
  <c r="P90" i="9"/>
  <c r="O91" i="9"/>
  <c r="P91" i="9"/>
  <c r="O92" i="9"/>
  <c r="P92" i="9"/>
  <c r="O93" i="9"/>
  <c r="P93" i="9"/>
  <c r="O94" i="9"/>
  <c r="P94" i="9"/>
  <c r="O95" i="9"/>
  <c r="P95" i="9"/>
  <c r="O96" i="9"/>
  <c r="P96" i="9"/>
  <c r="O97" i="9"/>
  <c r="P97" i="9"/>
  <c r="O98" i="9"/>
  <c r="P98" i="9"/>
  <c r="O99" i="9"/>
  <c r="P99" i="9"/>
  <c r="O100" i="9"/>
  <c r="P100" i="9"/>
  <c r="O101" i="9"/>
  <c r="P101" i="9"/>
  <c r="O102" i="9"/>
  <c r="P102" i="9"/>
  <c r="O103" i="9"/>
  <c r="P103" i="9"/>
  <c r="P63" i="9"/>
  <c r="O63" i="9"/>
  <c r="O15" i="9"/>
  <c r="P15" i="9"/>
  <c r="O16" i="9"/>
  <c r="P16" i="9"/>
  <c r="O17" i="9"/>
  <c r="P17" i="9"/>
  <c r="O18" i="9"/>
  <c r="P18" i="9"/>
  <c r="O19" i="9"/>
  <c r="P19" i="9"/>
  <c r="O20" i="9"/>
  <c r="P20" i="9"/>
  <c r="O22" i="9"/>
  <c r="P22" i="9"/>
  <c r="O23" i="9"/>
  <c r="P23" i="9"/>
  <c r="O24" i="9"/>
  <c r="P24" i="9"/>
  <c r="O25" i="9"/>
  <c r="P25" i="9"/>
  <c r="O26" i="9"/>
  <c r="P26" i="9"/>
  <c r="O27" i="9"/>
  <c r="P27" i="9"/>
  <c r="O28" i="9"/>
  <c r="P28" i="9"/>
  <c r="O29" i="9"/>
  <c r="P29" i="9"/>
  <c r="O30" i="9"/>
  <c r="P30" i="9"/>
  <c r="O31" i="9"/>
  <c r="P31" i="9"/>
  <c r="O32" i="9"/>
  <c r="P32" i="9"/>
  <c r="O55" i="9"/>
  <c r="O56" i="9"/>
  <c r="P56" i="9"/>
  <c r="O57" i="9"/>
  <c r="P57" i="9"/>
  <c r="B121" i="1"/>
  <c r="B178" i="1" s="1"/>
  <c r="B237" i="1" s="1"/>
  <c r="B301" i="1" s="1"/>
  <c r="B358" i="1" s="1"/>
  <c r="B415" i="1" s="1"/>
  <c r="B474" i="1" s="1"/>
  <c r="B538" i="1" s="1"/>
  <c r="B595" i="1" s="1"/>
  <c r="B652" i="1" s="1"/>
  <c r="B711" i="1" s="1"/>
  <c r="B775" i="1" s="1"/>
  <c r="B832" i="1" s="1"/>
  <c r="B889" i="1" s="1"/>
  <c r="B948" i="1" s="1"/>
  <c r="B1012" i="1" s="1"/>
  <c r="B1069" i="1" s="1"/>
  <c r="B1126" i="1" s="1"/>
  <c r="B1185" i="1" s="1"/>
  <c r="N69" i="1"/>
  <c r="N70" i="1"/>
  <c r="N71" i="1"/>
  <c r="N72" i="1"/>
  <c r="N73" i="1"/>
  <c r="N74" i="1"/>
  <c r="N75" i="1"/>
  <c r="N76" i="1"/>
  <c r="N77" i="1"/>
  <c r="N78" i="1"/>
  <c r="N79" i="1"/>
  <c r="N80" i="1"/>
  <c r="N81" i="1"/>
  <c r="N82" i="1"/>
  <c r="N83" i="1"/>
  <c r="N84" i="1"/>
  <c r="N85" i="1"/>
  <c r="N86" i="1"/>
  <c r="N87" i="1"/>
  <c r="N88" i="1"/>
  <c r="N89" i="1"/>
  <c r="N90" i="1"/>
  <c r="N91" i="1"/>
  <c r="N92" i="1"/>
  <c r="N93" i="1"/>
  <c r="N94" i="1"/>
  <c r="N117" i="1"/>
  <c r="N68" i="1"/>
  <c r="B49" i="18"/>
  <c r="B93" i="18" s="1"/>
  <c r="B142" i="18" s="1"/>
  <c r="B186" i="18" s="1"/>
  <c r="B235" i="18" s="1"/>
  <c r="B279" i="18" s="1"/>
  <c r="B327" i="18" s="1"/>
  <c r="B371" i="18" s="1"/>
  <c r="B420" i="18" s="1"/>
  <c r="B457" i="18" s="1"/>
  <c r="B45" i="21" s="1"/>
  <c r="C19" i="30" s="1"/>
  <c r="C39" i="30" s="1"/>
  <c r="C60" i="30" s="1"/>
  <c r="C82" i="30" s="1"/>
  <c r="C104" i="30" s="1"/>
  <c r="C120" i="30" s="1"/>
  <c r="K25" i="18"/>
  <c r="J25" i="18" s="1"/>
  <c r="K24" i="18"/>
  <c r="J24" i="18" s="1"/>
  <c r="K23" i="18"/>
  <c r="J23" i="18" s="1"/>
  <c r="K21" i="18"/>
  <c r="J21" i="18" s="1"/>
  <c r="K20" i="18"/>
  <c r="J20" i="18" s="1"/>
  <c r="K19" i="18"/>
  <c r="J19" i="18" s="1"/>
  <c r="J18" i="18"/>
  <c r="J17" i="18"/>
  <c r="J16" i="18"/>
  <c r="O68" i="6"/>
  <c r="O78" i="2"/>
  <c r="Q78" i="2" s="1"/>
  <c r="O23" i="6"/>
  <c r="O22" i="6"/>
  <c r="O21" i="6"/>
  <c r="O20" i="6"/>
  <c r="B59" i="8"/>
  <c r="B111" i="8" s="1"/>
  <c r="B61" i="6"/>
  <c r="B115" i="6" s="1"/>
  <c r="B58" i="3"/>
  <c r="B111" i="3" s="1"/>
  <c r="O22" i="2"/>
  <c r="Q22" i="2" s="1"/>
  <c r="N17" i="1"/>
  <c r="O112" i="6"/>
  <c r="O111" i="6"/>
  <c r="O110" i="6"/>
  <c r="O109" i="6"/>
  <c r="O108" i="6"/>
  <c r="O104" i="6"/>
  <c r="O103" i="6"/>
  <c r="O102" i="6"/>
  <c r="O101" i="6"/>
  <c r="O100" i="6"/>
  <c r="O99" i="6"/>
  <c r="O98" i="6"/>
  <c r="O97" i="6"/>
  <c r="O96" i="6"/>
  <c r="O95" i="6"/>
  <c r="O94" i="6"/>
  <c r="O77" i="6"/>
  <c r="O76" i="6"/>
  <c r="O75" i="6"/>
  <c r="O74" i="6"/>
  <c r="O73" i="6"/>
  <c r="O72" i="6"/>
  <c r="O71" i="6"/>
  <c r="O70" i="6"/>
  <c r="O69" i="6"/>
  <c r="O67" i="6"/>
  <c r="O66" i="6"/>
  <c r="O65" i="6"/>
  <c r="O17" i="6"/>
  <c r="O18" i="6"/>
  <c r="O19" i="6"/>
  <c r="O24" i="6"/>
  <c r="O26" i="6"/>
  <c r="O27" i="6"/>
  <c r="O28" i="6"/>
  <c r="O29" i="6"/>
  <c r="O30" i="6"/>
  <c r="O31" i="6"/>
  <c r="O32" i="6"/>
  <c r="O33" i="6"/>
  <c r="O34" i="6"/>
  <c r="O35" i="6"/>
  <c r="O36" i="6"/>
  <c r="O56" i="6"/>
  <c r="O57" i="6"/>
  <c r="O58" i="6"/>
  <c r="O16" i="6"/>
  <c r="P75" i="8"/>
  <c r="P74" i="8"/>
  <c r="P73" i="8"/>
  <c r="P72" i="8"/>
  <c r="P71" i="8"/>
  <c r="P70" i="8"/>
  <c r="P69" i="8"/>
  <c r="P83" i="8"/>
  <c r="P82" i="8"/>
  <c r="P81" i="8"/>
  <c r="P80" i="8"/>
  <c r="P79" i="8"/>
  <c r="P78" i="8"/>
  <c r="P77" i="8"/>
  <c r="P76" i="8"/>
  <c r="P68" i="8"/>
  <c r="P67" i="8"/>
  <c r="P66" i="8"/>
  <c r="P65" i="8"/>
  <c r="P64" i="8"/>
  <c r="P63" i="8"/>
  <c r="P62" i="8"/>
  <c r="O75" i="2"/>
  <c r="Q75" i="2" s="1"/>
  <c r="P16" i="8"/>
  <c r="O70" i="2"/>
  <c r="Q70" i="2" s="1"/>
  <c r="O71" i="2"/>
  <c r="Q71" i="2" s="1"/>
  <c r="O72" i="2"/>
  <c r="Q72" i="2" s="1"/>
  <c r="O73" i="2"/>
  <c r="Q73" i="2" s="1"/>
  <c r="O74" i="2"/>
  <c r="Q74" i="2" s="1"/>
  <c r="O77" i="2"/>
  <c r="Q77" i="2" s="1"/>
  <c r="O79" i="2"/>
  <c r="Q79" i="2" s="1"/>
  <c r="O80" i="2"/>
  <c r="Q80" i="2" s="1"/>
  <c r="O81" i="2"/>
  <c r="Q81" i="2" s="1"/>
  <c r="O82" i="2"/>
  <c r="Q82" i="2" s="1"/>
  <c r="O83" i="2"/>
  <c r="Q83" i="2" s="1"/>
  <c r="O84" i="2"/>
  <c r="Q84" i="2" s="1"/>
  <c r="O85" i="2"/>
  <c r="Q85" i="2" s="1"/>
  <c r="O101" i="2"/>
  <c r="Q101" i="2" s="1"/>
  <c r="O102" i="2"/>
  <c r="Q102" i="2" s="1"/>
  <c r="O103" i="2"/>
  <c r="Q103" i="2" s="1"/>
  <c r="O104" i="2"/>
  <c r="Q104" i="2" s="1"/>
  <c r="O105" i="2"/>
  <c r="Q105" i="2" s="1"/>
  <c r="O107" i="2"/>
  <c r="Q107" i="2" s="1"/>
  <c r="O111" i="2"/>
  <c r="Q111" i="2" s="1"/>
  <c r="O112" i="2"/>
  <c r="Q112" i="2" s="1"/>
  <c r="O113" i="2"/>
  <c r="Q113" i="2" s="1"/>
  <c r="O114" i="2"/>
  <c r="Q114" i="2" s="1"/>
  <c r="O115" i="2"/>
  <c r="Q115" i="2" s="1"/>
  <c r="O116" i="2"/>
  <c r="Q116" i="2" s="1"/>
  <c r="O117" i="2"/>
  <c r="Q117" i="2" s="1"/>
  <c r="O118" i="2"/>
  <c r="Q118" i="2" s="1"/>
  <c r="O119" i="2"/>
  <c r="Q119" i="2" s="1"/>
  <c r="E81" i="30" l="1"/>
  <c r="E103" i="30"/>
  <c r="E38" i="30"/>
  <c r="D9" i="19"/>
  <c r="D100" i="19" s="1"/>
  <c r="D9" i="30"/>
  <c r="D110" i="30" s="1"/>
  <c r="D13" i="1"/>
  <c r="K12" i="9"/>
  <c r="E11" i="30" s="1"/>
  <c r="E112" i="30" s="1"/>
  <c r="D12" i="9"/>
  <c r="D11" i="30" s="1"/>
  <c r="D112" i="30" s="1"/>
  <c r="B84" i="21"/>
  <c r="B129" i="21" s="1"/>
  <c r="B168" i="21" s="1"/>
  <c r="B213" i="21" s="1"/>
  <c r="B252" i="21" s="1"/>
  <c r="B297" i="21" s="1"/>
  <c r="B336" i="21" s="1"/>
  <c r="B381" i="21" s="1"/>
  <c r="B420" i="21" s="1"/>
  <c r="C17" i="19"/>
  <c r="C35" i="19" s="1"/>
  <c r="C54" i="19" s="1"/>
  <c r="C74" i="19" s="1"/>
  <c r="C94" i="19" s="1"/>
  <c r="C108" i="19" s="1"/>
  <c r="D12" i="6"/>
  <c r="D13" i="8"/>
  <c r="D12" i="30" s="1"/>
  <c r="D113" i="30" s="1"/>
  <c r="D18" i="2"/>
  <c r="E8" i="30" s="1"/>
  <c r="J15" i="18"/>
  <c r="E12" i="18"/>
  <c r="B164" i="8"/>
  <c r="B217" i="8" s="1"/>
  <c r="B278" i="8" s="1"/>
  <c r="B331" i="8" s="1"/>
  <c r="B384" i="8" s="1"/>
  <c r="B438" i="8" s="1"/>
  <c r="B499" i="8" s="1"/>
  <c r="B553" i="8" s="1"/>
  <c r="B607" i="8" s="1"/>
  <c r="B661" i="8" s="1"/>
  <c r="B722" i="8" s="1"/>
  <c r="B776" i="8" s="1"/>
  <c r="B830" i="8" s="1"/>
  <c r="B884" i="8" s="1"/>
  <c r="B945" i="8" s="1"/>
  <c r="B999" i="8" s="1"/>
  <c r="B1053" i="8" s="1"/>
  <c r="B1107" i="8" s="1"/>
  <c r="B170" i="6"/>
  <c r="B224" i="6" s="1"/>
  <c r="B285" i="6" s="1"/>
  <c r="B339" i="6" s="1"/>
  <c r="B394" i="6" s="1"/>
  <c r="B448" i="6" s="1"/>
  <c r="B509" i="6" s="1"/>
  <c r="B563" i="6" s="1"/>
  <c r="B618" i="6" s="1"/>
  <c r="B672" i="6" s="1"/>
  <c r="B733" i="6" s="1"/>
  <c r="B787" i="6" s="1"/>
  <c r="B842" i="6" s="1"/>
  <c r="B896" i="6" s="1"/>
  <c r="B957" i="6" s="1"/>
  <c r="B1011" i="6" s="1"/>
  <c r="B1066" i="6" s="1"/>
  <c r="B1120" i="6" s="1"/>
  <c r="B179" i="2"/>
  <c r="B236" i="2" s="1"/>
  <c r="B65" i="2"/>
  <c r="B123" i="2" s="1"/>
  <c r="B180" i="2" s="1"/>
  <c r="B237" i="2" s="1"/>
  <c r="O68" i="7"/>
  <c r="O70" i="7"/>
  <c r="O72" i="7"/>
  <c r="O74" i="7"/>
  <c r="O76" i="7"/>
  <c r="O78" i="7"/>
  <c r="O80" i="7"/>
  <c r="O82" i="7"/>
  <c r="O84" i="7"/>
  <c r="O86" i="7"/>
  <c r="O88" i="7"/>
  <c r="O90" i="7"/>
  <c r="O92" i="7"/>
  <c r="O94" i="7"/>
  <c r="O96" i="7"/>
  <c r="O98" i="7"/>
  <c r="O100" i="7"/>
  <c r="O106" i="7"/>
  <c r="O108" i="7"/>
  <c r="O110" i="7"/>
  <c r="O114" i="7"/>
  <c r="O67" i="7"/>
  <c r="O24" i="7"/>
  <c r="O26" i="7"/>
  <c r="O28" i="7"/>
  <c r="O30" i="7"/>
  <c r="O32" i="7"/>
  <c r="O34" i="7"/>
  <c r="O36" i="7"/>
  <c r="O38" i="7"/>
  <c r="O40" i="7"/>
  <c r="O42" i="7"/>
  <c r="O44" i="7"/>
  <c r="O46" i="7"/>
  <c r="O48" i="7"/>
  <c r="O50" i="7"/>
  <c r="O54" i="7"/>
  <c r="O56" i="7"/>
  <c r="O58" i="7"/>
  <c r="O60" i="7"/>
  <c r="O33" i="7"/>
  <c r="O35" i="7"/>
  <c r="O39" i="7"/>
  <c r="O43" i="7"/>
  <c r="O45" i="7"/>
  <c r="O49" i="7"/>
  <c r="O55" i="7"/>
  <c r="O59" i="7"/>
  <c r="O22" i="7"/>
  <c r="O69" i="7"/>
  <c r="O71" i="7"/>
  <c r="O73" i="7"/>
  <c r="O75" i="7"/>
  <c r="O77" i="7"/>
  <c r="O79" i="7"/>
  <c r="O81" i="7"/>
  <c r="O83" i="7"/>
  <c r="O85" i="7"/>
  <c r="O87" i="7"/>
  <c r="O89" i="7"/>
  <c r="O91" i="7"/>
  <c r="O93" i="7"/>
  <c r="O95" i="7"/>
  <c r="O97" i="7"/>
  <c r="O99" i="7"/>
  <c r="O101" i="7"/>
  <c r="O107" i="7"/>
  <c r="O109" i="7"/>
  <c r="O111" i="7"/>
  <c r="O115" i="7"/>
  <c r="O25" i="7"/>
  <c r="O27" i="7"/>
  <c r="O29" i="7"/>
  <c r="O31" i="7"/>
  <c r="O37" i="7"/>
  <c r="O41" i="7"/>
  <c r="O47" i="7"/>
  <c r="O51" i="7"/>
  <c r="O57" i="7"/>
  <c r="B63" i="5"/>
  <c r="B117" i="5" s="1"/>
  <c r="B63" i="7"/>
  <c r="B118" i="7" s="1"/>
  <c r="B165" i="3"/>
  <c r="D10" i="19" l="1"/>
  <c r="D101" i="19" s="1"/>
  <c r="D10" i="30"/>
  <c r="D111" i="30" s="1"/>
  <c r="E109" i="30"/>
  <c r="D8" i="19"/>
  <c r="D99" i="19" s="1"/>
  <c r="D8" i="30"/>
  <c r="D12" i="19"/>
  <c r="D103" i="19" s="1"/>
  <c r="D13" i="30"/>
  <c r="D17" i="7"/>
  <c r="B173" i="7"/>
  <c r="B228" i="7" s="1"/>
  <c r="B290" i="7" s="1"/>
  <c r="B345" i="7" s="1"/>
  <c r="B400" i="7" s="1"/>
  <c r="B455" i="7" s="1"/>
  <c r="B518" i="7" s="1"/>
  <c r="B573" i="7" s="1"/>
  <c r="B628" i="7" s="1"/>
  <c r="B684" i="7" s="1"/>
  <c r="B747" i="7" s="1"/>
  <c r="B802" i="7" s="1"/>
  <c r="B857" i="7" s="1"/>
  <c r="B912" i="7" s="1"/>
  <c r="B975" i="7" s="1"/>
  <c r="B1030" i="7" s="1"/>
  <c r="B1085" i="7" s="1"/>
  <c r="B1136" i="7" s="1"/>
  <c r="B1852" i="5"/>
  <c r="B171" i="5"/>
  <c r="B225" i="5" s="1"/>
  <c r="B288" i="5" s="1"/>
  <c r="B342" i="5" s="1"/>
  <c r="B396" i="5" s="1"/>
  <c r="B450" i="5" s="1"/>
  <c r="B513" i="5" s="1"/>
  <c r="B567" i="5" s="1"/>
  <c r="B621" i="5" s="1"/>
  <c r="B675" i="5" s="1"/>
  <c r="B738" i="5" s="1"/>
  <c r="B792" i="5" s="1"/>
  <c r="B846" i="5" s="1"/>
  <c r="B900" i="5" s="1"/>
  <c r="B963" i="5" s="1"/>
  <c r="B1017" i="5" s="1"/>
  <c r="B1071" i="5" s="1"/>
  <c r="B1125" i="5" s="1"/>
  <c r="B218" i="3"/>
  <c r="B276" i="3" s="1"/>
  <c r="B329" i="3" s="1"/>
  <c r="B383" i="3" s="1"/>
  <c r="B436" i="3" s="1"/>
  <c r="B494" i="3" s="1"/>
  <c r="B547" i="3" s="1"/>
  <c r="B601" i="3" s="1"/>
  <c r="B654" i="3" s="1"/>
  <c r="B872" i="3" s="1"/>
  <c r="B930" i="3" s="1"/>
  <c r="B983" i="3" s="1"/>
  <c r="B1037" i="3" s="1"/>
  <c r="B1090" i="3" s="1"/>
  <c r="B302" i="2"/>
  <c r="B359" i="2" s="1"/>
  <c r="B416" i="2" s="1"/>
  <c r="B473" i="2" s="1"/>
  <c r="B538" i="2" s="1"/>
  <c r="B595" i="2" s="1"/>
  <c r="B652" i="2" s="1"/>
  <c r="B709" i="2" s="1"/>
  <c r="B777" i="2" s="1"/>
  <c r="B834" i="2" s="1"/>
  <c r="B891" i="2" s="1"/>
  <c r="B948" i="2" s="1"/>
  <c r="B1016" i="2" s="1"/>
  <c r="B1073" i="2" s="1"/>
  <c r="B1129" i="2" s="1"/>
  <c r="B1186" i="2" s="1"/>
  <c r="E9" i="19"/>
  <c r="E100" i="19" s="1"/>
  <c r="E8" i="19"/>
  <c r="O1845" i="5"/>
  <c r="D16" i="30" l="1"/>
  <c r="E10" i="19"/>
  <c r="E101" i="19" s="1"/>
  <c r="E10" i="30"/>
  <c r="D17" i="30"/>
  <c r="D109" i="30"/>
  <c r="D118" i="30" s="1"/>
  <c r="D114" i="30"/>
  <c r="E99" i="19"/>
  <c r="D14" i="19"/>
  <c r="D105" i="19"/>
  <c r="O1846" i="5"/>
  <c r="E111" i="30" l="1"/>
  <c r="E16" i="30"/>
  <c r="E17" i="30"/>
  <c r="E14" i="19"/>
  <c r="E16" i="19" s="1"/>
  <c r="D18" i="30"/>
  <c r="D117" i="30"/>
  <c r="D119" i="30" s="1"/>
  <c r="E105" i="19"/>
  <c r="D16" i="19"/>
  <c r="D107" i="19"/>
  <c r="O1848" i="5"/>
  <c r="O1847" i="5"/>
  <c r="E18" i="30" l="1"/>
  <c r="E107" i="19"/>
  <c r="E118" i="30"/>
  <c r="E117" i="30"/>
  <c r="O1849" i="5"/>
  <c r="E119" i="30" l="1"/>
</calcChain>
</file>

<file path=xl/connections.xml><?xml version="1.0" encoding="utf-8"?>
<connections xmlns="http://schemas.openxmlformats.org/spreadsheetml/2006/main">
  <connection id="1" name="Conexão21" type="4" refreshedVersion="3" background="1" saveData="1">
    <webPr sourceData="1" parsePre="1" consecutive="1" xl2000="1" url="http://www.fapesp.br/materia/3162/bolsas/tabela-de-valores-de-bolsas-no-pais.htm"/>
  </connection>
</connections>
</file>

<file path=xl/sharedStrings.xml><?xml version="1.0" encoding="utf-8"?>
<sst xmlns="http://schemas.openxmlformats.org/spreadsheetml/2006/main" count="2604" uniqueCount="344">
  <si>
    <t xml:space="preserve">PROCESSO: </t>
  </si>
  <si>
    <t>item</t>
  </si>
  <si>
    <t>FAPESP</t>
  </si>
  <si>
    <t>preço unitário</t>
  </si>
  <si>
    <t>custo do item</t>
  </si>
  <si>
    <t>TOTAL</t>
  </si>
  <si>
    <t>- JUSTIFIQUE EM ANEXO A UTILIDADE DE CADA MATERIAL SOLICITADO PARA O DESENVOLVIMENTO DO PROJETO DE PESQUISA</t>
  </si>
  <si>
    <t>quant.</t>
  </si>
  <si>
    <t>descrição (somente 1 linha para cada item)</t>
  </si>
  <si>
    <t>NÃO SERÃO ACEITOS FORMULÁRIOS PREENCHIDOS EM DESACORDO COM ESTA INSTRUÇÃO</t>
  </si>
  <si>
    <r>
      <t>-</t>
    </r>
    <r>
      <rPr>
        <b/>
        <sz val="10"/>
        <rFont val="Tahoma"/>
        <family val="2"/>
      </rPr>
      <t xml:space="preserve"> </t>
    </r>
    <r>
      <rPr>
        <sz val="10"/>
        <rFont val="Tahoma"/>
        <family val="2"/>
      </rPr>
      <t xml:space="preserve">Não incluir aquisição de publicações, materiais administrativos (móveis, etc.). O Auxílio destina-se exclusivamente a materiais de pesquisa.  </t>
    </r>
  </si>
  <si>
    <t xml:space="preserve">OBSERVAÇÕES: </t>
  </si>
  <si>
    <t>Item</t>
  </si>
  <si>
    <t>1a</t>
  </si>
  <si>
    <t>1b</t>
  </si>
  <si>
    <t xml:space="preserve"> </t>
  </si>
  <si>
    <r>
      <t>-</t>
    </r>
    <r>
      <rPr>
        <sz val="10"/>
        <rFont val="Tahoma"/>
        <family val="2"/>
      </rPr>
      <t xml:space="preserve"> Considerar MATERIAL PERMANENTE aquele que tenha duração mínima de dois anos e custo unitário a partir de 3% do salário mínimo vigente no País. </t>
    </r>
  </si>
  <si>
    <r>
      <t>-</t>
    </r>
    <r>
      <rPr>
        <sz val="10"/>
        <rFont val="Tahoma"/>
        <family val="2"/>
      </rPr>
      <t xml:space="preserve"> Não incluir aquisição de publicações, materiais administrativos, etc. O Auxílio destina-se exclusivamente a materiais de pesquisa. </t>
    </r>
  </si>
  <si>
    <t xml:space="preserve"> OBSERVAÇÕES:</t>
  </si>
  <si>
    <r>
      <t>2)</t>
    </r>
    <r>
      <rPr>
        <sz val="10"/>
        <rFont val="Tahoma"/>
        <family val="2"/>
      </rPr>
      <t xml:space="preserve"> </t>
    </r>
    <r>
      <rPr>
        <b/>
        <sz val="10"/>
        <color indexed="10"/>
        <rFont val="Tahoma"/>
        <family val="2"/>
      </rPr>
      <t>Todo valor remetido ao exterior é deduzido dos recursos concedidos;</t>
    </r>
  </si>
  <si>
    <t>EXEMPLO</t>
  </si>
  <si>
    <r>
      <t xml:space="preserve">CÂMBIO </t>
    </r>
    <r>
      <rPr>
        <b/>
        <sz val="11"/>
        <color indexed="10"/>
        <rFont val="Tahoma"/>
        <family val="2"/>
      </rPr>
      <t>(DIGITE A SIGLA DA MOEDA E O VALOR DE SUA TAXA EM DÓLAR)</t>
    </r>
  </si>
  <si>
    <t>USD</t>
  </si>
  <si>
    <t>TAXA:</t>
  </si>
  <si>
    <t>EUR</t>
  </si>
  <si>
    <t>preço</t>
  </si>
  <si>
    <t>unitário</t>
  </si>
  <si>
    <t>CUBA DE ELETROFORESE HORIZONTAL,  PROCEDÊNCIA ALEMÃ</t>
  </si>
  <si>
    <t>1c</t>
  </si>
  <si>
    <t xml:space="preserve">DESPESAS COM FRETE, EMBALAGEM, DOCUMENTAÇÃO    </t>
  </si>
  <si>
    <r>
      <t>CÂMBIO</t>
    </r>
    <r>
      <rPr>
        <b/>
        <sz val="10"/>
        <rFont val="Tahoma"/>
        <family val="2"/>
      </rPr>
      <t xml:space="preserve"> </t>
    </r>
    <r>
      <rPr>
        <b/>
        <sz val="10"/>
        <color indexed="10"/>
        <rFont val="Tahoma"/>
        <family val="2"/>
      </rPr>
      <t>(DIGITE A SIGLA DA MOEDA E O VALOR DE SUA TAXA EM DÓLAR)</t>
    </r>
  </si>
  <si>
    <t>MATERIAL DE CONSUMO A SER ADQUIRIDO NO BRASIL (MCN)</t>
  </si>
  <si>
    <r>
      <t>-</t>
    </r>
    <r>
      <rPr>
        <sz val="10"/>
        <rFont val="Tahoma"/>
        <family val="2"/>
      </rPr>
      <t xml:space="preserve"> Não solicitar recursos sem especificar o que se pretende adquirir (Itens como "diversos", "outros materiais", etc., não serão considerados).  </t>
    </r>
  </si>
  <si>
    <r>
      <t>-</t>
    </r>
    <r>
      <rPr>
        <sz val="10"/>
        <rFont val="Tahoma"/>
        <family val="2"/>
      </rPr>
      <t xml:space="preserve"> Os produtos devem ser agrupados por tipo, não havendo necessidade de detalhamento dos mesmos </t>
    </r>
    <r>
      <rPr>
        <b/>
        <sz val="10"/>
        <rFont val="Tahoma"/>
        <family val="2"/>
      </rPr>
      <t xml:space="preserve">(Ver exemplo abaixo).  </t>
    </r>
  </si>
  <si>
    <t xml:space="preserve">PROCESSO:   </t>
  </si>
  <si>
    <t>FORMULÁRIO 4 - INSTRUÇÕES PARA PREENCHIMENTO – LEIA ATENTAMENTE AS INSTRUÇÕES ABAIXO.</t>
  </si>
  <si>
    <t xml:space="preserve">MATERIAL DE CONSUMO IMPORTADO (MCI) </t>
  </si>
  <si>
    <t>- A FAPESP somente autoriza a aquisição de produtos para uso exclusivo na pesquisa/programa objeto desta solicitação, excluindo-se materiais de escritório, insumos</t>
  </si>
  <si>
    <t xml:space="preserve">   computacionais, etc.</t>
  </si>
  <si>
    <t>- Não solicitar recursos sem especificar o que se pretende adquirir (itens como "diversos", "outros materiais", etc, não serão considerados).</t>
  </si>
  <si>
    <t>- Os produtos devem ser agrupados por tipo, não havendo necessidade de detalhamento dos mesmos.</t>
  </si>
  <si>
    <t xml:space="preserve"> OBSERVAÇÕES: </t>
  </si>
  <si>
    <r>
      <t>1)</t>
    </r>
    <r>
      <rPr>
        <b/>
        <sz val="10"/>
        <rFont val="Tahoma"/>
        <family val="2"/>
      </rPr>
      <t xml:space="preserve"> Todo o valor remetido ao exterior é deduzido dos recursos concedidos; </t>
    </r>
  </si>
  <si>
    <t>2) Justifique em anexo a utilidade de cada grupo de material solicitado para o desenvolvimento do projeto de pesquisa proposto.</t>
  </si>
  <si>
    <t>EXEMPLO :</t>
  </si>
  <si>
    <t>DEM</t>
  </si>
  <si>
    <t>GBP</t>
  </si>
  <si>
    <t>Vidraria, procedência alemã</t>
  </si>
  <si>
    <t>Despesas com frete, embalagem, documentação</t>
  </si>
  <si>
    <t>Vidraria, procedência americana</t>
  </si>
  <si>
    <t>2a</t>
  </si>
  <si>
    <t>Isótopos radiotivos, procedência inglesa</t>
  </si>
  <si>
    <t>3a</t>
  </si>
  <si>
    <t>moeda de origem</t>
  </si>
  <si>
    <t>SERVIÇOS DE TERCEIROS NO BRASIL (STB)</t>
  </si>
  <si>
    <t>Quant.</t>
  </si>
  <si>
    <t>- JUSTIFIQUE EM ANEXO A UTILIDADE DOS SERVIÇOS SOLICITADOS PARA O DESENVOLVIMENTO DO PROJETO DE PESQUISA</t>
  </si>
  <si>
    <r>
      <t>1)</t>
    </r>
    <r>
      <rPr>
        <sz val="10"/>
        <rFont val="Tahoma"/>
        <family val="2"/>
      </rPr>
      <t xml:space="preserve"> Para a contratação de recursos humanos de apoio à pesquisa, </t>
    </r>
    <r>
      <rPr>
        <b/>
        <sz val="10"/>
        <rFont val="Tahoma"/>
        <family val="2"/>
      </rPr>
      <t xml:space="preserve">ver  Programa FAPESP de Capacitação Técnica.  </t>
    </r>
  </si>
  <si>
    <r>
      <t>2)</t>
    </r>
    <r>
      <rPr>
        <sz val="10"/>
        <rFont val="Tahoma"/>
        <family val="2"/>
      </rPr>
      <t xml:space="preserve"> Justifique em anexo a utilidade de cada um dos serviços solicitados para o desenvolvimento do projeto de pesquisa proposto.  </t>
    </r>
  </si>
  <si>
    <t>SERVIÇOS DE TERCEIROS A SEREM CONTRATADOS NO EXTERIOR (STE)</t>
  </si>
  <si>
    <t>- JUSTIFIQUE EM ANEXO A UTILIDADE DOS SERVIÇOS  SOLICITADOS PARA O DESENVOLVIMENTO DO PROJETO DE PESQUISA</t>
  </si>
  <si>
    <t>- Somente são analisadas solicitações de recursos para serviços especializados e de curta duração. Não incluir salários de qualquer natureza, bolsas no País ou no exterior,</t>
  </si>
  <si>
    <t xml:space="preserve">  serviços administrativos ou contratos  para manutenção de equipamentos. </t>
  </si>
  <si>
    <r>
      <t xml:space="preserve">1) Para a contratação de recursos humanos de apoio à pesquisa, </t>
    </r>
    <r>
      <rPr>
        <b/>
        <sz val="10"/>
        <rFont val="Tahoma"/>
        <family val="2"/>
      </rPr>
      <t>ver Programa FAPESP de Capacitação Técnica</t>
    </r>
    <r>
      <rPr>
        <sz val="10"/>
        <rFont val="Tahoma"/>
        <family val="2"/>
      </rPr>
      <t xml:space="preserve">;  </t>
    </r>
  </si>
  <si>
    <t xml:space="preserve">2) Justifique em anexo a utilidade de cada um dos serviços solicitados para o desenvolvimento do projeto de pesquisa proposto;  </t>
  </si>
  <si>
    <t xml:space="preserve">3) Todo o valor remetido ao exterior é deduzido dos recursos concedidos. </t>
  </si>
  <si>
    <t/>
  </si>
  <si>
    <t>DESPESAS DE TRANSPORTE (DET)</t>
  </si>
  <si>
    <t>- JUSTIFIQUE EM ANEXO A UTILIDADE DE CADA ITEM SOLICITADO PARA O DESENVOLVIMENTO DO PROJETO DE PESQUISA</t>
  </si>
  <si>
    <t>- Apresente somente orçamento de recursos necessários para a realização de pesquisa de campo, passagens, combustível, etc., para transporte de pessoas.</t>
  </si>
  <si>
    <t xml:space="preserve">1) Auxílios para a vinda de pesquisador visitante, realização de estágios, participação em reunião, etc., devem ser solicitados em processo separado, nas modalidades </t>
  </si>
  <si>
    <t xml:space="preserve">    específicas para cada finalidade e de acordo com as regras em vigor.</t>
  </si>
  <si>
    <t>- Apresente somente orçamento de recursos necessários para a realização de viagens. Se Concedido, o valor de cada diária não poderá ultrapassar o limite da tabela da FAPESP.</t>
  </si>
  <si>
    <t>modalidade</t>
  </si>
  <si>
    <t>quantidade</t>
  </si>
  <si>
    <t>duração (meses)</t>
  </si>
  <si>
    <t>custo total</t>
  </si>
  <si>
    <t>TT-III</t>
  </si>
  <si>
    <t>TT-I</t>
  </si>
  <si>
    <t>TT-IV</t>
  </si>
  <si>
    <t>TT-V</t>
  </si>
  <si>
    <t>PLANILHA DE TOTALIZAÇÃO DOS RECURSOS SOLICITADOS À FAPESP</t>
  </si>
  <si>
    <t>MOEDA 1:</t>
  </si>
  <si>
    <t>MOEDA 3:</t>
  </si>
  <si>
    <t>MOEDA 4:</t>
  </si>
  <si>
    <t>MOEDA 5:</t>
  </si>
  <si>
    <t>MOEDA 2:</t>
  </si>
  <si>
    <t>IMPRESSÃO OBRIGATÓRIA</t>
  </si>
  <si>
    <t>carga horária semanal</t>
  </si>
  <si>
    <t>Importado</t>
  </si>
  <si>
    <t xml:space="preserve"> Nacional</t>
  </si>
  <si>
    <t xml:space="preserve">TOTAL: </t>
  </si>
  <si>
    <t xml:space="preserve">TOTAL:  </t>
  </si>
  <si>
    <t>TOTAL:</t>
  </si>
  <si>
    <t xml:space="preserve"> TOTAL GERAL:</t>
  </si>
  <si>
    <r>
      <t>PARA IMPRIMIR A INSTRUÇÃO ABAIXO,</t>
    </r>
    <r>
      <rPr>
        <b/>
        <i/>
        <sz val="11"/>
        <color indexed="56"/>
        <rFont val="Tahoma"/>
        <family val="2"/>
      </rPr>
      <t xml:space="preserve"> SELECIONE A ÁREA A SER IMPRESSA</t>
    </r>
  </si>
  <si>
    <r>
      <t>DIGITE "</t>
    </r>
    <r>
      <rPr>
        <b/>
        <sz val="14"/>
        <color indexed="56"/>
        <rFont val="Tahoma"/>
        <family val="2"/>
      </rPr>
      <t>CTRL</t>
    </r>
    <r>
      <rPr>
        <b/>
        <sz val="11"/>
        <color indexed="56"/>
        <rFont val="Tahoma"/>
        <family val="2"/>
      </rPr>
      <t xml:space="preserve">" </t>
    </r>
    <r>
      <rPr>
        <b/>
        <sz val="14"/>
        <color indexed="56"/>
        <rFont val="Tahoma"/>
        <family val="2"/>
      </rPr>
      <t>P</t>
    </r>
    <r>
      <rPr>
        <b/>
        <sz val="11"/>
        <color indexed="56"/>
        <rFont val="Tahoma"/>
        <family val="2"/>
      </rPr>
      <t>, E DEPOIS CLIQUE EM SELEÇÃO.</t>
    </r>
  </si>
  <si>
    <t>NOME DO INTERESSADO:</t>
  </si>
  <si>
    <t>DOCUMENTAÇÃO</t>
  </si>
  <si>
    <t xml:space="preserve">AS CÉLULAS COM FUNDO </t>
  </si>
  <si>
    <t>PORTANTO ESTÃO PROTEGIDAS, E TAMBEM TEM FORMATAÇÃO CONDICIONAL</t>
  </si>
  <si>
    <t>TT-II</t>
  </si>
  <si>
    <t>MATERIAL PERMANENTE</t>
  </si>
  <si>
    <t xml:space="preserve">  </t>
  </si>
  <si>
    <t>MATERIAL DE CONSUMO</t>
  </si>
  <si>
    <t>SERVIÇOS DE TERCEIROS</t>
  </si>
  <si>
    <t>DESPESAS DE TRANSPORTE</t>
  </si>
  <si>
    <t xml:space="preserve">3) Justifique em anexo a utilidade de cada material solicitado para o desenvolvimento do projeto de pesquisa proposto.  </t>
  </si>
  <si>
    <t>total DIP</t>
  </si>
  <si>
    <t>TOTAL DIE:</t>
  </si>
  <si>
    <t>total DIE</t>
  </si>
  <si>
    <t>DIP</t>
  </si>
  <si>
    <t>DIE</t>
  </si>
  <si>
    <t>DESPESAS COM DIÁRIAS NO PAÍS E NO EXTERIOR</t>
  </si>
  <si>
    <r>
      <t>CÂMBIO</t>
    </r>
    <r>
      <rPr>
        <b/>
        <sz val="10"/>
        <rFont val="Tahoma"/>
        <family val="2"/>
      </rPr>
      <t xml:space="preserve"> </t>
    </r>
    <r>
      <rPr>
        <b/>
        <sz val="10"/>
        <color indexed="10"/>
        <rFont val="Tahoma"/>
        <family val="2"/>
      </rPr>
      <t>(INFORME A SIGLA DA MOEDA E O VALOR DE SUA TAXA EM DÓLAR)</t>
    </r>
  </si>
  <si>
    <t>MOEDA 6:</t>
  </si>
  <si>
    <r>
      <t>-</t>
    </r>
    <r>
      <rPr>
        <sz val="10"/>
        <rFont val="Tahoma"/>
        <family val="2"/>
      </rPr>
      <t xml:space="preserve"> Coluna (</t>
    </r>
    <r>
      <rPr>
        <b/>
        <sz val="10"/>
        <rFont val="Tahoma"/>
        <family val="2"/>
      </rPr>
      <t>moeda de origem</t>
    </r>
    <r>
      <rPr>
        <sz val="10"/>
        <rFont val="Tahoma"/>
        <family val="2"/>
      </rPr>
      <t xml:space="preserve">) – indique a moeda de origem, como fornecido no </t>
    </r>
    <r>
      <rPr>
        <b/>
        <sz val="10"/>
        <rFont val="Tahoma"/>
        <family val="2"/>
      </rPr>
      <t>orçamento</t>
    </r>
    <r>
      <rPr>
        <sz val="10"/>
        <rFont val="Tahoma"/>
        <family val="2"/>
      </rPr>
      <t xml:space="preserve"> do exportador/representante autorizado. </t>
    </r>
  </si>
  <si>
    <t>referência do orçamento</t>
  </si>
  <si>
    <t>custo do item moeda original</t>
  </si>
  <si>
    <t>custo do item US$</t>
  </si>
  <si>
    <t>custo do item  moeda original</t>
  </si>
  <si>
    <t xml:space="preserve">PENTE 30 DENTES,  MM ESPESSURA, PARA USO COM A CUBA ACIMA, PROC. ALEMÃ   </t>
  </si>
  <si>
    <r>
      <t xml:space="preserve">1) É imprescindível a apresentação de </t>
    </r>
    <r>
      <rPr>
        <b/>
        <sz val="10"/>
        <color indexed="10"/>
        <rFont val="Tahoma"/>
        <family val="2"/>
      </rPr>
      <t>3 orçamentos</t>
    </r>
    <r>
      <rPr>
        <b/>
        <sz val="10"/>
        <rFont val="Tahoma"/>
        <family val="2"/>
      </rPr>
      <t xml:space="preserve"> de fornecedores/representantes autorizados para cada um dos itens solicitados. </t>
    </r>
  </si>
  <si>
    <t xml:space="preserve">     Informe se houver um único fornecedor.</t>
  </si>
  <si>
    <r>
      <t>-</t>
    </r>
    <r>
      <rPr>
        <sz val="10"/>
        <rFont val="Tahoma"/>
        <family val="2"/>
      </rPr>
      <t xml:space="preserve"> Coluna (</t>
    </r>
    <r>
      <rPr>
        <b/>
        <sz val="10"/>
        <rFont val="Tahoma"/>
        <family val="2"/>
      </rPr>
      <t>custo do item-moeda original</t>
    </r>
    <r>
      <rPr>
        <sz val="10"/>
        <rFont val="Tahoma"/>
        <family val="2"/>
      </rPr>
      <t xml:space="preserve">) - custo total parcial,na moeda de origem,do material solicitado em cada item. </t>
    </r>
  </si>
  <si>
    <t xml:space="preserve">    Não incluir despesas como embalagem. Frete interno, etc..,</t>
  </si>
  <si>
    <r>
      <t>-</t>
    </r>
    <r>
      <rPr>
        <sz val="10"/>
        <rFont val="Tahoma"/>
        <family val="2"/>
      </rPr>
      <t xml:space="preserve"> Coluna (</t>
    </r>
    <r>
      <rPr>
        <b/>
        <sz val="10"/>
        <rFont val="Tahoma"/>
        <family val="2"/>
      </rPr>
      <t>FAPESP</t>
    </r>
    <r>
      <rPr>
        <sz val="10"/>
        <rFont val="Tahoma"/>
        <family val="2"/>
      </rPr>
      <t xml:space="preserve">) – </t>
    </r>
    <r>
      <rPr>
        <b/>
        <sz val="10"/>
        <rFont val="Tahoma"/>
        <family val="2"/>
      </rPr>
      <t xml:space="preserve">para uso exclusivo da FAPESP. </t>
    </r>
  </si>
  <si>
    <t xml:space="preserve">custo do item </t>
  </si>
  <si>
    <t>valor da mensalidade</t>
  </si>
  <si>
    <t>valor integral da bolsa</t>
  </si>
  <si>
    <t>PROCESSO:</t>
  </si>
  <si>
    <t>A ÚNICA PLANILHA QUE SE COMUNICA COM TODAS AS OUTRAS É A CONSOLIDADA</t>
  </si>
  <si>
    <t>AS PLANILHAS FORAM VERTICALIZADAS ENTRE MAIO E JUNHO DE 2010</t>
  </si>
  <si>
    <t>IMAGENS NA PLANILHA</t>
  </si>
  <si>
    <t>A IMAGEM  PARA IR À INSTRUÇÃO  PARA PREENCHIMENTO TEM LINK PARA A LINHA 184</t>
  </si>
  <si>
    <t>COMUNICAÇAO ENTRE AS PLANILHAS</t>
  </si>
  <si>
    <t>INFORMAÇÕES GERAIS</t>
  </si>
  <si>
    <t xml:space="preserve">NAS PLANILHAS "NACIONAIS", AS DUAS PÁGINAS TEM 47 LINHAS </t>
  </si>
  <si>
    <t>NAS PLANILAS "INTERNACIONAIS", A PRIMEIRA PÁGINA TEM 40 LINHAS E A SEGUNDA 47.</t>
  </si>
  <si>
    <t>A IMAGEM UTILIZE ( CTRL + PAGE DOWN...) E A PARA VISUALIZAR A PLANILHA NÃO SERÃO IMPRESSAS</t>
  </si>
  <si>
    <t>INÍCIO - FORMATAÇÃO CONDICIONAL.</t>
  </si>
  <si>
    <t>ELAS FORAM FORMATADAS PRA APARECER INTEGRALMENTE NA TELA COM ZOOM DE 100%</t>
  </si>
  <si>
    <t>item de despesa</t>
  </si>
  <si>
    <t>MATERIAL PERMANENTE NACIONAL</t>
  </si>
  <si>
    <t>MATERIAL PERMANENTE IMPORTADO</t>
  </si>
  <si>
    <t>TOTAL DIP:</t>
  </si>
  <si>
    <r>
      <t>-</t>
    </r>
    <r>
      <rPr>
        <sz val="10"/>
        <rFont val="Tahoma"/>
        <family val="2"/>
      </rPr>
      <t xml:space="preserve"> Coluna </t>
    </r>
    <r>
      <rPr>
        <b/>
        <sz val="10"/>
        <rFont val="Tahoma"/>
        <family val="2"/>
      </rPr>
      <t>(FAPESP)</t>
    </r>
    <r>
      <rPr>
        <sz val="10"/>
        <rFont val="Tahoma"/>
        <family val="2"/>
      </rPr>
      <t xml:space="preserve"> -</t>
    </r>
    <r>
      <rPr>
        <b/>
        <sz val="10"/>
        <rFont val="Tahoma"/>
        <family val="2"/>
      </rPr>
      <t xml:space="preserve"> para uso exclusivo da FAPESP.  </t>
    </r>
  </si>
  <si>
    <r>
      <t>-</t>
    </r>
    <r>
      <rPr>
        <sz val="10"/>
        <rFont val="Tahoma"/>
        <family val="2"/>
      </rPr>
      <t xml:space="preserve"> Coluna </t>
    </r>
    <r>
      <rPr>
        <b/>
        <sz val="10"/>
        <rFont val="Tahoma"/>
        <family val="2"/>
      </rPr>
      <t>(custo do item)</t>
    </r>
    <r>
      <rPr>
        <sz val="10"/>
        <rFont val="Tahoma"/>
        <family val="2"/>
      </rPr>
      <t xml:space="preserve"> - custo total do material solicitado em cada item</t>
    </r>
  </si>
  <si>
    <r>
      <t>-</t>
    </r>
    <r>
      <rPr>
        <sz val="10"/>
        <rFont val="Tahoma"/>
        <family val="2"/>
      </rPr>
      <t xml:space="preserve"> Coluna (</t>
    </r>
    <r>
      <rPr>
        <b/>
        <sz val="10"/>
        <rFont val="Tahoma"/>
        <family val="2"/>
      </rPr>
      <t>preço unitário</t>
    </r>
    <r>
      <rPr>
        <sz val="10"/>
        <rFont val="Tahoma"/>
        <family val="2"/>
      </rPr>
      <t xml:space="preserve">) – valor unitário do item, na moeda de origem </t>
    </r>
    <r>
      <rPr>
        <b/>
        <sz val="10"/>
        <rFont val="Tahoma"/>
        <family val="2"/>
      </rPr>
      <t xml:space="preserve">(indicar a moeda na coluna anterior). </t>
    </r>
  </si>
  <si>
    <r>
      <t>-</t>
    </r>
    <r>
      <rPr>
        <sz val="10"/>
        <rFont val="Tahoma"/>
        <family val="2"/>
      </rPr>
      <t xml:space="preserve"> Coluna (</t>
    </r>
    <r>
      <rPr>
        <b/>
        <sz val="10"/>
        <rFont val="Tahoma"/>
        <family val="2"/>
      </rPr>
      <t>custo do item - US$</t>
    </r>
    <r>
      <rPr>
        <sz val="10"/>
        <rFont val="Tahoma"/>
        <family val="2"/>
      </rPr>
      <t xml:space="preserve">) conversão </t>
    </r>
    <r>
      <rPr>
        <b/>
        <sz val="10"/>
        <rFont val="Tahoma"/>
        <family val="2"/>
      </rPr>
      <t xml:space="preserve">automática </t>
    </r>
    <r>
      <rPr>
        <sz val="10"/>
        <rFont val="Tahoma"/>
        <family val="2"/>
      </rPr>
      <t xml:space="preserve">para dólar americano, do valor calculado </t>
    </r>
    <r>
      <rPr>
        <b/>
        <sz val="10"/>
        <rFont val="Tahoma"/>
        <family val="2"/>
      </rPr>
      <t>na coluna anterior.</t>
    </r>
  </si>
  <si>
    <r>
      <t xml:space="preserve">- Coluna </t>
    </r>
    <r>
      <rPr>
        <b/>
        <sz val="10"/>
        <rFont val="Tahoma"/>
        <family val="2"/>
      </rPr>
      <t xml:space="preserve">(item) -  </t>
    </r>
    <r>
      <rPr>
        <sz val="10"/>
        <rFont val="Tahoma"/>
        <family val="2"/>
      </rPr>
      <t>cada grupo de materiais deve ser numerado sequencialmente. Considere um item para cada grupo.</t>
    </r>
  </si>
  <si>
    <r>
      <t xml:space="preserve">- Coluna </t>
    </r>
    <r>
      <rPr>
        <b/>
        <sz val="10"/>
        <rFont val="Tahoma"/>
        <family val="2"/>
      </rPr>
      <t xml:space="preserve">(moeda de origem) - </t>
    </r>
    <r>
      <rPr>
        <sz val="10"/>
        <rFont val="Tahoma"/>
        <family val="2"/>
      </rPr>
      <t xml:space="preserve"> indique a moeda de origem, como fornecido no </t>
    </r>
    <r>
      <rPr>
        <b/>
        <sz val="10"/>
        <rFont val="Tahoma"/>
        <family val="2"/>
      </rPr>
      <t>orçamento</t>
    </r>
    <r>
      <rPr>
        <sz val="10"/>
        <rFont val="Tahoma"/>
        <family val="2"/>
      </rPr>
      <t xml:space="preserve"> do exportador/representante autorizado.  </t>
    </r>
  </si>
  <si>
    <r>
      <t xml:space="preserve">- Coluna </t>
    </r>
    <r>
      <rPr>
        <b/>
        <sz val="10"/>
        <rFont val="Tahoma"/>
        <family val="2"/>
      </rPr>
      <t xml:space="preserve">(custo do item - moeda original) - </t>
    </r>
    <r>
      <rPr>
        <sz val="10"/>
        <rFont val="Tahoma"/>
        <family val="2"/>
      </rPr>
      <t xml:space="preserve"> custo total do material solicitado em cada item a moeda original.</t>
    </r>
  </si>
  <si>
    <r>
      <t xml:space="preserve">- Coluna </t>
    </r>
    <r>
      <rPr>
        <b/>
        <sz val="10"/>
        <rFont val="Tahoma"/>
        <family val="2"/>
      </rPr>
      <t xml:space="preserve">(custo do item US$) - </t>
    </r>
    <r>
      <rPr>
        <sz val="10"/>
        <rFont val="Tahoma"/>
        <family val="2"/>
      </rPr>
      <t xml:space="preserve"> conversão </t>
    </r>
    <r>
      <rPr>
        <b/>
        <sz val="10"/>
        <rFont val="Tahoma"/>
        <family val="2"/>
      </rPr>
      <t xml:space="preserve">automática </t>
    </r>
    <r>
      <rPr>
        <sz val="10"/>
        <rFont val="Tahoma"/>
        <family val="2"/>
      </rPr>
      <t xml:space="preserve">para dólar americano, do valor informado na coluna </t>
    </r>
    <r>
      <rPr>
        <b/>
        <sz val="10"/>
        <rFont val="Tahoma"/>
        <family val="2"/>
      </rPr>
      <t>anterior.</t>
    </r>
  </si>
  <si>
    <r>
      <t xml:space="preserve">- Coluna </t>
    </r>
    <r>
      <rPr>
        <b/>
        <sz val="10"/>
        <rFont val="Tahoma"/>
        <family val="2"/>
      </rPr>
      <t>(FAPESP) -</t>
    </r>
    <r>
      <rPr>
        <sz val="10"/>
        <rFont val="Tahoma"/>
        <family val="2"/>
      </rPr>
      <t xml:space="preserve"> </t>
    </r>
    <r>
      <rPr>
        <b/>
        <sz val="10"/>
        <rFont val="Tahoma"/>
        <family val="2"/>
      </rPr>
      <t>para uso exclusivo da FAPESP</t>
    </r>
    <r>
      <rPr>
        <sz val="10"/>
        <rFont val="Tahoma"/>
        <family val="2"/>
      </rPr>
      <t>.</t>
    </r>
  </si>
  <si>
    <r>
      <t xml:space="preserve"> - Coluna </t>
    </r>
    <r>
      <rPr>
        <b/>
        <sz val="10"/>
        <rFont val="Tahoma"/>
        <family val="2"/>
      </rPr>
      <t>(item)</t>
    </r>
    <r>
      <rPr>
        <sz val="10"/>
        <rFont val="Tahoma"/>
        <family val="2"/>
      </rPr>
      <t xml:space="preserve"> - cada tipo de serviço deve ser numerado seqüencialmente.</t>
    </r>
    <r>
      <rPr>
        <b/>
        <sz val="10"/>
        <rFont val="Tahoma"/>
        <family val="2"/>
      </rPr>
      <t xml:space="preserve"> (ver exemplo abaixo).</t>
    </r>
  </si>
  <si>
    <r>
      <t xml:space="preserve"> - Coluna </t>
    </r>
    <r>
      <rPr>
        <b/>
        <sz val="10"/>
        <rFont val="Tahoma"/>
        <family val="2"/>
      </rPr>
      <t>(quant.)</t>
    </r>
    <r>
      <rPr>
        <sz val="10"/>
        <rFont val="Tahoma"/>
        <family val="2"/>
      </rPr>
      <t xml:space="preserve"> - quantidade de cada serviço, quando possível  </t>
    </r>
  </si>
  <si>
    <r>
      <t xml:space="preserve"> - Coluna </t>
    </r>
    <r>
      <rPr>
        <b/>
        <sz val="10"/>
        <rFont val="Tahoma"/>
        <family val="2"/>
      </rPr>
      <t>(preço unitário)</t>
    </r>
    <r>
      <rPr>
        <sz val="10"/>
        <rFont val="Tahoma"/>
        <family val="2"/>
      </rPr>
      <t xml:space="preserve"> - valor unitário em moeda nacional.  </t>
    </r>
  </si>
  <si>
    <r>
      <t xml:space="preserve"> - Coluna </t>
    </r>
    <r>
      <rPr>
        <b/>
        <sz val="10"/>
        <rFont val="Tahoma"/>
        <family val="2"/>
      </rPr>
      <t xml:space="preserve">(custo do item) </t>
    </r>
    <r>
      <rPr>
        <sz val="10"/>
        <rFont val="Tahoma"/>
        <family val="2"/>
      </rPr>
      <t xml:space="preserve"> - custo total de cada item solicitado, em moeda nacional. </t>
    </r>
    <r>
      <rPr>
        <b/>
        <sz val="10"/>
        <rFont val="Tahoma"/>
        <family val="2"/>
      </rPr>
      <t xml:space="preserve">(a totalização desta coluna é automática).  </t>
    </r>
  </si>
  <si>
    <r>
      <t xml:space="preserve"> - Coluna </t>
    </r>
    <r>
      <rPr>
        <b/>
        <sz val="10"/>
        <rFont val="Tahoma"/>
        <family val="2"/>
      </rPr>
      <t>(FAPESP)</t>
    </r>
    <r>
      <rPr>
        <sz val="10"/>
        <rFont val="Tahoma"/>
        <family val="2"/>
      </rPr>
      <t xml:space="preserve"> - </t>
    </r>
    <r>
      <rPr>
        <b/>
        <sz val="10"/>
        <rFont val="Tahoma"/>
        <family val="2"/>
      </rPr>
      <t xml:space="preserve">para uso exclusivo da FAPESP.  </t>
    </r>
  </si>
  <si>
    <r>
      <t xml:space="preserve">- Coluna </t>
    </r>
    <r>
      <rPr>
        <b/>
        <sz val="10"/>
        <rFont val="Tahoma"/>
        <family val="2"/>
      </rPr>
      <t>(item)</t>
    </r>
    <r>
      <rPr>
        <sz val="10"/>
        <rFont val="Tahoma"/>
        <family val="2"/>
      </rPr>
      <t xml:space="preserve"> - cada tipo de serviço deve ser numerado seqüencialmente.</t>
    </r>
    <r>
      <rPr>
        <b/>
        <sz val="10"/>
        <rFont val="Tahoma"/>
        <family val="2"/>
      </rPr>
      <t xml:space="preserve"> (Ver exemplo abaixo). </t>
    </r>
  </si>
  <si>
    <r>
      <t xml:space="preserve">- Coluna </t>
    </r>
    <r>
      <rPr>
        <b/>
        <sz val="10"/>
        <rFont val="Tahoma"/>
        <family val="2"/>
      </rPr>
      <t xml:space="preserve">(quant.) </t>
    </r>
    <r>
      <rPr>
        <sz val="10"/>
        <rFont val="Tahoma"/>
        <family val="2"/>
      </rPr>
      <t xml:space="preserve">- quantidade de cada serviço, quando possível. </t>
    </r>
  </si>
  <si>
    <r>
      <t xml:space="preserve">- Coluna </t>
    </r>
    <r>
      <rPr>
        <b/>
        <sz val="10"/>
        <rFont val="Tahoma"/>
        <family val="2"/>
      </rPr>
      <t>(moeda de origem)</t>
    </r>
    <r>
      <rPr>
        <sz val="10"/>
        <rFont val="Tahoma"/>
        <family val="2"/>
      </rPr>
      <t xml:space="preserve"> - indique a moeda de origem. </t>
    </r>
  </si>
  <si>
    <r>
      <t xml:space="preserve">- Coluna </t>
    </r>
    <r>
      <rPr>
        <b/>
        <sz val="10"/>
        <rFont val="Tahoma"/>
        <family val="2"/>
      </rPr>
      <t>(custo do item - moeda original)</t>
    </r>
    <r>
      <rPr>
        <sz val="10"/>
        <rFont val="Tahoma"/>
        <family val="2"/>
      </rPr>
      <t xml:space="preserve"> - custo total, na moeda de origem,  de cada item solicitado. </t>
    </r>
  </si>
  <si>
    <r>
      <t xml:space="preserve">- </t>
    </r>
    <r>
      <rPr>
        <sz val="10"/>
        <rFont val="Tahoma"/>
        <family val="2"/>
      </rPr>
      <t xml:space="preserve">Coluna </t>
    </r>
    <r>
      <rPr>
        <b/>
        <sz val="10"/>
        <rFont val="Tahoma"/>
        <family val="2"/>
      </rPr>
      <t xml:space="preserve">(FAPESP) </t>
    </r>
    <r>
      <rPr>
        <sz val="10"/>
        <rFont val="Tahoma"/>
        <family val="2"/>
      </rPr>
      <t>-</t>
    </r>
    <r>
      <rPr>
        <b/>
        <sz val="10"/>
        <rFont val="Tahoma"/>
        <family val="2"/>
      </rPr>
      <t xml:space="preserve"> para uso exclusivo da FAPESP </t>
    </r>
  </si>
  <si>
    <r>
      <t xml:space="preserve">- Coluna </t>
    </r>
    <r>
      <rPr>
        <b/>
        <sz val="10"/>
        <rFont val="Tahoma"/>
        <family val="2"/>
      </rPr>
      <t>(item)</t>
    </r>
    <r>
      <rPr>
        <sz val="10"/>
        <rFont val="Tahoma"/>
        <family val="2"/>
      </rPr>
      <t xml:space="preserve"> - cada viagem deve ser numerada seqüencialmente</t>
    </r>
    <r>
      <rPr>
        <b/>
        <sz val="10"/>
        <rFont val="Tahoma"/>
        <family val="2"/>
      </rPr>
      <t xml:space="preserve"> (ver exemplo abaixo).  </t>
    </r>
  </si>
  <si>
    <r>
      <t xml:space="preserve">- Coluna </t>
    </r>
    <r>
      <rPr>
        <b/>
        <sz val="10"/>
        <rFont val="Tahoma"/>
        <family val="2"/>
      </rPr>
      <t>(quant.)</t>
    </r>
    <r>
      <rPr>
        <sz val="10"/>
        <rFont val="Tahoma"/>
        <family val="2"/>
      </rPr>
      <t xml:space="preserve"> - quantidade de viagens a serem realizadas em um mesmo percurso, por uma mesma pessoa.  </t>
    </r>
  </si>
  <si>
    <r>
      <t xml:space="preserve">- Coluna </t>
    </r>
    <r>
      <rPr>
        <b/>
        <sz val="10"/>
        <rFont val="Tahoma"/>
        <family val="2"/>
      </rPr>
      <t>(descrição)</t>
    </r>
    <r>
      <rPr>
        <sz val="10"/>
        <rFont val="Tahoma"/>
        <family val="2"/>
      </rPr>
      <t xml:space="preserve"> - descreva o percurso a ser realizado, o meio de transporte a ser utilizado e indique quem realizará a viagem.</t>
    </r>
  </si>
  <si>
    <r>
      <t xml:space="preserve">- Coluna </t>
    </r>
    <r>
      <rPr>
        <b/>
        <sz val="10"/>
        <rFont val="Tahoma"/>
        <family val="2"/>
      </rPr>
      <t>(preço unitário)</t>
    </r>
    <r>
      <rPr>
        <sz val="10"/>
        <rFont val="Tahoma"/>
        <family val="2"/>
      </rPr>
      <t xml:space="preserve"> - valor unitário em moeda nacional.  </t>
    </r>
  </si>
  <si>
    <r>
      <t xml:space="preserve">- Coluna </t>
    </r>
    <r>
      <rPr>
        <b/>
        <sz val="10"/>
        <rFont val="Tahoma"/>
        <family val="2"/>
      </rPr>
      <t>(custo do item)</t>
    </r>
    <r>
      <rPr>
        <sz val="10"/>
        <rFont val="Tahoma"/>
        <family val="2"/>
      </rPr>
      <t xml:space="preserve"> - custo total das viagens solicitadas em cada item, em moeda nacional. </t>
    </r>
    <r>
      <rPr>
        <b/>
        <sz val="10"/>
        <rFont val="Tahoma"/>
        <family val="2"/>
      </rPr>
      <t>(a totalização desta coluna é automática).</t>
    </r>
  </si>
  <si>
    <r>
      <t xml:space="preserve">- Coluna </t>
    </r>
    <r>
      <rPr>
        <b/>
        <sz val="10"/>
        <rFont val="Tahoma"/>
        <family val="2"/>
      </rPr>
      <t>(FAPESP)</t>
    </r>
    <r>
      <rPr>
        <sz val="10"/>
        <rFont val="Tahoma"/>
        <family val="2"/>
      </rPr>
      <t xml:space="preserve"> - </t>
    </r>
    <r>
      <rPr>
        <b/>
        <sz val="10"/>
        <rFont val="Tahoma"/>
        <family val="2"/>
      </rPr>
      <t xml:space="preserve">para uso exclusivo da FAPESP.  </t>
    </r>
  </si>
  <si>
    <r>
      <t xml:space="preserve">- Coluna </t>
    </r>
    <r>
      <rPr>
        <b/>
        <sz val="10"/>
        <rFont val="Tahoma"/>
        <family val="2"/>
      </rPr>
      <t>()</t>
    </r>
    <r>
      <rPr>
        <sz val="10"/>
        <rFont val="Tahoma"/>
        <family val="2"/>
      </rPr>
      <t xml:space="preserve"> - </t>
    </r>
    <r>
      <rPr>
        <b/>
        <sz val="10"/>
        <rFont val="Tahoma"/>
        <family val="2"/>
      </rPr>
      <t xml:space="preserve">para uso exclusivo da FAPESP.  </t>
    </r>
  </si>
  <si>
    <r>
      <t xml:space="preserve">- Coluna </t>
    </r>
    <r>
      <rPr>
        <b/>
        <sz val="10"/>
        <rFont val="Tahoma"/>
        <family val="2"/>
      </rPr>
      <t>(quantidade)</t>
    </r>
    <r>
      <rPr>
        <sz val="10"/>
        <rFont val="Tahoma"/>
        <family val="2"/>
      </rPr>
      <t xml:space="preserve"> - quantidade de diárias necessárias para cada viagem/usuário.</t>
    </r>
  </si>
  <si>
    <r>
      <t xml:space="preserve">- Coluna </t>
    </r>
    <r>
      <rPr>
        <b/>
        <sz val="10"/>
        <rFont val="Tahoma"/>
        <family val="2"/>
      </rPr>
      <t>(item de despesa)</t>
    </r>
    <r>
      <rPr>
        <sz val="10"/>
        <rFont val="Tahoma"/>
        <family val="2"/>
      </rPr>
      <t xml:space="preserve"> - informe se é </t>
    </r>
    <r>
      <rPr>
        <b/>
        <sz val="10"/>
        <rFont val="Tahoma"/>
        <family val="2"/>
      </rPr>
      <t>DIP</t>
    </r>
    <r>
      <rPr>
        <sz val="10"/>
        <rFont val="Tahoma"/>
        <family val="2"/>
      </rPr>
      <t xml:space="preserve"> ou </t>
    </r>
    <r>
      <rPr>
        <b/>
        <sz val="10"/>
        <rFont val="Tahoma"/>
        <family val="2"/>
      </rPr>
      <t>DIE</t>
    </r>
    <r>
      <rPr>
        <sz val="10"/>
        <rFont val="Tahoma"/>
        <family val="2"/>
      </rPr>
      <t>.</t>
    </r>
  </si>
  <si>
    <r>
      <t xml:space="preserve">- Coluna </t>
    </r>
    <r>
      <rPr>
        <b/>
        <sz val="10"/>
        <rFont val="Tahoma"/>
        <family val="2"/>
      </rPr>
      <t>(</t>
    </r>
    <r>
      <rPr>
        <sz val="10"/>
        <rFont val="Tahoma"/>
        <family val="2"/>
      </rPr>
      <t>total DIE</t>
    </r>
    <r>
      <rPr>
        <b/>
        <sz val="10"/>
        <rFont val="Tahoma"/>
        <family val="2"/>
      </rPr>
      <t>)</t>
    </r>
    <r>
      <rPr>
        <sz val="10"/>
        <rFont val="Tahoma"/>
        <family val="2"/>
      </rPr>
      <t xml:space="preserve"> - cálculo automático do  valor total das diárias solicitadas no EXTERIOR, conforme seleção da coluna (</t>
    </r>
    <r>
      <rPr>
        <b/>
        <sz val="10"/>
        <rFont val="Tahoma"/>
        <family val="2"/>
      </rPr>
      <t>item de despesa).</t>
    </r>
  </si>
  <si>
    <r>
      <t xml:space="preserve">- Coluna </t>
    </r>
    <r>
      <rPr>
        <b/>
        <sz val="10"/>
        <rFont val="Tahoma"/>
        <family val="2"/>
      </rPr>
      <t>(</t>
    </r>
    <r>
      <rPr>
        <sz val="10"/>
        <rFont val="Tahoma"/>
        <family val="2"/>
      </rPr>
      <t>total DIP</t>
    </r>
    <r>
      <rPr>
        <b/>
        <sz val="10"/>
        <rFont val="Tahoma"/>
        <family val="2"/>
      </rPr>
      <t>)</t>
    </r>
    <r>
      <rPr>
        <sz val="10"/>
        <rFont val="Tahoma"/>
        <family val="2"/>
      </rPr>
      <t xml:space="preserve"> - cálculo automático do valor total das diárias solicitadas no PAÍS, conforme seleção da coluna (</t>
    </r>
    <r>
      <rPr>
        <b/>
        <sz val="10"/>
        <rFont val="Tahoma"/>
        <family val="2"/>
      </rPr>
      <t>item de despesa</t>
    </r>
    <r>
      <rPr>
        <sz val="10"/>
        <rFont val="Tahoma"/>
        <family val="2"/>
      </rPr>
      <t>).</t>
    </r>
  </si>
  <si>
    <r>
      <t xml:space="preserve">- Coluna </t>
    </r>
    <r>
      <rPr>
        <b/>
        <sz val="10"/>
        <rFont val="Tahoma"/>
        <family val="2"/>
      </rPr>
      <t>(descrição)</t>
    </r>
    <r>
      <rPr>
        <sz val="10"/>
        <rFont val="Tahoma"/>
        <family val="2"/>
      </rPr>
      <t xml:space="preserve"> - descrição detalhada do serviço e executor a ser contratado.</t>
    </r>
    <r>
      <rPr>
        <b/>
        <sz val="10"/>
        <color indexed="10"/>
        <rFont val="Tahoma"/>
        <family val="2"/>
      </rPr>
      <t xml:space="preserve"> Descreva despesas cobradas pelo executor (ex.: embalagem, documentação, etc),</t>
    </r>
    <r>
      <rPr>
        <sz val="10"/>
        <rFont val="Tahoma"/>
        <family val="2"/>
      </rPr>
      <t xml:space="preserve"> </t>
    </r>
  </si>
  <si>
    <r>
      <t xml:space="preserve">- Coluna </t>
    </r>
    <r>
      <rPr>
        <b/>
        <sz val="10"/>
        <rFont val="Tahoma"/>
        <family val="2"/>
      </rPr>
      <t xml:space="preserve">(preço do item) </t>
    </r>
    <r>
      <rPr>
        <sz val="10"/>
        <rFont val="Tahoma"/>
        <family val="2"/>
      </rPr>
      <t xml:space="preserve">- valor unitário na moeda de origem </t>
    </r>
    <r>
      <rPr>
        <b/>
        <sz val="10"/>
        <rFont val="Tahoma"/>
        <family val="2"/>
      </rPr>
      <t>(</t>
    </r>
    <r>
      <rPr>
        <sz val="10"/>
        <rFont val="Tahoma"/>
        <family val="2"/>
      </rPr>
      <t xml:space="preserve">indicar moeda na </t>
    </r>
    <r>
      <rPr>
        <b/>
        <sz val="10"/>
        <rFont val="Tahoma"/>
        <family val="2"/>
      </rPr>
      <t>coluna</t>
    </r>
    <r>
      <rPr>
        <sz val="10"/>
        <rFont val="Tahoma"/>
        <family val="2"/>
      </rPr>
      <t xml:space="preserve"> </t>
    </r>
    <r>
      <rPr>
        <b/>
        <sz val="10"/>
        <rFont val="Tahoma"/>
        <family val="2"/>
      </rPr>
      <t xml:space="preserve">anterior). </t>
    </r>
  </si>
  <si>
    <r>
      <t xml:space="preserve">- Coluna </t>
    </r>
    <r>
      <rPr>
        <b/>
        <sz val="10"/>
        <rFont val="Tahoma"/>
        <family val="2"/>
      </rPr>
      <t>(custo do item - US$)</t>
    </r>
    <r>
      <rPr>
        <sz val="10"/>
        <rFont val="Tahoma"/>
        <family val="2"/>
      </rPr>
      <t xml:space="preserve"> -  conversão </t>
    </r>
    <r>
      <rPr>
        <b/>
        <sz val="10"/>
        <rFont val="Tahoma"/>
        <family val="2"/>
      </rPr>
      <t>automática</t>
    </r>
    <r>
      <rPr>
        <sz val="10"/>
        <rFont val="Tahoma"/>
        <family val="2"/>
      </rPr>
      <t xml:space="preserve"> para o dólar americano, do valor lançado na Coluna </t>
    </r>
    <r>
      <rPr>
        <b/>
        <sz val="10"/>
        <rFont val="Tahoma"/>
        <family val="2"/>
      </rPr>
      <t>custo do item</t>
    </r>
    <r>
      <rPr>
        <sz val="10"/>
        <rFont val="Tahoma"/>
        <family val="2"/>
      </rPr>
      <t>.</t>
    </r>
    <r>
      <rPr>
        <b/>
        <sz val="10"/>
        <rFont val="Tahoma"/>
        <family val="2"/>
      </rPr>
      <t xml:space="preserve"> </t>
    </r>
  </si>
  <si>
    <t>1- MATERIAL PERMANENTE NACIONAL</t>
  </si>
  <si>
    <t>2- MATERIAL PERMANENTE IMPORTADO</t>
  </si>
  <si>
    <t>3- MATERIAL DE CONSUMO A SER ADQUIRIDO NO BRASIL</t>
  </si>
  <si>
    <t>4- MATERIAL DE CONSUMO IMPORTADO</t>
  </si>
  <si>
    <t>5- SERVIÇOS DE TERCEIROS NO BRASIL</t>
  </si>
  <si>
    <t>6- SERVIÇOS DE TERCEIROS NO EXTERIOR</t>
  </si>
  <si>
    <t>7- DESPESAS DE TRANSPORTE</t>
  </si>
  <si>
    <t>8- DESPESAS COM DIÁRIAS NO PAÍS E NO EXTERIOR</t>
  </si>
  <si>
    <t xml:space="preserve">- JUSTIFIQUE EM ANEXO A UTILIDADE DE CADA MATERIAL SOLICITADO PARA O DESENVOLVIMENTO DO PROJETO DE PESQUISA PROPOSTO.  </t>
  </si>
  <si>
    <t>- É IMPRESCINDÍVEL A APRESENTAÇÃO DE 3 ORÇAMENTOS DE FORNECEDORES/REPRESENTANTES AUTORIZADOS PARA CADA UM DOS ITENS SOLICITADOS. INFORME SE HOUVER UM ÚNICO FORNECEDOR.</t>
  </si>
  <si>
    <t>-É IMPRESCINDÍVEL A APRESENTAÇÃO DE 3 ORÇAMENTOS DE FORNECEDORES/REPRESENTANTES AUTORIZADOS PARA CADA UM DOS ITENS SOLICITADOS. INFORME SE HOUVER UM ÚNICO FORNECEDOR.</t>
  </si>
  <si>
    <t xml:space="preserve">MATERIAL / SERVIÇO                                                             </t>
  </si>
  <si>
    <t>AS LINHAS DE TODAS AS PLANILHAS TEM ALTURA DE "23,25".</t>
  </si>
  <si>
    <t xml:space="preserve">CONTÉM FÓRMULAS DE TOTALIZAÇÃO </t>
  </si>
  <si>
    <t xml:space="preserve">   serviços administrativos ou contratos para manutenção de equipamentos.</t>
  </si>
  <si>
    <t xml:space="preserve"> - Somente são analisadas solicitações de recursos para serviços especializados e de curta duração. Não incluir salários de qualquer natureza, bolsas no País ou no exterior,</t>
  </si>
  <si>
    <r>
      <t xml:space="preserve">- Coluna </t>
    </r>
    <r>
      <rPr>
        <b/>
        <sz val="10"/>
        <rFont val="Tahoma"/>
        <family val="2"/>
      </rPr>
      <t xml:space="preserve">(descrição) - </t>
    </r>
    <r>
      <rPr>
        <sz val="10"/>
        <rFont val="Tahoma"/>
        <family val="2"/>
      </rPr>
      <t xml:space="preserve">descreva o grupo de material que se pretende adquirir. </t>
    </r>
    <r>
      <rPr>
        <b/>
        <sz val="10"/>
        <color indexed="10"/>
        <rFont val="Tahoma"/>
        <family val="2"/>
      </rPr>
      <t>Descreva despesas cobradas pelo exportador (ex.: embalagem, documentação, etc).</t>
    </r>
    <r>
      <rPr>
        <sz val="10"/>
        <rFont val="Tahoma"/>
        <family val="2"/>
      </rPr>
      <t/>
    </r>
  </si>
  <si>
    <t xml:space="preserve">   Toda a descrição deve ser feita em  PORTUGUÊS, (Ver exemplo abaixo). </t>
  </si>
  <si>
    <t>valor da bolsa</t>
  </si>
  <si>
    <t>IC</t>
  </si>
  <si>
    <t>(CÉLULA DE TOTALIZAÇÃO AUTOMÁTICA)</t>
  </si>
  <si>
    <t>Níveis de Bolsas TT</t>
  </si>
  <si>
    <t xml:space="preserve">http://www.fapesp.br/materia/3098/capacitacao-tecnica/niveis-de-bolsas-tt.htm </t>
  </si>
  <si>
    <r>
      <t xml:space="preserve">ii) Bolsa TT-2, para alunos do último ano ou egressos do nível médio técnico, sem reprovações em seu histórico escolar e sem vínculo empregatício, com dedicação de </t>
    </r>
    <r>
      <rPr>
        <b/>
        <sz val="9"/>
        <rFont val="Verdana"/>
        <family val="2"/>
      </rPr>
      <t>16 a 40 horas semanais</t>
    </r>
    <r>
      <rPr>
        <sz val="9"/>
        <rFont val="Verdana"/>
        <family val="2"/>
      </rPr>
      <t xml:space="preserve"> (o valor da Bolsa a ser paga será proporcional ao número de horas semanais) às atividades de apoio ao projeto de pesquisa;</t>
    </r>
  </si>
  <si>
    <r>
      <t xml:space="preserve">i) Bolsa TT-1, para alunos de graduação, sem reprovações em seu histórico escolar e sem vínculo empregatício, com dedicação de </t>
    </r>
    <r>
      <rPr>
        <b/>
        <sz val="9"/>
        <rFont val="Verdana"/>
        <family val="2"/>
      </rPr>
      <t>15 horas</t>
    </r>
    <r>
      <rPr>
        <sz val="9"/>
        <rFont val="Verdana"/>
        <family val="2"/>
      </rPr>
      <t xml:space="preserve"> </t>
    </r>
    <r>
      <rPr>
        <b/>
        <sz val="9"/>
        <rFont val="Verdana"/>
        <family val="2"/>
      </rPr>
      <t>semanais</t>
    </r>
    <r>
      <rPr>
        <sz val="9"/>
        <rFont val="Verdana"/>
        <family val="2"/>
      </rPr>
      <t xml:space="preserve"> às atividades de apoio ao projeto de pesquisa, sem que haja prejuízo em seu desempenho acadêmico;</t>
    </r>
  </si>
  <si>
    <r>
      <t xml:space="preserve">iii) Bolsa TT-3, para alunos graduados do nível superior, sem reprovações em seu histórico escolar e sem vínculo empregatício, com dedicação de </t>
    </r>
    <r>
      <rPr>
        <b/>
        <sz val="9"/>
        <rFont val="Verdana"/>
        <family val="2"/>
      </rPr>
      <t xml:space="preserve">16 a 40 horas semanais </t>
    </r>
    <r>
      <rPr>
        <sz val="9"/>
        <rFont val="Verdana"/>
        <family val="2"/>
      </rPr>
      <t>(o valor da Bolsa a ser paga será proporcional ao número de horas semanais) às atividades de apoio ao projeto de pesquisa. O tempo de bolsa TT-3 será descontado no caso do interessado vir a usufruir de Bolsa de Mestrado ou Doutorado Direto.</t>
    </r>
  </si>
  <si>
    <r>
      <t xml:space="preserve">iv) Bolsa TT-4, para graduado, especialista em Tecnologia de Informação (TI), com dois anos de experiência após a graduação ou título de mestrado na área de TI, sem vínculo empregatício, com dedicação de </t>
    </r>
    <r>
      <rPr>
        <b/>
        <sz val="9"/>
        <rFont val="Verdana"/>
        <family val="2"/>
      </rPr>
      <t>16 a 40 horas semanais</t>
    </r>
    <r>
      <rPr>
        <sz val="9"/>
        <rFont val="Verdana"/>
        <family val="2"/>
      </rPr>
      <t xml:space="preserve"> (o valor da Bolsa a ser paga será proporcional ao número de horas semanais) às atividades de apoio ao projeto de pesquisa;</t>
    </r>
  </si>
  <si>
    <r>
      <t xml:space="preserve">v) Bolsa TT-4A, para graduado, especialista em TI com pelo menos quatro anos de experiência após a graduação, sem vínculo empregatício, com dedicação de </t>
    </r>
    <r>
      <rPr>
        <b/>
        <sz val="9"/>
        <rFont val="Verdana"/>
        <family val="2"/>
      </rPr>
      <t>16 a 40 horas semanais</t>
    </r>
    <r>
      <rPr>
        <sz val="9"/>
        <rFont val="Verdana"/>
        <family val="2"/>
      </rPr>
      <t xml:space="preserve"> (o valor da Bolsa a ser paga será proporcional ao número de horas semanais) às atividades de apoio ao projeto de pesquisa;</t>
    </r>
  </si>
  <si>
    <r>
      <t xml:space="preserve">vi) Bolsa TT-5, para graduado, especialista em TI com pelo menos cinco anos de experiência após a graduação ou título de doutorado, sem vínculo empregatício, com dedicação de </t>
    </r>
    <r>
      <rPr>
        <b/>
        <sz val="9"/>
        <rFont val="Verdana"/>
        <family val="2"/>
      </rPr>
      <t>16 a 40 horas semanais</t>
    </r>
    <r>
      <rPr>
        <sz val="9"/>
        <rFont val="Verdana"/>
        <family val="2"/>
      </rPr>
      <t xml:space="preserve"> (o valor da Bolsa a ser paga será proporcional ao número de horas semanais) às atividades de apoio ao projeto de pesquisa.</t>
    </r>
  </si>
  <si>
    <r>
      <t>Coluna (</t>
    </r>
    <r>
      <rPr>
        <b/>
        <sz val="10"/>
        <rFont val="Tahoma"/>
        <family val="2"/>
      </rPr>
      <t>custo total</t>
    </r>
    <r>
      <rPr>
        <sz val="10"/>
        <rFont val="Tahoma"/>
        <family val="2"/>
      </rPr>
      <t>) -  Coluna de totalização automática.</t>
    </r>
  </si>
  <si>
    <r>
      <t>Coluna (</t>
    </r>
    <r>
      <rPr>
        <b/>
        <sz val="10"/>
        <rFont val="Tahoma"/>
        <family val="2"/>
      </rPr>
      <t>valor integral da bolsa</t>
    </r>
    <r>
      <rPr>
        <sz val="10"/>
        <rFont val="Tahoma"/>
        <family val="2"/>
      </rPr>
      <t xml:space="preserve">) - Esta coluna é automática de acordo com a </t>
    </r>
    <r>
      <rPr>
        <b/>
        <sz val="10"/>
        <rFont val="Tahoma"/>
        <family val="2"/>
      </rPr>
      <t>modalidade</t>
    </r>
    <r>
      <rPr>
        <sz val="10"/>
        <rFont val="Tahoma"/>
        <family val="2"/>
      </rPr>
      <t xml:space="preserve"> de bolsa TT selecionada.</t>
    </r>
  </si>
  <si>
    <r>
      <t>Coluna (</t>
    </r>
    <r>
      <rPr>
        <b/>
        <sz val="10"/>
        <rFont val="Tahoma"/>
        <family val="2"/>
      </rPr>
      <t>item</t>
    </r>
    <r>
      <rPr>
        <sz val="10"/>
        <rFont val="Tahoma"/>
        <family val="2"/>
      </rPr>
      <t>) - as bolsas solicitadas devem ser numeradas sequencialmente.</t>
    </r>
  </si>
  <si>
    <r>
      <t>Coluna (</t>
    </r>
    <r>
      <rPr>
        <b/>
        <sz val="10"/>
        <rFont val="Tahoma"/>
        <family val="2"/>
      </rPr>
      <t>modalidade</t>
    </r>
    <r>
      <rPr>
        <sz val="10"/>
        <rFont val="Tahoma"/>
        <family val="2"/>
      </rPr>
      <t>) - Selecione a modalidade de bolsa TT, veja acima todas as opções disponíveis.</t>
    </r>
  </si>
  <si>
    <r>
      <t>Coluna (</t>
    </r>
    <r>
      <rPr>
        <b/>
        <sz val="10"/>
        <rFont val="Tahoma"/>
        <family val="2"/>
      </rPr>
      <t>quantidade</t>
    </r>
    <r>
      <rPr>
        <sz val="10"/>
        <rFont val="Tahoma"/>
        <family val="2"/>
      </rPr>
      <t>) - Digite  a quantidade de bolsas (</t>
    </r>
    <r>
      <rPr>
        <b/>
        <sz val="10"/>
        <rFont val="Tahoma"/>
        <family val="2"/>
      </rPr>
      <t>bolsistas</t>
    </r>
    <r>
      <rPr>
        <sz val="10"/>
        <rFont val="Tahoma"/>
        <family val="2"/>
      </rPr>
      <t>) referente a modalidade solicitada.</t>
    </r>
  </si>
  <si>
    <r>
      <rPr>
        <b/>
        <sz val="14"/>
        <rFont val="Tahoma"/>
        <family val="2"/>
      </rPr>
      <t xml:space="preserve">- </t>
    </r>
    <r>
      <rPr>
        <sz val="10"/>
        <rFont val="Tahoma"/>
        <family val="2"/>
      </rPr>
      <t>Coluna (</t>
    </r>
    <r>
      <rPr>
        <b/>
        <sz val="10"/>
        <rFont val="Tahoma"/>
        <family val="2"/>
      </rPr>
      <t>referência do orçamento</t>
    </r>
    <r>
      <rPr>
        <sz val="10"/>
        <rFont val="Tahoma"/>
        <family val="2"/>
      </rPr>
      <t xml:space="preserve">) - </t>
    </r>
    <r>
      <rPr>
        <b/>
        <sz val="10"/>
        <rFont val="Tahoma"/>
        <family val="2"/>
      </rPr>
      <t>faça a correlação entre o item solicitado e o orçamento apresentado.</t>
    </r>
  </si>
  <si>
    <t>PD</t>
  </si>
  <si>
    <t>VALOR DA RESERVA TÉCNICA</t>
  </si>
  <si>
    <t>VALOR TOTAL SOLICITADO</t>
  </si>
  <si>
    <t>CEPID - ANO 1</t>
  </si>
  <si>
    <t>ANO 1</t>
  </si>
  <si>
    <t>MPN</t>
  </si>
  <si>
    <t>MPI</t>
  </si>
  <si>
    <t>MCN</t>
  </si>
  <si>
    <t>MCI</t>
  </si>
  <si>
    <t>STB</t>
  </si>
  <si>
    <t>STE</t>
  </si>
  <si>
    <t>TRAN</t>
  </si>
  <si>
    <t>DIP-DIE</t>
  </si>
  <si>
    <t>BOL-ACAD</t>
  </si>
  <si>
    <t xml:space="preserve">1- MATERIAL PERMANENTE NACIONAL </t>
  </si>
  <si>
    <t>MATERIAL DE CONSUMO NACIONAL</t>
  </si>
  <si>
    <t>MATERIAL DE CONSUMO IMPORTADO</t>
  </si>
  <si>
    <t>SERVIÇOS DE TERCEIROS NO BRASIL</t>
  </si>
  <si>
    <t>SERVIÇOS DE TERCEIROS NO EXTERIOR</t>
  </si>
  <si>
    <t>BOLSAS DE CAPACITAÇÃO TÉCNICA</t>
  </si>
  <si>
    <t>BOL-TTS</t>
  </si>
  <si>
    <t>LEGENDA DAS SIGLAS UTILIZADAS</t>
  </si>
  <si>
    <t>CEPID - ANO 2</t>
  </si>
  <si>
    <t>ÍNDICE($U$43:$U$48;CORRESP(K22;$T$43:$T$48;0))*M22)</t>
  </si>
  <si>
    <t>1º PASSO</t>
  </si>
  <si>
    <t>Empurrar a Instrução para baixo depois da lina 1300</t>
  </si>
  <si>
    <t>2º copiar a imagem do cepid</t>
  </si>
  <si>
    <t>3º copiar mais 2 páginas a partir da segunda, acertar a numeração a data e os titulos de cada nova página</t>
  </si>
  <si>
    <t>4º Atualizar a fórmula adicionando as linhas das novas páginas</t>
  </si>
  <si>
    <t>5º Copiar as 4 planilhas pra o próximo ano</t>
  </si>
  <si>
    <t>6º Atualizar o ano da imagem para o próximo ano</t>
  </si>
  <si>
    <t>7º Atualizar a Validação de Dados da MOEDA</t>
  </si>
  <si>
    <t>8º Verificar se a caixa das moedas e valores estão ok</t>
  </si>
  <si>
    <t>9º Copiar a formatação da validação para as novas página</t>
  </si>
  <si>
    <t>10º Atualizar formula de totalização (custo do item)</t>
  </si>
  <si>
    <t>ÍNDICE(NUMEROS DA TABELINHA+F4;CORRESP(CELULA DA SIGLA DA MOEDA-VARIAVEL;0))*CUSTO DO ITEM NA MOEDA ORIGINAL-VARIAVEL)</t>
  </si>
  <si>
    <t>ATUALIZAR a imagem do cepid</t>
  </si>
  <si>
    <t>1º Copiar as 4 planilhas pra o próximo ano</t>
  </si>
  <si>
    <t>MS-I</t>
  </si>
  <si>
    <t>DD-I</t>
  </si>
  <si>
    <t>4-MCI'!Area_de_impressao</t>
  </si>
  <si>
    <t>BOLSAS ACADÊMICAS - IC - MS - DR - DD - PD</t>
  </si>
  <si>
    <t xml:space="preserve">BOLSAS DE CAPACITAÇÃO TÉCNICA </t>
  </si>
  <si>
    <r>
      <t>-</t>
    </r>
    <r>
      <rPr>
        <sz val="10"/>
        <rFont val="Tahoma"/>
        <family val="2"/>
      </rPr>
      <t xml:space="preserve"> Considerar MATERIAL PERMANENTE aquele que tenha duração mínima de dois anos e custo unitário a partir de 3% do salário mínimo vigente no País.  </t>
    </r>
  </si>
  <si>
    <r>
      <t>-</t>
    </r>
    <r>
      <rPr>
        <sz val="10"/>
        <rFont val="Tahoma"/>
        <family val="2"/>
      </rPr>
      <t xml:space="preserve"> Coluna </t>
    </r>
    <r>
      <rPr>
        <b/>
        <sz val="10"/>
        <rFont val="Tahoma"/>
        <family val="2"/>
      </rPr>
      <t>(item)</t>
    </r>
    <r>
      <rPr>
        <sz val="10"/>
        <rFont val="Tahoma"/>
        <family val="2"/>
      </rPr>
      <t xml:space="preserve"> </t>
    </r>
    <r>
      <rPr>
        <b/>
        <sz val="10"/>
        <rFont val="Tahoma"/>
        <family val="2"/>
      </rPr>
      <t xml:space="preserve">- </t>
    </r>
    <r>
      <rPr>
        <sz val="10"/>
        <rFont val="Tahoma"/>
        <family val="2"/>
      </rPr>
      <t>cada material solicitado deve ser numerado seqüencialmente. Considere um item para cada material (equipamento e componentes) e um sub-item para cada</t>
    </r>
  </si>
  <si>
    <r>
      <t xml:space="preserve">   um dos seus acessórios, deixando claro quais são os acessórios correspondentes a um determinado item, com letras seqüenciais. </t>
    </r>
    <r>
      <rPr>
        <b/>
        <sz val="10"/>
        <rFont val="Tahoma"/>
        <family val="2"/>
      </rPr>
      <t xml:space="preserve">(Ver exemplo abaixo). </t>
    </r>
  </si>
  <si>
    <r>
      <t>-</t>
    </r>
    <r>
      <rPr>
        <sz val="10"/>
        <rFont val="Tahoma"/>
        <family val="2"/>
      </rPr>
      <t xml:space="preserve"> Coluna</t>
    </r>
    <r>
      <rPr>
        <b/>
        <sz val="10"/>
        <rFont val="Tahoma"/>
        <family val="2"/>
      </rPr>
      <t xml:space="preserve"> (quant.)</t>
    </r>
    <r>
      <rPr>
        <sz val="10"/>
        <rFont val="Tahoma"/>
        <family val="2"/>
      </rPr>
      <t xml:space="preserve"> - quantidade de cada um dos itens solicitados.  </t>
    </r>
  </si>
  <si>
    <r>
      <t xml:space="preserve">- </t>
    </r>
    <r>
      <rPr>
        <sz val="10"/>
        <rFont val="Tahoma"/>
        <family val="2"/>
      </rPr>
      <t xml:space="preserve">Coluna </t>
    </r>
    <r>
      <rPr>
        <b/>
        <sz val="10"/>
        <rFont val="Tahoma"/>
        <family val="2"/>
      </rPr>
      <t>(referência do orçamento)</t>
    </r>
    <r>
      <rPr>
        <sz val="10"/>
        <rFont val="Tahoma"/>
        <family val="2"/>
      </rPr>
      <t xml:space="preserve"> - número do orçamento (</t>
    </r>
    <r>
      <rPr>
        <b/>
        <sz val="10"/>
        <rFont val="Tahoma"/>
        <family val="2"/>
      </rPr>
      <t>faça a correlação entre o item solicitado e o orçamento apresentado).</t>
    </r>
  </si>
  <si>
    <r>
      <t>-</t>
    </r>
    <r>
      <rPr>
        <sz val="10"/>
        <rFont val="Tahoma"/>
        <family val="2"/>
      </rPr>
      <t xml:space="preserve"> Coluna </t>
    </r>
    <r>
      <rPr>
        <b/>
        <sz val="10"/>
        <rFont val="Tahoma"/>
        <family val="2"/>
      </rPr>
      <t>(preço unitário)</t>
    </r>
    <r>
      <rPr>
        <sz val="10"/>
        <rFont val="Tahoma"/>
        <family val="2"/>
      </rPr>
      <t xml:space="preserve">- valor unitário em moeda nacional  </t>
    </r>
  </si>
  <si>
    <r>
      <t>-</t>
    </r>
    <r>
      <rPr>
        <sz val="10"/>
        <rFont val="Tahoma"/>
        <family val="2"/>
      </rPr>
      <t xml:space="preserve"> Coluna</t>
    </r>
    <r>
      <rPr>
        <b/>
        <sz val="10"/>
        <rFont val="Tahoma"/>
        <family val="2"/>
      </rPr>
      <t xml:space="preserve"> (custo do item)</t>
    </r>
    <r>
      <rPr>
        <sz val="10"/>
        <rFont val="Tahoma"/>
        <family val="2"/>
      </rPr>
      <t xml:space="preserve"> - total parcial em  moeda nacional, do material solicitado em cada item. </t>
    </r>
    <r>
      <rPr>
        <b/>
        <sz val="10"/>
        <rFont val="Tahoma"/>
        <family val="2"/>
      </rPr>
      <t xml:space="preserve">(O preenchimento  e totalização desta coluna é automático).  </t>
    </r>
  </si>
  <si>
    <r>
      <t>-</t>
    </r>
    <r>
      <rPr>
        <sz val="10"/>
        <rFont val="Tahoma"/>
        <family val="2"/>
      </rPr>
      <t xml:space="preserve"> Coluna </t>
    </r>
    <r>
      <rPr>
        <b/>
        <sz val="10"/>
        <rFont val="Tahoma"/>
        <family val="2"/>
      </rPr>
      <t>(FAPESP)</t>
    </r>
    <r>
      <rPr>
        <sz val="10"/>
        <rFont val="Tahoma"/>
        <family val="2"/>
      </rPr>
      <t xml:space="preserve"> - para uso exclusivo da FAPESP.  </t>
    </r>
  </si>
  <si>
    <t>TT-IVA</t>
  </si>
  <si>
    <t>34138/0210</t>
  </si>
  <si>
    <t>1291572/09</t>
  </si>
  <si>
    <t>0160901/09</t>
  </si>
  <si>
    <t>125687/11</t>
  </si>
  <si>
    <t>1291572/10</t>
  </si>
  <si>
    <t>a</t>
  </si>
  <si>
    <t xml:space="preserve"> INSTRUÇÃO PARA IMPRESSÃO</t>
  </si>
  <si>
    <t>BOLSAS ACADÊMICAS (IC - MS - DD - DR - PD)</t>
  </si>
  <si>
    <t>LEIA A INSTRUÇÃO ABAIXO ATENTAMENTE ANTES DE COMEÇAR A PREEENCHER CADA SOLICITAÇÃO</t>
  </si>
  <si>
    <t>Este conjunto de planilhas abrange os 5 anos do projeto. Para cada ano há 10 alíneas distintas. As respectivas abas estão localizadas na barra inferior desta planilha.</t>
  </si>
  <si>
    <r>
      <t xml:space="preserve">descrição </t>
    </r>
    <r>
      <rPr>
        <b/>
        <sz val="11"/>
        <rFont val="Tahoma"/>
        <family val="2"/>
      </rPr>
      <t>(</t>
    </r>
    <r>
      <rPr>
        <b/>
        <sz val="10"/>
        <rFont val="Tahoma"/>
        <family val="2"/>
      </rPr>
      <t>somente 1 linha para cada item)</t>
    </r>
  </si>
  <si>
    <t>9- BOLSAS DE CAPACITAÇÃO TÉCNICA (TTs)</t>
  </si>
  <si>
    <t>10- BOLSAS ACADÊMICAS  (IC - MS- DD - DR - PD)</t>
  </si>
  <si>
    <t xml:space="preserve">MATERIAL PERMANENTE NACIONAL (MPN) </t>
  </si>
  <si>
    <r>
      <t xml:space="preserve">1) É imprescindível a apresentação de </t>
    </r>
    <r>
      <rPr>
        <b/>
        <sz val="10"/>
        <color indexed="10"/>
        <rFont val="Tahoma"/>
        <family val="2"/>
      </rPr>
      <t>3 orçamentos</t>
    </r>
    <r>
      <rPr>
        <b/>
        <sz val="10"/>
        <rFont val="Tahoma"/>
        <family val="2"/>
      </rPr>
      <t xml:space="preserve"> de fornecedores/representantes autorizados para cada um dos itens solicitados </t>
    </r>
    <r>
      <rPr>
        <b/>
        <sz val="10"/>
        <color rgb="FFFF0000"/>
        <rFont val="Tahoma"/>
        <family val="2"/>
      </rPr>
      <t>Informe se houver um único fornecedor.</t>
    </r>
  </si>
  <si>
    <t>2) Recomenda-se  verificação de preços antes da solicitação, a fim de evitar alterações no decorrer do projeto e demoras indesejáveis.</t>
  </si>
  <si>
    <t xml:space="preserve">MATERIAL  PERMANENTE IMPORTADO (MPI) </t>
  </si>
  <si>
    <r>
      <t>3)</t>
    </r>
    <r>
      <rPr>
        <sz val="10"/>
        <rFont val="Tahoma"/>
        <family val="2"/>
      </rPr>
      <t xml:space="preserve"> </t>
    </r>
    <r>
      <rPr>
        <b/>
        <sz val="10"/>
        <color indexed="10"/>
        <rFont val="Tahoma"/>
        <family val="2"/>
      </rPr>
      <t>Despesas com importação devem ser inseridas logo após a descrição de cada item</t>
    </r>
    <r>
      <rPr>
        <b/>
        <sz val="10"/>
        <rFont val="Tahoma"/>
        <family val="2"/>
      </rPr>
      <t xml:space="preserve"> (Ver exemplo abaixo).</t>
    </r>
  </si>
  <si>
    <r>
      <t>-</t>
    </r>
    <r>
      <rPr>
        <sz val="10"/>
        <rFont val="Tahoma"/>
        <family val="2"/>
      </rPr>
      <t xml:space="preserve"> A FAPESP  somente  autoriza a  aquisição de produtos para  uso  exclusivo na  pesquisa/programa objeto desta  solicitação, excluindo-se  materiais de escritório, insumos    computacionais, etc.  </t>
    </r>
  </si>
  <si>
    <t>OBSERVAÇÃO</t>
  </si>
  <si>
    <t>VIDRARIA PARA LABORATÓRIO</t>
  </si>
  <si>
    <t>REAGENTES</t>
  </si>
  <si>
    <t>TUBOS PARA CENTRÍFUGA</t>
  </si>
  <si>
    <t>MATERIAL PLÁSTICO DESCARTÁVEL</t>
  </si>
  <si>
    <t>MATERIAL RADIOATIVO</t>
  </si>
  <si>
    <t>REPARO DE EQUIPAMENTO A SER FEITO PELA EMPRESA... NA ALEMANHA</t>
  </si>
  <si>
    <t>DESPESAS COM FRETE, EMBALAGEM, DOCUMENTAÇÃO</t>
  </si>
  <si>
    <t>ANÁLISE DE AMOSTRAS DE ... A  SEREM REALIZADAS PELO LABORATÓRIO, ... NA INGLATERRA</t>
  </si>
  <si>
    <t>ALUGUEL DE ÔNIBUS, PARA O PERCURSO SÃO CARLOS/SÃO PAULO/SÃO CARLOS (AUX.ORG.)</t>
  </si>
  <si>
    <t>PASSAGENS AÉREAS SP/RIO DE JANEIRO/SP A SEREM UTILIZADAS POR JOÃO DA SILVA, EM PESQUISA DE CAMPO.</t>
  </si>
  <si>
    <t xml:space="preserve">PASSAGEM AÉREA NEW YORK/SP/NEW YORK-PALESTRANTE JOSEPH SMITH (AUX.ORG.) </t>
  </si>
  <si>
    <t>PENTE 30 DENTES, 2 MM ESPESSURA PARA USO COM A CUBA ACIMA PROC. EUA</t>
  </si>
  <si>
    <t>PASSAGEM AÉREA NEW YORK/SP/NEW YORK – PALESTRANTE JOHN THOMPSON (AUX.ORG.)</t>
  </si>
  <si>
    <t xml:space="preserve">1) Auxílios para a vinda de pesquisador visitante, realização de estágios, participação em reunião, etc. devem ser solicitados em formulários específicos para cada finalidade e de acordo com as regras em vigor. </t>
  </si>
  <si>
    <t xml:space="preserve">OBSERVAÇÕES:  </t>
  </si>
  <si>
    <r>
      <t>Coluna (</t>
    </r>
    <r>
      <rPr>
        <b/>
        <sz val="10"/>
        <rFont val="Tahoma"/>
        <family val="2"/>
      </rPr>
      <t>carga horária semanal</t>
    </r>
    <r>
      <rPr>
        <sz val="10"/>
        <rFont val="Tahoma"/>
        <family val="2"/>
      </rPr>
      <t>) - As bolsas de</t>
    </r>
    <r>
      <rPr>
        <b/>
        <sz val="10"/>
        <rFont val="Tahoma"/>
        <family val="2"/>
      </rPr>
      <t xml:space="preserve"> TT-I </t>
    </r>
    <r>
      <rPr>
        <sz val="10"/>
        <rFont val="Tahoma"/>
        <family val="2"/>
      </rPr>
      <t xml:space="preserve">tem carga horária semanal de </t>
    </r>
    <r>
      <rPr>
        <b/>
        <sz val="10"/>
        <rFont val="Tahoma"/>
        <family val="2"/>
      </rPr>
      <t>15 horas</t>
    </r>
    <r>
      <rPr>
        <sz val="10"/>
        <rFont val="Tahoma"/>
        <family val="2"/>
      </rPr>
      <t>, por isso quando é selecionada esta modalidade a caixa de seleção desta coluna fica com fundo preto (automático), para as outras bolsas, é possível selecionar de</t>
    </r>
    <r>
      <rPr>
        <b/>
        <sz val="10"/>
        <rFont val="Tahoma"/>
        <family val="2"/>
      </rPr>
      <t xml:space="preserve"> 16 a 40 horas semanais</t>
    </r>
    <r>
      <rPr>
        <sz val="10"/>
        <rFont val="Tahoma"/>
        <family val="2"/>
      </rPr>
      <t>, veja abaixo os níveis de bolsas TT disponíveis.</t>
    </r>
  </si>
  <si>
    <r>
      <t>Coluna (</t>
    </r>
    <r>
      <rPr>
        <b/>
        <sz val="10"/>
        <rFont val="Tahoma"/>
        <family val="2"/>
      </rPr>
      <t>valor da mensalidade</t>
    </r>
    <r>
      <rPr>
        <sz val="10"/>
        <rFont val="Tahoma"/>
        <family val="2"/>
      </rPr>
      <t>) - Esta coluna é automática e pode variar de acordo com a carga horária semanal selecionada para as de TT-II a TT-V.</t>
    </r>
  </si>
  <si>
    <t>OBSERVAÇÕES:</t>
  </si>
  <si>
    <t>DR</t>
  </si>
  <si>
    <t>MS</t>
  </si>
  <si>
    <r>
      <t>Coluna (</t>
    </r>
    <r>
      <rPr>
        <b/>
        <sz val="10"/>
        <rFont val="Tahoma"/>
        <family val="2"/>
      </rPr>
      <t>modalidade</t>
    </r>
    <r>
      <rPr>
        <sz val="10"/>
        <rFont val="Tahoma"/>
        <family val="2"/>
      </rPr>
      <t>) - Selecione a modalidade de bolsa, veja acima todas as opções disponíveis.</t>
    </r>
  </si>
  <si>
    <r>
      <t>Coluna (</t>
    </r>
    <r>
      <rPr>
        <b/>
        <sz val="10"/>
        <rFont val="Tahoma"/>
        <family val="2"/>
      </rPr>
      <t>valor da bolsa</t>
    </r>
    <r>
      <rPr>
        <sz val="10"/>
        <rFont val="Tahoma"/>
        <family val="2"/>
      </rPr>
      <t xml:space="preserve">) - Esta coluna é automática de acordo com a </t>
    </r>
    <r>
      <rPr>
        <b/>
        <sz val="10"/>
        <rFont val="Tahoma"/>
        <family val="2"/>
      </rPr>
      <t>modalidade</t>
    </r>
    <r>
      <rPr>
        <sz val="10"/>
        <rFont val="Tahoma"/>
        <family val="2"/>
      </rPr>
      <t xml:space="preserve"> de bolsa selecionada.</t>
    </r>
  </si>
  <si>
    <t>ESTA PLANILHA É COMPATÍVEL COM MICROSOFT OFFICE 2007 OU SUPERIOR</t>
  </si>
  <si>
    <r>
      <t>-</t>
    </r>
    <r>
      <rPr>
        <sz val="10"/>
        <rFont val="Tahoma"/>
        <family val="2"/>
      </rPr>
      <t xml:space="preserve"> Devem ser incluídos, neste formulário, todos os materiais permanentes que se pretenda adquirir no Brasil, independente de serem eles de fabricação estrangeira ou nacional.</t>
    </r>
  </si>
  <si>
    <r>
      <t>-</t>
    </r>
    <r>
      <rPr>
        <sz val="10"/>
        <rFont val="Tahoma"/>
        <family val="2"/>
      </rPr>
      <t xml:space="preserve"> Devem ser incluídos nesta folha todos os materiais permanentes que se pretenda adquirir diretamente no exterior</t>
    </r>
    <r>
      <rPr>
        <b/>
        <sz val="10"/>
        <rFont val="Tahoma"/>
        <family val="2"/>
      </rPr>
      <t xml:space="preserve"> (importação direta). </t>
    </r>
  </si>
  <si>
    <r>
      <t xml:space="preserve">NAS PLANILHAS DE </t>
    </r>
    <r>
      <rPr>
        <b/>
        <sz val="10"/>
        <color rgb="FF0000CC"/>
        <rFont val="Tahoma"/>
        <family val="2"/>
      </rPr>
      <t xml:space="preserve">MPI, MCI E STE </t>
    </r>
    <r>
      <rPr>
        <sz val="10"/>
        <color rgb="FF0000CC"/>
        <rFont val="Tahoma"/>
        <family val="2"/>
      </rPr>
      <t>HÁ UM LINK PARA A ÁREA DE</t>
    </r>
    <r>
      <rPr>
        <b/>
        <sz val="10"/>
        <color rgb="FF0000CC"/>
        <rFont val="Tahoma"/>
        <family val="2"/>
      </rPr>
      <t xml:space="preserve"> CONVERSÃO DE MOEDAS</t>
    </r>
    <r>
      <rPr>
        <sz val="10"/>
        <color rgb="FF0000CC"/>
        <rFont val="Tahoma"/>
        <family val="2"/>
      </rPr>
      <t xml:space="preserve"> DO SITE DO </t>
    </r>
    <r>
      <rPr>
        <b/>
        <sz val="10"/>
        <color rgb="FF0000CC"/>
        <rFont val="Tahoma"/>
        <family val="2"/>
      </rPr>
      <t>BC</t>
    </r>
    <r>
      <rPr>
        <sz val="10"/>
        <color rgb="FF0000CC"/>
        <rFont val="Tahoma"/>
        <family val="2"/>
      </rPr>
      <t xml:space="preserve">. SE A SOLICITAÇÃO FOR EM </t>
    </r>
    <r>
      <rPr>
        <b/>
        <sz val="10"/>
        <color rgb="FF0000CC"/>
        <rFont val="Tahoma"/>
        <family val="2"/>
      </rPr>
      <t>DÓLAR</t>
    </r>
    <r>
      <rPr>
        <sz val="10"/>
        <color rgb="FF0000CC"/>
        <rFont val="Tahoma"/>
        <family val="2"/>
      </rPr>
      <t xml:space="preserve">, NÃO HÁ NECESSIDADE DE CONVERSÃO.  O SITE DO </t>
    </r>
    <r>
      <rPr>
        <b/>
        <sz val="10"/>
        <color rgb="FF0000CC"/>
        <rFont val="Tahoma"/>
        <family val="2"/>
      </rPr>
      <t>BC</t>
    </r>
    <r>
      <rPr>
        <sz val="10"/>
        <color rgb="FF0000CC"/>
        <rFont val="Tahoma"/>
        <family val="2"/>
      </rPr>
      <t xml:space="preserve"> DEVE SEMPRE SER CONSULTADO QUANDO O MATERIAL SOLICITADO NÃO FOR EM DÓLAR US. PARA AQUISIÇÃO EM REAIS, DEVE SER UTILIZADA A PLANILHA DE MATERIAL PERMANENTE NACIONAL.</t>
    </r>
  </si>
  <si>
    <t>Justifique em anexo a utilidade de cada grupo de materiais solicitado.</t>
  </si>
  <si>
    <r>
      <t xml:space="preserve">- Coluna </t>
    </r>
    <r>
      <rPr>
        <b/>
        <sz val="10"/>
        <rFont val="Tahoma"/>
        <family val="2"/>
      </rPr>
      <t xml:space="preserve">(custo do item - moeda original) - </t>
    </r>
    <r>
      <rPr>
        <sz val="10"/>
        <rFont val="Tahoma"/>
        <family val="2"/>
      </rPr>
      <t xml:space="preserve"> custo do material solicitado em cada item.</t>
    </r>
  </si>
  <si>
    <t xml:space="preserve">- Inclua percurso, meio de transporte e nome do usuário dos recursos. Transporte de bens  é considerado Serviços de Terceiros.  </t>
  </si>
  <si>
    <t xml:space="preserve">2) Justifique em anexo a utilidade de cada item solicitado para o desenvolvimento do projeto de pesquisa proposto. </t>
  </si>
  <si>
    <t xml:space="preserve">2) Justifique em anexo a utilidade de cada item solicitado para o desenvolvimento do projeto de pesquisa proposto.  </t>
  </si>
  <si>
    <r>
      <t>Coluna (</t>
    </r>
    <r>
      <rPr>
        <b/>
        <sz val="10"/>
        <rFont val="Tahoma"/>
        <family val="2"/>
      </rPr>
      <t>duração</t>
    </r>
    <r>
      <rPr>
        <sz val="10"/>
        <rFont val="Tahoma"/>
        <family val="2"/>
      </rPr>
      <t xml:space="preserve"> </t>
    </r>
    <r>
      <rPr>
        <b/>
        <sz val="10"/>
        <rFont val="Tahoma"/>
        <family val="2"/>
      </rPr>
      <t>em</t>
    </r>
    <r>
      <rPr>
        <sz val="10"/>
        <rFont val="Tahoma"/>
        <family val="2"/>
      </rPr>
      <t xml:space="preserve"> </t>
    </r>
    <r>
      <rPr>
        <b/>
        <sz val="10"/>
        <rFont val="Tahoma"/>
        <family val="2"/>
      </rPr>
      <t>meses</t>
    </r>
    <r>
      <rPr>
        <sz val="10"/>
        <rFont val="Tahoma"/>
        <family val="2"/>
      </rPr>
      <t xml:space="preserve">) - Digite  a duração da bolsa solicitada, se houver mais de um bolsista de uma mesma modalidade com </t>
    </r>
    <r>
      <rPr>
        <b/>
        <sz val="10"/>
        <rFont val="Tahoma"/>
        <family val="2"/>
      </rPr>
      <t>duração diferente, deve ser preenchida outra linha nesta modalidade, conforme exemplo abaixo.</t>
    </r>
  </si>
  <si>
    <r>
      <t>Coluna (</t>
    </r>
    <r>
      <rPr>
        <b/>
        <sz val="10"/>
        <rFont val="Tahoma"/>
        <family val="2"/>
      </rPr>
      <t>duração</t>
    </r>
    <r>
      <rPr>
        <sz val="10"/>
        <rFont val="Tahoma"/>
        <family val="2"/>
      </rPr>
      <t xml:space="preserve"> </t>
    </r>
    <r>
      <rPr>
        <b/>
        <sz val="10"/>
        <rFont val="Tahoma"/>
        <family val="2"/>
      </rPr>
      <t>em meses</t>
    </r>
    <r>
      <rPr>
        <sz val="10"/>
        <rFont val="Tahoma"/>
        <family val="2"/>
      </rPr>
      <t xml:space="preserve">) - Digite  a duração da bolsa solicitada, se houver mais de um bolsista de uma mesma modalidade com </t>
    </r>
    <r>
      <rPr>
        <b/>
        <sz val="10"/>
        <rFont val="Tahoma"/>
        <family val="2"/>
      </rPr>
      <t>duração diferente, deve ser preenchida outra linha nesta modalidade, conforme exemplo abaixo.</t>
    </r>
  </si>
  <si>
    <t>CONFIRMO A LEITURA E UTILIZAÇÃO DAS INSTRUÇÕES ACIMA NO PREENCHIMENTO DESTA PLANILHA</t>
  </si>
  <si>
    <t>PESQUISA DE CAMPO A SER REALIZADA EM NEW YOUR CITY</t>
  </si>
  <si>
    <t>PESQUISA DE CAMPO A SER REALIZADA POR ....., NA CIDADE DE BRASÍLIA</t>
  </si>
  <si>
    <t>PESQUISA DE CAMPO A SER REALIZADA POR ....., NA CIDADE DE JUNDIAÍ</t>
  </si>
  <si>
    <t>ENSAIOS EM CAMPO E EM CASAS DE VEGETAÇÃO PARA OBTENÇÃO DAS SEMENTES A SEREM REALIZADAS PELO INSTITUTO.</t>
  </si>
  <si>
    <t>HORAS DE USO DA MICROSSONDA DO INSTITUTO ...</t>
  </si>
  <si>
    <t>CONSERTO DO EVAPORADOR, A SER REALIZADO PELA EMPRESA .......</t>
  </si>
  <si>
    <t>CUBA DE ELETROFORESE HORIZONTAL</t>
  </si>
  <si>
    <t>PENTE 30 DENTES, 1 MM ESPESSURA, PARA USO COM A CUBA ACIMA</t>
  </si>
  <si>
    <t>PENTE 30 DENTES, 2 MM ESPESSURA, PARA USO COM A CUBA ACIMA</t>
  </si>
  <si>
    <t>TRANSDUTOR ULTRASÔNICO</t>
  </si>
  <si>
    <t>CABO PADRÃO A PROVA D'ÁGUA</t>
  </si>
  <si>
    <r>
      <t xml:space="preserve">- </t>
    </r>
    <r>
      <rPr>
        <sz val="10"/>
        <rFont val="Tahoma"/>
        <family val="2"/>
      </rPr>
      <t xml:space="preserve">Coluna </t>
    </r>
    <r>
      <rPr>
        <b/>
        <sz val="10"/>
        <rFont val="Tahoma"/>
        <family val="2"/>
      </rPr>
      <t xml:space="preserve">(descrição) </t>
    </r>
    <r>
      <rPr>
        <sz val="10"/>
        <rFont val="Tahoma"/>
        <family val="2"/>
      </rPr>
      <t>-</t>
    </r>
    <r>
      <rPr>
        <b/>
        <sz val="10"/>
        <rFont val="Tahoma"/>
        <family val="2"/>
      </rPr>
      <t xml:space="preserve"> </t>
    </r>
    <r>
      <rPr>
        <sz val="10"/>
        <rFont val="Tahoma"/>
        <family val="2"/>
      </rPr>
      <t>descreva os materiais a  serem adquiridos, indicando  nome,  modelo, tipo, etc.</t>
    </r>
  </si>
  <si>
    <r>
      <t>-</t>
    </r>
    <r>
      <rPr>
        <sz val="10"/>
        <rFont val="Tahoma"/>
        <family val="2"/>
      </rPr>
      <t xml:space="preserve"> Coluna (</t>
    </r>
    <r>
      <rPr>
        <b/>
        <sz val="10"/>
        <rFont val="Tahoma"/>
        <family val="2"/>
      </rPr>
      <t>descrição</t>
    </r>
    <r>
      <rPr>
        <sz val="10"/>
        <rFont val="Tahoma"/>
        <family val="2"/>
      </rPr>
      <t>) - descreva os materiais que se pretende adquirir, indicando nome, modelo, tipo, etc. e país de procedência, descreva despesas cobradas pelo exportador (ex.: embalagem, documentação, etc).</t>
    </r>
  </si>
  <si>
    <r>
      <t xml:space="preserve"> - Coluna </t>
    </r>
    <r>
      <rPr>
        <b/>
        <sz val="10"/>
        <rFont val="Tahoma"/>
        <family val="2"/>
      </rPr>
      <t>(descrição)</t>
    </r>
    <r>
      <rPr>
        <sz val="10"/>
        <rFont val="Tahoma"/>
        <family val="2"/>
      </rPr>
      <t xml:space="preserve"> - descrição detalhada do serviço e executor a ser contratado. </t>
    </r>
  </si>
  <si>
    <r>
      <t xml:space="preserve">- Coluna </t>
    </r>
    <r>
      <rPr>
        <b/>
        <sz val="10"/>
        <rFont val="Tahoma"/>
        <family val="2"/>
      </rPr>
      <t>(descrição)</t>
    </r>
    <r>
      <rPr>
        <sz val="10"/>
        <rFont val="Tahoma"/>
        <family val="2"/>
      </rPr>
      <t xml:space="preserve"> - descreva a viagem que se pretende realizar e indique quem será o usuário das diárias.</t>
    </r>
  </si>
  <si>
    <r>
      <t>-</t>
    </r>
    <r>
      <rPr>
        <sz val="10"/>
        <rFont val="Tahoma"/>
        <family val="2"/>
      </rPr>
      <t xml:space="preserve"> Coluna </t>
    </r>
    <r>
      <rPr>
        <b/>
        <sz val="10"/>
        <rFont val="Tahoma"/>
        <family val="2"/>
      </rPr>
      <t>(descrição)</t>
    </r>
    <r>
      <rPr>
        <sz val="10"/>
        <rFont val="Tahoma"/>
        <family val="2"/>
      </rPr>
      <t>- descreva o grupo de material que se pretende adquirir,como exemplificado abaixo.</t>
    </r>
  </si>
  <si>
    <t>PLANILHA CONSOLIDADA DOS CINCOS ANOS</t>
  </si>
  <si>
    <t>OUTROS (ESPECIFICAR)</t>
  </si>
  <si>
    <t>CONSOLIDADA FAPESP</t>
  </si>
  <si>
    <t xml:space="preserve">OUTROS (ESPECIFICAR): </t>
  </si>
  <si>
    <t>FAPESP,  SETEMBRO DE 2015</t>
  </si>
  <si>
    <t>PLANILHA DE TOTALIZAÇÃO DOS RECURSOS SOLICITADOS</t>
  </si>
  <si>
    <t xml:space="preserve">PLANILHA DE TOTALIZAÇÃO DOS RECURSOS SOLICITADOS </t>
  </si>
  <si>
    <t>CONSOLIDADA PARCEIRO</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</si>
</sst>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_);_(* \(#,##0.00\);_(* &quot;-&quot;??_);_(@_)"/>
    <numFmt numFmtId="165" formatCode="&quot;R$ &quot;#,##0.00_);\(&quot;R$ &quot;#,##0.00\)"/>
    <numFmt numFmtId="166" formatCode="&quot;R$ &quot;#,##0.00_);[Red]\(&quot;R$ &quot;#,##0.00\)"/>
    <numFmt numFmtId="167" formatCode="_(&quot;R$ &quot;* #,##0.00_);_(&quot;R$ &quot;* \(#,##0.00\);_(&quot;R$ &quot;* &quot;-&quot;??_);_(@_)"/>
    <numFmt numFmtId="168" formatCode="0.00000"/>
    <numFmt numFmtId="169" formatCode="[$US$]\ #,##0.00"/>
    <numFmt numFmtId="170" formatCode="&quot;R$&quot;\ #,##0.00_);\(&quot;R$&quot;\ #,##0.00\)"/>
    <numFmt numFmtId="171" formatCode="&quot;US$&quot;\ #,##0.00_);\(&quot;US$&quot;\ #,##0.00\)"/>
    <numFmt numFmtId="172" formatCode="&quot;US$&quot;\ #,##0.00_);\(&quot;R$&quot;\ #,##0.00\)"/>
    <numFmt numFmtId="173" formatCode="&quot;R$ &quot;#,##0.00"/>
    <numFmt numFmtId="174" formatCode="_([$R$ -416]* #,##0.00_);_([$R$ -416]* \(#,##0.00\);_([$R$ -416]* &quot;-&quot;??_);_(@_)"/>
    <numFmt numFmtId="175" formatCode="_([$USD]\ * #,##0.00_);_([$USD]\ * \(#,##0.00\);_([$USD]\ * &quot;-&quot;??_);_(@_)"/>
  </numFmts>
  <fonts count="109">
    <font>
      <sz val="10"/>
      <name val="Arial"/>
    </font>
    <font>
      <sz val="10"/>
      <name val="Arial"/>
      <family val="2"/>
    </font>
    <font>
      <sz val="10"/>
      <name val="Tahoma"/>
      <family val="2"/>
    </font>
    <font>
      <b/>
      <sz val="12"/>
      <name val="Tahoma"/>
      <family val="2"/>
    </font>
    <font>
      <sz val="12"/>
      <name val="Tahoma"/>
      <family val="2"/>
    </font>
    <font>
      <b/>
      <sz val="11"/>
      <name val="Tahoma"/>
      <family val="2"/>
    </font>
    <font>
      <b/>
      <u/>
      <sz val="12"/>
      <name val="Tahoma"/>
      <family val="2"/>
    </font>
    <font>
      <sz val="11"/>
      <name val="Tahoma"/>
      <family val="2"/>
    </font>
    <font>
      <b/>
      <sz val="10"/>
      <name val="Tahoma"/>
      <family val="2"/>
    </font>
    <font>
      <b/>
      <sz val="10"/>
      <name val="Arial"/>
      <family val="2"/>
    </font>
    <font>
      <sz val="10"/>
      <name val="Arial"/>
      <family val="2"/>
    </font>
    <font>
      <sz val="10"/>
      <color indexed="9"/>
      <name val="Tahoma"/>
      <family val="2"/>
    </font>
    <font>
      <sz val="9"/>
      <name val="Tahoma"/>
      <family val="2"/>
    </font>
    <font>
      <sz val="8"/>
      <name val="Tahoma"/>
      <family val="2"/>
    </font>
    <font>
      <sz val="10"/>
      <color indexed="9"/>
      <name val="Arial"/>
      <family val="2"/>
    </font>
    <font>
      <sz val="10"/>
      <color indexed="43"/>
      <name val="Tahoma"/>
      <family val="2"/>
    </font>
    <font>
      <sz val="11"/>
      <name val="Arial"/>
      <family val="2"/>
    </font>
    <font>
      <sz val="10"/>
      <color indexed="13"/>
      <name val="Tahoma"/>
      <family val="2"/>
    </font>
    <font>
      <b/>
      <sz val="10"/>
      <color indexed="9"/>
      <name val="Tahoma"/>
      <family val="2"/>
    </font>
    <font>
      <b/>
      <sz val="8"/>
      <name val="Tahoma"/>
      <family val="2"/>
    </font>
    <font>
      <sz val="14"/>
      <name val="Tahoma"/>
      <family val="2"/>
    </font>
    <font>
      <b/>
      <sz val="9"/>
      <name val="Tahoma"/>
      <family val="2"/>
    </font>
    <font>
      <b/>
      <sz val="14"/>
      <name val="Tahoma"/>
      <family val="2"/>
    </font>
    <font>
      <sz val="11"/>
      <color indexed="10"/>
      <name val="Arial"/>
      <family val="2"/>
    </font>
    <font>
      <sz val="10"/>
      <color indexed="10"/>
      <name val="Arial"/>
      <family val="2"/>
    </font>
    <font>
      <b/>
      <sz val="10"/>
      <color indexed="10"/>
      <name val="Tahoma"/>
      <family val="2"/>
    </font>
    <font>
      <b/>
      <sz val="11"/>
      <color indexed="10"/>
      <name val="Tahoma"/>
      <family val="2"/>
    </font>
    <font>
      <b/>
      <sz val="8"/>
      <color indexed="10"/>
      <name val="Tahoma"/>
      <family val="2"/>
    </font>
    <font>
      <b/>
      <sz val="6"/>
      <color indexed="10"/>
      <name val="Tahoma"/>
      <family val="2"/>
    </font>
    <font>
      <sz val="7"/>
      <name val="Tahoma"/>
      <family val="2"/>
    </font>
    <font>
      <b/>
      <sz val="10"/>
      <color indexed="9"/>
      <name val="Arial"/>
      <family val="2"/>
    </font>
    <font>
      <b/>
      <sz val="12"/>
      <color indexed="10"/>
      <name val="Tahoma"/>
      <family val="2"/>
    </font>
    <font>
      <sz val="10"/>
      <color indexed="8"/>
      <name val="Tahoma"/>
      <family val="2"/>
    </font>
    <font>
      <sz val="10"/>
      <name val="CG Times"/>
      <family val="1"/>
    </font>
    <font>
      <b/>
      <sz val="12"/>
      <name val="Arial"/>
      <family val="2"/>
    </font>
    <font>
      <b/>
      <sz val="11"/>
      <color indexed="56"/>
      <name val="Tahoma"/>
      <family val="2"/>
    </font>
    <font>
      <b/>
      <i/>
      <sz val="11"/>
      <color indexed="56"/>
      <name val="Tahoma"/>
      <family val="2"/>
    </font>
    <font>
      <b/>
      <sz val="14"/>
      <color indexed="56"/>
      <name val="Tahoma"/>
      <family val="2"/>
    </font>
    <font>
      <sz val="12"/>
      <name val="Arial"/>
      <family val="2"/>
    </font>
    <font>
      <sz val="11"/>
      <color indexed="12"/>
      <name val="Arial"/>
      <family val="2"/>
    </font>
    <font>
      <b/>
      <sz val="11"/>
      <name val="Arial"/>
      <family val="2"/>
    </font>
    <font>
      <u/>
      <sz val="10"/>
      <color theme="10"/>
      <name val="Arial"/>
      <family val="2"/>
    </font>
    <font>
      <sz val="10"/>
      <color theme="0"/>
      <name val="Tahoma"/>
      <family val="2"/>
    </font>
    <font>
      <b/>
      <sz val="10"/>
      <color rgb="FFFFFF00"/>
      <name val="Tahoma"/>
      <family val="2"/>
    </font>
    <font>
      <sz val="10"/>
      <color theme="0"/>
      <name val="Arial"/>
      <family val="2"/>
    </font>
    <font>
      <b/>
      <sz val="10"/>
      <color theme="0"/>
      <name val="Arial"/>
      <family val="2"/>
    </font>
    <font>
      <b/>
      <sz val="10"/>
      <color theme="0"/>
      <name val="Tahoma"/>
      <family val="2"/>
    </font>
    <font>
      <sz val="10"/>
      <color rgb="FFFF0000"/>
      <name val="Tahoma"/>
      <family val="2"/>
    </font>
    <font>
      <sz val="10"/>
      <color rgb="FFFF0000"/>
      <name val="Arial"/>
      <family val="2"/>
    </font>
    <font>
      <b/>
      <sz val="11"/>
      <color theme="3"/>
      <name val="Tahoma"/>
      <family val="2"/>
    </font>
    <font>
      <sz val="12"/>
      <color rgb="FF000099"/>
      <name val="Tahoma"/>
      <family val="2"/>
    </font>
    <font>
      <sz val="10"/>
      <color rgb="FFFFFF00"/>
      <name val="Arial"/>
      <family val="2"/>
    </font>
    <font>
      <sz val="12"/>
      <color theme="0"/>
      <name val="Tahoma"/>
      <family val="2"/>
    </font>
    <font>
      <b/>
      <sz val="12"/>
      <color theme="0"/>
      <name val="Tahoma"/>
      <family val="2"/>
    </font>
    <font>
      <u/>
      <sz val="10"/>
      <color theme="0"/>
      <name val="Arial"/>
      <family val="2"/>
    </font>
    <font>
      <sz val="11"/>
      <color rgb="FF0000FF"/>
      <name val="Arial"/>
      <family val="2"/>
    </font>
    <font>
      <sz val="11"/>
      <color theme="0"/>
      <name val="Arial"/>
      <family val="2"/>
    </font>
    <font>
      <b/>
      <sz val="11"/>
      <color rgb="FFFF0000"/>
      <name val="Tahoma"/>
      <family val="2"/>
    </font>
    <font>
      <b/>
      <sz val="11"/>
      <color rgb="FF000099"/>
      <name val="Tahoma"/>
      <family val="2"/>
    </font>
    <font>
      <b/>
      <sz val="10"/>
      <color rgb="FFFF0000"/>
      <name val="Tahoma"/>
      <family val="2"/>
    </font>
    <font>
      <sz val="9"/>
      <color theme="1"/>
      <name val="Tahoma"/>
      <family val="2"/>
    </font>
    <font>
      <sz val="12"/>
      <color rgb="FFFF0000"/>
      <name val="Tahoma"/>
      <family val="2"/>
    </font>
    <font>
      <sz val="11"/>
      <color rgb="FFFF0000"/>
      <name val="Tahoma"/>
      <family val="2"/>
    </font>
    <font>
      <b/>
      <sz val="11"/>
      <color theme="1"/>
      <name val="Tahoma"/>
      <family val="2"/>
    </font>
    <font>
      <sz val="10"/>
      <color theme="1"/>
      <name val="Tahoma"/>
      <family val="2"/>
    </font>
    <font>
      <b/>
      <sz val="9"/>
      <name val="Calibri"/>
      <family val="2"/>
      <scheme val="minor"/>
    </font>
    <font>
      <b/>
      <sz val="10"/>
      <name val="Calibri"/>
      <family val="2"/>
      <scheme val="minor"/>
    </font>
    <font>
      <b/>
      <sz val="11"/>
      <name val="Calibri"/>
      <family val="2"/>
      <scheme val="minor"/>
    </font>
    <font>
      <sz val="16"/>
      <name val="Tahoma"/>
      <family val="2"/>
    </font>
    <font>
      <sz val="9"/>
      <name val="Verdana"/>
      <family val="2"/>
    </font>
    <font>
      <b/>
      <sz val="11.3"/>
      <name val="Verdana"/>
      <family val="2"/>
    </font>
    <font>
      <b/>
      <sz val="9"/>
      <name val="Verdana"/>
      <family val="2"/>
    </font>
    <font>
      <b/>
      <u/>
      <sz val="10"/>
      <color rgb="FF000099"/>
      <name val="Arial"/>
      <family val="2"/>
    </font>
    <font>
      <b/>
      <sz val="8"/>
      <color rgb="FF000099"/>
      <name val="Tahoma"/>
      <family val="2"/>
    </font>
    <font>
      <b/>
      <sz val="9"/>
      <color rgb="FF000099"/>
      <name val="Tahoma"/>
      <family val="2"/>
    </font>
    <font>
      <sz val="11"/>
      <color rgb="FFFF0000"/>
      <name val="Arial"/>
      <family val="2"/>
    </font>
    <font>
      <b/>
      <sz val="11"/>
      <color rgb="FFFF0000"/>
      <name val="Arial"/>
      <family val="2"/>
    </font>
    <font>
      <b/>
      <u/>
      <sz val="9"/>
      <color theme="10"/>
      <name val="Arial"/>
      <family val="2"/>
    </font>
    <font>
      <b/>
      <sz val="16"/>
      <color rgb="FFFFFFFF"/>
      <name val="Arial"/>
      <family val="2"/>
    </font>
    <font>
      <b/>
      <sz val="10.5"/>
      <name val="Tahoma"/>
      <family val="2"/>
    </font>
    <font>
      <sz val="10.5"/>
      <color theme="0"/>
      <name val="Tahoma"/>
      <family val="2"/>
    </font>
    <font>
      <sz val="10.5"/>
      <name val="Tahoma"/>
      <family val="2"/>
    </font>
    <font>
      <b/>
      <sz val="9"/>
      <name val="Arial"/>
      <family val="2"/>
    </font>
    <font>
      <b/>
      <sz val="11"/>
      <color rgb="FF3333FF"/>
      <name val="Arial"/>
      <family val="2"/>
    </font>
    <font>
      <b/>
      <u/>
      <sz val="12"/>
      <color theme="10"/>
      <name val="Arial"/>
      <family val="2"/>
    </font>
    <font>
      <b/>
      <sz val="8"/>
      <name val="Arial"/>
      <family val="2"/>
    </font>
    <font>
      <sz val="12"/>
      <color rgb="FFFFFF00"/>
      <name val="Franklin Gothic Medium"/>
      <family val="2"/>
    </font>
    <font>
      <sz val="10"/>
      <color rgb="FFFFFF00"/>
      <name val="Franklin Gothic Medium"/>
      <family val="2"/>
    </font>
    <font>
      <b/>
      <sz val="20"/>
      <name val="Tahoma"/>
      <family val="2"/>
    </font>
    <font>
      <b/>
      <sz val="11"/>
      <color theme="0"/>
      <name val="Tahoma"/>
      <family val="2"/>
    </font>
    <font>
      <b/>
      <sz val="8"/>
      <color theme="0"/>
      <name val="Tahoma"/>
      <family val="2"/>
    </font>
    <font>
      <b/>
      <sz val="9"/>
      <color theme="0"/>
      <name val="Tahoma"/>
      <family val="2"/>
    </font>
    <font>
      <sz val="11"/>
      <color theme="0"/>
      <name val="Tahoma"/>
      <family val="2"/>
    </font>
    <font>
      <sz val="9"/>
      <color theme="0"/>
      <name val="Tahoma"/>
      <family val="2"/>
    </font>
    <font>
      <b/>
      <sz val="11.3"/>
      <color theme="0"/>
      <name val="Verdana"/>
      <family val="2"/>
    </font>
    <font>
      <b/>
      <u/>
      <sz val="10"/>
      <color theme="0"/>
      <name val="Arial"/>
      <family val="2"/>
    </font>
    <font>
      <sz val="9"/>
      <color theme="0"/>
      <name val="Verdana"/>
      <family val="2"/>
    </font>
    <font>
      <sz val="10"/>
      <color theme="1"/>
      <name val="Arial"/>
      <family val="2"/>
    </font>
    <font>
      <b/>
      <sz val="16"/>
      <color rgb="FF3333FF"/>
      <name val="Tahoma"/>
      <family val="2"/>
    </font>
    <font>
      <sz val="10"/>
      <color rgb="FF0000CC"/>
      <name val="Tahoma"/>
      <family val="2"/>
    </font>
    <font>
      <b/>
      <sz val="10"/>
      <color rgb="FF0000CC"/>
      <name val="Tahoma"/>
      <family val="2"/>
    </font>
    <font>
      <b/>
      <sz val="14"/>
      <color rgb="FFFF0000"/>
      <name val="Arial"/>
      <family val="2"/>
    </font>
    <font>
      <b/>
      <sz val="12"/>
      <color rgb="FFFF0000"/>
      <name val="Tahoma"/>
      <family val="2"/>
    </font>
    <font>
      <b/>
      <sz val="10.5"/>
      <name val="Arial"/>
      <family val="2"/>
    </font>
    <font>
      <sz val="10"/>
      <color rgb="FF000000"/>
      <name val="Arial"/>
      <family val="2"/>
    </font>
    <font>
      <b/>
      <u/>
      <sz val="11"/>
      <color theme="10"/>
      <name val="Arial"/>
      <family val="2"/>
    </font>
    <font>
      <b/>
      <u/>
      <sz val="13"/>
      <color theme="10"/>
      <name val="Arial"/>
      <family val="2"/>
    </font>
    <font>
      <b/>
      <sz val="13"/>
      <color theme="1"/>
      <name val="Arial"/>
      <family val="2"/>
    </font>
    <font>
      <b/>
      <sz val="13"/>
      <name val="Arial"/>
      <family val="2"/>
    </font>
  </fonts>
  <fills count="14">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rgb="FFCCFFCC"/>
        <bgColor indexed="64"/>
      </patternFill>
    </fill>
    <fill>
      <patternFill patternType="solid">
        <fgColor rgb="FFFFFF00"/>
        <bgColor indexed="64"/>
      </patternFill>
    </fill>
    <fill>
      <patternFill patternType="solid">
        <fgColor theme="0" tint="-0.14999847407452621"/>
        <bgColor indexed="64"/>
      </patternFill>
    </fill>
    <fill>
      <patternFill patternType="solid">
        <fgColor rgb="FFC0C0C0"/>
        <bgColor indexed="64"/>
      </patternFill>
    </fill>
    <fill>
      <patternFill patternType="solid">
        <fgColor theme="3"/>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91B4DB"/>
        <bgColor indexed="64"/>
      </patternFill>
    </fill>
    <fill>
      <patternFill patternType="solid">
        <fgColor theme="1"/>
        <bgColor indexed="64"/>
      </patternFill>
    </fill>
  </fills>
  <borders count="71">
    <border>
      <left/>
      <right/>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theme="2"/>
      </bottom>
      <diagonal/>
    </border>
    <border>
      <left style="thin">
        <color indexed="64"/>
      </left>
      <right style="thin">
        <color indexed="64"/>
      </right>
      <top style="thin">
        <color theme="2"/>
      </top>
      <bottom style="thin">
        <color theme="2"/>
      </bottom>
      <diagonal/>
    </border>
    <border>
      <left style="thin">
        <color indexed="64"/>
      </left>
      <right style="thin">
        <color indexed="64"/>
      </right>
      <top style="thin">
        <color theme="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ck">
        <color theme="3" tint="0.39994506668294322"/>
      </left>
      <right style="thick">
        <color theme="3" tint="0.39994506668294322"/>
      </right>
      <top style="thin">
        <color theme="3" tint="0.39991454817346722"/>
      </top>
      <bottom style="thin">
        <color theme="3" tint="0.39991454817346722"/>
      </bottom>
      <diagonal/>
    </border>
    <border>
      <left style="thick">
        <color theme="3" tint="0.39994506668294322"/>
      </left>
      <right style="thick">
        <color theme="3" tint="0.39994506668294322"/>
      </right>
      <top/>
      <bottom style="thin">
        <color theme="3" tint="0.39991454817346722"/>
      </bottom>
      <diagonal/>
    </border>
    <border>
      <left style="thick">
        <color theme="3" tint="0.39994506668294322"/>
      </left>
      <right style="thick">
        <color theme="3" tint="0.39994506668294322"/>
      </right>
      <top style="thick">
        <color theme="3" tint="0.39994506668294322"/>
      </top>
      <bottom style="thin">
        <color theme="3" tint="0.39991454817346722"/>
      </bottom>
      <diagonal/>
    </border>
    <border>
      <left style="thick">
        <color theme="3" tint="0.39994506668294322"/>
      </left>
      <right style="thick">
        <color theme="3" tint="0.39994506668294322"/>
      </right>
      <top style="thin">
        <color theme="3" tint="0.39991454817346722"/>
      </top>
      <bottom style="thick">
        <color theme="3" tint="0.39991454817346722"/>
      </bottom>
      <diagonal/>
    </border>
    <border>
      <left style="thick">
        <color theme="3" tint="0.39994506668294322"/>
      </left>
      <right/>
      <top style="thick">
        <color theme="3" tint="0.39991454817346722"/>
      </top>
      <bottom style="thick">
        <color theme="3" tint="0.39991454817346722"/>
      </bottom>
      <diagonal/>
    </border>
    <border>
      <left/>
      <right/>
      <top style="thick">
        <color theme="3" tint="0.39991454817346722"/>
      </top>
      <bottom style="thick">
        <color theme="3" tint="0.39991454817346722"/>
      </bottom>
      <diagonal/>
    </border>
    <border>
      <left/>
      <right style="thick">
        <color theme="3" tint="0.39994506668294322"/>
      </right>
      <top style="thick">
        <color theme="3" tint="0.39991454817346722"/>
      </top>
      <bottom style="thick">
        <color theme="3" tint="0.39991454817346722"/>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5">
    <xf numFmtId="0" fontId="0" fillId="0" borderId="0"/>
    <xf numFmtId="0" fontId="41" fillId="0" borderId="0" applyNumberFormat="0" applyFill="0" applyBorder="0" applyAlignment="0" applyProtection="0">
      <alignment vertical="top"/>
      <protection locked="0"/>
    </xf>
    <xf numFmtId="167" fontId="1" fillId="0" borderId="0" applyFont="0" applyFill="0" applyBorder="0" applyAlignment="0" applyProtection="0"/>
    <xf numFmtId="164" fontId="1" fillId="0" borderId="0" applyFont="0" applyFill="0" applyBorder="0" applyAlignment="0" applyProtection="0"/>
    <xf numFmtId="0" fontId="1" fillId="0" borderId="0"/>
  </cellStyleXfs>
  <cellXfs count="1905">
    <xf numFmtId="0" fontId="0" fillId="0" borderId="0" xfId="0"/>
    <xf numFmtId="0" fontId="2" fillId="0" borderId="0" xfId="0" applyFont="1" applyFill="1" applyBorder="1" applyAlignment="1" applyProtection="1"/>
    <xf numFmtId="0" fontId="2" fillId="0" borderId="0" xfId="0" applyFont="1" applyAlignment="1" applyProtection="1"/>
    <xf numFmtId="0" fontId="2" fillId="0" borderId="0" xfId="0" applyFont="1" applyAlignment="1" applyProtection="1">
      <alignment horizontal="center"/>
    </xf>
    <xf numFmtId="0" fontId="0" fillId="0" borderId="0" xfId="0" applyAlignment="1"/>
    <xf numFmtId="0" fontId="3" fillId="0" borderId="0" xfId="0" applyFont="1" applyAlignment="1" applyProtection="1">
      <alignment horizontal="left" vertical="center"/>
    </xf>
    <xf numFmtId="0" fontId="2" fillId="0" borderId="0" xfId="0" applyFont="1" applyAlignment="1" applyProtection="1">
      <alignment vertical="center"/>
    </xf>
    <xf numFmtId="0" fontId="4" fillId="0" borderId="0" xfId="0" applyFont="1" applyAlignment="1" applyProtection="1">
      <alignment horizontal="center" vertical="center"/>
    </xf>
    <xf numFmtId="0" fontId="2" fillId="0" borderId="0" xfId="0" applyFont="1" applyAlignment="1" applyProtection="1">
      <alignment horizontal="left" vertical="center"/>
    </xf>
    <xf numFmtId="0" fontId="3" fillId="0" borderId="0" xfId="0" applyFont="1" applyAlignment="1" applyProtection="1">
      <alignment vertical="center"/>
    </xf>
    <xf numFmtId="0" fontId="4" fillId="0" borderId="0" xfId="0" applyFont="1" applyAlignment="1" applyProtection="1">
      <alignment horizontal="center"/>
    </xf>
    <xf numFmtId="0" fontId="3" fillId="0" borderId="0" xfId="0" applyFont="1" applyAlignment="1">
      <alignment horizontal="left" vertical="center"/>
    </xf>
    <xf numFmtId="0" fontId="2" fillId="0" borderId="0" xfId="0" applyFont="1" applyAlignment="1">
      <alignment vertical="center"/>
    </xf>
    <xf numFmtId="0" fontId="4" fillId="0" borderId="0" xfId="0" applyFont="1" applyAlignment="1">
      <alignment horizontal="center" vertical="center"/>
    </xf>
    <xf numFmtId="0" fontId="4" fillId="0" borderId="0" xfId="0" applyFont="1" applyAlignment="1">
      <alignment vertical="center"/>
    </xf>
    <xf numFmtId="0" fontId="0" fillId="0" borderId="0" xfId="0" applyAlignment="1">
      <alignment vertical="center"/>
    </xf>
    <xf numFmtId="0" fontId="2" fillId="0" borderId="0" xfId="0" applyFont="1" applyFill="1" applyBorder="1" applyProtection="1"/>
    <xf numFmtId="0" fontId="2" fillId="0" borderId="1" xfId="0" applyFont="1" applyFill="1" applyBorder="1" applyAlignment="1" applyProtection="1">
      <alignment horizontal="center"/>
    </xf>
    <xf numFmtId="0" fontId="2" fillId="0" borderId="0" xfId="0" applyFont="1" applyFill="1" applyBorder="1" applyAlignment="1" applyProtection="1">
      <alignment horizontal="center"/>
    </xf>
    <xf numFmtId="0" fontId="2" fillId="0" borderId="1" xfId="0" applyFont="1" applyFill="1" applyBorder="1" applyAlignment="1" applyProtection="1"/>
    <xf numFmtId="0" fontId="8" fillId="0" borderId="0" xfId="0" applyFont="1"/>
    <xf numFmtId="0" fontId="10" fillId="0" borderId="0" xfId="0" applyFont="1"/>
    <xf numFmtId="0" fontId="2" fillId="0" borderId="0" xfId="0" applyFont="1" applyFill="1" applyProtection="1"/>
    <xf numFmtId="0" fontId="2" fillId="0" borderId="0" xfId="0" applyFont="1" applyFill="1" applyBorder="1" applyAlignment="1" applyProtection="1">
      <alignment shrinkToFit="1"/>
      <protection hidden="1"/>
    </xf>
    <xf numFmtId="0" fontId="2" fillId="0" borderId="0" xfId="0" applyFont="1" applyFill="1" applyAlignment="1" applyProtection="1"/>
    <xf numFmtId="0" fontId="2" fillId="0" borderId="0" xfId="0" applyFont="1" applyProtection="1"/>
    <xf numFmtId="0" fontId="10" fillId="0" borderId="0" xfId="0" applyFont="1" applyAlignment="1">
      <alignment horizontal="center"/>
    </xf>
    <xf numFmtId="0" fontId="19" fillId="0" borderId="0" xfId="0" applyFont="1" applyProtection="1"/>
    <xf numFmtId="0" fontId="12" fillId="0" borderId="7" xfId="0" applyFont="1" applyBorder="1" applyAlignment="1" applyProtection="1">
      <alignment horizontal="center" vertical="center"/>
      <protection locked="0"/>
    </xf>
    <xf numFmtId="1" fontId="12" fillId="4" borderId="10" xfId="0" applyNumberFormat="1" applyFont="1" applyFill="1" applyBorder="1" applyAlignment="1" applyProtection="1">
      <alignment horizontal="center" vertical="center" shrinkToFit="1"/>
      <protection locked="0"/>
    </xf>
    <xf numFmtId="0" fontId="4" fillId="0" borderId="0" xfId="0" applyFont="1" applyBorder="1" applyAlignment="1">
      <alignment horizontal="left" vertical="center"/>
    </xf>
    <xf numFmtId="1" fontId="4" fillId="0" borderId="0" xfId="0" applyNumberFormat="1" applyFont="1" applyFill="1" applyBorder="1" applyAlignment="1" applyProtection="1">
      <alignment horizontal="center" vertical="center" shrinkToFit="1"/>
    </xf>
    <xf numFmtId="0" fontId="4" fillId="0" borderId="0" xfId="0" applyFont="1" applyAlignment="1" applyProtection="1">
      <alignment vertical="center"/>
    </xf>
    <xf numFmtId="0" fontId="0" fillId="0" borderId="0" xfId="0" applyAlignment="1" applyProtection="1"/>
    <xf numFmtId="0" fontId="0" fillId="0" borderId="0" xfId="0" applyFill="1" applyAlignment="1" applyProtection="1"/>
    <xf numFmtId="0" fontId="0" fillId="0" borderId="0" xfId="0" applyFill="1" applyBorder="1" applyAlignment="1" applyProtection="1"/>
    <xf numFmtId="0" fontId="0" fillId="0" borderId="0" xfId="0" applyFill="1" applyBorder="1" applyProtection="1"/>
    <xf numFmtId="0" fontId="9" fillId="0" borderId="0" xfId="0" applyFont="1" applyAlignment="1" applyProtection="1"/>
    <xf numFmtId="0" fontId="9" fillId="0" borderId="0" xfId="0" applyFont="1" applyProtection="1"/>
    <xf numFmtId="0" fontId="0" fillId="0" borderId="0" xfId="0" applyProtection="1"/>
    <xf numFmtId="0" fontId="16" fillId="0" borderId="0" xfId="0" applyFont="1" applyAlignment="1" applyProtection="1"/>
    <xf numFmtId="0" fontId="10" fillId="0" borderId="0" xfId="0" applyFont="1" applyProtection="1"/>
    <xf numFmtId="0" fontId="0" fillId="0" borderId="0" xfId="0" applyFill="1" applyProtection="1"/>
    <xf numFmtId="0" fontId="8" fillId="0" borderId="0" xfId="0" applyFont="1" applyAlignment="1">
      <alignment horizontal="right"/>
    </xf>
    <xf numFmtId="0" fontId="2" fillId="0" borderId="0" xfId="0" quotePrefix="1" applyFont="1" applyAlignment="1" applyProtection="1"/>
    <xf numFmtId="0" fontId="8" fillId="0" borderId="0" xfId="0" quotePrefix="1" applyFont="1" applyAlignment="1" applyProtection="1"/>
    <xf numFmtId="0" fontId="8" fillId="0" borderId="0" xfId="0" quotePrefix="1" applyFont="1" applyAlignment="1" applyProtection="1">
      <alignment vertical="center"/>
    </xf>
    <xf numFmtId="0" fontId="2" fillId="2" borderId="10" xfId="0" applyFont="1" applyFill="1" applyBorder="1" applyAlignment="1" applyProtection="1">
      <alignment horizontal="center"/>
    </xf>
    <xf numFmtId="0" fontId="8" fillId="0" borderId="9" xfId="0" applyFont="1" applyBorder="1" applyAlignment="1" applyProtection="1">
      <alignment horizontal="center" vertical="center"/>
    </xf>
    <xf numFmtId="0" fontId="8" fillId="0" borderId="0" xfId="0" applyFont="1" applyAlignment="1" applyProtection="1">
      <alignment vertical="center"/>
    </xf>
    <xf numFmtId="0" fontId="2" fillId="0" borderId="0" xfId="0" applyFont="1" applyAlignment="1"/>
    <xf numFmtId="0" fontId="2" fillId="0" borderId="0" xfId="0" applyFont="1"/>
    <xf numFmtId="0" fontId="7" fillId="0" borderId="0" xfId="0" applyFont="1" applyAlignment="1"/>
    <xf numFmtId="0" fontId="2" fillId="0" borderId="0" xfId="0" applyFont="1" applyFill="1" applyBorder="1"/>
    <xf numFmtId="0" fontId="8" fillId="0" borderId="0" xfId="0" applyFont="1" applyAlignment="1" applyProtection="1"/>
    <xf numFmtId="0" fontId="8" fillId="0" borderId="0" xfId="0" applyFont="1" applyProtection="1"/>
    <xf numFmtId="0" fontId="5" fillId="0" borderId="0" xfId="0" applyFont="1" applyAlignment="1" applyProtection="1">
      <alignment horizontal="left" vertical="center"/>
    </xf>
    <xf numFmtId="0" fontId="5" fillId="0" borderId="0" xfId="0" applyFont="1" applyFill="1" applyBorder="1" applyAlignment="1" applyProtection="1">
      <alignment horizontal="left" vertical="center"/>
    </xf>
    <xf numFmtId="0" fontId="3" fillId="0" borderId="0" xfId="0" applyFont="1" applyFill="1" applyBorder="1" applyAlignment="1" applyProtection="1">
      <alignment horizontal="left"/>
    </xf>
    <xf numFmtId="0" fontId="2" fillId="0" borderId="0" xfId="0" applyFont="1" applyFill="1"/>
    <xf numFmtId="0" fontId="8" fillId="0" borderId="4" xfId="0" applyFont="1" applyBorder="1" applyAlignment="1" applyProtection="1"/>
    <xf numFmtId="0" fontId="8" fillId="0" borderId="10" xfId="0" applyFont="1" applyBorder="1" applyAlignment="1" applyProtection="1">
      <alignment horizontal="center" vertical="center"/>
      <protection locked="0"/>
    </xf>
    <xf numFmtId="0" fontId="2" fillId="0" borderId="0" xfId="0" applyFont="1" applyAlignment="1">
      <alignment horizontal="center"/>
    </xf>
    <xf numFmtId="0" fontId="4" fillId="0" borderId="0" xfId="0" applyFont="1" applyAlignment="1">
      <alignment horizontal="center"/>
    </xf>
    <xf numFmtId="0" fontId="4" fillId="0" borderId="0" xfId="0" applyFont="1" applyAlignment="1"/>
    <xf numFmtId="0" fontId="2" fillId="0" borderId="0" xfId="0" applyFont="1" applyFill="1" applyAlignment="1"/>
    <xf numFmtId="0" fontId="0" fillId="0" borderId="0" xfId="0" applyFill="1" applyAlignment="1"/>
    <xf numFmtId="0" fontId="4" fillId="0" borderId="0" xfId="0" applyFont="1" applyBorder="1" applyAlignment="1">
      <alignment vertical="center"/>
    </xf>
    <xf numFmtId="0" fontId="6" fillId="0" borderId="0" xfId="0" applyFont="1" applyAlignment="1">
      <alignment horizontal="center"/>
    </xf>
    <xf numFmtId="0" fontId="3" fillId="0" borderId="0" xfId="0" applyFont="1" applyBorder="1" applyAlignment="1">
      <alignment horizontal="center"/>
    </xf>
    <xf numFmtId="0" fontId="3" fillId="0" borderId="0" xfId="0" applyFont="1" applyFill="1" applyBorder="1" applyAlignment="1">
      <alignment horizontal="left" vertical="center"/>
    </xf>
    <xf numFmtId="0" fontId="3" fillId="0" borderId="0" xfId="0" applyFont="1" applyFill="1" applyBorder="1" applyAlignment="1">
      <alignment horizontal="left"/>
    </xf>
    <xf numFmtId="0" fontId="16" fillId="0" borderId="0" xfId="0" applyFont="1" applyAlignment="1"/>
    <xf numFmtId="0" fontId="16" fillId="0" borderId="0" xfId="0" applyFont="1" applyBorder="1" applyAlignment="1"/>
    <xf numFmtId="0" fontId="21" fillId="0" borderId="9" xfId="0" applyFont="1" applyBorder="1" applyAlignment="1">
      <alignment horizontal="center" vertical="center" shrinkToFit="1"/>
    </xf>
    <xf numFmtId="0" fontId="25" fillId="0" borderId="11" xfId="0" applyFont="1" applyBorder="1" applyAlignment="1" applyProtection="1">
      <alignment horizontal="center" vertical="center" shrinkToFit="1"/>
      <protection hidden="1"/>
    </xf>
    <xf numFmtId="168" fontId="19" fillId="0" borderId="15" xfId="0" applyNumberFormat="1" applyFont="1" applyBorder="1" applyAlignment="1" applyProtection="1">
      <alignment horizontal="center" vertical="center" shrinkToFit="1"/>
      <protection hidden="1"/>
    </xf>
    <xf numFmtId="0" fontId="25" fillId="0" borderId="11" xfId="0" applyFont="1" applyBorder="1" applyAlignment="1" applyProtection="1">
      <alignment horizontal="center" vertical="center" shrinkToFit="1"/>
      <protection locked="0"/>
    </xf>
    <xf numFmtId="168" fontId="19" fillId="0" borderId="15" xfId="0" applyNumberFormat="1" applyFont="1" applyBorder="1" applyAlignment="1" applyProtection="1">
      <alignment horizontal="center" vertical="center" shrinkToFit="1"/>
      <protection locked="0"/>
    </xf>
    <xf numFmtId="0" fontId="25" fillId="0" borderId="15" xfId="0" applyFont="1" applyBorder="1" applyAlignment="1" applyProtection="1">
      <alignment horizontal="center" vertical="center" shrinkToFit="1"/>
      <protection locked="0"/>
    </xf>
    <xf numFmtId="0" fontId="9" fillId="0" borderId="0" xfId="0" applyFont="1" applyAlignment="1">
      <alignment horizontal="center" vertical="center"/>
    </xf>
    <xf numFmtId="0" fontId="9" fillId="0" borderId="0" xfId="0" applyFont="1" applyAlignment="1" applyProtection="1">
      <alignment horizontal="center" vertical="center"/>
    </xf>
    <xf numFmtId="0" fontId="2" fillId="0" borderId="1" xfId="0" applyFont="1" applyBorder="1"/>
    <xf numFmtId="0" fontId="2" fillId="0" borderId="1" xfId="0" applyFont="1" applyFill="1" applyBorder="1" applyAlignment="1">
      <alignment horizontal="center"/>
    </xf>
    <xf numFmtId="0" fontId="2" fillId="0" borderId="1" xfId="0" applyFont="1" applyFill="1" applyBorder="1" applyAlignment="1"/>
    <xf numFmtId="0" fontId="2" fillId="0" borderId="0" xfId="0" applyFont="1" applyFill="1" applyBorder="1" applyAlignment="1"/>
    <xf numFmtId="0" fontId="0" fillId="0" borderId="0" xfId="0" applyFill="1" applyBorder="1"/>
    <xf numFmtId="0" fontId="9" fillId="0" borderId="0" xfId="0" applyFont="1"/>
    <xf numFmtId="0" fontId="30" fillId="0" borderId="0" xfId="0" applyFont="1" applyBorder="1" applyProtection="1"/>
    <xf numFmtId="0" fontId="9" fillId="0" borderId="0" xfId="0" applyFont="1" applyBorder="1" applyProtection="1"/>
    <xf numFmtId="1" fontId="2" fillId="0" borderId="7" xfId="0" applyNumberFormat="1" applyFont="1" applyBorder="1" applyAlignment="1" applyProtection="1">
      <alignment horizontal="center" vertical="center"/>
      <protection locked="0"/>
    </xf>
    <xf numFmtId="0" fontId="8" fillId="0" borderId="9" xfId="0" applyFont="1" applyBorder="1" applyAlignment="1">
      <alignment horizontal="center" vertical="center"/>
    </xf>
    <xf numFmtId="0" fontId="2" fillId="0" borderId="0" xfId="0" applyFont="1" applyFill="1" applyBorder="1" applyAlignment="1">
      <alignment horizontal="center"/>
    </xf>
    <xf numFmtId="39" fontId="2" fillId="0" borderId="0" xfId="0" applyNumberFormat="1" applyFont="1" applyFill="1" applyBorder="1" applyAlignment="1">
      <alignment horizontal="center"/>
    </xf>
    <xf numFmtId="0" fontId="2" fillId="0" borderId="0" xfId="0" applyFont="1" applyFill="1" applyBorder="1" applyAlignment="1" applyProtection="1">
      <alignment horizontal="center" shrinkToFit="1"/>
      <protection hidden="1"/>
    </xf>
    <xf numFmtId="0" fontId="2" fillId="0" borderId="0" xfId="0" applyFont="1" applyAlignment="1" applyProtection="1">
      <alignment horizontal="left"/>
    </xf>
    <xf numFmtId="0" fontId="2" fillId="0" borderId="0" xfId="0" applyFont="1" applyAlignment="1">
      <alignment horizontal="left"/>
    </xf>
    <xf numFmtId="0" fontId="8" fillId="0" borderId="0" xfId="0" applyFont="1" applyAlignment="1">
      <alignment horizontal="left"/>
    </xf>
    <xf numFmtId="0" fontId="9" fillId="0" borderId="0" xfId="0" applyFont="1" applyAlignment="1"/>
    <xf numFmtId="4" fontId="12" fillId="2" borderId="10" xfId="0" applyNumberFormat="1" applyFont="1" applyFill="1" applyBorder="1" applyAlignment="1" applyProtection="1">
      <alignment horizontal="center" shrinkToFit="1"/>
      <protection hidden="1"/>
    </xf>
    <xf numFmtId="0" fontId="19" fillId="0" borderId="4" xfId="0" applyFont="1" applyBorder="1" applyAlignment="1">
      <alignment horizontal="right"/>
    </xf>
    <xf numFmtId="0" fontId="2" fillId="0" borderId="0" xfId="0" applyFont="1" applyFill="1" applyAlignment="1" applyProtection="1">
      <protection locked="0"/>
    </xf>
    <xf numFmtId="0" fontId="2" fillId="0" borderId="0" xfId="0" applyFont="1" applyAlignment="1" applyProtection="1">
      <protection locked="0"/>
    </xf>
    <xf numFmtId="0" fontId="12" fillId="0" borderId="10" xfId="0" applyFont="1" applyBorder="1" applyAlignment="1" applyProtection="1">
      <alignment horizontal="center" vertical="center"/>
      <protection locked="0"/>
    </xf>
    <xf numFmtId="0" fontId="19" fillId="0" borderId="0" xfId="0" applyFont="1" applyBorder="1" applyAlignment="1">
      <alignment horizontal="right"/>
    </xf>
    <xf numFmtId="0" fontId="2" fillId="0" borderId="0" xfId="0" applyFont="1" applyBorder="1" applyAlignment="1">
      <alignment horizontal="center" vertical="center"/>
    </xf>
    <xf numFmtId="0" fontId="0" fillId="0" borderId="0" xfId="0" applyFill="1" applyBorder="1" applyAlignment="1"/>
    <xf numFmtId="0" fontId="4" fillId="0" borderId="0" xfId="0" applyFont="1" applyBorder="1" applyAlignment="1">
      <alignment horizontal="center" vertical="center"/>
    </xf>
    <xf numFmtId="0" fontId="3" fillId="0" borderId="0" xfId="0" applyFont="1" applyBorder="1" applyAlignment="1" applyProtection="1">
      <alignment horizontal="center"/>
    </xf>
    <xf numFmtId="168" fontId="19" fillId="0" borderId="15" xfId="0" applyNumberFormat="1" applyFont="1" applyBorder="1" applyAlignment="1" applyProtection="1">
      <alignment horizontal="center" vertical="center" shrinkToFit="1"/>
    </xf>
    <xf numFmtId="0" fontId="9" fillId="0" borderId="0" xfId="0" applyFont="1" applyAlignment="1">
      <alignment vertical="center"/>
    </xf>
    <xf numFmtId="0" fontId="0" fillId="0" borderId="0" xfId="0" applyFill="1"/>
    <xf numFmtId="0" fontId="2" fillId="0" borderId="0" xfId="0" quotePrefix="1" applyFont="1" applyAlignment="1"/>
    <xf numFmtId="0" fontId="0" fillId="0" borderId="0" xfId="0" applyBorder="1"/>
    <xf numFmtId="0" fontId="9" fillId="0" borderId="0" xfId="0" applyFont="1" applyBorder="1"/>
    <xf numFmtId="0" fontId="19" fillId="0" borderId="4" xfId="0" applyFont="1" applyBorder="1" applyAlignment="1">
      <alignment horizontal="left"/>
    </xf>
    <xf numFmtId="0" fontId="31" fillId="0" borderId="0" xfId="0" applyFont="1" applyAlignment="1" applyProtection="1">
      <alignment horizontal="left"/>
    </xf>
    <xf numFmtId="0" fontId="3" fillId="0" borderId="1" xfId="0" applyFont="1" applyFill="1" applyBorder="1" applyAlignment="1">
      <alignment horizontal="left"/>
    </xf>
    <xf numFmtId="0" fontId="19" fillId="0" borderId="4" xfId="0" applyFont="1" applyBorder="1" applyAlignment="1" applyProtection="1">
      <alignment horizontal="right"/>
    </xf>
    <xf numFmtId="0" fontId="30" fillId="0" borderId="0" xfId="0" applyFont="1" applyFill="1" applyBorder="1" applyAlignment="1" applyProtection="1">
      <alignment horizontal="center" vertical="center" shrinkToFit="1"/>
    </xf>
    <xf numFmtId="0" fontId="9" fillId="0" borderId="0" xfId="0" applyFont="1" applyFill="1" applyAlignment="1" applyProtection="1"/>
    <xf numFmtId="0" fontId="10" fillId="0" borderId="0" xfId="0" applyFont="1" applyAlignment="1" applyProtection="1">
      <alignment horizontal="center"/>
    </xf>
    <xf numFmtId="0" fontId="2" fillId="0" borderId="0" xfId="0" applyFont="1" applyBorder="1"/>
    <xf numFmtId="0" fontId="8" fillId="0" borderId="0" xfId="0" applyFont="1" applyAlignment="1">
      <alignment vertical="center"/>
    </xf>
    <xf numFmtId="0" fontId="9" fillId="0" borderId="7" xfId="0" applyFont="1" applyBorder="1" applyAlignment="1" applyProtection="1">
      <alignment horizontal="center" vertical="center"/>
      <protection locked="0"/>
    </xf>
    <xf numFmtId="0" fontId="15" fillId="2" borderId="15" xfId="0" applyFont="1" applyFill="1" applyBorder="1" applyAlignment="1" applyProtection="1">
      <alignment horizontal="center"/>
    </xf>
    <xf numFmtId="0" fontId="19" fillId="0" borderId="0" xfId="0" applyFont="1" applyBorder="1" applyAlignment="1">
      <alignment horizontal="left"/>
    </xf>
    <xf numFmtId="0" fontId="8" fillId="5" borderId="9" xfId="0" applyFont="1" applyFill="1" applyBorder="1" applyAlignment="1">
      <alignment horizontal="center" vertical="center"/>
    </xf>
    <xf numFmtId="164" fontId="2" fillId="0" borderId="0" xfId="3" applyFont="1" applyBorder="1" applyProtection="1">
      <protection locked="0"/>
    </xf>
    <xf numFmtId="164" fontId="2" fillId="0" borderId="0" xfId="3" applyFont="1" applyBorder="1"/>
    <xf numFmtId="165" fontId="2" fillId="0" borderId="15" xfId="2" applyNumberFormat="1" applyFont="1" applyBorder="1" applyAlignment="1" applyProtection="1">
      <alignment horizontal="right" vertical="center" shrinkToFit="1"/>
      <protection locked="0" hidden="1"/>
    </xf>
    <xf numFmtId="39" fontId="2" fillId="0" borderId="15" xfId="2" applyNumberFormat="1" applyFont="1" applyBorder="1" applyAlignment="1" applyProtection="1">
      <alignment horizontal="right" vertical="center" shrinkToFit="1"/>
      <protection locked="0" hidden="1"/>
    </xf>
    <xf numFmtId="0" fontId="43" fillId="0" borderId="0" xfId="0" applyFont="1" applyFill="1" applyBorder="1" applyAlignment="1">
      <alignment horizontal="center" vertical="top" textRotation="255"/>
    </xf>
    <xf numFmtId="0" fontId="9" fillId="0" borderId="11" xfId="0" applyFont="1" applyFill="1" applyBorder="1" applyAlignment="1">
      <alignment horizontal="center" vertical="center"/>
    </xf>
    <xf numFmtId="165" fontId="12" fillId="0" borderId="14" xfId="2" applyNumberFormat="1" applyFont="1" applyBorder="1" applyAlignment="1" applyProtection="1">
      <alignment horizontal="right" vertical="center" shrinkToFit="1"/>
      <protection hidden="1"/>
    </xf>
    <xf numFmtId="0" fontId="26" fillId="0" borderId="11" xfId="0" applyFont="1" applyBorder="1" applyAlignment="1" applyProtection="1">
      <alignment vertical="center" shrinkToFit="1"/>
    </xf>
    <xf numFmtId="168" fontId="27" fillId="0" borderId="15" xfId="0" applyNumberFormat="1" applyFont="1" applyBorder="1" applyAlignment="1" applyProtection="1">
      <alignment horizontal="left" vertical="center" shrinkToFit="1"/>
    </xf>
    <xf numFmtId="0" fontId="8" fillId="0" borderId="0" xfId="0" applyFont="1" applyAlignment="1" applyProtection="1">
      <alignment horizontal="left"/>
    </xf>
    <xf numFmtId="0" fontId="9" fillId="0" borderId="10" xfId="0" applyFont="1" applyBorder="1" applyAlignment="1" applyProtection="1">
      <alignment horizontal="center" vertical="center"/>
    </xf>
    <xf numFmtId="0" fontId="10" fillId="0" borderId="0" xfId="0" applyFont="1" applyAlignment="1" applyProtection="1"/>
    <xf numFmtId="0" fontId="8" fillId="0" borderId="0" xfId="0" applyFont="1" applyAlignment="1" applyProtection="1">
      <alignment horizontal="left" vertical="center"/>
    </xf>
    <xf numFmtId="0" fontId="2" fillId="0" borderId="0" xfId="0" applyFont="1" applyAlignment="1" applyProtection="1">
      <alignment horizontal="center" vertical="center"/>
    </xf>
    <xf numFmtId="0" fontId="16" fillId="0" borderId="0" xfId="0" applyFont="1" applyBorder="1" applyAlignment="1" applyProtection="1"/>
    <xf numFmtId="0" fontId="0" fillId="0" borderId="0" xfId="0" applyBorder="1" applyProtection="1"/>
    <xf numFmtId="0" fontId="11" fillId="3" borderId="0" xfId="0" applyFont="1" applyFill="1" applyProtection="1">
      <protection hidden="1"/>
    </xf>
    <xf numFmtId="0" fontId="2" fillId="0" borderId="0" xfId="0" applyFont="1" applyBorder="1" applyProtection="1"/>
    <xf numFmtId="0" fontId="2" fillId="0" borderId="0" xfId="0" applyFont="1" applyBorder="1" applyAlignment="1" applyProtection="1"/>
    <xf numFmtId="0" fontId="2" fillId="0" borderId="0" xfId="0" applyFont="1" applyAlignment="1" applyProtection="1">
      <alignment vertical="top"/>
    </xf>
    <xf numFmtId="0" fontId="0" fillId="0" borderId="0" xfId="0" applyBorder="1" applyAlignment="1" applyProtection="1">
      <alignment vertical="top"/>
    </xf>
    <xf numFmtId="0" fontId="0" fillId="0" borderId="0" xfId="0" applyBorder="1" applyAlignment="1" applyProtection="1"/>
    <xf numFmtId="0" fontId="0" fillId="0" borderId="0" xfId="0" applyBorder="1" applyAlignment="1" applyProtection="1">
      <alignment vertical="center"/>
    </xf>
    <xf numFmtId="0" fontId="16" fillId="0" borderId="0" xfId="0" applyFont="1" applyBorder="1" applyAlignment="1" applyProtection="1">
      <alignment vertical="center"/>
    </xf>
    <xf numFmtId="0" fontId="10" fillId="0" borderId="0" xfId="0" applyFont="1" applyBorder="1" applyAlignment="1" applyProtection="1">
      <alignment vertical="center"/>
    </xf>
    <xf numFmtId="0" fontId="2" fillId="0" borderId="4" xfId="0" applyFont="1" applyFill="1" applyBorder="1" applyProtection="1"/>
    <xf numFmtId="0" fontId="2" fillId="0" borderId="4" xfId="0" applyFont="1" applyFill="1" applyBorder="1" applyAlignment="1" applyProtection="1">
      <alignment horizontal="center"/>
    </xf>
    <xf numFmtId="0" fontId="0" fillId="4" borderId="0" xfId="0" applyFill="1" applyProtection="1"/>
    <xf numFmtId="1" fontId="2" fillId="0" borderId="10" xfId="0" applyNumberFormat="1" applyFont="1" applyBorder="1" applyAlignment="1" applyProtection="1">
      <alignment horizontal="center" vertical="center"/>
      <protection locked="0"/>
    </xf>
    <xf numFmtId="0" fontId="0" fillId="4" borderId="0" xfId="0" applyFill="1" applyBorder="1" applyProtection="1"/>
    <xf numFmtId="0" fontId="2" fillId="4" borderId="0" xfId="0" applyFont="1" applyFill="1" applyBorder="1" applyAlignment="1" applyProtection="1"/>
    <xf numFmtId="0" fontId="6" fillId="0" borderId="0" xfId="0" applyFont="1" applyAlignment="1" applyProtection="1">
      <alignment horizontal="center" vertical="center"/>
    </xf>
    <xf numFmtId="0" fontId="5" fillId="0" borderId="9" xfId="0" quotePrefix="1" applyFont="1" applyBorder="1" applyAlignment="1">
      <alignment horizontal="left" vertical="center"/>
    </xf>
    <xf numFmtId="0" fontId="5" fillId="0" borderId="11" xfId="0" quotePrefix="1" applyFont="1" applyBorder="1" applyAlignment="1">
      <alignment horizontal="left" vertical="center"/>
    </xf>
    <xf numFmtId="0" fontId="23" fillId="0" borderId="0" xfId="0" applyFont="1" applyBorder="1" applyAlignment="1" applyProtection="1"/>
    <xf numFmtId="0" fontId="10" fillId="0" borderId="0" xfId="0" applyFont="1" applyBorder="1" applyProtection="1"/>
    <xf numFmtId="168" fontId="0" fillId="0" borderId="0" xfId="0" applyNumberFormat="1" applyBorder="1" applyProtection="1"/>
    <xf numFmtId="0" fontId="24" fillId="0" borderId="0" xfId="0" applyFont="1" applyBorder="1" applyProtection="1"/>
    <xf numFmtId="0" fontId="10" fillId="0" borderId="0" xfId="0" applyFont="1" applyBorder="1"/>
    <xf numFmtId="168" fontId="0" fillId="0" borderId="0" xfId="0" applyNumberFormat="1" applyBorder="1"/>
    <xf numFmtId="0" fontId="15" fillId="0" borderId="4" xfId="0" applyFont="1" applyFill="1" applyBorder="1" applyAlignment="1" applyProtection="1">
      <alignment horizontal="center"/>
    </xf>
    <xf numFmtId="0" fontId="3" fillId="0" borderId="0" xfId="0" applyFont="1" applyFill="1" applyBorder="1" applyAlignment="1" applyProtection="1">
      <alignment horizontal="right" vertical="center"/>
    </xf>
    <xf numFmtId="173" fontId="5" fillId="0" borderId="0" xfId="0" applyNumberFormat="1" applyFont="1" applyFill="1" applyBorder="1" applyAlignment="1" applyProtection="1">
      <alignment horizontal="right" vertical="center" shrinkToFit="1"/>
    </xf>
    <xf numFmtId="0" fontId="2" fillId="4" borderId="0" xfId="0" applyFont="1" applyFill="1" applyBorder="1" applyAlignment="1" applyProtection="1">
      <alignment horizontal="center"/>
    </xf>
    <xf numFmtId="0" fontId="2" fillId="0" borderId="1" xfId="0" applyFont="1" applyFill="1" applyBorder="1" applyProtection="1"/>
    <xf numFmtId="0" fontId="8" fillId="0" borderId="0" xfId="0" applyFont="1" applyAlignment="1"/>
    <xf numFmtId="0" fontId="3" fillId="4" borderId="10" xfId="0" applyFont="1" applyFill="1" applyBorder="1" applyAlignment="1">
      <alignment horizontal="center" vertical="center" shrinkToFit="1"/>
    </xf>
    <xf numFmtId="0" fontId="3" fillId="7" borderId="10" xfId="0" applyFont="1" applyFill="1" applyBorder="1" applyAlignment="1">
      <alignment horizontal="center" vertical="center" shrinkToFit="1"/>
    </xf>
    <xf numFmtId="0" fontId="0" fillId="4" borderId="0" xfId="0" applyFill="1"/>
    <xf numFmtId="165" fontId="2" fillId="0" borderId="15" xfId="2" applyNumberFormat="1" applyFont="1" applyBorder="1" applyAlignment="1" applyProtection="1">
      <alignment horizontal="right" vertical="center" shrinkToFit="1"/>
      <protection hidden="1"/>
    </xf>
    <xf numFmtId="1" fontId="8" fillId="0" borderId="0" xfId="0" applyNumberFormat="1" applyFont="1" applyBorder="1" applyAlignment="1" applyProtection="1">
      <alignment horizontal="right" shrinkToFit="1"/>
      <protection hidden="1"/>
    </xf>
    <xf numFmtId="0" fontId="2" fillId="4" borderId="0" xfId="0" applyFont="1" applyFill="1" applyProtection="1"/>
    <xf numFmtId="0" fontId="2" fillId="4" borderId="0" xfId="0" applyFont="1" applyFill="1" applyBorder="1" applyAlignment="1" applyProtection="1">
      <alignment shrinkToFit="1"/>
      <protection hidden="1"/>
    </xf>
    <xf numFmtId="0" fontId="5" fillId="4" borderId="9" xfId="0" quotePrefix="1" applyFont="1" applyFill="1" applyBorder="1" applyAlignment="1" applyProtection="1">
      <alignment horizontal="left" vertical="center"/>
    </xf>
    <xf numFmtId="0" fontId="5" fillId="4" borderId="11" xfId="0" quotePrefix="1" applyFont="1" applyFill="1" applyBorder="1" applyAlignment="1" applyProtection="1">
      <alignment horizontal="left" vertical="center"/>
    </xf>
    <xf numFmtId="0" fontId="2" fillId="4" borderId="0" xfId="0" applyFont="1" applyFill="1" applyAlignment="1" applyProtection="1">
      <alignment horizontal="center"/>
    </xf>
    <xf numFmtId="0" fontId="49" fillId="0" borderId="0" xfId="0" applyFont="1" applyProtection="1"/>
    <xf numFmtId="166" fontId="32" fillId="0" borderId="10" xfId="0" applyNumberFormat="1" applyFont="1" applyBorder="1" applyAlignment="1" applyProtection="1">
      <alignment horizontal="right" vertical="center" shrinkToFit="1"/>
    </xf>
    <xf numFmtId="0" fontId="42" fillId="0" borderId="0" xfId="0" applyFont="1" applyAlignment="1" applyProtection="1">
      <protection locked="0" hidden="1"/>
    </xf>
    <xf numFmtId="173" fontId="5" fillId="4" borderId="5" xfId="0" applyNumberFormat="1" applyFont="1" applyFill="1" applyBorder="1" applyAlignment="1" applyProtection="1">
      <alignment horizontal="right" vertical="center" shrinkToFit="1"/>
    </xf>
    <xf numFmtId="164" fontId="2" fillId="0" borderId="0" xfId="3" applyFont="1" applyAlignment="1"/>
    <xf numFmtId="0" fontId="5" fillId="0" borderId="0" xfId="0" applyFont="1" applyAlignment="1" applyProtection="1">
      <alignment horizontal="left" vertical="center"/>
      <protection hidden="1"/>
    </xf>
    <xf numFmtId="0" fontId="3" fillId="0" borderId="0" xfId="0" applyFont="1" applyAlignment="1"/>
    <xf numFmtId="168" fontId="19" fillId="0" borderId="15" xfId="0" applyNumberFormat="1" applyFont="1" applyBorder="1" applyAlignment="1" applyProtection="1">
      <alignment horizontal="left" vertical="center" shrinkToFit="1"/>
      <protection hidden="1"/>
    </xf>
    <xf numFmtId="0" fontId="50" fillId="0" borderId="0" xfId="0" applyFont="1" applyAlignment="1">
      <alignment vertical="center"/>
    </xf>
    <xf numFmtId="164" fontId="50" fillId="0" borderId="0" xfId="3" applyFont="1" applyAlignment="1">
      <alignment vertical="center"/>
    </xf>
    <xf numFmtId="0" fontId="11" fillId="3" borderId="0" xfId="0" applyFont="1" applyFill="1" applyBorder="1" applyAlignment="1" applyProtection="1">
      <alignment vertical="center"/>
    </xf>
    <xf numFmtId="0" fontId="8" fillId="0" borderId="0" xfId="0" applyFont="1" applyFill="1" applyAlignment="1" applyProtection="1"/>
    <xf numFmtId="0" fontId="8" fillId="0" borderId="0" xfId="0" applyFont="1" applyFill="1" applyBorder="1" applyAlignment="1" applyProtection="1"/>
    <xf numFmtId="0" fontId="18" fillId="3" borderId="0" xfId="0" applyFont="1" applyFill="1" applyBorder="1" applyAlignment="1" applyProtection="1">
      <alignment vertical="center"/>
    </xf>
    <xf numFmtId="0" fontId="46" fillId="0" borderId="0" xfId="0" applyFont="1" applyAlignment="1" applyProtection="1">
      <protection locked="0" hidden="1"/>
    </xf>
    <xf numFmtId="0" fontId="8" fillId="0" borderId="0" xfId="0" applyFont="1" applyAlignment="1" applyProtection="1">
      <alignment horizontal="center"/>
    </xf>
    <xf numFmtId="0" fontId="2" fillId="3" borderId="0" xfId="0" applyFont="1" applyFill="1" applyAlignment="1" applyProtection="1"/>
    <xf numFmtId="0" fontId="2" fillId="3" borderId="5" xfId="0" applyFont="1" applyFill="1" applyBorder="1" applyAlignment="1" applyProtection="1">
      <alignment vertical="center"/>
    </xf>
    <xf numFmtId="0" fontId="8" fillId="3" borderId="0" xfId="0" applyFont="1" applyFill="1" applyBorder="1" applyAlignment="1" applyProtection="1">
      <alignment vertical="center"/>
    </xf>
    <xf numFmtId="0" fontId="8" fillId="0" borderId="0" xfId="0" applyFont="1" applyAlignment="1" applyProtection="1">
      <protection locked="0" hidden="1"/>
    </xf>
    <xf numFmtId="0" fontId="8" fillId="8" borderId="10" xfId="0" applyFont="1" applyFill="1" applyBorder="1" applyAlignment="1" applyProtection="1"/>
    <xf numFmtId="0" fontId="51" fillId="0" borderId="0" xfId="0" applyFont="1"/>
    <xf numFmtId="0" fontId="51" fillId="0" borderId="0" xfId="0" applyFont="1" applyAlignment="1">
      <alignment vertical="center"/>
    </xf>
    <xf numFmtId="0" fontId="3" fillId="4" borderId="0" xfId="0" applyFont="1" applyFill="1" applyAlignment="1" applyProtection="1">
      <alignment vertical="center"/>
      <protection hidden="1"/>
    </xf>
    <xf numFmtId="0" fontId="53" fillId="4" borderId="0" xfId="0" applyFont="1" applyFill="1" applyAlignment="1" applyProtection="1">
      <alignment vertical="center"/>
      <protection hidden="1"/>
    </xf>
    <xf numFmtId="0" fontId="2" fillId="0" borderId="0" xfId="0" applyFont="1" applyAlignment="1" applyProtection="1">
      <protection hidden="1"/>
    </xf>
    <xf numFmtId="0" fontId="8" fillId="0" borderId="0" xfId="0" applyFont="1" applyAlignment="1" applyProtection="1">
      <protection hidden="1"/>
    </xf>
    <xf numFmtId="0" fontId="42" fillId="4" borderId="0" xfId="0" applyFont="1" applyFill="1" applyAlignment="1" applyProtection="1">
      <protection locked="0" hidden="1"/>
    </xf>
    <xf numFmtId="0" fontId="42" fillId="4" borderId="0" xfId="0" applyFont="1" applyFill="1" applyBorder="1" applyProtection="1">
      <protection hidden="1"/>
    </xf>
    <xf numFmtId="0" fontId="2" fillId="0" borderId="0" xfId="0" applyFont="1" applyProtection="1">
      <protection hidden="1"/>
    </xf>
    <xf numFmtId="0" fontId="46" fillId="0" borderId="0" xfId="0" applyFont="1" applyAlignment="1" applyProtection="1">
      <protection hidden="1"/>
    </xf>
    <xf numFmtId="0" fontId="42" fillId="0" borderId="0" xfId="0" applyFont="1" applyAlignment="1" applyProtection="1">
      <protection hidden="1"/>
    </xf>
    <xf numFmtId="0" fontId="42" fillId="4" borderId="0" xfId="0" applyFont="1" applyFill="1" applyProtection="1">
      <protection hidden="1"/>
    </xf>
    <xf numFmtId="1" fontId="12" fillId="0" borderId="7" xfId="0" applyNumberFormat="1" applyFont="1" applyBorder="1" applyAlignment="1" applyProtection="1">
      <alignment horizontal="center" vertical="center" shrinkToFit="1"/>
      <protection locked="0"/>
    </xf>
    <xf numFmtId="0" fontId="14" fillId="4" borderId="0" xfId="0" applyFont="1" applyFill="1" applyProtection="1">
      <protection hidden="1"/>
    </xf>
    <xf numFmtId="0" fontId="2" fillId="0" borderId="0" xfId="0" applyNumberFormat="1" applyFont="1"/>
    <xf numFmtId="0" fontId="2" fillId="0" borderId="4" xfId="0" applyFont="1" applyBorder="1"/>
    <xf numFmtId="167" fontId="2" fillId="0" borderId="4" xfId="2" applyFont="1" applyBorder="1"/>
    <xf numFmtId="167" fontId="2" fillId="0" borderId="0" xfId="2" applyFont="1" applyBorder="1"/>
    <xf numFmtId="171" fontId="2" fillId="0" borderId="0" xfId="0" applyNumberFormat="1" applyFont="1" applyBorder="1"/>
    <xf numFmtId="0" fontId="19" fillId="0" borderId="0" xfId="0" applyFont="1" applyAlignment="1">
      <alignment horizontal="left"/>
    </xf>
    <xf numFmtId="0" fontId="33" fillId="0" borderId="10" xfId="0" applyFont="1" applyBorder="1" applyProtection="1">
      <protection hidden="1"/>
    </xf>
    <xf numFmtId="167" fontId="2" fillId="0" borderId="10" xfId="2" applyFont="1" applyBorder="1" applyProtection="1">
      <protection hidden="1"/>
    </xf>
    <xf numFmtId="0" fontId="4" fillId="0" borderId="0" xfId="0" applyFont="1" applyAlignment="1" applyProtection="1">
      <alignment horizontal="left" vertical="center"/>
    </xf>
    <xf numFmtId="0" fontId="8" fillId="0" borderId="0" xfId="0" applyFont="1" applyAlignment="1" applyProtection="1">
      <alignment horizontal="center" vertical="center"/>
    </xf>
    <xf numFmtId="0" fontId="8" fillId="0" borderId="4" xfId="0" applyFont="1" applyBorder="1" applyAlignment="1" applyProtection="1">
      <alignment horizontal="right"/>
    </xf>
    <xf numFmtId="0" fontId="2" fillId="0" borderId="0" xfId="0" applyFont="1" applyProtection="1"/>
    <xf numFmtId="0" fontId="2" fillId="4" borderId="4" xfId="0" applyFont="1" applyFill="1" applyBorder="1" applyAlignment="1" applyProtection="1">
      <alignment horizontal="center" vertical="center"/>
    </xf>
    <xf numFmtId="1" fontId="2" fillId="4" borderId="0" xfId="0" applyNumberFormat="1" applyFont="1" applyFill="1" applyBorder="1" applyAlignment="1" applyProtection="1">
      <alignment horizontal="center" vertical="center"/>
    </xf>
    <xf numFmtId="49" fontId="12" fillId="4" borderId="4" xfId="0" applyNumberFormat="1" applyFont="1" applyFill="1" applyBorder="1" applyAlignment="1" applyProtection="1">
      <alignment horizontal="left" vertical="center" wrapText="1"/>
    </xf>
    <xf numFmtId="1" fontId="12" fillId="4" borderId="0" xfId="0" applyNumberFormat="1" applyFont="1" applyFill="1" applyBorder="1" applyAlignment="1" applyProtection="1">
      <alignment horizontal="center" vertical="center" wrapText="1"/>
    </xf>
    <xf numFmtId="0" fontId="8" fillId="4" borderId="4" xfId="0" applyFont="1" applyFill="1" applyBorder="1" applyAlignment="1" applyProtection="1">
      <alignment horizontal="center" vertical="center"/>
    </xf>
    <xf numFmtId="165" fontId="2" fillId="4" borderId="4" xfId="2" applyNumberFormat="1" applyFont="1" applyFill="1" applyBorder="1" applyAlignment="1" applyProtection="1">
      <alignment horizontal="right" vertical="center" shrinkToFit="1"/>
      <protection hidden="1"/>
    </xf>
    <xf numFmtId="4" fontId="2" fillId="4" borderId="4" xfId="3" applyNumberFormat="1" applyFont="1" applyFill="1" applyBorder="1" applyAlignment="1" applyProtection="1">
      <alignment horizontal="right" vertical="center" shrinkToFit="1"/>
      <protection hidden="1"/>
    </xf>
    <xf numFmtId="0" fontId="10" fillId="4" borderId="4" xfId="0" applyFont="1" applyFill="1" applyBorder="1" applyAlignment="1" applyProtection="1">
      <alignment horizontal="right" vertical="center" shrinkToFit="1"/>
      <protection hidden="1"/>
    </xf>
    <xf numFmtId="169" fontId="47" fillId="4" borderId="4" xfId="3" applyNumberFormat="1" applyFont="1" applyFill="1" applyBorder="1" applyAlignment="1" applyProtection="1">
      <alignment horizontal="right" vertical="center" shrinkToFit="1"/>
      <protection hidden="1"/>
    </xf>
    <xf numFmtId="169" fontId="48" fillId="4" borderId="4" xfId="3" applyNumberFormat="1" applyFont="1" applyFill="1" applyBorder="1" applyAlignment="1" applyProtection="1">
      <alignment horizontal="right" vertical="center"/>
      <protection hidden="1"/>
    </xf>
    <xf numFmtId="0" fontId="15" fillId="4" borderId="4" xfId="0" applyFont="1" applyFill="1" applyBorder="1" applyAlignment="1" applyProtection="1">
      <alignment horizontal="center"/>
    </xf>
    <xf numFmtId="0" fontId="2" fillId="0" borderId="0" xfId="0" applyFont="1" applyAlignment="1" applyProtection="1"/>
    <xf numFmtId="0" fontId="0" fillId="0" borderId="0" xfId="0"/>
    <xf numFmtId="0" fontId="2" fillId="4" borderId="10" xfId="0" applyFont="1" applyFill="1" applyBorder="1" applyAlignment="1" applyProtection="1">
      <alignment horizontal="center" vertical="center"/>
      <protection locked="0"/>
    </xf>
    <xf numFmtId="0" fontId="2" fillId="0" borderId="0" xfId="0" applyFont="1" applyAlignment="1" applyProtection="1"/>
    <xf numFmtId="0" fontId="8" fillId="0" borderId="4" xfId="0" applyFont="1" applyBorder="1" applyAlignment="1" applyProtection="1">
      <alignment horizontal="right"/>
    </xf>
    <xf numFmtId="0" fontId="2" fillId="0" borderId="0" xfId="0" applyFont="1" applyProtection="1"/>
    <xf numFmtId="0" fontId="3" fillId="4" borderId="0" xfId="0" applyFont="1" applyFill="1" applyBorder="1" applyAlignment="1">
      <alignment horizontal="left"/>
    </xf>
    <xf numFmtId="0" fontId="2" fillId="4" borderId="0" xfId="0" applyFont="1" applyFill="1" applyBorder="1"/>
    <xf numFmtId="0" fontId="28" fillId="0" borderId="0" xfId="0" applyFont="1" applyFill="1" applyBorder="1" applyAlignment="1">
      <alignment horizontal="left"/>
    </xf>
    <xf numFmtId="0" fontId="7" fillId="0" borderId="0" xfId="0" applyFont="1" applyBorder="1" applyAlignment="1"/>
    <xf numFmtId="0" fontId="25" fillId="0" borderId="15" xfId="0" applyFont="1" applyBorder="1" applyAlignment="1" applyProtection="1">
      <alignment horizontal="center" vertical="center" shrinkToFit="1"/>
      <protection hidden="1"/>
    </xf>
    <xf numFmtId="0" fontId="8" fillId="0" borderId="7" xfId="0" applyFont="1" applyBorder="1" applyAlignment="1" applyProtection="1">
      <alignment horizontal="center" vertical="center"/>
      <protection locked="0"/>
    </xf>
    <xf numFmtId="39" fontId="2" fillId="0" borderId="14" xfId="2" applyNumberFormat="1" applyFont="1" applyBorder="1" applyAlignment="1" applyProtection="1">
      <alignment horizontal="right" vertical="center" shrinkToFit="1"/>
      <protection locked="0" hidden="1"/>
    </xf>
    <xf numFmtId="0" fontId="12" fillId="0" borderId="9" xfId="0" applyFont="1" applyBorder="1" applyAlignment="1" applyProtection="1">
      <alignment horizontal="center" vertical="center"/>
      <protection locked="0"/>
    </xf>
    <xf numFmtId="0" fontId="3" fillId="0" borderId="0" xfId="0" applyFont="1" applyAlignment="1">
      <alignment horizontal="left"/>
    </xf>
    <xf numFmtId="0" fontId="12" fillId="0" borderId="9" xfId="0" applyNumberFormat="1" applyFont="1" applyBorder="1" applyAlignment="1" applyProtection="1">
      <alignment horizontal="center" vertical="center"/>
    </xf>
    <xf numFmtId="0" fontId="0" fillId="0" borderId="0" xfId="0"/>
    <xf numFmtId="0" fontId="8" fillId="0" borderId="9" xfId="0" applyFont="1" applyBorder="1" applyAlignment="1">
      <alignment horizontal="center" vertical="center"/>
    </xf>
    <xf numFmtId="0" fontId="47" fillId="4" borderId="0" xfId="0" applyFont="1" applyFill="1" applyProtection="1">
      <protection hidden="1"/>
    </xf>
    <xf numFmtId="0" fontId="47" fillId="4" borderId="0" xfId="0" applyFont="1" applyFill="1" applyBorder="1" applyProtection="1">
      <protection hidden="1"/>
    </xf>
    <xf numFmtId="0" fontId="47" fillId="4" borderId="0" xfId="0" applyFont="1" applyFill="1" applyProtection="1"/>
    <xf numFmtId="0" fontId="42" fillId="4" borderId="0" xfId="0" applyFont="1" applyFill="1" applyBorder="1" applyAlignment="1" applyProtection="1"/>
    <xf numFmtId="0" fontId="42" fillId="4" borderId="0" xfId="0" applyFont="1" applyFill="1" applyBorder="1" applyProtection="1"/>
    <xf numFmtId="0" fontId="46" fillId="4" borderId="0" xfId="0" applyFont="1" applyFill="1" applyBorder="1" applyProtection="1"/>
    <xf numFmtId="0" fontId="46" fillId="4" borderId="0" xfId="0" applyFont="1" applyFill="1" applyBorder="1" applyProtection="1">
      <protection hidden="1"/>
    </xf>
    <xf numFmtId="0" fontId="42" fillId="4" borderId="0" xfId="0" applyFont="1" applyFill="1" applyProtection="1"/>
    <xf numFmtId="0" fontId="42" fillId="4" borderId="0" xfId="0" applyFont="1" applyFill="1" applyAlignment="1" applyProtection="1">
      <alignment vertical="center"/>
    </xf>
    <xf numFmtId="0" fontId="59" fillId="4" borderId="0" xfId="0" applyFont="1" applyFill="1" applyProtection="1">
      <protection hidden="1"/>
    </xf>
    <xf numFmtId="173" fontId="5" fillId="4" borderId="0" xfId="0" applyNumberFormat="1" applyFont="1" applyFill="1" applyBorder="1" applyAlignment="1" applyProtection="1">
      <alignment horizontal="right" vertical="center" shrinkToFit="1"/>
    </xf>
    <xf numFmtId="0" fontId="3" fillId="4" borderId="0" xfId="0" applyFont="1" applyFill="1" applyBorder="1" applyAlignment="1" applyProtection="1">
      <alignment horizontal="left" vertical="center"/>
    </xf>
    <xf numFmtId="0" fontId="8" fillId="5" borderId="9" xfId="0" applyFont="1" applyFill="1" applyBorder="1" applyAlignment="1">
      <alignment horizontal="center" vertical="center"/>
    </xf>
    <xf numFmtId="0" fontId="2" fillId="0" borderId="7" xfId="0" applyFont="1" applyBorder="1" applyAlignment="1" applyProtection="1">
      <alignment horizontal="center" vertical="center"/>
      <protection locked="0"/>
    </xf>
    <xf numFmtId="0" fontId="27" fillId="0" borderId="1" xfId="0" applyFont="1" applyFill="1" applyBorder="1" applyAlignment="1">
      <alignment horizontal="left" vertical="center"/>
    </xf>
    <xf numFmtId="0" fontId="28" fillId="0" borderId="1" xfId="0" applyFont="1" applyFill="1" applyBorder="1" applyAlignment="1">
      <alignment horizontal="left"/>
    </xf>
    <xf numFmtId="0" fontId="15" fillId="2" borderId="15" xfId="0" applyFont="1" applyFill="1" applyBorder="1" applyAlignment="1" applyProtection="1">
      <alignment horizontal="center"/>
    </xf>
    <xf numFmtId="0" fontId="8" fillId="5" borderId="9" xfId="0" applyFont="1" applyFill="1" applyBorder="1" applyAlignment="1">
      <alignment horizontal="center" vertical="center"/>
    </xf>
    <xf numFmtId="168" fontId="19" fillId="0" borderId="15" xfId="0" applyNumberFormat="1" applyFont="1" applyBorder="1" applyAlignment="1" applyProtection="1">
      <alignment horizontal="center" vertical="center" shrinkToFit="1"/>
      <protection locked="0"/>
    </xf>
    <xf numFmtId="0" fontId="3" fillId="0" borderId="0" xfId="0" applyFont="1" applyAlignment="1">
      <alignment horizontal="left" vertical="center"/>
    </xf>
    <xf numFmtId="0" fontId="12" fillId="0" borderId="9"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31" fillId="0" borderId="11" xfId="0" applyFont="1" applyBorder="1" applyAlignment="1" applyProtection="1">
      <alignment horizontal="left" vertical="center" shrinkToFit="1"/>
      <protection locked="0"/>
    </xf>
    <xf numFmtId="0" fontId="31" fillId="0" borderId="11" xfId="0" applyFont="1" applyBorder="1" applyAlignment="1" applyProtection="1">
      <alignment horizontal="left" vertical="center" shrinkToFit="1"/>
    </xf>
    <xf numFmtId="0" fontId="18" fillId="0" borderId="0" xfId="0" applyFont="1" applyFill="1" applyBorder="1" applyAlignment="1" applyProtection="1">
      <alignment horizontal="center" vertical="center"/>
      <protection hidden="1"/>
    </xf>
    <xf numFmtId="0" fontId="8" fillId="0" borderId="10" xfId="0" applyFont="1" applyBorder="1" applyAlignment="1" applyProtection="1">
      <alignment horizontal="center" vertical="center"/>
    </xf>
    <xf numFmtId="0" fontId="8" fillId="0" borderId="10" xfId="0" applyFont="1" applyBorder="1" applyAlignment="1" applyProtection="1">
      <alignment horizontal="center" vertical="center" wrapText="1"/>
    </xf>
    <xf numFmtId="0" fontId="2" fillId="0" borderId="0" xfId="0" applyFont="1" applyAlignment="1" applyProtection="1"/>
    <xf numFmtId="0" fontId="8" fillId="0" borderId="0" xfId="0" applyFont="1" applyAlignment="1">
      <alignment horizontal="right"/>
    </xf>
    <xf numFmtId="0" fontId="3" fillId="0" borderId="0" xfId="0" applyFont="1" applyBorder="1" applyAlignment="1" applyProtection="1">
      <alignment horizontal="left" vertical="center"/>
    </xf>
    <xf numFmtId="0" fontId="3" fillId="0" borderId="0" xfId="0" applyFont="1" applyAlignment="1" applyProtection="1">
      <alignment horizontal="left" vertical="center"/>
    </xf>
    <xf numFmtId="0" fontId="3" fillId="0" borderId="13" xfId="0" applyFont="1" applyBorder="1" applyAlignment="1" applyProtection="1">
      <alignment horizontal="left" vertical="center"/>
    </xf>
    <xf numFmtId="0" fontId="3" fillId="0" borderId="0" xfId="0" applyFont="1" applyAlignment="1" applyProtection="1">
      <alignment horizontal="left" vertical="center"/>
      <protection hidden="1"/>
    </xf>
    <xf numFmtId="0" fontId="3" fillId="0" borderId="0" xfId="0" applyFont="1" applyAlignment="1">
      <alignment horizontal="left" vertical="center"/>
    </xf>
    <xf numFmtId="0" fontId="8" fillId="0" borderId="7" xfId="0" applyFont="1" applyBorder="1" applyAlignment="1" applyProtection="1"/>
    <xf numFmtId="0" fontId="8" fillId="0" borderId="6" xfId="0" applyFont="1" applyBorder="1" applyProtection="1"/>
    <xf numFmtId="0" fontId="8" fillId="6" borderId="0" xfId="0" applyFont="1" applyFill="1" applyAlignment="1" applyProtection="1">
      <alignment vertical="center"/>
    </xf>
    <xf numFmtId="0" fontId="8" fillId="6" borderId="1" xfId="0" applyFont="1" applyFill="1" applyBorder="1" applyAlignment="1" applyProtection="1">
      <alignment vertical="center"/>
    </xf>
    <xf numFmtId="0" fontId="8" fillId="0" borderId="3" xfId="0" applyFont="1" applyBorder="1" applyAlignment="1" applyProtection="1"/>
    <xf numFmtId="0" fontId="8" fillId="6" borderId="0" xfId="0" applyFont="1" applyFill="1" applyBorder="1" applyAlignment="1" applyProtection="1">
      <alignment vertical="center"/>
    </xf>
    <xf numFmtId="165" fontId="2" fillId="0" borderId="10" xfId="2" applyNumberFormat="1" applyFont="1" applyBorder="1" applyAlignment="1" applyProtection="1">
      <alignment horizontal="right" vertical="center" shrinkToFit="1"/>
      <protection locked="0" hidden="1"/>
    </xf>
    <xf numFmtId="165" fontId="2" fillId="0" borderId="10" xfId="2" applyNumberFormat="1" applyFont="1" applyBorder="1" applyAlignment="1" applyProtection="1">
      <alignment horizontal="right" vertical="center" shrinkToFit="1"/>
      <protection hidden="1"/>
    </xf>
    <xf numFmtId="164" fontId="2" fillId="0" borderId="10" xfId="3" applyFont="1" applyBorder="1" applyAlignment="1" applyProtection="1">
      <alignment horizontal="right" vertical="center" shrinkToFit="1"/>
      <protection locked="0"/>
    </xf>
    <xf numFmtId="169" fontId="2" fillId="0" borderId="10" xfId="2" applyNumberFormat="1" applyFont="1" applyBorder="1" applyAlignment="1" applyProtection="1">
      <alignment horizontal="right" vertical="center" shrinkToFit="1"/>
      <protection hidden="1"/>
    </xf>
    <xf numFmtId="0" fontId="8" fillId="0" borderId="10" xfId="0" applyFont="1" applyBorder="1" applyAlignment="1" applyProtection="1">
      <alignment horizontal="center" vertical="center" wrapText="1" shrinkToFit="1"/>
    </xf>
    <xf numFmtId="0" fontId="4" fillId="0" borderId="0" xfId="0" applyFont="1" applyBorder="1" applyAlignment="1">
      <alignment horizontal="center"/>
    </xf>
    <xf numFmtId="0" fontId="4" fillId="0" borderId="0" xfId="0" applyFont="1" applyBorder="1" applyAlignment="1"/>
    <xf numFmtId="0" fontId="2" fillId="0" borderId="0" xfId="0" applyFont="1" applyProtection="1"/>
    <xf numFmtId="0" fontId="22" fillId="0" borderId="0" xfId="0" applyFont="1" applyAlignment="1">
      <alignment horizontal="left"/>
    </xf>
    <xf numFmtId="0" fontId="22" fillId="0" borderId="0" xfId="0" applyFont="1" applyAlignment="1"/>
    <xf numFmtId="0" fontId="8" fillId="0" borderId="1" xfId="0" applyFont="1" applyBorder="1" applyAlignment="1" applyProtection="1">
      <alignment horizontal="right"/>
    </xf>
    <xf numFmtId="0" fontId="2" fillId="0" borderId="0" xfId="0" applyFont="1" applyAlignment="1" applyProtection="1"/>
    <xf numFmtId="0" fontId="8" fillId="0" borderId="0" xfId="0" applyFont="1" applyBorder="1" applyAlignment="1">
      <alignment horizontal="center" vertical="center"/>
    </xf>
    <xf numFmtId="0" fontId="2" fillId="0" borderId="0" xfId="0" applyFont="1" applyProtection="1"/>
    <xf numFmtId="0" fontId="3" fillId="0" borderId="0" xfId="0" applyFont="1" applyBorder="1" applyAlignment="1" applyProtection="1">
      <alignment horizontal="left" vertical="center"/>
      <protection hidden="1"/>
    </xf>
    <xf numFmtId="0" fontId="3" fillId="0" borderId="0" xfId="0" applyFont="1" applyBorder="1" applyAlignment="1">
      <alignment horizontal="center"/>
    </xf>
    <xf numFmtId="0" fontId="3" fillId="0" borderId="0" xfId="0" applyFont="1" applyAlignment="1">
      <alignment horizontal="left" vertical="center"/>
    </xf>
    <xf numFmtId="0" fontId="19" fillId="0" borderId="4" xfId="0" applyFont="1" applyBorder="1" applyAlignment="1">
      <alignment horizontal="left"/>
    </xf>
    <xf numFmtId="0" fontId="3" fillId="0" borderId="13" xfId="0" applyFont="1" applyBorder="1" applyAlignment="1">
      <alignment horizontal="left" vertical="center"/>
    </xf>
    <xf numFmtId="0" fontId="3" fillId="0" borderId="0" xfId="0" applyFont="1" applyAlignment="1">
      <alignment vertical="center" wrapText="1"/>
    </xf>
    <xf numFmtId="4" fontId="12" fillId="2" borderId="15" xfId="0" applyNumberFormat="1" applyFont="1" applyFill="1" applyBorder="1" applyAlignment="1" applyProtection="1">
      <alignment horizontal="center" shrinkToFit="1"/>
      <protection hidden="1"/>
    </xf>
    <xf numFmtId="0" fontId="2" fillId="2" borderId="10" xfId="0" applyFont="1" applyFill="1" applyBorder="1" applyAlignment="1" applyProtection="1">
      <alignment horizontal="center" vertical="center"/>
    </xf>
    <xf numFmtId="0" fontId="9" fillId="0" borderId="0" xfId="0" applyFont="1" applyBorder="1" applyAlignment="1" applyProtection="1">
      <alignment vertical="center"/>
    </xf>
    <xf numFmtId="0" fontId="15" fillId="2" borderId="15" xfId="0" applyFont="1" applyFill="1" applyBorder="1" applyAlignment="1" applyProtection="1">
      <alignment horizontal="center"/>
    </xf>
    <xf numFmtId="4" fontId="2" fillId="0" borderId="11" xfId="3" applyNumberFormat="1" applyFont="1" applyBorder="1" applyAlignment="1" applyProtection="1">
      <alignment horizontal="right" vertical="center"/>
      <protection locked="0"/>
    </xf>
    <xf numFmtId="4" fontId="2" fillId="0" borderId="15" xfId="3" applyNumberFormat="1" applyFont="1" applyBorder="1" applyAlignment="1" applyProtection="1">
      <alignment horizontal="right" vertical="center"/>
      <protection locked="0"/>
    </xf>
    <xf numFmtId="0" fontId="7" fillId="0" borderId="0" xfId="0" applyFont="1" applyBorder="1" applyAlignment="1">
      <alignment horizontal="left"/>
    </xf>
    <xf numFmtId="0" fontId="7" fillId="0" borderId="0" xfId="0" applyFont="1" applyBorder="1" applyAlignment="1" applyProtection="1">
      <alignment horizontal="left" vertical="center"/>
      <protection hidden="1"/>
    </xf>
    <xf numFmtId="0" fontId="52" fillId="4" borderId="0" xfId="0" applyFont="1" applyFill="1" applyAlignment="1" applyProtection="1">
      <alignment vertical="center"/>
    </xf>
    <xf numFmtId="0" fontId="42" fillId="3" borderId="0" xfId="0" applyFont="1" applyFill="1" applyAlignment="1" applyProtection="1">
      <protection hidden="1"/>
    </xf>
    <xf numFmtId="0" fontId="8" fillId="3" borderId="0" xfId="0" applyFont="1" applyFill="1" applyAlignment="1" applyProtection="1">
      <protection hidden="1"/>
    </xf>
    <xf numFmtId="0" fontId="46" fillId="3" borderId="0" xfId="0" applyFont="1" applyFill="1" applyAlignment="1" applyProtection="1">
      <protection hidden="1"/>
    </xf>
    <xf numFmtId="0" fontId="8" fillId="3" borderId="3" xfId="0" applyFont="1" applyFill="1" applyBorder="1" applyAlignment="1" applyProtection="1">
      <protection hidden="1"/>
    </xf>
    <xf numFmtId="0" fontId="8" fillId="3" borderId="7" xfId="0" applyFont="1" applyFill="1" applyBorder="1" applyAlignment="1" applyProtection="1">
      <protection hidden="1"/>
    </xf>
    <xf numFmtId="0" fontId="8" fillId="3" borderId="10" xfId="0" applyFont="1" applyFill="1" applyBorder="1" applyAlignment="1" applyProtection="1">
      <protection hidden="1"/>
    </xf>
    <xf numFmtId="0" fontId="8" fillId="3" borderId="6" xfId="0" applyFont="1" applyFill="1" applyBorder="1" applyAlignment="1" applyProtection="1">
      <protection hidden="1"/>
    </xf>
    <xf numFmtId="0" fontId="42" fillId="4" borderId="5" xfId="0" applyFont="1" applyFill="1" applyBorder="1" applyAlignment="1" applyProtection="1">
      <alignment vertical="center"/>
      <protection hidden="1"/>
    </xf>
    <xf numFmtId="0" fontId="42" fillId="4" borderId="0" xfId="0" applyFont="1" applyFill="1" applyAlignment="1" applyProtection="1">
      <protection hidden="1"/>
    </xf>
    <xf numFmtId="0" fontId="42" fillId="4" borderId="0" xfId="0" quotePrefix="1" applyFont="1" applyFill="1" applyBorder="1" applyAlignment="1" applyProtection="1">
      <protection hidden="1"/>
    </xf>
    <xf numFmtId="0" fontId="46" fillId="4" borderId="0" xfId="0" applyFont="1" applyFill="1" applyBorder="1" applyAlignment="1" applyProtection="1">
      <alignment vertical="center"/>
    </xf>
    <xf numFmtId="0" fontId="0" fillId="0" borderId="0" xfId="0" applyAlignment="1" applyProtection="1">
      <protection hidden="1"/>
    </xf>
    <xf numFmtId="0" fontId="16" fillId="0" borderId="0" xfId="0" applyFont="1" applyAlignment="1" applyProtection="1">
      <protection hidden="1"/>
    </xf>
    <xf numFmtId="0" fontId="16" fillId="0" borderId="0" xfId="0" applyFont="1" applyBorder="1" applyAlignment="1" applyProtection="1">
      <protection hidden="1"/>
    </xf>
    <xf numFmtId="0" fontId="9" fillId="0" borderId="0" xfId="0" applyFont="1" applyAlignment="1" applyProtection="1">
      <alignment horizontal="center" vertical="center"/>
      <protection hidden="1"/>
    </xf>
    <xf numFmtId="0" fontId="0" fillId="0" borderId="0" xfId="0" applyBorder="1" applyProtection="1">
      <protection hidden="1"/>
    </xf>
    <xf numFmtId="0" fontId="0" fillId="0" borderId="0" xfId="0" applyFill="1" applyBorder="1" applyProtection="1">
      <protection hidden="1"/>
    </xf>
    <xf numFmtId="0" fontId="0" fillId="0" borderId="0" xfId="0" applyFill="1" applyBorder="1" applyAlignment="1" applyProtection="1">
      <protection hidden="1"/>
    </xf>
    <xf numFmtId="0" fontId="0" fillId="0" borderId="0" xfId="0" applyProtection="1">
      <protection hidden="1"/>
    </xf>
    <xf numFmtId="0" fontId="9" fillId="0" borderId="0" xfId="0" applyFont="1" applyProtection="1">
      <protection hidden="1"/>
    </xf>
    <xf numFmtId="0" fontId="14" fillId="3" borderId="0" xfId="0" applyFont="1" applyFill="1" applyProtection="1">
      <protection hidden="1"/>
    </xf>
    <xf numFmtId="0" fontId="8" fillId="3" borderId="0" xfId="0" applyFont="1" applyFill="1" applyBorder="1" applyAlignment="1" applyProtection="1">
      <alignment vertical="center"/>
      <protection hidden="1"/>
    </xf>
    <xf numFmtId="0" fontId="47" fillId="4" borderId="0" xfId="0" applyFont="1" applyFill="1" applyBorder="1" applyAlignment="1" applyProtection="1">
      <protection hidden="1"/>
    </xf>
    <xf numFmtId="0" fontId="47" fillId="4" borderId="0" xfId="0" applyFont="1" applyFill="1" applyAlignment="1" applyProtection="1">
      <protection hidden="1"/>
    </xf>
    <xf numFmtId="0" fontId="61" fillId="4" borderId="0" xfId="0" applyFont="1" applyFill="1" applyAlignment="1" applyProtection="1">
      <alignment vertical="center"/>
      <protection hidden="1"/>
    </xf>
    <xf numFmtId="0" fontId="62" fillId="4" borderId="0" xfId="0" applyFont="1" applyFill="1" applyAlignment="1" applyProtection="1">
      <protection hidden="1"/>
    </xf>
    <xf numFmtId="0" fontId="59" fillId="4" borderId="0" xfId="0" applyFont="1" applyFill="1" applyAlignment="1" applyProtection="1">
      <alignment horizontal="center" vertical="center"/>
      <protection hidden="1"/>
    </xf>
    <xf numFmtId="39" fontId="47" fillId="4" borderId="0" xfId="0" applyNumberFormat="1" applyFont="1" applyFill="1" applyProtection="1">
      <protection hidden="1"/>
    </xf>
    <xf numFmtId="0" fontId="59" fillId="4" borderId="0" xfId="0" applyFont="1" applyFill="1" applyBorder="1" applyAlignment="1" applyProtection="1">
      <alignment vertical="center"/>
      <protection hidden="1"/>
    </xf>
    <xf numFmtId="0" fontId="4" fillId="0" borderId="0" xfId="0" applyFont="1" applyAlignment="1" applyProtection="1">
      <protection hidden="1"/>
    </xf>
    <xf numFmtId="0" fontId="42" fillId="4" borderId="0" xfId="0" applyFont="1" applyFill="1" applyBorder="1" applyAlignment="1" applyProtection="1">
      <protection hidden="1"/>
    </xf>
    <xf numFmtId="0" fontId="8" fillId="0" borderId="0" xfId="0" applyFont="1" applyProtection="1">
      <protection hidden="1"/>
    </xf>
    <xf numFmtId="0" fontId="11" fillId="0" borderId="0" xfId="0" applyFont="1" applyProtection="1">
      <protection hidden="1"/>
    </xf>
    <xf numFmtId="0" fontId="2" fillId="0" borderId="0" xfId="0" applyFont="1" applyFill="1" applyProtection="1">
      <protection hidden="1"/>
    </xf>
    <xf numFmtId="0" fontId="2" fillId="0" borderId="0" xfId="0" applyFont="1" applyProtection="1">
      <protection hidden="1"/>
    </xf>
    <xf numFmtId="0" fontId="9" fillId="0" borderId="0" xfId="0" applyFont="1" applyAlignment="1" applyProtection="1">
      <alignment vertical="center"/>
      <protection hidden="1"/>
    </xf>
    <xf numFmtId="0" fontId="2" fillId="0" borderId="0" xfId="0" applyFont="1" applyFill="1" applyAlignment="1" applyProtection="1">
      <protection hidden="1"/>
    </xf>
    <xf numFmtId="0" fontId="2" fillId="0" borderId="0" xfId="0" applyFont="1" applyFill="1" applyAlignment="1" applyProtection="1">
      <alignment vertical="center"/>
      <protection hidden="1"/>
    </xf>
    <xf numFmtId="0" fontId="4" fillId="0" borderId="0" xfId="0" applyFont="1" applyFill="1" applyAlignment="1" applyProtection="1">
      <alignment vertical="center"/>
      <protection hidden="1"/>
    </xf>
    <xf numFmtId="0" fontId="54" fillId="4" borderId="0" xfId="1" applyFont="1" applyFill="1" applyBorder="1" applyAlignment="1" applyProtection="1">
      <protection hidden="1"/>
    </xf>
    <xf numFmtId="0" fontId="8" fillId="0" borderId="0" xfId="0" applyFont="1" applyFill="1" applyProtection="1">
      <protection hidden="1"/>
    </xf>
    <xf numFmtId="0" fontId="46" fillId="4" borderId="0" xfId="0" applyFont="1" applyFill="1" applyProtection="1">
      <protection hidden="1"/>
    </xf>
    <xf numFmtId="0" fontId="8" fillId="0" borderId="0" xfId="0" applyFont="1" applyAlignment="1" applyProtection="1">
      <alignment vertical="center"/>
      <protection hidden="1"/>
    </xf>
    <xf numFmtId="0" fontId="44" fillId="4" borderId="0" xfId="0" applyFont="1" applyFill="1" applyAlignment="1" applyProtection="1">
      <protection hidden="1"/>
    </xf>
    <xf numFmtId="0" fontId="0" fillId="0" borderId="0" xfId="0" applyFill="1" applyAlignment="1" applyProtection="1">
      <protection hidden="1"/>
    </xf>
    <xf numFmtId="0" fontId="56" fillId="4" borderId="0" xfId="0" applyFont="1" applyFill="1" applyBorder="1" applyAlignment="1" applyProtection="1">
      <protection hidden="1"/>
    </xf>
    <xf numFmtId="0" fontId="0" fillId="4" borderId="0" xfId="0" applyFill="1" applyBorder="1" applyAlignment="1" applyProtection="1">
      <protection hidden="1"/>
    </xf>
    <xf numFmtId="0" fontId="14" fillId="0" borderId="0" xfId="0" applyFont="1" applyProtection="1">
      <protection hidden="1"/>
    </xf>
    <xf numFmtId="0" fontId="0" fillId="0" borderId="0" xfId="0" applyFill="1" applyProtection="1">
      <protection hidden="1"/>
    </xf>
    <xf numFmtId="0" fontId="44" fillId="4" borderId="0" xfId="0" applyFont="1" applyFill="1" applyProtection="1">
      <protection hidden="1"/>
    </xf>
    <xf numFmtId="0" fontId="2" fillId="0" borderId="0" xfId="0" applyFont="1" applyAlignment="1" applyProtection="1">
      <alignment vertical="center"/>
      <protection hidden="1"/>
    </xf>
    <xf numFmtId="0" fontId="7" fillId="0" borderId="0" xfId="0" applyFont="1" applyAlignment="1" applyProtection="1">
      <protection hidden="1"/>
    </xf>
    <xf numFmtId="0" fontId="38" fillId="0" borderId="0" xfId="0" applyFont="1" applyAlignment="1" applyProtection="1">
      <alignment vertical="center"/>
      <protection hidden="1"/>
    </xf>
    <xf numFmtId="0" fontId="7" fillId="0" borderId="0" xfId="0" applyFont="1" applyFill="1" applyAlignment="1" applyProtection="1">
      <protection hidden="1"/>
    </xf>
    <xf numFmtId="0" fontId="8" fillId="0" borderId="0" xfId="0" applyFont="1" applyFill="1" applyAlignment="1" applyProtection="1">
      <alignment vertical="center"/>
      <protection hidden="1"/>
    </xf>
    <xf numFmtId="0" fontId="2" fillId="0" borderId="0" xfId="0" applyFont="1" applyFill="1" applyBorder="1" applyProtection="1">
      <protection hidden="1"/>
    </xf>
    <xf numFmtId="0" fontId="8" fillId="0" borderId="0" xfId="0" applyFont="1" applyAlignment="1" applyProtection="1">
      <alignment horizontal="right"/>
      <protection hidden="1"/>
    </xf>
    <xf numFmtId="0" fontId="45" fillId="4" borderId="0" xfId="0" applyFont="1" applyFill="1" applyAlignment="1" applyProtection="1">
      <protection hidden="1"/>
    </xf>
    <xf numFmtId="0" fontId="9" fillId="0" borderId="0" xfId="0" applyFont="1" applyAlignment="1" applyProtection="1">
      <protection hidden="1"/>
    </xf>
    <xf numFmtId="0" fontId="14" fillId="0" borderId="0" xfId="0" applyFont="1" applyAlignment="1" applyProtection="1">
      <protection hidden="1"/>
    </xf>
    <xf numFmtId="0" fontId="14" fillId="0" borderId="0" xfId="0" applyFont="1" applyFill="1" applyAlignment="1" applyProtection="1">
      <protection hidden="1"/>
    </xf>
    <xf numFmtId="0" fontId="14" fillId="0" borderId="5" xfId="0" applyFont="1" applyBorder="1" applyAlignment="1" applyProtection="1">
      <protection hidden="1"/>
    </xf>
    <xf numFmtId="0" fontId="2" fillId="0" borderId="0" xfId="0" applyFont="1" applyFill="1" applyBorder="1" applyAlignment="1" applyProtection="1">
      <protection hidden="1"/>
    </xf>
    <xf numFmtId="0" fontId="42" fillId="4" borderId="0" xfId="0" applyFont="1" applyFill="1" applyAlignment="1" applyProtection="1">
      <alignment vertical="center"/>
      <protection hidden="1"/>
    </xf>
    <xf numFmtId="0" fontId="14" fillId="0" borderId="0" xfId="0" applyFont="1" applyFill="1" applyBorder="1" applyProtection="1">
      <protection hidden="1"/>
    </xf>
    <xf numFmtId="0" fontId="0" fillId="0" borderId="5" xfId="0" applyBorder="1" applyProtection="1">
      <protection hidden="1"/>
    </xf>
    <xf numFmtId="0" fontId="2" fillId="0" borderId="0" xfId="0" applyFont="1" applyBorder="1" applyAlignment="1" applyProtection="1">
      <protection hidden="1"/>
    </xf>
    <xf numFmtId="0" fontId="2" fillId="0" borderId="0" xfId="0" applyFont="1" applyBorder="1" applyProtection="1">
      <protection hidden="1"/>
    </xf>
    <xf numFmtId="0" fontId="4" fillId="0" borderId="0" xfId="0" applyFont="1" applyAlignment="1" applyProtection="1">
      <alignment vertical="center"/>
      <protection hidden="1"/>
    </xf>
    <xf numFmtId="0" fontId="30" fillId="0" borderId="0" xfId="0" applyFont="1" applyFill="1" applyBorder="1" applyAlignment="1" applyProtection="1">
      <alignment horizontal="center" vertical="center" shrinkToFit="1"/>
      <protection hidden="1"/>
    </xf>
    <xf numFmtId="0" fontId="2" fillId="0" borderId="0" xfId="0" applyFont="1" applyBorder="1" applyAlignment="1" applyProtection="1">
      <alignment vertical="top"/>
      <protection hidden="1"/>
    </xf>
    <xf numFmtId="0" fontId="9" fillId="0" borderId="0" xfId="0" applyFont="1" applyBorder="1" applyAlignment="1" applyProtection="1">
      <alignment vertical="center"/>
      <protection hidden="1"/>
    </xf>
    <xf numFmtId="0" fontId="0" fillId="0" borderId="0" xfId="0" applyBorder="1" applyAlignment="1" applyProtection="1">
      <alignment vertical="center"/>
      <protection hidden="1"/>
    </xf>
    <xf numFmtId="0" fontId="0" fillId="0" borderId="0" xfId="0" applyBorder="1" applyAlignment="1" applyProtection="1">
      <protection hidden="1"/>
    </xf>
    <xf numFmtId="0" fontId="3" fillId="0" borderId="0" xfId="0" applyFont="1" applyBorder="1" applyAlignment="1" applyProtection="1">
      <alignment horizontal="center" vertical="center" shrinkToFit="1"/>
      <protection hidden="1"/>
    </xf>
    <xf numFmtId="0" fontId="0" fillId="0" borderId="15" xfId="0" applyBorder="1" applyAlignment="1">
      <alignment vertical="center"/>
    </xf>
    <xf numFmtId="0" fontId="19" fillId="0" borderId="15" xfId="0" applyFont="1" applyBorder="1" applyAlignment="1">
      <alignment horizontal="right" vertical="center"/>
    </xf>
    <xf numFmtId="0" fontId="47" fillId="4" borderId="0" xfId="0" quotePrefix="1" applyFont="1" applyFill="1" applyBorder="1" applyAlignment="1" applyProtection="1">
      <protection hidden="1"/>
    </xf>
    <xf numFmtId="0" fontId="22" fillId="0" borderId="0" xfId="0" applyFont="1"/>
    <xf numFmtId="0" fontId="2" fillId="0" borderId="1"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Alignment="1" applyProtection="1">
      <alignment horizontal="left"/>
      <protection hidden="1"/>
    </xf>
    <xf numFmtId="0" fontId="15" fillId="2" borderId="15" xfId="0" applyFont="1" applyFill="1" applyBorder="1" applyAlignment="1" applyProtection="1">
      <alignment horizontal="center"/>
    </xf>
    <xf numFmtId="0" fontId="15" fillId="2" borderId="14" xfId="0" applyFont="1" applyFill="1" applyBorder="1" applyAlignment="1" applyProtection="1">
      <alignment horizontal="center"/>
    </xf>
    <xf numFmtId="168" fontId="19" fillId="0" borderId="15" xfId="0" applyNumberFormat="1" applyFont="1" applyBorder="1" applyAlignment="1" applyProtection="1">
      <alignment horizontal="center" vertical="center" shrinkToFit="1"/>
      <protection locked="0"/>
    </xf>
    <xf numFmtId="0" fontId="19" fillId="0" borderId="4" xfId="0" applyFont="1" applyBorder="1" applyAlignment="1">
      <alignment horizontal="right"/>
    </xf>
    <xf numFmtId="0" fontId="2" fillId="0" borderId="0" xfId="0" applyFont="1" applyProtection="1">
      <protection hidden="1"/>
    </xf>
    <xf numFmtId="0" fontId="2" fillId="0" borderId="10" xfId="0" applyFont="1" applyBorder="1" applyAlignment="1" applyProtection="1">
      <alignment horizontal="center" vertical="center"/>
      <protection locked="0"/>
    </xf>
    <xf numFmtId="0" fontId="8" fillId="11" borderId="10" xfId="0" applyFont="1" applyFill="1" applyBorder="1" applyAlignment="1">
      <alignment horizontal="center" vertical="center" wrapText="1"/>
    </xf>
    <xf numFmtId="0" fontId="8" fillId="11" borderId="10" xfId="0" applyFont="1" applyFill="1" applyBorder="1" applyAlignment="1" applyProtection="1">
      <alignment horizontal="center" vertical="center"/>
    </xf>
    <xf numFmtId="4" fontId="12" fillId="2" borderId="10" xfId="0" applyNumberFormat="1" applyFont="1" applyFill="1" applyBorder="1" applyAlignment="1" applyProtection="1">
      <alignment horizontal="center" vertical="center" shrinkToFit="1"/>
      <protection hidden="1"/>
    </xf>
    <xf numFmtId="0" fontId="11" fillId="0" borderId="0" xfId="0" applyFont="1" applyAlignment="1" applyProtection="1">
      <alignment vertical="center"/>
      <protection hidden="1"/>
    </xf>
    <xf numFmtId="0" fontId="7" fillId="0" borderId="0" xfId="0" applyFont="1" applyAlignment="1">
      <alignment vertical="center"/>
    </xf>
    <xf numFmtId="0" fontId="3" fillId="0" borderId="10" xfId="0" applyFont="1" applyBorder="1" applyAlignment="1" applyProtection="1">
      <alignment horizontal="left" vertical="center"/>
      <protection locked="0" hidden="1"/>
    </xf>
    <xf numFmtId="0" fontId="8" fillId="0" borderId="3" xfId="0" applyFont="1" applyBorder="1" applyAlignment="1">
      <alignment horizontal="center" vertical="center" wrapText="1"/>
    </xf>
    <xf numFmtId="0" fontId="8" fillId="0" borderId="9" xfId="0" applyFont="1" applyBorder="1" applyAlignment="1" applyProtection="1">
      <alignment horizontal="center" vertical="center"/>
    </xf>
    <xf numFmtId="0" fontId="8" fillId="0" borderId="3" xfId="0" applyFont="1" applyBorder="1" applyAlignment="1">
      <alignment horizontal="center" vertical="center"/>
    </xf>
    <xf numFmtId="0" fontId="8" fillId="11" borderId="2" xfId="0" applyFont="1" applyFill="1" applyBorder="1" applyAlignment="1">
      <alignment horizontal="center" vertical="center" wrapText="1"/>
    </xf>
    <xf numFmtId="0" fontId="8" fillId="0" borderId="10" xfId="0" applyFont="1" applyBorder="1" applyAlignment="1">
      <alignment horizontal="center" vertical="center"/>
    </xf>
    <xf numFmtId="0" fontId="19" fillId="0" borderId="4" xfId="0" applyFont="1" applyBorder="1" applyAlignment="1">
      <alignment horizontal="right"/>
    </xf>
    <xf numFmtId="0" fontId="8" fillId="0" borderId="0" xfId="0" applyFont="1" applyAlignment="1">
      <alignment horizontal="left"/>
    </xf>
    <xf numFmtId="0" fontId="8" fillId="11" borderId="3" xfId="0" applyFont="1" applyFill="1" applyBorder="1" applyAlignment="1">
      <alignment horizontal="center" vertical="center" wrapText="1"/>
    </xf>
    <xf numFmtId="0" fontId="9" fillId="0" borderId="3" xfId="0" applyFont="1" applyBorder="1" applyAlignment="1">
      <alignment horizontal="center" vertical="center" wrapText="1"/>
    </xf>
    <xf numFmtId="0" fontId="8" fillId="11" borderId="3" xfId="0" applyFont="1" applyFill="1" applyBorder="1" applyAlignment="1">
      <alignment horizontal="center" vertical="center"/>
    </xf>
    <xf numFmtId="0" fontId="3" fillId="0" borderId="0" xfId="0" applyFont="1" applyBorder="1" applyAlignment="1" applyProtection="1">
      <alignment horizontal="left" vertical="center"/>
    </xf>
    <xf numFmtId="0" fontId="2" fillId="0" borderId="0" xfId="0" applyFont="1" applyProtection="1">
      <protection hidden="1"/>
    </xf>
    <xf numFmtId="0" fontId="3" fillId="0" borderId="0" xfId="0" applyFont="1" applyAlignment="1">
      <alignment horizontal="left" vertical="center"/>
    </xf>
    <xf numFmtId="0" fontId="3" fillId="0" borderId="0" xfId="0" applyFont="1" applyAlignment="1" applyProtection="1">
      <alignment horizontal="left" vertical="center"/>
    </xf>
    <xf numFmtId="0" fontId="58" fillId="0" borderId="0" xfId="0" applyFont="1" applyBorder="1" applyAlignment="1" applyProtection="1">
      <alignment horizontal="center" vertical="center" wrapText="1"/>
      <protection hidden="1"/>
    </xf>
    <xf numFmtId="0" fontId="3" fillId="0" borderId="0" xfId="0" applyFont="1" applyAlignment="1">
      <alignment vertical="center" wrapText="1"/>
    </xf>
    <xf numFmtId="0" fontId="58" fillId="0" borderId="0" xfId="0" applyFont="1" applyBorder="1" applyAlignment="1" applyProtection="1">
      <alignment horizontal="left" vertical="center" wrapText="1"/>
      <protection hidden="1"/>
    </xf>
    <xf numFmtId="0" fontId="58" fillId="0" borderId="0" xfId="0" applyFont="1" applyBorder="1" applyAlignment="1" applyProtection="1">
      <alignment horizontal="center" vertical="center" wrapText="1"/>
    </xf>
    <xf numFmtId="0" fontId="2" fillId="4" borderId="0" xfId="0" applyFont="1" applyFill="1"/>
    <xf numFmtId="0" fontId="2" fillId="4" borderId="0" xfId="0" applyFont="1" applyFill="1" applyAlignment="1">
      <alignment horizontal="center"/>
    </xf>
    <xf numFmtId="0" fontId="2" fillId="4" borderId="0" xfId="0" applyFont="1" applyFill="1" applyAlignment="1" applyProtection="1"/>
    <xf numFmtId="0" fontId="19" fillId="0" borderId="9" xfId="0" applyFont="1" applyBorder="1" applyAlignment="1" applyProtection="1">
      <alignment horizontal="center" vertical="center"/>
    </xf>
    <xf numFmtId="0" fontId="8" fillId="0" borderId="12" xfId="0" applyFont="1" applyBorder="1" applyAlignment="1">
      <alignment horizontal="center" vertical="center"/>
    </xf>
    <xf numFmtId="0" fontId="68" fillId="0" borderId="0" xfId="0" applyFont="1" applyAlignment="1"/>
    <xf numFmtId="0" fontId="41" fillId="0" borderId="0" xfId="1" applyAlignment="1" applyProtection="1">
      <alignment vertical="center" wrapText="1"/>
    </xf>
    <xf numFmtId="0" fontId="41" fillId="0" borderId="0" xfId="1" applyAlignment="1" applyProtection="1">
      <alignment vertical="center" wrapText="1"/>
      <protection hidden="1"/>
    </xf>
    <xf numFmtId="165" fontId="2" fillId="0" borderId="14" xfId="2" applyNumberFormat="1" applyFont="1" applyBorder="1" applyAlignment="1" applyProtection="1">
      <alignment horizontal="right" vertical="center" shrinkToFit="1"/>
      <protection hidden="1"/>
    </xf>
    <xf numFmtId="0" fontId="13" fillId="0" borderId="10" xfId="0" applyFont="1" applyBorder="1" applyAlignment="1" applyProtection="1">
      <alignment horizontal="center" vertical="center"/>
      <protection locked="0"/>
    </xf>
    <xf numFmtId="0" fontId="1" fillId="0" borderId="0" xfId="0" applyFont="1" applyAlignment="1">
      <alignment vertical="center"/>
    </xf>
    <xf numFmtId="0" fontId="1" fillId="0" borderId="0" xfId="0" applyFont="1"/>
    <xf numFmtId="0" fontId="8" fillId="0" borderId="3" xfId="0" applyFont="1" applyBorder="1" applyAlignment="1">
      <alignment horizontal="center" vertical="center" shrinkToFit="1"/>
    </xf>
    <xf numFmtId="165" fontId="12" fillId="0" borderId="10" xfId="0" applyNumberFormat="1" applyFont="1" applyBorder="1" applyAlignment="1" applyProtection="1">
      <alignment vertical="center" shrinkToFit="1"/>
      <protection hidden="1"/>
    </xf>
    <xf numFmtId="0" fontId="4" fillId="0" borderId="0" xfId="0" applyFont="1" applyFill="1" applyBorder="1" applyAlignment="1" applyProtection="1">
      <alignment vertical="center"/>
      <protection hidden="1"/>
    </xf>
    <xf numFmtId="0" fontId="4" fillId="0" borderId="0" xfId="0" applyFont="1" applyBorder="1" applyAlignment="1" applyProtection="1">
      <alignment horizontal="left" vertical="center"/>
      <protection locked="0"/>
    </xf>
    <xf numFmtId="0" fontId="50" fillId="0" borderId="0" xfId="0" applyFont="1" applyFill="1" applyBorder="1" applyAlignment="1" applyProtection="1">
      <alignment vertical="center"/>
      <protection hidden="1"/>
    </xf>
    <xf numFmtId="0" fontId="2" fillId="0" borderId="0" xfId="0" applyFont="1" applyAlignment="1">
      <alignment horizontal="center" vertical="center"/>
    </xf>
    <xf numFmtId="0" fontId="2" fillId="4" borderId="10" xfId="0" applyFont="1" applyFill="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19" fillId="0" borderId="0" xfId="0" applyFont="1" applyAlignment="1" applyProtection="1">
      <alignment horizontal="left"/>
      <protection locked="0"/>
    </xf>
    <xf numFmtId="0" fontId="0" fillId="0" borderId="0" xfId="0" applyAlignment="1">
      <alignment horizontal="center"/>
    </xf>
    <xf numFmtId="0" fontId="16" fillId="0" borderId="0" xfId="0" applyFont="1" applyAlignment="1">
      <alignment horizontal="center"/>
    </xf>
    <xf numFmtId="0" fontId="16" fillId="0" borderId="0" xfId="0" applyFont="1" applyBorder="1" applyAlignment="1">
      <alignment horizontal="center"/>
    </xf>
    <xf numFmtId="0" fontId="0" fillId="4" borderId="0" xfId="0" applyFill="1" applyBorder="1" applyAlignment="1" applyProtection="1">
      <alignment horizontal="center"/>
    </xf>
    <xf numFmtId="0" fontId="0" fillId="0" borderId="0" xfId="0" applyFill="1" applyBorder="1" applyAlignment="1">
      <alignment horizontal="center"/>
    </xf>
    <xf numFmtId="0" fontId="9" fillId="0" borderId="0" xfId="0" applyFont="1" applyAlignment="1">
      <alignment horizontal="center"/>
    </xf>
    <xf numFmtId="0" fontId="23" fillId="0" borderId="10" xfId="0" applyFont="1" applyBorder="1" applyAlignment="1" applyProtection="1">
      <alignment horizontal="center"/>
    </xf>
    <xf numFmtId="168" fontId="0" fillId="0" borderId="10" xfId="0" applyNumberFormat="1" applyBorder="1" applyAlignment="1" applyProtection="1">
      <alignment horizontal="center"/>
    </xf>
    <xf numFmtId="0" fontId="0" fillId="0" borderId="0" xfId="0" applyFill="1" applyAlignment="1">
      <alignment horizontal="center"/>
    </xf>
    <xf numFmtId="0" fontId="9" fillId="0" borderId="0" xfId="0" applyFont="1" applyBorder="1" applyAlignment="1">
      <alignment horizontal="center"/>
    </xf>
    <xf numFmtId="0" fontId="0" fillId="0" borderId="0" xfId="0" applyBorder="1" applyAlignment="1">
      <alignment horizontal="center"/>
    </xf>
    <xf numFmtId="0" fontId="2" fillId="0" borderId="0" xfId="0" applyFont="1" applyBorder="1" applyAlignment="1">
      <alignment horizontal="center"/>
    </xf>
    <xf numFmtId="0" fontId="9" fillId="0" borderId="0" xfId="0" applyFont="1" applyBorder="1" applyAlignment="1" applyProtection="1">
      <alignment horizontal="center" vertical="center"/>
    </xf>
    <xf numFmtId="0" fontId="8" fillId="0" borderId="0" xfId="0" applyFont="1" applyBorder="1" applyAlignment="1" applyProtection="1">
      <protection locked="0" hidden="1"/>
    </xf>
    <xf numFmtId="0" fontId="2" fillId="4" borderId="0" xfId="0" applyFont="1" applyFill="1" applyBorder="1" applyAlignment="1" applyProtection="1">
      <alignment vertical="center"/>
    </xf>
    <xf numFmtId="0" fontId="23" fillId="0" borderId="10" xfId="0" applyFont="1" applyBorder="1" applyAlignment="1">
      <alignment horizontal="center"/>
    </xf>
    <xf numFmtId="168" fontId="0" fillId="0" borderId="10" xfId="0" applyNumberFormat="1" applyBorder="1" applyAlignment="1">
      <alignment horizontal="center"/>
    </xf>
    <xf numFmtId="0" fontId="24" fillId="0" borderId="10" xfId="0" applyFont="1" applyBorder="1" applyAlignment="1">
      <alignment horizontal="center"/>
    </xf>
    <xf numFmtId="0" fontId="0" fillId="0" borderId="10" xfId="0" applyBorder="1" applyAlignment="1">
      <alignment horizontal="center"/>
    </xf>
    <xf numFmtId="169" fontId="2" fillId="0" borderId="10" xfId="0" applyNumberFormat="1" applyFont="1" applyBorder="1" applyAlignment="1" applyProtection="1">
      <alignment horizontal="right" vertical="center" shrinkToFit="1"/>
      <protection hidden="1"/>
    </xf>
    <xf numFmtId="0" fontId="8" fillId="0" borderId="3" xfId="0" applyFont="1" applyBorder="1" applyAlignment="1">
      <alignment horizontal="center" vertical="center"/>
    </xf>
    <xf numFmtId="0" fontId="8" fillId="0" borderId="3" xfId="0" applyFont="1" applyBorder="1" applyAlignment="1">
      <alignment horizontal="center" vertical="center"/>
    </xf>
    <xf numFmtId="0" fontId="21" fillId="0" borderId="0" xfId="0" applyFont="1" applyFill="1" applyBorder="1" applyAlignment="1" applyProtection="1">
      <alignment shrinkToFit="1"/>
    </xf>
    <xf numFmtId="0" fontId="9" fillId="0" borderId="10" xfId="0" applyFont="1" applyBorder="1" applyAlignment="1">
      <alignment vertical="center"/>
    </xf>
    <xf numFmtId="0" fontId="2" fillId="0" borderId="0" xfId="0" applyFont="1" applyAlignment="1" applyProtection="1"/>
    <xf numFmtId="0" fontId="3" fillId="0" borderId="0" xfId="0" applyFont="1" applyAlignment="1" applyProtection="1">
      <alignment horizontal="center"/>
    </xf>
    <xf numFmtId="0" fontId="2" fillId="4" borderId="10" xfId="0" applyFont="1" applyFill="1" applyBorder="1" applyAlignment="1" applyProtection="1">
      <alignment horizontal="center" vertical="center"/>
      <protection locked="0"/>
    </xf>
    <xf numFmtId="0" fontId="3" fillId="0" borderId="0" xfId="0" applyFont="1" applyAlignment="1" applyProtection="1">
      <alignment horizontal="left" vertical="center"/>
    </xf>
    <xf numFmtId="0" fontId="8" fillId="0" borderId="0" xfId="0" applyFont="1" applyFill="1" applyAlignment="1" applyProtection="1">
      <alignment horizontal="center"/>
    </xf>
    <xf numFmtId="0" fontId="8" fillId="4" borderId="0" xfId="0" applyFont="1" applyFill="1" applyAlignment="1" applyProtection="1">
      <alignment horizontal="center"/>
    </xf>
    <xf numFmtId="0" fontId="8" fillId="4" borderId="0"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175" fontId="16" fillId="10" borderId="22" xfId="2" applyNumberFormat="1" applyFont="1" applyFill="1" applyBorder="1" applyAlignment="1" applyProtection="1">
      <alignment vertical="center" shrinkToFit="1"/>
      <protection hidden="1"/>
    </xf>
    <xf numFmtId="175" fontId="16" fillId="10" borderId="23" xfId="2" applyNumberFormat="1" applyFont="1" applyFill="1" applyBorder="1" applyAlignment="1" applyProtection="1">
      <alignment vertical="center" shrinkToFit="1"/>
      <protection hidden="1"/>
    </xf>
    <xf numFmtId="175" fontId="16" fillId="10" borderId="24" xfId="2" applyNumberFormat="1" applyFont="1" applyFill="1" applyBorder="1" applyAlignment="1" applyProtection="1">
      <alignment vertical="center" shrinkToFit="1"/>
      <protection hidden="1"/>
    </xf>
    <xf numFmtId="0" fontId="8" fillId="0" borderId="4" xfId="0" applyFont="1" applyBorder="1" applyAlignment="1" applyProtection="1">
      <alignment horizontal="right"/>
    </xf>
    <xf numFmtId="0" fontId="12" fillId="0" borderId="9" xfId="0" applyFont="1" applyBorder="1" applyAlignment="1" applyProtection="1">
      <alignment horizontal="center" vertical="center"/>
      <protection locked="0"/>
    </xf>
    <xf numFmtId="0" fontId="2" fillId="0" borderId="0" xfId="0" applyFont="1" applyAlignment="1" applyProtection="1"/>
    <xf numFmtId="0" fontId="8" fillId="0" borderId="4" xfId="0" applyFont="1" applyBorder="1" applyAlignment="1" applyProtection="1">
      <alignment horizontal="right"/>
    </xf>
    <xf numFmtId="0" fontId="12" fillId="0" borderId="9" xfId="0" applyFont="1" applyBorder="1" applyAlignment="1" applyProtection="1">
      <alignment horizontal="center" vertical="center"/>
      <protection locked="0"/>
    </xf>
    <xf numFmtId="0" fontId="3" fillId="0" borderId="0" xfId="0" applyFont="1" applyAlignment="1" applyProtection="1">
      <alignment horizontal="left" vertical="center"/>
    </xf>
    <xf numFmtId="0" fontId="3" fillId="0" borderId="0" xfId="0" applyFont="1" applyAlignment="1" applyProtection="1">
      <alignment vertical="center"/>
    </xf>
    <xf numFmtId="0" fontId="8" fillId="0" borderId="0" xfId="0" applyFont="1" applyBorder="1" applyAlignment="1" applyProtection="1">
      <alignment horizontal="right"/>
    </xf>
    <xf numFmtId="0" fontId="77" fillId="0" borderId="0" xfId="1" applyFont="1" applyAlignment="1" applyProtection="1">
      <alignment horizontal="center"/>
    </xf>
    <xf numFmtId="0" fontId="78" fillId="0" borderId="0" xfId="0" applyFont="1" applyAlignment="1">
      <alignment horizontal="center"/>
    </xf>
    <xf numFmtId="0" fontId="40" fillId="0" borderId="6" xfId="0" applyFont="1" applyBorder="1" applyAlignment="1">
      <alignment horizontal="center" vertical="center"/>
    </xf>
    <xf numFmtId="0" fontId="12" fillId="0" borderId="9" xfId="0" applyFont="1" applyBorder="1" applyAlignment="1" applyProtection="1">
      <alignment horizontal="center" vertical="center"/>
      <protection locked="0"/>
    </xf>
    <xf numFmtId="0" fontId="42" fillId="4" borderId="0" xfId="0" applyFont="1" applyFill="1" applyAlignment="1" applyProtection="1">
      <alignment horizontal="center"/>
    </xf>
    <xf numFmtId="0" fontId="5" fillId="4" borderId="0" xfId="0" applyFont="1" applyFill="1" applyBorder="1" applyAlignment="1" applyProtection="1">
      <alignment horizontal="left" vertical="center" wrapText="1"/>
    </xf>
    <xf numFmtId="0" fontId="80" fillId="4" borderId="0" xfId="0" applyFont="1" applyFill="1" applyAlignment="1" applyProtection="1">
      <alignment horizontal="center"/>
    </xf>
    <xf numFmtId="0" fontId="81" fillId="0" borderId="0" xfId="0" applyFont="1" applyAlignment="1" applyProtection="1">
      <alignment horizontal="center"/>
    </xf>
    <xf numFmtId="0" fontId="79" fillId="0" borderId="0" xfId="0" applyFont="1" applyAlignment="1" applyProtection="1">
      <alignment horizontal="center"/>
    </xf>
    <xf numFmtId="0" fontId="79" fillId="4" borderId="0" xfId="0" applyFont="1" applyFill="1" applyBorder="1" applyAlignment="1" applyProtection="1">
      <alignment horizontal="left" vertical="center" wrapText="1"/>
    </xf>
    <xf numFmtId="0" fontId="2" fillId="0" borderId="0" xfId="0" applyFont="1" applyAlignment="1" applyProtection="1"/>
    <xf numFmtId="168" fontId="19" fillId="0" borderId="15" xfId="0" applyNumberFormat="1" applyFont="1" applyBorder="1" applyAlignment="1" applyProtection="1">
      <alignment horizontal="center" vertical="center" shrinkToFit="1"/>
      <protection locked="0"/>
    </xf>
    <xf numFmtId="0" fontId="9" fillId="0" borderId="0" xfId="0" applyFont="1" applyAlignment="1" applyProtection="1">
      <alignment horizontal="center" vertical="center"/>
    </xf>
    <xf numFmtId="0" fontId="8" fillId="5" borderId="9" xfId="0" applyFont="1" applyFill="1" applyBorder="1" applyAlignment="1">
      <alignment horizontal="center" vertical="center"/>
    </xf>
    <xf numFmtId="0" fontId="3" fillId="0" borderId="10" xfId="0" applyFont="1" applyBorder="1" applyAlignment="1" applyProtection="1">
      <alignment horizontal="left" vertical="center"/>
      <protection locked="0" hidden="1"/>
    </xf>
    <xf numFmtId="0" fontId="8" fillId="0" borderId="4" xfId="0" applyFont="1" applyBorder="1" applyAlignment="1" applyProtection="1">
      <alignment horizontal="right"/>
    </xf>
    <xf numFmtId="0" fontId="8" fillId="0" borderId="10" xfId="0" applyFont="1" applyBorder="1" applyAlignment="1">
      <alignment horizontal="center" vertical="center"/>
    </xf>
    <xf numFmtId="0" fontId="2" fillId="0" borderId="0" xfId="0" applyFont="1" applyProtection="1">
      <protection hidden="1"/>
    </xf>
    <xf numFmtId="4" fontId="2" fillId="0" borderId="11" xfId="3" applyNumberFormat="1" applyFont="1" applyBorder="1" applyAlignment="1" applyProtection="1">
      <alignment horizontal="right" vertical="center"/>
      <protection locked="0"/>
    </xf>
    <xf numFmtId="4" fontId="2" fillId="0" borderId="15" xfId="3" applyNumberFormat="1" applyFont="1" applyBorder="1" applyAlignment="1" applyProtection="1">
      <alignment horizontal="right" vertical="center"/>
      <protection locked="0"/>
    </xf>
    <xf numFmtId="0" fontId="2" fillId="0" borderId="10" xfId="0" applyFont="1" applyBorder="1" applyAlignment="1" applyProtection="1">
      <alignment horizontal="center" vertical="center"/>
      <protection locked="0"/>
    </xf>
    <xf numFmtId="0" fontId="3" fillId="0" borderId="0" xfId="0" applyFont="1" applyAlignment="1" applyProtection="1">
      <alignment vertical="center"/>
    </xf>
    <xf numFmtId="0" fontId="3" fillId="0" borderId="0" xfId="0" applyFont="1" applyAlignment="1" applyProtection="1">
      <alignment horizontal="left" vertical="center"/>
    </xf>
    <xf numFmtId="0" fontId="0" fillId="0" borderId="0" xfId="0" applyAlignment="1">
      <alignment horizontal="left" vertical="center"/>
    </xf>
    <xf numFmtId="0" fontId="8" fillId="0" borderId="0" xfId="0" applyFont="1" applyAlignment="1">
      <alignment horizontal="right"/>
    </xf>
    <xf numFmtId="0" fontId="8" fillId="5" borderId="9" xfId="0" applyFont="1" applyFill="1" applyBorder="1" applyAlignment="1">
      <alignment horizontal="center" vertical="center"/>
    </xf>
    <xf numFmtId="168" fontId="19" fillId="0" borderId="15" xfId="0" applyNumberFormat="1" applyFont="1" applyBorder="1" applyAlignment="1" applyProtection="1">
      <alignment horizontal="center" vertical="center" shrinkToFit="1"/>
      <protection locked="0"/>
    </xf>
    <xf numFmtId="0" fontId="2" fillId="0" borderId="9" xfId="0" applyFont="1" applyBorder="1" applyAlignment="1" applyProtection="1">
      <alignment horizontal="left" vertical="center"/>
      <protection locked="0"/>
    </xf>
    <xf numFmtId="0" fontId="2" fillId="0" borderId="0" xfId="0" applyFont="1" applyProtection="1">
      <protection hidden="1"/>
    </xf>
    <xf numFmtId="0" fontId="8" fillId="0" borderId="0" xfId="0" applyFont="1" applyAlignment="1">
      <alignment horizontal="left"/>
    </xf>
    <xf numFmtId="4" fontId="2" fillId="0" borderId="11" xfId="3" applyNumberFormat="1" applyFont="1" applyBorder="1" applyAlignment="1" applyProtection="1">
      <alignment horizontal="right" vertical="center"/>
      <protection locked="0"/>
    </xf>
    <xf numFmtId="4" fontId="2" fillId="0" borderId="15" xfId="3" applyNumberFormat="1" applyFont="1" applyBorder="1" applyAlignment="1" applyProtection="1">
      <alignment horizontal="right" vertical="center"/>
      <protection locked="0"/>
    </xf>
    <xf numFmtId="0" fontId="3" fillId="0" borderId="0" xfId="0" applyFont="1" applyAlignment="1">
      <alignment horizontal="left" vertical="center"/>
    </xf>
    <xf numFmtId="0" fontId="2" fillId="0" borderId="10" xfId="0" applyFont="1" applyBorder="1" applyAlignment="1" applyProtection="1">
      <alignment horizontal="center" vertical="center"/>
      <protection locked="0"/>
    </xf>
    <xf numFmtId="0" fontId="2" fillId="4" borderId="0" xfId="0" applyFont="1" applyFill="1" applyBorder="1" applyProtection="1"/>
    <xf numFmtId="0" fontId="19" fillId="4" borderId="0" xfId="0" applyFont="1" applyFill="1" applyBorder="1" applyAlignment="1" applyProtection="1"/>
    <xf numFmtId="0" fontId="0" fillId="0" borderId="0" xfId="0" applyBorder="1" applyAlignment="1" applyProtection="1">
      <alignment horizontal="center" vertical="center"/>
    </xf>
    <xf numFmtId="0" fontId="0" fillId="0" borderId="0" xfId="0" applyAlignment="1" applyProtection="1">
      <alignment horizontal="center" vertical="center"/>
    </xf>
    <xf numFmtId="0" fontId="0" fillId="4" borderId="0" xfId="0" applyFill="1" applyAlignment="1" applyProtection="1">
      <alignment horizontal="center" vertical="center"/>
    </xf>
    <xf numFmtId="0" fontId="42" fillId="4" borderId="0" xfId="0" quotePrefix="1" applyFont="1" applyFill="1" applyAlignment="1" applyProtection="1">
      <alignment vertical="center"/>
      <protection hidden="1"/>
    </xf>
    <xf numFmtId="0" fontId="31" fillId="0" borderId="15" xfId="0" applyFont="1" applyBorder="1" applyAlignment="1" applyProtection="1">
      <alignment horizontal="left" vertical="center" shrinkToFit="1"/>
      <protection locked="0"/>
    </xf>
    <xf numFmtId="0" fontId="8" fillId="0" borderId="0" xfId="0" applyFont="1" applyAlignment="1">
      <alignment horizontal="right"/>
    </xf>
    <xf numFmtId="0" fontId="8" fillId="5" borderId="9" xfId="0" applyFont="1" applyFill="1" applyBorder="1" applyAlignment="1">
      <alignment horizontal="center" vertical="center"/>
    </xf>
    <xf numFmtId="168" fontId="19" fillId="0" borderId="15" xfId="0" applyNumberFormat="1" applyFont="1" applyBorder="1" applyAlignment="1" applyProtection="1">
      <alignment horizontal="center" vertical="center" shrinkToFit="1"/>
      <protection locked="0"/>
    </xf>
    <xf numFmtId="0" fontId="2" fillId="0" borderId="0" xfId="0" applyFont="1" applyProtection="1">
      <protection hidden="1"/>
    </xf>
    <xf numFmtId="0" fontId="8" fillId="0" borderId="0" xfId="0" applyFont="1" applyAlignment="1">
      <alignment horizontal="left"/>
    </xf>
    <xf numFmtId="0" fontId="3" fillId="0" borderId="0" xfId="0" applyFont="1" applyAlignment="1">
      <alignment horizontal="left" vertical="center"/>
    </xf>
    <xf numFmtId="0" fontId="8" fillId="0" borderId="0" xfId="0" applyFont="1" applyAlignment="1">
      <alignment horizontal="right"/>
    </xf>
    <xf numFmtId="0" fontId="3" fillId="0" borderId="0" xfId="0" applyFont="1" applyBorder="1" applyAlignment="1" applyProtection="1">
      <alignment horizontal="left" vertical="center"/>
    </xf>
    <xf numFmtId="0" fontId="2" fillId="0" borderId="0" xfId="0" applyFont="1" applyAlignment="1" applyProtection="1"/>
    <xf numFmtId="0" fontId="8" fillId="5" borderId="9" xfId="0" applyFont="1" applyFill="1" applyBorder="1" applyAlignment="1">
      <alignment horizontal="center" vertical="center"/>
    </xf>
    <xf numFmtId="168" fontId="19" fillId="0" borderId="15" xfId="0" applyNumberFormat="1" applyFont="1" applyBorder="1" applyAlignment="1" applyProtection="1">
      <alignment horizontal="center" vertical="center" shrinkToFit="1"/>
      <protection locked="0"/>
    </xf>
    <xf numFmtId="0" fontId="2" fillId="0" borderId="0" xfId="0" applyFont="1" applyProtection="1">
      <protection hidden="1"/>
    </xf>
    <xf numFmtId="0" fontId="8" fillId="0" borderId="0" xfId="0" applyFont="1" applyAlignment="1">
      <alignment horizontal="left"/>
    </xf>
    <xf numFmtId="0" fontId="5" fillId="0" borderId="9" xfId="0" quotePrefix="1" applyFont="1" applyBorder="1" applyAlignment="1">
      <alignment horizontal="left" vertical="center"/>
    </xf>
    <xf numFmtId="0" fontId="5" fillId="0" borderId="11" xfId="0" quotePrefix="1" applyFont="1" applyBorder="1" applyAlignment="1">
      <alignment horizontal="left" vertical="center"/>
    </xf>
    <xf numFmtId="0" fontId="3" fillId="0" borderId="0" xfId="0" applyFont="1" applyAlignment="1">
      <alignment horizontal="left" vertical="center"/>
    </xf>
    <xf numFmtId="0" fontId="2" fillId="0" borderId="10" xfId="0" applyFont="1" applyBorder="1" applyAlignment="1" applyProtection="1">
      <alignment horizontal="center" vertical="center"/>
      <protection locked="0"/>
    </xf>
    <xf numFmtId="0" fontId="19" fillId="0" borderId="4" xfId="0" applyFont="1" applyBorder="1" applyAlignment="1">
      <alignment horizontal="left"/>
    </xf>
    <xf numFmtId="0" fontId="3" fillId="0" borderId="0" xfId="0" applyFont="1" applyAlignment="1" applyProtection="1">
      <alignment horizontal="left" vertical="center"/>
    </xf>
    <xf numFmtId="0" fontId="8" fillId="0" borderId="10" xfId="0" applyFont="1" applyBorder="1" applyAlignment="1" applyProtection="1">
      <alignment horizontal="center" vertical="center" wrapText="1"/>
    </xf>
    <xf numFmtId="0" fontId="8" fillId="0" borderId="10" xfId="0" applyFont="1" applyBorder="1" applyAlignment="1" applyProtection="1">
      <alignment horizontal="center" vertical="center"/>
    </xf>
    <xf numFmtId="0" fontId="2" fillId="0" borderId="0" xfId="0" applyFont="1" applyAlignment="1" applyProtection="1"/>
    <xf numFmtId="0" fontId="8" fillId="0" borderId="0" xfId="0" applyFont="1" applyAlignment="1">
      <alignment horizontal="right"/>
    </xf>
    <xf numFmtId="0" fontId="8" fillId="0" borderId="3" xfId="0" applyFont="1" applyBorder="1" applyAlignment="1">
      <alignment horizontal="center" vertical="center"/>
    </xf>
    <xf numFmtId="0" fontId="8" fillId="5" borderId="9" xfId="0" applyFont="1" applyFill="1" applyBorder="1" applyAlignment="1">
      <alignment horizontal="center" vertical="center"/>
    </xf>
    <xf numFmtId="168" fontId="19" fillId="0" borderId="15" xfId="0" applyNumberFormat="1" applyFont="1" applyBorder="1" applyAlignment="1" applyProtection="1">
      <alignment horizontal="center" vertical="center" shrinkToFit="1"/>
      <protection locked="0"/>
    </xf>
    <xf numFmtId="0" fontId="2" fillId="0" borderId="0" xfId="0" applyFont="1" applyProtection="1">
      <protection hidden="1"/>
    </xf>
    <xf numFmtId="0" fontId="5" fillId="0" borderId="9" xfId="0" quotePrefix="1" applyFont="1" applyBorder="1" applyAlignment="1">
      <alignment horizontal="left" vertical="center"/>
    </xf>
    <xf numFmtId="0" fontId="5" fillId="0" borderId="11" xfId="0" quotePrefix="1" applyFont="1" applyBorder="1" applyAlignment="1">
      <alignment horizontal="left" vertical="center"/>
    </xf>
    <xf numFmtId="0" fontId="2" fillId="4" borderId="10" xfId="0" applyFont="1" applyFill="1" applyBorder="1" applyAlignment="1" applyProtection="1">
      <alignment horizontal="center" vertical="center"/>
      <protection locked="0"/>
    </xf>
    <xf numFmtId="0" fontId="19" fillId="0" borderId="4" xfId="0" applyFont="1" applyBorder="1" applyAlignment="1">
      <alignment horizontal="left"/>
    </xf>
    <xf numFmtId="0" fontId="3" fillId="0" borderId="0" xfId="0" applyFont="1" applyAlignment="1" applyProtection="1">
      <alignment horizontal="left" vertical="center"/>
    </xf>
    <xf numFmtId="0" fontId="23" fillId="0" borderId="10" xfId="0" applyNumberFormat="1" applyFont="1" applyBorder="1" applyAlignment="1" applyProtection="1">
      <alignment horizontal="center"/>
    </xf>
    <xf numFmtId="168" fontId="23" fillId="0" borderId="10" xfId="0" applyNumberFormat="1" applyFont="1" applyBorder="1" applyAlignment="1" applyProtection="1">
      <alignment horizontal="center"/>
    </xf>
    <xf numFmtId="168" fontId="1" fillId="0" borderId="10" xfId="0" applyNumberFormat="1" applyFont="1" applyBorder="1" applyAlignment="1" applyProtection="1">
      <alignment horizontal="center"/>
    </xf>
    <xf numFmtId="0" fontId="23" fillId="0" borderId="10" xfId="0" applyNumberFormat="1" applyFont="1" applyBorder="1" applyAlignment="1" applyProtection="1">
      <alignment horizontal="center" vertical="center"/>
    </xf>
    <xf numFmtId="168" fontId="23" fillId="0" borderId="10" xfId="0" applyNumberFormat="1" applyFont="1" applyBorder="1" applyAlignment="1" applyProtection="1">
      <alignment horizontal="center" vertical="center"/>
    </xf>
    <xf numFmtId="168" fontId="0" fillId="0" borderId="10" xfId="0" applyNumberFormat="1" applyBorder="1" applyAlignment="1" applyProtection="1">
      <alignment horizontal="center" vertical="center"/>
    </xf>
    <xf numFmtId="168" fontId="1" fillId="0" borderId="10" xfId="0" applyNumberFormat="1" applyFont="1" applyBorder="1" applyAlignment="1" applyProtection="1">
      <alignment horizontal="center" vertical="center"/>
    </xf>
    <xf numFmtId="0" fontId="23" fillId="0" borderId="10" xfId="0" applyNumberFormat="1" applyFont="1" applyBorder="1" applyAlignment="1">
      <alignment horizontal="center"/>
    </xf>
    <xf numFmtId="0" fontId="0" fillId="0" borderId="10" xfId="0" applyNumberFormat="1" applyBorder="1" applyAlignment="1">
      <alignment horizontal="center"/>
    </xf>
    <xf numFmtId="0" fontId="24" fillId="0" borderId="10" xfId="0" applyNumberFormat="1" applyFont="1" applyBorder="1" applyAlignment="1">
      <alignment horizontal="center"/>
    </xf>
    <xf numFmtId="0" fontId="3" fillId="0" borderId="0" xfId="0" applyFont="1" applyBorder="1" applyAlignment="1" applyProtection="1">
      <alignment horizontal="left" vertical="center"/>
    </xf>
    <xf numFmtId="0" fontId="8" fillId="0" borderId="3" xfId="0" applyFont="1" applyBorder="1" applyAlignment="1">
      <alignment horizontal="center" vertical="center"/>
    </xf>
    <xf numFmtId="0" fontId="2" fillId="0" borderId="0" xfId="0" applyFont="1" applyProtection="1">
      <protection hidden="1"/>
    </xf>
    <xf numFmtId="0" fontId="8" fillId="0" borderId="10" xfId="0" applyFont="1" applyBorder="1" applyAlignment="1">
      <alignment horizontal="center" vertical="center"/>
    </xf>
    <xf numFmtId="0" fontId="3" fillId="0" borderId="0" xfId="0" applyFont="1" applyAlignment="1">
      <alignment horizontal="left" vertical="center"/>
    </xf>
    <xf numFmtId="0" fontId="19" fillId="0" borderId="4" xfId="0" applyFont="1" applyBorder="1" applyAlignment="1">
      <alignment horizontal="left"/>
    </xf>
    <xf numFmtId="0" fontId="3" fillId="0" borderId="0" xfId="0" applyFont="1" applyAlignment="1" applyProtection="1">
      <alignment horizontal="left" vertical="center"/>
    </xf>
    <xf numFmtId="0" fontId="3" fillId="0" borderId="0" xfId="0" applyFont="1" applyAlignment="1">
      <alignment vertical="center" wrapText="1"/>
    </xf>
    <xf numFmtId="0" fontId="11" fillId="3" borderId="13" xfId="0" applyFont="1" applyFill="1" applyBorder="1" applyProtection="1">
      <protection hidden="1"/>
    </xf>
    <xf numFmtId="0" fontId="8" fillId="0" borderId="0" xfId="0" applyFont="1" applyBorder="1" applyAlignment="1">
      <alignment horizontal="center" vertical="center" wrapText="1"/>
    </xf>
    <xf numFmtId="0" fontId="0" fillId="0" borderId="0" xfId="0" applyBorder="1" applyAlignment="1">
      <alignment vertical="center"/>
    </xf>
    <xf numFmtId="0" fontId="82" fillId="0" borderId="0" xfId="0" applyFont="1"/>
    <xf numFmtId="0" fontId="19" fillId="4" borderId="0" xfId="0" applyFont="1" applyFill="1" applyBorder="1" applyAlignment="1">
      <alignment horizontal="left"/>
    </xf>
    <xf numFmtId="1" fontId="22" fillId="0" borderId="0" xfId="0" applyNumberFormat="1" applyFont="1" applyAlignment="1"/>
    <xf numFmtId="164" fontId="2" fillId="0" borderId="0" xfId="3" applyFont="1" applyBorder="1" applyAlignment="1"/>
    <xf numFmtId="0" fontId="8" fillId="0" borderId="0" xfId="0" applyFont="1" applyBorder="1"/>
    <xf numFmtId="0" fontId="33" fillId="0" borderId="0" xfId="0" applyFont="1" applyBorder="1" applyProtection="1">
      <protection hidden="1"/>
    </xf>
    <xf numFmtId="167" fontId="2" fillId="0" borderId="0" xfId="2" applyFont="1" applyBorder="1" applyProtection="1">
      <protection hidden="1"/>
    </xf>
    <xf numFmtId="0" fontId="23" fillId="0" borderId="10" xfId="0" applyFont="1" applyBorder="1" applyAlignment="1">
      <alignment horizontal="center" vertical="center"/>
    </xf>
    <xf numFmtId="168" fontId="0" fillId="0" borderId="10" xfId="0" applyNumberFormat="1" applyBorder="1" applyAlignment="1">
      <alignment horizontal="center" vertical="center"/>
    </xf>
    <xf numFmtId="0" fontId="24" fillId="0" borderId="10" xfId="0" applyFont="1" applyBorder="1" applyAlignment="1">
      <alignment horizontal="center" vertical="center"/>
    </xf>
    <xf numFmtId="0" fontId="48" fillId="0" borderId="10" xfId="0" applyFont="1" applyBorder="1" applyAlignment="1">
      <alignment horizontal="center" vertical="center"/>
    </xf>
    <xf numFmtId="0" fontId="19" fillId="0" borderId="0" xfId="0" applyFont="1"/>
    <xf numFmtId="0" fontId="47" fillId="4" borderId="0" xfId="0" applyFont="1" applyFill="1" applyAlignment="1" applyProtection="1">
      <alignment vertical="top"/>
      <protection hidden="1"/>
    </xf>
    <xf numFmtId="0" fontId="19" fillId="0" borderId="0" xfId="0" applyFont="1" applyAlignment="1">
      <alignment horizontal="left" vertical="top"/>
    </xf>
    <xf numFmtId="0" fontId="2" fillId="0" borderId="0" xfId="0" applyFont="1" applyAlignment="1" applyProtection="1">
      <alignment horizontal="center" vertical="top"/>
    </xf>
    <xf numFmtId="0" fontId="42" fillId="4" borderId="0" xfId="0" applyFont="1" applyFill="1" applyAlignment="1" applyProtection="1">
      <alignment vertical="top"/>
      <protection locked="0" hidden="1"/>
    </xf>
    <xf numFmtId="0" fontId="8" fillId="0" borderId="0" xfId="0" applyFont="1" applyAlignment="1" applyProtection="1">
      <alignment vertical="top"/>
      <protection locked="0" hidden="1"/>
    </xf>
    <xf numFmtId="0" fontId="2" fillId="0" borderId="0" xfId="0" applyFont="1" applyAlignment="1">
      <alignment vertical="top"/>
    </xf>
    <xf numFmtId="0" fontId="2" fillId="0" borderId="0" xfId="0" applyFont="1" applyBorder="1" applyAlignment="1">
      <alignment vertical="top"/>
    </xf>
    <xf numFmtId="0" fontId="46" fillId="0" borderId="0" xfId="0" applyFont="1" applyAlignment="1" applyProtection="1">
      <alignment vertical="top"/>
      <protection locked="0" hidden="1"/>
    </xf>
    <xf numFmtId="0" fontId="42" fillId="0" borderId="0" xfId="0" applyFont="1" applyAlignment="1" applyProtection="1">
      <alignment vertical="top"/>
      <protection locked="0" hidden="1"/>
    </xf>
    <xf numFmtId="0" fontId="40" fillId="0" borderId="3" xfId="0" applyFont="1" applyBorder="1" applyAlignment="1">
      <alignment horizontal="center" vertical="center"/>
    </xf>
    <xf numFmtId="0" fontId="84" fillId="0" borderId="0" xfId="1" applyFont="1" applyBorder="1" applyAlignment="1" applyProtection="1">
      <alignment horizontal="center" vertical="center"/>
    </xf>
    <xf numFmtId="0" fontId="41" fillId="0" borderId="0" xfId="1" quotePrefix="1" applyAlignment="1" applyProtection="1"/>
    <xf numFmtId="0" fontId="2" fillId="0" borderId="10" xfId="0" applyFont="1" applyBorder="1" applyAlignment="1" applyProtection="1">
      <alignment horizontal="center" vertical="center"/>
      <protection locked="0"/>
    </xf>
    <xf numFmtId="0" fontId="9" fillId="0" borderId="10" xfId="0" applyFont="1" applyBorder="1" applyAlignment="1" applyProtection="1">
      <alignment horizontal="left" vertical="center"/>
      <protection hidden="1"/>
    </xf>
    <xf numFmtId="0" fontId="40" fillId="0" borderId="10" xfId="0" applyFont="1" applyBorder="1" applyAlignment="1" applyProtection="1">
      <alignment horizontal="right" vertical="center"/>
      <protection hidden="1"/>
    </xf>
    <xf numFmtId="0" fontId="1" fillId="0" borderId="10" xfId="0" applyFont="1" applyBorder="1" applyAlignment="1" applyProtection="1">
      <alignment vertical="center"/>
      <protection hidden="1"/>
    </xf>
    <xf numFmtId="174" fontId="55" fillId="0" borderId="10" xfId="2" applyNumberFormat="1" applyFont="1" applyBorder="1" applyAlignment="1" applyProtection="1">
      <alignment vertical="center" shrinkToFit="1"/>
      <protection hidden="1"/>
    </xf>
    <xf numFmtId="175" fontId="23" fillId="0" borderId="10" xfId="2" applyNumberFormat="1" applyFont="1" applyBorder="1" applyAlignment="1" applyProtection="1">
      <alignment vertical="center" shrinkToFit="1"/>
      <protection hidden="1"/>
    </xf>
    <xf numFmtId="174" fontId="39" fillId="0" borderId="10" xfId="2" applyNumberFormat="1" applyFont="1" applyBorder="1" applyAlignment="1" applyProtection="1">
      <alignment vertical="center" shrinkToFit="1"/>
      <protection hidden="1"/>
    </xf>
    <xf numFmtId="175" fontId="75" fillId="0" borderId="10" xfId="2" applyNumberFormat="1" applyFont="1" applyBorder="1" applyAlignment="1" applyProtection="1">
      <alignment vertical="center" shrinkToFit="1"/>
      <protection hidden="1"/>
    </xf>
    <xf numFmtId="0" fontId="1" fillId="0" borderId="10" xfId="0" applyFont="1" applyBorder="1" applyAlignment="1" applyProtection="1">
      <alignment vertical="center" wrapText="1"/>
      <protection hidden="1"/>
    </xf>
    <xf numFmtId="174" fontId="55" fillId="0" borderId="3" xfId="2" applyNumberFormat="1" applyFont="1" applyBorder="1" applyAlignment="1" applyProtection="1">
      <alignment vertical="center" shrinkToFit="1"/>
      <protection hidden="1"/>
    </xf>
    <xf numFmtId="0" fontId="9" fillId="0" borderId="10" xfId="0" applyFont="1" applyBorder="1" applyAlignment="1" applyProtection="1">
      <alignment vertical="center" wrapText="1"/>
      <protection hidden="1"/>
    </xf>
    <xf numFmtId="174" fontId="83" fillId="0" borderId="10" xfId="3" applyNumberFormat="1" applyFont="1" applyBorder="1" applyAlignment="1" applyProtection="1">
      <alignment vertical="center" shrinkToFit="1"/>
      <protection hidden="1"/>
    </xf>
    <xf numFmtId="175" fontId="76" fillId="0" borderId="10" xfId="3" applyNumberFormat="1" applyFont="1" applyBorder="1" applyAlignment="1" applyProtection="1">
      <alignment vertical="center" shrinkToFit="1"/>
      <protection hidden="1"/>
    </xf>
    <xf numFmtId="174" fontId="83" fillId="0" borderId="10" xfId="0" applyNumberFormat="1" applyFont="1" applyBorder="1" applyAlignment="1" applyProtection="1">
      <alignment vertical="center" shrinkToFit="1"/>
      <protection hidden="1"/>
    </xf>
    <xf numFmtId="174" fontId="76" fillId="0" borderId="10" xfId="0" applyNumberFormat="1" applyFont="1" applyBorder="1" applyAlignment="1" applyProtection="1">
      <alignment vertical="center" shrinkToFit="1"/>
      <protection hidden="1"/>
    </xf>
    <xf numFmtId="0" fontId="40" fillId="0" borderId="7" xfId="0" applyFont="1" applyFill="1" applyBorder="1" applyAlignment="1" applyProtection="1">
      <alignment vertical="center"/>
      <protection hidden="1"/>
    </xf>
    <xf numFmtId="0" fontId="44" fillId="4" borderId="0" xfId="0" applyFont="1" applyFill="1" applyAlignment="1">
      <alignment vertical="center"/>
    </xf>
    <xf numFmtId="0" fontId="85" fillId="0" borderId="0" xfId="0" applyFont="1" applyAlignment="1">
      <alignment vertical="top"/>
    </xf>
    <xf numFmtId="174" fontId="0" fillId="0" borderId="10" xfId="0" applyNumberFormat="1" applyBorder="1" applyAlignment="1">
      <alignment vertical="center"/>
    </xf>
    <xf numFmtId="0" fontId="8" fillId="3" borderId="0" xfId="0" applyFont="1" applyFill="1" applyBorder="1" applyAlignment="1" applyProtection="1">
      <alignment horizontal="center"/>
      <protection hidden="1"/>
    </xf>
    <xf numFmtId="0" fontId="8" fillId="3" borderId="0" xfId="0" applyFont="1" applyFill="1" applyBorder="1" applyAlignment="1" applyProtection="1">
      <protection hidden="1"/>
    </xf>
    <xf numFmtId="0" fontId="2" fillId="4" borderId="0" xfId="0" applyFont="1" applyFill="1" applyBorder="1" applyAlignment="1">
      <alignment horizontal="center" vertical="center"/>
    </xf>
    <xf numFmtId="0" fontId="2" fillId="0" borderId="0" xfId="0" applyFont="1" applyFill="1" applyBorder="1" applyAlignment="1" applyProtection="1">
      <alignment horizontal="center" vertical="center"/>
    </xf>
    <xf numFmtId="0" fontId="8" fillId="3" borderId="0" xfId="0" applyFont="1" applyFill="1" applyBorder="1" applyAlignment="1" applyProtection="1"/>
    <xf numFmtId="0" fontId="0" fillId="4" borderId="0" xfId="0" applyFill="1" applyBorder="1" applyAlignment="1" applyProtection="1">
      <alignment horizontal="center" vertical="center"/>
    </xf>
    <xf numFmtId="0" fontId="8" fillId="0" borderId="0" xfId="0" applyFont="1" applyBorder="1" applyAlignment="1" applyProtection="1">
      <alignment horizontal="center" vertical="center"/>
    </xf>
    <xf numFmtId="0" fontId="8" fillId="0" borderId="0" xfId="0" applyFont="1" applyBorder="1" applyAlignment="1" applyProtection="1">
      <protection hidden="1"/>
    </xf>
    <xf numFmtId="0" fontId="8" fillId="0" borderId="0" xfId="0" applyFont="1" applyBorder="1" applyAlignment="1" applyProtection="1">
      <alignment horizontal="center"/>
      <protection hidden="1"/>
    </xf>
    <xf numFmtId="0" fontId="8" fillId="0" borderId="0" xfId="0" applyFont="1" applyBorder="1" applyAlignment="1" applyProtection="1"/>
    <xf numFmtId="0" fontId="8" fillId="0" borderId="0" xfId="0" applyFont="1" applyBorder="1" applyAlignment="1" applyProtection="1">
      <alignment horizontal="center"/>
    </xf>
    <xf numFmtId="0" fontId="2" fillId="0" borderId="0" xfId="0" applyFont="1" applyBorder="1" applyAlignment="1" applyProtection="1">
      <alignment horizontal="left"/>
    </xf>
    <xf numFmtId="0" fontId="0" fillId="0" borderId="0" xfId="0" applyBorder="1" applyAlignment="1">
      <alignment horizontal="left" vertical="center"/>
    </xf>
    <xf numFmtId="0" fontId="8" fillId="0" borderId="0" xfId="0" applyFont="1" applyBorder="1" applyProtection="1"/>
    <xf numFmtId="0" fontId="4" fillId="0" borderId="0" xfId="0" applyFont="1" applyBorder="1" applyAlignment="1" applyProtection="1">
      <alignment horizontal="center" vertical="center"/>
    </xf>
    <xf numFmtId="0" fontId="3" fillId="4" borderId="0" xfId="0" applyFont="1" applyFill="1" applyBorder="1" applyAlignment="1" applyProtection="1">
      <alignment vertical="center"/>
      <protection hidden="1"/>
    </xf>
    <xf numFmtId="0" fontId="8" fillId="0" borderId="0" xfId="0" applyFont="1" applyFill="1" applyBorder="1" applyAlignment="1" applyProtection="1">
      <alignment horizontal="center"/>
    </xf>
    <xf numFmtId="0" fontId="8" fillId="4" borderId="0" xfId="0" applyFont="1" applyFill="1" applyBorder="1" applyAlignment="1" applyProtection="1">
      <alignment horizontal="center"/>
    </xf>
    <xf numFmtId="0" fontId="8" fillId="8" borderId="0" xfId="0" applyFont="1" applyFill="1" applyBorder="1" applyAlignment="1" applyProtection="1"/>
    <xf numFmtId="0" fontId="8" fillId="3" borderId="0" xfId="0" applyFont="1" applyFill="1" applyBorder="1" applyAlignment="1" applyProtection="1">
      <alignment horizontal="center"/>
    </xf>
    <xf numFmtId="0" fontId="46" fillId="3" borderId="0" xfId="0" applyFont="1" applyFill="1" applyBorder="1" applyAlignment="1" applyProtection="1">
      <protection hidden="1"/>
    </xf>
    <xf numFmtId="0" fontId="18" fillId="3" borderId="0" xfId="0" applyFont="1" applyFill="1" applyBorder="1" applyAlignment="1" applyProtection="1"/>
    <xf numFmtId="0" fontId="46" fillId="0" borderId="0" xfId="0" applyFont="1" applyBorder="1" applyAlignment="1" applyProtection="1">
      <protection hidden="1"/>
    </xf>
    <xf numFmtId="0" fontId="53" fillId="4" borderId="0" xfId="0" applyFont="1" applyFill="1" applyBorder="1" applyAlignment="1" applyProtection="1">
      <alignment vertical="center"/>
      <protection hidden="1"/>
    </xf>
    <xf numFmtId="0" fontId="2" fillId="4" borderId="0" xfId="0" applyFont="1" applyFill="1" applyBorder="1" applyAlignment="1" applyProtection="1">
      <protection hidden="1"/>
    </xf>
    <xf numFmtId="0" fontId="2" fillId="4" borderId="0" xfId="0" applyFont="1" applyFill="1" applyBorder="1" applyAlignment="1"/>
    <xf numFmtId="0" fontId="8" fillId="4" borderId="0" xfId="0" applyFont="1" applyFill="1" applyBorder="1" applyAlignment="1">
      <alignment horizontal="center" vertical="center"/>
    </xf>
    <xf numFmtId="0" fontId="8" fillId="4" borderId="0" xfId="0" applyFont="1" applyFill="1" applyBorder="1" applyAlignment="1">
      <alignment horizontal="center" vertical="center" wrapText="1"/>
    </xf>
    <xf numFmtId="0" fontId="8" fillId="4" borderId="0" xfId="0" applyFont="1" applyFill="1" applyBorder="1"/>
    <xf numFmtId="0" fontId="8" fillId="4" borderId="0" xfId="0" applyFont="1" applyFill="1" applyBorder="1" applyProtection="1">
      <protection hidden="1"/>
    </xf>
    <xf numFmtId="165" fontId="12" fillId="4" borderId="0" xfId="2" applyNumberFormat="1" applyFont="1" applyFill="1" applyBorder="1" applyAlignment="1" applyProtection="1">
      <alignment horizontal="right" vertical="center" shrinkToFit="1"/>
      <protection hidden="1"/>
    </xf>
    <xf numFmtId="4" fontId="12" fillId="4" borderId="0" xfId="0" applyNumberFormat="1" applyFont="1" applyFill="1" applyBorder="1" applyAlignment="1" applyProtection="1">
      <alignment horizontal="center" shrinkToFit="1"/>
      <protection hidden="1"/>
    </xf>
    <xf numFmtId="0" fontId="11" fillId="4" borderId="0" xfId="0" applyFont="1" applyFill="1" applyBorder="1" applyProtection="1">
      <protection hidden="1"/>
    </xf>
    <xf numFmtId="0" fontId="2" fillId="4" borderId="0" xfId="0" applyFont="1" applyFill="1" applyBorder="1" applyAlignment="1">
      <alignment horizontal="center"/>
    </xf>
    <xf numFmtId="0" fontId="2" fillId="4" borderId="0" xfId="0" applyFont="1" applyFill="1" applyBorder="1" applyProtection="1">
      <protection hidden="1"/>
    </xf>
    <xf numFmtId="0" fontId="2" fillId="4" borderId="0" xfId="0" applyFont="1" applyFill="1" applyBorder="1" applyAlignment="1">
      <alignment vertical="center"/>
    </xf>
    <xf numFmtId="0" fontId="2" fillId="4" borderId="0" xfId="0" applyFont="1" applyFill="1" applyBorder="1" applyAlignment="1">
      <alignment horizontal="left"/>
    </xf>
    <xf numFmtId="0" fontId="49" fillId="4" borderId="0" xfId="0" applyFont="1" applyFill="1" applyBorder="1" applyProtection="1"/>
    <xf numFmtId="0" fontId="47" fillId="4" borderId="0" xfId="0" applyFont="1" applyFill="1" applyBorder="1" applyAlignment="1" applyProtection="1">
      <alignment vertical="center"/>
      <protection hidden="1"/>
    </xf>
    <xf numFmtId="0" fontId="22" fillId="4" borderId="0" xfId="0" quotePrefix="1" applyFont="1" applyFill="1" applyBorder="1" applyAlignment="1" applyProtection="1"/>
    <xf numFmtId="0" fontId="7" fillId="4" borderId="0" xfId="0" applyFont="1" applyFill="1" applyBorder="1" applyAlignment="1" applyProtection="1"/>
    <xf numFmtId="0" fontId="2" fillId="4" borderId="0" xfId="0" quotePrefix="1" applyFont="1" applyFill="1" applyBorder="1" applyAlignment="1" applyProtection="1"/>
    <xf numFmtId="0" fontId="8" fillId="4" borderId="0" xfId="0" applyFont="1" applyFill="1" applyBorder="1" applyProtection="1"/>
    <xf numFmtId="0" fontId="20" fillId="4" borderId="0" xfId="0" quotePrefix="1" applyFont="1" applyFill="1" applyBorder="1" applyAlignment="1" applyProtection="1"/>
    <xf numFmtId="0" fontId="2" fillId="4" borderId="0" xfId="0" quotePrefix="1" applyFont="1" applyFill="1" applyBorder="1" applyProtection="1"/>
    <xf numFmtId="0" fontId="8" fillId="4" borderId="0" xfId="0" applyFont="1" applyFill="1" applyBorder="1" applyAlignment="1" applyProtection="1"/>
    <xf numFmtId="0" fontId="8" fillId="4" borderId="0" xfId="0" quotePrefix="1" applyFont="1" applyFill="1" applyBorder="1" applyProtection="1"/>
    <xf numFmtId="0" fontId="5" fillId="4" borderId="0" xfId="0" applyFont="1" applyFill="1" applyBorder="1" applyAlignment="1" applyProtection="1">
      <alignment horizontal="left" vertical="center"/>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vertical="center"/>
    </xf>
    <xf numFmtId="0" fontId="12" fillId="4" borderId="0" xfId="0" applyFont="1" applyFill="1" applyBorder="1" applyAlignment="1" applyProtection="1">
      <alignment horizontal="center" vertical="center"/>
    </xf>
    <xf numFmtId="0" fontId="29" fillId="4" borderId="0" xfId="0" applyFont="1" applyFill="1" applyBorder="1" applyAlignment="1" applyProtection="1">
      <alignment horizontal="left" vertical="center" shrinkToFit="1"/>
    </xf>
    <xf numFmtId="4" fontId="12" fillId="4" borderId="0" xfId="0" applyNumberFormat="1" applyFont="1" applyFill="1" applyBorder="1" applyAlignment="1" applyProtection="1">
      <alignment horizontal="right" vertical="center"/>
    </xf>
    <xf numFmtId="0" fontId="2" fillId="4" borderId="0" xfId="0" applyFont="1" applyFill="1" applyBorder="1" applyAlignment="1" applyProtection="1">
      <alignment horizontal="center" vertical="center"/>
    </xf>
    <xf numFmtId="0" fontId="19" fillId="4" borderId="0" xfId="0" applyFont="1" applyFill="1" applyBorder="1" applyAlignment="1" applyProtection="1">
      <alignment horizontal="left"/>
    </xf>
    <xf numFmtId="0" fontId="2" fillId="0" borderId="0" xfId="0" applyFont="1" applyBorder="1" applyAlignment="1" applyProtection="1">
      <alignment horizontal="center"/>
    </xf>
    <xf numFmtId="0" fontId="31" fillId="4" borderId="0" xfId="0" applyFont="1" applyFill="1" applyBorder="1" applyAlignment="1" applyProtection="1">
      <alignment horizontal="left"/>
    </xf>
    <xf numFmtId="0" fontId="4" fillId="4" borderId="0" xfId="0" applyFont="1" applyFill="1" applyBorder="1" applyAlignment="1" applyProtection="1">
      <alignment horizontal="left"/>
    </xf>
    <xf numFmtId="0" fontId="4" fillId="4" borderId="0" xfId="0" applyFont="1" applyFill="1" applyBorder="1" applyAlignment="1" applyProtection="1"/>
    <xf numFmtId="0" fontId="2" fillId="4" borderId="0" xfId="0" applyFont="1" applyFill="1" applyBorder="1" applyAlignment="1" applyProtection="1">
      <alignment horizontal="left"/>
    </xf>
    <xf numFmtId="0" fontId="7" fillId="4" borderId="0" xfId="0" applyFont="1" applyFill="1" applyBorder="1" applyAlignment="1"/>
    <xf numFmtId="0" fontId="8" fillId="4" borderId="0" xfId="0" applyFont="1" applyFill="1" applyBorder="1" applyAlignment="1">
      <alignment horizontal="left"/>
    </xf>
    <xf numFmtId="0" fontId="8" fillId="4" borderId="0" xfId="0" applyFont="1" applyFill="1" applyBorder="1" applyAlignment="1">
      <alignment horizontal="left" wrapText="1"/>
    </xf>
    <xf numFmtId="0" fontId="8" fillId="4" borderId="0" xfId="0" applyFont="1" applyFill="1" applyBorder="1" applyAlignment="1" applyProtection="1">
      <alignment vertical="center"/>
      <protection hidden="1"/>
    </xf>
    <xf numFmtId="0" fontId="9" fillId="4" borderId="0" xfId="0" applyFont="1" applyFill="1" applyBorder="1" applyAlignment="1">
      <alignment horizontal="center" vertical="center"/>
    </xf>
    <xf numFmtId="0" fontId="9" fillId="4" borderId="0" xfId="0" applyFont="1" applyFill="1" applyBorder="1" applyAlignment="1" applyProtection="1">
      <alignment vertical="center"/>
      <protection hidden="1"/>
    </xf>
    <xf numFmtId="0" fontId="9" fillId="4" borderId="0" xfId="0" applyFont="1" applyFill="1" applyBorder="1" applyAlignment="1">
      <alignment vertical="center"/>
    </xf>
    <xf numFmtId="0" fontId="12" fillId="4" borderId="0" xfId="0" applyFont="1" applyFill="1" applyBorder="1" applyAlignment="1" applyProtection="1">
      <alignment horizontal="center"/>
    </xf>
    <xf numFmtId="0" fontId="0" fillId="4" borderId="0" xfId="0" applyFill="1" applyBorder="1" applyProtection="1">
      <protection hidden="1"/>
    </xf>
    <xf numFmtId="0" fontId="0" fillId="4" borderId="0" xfId="0" applyFill="1" applyBorder="1"/>
    <xf numFmtId="0" fontId="16" fillId="4" borderId="0" xfId="0" applyFont="1" applyFill="1" applyBorder="1" applyAlignment="1"/>
    <xf numFmtId="0" fontId="10" fillId="4" borderId="0" xfId="0" applyFont="1" applyFill="1" applyBorder="1"/>
    <xf numFmtId="39" fontId="2" fillId="4" borderId="0" xfId="0" applyNumberFormat="1" applyFont="1" applyFill="1" applyBorder="1" applyAlignment="1">
      <alignment horizontal="center"/>
    </xf>
    <xf numFmtId="0" fontId="19" fillId="4" borderId="0" xfId="0" applyFont="1" applyFill="1" applyBorder="1" applyAlignment="1">
      <alignment horizontal="right"/>
    </xf>
    <xf numFmtId="0" fontId="0" fillId="4" borderId="0" xfId="0" applyFill="1" applyBorder="1" applyAlignment="1" applyProtection="1"/>
    <xf numFmtId="0" fontId="10" fillId="4" borderId="0" xfId="0" applyFont="1" applyFill="1" applyBorder="1" applyAlignment="1">
      <alignment horizontal="center"/>
    </xf>
    <xf numFmtId="0" fontId="10" fillId="4" borderId="0" xfId="0" applyFont="1" applyFill="1" applyBorder="1" applyAlignment="1"/>
    <xf numFmtId="0" fontId="10" fillId="4" borderId="0" xfId="0" applyFont="1" applyFill="1" applyBorder="1" applyAlignment="1" applyProtection="1">
      <alignment horizontal="center"/>
    </xf>
    <xf numFmtId="0" fontId="10" fillId="4" borderId="0" xfId="0" applyFont="1" applyFill="1" applyBorder="1" applyProtection="1"/>
    <xf numFmtId="0" fontId="10" fillId="4" borderId="0" xfId="0" applyFont="1" applyFill="1" applyBorder="1" applyAlignment="1" applyProtection="1"/>
    <xf numFmtId="0" fontId="5" fillId="4" borderId="0" xfId="0" applyFont="1" applyFill="1" applyBorder="1" applyAlignment="1" applyProtection="1">
      <alignment horizontal="center"/>
    </xf>
    <xf numFmtId="0" fontId="0" fillId="4" borderId="0" xfId="0" applyFill="1" applyBorder="1" applyAlignment="1" applyProtection="1">
      <alignment vertical="top"/>
    </xf>
    <xf numFmtId="0" fontId="2" fillId="4" borderId="0" xfId="0" quotePrefix="1" applyFont="1" applyFill="1" applyBorder="1" applyAlignment="1" applyProtection="1">
      <alignment horizontal="left"/>
    </xf>
    <xf numFmtId="0" fontId="8" fillId="4" borderId="0" xfId="0" applyFont="1" applyFill="1" applyBorder="1" applyAlignment="1" applyProtection="1">
      <alignment horizontal="left" vertical="center"/>
    </xf>
    <xf numFmtId="0" fontId="8" fillId="4" borderId="0" xfId="0" applyFont="1" applyFill="1" applyBorder="1" applyAlignment="1" applyProtection="1">
      <alignment horizontal="left"/>
    </xf>
    <xf numFmtId="0" fontId="0" fillId="4" borderId="0" xfId="0" applyFill="1" applyBorder="1" applyAlignment="1" applyProtection="1">
      <alignment vertical="center"/>
    </xf>
    <xf numFmtId="165" fontId="12" fillId="4" borderId="0" xfId="2" applyNumberFormat="1" applyFont="1" applyFill="1" applyBorder="1" applyAlignment="1" applyProtection="1">
      <alignment horizontal="right" vertical="center"/>
    </xf>
    <xf numFmtId="165" fontId="21" fillId="4" borderId="0" xfId="2" applyNumberFormat="1" applyFont="1" applyFill="1" applyBorder="1" applyAlignment="1" applyProtection="1">
      <alignment vertical="center" shrinkToFit="1"/>
      <protection hidden="1"/>
    </xf>
    <xf numFmtId="0" fontId="5" fillId="4" borderId="0" xfId="0" quotePrefix="1" applyFont="1" applyFill="1" applyBorder="1" applyAlignment="1">
      <alignment horizontal="left" vertical="center"/>
    </xf>
    <xf numFmtId="0" fontId="19" fillId="4" borderId="0" xfId="0" applyFont="1" applyFill="1" applyBorder="1" applyAlignment="1">
      <alignment horizontal="right" vertical="center"/>
    </xf>
    <xf numFmtId="0" fontId="3" fillId="4" borderId="0" xfId="0" applyFont="1" applyFill="1" applyBorder="1" applyAlignment="1" applyProtection="1">
      <alignment horizontal="center" vertical="center"/>
    </xf>
    <xf numFmtId="0" fontId="16" fillId="4" borderId="0" xfId="0" applyFont="1" applyFill="1" applyBorder="1" applyAlignment="1" applyProtection="1"/>
    <xf numFmtId="0" fontId="3" fillId="4" borderId="0" xfId="0" applyFont="1" applyFill="1" applyBorder="1" applyAlignment="1" applyProtection="1">
      <alignment horizontal="left"/>
    </xf>
    <xf numFmtId="0" fontId="7" fillId="4" borderId="0" xfId="0" applyFont="1" applyFill="1" applyBorder="1" applyAlignment="1" applyProtection="1">
      <protection hidden="1"/>
    </xf>
    <xf numFmtId="0" fontId="18" fillId="4" borderId="0" xfId="0" applyFont="1" applyFill="1" applyBorder="1" applyAlignment="1" applyProtection="1">
      <alignment horizontal="center" vertical="center"/>
      <protection hidden="1"/>
    </xf>
    <xf numFmtId="0" fontId="9" fillId="4" borderId="0" xfId="0" applyFont="1" applyFill="1" applyBorder="1" applyAlignment="1" applyProtection="1">
      <alignment horizontal="center" vertical="center"/>
    </xf>
    <xf numFmtId="39" fontId="2" fillId="4" borderId="0" xfId="0" applyNumberFormat="1" applyFont="1" applyFill="1" applyBorder="1" applyAlignment="1" applyProtection="1">
      <alignment horizontal="center"/>
    </xf>
    <xf numFmtId="0" fontId="15" fillId="4" borderId="0" xfId="0" applyFont="1" applyFill="1" applyBorder="1" applyAlignment="1" applyProtection="1">
      <alignment horizontal="center"/>
    </xf>
    <xf numFmtId="0" fontId="5" fillId="4" borderId="0" xfId="0" quotePrefix="1" applyFont="1" applyFill="1" applyBorder="1" applyAlignment="1" applyProtection="1">
      <alignment horizontal="left" vertical="center"/>
    </xf>
    <xf numFmtId="0" fontId="19" fillId="4" borderId="0" xfId="0" applyFont="1" applyFill="1" applyBorder="1" applyAlignment="1" applyProtection="1">
      <alignment horizontal="right"/>
    </xf>
    <xf numFmtId="0" fontId="2" fillId="4" borderId="0" xfId="0" applyFont="1" applyFill="1" applyBorder="1" applyAlignment="1" applyProtection="1">
      <alignment vertical="center"/>
      <protection hidden="1"/>
    </xf>
    <xf numFmtId="0" fontId="8" fillId="4" borderId="0" xfId="0" quotePrefix="1" applyFont="1" applyFill="1" applyBorder="1" applyAlignment="1" applyProtection="1"/>
    <xf numFmtId="0" fontId="32" fillId="4" borderId="0" xfId="0" quotePrefix="1" applyFont="1" applyFill="1" applyBorder="1" applyAlignment="1" applyProtection="1"/>
    <xf numFmtId="0" fontId="25" fillId="4" borderId="0" xfId="0" applyFont="1" applyFill="1" applyBorder="1" applyAlignment="1" applyProtection="1">
      <alignment horizontal="center" vertical="center" shrinkToFit="1"/>
      <protection hidden="1"/>
    </xf>
    <xf numFmtId="0" fontId="21" fillId="4" borderId="0" xfId="0" applyFont="1" applyFill="1" applyBorder="1" applyAlignment="1">
      <alignment horizontal="center" vertical="center" shrinkToFit="1"/>
    </xf>
    <xf numFmtId="168" fontId="19" fillId="4" borderId="0" xfId="0" applyNumberFormat="1" applyFont="1" applyFill="1" applyBorder="1" applyAlignment="1" applyProtection="1">
      <alignment horizontal="center" vertical="center" shrinkToFit="1"/>
      <protection hidden="1"/>
    </xf>
    <xf numFmtId="0" fontId="25" fillId="4" borderId="0" xfId="0" applyFont="1" applyFill="1" applyBorder="1" applyAlignment="1" applyProtection="1">
      <alignment horizontal="center" vertical="center" shrinkToFit="1"/>
      <protection locked="0"/>
    </xf>
    <xf numFmtId="168" fontId="19" fillId="4" borderId="0" xfId="0" applyNumberFormat="1" applyFont="1" applyFill="1" applyBorder="1" applyAlignment="1" applyProtection="1">
      <alignment horizontal="center" vertical="center" shrinkToFit="1"/>
      <protection locked="0"/>
    </xf>
    <xf numFmtId="168" fontId="0" fillId="4" borderId="0" xfId="0" applyNumberFormat="1" applyFill="1" applyBorder="1"/>
    <xf numFmtId="0" fontId="9" fillId="4" borderId="0" xfId="0" applyFont="1" applyFill="1" applyBorder="1" applyProtection="1"/>
    <xf numFmtId="39" fontId="2" fillId="4" borderId="0" xfId="2" applyNumberFormat="1" applyFont="1" applyFill="1" applyBorder="1" applyAlignment="1" applyProtection="1">
      <alignment horizontal="right" vertical="center" shrinkToFit="1"/>
      <protection hidden="1"/>
    </xf>
    <xf numFmtId="169" fontId="2" fillId="4" borderId="0" xfId="3" applyNumberFormat="1" applyFont="1" applyFill="1" applyBorder="1" applyAlignment="1" applyProtection="1">
      <alignment horizontal="right" vertical="center" shrinkToFit="1"/>
      <protection hidden="1"/>
    </xf>
    <xf numFmtId="0" fontId="17" fillId="4" borderId="0" xfId="0" applyFont="1" applyFill="1" applyBorder="1" applyAlignment="1" applyProtection="1">
      <alignment horizontal="center"/>
    </xf>
    <xf numFmtId="169" fontId="8" fillId="4" borderId="0" xfId="0" applyNumberFormat="1" applyFont="1" applyFill="1" applyBorder="1" applyAlignment="1" applyProtection="1">
      <alignment horizontal="right" vertical="center" shrinkToFit="1"/>
      <protection hidden="1"/>
    </xf>
    <xf numFmtId="0" fontId="44" fillId="4" borderId="0" xfId="0" applyFont="1" applyFill="1" applyBorder="1" applyAlignment="1" applyProtection="1">
      <protection hidden="1"/>
    </xf>
    <xf numFmtId="0" fontId="82" fillId="4" borderId="0" xfId="0" applyFont="1" applyFill="1" applyBorder="1"/>
    <xf numFmtId="0" fontId="0" fillId="4" borderId="0" xfId="0" applyFill="1" applyBorder="1" applyAlignment="1"/>
    <xf numFmtId="0" fontId="0" fillId="4" borderId="0" xfId="0" applyFill="1" applyBorder="1" applyAlignment="1" applyProtection="1">
      <alignment vertical="top"/>
      <protection hidden="1"/>
    </xf>
    <xf numFmtId="0" fontId="9" fillId="4" borderId="0" xfId="0" applyFont="1" applyFill="1" applyBorder="1" applyAlignment="1" applyProtection="1">
      <alignment vertical="center"/>
    </xf>
    <xf numFmtId="0" fontId="12" fillId="4" borderId="0" xfId="0" applyFont="1" applyFill="1" applyBorder="1" applyAlignment="1" applyProtection="1">
      <alignment horizontal="center" vertical="center" shrinkToFit="1"/>
    </xf>
    <xf numFmtId="0" fontId="8" fillId="4" borderId="0" xfId="0" applyFont="1" applyFill="1" applyBorder="1" applyAlignment="1" applyProtection="1">
      <alignment horizontal="right" vertical="center"/>
    </xf>
    <xf numFmtId="0" fontId="0" fillId="4" borderId="0" xfId="0" applyFill="1" applyBorder="1" applyAlignment="1">
      <alignment vertical="center"/>
    </xf>
    <xf numFmtId="0" fontId="30" fillId="4" borderId="0" xfId="0" applyFont="1" applyFill="1" applyBorder="1" applyAlignment="1" applyProtection="1">
      <alignment horizontal="center" vertical="center" shrinkToFit="1"/>
      <protection hidden="1"/>
    </xf>
    <xf numFmtId="0" fontId="30" fillId="4" borderId="0" xfId="0" applyFont="1" applyFill="1" applyBorder="1" applyAlignment="1" applyProtection="1">
      <alignment horizontal="center" vertical="center" shrinkToFit="1"/>
    </xf>
    <xf numFmtId="0" fontId="9" fillId="4" borderId="0" xfId="0" applyFont="1" applyFill="1" applyBorder="1" applyAlignment="1" applyProtection="1"/>
    <xf numFmtId="0" fontId="9" fillId="4" borderId="0" xfId="0" applyFont="1" applyFill="1" applyBorder="1" applyAlignment="1"/>
    <xf numFmtId="0" fontId="9" fillId="4" borderId="0" xfId="0" applyFont="1" applyFill="1" applyBorder="1"/>
    <xf numFmtId="0" fontId="5" fillId="4" borderId="0" xfId="0" applyFont="1" applyFill="1" applyBorder="1" applyAlignment="1" applyProtection="1">
      <alignment horizontal="left"/>
    </xf>
    <xf numFmtId="0" fontId="2" fillId="4" borderId="0" xfId="0" applyFont="1" applyFill="1" applyBorder="1" applyAlignment="1" applyProtection="1">
      <alignment vertical="top"/>
    </xf>
    <xf numFmtId="0" fontId="0" fillId="4" borderId="0" xfId="0" applyFill="1" applyBorder="1" applyAlignment="1" applyProtection="1">
      <alignment vertical="center"/>
      <protection hidden="1"/>
    </xf>
    <xf numFmtId="164" fontId="12" fillId="4" borderId="0" xfId="3" applyFont="1" applyFill="1" applyBorder="1" applyAlignment="1" applyProtection="1">
      <alignment horizontal="right" vertical="center"/>
    </xf>
    <xf numFmtId="0" fontId="12" fillId="4" borderId="0" xfId="0" applyFont="1" applyFill="1" applyBorder="1" applyAlignment="1" applyProtection="1">
      <alignment horizontal="left" vertical="center"/>
    </xf>
    <xf numFmtId="0" fontId="19" fillId="4" borderId="0" xfId="0" applyFont="1" applyFill="1" applyBorder="1" applyProtection="1"/>
    <xf numFmtId="0" fontId="52" fillId="4" borderId="0" xfId="0" applyFont="1" applyFill="1" applyBorder="1" applyAlignment="1" applyProtection="1">
      <alignment vertical="center"/>
      <protection hidden="1"/>
    </xf>
    <xf numFmtId="0" fontId="89" fillId="4" borderId="0" xfId="0" applyFont="1" applyFill="1" applyBorder="1" applyAlignment="1" applyProtection="1">
      <alignment horizontal="left" vertical="center" wrapText="1"/>
      <protection hidden="1"/>
    </xf>
    <xf numFmtId="0" fontId="89" fillId="4" borderId="0" xfId="0" applyFont="1" applyFill="1" applyBorder="1" applyAlignment="1" applyProtection="1">
      <alignment horizontal="center" vertical="center" wrapText="1"/>
      <protection hidden="1"/>
    </xf>
    <xf numFmtId="0" fontId="89" fillId="4" borderId="0" xfId="0" applyFont="1" applyFill="1" applyBorder="1" applyAlignment="1" applyProtection="1">
      <alignment horizontal="center" vertical="center" wrapText="1"/>
    </xf>
    <xf numFmtId="0" fontId="53" fillId="4" borderId="0" xfId="0" applyFont="1" applyFill="1" applyBorder="1" applyAlignment="1" applyProtection="1">
      <alignment horizontal="left" vertical="center"/>
    </xf>
    <xf numFmtId="0" fontId="52" fillId="4" borderId="0" xfId="0" applyFont="1" applyFill="1" applyBorder="1" applyAlignment="1" applyProtection="1">
      <alignment horizontal="left" vertical="center"/>
      <protection locked="0"/>
    </xf>
    <xf numFmtId="0" fontId="53" fillId="4" borderId="0" xfId="0" applyFont="1" applyFill="1" applyBorder="1" applyAlignment="1">
      <alignment horizontal="center"/>
    </xf>
    <xf numFmtId="0" fontId="92" fillId="4" borderId="0" xfId="0" applyFont="1" applyFill="1" applyBorder="1" applyAlignment="1">
      <alignment horizontal="left"/>
    </xf>
    <xf numFmtId="0" fontId="46" fillId="4" borderId="0" xfId="0" applyFont="1" applyFill="1" applyBorder="1" applyAlignment="1">
      <alignment horizontal="center" vertical="center"/>
    </xf>
    <xf numFmtId="0" fontId="42" fillId="4" borderId="0" xfId="0" applyFont="1" applyFill="1" applyBorder="1" applyAlignment="1">
      <alignment vertical="center"/>
    </xf>
    <xf numFmtId="0" fontId="42" fillId="4" borderId="0" xfId="0" applyFont="1" applyFill="1" applyBorder="1" applyAlignment="1">
      <alignment horizontal="center" vertical="center"/>
    </xf>
    <xf numFmtId="0" fontId="42" fillId="4" borderId="0" xfId="0" applyFont="1" applyFill="1" applyBorder="1" applyAlignment="1">
      <alignment horizontal="center"/>
    </xf>
    <xf numFmtId="0" fontId="42" fillId="4" borderId="0" xfId="0" applyFont="1" applyFill="1" applyBorder="1"/>
    <xf numFmtId="0" fontId="89" fillId="4" borderId="0" xfId="0" applyFont="1" applyFill="1" applyBorder="1" applyProtection="1"/>
    <xf numFmtId="0" fontId="42" fillId="4" borderId="0" xfId="0" applyFont="1" applyFill="1" applyBorder="1" applyAlignment="1" applyProtection="1">
      <alignment horizontal="center"/>
    </xf>
    <xf numFmtId="0" fontId="53" fillId="4" borderId="0" xfId="0" applyFont="1" applyFill="1" applyBorder="1" applyAlignment="1" applyProtection="1">
      <alignment horizontal="left"/>
    </xf>
    <xf numFmtId="0" fontId="53" fillId="4" borderId="0" xfId="0" applyFont="1" applyFill="1" applyBorder="1" applyAlignment="1">
      <alignment horizontal="left" vertical="center"/>
    </xf>
    <xf numFmtId="0" fontId="53" fillId="4" borderId="0" xfId="0" applyFont="1" applyFill="1" applyBorder="1" applyAlignment="1">
      <alignment horizontal="center" vertical="center" shrinkToFit="1"/>
    </xf>
    <xf numFmtId="0" fontId="42" fillId="4" borderId="0" xfId="0" applyFont="1" applyFill="1" applyBorder="1" applyAlignment="1"/>
    <xf numFmtId="0" fontId="46" fillId="4" borderId="0" xfId="0" applyFont="1" applyFill="1" applyBorder="1" applyAlignment="1">
      <alignment horizontal="center" vertical="center" shrinkToFit="1"/>
    </xf>
    <xf numFmtId="0" fontId="46" fillId="4" borderId="0" xfId="0" applyFont="1" applyFill="1" applyBorder="1" applyAlignment="1">
      <alignment horizontal="center" vertical="center" wrapText="1"/>
    </xf>
    <xf numFmtId="0" fontId="45" fillId="4" borderId="0" xfId="0" applyFont="1" applyFill="1" applyBorder="1" applyAlignment="1">
      <alignment horizontal="center" vertical="center" wrapText="1"/>
    </xf>
    <xf numFmtId="0" fontId="93" fillId="4" borderId="0" xfId="0" applyFont="1" applyFill="1" applyBorder="1" applyAlignment="1" applyProtection="1">
      <alignment horizontal="center" vertical="center"/>
      <protection locked="0"/>
    </xf>
    <xf numFmtId="0" fontId="44" fillId="4" borderId="0" xfId="0" applyFont="1" applyFill="1" applyBorder="1" applyAlignment="1" applyProtection="1">
      <alignment horizontal="left" vertical="center"/>
      <protection locked="0"/>
    </xf>
    <xf numFmtId="0" fontId="45" fillId="4" borderId="0" xfId="0" applyFont="1" applyFill="1" applyBorder="1" applyAlignment="1" applyProtection="1">
      <alignment horizontal="center" vertical="center"/>
      <protection locked="0"/>
    </xf>
    <xf numFmtId="165" fontId="93" fillId="4" borderId="0" xfId="0" applyNumberFormat="1" applyFont="1" applyFill="1" applyBorder="1" applyAlignment="1" applyProtection="1">
      <alignment vertical="center"/>
      <protection hidden="1"/>
    </xf>
    <xf numFmtId="165" fontId="42" fillId="4" borderId="0" xfId="0" applyNumberFormat="1" applyFont="1" applyFill="1" applyBorder="1" applyAlignment="1" applyProtection="1">
      <alignment horizontal="right" vertical="center" wrapText="1"/>
      <protection hidden="1"/>
    </xf>
    <xf numFmtId="165" fontId="93" fillId="4" borderId="0" xfId="2" applyNumberFormat="1" applyFont="1" applyFill="1" applyBorder="1" applyAlignment="1" applyProtection="1">
      <alignment horizontal="right" vertical="center" shrinkToFit="1"/>
      <protection hidden="1"/>
    </xf>
    <xf numFmtId="4" fontId="93" fillId="4" borderId="0" xfId="0" applyNumberFormat="1" applyFont="1" applyFill="1" applyBorder="1" applyAlignment="1" applyProtection="1">
      <alignment horizontal="center" shrinkToFit="1"/>
      <protection hidden="1"/>
    </xf>
    <xf numFmtId="0" fontId="94" fillId="4" borderId="0" xfId="0" applyFont="1" applyFill="1" applyBorder="1" applyAlignment="1">
      <alignment horizontal="left"/>
    </xf>
    <xf numFmtId="0" fontId="96" fillId="4" borderId="0" xfId="0" applyFont="1" applyFill="1" applyBorder="1" applyAlignment="1">
      <alignment horizontal="left"/>
    </xf>
    <xf numFmtId="0" fontId="42" fillId="4" borderId="0" xfId="0" applyFont="1" applyFill="1" applyBorder="1" applyAlignment="1" applyProtection="1">
      <alignment horizontal="left"/>
      <protection hidden="1"/>
    </xf>
    <xf numFmtId="0" fontId="8" fillId="11" borderId="10" xfId="0" applyFont="1" applyFill="1" applyBorder="1" applyAlignment="1">
      <alignment horizontal="center" vertical="center" wrapText="1"/>
    </xf>
    <xf numFmtId="0" fontId="3" fillId="0" borderId="0" xfId="0" applyFont="1" applyAlignment="1">
      <alignment vertical="center" wrapText="1"/>
    </xf>
    <xf numFmtId="0" fontId="9" fillId="0" borderId="3"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0" xfId="0" applyFont="1" applyBorder="1" applyAlignment="1" applyProtection="1">
      <alignment horizontal="center" vertical="center" wrapText="1"/>
    </xf>
    <xf numFmtId="0" fontId="8" fillId="11" borderId="2" xfId="0" applyFont="1" applyFill="1" applyBorder="1" applyAlignment="1">
      <alignment horizontal="center" vertical="center" wrapText="1"/>
    </xf>
    <xf numFmtId="0" fontId="8" fillId="11" borderId="3" xfId="0" applyFont="1" applyFill="1" applyBorder="1" applyAlignment="1">
      <alignment horizontal="center" vertical="center" wrapText="1"/>
    </xf>
    <xf numFmtId="0" fontId="3" fillId="0" borderId="0" xfId="0" applyFont="1" applyAlignment="1">
      <alignment wrapText="1"/>
    </xf>
    <xf numFmtId="0" fontId="12" fillId="0" borderId="7" xfId="0" applyFont="1" applyBorder="1" applyAlignment="1" applyProtection="1">
      <alignment horizontal="center" vertical="center" wrapText="1"/>
      <protection locked="0"/>
    </xf>
    <xf numFmtId="0" fontId="12" fillId="4" borderId="9" xfId="0" applyFont="1" applyFill="1" applyBorder="1" applyAlignment="1" applyProtection="1">
      <alignment horizontal="left" vertical="center" wrapText="1"/>
      <protection locked="0"/>
    </xf>
    <xf numFmtId="0" fontId="12" fillId="4" borderId="11" xfId="0" applyFont="1" applyFill="1" applyBorder="1" applyAlignment="1" applyProtection="1">
      <alignment horizontal="left" vertical="center" wrapText="1"/>
      <protection locked="0"/>
    </xf>
    <xf numFmtId="0" fontId="12" fillId="4" borderId="15" xfId="0" applyFont="1" applyFill="1" applyBorder="1" applyAlignment="1" applyProtection="1">
      <alignment horizontal="left" vertical="center" wrapText="1"/>
      <protection locked="0"/>
    </xf>
    <xf numFmtId="0" fontId="2" fillId="0" borderId="0" xfId="0" applyFont="1" applyFill="1" applyBorder="1" applyAlignment="1" applyProtection="1">
      <alignment horizontal="center" wrapText="1"/>
    </xf>
    <xf numFmtId="0" fontId="2" fillId="0" borderId="0" xfId="0" applyFont="1" applyFill="1" applyBorder="1" applyAlignment="1" applyProtection="1">
      <alignment wrapText="1"/>
    </xf>
    <xf numFmtId="0" fontId="2" fillId="0" borderId="0" xfId="0" applyFont="1" applyAlignment="1" applyProtection="1">
      <alignment horizontal="center" wrapText="1"/>
    </xf>
    <xf numFmtId="0" fontId="2" fillId="0" borderId="0" xfId="0" applyFont="1" applyAlignment="1" applyProtection="1">
      <alignment horizontal="left" wrapText="1"/>
    </xf>
    <xf numFmtId="0" fontId="2" fillId="0" borderId="0" xfId="0" applyFont="1" applyAlignment="1" applyProtection="1">
      <alignment wrapText="1"/>
    </xf>
    <xf numFmtId="0" fontId="12" fillId="0" borderId="10" xfId="0" applyFont="1" applyBorder="1" applyAlignment="1" applyProtection="1">
      <alignment horizontal="center" vertical="center" wrapText="1"/>
      <protection locked="0"/>
    </xf>
    <xf numFmtId="0" fontId="2" fillId="0" borderId="0" xfId="0" applyFont="1" applyAlignment="1" applyProtection="1">
      <alignment horizontal="left" vertical="center" wrapText="1"/>
    </xf>
    <xf numFmtId="0" fontId="2" fillId="4" borderId="0" xfId="0" applyFont="1" applyFill="1" applyBorder="1" applyAlignment="1" applyProtection="1">
      <alignment wrapText="1"/>
    </xf>
    <xf numFmtId="0" fontId="2" fillId="4" borderId="0" xfId="0" applyFont="1" applyFill="1" applyBorder="1" applyAlignment="1" applyProtection="1">
      <alignment horizontal="center" wrapText="1"/>
    </xf>
    <xf numFmtId="0" fontId="2" fillId="0" borderId="0" xfId="0" applyFont="1" applyAlignment="1">
      <alignment wrapText="1"/>
    </xf>
    <xf numFmtId="0" fontId="2" fillId="0" borderId="0" xfId="0" applyFont="1" applyAlignment="1">
      <alignment horizontal="center" wrapText="1"/>
    </xf>
    <xf numFmtId="0" fontId="9" fillId="0" borderId="7"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165" fontId="12" fillId="0" borderId="10" xfId="0" applyNumberFormat="1" applyFont="1" applyBorder="1" applyAlignment="1" applyProtection="1">
      <alignment vertical="center" wrapText="1" shrinkToFit="1"/>
      <protection hidden="1"/>
    </xf>
    <xf numFmtId="165" fontId="2" fillId="0" borderId="14" xfId="2" applyNumberFormat="1" applyFont="1" applyBorder="1" applyAlignment="1" applyProtection="1">
      <alignment horizontal="right" vertical="center" wrapText="1" shrinkToFit="1"/>
      <protection hidden="1"/>
    </xf>
    <xf numFmtId="4" fontId="12" fillId="2" borderId="15" xfId="0" applyNumberFormat="1" applyFont="1" applyFill="1" applyBorder="1" applyAlignment="1" applyProtection="1">
      <alignment horizontal="center" wrapText="1" shrinkToFit="1"/>
      <protection hidden="1"/>
    </xf>
    <xf numFmtId="0" fontId="11" fillId="0" borderId="0" xfId="0" applyFont="1" applyAlignment="1" applyProtection="1">
      <alignment wrapText="1"/>
      <protection hidden="1"/>
    </xf>
    <xf numFmtId="0" fontId="33" fillId="0" borderId="10" xfId="0" applyFont="1" applyBorder="1" applyAlignment="1" applyProtection="1">
      <alignment wrapText="1"/>
    </xf>
    <xf numFmtId="166" fontId="2" fillId="0" borderId="10" xfId="3" applyNumberFormat="1" applyFont="1" applyBorder="1" applyAlignment="1" applyProtection="1">
      <alignment wrapText="1"/>
    </xf>
    <xf numFmtId="0" fontId="2" fillId="0" borderId="10" xfId="0" applyFont="1" applyBorder="1" applyAlignment="1">
      <alignment wrapText="1"/>
    </xf>
    <xf numFmtId="166" fontId="2" fillId="0" borderId="10" xfId="3" applyNumberFormat="1" applyFont="1" applyBorder="1" applyAlignment="1">
      <alignment wrapText="1"/>
    </xf>
    <xf numFmtId="166" fontId="2" fillId="0" borderId="10" xfId="0" applyNumberFormat="1" applyFont="1" applyBorder="1" applyAlignment="1">
      <alignment wrapText="1"/>
    </xf>
    <xf numFmtId="164" fontId="2" fillId="0" borderId="0" xfId="3" applyFont="1" applyBorder="1" applyAlignment="1">
      <alignment wrapText="1"/>
    </xf>
    <xf numFmtId="0" fontId="19" fillId="0" borderId="4" xfId="0" applyFont="1" applyBorder="1" applyAlignment="1">
      <alignment horizontal="right" wrapText="1"/>
    </xf>
    <xf numFmtId="0" fontId="2" fillId="0" borderId="0" xfId="0" applyFont="1" applyAlignment="1" applyProtection="1">
      <alignment wrapText="1"/>
      <protection hidden="1"/>
    </xf>
    <xf numFmtId="0" fontId="8" fillId="0" borderId="0" xfId="0" applyFont="1" applyAlignment="1" applyProtection="1">
      <alignment vertical="center" wrapText="1"/>
      <protection hidden="1"/>
    </xf>
    <xf numFmtId="0" fontId="13" fillId="0" borderId="7"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shrinkToFit="1"/>
      <protection locked="0"/>
    </xf>
    <xf numFmtId="4" fontId="12" fillId="2" borderId="14" xfId="0" applyNumberFormat="1" applyFont="1" applyFill="1" applyBorder="1" applyAlignment="1" applyProtection="1">
      <alignment horizontal="center" wrapText="1" shrinkToFit="1"/>
      <protection hidden="1"/>
    </xf>
    <xf numFmtId="0" fontId="3" fillId="0" borderId="0" xfId="0" applyFont="1" applyBorder="1" applyAlignment="1">
      <alignment horizontal="center" wrapText="1"/>
    </xf>
    <xf numFmtId="0" fontId="2" fillId="0" borderId="0" xfId="0" applyFont="1" applyBorder="1" applyAlignment="1">
      <alignment wrapText="1"/>
    </xf>
    <xf numFmtId="0" fontId="8" fillId="0" borderId="0" xfId="0" applyFont="1" applyAlignment="1">
      <alignment wrapText="1"/>
    </xf>
    <xf numFmtId="0" fontId="8" fillId="0" borderId="3" xfId="0" applyFont="1" applyBorder="1" applyAlignment="1">
      <alignment horizontal="center" vertical="center" wrapText="1" shrinkToFit="1"/>
    </xf>
    <xf numFmtId="1" fontId="2" fillId="0" borderId="10" xfId="0" applyNumberFormat="1" applyFont="1" applyBorder="1" applyAlignment="1" applyProtection="1">
      <alignment horizontal="center" vertical="center" wrapText="1"/>
      <protection locked="0"/>
    </xf>
    <xf numFmtId="0" fontId="0" fillId="0" borderId="0" xfId="0" applyAlignment="1">
      <alignment wrapText="1"/>
    </xf>
    <xf numFmtId="0" fontId="19" fillId="0" borderId="4" xfId="0" applyFont="1" applyBorder="1" applyAlignment="1">
      <alignment horizontal="left" wrapText="1"/>
    </xf>
    <xf numFmtId="0" fontId="10" fillId="0" borderId="0" xfId="0" applyFont="1" applyAlignment="1" applyProtection="1">
      <alignment horizontal="center" wrapText="1"/>
    </xf>
    <xf numFmtId="0" fontId="10" fillId="0" borderId="0" xfId="0" applyFont="1" applyAlignment="1" applyProtection="1">
      <alignment wrapText="1"/>
    </xf>
    <xf numFmtId="0" fontId="2" fillId="0" borderId="0" xfId="0" applyFont="1" applyAlignment="1" applyProtection="1">
      <alignment vertical="center" wrapText="1"/>
    </xf>
    <xf numFmtId="0" fontId="6" fillId="0" borderId="0" xfId="0" applyFont="1" applyAlignment="1">
      <alignment horizontal="center" wrapText="1"/>
    </xf>
    <xf numFmtId="0" fontId="6" fillId="0" borderId="0" xfId="0" applyFont="1" applyAlignment="1">
      <alignment horizontal="left" wrapText="1"/>
    </xf>
    <xf numFmtId="0" fontId="2" fillId="0" borderId="1" xfId="0" applyFont="1" applyFill="1" applyBorder="1" applyAlignment="1">
      <alignment horizontal="center" wrapText="1"/>
    </xf>
    <xf numFmtId="0" fontId="2" fillId="0" borderId="1" xfId="0" applyFont="1" applyFill="1" applyBorder="1" applyAlignment="1">
      <alignment wrapText="1"/>
    </xf>
    <xf numFmtId="1" fontId="2" fillId="0" borderId="7" xfId="0" applyNumberFormat="1"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0" fontId="2" fillId="0" borderId="0" xfId="0" applyFont="1" applyFill="1" applyBorder="1" applyAlignment="1">
      <alignment horizontal="center" wrapText="1"/>
    </xf>
    <xf numFmtId="0" fontId="2" fillId="0" borderId="0" xfId="0" applyFont="1" applyFill="1" applyBorder="1" applyAlignment="1">
      <alignment wrapText="1"/>
    </xf>
    <xf numFmtId="0" fontId="5" fillId="0" borderId="11" xfId="0" quotePrefix="1" applyFont="1" applyBorder="1" applyAlignment="1">
      <alignment horizontal="left" vertical="center" wrapText="1"/>
    </xf>
    <xf numFmtId="172" fontId="57" fillId="0" borderId="5" xfId="0" applyNumberFormat="1" applyFont="1" applyBorder="1" applyAlignment="1" applyProtection="1">
      <alignment horizontal="right" vertical="center" wrapText="1" shrinkToFit="1"/>
    </xf>
    <xf numFmtId="0" fontId="2" fillId="0" borderId="11" xfId="0" applyFont="1" applyBorder="1" applyAlignment="1" applyProtection="1">
      <alignment horizontal="left" vertical="center" wrapText="1"/>
      <protection locked="0"/>
    </xf>
    <xf numFmtId="0" fontId="0" fillId="0" borderId="0" xfId="0" applyFill="1" applyBorder="1" applyAlignment="1" applyProtection="1">
      <alignment wrapText="1"/>
    </xf>
    <xf numFmtId="0" fontId="0" fillId="0" borderId="0" xfId="0" applyBorder="1" applyAlignment="1" applyProtection="1">
      <alignment wrapText="1"/>
    </xf>
    <xf numFmtId="0" fontId="9" fillId="0" borderId="0" xfId="0" applyFont="1" applyAlignment="1">
      <alignment wrapText="1"/>
    </xf>
    <xf numFmtId="0" fontId="9" fillId="0" borderId="0" xfId="0" applyFont="1" applyBorder="1" applyAlignment="1">
      <alignment wrapText="1"/>
    </xf>
    <xf numFmtId="1" fontId="12" fillId="0" borderId="10" xfId="0" applyNumberFormat="1" applyFont="1" applyBorder="1" applyAlignment="1" applyProtection="1">
      <alignment horizontal="center" vertical="center" wrapText="1"/>
      <protection locked="0"/>
    </xf>
    <xf numFmtId="1" fontId="12" fillId="0" borderId="7" xfId="0" applyNumberFormat="1" applyFont="1" applyBorder="1" applyAlignment="1" applyProtection="1">
      <alignment horizontal="center" vertical="center" wrapText="1"/>
      <protection locked="0"/>
    </xf>
    <xf numFmtId="0" fontId="12" fillId="0" borderId="0" xfId="0" applyFont="1" applyAlignment="1">
      <alignment wrapText="1"/>
    </xf>
    <xf numFmtId="0" fontId="8" fillId="0" borderId="12" xfId="0" applyFont="1" applyBorder="1" applyAlignment="1">
      <alignment horizontal="center" vertical="center" wrapText="1"/>
    </xf>
    <xf numFmtId="0" fontId="8" fillId="0" borderId="10" xfId="0" applyFont="1" applyBorder="1" applyAlignment="1">
      <alignment horizontal="center" vertical="center" wrapText="1"/>
    </xf>
    <xf numFmtId="0" fontId="8" fillId="11" borderId="10" xfId="0" applyFont="1" applyFill="1" applyBorder="1" applyAlignment="1">
      <alignment horizontal="center" vertical="center" wrapText="1"/>
    </xf>
    <xf numFmtId="165" fontId="12" fillId="0" borderId="10" xfId="2" applyNumberFormat="1" applyFont="1" applyBorder="1" applyAlignment="1" applyProtection="1">
      <alignment horizontal="right" vertical="center" shrinkToFit="1"/>
      <protection hidden="1"/>
    </xf>
    <xf numFmtId="0" fontId="2" fillId="0" borderId="11" xfId="0" applyFont="1" applyBorder="1" applyAlignment="1" applyProtection="1">
      <alignment horizontal="left" vertical="center" wrapText="1"/>
      <protection locked="0"/>
    </xf>
    <xf numFmtId="0" fontId="4" fillId="0" borderId="0" xfId="0" applyFont="1" applyAlignment="1" applyProtection="1">
      <alignment vertical="center" wrapText="1"/>
      <protection hidden="1"/>
    </xf>
    <xf numFmtId="0" fontId="68" fillId="0" borderId="0" xfId="0" applyFont="1" applyAlignment="1">
      <alignment wrapText="1"/>
    </xf>
    <xf numFmtId="0" fontId="4" fillId="0" borderId="0" xfId="0" applyFont="1" applyAlignment="1">
      <alignment wrapText="1"/>
    </xf>
    <xf numFmtId="0" fontId="4" fillId="0" borderId="0" xfId="0" applyFont="1" applyAlignment="1" applyProtection="1">
      <alignment wrapText="1"/>
      <protection hidden="1"/>
    </xf>
    <xf numFmtId="0" fontId="8" fillId="0" borderId="0" xfId="0" applyFont="1" applyAlignment="1">
      <alignment vertical="center" wrapText="1"/>
    </xf>
    <xf numFmtId="0" fontId="19" fillId="0" borderId="0" xfId="0" applyFont="1" applyBorder="1" applyAlignment="1">
      <alignment horizontal="left" wrapText="1"/>
    </xf>
    <xf numFmtId="0" fontId="19" fillId="0" borderId="0" xfId="0" applyFont="1" applyBorder="1" applyAlignment="1">
      <alignment horizontal="right" wrapText="1"/>
    </xf>
    <xf numFmtId="0" fontId="4" fillId="0" borderId="0" xfId="0" applyFont="1" applyBorder="1" applyAlignment="1" applyProtection="1">
      <alignment horizontal="left" vertical="center" wrapText="1"/>
      <protection locked="0"/>
    </xf>
    <xf numFmtId="0" fontId="3" fillId="0" borderId="0" xfId="0" applyFont="1" applyAlignment="1">
      <alignment horizontal="left" vertical="center" wrapText="1"/>
    </xf>
    <xf numFmtId="0" fontId="3" fillId="0" borderId="13" xfId="0" applyFont="1" applyBorder="1" applyAlignment="1">
      <alignment horizontal="left" vertical="center" wrapText="1"/>
    </xf>
    <xf numFmtId="0" fontId="3" fillId="0" borderId="0" xfId="0" applyFont="1" applyBorder="1" applyAlignment="1" applyProtection="1">
      <alignment horizontal="center" vertical="center" wrapText="1" shrinkToFit="1"/>
      <protection hidden="1"/>
    </xf>
    <xf numFmtId="0" fontId="3" fillId="4" borderId="10" xfId="0" applyFont="1" applyFill="1" applyBorder="1" applyAlignment="1">
      <alignment horizontal="center" vertical="center" wrapText="1" shrinkToFit="1"/>
    </xf>
    <xf numFmtId="0" fontId="7" fillId="0" borderId="0" xfId="0" applyFont="1" applyBorder="1" applyAlignment="1" applyProtection="1">
      <alignment horizontal="left" vertical="center" wrapText="1"/>
      <protection hidden="1"/>
    </xf>
    <xf numFmtId="0" fontId="7" fillId="0" borderId="0" xfId="0" applyFont="1" applyBorder="1" applyAlignment="1">
      <alignment horizontal="left" wrapText="1"/>
    </xf>
    <xf numFmtId="0" fontId="2" fillId="0" borderId="4" xfId="0" applyFont="1" applyBorder="1" applyAlignment="1">
      <alignment wrapText="1"/>
    </xf>
    <xf numFmtId="0" fontId="19" fillId="0" borderId="0" xfId="0" applyFont="1" applyAlignment="1" applyProtection="1">
      <alignment wrapText="1"/>
    </xf>
    <xf numFmtId="0" fontId="4" fillId="0" borderId="0" xfId="0" applyFont="1" applyAlignment="1">
      <alignment horizontal="center" wrapText="1"/>
    </xf>
    <xf numFmtId="0" fontId="3" fillId="0" borderId="0" xfId="0" applyFont="1" applyBorder="1" applyAlignment="1" applyProtection="1">
      <alignment horizontal="center" wrapText="1"/>
    </xf>
    <xf numFmtId="0" fontId="5" fillId="4" borderId="11" xfId="0" quotePrefix="1" applyFont="1" applyFill="1" applyBorder="1" applyAlignment="1" applyProtection="1">
      <alignment horizontal="left" vertical="center" wrapText="1"/>
    </xf>
    <xf numFmtId="0" fontId="2" fillId="4" borderId="0" xfId="0" applyFont="1" applyFill="1" applyAlignment="1" applyProtection="1">
      <alignment wrapText="1"/>
    </xf>
    <xf numFmtId="0" fontId="19" fillId="4" borderId="0" xfId="0" applyFont="1" applyFill="1" applyBorder="1" applyAlignment="1">
      <alignment horizontal="left" wrapText="1"/>
    </xf>
    <xf numFmtId="0" fontId="4" fillId="0" borderId="0" xfId="0" applyFont="1" applyAlignment="1" applyProtection="1">
      <alignment horizontal="center" vertical="center" wrapText="1"/>
    </xf>
    <xf numFmtId="0" fontId="3" fillId="0" borderId="0" xfId="0" applyFont="1" applyAlignment="1" applyProtection="1">
      <alignment horizontal="left" vertical="center" wrapText="1"/>
      <protection hidden="1"/>
    </xf>
    <xf numFmtId="0" fontId="4" fillId="0" borderId="0" xfId="0" applyFont="1" applyAlignment="1" applyProtection="1">
      <alignment vertical="center" wrapText="1"/>
    </xf>
    <xf numFmtId="39" fontId="2" fillId="0" borderId="0" xfId="0" applyNumberFormat="1" applyFont="1" applyFill="1" applyBorder="1" applyAlignment="1">
      <alignment horizontal="center" wrapText="1"/>
    </xf>
    <xf numFmtId="0" fontId="0" fillId="0" borderId="0" xfId="0" applyFill="1" applyAlignment="1">
      <alignment wrapText="1"/>
    </xf>
    <xf numFmtId="0" fontId="10" fillId="0" borderId="0" xfId="0" applyFont="1" applyAlignment="1">
      <alignment horizontal="center" wrapText="1"/>
    </xf>
    <xf numFmtId="0" fontId="10" fillId="0" borderId="0" xfId="0" applyFont="1" applyAlignment="1">
      <alignment wrapText="1"/>
    </xf>
    <xf numFmtId="0" fontId="4" fillId="0" borderId="0" xfId="0" applyFont="1" applyAlignment="1">
      <alignment horizontal="center" vertical="center" wrapText="1"/>
    </xf>
    <xf numFmtId="0" fontId="2" fillId="0" borderId="0" xfId="0" applyFont="1" applyAlignment="1">
      <alignment vertical="center" wrapText="1"/>
    </xf>
    <xf numFmtId="0" fontId="3" fillId="0" borderId="0" xfId="0" applyFont="1" applyFill="1" applyBorder="1" applyAlignment="1">
      <alignment horizontal="left" wrapText="1"/>
    </xf>
    <xf numFmtId="0" fontId="21" fillId="0" borderId="9" xfId="0" applyFont="1" applyBorder="1" applyAlignment="1">
      <alignment horizontal="center" vertical="center" wrapText="1" shrinkToFit="1"/>
    </xf>
    <xf numFmtId="168" fontId="19" fillId="0" borderId="15" xfId="0" applyNumberFormat="1" applyFont="1" applyBorder="1" applyAlignment="1" applyProtection="1">
      <alignment horizontal="center" vertical="center" wrapText="1" shrinkToFit="1"/>
      <protection hidden="1"/>
    </xf>
    <xf numFmtId="0" fontId="9" fillId="0" borderId="0" xfId="0" applyFont="1" applyAlignment="1">
      <alignment horizontal="center" vertical="center" wrapText="1"/>
    </xf>
    <xf numFmtId="0" fontId="8" fillId="5" borderId="9" xfId="0" applyFont="1" applyFill="1" applyBorder="1" applyAlignment="1">
      <alignment horizontal="center" vertical="center" wrapText="1"/>
    </xf>
    <xf numFmtId="0" fontId="25" fillId="0" borderId="11" xfId="0" applyFont="1" applyBorder="1" applyAlignment="1" applyProtection="1">
      <alignment horizontal="center" vertical="center" wrapText="1" shrinkToFit="1"/>
      <protection locked="0"/>
    </xf>
    <xf numFmtId="168" fontId="19" fillId="0" borderId="15" xfId="0" applyNumberFormat="1" applyFont="1" applyBorder="1" applyAlignment="1" applyProtection="1">
      <alignment horizontal="center" vertical="center" wrapText="1" shrinkToFit="1"/>
      <protection locked="0"/>
    </xf>
    <xf numFmtId="0" fontId="3" fillId="0" borderId="0" xfId="0" applyFont="1" applyBorder="1" applyAlignment="1" applyProtection="1">
      <alignment horizontal="left" vertical="center" wrapText="1"/>
    </xf>
    <xf numFmtId="0" fontId="3" fillId="0" borderId="13" xfId="0" applyFont="1" applyBorder="1" applyAlignment="1" applyProtection="1">
      <alignment horizontal="left" vertical="center" wrapText="1"/>
    </xf>
    <xf numFmtId="0" fontId="0" fillId="0" borderId="0" xfId="0" applyAlignment="1" applyProtection="1">
      <alignment wrapText="1"/>
    </xf>
    <xf numFmtId="0" fontId="4" fillId="0" borderId="0" xfId="0" applyFont="1" applyAlignment="1">
      <alignment vertical="center" wrapText="1"/>
    </xf>
    <xf numFmtId="0" fontId="4" fillId="0" borderId="0" xfId="0" applyFont="1" applyBorder="1" applyAlignment="1">
      <alignment horizontal="center" vertical="center" wrapText="1"/>
    </xf>
    <xf numFmtId="1" fontId="4" fillId="0" borderId="0" xfId="0" applyNumberFormat="1" applyFont="1" applyFill="1" applyBorder="1" applyAlignment="1" applyProtection="1">
      <alignment horizontal="center" vertical="center" wrapText="1" shrinkToFit="1"/>
    </xf>
    <xf numFmtId="0" fontId="28" fillId="0" borderId="1" xfId="0" applyFont="1" applyFill="1" applyBorder="1" applyAlignment="1">
      <alignment horizontal="left" wrapText="1"/>
    </xf>
    <xf numFmtId="0" fontId="3" fillId="0" borderId="1" xfId="0" applyFont="1" applyFill="1" applyBorder="1" applyAlignment="1">
      <alignment horizontal="left" wrapText="1"/>
    </xf>
    <xf numFmtId="0" fontId="8" fillId="0" borderId="9" xfId="0" applyFont="1" applyBorder="1" applyAlignment="1">
      <alignment horizontal="center" vertical="center" wrapText="1"/>
    </xf>
    <xf numFmtId="168" fontId="19" fillId="0" borderId="15" xfId="0" applyNumberFormat="1" applyFont="1" applyBorder="1" applyAlignment="1" applyProtection="1">
      <alignment horizontal="center" vertical="center" wrapText="1" shrinkToFit="1"/>
    </xf>
    <xf numFmtId="0" fontId="9" fillId="0" borderId="0" xfId="0" applyFont="1" applyAlignment="1">
      <alignment vertical="center" wrapText="1"/>
    </xf>
    <xf numFmtId="0" fontId="31" fillId="0" borderId="15" xfId="0" applyFont="1" applyBorder="1" applyAlignment="1" applyProtection="1">
      <alignment horizontal="left" vertical="center" wrapText="1" shrinkToFit="1"/>
      <protection locked="0"/>
    </xf>
    <xf numFmtId="0" fontId="0" fillId="0" borderId="0" xfId="0" applyBorder="1" applyAlignment="1">
      <alignment wrapText="1"/>
    </xf>
    <xf numFmtId="0" fontId="5" fillId="0" borderId="0" xfId="0" applyFont="1" applyAlignment="1" applyProtection="1">
      <alignment horizontal="left" vertical="center" wrapText="1"/>
    </xf>
    <xf numFmtId="173" fontId="5" fillId="4" borderId="5" xfId="0" applyNumberFormat="1" applyFont="1" applyFill="1" applyBorder="1" applyAlignment="1" applyProtection="1">
      <alignment horizontal="right" vertical="center" wrapText="1" shrinkToFit="1"/>
    </xf>
    <xf numFmtId="173" fontId="5" fillId="4" borderId="0" xfId="0" applyNumberFormat="1" applyFont="1" applyFill="1" applyBorder="1" applyAlignment="1" applyProtection="1">
      <alignment horizontal="right" vertical="center" wrapText="1" shrinkToFit="1"/>
    </xf>
    <xf numFmtId="0" fontId="2" fillId="0" borderId="1" xfId="0" applyFont="1" applyFill="1" applyBorder="1" applyAlignment="1" applyProtection="1">
      <alignment horizontal="center" wrapText="1"/>
    </xf>
    <xf numFmtId="0" fontId="2" fillId="0" borderId="1" xfId="0" applyFont="1" applyFill="1" applyBorder="1" applyAlignment="1" applyProtection="1">
      <alignment wrapText="1"/>
    </xf>
    <xf numFmtId="0" fontId="2" fillId="0" borderId="0" xfId="0" applyNumberFormat="1" applyFont="1" applyAlignment="1">
      <alignment wrapText="1"/>
    </xf>
    <xf numFmtId="39" fontId="2" fillId="0" borderId="15" xfId="2" applyNumberFormat="1" applyFont="1" applyBorder="1" applyAlignment="1" applyProtection="1">
      <alignment horizontal="right" vertical="center" wrapText="1" shrinkToFit="1"/>
      <protection locked="0" hidden="1"/>
    </xf>
    <xf numFmtId="0" fontId="2" fillId="0" borderId="10" xfId="0" applyFont="1" applyBorder="1" applyAlignment="1" applyProtection="1">
      <alignment horizontal="center" vertical="center" wrapText="1"/>
      <protection locked="0"/>
    </xf>
    <xf numFmtId="1" fontId="12" fillId="0" borderId="7" xfId="0" applyNumberFormat="1" applyFont="1" applyBorder="1" applyAlignment="1" applyProtection="1">
      <alignment horizontal="center" vertical="center" wrapText="1" shrinkToFit="1"/>
      <protection locked="0"/>
    </xf>
    <xf numFmtId="1" fontId="2" fillId="4" borderId="0" xfId="0" applyNumberFormat="1" applyFont="1" applyFill="1" applyBorder="1" applyAlignment="1" applyProtection="1">
      <alignment horizontal="center" vertical="center" wrapText="1"/>
    </xf>
    <xf numFmtId="1" fontId="12" fillId="4" borderId="10" xfId="0" applyNumberFormat="1" applyFont="1" applyFill="1" applyBorder="1" applyAlignment="1" applyProtection="1">
      <alignment horizontal="center" vertical="center" wrapText="1" shrinkToFit="1"/>
      <protection locked="0"/>
    </xf>
    <xf numFmtId="0" fontId="8" fillId="0" borderId="0" xfId="0" applyFont="1" applyAlignment="1" applyProtection="1">
      <alignment vertical="center" wrapText="1"/>
    </xf>
    <xf numFmtId="0" fontId="8" fillId="0" borderId="0" xfId="0" applyFont="1" applyAlignment="1" applyProtection="1">
      <alignment horizontal="left" vertical="center" wrapText="1"/>
    </xf>
    <xf numFmtId="164" fontId="2" fillId="0" borderId="10" xfId="3" applyFont="1" applyBorder="1" applyAlignment="1" applyProtection="1">
      <alignment wrapText="1"/>
    </xf>
    <xf numFmtId="164" fontId="2" fillId="0" borderId="0" xfId="3" applyFont="1" applyBorder="1" applyAlignment="1" applyProtection="1">
      <alignment wrapText="1"/>
      <protection locked="0"/>
    </xf>
    <xf numFmtId="0" fontId="4" fillId="0" borderId="0" xfId="0" applyFont="1" applyAlignment="1" applyProtection="1">
      <alignment horizontal="left" vertical="center" wrapText="1"/>
    </xf>
    <xf numFmtId="4" fontId="12" fillId="2" borderId="10" xfId="0" applyNumberFormat="1" applyFont="1" applyFill="1" applyBorder="1" applyAlignment="1" applyProtection="1">
      <alignment horizontal="center" wrapText="1" shrinkToFit="1"/>
      <protection hidden="1"/>
    </xf>
    <xf numFmtId="0" fontId="19" fillId="0" borderId="0" xfId="0" applyFont="1" applyAlignment="1">
      <alignment wrapText="1"/>
    </xf>
    <xf numFmtId="0" fontId="31" fillId="0" borderId="11" xfId="0" applyFont="1" applyBorder="1" applyAlignment="1" applyProtection="1">
      <alignment horizontal="left" vertical="center" wrapText="1" shrinkToFit="1"/>
      <protection locked="0"/>
    </xf>
    <xf numFmtId="0" fontId="2" fillId="0" borderId="1" xfId="0" applyFont="1" applyBorder="1" applyAlignment="1">
      <alignment wrapText="1"/>
    </xf>
    <xf numFmtId="0" fontId="2" fillId="0" borderId="9" xfId="0" applyFont="1" applyBorder="1" applyAlignment="1" applyProtection="1">
      <alignment horizontal="left" vertical="center" wrapText="1"/>
      <protection locked="0"/>
    </xf>
    <xf numFmtId="0" fontId="9" fillId="0" borderId="0" xfId="0" applyFont="1" applyAlignment="1" applyProtection="1">
      <alignment horizontal="center" vertical="center" wrapText="1"/>
    </xf>
    <xf numFmtId="0" fontId="25" fillId="0" borderId="15" xfId="0" applyFont="1" applyBorder="1" applyAlignment="1" applyProtection="1">
      <alignment horizontal="center" vertical="center" wrapText="1" shrinkToFit="1"/>
      <protection locked="0"/>
    </xf>
    <xf numFmtId="0" fontId="2" fillId="0" borderId="4" xfId="0" applyFont="1" applyFill="1" applyBorder="1" applyAlignment="1" applyProtection="1">
      <alignment horizontal="center" wrapText="1"/>
    </xf>
    <xf numFmtId="0" fontId="34" fillId="0" borderId="0" xfId="0" applyFont="1" applyBorder="1" applyAlignment="1">
      <alignment horizontal="center" vertical="center" wrapText="1"/>
    </xf>
    <xf numFmtId="0" fontId="84" fillId="0" borderId="0" xfId="1" applyFont="1" applyBorder="1" applyAlignment="1" applyProtection="1">
      <alignment horizontal="center" vertical="center" wrapText="1"/>
    </xf>
    <xf numFmtId="0" fontId="0" fillId="0" borderId="0" xfId="0" applyAlignment="1">
      <alignment vertical="center" wrapText="1"/>
    </xf>
    <xf numFmtId="0" fontId="3" fillId="0" borderId="0" xfId="0" applyFont="1" applyAlignment="1" applyProtection="1">
      <alignment horizontal="left" vertical="center" wrapText="1"/>
    </xf>
    <xf numFmtId="0" fontId="4" fillId="0" borderId="0" xfId="0" applyFont="1" applyBorder="1" applyAlignment="1">
      <alignment horizontal="left" vertical="center" wrapText="1"/>
    </xf>
    <xf numFmtId="0" fontId="3" fillId="0" borderId="0" xfId="0" applyFont="1" applyAlignment="1">
      <alignment horizontal="left" wrapText="1"/>
    </xf>
    <xf numFmtId="0" fontId="31" fillId="0" borderId="11" xfId="0" applyFont="1" applyBorder="1" applyAlignment="1" applyProtection="1">
      <alignment horizontal="left" vertical="center" wrapText="1" shrinkToFit="1"/>
    </xf>
    <xf numFmtId="0" fontId="2" fillId="4" borderId="0" xfId="0" applyFont="1" applyFill="1" applyAlignment="1">
      <alignment horizontal="center" wrapText="1"/>
    </xf>
    <xf numFmtId="0" fontId="2" fillId="4" borderId="0" xfId="0" applyFont="1" applyFill="1" applyAlignment="1">
      <alignment wrapText="1"/>
    </xf>
    <xf numFmtId="0" fontId="28" fillId="0" borderId="0" xfId="0" applyFont="1" applyFill="1" applyBorder="1" applyAlignment="1">
      <alignment horizontal="left" wrapText="1"/>
    </xf>
    <xf numFmtId="0" fontId="25" fillId="0" borderId="15" xfId="0" applyFont="1" applyBorder="1" applyAlignment="1" applyProtection="1">
      <alignment horizontal="center" vertical="center" wrapText="1" shrinkToFit="1"/>
      <protection hidden="1"/>
    </xf>
    <xf numFmtId="168" fontId="19" fillId="0" borderId="15" xfId="0" applyNumberFormat="1" applyFont="1" applyBorder="1" applyAlignment="1" applyProtection="1">
      <alignment horizontal="left" vertical="center" wrapText="1" shrinkToFit="1"/>
      <protection hidden="1"/>
    </xf>
    <xf numFmtId="0" fontId="2" fillId="0" borderId="0" xfId="0" applyFont="1" applyBorder="1" applyAlignment="1">
      <alignment horizontal="center" vertical="center" wrapText="1"/>
    </xf>
    <xf numFmtId="0" fontId="3" fillId="0" borderId="0" xfId="0" applyFont="1" applyBorder="1" applyAlignment="1" applyProtection="1">
      <alignment horizontal="left" vertical="center" wrapText="1"/>
      <protection hidden="1"/>
    </xf>
    <xf numFmtId="0" fontId="2" fillId="0" borderId="1" xfId="0" applyFont="1" applyFill="1" applyBorder="1" applyAlignment="1" applyProtection="1">
      <alignment horizontal="left" wrapText="1"/>
    </xf>
    <xf numFmtId="0" fontId="2" fillId="0" borderId="0" xfId="0" applyFont="1" applyFill="1" applyBorder="1" applyAlignment="1" applyProtection="1">
      <alignment horizontal="left" wrapText="1"/>
    </xf>
    <xf numFmtId="0" fontId="12" fillId="0" borderId="10" xfId="0" applyFont="1" applyBorder="1" applyAlignment="1" applyProtection="1">
      <alignment horizontal="center" vertical="center" shrinkToFit="1"/>
      <protection locked="0"/>
    </xf>
    <xf numFmtId="0" fontId="0" fillId="0" borderId="10" xfId="0" applyBorder="1" applyAlignment="1" applyProtection="1">
      <alignment horizontal="left" vertical="center" shrinkToFit="1"/>
      <protection locked="0"/>
    </xf>
    <xf numFmtId="0" fontId="9" fillId="0" borderId="10" xfId="0" applyFont="1" applyBorder="1" applyAlignment="1" applyProtection="1">
      <alignment horizontal="center" vertical="center" shrinkToFit="1"/>
      <protection locked="0"/>
    </xf>
    <xf numFmtId="0" fontId="60" fillId="0" borderId="10" xfId="0" applyFont="1" applyBorder="1" applyAlignment="1" applyProtection="1">
      <alignment horizontal="center" vertical="center" shrinkToFit="1"/>
      <protection locked="0"/>
    </xf>
    <xf numFmtId="165" fontId="2" fillId="0" borderId="10" xfId="0" applyNumberFormat="1" applyFont="1" applyFill="1" applyBorder="1" applyAlignment="1" applyProtection="1">
      <alignment horizontal="right" vertical="center" shrinkToFit="1"/>
      <protection hidden="1"/>
    </xf>
    <xf numFmtId="0" fontId="12" fillId="0" borderId="7" xfId="0" applyFont="1" applyBorder="1" applyAlignment="1" applyProtection="1">
      <alignment horizontal="center" vertical="center" shrinkToFit="1"/>
      <protection locked="0"/>
    </xf>
    <xf numFmtId="0" fontId="0" fillId="0" borderId="9" xfId="0" applyBorder="1" applyAlignment="1" applyProtection="1">
      <alignment horizontal="left" vertical="center" shrinkToFit="1"/>
      <protection locked="0"/>
    </xf>
    <xf numFmtId="0" fontId="0" fillId="0" borderId="15" xfId="0" applyBorder="1" applyAlignment="1" applyProtection="1">
      <alignment horizontal="left" vertical="center" shrinkToFit="1"/>
      <protection locked="0"/>
    </xf>
    <xf numFmtId="0" fontId="9" fillId="0" borderId="7" xfId="0" applyFont="1" applyBorder="1" applyAlignment="1" applyProtection="1">
      <alignment horizontal="center" vertical="center" shrinkToFit="1"/>
      <protection locked="0"/>
    </xf>
    <xf numFmtId="165" fontId="2" fillId="4" borderId="10" xfId="0" applyNumberFormat="1" applyFont="1" applyFill="1" applyBorder="1" applyAlignment="1" applyProtection="1">
      <alignment horizontal="right" vertical="center" shrinkToFit="1"/>
      <protection hidden="1"/>
    </xf>
    <xf numFmtId="0" fontId="8" fillId="0" borderId="0" xfId="0" applyFont="1" applyBorder="1" applyAlignment="1">
      <alignment horizontal="center" vertical="center" wrapText="1" shrinkToFit="1"/>
    </xf>
    <xf numFmtId="0" fontId="9" fillId="0" borderId="3" xfId="0" applyFont="1" applyBorder="1" applyAlignment="1">
      <alignment horizontal="center" vertical="center" wrapText="1" shrinkToFit="1"/>
    </xf>
    <xf numFmtId="0" fontId="8" fillId="11" borderId="2" xfId="0" applyFont="1" applyFill="1" applyBorder="1" applyAlignment="1">
      <alignment horizontal="center" vertical="center" wrapText="1" shrinkToFit="1"/>
    </xf>
    <xf numFmtId="0" fontId="8" fillId="11" borderId="3" xfId="0" applyFont="1" applyFill="1" applyBorder="1" applyAlignment="1">
      <alignment horizontal="center" vertical="center" wrapText="1" shrinkToFit="1"/>
    </xf>
    <xf numFmtId="0" fontId="12" fillId="0" borderId="15" xfId="0" applyFont="1" applyBorder="1" applyAlignment="1" applyProtection="1">
      <alignment horizontal="left" vertical="center" shrinkToFit="1"/>
      <protection locked="0"/>
    </xf>
    <xf numFmtId="165" fontId="2" fillId="0" borderId="10" xfId="0" quotePrefix="1" applyNumberFormat="1" applyFont="1" applyFill="1" applyBorder="1" applyAlignment="1" applyProtection="1">
      <alignment horizontal="right" vertical="center" shrinkToFit="1"/>
      <protection hidden="1"/>
    </xf>
    <xf numFmtId="0" fontId="13" fillId="0" borderId="7" xfId="0" applyFont="1" applyBorder="1" applyAlignment="1" applyProtection="1">
      <alignment horizontal="center" vertical="center" shrinkToFit="1"/>
      <protection locked="0"/>
    </xf>
    <xf numFmtId="0" fontId="13" fillId="0" borderId="10" xfId="0" applyFont="1" applyBorder="1" applyAlignment="1" applyProtection="1">
      <alignment horizontal="center" vertical="center" shrinkToFit="1"/>
      <protection locked="0"/>
    </xf>
    <xf numFmtId="0" fontId="8" fillId="4" borderId="0" xfId="0" applyFont="1" applyFill="1" applyBorder="1" applyAlignment="1" applyProtection="1">
      <alignment horizontal="left" vertical="center" wrapText="1"/>
    </xf>
    <xf numFmtId="0" fontId="8" fillId="0" borderId="12" xfId="4" applyFont="1" applyBorder="1" applyAlignment="1" applyProtection="1">
      <alignment horizontal="center" vertical="center" wrapText="1"/>
    </xf>
    <xf numFmtId="0" fontId="20" fillId="0" borderId="17" xfId="4" quotePrefix="1" applyFont="1" applyBorder="1" applyAlignment="1" applyProtection="1">
      <alignment vertical="center"/>
    </xf>
    <xf numFmtId="0" fontId="1" fillId="0" borderId="0" xfId="4"/>
    <xf numFmtId="0" fontId="2" fillId="0" borderId="0" xfId="4" applyFont="1" applyFill="1" applyBorder="1" applyAlignment="1" applyProtection="1"/>
    <xf numFmtId="0" fontId="2" fillId="0" borderId="0" xfId="4" applyFont="1" applyAlignment="1" applyProtection="1"/>
    <xf numFmtId="0" fontId="2" fillId="0" borderId="0" xfId="4" applyFont="1" applyAlignment="1" applyProtection="1">
      <alignment vertical="center"/>
    </xf>
    <xf numFmtId="0" fontId="2" fillId="0" borderId="0" xfId="4" applyFont="1" applyAlignment="1">
      <alignment vertical="center"/>
    </xf>
    <xf numFmtId="0" fontId="1" fillId="0" borderId="0" xfId="4" applyAlignment="1">
      <alignment vertical="center"/>
    </xf>
    <xf numFmtId="0" fontId="2" fillId="0" borderId="1" xfId="4" applyFont="1" applyFill="1" applyBorder="1" applyAlignment="1" applyProtection="1">
      <alignment horizontal="center"/>
    </xf>
    <xf numFmtId="0" fontId="2" fillId="0" borderId="0" xfId="4" applyFont="1" applyFill="1" applyBorder="1" applyAlignment="1" applyProtection="1">
      <alignment horizontal="center"/>
    </xf>
    <xf numFmtId="0" fontId="2" fillId="0" borderId="1" xfId="4" applyFont="1" applyFill="1" applyBorder="1" applyAlignment="1" applyProtection="1"/>
    <xf numFmtId="0" fontId="8" fillId="0" borderId="0" xfId="4" applyFont="1"/>
    <xf numFmtId="0" fontId="2" fillId="0" borderId="0" xfId="4" applyFont="1" applyProtection="1"/>
    <xf numFmtId="0" fontId="1" fillId="0" borderId="0" xfId="4" applyAlignment="1" applyProtection="1"/>
    <xf numFmtId="0" fontId="1" fillId="0" borderId="0" xfId="4" applyFill="1" applyBorder="1" applyAlignment="1" applyProtection="1"/>
    <xf numFmtId="0" fontId="1" fillId="0" borderId="0" xfId="4" applyFill="1" applyBorder="1" applyProtection="1"/>
    <xf numFmtId="0" fontId="9" fillId="0" borderId="0" xfId="4" applyFont="1" applyProtection="1"/>
    <xf numFmtId="0" fontId="1" fillId="0" borderId="0" xfId="4" applyProtection="1"/>
    <xf numFmtId="0" fontId="8" fillId="0" borderId="9" xfId="4" applyFont="1" applyBorder="1" applyAlignment="1" applyProtection="1">
      <alignment horizontal="center" vertical="center"/>
    </xf>
    <xf numFmtId="0" fontId="2" fillId="0" borderId="0" xfId="4" applyFont="1" applyAlignment="1"/>
    <xf numFmtId="0" fontId="2" fillId="0" borderId="0" xfId="4" applyFont="1"/>
    <xf numFmtId="168" fontId="1" fillId="0" borderId="0" xfId="4" applyNumberFormat="1"/>
    <xf numFmtId="0" fontId="5" fillId="0" borderId="0" xfId="4" applyFont="1" applyAlignment="1" applyProtection="1">
      <alignment horizontal="left" vertical="center"/>
    </xf>
    <xf numFmtId="0" fontId="3" fillId="0" borderId="0" xfId="4" applyFont="1" applyFill="1" applyBorder="1" applyAlignment="1" applyProtection="1">
      <alignment horizontal="left"/>
    </xf>
    <xf numFmtId="0" fontId="2" fillId="0" borderId="0" xfId="4" applyFont="1" applyAlignment="1">
      <alignment horizontal="center"/>
    </xf>
    <xf numFmtId="0" fontId="21" fillId="0" borderId="9" xfId="4" applyFont="1" applyBorder="1" applyAlignment="1">
      <alignment horizontal="center" vertical="center" shrinkToFit="1"/>
    </xf>
    <xf numFmtId="0" fontId="25" fillId="0" borderId="11" xfId="4" applyFont="1" applyBorder="1" applyAlignment="1" applyProtection="1">
      <alignment horizontal="center" vertical="center" shrinkToFit="1"/>
      <protection locked="0"/>
    </xf>
    <xf numFmtId="168" fontId="19" fillId="0" borderId="15" xfId="4" applyNumberFormat="1" applyFont="1" applyBorder="1" applyAlignment="1" applyProtection="1">
      <alignment horizontal="center" vertical="center" shrinkToFit="1"/>
      <protection locked="0"/>
    </xf>
    <xf numFmtId="0" fontId="2" fillId="0" borderId="0" xfId="4" applyFont="1" applyAlignment="1">
      <alignment horizontal="left"/>
    </xf>
    <xf numFmtId="0" fontId="3" fillId="0" borderId="0" xfId="4" applyFont="1" applyBorder="1" applyAlignment="1" applyProtection="1">
      <alignment horizontal="center"/>
    </xf>
    <xf numFmtId="0" fontId="1" fillId="0" borderId="0" xfId="4" applyBorder="1"/>
    <xf numFmtId="0" fontId="2" fillId="0" borderId="0" xfId="4" applyFont="1" applyBorder="1"/>
    <xf numFmtId="165" fontId="12" fillId="0" borderId="9" xfId="2" applyNumberFormat="1" applyFont="1" applyBorder="1" applyAlignment="1" applyProtection="1">
      <alignment horizontal="right" vertical="center" shrinkToFit="1"/>
      <protection hidden="1"/>
    </xf>
    <xf numFmtId="0" fontId="26" fillId="0" borderId="11" xfId="4" applyFont="1" applyBorder="1" applyAlignment="1" applyProtection="1">
      <alignment vertical="center" shrinkToFit="1"/>
    </xf>
    <xf numFmtId="168" fontId="27" fillId="0" borderId="15" xfId="4" applyNumberFormat="1" applyFont="1" applyBorder="1" applyAlignment="1" applyProtection="1">
      <alignment horizontal="left" vertical="center" shrinkToFit="1"/>
    </xf>
    <xf numFmtId="0" fontId="1" fillId="0" borderId="0" xfId="4" applyAlignment="1" applyProtection="1">
      <alignment vertical="top"/>
    </xf>
    <xf numFmtId="0" fontId="1" fillId="0" borderId="0" xfId="4" applyAlignment="1" applyProtection="1">
      <alignment vertical="center"/>
    </xf>
    <xf numFmtId="0" fontId="12" fillId="0" borderId="7" xfId="4" applyFont="1" applyBorder="1" applyAlignment="1" applyProtection="1">
      <alignment horizontal="center" vertical="center"/>
    </xf>
    <xf numFmtId="0" fontId="16" fillId="0" borderId="0" xfId="4" applyFont="1" applyBorder="1" applyAlignment="1" applyProtection="1"/>
    <xf numFmtId="0" fontId="1" fillId="0" borderId="0" xfId="4" applyBorder="1" applyProtection="1"/>
    <xf numFmtId="0" fontId="11" fillId="3" borderId="0" xfId="4" applyFont="1" applyFill="1" applyProtection="1">
      <protection hidden="1"/>
    </xf>
    <xf numFmtId="0" fontId="2" fillId="0" borderId="0" xfId="4" applyFont="1" applyBorder="1" applyProtection="1"/>
    <xf numFmtId="0" fontId="2" fillId="0" borderId="0" xfId="4" applyFont="1" applyBorder="1" applyAlignment="1" applyProtection="1"/>
    <xf numFmtId="0" fontId="1" fillId="0" borderId="0" xfId="4" applyBorder="1" applyAlignment="1" applyProtection="1">
      <alignment vertical="top"/>
    </xf>
    <xf numFmtId="0" fontId="1" fillId="0" borderId="0" xfId="4" applyBorder="1" applyAlignment="1" applyProtection="1">
      <alignment vertical="center"/>
    </xf>
    <xf numFmtId="165" fontId="12" fillId="0" borderId="10" xfId="2" applyNumberFormat="1" applyFont="1" applyBorder="1" applyAlignment="1" applyProtection="1">
      <alignment horizontal="right" vertical="center"/>
    </xf>
    <xf numFmtId="166" fontId="32" fillId="0" borderId="10" xfId="4" applyNumberFormat="1" applyFont="1" applyBorder="1" applyAlignment="1" applyProtection="1">
      <alignment horizontal="right" vertical="center" shrinkToFit="1"/>
    </xf>
    <xf numFmtId="0" fontId="50" fillId="0" borderId="0" xfId="4" applyFont="1" applyAlignment="1">
      <alignment vertical="center"/>
    </xf>
    <xf numFmtId="0" fontId="2" fillId="0" borderId="0" xfId="4" applyFont="1" applyAlignment="1" applyProtection="1">
      <protection hidden="1"/>
    </xf>
    <xf numFmtId="0" fontId="2" fillId="0" borderId="0" xfId="4" applyFont="1" applyProtection="1">
      <protection hidden="1"/>
    </xf>
    <xf numFmtId="0" fontId="42" fillId="4" borderId="0" xfId="4" applyFont="1" applyFill="1" applyProtection="1">
      <protection hidden="1"/>
    </xf>
    <xf numFmtId="0" fontId="33" fillId="0" borderId="10" xfId="4" applyFont="1" applyBorder="1" applyProtection="1">
      <protection hidden="1"/>
    </xf>
    <xf numFmtId="167" fontId="2" fillId="0" borderId="10" xfId="2" applyFont="1" applyBorder="1" applyProtection="1">
      <protection hidden="1"/>
    </xf>
    <xf numFmtId="0" fontId="8" fillId="0" borderId="0" xfId="4" applyFont="1" applyAlignment="1" applyProtection="1">
      <alignment horizontal="center" vertical="center"/>
    </xf>
    <xf numFmtId="0" fontId="2" fillId="4" borderId="10" xfId="4" applyFont="1" applyFill="1" applyBorder="1" applyAlignment="1" applyProtection="1">
      <alignment horizontal="center" vertical="center"/>
      <protection locked="0"/>
    </xf>
    <xf numFmtId="164" fontId="12" fillId="0" borderId="10" xfId="3" applyFont="1" applyBorder="1" applyAlignment="1" applyProtection="1">
      <alignment horizontal="right" vertical="center"/>
    </xf>
    <xf numFmtId="0" fontId="18" fillId="0" borderId="0" xfId="4" applyFont="1" applyFill="1" applyBorder="1" applyAlignment="1" applyProtection="1">
      <alignment horizontal="center" vertical="center"/>
      <protection hidden="1"/>
    </xf>
    <xf numFmtId="0" fontId="16" fillId="0" borderId="0" xfId="4" applyFont="1" applyFill="1" applyBorder="1" applyAlignment="1" applyProtection="1"/>
    <xf numFmtId="0" fontId="8" fillId="0" borderId="10" xfId="4" applyFont="1" applyBorder="1" applyAlignment="1" applyProtection="1">
      <alignment horizontal="center" vertical="center"/>
    </xf>
    <xf numFmtId="0" fontId="8" fillId="0" borderId="10" xfId="4" applyFont="1" applyBorder="1" applyAlignment="1" applyProtection="1">
      <alignment horizontal="center" vertical="center" wrapText="1"/>
    </xf>
    <xf numFmtId="0" fontId="9" fillId="0" borderId="0" xfId="4" applyFont="1" applyBorder="1" applyAlignment="1" applyProtection="1">
      <alignment vertical="center"/>
    </xf>
    <xf numFmtId="0" fontId="9" fillId="0" borderId="0" xfId="4" applyFont="1" applyAlignment="1" applyProtection="1">
      <alignment vertical="center"/>
    </xf>
    <xf numFmtId="0" fontId="1" fillId="0" borderId="0" xfId="4" applyAlignment="1" applyProtection="1">
      <protection hidden="1"/>
    </xf>
    <xf numFmtId="0" fontId="16" fillId="0" borderId="0" xfId="4" applyFont="1" applyBorder="1" applyAlignment="1" applyProtection="1">
      <protection hidden="1"/>
    </xf>
    <xf numFmtId="0" fontId="1" fillId="0" borderId="0" xfId="4" applyBorder="1" applyProtection="1">
      <protection hidden="1"/>
    </xf>
    <xf numFmtId="0" fontId="1" fillId="0" borderId="0" xfId="4" applyFill="1" applyBorder="1" applyProtection="1">
      <protection hidden="1"/>
    </xf>
    <xf numFmtId="0" fontId="1" fillId="0" borderId="0" xfId="4" applyFill="1" applyBorder="1" applyAlignment="1" applyProtection="1">
      <protection hidden="1"/>
    </xf>
    <xf numFmtId="0" fontId="1" fillId="0" borderId="0" xfId="4" applyProtection="1">
      <protection hidden="1"/>
    </xf>
    <xf numFmtId="0" fontId="9" fillId="0" borderId="0" xfId="4" applyFont="1" applyProtection="1">
      <protection hidden="1"/>
    </xf>
    <xf numFmtId="0" fontId="2" fillId="0" borderId="0" xfId="4" applyFont="1" applyFill="1" applyProtection="1">
      <protection hidden="1"/>
    </xf>
    <xf numFmtId="0" fontId="9" fillId="0" borderId="0" xfId="4" applyFont="1" applyAlignment="1" applyProtection="1">
      <alignment vertical="center"/>
      <protection hidden="1"/>
    </xf>
    <xf numFmtId="0" fontId="2" fillId="0" borderId="0" xfId="4" applyFont="1" applyFill="1" applyAlignment="1" applyProtection="1">
      <protection hidden="1"/>
    </xf>
    <xf numFmtId="0" fontId="2" fillId="0" borderId="0" xfId="4" applyFont="1" applyFill="1" applyAlignment="1" applyProtection="1">
      <alignment vertical="center"/>
      <protection hidden="1"/>
    </xf>
    <xf numFmtId="0" fontId="8" fillId="0" borderId="0" xfId="4" applyFont="1" applyFill="1" applyProtection="1">
      <protection hidden="1"/>
    </xf>
    <xf numFmtId="0" fontId="14" fillId="0" borderId="0" xfId="4" applyFont="1" applyProtection="1">
      <protection hidden="1"/>
    </xf>
    <xf numFmtId="0" fontId="1" fillId="0" borderId="0" xfId="4" applyFill="1" applyProtection="1">
      <protection hidden="1"/>
    </xf>
    <xf numFmtId="0" fontId="2" fillId="0" borderId="0" xfId="4" applyFont="1" applyAlignment="1" applyProtection="1">
      <alignment vertical="center"/>
      <protection hidden="1"/>
    </xf>
    <xf numFmtId="0" fontId="7" fillId="0" borderId="0" xfId="4" applyFont="1" applyAlignment="1" applyProtection="1">
      <protection hidden="1"/>
    </xf>
    <xf numFmtId="0" fontId="7" fillId="0" borderId="0" xfId="4" applyFont="1" applyFill="1" applyAlignment="1" applyProtection="1">
      <protection hidden="1"/>
    </xf>
    <xf numFmtId="0" fontId="8" fillId="0" borderId="0" xfId="4" applyFont="1" applyFill="1" applyAlignment="1" applyProtection="1">
      <alignment vertical="center"/>
      <protection hidden="1"/>
    </xf>
    <xf numFmtId="0" fontId="2" fillId="0" borderId="0" xfId="4" applyFont="1" applyFill="1" applyBorder="1" applyProtection="1">
      <protection hidden="1"/>
    </xf>
    <xf numFmtId="0" fontId="2" fillId="0" borderId="0" xfId="4" applyFont="1" applyBorder="1" applyAlignment="1" applyProtection="1">
      <protection hidden="1"/>
    </xf>
    <xf numFmtId="0" fontId="2" fillId="0" borderId="0" xfId="4" applyFont="1" applyBorder="1" applyProtection="1">
      <protection hidden="1"/>
    </xf>
    <xf numFmtId="0" fontId="7" fillId="0" borderId="0" xfId="4" applyFont="1" applyFill="1" applyBorder="1" applyAlignment="1" applyProtection="1">
      <protection hidden="1"/>
    </xf>
    <xf numFmtId="0" fontId="1" fillId="0" borderId="0" xfId="4" applyAlignment="1" applyProtection="1">
      <alignment vertical="top"/>
      <protection hidden="1"/>
    </xf>
    <xf numFmtId="0" fontId="9" fillId="0" borderId="0" xfId="4" applyFont="1" applyBorder="1" applyAlignment="1" applyProtection="1">
      <alignment vertical="center"/>
      <protection hidden="1"/>
    </xf>
    <xf numFmtId="0" fontId="1" fillId="0" borderId="0" xfId="4" applyBorder="1" applyAlignment="1" applyProtection="1">
      <alignment vertical="center"/>
      <protection hidden="1"/>
    </xf>
    <xf numFmtId="0" fontId="8" fillId="11" borderId="10" xfId="4" applyFont="1" applyFill="1" applyBorder="1" applyAlignment="1">
      <alignment horizontal="center" vertical="center" wrapText="1"/>
    </xf>
    <xf numFmtId="0" fontId="58" fillId="0" borderId="0" xfId="4" applyFont="1" applyBorder="1" applyAlignment="1" applyProtection="1">
      <alignment horizontal="center" vertical="center" wrapText="1"/>
      <protection hidden="1"/>
    </xf>
    <xf numFmtId="0" fontId="58" fillId="0" borderId="0" xfId="4" applyFont="1" applyBorder="1" applyAlignment="1" applyProtection="1">
      <alignment horizontal="left" vertical="center" wrapText="1"/>
      <protection hidden="1"/>
    </xf>
    <xf numFmtId="0" fontId="58" fillId="0" borderId="0" xfId="4" applyFont="1" applyBorder="1" applyAlignment="1" applyProtection="1">
      <alignment horizontal="center" vertical="center" wrapText="1"/>
    </xf>
    <xf numFmtId="0" fontId="50" fillId="0" borderId="0" xfId="4" applyFont="1" applyFill="1" applyBorder="1" applyAlignment="1" applyProtection="1">
      <alignment vertical="center"/>
      <protection hidden="1"/>
    </xf>
    <xf numFmtId="0" fontId="2" fillId="0" borderId="0" xfId="4" applyFont="1" applyFill="1" applyAlignment="1" applyProtection="1">
      <alignment horizontal="left"/>
      <protection hidden="1"/>
    </xf>
    <xf numFmtId="0" fontId="1" fillId="0" borderId="0" xfId="4" applyBorder="1" applyAlignment="1">
      <alignment vertical="center"/>
    </xf>
    <xf numFmtId="0" fontId="82" fillId="0" borderId="0" xfId="4" applyFont="1"/>
    <xf numFmtId="0" fontId="8" fillId="0" borderId="0" xfId="4" applyFont="1" applyBorder="1" applyAlignment="1" applyProtection="1"/>
    <xf numFmtId="0" fontId="9" fillId="0" borderId="0" xfId="4" applyFont="1" applyBorder="1" applyAlignment="1">
      <alignment horizontal="center" vertical="center" wrapText="1"/>
    </xf>
    <xf numFmtId="1" fontId="12" fillId="4" borderId="10" xfId="4" applyNumberFormat="1" applyFont="1" applyFill="1" applyBorder="1" applyAlignment="1" applyProtection="1">
      <alignment horizontal="center" vertical="center" shrinkToFit="1"/>
    </xf>
    <xf numFmtId="0" fontId="2" fillId="0" borderId="0" xfId="4" applyFont="1" applyBorder="1" applyAlignment="1" applyProtection="1">
      <alignment vertical="center"/>
    </xf>
    <xf numFmtId="4" fontId="12" fillId="0" borderId="15" xfId="4" applyNumberFormat="1" applyFont="1" applyBorder="1" applyAlignment="1" applyProtection="1">
      <alignment horizontal="right" vertical="center"/>
    </xf>
    <xf numFmtId="0" fontId="16" fillId="0" borderId="0" xfId="4" applyFont="1" applyFill="1" applyBorder="1" applyAlignment="1" applyProtection="1">
      <protection hidden="1"/>
    </xf>
    <xf numFmtId="0" fontId="2" fillId="0" borderId="0" xfId="4" applyFont="1" applyBorder="1" applyAlignment="1" applyProtection="1">
      <alignment horizontal="center"/>
    </xf>
    <xf numFmtId="0" fontId="8" fillId="0" borderId="10" xfId="4" applyFont="1" applyBorder="1" applyAlignment="1">
      <alignment horizontal="center" vertical="center" wrapText="1"/>
    </xf>
    <xf numFmtId="0" fontId="2" fillId="0" borderId="0" xfId="4" applyFont="1" applyFill="1" applyBorder="1" applyAlignment="1" applyProtection="1">
      <alignment horizontal="center" wrapText="1"/>
    </xf>
    <xf numFmtId="0" fontId="2" fillId="0" borderId="0" xfId="4" applyFont="1" applyFill="1" applyBorder="1" applyAlignment="1" applyProtection="1">
      <alignment wrapText="1"/>
    </xf>
    <xf numFmtId="0" fontId="12" fillId="0" borderId="10" xfId="4" applyFont="1" applyBorder="1" applyAlignment="1" applyProtection="1">
      <alignment horizontal="center" vertical="center" wrapText="1"/>
      <protection locked="0"/>
    </xf>
    <xf numFmtId="0" fontId="2" fillId="0" borderId="0" xfId="4" applyFont="1" applyAlignment="1">
      <alignment wrapText="1"/>
    </xf>
    <xf numFmtId="0" fontId="2" fillId="0" borderId="0" xfId="4" applyFont="1" applyAlignment="1">
      <alignment horizontal="center" wrapText="1"/>
    </xf>
    <xf numFmtId="0" fontId="3" fillId="0" borderId="0" xfId="4" applyFont="1" applyBorder="1" applyAlignment="1">
      <alignment horizontal="center" wrapText="1"/>
    </xf>
    <xf numFmtId="0" fontId="2" fillId="0" borderId="0" xfId="4" applyFont="1" applyBorder="1" applyAlignment="1">
      <alignment wrapText="1"/>
    </xf>
    <xf numFmtId="0" fontId="1" fillId="0" borderId="0" xfId="4" applyAlignment="1">
      <alignment wrapText="1"/>
    </xf>
    <xf numFmtId="0" fontId="1" fillId="0" borderId="0" xfId="4" applyBorder="1" applyAlignment="1" applyProtection="1">
      <alignment wrapText="1"/>
    </xf>
    <xf numFmtId="165" fontId="12" fillId="0" borderId="10" xfId="2" applyNumberFormat="1" applyFont="1" applyBorder="1" applyAlignment="1" applyProtection="1">
      <alignment horizontal="right" vertical="center" shrinkToFit="1"/>
      <protection hidden="1"/>
    </xf>
    <xf numFmtId="0" fontId="7" fillId="0" borderId="0" xfId="4" applyFont="1" applyBorder="1" applyAlignment="1">
      <alignment horizontal="left" wrapText="1"/>
    </xf>
    <xf numFmtId="0" fontId="21" fillId="0" borderId="9" xfId="4" applyFont="1" applyBorder="1" applyAlignment="1">
      <alignment horizontal="center" vertical="center" wrapText="1" shrinkToFit="1"/>
    </xf>
    <xf numFmtId="168" fontId="19" fillId="0" borderId="15" xfId="4" applyNumberFormat="1" applyFont="1" applyBorder="1" applyAlignment="1" applyProtection="1">
      <alignment horizontal="center" vertical="center" wrapText="1" shrinkToFit="1"/>
      <protection hidden="1"/>
    </xf>
    <xf numFmtId="168" fontId="19" fillId="0" borderId="15" xfId="4" applyNumberFormat="1" applyFont="1" applyBorder="1" applyAlignment="1" applyProtection="1">
      <alignment horizontal="center" vertical="center" wrapText="1" shrinkToFit="1"/>
      <protection locked="0"/>
    </xf>
    <xf numFmtId="0" fontId="1" fillId="0" borderId="0" xfId="4" applyBorder="1" applyAlignment="1">
      <alignment wrapText="1"/>
    </xf>
    <xf numFmtId="0" fontId="2" fillId="0" borderId="0" xfId="4" applyFont="1" applyAlignment="1">
      <alignment horizontal="left" wrapText="1"/>
    </xf>
    <xf numFmtId="0" fontId="3" fillId="0" borderId="0" xfId="4" applyFont="1" applyFill="1" applyBorder="1" applyAlignment="1" applyProtection="1">
      <alignment horizontal="left" wrapText="1"/>
    </xf>
    <xf numFmtId="0" fontId="8" fillId="0" borderId="9" xfId="4" applyFont="1" applyBorder="1" applyAlignment="1" applyProtection="1">
      <alignment horizontal="center" vertical="center" wrapText="1"/>
    </xf>
    <xf numFmtId="168" fontId="27" fillId="0" borderId="15" xfId="4" applyNumberFormat="1" applyFont="1" applyBorder="1" applyAlignment="1" applyProtection="1">
      <alignment horizontal="left" vertical="center" wrapText="1" shrinkToFit="1"/>
    </xf>
    <xf numFmtId="0" fontId="19" fillId="0" borderId="9" xfId="4" applyFont="1" applyBorder="1" applyAlignment="1" applyProtection="1">
      <alignment horizontal="center" vertical="center" wrapText="1"/>
    </xf>
    <xf numFmtId="0" fontId="26" fillId="0" borderId="11" xfId="4" applyFont="1" applyBorder="1" applyAlignment="1" applyProtection="1">
      <alignment vertical="center" wrapText="1" shrinkToFit="1"/>
    </xf>
    <xf numFmtId="0" fontId="2" fillId="0" borderId="1" xfId="4" applyFont="1" applyFill="1" applyBorder="1" applyAlignment="1" applyProtection="1">
      <alignment horizontal="center" wrapText="1"/>
    </xf>
    <xf numFmtId="0" fontId="2" fillId="0" borderId="1" xfId="4" applyFont="1" applyFill="1" applyBorder="1" applyAlignment="1" applyProtection="1">
      <alignment wrapText="1"/>
    </xf>
    <xf numFmtId="0" fontId="12" fillId="0" borderId="7" xfId="4" applyFont="1" applyBorder="1" applyAlignment="1" applyProtection="1">
      <alignment horizontal="center" vertical="center" wrapText="1"/>
    </xf>
    <xf numFmtId="0" fontId="12" fillId="0" borderId="10" xfId="4" applyFont="1" applyBorder="1" applyAlignment="1" applyProtection="1">
      <alignment horizontal="center" vertical="center" wrapText="1" shrinkToFit="1"/>
    </xf>
    <xf numFmtId="0" fontId="2" fillId="0" borderId="0" xfId="4" applyFont="1" applyBorder="1" applyAlignment="1" applyProtection="1">
      <alignment wrapText="1"/>
    </xf>
    <xf numFmtId="1" fontId="12" fillId="4" borderId="10" xfId="4" quotePrefix="1" applyNumberFormat="1" applyFont="1" applyFill="1" applyBorder="1" applyAlignment="1" applyProtection="1">
      <alignment horizontal="center" vertical="center" wrapText="1" shrinkToFit="1"/>
    </xf>
    <xf numFmtId="1" fontId="12" fillId="4" borderId="10" xfId="4" applyNumberFormat="1" applyFont="1" applyFill="1" applyBorder="1" applyAlignment="1" applyProtection="1">
      <alignment horizontal="center" vertical="center" wrapText="1" shrinkToFit="1"/>
    </xf>
    <xf numFmtId="0" fontId="12" fillId="0" borderId="9" xfId="4" applyFont="1" applyBorder="1" applyAlignment="1" applyProtection="1">
      <alignment horizontal="center" vertical="center" wrapText="1"/>
    </xf>
    <xf numFmtId="0" fontId="25" fillId="0" borderId="11" xfId="4" applyFont="1" applyBorder="1" applyAlignment="1" applyProtection="1">
      <alignment horizontal="center" vertical="center" wrapText="1" shrinkToFit="1"/>
      <protection hidden="1"/>
    </xf>
    <xf numFmtId="0" fontId="16" fillId="0" borderId="0" xfId="4" applyFont="1" applyFill="1" applyBorder="1" applyAlignment="1" applyProtection="1">
      <alignment wrapText="1"/>
    </xf>
    <xf numFmtId="1" fontId="2" fillId="0" borderId="7" xfId="4" applyNumberFormat="1" applyFont="1" applyBorder="1" applyAlignment="1" applyProtection="1">
      <alignment horizontal="center" vertical="center" wrapText="1"/>
    </xf>
    <xf numFmtId="39" fontId="2" fillId="0" borderId="9" xfId="2" applyNumberFormat="1" applyFont="1" applyBorder="1" applyAlignment="1" applyProtection="1">
      <alignment horizontal="right" vertical="center" wrapText="1" shrinkToFit="1"/>
      <protection hidden="1"/>
    </xf>
    <xf numFmtId="0" fontId="12" fillId="0" borderId="10" xfId="4" applyFont="1" applyBorder="1" applyAlignment="1" applyProtection="1">
      <alignment horizontal="center" vertical="center" wrapText="1"/>
    </xf>
    <xf numFmtId="0" fontId="5" fillId="0" borderId="0" xfId="4" applyFont="1" applyAlignment="1" applyProtection="1">
      <alignment horizontal="center"/>
    </xf>
    <xf numFmtId="4" fontId="12" fillId="0" borderId="9" xfId="3" applyNumberFormat="1" applyFont="1" applyBorder="1" applyAlignment="1" applyProtection="1">
      <alignment horizontal="right" vertical="center" shrinkToFit="1"/>
      <protection hidden="1"/>
    </xf>
    <xf numFmtId="169" fontId="2" fillId="0" borderId="9" xfId="3" applyNumberFormat="1" applyFont="1" applyBorder="1" applyAlignment="1" applyProtection="1">
      <alignment horizontal="right" vertical="center" shrinkToFit="1"/>
      <protection hidden="1"/>
    </xf>
    <xf numFmtId="0" fontId="5" fillId="0" borderId="0" xfId="4" applyFont="1" applyAlignment="1" applyProtection="1">
      <alignment horizontal="center" vertical="center"/>
    </xf>
    <xf numFmtId="4" fontId="2" fillId="0" borderId="9" xfId="3" applyNumberFormat="1" applyFont="1" applyBorder="1" applyAlignment="1" applyProtection="1">
      <alignment horizontal="right" vertical="center" shrinkToFit="1"/>
      <protection hidden="1"/>
    </xf>
    <xf numFmtId="0" fontId="8" fillId="0" borderId="10" xfId="4" applyFont="1" applyBorder="1" applyAlignment="1">
      <alignment horizontal="center" vertical="center" wrapText="1" shrinkToFit="1"/>
    </xf>
    <xf numFmtId="0" fontId="74" fillId="0" borderId="0" xfId="4" applyFont="1" applyBorder="1" applyAlignment="1" applyProtection="1">
      <alignment horizontal="left" vertical="center" wrapText="1" shrinkToFit="1"/>
      <protection hidden="1"/>
    </xf>
    <xf numFmtId="0" fontId="20" fillId="0" borderId="0" xfId="4" quotePrefix="1" applyFont="1" applyBorder="1" applyAlignment="1" applyProtection="1">
      <alignment horizontal="left" wrapText="1"/>
    </xf>
    <xf numFmtId="0" fontId="1" fillId="0" borderId="40" xfId="4" applyBorder="1"/>
    <xf numFmtId="0" fontId="2" fillId="0" borderId="17" xfId="4" applyFont="1" applyBorder="1" applyAlignment="1">
      <alignment horizontal="left"/>
    </xf>
    <xf numFmtId="0" fontId="2" fillId="0" borderId="0" xfId="4" applyFont="1" applyBorder="1" applyAlignment="1">
      <alignment horizontal="left" wrapText="1"/>
    </xf>
    <xf numFmtId="0" fontId="2" fillId="0" borderId="0" xfId="4" applyFont="1" applyBorder="1" applyAlignment="1">
      <alignment horizontal="center" wrapText="1"/>
    </xf>
    <xf numFmtId="0" fontId="2" fillId="0" borderId="0" xfId="4" applyFont="1" applyBorder="1" applyAlignment="1"/>
    <xf numFmtId="0" fontId="8" fillId="0" borderId="17" xfId="4" applyFont="1" applyBorder="1" applyAlignment="1">
      <alignment horizontal="left"/>
    </xf>
    <xf numFmtId="0" fontId="2" fillId="0" borderId="17" xfId="4" applyFont="1" applyBorder="1" applyAlignment="1" applyProtection="1">
      <alignment horizontal="center"/>
    </xf>
    <xf numFmtId="0" fontId="2" fillId="0" borderId="0" xfId="4" applyFont="1" applyBorder="1" applyAlignment="1" applyProtection="1">
      <alignment horizontal="center" wrapText="1"/>
    </xf>
    <xf numFmtId="0" fontId="20" fillId="0" borderId="17" xfId="4" quotePrefix="1" applyFont="1" applyBorder="1" applyAlignment="1" applyProtection="1"/>
    <xf numFmtId="0" fontId="2" fillId="0" borderId="0" xfId="4" applyFont="1" applyBorder="1" applyAlignment="1" applyProtection="1">
      <alignment horizontal="left" wrapText="1"/>
    </xf>
    <xf numFmtId="0" fontId="2" fillId="0" borderId="40" xfId="4" applyFont="1" applyBorder="1" applyProtection="1"/>
    <xf numFmtId="0" fontId="2" fillId="0" borderId="17" xfId="4" quotePrefix="1" applyFont="1" applyBorder="1" applyAlignment="1" applyProtection="1"/>
    <xf numFmtId="0" fontId="2" fillId="0" borderId="40" xfId="4" applyFont="1" applyBorder="1" applyAlignment="1" applyProtection="1"/>
    <xf numFmtId="0" fontId="8" fillId="0" borderId="17" xfId="4" quotePrefix="1" applyFont="1" applyBorder="1" applyAlignment="1" applyProtection="1"/>
    <xf numFmtId="0" fontId="8" fillId="0" borderId="17" xfId="4" applyFont="1" applyBorder="1" applyAlignment="1" applyProtection="1">
      <alignment vertical="center"/>
    </xf>
    <xf numFmtId="0" fontId="2" fillId="0" borderId="40" xfId="4" applyFont="1" applyBorder="1" applyAlignment="1" applyProtection="1">
      <alignment vertical="center"/>
    </xf>
    <xf numFmtId="0" fontId="8" fillId="4" borderId="17" xfId="4" quotePrefix="1" applyFont="1" applyFill="1" applyBorder="1" applyAlignment="1" applyProtection="1">
      <alignment vertical="center"/>
    </xf>
    <xf numFmtId="0" fontId="2" fillId="0" borderId="0" xfId="4" applyFont="1" applyBorder="1" applyAlignment="1" applyProtection="1">
      <alignment vertical="center" wrapText="1"/>
    </xf>
    <xf numFmtId="0" fontId="2" fillId="0" borderId="0" xfId="4" applyFont="1" applyBorder="1" applyAlignment="1" applyProtection="1">
      <alignment horizontal="left" vertical="center" wrapText="1"/>
    </xf>
    <xf numFmtId="0" fontId="8" fillId="0" borderId="17" xfId="4" quotePrefix="1" applyFont="1" applyBorder="1" applyAlignment="1" applyProtection="1">
      <alignment vertical="center"/>
    </xf>
    <xf numFmtId="0" fontId="8" fillId="0" borderId="0" xfId="4" quotePrefix="1" applyFont="1" applyBorder="1" applyAlignment="1" applyProtection="1">
      <alignment vertical="center" wrapText="1"/>
    </xf>
    <xf numFmtId="0" fontId="8" fillId="0" borderId="0" xfId="4" quotePrefix="1" applyFont="1" applyBorder="1" applyAlignment="1" applyProtection="1">
      <alignment horizontal="left" vertical="center" wrapText="1"/>
    </xf>
    <xf numFmtId="0" fontId="8" fillId="0" borderId="0" xfId="4" quotePrefix="1" applyFont="1" applyBorder="1" applyAlignment="1" applyProtection="1">
      <alignment vertical="center"/>
    </xf>
    <xf numFmtId="0" fontId="8" fillId="0" borderId="40" xfId="4" quotePrefix="1" applyFont="1" applyBorder="1" applyAlignment="1" applyProtection="1">
      <alignment vertical="center"/>
    </xf>
    <xf numFmtId="0" fontId="12" fillId="0" borderId="41" xfId="4" applyFont="1" applyBorder="1" applyAlignment="1" applyProtection="1">
      <alignment horizontal="center"/>
    </xf>
    <xf numFmtId="0" fontId="2" fillId="2" borderId="42" xfId="4" applyFont="1" applyFill="1" applyBorder="1" applyAlignment="1" applyProtection="1">
      <alignment horizontal="center"/>
    </xf>
    <xf numFmtId="0" fontId="1" fillId="0" borderId="17" xfId="4" applyBorder="1"/>
    <xf numFmtId="0" fontId="22" fillId="0" borderId="17" xfId="4" quotePrefix="1" applyFont="1" applyBorder="1" applyAlignment="1" applyProtection="1"/>
    <xf numFmtId="0" fontId="2" fillId="0" borderId="17" xfId="4" quotePrefix="1" applyFont="1" applyBorder="1" applyProtection="1"/>
    <xf numFmtId="0" fontId="2" fillId="0" borderId="17" xfId="4" applyFont="1" applyBorder="1" applyProtection="1"/>
    <xf numFmtId="0" fontId="2" fillId="0" borderId="17" xfId="4" applyFont="1" applyFill="1" applyBorder="1" applyProtection="1"/>
    <xf numFmtId="0" fontId="2" fillId="0" borderId="40" xfId="4" applyFont="1" applyFill="1" applyBorder="1" applyAlignment="1" applyProtection="1"/>
    <xf numFmtId="0" fontId="5" fillId="0" borderId="17" xfId="4" applyFont="1" applyBorder="1" applyAlignment="1" applyProtection="1">
      <alignment horizontal="left" vertical="center"/>
    </xf>
    <xf numFmtId="0" fontId="5" fillId="0" borderId="17" xfId="4" applyFont="1" applyFill="1" applyBorder="1" applyAlignment="1" applyProtection="1">
      <alignment horizontal="left" vertical="center"/>
    </xf>
    <xf numFmtId="0" fontId="3" fillId="0" borderId="40" xfId="4" applyFont="1" applyFill="1" applyBorder="1" applyAlignment="1" applyProtection="1">
      <alignment horizontal="left"/>
    </xf>
    <xf numFmtId="0" fontId="2" fillId="0" borderId="17" xfId="4" applyFont="1" applyBorder="1" applyAlignment="1">
      <alignment horizontal="center"/>
    </xf>
    <xf numFmtId="0" fontId="2" fillId="0" borderId="40" xfId="4" applyFont="1" applyBorder="1"/>
    <xf numFmtId="0" fontId="19" fillId="0" borderId="43" xfId="4" applyFont="1" applyBorder="1" applyAlignment="1" applyProtection="1">
      <alignment horizontal="center" vertical="center"/>
    </xf>
    <xf numFmtId="0" fontId="12" fillId="0" borderId="43" xfId="4" applyFont="1" applyBorder="1" applyAlignment="1" applyProtection="1">
      <alignment horizontal="center" vertical="center"/>
    </xf>
    <xf numFmtId="0" fontId="2" fillId="2" borderId="51" xfId="4" applyFont="1" applyFill="1" applyBorder="1" applyAlignment="1" applyProtection="1">
      <alignment horizontal="center"/>
    </xf>
    <xf numFmtId="0" fontId="2" fillId="0" borderId="17" xfId="4" quotePrefix="1" applyFont="1" applyBorder="1" applyAlignment="1" applyProtection="1">
      <alignment vertical="center"/>
    </xf>
    <xf numFmtId="0" fontId="2" fillId="0" borderId="17" xfId="4" applyFont="1" applyBorder="1" applyAlignment="1" applyProtection="1"/>
    <xf numFmtId="0" fontId="12" fillId="0" borderId="43" xfId="4" applyNumberFormat="1" applyFont="1" applyBorder="1" applyAlignment="1" applyProtection="1">
      <alignment horizontal="center" vertical="center"/>
    </xf>
    <xf numFmtId="0" fontId="2" fillId="2" borderId="42" xfId="4" applyFont="1" applyFill="1" applyBorder="1" applyAlignment="1" applyProtection="1">
      <alignment horizontal="center" vertical="center"/>
    </xf>
    <xf numFmtId="0" fontId="12" fillId="0" borderId="48" xfId="4" applyNumberFormat="1" applyFont="1" applyBorder="1" applyAlignment="1" applyProtection="1">
      <alignment horizontal="center" vertical="center"/>
    </xf>
    <xf numFmtId="0" fontId="2" fillId="2" borderId="51" xfId="4" applyFont="1" applyFill="1" applyBorder="1" applyAlignment="1" applyProtection="1">
      <alignment horizontal="center" vertical="center"/>
    </xf>
    <xf numFmtId="0" fontId="1" fillId="0" borderId="0" xfId="4" applyFill="1" applyAlignment="1" applyProtection="1">
      <alignment vertical="center"/>
      <protection hidden="1"/>
    </xf>
    <xf numFmtId="0" fontId="1" fillId="0" borderId="0" xfId="4" applyAlignment="1" applyProtection="1">
      <alignment vertical="center"/>
      <protection hidden="1"/>
    </xf>
    <xf numFmtId="0" fontId="2" fillId="0" borderId="16" xfId="4" quotePrefix="1" applyFont="1" applyBorder="1" applyAlignment="1" applyProtection="1">
      <alignment horizontal="left" vertical="center"/>
    </xf>
    <xf numFmtId="0" fontId="2" fillId="0" borderId="30" xfId="4" applyFont="1" applyBorder="1" applyAlignment="1" applyProtection="1">
      <alignment horizontal="center" vertical="center" wrapText="1"/>
    </xf>
    <xf numFmtId="0" fontId="2" fillId="0" borderId="30" xfId="4" applyFont="1" applyBorder="1" applyAlignment="1" applyProtection="1">
      <alignment vertical="center" wrapText="1"/>
    </xf>
    <xf numFmtId="0" fontId="2" fillId="0" borderId="30" xfId="4" applyFont="1" applyBorder="1" applyAlignment="1" applyProtection="1">
      <alignment vertical="center"/>
    </xf>
    <xf numFmtId="0" fontId="2" fillId="0" borderId="39" xfId="4" applyFont="1" applyBorder="1" applyAlignment="1" applyProtection="1">
      <alignment vertical="center"/>
    </xf>
    <xf numFmtId="0" fontId="2" fillId="0" borderId="17" xfId="4" quotePrefix="1" applyFont="1" applyBorder="1" applyAlignment="1" applyProtection="1">
      <alignment horizontal="left" vertical="center"/>
    </xf>
    <xf numFmtId="0" fontId="2" fillId="0" borderId="0" xfId="4" applyFont="1" applyBorder="1" applyAlignment="1" applyProtection="1">
      <alignment horizontal="center" vertical="center" wrapText="1"/>
    </xf>
    <xf numFmtId="0" fontId="2" fillId="0" borderId="17" xfId="4" applyFont="1" applyBorder="1" applyAlignment="1" applyProtection="1">
      <alignment horizontal="left"/>
    </xf>
    <xf numFmtId="0" fontId="8" fillId="0" borderId="17" xfId="4" applyFont="1" applyBorder="1" applyAlignment="1" applyProtection="1">
      <alignment horizontal="left"/>
    </xf>
    <xf numFmtId="0" fontId="1" fillId="0" borderId="0" xfId="4" applyBorder="1" applyAlignment="1" applyProtection="1">
      <alignment vertical="top" wrapText="1"/>
    </xf>
    <xf numFmtId="0" fontId="1" fillId="0" borderId="40" xfId="4" applyBorder="1" applyAlignment="1" applyProtection="1">
      <alignment vertical="top"/>
    </xf>
    <xf numFmtId="0" fontId="2" fillId="0" borderId="55" xfId="4" applyFont="1" applyFill="1" applyBorder="1" applyAlignment="1" applyProtection="1"/>
    <xf numFmtId="4" fontId="12" fillId="2" borderId="42" xfId="4" applyNumberFormat="1" applyFont="1" applyFill="1" applyBorder="1" applyAlignment="1" applyProtection="1">
      <alignment horizontal="center" shrinkToFit="1"/>
      <protection hidden="1"/>
    </xf>
    <xf numFmtId="169" fontId="2" fillId="0" borderId="10" xfId="3" applyNumberFormat="1" applyFont="1" applyBorder="1" applyAlignment="1" applyProtection="1">
      <alignment horizontal="right" vertical="center" shrinkToFit="1"/>
      <protection hidden="1"/>
    </xf>
    <xf numFmtId="0" fontId="1" fillId="0" borderId="0" xfId="4" applyFont="1" applyFill="1" applyBorder="1" applyProtection="1">
      <protection hidden="1"/>
    </xf>
    <xf numFmtId="0" fontId="2" fillId="0" borderId="16" xfId="4" quotePrefix="1" applyFont="1" applyBorder="1" applyAlignment="1" applyProtection="1"/>
    <xf numFmtId="0" fontId="2" fillId="0" borderId="30" xfId="4" applyFont="1" applyBorder="1" applyAlignment="1" applyProtection="1">
      <alignment wrapText="1"/>
    </xf>
    <xf numFmtId="0" fontId="2" fillId="0" borderId="30" xfId="4" applyFont="1" applyBorder="1" applyProtection="1"/>
    <xf numFmtId="0" fontId="2" fillId="0" borderId="39" xfId="4" applyFont="1" applyBorder="1" applyProtection="1"/>
    <xf numFmtId="0" fontId="32" fillId="0" borderId="17" xfId="4" quotePrefix="1" applyFont="1" applyBorder="1" applyAlignment="1" applyProtection="1"/>
    <xf numFmtId="0" fontId="3" fillId="0" borderId="17" xfId="4" applyFont="1" applyFill="1" applyBorder="1" applyAlignment="1" applyProtection="1">
      <alignment horizontal="left" vertical="center"/>
    </xf>
    <xf numFmtId="0" fontId="8" fillId="5" borderId="43" xfId="4" applyFont="1" applyFill="1" applyBorder="1" applyAlignment="1">
      <alignment horizontal="center" vertical="center"/>
    </xf>
    <xf numFmtId="0" fontId="16" fillId="0" borderId="40" xfId="4" applyFont="1" applyBorder="1" applyAlignment="1" applyProtection="1"/>
    <xf numFmtId="0" fontId="16" fillId="0" borderId="17" xfId="4" applyFont="1" applyFill="1" applyBorder="1" applyAlignment="1" applyProtection="1"/>
    <xf numFmtId="0" fontId="16" fillId="0" borderId="40" xfId="4" applyFont="1" applyFill="1" applyBorder="1" applyAlignment="1" applyProtection="1"/>
    <xf numFmtId="0" fontId="8" fillId="5" borderId="43" xfId="4" applyFont="1" applyFill="1" applyBorder="1" applyAlignment="1">
      <alignment horizontal="center" vertical="center" wrapText="1"/>
    </xf>
    <xf numFmtId="0" fontId="8" fillId="0" borderId="56" xfId="4" applyFont="1" applyBorder="1" applyAlignment="1">
      <alignment horizontal="center" vertical="center" wrapText="1"/>
    </xf>
    <xf numFmtId="0" fontId="8" fillId="0" borderId="55" xfId="4" applyFont="1" applyBorder="1" applyAlignment="1">
      <alignment horizontal="center" vertical="center" wrapText="1"/>
    </xf>
    <xf numFmtId="0" fontId="2" fillId="0" borderId="43" xfId="4" applyFont="1" applyBorder="1" applyAlignment="1" applyProtection="1">
      <alignment horizontal="center" vertical="center"/>
    </xf>
    <xf numFmtId="0" fontId="15" fillId="2" borderId="42" xfId="4" applyFont="1" applyFill="1" applyBorder="1" applyAlignment="1" applyProtection="1">
      <alignment horizontal="center" vertical="center"/>
    </xf>
    <xf numFmtId="0" fontId="2" fillId="0" borderId="17" xfId="4" applyFont="1" applyBorder="1" applyAlignment="1" applyProtection="1">
      <alignment wrapText="1"/>
    </xf>
    <xf numFmtId="0" fontId="12" fillId="0" borderId="57" xfId="4" applyFont="1" applyBorder="1" applyAlignment="1" applyProtection="1">
      <alignment horizontal="center"/>
    </xf>
    <xf numFmtId="0" fontId="12" fillId="0" borderId="54" xfId="4" applyFont="1" applyBorder="1" applyAlignment="1" applyProtection="1">
      <alignment horizontal="center" vertical="center"/>
    </xf>
    <xf numFmtId="1" fontId="12" fillId="4" borderId="54" xfId="4" applyNumberFormat="1" applyFont="1" applyFill="1" applyBorder="1" applyAlignment="1" applyProtection="1">
      <alignment horizontal="center" vertical="center" shrinkToFit="1"/>
    </xf>
    <xf numFmtId="165" fontId="12" fillId="0" borderId="54" xfId="2" applyNumberFormat="1" applyFont="1" applyBorder="1" applyAlignment="1" applyProtection="1">
      <alignment horizontal="right" vertical="center"/>
    </xf>
    <xf numFmtId="166" fontId="32" fillId="0" borderId="54" xfId="4" applyNumberFormat="1" applyFont="1" applyBorder="1" applyAlignment="1" applyProtection="1">
      <alignment horizontal="right" vertical="center" shrinkToFit="1"/>
    </xf>
    <xf numFmtId="0" fontId="19" fillId="0" borderId="17" xfId="4" applyFont="1" applyBorder="1" applyAlignment="1" applyProtection="1">
      <alignment horizontal="center" vertical="center"/>
    </xf>
    <xf numFmtId="0" fontId="5" fillId="0" borderId="17" xfId="4" quotePrefix="1" applyFont="1" applyBorder="1" applyAlignment="1" applyProtection="1">
      <alignment vertical="center"/>
    </xf>
    <xf numFmtId="0" fontId="8" fillId="0" borderId="0" xfId="4" applyFont="1" applyBorder="1" applyAlignment="1">
      <alignment horizontal="left"/>
    </xf>
    <xf numFmtId="0" fontId="8" fillId="0" borderId="0" xfId="4" applyFont="1" applyBorder="1" applyAlignment="1">
      <alignment horizontal="left" wrapText="1"/>
    </xf>
    <xf numFmtId="0" fontId="8" fillId="4" borderId="10" xfId="4" applyFont="1" applyFill="1" applyBorder="1" applyAlignment="1">
      <alignment horizontal="center" vertical="center" wrapText="1"/>
    </xf>
    <xf numFmtId="0" fontId="8" fillId="4" borderId="41" xfId="4" applyFont="1" applyFill="1" applyBorder="1" applyAlignment="1">
      <alignment horizontal="center" vertical="center"/>
    </xf>
    <xf numFmtId="170" fontId="12" fillId="4" borderId="9" xfId="2" applyNumberFormat="1" applyFont="1" applyFill="1" applyBorder="1" applyAlignment="1" applyProtection="1">
      <alignment horizontal="right" vertical="center" wrapText="1" shrinkToFit="1"/>
      <protection hidden="1"/>
    </xf>
    <xf numFmtId="0" fontId="9" fillId="4" borderId="42" xfId="4" applyFont="1" applyFill="1" applyBorder="1" applyAlignment="1">
      <alignment horizontal="center" vertical="center"/>
    </xf>
    <xf numFmtId="0" fontId="12" fillId="4" borderId="53" xfId="4" applyFont="1" applyFill="1" applyBorder="1" applyAlignment="1" applyProtection="1">
      <alignment horizontal="center" vertical="center"/>
    </xf>
    <xf numFmtId="0" fontId="12" fillId="4" borderId="41" xfId="4" applyFont="1" applyFill="1" applyBorder="1" applyAlignment="1" applyProtection="1">
      <alignment horizontal="center" vertical="center"/>
    </xf>
    <xf numFmtId="0" fontId="12" fillId="4" borderId="57" xfId="4" applyFont="1" applyFill="1" applyBorder="1" applyAlignment="1" applyProtection="1">
      <alignment horizontal="center" vertical="center"/>
    </xf>
    <xf numFmtId="170" fontId="12" fillId="4" borderId="50" xfId="2" applyNumberFormat="1" applyFont="1" applyFill="1" applyBorder="1" applyAlignment="1" applyProtection="1">
      <alignment horizontal="right" vertical="center" wrapText="1" shrinkToFit="1"/>
      <protection hidden="1"/>
    </xf>
    <xf numFmtId="0" fontId="2" fillId="0" borderId="17" xfId="4" quotePrefix="1" applyFont="1" applyBorder="1" applyAlignment="1" applyProtection="1">
      <alignment horizontal="left"/>
    </xf>
    <xf numFmtId="0" fontId="8" fillId="0" borderId="41" xfId="4" applyFont="1" applyBorder="1" applyAlignment="1" applyProtection="1">
      <alignment horizontal="center" vertical="center"/>
    </xf>
    <xf numFmtId="0" fontId="8" fillId="0" borderId="42" xfId="4" applyFont="1" applyBorder="1" applyAlignment="1" applyProtection="1">
      <alignment horizontal="center" vertical="center"/>
    </xf>
    <xf numFmtId="0" fontId="12" fillId="0" borderId="41" xfId="4" applyFont="1" applyBorder="1" applyAlignment="1" applyProtection="1">
      <alignment horizontal="center" vertical="center"/>
    </xf>
    <xf numFmtId="0" fontId="12" fillId="0" borderId="57" xfId="4" applyFont="1" applyBorder="1" applyAlignment="1" applyProtection="1">
      <alignment horizontal="center" vertical="center"/>
    </xf>
    <xf numFmtId="0" fontId="12" fillId="0" borderId="54" xfId="4" applyFont="1" applyBorder="1" applyAlignment="1" applyProtection="1">
      <alignment horizontal="center" vertical="center" wrapText="1" shrinkToFit="1"/>
    </xf>
    <xf numFmtId="165" fontId="12" fillId="0" borderId="54" xfId="2" applyNumberFormat="1" applyFont="1" applyBorder="1" applyAlignment="1" applyProtection="1">
      <alignment horizontal="right" vertical="center" shrinkToFit="1"/>
      <protection hidden="1"/>
    </xf>
    <xf numFmtId="0" fontId="2" fillId="0" borderId="16" xfId="4" quotePrefix="1" applyFont="1" applyBorder="1" applyAlignment="1" applyProtection="1">
      <alignment horizontal="left"/>
    </xf>
    <xf numFmtId="0" fontId="2" fillId="0" borderId="30" xfId="4" applyFont="1" applyBorder="1" applyAlignment="1" applyProtection="1">
      <alignment horizontal="center" wrapText="1"/>
    </xf>
    <xf numFmtId="0" fontId="12" fillId="0" borderId="54" xfId="4" applyFont="1" applyBorder="1" applyAlignment="1" applyProtection="1">
      <alignment horizontal="center" vertical="center" wrapText="1"/>
    </xf>
    <xf numFmtId="0" fontId="2" fillId="4" borderId="54" xfId="4" applyFont="1" applyFill="1" applyBorder="1" applyAlignment="1" applyProtection="1">
      <alignment horizontal="center" vertical="center"/>
      <protection locked="0"/>
    </xf>
    <xf numFmtId="164" fontId="12" fillId="0" borderId="54" xfId="3" applyFont="1" applyBorder="1" applyAlignment="1" applyProtection="1">
      <alignment horizontal="right" vertical="center"/>
    </xf>
    <xf numFmtId="169" fontId="2" fillId="0" borderId="54" xfId="2" applyNumberFormat="1" applyFont="1" applyBorder="1" applyAlignment="1" applyProtection="1">
      <alignment horizontal="right" vertical="center" shrinkToFit="1"/>
      <protection hidden="1"/>
    </xf>
    <xf numFmtId="0" fontId="58" fillId="0" borderId="17" xfId="4" applyFont="1" applyBorder="1" applyAlignment="1" applyProtection="1">
      <alignment horizontal="left" vertical="center" wrapText="1"/>
      <protection hidden="1"/>
    </xf>
    <xf numFmtId="0" fontId="50" fillId="0" borderId="0" xfId="4" applyFont="1" applyBorder="1" applyAlignment="1">
      <alignment vertical="center"/>
    </xf>
    <xf numFmtId="164" fontId="50" fillId="0" borderId="40" xfId="3" applyFont="1" applyBorder="1" applyAlignment="1">
      <alignment vertical="center"/>
    </xf>
    <xf numFmtId="0" fontId="3" fillId="0" borderId="17" xfId="4" applyFont="1" applyBorder="1" applyAlignment="1">
      <alignment horizontal="center"/>
    </xf>
    <xf numFmtId="0" fontId="2" fillId="0" borderId="40" xfId="4" applyFont="1" applyBorder="1" applyAlignment="1"/>
    <xf numFmtId="0" fontId="3" fillId="7" borderId="41" xfId="4" applyFont="1" applyFill="1" applyBorder="1" applyAlignment="1">
      <alignment horizontal="center" vertical="center" shrinkToFit="1"/>
    </xf>
    <xf numFmtId="0" fontId="8" fillId="0" borderId="0" xfId="4" applyFont="1" applyBorder="1" applyAlignment="1"/>
    <xf numFmtId="0" fontId="8" fillId="0" borderId="41" xfId="4" applyFont="1" applyBorder="1" applyAlignment="1">
      <alignment horizontal="center" vertical="center"/>
    </xf>
    <xf numFmtId="0" fontId="8" fillId="0" borderId="42" xfId="4" applyFont="1" applyBorder="1" applyAlignment="1">
      <alignment horizontal="center" vertical="center"/>
    </xf>
    <xf numFmtId="0" fontId="12" fillId="0" borderId="41" xfId="4" applyFont="1" applyBorder="1" applyAlignment="1" applyProtection="1">
      <alignment horizontal="center" vertical="center"/>
      <protection locked="0"/>
    </xf>
    <xf numFmtId="0" fontId="73" fillId="0" borderId="40" xfId="4" applyFont="1" applyBorder="1" applyAlignment="1" applyProtection="1">
      <alignment horizontal="left" vertical="center" wrapText="1" shrinkToFit="1"/>
      <protection hidden="1"/>
    </xf>
    <xf numFmtId="4" fontId="12" fillId="0" borderId="11" xfId="3" applyNumberFormat="1" applyFont="1" applyBorder="1" applyAlignment="1" applyProtection="1">
      <alignment horizontal="right" vertical="center"/>
    </xf>
    <xf numFmtId="4" fontId="12" fillId="0" borderId="46" xfId="3" applyNumberFormat="1" applyFont="1" applyBorder="1" applyAlignment="1" applyProtection="1">
      <alignment horizontal="right" vertical="center"/>
    </xf>
    <xf numFmtId="4" fontId="12" fillId="0" borderId="9" xfId="3" applyNumberFormat="1" applyFont="1" applyBorder="1" applyAlignment="1" applyProtection="1">
      <alignment horizontal="right" vertical="center"/>
    </xf>
    <xf numFmtId="0" fontId="2" fillId="0" borderId="0" xfId="4" applyFont="1" applyBorder="1" applyAlignment="1" applyProtection="1">
      <alignment vertical="center"/>
      <protection hidden="1"/>
    </xf>
    <xf numFmtId="0" fontId="42" fillId="4" borderId="0" xfId="4" applyFont="1" applyFill="1" applyAlignment="1" applyProtection="1">
      <alignment horizontal="center" vertical="center"/>
    </xf>
    <xf numFmtId="0" fontId="2" fillId="0" borderId="0" xfId="4" applyFont="1" applyBorder="1" applyAlignment="1" applyProtection="1">
      <alignment horizontal="center" vertical="center"/>
    </xf>
    <xf numFmtId="0" fontId="2" fillId="0" borderId="48" xfId="4" applyFont="1" applyBorder="1" applyAlignment="1" applyProtection="1">
      <alignment horizontal="center" vertical="center"/>
    </xf>
    <xf numFmtId="1" fontId="2" fillId="0" borderId="54" xfId="4" applyNumberFormat="1" applyFont="1" applyBorder="1" applyAlignment="1" applyProtection="1">
      <alignment horizontal="center" vertical="center" wrapText="1"/>
    </xf>
    <xf numFmtId="0" fontId="8" fillId="0" borderId="54" xfId="4" applyFont="1" applyBorder="1" applyAlignment="1" applyProtection="1">
      <alignment horizontal="center" vertical="center" wrapText="1"/>
    </xf>
    <xf numFmtId="39" fontId="2" fillId="0" borderId="50" xfId="2" applyNumberFormat="1" applyFont="1" applyBorder="1" applyAlignment="1" applyProtection="1">
      <alignment horizontal="right" vertical="center" wrapText="1" shrinkToFit="1"/>
      <protection hidden="1"/>
    </xf>
    <xf numFmtId="4" fontId="2" fillId="0" borderId="50" xfId="3" applyNumberFormat="1" applyFont="1" applyBorder="1" applyAlignment="1" applyProtection="1">
      <alignment horizontal="right" vertical="center" shrinkToFit="1"/>
      <protection hidden="1"/>
    </xf>
    <xf numFmtId="169" fontId="2" fillId="0" borderId="54" xfId="3" applyNumberFormat="1" applyFont="1" applyBorder="1" applyAlignment="1" applyProtection="1">
      <alignment horizontal="right" vertical="center" shrinkToFit="1"/>
      <protection hidden="1"/>
    </xf>
    <xf numFmtId="0" fontId="15" fillId="2" borderId="51" xfId="4" applyFont="1" applyFill="1" applyBorder="1" applyAlignment="1" applyProtection="1">
      <alignment horizontal="center" vertical="center"/>
    </xf>
    <xf numFmtId="0" fontId="25" fillId="0" borderId="15" xfId="4" applyFont="1" applyBorder="1" applyAlignment="1" applyProtection="1">
      <alignment horizontal="center" vertical="center" wrapText="1" shrinkToFit="1"/>
      <protection locked="0"/>
    </xf>
    <xf numFmtId="0" fontId="5" fillId="0" borderId="17" xfId="4" applyFont="1" applyBorder="1" applyAlignment="1" applyProtection="1"/>
    <xf numFmtId="0" fontId="5" fillId="0" borderId="17" xfId="4" applyFont="1" applyBorder="1" applyAlignment="1" applyProtection="1">
      <alignment horizontal="left"/>
    </xf>
    <xf numFmtId="0" fontId="9" fillId="0" borderId="59" xfId="0" applyFont="1" applyBorder="1" applyAlignment="1">
      <alignment horizontal="center" vertical="center"/>
    </xf>
    <xf numFmtId="0" fontId="9" fillId="0" borderId="41" xfId="0" applyFont="1" applyBorder="1" applyAlignment="1">
      <alignment horizontal="center" vertical="center"/>
    </xf>
    <xf numFmtId="0" fontId="9" fillId="0" borderId="41" xfId="1" applyFont="1" applyBorder="1" applyAlignment="1" applyProtection="1">
      <alignment horizontal="center" vertical="center" wrapText="1"/>
    </xf>
    <xf numFmtId="0" fontId="9" fillId="0" borderId="41" xfId="0" applyFont="1" applyBorder="1" applyAlignment="1">
      <alignment horizontal="center" vertical="center" wrapText="1"/>
    </xf>
    <xf numFmtId="0" fontId="9" fillId="0" borderId="57" xfId="0" applyFont="1" applyBorder="1" applyAlignment="1">
      <alignment horizontal="center" vertical="center" wrapText="1"/>
    </xf>
    <xf numFmtId="0" fontId="8" fillId="0" borderId="14" xfId="4" applyFont="1" applyBorder="1" applyAlignment="1" applyProtection="1">
      <alignment horizontal="center" vertical="center"/>
    </xf>
    <xf numFmtId="0" fontId="70" fillId="0" borderId="16" xfId="4" applyFont="1" applyBorder="1" applyAlignment="1">
      <alignment horizontal="left" vertical="center"/>
    </xf>
    <xf numFmtId="0" fontId="2" fillId="0" borderId="30" xfId="4" applyFont="1" applyBorder="1" applyAlignment="1">
      <alignment vertical="center" wrapText="1"/>
    </xf>
    <xf numFmtId="0" fontId="2" fillId="0" borderId="30" xfId="4" applyFont="1" applyBorder="1" applyAlignment="1">
      <alignment vertical="center"/>
    </xf>
    <xf numFmtId="0" fontId="2" fillId="0" borderId="39" xfId="4" applyFont="1" applyBorder="1" applyAlignment="1">
      <alignment vertical="center"/>
    </xf>
    <xf numFmtId="0" fontId="12" fillId="0" borderId="48" xfId="4" applyFont="1" applyBorder="1" applyAlignment="1" applyProtection="1">
      <alignment horizontal="center" vertical="center"/>
    </xf>
    <xf numFmtId="0" fontId="12" fillId="0" borderId="50" xfId="4" applyFont="1" applyBorder="1" applyAlignment="1" applyProtection="1">
      <alignment horizontal="center" vertical="center" wrapText="1"/>
    </xf>
    <xf numFmtId="0" fontId="8" fillId="0" borderId="54" xfId="4" applyFont="1" applyBorder="1" applyAlignment="1" applyProtection="1">
      <alignment horizontal="center" vertical="center"/>
    </xf>
    <xf numFmtId="4" fontId="12" fillId="0" borderId="49" xfId="4" applyNumberFormat="1" applyFont="1" applyBorder="1" applyAlignment="1" applyProtection="1">
      <alignment horizontal="right" vertical="center"/>
    </xf>
    <xf numFmtId="4" fontId="12" fillId="0" borderId="50" xfId="3" applyNumberFormat="1" applyFont="1" applyBorder="1" applyAlignment="1" applyProtection="1">
      <alignment horizontal="right" vertical="center" shrinkToFit="1"/>
      <protection hidden="1"/>
    </xf>
    <xf numFmtId="169" fontId="2" fillId="0" borderId="50" xfId="3" applyNumberFormat="1" applyFont="1" applyBorder="1" applyAlignment="1" applyProtection="1">
      <alignment horizontal="right" vertical="center" shrinkToFit="1"/>
      <protection hidden="1"/>
    </xf>
    <xf numFmtId="0" fontId="5" fillId="0" borderId="17" xfId="4" applyFont="1" applyBorder="1" applyAlignment="1" applyProtection="1">
      <alignment vertical="center"/>
    </xf>
    <xf numFmtId="167" fontId="12" fillId="0" borderId="10" xfId="4" applyNumberFormat="1" applyFont="1" applyBorder="1" applyAlignment="1" applyProtection="1">
      <alignment vertical="center" wrapText="1"/>
      <protection hidden="1"/>
    </xf>
    <xf numFmtId="167" fontId="12" fillId="0" borderId="10" xfId="2" applyFont="1" applyBorder="1" applyAlignment="1" applyProtection="1">
      <alignment vertical="center" wrapText="1"/>
      <protection hidden="1"/>
    </xf>
    <xf numFmtId="0" fontId="74" fillId="0" borderId="17" xfId="4" applyFont="1" applyBorder="1" applyAlignment="1" applyProtection="1">
      <alignment horizontal="left" vertical="center" wrapText="1" shrinkToFit="1"/>
      <protection hidden="1"/>
    </xf>
    <xf numFmtId="0" fontId="8" fillId="0" borderId="41" xfId="0" applyFont="1" applyBorder="1" applyAlignment="1">
      <alignment horizontal="center" vertical="center" wrapText="1"/>
    </xf>
    <xf numFmtId="0" fontId="8" fillId="0" borderId="42" xfId="0" applyFont="1" applyBorder="1" applyAlignment="1">
      <alignment horizontal="center" vertical="center" wrapText="1"/>
    </xf>
    <xf numFmtId="0" fontId="12" fillId="0" borderId="53" xfId="0" applyFont="1" applyBorder="1" applyAlignment="1" applyProtection="1">
      <alignment horizontal="center" vertical="center"/>
      <protection locked="0"/>
    </xf>
    <xf numFmtId="4" fontId="12" fillId="2" borderId="42" xfId="0" applyNumberFormat="1" applyFont="1" applyFill="1" applyBorder="1" applyAlignment="1" applyProtection="1">
      <alignment horizontal="center" vertical="center" wrapText="1" shrinkToFit="1"/>
      <protection hidden="1"/>
    </xf>
    <xf numFmtId="0" fontId="12" fillId="0" borderId="41" xfId="0" applyFont="1" applyBorder="1" applyAlignment="1" applyProtection="1">
      <alignment horizontal="center" vertical="center"/>
      <protection locked="0"/>
    </xf>
    <xf numFmtId="0" fontId="99" fillId="0" borderId="0" xfId="4" applyFont="1" applyBorder="1" applyAlignment="1" applyProtection="1">
      <alignment horizontal="left" vertical="center" wrapText="1"/>
    </xf>
    <xf numFmtId="0" fontId="99" fillId="0" borderId="40" xfId="4" applyFont="1" applyBorder="1" applyAlignment="1" applyProtection="1">
      <alignment horizontal="left" vertical="center" wrapText="1"/>
    </xf>
    <xf numFmtId="168" fontId="27" fillId="0" borderId="11" xfId="4" applyNumberFormat="1" applyFont="1" applyBorder="1" applyAlignment="1" applyProtection="1">
      <alignment horizontal="left" vertical="center" wrapText="1" shrinkToFit="1"/>
    </xf>
    <xf numFmtId="0" fontId="73" fillId="0" borderId="0" xfId="4" applyFont="1" applyBorder="1" applyAlignment="1" applyProtection="1">
      <alignment horizontal="left" vertical="center" wrapText="1" shrinkToFit="1"/>
      <protection hidden="1"/>
    </xf>
    <xf numFmtId="0" fontId="103" fillId="0" borderId="10" xfId="0" applyFont="1" applyBorder="1" applyAlignment="1">
      <alignment vertical="center"/>
    </xf>
    <xf numFmtId="175" fontId="48" fillId="0" borderId="10" xfId="0" applyNumberFormat="1" applyFont="1" applyBorder="1" applyAlignment="1">
      <alignment vertical="center"/>
    </xf>
    <xf numFmtId="175" fontId="16" fillId="10" borderId="6" xfId="2" applyNumberFormat="1" applyFont="1" applyFill="1" applyBorder="1" applyAlignment="1" applyProtection="1">
      <alignment vertical="center" shrinkToFit="1"/>
      <protection hidden="1"/>
    </xf>
    <xf numFmtId="0" fontId="88" fillId="0" borderId="0" xfId="0" applyFont="1" applyFill="1" applyBorder="1" applyAlignment="1" applyProtection="1">
      <alignment shrinkToFit="1"/>
    </xf>
    <xf numFmtId="0" fontId="2" fillId="4" borderId="0" xfId="0" applyFont="1" applyFill="1" applyBorder="1" applyAlignment="1" applyProtection="1">
      <alignment horizontal="center"/>
    </xf>
    <xf numFmtId="0" fontId="105" fillId="0" borderId="37" xfId="1" applyFont="1" applyBorder="1" applyAlignment="1" applyProtection="1">
      <alignment horizontal="center" vertical="center" wrapText="1"/>
    </xf>
    <xf numFmtId="0" fontId="8" fillId="0" borderId="3" xfId="0" applyFont="1" applyBorder="1" applyAlignment="1">
      <alignment horizontal="center" vertical="center"/>
    </xf>
    <xf numFmtId="0" fontId="19" fillId="4" borderId="4" xfId="0" applyFont="1" applyFill="1" applyBorder="1" applyAlignment="1">
      <alignment horizontal="left"/>
    </xf>
    <xf numFmtId="0" fontId="19" fillId="4" borderId="4" xfId="0" applyFont="1" applyFill="1" applyBorder="1" applyAlignment="1">
      <alignment horizontal="left" wrapText="1"/>
    </xf>
    <xf numFmtId="0" fontId="1" fillId="0" borderId="10" xfId="0" applyFont="1" applyBorder="1" applyAlignment="1" applyProtection="1">
      <alignment vertical="center"/>
      <protection locked="0"/>
    </xf>
    <xf numFmtId="174" fontId="55" fillId="0" borderId="3" xfId="2" applyNumberFormat="1" applyFont="1" applyBorder="1" applyAlignment="1" applyProtection="1">
      <alignment vertical="center" shrinkToFit="1"/>
      <protection locked="0"/>
    </xf>
    <xf numFmtId="0" fontId="9" fillId="0" borderId="10" xfId="0" applyFont="1" applyBorder="1" applyAlignment="1" applyProtection="1">
      <alignment vertical="center" wrapText="1"/>
      <protection locked="0"/>
    </xf>
    <xf numFmtId="174" fontId="83" fillId="0" borderId="10" xfId="0" applyNumberFormat="1" applyFont="1" applyBorder="1" applyAlignment="1" applyProtection="1">
      <alignment vertical="center" shrinkToFit="1"/>
      <protection locked="0"/>
    </xf>
    <xf numFmtId="0" fontId="1" fillId="4" borderId="10" xfId="0" applyFont="1" applyFill="1" applyBorder="1" applyAlignment="1" applyProtection="1">
      <alignment horizontal="center" vertical="center"/>
      <protection locked="0"/>
    </xf>
    <xf numFmtId="1" fontId="2" fillId="4" borderId="7" xfId="0" applyNumberFormat="1" applyFont="1" applyFill="1" applyBorder="1" applyAlignment="1" applyProtection="1">
      <alignment horizontal="center" vertical="center" wrapText="1"/>
      <protection locked="0"/>
    </xf>
    <xf numFmtId="0" fontId="10" fillId="4" borderId="10" xfId="0" applyFont="1" applyFill="1" applyBorder="1" applyAlignment="1" applyProtection="1">
      <alignment horizontal="center" vertical="center"/>
      <protection locked="0"/>
    </xf>
    <xf numFmtId="1" fontId="2" fillId="4" borderId="7" xfId="0" applyNumberFormat="1" applyFont="1" applyFill="1" applyBorder="1" applyAlignment="1" applyProtection="1">
      <alignment horizontal="center" vertical="center"/>
      <protection locked="0"/>
    </xf>
    <xf numFmtId="0" fontId="5" fillId="4" borderId="9" xfId="0" quotePrefix="1" applyFont="1" applyFill="1" applyBorder="1" applyAlignment="1">
      <alignment horizontal="left" vertical="center"/>
    </xf>
    <xf numFmtId="0" fontId="5" fillId="4" borderId="11" xfId="0" quotePrefix="1" applyFont="1" applyFill="1" applyBorder="1" applyAlignment="1">
      <alignment horizontal="left" vertical="center"/>
    </xf>
    <xf numFmtId="0" fontId="22" fillId="4" borderId="0" xfId="0" applyFont="1" applyFill="1" applyAlignment="1"/>
    <xf numFmtId="0" fontId="10" fillId="4" borderId="0" xfId="0" applyFont="1" applyFill="1" applyAlignment="1">
      <alignment horizontal="center" wrapText="1"/>
    </xf>
    <xf numFmtId="0" fontId="2" fillId="4" borderId="0" xfId="0" applyFont="1" applyFill="1" applyBorder="1" applyAlignment="1">
      <alignment horizontal="center" wrapText="1"/>
    </xf>
    <xf numFmtId="0" fontId="5" fillId="4" borderId="11" xfId="0" quotePrefix="1" applyFont="1" applyFill="1" applyBorder="1" applyAlignment="1">
      <alignment horizontal="left" vertical="center" wrapText="1"/>
    </xf>
    <xf numFmtId="0" fontId="0" fillId="4" borderId="0" xfId="0" applyFill="1" applyAlignment="1">
      <alignment wrapText="1"/>
    </xf>
    <xf numFmtId="0" fontId="10" fillId="4" borderId="0" xfId="0" applyFont="1" applyFill="1" applyAlignment="1">
      <alignment horizontal="center"/>
    </xf>
    <xf numFmtId="0" fontId="3" fillId="4" borderId="0" xfId="0" applyFont="1" applyFill="1" applyAlignment="1">
      <alignment wrapText="1"/>
    </xf>
    <xf numFmtId="0" fontId="2" fillId="4" borderId="0" xfId="0" applyFont="1" applyFill="1" applyAlignment="1">
      <alignment vertical="center"/>
    </xf>
    <xf numFmtId="0" fontId="4" fillId="4" borderId="0" xfId="0" applyFont="1" applyFill="1" applyAlignment="1">
      <alignment horizontal="center" wrapText="1"/>
    </xf>
    <xf numFmtId="0" fontId="3" fillId="4" borderId="0" xfId="0" applyFont="1" applyFill="1" applyAlignment="1">
      <alignment horizontal="left" vertical="center"/>
    </xf>
    <xf numFmtId="0" fontId="4" fillId="4" borderId="0" xfId="0" applyFont="1" applyFill="1" applyAlignment="1">
      <alignment horizontal="center" vertical="center" wrapText="1"/>
    </xf>
    <xf numFmtId="0" fontId="3" fillId="4" borderId="0" xfId="0" applyFont="1" applyFill="1" applyBorder="1" applyAlignment="1">
      <alignment horizontal="left" vertical="center"/>
    </xf>
    <xf numFmtId="0" fontId="3" fillId="4" borderId="0" xfId="0" applyFont="1" applyFill="1" applyBorder="1" applyAlignment="1">
      <alignment horizontal="left" wrapText="1"/>
    </xf>
    <xf numFmtId="0" fontId="8" fillId="4" borderId="9" xfId="0" applyFont="1" applyFill="1" applyBorder="1" applyAlignment="1">
      <alignment horizontal="center" vertical="center"/>
    </xf>
    <xf numFmtId="0" fontId="25" fillId="4" borderId="11" xfId="0" applyFont="1" applyFill="1" applyBorder="1" applyAlignment="1" applyProtection="1">
      <alignment horizontal="center" vertical="center" wrapText="1" shrinkToFit="1"/>
      <protection hidden="1"/>
    </xf>
    <xf numFmtId="0" fontId="2" fillId="4" borderId="0" xfId="0" applyFont="1" applyFill="1" applyBorder="1" applyAlignment="1">
      <alignment wrapText="1"/>
    </xf>
    <xf numFmtId="0" fontId="25" fillId="4" borderId="11" xfId="0" applyFont="1" applyFill="1" applyBorder="1" applyAlignment="1" applyProtection="1">
      <alignment horizontal="center" vertical="center" wrapText="1" shrinkToFit="1"/>
      <protection locked="0"/>
    </xf>
    <xf numFmtId="0" fontId="3" fillId="4" borderId="0" xfId="0" applyFont="1" applyFill="1" applyBorder="1" applyAlignment="1">
      <alignment horizontal="center"/>
    </xf>
    <xf numFmtId="0" fontId="3" fillId="4" borderId="0" xfId="0" applyFont="1" applyFill="1" applyBorder="1" applyAlignment="1">
      <alignment horizontal="center" wrapText="1"/>
    </xf>
    <xf numFmtId="0" fontId="2" fillId="4" borderId="1" xfId="0" applyFont="1" applyFill="1" applyBorder="1" applyAlignment="1">
      <alignment horizontal="center"/>
    </xf>
    <xf numFmtId="0" fontId="2" fillId="4" borderId="1" xfId="0" applyFont="1" applyFill="1" applyBorder="1" applyAlignment="1">
      <alignment horizontal="center" wrapText="1"/>
    </xf>
    <xf numFmtId="0" fontId="25" fillId="4" borderId="11" xfId="0" applyFont="1" applyFill="1" applyBorder="1" applyAlignment="1" applyProtection="1">
      <alignment horizontal="center" vertical="center" shrinkToFit="1"/>
      <protection locked="0"/>
    </xf>
    <xf numFmtId="0" fontId="9" fillId="0" borderId="10" xfId="0" applyFont="1" applyBorder="1" applyAlignment="1" applyProtection="1">
      <alignment vertical="center"/>
      <protection locked="0"/>
    </xf>
    <xf numFmtId="174" fontId="0" fillId="0" borderId="10" xfId="0" applyNumberFormat="1" applyBorder="1" applyAlignment="1" applyProtection="1">
      <alignment vertical="center"/>
      <protection locked="0"/>
    </xf>
    <xf numFmtId="174" fontId="55" fillId="0" borderId="10" xfId="2" applyNumberFormat="1" applyFont="1" applyBorder="1" applyAlignment="1" applyProtection="1">
      <alignment vertical="center" shrinkToFit="1"/>
      <protection locked="0"/>
    </xf>
    <xf numFmtId="0" fontId="106" fillId="0" borderId="33" xfId="1" applyFont="1" applyBorder="1" applyAlignment="1" applyProtection="1">
      <alignment horizontal="center" vertical="center"/>
    </xf>
    <xf numFmtId="0" fontId="106" fillId="0" borderId="34" xfId="1" applyFont="1" applyBorder="1" applyAlignment="1" applyProtection="1">
      <alignment horizontal="center" vertical="center"/>
    </xf>
    <xf numFmtId="0" fontId="106" fillId="0" borderId="0" xfId="1" applyFont="1" applyBorder="1" applyAlignment="1" applyProtection="1">
      <alignment horizontal="center" vertical="center"/>
    </xf>
    <xf numFmtId="0" fontId="107" fillId="0" borderId="0" xfId="1" applyFont="1" applyBorder="1" applyAlignment="1" applyProtection="1">
      <alignment horizontal="center" vertical="center"/>
    </xf>
    <xf numFmtId="0" fontId="106" fillId="0" borderId="32" xfId="1" applyFont="1" applyBorder="1" applyAlignment="1" applyProtection="1">
      <alignment horizontal="center" vertical="center"/>
    </xf>
    <xf numFmtId="0" fontId="108" fillId="0" borderId="0" xfId="0" applyFont="1" applyBorder="1" applyAlignment="1">
      <alignment horizontal="center" vertical="center"/>
    </xf>
    <xf numFmtId="0" fontId="106" fillId="0" borderId="35" xfId="1" applyFont="1" applyBorder="1" applyAlignment="1" applyProtection="1">
      <alignment horizontal="center" vertical="center"/>
    </xf>
    <xf numFmtId="0" fontId="105" fillId="0" borderId="36" xfId="1" applyFont="1" applyBorder="1" applyAlignment="1" applyProtection="1">
      <alignment horizontal="center" vertical="center"/>
    </xf>
    <xf numFmtId="0" fontId="105" fillId="0" borderId="37" xfId="1" applyFont="1" applyBorder="1" applyAlignment="1" applyProtection="1">
      <alignment horizontal="center" vertical="center"/>
    </xf>
    <xf numFmtId="0" fontId="105" fillId="0" borderId="38" xfId="1" applyFont="1" applyBorder="1" applyAlignment="1" applyProtection="1">
      <alignment horizontal="center" vertical="center"/>
    </xf>
    <xf numFmtId="0" fontId="69" fillId="0" borderId="48" xfId="4" applyFont="1" applyBorder="1" applyAlignment="1">
      <alignment horizontal="left" vertical="center" wrapText="1"/>
    </xf>
    <xf numFmtId="0" fontId="69" fillId="0" borderId="46" xfId="4" applyFont="1" applyBorder="1" applyAlignment="1">
      <alignment horizontal="left" vertical="center" wrapText="1"/>
    </xf>
    <xf numFmtId="0" fontId="69" fillId="0" borderId="47" xfId="4" applyFont="1" applyBorder="1" applyAlignment="1">
      <alignment horizontal="left" vertical="center" wrapText="1"/>
    </xf>
    <xf numFmtId="0" fontId="12" fillId="0" borderId="10" xfId="4" applyFont="1" applyBorder="1" applyAlignment="1" applyProtection="1">
      <alignment horizontal="left" vertical="center" wrapText="1"/>
    </xf>
    <xf numFmtId="0" fontId="101" fillId="0" borderId="48" xfId="0" applyFont="1" applyBorder="1" applyAlignment="1">
      <alignment horizontal="center" vertical="center"/>
    </xf>
    <xf numFmtId="0" fontId="101" fillId="0" borderId="46" xfId="0" applyFont="1" applyBorder="1" applyAlignment="1">
      <alignment horizontal="center" vertical="center"/>
    </xf>
    <xf numFmtId="0" fontId="101" fillId="0" borderId="47" xfId="0" applyFont="1" applyBorder="1" applyAlignment="1">
      <alignment horizontal="center" vertical="center"/>
    </xf>
    <xf numFmtId="0" fontId="12" fillId="0" borderId="9" xfId="4" applyFont="1" applyBorder="1" applyAlignment="1" applyProtection="1">
      <alignment horizontal="left" vertical="center"/>
    </xf>
    <xf numFmtId="0" fontId="12" fillId="0" borderId="11" xfId="4" applyFont="1" applyBorder="1" applyAlignment="1" applyProtection="1">
      <alignment horizontal="left" vertical="center"/>
    </xf>
    <xf numFmtId="0" fontId="12" fillId="0" borderId="50" xfId="4" applyFont="1" applyBorder="1" applyAlignment="1" applyProtection="1">
      <alignment horizontal="left" vertical="center" wrapText="1"/>
    </xf>
    <xf numFmtId="0" fontId="12" fillId="0" borderId="46" xfId="4" applyFont="1" applyBorder="1" applyAlignment="1" applyProtection="1">
      <alignment horizontal="left" vertical="center" wrapText="1"/>
    </xf>
    <xf numFmtId="0" fontId="8" fillId="0" borderId="3" xfId="4" applyFont="1" applyBorder="1" applyAlignment="1">
      <alignment horizontal="center" vertical="center" wrapText="1"/>
    </xf>
    <xf numFmtId="0" fontId="8" fillId="0" borderId="7" xfId="4" applyFont="1" applyBorder="1" applyAlignment="1">
      <alignment horizontal="center" vertical="center" wrapText="1"/>
    </xf>
    <xf numFmtId="0" fontId="69" fillId="0" borderId="43" xfId="4" applyFont="1" applyBorder="1" applyAlignment="1">
      <alignment horizontal="left" vertical="center" wrapText="1"/>
    </xf>
    <xf numFmtId="0" fontId="69" fillId="0" borderId="11" xfId="4" applyFont="1" applyBorder="1" applyAlignment="1">
      <alignment horizontal="left" vertical="center" wrapText="1"/>
    </xf>
    <xf numFmtId="0" fontId="69" fillId="0" borderId="58" xfId="4" applyFont="1" applyBorder="1" applyAlignment="1">
      <alignment horizontal="left" vertical="center" wrapText="1"/>
    </xf>
    <xf numFmtId="0" fontId="69" fillId="0" borderId="41" xfId="4" applyFont="1" applyBorder="1" applyAlignment="1">
      <alignment horizontal="left" vertical="center" wrapText="1"/>
    </xf>
    <xf numFmtId="0" fontId="69" fillId="0" borderId="10" xfId="4" applyFont="1" applyBorder="1" applyAlignment="1">
      <alignment horizontal="left" vertical="center" wrapText="1"/>
    </xf>
    <xf numFmtId="0" fontId="69" fillId="0" borderId="42" xfId="4" applyFont="1" applyBorder="1" applyAlignment="1">
      <alignment horizontal="left" vertical="center" wrapText="1"/>
    </xf>
    <xf numFmtId="165" fontId="2" fillId="0" borderId="10" xfId="4" applyNumberFormat="1" applyFont="1" applyFill="1" applyBorder="1" applyAlignment="1" applyProtection="1">
      <alignment horizontal="right" vertical="center" wrapText="1"/>
      <protection hidden="1"/>
    </xf>
    <xf numFmtId="165" fontId="12" fillId="0" borderId="10" xfId="2" applyNumberFormat="1" applyFont="1" applyBorder="1" applyAlignment="1" applyProtection="1">
      <alignment horizontal="right" vertical="center" shrinkToFit="1"/>
      <protection hidden="1"/>
    </xf>
    <xf numFmtId="0" fontId="5" fillId="12" borderId="25" xfId="4" applyFont="1" applyFill="1" applyBorder="1" applyAlignment="1" applyProtection="1">
      <alignment horizontal="center" vertical="center"/>
    </xf>
    <xf numFmtId="0" fontId="5" fillId="12" borderId="26" xfId="4" applyFont="1" applyFill="1" applyBorder="1" applyAlignment="1" applyProtection="1">
      <alignment horizontal="center" vertical="center"/>
    </xf>
    <xf numFmtId="0" fontId="5" fillId="12" borderId="27" xfId="4" applyFont="1" applyFill="1" applyBorder="1" applyAlignment="1" applyProtection="1">
      <alignment horizontal="center" vertical="center"/>
    </xf>
    <xf numFmtId="165" fontId="5" fillId="0" borderId="10" xfId="2" applyNumberFormat="1" applyFont="1" applyBorder="1" applyAlignment="1" applyProtection="1">
      <alignment horizontal="right" vertical="center" wrapText="1" shrinkToFit="1"/>
      <protection hidden="1"/>
    </xf>
    <xf numFmtId="0" fontId="74" fillId="0" borderId="5" xfId="4" applyFont="1" applyBorder="1" applyAlignment="1" applyProtection="1">
      <alignment horizontal="left" vertical="center" wrapText="1" shrinkToFit="1"/>
      <protection hidden="1"/>
    </xf>
    <xf numFmtId="0" fontId="74" fillId="0" borderId="0" xfId="4" applyFont="1" applyBorder="1" applyAlignment="1" applyProtection="1">
      <alignment horizontal="left" vertical="center" wrapText="1" shrinkToFit="1"/>
      <protection hidden="1"/>
    </xf>
    <xf numFmtId="0" fontId="9" fillId="0" borderId="10" xfId="4" applyFont="1" applyBorder="1" applyAlignment="1" applyProtection="1">
      <alignment horizontal="center" vertical="center" wrapText="1"/>
      <protection locked="0"/>
    </xf>
    <xf numFmtId="0" fontId="60" fillId="13" borderId="62" xfId="4" applyFont="1" applyFill="1" applyBorder="1" applyAlignment="1" applyProtection="1">
      <alignment horizontal="center" vertical="center" wrapText="1"/>
      <protection locked="0"/>
    </xf>
    <xf numFmtId="0" fontId="60" fillId="13" borderId="63" xfId="4" applyFont="1" applyFill="1" applyBorder="1" applyAlignment="1" applyProtection="1">
      <alignment horizontal="center" vertical="center" wrapText="1"/>
      <protection locked="0"/>
    </xf>
    <xf numFmtId="0" fontId="8" fillId="0" borderId="2" xfId="4" applyFont="1" applyBorder="1" applyAlignment="1">
      <alignment horizontal="left" vertical="center" wrapText="1"/>
    </xf>
    <xf numFmtId="0" fontId="8" fillId="0" borderId="4" xfId="4" applyFont="1" applyBorder="1" applyAlignment="1">
      <alignment horizontal="left" vertical="center" wrapText="1"/>
    </xf>
    <xf numFmtId="0" fontId="8" fillId="0" borderId="12" xfId="4" applyFont="1" applyBorder="1" applyAlignment="1">
      <alignment horizontal="left" vertical="center" wrapText="1"/>
    </xf>
    <xf numFmtId="0" fontId="8" fillId="0" borderId="8" xfId="4" applyFont="1" applyBorder="1" applyAlignment="1">
      <alignment horizontal="left" vertical="center" wrapText="1"/>
    </xf>
    <xf numFmtId="0" fontId="8" fillId="0" borderId="1" xfId="4" applyFont="1" applyBorder="1" applyAlignment="1">
      <alignment horizontal="left" vertical="center" wrapText="1"/>
    </xf>
    <xf numFmtId="0" fontId="8" fillId="0" borderId="14" xfId="4" applyFont="1" applyBorder="1" applyAlignment="1">
      <alignment horizontal="left" vertical="center" wrapText="1"/>
    </xf>
    <xf numFmtId="0" fontId="12" fillId="0" borderId="9" xfId="4" applyFont="1" applyBorder="1" applyAlignment="1" applyProtection="1">
      <alignment horizontal="left" vertical="center" wrapText="1"/>
    </xf>
    <xf numFmtId="0" fontId="12" fillId="0" borderId="11" xfId="4" applyFont="1" applyBorder="1" applyAlignment="1" applyProtection="1">
      <alignment horizontal="left" vertical="center" wrapText="1"/>
    </xf>
    <xf numFmtId="0" fontId="12" fillId="0" borderId="15" xfId="4" applyFont="1" applyBorder="1" applyAlignment="1" applyProtection="1">
      <alignment horizontal="left" vertical="center" wrapText="1"/>
    </xf>
    <xf numFmtId="0" fontId="8" fillId="0" borderId="2" xfId="4" applyFont="1" applyBorder="1" applyAlignment="1">
      <alignment horizontal="center" vertical="center" wrapText="1"/>
    </xf>
    <xf numFmtId="0" fontId="8" fillId="0" borderId="12" xfId="4" applyFont="1" applyBorder="1" applyAlignment="1">
      <alignment horizontal="center" vertical="center" wrapText="1"/>
    </xf>
    <xf numFmtId="0" fontId="8" fillId="0" borderId="8" xfId="4" applyFont="1" applyBorder="1" applyAlignment="1">
      <alignment horizontal="center" vertical="center" wrapText="1"/>
    </xf>
    <xf numFmtId="0" fontId="8" fillId="0" borderId="14" xfId="4" applyFont="1" applyBorder="1" applyAlignment="1">
      <alignment horizontal="center" vertical="center" wrapText="1"/>
    </xf>
    <xf numFmtId="0" fontId="9" fillId="0" borderId="9" xfId="4" applyFont="1" applyBorder="1" applyAlignment="1" applyProtection="1">
      <alignment horizontal="center" vertical="center"/>
    </xf>
    <xf numFmtId="0" fontId="9" fillId="0" borderId="15" xfId="4" applyFont="1" applyBorder="1" applyAlignment="1" applyProtection="1">
      <alignment horizontal="center" vertical="center"/>
    </xf>
    <xf numFmtId="0" fontId="9" fillId="0" borderId="50" xfId="4" applyFont="1" applyBorder="1" applyAlignment="1" applyProtection="1">
      <alignment horizontal="center" vertical="center"/>
    </xf>
    <xf numFmtId="0" fontId="9" fillId="0" borderId="49" xfId="4" applyFont="1" applyBorder="1" applyAlignment="1" applyProtection="1">
      <alignment horizontal="center" vertical="center"/>
    </xf>
    <xf numFmtId="0" fontId="12" fillId="0" borderId="49" xfId="4" applyFont="1" applyBorder="1" applyAlignment="1" applyProtection="1">
      <alignment horizontal="left" vertical="center" wrapText="1"/>
    </xf>
    <xf numFmtId="0" fontId="20" fillId="0" borderId="16" xfId="4" quotePrefix="1" applyFont="1" applyBorder="1" applyAlignment="1" applyProtection="1">
      <alignment horizontal="left" wrapText="1"/>
    </xf>
    <xf numFmtId="0" fontId="20" fillId="0" borderId="30" xfId="4" quotePrefix="1" applyFont="1" applyBorder="1" applyAlignment="1" applyProtection="1">
      <alignment horizontal="left" wrapText="1"/>
    </xf>
    <xf numFmtId="0" fontId="20" fillId="0" borderId="39" xfId="4" quotePrefix="1" applyFont="1" applyBorder="1" applyAlignment="1" applyProtection="1">
      <alignment horizontal="left" wrapText="1"/>
    </xf>
    <xf numFmtId="0" fontId="20" fillId="0" borderId="17" xfId="4" quotePrefix="1" applyFont="1" applyBorder="1" applyAlignment="1" applyProtection="1">
      <alignment horizontal="left" wrapText="1"/>
    </xf>
    <xf numFmtId="0" fontId="20" fillId="0" borderId="0" xfId="4" quotePrefix="1" applyFont="1" applyBorder="1" applyAlignment="1" applyProtection="1">
      <alignment horizontal="left" wrapText="1"/>
    </xf>
    <xf numFmtId="0" fontId="20" fillId="0" borderId="40" xfId="4" quotePrefix="1" applyFont="1" applyBorder="1" applyAlignment="1" applyProtection="1">
      <alignment horizontal="left" wrapText="1"/>
    </xf>
    <xf numFmtId="0" fontId="3" fillId="7" borderId="41" xfId="4" applyFont="1" applyFill="1" applyBorder="1" applyAlignment="1" applyProtection="1">
      <alignment horizontal="left" vertical="center"/>
    </xf>
    <xf numFmtId="0" fontId="3" fillId="7" borderId="10" xfId="4" applyFont="1" applyFill="1" applyBorder="1" applyAlignment="1" applyProtection="1">
      <alignment horizontal="left" vertical="center"/>
    </xf>
    <xf numFmtId="165" fontId="63" fillId="0" borderId="10" xfId="2" applyNumberFormat="1" applyFont="1" applyBorder="1" applyAlignment="1" applyProtection="1">
      <alignment horizontal="right" vertical="center" shrinkToFit="1"/>
      <protection hidden="1"/>
    </xf>
    <xf numFmtId="0" fontId="8" fillId="0" borderId="52" xfId="4" applyFont="1" applyBorder="1" applyAlignment="1">
      <alignment horizontal="center" vertical="center"/>
    </xf>
    <xf numFmtId="0" fontId="8" fillId="0" borderId="53" xfId="4" applyFont="1" applyBorder="1" applyAlignment="1">
      <alignment horizontal="center" vertical="center"/>
    </xf>
    <xf numFmtId="0" fontId="8" fillId="0" borderId="44" xfId="4" applyFont="1" applyFill="1" applyBorder="1" applyAlignment="1" applyProtection="1">
      <alignment horizontal="center" vertical="center"/>
    </xf>
    <xf numFmtId="0" fontId="8" fillId="0" borderId="45" xfId="4" applyFont="1" applyFill="1" applyBorder="1" applyAlignment="1" applyProtection="1">
      <alignment horizontal="center" vertical="center"/>
    </xf>
    <xf numFmtId="165" fontId="5" fillId="0" borderId="10" xfId="2" applyNumberFormat="1" applyFont="1" applyBorder="1" applyAlignment="1" applyProtection="1">
      <alignment horizontal="right" vertical="center" shrinkToFit="1"/>
      <protection hidden="1"/>
    </xf>
    <xf numFmtId="0" fontId="3" fillId="7" borderId="10" xfId="4" applyFont="1" applyFill="1" applyBorder="1" applyAlignment="1" applyProtection="1">
      <alignment horizontal="center" vertical="center"/>
    </xf>
    <xf numFmtId="0" fontId="8" fillId="0" borderId="52" xfId="4" applyFont="1" applyBorder="1" applyAlignment="1">
      <alignment horizontal="center" vertical="center" wrapText="1"/>
    </xf>
    <xf numFmtId="0" fontId="8" fillId="0" borderId="53" xfId="4" applyFont="1" applyBorder="1" applyAlignment="1">
      <alignment horizontal="center" vertical="center" wrapText="1"/>
    </xf>
    <xf numFmtId="0" fontId="8" fillId="0" borderId="10" xfId="4" applyFont="1" applyBorder="1" applyAlignment="1">
      <alignment horizontal="left" vertical="center" wrapText="1"/>
    </xf>
    <xf numFmtId="0" fontId="8" fillId="0" borderId="44" xfId="4" applyFont="1" applyBorder="1" applyAlignment="1">
      <alignment horizontal="center" vertical="center" wrapText="1"/>
    </xf>
    <xf numFmtId="0" fontId="1" fillId="0" borderId="45" xfId="4" applyBorder="1" applyAlignment="1">
      <alignment horizontal="center" vertical="center" wrapText="1"/>
    </xf>
    <xf numFmtId="0" fontId="12" fillId="0" borderId="10" xfId="4" applyFont="1" applyBorder="1" applyAlignment="1" applyProtection="1">
      <alignment horizontal="left" vertical="center" wrapText="1" shrinkToFit="1"/>
    </xf>
    <xf numFmtId="0" fontId="12" fillId="0" borderId="9" xfId="4" applyFont="1" applyBorder="1" applyAlignment="1" applyProtection="1">
      <alignment horizontal="left" vertical="center" wrapText="1" shrinkToFit="1"/>
    </xf>
    <xf numFmtId="0" fontId="12" fillId="0" borderId="11" xfId="4" applyFont="1" applyBorder="1" applyAlignment="1" applyProtection="1">
      <alignment horizontal="left" vertical="center" wrapText="1" shrinkToFit="1"/>
    </xf>
    <xf numFmtId="0" fontId="12" fillId="0" borderId="15" xfId="4" applyFont="1" applyBorder="1" applyAlignment="1" applyProtection="1">
      <alignment horizontal="left" vertical="center" wrapText="1" shrinkToFit="1"/>
    </xf>
    <xf numFmtId="0" fontId="12" fillId="0" borderId="50" xfId="4" applyFont="1" applyBorder="1" applyAlignment="1" applyProtection="1">
      <alignment horizontal="left" vertical="center" wrapText="1" shrinkToFit="1"/>
    </xf>
    <xf numFmtId="0" fontId="12" fillId="0" borderId="46" xfId="4" applyFont="1" applyBorder="1" applyAlignment="1" applyProtection="1">
      <alignment horizontal="left" vertical="center" wrapText="1" shrinkToFit="1"/>
    </xf>
    <xf numFmtId="0" fontId="12" fillId="0" borderId="49" xfId="4" applyFont="1" applyBorder="1" applyAlignment="1" applyProtection="1">
      <alignment horizontal="left" vertical="center" wrapText="1" shrinkToFit="1"/>
    </xf>
    <xf numFmtId="0" fontId="5" fillId="0" borderId="26" xfId="4" applyFont="1" applyBorder="1" applyAlignment="1" applyProtection="1">
      <alignment horizontal="center"/>
    </xf>
    <xf numFmtId="0" fontId="12" fillId="4" borderId="50" xfId="4" applyFont="1" applyFill="1" applyBorder="1" applyAlignment="1" applyProtection="1">
      <alignment horizontal="left" vertical="center" wrapText="1" shrinkToFit="1"/>
    </xf>
    <xf numFmtId="0" fontId="12" fillId="4" borderId="46" xfId="4" applyFont="1" applyFill="1" applyBorder="1" applyAlignment="1" applyProtection="1">
      <alignment horizontal="left" vertical="center" wrapText="1" shrinkToFit="1"/>
    </xf>
    <xf numFmtId="0" fontId="12" fillId="4" borderId="49" xfId="4" applyFont="1" applyFill="1" applyBorder="1" applyAlignment="1" applyProtection="1">
      <alignment horizontal="left" vertical="center" wrapText="1" shrinkToFit="1"/>
    </xf>
    <xf numFmtId="0" fontId="22" fillId="0" borderId="17" xfId="4" quotePrefix="1" applyFont="1" applyBorder="1" applyAlignment="1" applyProtection="1">
      <alignment vertical="center" wrapText="1"/>
    </xf>
    <xf numFmtId="0" fontId="22" fillId="0" borderId="0" xfId="4" quotePrefix="1" applyFont="1" applyBorder="1" applyAlignment="1" applyProtection="1">
      <alignment vertical="center" wrapText="1"/>
    </xf>
    <xf numFmtId="0" fontId="22" fillId="0" borderId="40" xfId="4" quotePrefix="1" applyFont="1" applyBorder="1" applyAlignment="1" applyProtection="1">
      <alignment vertical="center" wrapText="1"/>
    </xf>
    <xf numFmtId="0" fontId="8" fillId="0" borderId="41" xfId="4" applyFont="1" applyBorder="1" applyAlignment="1" applyProtection="1">
      <alignment horizontal="center" vertical="center"/>
    </xf>
    <xf numFmtId="0" fontId="1" fillId="0" borderId="41" xfId="4" applyBorder="1" applyAlignment="1">
      <alignment vertical="center"/>
    </xf>
    <xf numFmtId="0" fontId="8" fillId="0" borderId="3" xfId="4" applyFont="1" applyBorder="1" applyAlignment="1" applyProtection="1">
      <alignment horizontal="center" vertical="center" wrapText="1"/>
    </xf>
    <xf numFmtId="0" fontId="1" fillId="0" borderId="7" xfId="4" applyBorder="1" applyAlignment="1">
      <alignment vertical="center" wrapText="1"/>
    </xf>
    <xf numFmtId="0" fontId="21" fillId="0" borderId="3" xfId="4" applyFont="1" applyFill="1" applyBorder="1" applyAlignment="1" applyProtection="1">
      <alignment horizontal="center" vertical="center" wrapText="1"/>
    </xf>
    <xf numFmtId="0" fontId="21" fillId="0" borderId="7" xfId="4" applyFont="1" applyFill="1" applyBorder="1" applyAlignment="1" applyProtection="1">
      <alignment horizontal="center" vertical="center" wrapText="1"/>
    </xf>
    <xf numFmtId="0" fontId="8" fillId="0" borderId="10" xfId="4" applyFont="1" applyBorder="1" applyAlignment="1" applyProtection="1">
      <alignment horizontal="left" vertical="center" wrapText="1"/>
    </xf>
    <xf numFmtId="0" fontId="20" fillId="0" borderId="17" xfId="4" quotePrefix="1" applyFont="1" applyBorder="1" applyAlignment="1">
      <alignment horizontal="left"/>
    </xf>
    <xf numFmtId="0" fontId="20" fillId="0" borderId="0" xfId="4" quotePrefix="1" applyFont="1" applyBorder="1" applyAlignment="1">
      <alignment horizontal="left"/>
    </xf>
    <xf numFmtId="0" fontId="20" fillId="0" borderId="0" xfId="4" quotePrefix="1" applyFont="1" applyBorder="1" applyAlignment="1">
      <alignment horizontal="left" wrapText="1"/>
    </xf>
    <xf numFmtId="0" fontId="8" fillId="0" borderId="17" xfId="4" applyFont="1" applyBorder="1" applyAlignment="1">
      <alignment horizontal="left"/>
    </xf>
    <xf numFmtId="0" fontId="8" fillId="0" borderId="0" xfId="4" applyFont="1" applyBorder="1" applyAlignment="1">
      <alignment horizontal="left" wrapText="1"/>
    </xf>
    <xf numFmtId="0" fontId="8" fillId="0" borderId="0" xfId="4" applyFont="1" applyBorder="1" applyAlignment="1">
      <alignment horizontal="left"/>
    </xf>
    <xf numFmtId="0" fontId="20" fillId="0" borderId="17" xfId="4" quotePrefix="1" applyFont="1" applyBorder="1" applyAlignment="1" applyProtection="1">
      <alignment horizontal="left"/>
    </xf>
    <xf numFmtId="0" fontId="20" fillId="0" borderId="0" xfId="4" quotePrefix="1" applyFont="1" applyBorder="1" applyAlignment="1" applyProtection="1">
      <alignment horizontal="left"/>
    </xf>
    <xf numFmtId="169" fontId="12" fillId="0" borderId="9" xfId="4" applyNumberFormat="1" applyFont="1" applyBorder="1" applyAlignment="1" applyProtection="1">
      <alignment horizontal="right" vertical="center" shrinkToFit="1"/>
      <protection hidden="1"/>
    </xf>
    <xf numFmtId="169" fontId="12" fillId="0" borderId="15" xfId="4" applyNumberFormat="1" applyFont="1" applyBorder="1" applyAlignment="1" applyProtection="1">
      <alignment horizontal="right" vertical="center" shrinkToFit="1"/>
      <protection hidden="1"/>
    </xf>
    <xf numFmtId="169" fontId="12" fillId="0" borderId="50" xfId="4" applyNumberFormat="1" applyFont="1" applyBorder="1" applyAlignment="1" applyProtection="1">
      <alignment horizontal="right" vertical="center" shrinkToFit="1"/>
      <protection hidden="1"/>
    </xf>
    <xf numFmtId="169" fontId="12" fillId="0" borderId="49" xfId="4" applyNumberFormat="1" applyFont="1" applyBorder="1" applyAlignment="1" applyProtection="1">
      <alignment horizontal="right" vertical="center" shrinkToFit="1"/>
      <protection hidden="1"/>
    </xf>
    <xf numFmtId="0" fontId="12" fillId="4" borderId="10" xfId="4" applyFont="1" applyFill="1" applyBorder="1" applyAlignment="1" applyProtection="1">
      <alignment horizontal="left" vertical="center" wrapText="1"/>
    </xf>
    <xf numFmtId="0" fontId="12" fillId="4" borderId="54" xfId="4" applyFont="1" applyFill="1" applyBorder="1" applyAlignment="1" applyProtection="1">
      <alignment horizontal="left" vertical="center" wrapText="1"/>
    </xf>
    <xf numFmtId="0" fontId="69" fillId="0" borderId="43" xfId="4" applyFont="1" applyBorder="1" applyAlignment="1">
      <alignment vertical="center" wrapText="1"/>
    </xf>
    <xf numFmtId="0" fontId="69" fillId="0" borderId="11" xfId="4" applyFont="1" applyBorder="1" applyAlignment="1">
      <alignment vertical="center" wrapText="1"/>
    </xf>
    <xf numFmtId="0" fontId="69" fillId="0" borderId="58" xfId="4" applyFont="1" applyBorder="1" applyAlignment="1">
      <alignment vertical="center" wrapText="1"/>
    </xf>
    <xf numFmtId="0" fontId="69" fillId="0" borderId="41" xfId="4" applyFont="1" applyBorder="1" applyAlignment="1">
      <alignment vertical="center" wrapText="1"/>
    </xf>
    <xf numFmtId="0" fontId="69" fillId="0" borderId="10" xfId="4" applyFont="1" applyBorder="1" applyAlignment="1">
      <alignment vertical="center" wrapText="1"/>
    </xf>
    <xf numFmtId="0" fontId="69" fillId="0" borderId="42" xfId="4" applyFont="1" applyBorder="1" applyAlignment="1">
      <alignment vertical="center" wrapText="1"/>
    </xf>
    <xf numFmtId="0" fontId="2" fillId="0" borderId="64" xfId="4" applyFont="1" applyBorder="1" applyAlignment="1">
      <alignment vertical="center"/>
    </xf>
    <xf numFmtId="0" fontId="2" fillId="0" borderId="6" xfId="4" applyFont="1" applyBorder="1" applyAlignment="1">
      <alignment vertical="center"/>
    </xf>
    <xf numFmtId="0" fontId="2" fillId="0" borderId="65" xfId="4" applyFont="1" applyBorder="1" applyAlignment="1">
      <alignment vertical="center"/>
    </xf>
    <xf numFmtId="0" fontId="60" fillId="0" borderId="9" xfId="4" applyFont="1" applyBorder="1" applyAlignment="1" applyProtection="1">
      <alignment horizontal="center" vertical="center" wrapText="1"/>
      <protection locked="0"/>
    </xf>
    <xf numFmtId="0" fontId="60" fillId="0" borderId="15" xfId="4" applyFont="1" applyBorder="1" applyAlignment="1" applyProtection="1">
      <alignment horizontal="center" vertical="center" wrapText="1"/>
      <protection locked="0"/>
    </xf>
    <xf numFmtId="0" fontId="72" fillId="0" borderId="30" xfId="1" applyFont="1" applyBorder="1" applyAlignment="1" applyProtection="1">
      <alignment vertical="center" wrapText="1"/>
    </xf>
    <xf numFmtId="0" fontId="9" fillId="0" borderId="9" xfId="4" applyFont="1" applyBorder="1" applyAlignment="1">
      <alignment horizontal="center" vertical="center" wrapText="1"/>
    </xf>
    <xf numFmtId="0" fontId="9" fillId="0" borderId="15" xfId="4" applyFont="1" applyBorder="1" applyAlignment="1">
      <alignment horizontal="center" vertical="center" wrapText="1"/>
    </xf>
    <xf numFmtId="0" fontId="60" fillId="13" borderId="2" xfId="4" applyFont="1" applyFill="1" applyBorder="1" applyAlignment="1" applyProtection="1">
      <alignment horizontal="center" vertical="center" wrapText="1"/>
      <protection locked="0"/>
    </xf>
    <xf numFmtId="0" fontId="60" fillId="13" borderId="12" xfId="4" applyFont="1" applyFill="1" applyBorder="1" applyAlignment="1" applyProtection="1">
      <alignment horizontal="center" vertical="center" wrapText="1"/>
      <protection locked="0"/>
    </xf>
    <xf numFmtId="0" fontId="8" fillId="5" borderId="10" xfId="4" applyFont="1" applyFill="1" applyBorder="1" applyAlignment="1">
      <alignment horizontal="center" vertical="center" wrapText="1"/>
    </xf>
    <xf numFmtId="0" fontId="8" fillId="5" borderId="9" xfId="4" applyFont="1" applyFill="1" applyBorder="1" applyAlignment="1">
      <alignment horizontal="center" vertical="center" wrapText="1"/>
    </xf>
    <xf numFmtId="0" fontId="2" fillId="0" borderId="17" xfId="4" applyFont="1" applyBorder="1" applyAlignment="1">
      <alignment vertical="center" wrapText="1"/>
    </xf>
    <xf numFmtId="0" fontId="2" fillId="0" borderId="0" xfId="4" applyFont="1" applyBorder="1" applyAlignment="1">
      <alignment vertical="center" wrapText="1"/>
    </xf>
    <xf numFmtId="0" fontId="2" fillId="0" borderId="40" xfId="4" applyFont="1" applyBorder="1" applyAlignment="1">
      <alignment vertical="center" wrapText="1"/>
    </xf>
    <xf numFmtId="0" fontId="9" fillId="0" borderId="52" xfId="4" applyFont="1" applyBorder="1" applyAlignment="1">
      <alignment horizontal="center" vertical="center" wrapText="1"/>
    </xf>
    <xf numFmtId="0" fontId="9" fillId="0" borderId="53" xfId="4" applyFont="1" applyBorder="1" applyAlignment="1">
      <alignment horizontal="center" vertical="center" wrapText="1"/>
    </xf>
    <xf numFmtId="0" fontId="1" fillId="0" borderId="7" xfId="4" applyBorder="1" applyAlignment="1">
      <alignment horizontal="center" vertical="center" wrapText="1"/>
    </xf>
    <xf numFmtId="0" fontId="1" fillId="0" borderId="4" xfId="4" applyBorder="1" applyAlignment="1">
      <alignment horizontal="left" vertical="center" wrapText="1"/>
    </xf>
    <xf numFmtId="0" fontId="1" fillId="0" borderId="12" xfId="4" applyBorder="1" applyAlignment="1">
      <alignment horizontal="left" vertical="center" wrapText="1"/>
    </xf>
    <xf numFmtId="0" fontId="1" fillId="0" borderId="8" xfId="4" applyBorder="1" applyAlignment="1">
      <alignment horizontal="left" vertical="center" wrapText="1"/>
    </xf>
    <xf numFmtId="0" fontId="1" fillId="0" borderId="1" xfId="4" applyBorder="1" applyAlignment="1">
      <alignment horizontal="left" vertical="center" wrapText="1"/>
    </xf>
    <xf numFmtId="0" fontId="1" fillId="0" borderId="14" xfId="4" applyBorder="1" applyAlignment="1">
      <alignment horizontal="left" vertical="center" wrapText="1"/>
    </xf>
    <xf numFmtId="0" fontId="8" fillId="0" borderId="7" xfId="4" applyFont="1" applyBorder="1" applyAlignment="1" applyProtection="1">
      <alignment horizontal="center" vertical="center" wrapText="1"/>
    </xf>
    <xf numFmtId="0" fontId="8" fillId="4" borderId="10" xfId="4" applyFont="1" applyFill="1" applyBorder="1" applyAlignment="1">
      <alignment horizontal="left" vertical="center" wrapText="1"/>
    </xf>
    <xf numFmtId="0" fontId="8" fillId="0" borderId="10" xfId="4" applyFont="1" applyBorder="1" applyAlignment="1">
      <alignment horizontal="center" vertical="center" wrapText="1"/>
    </xf>
    <xf numFmtId="0" fontId="8" fillId="11" borderId="10" xfId="4" applyFont="1" applyFill="1" applyBorder="1" applyAlignment="1">
      <alignment horizontal="center" vertical="center" wrapText="1"/>
    </xf>
    <xf numFmtId="0" fontId="8" fillId="11" borderId="10" xfId="4" applyFont="1" applyFill="1" applyBorder="1" applyAlignment="1">
      <alignment horizontal="center" vertical="center"/>
    </xf>
    <xf numFmtId="0" fontId="2" fillId="0" borderId="17" xfId="4" applyFont="1" applyBorder="1" applyAlignment="1" applyProtection="1">
      <alignment horizontal="left" wrapText="1"/>
    </xf>
    <xf numFmtId="0" fontId="2" fillId="0" borderId="0" xfId="4" applyFont="1" applyBorder="1" applyAlignment="1" applyProtection="1">
      <alignment horizontal="left" wrapText="1"/>
    </xf>
    <xf numFmtId="0" fontId="2" fillId="0" borderId="40" xfId="4" applyFont="1" applyBorder="1" applyAlignment="1" applyProtection="1">
      <alignment horizontal="left" wrapText="1"/>
    </xf>
    <xf numFmtId="0" fontId="12" fillId="0" borderId="54" xfId="4" applyFont="1" applyBorder="1" applyAlignment="1" applyProtection="1">
      <alignment horizontal="left" vertical="center" wrapText="1" shrinkToFit="1"/>
    </xf>
    <xf numFmtId="0" fontId="3" fillId="7" borderId="41" xfId="4" applyFont="1" applyFill="1" applyBorder="1" applyAlignment="1" applyProtection="1">
      <alignment horizontal="center" vertical="center"/>
    </xf>
    <xf numFmtId="0" fontId="12" fillId="0" borderId="54" xfId="4" applyFont="1" applyBorder="1" applyAlignment="1" applyProtection="1">
      <alignment horizontal="left" vertical="center" wrapText="1"/>
    </xf>
    <xf numFmtId="0" fontId="1" fillId="0" borderId="50" xfId="0" applyFont="1" applyBorder="1" applyAlignment="1">
      <alignment vertical="center" wrapText="1"/>
    </xf>
    <xf numFmtId="0" fontId="1" fillId="0" borderId="46" xfId="0" applyFont="1" applyBorder="1" applyAlignment="1">
      <alignment vertical="center" wrapText="1"/>
    </xf>
    <xf numFmtId="0" fontId="1" fillId="0" borderId="47" xfId="0" applyFont="1" applyBorder="1" applyAlignment="1">
      <alignment vertical="center" wrapText="1"/>
    </xf>
    <xf numFmtId="0" fontId="102" fillId="4" borderId="16" xfId="0" applyFont="1" applyFill="1" applyBorder="1" applyAlignment="1" applyProtection="1">
      <alignment vertical="center"/>
    </xf>
    <xf numFmtId="0" fontId="102" fillId="4" borderId="30" xfId="0" applyFont="1" applyFill="1" applyBorder="1" applyAlignment="1" applyProtection="1">
      <alignment vertical="center"/>
    </xf>
    <xf numFmtId="0" fontId="102" fillId="4" borderId="39" xfId="0" applyFont="1" applyFill="1" applyBorder="1" applyAlignment="1" applyProtection="1">
      <alignment vertical="center"/>
    </xf>
    <xf numFmtId="0" fontId="102" fillId="4" borderId="69" xfId="0" applyFont="1" applyFill="1" applyBorder="1" applyAlignment="1" applyProtection="1">
      <alignment vertical="center"/>
    </xf>
    <xf numFmtId="0" fontId="102" fillId="4" borderId="21" xfId="0" applyFont="1" applyFill="1" applyBorder="1" applyAlignment="1" applyProtection="1">
      <alignment vertical="center"/>
    </xf>
    <xf numFmtId="0" fontId="102" fillId="4" borderId="70" xfId="0" applyFont="1" applyFill="1" applyBorder="1" applyAlignment="1" applyProtection="1">
      <alignment vertical="center"/>
    </xf>
    <xf numFmtId="0" fontId="5" fillId="12" borderId="25" xfId="0" applyFont="1" applyFill="1" applyBorder="1" applyAlignment="1" applyProtection="1">
      <alignment horizontal="left" vertical="center" wrapText="1"/>
    </xf>
    <xf numFmtId="0" fontId="79" fillId="12" borderId="26" xfId="0" applyFont="1" applyFill="1" applyBorder="1" applyAlignment="1" applyProtection="1">
      <alignment horizontal="left" vertical="center" wrapText="1"/>
    </xf>
    <xf numFmtId="0" fontId="79" fillId="12" borderId="27" xfId="0" applyFont="1" applyFill="1" applyBorder="1" applyAlignment="1" applyProtection="1">
      <alignment horizontal="left" vertical="center" wrapText="1"/>
    </xf>
    <xf numFmtId="0" fontId="5" fillId="12" borderId="25" xfId="0" applyFont="1" applyFill="1" applyBorder="1" applyAlignment="1" applyProtection="1">
      <alignment horizontal="center" vertical="center"/>
    </xf>
    <xf numFmtId="0" fontId="5" fillId="12" borderId="26" xfId="0" applyFont="1" applyFill="1" applyBorder="1" applyAlignment="1" applyProtection="1">
      <alignment horizontal="center" vertical="center"/>
    </xf>
    <xf numFmtId="0" fontId="5" fillId="12" borderId="27"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79" fillId="0" borderId="0" xfId="0" applyFont="1" applyFill="1" applyBorder="1" applyAlignment="1" applyProtection="1">
      <alignment horizontal="left" vertical="center" wrapText="1"/>
    </xf>
    <xf numFmtId="0" fontId="8" fillId="0" borderId="44" xfId="4" applyFont="1" applyBorder="1" applyAlignment="1" applyProtection="1">
      <alignment horizontal="center" vertical="center"/>
    </xf>
    <xf numFmtId="0" fontId="8" fillId="0" borderId="45" xfId="4" applyFont="1" applyBorder="1" applyAlignment="1" applyProtection="1">
      <alignment horizontal="center" vertical="center"/>
    </xf>
    <xf numFmtId="0" fontId="12" fillId="4" borderId="9" xfId="4" applyFont="1" applyFill="1" applyBorder="1" applyAlignment="1" applyProtection="1">
      <alignment horizontal="left" vertical="center" wrapText="1" shrinkToFit="1"/>
    </xf>
    <xf numFmtId="0" fontId="12" fillId="4" borderId="11" xfId="4" applyFont="1" applyFill="1" applyBorder="1" applyAlignment="1" applyProtection="1">
      <alignment horizontal="left" vertical="center" wrapText="1" shrinkToFit="1"/>
    </xf>
    <xf numFmtId="0" fontId="12" fillId="4" borderId="15" xfId="4" applyFont="1" applyFill="1" applyBorder="1" applyAlignment="1" applyProtection="1">
      <alignment horizontal="left" vertical="center" wrapText="1" shrinkToFit="1"/>
    </xf>
    <xf numFmtId="0" fontId="8" fillId="0" borderId="17" xfId="4" applyFont="1" applyBorder="1" applyAlignment="1" applyProtection="1">
      <alignment vertical="center" wrapText="1"/>
    </xf>
    <xf numFmtId="0" fontId="8" fillId="0" borderId="0" xfId="4" applyFont="1" applyBorder="1" applyAlignment="1" applyProtection="1">
      <alignment vertical="center" wrapText="1"/>
    </xf>
    <xf numFmtId="0" fontId="8" fillId="0" borderId="40" xfId="4" applyFont="1" applyBorder="1" applyAlignment="1" applyProtection="1">
      <alignment vertical="center" wrapText="1"/>
    </xf>
    <xf numFmtId="0" fontId="8" fillId="0" borderId="10" xfId="4" applyFont="1" applyBorder="1" applyAlignment="1" applyProtection="1">
      <alignment horizontal="center" vertical="center" wrapText="1"/>
    </xf>
    <xf numFmtId="0" fontId="8" fillId="0" borderId="10" xfId="4" applyFont="1" applyBorder="1" applyAlignment="1" applyProtection="1">
      <alignment horizontal="center" vertical="center"/>
    </xf>
    <xf numFmtId="0" fontId="8" fillId="0" borderId="42" xfId="4" applyFont="1" applyBorder="1" applyAlignment="1" applyProtection="1">
      <alignment horizontal="center" vertical="center"/>
    </xf>
    <xf numFmtId="0" fontId="8" fillId="0" borderId="10"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8" fillId="0" borderId="25" xfId="0" applyFont="1" applyBorder="1" applyAlignment="1">
      <alignment horizontal="center" vertical="center"/>
    </xf>
    <xf numFmtId="0" fontId="98" fillId="0" borderId="26" xfId="0" applyFont="1" applyBorder="1" applyAlignment="1">
      <alignment horizontal="center" vertical="center"/>
    </xf>
    <xf numFmtId="0" fontId="98" fillId="0" borderId="27" xfId="0" applyFont="1" applyBorder="1" applyAlignment="1">
      <alignment horizontal="center" vertical="center"/>
    </xf>
    <xf numFmtId="0" fontId="3" fillId="12" borderId="25" xfId="4" applyFont="1" applyFill="1" applyBorder="1" applyAlignment="1" applyProtection="1">
      <alignment horizontal="center" vertical="center"/>
    </xf>
    <xf numFmtId="0" fontId="3" fillId="12" borderId="26" xfId="4" applyFont="1" applyFill="1" applyBorder="1" applyAlignment="1" applyProtection="1">
      <alignment horizontal="center" vertical="center"/>
    </xf>
    <xf numFmtId="0" fontId="3" fillId="12" borderId="27" xfId="4" applyFont="1" applyFill="1" applyBorder="1" applyAlignment="1" applyProtection="1">
      <alignment horizontal="center" vertical="center"/>
    </xf>
    <xf numFmtId="0" fontId="8" fillId="0" borderId="10" xfId="4" applyFont="1" applyBorder="1" applyAlignment="1" applyProtection="1">
      <alignment vertical="center" wrapText="1"/>
    </xf>
    <xf numFmtId="0" fontId="1" fillId="0" borderId="28" xfId="0" applyFont="1" applyBorder="1" applyAlignment="1">
      <alignment vertical="center" wrapText="1"/>
    </xf>
    <xf numFmtId="0" fontId="1" fillId="0" borderId="60" xfId="0" applyFont="1" applyBorder="1" applyAlignment="1">
      <alignment vertical="center" wrapText="1"/>
    </xf>
    <xf numFmtId="0" fontId="1" fillId="0" borderId="61" xfId="0" applyFont="1" applyBorder="1" applyAlignment="1">
      <alignment vertical="center" wrapText="1"/>
    </xf>
    <xf numFmtId="0" fontId="1" fillId="0" borderId="9" xfId="0" applyFont="1" applyBorder="1" applyAlignment="1">
      <alignment vertical="center" wrapText="1"/>
    </xf>
    <xf numFmtId="0" fontId="1" fillId="0" borderId="11" xfId="0" applyFont="1" applyBorder="1" applyAlignment="1">
      <alignment vertical="center" wrapText="1"/>
    </xf>
    <xf numFmtId="0" fontId="1" fillId="0" borderId="58" xfId="0" applyFont="1" applyBorder="1" applyAlignment="1">
      <alignment vertical="center" wrapText="1"/>
    </xf>
    <xf numFmtId="0" fontId="97" fillId="0" borderId="9" xfId="1" applyFont="1" applyFill="1" applyBorder="1" applyAlignment="1" applyProtection="1">
      <alignment vertical="center" wrapText="1"/>
    </xf>
    <xf numFmtId="0" fontId="97" fillId="0" borderId="11" xfId="1" applyFont="1" applyFill="1" applyBorder="1" applyAlignment="1" applyProtection="1">
      <alignment vertical="center" wrapText="1"/>
    </xf>
    <xf numFmtId="0" fontId="97" fillId="0" borderId="58" xfId="1" applyFont="1" applyFill="1" applyBorder="1" applyAlignment="1" applyProtection="1">
      <alignment vertical="center" wrapText="1"/>
    </xf>
    <xf numFmtId="165" fontId="12" fillId="0" borderId="10" xfId="0" applyNumberFormat="1" applyFont="1" applyBorder="1" applyAlignment="1" applyProtection="1">
      <alignment horizontal="center" vertical="center" wrapText="1" shrinkToFit="1"/>
      <protection hidden="1"/>
    </xf>
    <xf numFmtId="0" fontId="73" fillId="0" borderId="5" xfId="4" applyFont="1" applyBorder="1" applyAlignment="1" applyProtection="1">
      <alignment horizontal="left" vertical="center" wrapText="1" shrinkToFit="1"/>
      <protection hidden="1"/>
    </xf>
    <xf numFmtId="0" fontId="73" fillId="0" borderId="0" xfId="4" applyFont="1" applyBorder="1" applyAlignment="1" applyProtection="1">
      <alignment horizontal="left" vertical="center" wrapText="1" shrinkToFit="1"/>
      <protection hidden="1"/>
    </xf>
    <xf numFmtId="0" fontId="8" fillId="11" borderId="10" xfId="0" applyFont="1" applyFill="1" applyBorder="1" applyAlignment="1">
      <alignment horizontal="center" vertical="center" wrapText="1"/>
    </xf>
    <xf numFmtId="165" fontId="2" fillId="0" borderId="10" xfId="2" applyNumberFormat="1" applyFont="1" applyBorder="1" applyAlignment="1" applyProtection="1">
      <alignment horizontal="center" vertical="center" wrapText="1" shrinkToFit="1"/>
      <protection hidden="1"/>
    </xf>
    <xf numFmtId="0" fontId="0" fillId="0" borderId="10" xfId="0" applyBorder="1" applyAlignment="1">
      <alignment horizontal="center" vertical="center"/>
    </xf>
    <xf numFmtId="0" fontId="99" fillId="0" borderId="2" xfId="4" applyFont="1" applyBorder="1" applyAlignment="1" applyProtection="1">
      <alignment horizontal="left" vertical="center" wrapText="1"/>
    </xf>
    <xf numFmtId="0" fontId="99" fillId="0" borderId="4" xfId="4" applyFont="1" applyBorder="1" applyAlignment="1" applyProtection="1">
      <alignment horizontal="left" vertical="center" wrapText="1"/>
    </xf>
    <xf numFmtId="0" fontId="99" fillId="0" borderId="56" xfId="4" applyFont="1" applyBorder="1" applyAlignment="1" applyProtection="1">
      <alignment horizontal="left" vertical="center" wrapText="1"/>
    </xf>
    <xf numFmtId="0" fontId="99" fillId="0" borderId="5" xfId="4" applyFont="1" applyBorder="1" applyAlignment="1" applyProtection="1">
      <alignment horizontal="left" vertical="center" wrapText="1"/>
    </xf>
    <xf numFmtId="0" fontId="99" fillId="0" borderId="0" xfId="4" applyFont="1" applyBorder="1" applyAlignment="1" applyProtection="1">
      <alignment horizontal="left" vertical="center" wrapText="1"/>
    </xf>
    <xf numFmtId="0" fontId="99" fillId="0" borderId="40" xfId="4" applyFont="1" applyBorder="1" applyAlignment="1" applyProtection="1">
      <alignment horizontal="left" vertical="center" wrapText="1"/>
    </xf>
    <xf numFmtId="0" fontId="99" fillId="0" borderId="8" xfId="4" applyFont="1" applyBorder="1" applyAlignment="1" applyProtection="1">
      <alignment horizontal="left" vertical="center" wrapText="1"/>
    </xf>
    <xf numFmtId="0" fontId="99" fillId="0" borderId="1" xfId="4" applyFont="1" applyBorder="1" applyAlignment="1" applyProtection="1">
      <alignment horizontal="left" vertical="center" wrapText="1"/>
    </xf>
    <xf numFmtId="0" fontId="99" fillId="0" borderId="55" xfId="4" applyFont="1" applyBorder="1" applyAlignment="1" applyProtection="1">
      <alignment horizontal="left" vertical="center" wrapText="1"/>
    </xf>
    <xf numFmtId="0" fontId="2" fillId="0" borderId="66" xfId="4" applyFont="1" applyBorder="1" applyAlignment="1">
      <alignment vertical="center"/>
    </xf>
    <xf numFmtId="0" fontId="2" fillId="0" borderId="67" xfId="4" applyFont="1" applyBorder="1" applyAlignment="1">
      <alignment vertical="center"/>
    </xf>
    <xf numFmtId="0" fontId="2" fillId="0" borderId="68" xfId="4" applyFont="1" applyBorder="1" applyAlignment="1">
      <alignment vertical="center"/>
    </xf>
    <xf numFmtId="164" fontId="12" fillId="0" borderId="10" xfId="0" applyNumberFormat="1" applyFont="1" applyBorder="1" applyAlignment="1" applyProtection="1">
      <alignment horizontal="center" vertical="center" wrapText="1" shrinkToFit="1"/>
      <protection hidden="1"/>
    </xf>
    <xf numFmtId="0" fontId="12" fillId="4" borderId="9" xfId="0" applyFont="1" applyFill="1" applyBorder="1" applyAlignment="1" applyProtection="1">
      <alignment horizontal="left" vertical="center" wrapText="1"/>
      <protection locked="0"/>
    </xf>
    <xf numFmtId="0" fontId="12" fillId="4" borderId="11" xfId="0" applyFont="1" applyFill="1" applyBorder="1" applyAlignment="1" applyProtection="1">
      <alignment horizontal="left" vertical="center" wrapText="1"/>
      <protection locked="0"/>
    </xf>
    <xf numFmtId="0" fontId="12" fillId="4" borderId="15" xfId="0" applyFont="1" applyFill="1" applyBorder="1" applyAlignment="1" applyProtection="1">
      <alignment horizontal="left" vertical="center" wrapText="1"/>
      <protection locked="0"/>
    </xf>
    <xf numFmtId="0" fontId="65" fillId="0" borderId="9" xfId="0" quotePrefix="1" applyFont="1" applyBorder="1" applyAlignment="1" applyProtection="1">
      <alignment horizontal="left" vertical="center"/>
    </xf>
    <xf numFmtId="0" fontId="65" fillId="0" borderId="11" xfId="0" quotePrefix="1" applyFont="1" applyBorder="1" applyAlignment="1" applyProtection="1">
      <alignment horizontal="left" vertical="center"/>
    </xf>
    <xf numFmtId="0" fontId="65" fillId="0" borderId="15" xfId="0" quotePrefix="1" applyFont="1" applyBorder="1" applyAlignment="1" applyProtection="1">
      <alignment horizontal="left" vertical="center"/>
    </xf>
    <xf numFmtId="0" fontId="67" fillId="0" borderId="9" xfId="0" quotePrefix="1" applyFont="1" applyBorder="1" applyAlignment="1" applyProtection="1">
      <alignment horizontal="left" vertical="center"/>
    </xf>
    <xf numFmtId="0" fontId="67" fillId="0" borderId="11" xfId="0" quotePrefix="1" applyFont="1" applyBorder="1" applyAlignment="1" applyProtection="1">
      <alignment horizontal="left" vertical="center"/>
    </xf>
    <xf numFmtId="0" fontId="67" fillId="0" borderId="15" xfId="0" quotePrefix="1" applyFont="1" applyBorder="1" applyAlignment="1" applyProtection="1">
      <alignment horizontal="left" vertical="center"/>
    </xf>
    <xf numFmtId="0" fontId="8" fillId="0" borderId="10" xfId="0" applyFont="1" applyBorder="1" applyAlignment="1" applyProtection="1">
      <alignment horizontal="center" vertical="center"/>
    </xf>
    <xf numFmtId="0" fontId="8" fillId="0" borderId="10" xfId="0" applyFont="1" applyBorder="1" applyAlignment="1" applyProtection="1">
      <alignment horizontal="left" vertical="center"/>
    </xf>
    <xf numFmtId="0" fontId="0" fillId="0" borderId="10" xfId="0" applyBorder="1" applyAlignment="1">
      <alignment horizontal="left" vertical="center"/>
    </xf>
    <xf numFmtId="0" fontId="8" fillId="0" borderId="10" xfId="0" applyFont="1" applyBorder="1" applyAlignment="1" applyProtection="1">
      <alignment horizontal="center" vertical="center" wrapText="1"/>
    </xf>
    <xf numFmtId="0" fontId="65" fillId="0" borderId="11" xfId="0" quotePrefix="1" applyFont="1" applyBorder="1" applyAlignment="1" applyProtection="1">
      <alignment horizontal="left" vertical="center" wrapText="1"/>
    </xf>
    <xf numFmtId="0" fontId="67" fillId="0" borderId="11" xfId="0" quotePrefix="1" applyFont="1" applyBorder="1" applyAlignment="1" applyProtection="1">
      <alignment horizontal="left" vertical="center" wrapText="1"/>
    </xf>
    <xf numFmtId="0" fontId="0" fillId="0" borderId="10" xfId="0" applyBorder="1" applyAlignment="1">
      <alignment horizontal="center" vertical="center" wrapText="1"/>
    </xf>
    <xf numFmtId="0" fontId="8" fillId="0" borderId="10" xfId="0" applyFont="1" applyBorder="1" applyAlignment="1" applyProtection="1">
      <alignment horizontal="left" vertical="center" wrapText="1"/>
    </xf>
    <xf numFmtId="0" fontId="0" fillId="0" borderId="10" xfId="0" applyBorder="1" applyAlignment="1">
      <alignment horizontal="left" vertical="center" wrapText="1"/>
    </xf>
    <xf numFmtId="0" fontId="3" fillId="7" borderId="10" xfId="0" applyFont="1" applyFill="1" applyBorder="1" applyAlignment="1" applyProtection="1">
      <alignment horizontal="left" vertical="center"/>
    </xf>
    <xf numFmtId="0" fontId="3" fillId="7" borderId="10" xfId="0" applyFont="1" applyFill="1" applyBorder="1" applyAlignment="1" applyProtection="1">
      <alignment horizontal="left" vertical="center" wrapText="1"/>
    </xf>
    <xf numFmtId="0" fontId="8" fillId="0" borderId="2" xfId="0" applyFont="1" applyBorder="1" applyAlignment="1" applyProtection="1">
      <alignment horizontal="center" vertical="center"/>
    </xf>
    <xf numFmtId="0" fontId="8" fillId="0" borderId="8" xfId="0" applyFont="1" applyBorder="1" applyAlignment="1" applyProtection="1">
      <alignment horizontal="center" vertical="center"/>
    </xf>
    <xf numFmtId="0" fontId="8" fillId="0" borderId="3"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2" xfId="0" applyFont="1" applyBorder="1" applyAlignment="1" applyProtection="1">
      <alignment horizontal="left" vertical="center" wrapText="1"/>
    </xf>
    <xf numFmtId="0" fontId="8" fillId="0" borderId="4" xfId="0" applyFont="1" applyBorder="1" applyAlignment="1" applyProtection="1">
      <alignment horizontal="left" vertical="center" wrapText="1"/>
    </xf>
    <xf numFmtId="0" fontId="8" fillId="0" borderId="12" xfId="0" applyFont="1" applyBorder="1" applyAlignment="1" applyProtection="1">
      <alignment horizontal="left" vertical="center" wrapText="1"/>
    </xf>
    <xf numFmtId="0" fontId="8" fillId="0" borderId="8" xfId="0" applyFont="1" applyBorder="1" applyAlignment="1" applyProtection="1">
      <alignment horizontal="left" vertical="center" wrapText="1"/>
    </xf>
    <xf numFmtId="0" fontId="8" fillId="0" borderId="1" xfId="0" applyFont="1" applyBorder="1" applyAlignment="1" applyProtection="1">
      <alignment horizontal="left" vertical="center" wrapText="1"/>
    </xf>
    <xf numFmtId="0" fontId="8" fillId="0" borderId="14" xfId="0" applyFont="1" applyBorder="1" applyAlignment="1" applyProtection="1">
      <alignment horizontal="left" vertical="center" wrapText="1"/>
    </xf>
    <xf numFmtId="0" fontId="8" fillId="0" borderId="6" xfId="0" applyFont="1" applyBorder="1" applyAlignment="1" applyProtection="1">
      <alignment horizontal="center" vertical="center" wrapText="1"/>
    </xf>
    <xf numFmtId="0" fontId="0" fillId="0" borderId="7" xfId="0" applyBorder="1" applyAlignment="1">
      <alignment horizontal="center" vertical="center"/>
    </xf>
    <xf numFmtId="0" fontId="8" fillId="11" borderId="3" xfId="0" applyFont="1" applyFill="1" applyBorder="1" applyAlignment="1" applyProtection="1">
      <alignment horizontal="center" vertical="center"/>
    </xf>
    <xf numFmtId="0" fontId="8" fillId="11" borderId="7" xfId="0" applyFont="1" applyFill="1" applyBorder="1" applyAlignment="1" applyProtection="1">
      <alignment horizontal="center" vertical="center"/>
    </xf>
    <xf numFmtId="0" fontId="8" fillId="0" borderId="3" xfId="0" applyFont="1" applyBorder="1" applyAlignment="1" applyProtection="1">
      <alignment horizontal="center" vertical="center"/>
    </xf>
    <xf numFmtId="0" fontId="8" fillId="0" borderId="0" xfId="0" applyFont="1" applyAlignment="1">
      <alignment horizontal="right"/>
    </xf>
    <xf numFmtId="0" fontId="22" fillId="0" borderId="0" xfId="0" applyFont="1" applyBorder="1" applyAlignment="1" applyProtection="1">
      <alignment horizontal="left" vertical="center"/>
    </xf>
    <xf numFmtId="0" fontId="22" fillId="0" borderId="0" xfId="0" applyFont="1" applyBorder="1" applyAlignment="1" applyProtection="1">
      <alignment horizontal="left" vertical="center" wrapText="1"/>
    </xf>
    <xf numFmtId="0" fontId="3" fillId="0" borderId="9" xfId="0" applyFont="1" applyBorder="1" applyAlignment="1" applyProtection="1">
      <alignment horizontal="left" vertical="center" wrapText="1"/>
      <protection locked="0" hidden="1"/>
    </xf>
    <xf numFmtId="0" fontId="3" fillId="0" borderId="11" xfId="0" applyFont="1" applyBorder="1" applyAlignment="1" applyProtection="1">
      <alignment horizontal="left" vertical="center" wrapText="1"/>
      <protection locked="0" hidden="1"/>
    </xf>
    <xf numFmtId="0" fontId="3" fillId="0" borderId="11" xfId="0" applyFont="1" applyBorder="1" applyAlignment="1" applyProtection="1">
      <alignment horizontal="left" vertical="center"/>
      <protection locked="0" hidden="1"/>
    </xf>
    <xf numFmtId="0" fontId="3" fillId="0" borderId="15" xfId="0" applyFont="1" applyBorder="1" applyAlignment="1" applyProtection="1">
      <alignment horizontal="left" vertical="center"/>
      <protection locked="0" hidden="1"/>
    </xf>
    <xf numFmtId="0" fontId="3" fillId="0" borderId="0" xfId="0" applyFont="1" applyBorder="1" applyAlignment="1" applyProtection="1">
      <alignment horizontal="left" vertical="center"/>
    </xf>
    <xf numFmtId="0" fontId="3" fillId="0" borderId="13" xfId="0" applyFont="1" applyBorder="1" applyAlignment="1" applyProtection="1">
      <alignment horizontal="left" vertical="center" wrapText="1"/>
    </xf>
    <xf numFmtId="0" fontId="3" fillId="0" borderId="10" xfId="0" applyFont="1" applyBorder="1" applyAlignment="1" applyProtection="1">
      <alignment horizontal="center" vertical="center" wrapText="1"/>
      <protection locked="0"/>
    </xf>
    <xf numFmtId="0" fontId="3" fillId="0" borderId="13" xfId="0" applyFont="1" applyBorder="1" applyAlignment="1" applyProtection="1">
      <alignment horizontal="left" vertical="center"/>
    </xf>
    <xf numFmtId="0" fontId="3" fillId="0" borderId="9" xfId="0" applyFont="1" applyBorder="1" applyAlignment="1" applyProtection="1">
      <alignment horizontal="left" vertical="center"/>
      <protection locked="0" hidden="1"/>
    </xf>
    <xf numFmtId="0" fontId="3" fillId="0" borderId="10" xfId="0" applyFont="1" applyBorder="1" applyAlignment="1" applyProtection="1">
      <alignment horizontal="center" vertical="center"/>
      <protection locked="0"/>
    </xf>
    <xf numFmtId="169" fontId="21" fillId="4" borderId="0" xfId="0" applyNumberFormat="1" applyFont="1" applyFill="1" applyBorder="1" applyAlignment="1" applyProtection="1">
      <alignment horizontal="right" vertical="center" shrinkToFit="1"/>
      <protection hidden="1"/>
    </xf>
    <xf numFmtId="0" fontId="8" fillId="4" borderId="0" xfId="0" applyFont="1" applyFill="1" applyBorder="1" applyAlignment="1" applyProtection="1">
      <alignment horizontal="center" vertical="center"/>
    </xf>
    <xf numFmtId="49" fontId="12" fillId="0" borderId="9" xfId="0" applyNumberFormat="1" applyFont="1" applyBorder="1" applyAlignment="1" applyProtection="1">
      <alignment horizontal="left" vertical="center" wrapText="1"/>
      <protection locked="0"/>
    </xf>
    <xf numFmtId="49" fontId="12" fillId="0" borderId="11" xfId="0" applyNumberFormat="1" applyFont="1" applyBorder="1" applyAlignment="1" applyProtection="1">
      <alignment horizontal="left" vertical="center" wrapText="1"/>
      <protection locked="0"/>
    </xf>
    <xf numFmtId="39" fontId="2" fillId="0" borderId="9" xfId="3" applyNumberFormat="1" applyFont="1" applyBorder="1" applyAlignment="1" applyProtection="1">
      <alignment horizontal="right" vertical="center" shrinkToFit="1"/>
      <protection hidden="1"/>
    </xf>
    <xf numFmtId="39" fontId="2" fillId="0" borderId="15" xfId="3" applyNumberFormat="1" applyFont="1" applyBorder="1" applyAlignment="1" applyProtection="1">
      <alignment horizontal="right" vertical="center" shrinkToFit="1"/>
      <protection hidden="1"/>
    </xf>
    <xf numFmtId="169" fontId="64" fillId="0" borderId="7" xfId="3" applyNumberFormat="1" applyFont="1" applyBorder="1" applyAlignment="1" applyProtection="1">
      <alignment horizontal="right" vertical="center" shrinkToFit="1"/>
      <protection hidden="1"/>
    </xf>
    <xf numFmtId="0" fontId="3" fillId="4" borderId="0" xfId="0" applyFont="1" applyFill="1" applyBorder="1" applyAlignment="1" applyProtection="1">
      <alignment horizontal="center" vertical="center"/>
    </xf>
    <xf numFmtId="4" fontId="12" fillId="4" borderId="0" xfId="3" applyNumberFormat="1" applyFont="1" applyFill="1" applyBorder="1" applyAlignment="1" applyProtection="1">
      <alignment horizontal="right" vertical="center" shrinkToFit="1"/>
      <protection hidden="1"/>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vertical="center"/>
    </xf>
    <xf numFmtId="0" fontId="13" fillId="4" borderId="0" xfId="0" applyFont="1" applyFill="1" applyBorder="1" applyAlignment="1" applyProtection="1">
      <alignment horizontal="left" vertical="center" shrinkToFit="1"/>
    </xf>
    <xf numFmtId="0" fontId="66" fillId="0" borderId="9" xfId="0" quotePrefix="1" applyFont="1" applyBorder="1" applyAlignment="1" applyProtection="1">
      <alignment horizontal="left" vertical="center"/>
    </xf>
    <xf numFmtId="0" fontId="66" fillId="0" borderId="11" xfId="0" quotePrefix="1" applyFont="1" applyBorder="1" applyAlignment="1" applyProtection="1">
      <alignment horizontal="left" vertical="center" wrapText="1"/>
    </xf>
    <xf numFmtId="0" fontId="66" fillId="0" borderId="11" xfId="0" quotePrefix="1" applyFont="1" applyBorder="1" applyAlignment="1" applyProtection="1">
      <alignment horizontal="left" vertical="center"/>
    </xf>
    <xf numFmtId="0" fontId="66" fillId="0" borderId="15" xfId="0" quotePrefix="1" applyFont="1" applyBorder="1" applyAlignment="1" applyProtection="1">
      <alignment horizontal="left" vertical="center"/>
    </xf>
    <xf numFmtId="0" fontId="8" fillId="0" borderId="2" xfId="0" applyFont="1" applyBorder="1" applyAlignment="1">
      <alignment horizontal="center" vertical="center"/>
    </xf>
    <xf numFmtId="0" fontId="8" fillId="0" borderId="18" xfId="0" applyFont="1" applyBorder="1" applyAlignment="1">
      <alignment horizontal="center" vertical="center"/>
    </xf>
    <xf numFmtId="0" fontId="8" fillId="0" borderId="12" xfId="0" applyFont="1" applyBorder="1" applyAlignment="1" applyProtection="1">
      <alignment horizontal="center" vertical="center" wrapText="1"/>
    </xf>
    <xf numFmtId="0" fontId="8" fillId="0" borderId="19" xfId="0" applyFont="1" applyBorder="1" applyAlignment="1" applyProtection="1">
      <alignment horizontal="center" vertical="center" wrapText="1"/>
    </xf>
    <xf numFmtId="0" fontId="8" fillId="0" borderId="2"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21" fillId="4" borderId="0" xfId="0" applyFont="1" applyFill="1" applyBorder="1" applyAlignment="1" applyProtection="1">
      <alignment horizontal="center" vertical="center" wrapText="1"/>
    </xf>
    <xf numFmtId="169" fontId="2" fillId="4" borderId="0" xfId="3" applyNumberFormat="1" applyFont="1" applyFill="1" applyBorder="1" applyAlignment="1" applyProtection="1">
      <alignment horizontal="right" vertical="center" shrinkToFit="1"/>
      <protection hidden="1"/>
    </xf>
    <xf numFmtId="39" fontId="2" fillId="0" borderId="8" xfId="3" applyNumberFormat="1" applyFont="1" applyBorder="1" applyAlignment="1" applyProtection="1">
      <alignment horizontal="right" vertical="center" shrinkToFit="1"/>
      <protection hidden="1"/>
    </xf>
    <xf numFmtId="39" fontId="2" fillId="0" borderId="14" xfId="3" applyNumberFormat="1" applyFont="1" applyBorder="1" applyAlignment="1" applyProtection="1">
      <alignment horizontal="right" vertical="center" shrinkToFit="1"/>
      <protection hidden="1"/>
    </xf>
    <xf numFmtId="0" fontId="8" fillId="0" borderId="4" xfId="0" applyFont="1" applyBorder="1" applyAlignment="1" applyProtection="1">
      <alignment horizontal="right"/>
    </xf>
    <xf numFmtId="49" fontId="12" fillId="0" borderId="8"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0" fontId="8" fillId="0" borderId="3"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 xfId="0" applyFont="1" applyBorder="1" applyAlignment="1">
      <alignment horizontal="left" vertical="center" wrapText="1" shrinkToFit="1"/>
    </xf>
    <xf numFmtId="0" fontId="8" fillId="0" borderId="4" xfId="0" applyFont="1" applyBorder="1" applyAlignment="1">
      <alignment horizontal="left" vertical="center" wrapText="1" shrinkToFit="1"/>
    </xf>
    <xf numFmtId="0" fontId="8" fillId="0" borderId="12" xfId="0" applyFont="1" applyBorder="1" applyAlignment="1">
      <alignment horizontal="left" vertical="center" wrapText="1" shrinkToFit="1"/>
    </xf>
    <xf numFmtId="0" fontId="8" fillId="0" borderId="18" xfId="0" applyFont="1" applyBorder="1" applyAlignment="1">
      <alignment horizontal="left" vertical="center" wrapText="1" shrinkToFit="1"/>
    </xf>
    <xf numFmtId="0" fontId="8" fillId="0" borderId="21" xfId="0" applyFont="1" applyBorder="1" applyAlignment="1">
      <alignment horizontal="left" vertical="center" wrapText="1" shrinkToFit="1"/>
    </xf>
    <xf numFmtId="0" fontId="8" fillId="0" borderId="19" xfId="0" applyFont="1" applyBorder="1" applyAlignment="1">
      <alignment horizontal="left" vertical="center" wrapText="1" shrinkToFit="1"/>
    </xf>
    <xf numFmtId="0" fontId="0" fillId="0" borderId="20" xfId="0" applyBorder="1" applyAlignment="1">
      <alignment horizontal="center" vertical="center" wrapText="1"/>
    </xf>
    <xf numFmtId="0" fontId="8" fillId="0" borderId="4" xfId="0" applyFont="1"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19" xfId="0" applyBorder="1" applyAlignment="1">
      <alignment horizontal="center" vertical="center" wrapText="1"/>
    </xf>
    <xf numFmtId="49" fontId="12" fillId="0" borderId="15" xfId="0" applyNumberFormat="1" applyFont="1" applyBorder="1" applyAlignment="1" applyProtection="1">
      <alignment horizontal="left" vertical="center" wrapText="1"/>
      <protection locked="0"/>
    </xf>
    <xf numFmtId="0" fontId="17" fillId="4" borderId="0" xfId="0" applyFont="1" applyFill="1" applyBorder="1" applyAlignment="1" applyProtection="1">
      <alignment horizontal="center" vertical="center"/>
    </xf>
    <xf numFmtId="0" fontId="5" fillId="4" borderId="0" xfId="0" applyFont="1" applyFill="1" applyBorder="1" applyAlignment="1" applyProtection="1">
      <alignment horizontal="center"/>
    </xf>
    <xf numFmtId="0" fontId="8" fillId="5" borderId="9" xfId="0" applyFont="1" applyFill="1" applyBorder="1" applyAlignment="1">
      <alignment horizontal="center" vertical="center"/>
    </xf>
    <xf numFmtId="0" fontId="8" fillId="5" borderId="11" xfId="0" applyFont="1" applyFill="1" applyBorder="1" applyAlignment="1">
      <alignment horizontal="center" vertical="center"/>
    </xf>
    <xf numFmtId="0" fontId="8" fillId="5" borderId="11" xfId="0" applyFont="1" applyFill="1" applyBorder="1" applyAlignment="1">
      <alignment horizontal="center" vertical="center" wrapText="1"/>
    </xf>
    <xf numFmtId="0" fontId="3" fillId="0" borderId="10" xfId="0" applyFont="1" applyBorder="1" applyAlignment="1" applyProtection="1">
      <alignment horizontal="left" vertical="center"/>
      <protection locked="0" hidden="1"/>
    </xf>
    <xf numFmtId="0" fontId="3" fillId="7" borderId="9"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8" fillId="5" borderId="9" xfId="0" applyFont="1" applyFill="1" applyBorder="1" applyAlignment="1">
      <alignment horizontal="center" vertical="center" wrapText="1"/>
    </xf>
    <xf numFmtId="171" fontId="5" fillId="0" borderId="10" xfId="2" applyNumberFormat="1" applyFont="1" applyBorder="1" applyAlignment="1" applyProtection="1">
      <alignment horizontal="right" vertical="center" wrapText="1" shrinkToFit="1"/>
      <protection hidden="1"/>
    </xf>
    <xf numFmtId="168" fontId="19" fillId="0" borderId="11" xfId="0" applyNumberFormat="1" applyFont="1" applyBorder="1" applyAlignment="1" applyProtection="1">
      <alignment horizontal="center" vertical="center" shrinkToFit="1"/>
      <protection locked="0"/>
    </xf>
    <xf numFmtId="168" fontId="19" fillId="0" borderId="15" xfId="0" applyNumberFormat="1" applyFont="1" applyBorder="1" applyAlignment="1" applyProtection="1">
      <alignment horizontal="center" vertical="center" shrinkToFit="1"/>
      <protection locked="0"/>
    </xf>
    <xf numFmtId="0" fontId="9" fillId="0" borderId="0" xfId="0" applyFont="1" applyAlignment="1" applyProtection="1">
      <alignment horizontal="center" vertical="center"/>
    </xf>
    <xf numFmtId="0" fontId="8" fillId="11" borderId="2" xfId="0" applyFont="1" applyFill="1" applyBorder="1" applyAlignment="1">
      <alignment horizontal="center" vertical="center" wrapText="1"/>
    </xf>
    <xf numFmtId="0" fontId="8" fillId="11" borderId="12" xfId="0" applyFont="1" applyFill="1" applyBorder="1" applyAlignment="1">
      <alignment horizontal="center" vertical="center" wrapText="1"/>
    </xf>
    <xf numFmtId="0" fontId="8" fillId="11" borderId="18" xfId="0" applyFont="1" applyFill="1" applyBorder="1" applyAlignment="1">
      <alignment horizontal="center" vertical="center" wrapText="1"/>
    </xf>
    <xf numFmtId="0" fontId="8" fillId="11" borderId="19" xfId="0" applyFont="1" applyFill="1" applyBorder="1" applyAlignment="1">
      <alignment horizontal="center" vertical="center" wrapText="1"/>
    </xf>
    <xf numFmtId="0" fontId="8" fillId="11" borderId="4" xfId="0" applyFont="1" applyFill="1" applyBorder="1" applyAlignment="1">
      <alignment horizontal="center" vertical="center" wrapText="1"/>
    </xf>
    <xf numFmtId="0" fontId="0" fillId="11" borderId="18" xfId="0" applyFill="1" applyBorder="1" applyAlignment="1">
      <alignment horizontal="center" vertical="center" wrapText="1"/>
    </xf>
    <xf numFmtId="0" fontId="0" fillId="11" borderId="21" xfId="0" applyFill="1" applyBorder="1" applyAlignment="1">
      <alignment horizontal="center" vertical="center" wrapText="1"/>
    </xf>
    <xf numFmtId="0" fontId="0" fillId="11" borderId="19" xfId="0" applyFill="1" applyBorder="1" applyAlignment="1">
      <alignment horizontal="center" vertical="center" wrapText="1"/>
    </xf>
    <xf numFmtId="0" fontId="3" fillId="0" borderId="10" xfId="0" applyFont="1" applyBorder="1" applyAlignment="1" applyProtection="1">
      <alignment horizontal="left" vertical="center" wrapText="1"/>
      <protection locked="0" hidden="1"/>
    </xf>
    <xf numFmtId="169" fontId="64" fillId="0" borderId="10" xfId="3" applyNumberFormat="1" applyFont="1" applyBorder="1" applyAlignment="1" applyProtection="1">
      <alignment horizontal="right" vertical="center" shrinkToFit="1"/>
      <protection hidden="1"/>
    </xf>
    <xf numFmtId="169" fontId="64" fillId="0" borderId="6" xfId="3" applyNumberFormat="1" applyFont="1" applyBorder="1" applyAlignment="1" applyProtection="1">
      <alignment horizontal="right" vertical="center" shrinkToFit="1"/>
      <protection hidden="1"/>
    </xf>
    <xf numFmtId="169" fontId="64" fillId="0" borderId="30" xfId="3" applyNumberFormat="1" applyFont="1" applyBorder="1" applyAlignment="1" applyProtection="1">
      <alignment horizontal="right" vertical="center" shrinkToFit="1"/>
      <protection hidden="1"/>
    </xf>
    <xf numFmtId="169" fontId="64" fillId="0" borderId="31" xfId="3" applyNumberFormat="1" applyFont="1" applyBorder="1" applyAlignment="1" applyProtection="1">
      <alignment horizontal="right" vertical="center" shrinkToFit="1"/>
      <protection hidden="1"/>
    </xf>
    <xf numFmtId="39" fontId="2" fillId="0" borderId="28" xfId="3" applyNumberFormat="1" applyFont="1" applyBorder="1" applyAlignment="1" applyProtection="1">
      <alignment horizontal="right" vertical="center" shrinkToFit="1"/>
      <protection hidden="1"/>
    </xf>
    <xf numFmtId="39" fontId="2" fillId="0" borderId="29" xfId="3" applyNumberFormat="1" applyFont="1" applyBorder="1" applyAlignment="1" applyProtection="1">
      <alignment horizontal="right" vertical="center" shrinkToFit="1"/>
      <protection hidden="1"/>
    </xf>
    <xf numFmtId="0" fontId="8" fillId="0" borderId="3" xfId="0" applyFont="1" applyBorder="1" applyAlignment="1">
      <alignment horizontal="center" vertical="center"/>
    </xf>
    <xf numFmtId="0" fontId="8" fillId="0" borderId="20" xfId="0" applyFont="1" applyBorder="1" applyAlignment="1">
      <alignment horizontal="center" vertical="center"/>
    </xf>
    <xf numFmtId="171" fontId="5" fillId="0" borderId="9" xfId="2" applyNumberFormat="1" applyFont="1" applyBorder="1" applyAlignment="1" applyProtection="1">
      <alignment horizontal="right" vertical="center" wrapText="1" shrinkToFit="1"/>
      <protection hidden="1"/>
    </xf>
    <xf numFmtId="171" fontId="5" fillId="0" borderId="11" xfId="2" applyNumberFormat="1" applyFont="1" applyBorder="1" applyAlignment="1" applyProtection="1">
      <alignment horizontal="right" vertical="center" wrapText="1" shrinkToFit="1"/>
      <protection hidden="1"/>
    </xf>
    <xf numFmtId="171" fontId="5" fillId="0" borderId="15" xfId="2" applyNumberFormat="1" applyFont="1" applyBorder="1" applyAlignment="1" applyProtection="1">
      <alignment horizontal="right" vertical="center" wrapText="1" shrinkToFit="1"/>
      <protection hidden="1"/>
    </xf>
    <xf numFmtId="0" fontId="8" fillId="0" borderId="4" xfId="0" applyFont="1" applyBorder="1" applyAlignment="1" applyProtection="1">
      <alignment horizontal="right" vertical="top"/>
    </xf>
    <xf numFmtId="0" fontId="2" fillId="0" borderId="9" xfId="0" applyFont="1" applyBorder="1" applyAlignment="1" applyProtection="1">
      <alignment horizontal="left" vertical="center" wrapText="1"/>
      <protection locked="0"/>
    </xf>
    <xf numFmtId="0" fontId="2" fillId="0" borderId="11"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2" fillId="4" borderId="0" xfId="0" quotePrefix="1" applyFont="1" applyFill="1" applyBorder="1" applyAlignment="1" applyProtection="1">
      <alignment horizontal="left" wrapText="1"/>
    </xf>
    <xf numFmtId="0" fontId="20" fillId="4" borderId="0" xfId="0" quotePrefix="1" applyFont="1" applyFill="1" applyBorder="1" applyAlignment="1" applyProtection="1">
      <alignment horizontal="left" wrapText="1"/>
    </xf>
    <xf numFmtId="0" fontId="8" fillId="0" borderId="10" xfId="0" quotePrefix="1" applyFont="1" applyBorder="1" applyAlignment="1">
      <alignment horizontal="left" vertical="center"/>
    </xf>
    <xf numFmtId="0" fontId="8" fillId="0" borderId="10" xfId="0" quotePrefix="1" applyFont="1" applyBorder="1" applyAlignment="1">
      <alignment horizontal="left" vertical="center" wrapText="1"/>
    </xf>
    <xf numFmtId="0" fontId="2" fillId="0" borderId="0" xfId="0" applyFont="1" applyProtection="1">
      <protection hidden="1"/>
    </xf>
    <xf numFmtId="0" fontId="3" fillId="4" borderId="0" xfId="0" applyFont="1" applyFill="1" applyBorder="1" applyAlignment="1" applyProtection="1">
      <alignment horizontal="center"/>
    </xf>
    <xf numFmtId="0" fontId="8" fillId="4" borderId="0" xfId="0" quotePrefix="1" applyFont="1" applyFill="1" applyBorder="1" applyAlignment="1">
      <alignment horizontal="left" vertical="center"/>
    </xf>
    <xf numFmtId="0" fontId="20" fillId="4" borderId="0" xfId="0" quotePrefix="1" applyFont="1" applyFill="1" applyBorder="1" applyAlignment="1">
      <alignment horizontal="left"/>
    </xf>
    <xf numFmtId="0" fontId="20" fillId="4" borderId="0" xfId="0" quotePrefix="1" applyFont="1" applyFill="1" applyBorder="1" applyAlignment="1" applyProtection="1">
      <alignment horizontal="left"/>
    </xf>
    <xf numFmtId="0" fontId="8" fillId="0" borderId="10" xfId="0" applyFont="1" applyBorder="1" applyAlignment="1">
      <alignment horizontal="center" vertical="center"/>
    </xf>
    <xf numFmtId="0" fontId="8" fillId="0" borderId="10" xfId="0" applyFont="1" applyBorder="1" applyAlignment="1">
      <alignment horizontal="left" vertical="center"/>
    </xf>
    <xf numFmtId="0" fontId="8" fillId="11" borderId="10" xfId="0" applyFont="1" applyFill="1" applyBorder="1" applyAlignment="1">
      <alignment horizontal="center" vertical="center"/>
    </xf>
    <xf numFmtId="0" fontId="0" fillId="11" borderId="10" xfId="0" applyFill="1" applyBorder="1" applyAlignment="1">
      <alignment horizontal="center" vertical="center"/>
    </xf>
    <xf numFmtId="0" fontId="9" fillId="0" borderId="10" xfId="0" applyFont="1" applyBorder="1" applyAlignment="1">
      <alignment horizontal="center" vertical="center"/>
    </xf>
    <xf numFmtId="0" fontId="12" fillId="4" borderId="0" xfId="0" applyFont="1" applyFill="1" applyBorder="1" applyAlignment="1" applyProtection="1">
      <alignment horizontal="left"/>
    </xf>
    <xf numFmtId="0" fontId="12" fillId="4" borderId="0" xfId="0" applyFont="1" applyFill="1" applyBorder="1" applyAlignment="1" applyProtection="1">
      <alignment horizontal="center"/>
    </xf>
    <xf numFmtId="170" fontId="21" fillId="4" borderId="0" xfId="2" applyNumberFormat="1" applyFont="1" applyFill="1" applyBorder="1" applyAlignment="1" applyProtection="1">
      <alignment horizontal="right" shrinkToFit="1"/>
      <protection hidden="1"/>
    </xf>
    <xf numFmtId="0" fontId="8" fillId="4" borderId="0" xfId="0" applyFont="1" applyFill="1" applyBorder="1" applyAlignment="1">
      <alignment horizontal="left" wrapText="1"/>
    </xf>
    <xf numFmtId="170" fontId="12" fillId="4" borderId="0" xfId="2" applyNumberFormat="1" applyFont="1" applyFill="1" applyBorder="1" applyAlignment="1" applyProtection="1">
      <alignment horizontal="right" shrinkToFit="1"/>
      <protection hidden="1"/>
    </xf>
    <xf numFmtId="0" fontId="8" fillId="4" borderId="0" xfId="0" applyFont="1" applyFill="1" applyBorder="1" applyAlignment="1">
      <alignment horizontal="center" vertical="center"/>
    </xf>
    <xf numFmtId="0" fontId="8" fillId="4" borderId="0" xfId="0" applyFont="1" applyFill="1" applyBorder="1" applyAlignment="1">
      <alignment horizontal="left"/>
    </xf>
    <xf numFmtId="0" fontId="8" fillId="4" borderId="0" xfId="0" applyFont="1" applyFill="1" applyBorder="1" applyAlignment="1">
      <alignment horizontal="left" vertical="center"/>
    </xf>
    <xf numFmtId="0" fontId="3" fillId="7" borderId="15" xfId="0" applyFont="1" applyFill="1" applyBorder="1" applyAlignment="1" applyProtection="1">
      <alignment horizontal="left" vertical="center"/>
    </xf>
    <xf numFmtId="0" fontId="12" fillId="0" borderId="11" xfId="0" applyFont="1" applyBorder="1" applyAlignment="1" applyProtection="1">
      <alignment horizontal="left" vertical="center" wrapText="1"/>
      <protection locked="0"/>
    </xf>
    <xf numFmtId="0" fontId="8" fillId="0" borderId="10" xfId="0" applyFont="1" applyBorder="1" applyAlignment="1">
      <alignment horizontal="left" vertical="center" wrapText="1"/>
    </xf>
    <xf numFmtId="0" fontId="5" fillId="0" borderId="9" xfId="0" quotePrefix="1" applyFont="1" applyBorder="1" applyAlignment="1">
      <alignment horizontal="left" vertical="center"/>
    </xf>
    <xf numFmtId="0" fontId="5" fillId="0" borderId="11" xfId="0" quotePrefix="1" applyFont="1" applyBorder="1" applyAlignment="1">
      <alignment horizontal="left" vertical="center"/>
    </xf>
    <xf numFmtId="0" fontId="5" fillId="0" borderId="15" xfId="0" quotePrefix="1" applyFont="1" applyBorder="1" applyAlignment="1">
      <alignment horizontal="left" vertical="center"/>
    </xf>
    <xf numFmtId="0" fontId="8" fillId="0" borderId="4" xfId="0" applyFont="1" applyBorder="1" applyAlignment="1">
      <alignment horizontal="right"/>
    </xf>
    <xf numFmtId="4" fontId="2" fillId="0" borderId="11" xfId="3" applyNumberFormat="1" applyFont="1" applyBorder="1" applyAlignment="1" applyProtection="1">
      <alignment horizontal="right" vertical="center"/>
      <protection locked="0"/>
    </xf>
    <xf numFmtId="4" fontId="2" fillId="0" borderId="15" xfId="3" applyNumberFormat="1" applyFont="1" applyBorder="1" applyAlignment="1" applyProtection="1">
      <alignment horizontal="right" vertical="center"/>
      <protection locked="0"/>
    </xf>
    <xf numFmtId="169" fontId="2" fillId="0" borderId="9" xfId="0" applyNumberFormat="1" applyFont="1" applyBorder="1" applyAlignment="1" applyProtection="1">
      <alignment horizontal="right" vertical="center" shrinkToFit="1"/>
      <protection hidden="1"/>
    </xf>
    <xf numFmtId="169" fontId="2" fillId="0" borderId="15" xfId="0" applyNumberFormat="1" applyFont="1" applyBorder="1" applyAlignment="1" applyProtection="1">
      <alignment horizontal="right" vertical="center" shrinkToFit="1"/>
      <protection hidden="1"/>
    </xf>
    <xf numFmtId="0" fontId="5" fillId="0" borderId="11" xfId="0" quotePrefix="1" applyFont="1" applyBorder="1" applyAlignment="1">
      <alignment horizontal="left" vertical="center" wrapText="1"/>
    </xf>
    <xf numFmtId="0" fontId="8" fillId="0" borderId="7" xfId="0" applyFont="1" applyBorder="1" applyAlignment="1">
      <alignment horizontal="center" vertical="center"/>
    </xf>
    <xf numFmtId="0" fontId="8" fillId="0" borderId="2" xfId="0" applyFont="1" applyBorder="1" applyAlignment="1">
      <alignment horizontal="left"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1" xfId="0" applyFont="1" applyBorder="1" applyAlignment="1">
      <alignment horizontal="left" vertical="center" wrapText="1"/>
    </xf>
    <xf numFmtId="0" fontId="8" fillId="0" borderId="7"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4" xfId="0" applyFont="1" applyBorder="1" applyAlignment="1">
      <alignment horizontal="center" vertical="center" wrapText="1"/>
    </xf>
    <xf numFmtId="0" fontId="8" fillId="11" borderId="8" xfId="0" applyFont="1" applyFill="1" applyBorder="1" applyAlignment="1">
      <alignment horizontal="center" vertical="center" wrapText="1"/>
    </xf>
    <xf numFmtId="0" fontId="8" fillId="11" borderId="14" xfId="0" applyFont="1" applyFill="1" applyBorder="1" applyAlignment="1">
      <alignment horizontal="center" vertical="center" wrapText="1"/>
    </xf>
    <xf numFmtId="0" fontId="8" fillId="0" borderId="10" xfId="0" applyFont="1" applyFill="1" applyBorder="1" applyAlignment="1" applyProtection="1">
      <alignment horizontal="center" vertical="center"/>
    </xf>
    <xf numFmtId="4" fontId="2" fillId="0" borderId="10" xfId="3" applyNumberFormat="1" applyFont="1" applyBorder="1" applyAlignment="1" applyProtection="1">
      <alignment horizontal="right" vertical="center"/>
      <protection locked="0"/>
    </xf>
    <xf numFmtId="0" fontId="3" fillId="0" borderId="9"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3" fillId="0" borderId="11"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2" fontId="63" fillId="0" borderId="10" xfId="0" applyNumberFormat="1" applyFont="1" applyBorder="1" applyAlignment="1" applyProtection="1">
      <alignment horizontal="left" vertical="center" shrinkToFit="1"/>
    </xf>
    <xf numFmtId="172" fontId="63" fillId="0" borderId="10" xfId="0" applyNumberFormat="1" applyFont="1" applyBorder="1" applyAlignment="1" applyProtection="1">
      <alignment horizontal="left" vertical="center" wrapText="1" shrinkToFit="1"/>
    </xf>
    <xf numFmtId="0" fontId="8" fillId="0" borderId="3" xfId="0" applyFont="1" applyFill="1" applyBorder="1" applyAlignment="1" applyProtection="1">
      <alignment horizontal="center" vertical="center"/>
    </xf>
    <xf numFmtId="0" fontId="8" fillId="0" borderId="7" xfId="0" applyFont="1" applyFill="1" applyBorder="1" applyAlignment="1" applyProtection="1">
      <alignment horizontal="center" vertical="center"/>
    </xf>
    <xf numFmtId="0" fontId="2" fillId="0" borderId="9" xfId="0" applyFont="1" applyBorder="1" applyAlignment="1" applyProtection="1">
      <alignment horizontal="left" vertical="center"/>
      <protection locked="0"/>
    </xf>
    <xf numFmtId="4" fontId="21" fillId="0" borderId="9" xfId="0" applyNumberFormat="1" applyFont="1" applyBorder="1" applyAlignment="1" applyProtection="1">
      <alignment horizontal="right" vertical="center" shrinkToFit="1"/>
      <protection hidden="1"/>
    </xf>
    <xf numFmtId="4" fontId="21" fillId="0" borderId="11" xfId="0" applyNumberFormat="1" applyFont="1" applyBorder="1" applyAlignment="1" applyProtection="1">
      <alignment horizontal="right" vertical="center" shrinkToFit="1"/>
      <protection hidden="1"/>
    </xf>
    <xf numFmtId="4" fontId="12" fillId="0" borderId="11" xfId="3" applyNumberFormat="1" applyFont="1" applyBorder="1" applyAlignment="1" applyProtection="1">
      <alignment horizontal="right" vertical="center"/>
    </xf>
    <xf numFmtId="4" fontId="12" fillId="0" borderId="15" xfId="3" applyNumberFormat="1" applyFont="1" applyBorder="1" applyAlignment="1" applyProtection="1">
      <alignment horizontal="right" vertical="center"/>
    </xf>
    <xf numFmtId="0" fontId="12" fillId="0" borderId="9" xfId="0" applyFont="1" applyBorder="1" applyAlignment="1" applyProtection="1">
      <alignment horizontal="left" vertical="center"/>
    </xf>
    <xf numFmtId="0" fontId="12" fillId="0" borderId="11" xfId="0" applyFont="1" applyBorder="1" applyAlignment="1" applyProtection="1">
      <alignment horizontal="left" vertical="center"/>
    </xf>
    <xf numFmtId="4" fontId="12" fillId="0" borderId="9" xfId="0" applyNumberFormat="1" applyFont="1" applyBorder="1" applyAlignment="1" applyProtection="1">
      <alignment horizontal="right" vertical="center" shrinkToFit="1"/>
      <protection hidden="1"/>
    </xf>
    <xf numFmtId="4" fontId="12" fillId="0" borderId="11" xfId="0" applyNumberFormat="1" applyFont="1" applyBorder="1" applyAlignment="1" applyProtection="1">
      <alignment horizontal="right" vertical="center" shrinkToFit="1"/>
      <protection hidden="1"/>
    </xf>
    <xf numFmtId="0" fontId="17" fillId="2" borderId="9"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17" fillId="2" borderId="15" xfId="0" applyFont="1" applyFill="1" applyBorder="1" applyAlignment="1" applyProtection="1">
      <alignment horizontal="center" vertical="center"/>
    </xf>
    <xf numFmtId="0" fontId="3" fillId="2" borderId="9" xfId="0" applyFont="1" applyFill="1" applyBorder="1" applyAlignment="1" applyProtection="1">
      <alignment horizontal="center"/>
    </xf>
    <xf numFmtId="0" fontId="3" fillId="2" borderId="11" xfId="0" applyFont="1" applyFill="1" applyBorder="1" applyAlignment="1" applyProtection="1">
      <alignment horizontal="center"/>
    </xf>
    <xf numFmtId="0" fontId="3" fillId="2" borderId="15" xfId="0" applyFont="1" applyFill="1" applyBorder="1" applyAlignment="1" applyProtection="1">
      <alignment horizontal="center"/>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0" borderId="8" xfId="0" applyFont="1" applyBorder="1" applyAlignment="1">
      <alignment horizontal="left" vertical="center"/>
    </xf>
    <xf numFmtId="0" fontId="8" fillId="0" borderId="1" xfId="0" applyFont="1" applyBorder="1" applyAlignment="1">
      <alignment horizontal="left" vertical="center"/>
    </xf>
    <xf numFmtId="0" fontId="8" fillId="0" borderId="8" xfId="0" applyFont="1" applyBorder="1" applyAlignment="1">
      <alignment horizontal="center" vertical="center" wrapText="1"/>
    </xf>
    <xf numFmtId="0" fontId="5" fillId="0" borderId="0" xfId="0" applyFont="1" applyAlignment="1" applyProtection="1">
      <alignment horizontal="center"/>
    </xf>
    <xf numFmtId="0" fontId="3" fillId="0" borderId="9" xfId="0" applyFont="1" applyBorder="1" applyAlignment="1" applyProtection="1">
      <alignment horizontal="left" vertical="center"/>
      <protection locked="0"/>
    </xf>
    <xf numFmtId="169" fontId="2" fillId="0" borderId="9" xfId="0" applyNumberFormat="1" applyFont="1" applyBorder="1" applyAlignment="1" applyProtection="1">
      <alignment horizontal="right" vertical="center" wrapText="1" shrinkToFit="1"/>
      <protection hidden="1"/>
    </xf>
    <xf numFmtId="169" fontId="2" fillId="0" borderId="11" xfId="0" applyNumberFormat="1" applyFont="1" applyBorder="1" applyAlignment="1" applyProtection="1">
      <alignment horizontal="right" vertical="center" wrapText="1" shrinkToFit="1"/>
      <protection hidden="1"/>
    </xf>
    <xf numFmtId="169" fontId="2" fillId="0" borderId="15" xfId="0" applyNumberFormat="1" applyFont="1" applyBorder="1" applyAlignment="1" applyProtection="1">
      <alignment horizontal="right" vertical="center" wrapText="1" shrinkToFit="1"/>
      <protection hidden="1"/>
    </xf>
    <xf numFmtId="0" fontId="12" fillId="0" borderId="9" xfId="0" applyFont="1" applyBorder="1" applyAlignment="1" applyProtection="1">
      <alignment horizontal="center" vertical="center"/>
      <protection locked="0"/>
    </xf>
    <xf numFmtId="0" fontId="12" fillId="0" borderId="15" xfId="0" applyFont="1" applyBorder="1" applyAlignment="1" applyProtection="1">
      <alignment horizontal="center" vertical="center"/>
      <protection locked="0"/>
    </xf>
    <xf numFmtId="0" fontId="12" fillId="4" borderId="11" xfId="0" applyFont="1" applyFill="1" applyBorder="1" applyAlignment="1" applyProtection="1">
      <alignment horizontal="left" vertical="center"/>
      <protection locked="0"/>
    </xf>
    <xf numFmtId="0" fontId="12" fillId="0" borderId="15" xfId="0" applyFont="1" applyBorder="1" applyAlignment="1" applyProtection="1">
      <alignment horizontal="center" vertical="center" wrapText="1"/>
      <protection locked="0"/>
    </xf>
    <xf numFmtId="0" fontId="0" fillId="0" borderId="12" xfId="0" applyBorder="1" applyAlignment="1">
      <alignment horizontal="center" vertical="center" wrapText="1"/>
    </xf>
    <xf numFmtId="0" fontId="0" fillId="0" borderId="8" xfId="0" applyBorder="1" applyAlignment="1">
      <alignment horizontal="center" vertical="center" wrapText="1"/>
    </xf>
    <xf numFmtId="0" fontId="0" fillId="0" borderId="14" xfId="0" applyBorder="1" applyAlignment="1">
      <alignment horizontal="center" vertical="center" wrapText="1"/>
    </xf>
    <xf numFmtId="0" fontId="0" fillId="0" borderId="7" xfId="0" applyBorder="1" applyAlignment="1">
      <alignment horizontal="center" vertical="center" wrapText="1"/>
    </xf>
    <xf numFmtId="0" fontId="0" fillId="0" borderId="4" xfId="0" applyBorder="1" applyAlignment="1">
      <alignment horizontal="left" vertical="center" wrapText="1"/>
    </xf>
    <xf numFmtId="0" fontId="0" fillId="0" borderId="8" xfId="0" applyBorder="1" applyAlignment="1">
      <alignment horizontal="left" vertical="center" wrapText="1"/>
    </xf>
    <xf numFmtId="0" fontId="0" fillId="0" borderId="1" xfId="0" applyBorder="1" applyAlignment="1">
      <alignment horizontal="left" vertical="center" wrapText="1"/>
    </xf>
    <xf numFmtId="0" fontId="8" fillId="11" borderId="3" xfId="0" applyFont="1" applyFill="1" applyBorder="1" applyAlignment="1">
      <alignment horizontal="center" vertical="center" wrapText="1"/>
    </xf>
    <xf numFmtId="0" fontId="0" fillId="11" borderId="7" xfId="0" applyFill="1" applyBorder="1" applyAlignment="1">
      <alignment horizontal="center" vertical="center" wrapText="1"/>
    </xf>
    <xf numFmtId="0" fontId="3" fillId="7" borderId="9" xfId="0" applyFont="1" applyFill="1" applyBorder="1" applyAlignment="1">
      <alignment horizontal="center" vertical="center"/>
    </xf>
    <xf numFmtId="0" fontId="3" fillId="7" borderId="15" xfId="0" applyFont="1" applyFill="1" applyBorder="1" applyAlignment="1">
      <alignment horizontal="center" vertical="center" wrapText="1"/>
    </xf>
    <xf numFmtId="0" fontId="12" fillId="4" borderId="9" xfId="0" applyFont="1" applyFill="1" applyBorder="1" applyAlignment="1" applyProtection="1">
      <alignment horizontal="left" vertical="center"/>
      <protection locked="0"/>
    </xf>
    <xf numFmtId="0" fontId="3" fillId="7" borderId="15" xfId="0" applyFont="1" applyFill="1" applyBorder="1" applyAlignment="1">
      <alignment horizontal="center" vertical="center"/>
    </xf>
    <xf numFmtId="0" fontId="12" fillId="4" borderId="0" xfId="0" applyFont="1" applyFill="1" applyBorder="1" applyAlignment="1" applyProtection="1">
      <alignment horizontal="center" vertical="center"/>
    </xf>
    <xf numFmtId="0" fontId="5" fillId="4" borderId="0" xfId="0" applyFont="1" applyFill="1" applyBorder="1" applyAlignment="1" applyProtection="1">
      <alignment horizontal="center" vertical="center"/>
    </xf>
    <xf numFmtId="0" fontId="12" fillId="4" borderId="0" xfId="0" applyFont="1" applyFill="1" applyBorder="1" applyAlignment="1" applyProtection="1">
      <alignment horizontal="left" vertical="center" shrinkToFit="1"/>
    </xf>
    <xf numFmtId="0" fontId="20" fillId="4" borderId="0" xfId="0" applyFont="1" applyFill="1" applyBorder="1" applyAlignment="1" applyProtection="1">
      <alignment horizontal="left" vertical="center" shrinkToFit="1"/>
    </xf>
    <xf numFmtId="0" fontId="8" fillId="4" borderId="0" xfId="0" applyFont="1" applyFill="1" applyBorder="1" applyAlignment="1">
      <alignment horizontal="center" vertical="center" wrapText="1"/>
    </xf>
    <xf numFmtId="0" fontId="8" fillId="4" borderId="0" xfId="0" applyFont="1" applyFill="1" applyBorder="1" applyAlignment="1">
      <alignment horizontal="left" vertical="center" wrapText="1"/>
    </xf>
    <xf numFmtId="49" fontId="2" fillId="0" borderId="9" xfId="0" applyNumberFormat="1" applyFont="1" applyBorder="1" applyAlignment="1" applyProtection="1">
      <alignment horizontal="left" vertical="center" wrapText="1"/>
      <protection locked="0"/>
    </xf>
    <xf numFmtId="49" fontId="2" fillId="0" borderId="11" xfId="0" applyNumberFormat="1" applyFont="1" applyBorder="1" applyAlignment="1" applyProtection="1">
      <alignment horizontal="left" vertical="center" wrapText="1"/>
      <protection locked="0"/>
    </xf>
    <xf numFmtId="49" fontId="2" fillId="0" borderId="15" xfId="0" applyNumberFormat="1" applyFont="1" applyBorder="1" applyAlignment="1" applyProtection="1">
      <alignment horizontal="left" vertical="center" wrapText="1"/>
      <protection locked="0"/>
    </xf>
    <xf numFmtId="4" fontId="2" fillId="0" borderId="11" xfId="3" applyNumberFormat="1" applyFont="1" applyBorder="1" applyAlignment="1" applyProtection="1">
      <alignment horizontal="right" vertical="center" shrinkToFit="1"/>
      <protection hidden="1"/>
    </xf>
    <xf numFmtId="4" fontId="2" fillId="0" borderId="15" xfId="3" applyNumberFormat="1" applyFont="1" applyBorder="1" applyAlignment="1" applyProtection="1">
      <alignment horizontal="right" vertical="center" shrinkToFit="1"/>
      <protection hidden="1"/>
    </xf>
    <xf numFmtId="0" fontId="9" fillId="4" borderId="3"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0" fillId="4" borderId="7" xfId="0" applyFill="1" applyBorder="1" applyAlignment="1">
      <alignment horizontal="center" vertical="center" wrapText="1"/>
    </xf>
    <xf numFmtId="0" fontId="0" fillId="0" borderId="12" xfId="0" applyBorder="1" applyAlignment="1">
      <alignment horizontal="left" vertical="center" wrapText="1"/>
    </xf>
    <xf numFmtId="0" fontId="0" fillId="0" borderId="14" xfId="0" applyBorder="1" applyAlignment="1">
      <alignment horizontal="left" vertical="center" wrapText="1"/>
    </xf>
    <xf numFmtId="0" fontId="2" fillId="11" borderId="12" xfId="0" applyFont="1" applyFill="1" applyBorder="1" applyAlignment="1">
      <alignment horizontal="center" vertical="center" wrapText="1"/>
    </xf>
    <xf numFmtId="0" fontId="2" fillId="11" borderId="8" xfId="0" applyFont="1" applyFill="1" applyBorder="1" applyAlignment="1">
      <alignment horizontal="center" vertical="center" wrapText="1"/>
    </xf>
    <xf numFmtId="0" fontId="2" fillId="11" borderId="14" xfId="0" applyFont="1" applyFill="1" applyBorder="1" applyAlignment="1">
      <alignment horizontal="center" vertical="center" wrapText="1"/>
    </xf>
    <xf numFmtId="0" fontId="8" fillId="11" borderId="7" xfId="0" applyFont="1" applyFill="1" applyBorder="1" applyAlignment="1">
      <alignment horizontal="center" vertical="center" wrapText="1"/>
    </xf>
    <xf numFmtId="0" fontId="3" fillId="4" borderId="0" xfId="0" applyFont="1" applyFill="1" applyAlignment="1">
      <alignment horizontal="left" vertical="center"/>
    </xf>
    <xf numFmtId="0" fontId="3" fillId="4" borderId="0" xfId="0" applyFont="1" applyFill="1" applyAlignment="1">
      <alignment horizontal="left" vertical="center" wrapText="1"/>
    </xf>
    <xf numFmtId="0" fontId="3" fillId="4" borderId="10" xfId="0" applyFont="1" applyFill="1" applyBorder="1" applyAlignment="1" applyProtection="1">
      <alignment horizontal="left" vertical="center"/>
    </xf>
    <xf numFmtId="0" fontId="3" fillId="4" borderId="10" xfId="0" applyFont="1" applyFill="1" applyBorder="1" applyAlignment="1" applyProtection="1">
      <alignment horizontal="left" vertical="center" wrapText="1"/>
    </xf>
    <xf numFmtId="0" fontId="8" fillId="4" borderId="7"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0" borderId="4" xfId="0" applyFont="1" applyBorder="1" applyAlignment="1">
      <alignment horizontal="left" vertical="center" wrapText="1"/>
    </xf>
    <xf numFmtId="0" fontId="2" fillId="0" borderId="12" xfId="0" applyFont="1" applyBorder="1" applyAlignment="1">
      <alignment horizontal="left" vertical="center" wrapText="1"/>
    </xf>
    <xf numFmtId="0" fontId="2" fillId="0" borderId="8" xfId="0" applyFont="1" applyBorder="1" applyAlignment="1">
      <alignment horizontal="left" vertical="center" wrapText="1"/>
    </xf>
    <xf numFmtId="0" fontId="2" fillId="0" borderId="1" xfId="0" applyFont="1" applyBorder="1" applyAlignment="1">
      <alignment horizontal="left" vertical="center" wrapText="1"/>
    </xf>
    <xf numFmtId="0" fontId="2" fillId="0" borderId="14" xfId="0" applyFont="1" applyBorder="1" applyAlignment="1">
      <alignment horizontal="left" vertical="center" wrapText="1"/>
    </xf>
    <xf numFmtId="4" fontId="2" fillId="0" borderId="9" xfId="3" applyNumberFormat="1" applyFont="1" applyBorder="1" applyAlignment="1" applyProtection="1">
      <alignment horizontal="right" vertical="center" shrinkToFit="1"/>
      <protection hidden="1"/>
    </xf>
    <xf numFmtId="0" fontId="5" fillId="4" borderId="0" xfId="0" quotePrefix="1" applyFont="1" applyFill="1" applyBorder="1" applyAlignment="1" applyProtection="1">
      <alignment horizontal="left" vertical="center"/>
    </xf>
    <xf numFmtId="4" fontId="2" fillId="4" borderId="0" xfId="3" applyNumberFormat="1" applyFont="1" applyFill="1" applyBorder="1" applyAlignment="1" applyProtection="1">
      <alignment horizontal="right" vertical="center" shrinkToFit="1"/>
      <protection hidden="1"/>
    </xf>
    <xf numFmtId="0" fontId="10" fillId="4" borderId="0" xfId="0" applyFont="1" applyFill="1" applyBorder="1" applyAlignment="1" applyProtection="1">
      <alignment horizontal="right" vertical="center" shrinkToFit="1"/>
      <protection hidden="1"/>
    </xf>
    <xf numFmtId="0" fontId="2" fillId="4" borderId="0" xfId="0" applyFont="1" applyFill="1" applyBorder="1" applyAlignment="1" applyProtection="1">
      <alignment horizontal="center"/>
    </xf>
    <xf numFmtId="0" fontId="2" fillId="4" borderId="0" xfId="0" applyFont="1" applyFill="1" applyBorder="1" applyAlignment="1">
      <alignment horizontal="center" vertical="center" wrapText="1"/>
    </xf>
    <xf numFmtId="0" fontId="2" fillId="0" borderId="7" xfId="0" applyFont="1" applyBorder="1" applyAlignment="1">
      <alignment horizontal="center" vertical="center" wrapText="1"/>
    </xf>
    <xf numFmtId="0" fontId="3" fillId="0" borderId="0" xfId="0" applyFont="1" applyAlignment="1">
      <alignment horizontal="left" vertical="center"/>
    </xf>
    <xf numFmtId="0" fontId="9" fillId="4" borderId="0" xfId="0" applyFont="1" applyFill="1" applyBorder="1" applyAlignment="1">
      <alignment horizontal="center" vertical="center" wrapText="1"/>
    </xf>
    <xf numFmtId="0" fontId="0" fillId="4" borderId="0" xfId="0" applyFill="1" applyBorder="1" applyAlignment="1">
      <alignment horizontal="center" vertical="center" wrapText="1"/>
    </xf>
    <xf numFmtId="0" fontId="0" fillId="4" borderId="0" xfId="0" applyFill="1" applyBorder="1" applyAlignment="1">
      <alignment horizontal="left" vertical="center" wrapText="1"/>
    </xf>
    <xf numFmtId="0" fontId="8" fillId="0" borderId="9" xfId="0" applyFont="1" applyBorder="1" applyAlignment="1" applyProtection="1">
      <alignment horizontal="left" vertical="center" wrapText="1"/>
    </xf>
    <xf numFmtId="0" fontId="8" fillId="0" borderId="11" xfId="0" applyFont="1" applyBorder="1" applyAlignment="1" applyProtection="1">
      <alignment horizontal="left" vertical="center" wrapText="1"/>
    </xf>
    <xf numFmtId="0" fontId="8" fillId="0" borderId="11" xfId="0" applyFont="1" applyBorder="1" applyAlignment="1" applyProtection="1">
      <alignment horizontal="left" vertical="center"/>
    </xf>
    <xf numFmtId="0" fontId="8" fillId="0" borderId="15" xfId="0" applyFont="1" applyBorder="1" applyAlignment="1" applyProtection="1">
      <alignment horizontal="left" vertical="center"/>
    </xf>
    <xf numFmtId="0" fontId="2" fillId="0" borderId="10" xfId="0" applyFont="1" applyBorder="1" applyAlignment="1" applyProtection="1">
      <alignment horizontal="center" vertical="center"/>
      <protection locked="0"/>
    </xf>
    <xf numFmtId="0" fontId="2" fillId="0" borderId="10" xfId="0" applyFont="1" applyBorder="1" applyAlignment="1" applyProtection="1">
      <alignment horizontal="center" vertical="center" wrapText="1"/>
      <protection locked="0"/>
    </xf>
    <xf numFmtId="0" fontId="2" fillId="4" borderId="10" xfId="0" applyFont="1" applyFill="1" applyBorder="1" applyAlignment="1" applyProtection="1">
      <alignment horizontal="left" vertical="center" wrapText="1"/>
      <protection locked="0"/>
    </xf>
    <xf numFmtId="0" fontId="2" fillId="4" borderId="10" xfId="0" applyFont="1" applyFill="1" applyBorder="1" applyAlignment="1" applyProtection="1">
      <alignment horizontal="left" vertical="center"/>
      <protection locked="0"/>
    </xf>
    <xf numFmtId="0" fontId="5" fillId="7" borderId="9" xfId="0" applyFont="1" applyFill="1" applyBorder="1" applyAlignment="1" applyProtection="1">
      <alignment horizontal="center" vertical="center"/>
    </xf>
    <xf numFmtId="0" fontId="5" fillId="7" borderId="15" xfId="0" applyFont="1" applyFill="1" applyBorder="1" applyAlignment="1" applyProtection="1">
      <alignment horizontal="center" vertical="center"/>
    </xf>
    <xf numFmtId="0" fontId="2" fillId="4" borderId="0" xfId="0" applyFont="1" applyFill="1" applyBorder="1" applyAlignment="1" applyProtection="1">
      <alignment horizontal="center" vertical="center"/>
    </xf>
    <xf numFmtId="0" fontId="8" fillId="4" borderId="0" xfId="0" applyFont="1" applyFill="1" applyBorder="1" applyAlignment="1" applyProtection="1">
      <alignment horizontal="left" vertical="center"/>
    </xf>
    <xf numFmtId="0" fontId="19" fillId="4" borderId="4" xfId="0" applyFont="1" applyFill="1" applyBorder="1" applyAlignment="1">
      <alignment horizontal="left"/>
    </xf>
    <xf numFmtId="0" fontId="19" fillId="4" borderId="4" xfId="0" applyFont="1" applyFill="1" applyBorder="1" applyAlignment="1">
      <alignment horizontal="left" wrapText="1"/>
    </xf>
    <xf numFmtId="0" fontId="19" fillId="0" borderId="4" xfId="0" applyFont="1" applyBorder="1" applyAlignment="1">
      <alignment horizontal="left"/>
    </xf>
    <xf numFmtId="0" fontId="19" fillId="0" borderId="4" xfId="0" applyFont="1" applyBorder="1" applyAlignment="1">
      <alignment horizontal="left" wrapText="1"/>
    </xf>
    <xf numFmtId="0" fontId="8" fillId="0" borderId="9" xfId="0" applyFont="1" applyBorder="1" applyAlignment="1" applyProtection="1">
      <alignment horizontal="left" vertical="center"/>
    </xf>
    <xf numFmtId="0" fontId="2" fillId="0" borderId="10" xfId="0" applyFont="1" applyBorder="1" applyAlignment="1" applyProtection="1">
      <alignment horizontal="center" vertical="center"/>
    </xf>
    <xf numFmtId="0" fontId="5" fillId="0" borderId="10" xfId="0" quotePrefix="1" applyFont="1" applyBorder="1" applyAlignment="1" applyProtection="1">
      <alignment horizontal="left" vertical="center"/>
    </xf>
    <xf numFmtId="0" fontId="5" fillId="0" borderId="10" xfId="0" quotePrefix="1" applyFont="1" applyBorder="1" applyAlignment="1" applyProtection="1">
      <alignment horizontal="left" vertical="center" wrapText="1"/>
    </xf>
    <xf numFmtId="0" fontId="5" fillId="7" borderId="15" xfId="0" applyFont="1" applyFill="1" applyBorder="1" applyAlignment="1" applyProtection="1">
      <alignment horizontal="center" vertical="center" wrapText="1"/>
    </xf>
    <xf numFmtId="0" fontId="2" fillId="0" borderId="10" xfId="0" applyFont="1" applyBorder="1" applyAlignment="1" applyProtection="1">
      <alignment horizontal="center" vertical="center" wrapText="1"/>
    </xf>
    <xf numFmtId="0" fontId="2" fillId="0" borderId="9" xfId="0" applyFont="1" applyBorder="1" applyAlignment="1" applyProtection="1">
      <alignment horizontal="center" vertical="center"/>
      <protection locked="0"/>
    </xf>
    <xf numFmtId="0" fontId="2" fillId="0" borderId="15" xfId="0" applyFont="1" applyBorder="1" applyAlignment="1" applyProtection="1">
      <alignment horizontal="center" vertical="center" wrapText="1"/>
      <protection locked="0"/>
    </xf>
    <xf numFmtId="0" fontId="2" fillId="4" borderId="9" xfId="0" applyFont="1" applyFill="1" applyBorder="1" applyAlignment="1" applyProtection="1">
      <alignment horizontal="left" vertical="center" wrapText="1"/>
      <protection locked="0"/>
    </xf>
    <xf numFmtId="0" fontId="2" fillId="4" borderId="11" xfId="0" applyFont="1" applyFill="1" applyBorder="1" applyAlignment="1" applyProtection="1">
      <alignment horizontal="left" vertical="center" wrapText="1"/>
      <protection locked="0"/>
    </xf>
    <xf numFmtId="0" fontId="2" fillId="4" borderId="11" xfId="0" applyFont="1" applyFill="1" applyBorder="1" applyAlignment="1" applyProtection="1">
      <alignment horizontal="left" vertical="center"/>
      <protection locked="0"/>
    </xf>
    <xf numFmtId="0" fontId="2" fillId="4" borderId="15" xfId="0" applyFont="1" applyFill="1" applyBorder="1" applyAlignment="1" applyProtection="1">
      <alignment horizontal="left" vertical="center"/>
      <protection locked="0"/>
    </xf>
    <xf numFmtId="0" fontId="12" fillId="4" borderId="10" xfId="0" applyFont="1" applyFill="1" applyBorder="1" applyAlignment="1" applyProtection="1">
      <alignment horizontal="left" vertical="center" wrapText="1"/>
      <protection locked="0"/>
    </xf>
    <xf numFmtId="0" fontId="3" fillId="7" borderId="10" xfId="0" applyFont="1" applyFill="1" applyBorder="1" applyAlignment="1" applyProtection="1">
      <alignment horizontal="center" vertical="center"/>
    </xf>
    <xf numFmtId="0" fontId="5" fillId="0" borderId="9" xfId="0" quotePrefix="1" applyFont="1" applyBorder="1" applyAlignment="1" applyProtection="1">
      <alignment horizontal="left" vertical="center"/>
    </xf>
    <xf numFmtId="0" fontId="5" fillId="0" borderId="11" xfId="0" quotePrefix="1" applyFont="1" applyBorder="1" applyAlignment="1" applyProtection="1">
      <alignment horizontal="left" vertical="center"/>
    </xf>
    <xf numFmtId="0" fontId="5" fillId="0" borderId="11" xfId="0" quotePrefix="1" applyFont="1" applyBorder="1" applyAlignment="1" applyProtection="1">
      <alignment horizontal="left" vertical="center" wrapText="1"/>
    </xf>
    <xf numFmtId="0" fontId="5" fillId="0" borderId="15" xfId="0" quotePrefix="1" applyFont="1" applyBorder="1" applyAlignment="1" applyProtection="1">
      <alignment horizontal="left" vertical="center"/>
    </xf>
    <xf numFmtId="0" fontId="3" fillId="0" borderId="0" xfId="0" applyFont="1" applyAlignment="1" applyProtection="1">
      <alignment horizontal="left" vertical="center"/>
    </xf>
    <xf numFmtId="169" fontId="5" fillId="0" borderId="10" xfId="2" applyNumberFormat="1" applyFont="1" applyBorder="1" applyAlignment="1" applyProtection="1">
      <alignment horizontal="right" vertical="center" shrinkToFit="1"/>
      <protection hidden="1"/>
    </xf>
    <xf numFmtId="0" fontId="3" fillId="0" borderId="10" xfId="0" quotePrefix="1" applyFont="1" applyBorder="1" applyAlignment="1" applyProtection="1">
      <alignment horizontal="left" vertical="center"/>
      <protection locked="0" hidden="1"/>
    </xf>
    <xf numFmtId="0" fontId="12" fillId="4" borderId="0" xfId="0" applyFont="1" applyFill="1" applyBorder="1" applyAlignment="1" applyProtection="1">
      <alignment horizontal="left" vertical="center"/>
    </xf>
    <xf numFmtId="0" fontId="3" fillId="4" borderId="0" xfId="0" applyFont="1" applyFill="1" applyBorder="1" applyAlignment="1" applyProtection="1">
      <alignment horizontal="left"/>
    </xf>
    <xf numFmtId="0" fontId="3" fillId="0" borderId="0" xfId="0" applyFont="1" applyAlignment="1" applyProtection="1">
      <alignment vertical="center"/>
    </xf>
    <xf numFmtId="0" fontId="3" fillId="0" borderId="13" xfId="0" applyFont="1" applyBorder="1" applyAlignment="1" applyProtection="1">
      <alignment vertical="center"/>
    </xf>
    <xf numFmtId="0" fontId="3" fillId="0" borderId="0" xfId="0" applyFont="1" applyAlignment="1" applyProtection="1">
      <alignment vertical="center" wrapText="1"/>
    </xf>
    <xf numFmtId="0" fontId="3" fillId="0" borderId="13" xfId="0" applyFont="1" applyBorder="1" applyAlignment="1" applyProtection="1">
      <alignment vertical="center" wrapText="1"/>
    </xf>
    <xf numFmtId="0" fontId="3" fillId="0" borderId="10" xfId="0" quotePrefix="1" applyFont="1" applyBorder="1" applyAlignment="1" applyProtection="1">
      <alignment horizontal="left" vertical="center" wrapText="1"/>
      <protection locked="0" hidden="1"/>
    </xf>
    <xf numFmtId="0" fontId="3" fillId="0" borderId="0" xfId="0" applyFont="1" applyAlignment="1" applyProtection="1">
      <alignment horizontal="left" vertical="center" wrapText="1"/>
    </xf>
    <xf numFmtId="0" fontId="3" fillId="7" borderId="10" xfId="0" applyFont="1" applyFill="1" applyBorder="1" applyAlignment="1" applyProtection="1">
      <alignment horizontal="center" vertical="center" wrapText="1"/>
    </xf>
    <xf numFmtId="0" fontId="8" fillId="0" borderId="15" xfId="0" applyFont="1" applyBorder="1" applyAlignment="1" applyProtection="1">
      <alignment horizontal="left" vertical="center" wrapText="1"/>
    </xf>
    <xf numFmtId="169" fontId="5" fillId="0" borderId="10" xfId="2" applyNumberFormat="1" applyFont="1" applyBorder="1" applyAlignment="1" applyProtection="1">
      <alignment horizontal="right" vertical="center" wrapText="1" shrinkToFit="1"/>
      <protection hidden="1"/>
    </xf>
    <xf numFmtId="0" fontId="3" fillId="0" borderId="0" xfId="0" applyFont="1" applyAlignment="1">
      <alignment vertical="center" wrapText="1"/>
    </xf>
    <xf numFmtId="0" fontId="53" fillId="4" borderId="0" xfId="0" applyFont="1" applyFill="1" applyBorder="1" applyAlignment="1" applyProtection="1">
      <alignment horizontal="left" vertical="center"/>
      <protection locked="0" hidden="1"/>
    </xf>
    <xf numFmtId="0" fontId="53" fillId="4" borderId="0" xfId="0" applyFont="1" applyFill="1" applyBorder="1" applyAlignment="1" applyProtection="1">
      <alignment horizontal="center" vertical="center"/>
      <protection locked="0"/>
    </xf>
    <xf numFmtId="165" fontId="89" fillId="4" borderId="0" xfId="2" applyNumberFormat="1" applyFont="1" applyFill="1" applyBorder="1" applyAlignment="1" applyProtection="1">
      <alignment horizontal="right" vertical="center" shrinkToFit="1"/>
      <protection hidden="1"/>
    </xf>
    <xf numFmtId="0" fontId="90" fillId="4" borderId="0" xfId="0" applyFont="1" applyFill="1" applyBorder="1" applyAlignment="1" applyProtection="1">
      <alignment horizontal="center" vertical="center" wrapText="1" shrinkToFit="1"/>
      <protection hidden="1"/>
    </xf>
    <xf numFmtId="0" fontId="91" fillId="4" borderId="0" xfId="0" applyFont="1" applyFill="1" applyBorder="1" applyAlignment="1" applyProtection="1">
      <alignment horizontal="left" vertical="center" wrapText="1" shrinkToFit="1"/>
      <protection hidden="1"/>
    </xf>
    <xf numFmtId="0" fontId="96" fillId="4" borderId="0" xfId="0" applyFont="1" applyFill="1" applyBorder="1" applyAlignment="1">
      <alignment horizontal="left" vertical="center" wrapText="1"/>
    </xf>
    <xf numFmtId="0" fontId="95" fillId="4" borderId="0" xfId="1" applyFont="1" applyFill="1" applyBorder="1" applyAlignment="1" applyProtection="1"/>
    <xf numFmtId="0" fontId="42" fillId="4" borderId="0" xfId="0" applyFont="1" applyFill="1" applyBorder="1" applyAlignment="1">
      <alignment vertical="center"/>
    </xf>
    <xf numFmtId="0" fontId="96" fillId="4" borderId="0" xfId="0" applyFont="1" applyFill="1" applyBorder="1" applyAlignment="1">
      <alignment vertical="center" wrapText="1"/>
    </xf>
    <xf numFmtId="0" fontId="3" fillId="0" borderId="0" xfId="0" applyFont="1" applyAlignment="1">
      <alignment wrapText="1"/>
    </xf>
    <xf numFmtId="0" fontId="3" fillId="0" borderId="15" xfId="0" applyFont="1" applyBorder="1" applyAlignment="1" applyProtection="1">
      <alignment horizontal="left" vertical="center" wrapText="1"/>
      <protection locked="0" hidden="1"/>
    </xf>
    <xf numFmtId="0" fontId="3" fillId="0" borderId="9"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protection locked="0"/>
    </xf>
    <xf numFmtId="0" fontId="3" fillId="0" borderId="15" xfId="0" applyFont="1" applyBorder="1" applyAlignment="1" applyProtection="1">
      <alignment horizontal="center" vertical="center"/>
      <protection locked="0"/>
    </xf>
    <xf numFmtId="0" fontId="86" fillId="9" borderId="16" xfId="0" applyFont="1" applyFill="1" applyBorder="1" applyAlignment="1">
      <alignment horizontal="center" vertical="center" textRotation="255"/>
    </xf>
    <xf numFmtId="0" fontId="86" fillId="9" borderId="17" xfId="0" applyFont="1" applyFill="1" applyBorder="1" applyAlignment="1">
      <alignment horizontal="center" vertical="center" textRotation="255"/>
    </xf>
    <xf numFmtId="0" fontId="34" fillId="7" borderId="9" xfId="0" applyFont="1" applyFill="1" applyBorder="1" applyAlignment="1">
      <alignment horizontal="left" vertical="center"/>
    </xf>
    <xf numFmtId="0" fontId="34" fillId="7" borderId="11" xfId="0" applyFont="1" applyFill="1" applyBorder="1" applyAlignment="1">
      <alignment horizontal="left" vertical="center"/>
    </xf>
    <xf numFmtId="0" fontId="34" fillId="7" borderId="15" xfId="0" applyFont="1" applyFill="1" applyBorder="1" applyAlignment="1">
      <alignment horizontal="left" vertical="center"/>
    </xf>
    <xf numFmtId="0" fontId="87" fillId="9" borderId="16" xfId="0" applyFont="1" applyFill="1" applyBorder="1" applyAlignment="1">
      <alignment horizontal="center" vertical="center" textRotation="255"/>
    </xf>
    <xf numFmtId="0" fontId="87" fillId="9" borderId="17" xfId="0" applyFont="1" applyFill="1" applyBorder="1" applyAlignment="1">
      <alignment horizontal="center" vertical="center" textRotation="255"/>
    </xf>
  </cellXfs>
  <cellStyles count="5">
    <cellStyle name="Hiperlink" xfId="1" builtinId="8"/>
    <cellStyle name="Moeda" xfId="2" builtinId="4"/>
    <cellStyle name="Normal" xfId="0" builtinId="0"/>
    <cellStyle name="Normal 2" xfId="4"/>
    <cellStyle name="Vírgula" xfId="3" builtinId="3"/>
  </cellStyles>
  <dxfs count="376">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lor theme="0" tint="-0.24994659260841701"/>
      </font>
      <fill>
        <patternFill>
          <bgColor rgb="FFC0C0C0"/>
        </patternFill>
      </fill>
    </dxf>
    <dxf>
      <font>
        <color rgb="FFC0C0C0"/>
      </font>
      <fill>
        <patternFill>
          <bgColor rgb="FFC0C0C0"/>
        </patternFill>
      </fill>
    </dxf>
    <dxf>
      <font>
        <color theme="1"/>
      </font>
      <fill>
        <patternFill patternType="solid">
          <bgColor indexed="26"/>
        </patternFill>
      </fill>
    </dxf>
    <dxf>
      <font>
        <color rgb="FFFFFFCC"/>
      </font>
      <fill>
        <patternFill>
          <bgColor rgb="FFFFFFCC"/>
        </patternFill>
      </fill>
    </dxf>
    <dxf>
      <font>
        <color theme="1"/>
      </font>
      <fill>
        <patternFill>
          <bgColor theme="1"/>
        </patternFill>
      </fill>
    </dxf>
    <dxf>
      <font>
        <color rgb="FFFFFFCC"/>
      </font>
      <fill>
        <patternFill>
          <bgColor rgb="FFFFFFCC"/>
        </patternFill>
      </fill>
    </dxf>
    <dxf>
      <font>
        <color theme="1"/>
      </font>
      <fill>
        <patternFill>
          <bgColor theme="1"/>
        </patternFill>
      </fill>
    </dxf>
    <dxf>
      <font>
        <color rgb="FFFFFFCC"/>
      </font>
      <fill>
        <patternFill>
          <bgColor rgb="FFFFFFCC"/>
        </patternFill>
      </fill>
    </dxf>
    <dxf>
      <font>
        <color theme="1"/>
      </font>
      <fill>
        <patternFill>
          <bgColor theme="1"/>
        </patternFill>
      </fill>
    </dxf>
    <dxf>
      <font>
        <color rgb="FFFFFFCC"/>
      </font>
      <fill>
        <patternFill>
          <bgColor rgb="FFFFFFCC"/>
        </patternFill>
      </fill>
    </dxf>
    <dxf>
      <font>
        <color theme="1"/>
      </font>
      <fill>
        <patternFill>
          <bgColor theme="1"/>
        </patternFill>
      </fill>
    </dxf>
    <dxf>
      <font>
        <color rgb="FFFFFFCC"/>
      </font>
      <fill>
        <patternFill>
          <bgColor rgb="FFFFFFCC"/>
        </patternFill>
      </fill>
    </dxf>
    <dxf>
      <font>
        <color theme="1"/>
      </font>
      <fill>
        <patternFill>
          <bgColor theme="1"/>
        </patternFill>
      </fill>
    </dxf>
    <dxf>
      <font>
        <color rgb="FFFFFFCC"/>
      </font>
      <fill>
        <patternFill>
          <bgColor rgb="FFFFFFCC"/>
        </patternFill>
      </fill>
    </dxf>
    <dxf>
      <font>
        <color theme="1"/>
      </font>
      <fill>
        <patternFill>
          <bgColor theme="1"/>
        </patternFill>
      </fill>
    </dxf>
    <dxf>
      <font>
        <color rgb="FFFFFFCC"/>
      </font>
      <fill>
        <patternFill>
          <bgColor rgb="FFFFFFCC"/>
        </patternFill>
      </fill>
    </dxf>
    <dxf>
      <font>
        <color theme="1"/>
      </font>
      <fill>
        <patternFill>
          <bgColor theme="1"/>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ont>
        <color theme="0" tint="-0.24994659260841701"/>
      </font>
      <fill>
        <patternFill>
          <bgColor rgb="FFC0C0C0"/>
        </patternFill>
      </fill>
    </dxf>
    <dxf>
      <font>
        <color rgb="FFFFFFCC"/>
      </font>
      <fill>
        <patternFill>
          <bgColor rgb="FFFFFFCC"/>
        </patternFill>
      </fill>
    </dxf>
    <dxf>
      <font>
        <color theme="1"/>
      </font>
      <fill>
        <patternFill>
          <bgColor theme="1"/>
        </patternFill>
      </fill>
    </dxf>
    <dxf>
      <font>
        <color rgb="FFC0C0C0"/>
      </font>
      <fill>
        <patternFill>
          <bgColor rgb="FFC0C0C0"/>
        </patternFill>
      </fill>
    </dxf>
    <dxf>
      <font>
        <color theme="1"/>
      </font>
      <fill>
        <patternFill patternType="solid">
          <bgColor indexed="26"/>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ont>
        <color theme="1"/>
      </font>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ont>
        <condense val="0"/>
        <extend val="0"/>
        <color indexed="26"/>
      </font>
      <fill>
        <patternFill patternType="solid">
          <bgColor indexed="26"/>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ont>
        <condense val="0"/>
        <extend val="0"/>
        <color indexed="26"/>
      </font>
      <fill>
        <patternFill patternType="solid">
          <bgColor indexed="26"/>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ont>
        <condense val="0"/>
        <extend val="0"/>
        <color indexed="26"/>
      </font>
      <fill>
        <patternFill patternType="solid">
          <bgColor indexed="26"/>
        </patternFill>
      </fill>
    </dxf>
    <dxf>
      <font>
        <condense val="0"/>
        <extend val="0"/>
        <color indexed="10"/>
      </font>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ont>
        <condense val="0"/>
        <extend val="0"/>
        <color indexed="26"/>
      </font>
      <fill>
        <patternFill patternType="solid">
          <bgColor indexed="26"/>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ont>
        <condense val="0"/>
        <extend val="0"/>
        <color indexed="26"/>
      </font>
      <fill>
        <patternFill patternType="solid">
          <bgColor indexed="26"/>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ont>
        <condense val="0"/>
        <extend val="0"/>
        <color indexed="26"/>
      </font>
      <fill>
        <patternFill patternType="solid">
          <bgColor indexed="26"/>
        </patternFill>
      </fill>
    </dxf>
    <dxf>
      <font>
        <condense val="0"/>
        <extend val="0"/>
        <color indexed="10"/>
      </font>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lor theme="1"/>
      </font>
      <fill>
        <patternFill patternType="solid">
          <bgColor indexed="26"/>
        </patternFill>
      </fill>
    </dxf>
    <dxf>
      <font>
        <color rgb="FFC0C0C0"/>
      </font>
      <fill>
        <patternFill>
          <bgColor rgb="FFC0C0C0"/>
        </patternFill>
      </fill>
    </dxf>
    <dxf>
      <font>
        <condense val="0"/>
        <extend val="0"/>
        <color indexed="26"/>
      </font>
      <fill>
        <patternFill patternType="solid">
          <bgColor indexed="26"/>
        </patternFill>
      </fill>
    </dxf>
    <dxf>
      <font>
        <condense val="0"/>
        <extend val="0"/>
        <color indexed="10"/>
      </font>
    </dxf>
    <dxf>
      <fill>
        <patternFill>
          <bgColor rgb="FFFFFFCC"/>
        </patternFill>
      </fill>
    </dxf>
    <dxf>
      <fill>
        <patternFill>
          <bgColor rgb="FFFFFFCC"/>
        </patternFill>
      </fill>
    </dxf>
    <dxf>
      <fill>
        <patternFill>
          <bgColor rgb="FFFFFFCC"/>
        </patternFill>
      </fill>
    </dxf>
    <dxf>
      <fill>
        <patternFill>
          <bgColor rgb="FFFFFFCC"/>
        </patternFill>
      </fill>
    </dxf>
    <dxf>
      <font>
        <color rgb="FFC0C0C0"/>
      </font>
      <fill>
        <patternFill>
          <bgColor rgb="FFC0C0C0"/>
        </patternFill>
      </fill>
    </dxf>
    <dxf>
      <font>
        <color rgb="FFC0C0C0"/>
      </font>
      <fill>
        <patternFill>
          <bgColor rgb="FFC0C0C0"/>
        </patternFill>
      </fill>
    </dxf>
    <dxf>
      <font>
        <condense val="0"/>
        <extend val="0"/>
        <color indexed="22"/>
      </font>
      <fill>
        <patternFill>
          <bgColor indexed="22"/>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ill>
        <patternFill>
          <bgColor rgb="FFFFFFCC"/>
        </patternFill>
      </fill>
    </dxf>
    <dxf>
      <fill>
        <patternFill>
          <bgColor rgb="FFC0C0C0"/>
        </patternFill>
      </fill>
    </dxf>
    <dxf>
      <font>
        <color rgb="FFC0C0C0"/>
      </font>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ont>
        <color rgb="FFC0C0C0"/>
      </font>
      <fill>
        <patternFill>
          <bgColor rgb="FFC0C0C0"/>
        </patternFill>
      </fill>
    </dxf>
    <dxf>
      <font>
        <condense val="0"/>
        <extend val="0"/>
        <color indexed="22"/>
      </font>
      <fill>
        <patternFill>
          <bgColor indexed="22"/>
        </patternFill>
      </fill>
    </dxf>
    <dxf>
      <font>
        <color theme="1"/>
      </font>
      <fill>
        <patternFill patternType="solid">
          <bgColor indexed="26"/>
        </patternFill>
      </fill>
    </dxf>
    <dxf>
      <font>
        <condense val="0"/>
        <extend val="0"/>
        <color auto="1"/>
      </font>
      <fill>
        <patternFill patternType="solid">
          <bgColor indexed="26"/>
        </patternFill>
      </fill>
    </dxf>
    <dxf>
      <font>
        <condense val="0"/>
        <extend val="0"/>
        <color indexed="26"/>
      </font>
      <fill>
        <patternFill>
          <bgColor indexed="26"/>
        </patternFill>
      </fill>
    </dxf>
    <dxf>
      <font>
        <condense val="0"/>
        <extend val="0"/>
        <color indexed="9"/>
      </font>
      <fill>
        <patternFill patternType="gray0625">
          <bgColor indexed="9"/>
        </patternFill>
      </fill>
    </dxf>
    <dxf>
      <font>
        <condense val="0"/>
        <extend val="0"/>
        <color indexed="26"/>
      </font>
      <fill>
        <patternFill patternType="solid">
          <bgColor indexed="26"/>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9"/>
      </font>
      <fill>
        <patternFill patternType="gray0625"/>
      </fill>
    </dxf>
    <dxf>
      <font>
        <condense val="0"/>
        <extend val="0"/>
        <color indexed="10"/>
      </font>
    </dxf>
    <dxf>
      <font>
        <condense val="0"/>
        <extend val="0"/>
        <color indexed="26"/>
      </font>
      <fill>
        <patternFill>
          <bgColor indexed="26"/>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9"/>
      </font>
      <fill>
        <patternFill patternType="gray0625"/>
      </fill>
    </dxf>
    <dxf>
      <font>
        <condense val="0"/>
        <extend val="0"/>
        <color indexed="10"/>
      </font>
    </dxf>
    <dxf>
      <font>
        <condense val="0"/>
        <extend val="0"/>
        <color indexed="26"/>
      </font>
      <fill>
        <patternFill>
          <bgColor indexed="26"/>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9"/>
      </font>
      <fill>
        <patternFill patternType="gray0625"/>
      </fill>
    </dxf>
    <dxf>
      <font>
        <condense val="0"/>
        <extend val="0"/>
        <color indexed="10"/>
      </font>
    </dxf>
    <dxf>
      <font>
        <condense val="0"/>
        <extend val="0"/>
        <color indexed="26"/>
      </font>
      <fill>
        <patternFill>
          <bgColor indexed="26"/>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9"/>
      </font>
      <fill>
        <patternFill patternType="gray0625"/>
      </fill>
    </dxf>
    <dxf>
      <font>
        <condense val="0"/>
        <extend val="0"/>
        <color indexed="10"/>
      </font>
    </dxf>
    <dxf>
      <font>
        <condense val="0"/>
        <extend val="0"/>
        <color indexed="26"/>
      </font>
      <fill>
        <patternFill>
          <bgColor indexed="26"/>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9"/>
      </font>
      <fill>
        <patternFill patternType="gray0625"/>
      </fill>
    </dxf>
    <dxf>
      <font>
        <condense val="0"/>
        <extend val="0"/>
        <color indexed="10"/>
      </font>
    </dxf>
    <dxf>
      <font>
        <color theme="1"/>
      </font>
      <fill>
        <patternFill>
          <bgColor indexed="26"/>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color rgb="FFC0C0C0"/>
      </font>
      <fill>
        <patternFill>
          <bgColor rgb="FFC0C0C0"/>
        </patternFill>
      </fill>
    </dxf>
    <dxf>
      <fill>
        <patternFill>
          <bgColor rgb="FFFFFFCC"/>
        </patternFill>
      </fill>
    </dxf>
    <dxf>
      <font>
        <color rgb="FFC0C0C0"/>
      </font>
      <fill>
        <patternFill>
          <bgColor rgb="FFC0C0C0"/>
        </patternFill>
      </fill>
    </dxf>
    <dxf>
      <font>
        <condense val="0"/>
        <extend val="0"/>
        <color indexed="26"/>
      </font>
      <fill>
        <patternFill patternType="solid">
          <bgColor indexed="26"/>
        </patternFill>
      </fill>
    </dxf>
    <dxf>
      <font>
        <condense val="0"/>
        <extend val="0"/>
        <color auto="1"/>
      </font>
      <fill>
        <patternFill patternType="solid">
          <bgColor indexed="26"/>
        </patternFill>
      </fill>
    </dxf>
    <dxf>
      <font>
        <color theme="1"/>
        <name val="Cambria"/>
        <scheme val="none"/>
      </font>
      <fill>
        <patternFill>
          <bgColor indexed="26"/>
        </patternFill>
      </fill>
    </dxf>
    <dxf>
      <font>
        <condense val="0"/>
        <extend val="0"/>
        <color indexed="10"/>
      </font>
    </dxf>
    <dxf>
      <font>
        <condense val="0"/>
        <extend val="0"/>
        <color auto="1"/>
      </font>
      <fill>
        <patternFill patternType="solid">
          <bgColor rgb="FFFFFFCC"/>
        </patternFill>
      </fill>
    </dxf>
    <dxf>
      <font>
        <condense val="0"/>
        <extend val="0"/>
        <color indexed="9"/>
      </font>
    </dxf>
    <dxf>
      <fill>
        <patternFill>
          <bgColor rgb="FFC0C0C0"/>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lor rgb="FFC0C0C0"/>
      </font>
      <fill>
        <patternFill>
          <bgColor rgb="FFC0C0C0"/>
        </patternFill>
      </fill>
    </dxf>
    <dxf>
      <fill>
        <patternFill>
          <bgColor rgb="FFC0C0C0"/>
        </patternFill>
      </fill>
    </dxf>
    <dxf>
      <fill>
        <patternFill>
          <bgColor rgb="FFFFFFCC"/>
        </patternFill>
      </fill>
    </dxf>
    <dxf>
      <fill>
        <patternFill>
          <bgColor rgb="FFC0C0C0"/>
        </patternFill>
      </fill>
      <border>
        <left style="thin">
          <color indexed="64"/>
        </left>
        <right style="thin">
          <color indexed="64"/>
        </right>
        <top style="thin">
          <color indexed="64"/>
        </top>
        <bottom style="thin">
          <color indexed="64"/>
        </bottom>
      </border>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ill>
        <patternFill>
          <bgColor rgb="FFC0C0C0"/>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lor rgb="FFC0C0C0"/>
      </font>
      <fill>
        <patternFill>
          <bgColor rgb="FFC0C0C0"/>
        </patternFill>
      </fill>
    </dxf>
    <dxf>
      <fill>
        <patternFill>
          <bgColor rgb="FFC0C0C0"/>
        </patternFill>
      </fill>
    </dxf>
    <dxf>
      <fill>
        <patternFill>
          <bgColor rgb="FFFFFFCC"/>
        </patternFill>
      </fill>
    </dxf>
    <dxf>
      <fill>
        <patternFill>
          <bgColor rgb="FFC0C0C0"/>
        </patternFill>
      </fill>
      <border>
        <left style="thin">
          <color indexed="64"/>
        </left>
        <right style="thin">
          <color indexed="64"/>
        </right>
        <top style="thin">
          <color indexed="64"/>
        </top>
        <bottom style="thin">
          <color indexed="64"/>
        </bottom>
      </border>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ill>
        <patternFill>
          <bgColor rgb="FFC0C0C0"/>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lor rgb="FFC0C0C0"/>
      </font>
      <fill>
        <patternFill>
          <bgColor rgb="FFC0C0C0"/>
        </patternFill>
      </fill>
    </dxf>
    <dxf>
      <fill>
        <patternFill>
          <bgColor rgb="FFC0C0C0"/>
        </patternFill>
      </fill>
    </dxf>
    <dxf>
      <fill>
        <patternFill>
          <bgColor rgb="FFFFFFCC"/>
        </patternFill>
      </fill>
    </dxf>
    <dxf>
      <fill>
        <patternFill>
          <bgColor rgb="FFC0C0C0"/>
        </patternFill>
      </fill>
      <border>
        <left style="thin">
          <color indexed="64"/>
        </left>
        <right style="thin">
          <color indexed="64"/>
        </right>
        <top style="thin">
          <color indexed="64"/>
        </top>
        <bottom style="thin">
          <color indexed="64"/>
        </bottom>
      </border>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ill>
        <patternFill>
          <bgColor rgb="FFC0C0C0"/>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lor rgb="FFC0C0C0"/>
      </font>
      <fill>
        <patternFill>
          <bgColor rgb="FFC0C0C0"/>
        </patternFill>
      </fill>
    </dxf>
    <dxf>
      <fill>
        <patternFill>
          <bgColor rgb="FFC0C0C0"/>
        </patternFill>
      </fill>
    </dxf>
    <dxf>
      <fill>
        <patternFill>
          <bgColor rgb="FFFFFFCC"/>
        </patternFill>
      </fill>
    </dxf>
    <dxf>
      <fill>
        <patternFill>
          <bgColor rgb="FFC0C0C0"/>
        </patternFill>
      </fill>
      <border>
        <left style="thin">
          <color indexed="64"/>
        </left>
        <right style="thin">
          <color indexed="64"/>
        </right>
        <top style="thin">
          <color indexed="64"/>
        </top>
        <bottom style="thin">
          <color indexed="64"/>
        </bottom>
      </border>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ill>
        <patternFill>
          <bgColor rgb="FFC0C0C0"/>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lor rgb="FFC0C0C0"/>
      </font>
      <fill>
        <patternFill>
          <bgColor rgb="FFC0C0C0"/>
        </patternFill>
      </fill>
    </dxf>
    <dxf>
      <fill>
        <patternFill>
          <bgColor rgb="FFC0C0C0"/>
        </patternFill>
      </fill>
    </dxf>
    <dxf>
      <fill>
        <patternFill>
          <bgColor rgb="FFFFFFCC"/>
        </patternFill>
      </fill>
    </dxf>
    <dxf>
      <fill>
        <patternFill>
          <bgColor rgb="FFC0C0C0"/>
        </patternFill>
      </fill>
      <border>
        <left style="thin">
          <color indexed="64"/>
        </left>
        <right style="thin">
          <color indexed="64"/>
        </right>
        <top style="thin">
          <color indexed="64"/>
        </top>
        <bottom style="thin">
          <color indexed="64"/>
        </bottom>
      </border>
    </dxf>
    <dxf>
      <font>
        <color theme="1"/>
      </font>
      <fill>
        <patternFill patternType="solid">
          <bgColor indexed="26"/>
        </patternFill>
      </fill>
    </dxf>
    <dxf>
      <font>
        <color theme="1"/>
      </font>
      <fill>
        <patternFill patternType="solid">
          <bgColor indexed="26"/>
        </patternFill>
      </fill>
    </dxf>
    <dxf>
      <font>
        <condense val="0"/>
        <extend val="0"/>
        <color indexed="10"/>
      </font>
    </dxf>
    <dxf>
      <fill>
        <patternFill>
          <bgColor rgb="FFFFFFCC"/>
        </patternFill>
      </fill>
    </dxf>
    <dxf>
      <font>
        <color rgb="FFC0C0C0"/>
      </font>
      <fill>
        <patternFill>
          <bgColor rgb="FFC0C0C0"/>
        </patternFill>
      </fill>
    </dxf>
    <dxf>
      <font>
        <color theme="0" tint="-0.24994659260841701"/>
      </font>
      <fill>
        <patternFill>
          <bgColor theme="0" tint="-0.24994659260841701"/>
        </patternFill>
      </fill>
    </dxf>
    <dxf>
      <font>
        <condense val="0"/>
        <extend val="0"/>
        <color indexed="26"/>
      </font>
      <fill>
        <patternFill patternType="solid">
          <bgColor indexed="26"/>
        </patternFill>
      </fill>
    </dxf>
    <dxf>
      <font>
        <color theme="1"/>
      </font>
      <fill>
        <patternFill patternType="solid">
          <bgColor indexed="26"/>
        </patternFill>
      </fill>
    </dxf>
    <dxf>
      <font>
        <color theme="1"/>
      </font>
      <fill>
        <patternFill>
          <bgColor rgb="FFFFFFCC"/>
        </patternFill>
      </fill>
    </dxf>
    <dxf>
      <font>
        <color rgb="FFC0C0C0"/>
      </font>
      <fill>
        <patternFill>
          <bgColor rgb="FFC0C0C0"/>
        </patternFill>
      </fill>
    </dxf>
    <dxf>
      <font>
        <condense val="0"/>
        <extend val="0"/>
        <color indexed="26"/>
      </font>
      <fill>
        <patternFill patternType="solid">
          <bgColor indexed="26"/>
        </patternFill>
      </fill>
    </dxf>
    <dxf>
      <font>
        <condense val="0"/>
        <extend val="0"/>
        <color indexed="10"/>
      </font>
    </dxf>
    <dxf>
      <font>
        <color theme="1"/>
      </font>
      <fill>
        <patternFill patternType="solid">
          <bgColor indexed="26"/>
        </patternFill>
      </fill>
    </dxf>
  </dxfs>
  <tableStyles count="0" defaultTableStyle="TableStyleMedium9" defaultPivotStyle="PivotStyleLight16"/>
  <colors>
    <mruColors>
      <color rgb="FFFFFFCC"/>
      <color rgb="FF91B4DB"/>
      <color rgb="FF99CCFF"/>
      <color rgb="FF0000CC"/>
      <color rgb="FFFF9900"/>
      <color rgb="FF436BEB"/>
      <color rgb="FF00F26D"/>
      <color rgb="FF3333FF"/>
      <color rgb="FF000099"/>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checked="Checked"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Radio" firstButton="1"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8" Type="http://schemas.openxmlformats.org/officeDocument/2006/relationships/hyperlink" Target="#'9-BOL-TTS'!A1"/><Relationship Id="rId3" Type="http://schemas.openxmlformats.org/officeDocument/2006/relationships/hyperlink" Target="#'8-DIP-DIE'!Q425"/><Relationship Id="rId7" Type="http://schemas.openxmlformats.org/officeDocument/2006/relationships/hyperlink" Target="#'8-DIP-DIE'!A1"/><Relationship Id="rId2" Type="http://schemas.openxmlformats.org/officeDocument/2006/relationships/hyperlink" Target="#'8-DIP-DIE'!Q227"/><Relationship Id="rId1" Type="http://schemas.openxmlformats.org/officeDocument/2006/relationships/image" Target="../media/image6.wmf"/><Relationship Id="rId6" Type="http://schemas.openxmlformats.org/officeDocument/2006/relationships/hyperlink" Target="#MENU!A1"/><Relationship Id="rId5" Type="http://schemas.openxmlformats.org/officeDocument/2006/relationships/hyperlink" Target="#'8-DIP-DIE'!Q821"/><Relationship Id="rId4" Type="http://schemas.openxmlformats.org/officeDocument/2006/relationships/hyperlink" Target="#'8-DIP-DIE'!Q623"/><Relationship Id="rId9" Type="http://schemas.openxmlformats.org/officeDocument/2006/relationships/hyperlink" Target="#'7-TRAN'!A1"/></Relationships>
</file>

<file path=xl/drawings/_rels/drawing11.xml.rels><?xml version="1.0" encoding="UTF-8" standalone="yes"?>
<Relationships xmlns="http://schemas.openxmlformats.org/package/2006/relationships"><Relationship Id="rId8" Type="http://schemas.openxmlformats.org/officeDocument/2006/relationships/hyperlink" Target="#'9-BOL-TTS'!L400"/><Relationship Id="rId3" Type="http://schemas.openxmlformats.org/officeDocument/2006/relationships/hyperlink" Target="#'9b-BV-AP'!A1"/><Relationship Id="rId7" Type="http://schemas.openxmlformats.org/officeDocument/2006/relationships/hyperlink" Target="#'9-BOL-TTS'!L307"/><Relationship Id="rId12" Type="http://schemas.openxmlformats.org/officeDocument/2006/relationships/hyperlink" Target="#'8-DIP-DIE'!A6"/><Relationship Id="rId2" Type="http://schemas.openxmlformats.org/officeDocument/2006/relationships/image" Target="../media/image3.gif"/><Relationship Id="rId1" Type="http://schemas.openxmlformats.org/officeDocument/2006/relationships/hyperlink" Target="#'8-DIP'!A1"/><Relationship Id="rId6" Type="http://schemas.openxmlformats.org/officeDocument/2006/relationships/hyperlink" Target="#'9-BOL-TTS'!L213"/><Relationship Id="rId11" Type="http://schemas.openxmlformats.org/officeDocument/2006/relationships/hyperlink" Target="#'10-BOL-ACAD'!A6"/><Relationship Id="rId5" Type="http://schemas.openxmlformats.org/officeDocument/2006/relationships/hyperlink" Target="#'9-BOL-TTS'!L120"/><Relationship Id="rId10" Type="http://schemas.openxmlformats.org/officeDocument/2006/relationships/hyperlink" Target="#'9-BOL-TTS'!A1"/><Relationship Id="rId4" Type="http://schemas.openxmlformats.org/officeDocument/2006/relationships/image" Target="../media/image6.wmf"/><Relationship Id="rId9" Type="http://schemas.openxmlformats.org/officeDocument/2006/relationships/hyperlink" Target="#MENU!A1"/></Relationships>
</file>

<file path=xl/drawings/_rels/drawing12.xml.rels><?xml version="1.0" encoding="UTF-8" standalone="yes"?>
<Relationships xmlns="http://schemas.openxmlformats.org/package/2006/relationships"><Relationship Id="rId8" Type="http://schemas.openxmlformats.org/officeDocument/2006/relationships/hyperlink" Target="#'10-BOL-ACAD'!H364"/><Relationship Id="rId3" Type="http://schemas.openxmlformats.org/officeDocument/2006/relationships/image" Target="../media/image3.gif"/><Relationship Id="rId7" Type="http://schemas.openxmlformats.org/officeDocument/2006/relationships/hyperlink" Target="#'10-BOL-ACAD'!H280"/><Relationship Id="rId2" Type="http://schemas.openxmlformats.org/officeDocument/2006/relationships/hyperlink" Target="#'9b-BV-AP'!A1"/><Relationship Id="rId1" Type="http://schemas.openxmlformats.org/officeDocument/2006/relationships/image" Target="../media/image6.wmf"/><Relationship Id="rId6" Type="http://schemas.openxmlformats.org/officeDocument/2006/relationships/hyperlink" Target="#'10-BOL-ACAD'!H196"/><Relationship Id="rId11" Type="http://schemas.openxmlformats.org/officeDocument/2006/relationships/hyperlink" Target="#'9-BOL-TTS'!A6"/><Relationship Id="rId5" Type="http://schemas.openxmlformats.org/officeDocument/2006/relationships/hyperlink" Target="#'10-BOL-ACAD'!H113"/><Relationship Id="rId10" Type="http://schemas.openxmlformats.org/officeDocument/2006/relationships/hyperlink" Target="#CONSOLIDADA!A6"/><Relationship Id="rId4" Type="http://schemas.openxmlformats.org/officeDocument/2006/relationships/hyperlink" Target="#MENU!A1"/><Relationship Id="rId9" Type="http://schemas.openxmlformats.org/officeDocument/2006/relationships/hyperlink" Target="#'10-BOL-ACAD'!A1"/></Relationships>
</file>

<file path=xl/drawings/_rels/drawing13.xml.rels><?xml version="1.0" encoding="UTF-8" standalone="yes"?>
<Relationships xmlns="http://schemas.openxmlformats.org/package/2006/relationships"><Relationship Id="rId8" Type="http://schemas.openxmlformats.org/officeDocument/2006/relationships/hyperlink" Target="#'10-BOL-ACAD'!A6"/><Relationship Id="rId3" Type="http://schemas.openxmlformats.org/officeDocument/2006/relationships/hyperlink" Target="#CONSOLIDADA!B59"/><Relationship Id="rId7" Type="http://schemas.openxmlformats.org/officeDocument/2006/relationships/hyperlink" Target="#'INSTRU&#199;&#213;ES PARA O PREENCHIMENTO'!A9"/><Relationship Id="rId2" Type="http://schemas.openxmlformats.org/officeDocument/2006/relationships/hyperlink" Target="#CONSOLIDADA!B39"/><Relationship Id="rId1" Type="http://schemas.openxmlformats.org/officeDocument/2006/relationships/image" Target="../media/image6.wmf"/><Relationship Id="rId6" Type="http://schemas.openxmlformats.org/officeDocument/2006/relationships/hyperlink" Target="#CONSOLIDADA!A1"/><Relationship Id="rId5" Type="http://schemas.openxmlformats.org/officeDocument/2006/relationships/hyperlink" Target="#CONSOLIDADA!B99"/><Relationship Id="rId10" Type="http://schemas.openxmlformats.org/officeDocument/2006/relationships/hyperlink" Target="#CONSOLIDADA!B120"/><Relationship Id="rId4" Type="http://schemas.openxmlformats.org/officeDocument/2006/relationships/hyperlink" Target="#CONSOLIDADA!B81"/><Relationship Id="rId9" Type="http://schemas.openxmlformats.org/officeDocument/2006/relationships/hyperlink" Target="#MENU!A1"/></Relationships>
</file>

<file path=xl/drawings/_rels/drawing14.xml.rels><?xml version="1.0" encoding="UTF-8" standalone="yes"?>
<Relationships xmlns="http://schemas.openxmlformats.org/package/2006/relationships"><Relationship Id="rId8" Type="http://schemas.openxmlformats.org/officeDocument/2006/relationships/hyperlink" Target="#'10-BOL-ACAD'!A6"/><Relationship Id="rId3" Type="http://schemas.openxmlformats.org/officeDocument/2006/relationships/hyperlink" Target="#CONSOLIDADA!B59"/><Relationship Id="rId7" Type="http://schemas.openxmlformats.org/officeDocument/2006/relationships/hyperlink" Target="#'INSTRU&#199;&#213;ES PARA O PREENCHIMENTO'!A9"/><Relationship Id="rId2" Type="http://schemas.openxmlformats.org/officeDocument/2006/relationships/hyperlink" Target="#CONSOLIDADA!B39"/><Relationship Id="rId1" Type="http://schemas.openxmlformats.org/officeDocument/2006/relationships/image" Target="../media/image6.wmf"/><Relationship Id="rId6" Type="http://schemas.openxmlformats.org/officeDocument/2006/relationships/hyperlink" Target="#CONSOLIDADA!A1"/><Relationship Id="rId5" Type="http://schemas.openxmlformats.org/officeDocument/2006/relationships/hyperlink" Target="#CONSOLIDADA!B99"/><Relationship Id="rId10" Type="http://schemas.openxmlformats.org/officeDocument/2006/relationships/hyperlink" Target="#CONSOLIDADA!B120"/><Relationship Id="rId4" Type="http://schemas.openxmlformats.org/officeDocument/2006/relationships/hyperlink" Target="#CONSOLIDADA!B81"/><Relationship Id="rId9" Type="http://schemas.openxmlformats.org/officeDocument/2006/relationships/hyperlink" Target="#MENU!A1"/></Relationships>
</file>

<file path=xl/drawings/_rels/drawing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1-MPN'!A1"/><Relationship Id="rId7" Type="http://schemas.openxmlformats.org/officeDocument/2006/relationships/image" Target="../media/image3.gif"/><Relationship Id="rId2" Type="http://schemas.openxmlformats.org/officeDocument/2006/relationships/image" Target="../media/image1.png"/><Relationship Id="rId1" Type="http://schemas.openxmlformats.org/officeDocument/2006/relationships/hyperlink" Target="#'1- MPN'!A1"/><Relationship Id="rId6" Type="http://schemas.openxmlformats.org/officeDocument/2006/relationships/hyperlink" Target="#'9b-BV-AP'!A1"/><Relationship Id="rId5" Type="http://schemas.openxmlformats.org/officeDocument/2006/relationships/image" Target="../media/image2.png"/><Relationship Id="rId4" Type="http://schemas.openxmlformats.org/officeDocument/2006/relationships/hyperlink" Target="#MENU!A1"/><Relationship Id="rId9"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1-MPN'!A1"/><Relationship Id="rId3" Type="http://schemas.openxmlformats.org/officeDocument/2006/relationships/hyperlink" Target="#'1- MPN'!A1"/><Relationship Id="rId7" Type="http://schemas.openxmlformats.org/officeDocument/2006/relationships/image" Target="../media/image7.png"/><Relationship Id="rId12" Type="http://schemas.openxmlformats.org/officeDocument/2006/relationships/hyperlink" Target="#'1-MPN'!O977"/><Relationship Id="rId2" Type="http://schemas.openxmlformats.org/officeDocument/2006/relationships/image" Target="../media/image3.gif"/><Relationship Id="rId16" Type="http://schemas.openxmlformats.org/officeDocument/2006/relationships/hyperlink" Target="#'INSTRU&#199;&#213;ES PARA O PREENCHIMENTO'!A6"/><Relationship Id="rId1" Type="http://schemas.openxmlformats.org/officeDocument/2006/relationships/hyperlink" Target="#'2-MPI'!A1"/><Relationship Id="rId6" Type="http://schemas.openxmlformats.org/officeDocument/2006/relationships/hyperlink" Target="#'1- MPN'!A151"/><Relationship Id="rId11" Type="http://schemas.openxmlformats.org/officeDocument/2006/relationships/hyperlink" Target="#'1-MPN'!O740"/><Relationship Id="rId5" Type="http://schemas.openxmlformats.org/officeDocument/2006/relationships/image" Target="../media/image6.wmf"/><Relationship Id="rId15" Type="http://schemas.openxmlformats.org/officeDocument/2006/relationships/hyperlink" Target="#'2-MPI'!A6"/><Relationship Id="rId10" Type="http://schemas.openxmlformats.org/officeDocument/2006/relationships/hyperlink" Target="#'1-MPN'!O503"/><Relationship Id="rId4" Type="http://schemas.openxmlformats.org/officeDocument/2006/relationships/image" Target="../media/image1.png"/><Relationship Id="rId9" Type="http://schemas.openxmlformats.org/officeDocument/2006/relationships/hyperlink" Target="#'1-MPN'!O266"/><Relationship Id="rId14" Type="http://schemas.openxmlformats.org/officeDocument/2006/relationships/hyperlink" Target="#MENU!A1"/></Relationships>
</file>

<file path=xl/drawings/_rels/drawing4.xml.rels><?xml version="1.0" encoding="UTF-8" standalone="yes"?>
<Relationships xmlns="http://schemas.openxmlformats.org/package/2006/relationships"><Relationship Id="rId8" Type="http://schemas.openxmlformats.org/officeDocument/2006/relationships/hyperlink" Target="#'2-MPI'!T980"/><Relationship Id="rId3" Type="http://schemas.openxmlformats.org/officeDocument/2006/relationships/image" Target="../media/image9.png"/><Relationship Id="rId7" Type="http://schemas.openxmlformats.org/officeDocument/2006/relationships/hyperlink" Target="#'2-MPI'!T741"/><Relationship Id="rId12" Type="http://schemas.openxmlformats.org/officeDocument/2006/relationships/hyperlink" Target="#'1-MPN'!A1"/><Relationship Id="rId2" Type="http://schemas.openxmlformats.org/officeDocument/2006/relationships/hyperlink" Target="http://www4.bcb.gov.br/pec/conversao/conversao.asp?id=convmoeda" TargetMode="External"/><Relationship Id="rId1" Type="http://schemas.openxmlformats.org/officeDocument/2006/relationships/image" Target="../media/image6.wmf"/><Relationship Id="rId6" Type="http://schemas.openxmlformats.org/officeDocument/2006/relationships/hyperlink" Target="#'2-MPI'!T505"/><Relationship Id="rId11" Type="http://schemas.openxmlformats.org/officeDocument/2006/relationships/hyperlink" Target="#'3-MCN'!A6"/><Relationship Id="rId5" Type="http://schemas.openxmlformats.org/officeDocument/2006/relationships/hyperlink" Target="#'2-MPI'!T269"/><Relationship Id="rId10" Type="http://schemas.openxmlformats.org/officeDocument/2006/relationships/hyperlink" Target="#'2-MPI'!A1"/><Relationship Id="rId4" Type="http://schemas.openxmlformats.org/officeDocument/2006/relationships/image" Target="../media/image10.png"/><Relationship Id="rId9" Type="http://schemas.openxmlformats.org/officeDocument/2006/relationships/hyperlink" Target="#MENU!A1"/></Relationships>
</file>

<file path=xl/drawings/_rels/drawing5.xml.rels><?xml version="1.0" encoding="UTF-8" standalone="yes"?>
<Relationships xmlns="http://schemas.openxmlformats.org/package/2006/relationships"><Relationship Id="rId8" Type="http://schemas.openxmlformats.org/officeDocument/2006/relationships/hyperlink" Target="#'4-MCI'!A6"/><Relationship Id="rId3" Type="http://schemas.openxmlformats.org/officeDocument/2006/relationships/hyperlink" Target="#'3-MCN'!N464"/><Relationship Id="rId7" Type="http://schemas.openxmlformats.org/officeDocument/2006/relationships/hyperlink" Target="#'3-MCN'!A1"/><Relationship Id="rId2" Type="http://schemas.openxmlformats.org/officeDocument/2006/relationships/hyperlink" Target="#'3-MCN'!N246"/><Relationship Id="rId1" Type="http://schemas.openxmlformats.org/officeDocument/2006/relationships/image" Target="../media/image6.wmf"/><Relationship Id="rId6" Type="http://schemas.openxmlformats.org/officeDocument/2006/relationships/hyperlink" Target="#MENU!A1"/><Relationship Id="rId5" Type="http://schemas.openxmlformats.org/officeDocument/2006/relationships/hyperlink" Target="#'3-MCN'!N900"/><Relationship Id="rId4" Type="http://schemas.openxmlformats.org/officeDocument/2006/relationships/hyperlink" Target="#'3-MCN'!N682"/><Relationship Id="rId9" Type="http://schemas.openxmlformats.org/officeDocument/2006/relationships/hyperlink" Target="#'2-MPI'!A6"/></Relationships>
</file>

<file path=xl/drawings/_rels/drawing6.xml.rels><?xml version="1.0" encoding="UTF-8" standalone="yes"?>
<Relationships xmlns="http://schemas.openxmlformats.org/package/2006/relationships"><Relationship Id="rId8" Type="http://schemas.openxmlformats.org/officeDocument/2006/relationships/hyperlink" Target="#'4-MCI'!Q481"/><Relationship Id="rId13" Type="http://schemas.openxmlformats.org/officeDocument/2006/relationships/hyperlink" Target="#'3-MCN'!A6"/><Relationship Id="rId3" Type="http://schemas.openxmlformats.org/officeDocument/2006/relationships/image" Target="../media/image1.png"/><Relationship Id="rId7" Type="http://schemas.openxmlformats.org/officeDocument/2006/relationships/hyperlink" Target="#'4-MCI'!Q256"/><Relationship Id="rId12" Type="http://schemas.openxmlformats.org/officeDocument/2006/relationships/hyperlink" Target="#'5-STB'!A6"/><Relationship Id="rId2" Type="http://schemas.openxmlformats.org/officeDocument/2006/relationships/hyperlink" Target="#'4-MCI'!A1"/><Relationship Id="rId1" Type="http://schemas.openxmlformats.org/officeDocument/2006/relationships/image" Target="../media/image6.wmf"/><Relationship Id="rId6" Type="http://schemas.openxmlformats.org/officeDocument/2006/relationships/image" Target="../media/image10.png"/><Relationship Id="rId11" Type="http://schemas.openxmlformats.org/officeDocument/2006/relationships/hyperlink" Target="#MENU!A1"/><Relationship Id="rId5" Type="http://schemas.openxmlformats.org/officeDocument/2006/relationships/image" Target="../media/image9.png"/><Relationship Id="rId10" Type="http://schemas.openxmlformats.org/officeDocument/2006/relationships/hyperlink" Target="#'4-MCI'!Q931"/><Relationship Id="rId4" Type="http://schemas.openxmlformats.org/officeDocument/2006/relationships/hyperlink" Target="http://www4.bcb.gov.br/pec/conversao/conversao.asp?id=convmoeda" TargetMode="External"/><Relationship Id="rId9" Type="http://schemas.openxmlformats.org/officeDocument/2006/relationships/hyperlink" Target="#'4-MCI'!Q706"/></Relationships>
</file>

<file path=xl/drawings/_rels/drawing7.xml.rels><?xml version="1.0" encoding="UTF-8" standalone="yes"?>
<Relationships xmlns="http://schemas.openxmlformats.org/package/2006/relationships"><Relationship Id="rId8" Type="http://schemas.openxmlformats.org/officeDocument/2006/relationships/hyperlink" Target="#'6-STE'!A6"/><Relationship Id="rId3" Type="http://schemas.openxmlformats.org/officeDocument/2006/relationships/hyperlink" Target="#'5-STB'!P476"/><Relationship Id="rId7" Type="http://schemas.openxmlformats.org/officeDocument/2006/relationships/hyperlink" Target="#'5-STB'!A1"/><Relationship Id="rId2" Type="http://schemas.openxmlformats.org/officeDocument/2006/relationships/hyperlink" Target="#'5-STB'!P252"/><Relationship Id="rId1" Type="http://schemas.openxmlformats.org/officeDocument/2006/relationships/image" Target="../media/image6.wmf"/><Relationship Id="rId6" Type="http://schemas.openxmlformats.org/officeDocument/2006/relationships/hyperlink" Target="#MENU!A1"/><Relationship Id="rId5" Type="http://schemas.openxmlformats.org/officeDocument/2006/relationships/hyperlink" Target="#'5-STB'!P924"/><Relationship Id="rId4" Type="http://schemas.openxmlformats.org/officeDocument/2006/relationships/hyperlink" Target="#'5-STB'!P700"/><Relationship Id="rId9" Type="http://schemas.openxmlformats.org/officeDocument/2006/relationships/hyperlink" Target="#'4-MCI'!A6"/></Relationships>
</file>

<file path=xl/drawings/_rels/drawing8.xml.rels><?xml version="1.0" encoding="UTF-8" standalone="yes"?>
<Relationships xmlns="http://schemas.openxmlformats.org/package/2006/relationships"><Relationship Id="rId8" Type="http://schemas.openxmlformats.org/officeDocument/2006/relationships/hyperlink" Target="#'6-STE'!P944"/><Relationship Id="rId3" Type="http://schemas.openxmlformats.org/officeDocument/2006/relationships/image" Target="../media/image9.png"/><Relationship Id="rId7" Type="http://schemas.openxmlformats.org/officeDocument/2006/relationships/hyperlink" Target="#'6-STE'!P716"/><Relationship Id="rId12" Type="http://schemas.openxmlformats.org/officeDocument/2006/relationships/hyperlink" Target="#'5-STB'!A6"/><Relationship Id="rId2" Type="http://schemas.openxmlformats.org/officeDocument/2006/relationships/hyperlink" Target="http://www4.bcb.gov.br/pec/conversao/conversao.asp?id=convmoeda" TargetMode="External"/><Relationship Id="rId1" Type="http://schemas.openxmlformats.org/officeDocument/2006/relationships/image" Target="../media/image6.wmf"/><Relationship Id="rId6" Type="http://schemas.openxmlformats.org/officeDocument/2006/relationships/hyperlink" Target="#'6-STE'!P487"/><Relationship Id="rId11" Type="http://schemas.openxmlformats.org/officeDocument/2006/relationships/hyperlink" Target="#'7-TRAN'!A6"/><Relationship Id="rId5" Type="http://schemas.openxmlformats.org/officeDocument/2006/relationships/hyperlink" Target="#'6-STE'!P259"/><Relationship Id="rId10" Type="http://schemas.openxmlformats.org/officeDocument/2006/relationships/hyperlink" Target="#'6-STE'!A1"/><Relationship Id="rId4" Type="http://schemas.openxmlformats.org/officeDocument/2006/relationships/image" Target="../media/image10.png"/><Relationship Id="rId9" Type="http://schemas.openxmlformats.org/officeDocument/2006/relationships/hyperlink" Target="#MENU!A1"/></Relationships>
</file>

<file path=xl/drawings/_rels/drawing9.xml.rels><?xml version="1.0" encoding="UTF-8" standalone="yes"?>
<Relationships xmlns="http://schemas.openxmlformats.org/package/2006/relationships"><Relationship Id="rId8" Type="http://schemas.openxmlformats.org/officeDocument/2006/relationships/hyperlink" Target="#'8-DIP-DIE'!A6"/><Relationship Id="rId3" Type="http://schemas.openxmlformats.org/officeDocument/2006/relationships/hyperlink" Target="#'7-TRAN'!Q466"/><Relationship Id="rId7" Type="http://schemas.openxmlformats.org/officeDocument/2006/relationships/hyperlink" Target="#'7-TRAN'!A1"/><Relationship Id="rId2" Type="http://schemas.openxmlformats.org/officeDocument/2006/relationships/hyperlink" Target="#'7-TRAN'!Q245"/><Relationship Id="rId1" Type="http://schemas.openxmlformats.org/officeDocument/2006/relationships/image" Target="../media/image6.wmf"/><Relationship Id="rId6" Type="http://schemas.openxmlformats.org/officeDocument/2006/relationships/hyperlink" Target="#MENU!A1"/><Relationship Id="rId5" Type="http://schemas.openxmlformats.org/officeDocument/2006/relationships/hyperlink" Target="#'7-TRAN'!Q912"/><Relationship Id="rId4" Type="http://schemas.openxmlformats.org/officeDocument/2006/relationships/hyperlink" Target="#'7-TRAN'!Q689"/><Relationship Id="rId9" Type="http://schemas.openxmlformats.org/officeDocument/2006/relationships/hyperlink" Target="#'6-STE'!A6"/></Relationships>
</file>

<file path=xl/drawings/drawing1.xml><?xml version="1.0" encoding="utf-8"?>
<xdr:wsDr xmlns:xdr="http://schemas.openxmlformats.org/drawingml/2006/spreadsheetDrawing" xmlns:a="http://schemas.openxmlformats.org/drawingml/2006/main">
  <xdr:twoCellAnchor>
    <xdr:from>
      <xdr:col>1</xdr:col>
      <xdr:colOff>1</xdr:colOff>
      <xdr:row>0</xdr:row>
      <xdr:rowOff>76201</xdr:rowOff>
    </xdr:from>
    <xdr:to>
      <xdr:col>10</xdr:col>
      <xdr:colOff>0</xdr:colOff>
      <xdr:row>2</xdr:row>
      <xdr:rowOff>1</xdr:rowOff>
    </xdr:to>
    <xdr:sp macro="" textlink="">
      <xdr:nvSpPr>
        <xdr:cNvPr id="2" name="Texto explicativo retangular 1"/>
        <xdr:cNvSpPr/>
      </xdr:nvSpPr>
      <xdr:spPr bwMode="auto">
        <a:xfrm>
          <a:off x="247651" y="76201"/>
          <a:ext cx="8029574" cy="3429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800" b="1">
              <a:solidFill>
                <a:schemeClr val="lt1"/>
              </a:solidFill>
              <a:effectLst/>
              <a:latin typeface="+mn-lt"/>
              <a:ea typeface="+mn-ea"/>
              <a:cs typeface="+mn-cs"/>
            </a:rPr>
            <a:t>CENTRO DE PESQUISA </a:t>
          </a:r>
          <a:endParaRPr lang="pt-BR" sz="2800" b="1" baseline="0">
            <a:latin typeface="Arial" pitchFamily="34" charset="0"/>
            <a:cs typeface="Arial" pitchFamily="34" charset="0"/>
          </a:endParaRPr>
        </a:p>
      </xdr:txBody>
    </xdr:sp>
    <xdr:clientData/>
  </xdr:twoCellAnchor>
  <xdr:twoCellAnchor>
    <xdr:from>
      <xdr:col>3</xdr:col>
      <xdr:colOff>0</xdr:colOff>
      <xdr:row>3</xdr:row>
      <xdr:rowOff>0</xdr:rowOff>
    </xdr:from>
    <xdr:to>
      <xdr:col>4</xdr:col>
      <xdr:colOff>1</xdr:colOff>
      <xdr:row>4</xdr:row>
      <xdr:rowOff>0</xdr:rowOff>
    </xdr:to>
    <xdr:sp macro="" textlink="">
      <xdr:nvSpPr>
        <xdr:cNvPr id="3" name="Texto explicativo retangular 2"/>
        <xdr:cNvSpPr/>
      </xdr:nvSpPr>
      <xdr:spPr bwMode="auto">
        <a:xfrm>
          <a:off x="2238375" y="485775"/>
          <a:ext cx="1514476" cy="3810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5</xdr:col>
      <xdr:colOff>6541</xdr:colOff>
      <xdr:row>3</xdr:row>
      <xdr:rowOff>19050</xdr:rowOff>
    </xdr:from>
    <xdr:to>
      <xdr:col>6</xdr:col>
      <xdr:colOff>0</xdr:colOff>
      <xdr:row>4</xdr:row>
      <xdr:rowOff>0</xdr:rowOff>
    </xdr:to>
    <xdr:sp macro="" textlink="">
      <xdr:nvSpPr>
        <xdr:cNvPr id="4" name="Texto explicativo retangular 3"/>
        <xdr:cNvSpPr/>
      </xdr:nvSpPr>
      <xdr:spPr bwMode="auto">
        <a:xfrm>
          <a:off x="3873691" y="504825"/>
          <a:ext cx="1507934" cy="3619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7</xdr:col>
      <xdr:colOff>5501</xdr:colOff>
      <xdr:row>3</xdr:row>
      <xdr:rowOff>9536</xdr:rowOff>
    </xdr:from>
    <xdr:to>
      <xdr:col>7</xdr:col>
      <xdr:colOff>1514474</xdr:colOff>
      <xdr:row>3</xdr:row>
      <xdr:rowOff>380999</xdr:rowOff>
    </xdr:to>
    <xdr:sp macro="" textlink="">
      <xdr:nvSpPr>
        <xdr:cNvPr id="5" name="Texto explicativo retangular 4"/>
        <xdr:cNvSpPr/>
      </xdr:nvSpPr>
      <xdr:spPr bwMode="auto">
        <a:xfrm>
          <a:off x="5501426" y="495311"/>
          <a:ext cx="1508973" cy="371463"/>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9</xdr:col>
      <xdr:colOff>0</xdr:colOff>
      <xdr:row>3</xdr:row>
      <xdr:rowOff>0</xdr:rowOff>
    </xdr:from>
    <xdr:to>
      <xdr:col>10</xdr:col>
      <xdr:colOff>0</xdr:colOff>
      <xdr:row>4</xdr:row>
      <xdr:rowOff>0</xdr:rowOff>
    </xdr:to>
    <xdr:sp macro="" textlink="">
      <xdr:nvSpPr>
        <xdr:cNvPr id="6" name="Texto explicativo retangular 5"/>
        <xdr:cNvSpPr/>
      </xdr:nvSpPr>
      <xdr:spPr bwMode="auto">
        <a:xfrm>
          <a:off x="7124700" y="485775"/>
          <a:ext cx="1514475" cy="381000"/>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0</xdr:col>
      <xdr:colOff>609599</xdr:colOff>
      <xdr:row>3</xdr:row>
      <xdr:rowOff>0</xdr:rowOff>
    </xdr:from>
    <xdr:to>
      <xdr:col>1</xdr:col>
      <xdr:colOff>1514474</xdr:colOff>
      <xdr:row>4</xdr:row>
      <xdr:rowOff>0</xdr:rowOff>
    </xdr:to>
    <xdr:sp macro="" textlink="">
      <xdr:nvSpPr>
        <xdr:cNvPr id="7" name="Texto explicativo retangular 6"/>
        <xdr:cNvSpPr/>
      </xdr:nvSpPr>
      <xdr:spPr bwMode="auto">
        <a:xfrm>
          <a:off x="609599" y="485775"/>
          <a:ext cx="1514475" cy="3810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1</xdr:row>
      <xdr:rowOff>19050</xdr:rowOff>
    </xdr:from>
    <xdr:to>
      <xdr:col>9</xdr:col>
      <xdr:colOff>47625</xdr:colOff>
      <xdr:row>4</xdr:row>
      <xdr:rowOff>123825</xdr:rowOff>
    </xdr:to>
    <xdr:pic>
      <xdr:nvPicPr>
        <xdr:cNvPr id="37108"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247650" y="419100"/>
          <a:ext cx="4962525" cy="590550"/>
        </a:xfrm>
        <a:prstGeom prst="rect">
          <a:avLst/>
        </a:prstGeom>
        <a:noFill/>
        <a:ln w="9525">
          <a:noFill/>
          <a:miter lim="800000"/>
          <a:headEnd/>
          <a:tailEnd/>
        </a:ln>
      </xdr:spPr>
    </xdr:pic>
    <xdr:clientData/>
  </xdr:twoCellAnchor>
  <xdr:twoCellAnchor>
    <xdr:from>
      <xdr:col>1</xdr:col>
      <xdr:colOff>19050</xdr:colOff>
      <xdr:row>199</xdr:row>
      <xdr:rowOff>19050</xdr:rowOff>
    </xdr:from>
    <xdr:to>
      <xdr:col>9</xdr:col>
      <xdr:colOff>47625</xdr:colOff>
      <xdr:row>202</xdr:row>
      <xdr:rowOff>123825</xdr:rowOff>
    </xdr:to>
    <xdr:pic>
      <xdr:nvPicPr>
        <xdr:cNvPr id="5"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69445" y="420103"/>
          <a:ext cx="4329864" cy="586038"/>
        </a:xfrm>
        <a:prstGeom prst="rect">
          <a:avLst/>
        </a:prstGeom>
        <a:noFill/>
        <a:ln w="9525">
          <a:noFill/>
          <a:miter lim="800000"/>
          <a:headEnd/>
          <a:tailEnd/>
        </a:ln>
      </xdr:spPr>
    </xdr:pic>
    <xdr:clientData/>
  </xdr:twoCellAnchor>
  <xdr:twoCellAnchor>
    <xdr:from>
      <xdr:col>14</xdr:col>
      <xdr:colOff>0</xdr:colOff>
      <xdr:row>11</xdr:row>
      <xdr:rowOff>0</xdr:rowOff>
    </xdr:from>
    <xdr:to>
      <xdr:col>17</xdr:col>
      <xdr:colOff>0</xdr:colOff>
      <xdr:row>12</xdr:row>
      <xdr:rowOff>56148</xdr:rowOff>
    </xdr:to>
    <xdr:sp macro="" textlink="">
      <xdr:nvSpPr>
        <xdr:cNvPr id="6" name="Texto explicativo retangular 5"/>
        <xdr:cNvSpPr/>
      </xdr:nvSpPr>
      <xdr:spPr bwMode="auto">
        <a:xfrm>
          <a:off x="7439526" y="2075447"/>
          <a:ext cx="254668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14</xdr:col>
      <xdr:colOff>0</xdr:colOff>
      <xdr:row>209</xdr:row>
      <xdr:rowOff>0</xdr:rowOff>
    </xdr:from>
    <xdr:to>
      <xdr:col>17</xdr:col>
      <xdr:colOff>0</xdr:colOff>
      <xdr:row>210</xdr:row>
      <xdr:rowOff>56148</xdr:rowOff>
    </xdr:to>
    <xdr:sp macro="" textlink="">
      <xdr:nvSpPr>
        <xdr:cNvPr id="7" name="Texto explicativo retangular 6"/>
        <xdr:cNvSpPr/>
      </xdr:nvSpPr>
      <xdr:spPr bwMode="auto">
        <a:xfrm>
          <a:off x="7439526" y="56869263"/>
          <a:ext cx="254668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1</xdr:col>
      <xdr:colOff>19050</xdr:colOff>
      <xdr:row>397</xdr:row>
      <xdr:rowOff>19050</xdr:rowOff>
    </xdr:from>
    <xdr:to>
      <xdr:col>9</xdr:col>
      <xdr:colOff>47625</xdr:colOff>
      <xdr:row>400</xdr:row>
      <xdr:rowOff>123825</xdr:rowOff>
    </xdr:to>
    <xdr:pic>
      <xdr:nvPicPr>
        <xdr:cNvPr id="8"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69445" y="55213918"/>
          <a:ext cx="4329864" cy="586039"/>
        </a:xfrm>
        <a:prstGeom prst="rect">
          <a:avLst/>
        </a:prstGeom>
        <a:noFill/>
        <a:ln w="9525">
          <a:noFill/>
          <a:miter lim="800000"/>
          <a:headEnd/>
          <a:tailEnd/>
        </a:ln>
      </xdr:spPr>
    </xdr:pic>
    <xdr:clientData/>
  </xdr:twoCellAnchor>
  <xdr:twoCellAnchor>
    <xdr:from>
      <xdr:col>14</xdr:col>
      <xdr:colOff>0</xdr:colOff>
      <xdr:row>407</xdr:row>
      <xdr:rowOff>0</xdr:rowOff>
    </xdr:from>
    <xdr:to>
      <xdr:col>17</xdr:col>
      <xdr:colOff>0</xdr:colOff>
      <xdr:row>408</xdr:row>
      <xdr:rowOff>56148</xdr:rowOff>
    </xdr:to>
    <xdr:sp macro="" textlink="">
      <xdr:nvSpPr>
        <xdr:cNvPr id="9" name="Texto explicativo retangular 8"/>
        <xdr:cNvSpPr/>
      </xdr:nvSpPr>
      <xdr:spPr bwMode="auto">
        <a:xfrm>
          <a:off x="7439526" y="56869263"/>
          <a:ext cx="254668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1</xdr:col>
      <xdr:colOff>19050</xdr:colOff>
      <xdr:row>595</xdr:row>
      <xdr:rowOff>19050</xdr:rowOff>
    </xdr:from>
    <xdr:to>
      <xdr:col>9</xdr:col>
      <xdr:colOff>47625</xdr:colOff>
      <xdr:row>598</xdr:row>
      <xdr:rowOff>123825</xdr:rowOff>
    </xdr:to>
    <xdr:pic>
      <xdr:nvPicPr>
        <xdr:cNvPr id="10"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69445" y="110007734"/>
          <a:ext cx="4329864" cy="586038"/>
        </a:xfrm>
        <a:prstGeom prst="rect">
          <a:avLst/>
        </a:prstGeom>
        <a:noFill/>
        <a:ln w="9525">
          <a:noFill/>
          <a:miter lim="800000"/>
          <a:headEnd/>
          <a:tailEnd/>
        </a:ln>
      </xdr:spPr>
    </xdr:pic>
    <xdr:clientData/>
  </xdr:twoCellAnchor>
  <xdr:twoCellAnchor>
    <xdr:from>
      <xdr:col>14</xdr:col>
      <xdr:colOff>0</xdr:colOff>
      <xdr:row>605</xdr:row>
      <xdr:rowOff>0</xdr:rowOff>
    </xdr:from>
    <xdr:to>
      <xdr:col>17</xdr:col>
      <xdr:colOff>0</xdr:colOff>
      <xdr:row>606</xdr:row>
      <xdr:rowOff>56148</xdr:rowOff>
    </xdr:to>
    <xdr:sp macro="" textlink="">
      <xdr:nvSpPr>
        <xdr:cNvPr id="11" name="Texto explicativo retangular 10"/>
        <xdr:cNvSpPr/>
      </xdr:nvSpPr>
      <xdr:spPr bwMode="auto">
        <a:xfrm>
          <a:off x="7439526" y="111663079"/>
          <a:ext cx="254668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1</xdr:col>
      <xdr:colOff>19050</xdr:colOff>
      <xdr:row>793</xdr:row>
      <xdr:rowOff>19050</xdr:rowOff>
    </xdr:from>
    <xdr:to>
      <xdr:col>9</xdr:col>
      <xdr:colOff>47625</xdr:colOff>
      <xdr:row>796</xdr:row>
      <xdr:rowOff>123825</xdr:rowOff>
    </xdr:to>
    <xdr:pic>
      <xdr:nvPicPr>
        <xdr:cNvPr id="12"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69445" y="164801550"/>
          <a:ext cx="4329864" cy="586038"/>
        </a:xfrm>
        <a:prstGeom prst="rect">
          <a:avLst/>
        </a:prstGeom>
        <a:noFill/>
        <a:ln w="9525">
          <a:noFill/>
          <a:miter lim="800000"/>
          <a:headEnd/>
          <a:tailEnd/>
        </a:ln>
      </xdr:spPr>
    </xdr:pic>
    <xdr:clientData/>
  </xdr:twoCellAnchor>
  <xdr:twoCellAnchor>
    <xdr:from>
      <xdr:col>14</xdr:col>
      <xdr:colOff>0</xdr:colOff>
      <xdr:row>803</xdr:row>
      <xdr:rowOff>0</xdr:rowOff>
    </xdr:from>
    <xdr:to>
      <xdr:col>17</xdr:col>
      <xdr:colOff>0</xdr:colOff>
      <xdr:row>804</xdr:row>
      <xdr:rowOff>56148</xdr:rowOff>
    </xdr:to>
    <xdr:sp macro="" textlink="">
      <xdr:nvSpPr>
        <xdr:cNvPr id="13" name="Texto explicativo retangular 12"/>
        <xdr:cNvSpPr/>
      </xdr:nvSpPr>
      <xdr:spPr bwMode="auto">
        <a:xfrm>
          <a:off x="7439526" y="166456895"/>
          <a:ext cx="254668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xdr:from>
      <xdr:col>10</xdr:col>
      <xdr:colOff>230609</xdr:colOff>
      <xdr:row>4</xdr:row>
      <xdr:rowOff>140356</xdr:rowOff>
    </xdr:from>
    <xdr:to>
      <xdr:col>12</xdr:col>
      <xdr:colOff>260663</xdr:colOff>
      <xdr:row>6</xdr:row>
      <xdr:rowOff>36083</xdr:rowOff>
    </xdr:to>
    <xdr:sp macro="" textlink="">
      <xdr:nvSpPr>
        <xdr:cNvPr id="14" name="Texto explicativo retangular 13">
          <a:hlinkClick xmlns:r="http://schemas.openxmlformats.org/officeDocument/2006/relationships" r:id="rId2" tooltip="VAI PARA O 2º ANO"/>
        </xdr:cNvPr>
        <xdr:cNvSpPr/>
      </xdr:nvSpPr>
      <xdr:spPr bwMode="auto">
        <a:xfrm>
          <a:off x="5113425" y="1022672"/>
          <a:ext cx="872264"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12</xdr:col>
      <xdr:colOff>661765</xdr:colOff>
      <xdr:row>4</xdr:row>
      <xdr:rowOff>140346</xdr:rowOff>
    </xdr:from>
    <xdr:to>
      <xdr:col>13</xdr:col>
      <xdr:colOff>842240</xdr:colOff>
      <xdr:row>6</xdr:row>
      <xdr:rowOff>36073</xdr:rowOff>
    </xdr:to>
    <xdr:sp macro="" textlink="">
      <xdr:nvSpPr>
        <xdr:cNvPr id="16" name="Texto explicativo retangular 15">
          <a:hlinkClick xmlns:r="http://schemas.openxmlformats.org/officeDocument/2006/relationships" r:id="rId3" tooltip="VAI PARA O 3º ANO"/>
        </xdr:cNvPr>
        <xdr:cNvSpPr/>
      </xdr:nvSpPr>
      <xdr:spPr bwMode="auto">
        <a:xfrm>
          <a:off x="6386791" y="1022662"/>
          <a:ext cx="882317"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14</xdr:col>
      <xdr:colOff>260676</xdr:colOff>
      <xdr:row>4</xdr:row>
      <xdr:rowOff>140358</xdr:rowOff>
    </xdr:from>
    <xdr:to>
      <xdr:col>15</xdr:col>
      <xdr:colOff>260676</xdr:colOff>
      <xdr:row>6</xdr:row>
      <xdr:rowOff>36085</xdr:rowOff>
    </xdr:to>
    <xdr:sp macro="" textlink="">
      <xdr:nvSpPr>
        <xdr:cNvPr id="17" name="Texto explicativo retangular 16">
          <a:hlinkClick xmlns:r="http://schemas.openxmlformats.org/officeDocument/2006/relationships" r:id="rId4" tooltip="VAI PARA O 4º ANO"/>
        </xdr:cNvPr>
        <xdr:cNvSpPr/>
      </xdr:nvSpPr>
      <xdr:spPr bwMode="auto">
        <a:xfrm>
          <a:off x="7700202" y="1022674"/>
          <a:ext cx="892342"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15</xdr:col>
      <xdr:colOff>681744</xdr:colOff>
      <xdr:row>4</xdr:row>
      <xdr:rowOff>140359</xdr:rowOff>
    </xdr:from>
    <xdr:to>
      <xdr:col>16</xdr:col>
      <xdr:colOff>731898</xdr:colOff>
      <xdr:row>6</xdr:row>
      <xdr:rowOff>36086</xdr:rowOff>
    </xdr:to>
    <xdr:sp macro="" textlink="">
      <xdr:nvSpPr>
        <xdr:cNvPr id="18" name="Texto explicativo retangular 17">
          <a:hlinkClick xmlns:r="http://schemas.openxmlformats.org/officeDocument/2006/relationships" r:id="rId5" tooltip="VAI PARA O 5º ANO"/>
        </xdr:cNvPr>
        <xdr:cNvSpPr/>
      </xdr:nvSpPr>
      <xdr:spPr bwMode="auto">
        <a:xfrm>
          <a:off x="9013612" y="1022675"/>
          <a:ext cx="972575" cy="306806"/>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15</xdr:col>
      <xdr:colOff>721844</xdr:colOff>
      <xdr:row>1</xdr:row>
      <xdr:rowOff>10026</xdr:rowOff>
    </xdr:from>
    <xdr:to>
      <xdr:col>16</xdr:col>
      <xdr:colOff>681212</xdr:colOff>
      <xdr:row>2</xdr:row>
      <xdr:rowOff>134005</xdr:rowOff>
    </xdr:to>
    <xdr:sp macro="" textlink="">
      <xdr:nvSpPr>
        <xdr:cNvPr id="23" name="Texto explicativo retangular 22">
          <a:hlinkClick xmlns:r="http://schemas.openxmlformats.org/officeDocument/2006/relationships" r:id="rId6" tooltip="VOLTA PARA O MENU INICIAL"/>
        </xdr:cNvPr>
        <xdr:cNvSpPr/>
      </xdr:nvSpPr>
      <xdr:spPr bwMode="auto">
        <a:xfrm>
          <a:off x="9053712" y="411079"/>
          <a:ext cx="881789"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15</xdr:col>
      <xdr:colOff>751950</xdr:colOff>
      <xdr:row>202</xdr:row>
      <xdr:rowOff>0</xdr:rowOff>
    </xdr:from>
    <xdr:to>
      <xdr:col>16</xdr:col>
      <xdr:colOff>701793</xdr:colOff>
      <xdr:row>203</xdr:row>
      <xdr:rowOff>123979</xdr:rowOff>
    </xdr:to>
    <xdr:sp macro="" textlink="">
      <xdr:nvSpPr>
        <xdr:cNvPr id="19" name="Texto explicativo retangular 18">
          <a:hlinkClick xmlns:r="http://schemas.openxmlformats.org/officeDocument/2006/relationships" r:id="rId7" tooltip="VOLTA PARA A PRIMEIRA PÁGINA"/>
        </xdr:cNvPr>
        <xdr:cNvSpPr/>
      </xdr:nvSpPr>
      <xdr:spPr bwMode="auto">
        <a:xfrm>
          <a:off x="9083818" y="55676132"/>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721901</xdr:colOff>
      <xdr:row>400</xdr:row>
      <xdr:rowOff>0</xdr:rowOff>
    </xdr:from>
    <xdr:to>
      <xdr:col>16</xdr:col>
      <xdr:colOff>671744</xdr:colOff>
      <xdr:row>401</xdr:row>
      <xdr:rowOff>123979</xdr:rowOff>
    </xdr:to>
    <xdr:sp macro="" textlink="">
      <xdr:nvSpPr>
        <xdr:cNvPr id="21" name="Texto explicativo retangular 20">
          <a:hlinkClick xmlns:r="http://schemas.openxmlformats.org/officeDocument/2006/relationships" r:id="rId7" tooltip="VOLTA PARA A PRIMEIRA PÁGINA"/>
        </xdr:cNvPr>
        <xdr:cNvSpPr/>
      </xdr:nvSpPr>
      <xdr:spPr bwMode="auto">
        <a:xfrm>
          <a:off x="9053769" y="110469947"/>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711875</xdr:colOff>
      <xdr:row>597</xdr:row>
      <xdr:rowOff>0</xdr:rowOff>
    </xdr:from>
    <xdr:to>
      <xdr:col>16</xdr:col>
      <xdr:colOff>661718</xdr:colOff>
      <xdr:row>598</xdr:row>
      <xdr:rowOff>123979</xdr:rowOff>
    </xdr:to>
    <xdr:sp macro="" textlink="">
      <xdr:nvSpPr>
        <xdr:cNvPr id="22" name="Texto explicativo retangular 21">
          <a:hlinkClick xmlns:r="http://schemas.openxmlformats.org/officeDocument/2006/relationships" r:id="rId7" tooltip="VOLTA PARA A PRIMEIRA PÁGINA"/>
        </xdr:cNvPr>
        <xdr:cNvSpPr/>
      </xdr:nvSpPr>
      <xdr:spPr bwMode="auto">
        <a:xfrm>
          <a:off x="9043743" y="165103342"/>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762005</xdr:colOff>
      <xdr:row>796</xdr:row>
      <xdr:rowOff>0</xdr:rowOff>
    </xdr:from>
    <xdr:to>
      <xdr:col>16</xdr:col>
      <xdr:colOff>711848</xdr:colOff>
      <xdr:row>797</xdr:row>
      <xdr:rowOff>123979</xdr:rowOff>
    </xdr:to>
    <xdr:sp macro="" textlink="">
      <xdr:nvSpPr>
        <xdr:cNvPr id="24" name="Texto explicativo retangular 23">
          <a:hlinkClick xmlns:r="http://schemas.openxmlformats.org/officeDocument/2006/relationships" r:id="rId7" tooltip="VOLTA PARA A PRIMEIRA PÁGINA"/>
        </xdr:cNvPr>
        <xdr:cNvSpPr/>
      </xdr:nvSpPr>
      <xdr:spPr bwMode="auto">
        <a:xfrm>
          <a:off x="9093873" y="220057579"/>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16</xdr:col>
      <xdr:colOff>260685</xdr:colOff>
      <xdr:row>8</xdr:row>
      <xdr:rowOff>40105</xdr:rowOff>
    </xdr:from>
    <xdr:to>
      <xdr:col>16</xdr:col>
      <xdr:colOff>727410</xdr:colOff>
      <xdr:row>10</xdr:row>
      <xdr:rowOff>61661</xdr:rowOff>
    </xdr:to>
    <xdr:sp macro="" textlink="">
      <xdr:nvSpPr>
        <xdr:cNvPr id="25" name="Seta para a direita 24">
          <a:hlinkClick xmlns:r="http://schemas.openxmlformats.org/officeDocument/2006/relationships" r:id="rId8" tooltip="BOLSAS DE CAPACITAÇÃO TÉCNICA"/>
        </xdr:cNvPr>
        <xdr:cNvSpPr/>
      </xdr:nvSpPr>
      <xdr:spPr bwMode="auto">
        <a:xfrm>
          <a:off x="9514974" y="1503947"/>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15</xdr:col>
      <xdr:colOff>421106</xdr:colOff>
      <xdr:row>8</xdr:row>
      <xdr:rowOff>40105</xdr:rowOff>
    </xdr:from>
    <xdr:to>
      <xdr:col>15</xdr:col>
      <xdr:colOff>887831</xdr:colOff>
      <xdr:row>10</xdr:row>
      <xdr:rowOff>61661</xdr:rowOff>
    </xdr:to>
    <xdr:sp macro="" textlink="">
      <xdr:nvSpPr>
        <xdr:cNvPr id="26" name="Seta para a direita 25">
          <a:hlinkClick xmlns:r="http://schemas.openxmlformats.org/officeDocument/2006/relationships" r:id="rId9" tooltip="DESPESAS DE  TRANSPORTE"/>
        </xdr:cNvPr>
        <xdr:cNvSpPr/>
      </xdr:nvSpPr>
      <xdr:spPr bwMode="auto">
        <a:xfrm rot="10800000">
          <a:off x="8752974" y="1503947"/>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2</xdr:row>
      <xdr:rowOff>114300</xdr:rowOff>
    </xdr:to>
    <xdr:pic>
      <xdr:nvPicPr>
        <xdr:cNvPr id="40186" name="Picture 3" descr="setaesqblue">
          <a:hlinkClick xmlns:r="http://schemas.openxmlformats.org/officeDocument/2006/relationships" r:id="rId1" tooltip="VOLTA  PRA PLANILHA 8-DIP (DIÁRIAS NO PAÍS)"/>
        </xdr:cNvPr>
        <xdr:cNvPicPr>
          <a:picLocks noChangeAspect="1" noChangeArrowheads="1"/>
        </xdr:cNvPicPr>
      </xdr:nvPicPr>
      <xdr:blipFill>
        <a:blip xmlns:r="http://schemas.openxmlformats.org/officeDocument/2006/relationships" r:embed="rId2"/>
        <a:srcRect/>
        <a:stretch>
          <a:fillRect/>
        </a:stretch>
      </xdr:blipFill>
      <xdr:spPr bwMode="auto">
        <a:xfrm>
          <a:off x="0" y="0"/>
          <a:ext cx="0" cy="381000"/>
        </a:xfrm>
        <a:prstGeom prst="rect">
          <a:avLst/>
        </a:prstGeom>
        <a:noFill/>
        <a:ln w="9525">
          <a:noFill/>
          <a:miter lim="800000"/>
          <a:headEnd/>
          <a:tailEnd/>
        </a:ln>
      </xdr:spPr>
    </xdr:pic>
    <xdr:clientData fPrintsWithSheet="0"/>
  </xdr:twoCellAnchor>
  <xdr:twoCellAnchor editAs="oneCell">
    <xdr:from>
      <xdr:col>11</xdr:col>
      <xdr:colOff>704850</xdr:colOff>
      <xdr:row>3</xdr:row>
      <xdr:rowOff>142875</xdr:rowOff>
    </xdr:from>
    <xdr:to>
      <xdr:col>11</xdr:col>
      <xdr:colOff>704850</xdr:colOff>
      <xdr:row>5</xdr:row>
      <xdr:rowOff>200025</xdr:rowOff>
    </xdr:to>
    <xdr:pic>
      <xdr:nvPicPr>
        <xdr:cNvPr id="40187" name="Picture 4" descr="setaesqblue">
          <a:hlinkClick xmlns:r="http://schemas.openxmlformats.org/officeDocument/2006/relationships" r:id="rId3" tooltip="VAI  PRA PLANILHA 9b-BV-AP (BOLSAS VINCULADAS À AUXÍLIO À PESQUISA)"/>
        </xdr:cNvPr>
        <xdr:cNvPicPr>
          <a:picLocks noChangeAspect="1" noChangeArrowheads="1"/>
        </xdr:cNvPicPr>
      </xdr:nvPicPr>
      <xdr:blipFill>
        <a:blip xmlns:r="http://schemas.openxmlformats.org/officeDocument/2006/relationships" r:embed="rId2"/>
        <a:srcRect/>
        <a:stretch>
          <a:fillRect/>
        </a:stretch>
      </xdr:blipFill>
      <xdr:spPr bwMode="auto">
        <a:xfrm flipH="1">
          <a:off x="7943850" y="571500"/>
          <a:ext cx="0" cy="381000"/>
        </a:xfrm>
        <a:prstGeom prst="rect">
          <a:avLst/>
        </a:prstGeom>
        <a:noFill/>
        <a:ln w="9525">
          <a:noFill/>
          <a:miter lim="800000"/>
          <a:headEnd/>
          <a:tailEnd/>
        </a:ln>
      </xdr:spPr>
    </xdr:pic>
    <xdr:clientData fPrintsWithSheet="0"/>
  </xdr:twoCellAnchor>
  <xdr:twoCellAnchor>
    <xdr:from>
      <xdr:col>1</xdr:col>
      <xdr:colOff>0</xdr:colOff>
      <xdr:row>1</xdr:row>
      <xdr:rowOff>0</xdr:rowOff>
    </xdr:from>
    <xdr:to>
      <xdr:col>9</xdr:col>
      <xdr:colOff>114300</xdr:colOff>
      <xdr:row>4</xdr:row>
      <xdr:rowOff>114300</xdr:rowOff>
    </xdr:to>
    <xdr:pic>
      <xdr:nvPicPr>
        <xdr:cNvPr id="40188" name="Picture 43"/>
        <xdr:cNvPicPr>
          <a:picLocks noChangeAspect="1" noChangeArrowheads="1"/>
        </xdr:cNvPicPr>
      </xdr:nvPicPr>
      <xdr:blipFill>
        <a:blip xmlns:r="http://schemas.openxmlformats.org/officeDocument/2006/relationships" r:embed="rId4" cstate="print"/>
        <a:srcRect/>
        <a:stretch>
          <a:fillRect/>
        </a:stretch>
      </xdr:blipFill>
      <xdr:spPr bwMode="auto">
        <a:xfrm>
          <a:off x="152400" y="104775"/>
          <a:ext cx="5191125" cy="600075"/>
        </a:xfrm>
        <a:prstGeom prst="rect">
          <a:avLst/>
        </a:prstGeom>
        <a:noFill/>
        <a:ln w="9525">
          <a:noFill/>
          <a:miter lim="800000"/>
          <a:headEnd/>
          <a:tailEnd/>
        </a:ln>
      </xdr:spPr>
    </xdr:pic>
    <xdr:clientData/>
  </xdr:twoCellAnchor>
  <xdr:twoCellAnchor>
    <xdr:from>
      <xdr:col>1</xdr:col>
      <xdr:colOff>0</xdr:colOff>
      <xdr:row>94</xdr:row>
      <xdr:rowOff>0</xdr:rowOff>
    </xdr:from>
    <xdr:to>
      <xdr:col>9</xdr:col>
      <xdr:colOff>114300</xdr:colOff>
      <xdr:row>97</xdr:row>
      <xdr:rowOff>114300</xdr:rowOff>
    </xdr:to>
    <xdr:pic>
      <xdr:nvPicPr>
        <xdr:cNvPr id="7" name="Picture 43"/>
        <xdr:cNvPicPr>
          <a:picLocks noChangeAspect="1" noChangeArrowheads="1"/>
        </xdr:cNvPicPr>
      </xdr:nvPicPr>
      <xdr:blipFill>
        <a:blip xmlns:r="http://schemas.openxmlformats.org/officeDocument/2006/relationships" r:embed="rId4" cstate="print"/>
        <a:srcRect/>
        <a:stretch>
          <a:fillRect/>
        </a:stretch>
      </xdr:blipFill>
      <xdr:spPr bwMode="auto">
        <a:xfrm>
          <a:off x="152400" y="676275"/>
          <a:ext cx="5181600" cy="600075"/>
        </a:xfrm>
        <a:prstGeom prst="rect">
          <a:avLst/>
        </a:prstGeom>
        <a:noFill/>
        <a:ln w="9525">
          <a:noFill/>
          <a:miter lim="800000"/>
          <a:headEnd/>
          <a:tailEnd/>
        </a:ln>
      </xdr:spPr>
    </xdr:pic>
    <xdr:clientData/>
  </xdr:twoCellAnchor>
  <xdr:twoCellAnchor>
    <xdr:from>
      <xdr:col>7</xdr:col>
      <xdr:colOff>171450</xdr:colOff>
      <xdr:row>8</xdr:row>
      <xdr:rowOff>59143</xdr:rowOff>
    </xdr:from>
    <xdr:to>
      <xdr:col>8</xdr:col>
      <xdr:colOff>119789</xdr:colOff>
      <xdr:row>10</xdr:row>
      <xdr:rowOff>13524</xdr:rowOff>
    </xdr:to>
    <xdr:sp macro="" textlink="">
      <xdr:nvSpPr>
        <xdr:cNvPr id="20" name="Texto explicativo retangular 19">
          <a:hlinkClick xmlns:r="http://schemas.openxmlformats.org/officeDocument/2006/relationships" r:id="rId5" tooltip="VAI PARA O 2º ANO"/>
        </xdr:cNvPr>
        <xdr:cNvSpPr/>
      </xdr:nvSpPr>
      <xdr:spPr bwMode="auto">
        <a:xfrm>
          <a:off x="3390900" y="1392643"/>
          <a:ext cx="872264"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8</xdr:col>
      <xdr:colOff>463741</xdr:colOff>
      <xdr:row>8</xdr:row>
      <xdr:rowOff>59133</xdr:rowOff>
    </xdr:from>
    <xdr:to>
      <xdr:col>9</xdr:col>
      <xdr:colOff>269733</xdr:colOff>
      <xdr:row>10</xdr:row>
      <xdr:rowOff>13514</xdr:rowOff>
    </xdr:to>
    <xdr:sp macro="" textlink="">
      <xdr:nvSpPr>
        <xdr:cNvPr id="21" name="Texto explicativo retangular 20">
          <a:hlinkClick xmlns:r="http://schemas.openxmlformats.org/officeDocument/2006/relationships" r:id="rId6" tooltip="VAI PARA O 3º ANO"/>
        </xdr:cNvPr>
        <xdr:cNvSpPr/>
      </xdr:nvSpPr>
      <xdr:spPr bwMode="auto">
        <a:xfrm>
          <a:off x="4607116" y="1392633"/>
          <a:ext cx="882317"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9</xdr:col>
      <xdr:colOff>643677</xdr:colOff>
      <xdr:row>8</xdr:row>
      <xdr:rowOff>59145</xdr:rowOff>
    </xdr:from>
    <xdr:to>
      <xdr:col>10</xdr:col>
      <xdr:colOff>621619</xdr:colOff>
      <xdr:row>10</xdr:row>
      <xdr:rowOff>13526</xdr:rowOff>
    </xdr:to>
    <xdr:sp macro="" textlink="">
      <xdr:nvSpPr>
        <xdr:cNvPr id="22" name="Texto explicativo retangular 21">
          <a:hlinkClick xmlns:r="http://schemas.openxmlformats.org/officeDocument/2006/relationships" r:id="rId7" tooltip="VAI PARA O 4º ANO"/>
        </xdr:cNvPr>
        <xdr:cNvSpPr/>
      </xdr:nvSpPr>
      <xdr:spPr bwMode="auto">
        <a:xfrm>
          <a:off x="5863377" y="1392645"/>
          <a:ext cx="892342"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10</xdr:col>
      <xdr:colOff>956962</xdr:colOff>
      <xdr:row>8</xdr:row>
      <xdr:rowOff>59146</xdr:rowOff>
    </xdr:from>
    <xdr:to>
      <xdr:col>11</xdr:col>
      <xdr:colOff>824637</xdr:colOff>
      <xdr:row>10</xdr:row>
      <xdr:rowOff>13527</xdr:rowOff>
    </xdr:to>
    <xdr:sp macro="" textlink="">
      <xdr:nvSpPr>
        <xdr:cNvPr id="23" name="Texto explicativo retangular 22">
          <a:hlinkClick xmlns:r="http://schemas.openxmlformats.org/officeDocument/2006/relationships" r:id="rId8" tooltip="VAI PARA O 5º ANO"/>
        </xdr:cNvPr>
        <xdr:cNvSpPr/>
      </xdr:nvSpPr>
      <xdr:spPr bwMode="auto">
        <a:xfrm>
          <a:off x="7091062" y="1392646"/>
          <a:ext cx="972575" cy="306806"/>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10</xdr:col>
      <xdr:colOff>978012</xdr:colOff>
      <xdr:row>0</xdr:row>
      <xdr:rowOff>76200</xdr:rowOff>
    </xdr:from>
    <xdr:to>
      <xdr:col>11</xdr:col>
      <xdr:colOff>754901</xdr:colOff>
      <xdr:row>2</xdr:row>
      <xdr:rowOff>93900</xdr:rowOff>
    </xdr:to>
    <xdr:sp macro="" textlink="">
      <xdr:nvSpPr>
        <xdr:cNvPr id="24" name="Texto explicativo retangular 23">
          <a:hlinkClick xmlns:r="http://schemas.openxmlformats.org/officeDocument/2006/relationships" r:id="rId9" tooltip="VOLTA PARA O MENU INICIAL"/>
        </xdr:cNvPr>
        <xdr:cNvSpPr/>
      </xdr:nvSpPr>
      <xdr:spPr bwMode="auto">
        <a:xfrm>
          <a:off x="7112112" y="76200"/>
          <a:ext cx="881789"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10</xdr:col>
      <xdr:colOff>1009650</xdr:colOff>
      <xdr:row>95</xdr:row>
      <xdr:rowOff>66675</xdr:rowOff>
    </xdr:from>
    <xdr:to>
      <xdr:col>11</xdr:col>
      <xdr:colOff>777014</xdr:colOff>
      <xdr:row>97</xdr:row>
      <xdr:rowOff>27225</xdr:rowOff>
    </xdr:to>
    <xdr:sp macro="" textlink="">
      <xdr:nvSpPr>
        <xdr:cNvPr id="27" name="Texto explicativo retangular 26">
          <a:hlinkClick xmlns:r="http://schemas.openxmlformats.org/officeDocument/2006/relationships" r:id="rId10" tooltip="VOLTA PARA A PRIMEIRA PÁGINA"/>
        </xdr:cNvPr>
        <xdr:cNvSpPr/>
      </xdr:nvSpPr>
      <xdr:spPr bwMode="auto">
        <a:xfrm>
          <a:off x="7143750" y="235362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10</xdr:col>
      <xdr:colOff>0</xdr:colOff>
      <xdr:row>104</xdr:row>
      <xdr:rowOff>95250</xdr:rowOff>
    </xdr:from>
    <xdr:to>
      <xdr:col>12</xdr:col>
      <xdr:colOff>0</xdr:colOff>
      <xdr:row>105</xdr:row>
      <xdr:rowOff>154406</xdr:rowOff>
    </xdr:to>
    <xdr:sp macro="" textlink="">
      <xdr:nvSpPr>
        <xdr:cNvPr id="28" name="Texto explicativo retangular 27"/>
        <xdr:cNvSpPr/>
      </xdr:nvSpPr>
      <xdr:spPr bwMode="auto">
        <a:xfrm>
          <a:off x="6134100" y="25650825"/>
          <a:ext cx="193357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1</xdr:col>
      <xdr:colOff>0</xdr:colOff>
      <xdr:row>187</xdr:row>
      <xdr:rowOff>0</xdr:rowOff>
    </xdr:from>
    <xdr:to>
      <xdr:col>9</xdr:col>
      <xdr:colOff>114300</xdr:colOff>
      <xdr:row>190</xdr:row>
      <xdr:rowOff>114300</xdr:rowOff>
    </xdr:to>
    <xdr:pic>
      <xdr:nvPicPr>
        <xdr:cNvPr id="29" name="Picture 43"/>
        <xdr:cNvPicPr>
          <a:picLocks noChangeAspect="1" noChangeArrowheads="1"/>
        </xdr:cNvPicPr>
      </xdr:nvPicPr>
      <xdr:blipFill>
        <a:blip xmlns:r="http://schemas.openxmlformats.org/officeDocument/2006/relationships" r:embed="rId4" cstate="print"/>
        <a:srcRect/>
        <a:stretch>
          <a:fillRect/>
        </a:stretch>
      </xdr:blipFill>
      <xdr:spPr bwMode="auto">
        <a:xfrm>
          <a:off x="152400" y="23879175"/>
          <a:ext cx="5181600" cy="600075"/>
        </a:xfrm>
        <a:prstGeom prst="rect">
          <a:avLst/>
        </a:prstGeom>
        <a:noFill/>
        <a:ln w="9525">
          <a:noFill/>
          <a:miter lim="800000"/>
          <a:headEnd/>
          <a:tailEnd/>
        </a:ln>
      </xdr:spPr>
    </xdr:pic>
    <xdr:clientData/>
  </xdr:twoCellAnchor>
  <xdr:twoCellAnchor>
    <xdr:from>
      <xdr:col>10</xdr:col>
      <xdr:colOff>1019175</xdr:colOff>
      <xdr:row>187</xdr:row>
      <xdr:rowOff>152400</xdr:rowOff>
    </xdr:from>
    <xdr:to>
      <xdr:col>11</xdr:col>
      <xdr:colOff>786539</xdr:colOff>
      <xdr:row>189</xdr:row>
      <xdr:rowOff>112950</xdr:rowOff>
    </xdr:to>
    <xdr:sp macro="" textlink="">
      <xdr:nvSpPr>
        <xdr:cNvPr id="30" name="Texto explicativo retangular 29">
          <a:hlinkClick xmlns:r="http://schemas.openxmlformats.org/officeDocument/2006/relationships" r:id="rId10" tooltip="VOLTA PARA A PRIMEIRA PÁGINA"/>
        </xdr:cNvPr>
        <xdr:cNvSpPr/>
      </xdr:nvSpPr>
      <xdr:spPr bwMode="auto">
        <a:xfrm>
          <a:off x="7153275" y="240315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10</xdr:col>
      <xdr:colOff>0</xdr:colOff>
      <xdr:row>197</xdr:row>
      <xdr:rowOff>95250</xdr:rowOff>
    </xdr:from>
    <xdr:to>
      <xdr:col>12</xdr:col>
      <xdr:colOff>0</xdr:colOff>
      <xdr:row>198</xdr:row>
      <xdr:rowOff>154406</xdr:rowOff>
    </xdr:to>
    <xdr:sp macro="" textlink="">
      <xdr:nvSpPr>
        <xdr:cNvPr id="31" name="Texto explicativo retangular 30"/>
        <xdr:cNvSpPr/>
      </xdr:nvSpPr>
      <xdr:spPr bwMode="auto">
        <a:xfrm>
          <a:off x="6134100" y="25650825"/>
          <a:ext cx="193357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1</xdr:col>
      <xdr:colOff>0</xdr:colOff>
      <xdr:row>279</xdr:row>
      <xdr:rowOff>0</xdr:rowOff>
    </xdr:from>
    <xdr:to>
      <xdr:col>9</xdr:col>
      <xdr:colOff>114300</xdr:colOff>
      <xdr:row>282</xdr:row>
      <xdr:rowOff>114300</xdr:rowOff>
    </xdr:to>
    <xdr:pic>
      <xdr:nvPicPr>
        <xdr:cNvPr id="32" name="Picture 43"/>
        <xdr:cNvPicPr>
          <a:picLocks noChangeAspect="1" noChangeArrowheads="1"/>
        </xdr:cNvPicPr>
      </xdr:nvPicPr>
      <xdr:blipFill>
        <a:blip xmlns:r="http://schemas.openxmlformats.org/officeDocument/2006/relationships" r:embed="rId4" cstate="print"/>
        <a:srcRect/>
        <a:stretch>
          <a:fillRect/>
        </a:stretch>
      </xdr:blipFill>
      <xdr:spPr bwMode="auto">
        <a:xfrm>
          <a:off x="152400" y="47091600"/>
          <a:ext cx="5181600" cy="600075"/>
        </a:xfrm>
        <a:prstGeom prst="rect">
          <a:avLst/>
        </a:prstGeom>
        <a:noFill/>
        <a:ln w="9525">
          <a:noFill/>
          <a:miter lim="800000"/>
          <a:headEnd/>
          <a:tailEnd/>
        </a:ln>
      </xdr:spPr>
    </xdr:pic>
    <xdr:clientData/>
  </xdr:twoCellAnchor>
  <xdr:twoCellAnchor>
    <xdr:from>
      <xdr:col>10</xdr:col>
      <xdr:colOff>1019175</xdr:colOff>
      <xdr:row>279</xdr:row>
      <xdr:rowOff>152400</xdr:rowOff>
    </xdr:from>
    <xdr:to>
      <xdr:col>11</xdr:col>
      <xdr:colOff>786539</xdr:colOff>
      <xdr:row>281</xdr:row>
      <xdr:rowOff>112950</xdr:rowOff>
    </xdr:to>
    <xdr:sp macro="" textlink="">
      <xdr:nvSpPr>
        <xdr:cNvPr id="33" name="Texto explicativo retangular 32">
          <a:hlinkClick xmlns:r="http://schemas.openxmlformats.org/officeDocument/2006/relationships" r:id="rId10" tooltip="VOLTA PARA A PRIMEIRA PÁGINA"/>
        </xdr:cNvPr>
        <xdr:cNvSpPr/>
      </xdr:nvSpPr>
      <xdr:spPr bwMode="auto">
        <a:xfrm>
          <a:off x="7153275" y="4724400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10</xdr:col>
      <xdr:colOff>0</xdr:colOff>
      <xdr:row>289</xdr:row>
      <xdr:rowOff>95250</xdr:rowOff>
    </xdr:from>
    <xdr:to>
      <xdr:col>12</xdr:col>
      <xdr:colOff>0</xdr:colOff>
      <xdr:row>290</xdr:row>
      <xdr:rowOff>154406</xdr:rowOff>
    </xdr:to>
    <xdr:sp macro="" textlink="">
      <xdr:nvSpPr>
        <xdr:cNvPr id="34" name="Texto explicativo retangular 33"/>
        <xdr:cNvSpPr/>
      </xdr:nvSpPr>
      <xdr:spPr bwMode="auto">
        <a:xfrm>
          <a:off x="6134100" y="48863250"/>
          <a:ext cx="193357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1</xdr:col>
      <xdr:colOff>0</xdr:colOff>
      <xdr:row>371</xdr:row>
      <xdr:rowOff>114300</xdr:rowOff>
    </xdr:from>
    <xdr:to>
      <xdr:col>9</xdr:col>
      <xdr:colOff>114300</xdr:colOff>
      <xdr:row>375</xdr:row>
      <xdr:rowOff>66675</xdr:rowOff>
    </xdr:to>
    <xdr:pic>
      <xdr:nvPicPr>
        <xdr:cNvPr id="35" name="Picture 43"/>
        <xdr:cNvPicPr>
          <a:picLocks noChangeAspect="1" noChangeArrowheads="1"/>
        </xdr:cNvPicPr>
      </xdr:nvPicPr>
      <xdr:blipFill>
        <a:blip xmlns:r="http://schemas.openxmlformats.org/officeDocument/2006/relationships" r:embed="rId4" cstate="print"/>
        <a:srcRect/>
        <a:stretch>
          <a:fillRect/>
        </a:stretch>
      </xdr:blipFill>
      <xdr:spPr bwMode="auto">
        <a:xfrm>
          <a:off x="152400" y="100717350"/>
          <a:ext cx="5229225" cy="600075"/>
        </a:xfrm>
        <a:prstGeom prst="rect">
          <a:avLst/>
        </a:prstGeom>
        <a:noFill/>
        <a:ln w="9525">
          <a:noFill/>
          <a:miter lim="800000"/>
          <a:headEnd/>
          <a:tailEnd/>
        </a:ln>
      </xdr:spPr>
    </xdr:pic>
    <xdr:clientData/>
  </xdr:twoCellAnchor>
  <xdr:twoCellAnchor>
    <xdr:from>
      <xdr:col>10</xdr:col>
      <xdr:colOff>1019175</xdr:colOff>
      <xdr:row>372</xdr:row>
      <xdr:rowOff>152400</xdr:rowOff>
    </xdr:from>
    <xdr:to>
      <xdr:col>11</xdr:col>
      <xdr:colOff>786539</xdr:colOff>
      <xdr:row>374</xdr:row>
      <xdr:rowOff>112950</xdr:rowOff>
    </xdr:to>
    <xdr:sp macro="" textlink="">
      <xdr:nvSpPr>
        <xdr:cNvPr id="36" name="Texto explicativo retangular 35">
          <a:hlinkClick xmlns:r="http://schemas.openxmlformats.org/officeDocument/2006/relationships" r:id="rId10" tooltip="VOLTA PARA A PRIMEIRA PÁGINA"/>
        </xdr:cNvPr>
        <xdr:cNvSpPr/>
      </xdr:nvSpPr>
      <xdr:spPr bwMode="auto">
        <a:xfrm>
          <a:off x="7153275" y="702849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10</xdr:col>
      <xdr:colOff>0</xdr:colOff>
      <xdr:row>382</xdr:row>
      <xdr:rowOff>95250</xdr:rowOff>
    </xdr:from>
    <xdr:to>
      <xdr:col>12</xdr:col>
      <xdr:colOff>0</xdr:colOff>
      <xdr:row>383</xdr:row>
      <xdr:rowOff>154406</xdr:rowOff>
    </xdr:to>
    <xdr:sp macro="" textlink="">
      <xdr:nvSpPr>
        <xdr:cNvPr id="37" name="Texto explicativo retangular 36"/>
        <xdr:cNvSpPr/>
      </xdr:nvSpPr>
      <xdr:spPr bwMode="auto">
        <a:xfrm>
          <a:off x="6134100" y="71904225"/>
          <a:ext cx="193357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xdr:from>
      <xdr:col>10</xdr:col>
      <xdr:colOff>0</xdr:colOff>
      <xdr:row>11</xdr:row>
      <xdr:rowOff>85725</xdr:rowOff>
    </xdr:from>
    <xdr:to>
      <xdr:col>11</xdr:col>
      <xdr:colOff>822660</xdr:colOff>
      <xdr:row>12</xdr:row>
      <xdr:rowOff>144881</xdr:rowOff>
    </xdr:to>
    <xdr:sp macro="" textlink="">
      <xdr:nvSpPr>
        <xdr:cNvPr id="38" name="Texto explicativo retangular 37"/>
        <xdr:cNvSpPr/>
      </xdr:nvSpPr>
      <xdr:spPr bwMode="auto">
        <a:xfrm>
          <a:off x="6134100" y="2438400"/>
          <a:ext cx="1927560"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11</xdr:col>
      <xdr:colOff>352425</xdr:colOff>
      <xdr:row>4</xdr:row>
      <xdr:rowOff>76200</xdr:rowOff>
    </xdr:from>
    <xdr:to>
      <xdr:col>11</xdr:col>
      <xdr:colOff>819150</xdr:colOff>
      <xdr:row>6</xdr:row>
      <xdr:rowOff>19050</xdr:rowOff>
    </xdr:to>
    <xdr:sp macro="" textlink="">
      <xdr:nvSpPr>
        <xdr:cNvPr id="25" name="Seta para a direita 24">
          <a:hlinkClick xmlns:r="http://schemas.openxmlformats.org/officeDocument/2006/relationships" r:id="rId11" tooltip="BOLSAS ACADÊMICAS"/>
        </xdr:cNvPr>
        <xdr:cNvSpPr/>
      </xdr:nvSpPr>
      <xdr:spPr bwMode="auto">
        <a:xfrm>
          <a:off x="7591425" y="666750"/>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10</xdr:col>
      <xdr:colOff>695325</xdr:colOff>
      <xdr:row>4</xdr:row>
      <xdr:rowOff>76200</xdr:rowOff>
    </xdr:from>
    <xdr:to>
      <xdr:col>11</xdr:col>
      <xdr:colOff>57150</xdr:colOff>
      <xdr:row>6</xdr:row>
      <xdr:rowOff>19050</xdr:rowOff>
    </xdr:to>
    <xdr:sp macro="" textlink="">
      <xdr:nvSpPr>
        <xdr:cNvPr id="26" name="Seta para a direita 25">
          <a:hlinkClick xmlns:r="http://schemas.openxmlformats.org/officeDocument/2006/relationships" r:id="rId12" tooltip="DIÁRIAS NO PAÍS E NO EXTERIOR"/>
        </xdr:cNvPr>
        <xdr:cNvSpPr/>
      </xdr:nvSpPr>
      <xdr:spPr bwMode="auto">
        <a:xfrm rot="10800000">
          <a:off x="6829425" y="666750"/>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6</xdr:col>
      <xdr:colOff>76200</xdr:colOff>
      <xdr:row>4</xdr:row>
      <xdr:rowOff>104775</xdr:rowOff>
    </xdr:to>
    <xdr:pic>
      <xdr:nvPicPr>
        <xdr:cNvPr id="2"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85725"/>
          <a:ext cx="5114925" cy="590550"/>
        </a:xfrm>
        <a:prstGeom prst="rect">
          <a:avLst/>
        </a:prstGeom>
        <a:noFill/>
        <a:ln w="9525">
          <a:noFill/>
          <a:miter lim="800000"/>
          <a:headEnd/>
          <a:tailEnd/>
        </a:ln>
      </xdr:spPr>
    </xdr:pic>
    <xdr:clientData/>
  </xdr:twoCellAnchor>
  <xdr:twoCellAnchor>
    <xdr:from>
      <xdr:col>1</xdr:col>
      <xdr:colOff>0</xdr:colOff>
      <xdr:row>86</xdr:row>
      <xdr:rowOff>38100</xdr:rowOff>
    </xdr:from>
    <xdr:to>
      <xdr:col>6</xdr:col>
      <xdr:colOff>76200</xdr:colOff>
      <xdr:row>89</xdr:row>
      <xdr:rowOff>142875</xdr:rowOff>
    </xdr:to>
    <xdr:pic>
      <xdr:nvPicPr>
        <xdr:cNvPr id="3"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22802850"/>
          <a:ext cx="5295900" cy="590550"/>
        </a:xfrm>
        <a:prstGeom prst="rect">
          <a:avLst/>
        </a:prstGeom>
        <a:noFill/>
        <a:ln w="9525">
          <a:noFill/>
          <a:miter lim="800000"/>
          <a:headEnd/>
          <a:tailEnd/>
        </a:ln>
      </xdr:spPr>
    </xdr:pic>
    <xdr:clientData/>
  </xdr:twoCellAnchor>
  <xdr:twoCellAnchor>
    <xdr:from>
      <xdr:col>1</xdr:col>
      <xdr:colOff>0</xdr:colOff>
      <xdr:row>169</xdr:row>
      <xdr:rowOff>47625</xdr:rowOff>
    </xdr:from>
    <xdr:to>
      <xdr:col>6</xdr:col>
      <xdr:colOff>76200</xdr:colOff>
      <xdr:row>172</xdr:row>
      <xdr:rowOff>152400</xdr:rowOff>
    </xdr:to>
    <xdr:pic>
      <xdr:nvPicPr>
        <xdr:cNvPr id="4"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45100875"/>
          <a:ext cx="5295900" cy="590550"/>
        </a:xfrm>
        <a:prstGeom prst="rect">
          <a:avLst/>
        </a:prstGeom>
        <a:noFill/>
        <a:ln w="9525">
          <a:noFill/>
          <a:miter lim="800000"/>
          <a:headEnd/>
          <a:tailEnd/>
        </a:ln>
      </xdr:spPr>
    </xdr:pic>
    <xdr:clientData/>
  </xdr:twoCellAnchor>
  <xdr:twoCellAnchor>
    <xdr:from>
      <xdr:col>1</xdr:col>
      <xdr:colOff>0</xdr:colOff>
      <xdr:row>253</xdr:row>
      <xdr:rowOff>0</xdr:rowOff>
    </xdr:from>
    <xdr:to>
      <xdr:col>6</xdr:col>
      <xdr:colOff>76200</xdr:colOff>
      <xdr:row>256</xdr:row>
      <xdr:rowOff>104775</xdr:rowOff>
    </xdr:to>
    <xdr:pic>
      <xdr:nvPicPr>
        <xdr:cNvPr id="5"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22317075"/>
          <a:ext cx="5295900" cy="590550"/>
        </a:xfrm>
        <a:prstGeom prst="rect">
          <a:avLst/>
        </a:prstGeom>
        <a:noFill/>
        <a:ln w="9525">
          <a:noFill/>
          <a:miter lim="800000"/>
          <a:headEnd/>
          <a:tailEnd/>
        </a:ln>
      </xdr:spPr>
    </xdr:pic>
    <xdr:clientData/>
  </xdr:twoCellAnchor>
  <xdr:twoCellAnchor>
    <xdr:from>
      <xdr:col>1</xdr:col>
      <xdr:colOff>0</xdr:colOff>
      <xdr:row>337</xdr:row>
      <xdr:rowOff>85725</xdr:rowOff>
    </xdr:from>
    <xdr:to>
      <xdr:col>6</xdr:col>
      <xdr:colOff>76200</xdr:colOff>
      <xdr:row>341</xdr:row>
      <xdr:rowOff>28575</xdr:rowOff>
    </xdr:to>
    <xdr:pic>
      <xdr:nvPicPr>
        <xdr:cNvPr id="6"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89782650"/>
          <a:ext cx="5295900" cy="590550"/>
        </a:xfrm>
        <a:prstGeom prst="rect">
          <a:avLst/>
        </a:prstGeom>
        <a:noFill/>
        <a:ln w="9525">
          <a:noFill/>
          <a:miter lim="800000"/>
          <a:headEnd/>
          <a:tailEnd/>
        </a:ln>
      </xdr:spPr>
    </xdr:pic>
    <xdr:clientData/>
  </xdr:twoCellAnchor>
  <xdr:twoCellAnchor editAs="oneCell">
    <xdr:from>
      <xdr:col>7</xdr:col>
      <xdr:colOff>581025</xdr:colOff>
      <xdr:row>4</xdr:row>
      <xdr:rowOff>57150</xdr:rowOff>
    </xdr:from>
    <xdr:to>
      <xdr:col>7</xdr:col>
      <xdr:colOff>581025</xdr:colOff>
      <xdr:row>6</xdr:row>
      <xdr:rowOff>28575</xdr:rowOff>
    </xdr:to>
    <xdr:pic>
      <xdr:nvPicPr>
        <xdr:cNvPr id="9" name="Picture 4" descr="setaesqblue">
          <a:hlinkClick xmlns:r="http://schemas.openxmlformats.org/officeDocument/2006/relationships" r:id="rId2" tooltip="VAI  PRA PLANILHA 9b-BV-AP (BOLSAS VINCULADAS À AUXÍLIO À PESQUISA)"/>
        </xdr:cNvPr>
        <xdr:cNvPicPr>
          <a:picLocks noChangeAspect="1" noChangeArrowheads="1"/>
        </xdr:cNvPicPr>
      </xdr:nvPicPr>
      <xdr:blipFill>
        <a:blip xmlns:r="http://schemas.openxmlformats.org/officeDocument/2006/relationships" r:embed="rId3"/>
        <a:srcRect/>
        <a:stretch>
          <a:fillRect/>
        </a:stretch>
      </xdr:blipFill>
      <xdr:spPr bwMode="auto">
        <a:xfrm flipH="1">
          <a:off x="7296150" y="628650"/>
          <a:ext cx="0" cy="381000"/>
        </a:xfrm>
        <a:prstGeom prst="rect">
          <a:avLst/>
        </a:prstGeom>
        <a:noFill/>
        <a:ln w="9525">
          <a:noFill/>
          <a:miter lim="800000"/>
          <a:headEnd/>
          <a:tailEnd/>
        </a:ln>
      </xdr:spPr>
    </xdr:pic>
    <xdr:clientData fPrintsWithSheet="0"/>
  </xdr:twoCellAnchor>
  <xdr:twoCellAnchor>
    <xdr:from>
      <xdr:col>7</xdr:col>
      <xdr:colOff>177912</xdr:colOff>
      <xdr:row>1</xdr:row>
      <xdr:rowOff>95250</xdr:rowOff>
    </xdr:from>
    <xdr:to>
      <xdr:col>7</xdr:col>
      <xdr:colOff>1059701</xdr:colOff>
      <xdr:row>3</xdr:row>
      <xdr:rowOff>55800</xdr:rowOff>
    </xdr:to>
    <xdr:sp macro="" textlink="">
      <xdr:nvSpPr>
        <xdr:cNvPr id="14" name="Texto explicativo retangular 13">
          <a:hlinkClick xmlns:r="http://schemas.openxmlformats.org/officeDocument/2006/relationships" r:id="rId4"/>
        </xdr:cNvPr>
        <xdr:cNvSpPr/>
      </xdr:nvSpPr>
      <xdr:spPr bwMode="auto">
        <a:xfrm>
          <a:off x="6893037" y="180975"/>
          <a:ext cx="881789"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4</xdr:col>
      <xdr:colOff>57150</xdr:colOff>
      <xdr:row>9</xdr:row>
      <xdr:rowOff>10</xdr:rowOff>
    </xdr:from>
    <xdr:to>
      <xdr:col>5</xdr:col>
      <xdr:colOff>62639</xdr:colOff>
      <xdr:row>10</xdr:row>
      <xdr:rowOff>9522</xdr:rowOff>
    </xdr:to>
    <xdr:sp macro="" textlink="">
      <xdr:nvSpPr>
        <xdr:cNvPr id="15" name="Texto explicativo retangular 14">
          <a:hlinkClick xmlns:r="http://schemas.openxmlformats.org/officeDocument/2006/relationships" r:id="rId5" tooltip="VAI PARA O 2º ANO"/>
        </xdr:cNvPr>
        <xdr:cNvSpPr/>
      </xdr:nvSpPr>
      <xdr:spPr bwMode="auto">
        <a:xfrm>
          <a:off x="3429000" y="1428760"/>
          <a:ext cx="872264" cy="314312"/>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5</xdr:col>
      <xdr:colOff>282766</xdr:colOff>
      <xdr:row>9</xdr:row>
      <xdr:rowOff>0</xdr:rowOff>
    </xdr:from>
    <xdr:to>
      <xdr:col>6</xdr:col>
      <xdr:colOff>31608</xdr:colOff>
      <xdr:row>10</xdr:row>
      <xdr:rowOff>9512</xdr:rowOff>
    </xdr:to>
    <xdr:sp macro="" textlink="">
      <xdr:nvSpPr>
        <xdr:cNvPr id="16" name="Texto explicativo retangular 15">
          <a:hlinkClick xmlns:r="http://schemas.openxmlformats.org/officeDocument/2006/relationships" r:id="rId6" tooltip="VAI PARA O 3º ANO"/>
        </xdr:cNvPr>
        <xdr:cNvSpPr/>
      </xdr:nvSpPr>
      <xdr:spPr bwMode="auto">
        <a:xfrm>
          <a:off x="4521391" y="1428750"/>
          <a:ext cx="882317" cy="314312"/>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6</xdr:col>
      <xdr:colOff>291252</xdr:colOff>
      <xdr:row>9</xdr:row>
      <xdr:rowOff>12</xdr:rowOff>
    </xdr:from>
    <xdr:to>
      <xdr:col>6</xdr:col>
      <xdr:colOff>1183594</xdr:colOff>
      <xdr:row>10</xdr:row>
      <xdr:rowOff>9524</xdr:rowOff>
    </xdr:to>
    <xdr:sp macro="" textlink="">
      <xdr:nvSpPr>
        <xdr:cNvPr id="17" name="Texto explicativo retangular 16">
          <a:hlinkClick xmlns:r="http://schemas.openxmlformats.org/officeDocument/2006/relationships" r:id="rId7" tooltip="VAI PARA O 4º ANO"/>
        </xdr:cNvPr>
        <xdr:cNvSpPr/>
      </xdr:nvSpPr>
      <xdr:spPr bwMode="auto">
        <a:xfrm>
          <a:off x="5663352" y="1428762"/>
          <a:ext cx="892342" cy="314312"/>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7</xdr:col>
      <xdr:colOff>80662</xdr:colOff>
      <xdr:row>9</xdr:row>
      <xdr:rowOff>13</xdr:rowOff>
    </xdr:from>
    <xdr:to>
      <xdr:col>7</xdr:col>
      <xdr:colOff>1053237</xdr:colOff>
      <xdr:row>10</xdr:row>
      <xdr:rowOff>9525</xdr:rowOff>
    </xdr:to>
    <xdr:sp macro="" textlink="">
      <xdr:nvSpPr>
        <xdr:cNvPr id="18" name="Texto explicativo retangular 17">
          <a:hlinkClick xmlns:r="http://schemas.openxmlformats.org/officeDocument/2006/relationships" r:id="rId8" tooltip="VAI PARA O 5º ANO"/>
        </xdr:cNvPr>
        <xdr:cNvSpPr/>
      </xdr:nvSpPr>
      <xdr:spPr bwMode="auto">
        <a:xfrm>
          <a:off x="6795787" y="1428763"/>
          <a:ext cx="972575" cy="314312"/>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6</xdr:col>
      <xdr:colOff>485775</xdr:colOff>
      <xdr:row>11</xdr:row>
      <xdr:rowOff>57150</xdr:rowOff>
    </xdr:from>
    <xdr:to>
      <xdr:col>8</xdr:col>
      <xdr:colOff>3510</xdr:colOff>
      <xdr:row>12</xdr:row>
      <xdr:rowOff>59156</xdr:rowOff>
    </xdr:to>
    <xdr:sp macro="" textlink="">
      <xdr:nvSpPr>
        <xdr:cNvPr id="19" name="Texto explicativo retangular 18"/>
        <xdr:cNvSpPr/>
      </xdr:nvSpPr>
      <xdr:spPr bwMode="auto">
        <a:xfrm>
          <a:off x="5857875" y="1962150"/>
          <a:ext cx="1927560"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6</xdr:col>
      <xdr:colOff>485775</xdr:colOff>
      <xdr:row>95</xdr:row>
      <xdr:rowOff>0</xdr:rowOff>
    </xdr:from>
    <xdr:to>
      <xdr:col>8</xdr:col>
      <xdr:colOff>3510</xdr:colOff>
      <xdr:row>96</xdr:row>
      <xdr:rowOff>59156</xdr:rowOff>
    </xdr:to>
    <xdr:sp macro="" textlink="">
      <xdr:nvSpPr>
        <xdr:cNvPr id="20" name="Texto explicativo retangular 19"/>
        <xdr:cNvSpPr/>
      </xdr:nvSpPr>
      <xdr:spPr bwMode="auto">
        <a:xfrm>
          <a:off x="5857875" y="24193500"/>
          <a:ext cx="1927560"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6</xdr:col>
      <xdr:colOff>476250</xdr:colOff>
      <xdr:row>178</xdr:row>
      <xdr:rowOff>0</xdr:rowOff>
    </xdr:from>
    <xdr:to>
      <xdr:col>7</xdr:col>
      <xdr:colOff>1060785</xdr:colOff>
      <xdr:row>179</xdr:row>
      <xdr:rowOff>59156</xdr:rowOff>
    </xdr:to>
    <xdr:sp macro="" textlink="">
      <xdr:nvSpPr>
        <xdr:cNvPr id="21" name="Texto explicativo retangular 20"/>
        <xdr:cNvSpPr/>
      </xdr:nvSpPr>
      <xdr:spPr bwMode="auto">
        <a:xfrm>
          <a:off x="5848350" y="46424850"/>
          <a:ext cx="1927560"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6</xdr:col>
      <xdr:colOff>485775</xdr:colOff>
      <xdr:row>263</xdr:row>
      <xdr:rowOff>0</xdr:rowOff>
    </xdr:from>
    <xdr:to>
      <xdr:col>8</xdr:col>
      <xdr:colOff>3510</xdr:colOff>
      <xdr:row>264</xdr:row>
      <xdr:rowOff>59156</xdr:rowOff>
    </xdr:to>
    <xdr:sp macro="" textlink="">
      <xdr:nvSpPr>
        <xdr:cNvPr id="22" name="Texto explicativo retangular 21"/>
        <xdr:cNvSpPr/>
      </xdr:nvSpPr>
      <xdr:spPr bwMode="auto">
        <a:xfrm>
          <a:off x="5857875" y="68656200"/>
          <a:ext cx="1927560"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6</xdr:col>
      <xdr:colOff>485775</xdr:colOff>
      <xdr:row>347</xdr:row>
      <xdr:rowOff>0</xdr:rowOff>
    </xdr:from>
    <xdr:to>
      <xdr:col>8</xdr:col>
      <xdr:colOff>3510</xdr:colOff>
      <xdr:row>348</xdr:row>
      <xdr:rowOff>59156</xdr:rowOff>
    </xdr:to>
    <xdr:sp macro="" textlink="">
      <xdr:nvSpPr>
        <xdr:cNvPr id="23" name="Texto explicativo retangular 22"/>
        <xdr:cNvSpPr/>
      </xdr:nvSpPr>
      <xdr:spPr bwMode="auto">
        <a:xfrm>
          <a:off x="5857875" y="90887550"/>
          <a:ext cx="1927560"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xdr:from>
      <xdr:col>7</xdr:col>
      <xdr:colOff>190500</xdr:colOff>
      <xdr:row>86</xdr:row>
      <xdr:rowOff>123825</xdr:rowOff>
    </xdr:from>
    <xdr:to>
      <xdr:col>7</xdr:col>
      <xdr:colOff>1062764</xdr:colOff>
      <xdr:row>88</xdr:row>
      <xdr:rowOff>84375</xdr:rowOff>
    </xdr:to>
    <xdr:sp macro="" textlink="">
      <xdr:nvSpPr>
        <xdr:cNvPr id="24" name="Texto explicativo retangular 23">
          <a:hlinkClick xmlns:r="http://schemas.openxmlformats.org/officeDocument/2006/relationships" r:id="rId9" tooltip="VOLTA PARA A PRIMEIRA PÁGINA"/>
        </xdr:cNvPr>
        <xdr:cNvSpPr/>
      </xdr:nvSpPr>
      <xdr:spPr bwMode="auto">
        <a:xfrm>
          <a:off x="6905625" y="228885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7</xdr:col>
      <xdr:colOff>161925</xdr:colOff>
      <xdr:row>171</xdr:row>
      <xdr:rowOff>85725</xdr:rowOff>
    </xdr:from>
    <xdr:to>
      <xdr:col>7</xdr:col>
      <xdr:colOff>1034189</xdr:colOff>
      <xdr:row>172</xdr:row>
      <xdr:rowOff>208200</xdr:rowOff>
    </xdr:to>
    <xdr:sp macro="" textlink="">
      <xdr:nvSpPr>
        <xdr:cNvPr id="25" name="Texto explicativo retangular 24">
          <a:hlinkClick xmlns:r="http://schemas.openxmlformats.org/officeDocument/2006/relationships" r:id="rId9" tooltip="VOLTA PARA A PRIMEIRA PÁGINA"/>
        </xdr:cNvPr>
        <xdr:cNvSpPr/>
      </xdr:nvSpPr>
      <xdr:spPr bwMode="auto">
        <a:xfrm>
          <a:off x="6877050" y="4530090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7</xdr:col>
      <xdr:colOff>161925</xdr:colOff>
      <xdr:row>254</xdr:row>
      <xdr:rowOff>19050</xdr:rowOff>
    </xdr:from>
    <xdr:to>
      <xdr:col>7</xdr:col>
      <xdr:colOff>1034189</xdr:colOff>
      <xdr:row>255</xdr:row>
      <xdr:rowOff>141525</xdr:rowOff>
    </xdr:to>
    <xdr:sp macro="" textlink="">
      <xdr:nvSpPr>
        <xdr:cNvPr id="26" name="Texto explicativo retangular 25">
          <a:hlinkClick xmlns:r="http://schemas.openxmlformats.org/officeDocument/2006/relationships" r:id="rId9" tooltip="VOLTA PARA A PRIMEIRA PÁGINA"/>
        </xdr:cNvPr>
        <xdr:cNvSpPr/>
      </xdr:nvSpPr>
      <xdr:spPr bwMode="auto">
        <a:xfrm>
          <a:off x="6877050" y="6724650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7</xdr:col>
      <xdr:colOff>200025</xdr:colOff>
      <xdr:row>338</xdr:row>
      <xdr:rowOff>66675</xdr:rowOff>
    </xdr:from>
    <xdr:to>
      <xdr:col>8</xdr:col>
      <xdr:colOff>5489</xdr:colOff>
      <xdr:row>340</xdr:row>
      <xdr:rowOff>27225</xdr:rowOff>
    </xdr:to>
    <xdr:sp macro="" textlink="">
      <xdr:nvSpPr>
        <xdr:cNvPr id="27" name="Texto explicativo retangular 26">
          <a:hlinkClick xmlns:r="http://schemas.openxmlformats.org/officeDocument/2006/relationships" r:id="rId9" tooltip="VOLTA PARA A PRIMEIRA PÁGINA"/>
        </xdr:cNvPr>
        <xdr:cNvSpPr/>
      </xdr:nvSpPr>
      <xdr:spPr bwMode="auto">
        <a:xfrm>
          <a:off x="6915150" y="8992552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7</xdr:col>
      <xdr:colOff>619125</xdr:colOff>
      <xdr:row>4</xdr:row>
      <xdr:rowOff>66675</xdr:rowOff>
    </xdr:from>
    <xdr:to>
      <xdr:col>8</xdr:col>
      <xdr:colOff>19050</xdr:colOff>
      <xdr:row>6</xdr:row>
      <xdr:rowOff>9525</xdr:rowOff>
    </xdr:to>
    <xdr:sp macro="" textlink="">
      <xdr:nvSpPr>
        <xdr:cNvPr id="28" name="Seta para a direita 27">
          <a:hlinkClick xmlns:r="http://schemas.openxmlformats.org/officeDocument/2006/relationships" r:id="rId10" tooltip="PLANILHA DE TOTALIZAÇÃO (CONSOLIDADA)"/>
        </xdr:cNvPr>
        <xdr:cNvSpPr/>
      </xdr:nvSpPr>
      <xdr:spPr bwMode="auto">
        <a:xfrm>
          <a:off x="7334250" y="638175"/>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6</xdr:col>
      <xdr:colOff>1200150</xdr:colOff>
      <xdr:row>4</xdr:row>
      <xdr:rowOff>66675</xdr:rowOff>
    </xdr:from>
    <xdr:to>
      <xdr:col>7</xdr:col>
      <xdr:colOff>323850</xdr:colOff>
      <xdr:row>6</xdr:row>
      <xdr:rowOff>9525</xdr:rowOff>
    </xdr:to>
    <xdr:sp macro="" textlink="">
      <xdr:nvSpPr>
        <xdr:cNvPr id="29" name="Seta para a direita 28">
          <a:hlinkClick xmlns:r="http://schemas.openxmlformats.org/officeDocument/2006/relationships" r:id="rId11" tooltip="BOLSAS DE CAPACITAÇÃO TÉCNICA"/>
        </xdr:cNvPr>
        <xdr:cNvSpPr/>
      </xdr:nvSpPr>
      <xdr:spPr bwMode="auto">
        <a:xfrm rot="10800000">
          <a:off x="6572250" y="638175"/>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2</xdr:col>
      <xdr:colOff>19050</xdr:colOff>
      <xdr:row>1</xdr:row>
      <xdr:rowOff>104775</xdr:rowOff>
    </xdr:from>
    <xdr:to>
      <xdr:col>2</xdr:col>
      <xdr:colOff>5067300</xdr:colOff>
      <xdr:row>3</xdr:row>
      <xdr:rowOff>266700</xdr:rowOff>
    </xdr:to>
    <xdr:pic>
      <xdr:nvPicPr>
        <xdr:cNvPr id="2"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038225" y="381000"/>
          <a:ext cx="5048250" cy="762000"/>
        </a:xfrm>
        <a:prstGeom prst="rect">
          <a:avLst/>
        </a:prstGeom>
        <a:noFill/>
        <a:ln w="9525">
          <a:noFill/>
          <a:miter lim="800000"/>
          <a:headEnd/>
          <a:tailEnd/>
        </a:ln>
      </xdr:spPr>
    </xdr:pic>
    <xdr:clientData/>
  </xdr:twoCellAnchor>
  <xdr:twoCellAnchor>
    <xdr:from>
      <xdr:col>3</xdr:col>
      <xdr:colOff>692816</xdr:colOff>
      <xdr:row>4</xdr:row>
      <xdr:rowOff>38099</xdr:rowOff>
    </xdr:from>
    <xdr:to>
      <xdr:col>4</xdr:col>
      <xdr:colOff>1394658</xdr:colOff>
      <xdr:row>4</xdr:row>
      <xdr:rowOff>504824</xdr:rowOff>
    </xdr:to>
    <xdr:sp macro="" textlink="">
      <xdr:nvSpPr>
        <xdr:cNvPr id="3" name="Texto explicativo retangular 2"/>
        <xdr:cNvSpPr/>
      </xdr:nvSpPr>
      <xdr:spPr bwMode="auto">
        <a:xfrm>
          <a:off x="7045991" y="1190624"/>
          <a:ext cx="1978192" cy="4667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3</xdr:col>
      <xdr:colOff>711866</xdr:colOff>
      <xdr:row>24</xdr:row>
      <xdr:rowOff>160424</xdr:rowOff>
    </xdr:from>
    <xdr:to>
      <xdr:col>4</xdr:col>
      <xdr:colOff>1413708</xdr:colOff>
      <xdr:row>24</xdr:row>
      <xdr:rowOff>531224</xdr:rowOff>
    </xdr:to>
    <xdr:sp macro="" textlink="">
      <xdr:nvSpPr>
        <xdr:cNvPr id="4" name="Texto explicativo retangular 3"/>
        <xdr:cNvSpPr/>
      </xdr:nvSpPr>
      <xdr:spPr bwMode="auto">
        <a:xfrm>
          <a:off x="7065041" y="7542299"/>
          <a:ext cx="1978192" cy="3708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3</xdr:col>
      <xdr:colOff>711866</xdr:colOff>
      <xdr:row>45</xdr:row>
      <xdr:rowOff>38100</xdr:rowOff>
    </xdr:from>
    <xdr:to>
      <xdr:col>4</xdr:col>
      <xdr:colOff>1413708</xdr:colOff>
      <xdr:row>45</xdr:row>
      <xdr:rowOff>531224</xdr:rowOff>
    </xdr:to>
    <xdr:sp macro="" textlink="">
      <xdr:nvSpPr>
        <xdr:cNvPr id="5" name="Texto explicativo retangular 4"/>
        <xdr:cNvSpPr/>
      </xdr:nvSpPr>
      <xdr:spPr bwMode="auto">
        <a:xfrm>
          <a:off x="7065041" y="14077950"/>
          <a:ext cx="1978192" cy="49312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3</xdr:col>
      <xdr:colOff>673766</xdr:colOff>
      <xdr:row>67</xdr:row>
      <xdr:rowOff>38100</xdr:rowOff>
    </xdr:from>
    <xdr:to>
      <xdr:col>4</xdr:col>
      <xdr:colOff>1375608</xdr:colOff>
      <xdr:row>67</xdr:row>
      <xdr:rowOff>512174</xdr:rowOff>
    </xdr:to>
    <xdr:sp macro="" textlink="">
      <xdr:nvSpPr>
        <xdr:cNvPr id="6" name="Texto explicativo retangular 5"/>
        <xdr:cNvSpPr/>
      </xdr:nvSpPr>
      <xdr:spPr bwMode="auto">
        <a:xfrm>
          <a:off x="7026941" y="20593050"/>
          <a:ext cx="1978192" cy="47407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3</xdr:col>
      <xdr:colOff>692816</xdr:colOff>
      <xdr:row>89</xdr:row>
      <xdr:rowOff>47625</xdr:rowOff>
    </xdr:from>
    <xdr:to>
      <xdr:col>4</xdr:col>
      <xdr:colOff>1394658</xdr:colOff>
      <xdr:row>89</xdr:row>
      <xdr:rowOff>512345</xdr:rowOff>
    </xdr:to>
    <xdr:sp macro="" textlink="">
      <xdr:nvSpPr>
        <xdr:cNvPr id="7" name="Texto explicativo retangular 6"/>
        <xdr:cNvSpPr/>
      </xdr:nvSpPr>
      <xdr:spPr bwMode="auto">
        <a:xfrm>
          <a:off x="7045991" y="27117675"/>
          <a:ext cx="1978192" cy="46472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xdr:from>
      <xdr:col>2</xdr:col>
      <xdr:colOff>0</xdr:colOff>
      <xdr:row>21</xdr:row>
      <xdr:rowOff>409575</xdr:rowOff>
    </xdr:from>
    <xdr:to>
      <xdr:col>2</xdr:col>
      <xdr:colOff>5076825</xdr:colOff>
      <xdr:row>23</xdr:row>
      <xdr:rowOff>266700</xdr:rowOff>
    </xdr:to>
    <xdr:pic>
      <xdr:nvPicPr>
        <xdr:cNvPr id="8"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019175" y="6791325"/>
          <a:ext cx="5076825" cy="571500"/>
        </a:xfrm>
        <a:prstGeom prst="rect">
          <a:avLst/>
        </a:prstGeom>
        <a:noFill/>
        <a:ln w="9525">
          <a:noFill/>
          <a:miter lim="800000"/>
          <a:headEnd/>
          <a:tailEnd/>
        </a:ln>
      </xdr:spPr>
    </xdr:pic>
    <xdr:clientData/>
  </xdr:twoCellAnchor>
  <xdr:twoCellAnchor>
    <xdr:from>
      <xdr:col>2</xdr:col>
      <xdr:colOff>0</xdr:colOff>
      <xdr:row>41</xdr:row>
      <xdr:rowOff>476250</xdr:rowOff>
    </xdr:from>
    <xdr:to>
      <xdr:col>2</xdr:col>
      <xdr:colOff>5076825</xdr:colOff>
      <xdr:row>44</xdr:row>
      <xdr:rowOff>238125</xdr:rowOff>
    </xdr:to>
    <xdr:pic>
      <xdr:nvPicPr>
        <xdr:cNvPr id="9"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019175" y="13344525"/>
          <a:ext cx="5076825" cy="657225"/>
        </a:xfrm>
        <a:prstGeom prst="rect">
          <a:avLst/>
        </a:prstGeom>
        <a:noFill/>
        <a:ln w="9525">
          <a:noFill/>
          <a:miter lim="800000"/>
          <a:headEnd/>
          <a:tailEnd/>
        </a:ln>
      </xdr:spPr>
    </xdr:pic>
    <xdr:clientData/>
  </xdr:twoCellAnchor>
  <xdr:twoCellAnchor>
    <xdr:from>
      <xdr:col>2</xdr:col>
      <xdr:colOff>0</xdr:colOff>
      <xdr:row>64</xdr:row>
      <xdr:rowOff>0</xdr:rowOff>
    </xdr:from>
    <xdr:to>
      <xdr:col>2</xdr:col>
      <xdr:colOff>5076825</xdr:colOff>
      <xdr:row>66</xdr:row>
      <xdr:rowOff>266700</xdr:rowOff>
    </xdr:to>
    <xdr:pic>
      <xdr:nvPicPr>
        <xdr:cNvPr id="10"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019175" y="19859625"/>
          <a:ext cx="5076825" cy="685800"/>
        </a:xfrm>
        <a:prstGeom prst="rect">
          <a:avLst/>
        </a:prstGeom>
        <a:noFill/>
        <a:ln w="9525">
          <a:noFill/>
          <a:miter lim="800000"/>
          <a:headEnd/>
          <a:tailEnd/>
        </a:ln>
      </xdr:spPr>
    </xdr:pic>
    <xdr:clientData/>
  </xdr:twoCellAnchor>
  <xdr:twoCellAnchor>
    <xdr:from>
      <xdr:col>2</xdr:col>
      <xdr:colOff>0</xdr:colOff>
      <xdr:row>86</xdr:row>
      <xdr:rowOff>0</xdr:rowOff>
    </xdr:from>
    <xdr:to>
      <xdr:col>2</xdr:col>
      <xdr:colOff>5076825</xdr:colOff>
      <xdr:row>88</xdr:row>
      <xdr:rowOff>266700</xdr:rowOff>
    </xdr:to>
    <xdr:pic>
      <xdr:nvPicPr>
        <xdr:cNvPr id="11"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019175" y="26374725"/>
          <a:ext cx="5076825" cy="685800"/>
        </a:xfrm>
        <a:prstGeom prst="rect">
          <a:avLst/>
        </a:prstGeom>
        <a:noFill/>
        <a:ln w="9525">
          <a:noFill/>
          <a:miter lim="800000"/>
          <a:headEnd/>
          <a:tailEnd/>
        </a:ln>
      </xdr:spPr>
    </xdr:pic>
    <xdr:clientData/>
  </xdr:twoCellAnchor>
  <xdr:twoCellAnchor>
    <xdr:from>
      <xdr:col>2</xdr:col>
      <xdr:colOff>2562225</xdr:colOff>
      <xdr:row>1</xdr:row>
      <xdr:rowOff>104785</xdr:rowOff>
    </xdr:from>
    <xdr:to>
      <xdr:col>2</xdr:col>
      <xdr:colOff>3390225</xdr:colOff>
      <xdr:row>2</xdr:row>
      <xdr:rowOff>75085</xdr:rowOff>
    </xdr:to>
    <xdr:sp macro="" textlink="">
      <xdr:nvSpPr>
        <xdr:cNvPr id="12" name="Texto explicativo retangular 11">
          <a:hlinkClick xmlns:r="http://schemas.openxmlformats.org/officeDocument/2006/relationships" r:id="rId2" tooltip="VAI PARA O 2º ANO"/>
        </xdr:cNvPr>
        <xdr:cNvSpPr/>
      </xdr:nvSpPr>
      <xdr:spPr bwMode="auto">
        <a:xfrm>
          <a:off x="3581400" y="381010"/>
          <a:ext cx="828000" cy="3132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2</xdr:col>
      <xdr:colOff>3606991</xdr:colOff>
      <xdr:row>1</xdr:row>
      <xdr:rowOff>95250</xdr:rowOff>
    </xdr:from>
    <xdr:to>
      <xdr:col>2</xdr:col>
      <xdr:colOff>4415941</xdr:colOff>
      <xdr:row>2</xdr:row>
      <xdr:rowOff>65550</xdr:rowOff>
    </xdr:to>
    <xdr:sp macro="" textlink="">
      <xdr:nvSpPr>
        <xdr:cNvPr id="13" name="Texto explicativo retangular 12">
          <a:hlinkClick xmlns:r="http://schemas.openxmlformats.org/officeDocument/2006/relationships" r:id="rId3" tooltip="VAI PARA O 3º ANO"/>
        </xdr:cNvPr>
        <xdr:cNvSpPr/>
      </xdr:nvSpPr>
      <xdr:spPr bwMode="auto">
        <a:xfrm>
          <a:off x="4626166" y="371475"/>
          <a:ext cx="808950" cy="3132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2</xdr:col>
      <xdr:colOff>4606077</xdr:colOff>
      <xdr:row>1</xdr:row>
      <xdr:rowOff>104787</xdr:rowOff>
    </xdr:from>
    <xdr:to>
      <xdr:col>3</xdr:col>
      <xdr:colOff>100077</xdr:colOff>
      <xdr:row>2</xdr:row>
      <xdr:rowOff>75087</xdr:rowOff>
    </xdr:to>
    <xdr:sp macro="" textlink="">
      <xdr:nvSpPr>
        <xdr:cNvPr id="14" name="Texto explicativo retangular 13">
          <a:hlinkClick xmlns:r="http://schemas.openxmlformats.org/officeDocument/2006/relationships" r:id="rId4" tooltip="VAI PARA O 4º ANO"/>
        </xdr:cNvPr>
        <xdr:cNvSpPr/>
      </xdr:nvSpPr>
      <xdr:spPr bwMode="auto">
        <a:xfrm>
          <a:off x="5625252" y="381012"/>
          <a:ext cx="828000" cy="3132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3</xdr:col>
      <xdr:colOff>309262</xdr:colOff>
      <xdr:row>1</xdr:row>
      <xdr:rowOff>104788</xdr:rowOff>
    </xdr:from>
    <xdr:to>
      <xdr:col>3</xdr:col>
      <xdr:colOff>1137262</xdr:colOff>
      <xdr:row>2</xdr:row>
      <xdr:rowOff>75088</xdr:rowOff>
    </xdr:to>
    <xdr:sp macro="" textlink="">
      <xdr:nvSpPr>
        <xdr:cNvPr id="15" name="Texto explicativo retangular 14">
          <a:hlinkClick xmlns:r="http://schemas.openxmlformats.org/officeDocument/2006/relationships" r:id="rId5" tooltip="VAI PARA O 5º ANO"/>
        </xdr:cNvPr>
        <xdr:cNvSpPr/>
      </xdr:nvSpPr>
      <xdr:spPr bwMode="auto">
        <a:xfrm>
          <a:off x="6662437" y="381013"/>
          <a:ext cx="828000" cy="313200"/>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3</xdr:col>
      <xdr:colOff>209551</xdr:colOff>
      <xdr:row>22</xdr:row>
      <xdr:rowOff>123825</xdr:rowOff>
    </xdr:from>
    <xdr:to>
      <xdr:col>5</xdr:col>
      <xdr:colOff>5490</xdr:colOff>
      <xdr:row>23</xdr:row>
      <xdr:rowOff>84375</xdr:rowOff>
    </xdr:to>
    <xdr:sp macro="" textlink="">
      <xdr:nvSpPr>
        <xdr:cNvPr id="16" name="Texto explicativo retangular 15">
          <a:hlinkClick xmlns:r="http://schemas.openxmlformats.org/officeDocument/2006/relationships" r:id="rId6" tooltip="VOLTA PARA A PRIMEIRA PÁGINA"/>
        </xdr:cNvPr>
        <xdr:cNvSpPr/>
      </xdr:nvSpPr>
      <xdr:spPr bwMode="auto">
        <a:xfrm>
          <a:off x="6562726" y="6915150"/>
          <a:ext cx="2491514" cy="2653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114300</xdr:colOff>
      <xdr:row>2</xdr:row>
      <xdr:rowOff>161925</xdr:rowOff>
    </xdr:from>
    <xdr:to>
      <xdr:col>4</xdr:col>
      <xdr:colOff>1419224</xdr:colOff>
      <xdr:row>3</xdr:row>
      <xdr:rowOff>257173</xdr:rowOff>
    </xdr:to>
    <xdr:sp macro="" textlink="">
      <xdr:nvSpPr>
        <xdr:cNvPr id="17" name="Texto explicativo retangular 16">
          <a:hlinkClick xmlns:r="http://schemas.openxmlformats.org/officeDocument/2006/relationships" r:id="rId7" tooltip="VAI PARA O 4º ANO"/>
        </xdr:cNvPr>
        <xdr:cNvSpPr/>
      </xdr:nvSpPr>
      <xdr:spPr bwMode="auto">
        <a:xfrm>
          <a:off x="6467475" y="781050"/>
          <a:ext cx="2581274" cy="352423"/>
        </a:xfrm>
        <a:prstGeom prst="wedgeRectCallout">
          <a:avLst>
            <a:gd name="adj1" fmla="val 1389"/>
            <a:gd name="adj2" fmla="val 23790"/>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r>
            <a:rPr lang="pt-BR" sz="900" b="1" baseline="0">
              <a:latin typeface="Arial" pitchFamily="34" charset="0"/>
              <a:cs typeface="Arial" pitchFamily="34" charset="0"/>
            </a:rPr>
            <a:t>CLIQUE AQUI E VEJA COMO IMPRIMIR SOMENTE A PLANILHA DO ANO CORRENTE</a:t>
          </a:r>
        </a:p>
      </xdr:txBody>
    </xdr:sp>
    <xdr:clientData fPrintsWithSheet="0"/>
  </xdr:twoCellAnchor>
  <xdr:twoCellAnchor>
    <xdr:from>
      <xdr:col>1</xdr:col>
      <xdr:colOff>19048</xdr:colOff>
      <xdr:row>1</xdr:row>
      <xdr:rowOff>19048</xdr:rowOff>
    </xdr:from>
    <xdr:to>
      <xdr:col>1</xdr:col>
      <xdr:colOff>485773</xdr:colOff>
      <xdr:row>2</xdr:row>
      <xdr:rowOff>38099</xdr:rowOff>
    </xdr:to>
    <xdr:sp macro="" textlink="">
      <xdr:nvSpPr>
        <xdr:cNvPr id="18" name="Seta para a direita 17">
          <a:hlinkClick xmlns:r="http://schemas.openxmlformats.org/officeDocument/2006/relationships" r:id="rId8" tooltip="BOLSAS ACADÊMICAS"/>
        </xdr:cNvPr>
        <xdr:cNvSpPr/>
      </xdr:nvSpPr>
      <xdr:spPr bwMode="auto">
        <a:xfrm rot="10800000">
          <a:off x="161923" y="295273"/>
          <a:ext cx="466725" cy="361951"/>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xdr:col>
      <xdr:colOff>19050</xdr:colOff>
      <xdr:row>2</xdr:row>
      <xdr:rowOff>114300</xdr:rowOff>
    </xdr:from>
    <xdr:to>
      <xdr:col>1</xdr:col>
      <xdr:colOff>847050</xdr:colOff>
      <xdr:row>3</xdr:row>
      <xdr:rowOff>170325</xdr:rowOff>
    </xdr:to>
    <xdr:sp macro="" textlink="">
      <xdr:nvSpPr>
        <xdr:cNvPr id="19" name="Texto explicativo retangular 18">
          <a:hlinkClick xmlns:r="http://schemas.openxmlformats.org/officeDocument/2006/relationships" r:id="rId9"/>
        </xdr:cNvPr>
        <xdr:cNvSpPr/>
      </xdr:nvSpPr>
      <xdr:spPr bwMode="auto">
        <a:xfrm>
          <a:off x="161925" y="733425"/>
          <a:ext cx="828000" cy="3132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3</xdr:col>
      <xdr:colOff>200025</xdr:colOff>
      <xdr:row>43</xdr:row>
      <xdr:rowOff>180975</xdr:rowOff>
    </xdr:from>
    <xdr:to>
      <xdr:col>4</xdr:col>
      <xdr:colOff>1415189</xdr:colOff>
      <xdr:row>44</xdr:row>
      <xdr:rowOff>189150</xdr:rowOff>
    </xdr:to>
    <xdr:sp macro="" textlink="">
      <xdr:nvSpPr>
        <xdr:cNvPr id="20" name="Texto explicativo retangular 19">
          <a:hlinkClick xmlns:r="http://schemas.openxmlformats.org/officeDocument/2006/relationships" r:id="rId6" tooltip="VOLTA PARA A PRIMEIRA PÁGINA"/>
        </xdr:cNvPr>
        <xdr:cNvSpPr/>
      </xdr:nvSpPr>
      <xdr:spPr bwMode="auto">
        <a:xfrm>
          <a:off x="6553200" y="13687425"/>
          <a:ext cx="2491514" cy="2653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209550</xdr:colOff>
      <xdr:row>65</xdr:row>
      <xdr:rowOff>200025</xdr:rowOff>
    </xdr:from>
    <xdr:to>
      <xdr:col>5</xdr:col>
      <xdr:colOff>5489</xdr:colOff>
      <xdr:row>66</xdr:row>
      <xdr:rowOff>208200</xdr:rowOff>
    </xdr:to>
    <xdr:sp macro="" textlink="">
      <xdr:nvSpPr>
        <xdr:cNvPr id="21" name="Texto explicativo retangular 20">
          <a:hlinkClick xmlns:r="http://schemas.openxmlformats.org/officeDocument/2006/relationships" r:id="rId6" tooltip="VOLTA PARA A PRIMEIRA PÁGINA"/>
        </xdr:cNvPr>
        <xdr:cNvSpPr/>
      </xdr:nvSpPr>
      <xdr:spPr bwMode="auto">
        <a:xfrm>
          <a:off x="6562725" y="20221575"/>
          <a:ext cx="2491514" cy="2653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200025</xdr:colOff>
      <xdr:row>87</xdr:row>
      <xdr:rowOff>209550</xdr:rowOff>
    </xdr:from>
    <xdr:to>
      <xdr:col>4</xdr:col>
      <xdr:colOff>1415189</xdr:colOff>
      <xdr:row>88</xdr:row>
      <xdr:rowOff>217725</xdr:rowOff>
    </xdr:to>
    <xdr:sp macro="" textlink="">
      <xdr:nvSpPr>
        <xdr:cNvPr id="22" name="Texto explicativo retangular 21">
          <a:hlinkClick xmlns:r="http://schemas.openxmlformats.org/officeDocument/2006/relationships" r:id="rId6" tooltip="VOLTA PARA A PRIMEIRA PÁGINA"/>
        </xdr:cNvPr>
        <xdr:cNvSpPr/>
      </xdr:nvSpPr>
      <xdr:spPr bwMode="auto">
        <a:xfrm>
          <a:off x="6553200" y="26746200"/>
          <a:ext cx="2491514" cy="2653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169769</xdr:colOff>
      <xdr:row>104</xdr:row>
      <xdr:rowOff>414617</xdr:rowOff>
    </xdr:from>
    <xdr:to>
      <xdr:col>4</xdr:col>
      <xdr:colOff>1384933</xdr:colOff>
      <xdr:row>105</xdr:row>
      <xdr:rowOff>84375</xdr:rowOff>
    </xdr:to>
    <xdr:sp macro="" textlink="">
      <xdr:nvSpPr>
        <xdr:cNvPr id="23" name="Texto explicativo retangular 22">
          <a:hlinkClick xmlns:r="http://schemas.openxmlformats.org/officeDocument/2006/relationships" r:id="rId6" tooltip="VOLTA PARA A PRIMEIRA PÁGINA"/>
        </xdr:cNvPr>
        <xdr:cNvSpPr/>
      </xdr:nvSpPr>
      <xdr:spPr bwMode="auto">
        <a:xfrm>
          <a:off x="6522944" y="32599592"/>
          <a:ext cx="2491514" cy="231733"/>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190500</xdr:colOff>
      <xdr:row>106</xdr:row>
      <xdr:rowOff>66675</xdr:rowOff>
    </xdr:from>
    <xdr:to>
      <xdr:col>4</xdr:col>
      <xdr:colOff>1387642</xdr:colOff>
      <xdr:row>106</xdr:row>
      <xdr:rowOff>531395</xdr:rowOff>
    </xdr:to>
    <xdr:sp macro="" textlink="">
      <xdr:nvSpPr>
        <xdr:cNvPr id="24" name="Texto explicativo retangular 23"/>
        <xdr:cNvSpPr/>
      </xdr:nvSpPr>
      <xdr:spPr bwMode="auto">
        <a:xfrm>
          <a:off x="6543675" y="32994600"/>
          <a:ext cx="2473492" cy="46472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TOTAL GERAL</a:t>
          </a:r>
        </a:p>
      </xdr:txBody>
    </xdr:sp>
    <xdr:clientData/>
  </xdr:twoCellAnchor>
  <xdr:twoCellAnchor>
    <xdr:from>
      <xdr:col>4</xdr:col>
      <xdr:colOff>76200</xdr:colOff>
      <xdr:row>1</xdr:row>
      <xdr:rowOff>114313</xdr:rowOff>
    </xdr:from>
    <xdr:to>
      <xdr:col>4</xdr:col>
      <xdr:colOff>1356337</xdr:colOff>
      <xdr:row>2</xdr:row>
      <xdr:rowOff>84613</xdr:rowOff>
    </xdr:to>
    <xdr:sp macro="" textlink="">
      <xdr:nvSpPr>
        <xdr:cNvPr id="25" name="Texto explicativo retangular 24">
          <a:hlinkClick xmlns:r="http://schemas.openxmlformats.org/officeDocument/2006/relationships" r:id="rId10" tooltip="VAI PARA O 5º ANO"/>
        </xdr:cNvPr>
        <xdr:cNvSpPr/>
      </xdr:nvSpPr>
      <xdr:spPr bwMode="auto">
        <a:xfrm>
          <a:off x="7705725" y="390538"/>
          <a:ext cx="1280137" cy="313200"/>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200" b="1" baseline="0">
              <a:latin typeface="Arial" pitchFamily="34" charset="0"/>
              <a:cs typeface="Arial" pitchFamily="34" charset="0"/>
            </a:rPr>
            <a:t>TOTAL GERAL</a:t>
          </a:r>
          <a:endParaRPr lang="pt-BR" sz="1600" b="1" baseline="0">
            <a:latin typeface="Arial" pitchFamily="34" charset="0"/>
            <a:cs typeface="Arial" pitchFamily="34" charset="0"/>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1</xdr:row>
      <xdr:rowOff>104775</xdr:rowOff>
    </xdr:from>
    <xdr:to>
      <xdr:col>2</xdr:col>
      <xdr:colOff>5067300</xdr:colOff>
      <xdr:row>3</xdr:row>
      <xdr:rowOff>266700</xdr:rowOff>
    </xdr:to>
    <xdr:pic>
      <xdr:nvPicPr>
        <xdr:cNvPr id="2"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038225" y="104775"/>
          <a:ext cx="5048250" cy="762000"/>
        </a:xfrm>
        <a:prstGeom prst="rect">
          <a:avLst/>
        </a:prstGeom>
        <a:noFill/>
        <a:ln w="9525">
          <a:noFill/>
          <a:miter lim="800000"/>
          <a:headEnd/>
          <a:tailEnd/>
        </a:ln>
      </xdr:spPr>
    </xdr:pic>
    <xdr:clientData/>
  </xdr:twoCellAnchor>
  <xdr:twoCellAnchor>
    <xdr:from>
      <xdr:col>3</xdr:col>
      <xdr:colOff>692816</xdr:colOff>
      <xdr:row>4</xdr:row>
      <xdr:rowOff>38099</xdr:rowOff>
    </xdr:from>
    <xdr:to>
      <xdr:col>4</xdr:col>
      <xdr:colOff>1394658</xdr:colOff>
      <xdr:row>4</xdr:row>
      <xdr:rowOff>504824</xdr:rowOff>
    </xdr:to>
    <xdr:sp macro="" textlink="">
      <xdr:nvSpPr>
        <xdr:cNvPr id="3" name="Texto explicativo retangular 2"/>
        <xdr:cNvSpPr/>
      </xdr:nvSpPr>
      <xdr:spPr bwMode="auto">
        <a:xfrm>
          <a:off x="7045991" y="1190624"/>
          <a:ext cx="1978192" cy="4667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3</xdr:col>
      <xdr:colOff>711866</xdr:colOff>
      <xdr:row>22</xdr:row>
      <xdr:rowOff>160424</xdr:rowOff>
    </xdr:from>
    <xdr:to>
      <xdr:col>4</xdr:col>
      <xdr:colOff>1413708</xdr:colOff>
      <xdr:row>22</xdr:row>
      <xdr:rowOff>531224</xdr:rowOff>
    </xdr:to>
    <xdr:sp macro="" textlink="">
      <xdr:nvSpPr>
        <xdr:cNvPr id="4" name="Texto explicativo retangular 3"/>
        <xdr:cNvSpPr/>
      </xdr:nvSpPr>
      <xdr:spPr bwMode="auto">
        <a:xfrm>
          <a:off x="6687550" y="6186240"/>
          <a:ext cx="1975184" cy="3708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3</xdr:col>
      <xdr:colOff>711866</xdr:colOff>
      <xdr:row>41</xdr:row>
      <xdr:rowOff>38100</xdr:rowOff>
    </xdr:from>
    <xdr:to>
      <xdr:col>4</xdr:col>
      <xdr:colOff>1413708</xdr:colOff>
      <xdr:row>41</xdr:row>
      <xdr:rowOff>531224</xdr:rowOff>
    </xdr:to>
    <xdr:sp macro="" textlink="">
      <xdr:nvSpPr>
        <xdr:cNvPr id="5" name="Texto explicativo retangular 4"/>
        <xdr:cNvSpPr/>
      </xdr:nvSpPr>
      <xdr:spPr bwMode="auto">
        <a:xfrm>
          <a:off x="7065041" y="14077950"/>
          <a:ext cx="1978192" cy="49312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3</xdr:col>
      <xdr:colOff>673766</xdr:colOff>
      <xdr:row>61</xdr:row>
      <xdr:rowOff>38100</xdr:rowOff>
    </xdr:from>
    <xdr:to>
      <xdr:col>4</xdr:col>
      <xdr:colOff>1375608</xdr:colOff>
      <xdr:row>61</xdr:row>
      <xdr:rowOff>512174</xdr:rowOff>
    </xdr:to>
    <xdr:sp macro="" textlink="">
      <xdr:nvSpPr>
        <xdr:cNvPr id="6" name="Texto explicativo retangular 5"/>
        <xdr:cNvSpPr/>
      </xdr:nvSpPr>
      <xdr:spPr bwMode="auto">
        <a:xfrm>
          <a:off x="7026941" y="20593050"/>
          <a:ext cx="1978192" cy="47407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3</xdr:col>
      <xdr:colOff>692816</xdr:colOff>
      <xdr:row>81</xdr:row>
      <xdr:rowOff>47625</xdr:rowOff>
    </xdr:from>
    <xdr:to>
      <xdr:col>4</xdr:col>
      <xdr:colOff>1394658</xdr:colOff>
      <xdr:row>81</xdr:row>
      <xdr:rowOff>512345</xdr:rowOff>
    </xdr:to>
    <xdr:sp macro="" textlink="">
      <xdr:nvSpPr>
        <xdr:cNvPr id="7" name="Texto explicativo retangular 6"/>
        <xdr:cNvSpPr/>
      </xdr:nvSpPr>
      <xdr:spPr bwMode="auto">
        <a:xfrm>
          <a:off x="7045991" y="27117675"/>
          <a:ext cx="1978192" cy="46472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xdr:from>
      <xdr:col>2</xdr:col>
      <xdr:colOff>0</xdr:colOff>
      <xdr:row>19</xdr:row>
      <xdr:rowOff>409575</xdr:rowOff>
    </xdr:from>
    <xdr:to>
      <xdr:col>2</xdr:col>
      <xdr:colOff>5076825</xdr:colOff>
      <xdr:row>21</xdr:row>
      <xdr:rowOff>266700</xdr:rowOff>
    </xdr:to>
    <xdr:pic>
      <xdr:nvPicPr>
        <xdr:cNvPr id="8"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019175" y="6648450"/>
          <a:ext cx="5076825" cy="762000"/>
        </a:xfrm>
        <a:prstGeom prst="rect">
          <a:avLst/>
        </a:prstGeom>
        <a:noFill/>
        <a:ln w="9525">
          <a:noFill/>
          <a:miter lim="800000"/>
          <a:headEnd/>
          <a:tailEnd/>
        </a:ln>
      </xdr:spPr>
    </xdr:pic>
    <xdr:clientData/>
  </xdr:twoCellAnchor>
  <xdr:twoCellAnchor>
    <xdr:from>
      <xdr:col>2</xdr:col>
      <xdr:colOff>0</xdr:colOff>
      <xdr:row>37</xdr:row>
      <xdr:rowOff>476250</xdr:rowOff>
    </xdr:from>
    <xdr:to>
      <xdr:col>2</xdr:col>
      <xdr:colOff>5076825</xdr:colOff>
      <xdr:row>40</xdr:row>
      <xdr:rowOff>238125</xdr:rowOff>
    </xdr:to>
    <xdr:pic>
      <xdr:nvPicPr>
        <xdr:cNvPr id="9"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619125" y="13125450"/>
          <a:ext cx="5076825" cy="685800"/>
        </a:xfrm>
        <a:prstGeom prst="rect">
          <a:avLst/>
        </a:prstGeom>
        <a:noFill/>
        <a:ln w="9525">
          <a:noFill/>
          <a:miter lim="800000"/>
          <a:headEnd/>
          <a:tailEnd/>
        </a:ln>
      </xdr:spPr>
    </xdr:pic>
    <xdr:clientData/>
  </xdr:twoCellAnchor>
  <xdr:twoCellAnchor>
    <xdr:from>
      <xdr:col>2</xdr:col>
      <xdr:colOff>0</xdr:colOff>
      <xdr:row>58</xdr:row>
      <xdr:rowOff>0</xdr:rowOff>
    </xdr:from>
    <xdr:to>
      <xdr:col>2</xdr:col>
      <xdr:colOff>5076825</xdr:colOff>
      <xdr:row>60</xdr:row>
      <xdr:rowOff>266700</xdr:rowOff>
    </xdr:to>
    <xdr:pic>
      <xdr:nvPicPr>
        <xdr:cNvPr id="10"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619125" y="12039600"/>
          <a:ext cx="5076825" cy="685800"/>
        </a:xfrm>
        <a:prstGeom prst="rect">
          <a:avLst/>
        </a:prstGeom>
        <a:noFill/>
        <a:ln w="9525">
          <a:noFill/>
          <a:miter lim="800000"/>
          <a:headEnd/>
          <a:tailEnd/>
        </a:ln>
      </xdr:spPr>
    </xdr:pic>
    <xdr:clientData/>
  </xdr:twoCellAnchor>
  <xdr:twoCellAnchor>
    <xdr:from>
      <xdr:col>2</xdr:col>
      <xdr:colOff>0</xdr:colOff>
      <xdr:row>78</xdr:row>
      <xdr:rowOff>0</xdr:rowOff>
    </xdr:from>
    <xdr:to>
      <xdr:col>2</xdr:col>
      <xdr:colOff>5076825</xdr:colOff>
      <xdr:row>80</xdr:row>
      <xdr:rowOff>266700</xdr:rowOff>
    </xdr:to>
    <xdr:pic>
      <xdr:nvPicPr>
        <xdr:cNvPr id="11"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619125" y="18059400"/>
          <a:ext cx="5076825" cy="685800"/>
        </a:xfrm>
        <a:prstGeom prst="rect">
          <a:avLst/>
        </a:prstGeom>
        <a:noFill/>
        <a:ln w="9525">
          <a:noFill/>
          <a:miter lim="800000"/>
          <a:headEnd/>
          <a:tailEnd/>
        </a:ln>
      </xdr:spPr>
    </xdr:pic>
    <xdr:clientData/>
  </xdr:twoCellAnchor>
  <xdr:twoCellAnchor>
    <xdr:from>
      <xdr:col>2</xdr:col>
      <xdr:colOff>2562225</xdr:colOff>
      <xdr:row>1</xdr:row>
      <xdr:rowOff>104785</xdr:rowOff>
    </xdr:from>
    <xdr:to>
      <xdr:col>2</xdr:col>
      <xdr:colOff>3390225</xdr:colOff>
      <xdr:row>2</xdr:row>
      <xdr:rowOff>75085</xdr:rowOff>
    </xdr:to>
    <xdr:sp macro="" textlink="">
      <xdr:nvSpPr>
        <xdr:cNvPr id="12" name="Texto explicativo retangular 11">
          <a:hlinkClick xmlns:r="http://schemas.openxmlformats.org/officeDocument/2006/relationships" r:id="rId2" tooltip="VAI PARA O 2º ANO"/>
        </xdr:cNvPr>
        <xdr:cNvSpPr/>
      </xdr:nvSpPr>
      <xdr:spPr bwMode="auto">
        <a:xfrm>
          <a:off x="3581400" y="381010"/>
          <a:ext cx="828000" cy="3132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2</xdr:col>
      <xdr:colOff>3606991</xdr:colOff>
      <xdr:row>1</xdr:row>
      <xdr:rowOff>95250</xdr:rowOff>
    </xdr:from>
    <xdr:to>
      <xdr:col>2</xdr:col>
      <xdr:colOff>4415941</xdr:colOff>
      <xdr:row>2</xdr:row>
      <xdr:rowOff>65550</xdr:rowOff>
    </xdr:to>
    <xdr:sp macro="" textlink="">
      <xdr:nvSpPr>
        <xdr:cNvPr id="13" name="Texto explicativo retangular 12">
          <a:hlinkClick xmlns:r="http://schemas.openxmlformats.org/officeDocument/2006/relationships" r:id="rId3" tooltip="VAI PARA O 3º ANO"/>
        </xdr:cNvPr>
        <xdr:cNvSpPr/>
      </xdr:nvSpPr>
      <xdr:spPr bwMode="auto">
        <a:xfrm>
          <a:off x="4626166" y="371475"/>
          <a:ext cx="808950" cy="3132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2</xdr:col>
      <xdr:colOff>4606077</xdr:colOff>
      <xdr:row>1</xdr:row>
      <xdr:rowOff>104787</xdr:rowOff>
    </xdr:from>
    <xdr:to>
      <xdr:col>3</xdr:col>
      <xdr:colOff>100077</xdr:colOff>
      <xdr:row>2</xdr:row>
      <xdr:rowOff>75087</xdr:rowOff>
    </xdr:to>
    <xdr:sp macro="" textlink="">
      <xdr:nvSpPr>
        <xdr:cNvPr id="14" name="Texto explicativo retangular 13">
          <a:hlinkClick xmlns:r="http://schemas.openxmlformats.org/officeDocument/2006/relationships" r:id="rId4" tooltip="VAI PARA O 4º ANO"/>
        </xdr:cNvPr>
        <xdr:cNvSpPr/>
      </xdr:nvSpPr>
      <xdr:spPr bwMode="auto">
        <a:xfrm>
          <a:off x="5625252" y="381012"/>
          <a:ext cx="828000" cy="3132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3</xdr:col>
      <xdr:colOff>309262</xdr:colOff>
      <xdr:row>1</xdr:row>
      <xdr:rowOff>104788</xdr:rowOff>
    </xdr:from>
    <xdr:to>
      <xdr:col>3</xdr:col>
      <xdr:colOff>1137262</xdr:colOff>
      <xdr:row>2</xdr:row>
      <xdr:rowOff>75088</xdr:rowOff>
    </xdr:to>
    <xdr:sp macro="" textlink="">
      <xdr:nvSpPr>
        <xdr:cNvPr id="15" name="Texto explicativo retangular 14">
          <a:hlinkClick xmlns:r="http://schemas.openxmlformats.org/officeDocument/2006/relationships" r:id="rId5" tooltip="VAI PARA O 5º ANO"/>
        </xdr:cNvPr>
        <xdr:cNvSpPr/>
      </xdr:nvSpPr>
      <xdr:spPr bwMode="auto">
        <a:xfrm>
          <a:off x="6662437" y="381013"/>
          <a:ext cx="828000" cy="313200"/>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3</xdr:col>
      <xdr:colOff>209551</xdr:colOff>
      <xdr:row>20</xdr:row>
      <xdr:rowOff>123825</xdr:rowOff>
    </xdr:from>
    <xdr:to>
      <xdr:col>5</xdr:col>
      <xdr:colOff>5490</xdr:colOff>
      <xdr:row>21</xdr:row>
      <xdr:rowOff>84375</xdr:rowOff>
    </xdr:to>
    <xdr:sp macro="" textlink="">
      <xdr:nvSpPr>
        <xdr:cNvPr id="16" name="Texto explicativo retangular 15">
          <a:hlinkClick xmlns:r="http://schemas.openxmlformats.org/officeDocument/2006/relationships" r:id="rId6" tooltip="VOLTA PARA A PRIMEIRA PÁGINA"/>
        </xdr:cNvPr>
        <xdr:cNvSpPr/>
      </xdr:nvSpPr>
      <xdr:spPr bwMode="auto">
        <a:xfrm>
          <a:off x="6562726" y="6915150"/>
          <a:ext cx="2491514" cy="2653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114300</xdr:colOff>
      <xdr:row>2</xdr:row>
      <xdr:rowOff>161925</xdr:rowOff>
    </xdr:from>
    <xdr:to>
      <xdr:col>4</xdr:col>
      <xdr:colOff>1419224</xdr:colOff>
      <xdr:row>3</xdr:row>
      <xdr:rowOff>257173</xdr:rowOff>
    </xdr:to>
    <xdr:sp macro="" textlink="">
      <xdr:nvSpPr>
        <xdr:cNvPr id="22" name="Texto explicativo retangular 21">
          <a:hlinkClick xmlns:r="http://schemas.openxmlformats.org/officeDocument/2006/relationships" r:id="rId7" tooltip="VAI PARA O 4º ANO"/>
        </xdr:cNvPr>
        <xdr:cNvSpPr/>
      </xdr:nvSpPr>
      <xdr:spPr bwMode="auto">
        <a:xfrm>
          <a:off x="6086475" y="552450"/>
          <a:ext cx="2581274" cy="352423"/>
        </a:xfrm>
        <a:prstGeom prst="wedgeRectCallout">
          <a:avLst>
            <a:gd name="adj1" fmla="val 1389"/>
            <a:gd name="adj2" fmla="val 23790"/>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r>
            <a:rPr lang="pt-BR" sz="900" b="1" baseline="0">
              <a:latin typeface="Arial" pitchFamily="34" charset="0"/>
              <a:cs typeface="Arial" pitchFamily="34" charset="0"/>
            </a:rPr>
            <a:t>CLIQUE AQUI E VEJA COMO IMPRIMIR SOMENTE A PLANILHA DO ANO CORRENTE</a:t>
          </a:r>
        </a:p>
      </xdr:txBody>
    </xdr:sp>
    <xdr:clientData fPrintsWithSheet="0"/>
  </xdr:twoCellAnchor>
  <xdr:twoCellAnchor>
    <xdr:from>
      <xdr:col>1</xdr:col>
      <xdr:colOff>19048</xdr:colOff>
      <xdr:row>1</xdr:row>
      <xdr:rowOff>19048</xdr:rowOff>
    </xdr:from>
    <xdr:to>
      <xdr:col>1</xdr:col>
      <xdr:colOff>485773</xdr:colOff>
      <xdr:row>2</xdr:row>
      <xdr:rowOff>38099</xdr:rowOff>
    </xdr:to>
    <xdr:sp macro="" textlink="">
      <xdr:nvSpPr>
        <xdr:cNvPr id="23" name="Seta para a direita 22">
          <a:hlinkClick xmlns:r="http://schemas.openxmlformats.org/officeDocument/2006/relationships" r:id="rId8" tooltip="BOLSAS ACADÊMICAS"/>
        </xdr:cNvPr>
        <xdr:cNvSpPr/>
      </xdr:nvSpPr>
      <xdr:spPr bwMode="auto">
        <a:xfrm rot="10800000">
          <a:off x="161923" y="295273"/>
          <a:ext cx="466725" cy="361951"/>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xdr:col>
      <xdr:colOff>19050</xdr:colOff>
      <xdr:row>2</xdr:row>
      <xdr:rowOff>114300</xdr:rowOff>
    </xdr:from>
    <xdr:to>
      <xdr:col>1</xdr:col>
      <xdr:colOff>847050</xdr:colOff>
      <xdr:row>3</xdr:row>
      <xdr:rowOff>170325</xdr:rowOff>
    </xdr:to>
    <xdr:sp macro="" textlink="">
      <xdr:nvSpPr>
        <xdr:cNvPr id="25" name="Texto explicativo retangular 24">
          <a:hlinkClick xmlns:r="http://schemas.openxmlformats.org/officeDocument/2006/relationships" r:id="rId9"/>
        </xdr:cNvPr>
        <xdr:cNvSpPr/>
      </xdr:nvSpPr>
      <xdr:spPr bwMode="auto">
        <a:xfrm>
          <a:off x="161925" y="923925"/>
          <a:ext cx="828000" cy="3132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3</xdr:col>
      <xdr:colOff>200025</xdr:colOff>
      <xdr:row>39</xdr:row>
      <xdr:rowOff>180975</xdr:rowOff>
    </xdr:from>
    <xdr:to>
      <xdr:col>4</xdr:col>
      <xdr:colOff>1415189</xdr:colOff>
      <xdr:row>40</xdr:row>
      <xdr:rowOff>189150</xdr:rowOff>
    </xdr:to>
    <xdr:sp macro="" textlink="">
      <xdr:nvSpPr>
        <xdr:cNvPr id="26" name="Texto explicativo retangular 25">
          <a:hlinkClick xmlns:r="http://schemas.openxmlformats.org/officeDocument/2006/relationships" r:id="rId6" tooltip="VOLTA PARA A PRIMEIRA PÁGINA"/>
        </xdr:cNvPr>
        <xdr:cNvSpPr/>
      </xdr:nvSpPr>
      <xdr:spPr bwMode="auto">
        <a:xfrm>
          <a:off x="6553200" y="13687425"/>
          <a:ext cx="2491514" cy="2653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209550</xdr:colOff>
      <xdr:row>59</xdr:row>
      <xdr:rowOff>200025</xdr:rowOff>
    </xdr:from>
    <xdr:to>
      <xdr:col>5</xdr:col>
      <xdr:colOff>5489</xdr:colOff>
      <xdr:row>60</xdr:row>
      <xdr:rowOff>208200</xdr:rowOff>
    </xdr:to>
    <xdr:sp macro="" textlink="">
      <xdr:nvSpPr>
        <xdr:cNvPr id="27" name="Texto explicativo retangular 26">
          <a:hlinkClick xmlns:r="http://schemas.openxmlformats.org/officeDocument/2006/relationships" r:id="rId6" tooltip="VOLTA PARA A PRIMEIRA PÁGINA"/>
        </xdr:cNvPr>
        <xdr:cNvSpPr/>
      </xdr:nvSpPr>
      <xdr:spPr bwMode="auto">
        <a:xfrm>
          <a:off x="6562725" y="20221575"/>
          <a:ext cx="2491514" cy="2653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200025</xdr:colOff>
      <xdr:row>79</xdr:row>
      <xdr:rowOff>209550</xdr:rowOff>
    </xdr:from>
    <xdr:to>
      <xdr:col>4</xdr:col>
      <xdr:colOff>1415189</xdr:colOff>
      <xdr:row>80</xdr:row>
      <xdr:rowOff>217725</xdr:rowOff>
    </xdr:to>
    <xdr:sp macro="" textlink="">
      <xdr:nvSpPr>
        <xdr:cNvPr id="28" name="Texto explicativo retangular 27">
          <a:hlinkClick xmlns:r="http://schemas.openxmlformats.org/officeDocument/2006/relationships" r:id="rId6" tooltip="VOLTA PARA A PRIMEIRA PÁGINA"/>
        </xdr:cNvPr>
        <xdr:cNvSpPr/>
      </xdr:nvSpPr>
      <xdr:spPr bwMode="auto">
        <a:xfrm>
          <a:off x="6553200" y="26746200"/>
          <a:ext cx="2491514" cy="2653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169769</xdr:colOff>
      <xdr:row>94</xdr:row>
      <xdr:rowOff>414617</xdr:rowOff>
    </xdr:from>
    <xdr:to>
      <xdr:col>4</xdr:col>
      <xdr:colOff>1384933</xdr:colOff>
      <xdr:row>95</xdr:row>
      <xdr:rowOff>84375</xdr:rowOff>
    </xdr:to>
    <xdr:sp macro="" textlink="">
      <xdr:nvSpPr>
        <xdr:cNvPr id="29" name="Texto explicativo retangular 28">
          <a:hlinkClick xmlns:r="http://schemas.openxmlformats.org/officeDocument/2006/relationships" r:id="rId6" tooltip="VOLTA PARA A PRIMEIRA PÁGINA"/>
        </xdr:cNvPr>
        <xdr:cNvSpPr/>
      </xdr:nvSpPr>
      <xdr:spPr bwMode="auto">
        <a:xfrm>
          <a:off x="6522944" y="32599592"/>
          <a:ext cx="2491514" cy="231733"/>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190500</xdr:colOff>
      <xdr:row>96</xdr:row>
      <xdr:rowOff>66675</xdr:rowOff>
    </xdr:from>
    <xdr:to>
      <xdr:col>4</xdr:col>
      <xdr:colOff>1387642</xdr:colOff>
      <xdr:row>96</xdr:row>
      <xdr:rowOff>531395</xdr:rowOff>
    </xdr:to>
    <xdr:sp macro="" textlink="">
      <xdr:nvSpPr>
        <xdr:cNvPr id="30" name="Texto explicativo retangular 29"/>
        <xdr:cNvSpPr/>
      </xdr:nvSpPr>
      <xdr:spPr bwMode="auto">
        <a:xfrm>
          <a:off x="6543675" y="33204150"/>
          <a:ext cx="2473492" cy="46472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TOTAL GERAL</a:t>
          </a:r>
        </a:p>
      </xdr:txBody>
    </xdr:sp>
    <xdr:clientData/>
  </xdr:twoCellAnchor>
  <xdr:twoCellAnchor>
    <xdr:from>
      <xdr:col>4</xdr:col>
      <xdr:colOff>76200</xdr:colOff>
      <xdr:row>1</xdr:row>
      <xdr:rowOff>114313</xdr:rowOff>
    </xdr:from>
    <xdr:to>
      <xdr:col>4</xdr:col>
      <xdr:colOff>1356337</xdr:colOff>
      <xdr:row>2</xdr:row>
      <xdr:rowOff>84613</xdr:rowOff>
    </xdr:to>
    <xdr:sp macro="" textlink="">
      <xdr:nvSpPr>
        <xdr:cNvPr id="31" name="Texto explicativo retangular 30">
          <a:hlinkClick xmlns:r="http://schemas.openxmlformats.org/officeDocument/2006/relationships" r:id="rId10" tooltip="VAI PARA O 5º ANO"/>
        </xdr:cNvPr>
        <xdr:cNvSpPr/>
      </xdr:nvSpPr>
      <xdr:spPr bwMode="auto">
        <a:xfrm>
          <a:off x="7705725" y="390538"/>
          <a:ext cx="1280137" cy="313200"/>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200" b="1" baseline="0">
              <a:latin typeface="Arial" pitchFamily="34" charset="0"/>
              <a:cs typeface="Arial" pitchFamily="34" charset="0"/>
            </a:rPr>
            <a:t>TOTAL GERAL</a:t>
          </a:r>
          <a:endParaRPr lang="pt-BR" sz="1600" b="1" baseline="0">
            <a:latin typeface="Arial" pitchFamily="34" charset="0"/>
            <a:cs typeface="Arial" pitchFamily="34" charset="0"/>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5</xdr:col>
      <xdr:colOff>581025</xdr:colOff>
      <xdr:row>3</xdr:row>
      <xdr:rowOff>257176</xdr:rowOff>
    </xdr:to>
    <xdr:pic>
      <xdr:nvPicPr>
        <xdr:cNvPr id="12" name="Picture 13" descr="CLIQUE AQUI2"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2875" y="495300"/>
          <a:ext cx="3562350" cy="257176"/>
        </a:xfrm>
        <a:prstGeom prst="rect">
          <a:avLst/>
        </a:prstGeom>
        <a:noFill/>
        <a:ln w="9525">
          <a:noFill/>
          <a:miter lim="800000"/>
          <a:headEnd/>
          <a:tailEnd/>
        </a:ln>
      </xdr:spPr>
    </xdr:pic>
    <xdr:clientData fPrintsWithSheet="0"/>
  </xdr:twoCellAnchor>
  <xdr:twoCellAnchor editAs="oneCell">
    <xdr:from>
      <xdr:col>5</xdr:col>
      <xdr:colOff>190500</xdr:colOff>
      <xdr:row>3</xdr:row>
      <xdr:rowOff>0</xdr:rowOff>
    </xdr:from>
    <xdr:to>
      <xdr:col>5</xdr:col>
      <xdr:colOff>190500</xdr:colOff>
      <xdr:row>3</xdr:row>
      <xdr:rowOff>228601</xdr:rowOff>
    </xdr:to>
    <xdr:pic>
      <xdr:nvPicPr>
        <xdr:cNvPr id="13" name="Picture 13" descr="CLIQUE AQUI2"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2876550" y="495300"/>
          <a:ext cx="0" cy="228601"/>
        </a:xfrm>
        <a:prstGeom prst="rect">
          <a:avLst/>
        </a:prstGeom>
        <a:noFill/>
        <a:ln w="9525">
          <a:noFill/>
          <a:miter lim="800000"/>
          <a:headEnd/>
          <a:tailEnd/>
        </a:ln>
      </xdr:spPr>
    </xdr:pic>
    <xdr:clientData fPrintsWithSheet="0"/>
  </xdr:twoCellAnchor>
  <xdr:twoCellAnchor>
    <xdr:from>
      <xdr:col>13</xdr:col>
      <xdr:colOff>628650</xdr:colOff>
      <xdr:row>2</xdr:row>
      <xdr:rowOff>247650</xdr:rowOff>
    </xdr:from>
    <xdr:to>
      <xdr:col>13</xdr:col>
      <xdr:colOff>1095375</xdr:colOff>
      <xdr:row>3</xdr:row>
      <xdr:rowOff>295275</xdr:rowOff>
    </xdr:to>
    <xdr:sp macro="" textlink="">
      <xdr:nvSpPr>
        <xdr:cNvPr id="8" name="Seta para a direita 7">
          <a:hlinkClick xmlns:r="http://schemas.openxmlformats.org/officeDocument/2006/relationships" r:id="rId3" tooltip="MATERIAL PERMANENTE NACIONAL"/>
        </xdr:cNvPr>
        <xdr:cNvSpPr/>
      </xdr:nvSpPr>
      <xdr:spPr bwMode="auto">
        <a:xfrm>
          <a:off x="9953625" y="590550"/>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12</xdr:col>
      <xdr:colOff>838199</xdr:colOff>
      <xdr:row>2</xdr:row>
      <xdr:rowOff>247649</xdr:rowOff>
    </xdr:from>
    <xdr:to>
      <xdr:col>13</xdr:col>
      <xdr:colOff>380999</xdr:colOff>
      <xdr:row>3</xdr:row>
      <xdr:rowOff>295274</xdr:rowOff>
    </xdr:to>
    <xdr:sp macro="" textlink="">
      <xdr:nvSpPr>
        <xdr:cNvPr id="9" name="Seta para a direita 8">
          <a:hlinkClick xmlns:r="http://schemas.openxmlformats.org/officeDocument/2006/relationships" r:id="rId4" tooltip="MENU INICIAL"/>
        </xdr:cNvPr>
        <xdr:cNvSpPr/>
      </xdr:nvSpPr>
      <xdr:spPr bwMode="auto">
        <a:xfrm rot="10800000">
          <a:off x="9201149" y="590549"/>
          <a:ext cx="5048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11</xdr:col>
      <xdr:colOff>114300</xdr:colOff>
      <xdr:row>2</xdr:row>
      <xdr:rowOff>285750</xdr:rowOff>
    </xdr:from>
    <xdr:to>
      <xdr:col>12</xdr:col>
      <xdr:colOff>237450</xdr:colOff>
      <xdr:row>3</xdr:row>
      <xdr:rowOff>294150</xdr:rowOff>
    </xdr:to>
    <xdr:sp macro="" textlink="">
      <xdr:nvSpPr>
        <xdr:cNvPr id="10" name="Texto explicativo retangular 9">
          <a:hlinkClick xmlns:r="http://schemas.openxmlformats.org/officeDocument/2006/relationships" r:id="rId4"/>
        </xdr:cNvPr>
        <xdr:cNvSpPr/>
      </xdr:nvSpPr>
      <xdr:spPr bwMode="auto">
        <a:xfrm>
          <a:off x="6905625" y="628650"/>
          <a:ext cx="828000" cy="3132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editAs="oneCell">
    <xdr:from>
      <xdr:col>0</xdr:col>
      <xdr:colOff>123825</xdr:colOff>
      <xdr:row>9</xdr:row>
      <xdr:rowOff>76201</xdr:rowOff>
    </xdr:from>
    <xdr:to>
      <xdr:col>9</xdr:col>
      <xdr:colOff>552450</xdr:colOff>
      <xdr:row>21</xdr:row>
      <xdr:rowOff>19050</xdr:rowOff>
    </xdr:to>
    <xdr:pic>
      <xdr:nvPicPr>
        <xdr:cNvPr id="11"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123825" y="2676526"/>
          <a:ext cx="6315075" cy="3457574"/>
        </a:xfrm>
        <a:prstGeom prst="rect">
          <a:avLst/>
        </a:prstGeom>
        <a:noFill/>
      </xdr:spPr>
    </xdr:pic>
    <xdr:clientData/>
  </xdr:twoCellAnchor>
  <xdr:twoCellAnchor editAs="oneCell">
    <xdr:from>
      <xdr:col>7</xdr:col>
      <xdr:colOff>581025</xdr:colOff>
      <xdr:row>272</xdr:row>
      <xdr:rowOff>0</xdr:rowOff>
    </xdr:from>
    <xdr:to>
      <xdr:col>7</xdr:col>
      <xdr:colOff>581025</xdr:colOff>
      <xdr:row>272</xdr:row>
      <xdr:rowOff>295275</xdr:rowOff>
    </xdr:to>
    <xdr:pic>
      <xdr:nvPicPr>
        <xdr:cNvPr id="15" name="Picture 4" descr="setaesqblue">
          <a:hlinkClick xmlns:r="http://schemas.openxmlformats.org/officeDocument/2006/relationships" r:id="rId6" tooltip="VAI  PRA PLANILHA 9b-BV-AP (BOLSAS VINCULADAS À AUXÍLIO À PESQUISA)"/>
        </xdr:cNvPr>
        <xdr:cNvPicPr>
          <a:picLocks noChangeAspect="1" noChangeArrowheads="1"/>
        </xdr:cNvPicPr>
      </xdr:nvPicPr>
      <xdr:blipFill>
        <a:blip xmlns:r="http://schemas.openxmlformats.org/officeDocument/2006/relationships" r:embed="rId7"/>
        <a:srcRect/>
        <a:stretch>
          <a:fillRect/>
        </a:stretch>
      </xdr:blipFill>
      <xdr:spPr bwMode="auto">
        <a:xfrm flipH="1">
          <a:off x="7296150" y="628650"/>
          <a:ext cx="0" cy="381000"/>
        </a:xfrm>
        <a:prstGeom prst="rect">
          <a:avLst/>
        </a:prstGeom>
        <a:noFill/>
        <a:ln w="9525">
          <a:noFill/>
          <a:miter lim="800000"/>
          <a:headEnd/>
          <a:tailEnd/>
        </a:ln>
      </xdr:spPr>
    </xdr:pic>
    <xdr:clientData fPrintsWithSheet="0"/>
  </xdr:twoCellAnchor>
  <xdr:twoCellAnchor editAs="oneCell">
    <xdr:from>
      <xdr:col>0</xdr:col>
      <xdr:colOff>142874</xdr:colOff>
      <xdr:row>7</xdr:row>
      <xdr:rowOff>66675</xdr:rowOff>
    </xdr:from>
    <xdr:to>
      <xdr:col>13</xdr:col>
      <xdr:colOff>1209674</xdr:colOff>
      <xdr:row>9</xdr:row>
      <xdr:rowOff>15689</xdr:rowOff>
    </xdr:to>
    <xdr:pic>
      <xdr:nvPicPr>
        <xdr:cNvPr id="16" name="Imagem 15"/>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2874" y="2286000"/>
          <a:ext cx="10391775" cy="653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428624</xdr:colOff>
      <xdr:row>6</xdr:row>
      <xdr:rowOff>257175</xdr:rowOff>
    </xdr:from>
    <xdr:to>
      <xdr:col>10</xdr:col>
      <xdr:colOff>666750</xdr:colOff>
      <xdr:row>6</xdr:row>
      <xdr:rowOff>438150</xdr:rowOff>
    </xdr:to>
    <xdr:pic>
      <xdr:nvPicPr>
        <xdr:cNvPr id="18" name="Imagem 17"/>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904999" y="1990725"/>
          <a:ext cx="5276851" cy="18097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xdr:col>
          <xdr:colOff>390525</xdr:colOff>
          <xdr:row>291</xdr:row>
          <xdr:rowOff>295275</xdr:rowOff>
        </xdr:from>
        <xdr:to>
          <xdr:col>1</xdr:col>
          <xdr:colOff>695325</xdr:colOff>
          <xdr:row>292</xdr:row>
          <xdr:rowOff>333375</xdr:rowOff>
        </xdr:to>
        <xdr:sp macro="" textlink="">
          <xdr:nvSpPr>
            <xdr:cNvPr id="17500" name="Option Button 92" hidden="1">
              <a:extLst>
                <a:ext uri="{63B3BB69-23CF-44E3-9099-C40C66FF867C}">
                  <a14:compatExt spid="_x0000_s17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16384</xdr:col>
      <xdr:colOff>609600</xdr:colOff>
      <xdr:row>2</xdr:row>
      <xdr:rowOff>57150</xdr:rowOff>
    </xdr:to>
    <xdr:pic>
      <xdr:nvPicPr>
        <xdr:cNvPr id="1833" name="Picture 4" descr="setaesqblue" hidden="1">
          <a:hlinkClick xmlns:r="http://schemas.openxmlformats.org/officeDocument/2006/relationships" r:id="rId1" tooltip="VAI  PRA PLANILHA 2 MPI (MATERIAL PERMANENTE IMPORTADO)"/>
        </xdr:cNvPr>
        <xdr:cNvPicPr>
          <a:picLocks noChangeAspect="1" noChangeArrowheads="1"/>
        </xdr:cNvPicPr>
      </xdr:nvPicPr>
      <xdr:blipFill>
        <a:blip xmlns:r="http://schemas.openxmlformats.org/officeDocument/2006/relationships" r:embed="rId2" cstate="print"/>
        <a:stretch>
          <a:fillRect/>
        </a:stretch>
      </xdr:blipFill>
      <xdr:spPr bwMode="auto">
        <a:xfrm rot="10800000">
          <a:off x="12782550" y="0"/>
          <a:ext cx="523875" cy="381000"/>
        </a:xfrm>
        <a:prstGeom prst="rect">
          <a:avLst/>
        </a:prstGeom>
        <a:noFill/>
        <a:ln w="9525">
          <a:noFill/>
          <a:miter lim="800000"/>
          <a:headEnd/>
          <a:tailEnd/>
        </a:ln>
        <a:scene3d>
          <a:camera prst="orthographicFront">
            <a:rot lat="0" lon="0" rev="0"/>
          </a:camera>
          <a:lightRig rig="threePt" dir="t"/>
        </a:scene3d>
        <a:sp3d z="57150"/>
      </xdr:spPr>
    </xdr:pic>
    <xdr:clientData fPrintsWithSheet="0"/>
  </xdr:twoCellAnchor>
  <xdr:twoCellAnchor editAs="oneCell">
    <xdr:from>
      <xdr:col>1</xdr:col>
      <xdr:colOff>0</xdr:colOff>
      <xdr:row>1186</xdr:row>
      <xdr:rowOff>0</xdr:rowOff>
    </xdr:from>
    <xdr:to>
      <xdr:col>6</xdr:col>
      <xdr:colOff>390525</xdr:colOff>
      <xdr:row>1186</xdr:row>
      <xdr:rowOff>161926</xdr:rowOff>
    </xdr:to>
    <xdr:pic>
      <xdr:nvPicPr>
        <xdr:cNvPr id="30236" name="Picture 13" descr="CLIQUE AQUI2" hidden="1">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152400" y="26660475"/>
          <a:ext cx="3562350" cy="257175"/>
        </a:xfrm>
        <a:prstGeom prst="rect">
          <a:avLst/>
        </a:prstGeom>
        <a:noFill/>
        <a:ln w="9525">
          <a:noFill/>
          <a:miter lim="800000"/>
          <a:headEnd/>
          <a:tailEnd/>
        </a:ln>
      </xdr:spPr>
    </xdr:pic>
    <xdr:clientData fPrintsWithSheet="0"/>
  </xdr:twoCellAnchor>
  <xdr:twoCellAnchor>
    <xdr:from>
      <xdr:col>1</xdr:col>
      <xdr:colOff>0</xdr:colOff>
      <xdr:row>0</xdr:row>
      <xdr:rowOff>0</xdr:rowOff>
    </xdr:from>
    <xdr:to>
      <xdr:col>10</xdr:col>
      <xdr:colOff>361950</xdr:colOff>
      <xdr:row>3</xdr:row>
      <xdr:rowOff>114300</xdr:rowOff>
    </xdr:to>
    <xdr:pic>
      <xdr:nvPicPr>
        <xdr:cNvPr id="30237" name="Picture 43" hidden="1"/>
        <xdr:cNvPicPr>
          <a:picLocks noChangeAspect="1" noChangeArrowheads="1"/>
        </xdr:cNvPicPr>
      </xdr:nvPicPr>
      <xdr:blipFill>
        <a:blip xmlns:r="http://schemas.openxmlformats.org/officeDocument/2006/relationships" r:embed="rId5" cstate="print"/>
        <a:srcRect/>
        <a:stretch>
          <a:fillRect/>
        </a:stretch>
      </xdr:blipFill>
      <xdr:spPr bwMode="auto">
        <a:xfrm>
          <a:off x="152400" y="400050"/>
          <a:ext cx="5895975" cy="600075"/>
        </a:xfrm>
        <a:prstGeom prst="rect">
          <a:avLst/>
        </a:prstGeom>
        <a:noFill/>
        <a:ln w="9525">
          <a:noFill/>
          <a:miter lim="800000"/>
          <a:headEnd/>
          <a:tailEnd/>
        </a:ln>
      </xdr:spPr>
    </xdr:pic>
    <xdr:clientData/>
  </xdr:twoCellAnchor>
  <xdr:twoCellAnchor editAs="oneCell">
    <xdr:from>
      <xdr:col>2</xdr:col>
      <xdr:colOff>352425</xdr:colOff>
      <xdr:row>0</xdr:row>
      <xdr:rowOff>0</xdr:rowOff>
    </xdr:from>
    <xdr:to>
      <xdr:col>2</xdr:col>
      <xdr:colOff>352425</xdr:colOff>
      <xdr:row>1</xdr:row>
      <xdr:rowOff>114300</xdr:rowOff>
    </xdr:to>
    <xdr:pic>
      <xdr:nvPicPr>
        <xdr:cNvPr id="30238" name="Picture 10" descr="CLIQUE AQUI" hidden="1">
          <a:hlinkClick xmlns:r="http://schemas.openxmlformats.org/officeDocument/2006/relationships" r:id="rId6"/>
        </xdr:cNvPr>
        <xdr:cNvPicPr>
          <a:picLocks noChangeAspect="1" noChangeArrowheads="1"/>
        </xdr:cNvPicPr>
      </xdr:nvPicPr>
      <xdr:blipFill>
        <a:blip xmlns:r="http://schemas.openxmlformats.org/officeDocument/2006/relationships" r:embed="rId7"/>
        <a:srcRect/>
        <a:stretch>
          <a:fillRect/>
        </a:stretch>
      </xdr:blipFill>
      <xdr:spPr bwMode="auto">
        <a:xfrm>
          <a:off x="1190625" y="66675"/>
          <a:ext cx="0" cy="276225"/>
        </a:xfrm>
        <a:prstGeom prst="rect">
          <a:avLst/>
        </a:prstGeom>
        <a:noFill/>
        <a:ln w="9525">
          <a:noFill/>
          <a:miter lim="800000"/>
          <a:headEnd/>
          <a:tailEnd/>
        </a:ln>
      </xdr:spPr>
    </xdr:pic>
    <xdr:clientData fPrintsWithSheet="0"/>
  </xdr:twoCellAnchor>
  <xdr:twoCellAnchor editAs="oneCell">
    <xdr:from>
      <xdr:col>15</xdr:col>
      <xdr:colOff>0</xdr:colOff>
      <xdr:row>0</xdr:row>
      <xdr:rowOff>0</xdr:rowOff>
    </xdr:from>
    <xdr:to>
      <xdr:col>15</xdr:col>
      <xdr:colOff>0</xdr:colOff>
      <xdr:row>2</xdr:row>
      <xdr:rowOff>57150</xdr:rowOff>
    </xdr:to>
    <xdr:pic>
      <xdr:nvPicPr>
        <xdr:cNvPr id="8" name="Picture 4" descr="setaesqblue" hidden="1">
          <a:hlinkClick xmlns:r="http://schemas.openxmlformats.org/officeDocument/2006/relationships" r:id="rId1" tooltip="VAI  PRA PLANILHA 2 MPI (MATERIAL PERMANENTE IMPORTADO)"/>
        </xdr:cNvPr>
        <xdr:cNvPicPr>
          <a:picLocks noChangeAspect="1" noChangeArrowheads="1"/>
        </xdr:cNvPicPr>
      </xdr:nvPicPr>
      <xdr:blipFill>
        <a:blip xmlns:r="http://schemas.openxmlformats.org/officeDocument/2006/relationships" r:embed="rId2"/>
        <a:stretch>
          <a:fillRect/>
        </a:stretch>
      </xdr:blipFill>
      <xdr:spPr bwMode="auto">
        <a:xfrm rot="10800000">
          <a:off x="12758737" y="9525"/>
          <a:ext cx="523875" cy="381000"/>
        </a:xfrm>
        <a:prstGeom prst="rect">
          <a:avLst/>
        </a:prstGeom>
        <a:noFill/>
        <a:ln w="9525">
          <a:noFill/>
          <a:miter lim="800000"/>
          <a:headEnd/>
          <a:tailEnd/>
        </a:ln>
        <a:scene3d>
          <a:camera prst="orthographicFront">
            <a:rot lat="0" lon="0" rev="0"/>
          </a:camera>
          <a:lightRig rig="threePt" dir="t"/>
        </a:scene3d>
        <a:sp3d z="57150"/>
      </xdr:spPr>
    </xdr:pic>
    <xdr:clientData fPrintsWithSheet="0"/>
  </xdr:twoCellAnchor>
  <xdr:twoCellAnchor editAs="oneCell">
    <xdr:from>
      <xdr:col>5</xdr:col>
      <xdr:colOff>190500</xdr:colOff>
      <xdr:row>1186</xdr:row>
      <xdr:rowOff>0</xdr:rowOff>
    </xdr:from>
    <xdr:to>
      <xdr:col>5</xdr:col>
      <xdr:colOff>190500</xdr:colOff>
      <xdr:row>1186</xdr:row>
      <xdr:rowOff>161926</xdr:rowOff>
    </xdr:to>
    <xdr:pic>
      <xdr:nvPicPr>
        <xdr:cNvPr id="30240" name="Picture 13" descr="CLIQUE AQUI2" hidden="1">
          <a:hlinkClick xmlns:r="http://schemas.openxmlformats.org/officeDocument/2006/relationships" r:id="rId3"/>
        </xdr:cNvPr>
        <xdr:cNvPicPr>
          <a:picLocks noChangeAspect="1" noChangeArrowheads="1"/>
        </xdr:cNvPicPr>
      </xdr:nvPicPr>
      <xdr:blipFill>
        <a:blip xmlns:r="http://schemas.openxmlformats.org/officeDocument/2006/relationships" r:embed="rId4"/>
        <a:srcRect/>
        <a:stretch>
          <a:fillRect/>
        </a:stretch>
      </xdr:blipFill>
      <xdr:spPr bwMode="auto">
        <a:xfrm>
          <a:off x="2952750" y="26660475"/>
          <a:ext cx="0" cy="228600"/>
        </a:xfrm>
        <a:prstGeom prst="rect">
          <a:avLst/>
        </a:prstGeom>
        <a:noFill/>
        <a:ln w="9525">
          <a:noFill/>
          <a:miter lim="800000"/>
          <a:headEnd/>
          <a:tailEnd/>
        </a:ln>
      </xdr:spPr>
    </xdr:pic>
    <xdr:clientData fPrintsWithSheet="0"/>
  </xdr:twoCellAnchor>
  <xdr:twoCellAnchor editAs="oneCell">
    <xdr:from>
      <xdr:col>2</xdr:col>
      <xdr:colOff>0</xdr:colOff>
      <xdr:row>0</xdr:row>
      <xdr:rowOff>0</xdr:rowOff>
    </xdr:from>
    <xdr:to>
      <xdr:col>13</xdr:col>
      <xdr:colOff>476250</xdr:colOff>
      <xdr:row>1</xdr:row>
      <xdr:rowOff>114300</xdr:rowOff>
    </xdr:to>
    <xdr:pic>
      <xdr:nvPicPr>
        <xdr:cNvPr id="30241" name="Picture 10" descr="CLIQUE AQUI" hidden="1">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838200" y="0"/>
          <a:ext cx="7572375" cy="276225"/>
        </a:xfrm>
        <a:prstGeom prst="rect">
          <a:avLst/>
        </a:prstGeom>
        <a:noFill/>
        <a:ln w="9525">
          <a:noFill/>
          <a:miter lim="800000"/>
          <a:headEnd/>
          <a:tailEnd/>
        </a:ln>
      </xdr:spPr>
    </xdr:pic>
    <xdr:clientData fPrintsWithSheet="0"/>
  </xdr:twoCellAnchor>
  <xdr:twoCellAnchor>
    <xdr:from>
      <xdr:col>1</xdr:col>
      <xdr:colOff>0</xdr:colOff>
      <xdr:row>0</xdr:row>
      <xdr:rowOff>19049</xdr:rowOff>
    </xdr:from>
    <xdr:to>
      <xdr:col>10</xdr:col>
      <xdr:colOff>0</xdr:colOff>
      <xdr:row>5</xdr:row>
      <xdr:rowOff>0</xdr:rowOff>
    </xdr:to>
    <xdr:pic>
      <xdr:nvPicPr>
        <xdr:cNvPr id="30242" name="Picture 43"/>
        <xdr:cNvPicPr>
          <a:picLocks noChangeAspect="1" noChangeArrowheads="1"/>
        </xdr:cNvPicPr>
      </xdr:nvPicPr>
      <xdr:blipFill>
        <a:blip xmlns:r="http://schemas.openxmlformats.org/officeDocument/2006/relationships" r:embed="rId5" cstate="print"/>
        <a:srcRect/>
        <a:stretch>
          <a:fillRect/>
        </a:stretch>
      </xdr:blipFill>
      <xdr:spPr bwMode="auto">
        <a:xfrm>
          <a:off x="142875" y="419099"/>
          <a:ext cx="5000625" cy="723901"/>
        </a:xfrm>
        <a:prstGeom prst="rect">
          <a:avLst/>
        </a:prstGeom>
        <a:noFill/>
        <a:ln w="9525">
          <a:noFill/>
          <a:miter lim="800000"/>
          <a:headEnd/>
          <a:tailEnd/>
        </a:ln>
      </xdr:spPr>
    </xdr:pic>
    <xdr:clientData/>
  </xdr:twoCellAnchor>
  <xdr:twoCellAnchor>
    <xdr:from>
      <xdr:col>1</xdr:col>
      <xdr:colOff>0</xdr:colOff>
      <xdr:row>238</xdr:row>
      <xdr:rowOff>0</xdr:rowOff>
    </xdr:from>
    <xdr:to>
      <xdr:col>10</xdr:col>
      <xdr:colOff>361950</xdr:colOff>
      <xdr:row>241</xdr:row>
      <xdr:rowOff>114300</xdr:rowOff>
    </xdr:to>
    <xdr:pic>
      <xdr:nvPicPr>
        <xdr:cNvPr id="21" name="Picture 43" hidden="1"/>
        <xdr:cNvPicPr>
          <a:picLocks noChangeAspect="1" noChangeArrowheads="1"/>
        </xdr:cNvPicPr>
      </xdr:nvPicPr>
      <xdr:blipFill>
        <a:blip xmlns:r="http://schemas.openxmlformats.org/officeDocument/2006/relationships" r:embed="rId5" cstate="print"/>
        <a:srcRect/>
        <a:stretch>
          <a:fillRect/>
        </a:stretch>
      </xdr:blipFill>
      <xdr:spPr bwMode="auto">
        <a:xfrm>
          <a:off x="142875" y="400050"/>
          <a:ext cx="5305425" cy="600075"/>
        </a:xfrm>
        <a:prstGeom prst="rect">
          <a:avLst/>
        </a:prstGeom>
        <a:noFill/>
        <a:ln w="9525">
          <a:noFill/>
          <a:miter lim="800000"/>
          <a:headEnd/>
          <a:tailEnd/>
        </a:ln>
      </xdr:spPr>
    </xdr:pic>
    <xdr:clientData/>
  </xdr:twoCellAnchor>
  <xdr:twoCellAnchor>
    <xdr:from>
      <xdr:col>1</xdr:col>
      <xdr:colOff>0</xdr:colOff>
      <xdr:row>238</xdr:row>
      <xdr:rowOff>19050</xdr:rowOff>
    </xdr:from>
    <xdr:to>
      <xdr:col>10</xdr:col>
      <xdr:colOff>0</xdr:colOff>
      <xdr:row>241</xdr:row>
      <xdr:rowOff>123825</xdr:rowOff>
    </xdr:to>
    <xdr:pic>
      <xdr:nvPicPr>
        <xdr:cNvPr id="22" name="Picture 43"/>
        <xdr:cNvPicPr>
          <a:picLocks noChangeAspect="1" noChangeArrowheads="1"/>
        </xdr:cNvPicPr>
      </xdr:nvPicPr>
      <xdr:blipFill>
        <a:blip xmlns:r="http://schemas.openxmlformats.org/officeDocument/2006/relationships" r:embed="rId5" cstate="print"/>
        <a:srcRect/>
        <a:stretch>
          <a:fillRect/>
        </a:stretch>
      </xdr:blipFill>
      <xdr:spPr bwMode="auto">
        <a:xfrm>
          <a:off x="142875" y="419100"/>
          <a:ext cx="4943475" cy="590550"/>
        </a:xfrm>
        <a:prstGeom prst="rect">
          <a:avLst/>
        </a:prstGeom>
        <a:noFill/>
        <a:ln w="9525">
          <a:noFill/>
          <a:miter lim="800000"/>
          <a:headEnd/>
          <a:tailEnd/>
        </a:ln>
      </xdr:spPr>
    </xdr:pic>
    <xdr:clientData/>
  </xdr:twoCellAnchor>
  <xdr:twoCellAnchor editAs="oneCell">
    <xdr:from>
      <xdr:col>6</xdr:col>
      <xdr:colOff>66674</xdr:colOff>
      <xdr:row>247</xdr:row>
      <xdr:rowOff>114300</xdr:rowOff>
    </xdr:from>
    <xdr:to>
      <xdr:col>14</xdr:col>
      <xdr:colOff>981075</xdr:colOff>
      <xdr:row>249</xdr:row>
      <xdr:rowOff>152399</xdr:rowOff>
    </xdr:to>
    <xdr:pic>
      <xdr:nvPicPr>
        <xdr:cNvPr id="23" name="Picture 1339"/>
        <xdr:cNvPicPr>
          <a:picLocks noChangeAspect="1" noChangeArrowheads="1"/>
        </xdr:cNvPicPr>
      </xdr:nvPicPr>
      <xdr:blipFill>
        <a:blip xmlns:r="http://schemas.openxmlformats.org/officeDocument/2006/relationships" r:embed="rId8" cstate="print"/>
        <a:srcRect/>
        <a:stretch>
          <a:fillRect/>
        </a:stretch>
      </xdr:blipFill>
      <xdr:spPr bwMode="auto">
        <a:xfrm>
          <a:off x="3381374" y="80276700"/>
          <a:ext cx="6686551" cy="380999"/>
        </a:xfrm>
        <a:prstGeom prst="rect">
          <a:avLst/>
        </a:prstGeom>
        <a:ln>
          <a:noFill/>
        </a:ln>
        <a:effectLst>
          <a:outerShdw blurRad="190500" algn="tl" rotWithShape="0">
            <a:srgbClr val="000000">
              <a:alpha val="70000"/>
            </a:srgbClr>
          </a:outerShdw>
        </a:effectLst>
      </xdr:spPr>
    </xdr:pic>
    <xdr:clientData fPrintsWithSheet="0"/>
  </xdr:twoCellAnchor>
  <xdr:twoCellAnchor>
    <xdr:from>
      <xdr:col>13</xdr:col>
      <xdr:colOff>342900</xdr:colOff>
      <xdr:row>243</xdr:row>
      <xdr:rowOff>0</xdr:rowOff>
    </xdr:from>
    <xdr:to>
      <xdr:col>14</xdr:col>
      <xdr:colOff>990600</xdr:colOff>
      <xdr:row>244</xdr:row>
      <xdr:rowOff>38100</xdr:rowOff>
    </xdr:to>
    <xdr:sp macro="" textlink="">
      <xdr:nvSpPr>
        <xdr:cNvPr id="25" name="Texto explicativo retangular 24"/>
        <xdr:cNvSpPr/>
      </xdr:nvSpPr>
      <xdr:spPr bwMode="auto">
        <a:xfrm>
          <a:off x="8239125" y="67865625"/>
          <a:ext cx="1847850" cy="3810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1</xdr:col>
      <xdr:colOff>0</xdr:colOff>
      <xdr:row>475</xdr:row>
      <xdr:rowOff>0</xdr:rowOff>
    </xdr:from>
    <xdr:to>
      <xdr:col>10</xdr:col>
      <xdr:colOff>361950</xdr:colOff>
      <xdr:row>478</xdr:row>
      <xdr:rowOff>114300</xdr:rowOff>
    </xdr:to>
    <xdr:pic>
      <xdr:nvPicPr>
        <xdr:cNvPr id="32" name="Picture 43" hidden="1"/>
        <xdr:cNvPicPr>
          <a:picLocks noChangeAspect="1" noChangeArrowheads="1"/>
        </xdr:cNvPicPr>
      </xdr:nvPicPr>
      <xdr:blipFill>
        <a:blip xmlns:r="http://schemas.openxmlformats.org/officeDocument/2006/relationships" r:embed="rId5" cstate="print"/>
        <a:srcRect/>
        <a:stretch>
          <a:fillRect/>
        </a:stretch>
      </xdr:blipFill>
      <xdr:spPr bwMode="auto">
        <a:xfrm>
          <a:off x="142875" y="67351275"/>
          <a:ext cx="5305425" cy="600075"/>
        </a:xfrm>
        <a:prstGeom prst="rect">
          <a:avLst/>
        </a:prstGeom>
        <a:noFill/>
        <a:ln w="9525">
          <a:noFill/>
          <a:miter lim="800000"/>
          <a:headEnd/>
          <a:tailEnd/>
        </a:ln>
      </xdr:spPr>
    </xdr:pic>
    <xdr:clientData/>
  </xdr:twoCellAnchor>
  <xdr:twoCellAnchor>
    <xdr:from>
      <xdr:col>1</xdr:col>
      <xdr:colOff>0</xdr:colOff>
      <xdr:row>475</xdr:row>
      <xdr:rowOff>19050</xdr:rowOff>
    </xdr:from>
    <xdr:to>
      <xdr:col>10</xdr:col>
      <xdr:colOff>0</xdr:colOff>
      <xdr:row>478</xdr:row>
      <xdr:rowOff>123825</xdr:rowOff>
    </xdr:to>
    <xdr:pic>
      <xdr:nvPicPr>
        <xdr:cNvPr id="33" name="Picture 43"/>
        <xdr:cNvPicPr>
          <a:picLocks noChangeAspect="1" noChangeArrowheads="1"/>
        </xdr:cNvPicPr>
      </xdr:nvPicPr>
      <xdr:blipFill>
        <a:blip xmlns:r="http://schemas.openxmlformats.org/officeDocument/2006/relationships" r:embed="rId5" cstate="print"/>
        <a:srcRect/>
        <a:stretch>
          <a:fillRect/>
        </a:stretch>
      </xdr:blipFill>
      <xdr:spPr bwMode="auto">
        <a:xfrm>
          <a:off x="142875" y="67370325"/>
          <a:ext cx="4943475" cy="590550"/>
        </a:xfrm>
        <a:prstGeom prst="rect">
          <a:avLst/>
        </a:prstGeom>
        <a:noFill/>
        <a:ln w="9525">
          <a:noFill/>
          <a:miter lim="800000"/>
          <a:headEnd/>
          <a:tailEnd/>
        </a:ln>
      </xdr:spPr>
    </xdr:pic>
    <xdr:clientData/>
  </xdr:twoCellAnchor>
  <xdr:twoCellAnchor editAs="oneCell">
    <xdr:from>
      <xdr:col>6</xdr:col>
      <xdr:colOff>57149</xdr:colOff>
      <xdr:row>484</xdr:row>
      <xdr:rowOff>104775</xdr:rowOff>
    </xdr:from>
    <xdr:to>
      <xdr:col>14</xdr:col>
      <xdr:colOff>971550</xdr:colOff>
      <xdr:row>486</xdr:row>
      <xdr:rowOff>142874</xdr:rowOff>
    </xdr:to>
    <xdr:pic>
      <xdr:nvPicPr>
        <xdr:cNvPr id="34" name="Picture 1339"/>
        <xdr:cNvPicPr>
          <a:picLocks noChangeAspect="1" noChangeArrowheads="1"/>
        </xdr:cNvPicPr>
      </xdr:nvPicPr>
      <xdr:blipFill>
        <a:blip xmlns:r="http://schemas.openxmlformats.org/officeDocument/2006/relationships" r:embed="rId8" cstate="print"/>
        <a:srcRect/>
        <a:stretch>
          <a:fillRect/>
        </a:stretch>
      </xdr:blipFill>
      <xdr:spPr bwMode="auto">
        <a:xfrm>
          <a:off x="3371849" y="146723100"/>
          <a:ext cx="6686551" cy="380999"/>
        </a:xfrm>
        <a:prstGeom prst="rect">
          <a:avLst/>
        </a:prstGeom>
        <a:ln>
          <a:noFill/>
        </a:ln>
        <a:effectLst>
          <a:outerShdw blurRad="190500" algn="tl" rotWithShape="0">
            <a:srgbClr val="000000">
              <a:alpha val="70000"/>
            </a:srgbClr>
          </a:outerShdw>
        </a:effectLst>
      </xdr:spPr>
    </xdr:pic>
    <xdr:clientData fPrintsWithSheet="0"/>
  </xdr:twoCellAnchor>
  <xdr:twoCellAnchor>
    <xdr:from>
      <xdr:col>13</xdr:col>
      <xdr:colOff>342900</xdr:colOff>
      <xdr:row>480</xdr:row>
      <xdr:rowOff>0</xdr:rowOff>
    </xdr:from>
    <xdr:to>
      <xdr:col>14</xdr:col>
      <xdr:colOff>990600</xdr:colOff>
      <xdr:row>481</xdr:row>
      <xdr:rowOff>38100</xdr:rowOff>
    </xdr:to>
    <xdr:sp macro="" textlink="">
      <xdr:nvSpPr>
        <xdr:cNvPr id="35" name="Texto explicativo retangular 34"/>
        <xdr:cNvSpPr/>
      </xdr:nvSpPr>
      <xdr:spPr bwMode="auto">
        <a:xfrm>
          <a:off x="8239125" y="68094225"/>
          <a:ext cx="1847850" cy="3810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1</xdr:col>
      <xdr:colOff>0</xdr:colOff>
      <xdr:row>712</xdr:row>
      <xdr:rowOff>0</xdr:rowOff>
    </xdr:from>
    <xdr:to>
      <xdr:col>10</xdr:col>
      <xdr:colOff>361950</xdr:colOff>
      <xdr:row>715</xdr:row>
      <xdr:rowOff>114300</xdr:rowOff>
    </xdr:to>
    <xdr:pic>
      <xdr:nvPicPr>
        <xdr:cNvPr id="39" name="Picture 43" hidden="1"/>
        <xdr:cNvPicPr>
          <a:picLocks noChangeAspect="1" noChangeArrowheads="1"/>
        </xdr:cNvPicPr>
      </xdr:nvPicPr>
      <xdr:blipFill>
        <a:blip xmlns:r="http://schemas.openxmlformats.org/officeDocument/2006/relationships" r:embed="rId5" cstate="print"/>
        <a:srcRect/>
        <a:stretch>
          <a:fillRect/>
        </a:stretch>
      </xdr:blipFill>
      <xdr:spPr bwMode="auto">
        <a:xfrm>
          <a:off x="142875" y="134283450"/>
          <a:ext cx="5305425" cy="600075"/>
        </a:xfrm>
        <a:prstGeom prst="rect">
          <a:avLst/>
        </a:prstGeom>
        <a:noFill/>
        <a:ln w="9525">
          <a:noFill/>
          <a:miter lim="800000"/>
          <a:headEnd/>
          <a:tailEnd/>
        </a:ln>
      </xdr:spPr>
    </xdr:pic>
    <xdr:clientData/>
  </xdr:twoCellAnchor>
  <xdr:twoCellAnchor>
    <xdr:from>
      <xdr:col>1</xdr:col>
      <xdr:colOff>0</xdr:colOff>
      <xdr:row>712</xdr:row>
      <xdr:rowOff>19050</xdr:rowOff>
    </xdr:from>
    <xdr:to>
      <xdr:col>10</xdr:col>
      <xdr:colOff>0</xdr:colOff>
      <xdr:row>715</xdr:row>
      <xdr:rowOff>123825</xdr:rowOff>
    </xdr:to>
    <xdr:pic>
      <xdr:nvPicPr>
        <xdr:cNvPr id="40" name="Picture 43"/>
        <xdr:cNvPicPr>
          <a:picLocks noChangeAspect="1" noChangeArrowheads="1"/>
        </xdr:cNvPicPr>
      </xdr:nvPicPr>
      <xdr:blipFill>
        <a:blip xmlns:r="http://schemas.openxmlformats.org/officeDocument/2006/relationships" r:embed="rId5" cstate="print"/>
        <a:srcRect/>
        <a:stretch>
          <a:fillRect/>
        </a:stretch>
      </xdr:blipFill>
      <xdr:spPr bwMode="auto">
        <a:xfrm>
          <a:off x="142875" y="134302500"/>
          <a:ext cx="4943475" cy="590550"/>
        </a:xfrm>
        <a:prstGeom prst="rect">
          <a:avLst/>
        </a:prstGeom>
        <a:noFill/>
        <a:ln w="9525">
          <a:noFill/>
          <a:miter lim="800000"/>
          <a:headEnd/>
          <a:tailEnd/>
        </a:ln>
      </xdr:spPr>
    </xdr:pic>
    <xdr:clientData/>
  </xdr:twoCellAnchor>
  <xdr:twoCellAnchor editAs="oneCell">
    <xdr:from>
      <xdr:col>6</xdr:col>
      <xdr:colOff>47624</xdr:colOff>
      <xdr:row>721</xdr:row>
      <xdr:rowOff>104775</xdr:rowOff>
    </xdr:from>
    <xdr:to>
      <xdr:col>14</xdr:col>
      <xdr:colOff>962025</xdr:colOff>
      <xdr:row>723</xdr:row>
      <xdr:rowOff>142874</xdr:rowOff>
    </xdr:to>
    <xdr:pic>
      <xdr:nvPicPr>
        <xdr:cNvPr id="41" name="Picture 1339"/>
        <xdr:cNvPicPr>
          <a:picLocks noChangeAspect="1" noChangeArrowheads="1"/>
        </xdr:cNvPicPr>
      </xdr:nvPicPr>
      <xdr:blipFill>
        <a:blip xmlns:r="http://schemas.openxmlformats.org/officeDocument/2006/relationships" r:embed="rId8" cstate="print"/>
        <a:srcRect/>
        <a:stretch>
          <a:fillRect/>
        </a:stretch>
      </xdr:blipFill>
      <xdr:spPr bwMode="auto">
        <a:xfrm>
          <a:off x="3362324" y="202091925"/>
          <a:ext cx="6686551" cy="380999"/>
        </a:xfrm>
        <a:prstGeom prst="rect">
          <a:avLst/>
        </a:prstGeom>
        <a:ln>
          <a:noFill/>
        </a:ln>
        <a:effectLst>
          <a:outerShdw blurRad="190500" algn="tl" rotWithShape="0">
            <a:srgbClr val="000000">
              <a:alpha val="70000"/>
            </a:srgbClr>
          </a:outerShdw>
        </a:effectLst>
      </xdr:spPr>
    </xdr:pic>
    <xdr:clientData fPrintsWithSheet="0"/>
  </xdr:twoCellAnchor>
  <xdr:twoCellAnchor>
    <xdr:from>
      <xdr:col>13</xdr:col>
      <xdr:colOff>342900</xdr:colOff>
      <xdr:row>717</xdr:row>
      <xdr:rowOff>0</xdr:rowOff>
    </xdr:from>
    <xdr:to>
      <xdr:col>14</xdr:col>
      <xdr:colOff>990600</xdr:colOff>
      <xdr:row>718</xdr:row>
      <xdr:rowOff>38100</xdr:rowOff>
    </xdr:to>
    <xdr:sp macro="" textlink="">
      <xdr:nvSpPr>
        <xdr:cNvPr id="42" name="Texto explicativo retangular 41"/>
        <xdr:cNvSpPr/>
      </xdr:nvSpPr>
      <xdr:spPr bwMode="auto">
        <a:xfrm>
          <a:off x="8239125" y="135026400"/>
          <a:ext cx="1847850" cy="3810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1</xdr:col>
      <xdr:colOff>0</xdr:colOff>
      <xdr:row>949</xdr:row>
      <xdr:rowOff>0</xdr:rowOff>
    </xdr:from>
    <xdr:to>
      <xdr:col>10</xdr:col>
      <xdr:colOff>361950</xdr:colOff>
      <xdr:row>952</xdr:row>
      <xdr:rowOff>114300</xdr:rowOff>
    </xdr:to>
    <xdr:pic>
      <xdr:nvPicPr>
        <xdr:cNvPr id="46" name="Picture 43" hidden="1"/>
        <xdr:cNvPicPr>
          <a:picLocks noChangeAspect="1" noChangeArrowheads="1"/>
        </xdr:cNvPicPr>
      </xdr:nvPicPr>
      <xdr:blipFill>
        <a:blip xmlns:r="http://schemas.openxmlformats.org/officeDocument/2006/relationships" r:embed="rId5" cstate="print"/>
        <a:srcRect/>
        <a:stretch>
          <a:fillRect/>
        </a:stretch>
      </xdr:blipFill>
      <xdr:spPr bwMode="auto">
        <a:xfrm>
          <a:off x="142875" y="201215625"/>
          <a:ext cx="5305425" cy="600075"/>
        </a:xfrm>
        <a:prstGeom prst="rect">
          <a:avLst/>
        </a:prstGeom>
        <a:noFill/>
        <a:ln w="9525">
          <a:noFill/>
          <a:miter lim="800000"/>
          <a:headEnd/>
          <a:tailEnd/>
        </a:ln>
      </xdr:spPr>
    </xdr:pic>
    <xdr:clientData/>
  </xdr:twoCellAnchor>
  <xdr:twoCellAnchor>
    <xdr:from>
      <xdr:col>1</xdr:col>
      <xdr:colOff>0</xdr:colOff>
      <xdr:row>949</xdr:row>
      <xdr:rowOff>19050</xdr:rowOff>
    </xdr:from>
    <xdr:to>
      <xdr:col>10</xdr:col>
      <xdr:colOff>0</xdr:colOff>
      <xdr:row>952</xdr:row>
      <xdr:rowOff>123825</xdr:rowOff>
    </xdr:to>
    <xdr:pic>
      <xdr:nvPicPr>
        <xdr:cNvPr id="47" name="Picture 43"/>
        <xdr:cNvPicPr>
          <a:picLocks noChangeAspect="1" noChangeArrowheads="1"/>
        </xdr:cNvPicPr>
      </xdr:nvPicPr>
      <xdr:blipFill>
        <a:blip xmlns:r="http://schemas.openxmlformats.org/officeDocument/2006/relationships" r:embed="rId5" cstate="print"/>
        <a:srcRect/>
        <a:stretch>
          <a:fillRect/>
        </a:stretch>
      </xdr:blipFill>
      <xdr:spPr bwMode="auto">
        <a:xfrm>
          <a:off x="142875" y="201234675"/>
          <a:ext cx="4943475" cy="590550"/>
        </a:xfrm>
        <a:prstGeom prst="rect">
          <a:avLst/>
        </a:prstGeom>
        <a:noFill/>
        <a:ln w="9525">
          <a:noFill/>
          <a:miter lim="800000"/>
          <a:headEnd/>
          <a:tailEnd/>
        </a:ln>
      </xdr:spPr>
    </xdr:pic>
    <xdr:clientData/>
  </xdr:twoCellAnchor>
  <xdr:twoCellAnchor editAs="oneCell">
    <xdr:from>
      <xdr:col>6</xdr:col>
      <xdr:colOff>57149</xdr:colOff>
      <xdr:row>958</xdr:row>
      <xdr:rowOff>104775</xdr:rowOff>
    </xdr:from>
    <xdr:to>
      <xdr:col>14</xdr:col>
      <xdr:colOff>971550</xdr:colOff>
      <xdr:row>960</xdr:row>
      <xdr:rowOff>142874</xdr:rowOff>
    </xdr:to>
    <xdr:pic>
      <xdr:nvPicPr>
        <xdr:cNvPr id="48" name="Picture 1339"/>
        <xdr:cNvPicPr>
          <a:picLocks noChangeAspect="1" noChangeArrowheads="1"/>
        </xdr:cNvPicPr>
      </xdr:nvPicPr>
      <xdr:blipFill>
        <a:blip xmlns:r="http://schemas.openxmlformats.org/officeDocument/2006/relationships" r:embed="rId8" cstate="print"/>
        <a:srcRect/>
        <a:stretch>
          <a:fillRect/>
        </a:stretch>
      </xdr:blipFill>
      <xdr:spPr bwMode="auto">
        <a:xfrm>
          <a:off x="3371849" y="280396950"/>
          <a:ext cx="6686551" cy="380999"/>
        </a:xfrm>
        <a:prstGeom prst="rect">
          <a:avLst/>
        </a:prstGeom>
        <a:ln>
          <a:noFill/>
        </a:ln>
        <a:effectLst>
          <a:outerShdw blurRad="190500" algn="tl" rotWithShape="0">
            <a:srgbClr val="000000">
              <a:alpha val="70000"/>
            </a:srgbClr>
          </a:outerShdw>
        </a:effectLst>
      </xdr:spPr>
    </xdr:pic>
    <xdr:clientData fPrintsWithSheet="0"/>
  </xdr:twoCellAnchor>
  <xdr:twoCellAnchor>
    <xdr:from>
      <xdr:col>13</xdr:col>
      <xdr:colOff>342900</xdr:colOff>
      <xdr:row>954</xdr:row>
      <xdr:rowOff>0</xdr:rowOff>
    </xdr:from>
    <xdr:to>
      <xdr:col>14</xdr:col>
      <xdr:colOff>990600</xdr:colOff>
      <xdr:row>955</xdr:row>
      <xdr:rowOff>38100</xdr:rowOff>
    </xdr:to>
    <xdr:sp macro="" textlink="">
      <xdr:nvSpPr>
        <xdr:cNvPr id="49" name="Texto explicativo retangular 48"/>
        <xdr:cNvSpPr/>
      </xdr:nvSpPr>
      <xdr:spPr bwMode="auto">
        <a:xfrm>
          <a:off x="8239125" y="201958575"/>
          <a:ext cx="1847850" cy="3810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editAs="oneCell">
    <xdr:from>
      <xdr:col>1</xdr:col>
      <xdr:colOff>0</xdr:colOff>
      <xdr:row>0</xdr:row>
      <xdr:rowOff>0</xdr:rowOff>
    </xdr:from>
    <xdr:to>
      <xdr:col>6</xdr:col>
      <xdr:colOff>390525</xdr:colOff>
      <xdr:row>1</xdr:row>
      <xdr:rowOff>95251</xdr:rowOff>
    </xdr:to>
    <xdr:pic>
      <xdr:nvPicPr>
        <xdr:cNvPr id="53" name="Picture 13" descr="CLIQUE AQUI2" hidden="1">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142875" y="383085975"/>
          <a:ext cx="3562350" cy="257176"/>
        </a:xfrm>
        <a:prstGeom prst="rect">
          <a:avLst/>
        </a:prstGeom>
        <a:noFill/>
        <a:ln w="9525">
          <a:noFill/>
          <a:miter lim="800000"/>
          <a:headEnd/>
          <a:tailEnd/>
        </a:ln>
      </xdr:spPr>
    </xdr:pic>
    <xdr:clientData fPrintsWithSheet="0"/>
  </xdr:twoCellAnchor>
  <xdr:twoCellAnchor editAs="oneCell">
    <xdr:from>
      <xdr:col>5</xdr:col>
      <xdr:colOff>190500</xdr:colOff>
      <xdr:row>0</xdr:row>
      <xdr:rowOff>0</xdr:rowOff>
    </xdr:from>
    <xdr:to>
      <xdr:col>5</xdr:col>
      <xdr:colOff>190500</xdr:colOff>
      <xdr:row>1</xdr:row>
      <xdr:rowOff>66676</xdr:rowOff>
    </xdr:to>
    <xdr:pic>
      <xdr:nvPicPr>
        <xdr:cNvPr id="54" name="Picture 13" descr="CLIQUE AQUI2" hidden="1">
          <a:hlinkClick xmlns:r="http://schemas.openxmlformats.org/officeDocument/2006/relationships" r:id="rId3"/>
        </xdr:cNvPr>
        <xdr:cNvPicPr>
          <a:picLocks noChangeAspect="1" noChangeArrowheads="1"/>
        </xdr:cNvPicPr>
      </xdr:nvPicPr>
      <xdr:blipFill>
        <a:blip xmlns:r="http://schemas.openxmlformats.org/officeDocument/2006/relationships" r:embed="rId4"/>
        <a:srcRect/>
        <a:stretch>
          <a:fillRect/>
        </a:stretch>
      </xdr:blipFill>
      <xdr:spPr bwMode="auto">
        <a:xfrm>
          <a:off x="2790825" y="383085975"/>
          <a:ext cx="0" cy="228601"/>
        </a:xfrm>
        <a:prstGeom prst="rect">
          <a:avLst/>
        </a:prstGeom>
        <a:noFill/>
        <a:ln w="9525">
          <a:noFill/>
          <a:miter lim="800000"/>
          <a:headEnd/>
          <a:tailEnd/>
        </a:ln>
      </xdr:spPr>
    </xdr:pic>
    <xdr:clientData fPrintsWithSheet="0"/>
  </xdr:twoCellAnchor>
  <xdr:twoCellAnchor>
    <xdr:from>
      <xdr:col>13</xdr:col>
      <xdr:colOff>38101</xdr:colOff>
      <xdr:row>11</xdr:row>
      <xdr:rowOff>85725</xdr:rowOff>
    </xdr:from>
    <xdr:to>
      <xdr:col>15</xdr:col>
      <xdr:colOff>19051</xdr:colOff>
      <xdr:row>13</xdr:row>
      <xdr:rowOff>57150</xdr:rowOff>
    </xdr:to>
    <xdr:sp macro="" textlink="">
      <xdr:nvSpPr>
        <xdr:cNvPr id="17" name="Texto explicativo retangular 16"/>
        <xdr:cNvSpPr/>
      </xdr:nvSpPr>
      <xdr:spPr bwMode="auto">
        <a:xfrm>
          <a:off x="7877176" y="1809750"/>
          <a:ext cx="2228850"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10</xdr:col>
      <xdr:colOff>76200</xdr:colOff>
      <xdr:row>5</xdr:row>
      <xdr:rowOff>47635</xdr:rowOff>
    </xdr:from>
    <xdr:to>
      <xdr:col>11</xdr:col>
      <xdr:colOff>415064</xdr:colOff>
      <xdr:row>7</xdr:row>
      <xdr:rowOff>11541</xdr:rowOff>
    </xdr:to>
    <xdr:sp macro="" textlink="">
      <xdr:nvSpPr>
        <xdr:cNvPr id="36" name="Texto explicativo retangular 35">
          <a:hlinkClick xmlns:r="http://schemas.openxmlformats.org/officeDocument/2006/relationships" r:id="rId9" tooltip="VAI PARA O 2º ANO"/>
        </xdr:cNvPr>
        <xdr:cNvSpPr/>
      </xdr:nvSpPr>
      <xdr:spPr bwMode="auto">
        <a:xfrm>
          <a:off x="5219700" y="790585"/>
          <a:ext cx="872264"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11</xdr:col>
      <xdr:colOff>816166</xdr:colOff>
      <xdr:row>5</xdr:row>
      <xdr:rowOff>47625</xdr:rowOff>
    </xdr:from>
    <xdr:to>
      <xdr:col>12</xdr:col>
      <xdr:colOff>717408</xdr:colOff>
      <xdr:row>7</xdr:row>
      <xdr:rowOff>11531</xdr:rowOff>
    </xdr:to>
    <xdr:sp macro="" textlink="">
      <xdr:nvSpPr>
        <xdr:cNvPr id="37" name="Texto explicativo retangular 36">
          <a:hlinkClick xmlns:r="http://schemas.openxmlformats.org/officeDocument/2006/relationships" r:id="rId10" tooltip="VAI PARA O 3º ANO"/>
        </xdr:cNvPr>
        <xdr:cNvSpPr/>
      </xdr:nvSpPr>
      <xdr:spPr bwMode="auto">
        <a:xfrm>
          <a:off x="6493066" y="790575"/>
          <a:ext cx="882317"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12</xdr:col>
      <xdr:colOff>1148502</xdr:colOff>
      <xdr:row>5</xdr:row>
      <xdr:rowOff>47637</xdr:rowOff>
    </xdr:from>
    <xdr:to>
      <xdr:col>13</xdr:col>
      <xdr:colOff>859744</xdr:colOff>
      <xdr:row>7</xdr:row>
      <xdr:rowOff>11543</xdr:rowOff>
    </xdr:to>
    <xdr:sp macro="" textlink="">
      <xdr:nvSpPr>
        <xdr:cNvPr id="38" name="Texto explicativo retangular 37">
          <a:hlinkClick xmlns:r="http://schemas.openxmlformats.org/officeDocument/2006/relationships" r:id="rId11" tooltip="VAI PARA O 4º ANO"/>
        </xdr:cNvPr>
        <xdr:cNvSpPr/>
      </xdr:nvSpPr>
      <xdr:spPr bwMode="auto">
        <a:xfrm>
          <a:off x="7806477" y="790587"/>
          <a:ext cx="892342"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14</xdr:col>
      <xdr:colOff>38100</xdr:colOff>
      <xdr:row>5</xdr:row>
      <xdr:rowOff>47638</xdr:rowOff>
    </xdr:from>
    <xdr:to>
      <xdr:col>14</xdr:col>
      <xdr:colOff>986562</xdr:colOff>
      <xdr:row>7</xdr:row>
      <xdr:rowOff>11544</xdr:rowOff>
    </xdr:to>
    <xdr:sp macro="" textlink="">
      <xdr:nvSpPr>
        <xdr:cNvPr id="43" name="Texto explicativo retangular 42">
          <a:hlinkClick xmlns:r="http://schemas.openxmlformats.org/officeDocument/2006/relationships" r:id="rId12" tooltip="VAI PARA O 5º ANO"/>
        </xdr:cNvPr>
        <xdr:cNvSpPr/>
      </xdr:nvSpPr>
      <xdr:spPr bwMode="auto">
        <a:xfrm>
          <a:off x="9124950" y="790588"/>
          <a:ext cx="948462" cy="306806"/>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14</xdr:col>
      <xdr:colOff>114300</xdr:colOff>
      <xdr:row>475</xdr:row>
      <xdr:rowOff>142875</xdr:rowOff>
    </xdr:from>
    <xdr:to>
      <xdr:col>14</xdr:col>
      <xdr:colOff>986564</xdr:colOff>
      <xdr:row>477</xdr:row>
      <xdr:rowOff>103425</xdr:rowOff>
    </xdr:to>
    <xdr:sp macro="" textlink="">
      <xdr:nvSpPr>
        <xdr:cNvPr id="50" name="Texto explicativo retangular 49">
          <a:hlinkClick xmlns:r="http://schemas.openxmlformats.org/officeDocument/2006/relationships" r:id="rId13" tooltip="VOLTA PARA A PRIMEIRA PÁGINA"/>
        </xdr:cNvPr>
        <xdr:cNvSpPr/>
      </xdr:nvSpPr>
      <xdr:spPr bwMode="auto">
        <a:xfrm>
          <a:off x="9201150" y="1339119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14</xdr:col>
      <xdr:colOff>104775</xdr:colOff>
      <xdr:row>713</xdr:row>
      <xdr:rowOff>19050</xdr:rowOff>
    </xdr:from>
    <xdr:to>
      <xdr:col>14</xdr:col>
      <xdr:colOff>977039</xdr:colOff>
      <xdr:row>714</xdr:row>
      <xdr:rowOff>141525</xdr:rowOff>
    </xdr:to>
    <xdr:sp macro="" textlink="">
      <xdr:nvSpPr>
        <xdr:cNvPr id="51" name="Texto explicativo retangular 50">
          <a:hlinkClick xmlns:r="http://schemas.openxmlformats.org/officeDocument/2006/relationships" r:id="rId13" tooltip="VOLTA PARA A PRIMEIRA PÁGINA"/>
        </xdr:cNvPr>
        <xdr:cNvSpPr/>
      </xdr:nvSpPr>
      <xdr:spPr bwMode="auto">
        <a:xfrm>
          <a:off x="9191625" y="20078700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14</xdr:col>
      <xdr:colOff>114300</xdr:colOff>
      <xdr:row>949</xdr:row>
      <xdr:rowOff>152400</xdr:rowOff>
    </xdr:from>
    <xdr:to>
      <xdr:col>14</xdr:col>
      <xdr:colOff>986564</xdr:colOff>
      <xdr:row>951</xdr:row>
      <xdr:rowOff>112950</xdr:rowOff>
    </xdr:to>
    <xdr:sp macro="" textlink="">
      <xdr:nvSpPr>
        <xdr:cNvPr id="52" name="Texto explicativo retangular 51">
          <a:hlinkClick xmlns:r="http://schemas.openxmlformats.org/officeDocument/2006/relationships" r:id="rId13" tooltip="VOLTA PARA A PRIMEIRA PÁGINA"/>
        </xdr:cNvPr>
        <xdr:cNvSpPr/>
      </xdr:nvSpPr>
      <xdr:spPr bwMode="auto">
        <a:xfrm>
          <a:off x="9201150" y="26759535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14</xdr:col>
      <xdr:colOff>104775</xdr:colOff>
      <xdr:row>239</xdr:row>
      <xdr:rowOff>66675</xdr:rowOff>
    </xdr:from>
    <xdr:to>
      <xdr:col>14</xdr:col>
      <xdr:colOff>977039</xdr:colOff>
      <xdr:row>241</xdr:row>
      <xdr:rowOff>27225</xdr:rowOff>
    </xdr:to>
    <xdr:sp macro="" textlink="">
      <xdr:nvSpPr>
        <xdr:cNvPr id="59" name="Texto explicativo retangular 58">
          <a:hlinkClick xmlns:r="http://schemas.openxmlformats.org/officeDocument/2006/relationships" r:id="rId13" tooltip="VOLTA PARA A PRIMEIRA PÁGINA"/>
        </xdr:cNvPr>
        <xdr:cNvSpPr/>
      </xdr:nvSpPr>
      <xdr:spPr bwMode="auto">
        <a:xfrm>
          <a:off x="9191625" y="671607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14</xdr:col>
      <xdr:colOff>76199</xdr:colOff>
      <xdr:row>0</xdr:row>
      <xdr:rowOff>104775</xdr:rowOff>
    </xdr:from>
    <xdr:to>
      <xdr:col>14</xdr:col>
      <xdr:colOff>996088</xdr:colOff>
      <xdr:row>2</xdr:row>
      <xdr:rowOff>65325</xdr:rowOff>
    </xdr:to>
    <xdr:sp macro="" textlink="">
      <xdr:nvSpPr>
        <xdr:cNvPr id="60" name="Texto explicativo retangular 59">
          <a:hlinkClick xmlns:r="http://schemas.openxmlformats.org/officeDocument/2006/relationships" r:id="rId14" tooltip="VOLTA PARA O MENU INICIAL"/>
        </xdr:cNvPr>
        <xdr:cNvSpPr/>
      </xdr:nvSpPr>
      <xdr:spPr bwMode="auto">
        <a:xfrm>
          <a:off x="9163049" y="104775"/>
          <a:ext cx="919889"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14</xdr:col>
      <xdr:colOff>542925</xdr:colOff>
      <xdr:row>9</xdr:row>
      <xdr:rowOff>28575</xdr:rowOff>
    </xdr:from>
    <xdr:to>
      <xdr:col>15</xdr:col>
      <xdr:colOff>9525</xdr:colOff>
      <xdr:row>11</xdr:row>
      <xdr:rowOff>57150</xdr:rowOff>
    </xdr:to>
    <xdr:sp macro="" textlink="">
      <xdr:nvSpPr>
        <xdr:cNvPr id="55" name="Seta para a direita 54">
          <a:hlinkClick xmlns:r="http://schemas.openxmlformats.org/officeDocument/2006/relationships" r:id="rId15" tooltip="MATERIAL PERMANENTE IMPORTADO"/>
        </xdr:cNvPr>
        <xdr:cNvSpPr/>
      </xdr:nvSpPr>
      <xdr:spPr bwMode="auto">
        <a:xfrm>
          <a:off x="9629775" y="1428750"/>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13</xdr:col>
      <xdr:colOff>1028700</xdr:colOff>
      <xdr:row>9</xdr:row>
      <xdr:rowOff>28575</xdr:rowOff>
    </xdr:from>
    <xdr:to>
      <xdr:col>14</xdr:col>
      <xdr:colOff>247650</xdr:colOff>
      <xdr:row>11</xdr:row>
      <xdr:rowOff>57150</xdr:rowOff>
    </xdr:to>
    <xdr:sp macro="" textlink="">
      <xdr:nvSpPr>
        <xdr:cNvPr id="56" name="Seta para a direita 55">
          <a:hlinkClick xmlns:r="http://schemas.openxmlformats.org/officeDocument/2006/relationships" r:id="rId16" tooltip="INSTRUÇÕES PARA O PREENCHIMENTO"/>
        </xdr:cNvPr>
        <xdr:cNvSpPr/>
      </xdr:nvSpPr>
      <xdr:spPr bwMode="auto">
        <a:xfrm rot="10800000">
          <a:off x="8867775" y="1428750"/>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0</xdr:colOff>
          <xdr:row>16</xdr:row>
          <xdr:rowOff>219075</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219075</xdr:rowOff>
        </xdr:from>
        <xdr:to>
          <xdr:col>1</xdr:col>
          <xdr:colOff>0</xdr:colOff>
          <xdr:row>17</xdr:row>
          <xdr:rowOff>133350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219075</xdr:rowOff>
        </xdr:from>
        <xdr:to>
          <xdr:col>1</xdr:col>
          <xdr:colOff>0</xdr:colOff>
          <xdr:row>18</xdr:row>
          <xdr:rowOff>133350</xdr:rowOff>
        </xdr:to>
        <xdr:sp macro="" textlink="">
          <xdr:nvSpPr>
            <xdr:cNvPr id="1029" name="Check Box 5"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219075</xdr:rowOff>
        </xdr:from>
        <xdr:to>
          <xdr:col>1</xdr:col>
          <xdr:colOff>0</xdr:colOff>
          <xdr:row>20</xdr:row>
          <xdr:rowOff>133350</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219075</xdr:rowOff>
        </xdr:from>
        <xdr:to>
          <xdr:col>1</xdr:col>
          <xdr:colOff>0</xdr:colOff>
          <xdr:row>23</xdr:row>
          <xdr:rowOff>133350</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219075</xdr:rowOff>
        </xdr:from>
        <xdr:to>
          <xdr:col>1</xdr:col>
          <xdr:colOff>0</xdr:colOff>
          <xdr:row>24</xdr:row>
          <xdr:rowOff>133350</xdr:rowOff>
        </xdr:to>
        <xdr:sp macro="" textlink="">
          <xdr:nvSpPr>
            <xdr:cNvPr id="1032" name="Check Box 8"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219075</xdr:rowOff>
        </xdr:from>
        <xdr:to>
          <xdr:col>1</xdr:col>
          <xdr:colOff>0</xdr:colOff>
          <xdr:row>25</xdr:row>
          <xdr:rowOff>133350</xdr:rowOff>
        </xdr:to>
        <xdr:sp macro="" textlink="">
          <xdr:nvSpPr>
            <xdr:cNvPr id="1033" name="Check Box 9"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219075</xdr:rowOff>
        </xdr:from>
        <xdr:to>
          <xdr:col>1</xdr:col>
          <xdr:colOff>0</xdr:colOff>
          <xdr:row>26</xdr:row>
          <xdr:rowOff>133350</xdr:rowOff>
        </xdr:to>
        <xdr:sp macro="" textlink="">
          <xdr:nvSpPr>
            <xdr:cNvPr id="1034" name="Check Box 10" hidden="1">
              <a:extLst>
                <a:ext uri="{63B3BB69-23CF-44E3-9099-C40C66FF867C}">
                  <a14:compatExt spid="_x0000_s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219075</xdr:rowOff>
        </xdr:from>
        <xdr:to>
          <xdr:col>1</xdr:col>
          <xdr:colOff>0</xdr:colOff>
          <xdr:row>28</xdr:row>
          <xdr:rowOff>133350</xdr:rowOff>
        </xdr:to>
        <xdr:sp macro="" textlink="">
          <xdr:nvSpPr>
            <xdr:cNvPr id="1036" name="Check Box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037" name="Check Box 13" hidden="1">
              <a:extLst>
                <a:ext uri="{63B3BB69-23CF-44E3-9099-C40C66FF867C}">
                  <a14:compatExt spid="_x0000_s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38" name="Check Box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39" name="Check Box 15" hidden="1">
              <a:extLst>
                <a:ext uri="{63B3BB69-23CF-44E3-9099-C40C66FF867C}">
                  <a14:compatExt spid="_x0000_s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40" name="Check Box 16" hidden="1">
              <a:extLst>
                <a:ext uri="{63B3BB69-23CF-44E3-9099-C40C66FF867C}">
                  <a14:compatExt spid="_x0000_s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41" name="Check Box 17"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42" name="Check Box 18" hidden="1">
              <a:extLst>
                <a:ext uri="{63B3BB69-23CF-44E3-9099-C40C66FF867C}">
                  <a14:compatExt spid="_x0000_s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0</xdr:colOff>
          <xdr:row>16</xdr:row>
          <xdr:rowOff>219075</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219075</xdr:rowOff>
        </xdr:from>
        <xdr:to>
          <xdr:col>1</xdr:col>
          <xdr:colOff>0</xdr:colOff>
          <xdr:row>17</xdr:row>
          <xdr:rowOff>133350</xdr:rowOff>
        </xdr:to>
        <xdr:sp macro="" textlink="">
          <xdr:nvSpPr>
            <xdr:cNvPr id="1044" name="Check Box 20"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219075</xdr:rowOff>
        </xdr:from>
        <xdr:to>
          <xdr:col>1</xdr:col>
          <xdr:colOff>0</xdr:colOff>
          <xdr:row>18</xdr:row>
          <xdr:rowOff>133350</xdr:rowOff>
        </xdr:to>
        <xdr:sp macro="" textlink="">
          <xdr:nvSpPr>
            <xdr:cNvPr id="1045" name="Check Box 21"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219075</xdr:rowOff>
        </xdr:from>
        <xdr:to>
          <xdr:col>1</xdr:col>
          <xdr:colOff>0</xdr:colOff>
          <xdr:row>20</xdr:row>
          <xdr:rowOff>133350</xdr:rowOff>
        </xdr:to>
        <xdr:sp macro="" textlink="">
          <xdr:nvSpPr>
            <xdr:cNvPr id="1046" name="Check Box 22" hidden="1">
              <a:extLst>
                <a:ext uri="{63B3BB69-23CF-44E3-9099-C40C66FF867C}">
                  <a14:compatExt spid="_x0000_s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219075</xdr:rowOff>
        </xdr:from>
        <xdr:to>
          <xdr:col>1</xdr:col>
          <xdr:colOff>0</xdr:colOff>
          <xdr:row>23</xdr:row>
          <xdr:rowOff>133350</xdr:rowOff>
        </xdr:to>
        <xdr:sp macro="" textlink="">
          <xdr:nvSpPr>
            <xdr:cNvPr id="1047" name="Check Box 23" hidden="1">
              <a:extLst>
                <a:ext uri="{63B3BB69-23CF-44E3-9099-C40C66FF867C}">
                  <a14:compatExt spid="_x0000_s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219075</xdr:rowOff>
        </xdr:from>
        <xdr:to>
          <xdr:col>1</xdr:col>
          <xdr:colOff>0</xdr:colOff>
          <xdr:row>24</xdr:row>
          <xdr:rowOff>133350</xdr:rowOff>
        </xdr:to>
        <xdr:sp macro="" textlink="">
          <xdr:nvSpPr>
            <xdr:cNvPr id="1048" name="Check Box 24" hidden="1">
              <a:extLst>
                <a:ext uri="{63B3BB69-23CF-44E3-9099-C40C66FF867C}">
                  <a14:compatExt spid="_x0000_s1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219075</xdr:rowOff>
        </xdr:from>
        <xdr:to>
          <xdr:col>1</xdr:col>
          <xdr:colOff>0</xdr:colOff>
          <xdr:row>25</xdr:row>
          <xdr:rowOff>133350</xdr:rowOff>
        </xdr:to>
        <xdr:sp macro="" textlink="">
          <xdr:nvSpPr>
            <xdr:cNvPr id="1049" name="Check Box 25" hidden="1">
              <a:extLst>
                <a:ext uri="{63B3BB69-23CF-44E3-9099-C40C66FF867C}">
                  <a14:compatExt spid="_x0000_s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219075</xdr:rowOff>
        </xdr:from>
        <xdr:to>
          <xdr:col>1</xdr:col>
          <xdr:colOff>0</xdr:colOff>
          <xdr:row>26</xdr:row>
          <xdr:rowOff>133350</xdr:rowOff>
        </xdr:to>
        <xdr:sp macro="" textlink="">
          <xdr:nvSpPr>
            <xdr:cNvPr id="1050" name="Check Box 26" hidden="1">
              <a:extLst>
                <a:ext uri="{63B3BB69-23CF-44E3-9099-C40C66FF867C}">
                  <a14:compatExt spid="_x0000_s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219075</xdr:rowOff>
        </xdr:from>
        <xdr:to>
          <xdr:col>1</xdr:col>
          <xdr:colOff>0</xdr:colOff>
          <xdr:row>27</xdr:row>
          <xdr:rowOff>133350</xdr:rowOff>
        </xdr:to>
        <xdr:sp macro="" textlink="">
          <xdr:nvSpPr>
            <xdr:cNvPr id="1051" name="Check Box 27" hidden="1">
              <a:extLst>
                <a:ext uri="{63B3BB69-23CF-44E3-9099-C40C66FF867C}">
                  <a14:compatExt spid="_x0000_s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219075</xdr:rowOff>
        </xdr:from>
        <xdr:to>
          <xdr:col>1</xdr:col>
          <xdr:colOff>0</xdr:colOff>
          <xdr:row>28</xdr:row>
          <xdr:rowOff>133350</xdr:rowOff>
        </xdr:to>
        <xdr:sp macro="" textlink="">
          <xdr:nvSpPr>
            <xdr:cNvPr id="1052" name="Check Box 28" hidden="1">
              <a:extLst>
                <a:ext uri="{63B3BB69-23CF-44E3-9099-C40C66FF867C}">
                  <a14:compatExt spid="_x0000_s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053" name="Check Box 29" hidden="1">
              <a:extLst>
                <a:ext uri="{63B3BB69-23CF-44E3-9099-C40C66FF867C}">
                  <a14:compatExt spid="_x0000_s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54" name="Check Box 30" hidden="1">
              <a:extLst>
                <a:ext uri="{63B3BB69-23CF-44E3-9099-C40C66FF867C}">
                  <a14:compatExt spid="_x0000_s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55" name="Check Box 31" hidden="1">
              <a:extLst>
                <a:ext uri="{63B3BB69-23CF-44E3-9099-C40C66FF867C}">
                  <a14:compatExt spid="_x0000_s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56" name="Check Box 32" hidden="1">
              <a:extLst>
                <a:ext uri="{63B3BB69-23CF-44E3-9099-C40C66FF867C}">
                  <a14:compatExt spid="_x0000_s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57" name="Check Box 33" hidden="1">
              <a:extLst>
                <a:ext uri="{63B3BB69-23CF-44E3-9099-C40C66FF867C}">
                  <a14:compatExt spid="_x0000_s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58" name="Check Box 34" hidden="1">
              <a:extLst>
                <a:ext uri="{63B3BB69-23CF-44E3-9099-C40C66FF867C}">
                  <a14:compatExt spid="_x0000_s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219075</xdr:rowOff>
        </xdr:from>
        <xdr:to>
          <xdr:col>1</xdr:col>
          <xdr:colOff>0</xdr:colOff>
          <xdr:row>18</xdr:row>
          <xdr:rowOff>133350</xdr:rowOff>
        </xdr:to>
        <xdr:sp macro="" textlink="">
          <xdr:nvSpPr>
            <xdr:cNvPr id="1060" name="Check Box 36" hidden="1">
              <a:extLst>
                <a:ext uri="{63B3BB69-23CF-44E3-9099-C40C66FF867C}">
                  <a14:compatExt spid="_x0000_s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219075</xdr:rowOff>
        </xdr:from>
        <xdr:to>
          <xdr:col>1</xdr:col>
          <xdr:colOff>0</xdr:colOff>
          <xdr:row>20</xdr:row>
          <xdr:rowOff>133350</xdr:rowOff>
        </xdr:to>
        <xdr:sp macro="" textlink="">
          <xdr:nvSpPr>
            <xdr:cNvPr id="1062" name="Check Box 38" hidden="1">
              <a:extLst>
                <a:ext uri="{63B3BB69-23CF-44E3-9099-C40C66FF867C}">
                  <a14:compatExt spid="_x0000_s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219075</xdr:rowOff>
        </xdr:from>
        <xdr:to>
          <xdr:col>1</xdr:col>
          <xdr:colOff>0</xdr:colOff>
          <xdr:row>23</xdr:row>
          <xdr:rowOff>133350</xdr:rowOff>
        </xdr:to>
        <xdr:sp macro="" textlink="">
          <xdr:nvSpPr>
            <xdr:cNvPr id="1064" name="Check Box 40" hidden="1">
              <a:extLst>
                <a:ext uri="{63B3BB69-23CF-44E3-9099-C40C66FF867C}">
                  <a14:compatExt spid="_x0000_s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219075</xdr:rowOff>
        </xdr:from>
        <xdr:to>
          <xdr:col>1</xdr:col>
          <xdr:colOff>0</xdr:colOff>
          <xdr:row>24</xdr:row>
          <xdr:rowOff>133350</xdr:rowOff>
        </xdr:to>
        <xdr:sp macro="" textlink="">
          <xdr:nvSpPr>
            <xdr:cNvPr id="1066" name="Check Box 42" hidden="1">
              <a:extLst>
                <a:ext uri="{63B3BB69-23CF-44E3-9099-C40C66FF867C}">
                  <a14:compatExt spid="_x0000_s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219075</xdr:rowOff>
        </xdr:from>
        <xdr:to>
          <xdr:col>1</xdr:col>
          <xdr:colOff>0</xdr:colOff>
          <xdr:row>25</xdr:row>
          <xdr:rowOff>133350</xdr:rowOff>
        </xdr:to>
        <xdr:sp macro="" textlink="">
          <xdr:nvSpPr>
            <xdr:cNvPr id="1068" name="Check Box 44" hidden="1">
              <a:extLst>
                <a:ext uri="{63B3BB69-23CF-44E3-9099-C40C66FF867C}">
                  <a14:compatExt spid="_x0000_s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219075</xdr:rowOff>
        </xdr:from>
        <xdr:to>
          <xdr:col>1</xdr:col>
          <xdr:colOff>0</xdr:colOff>
          <xdr:row>26</xdr:row>
          <xdr:rowOff>133350</xdr:rowOff>
        </xdr:to>
        <xdr:sp macro="" textlink="">
          <xdr:nvSpPr>
            <xdr:cNvPr id="1070" name="Check Box 46" hidden="1">
              <a:extLst>
                <a:ext uri="{63B3BB69-23CF-44E3-9099-C40C66FF867C}">
                  <a14:compatExt spid="_x0000_s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219075</xdr:rowOff>
        </xdr:from>
        <xdr:to>
          <xdr:col>1</xdr:col>
          <xdr:colOff>0</xdr:colOff>
          <xdr:row>27</xdr:row>
          <xdr:rowOff>133350</xdr:rowOff>
        </xdr:to>
        <xdr:sp macro="" textlink="">
          <xdr:nvSpPr>
            <xdr:cNvPr id="1072" name="Check Box 48" hidden="1">
              <a:extLst>
                <a:ext uri="{63B3BB69-23CF-44E3-9099-C40C66FF867C}">
                  <a14:compatExt spid="_x0000_s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219075</xdr:rowOff>
        </xdr:from>
        <xdr:to>
          <xdr:col>1</xdr:col>
          <xdr:colOff>0</xdr:colOff>
          <xdr:row>28</xdr:row>
          <xdr:rowOff>133350</xdr:rowOff>
        </xdr:to>
        <xdr:sp macro="" textlink="">
          <xdr:nvSpPr>
            <xdr:cNvPr id="1074" name="Check Box 50" hidden="1">
              <a:extLst>
                <a:ext uri="{63B3BB69-23CF-44E3-9099-C40C66FF867C}">
                  <a14:compatExt spid="_x0000_s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076" name="Check Box 52" hidden="1">
              <a:extLst>
                <a:ext uri="{63B3BB69-23CF-44E3-9099-C40C66FF867C}">
                  <a14:compatExt spid="_x0000_s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78" name="Check Box 54" hidden="1">
              <a:extLst>
                <a:ext uri="{63B3BB69-23CF-44E3-9099-C40C66FF867C}">
                  <a14:compatExt spid="_x0000_s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80" name="Check Box 56" hidden="1">
              <a:extLst>
                <a:ext uri="{63B3BB69-23CF-44E3-9099-C40C66FF867C}">
                  <a14:compatExt spid="_x0000_s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82" name="Check Box 58" hidden="1">
              <a:extLst>
                <a:ext uri="{63B3BB69-23CF-44E3-9099-C40C66FF867C}">
                  <a14:compatExt spid="_x0000_s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84" name="Check Box 60" hidden="1">
              <a:extLst>
                <a:ext uri="{63B3BB69-23CF-44E3-9099-C40C66FF867C}">
                  <a14:compatExt spid="_x0000_s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86" name="Check Box 62" hidden="1">
              <a:extLst>
                <a:ext uri="{63B3BB69-23CF-44E3-9099-C40C66FF867C}">
                  <a14:compatExt spid="_x0000_s1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13" name="Check Box 289" hidden="1">
              <a:extLst>
                <a:ext uri="{63B3BB69-23CF-44E3-9099-C40C66FF867C}">
                  <a14:compatExt spid="_x0000_s1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14" name="Check Box 290" hidden="1">
              <a:extLst>
                <a:ext uri="{63B3BB69-23CF-44E3-9099-C40C66FF867C}">
                  <a14:compatExt spid="_x0000_s1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15" name="Check Box 291" hidden="1">
              <a:extLst>
                <a:ext uri="{63B3BB69-23CF-44E3-9099-C40C66FF867C}">
                  <a14:compatExt spid="_x0000_s1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16" name="Check Box 292" hidden="1">
              <a:extLst>
                <a:ext uri="{63B3BB69-23CF-44E3-9099-C40C66FF867C}">
                  <a14:compatExt spid="_x0000_s1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17" name="Check Box 293" hidden="1">
              <a:extLst>
                <a:ext uri="{63B3BB69-23CF-44E3-9099-C40C66FF867C}">
                  <a14:compatExt spid="_x0000_s1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18" name="Check Box 294" hidden="1">
              <a:extLst>
                <a:ext uri="{63B3BB69-23CF-44E3-9099-C40C66FF867C}">
                  <a14:compatExt spid="_x0000_s1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19" name="Check Box 295" hidden="1">
              <a:extLst>
                <a:ext uri="{63B3BB69-23CF-44E3-9099-C40C66FF867C}">
                  <a14:compatExt spid="_x0000_s1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21" name="Check Box 297" hidden="1">
              <a:extLst>
                <a:ext uri="{63B3BB69-23CF-44E3-9099-C40C66FF867C}">
                  <a14:compatExt spid="_x0000_s1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22" name="Check Box 298" hidden="1">
              <a:extLst>
                <a:ext uri="{63B3BB69-23CF-44E3-9099-C40C66FF867C}">
                  <a14:compatExt spid="_x0000_s1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23" name="Check Box 299" hidden="1">
              <a:extLst>
                <a:ext uri="{63B3BB69-23CF-44E3-9099-C40C66FF867C}">
                  <a14:compatExt spid="_x0000_s1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24" name="Check Box 300" hidden="1">
              <a:extLst>
                <a:ext uri="{63B3BB69-23CF-44E3-9099-C40C66FF867C}">
                  <a14:compatExt spid="_x0000_s1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25" name="Check Box 301" hidden="1">
              <a:extLst>
                <a:ext uri="{63B3BB69-23CF-44E3-9099-C40C66FF867C}">
                  <a14:compatExt spid="_x0000_s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26" name="Check Box 302" hidden="1">
              <a:extLst>
                <a:ext uri="{63B3BB69-23CF-44E3-9099-C40C66FF867C}">
                  <a14:compatExt spid="_x0000_s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27" name="Check Box 303" hidden="1">
              <a:extLst>
                <a:ext uri="{63B3BB69-23CF-44E3-9099-C40C66FF867C}">
                  <a14:compatExt spid="_x0000_s1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29" name="Check Box 305" hidden="1">
              <a:extLst>
                <a:ext uri="{63B3BB69-23CF-44E3-9099-C40C66FF867C}">
                  <a14:compatExt spid="_x0000_s1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30" name="Check Box 306" hidden="1">
              <a:extLst>
                <a:ext uri="{63B3BB69-23CF-44E3-9099-C40C66FF867C}">
                  <a14:compatExt spid="_x0000_s1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31" name="Check Box 307" hidden="1">
              <a:extLst>
                <a:ext uri="{63B3BB69-23CF-44E3-9099-C40C66FF867C}">
                  <a14:compatExt spid="_x0000_s1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32" name="Check Box 308" hidden="1">
              <a:extLst>
                <a:ext uri="{63B3BB69-23CF-44E3-9099-C40C66FF867C}">
                  <a14:compatExt spid="_x0000_s1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33" name="Check Box 309" hidden="1">
              <a:extLst>
                <a:ext uri="{63B3BB69-23CF-44E3-9099-C40C66FF867C}">
                  <a14:compatExt spid="_x0000_s1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219075</xdr:rowOff>
        </xdr:from>
        <xdr:to>
          <xdr:col>1</xdr:col>
          <xdr:colOff>0</xdr:colOff>
          <xdr:row>28</xdr:row>
          <xdr:rowOff>133350</xdr:rowOff>
        </xdr:to>
        <xdr:sp macro="" textlink="">
          <xdr:nvSpPr>
            <xdr:cNvPr id="1399" name="Check Box 375" hidden="1">
              <a:extLst>
                <a:ext uri="{63B3BB69-23CF-44E3-9099-C40C66FF867C}">
                  <a14:compatExt spid="_x0000_s1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219075</xdr:rowOff>
        </xdr:from>
        <xdr:to>
          <xdr:col>1</xdr:col>
          <xdr:colOff>0</xdr:colOff>
          <xdr:row>29</xdr:row>
          <xdr:rowOff>133350</xdr:rowOff>
        </xdr:to>
        <xdr:sp macro="" textlink="">
          <xdr:nvSpPr>
            <xdr:cNvPr id="1400" name="Check Box 376" hidden="1">
              <a:extLst>
                <a:ext uri="{63B3BB69-23CF-44E3-9099-C40C66FF867C}">
                  <a14:compatExt spid="_x0000_s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219075</xdr:rowOff>
        </xdr:from>
        <xdr:to>
          <xdr:col>1</xdr:col>
          <xdr:colOff>0</xdr:colOff>
          <xdr:row>28</xdr:row>
          <xdr:rowOff>133350</xdr:rowOff>
        </xdr:to>
        <xdr:sp macro="" textlink="">
          <xdr:nvSpPr>
            <xdr:cNvPr id="1401" name="Check Box 377" hidden="1">
              <a:extLst>
                <a:ext uri="{63B3BB69-23CF-44E3-9099-C40C66FF867C}">
                  <a14:compatExt spid="_x0000_s1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219075</xdr:rowOff>
        </xdr:from>
        <xdr:to>
          <xdr:col>1</xdr:col>
          <xdr:colOff>0</xdr:colOff>
          <xdr:row>29</xdr:row>
          <xdr:rowOff>133350</xdr:rowOff>
        </xdr:to>
        <xdr:sp macro="" textlink="">
          <xdr:nvSpPr>
            <xdr:cNvPr id="1402" name="Check Box 378" hidden="1">
              <a:extLst>
                <a:ext uri="{63B3BB69-23CF-44E3-9099-C40C66FF867C}">
                  <a14:compatExt spid="_x0000_s1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219075</xdr:rowOff>
        </xdr:from>
        <xdr:to>
          <xdr:col>1</xdr:col>
          <xdr:colOff>0</xdr:colOff>
          <xdr:row>28</xdr:row>
          <xdr:rowOff>133350</xdr:rowOff>
        </xdr:to>
        <xdr:sp macro="" textlink="">
          <xdr:nvSpPr>
            <xdr:cNvPr id="1403" name="Check Box 379" hidden="1">
              <a:extLst>
                <a:ext uri="{63B3BB69-23CF-44E3-9099-C40C66FF867C}">
                  <a14:compatExt spid="_x0000_s1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219075</xdr:rowOff>
        </xdr:from>
        <xdr:to>
          <xdr:col>1</xdr:col>
          <xdr:colOff>0</xdr:colOff>
          <xdr:row>29</xdr:row>
          <xdr:rowOff>133350</xdr:rowOff>
        </xdr:to>
        <xdr:sp macro="" textlink="">
          <xdr:nvSpPr>
            <xdr:cNvPr id="1404" name="Check Box 380" hidden="1">
              <a:extLst>
                <a:ext uri="{63B3BB69-23CF-44E3-9099-C40C66FF867C}">
                  <a14:compatExt spid="_x0000_s1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405" name="Check Box 381" hidden="1">
              <a:extLst>
                <a:ext uri="{63B3BB69-23CF-44E3-9099-C40C66FF867C}">
                  <a14:compatExt spid="_x0000_s1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406" name="Check Box 382" hidden="1">
              <a:extLst>
                <a:ext uri="{63B3BB69-23CF-44E3-9099-C40C66FF867C}">
                  <a14:compatExt spid="_x0000_s1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407" name="Check Box 383" hidden="1">
              <a:extLst>
                <a:ext uri="{63B3BB69-23CF-44E3-9099-C40C66FF867C}">
                  <a14:compatExt spid="_x0000_s1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408" name="Check Box 384" hidden="1">
              <a:extLst>
                <a:ext uri="{63B3BB69-23CF-44E3-9099-C40C66FF867C}">
                  <a14:compatExt spid="_x0000_s1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409" name="Check Box 385" hidden="1">
              <a:extLst>
                <a:ext uri="{63B3BB69-23CF-44E3-9099-C40C66FF867C}">
                  <a14:compatExt spid="_x0000_s1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410" name="Check Box 386" hidden="1">
              <a:extLst>
                <a:ext uri="{63B3BB69-23CF-44E3-9099-C40C66FF867C}">
                  <a14:compatExt spid="_x0000_s1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411" name="Check Box 387" hidden="1">
              <a:extLst>
                <a:ext uri="{63B3BB69-23CF-44E3-9099-C40C66FF867C}">
                  <a14:compatExt spid="_x0000_s1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412" name="Check Box 388" hidden="1">
              <a:extLst>
                <a:ext uri="{63B3BB69-23CF-44E3-9099-C40C66FF867C}">
                  <a14:compatExt spid="_x0000_s1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413" name="Check Box 389" hidden="1">
              <a:extLst>
                <a:ext uri="{63B3BB69-23CF-44E3-9099-C40C66FF867C}">
                  <a14:compatExt spid="_x0000_s1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414" name="Check Box 390" hidden="1">
              <a:extLst>
                <a:ext uri="{63B3BB69-23CF-44E3-9099-C40C66FF867C}">
                  <a14:compatExt spid="_x0000_s1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46</xdr:row>
          <xdr:rowOff>219075</xdr:rowOff>
        </xdr:from>
        <xdr:to>
          <xdr:col>1</xdr:col>
          <xdr:colOff>0</xdr:colOff>
          <xdr:row>47</xdr:row>
          <xdr:rowOff>133350</xdr:rowOff>
        </xdr:to>
        <xdr:sp macro="" textlink="">
          <xdr:nvSpPr>
            <xdr:cNvPr id="1415" name="Check Box 391" hidden="1">
              <a:extLst>
                <a:ext uri="{63B3BB69-23CF-44E3-9099-C40C66FF867C}">
                  <a14:compatExt spid="_x0000_s1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416" name="Check Box 392" hidden="1">
              <a:extLst>
                <a:ext uri="{63B3BB69-23CF-44E3-9099-C40C66FF867C}">
                  <a14:compatExt spid="_x0000_s1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46</xdr:row>
          <xdr:rowOff>219075</xdr:rowOff>
        </xdr:from>
        <xdr:to>
          <xdr:col>1</xdr:col>
          <xdr:colOff>0</xdr:colOff>
          <xdr:row>47</xdr:row>
          <xdr:rowOff>133350</xdr:rowOff>
        </xdr:to>
        <xdr:sp macro="" textlink="">
          <xdr:nvSpPr>
            <xdr:cNvPr id="1417" name="Check Box 393" hidden="1">
              <a:extLst>
                <a:ext uri="{63B3BB69-23CF-44E3-9099-C40C66FF867C}">
                  <a14:compatExt spid="_x0000_s1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418" name="Check Box 394" hidden="1">
              <a:extLst>
                <a:ext uri="{63B3BB69-23CF-44E3-9099-C40C66FF867C}">
                  <a14:compatExt spid="_x0000_s1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46</xdr:row>
          <xdr:rowOff>219075</xdr:rowOff>
        </xdr:from>
        <xdr:to>
          <xdr:col>1</xdr:col>
          <xdr:colOff>0</xdr:colOff>
          <xdr:row>47</xdr:row>
          <xdr:rowOff>133350</xdr:rowOff>
        </xdr:to>
        <xdr:sp macro="" textlink="">
          <xdr:nvSpPr>
            <xdr:cNvPr id="1419" name="Check Box 395" hidden="1">
              <a:extLst>
                <a:ext uri="{63B3BB69-23CF-44E3-9099-C40C66FF867C}">
                  <a14:compatExt spid="_x0000_s1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420" name="Check Box 396" hidden="1">
              <a:extLst>
                <a:ext uri="{63B3BB69-23CF-44E3-9099-C40C66FF867C}">
                  <a14:compatExt spid="_x0000_s1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421" name="Check Box 397" hidden="1">
              <a:extLst>
                <a:ext uri="{63B3BB69-23CF-44E3-9099-C40C66FF867C}">
                  <a14:compatExt spid="_x0000_s1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422" name="Check Box 398" hidden="1">
              <a:extLst>
                <a:ext uri="{63B3BB69-23CF-44E3-9099-C40C66FF867C}">
                  <a14:compatExt spid="_x0000_s1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423" name="Check Box 399" hidden="1">
              <a:extLst>
                <a:ext uri="{63B3BB69-23CF-44E3-9099-C40C66FF867C}">
                  <a14:compatExt spid="_x0000_s1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424" name="Check Box 400" hidden="1">
              <a:extLst>
                <a:ext uri="{63B3BB69-23CF-44E3-9099-C40C66FF867C}">
                  <a14:compatExt spid="_x0000_s1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425" name="Check Box 401" hidden="1">
              <a:extLst>
                <a:ext uri="{63B3BB69-23CF-44E3-9099-C40C66FF867C}">
                  <a14:compatExt spid="_x0000_s1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426" name="Check Box 402" hidden="1">
              <a:extLst>
                <a:ext uri="{63B3BB69-23CF-44E3-9099-C40C66FF867C}">
                  <a14:compatExt spid="_x0000_s1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427" name="Check Box 403" hidden="1">
              <a:extLst>
                <a:ext uri="{63B3BB69-23CF-44E3-9099-C40C66FF867C}">
                  <a14:compatExt spid="_x0000_s1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428" name="Check Box 404" hidden="1">
              <a:extLst>
                <a:ext uri="{63B3BB69-23CF-44E3-9099-C40C66FF867C}">
                  <a14:compatExt spid="_x0000_s1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429" name="Check Box 405" hidden="1">
              <a:extLst>
                <a:ext uri="{63B3BB69-23CF-44E3-9099-C40C66FF867C}">
                  <a14:compatExt spid="_x0000_s1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430" name="Check Box 406" hidden="1">
              <a:extLst>
                <a:ext uri="{63B3BB69-23CF-44E3-9099-C40C66FF867C}">
                  <a14:compatExt spid="_x0000_s1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431" name="Check Box 407" hidden="1">
              <a:extLst>
                <a:ext uri="{63B3BB69-23CF-44E3-9099-C40C66FF867C}">
                  <a14:compatExt spid="_x0000_s1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432" name="Check Box 408" hidden="1">
              <a:extLst>
                <a:ext uri="{63B3BB69-23CF-44E3-9099-C40C66FF867C}">
                  <a14:compatExt spid="_x0000_s1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433" name="Check Box 409" hidden="1">
              <a:extLst>
                <a:ext uri="{63B3BB69-23CF-44E3-9099-C40C66FF867C}">
                  <a14:compatExt spid="_x0000_s1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434" name="Check Box 410" hidden="1">
              <a:extLst>
                <a:ext uri="{63B3BB69-23CF-44E3-9099-C40C66FF867C}">
                  <a14:compatExt spid="_x0000_s1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35" name="Check Box 811" hidden="1">
              <a:extLst>
                <a:ext uri="{63B3BB69-23CF-44E3-9099-C40C66FF867C}">
                  <a14:compatExt spid="_x0000_s1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36" name="Check Box 812" hidden="1">
              <a:extLst>
                <a:ext uri="{63B3BB69-23CF-44E3-9099-C40C66FF867C}">
                  <a14:compatExt spid="_x0000_s1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37" name="Check Box 813" hidden="1">
              <a:extLst>
                <a:ext uri="{63B3BB69-23CF-44E3-9099-C40C66FF867C}">
                  <a14:compatExt spid="_x0000_s1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38" name="Check Box 814" hidden="1">
              <a:extLst>
                <a:ext uri="{63B3BB69-23CF-44E3-9099-C40C66FF867C}">
                  <a14:compatExt spid="_x0000_s1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219075</xdr:rowOff>
        </xdr:from>
        <xdr:to>
          <xdr:col>1</xdr:col>
          <xdr:colOff>0</xdr:colOff>
          <xdr:row>68</xdr:row>
          <xdr:rowOff>133350</xdr:rowOff>
        </xdr:to>
        <xdr:sp macro="" textlink="">
          <xdr:nvSpPr>
            <xdr:cNvPr id="1839" name="Check Box 815" hidden="1">
              <a:extLst>
                <a:ext uri="{63B3BB69-23CF-44E3-9099-C40C66FF867C}">
                  <a14:compatExt spid="_x0000_s1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219075</xdr:rowOff>
        </xdr:from>
        <xdr:to>
          <xdr:col>1</xdr:col>
          <xdr:colOff>0</xdr:colOff>
          <xdr:row>69</xdr:row>
          <xdr:rowOff>133350</xdr:rowOff>
        </xdr:to>
        <xdr:sp macro="" textlink="">
          <xdr:nvSpPr>
            <xdr:cNvPr id="1840" name="Check Box 816" hidden="1">
              <a:extLst>
                <a:ext uri="{63B3BB69-23CF-44E3-9099-C40C66FF867C}">
                  <a14:compatExt spid="_x0000_s1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219075</xdr:rowOff>
        </xdr:from>
        <xdr:to>
          <xdr:col>1</xdr:col>
          <xdr:colOff>0</xdr:colOff>
          <xdr:row>70</xdr:row>
          <xdr:rowOff>133350</xdr:rowOff>
        </xdr:to>
        <xdr:sp macro="" textlink="">
          <xdr:nvSpPr>
            <xdr:cNvPr id="1841" name="Check Box 817" hidden="1">
              <a:extLst>
                <a:ext uri="{63B3BB69-23CF-44E3-9099-C40C66FF867C}">
                  <a14:compatExt spid="_x0000_s1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219075</xdr:rowOff>
        </xdr:from>
        <xdr:to>
          <xdr:col>1</xdr:col>
          <xdr:colOff>0</xdr:colOff>
          <xdr:row>71</xdr:row>
          <xdr:rowOff>133350</xdr:rowOff>
        </xdr:to>
        <xdr:sp macro="" textlink="">
          <xdr:nvSpPr>
            <xdr:cNvPr id="1842" name="Check Box 818" hidden="1">
              <a:extLst>
                <a:ext uri="{63B3BB69-23CF-44E3-9099-C40C66FF867C}">
                  <a14:compatExt spid="_x0000_s1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219075</xdr:rowOff>
        </xdr:from>
        <xdr:to>
          <xdr:col>1</xdr:col>
          <xdr:colOff>0</xdr:colOff>
          <xdr:row>72</xdr:row>
          <xdr:rowOff>133350</xdr:rowOff>
        </xdr:to>
        <xdr:sp macro="" textlink="">
          <xdr:nvSpPr>
            <xdr:cNvPr id="1843" name="Check Box 819" hidden="1">
              <a:extLst>
                <a:ext uri="{63B3BB69-23CF-44E3-9099-C40C66FF867C}">
                  <a14:compatExt spid="_x0000_s1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219075</xdr:rowOff>
        </xdr:from>
        <xdr:to>
          <xdr:col>1</xdr:col>
          <xdr:colOff>0</xdr:colOff>
          <xdr:row>73</xdr:row>
          <xdr:rowOff>133350</xdr:rowOff>
        </xdr:to>
        <xdr:sp macro="" textlink="">
          <xdr:nvSpPr>
            <xdr:cNvPr id="1844" name="Check Box 820" hidden="1">
              <a:extLst>
                <a:ext uri="{63B3BB69-23CF-44E3-9099-C40C66FF867C}">
                  <a14:compatExt spid="_x0000_s1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845" name="Check Box 821" hidden="1">
              <a:extLst>
                <a:ext uri="{63B3BB69-23CF-44E3-9099-C40C66FF867C}">
                  <a14:compatExt spid="_x0000_s1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219075</xdr:rowOff>
        </xdr:from>
        <xdr:to>
          <xdr:col>1</xdr:col>
          <xdr:colOff>0</xdr:colOff>
          <xdr:row>85</xdr:row>
          <xdr:rowOff>133350</xdr:rowOff>
        </xdr:to>
        <xdr:sp macro="" textlink="">
          <xdr:nvSpPr>
            <xdr:cNvPr id="1846" name="Check Box 822" hidden="1">
              <a:extLst>
                <a:ext uri="{63B3BB69-23CF-44E3-9099-C40C66FF867C}">
                  <a14:compatExt spid="_x0000_s1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219075</xdr:rowOff>
        </xdr:from>
        <xdr:to>
          <xdr:col>1</xdr:col>
          <xdr:colOff>0</xdr:colOff>
          <xdr:row>86</xdr:row>
          <xdr:rowOff>133350</xdr:rowOff>
        </xdr:to>
        <xdr:sp macro="" textlink="">
          <xdr:nvSpPr>
            <xdr:cNvPr id="1847" name="Check Box 823" hidden="1">
              <a:extLst>
                <a:ext uri="{63B3BB69-23CF-44E3-9099-C40C66FF867C}">
                  <a14:compatExt spid="_x0000_s1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219075</xdr:rowOff>
        </xdr:from>
        <xdr:to>
          <xdr:col>1</xdr:col>
          <xdr:colOff>0</xdr:colOff>
          <xdr:row>87</xdr:row>
          <xdr:rowOff>133350</xdr:rowOff>
        </xdr:to>
        <xdr:sp macro="" textlink="">
          <xdr:nvSpPr>
            <xdr:cNvPr id="1848" name="Check Box 824" hidden="1">
              <a:extLst>
                <a:ext uri="{63B3BB69-23CF-44E3-9099-C40C66FF867C}">
                  <a14:compatExt spid="_x0000_s1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1</xdr:col>
          <xdr:colOff>0</xdr:colOff>
          <xdr:row>89</xdr:row>
          <xdr:rowOff>219075</xdr:rowOff>
        </xdr:to>
        <xdr:sp macro="" textlink="">
          <xdr:nvSpPr>
            <xdr:cNvPr id="1849" name="Check Box 825" hidden="1">
              <a:extLst>
                <a:ext uri="{63B3BB69-23CF-44E3-9099-C40C66FF867C}">
                  <a14:compatExt spid="_x0000_s1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219075</xdr:rowOff>
        </xdr:from>
        <xdr:to>
          <xdr:col>1</xdr:col>
          <xdr:colOff>0</xdr:colOff>
          <xdr:row>90</xdr:row>
          <xdr:rowOff>133350</xdr:rowOff>
        </xdr:to>
        <xdr:sp macro="" textlink="">
          <xdr:nvSpPr>
            <xdr:cNvPr id="1850" name="Check Box 826" hidden="1">
              <a:extLst>
                <a:ext uri="{63B3BB69-23CF-44E3-9099-C40C66FF867C}">
                  <a14:compatExt spid="_x0000_s1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51" name="Check Box 827" hidden="1">
              <a:extLst>
                <a:ext uri="{63B3BB69-23CF-44E3-9099-C40C66FF867C}">
                  <a14:compatExt spid="_x0000_s1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52" name="Check Box 828" hidden="1">
              <a:extLst>
                <a:ext uri="{63B3BB69-23CF-44E3-9099-C40C66FF867C}">
                  <a14:compatExt spid="_x0000_s1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53" name="Check Box 829" hidden="1">
              <a:extLst>
                <a:ext uri="{63B3BB69-23CF-44E3-9099-C40C66FF867C}">
                  <a14:compatExt spid="_x0000_s1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54" name="Check Box 830" hidden="1">
              <a:extLst>
                <a:ext uri="{63B3BB69-23CF-44E3-9099-C40C66FF867C}">
                  <a14:compatExt spid="_x0000_s1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219075</xdr:rowOff>
        </xdr:from>
        <xdr:to>
          <xdr:col>1</xdr:col>
          <xdr:colOff>0</xdr:colOff>
          <xdr:row>68</xdr:row>
          <xdr:rowOff>133350</xdr:rowOff>
        </xdr:to>
        <xdr:sp macro="" textlink="">
          <xdr:nvSpPr>
            <xdr:cNvPr id="1855" name="Check Box 831" hidden="1">
              <a:extLst>
                <a:ext uri="{63B3BB69-23CF-44E3-9099-C40C66FF867C}">
                  <a14:compatExt spid="_x0000_s1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219075</xdr:rowOff>
        </xdr:from>
        <xdr:to>
          <xdr:col>1</xdr:col>
          <xdr:colOff>0</xdr:colOff>
          <xdr:row>69</xdr:row>
          <xdr:rowOff>133350</xdr:rowOff>
        </xdr:to>
        <xdr:sp macro="" textlink="">
          <xdr:nvSpPr>
            <xdr:cNvPr id="1856" name="Check Box 832" hidden="1">
              <a:extLst>
                <a:ext uri="{63B3BB69-23CF-44E3-9099-C40C66FF867C}">
                  <a14:compatExt spid="_x0000_s1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219075</xdr:rowOff>
        </xdr:from>
        <xdr:to>
          <xdr:col>1</xdr:col>
          <xdr:colOff>0</xdr:colOff>
          <xdr:row>70</xdr:row>
          <xdr:rowOff>133350</xdr:rowOff>
        </xdr:to>
        <xdr:sp macro="" textlink="">
          <xdr:nvSpPr>
            <xdr:cNvPr id="1857" name="Check Box 833" hidden="1">
              <a:extLst>
                <a:ext uri="{63B3BB69-23CF-44E3-9099-C40C66FF867C}">
                  <a14:compatExt spid="_x0000_s1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219075</xdr:rowOff>
        </xdr:from>
        <xdr:to>
          <xdr:col>1</xdr:col>
          <xdr:colOff>0</xdr:colOff>
          <xdr:row>71</xdr:row>
          <xdr:rowOff>133350</xdr:rowOff>
        </xdr:to>
        <xdr:sp macro="" textlink="">
          <xdr:nvSpPr>
            <xdr:cNvPr id="1858" name="Check Box 834" hidden="1">
              <a:extLst>
                <a:ext uri="{63B3BB69-23CF-44E3-9099-C40C66FF867C}">
                  <a14:compatExt spid="_x0000_s1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219075</xdr:rowOff>
        </xdr:from>
        <xdr:to>
          <xdr:col>1</xdr:col>
          <xdr:colOff>0</xdr:colOff>
          <xdr:row>72</xdr:row>
          <xdr:rowOff>133350</xdr:rowOff>
        </xdr:to>
        <xdr:sp macro="" textlink="">
          <xdr:nvSpPr>
            <xdr:cNvPr id="1859" name="Check Box 835" hidden="1">
              <a:extLst>
                <a:ext uri="{63B3BB69-23CF-44E3-9099-C40C66FF867C}">
                  <a14:compatExt spid="_x0000_s1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219075</xdr:rowOff>
        </xdr:from>
        <xdr:to>
          <xdr:col>1</xdr:col>
          <xdr:colOff>0</xdr:colOff>
          <xdr:row>73</xdr:row>
          <xdr:rowOff>133350</xdr:rowOff>
        </xdr:to>
        <xdr:sp macro="" textlink="">
          <xdr:nvSpPr>
            <xdr:cNvPr id="1860" name="Check Box 836" hidden="1">
              <a:extLst>
                <a:ext uri="{63B3BB69-23CF-44E3-9099-C40C66FF867C}">
                  <a14:compatExt spid="_x0000_s1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861" name="Check Box 837" hidden="1">
              <a:extLst>
                <a:ext uri="{63B3BB69-23CF-44E3-9099-C40C66FF867C}">
                  <a14:compatExt spid="_x0000_s1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219075</xdr:rowOff>
        </xdr:from>
        <xdr:to>
          <xdr:col>1</xdr:col>
          <xdr:colOff>0</xdr:colOff>
          <xdr:row>85</xdr:row>
          <xdr:rowOff>133350</xdr:rowOff>
        </xdr:to>
        <xdr:sp macro="" textlink="">
          <xdr:nvSpPr>
            <xdr:cNvPr id="1862" name="Check Box 838" hidden="1">
              <a:extLst>
                <a:ext uri="{63B3BB69-23CF-44E3-9099-C40C66FF867C}">
                  <a14:compatExt spid="_x0000_s1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219075</xdr:rowOff>
        </xdr:from>
        <xdr:to>
          <xdr:col>1</xdr:col>
          <xdr:colOff>0</xdr:colOff>
          <xdr:row>86</xdr:row>
          <xdr:rowOff>133350</xdr:rowOff>
        </xdr:to>
        <xdr:sp macro="" textlink="">
          <xdr:nvSpPr>
            <xdr:cNvPr id="1863" name="Check Box 839" hidden="1">
              <a:extLst>
                <a:ext uri="{63B3BB69-23CF-44E3-9099-C40C66FF867C}">
                  <a14:compatExt spid="_x0000_s1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219075</xdr:rowOff>
        </xdr:from>
        <xdr:to>
          <xdr:col>1</xdr:col>
          <xdr:colOff>0</xdr:colOff>
          <xdr:row>87</xdr:row>
          <xdr:rowOff>133350</xdr:rowOff>
        </xdr:to>
        <xdr:sp macro="" textlink="">
          <xdr:nvSpPr>
            <xdr:cNvPr id="1864" name="Check Box 840" hidden="1">
              <a:extLst>
                <a:ext uri="{63B3BB69-23CF-44E3-9099-C40C66FF867C}">
                  <a14:compatExt spid="_x0000_s1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1</xdr:col>
          <xdr:colOff>0</xdr:colOff>
          <xdr:row>89</xdr:row>
          <xdr:rowOff>219075</xdr:rowOff>
        </xdr:to>
        <xdr:sp macro="" textlink="">
          <xdr:nvSpPr>
            <xdr:cNvPr id="1865" name="Check Box 841" hidden="1">
              <a:extLst>
                <a:ext uri="{63B3BB69-23CF-44E3-9099-C40C66FF867C}">
                  <a14:compatExt spid="_x0000_s1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219075</xdr:rowOff>
        </xdr:from>
        <xdr:to>
          <xdr:col>1</xdr:col>
          <xdr:colOff>0</xdr:colOff>
          <xdr:row>90</xdr:row>
          <xdr:rowOff>133350</xdr:rowOff>
        </xdr:to>
        <xdr:sp macro="" textlink="">
          <xdr:nvSpPr>
            <xdr:cNvPr id="1866" name="Check Box 842" hidden="1">
              <a:extLst>
                <a:ext uri="{63B3BB69-23CF-44E3-9099-C40C66FF867C}">
                  <a14:compatExt spid="_x0000_s1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67" name="Check Box 843" hidden="1">
              <a:extLst>
                <a:ext uri="{63B3BB69-23CF-44E3-9099-C40C66FF867C}">
                  <a14:compatExt spid="_x0000_s1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68" name="Check Box 844" hidden="1">
              <a:extLst>
                <a:ext uri="{63B3BB69-23CF-44E3-9099-C40C66FF867C}">
                  <a14:compatExt spid="_x0000_s1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219075</xdr:rowOff>
        </xdr:from>
        <xdr:to>
          <xdr:col>1</xdr:col>
          <xdr:colOff>0</xdr:colOff>
          <xdr:row>68</xdr:row>
          <xdr:rowOff>133350</xdr:rowOff>
        </xdr:to>
        <xdr:sp macro="" textlink="">
          <xdr:nvSpPr>
            <xdr:cNvPr id="1869" name="Check Box 845" hidden="1">
              <a:extLst>
                <a:ext uri="{63B3BB69-23CF-44E3-9099-C40C66FF867C}">
                  <a14:compatExt spid="_x0000_s1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219075</xdr:rowOff>
        </xdr:from>
        <xdr:to>
          <xdr:col>1</xdr:col>
          <xdr:colOff>0</xdr:colOff>
          <xdr:row>69</xdr:row>
          <xdr:rowOff>133350</xdr:rowOff>
        </xdr:to>
        <xdr:sp macro="" textlink="">
          <xdr:nvSpPr>
            <xdr:cNvPr id="1870" name="Check Box 846" hidden="1">
              <a:extLst>
                <a:ext uri="{63B3BB69-23CF-44E3-9099-C40C66FF867C}">
                  <a14:compatExt spid="_x0000_s1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219075</xdr:rowOff>
        </xdr:from>
        <xdr:to>
          <xdr:col>1</xdr:col>
          <xdr:colOff>0</xdr:colOff>
          <xdr:row>70</xdr:row>
          <xdr:rowOff>133350</xdr:rowOff>
        </xdr:to>
        <xdr:sp macro="" textlink="">
          <xdr:nvSpPr>
            <xdr:cNvPr id="1871" name="Check Box 847" hidden="1">
              <a:extLst>
                <a:ext uri="{63B3BB69-23CF-44E3-9099-C40C66FF867C}">
                  <a14:compatExt spid="_x0000_s1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219075</xdr:rowOff>
        </xdr:from>
        <xdr:to>
          <xdr:col>1</xdr:col>
          <xdr:colOff>0</xdr:colOff>
          <xdr:row>71</xdr:row>
          <xdr:rowOff>133350</xdr:rowOff>
        </xdr:to>
        <xdr:sp macro="" textlink="">
          <xdr:nvSpPr>
            <xdr:cNvPr id="1872" name="Check Box 848" hidden="1">
              <a:extLst>
                <a:ext uri="{63B3BB69-23CF-44E3-9099-C40C66FF867C}">
                  <a14:compatExt spid="_x0000_s1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219075</xdr:rowOff>
        </xdr:from>
        <xdr:to>
          <xdr:col>1</xdr:col>
          <xdr:colOff>0</xdr:colOff>
          <xdr:row>72</xdr:row>
          <xdr:rowOff>133350</xdr:rowOff>
        </xdr:to>
        <xdr:sp macro="" textlink="">
          <xdr:nvSpPr>
            <xdr:cNvPr id="1873" name="Check Box 849" hidden="1">
              <a:extLst>
                <a:ext uri="{63B3BB69-23CF-44E3-9099-C40C66FF867C}">
                  <a14:compatExt spid="_x0000_s1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219075</xdr:rowOff>
        </xdr:from>
        <xdr:to>
          <xdr:col>1</xdr:col>
          <xdr:colOff>0</xdr:colOff>
          <xdr:row>73</xdr:row>
          <xdr:rowOff>133350</xdr:rowOff>
        </xdr:to>
        <xdr:sp macro="" textlink="">
          <xdr:nvSpPr>
            <xdr:cNvPr id="1874" name="Check Box 850" hidden="1">
              <a:extLst>
                <a:ext uri="{63B3BB69-23CF-44E3-9099-C40C66FF867C}">
                  <a14:compatExt spid="_x0000_s1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875" name="Check Box 851" hidden="1">
              <a:extLst>
                <a:ext uri="{63B3BB69-23CF-44E3-9099-C40C66FF867C}">
                  <a14:compatExt spid="_x0000_s1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219075</xdr:rowOff>
        </xdr:from>
        <xdr:to>
          <xdr:col>1</xdr:col>
          <xdr:colOff>0</xdr:colOff>
          <xdr:row>85</xdr:row>
          <xdr:rowOff>133350</xdr:rowOff>
        </xdr:to>
        <xdr:sp macro="" textlink="">
          <xdr:nvSpPr>
            <xdr:cNvPr id="1876" name="Check Box 852" hidden="1">
              <a:extLst>
                <a:ext uri="{63B3BB69-23CF-44E3-9099-C40C66FF867C}">
                  <a14:compatExt spid="_x0000_s1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228600</xdr:rowOff>
        </xdr:from>
        <xdr:to>
          <xdr:col>1</xdr:col>
          <xdr:colOff>0</xdr:colOff>
          <xdr:row>86</xdr:row>
          <xdr:rowOff>142875</xdr:rowOff>
        </xdr:to>
        <xdr:sp macro="" textlink="">
          <xdr:nvSpPr>
            <xdr:cNvPr id="1877" name="Check Box 853" hidden="1">
              <a:extLst>
                <a:ext uri="{63B3BB69-23CF-44E3-9099-C40C66FF867C}">
                  <a14:compatExt spid="_x0000_s1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219075</xdr:rowOff>
        </xdr:from>
        <xdr:to>
          <xdr:col>1</xdr:col>
          <xdr:colOff>0</xdr:colOff>
          <xdr:row>87</xdr:row>
          <xdr:rowOff>133350</xdr:rowOff>
        </xdr:to>
        <xdr:sp macro="" textlink="">
          <xdr:nvSpPr>
            <xdr:cNvPr id="1878" name="Check Box 854" hidden="1">
              <a:extLst>
                <a:ext uri="{63B3BB69-23CF-44E3-9099-C40C66FF867C}">
                  <a14:compatExt spid="_x0000_s1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219075</xdr:rowOff>
        </xdr:from>
        <xdr:to>
          <xdr:col>1</xdr:col>
          <xdr:colOff>0</xdr:colOff>
          <xdr:row>90</xdr:row>
          <xdr:rowOff>133350</xdr:rowOff>
        </xdr:to>
        <xdr:sp macro="" textlink="">
          <xdr:nvSpPr>
            <xdr:cNvPr id="1880" name="Check Box 856" hidden="1">
              <a:extLst>
                <a:ext uri="{63B3BB69-23CF-44E3-9099-C40C66FF867C}">
                  <a14:compatExt spid="_x0000_s1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219075</xdr:rowOff>
        </xdr:from>
        <xdr:to>
          <xdr:col>1</xdr:col>
          <xdr:colOff>0</xdr:colOff>
          <xdr:row>73</xdr:row>
          <xdr:rowOff>133350</xdr:rowOff>
        </xdr:to>
        <xdr:sp macro="" textlink="">
          <xdr:nvSpPr>
            <xdr:cNvPr id="1881" name="Check Box 857" hidden="1">
              <a:extLst>
                <a:ext uri="{63B3BB69-23CF-44E3-9099-C40C66FF867C}">
                  <a14:compatExt spid="_x0000_s1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1</xdr:col>
          <xdr:colOff>0</xdr:colOff>
          <xdr:row>73</xdr:row>
          <xdr:rowOff>219075</xdr:rowOff>
        </xdr:to>
        <xdr:sp macro="" textlink="">
          <xdr:nvSpPr>
            <xdr:cNvPr id="1882" name="Check Box 858" hidden="1">
              <a:extLst>
                <a:ext uri="{63B3BB69-23CF-44E3-9099-C40C66FF867C}">
                  <a14:compatExt spid="_x0000_s1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219075</xdr:rowOff>
        </xdr:from>
        <xdr:to>
          <xdr:col>1</xdr:col>
          <xdr:colOff>0</xdr:colOff>
          <xdr:row>73</xdr:row>
          <xdr:rowOff>133350</xdr:rowOff>
        </xdr:to>
        <xdr:sp macro="" textlink="">
          <xdr:nvSpPr>
            <xdr:cNvPr id="1883" name="Check Box 859" hidden="1">
              <a:extLst>
                <a:ext uri="{63B3BB69-23CF-44E3-9099-C40C66FF867C}">
                  <a14:compatExt spid="_x0000_s1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1</xdr:col>
          <xdr:colOff>0</xdr:colOff>
          <xdr:row>73</xdr:row>
          <xdr:rowOff>219075</xdr:rowOff>
        </xdr:to>
        <xdr:sp macro="" textlink="">
          <xdr:nvSpPr>
            <xdr:cNvPr id="1884" name="Check Box 860" hidden="1">
              <a:extLst>
                <a:ext uri="{63B3BB69-23CF-44E3-9099-C40C66FF867C}">
                  <a14:compatExt spid="_x0000_s1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219075</xdr:rowOff>
        </xdr:from>
        <xdr:to>
          <xdr:col>1</xdr:col>
          <xdr:colOff>0</xdr:colOff>
          <xdr:row>73</xdr:row>
          <xdr:rowOff>133350</xdr:rowOff>
        </xdr:to>
        <xdr:sp macro="" textlink="">
          <xdr:nvSpPr>
            <xdr:cNvPr id="1885" name="Check Box 861" hidden="1">
              <a:extLst>
                <a:ext uri="{63B3BB69-23CF-44E3-9099-C40C66FF867C}">
                  <a14:compatExt spid="_x0000_s1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1</xdr:col>
          <xdr:colOff>0</xdr:colOff>
          <xdr:row>73</xdr:row>
          <xdr:rowOff>219075</xdr:rowOff>
        </xdr:to>
        <xdr:sp macro="" textlink="">
          <xdr:nvSpPr>
            <xdr:cNvPr id="1886" name="Check Box 862" hidden="1">
              <a:extLst>
                <a:ext uri="{63B3BB69-23CF-44E3-9099-C40C66FF867C}">
                  <a14:compatExt spid="_x0000_s1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887" name="Check Box 863" hidden="1">
              <a:extLst>
                <a:ext uri="{63B3BB69-23CF-44E3-9099-C40C66FF867C}">
                  <a14:compatExt spid="_x0000_s1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219075</xdr:rowOff>
        </xdr:from>
        <xdr:to>
          <xdr:col>1</xdr:col>
          <xdr:colOff>0</xdr:colOff>
          <xdr:row>77</xdr:row>
          <xdr:rowOff>133350</xdr:rowOff>
        </xdr:to>
        <xdr:sp macro="" textlink="">
          <xdr:nvSpPr>
            <xdr:cNvPr id="1888" name="Check Box 864" hidden="1">
              <a:extLst>
                <a:ext uri="{63B3BB69-23CF-44E3-9099-C40C66FF867C}">
                  <a14:compatExt spid="_x0000_s1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219075</xdr:rowOff>
        </xdr:from>
        <xdr:to>
          <xdr:col>1</xdr:col>
          <xdr:colOff>0</xdr:colOff>
          <xdr:row>79</xdr:row>
          <xdr:rowOff>133350</xdr:rowOff>
        </xdr:to>
        <xdr:sp macro="" textlink="">
          <xdr:nvSpPr>
            <xdr:cNvPr id="1889" name="Check Box 865" hidden="1">
              <a:extLst>
                <a:ext uri="{63B3BB69-23CF-44E3-9099-C40C66FF867C}">
                  <a14:compatExt spid="_x0000_s1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890" name="Check Box 866" hidden="1">
              <a:extLst>
                <a:ext uri="{63B3BB69-23CF-44E3-9099-C40C66FF867C}">
                  <a14:compatExt spid="_x0000_s1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219075</xdr:rowOff>
        </xdr:from>
        <xdr:to>
          <xdr:col>1</xdr:col>
          <xdr:colOff>0</xdr:colOff>
          <xdr:row>77</xdr:row>
          <xdr:rowOff>133350</xdr:rowOff>
        </xdr:to>
        <xdr:sp macro="" textlink="">
          <xdr:nvSpPr>
            <xdr:cNvPr id="1891" name="Check Box 867" hidden="1">
              <a:extLst>
                <a:ext uri="{63B3BB69-23CF-44E3-9099-C40C66FF867C}">
                  <a14:compatExt spid="_x0000_s1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219075</xdr:rowOff>
        </xdr:from>
        <xdr:to>
          <xdr:col>1</xdr:col>
          <xdr:colOff>0</xdr:colOff>
          <xdr:row>79</xdr:row>
          <xdr:rowOff>133350</xdr:rowOff>
        </xdr:to>
        <xdr:sp macro="" textlink="">
          <xdr:nvSpPr>
            <xdr:cNvPr id="1892" name="Check Box 868" hidden="1">
              <a:extLst>
                <a:ext uri="{63B3BB69-23CF-44E3-9099-C40C66FF867C}">
                  <a14:compatExt spid="_x0000_s1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893" name="Check Box 869" hidden="1">
              <a:extLst>
                <a:ext uri="{63B3BB69-23CF-44E3-9099-C40C66FF867C}">
                  <a14:compatExt spid="_x0000_s1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219075</xdr:rowOff>
        </xdr:from>
        <xdr:to>
          <xdr:col>1</xdr:col>
          <xdr:colOff>0</xdr:colOff>
          <xdr:row>77</xdr:row>
          <xdr:rowOff>133350</xdr:rowOff>
        </xdr:to>
        <xdr:sp macro="" textlink="">
          <xdr:nvSpPr>
            <xdr:cNvPr id="1894" name="Check Box 870" hidden="1">
              <a:extLst>
                <a:ext uri="{63B3BB69-23CF-44E3-9099-C40C66FF867C}">
                  <a14:compatExt spid="_x0000_s1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219075</xdr:rowOff>
        </xdr:from>
        <xdr:to>
          <xdr:col>1</xdr:col>
          <xdr:colOff>0</xdr:colOff>
          <xdr:row>79</xdr:row>
          <xdr:rowOff>133350</xdr:rowOff>
        </xdr:to>
        <xdr:sp macro="" textlink="">
          <xdr:nvSpPr>
            <xdr:cNvPr id="1895" name="Check Box 871" hidden="1">
              <a:extLst>
                <a:ext uri="{63B3BB69-23CF-44E3-9099-C40C66FF867C}">
                  <a14:compatExt spid="_x0000_s1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219075</xdr:rowOff>
        </xdr:from>
        <xdr:to>
          <xdr:col>1</xdr:col>
          <xdr:colOff>0</xdr:colOff>
          <xdr:row>77</xdr:row>
          <xdr:rowOff>133350</xdr:rowOff>
        </xdr:to>
        <xdr:sp macro="" textlink="">
          <xdr:nvSpPr>
            <xdr:cNvPr id="1896" name="Check Box 872" hidden="1">
              <a:extLst>
                <a:ext uri="{63B3BB69-23CF-44E3-9099-C40C66FF867C}">
                  <a14:compatExt spid="_x0000_s1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219075</xdr:rowOff>
        </xdr:from>
        <xdr:to>
          <xdr:col>1</xdr:col>
          <xdr:colOff>0</xdr:colOff>
          <xdr:row>78</xdr:row>
          <xdr:rowOff>133350</xdr:rowOff>
        </xdr:to>
        <xdr:sp macro="" textlink="">
          <xdr:nvSpPr>
            <xdr:cNvPr id="1897" name="Check Box 873" hidden="1">
              <a:extLst>
                <a:ext uri="{63B3BB69-23CF-44E3-9099-C40C66FF867C}">
                  <a14:compatExt spid="_x0000_s1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219075</xdr:rowOff>
        </xdr:from>
        <xdr:to>
          <xdr:col>1</xdr:col>
          <xdr:colOff>0</xdr:colOff>
          <xdr:row>77</xdr:row>
          <xdr:rowOff>133350</xdr:rowOff>
        </xdr:to>
        <xdr:sp macro="" textlink="">
          <xdr:nvSpPr>
            <xdr:cNvPr id="1898" name="Check Box 874" hidden="1">
              <a:extLst>
                <a:ext uri="{63B3BB69-23CF-44E3-9099-C40C66FF867C}">
                  <a14:compatExt spid="_x0000_s1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219075</xdr:rowOff>
        </xdr:from>
        <xdr:to>
          <xdr:col>1</xdr:col>
          <xdr:colOff>0</xdr:colOff>
          <xdr:row>78</xdr:row>
          <xdr:rowOff>133350</xdr:rowOff>
        </xdr:to>
        <xdr:sp macro="" textlink="">
          <xdr:nvSpPr>
            <xdr:cNvPr id="1899" name="Check Box 875" hidden="1">
              <a:extLst>
                <a:ext uri="{63B3BB69-23CF-44E3-9099-C40C66FF867C}">
                  <a14:compatExt spid="_x0000_s1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219075</xdr:rowOff>
        </xdr:from>
        <xdr:to>
          <xdr:col>1</xdr:col>
          <xdr:colOff>0</xdr:colOff>
          <xdr:row>77</xdr:row>
          <xdr:rowOff>133350</xdr:rowOff>
        </xdr:to>
        <xdr:sp macro="" textlink="">
          <xdr:nvSpPr>
            <xdr:cNvPr id="1900" name="Check Box 876" hidden="1">
              <a:extLst>
                <a:ext uri="{63B3BB69-23CF-44E3-9099-C40C66FF867C}">
                  <a14:compatExt spid="_x0000_s1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219075</xdr:rowOff>
        </xdr:from>
        <xdr:to>
          <xdr:col>1</xdr:col>
          <xdr:colOff>0</xdr:colOff>
          <xdr:row>78</xdr:row>
          <xdr:rowOff>133350</xdr:rowOff>
        </xdr:to>
        <xdr:sp macro="" textlink="">
          <xdr:nvSpPr>
            <xdr:cNvPr id="1901" name="Check Box 877" hidden="1">
              <a:extLst>
                <a:ext uri="{63B3BB69-23CF-44E3-9099-C40C66FF867C}">
                  <a14:compatExt spid="_x0000_s1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902" name="Check Box 878" hidden="1">
              <a:extLst>
                <a:ext uri="{63B3BB69-23CF-44E3-9099-C40C66FF867C}">
                  <a14:compatExt spid="_x0000_s1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219075</xdr:rowOff>
        </xdr:from>
        <xdr:to>
          <xdr:col>1</xdr:col>
          <xdr:colOff>0</xdr:colOff>
          <xdr:row>76</xdr:row>
          <xdr:rowOff>133350</xdr:rowOff>
        </xdr:to>
        <xdr:sp macro="" textlink="">
          <xdr:nvSpPr>
            <xdr:cNvPr id="1903" name="Check Box 879" hidden="1">
              <a:extLst>
                <a:ext uri="{63B3BB69-23CF-44E3-9099-C40C66FF867C}">
                  <a14:compatExt spid="_x0000_s1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904" name="Check Box 880" hidden="1">
              <a:extLst>
                <a:ext uri="{63B3BB69-23CF-44E3-9099-C40C66FF867C}">
                  <a14:compatExt spid="_x0000_s1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219075</xdr:rowOff>
        </xdr:from>
        <xdr:to>
          <xdr:col>1</xdr:col>
          <xdr:colOff>0</xdr:colOff>
          <xdr:row>76</xdr:row>
          <xdr:rowOff>133350</xdr:rowOff>
        </xdr:to>
        <xdr:sp macro="" textlink="">
          <xdr:nvSpPr>
            <xdr:cNvPr id="1905" name="Check Box 881" hidden="1">
              <a:extLst>
                <a:ext uri="{63B3BB69-23CF-44E3-9099-C40C66FF867C}">
                  <a14:compatExt spid="_x0000_s1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906" name="Check Box 882" hidden="1">
              <a:extLst>
                <a:ext uri="{63B3BB69-23CF-44E3-9099-C40C66FF867C}">
                  <a14:compatExt spid="_x0000_s1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219075</xdr:rowOff>
        </xdr:from>
        <xdr:to>
          <xdr:col>1</xdr:col>
          <xdr:colOff>0</xdr:colOff>
          <xdr:row>76</xdr:row>
          <xdr:rowOff>133350</xdr:rowOff>
        </xdr:to>
        <xdr:sp macro="" textlink="">
          <xdr:nvSpPr>
            <xdr:cNvPr id="1907" name="Check Box 883" hidden="1">
              <a:extLst>
                <a:ext uri="{63B3BB69-23CF-44E3-9099-C40C66FF867C}">
                  <a14:compatExt spid="_x0000_s1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908" name="Check Box 884" hidden="1">
              <a:extLst>
                <a:ext uri="{63B3BB69-23CF-44E3-9099-C40C66FF867C}">
                  <a14:compatExt spid="_x0000_s1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219075</xdr:rowOff>
        </xdr:from>
        <xdr:to>
          <xdr:col>1</xdr:col>
          <xdr:colOff>0</xdr:colOff>
          <xdr:row>75</xdr:row>
          <xdr:rowOff>133350</xdr:rowOff>
        </xdr:to>
        <xdr:sp macro="" textlink="">
          <xdr:nvSpPr>
            <xdr:cNvPr id="1909" name="Check Box 885" hidden="1">
              <a:extLst>
                <a:ext uri="{63B3BB69-23CF-44E3-9099-C40C66FF867C}">
                  <a14:compatExt spid="_x0000_s1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910" name="Check Box 886" hidden="1">
              <a:extLst>
                <a:ext uri="{63B3BB69-23CF-44E3-9099-C40C66FF867C}">
                  <a14:compatExt spid="_x0000_s1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219075</xdr:rowOff>
        </xdr:from>
        <xdr:to>
          <xdr:col>1</xdr:col>
          <xdr:colOff>0</xdr:colOff>
          <xdr:row>75</xdr:row>
          <xdr:rowOff>133350</xdr:rowOff>
        </xdr:to>
        <xdr:sp macro="" textlink="">
          <xdr:nvSpPr>
            <xdr:cNvPr id="1911" name="Check Box 887" hidden="1">
              <a:extLst>
                <a:ext uri="{63B3BB69-23CF-44E3-9099-C40C66FF867C}">
                  <a14:compatExt spid="_x0000_s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912" name="Check Box 888" hidden="1">
              <a:extLst>
                <a:ext uri="{63B3BB69-23CF-44E3-9099-C40C66FF867C}">
                  <a14:compatExt spid="_x0000_s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219075</xdr:rowOff>
        </xdr:from>
        <xdr:to>
          <xdr:col>1</xdr:col>
          <xdr:colOff>0</xdr:colOff>
          <xdr:row>75</xdr:row>
          <xdr:rowOff>133350</xdr:rowOff>
        </xdr:to>
        <xdr:sp macro="" textlink="">
          <xdr:nvSpPr>
            <xdr:cNvPr id="1913" name="Check Box 889" hidden="1">
              <a:extLst>
                <a:ext uri="{63B3BB69-23CF-44E3-9099-C40C66FF867C}">
                  <a14:compatExt spid="_x0000_s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219075</xdr:rowOff>
        </xdr:from>
        <xdr:to>
          <xdr:col>1</xdr:col>
          <xdr:colOff>0</xdr:colOff>
          <xdr:row>76</xdr:row>
          <xdr:rowOff>133350</xdr:rowOff>
        </xdr:to>
        <xdr:sp macro="" textlink="">
          <xdr:nvSpPr>
            <xdr:cNvPr id="1914" name="Check Box 890" hidden="1">
              <a:extLst>
                <a:ext uri="{63B3BB69-23CF-44E3-9099-C40C66FF867C}">
                  <a14:compatExt spid="_x0000_s1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219075</xdr:rowOff>
        </xdr:from>
        <xdr:to>
          <xdr:col>1</xdr:col>
          <xdr:colOff>0</xdr:colOff>
          <xdr:row>76</xdr:row>
          <xdr:rowOff>133350</xdr:rowOff>
        </xdr:to>
        <xdr:sp macro="" textlink="">
          <xdr:nvSpPr>
            <xdr:cNvPr id="1915" name="Check Box 891" hidden="1">
              <a:extLst>
                <a:ext uri="{63B3BB69-23CF-44E3-9099-C40C66FF867C}">
                  <a14:compatExt spid="_x0000_s1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219075</xdr:rowOff>
        </xdr:from>
        <xdr:to>
          <xdr:col>1</xdr:col>
          <xdr:colOff>0</xdr:colOff>
          <xdr:row>76</xdr:row>
          <xdr:rowOff>133350</xdr:rowOff>
        </xdr:to>
        <xdr:sp macro="" textlink="">
          <xdr:nvSpPr>
            <xdr:cNvPr id="1916" name="Check Box 892" hidden="1">
              <a:extLst>
                <a:ext uri="{63B3BB69-23CF-44E3-9099-C40C66FF867C}">
                  <a14:compatExt spid="_x0000_s1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17" name="Check Box 893" hidden="1">
              <a:extLst>
                <a:ext uri="{63B3BB69-23CF-44E3-9099-C40C66FF867C}">
                  <a14:compatExt spid="_x0000_s1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0</xdr:colOff>
          <xdr:row>116</xdr:row>
          <xdr:rowOff>219075</xdr:rowOff>
        </xdr:to>
        <xdr:sp macro="" textlink="">
          <xdr:nvSpPr>
            <xdr:cNvPr id="1918" name="Check Box 894" hidden="1">
              <a:extLst>
                <a:ext uri="{63B3BB69-23CF-44E3-9099-C40C66FF867C}">
                  <a14:compatExt spid="_x0000_s1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0</xdr:colOff>
          <xdr:row>116</xdr:row>
          <xdr:rowOff>219075</xdr:rowOff>
        </xdr:to>
        <xdr:sp macro="" textlink="">
          <xdr:nvSpPr>
            <xdr:cNvPr id="1919" name="Check Box 895" hidden="1">
              <a:extLst>
                <a:ext uri="{63B3BB69-23CF-44E3-9099-C40C66FF867C}">
                  <a14:compatExt spid="_x0000_s1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219075</xdr:rowOff>
        </xdr:from>
        <xdr:to>
          <xdr:col>1</xdr:col>
          <xdr:colOff>0</xdr:colOff>
          <xdr:row>118</xdr:row>
          <xdr:rowOff>85725</xdr:rowOff>
        </xdr:to>
        <xdr:sp macro="" textlink="">
          <xdr:nvSpPr>
            <xdr:cNvPr id="1920" name="Check Box 896" hidden="1">
              <a:extLst>
                <a:ext uri="{63B3BB69-23CF-44E3-9099-C40C66FF867C}">
                  <a14:compatExt spid="_x0000_s1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0</xdr:colOff>
          <xdr:row>118</xdr:row>
          <xdr:rowOff>171450</xdr:rowOff>
        </xdr:to>
        <xdr:sp macro="" textlink="">
          <xdr:nvSpPr>
            <xdr:cNvPr id="1922" name="Check Box 898" hidden="1">
              <a:extLst>
                <a:ext uri="{63B3BB69-23CF-44E3-9099-C40C66FF867C}">
                  <a14:compatExt spid="_x0000_s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23" name="Check Box 899" hidden="1">
              <a:extLst>
                <a:ext uri="{63B3BB69-23CF-44E3-9099-C40C66FF867C}">
                  <a14:compatExt spid="_x0000_s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0</xdr:colOff>
          <xdr:row>116</xdr:row>
          <xdr:rowOff>219075</xdr:rowOff>
        </xdr:to>
        <xdr:sp macro="" textlink="">
          <xdr:nvSpPr>
            <xdr:cNvPr id="1924" name="Check Box 900" hidden="1">
              <a:extLst>
                <a:ext uri="{63B3BB69-23CF-44E3-9099-C40C66FF867C}">
                  <a14:compatExt spid="_x0000_s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29" name="Check Box 905" hidden="1">
              <a:extLst>
                <a:ext uri="{63B3BB69-23CF-44E3-9099-C40C66FF867C}">
                  <a14:compatExt spid="_x0000_s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0</xdr:colOff>
          <xdr:row>116</xdr:row>
          <xdr:rowOff>219075</xdr:rowOff>
        </xdr:to>
        <xdr:sp macro="" textlink="">
          <xdr:nvSpPr>
            <xdr:cNvPr id="1930" name="Check Box 906" hidden="1">
              <a:extLst>
                <a:ext uri="{63B3BB69-23CF-44E3-9099-C40C66FF867C}">
                  <a14:compatExt spid="_x0000_s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0</xdr:colOff>
          <xdr:row>116</xdr:row>
          <xdr:rowOff>219075</xdr:rowOff>
        </xdr:to>
        <xdr:sp macro="" textlink="">
          <xdr:nvSpPr>
            <xdr:cNvPr id="1931" name="Check Box 907" hidden="1">
              <a:extLst>
                <a:ext uri="{63B3BB69-23CF-44E3-9099-C40C66FF867C}">
                  <a14:compatExt spid="_x0000_s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219075</xdr:rowOff>
        </xdr:from>
        <xdr:to>
          <xdr:col>1</xdr:col>
          <xdr:colOff>0</xdr:colOff>
          <xdr:row>118</xdr:row>
          <xdr:rowOff>85725</xdr:rowOff>
        </xdr:to>
        <xdr:sp macro="" textlink="">
          <xdr:nvSpPr>
            <xdr:cNvPr id="1932" name="Check Box 908" hidden="1">
              <a:extLst>
                <a:ext uri="{63B3BB69-23CF-44E3-9099-C40C66FF867C}">
                  <a14:compatExt spid="_x0000_s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35" name="Check Box 911" hidden="1">
              <a:extLst>
                <a:ext uri="{63B3BB69-23CF-44E3-9099-C40C66FF867C}">
                  <a14:compatExt spid="_x0000_s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219075</xdr:rowOff>
        </xdr:from>
        <xdr:to>
          <xdr:col>1</xdr:col>
          <xdr:colOff>0</xdr:colOff>
          <xdr:row>93</xdr:row>
          <xdr:rowOff>133350</xdr:rowOff>
        </xdr:to>
        <xdr:sp macro="" textlink="">
          <xdr:nvSpPr>
            <xdr:cNvPr id="1936" name="Check Box 912" hidden="1">
              <a:extLst>
                <a:ext uri="{63B3BB69-23CF-44E3-9099-C40C66FF867C}">
                  <a14:compatExt spid="_x0000_s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0</xdr:colOff>
          <xdr:row>116</xdr:row>
          <xdr:rowOff>219075</xdr:rowOff>
        </xdr:to>
        <xdr:sp macro="" textlink="">
          <xdr:nvSpPr>
            <xdr:cNvPr id="1937" name="Check Box 913" hidden="1">
              <a:extLst>
                <a:ext uri="{63B3BB69-23CF-44E3-9099-C40C66FF867C}">
                  <a14:compatExt spid="_x0000_s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38" name="Check Box 914" hidden="1">
              <a:extLst>
                <a:ext uri="{63B3BB69-23CF-44E3-9099-C40C66FF867C}">
                  <a14:compatExt spid="_x0000_s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41" name="Check Box 917" hidden="1">
              <a:extLst>
                <a:ext uri="{63B3BB69-23CF-44E3-9099-C40C66FF867C}">
                  <a14:compatExt spid="_x0000_s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219075</xdr:rowOff>
        </xdr:from>
        <xdr:to>
          <xdr:col>1</xdr:col>
          <xdr:colOff>0</xdr:colOff>
          <xdr:row>93</xdr:row>
          <xdr:rowOff>133350</xdr:rowOff>
        </xdr:to>
        <xdr:sp macro="" textlink="">
          <xdr:nvSpPr>
            <xdr:cNvPr id="1942" name="Check Box 918" hidden="1">
              <a:extLst>
                <a:ext uri="{63B3BB69-23CF-44E3-9099-C40C66FF867C}">
                  <a14:compatExt spid="_x0000_s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0</xdr:colOff>
          <xdr:row>116</xdr:row>
          <xdr:rowOff>219075</xdr:rowOff>
        </xdr:to>
        <xdr:sp macro="" textlink="">
          <xdr:nvSpPr>
            <xdr:cNvPr id="1943" name="Check Box 919" hidden="1">
              <a:extLst>
                <a:ext uri="{63B3BB69-23CF-44E3-9099-C40C66FF867C}">
                  <a14:compatExt spid="_x0000_s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219075</xdr:rowOff>
        </xdr:from>
        <xdr:to>
          <xdr:col>1</xdr:col>
          <xdr:colOff>0</xdr:colOff>
          <xdr:row>93</xdr:row>
          <xdr:rowOff>133350</xdr:rowOff>
        </xdr:to>
        <xdr:sp macro="" textlink="">
          <xdr:nvSpPr>
            <xdr:cNvPr id="1944" name="Check Box 920" hidden="1">
              <a:extLst>
                <a:ext uri="{63B3BB69-23CF-44E3-9099-C40C66FF867C}">
                  <a14:compatExt spid="_x0000_s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219075</xdr:rowOff>
        </xdr:from>
        <xdr:to>
          <xdr:col>1</xdr:col>
          <xdr:colOff>0</xdr:colOff>
          <xdr:row>93</xdr:row>
          <xdr:rowOff>133350</xdr:rowOff>
        </xdr:to>
        <xdr:sp macro="" textlink="">
          <xdr:nvSpPr>
            <xdr:cNvPr id="1948" name="Check Box 924" hidden="1">
              <a:extLst>
                <a:ext uri="{63B3BB69-23CF-44E3-9099-C40C66FF867C}">
                  <a14:compatExt spid="_x0000_s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50" name="Check Box 926" hidden="1">
              <a:extLst>
                <a:ext uri="{63B3BB69-23CF-44E3-9099-C40C66FF867C}">
                  <a14:compatExt spid="_x0000_s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0</xdr:colOff>
          <xdr:row>92</xdr:row>
          <xdr:rowOff>219075</xdr:rowOff>
        </xdr:to>
        <xdr:sp macro="" textlink="">
          <xdr:nvSpPr>
            <xdr:cNvPr id="1951" name="Check Box 927" hidden="1">
              <a:extLst>
                <a:ext uri="{63B3BB69-23CF-44E3-9099-C40C66FF867C}">
                  <a14:compatExt spid="_x0000_s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52" name="Check Box 928" hidden="1">
              <a:extLst>
                <a:ext uri="{63B3BB69-23CF-44E3-9099-C40C66FF867C}">
                  <a14:compatExt spid="_x0000_s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54" name="Check Box 930" hidden="1">
              <a:extLst>
                <a:ext uri="{63B3BB69-23CF-44E3-9099-C40C66FF867C}">
                  <a14:compatExt spid="_x0000_s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56" name="Check Box 932" hidden="1">
              <a:extLst>
                <a:ext uri="{63B3BB69-23CF-44E3-9099-C40C66FF867C}">
                  <a14:compatExt spid="_x0000_s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58" name="Check Box 934" hidden="1">
              <a:extLst>
                <a:ext uri="{63B3BB69-23CF-44E3-9099-C40C66FF867C}">
                  <a14:compatExt spid="_x0000_s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60" name="Check Box 936" hidden="1">
              <a:extLst>
                <a:ext uri="{63B3BB69-23CF-44E3-9099-C40C66FF867C}">
                  <a14:compatExt spid="_x0000_s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219075</xdr:rowOff>
        </xdr:from>
        <xdr:to>
          <xdr:col>1</xdr:col>
          <xdr:colOff>0</xdr:colOff>
          <xdr:row>79</xdr:row>
          <xdr:rowOff>133350</xdr:rowOff>
        </xdr:to>
        <xdr:sp macro="" textlink="">
          <xdr:nvSpPr>
            <xdr:cNvPr id="1965" name="Check Box 941" hidden="1">
              <a:extLst>
                <a:ext uri="{63B3BB69-23CF-44E3-9099-C40C66FF867C}">
                  <a14:compatExt spid="_x0000_s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66" name="Check Box 942" hidden="1">
              <a:extLst>
                <a:ext uri="{63B3BB69-23CF-44E3-9099-C40C66FF867C}">
                  <a14:compatExt spid="_x0000_s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219075</xdr:rowOff>
        </xdr:from>
        <xdr:to>
          <xdr:col>1</xdr:col>
          <xdr:colOff>0</xdr:colOff>
          <xdr:row>79</xdr:row>
          <xdr:rowOff>133350</xdr:rowOff>
        </xdr:to>
        <xdr:sp macro="" textlink="">
          <xdr:nvSpPr>
            <xdr:cNvPr id="1967" name="Check Box 943" hidden="1">
              <a:extLst>
                <a:ext uri="{63B3BB69-23CF-44E3-9099-C40C66FF867C}">
                  <a14:compatExt spid="_x0000_s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68" name="Check Box 944" hidden="1">
              <a:extLst>
                <a:ext uri="{63B3BB69-23CF-44E3-9099-C40C66FF867C}">
                  <a14:compatExt spid="_x0000_s1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219075</xdr:rowOff>
        </xdr:from>
        <xdr:to>
          <xdr:col>1</xdr:col>
          <xdr:colOff>0</xdr:colOff>
          <xdr:row>79</xdr:row>
          <xdr:rowOff>133350</xdr:rowOff>
        </xdr:to>
        <xdr:sp macro="" textlink="">
          <xdr:nvSpPr>
            <xdr:cNvPr id="1969" name="Check Box 945" hidden="1">
              <a:extLst>
                <a:ext uri="{63B3BB69-23CF-44E3-9099-C40C66FF867C}">
                  <a14:compatExt spid="_x0000_s1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70" name="Check Box 946" hidden="1">
              <a:extLst>
                <a:ext uri="{63B3BB69-23CF-44E3-9099-C40C66FF867C}">
                  <a14:compatExt spid="_x0000_s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219075</xdr:rowOff>
        </xdr:from>
        <xdr:to>
          <xdr:col>1</xdr:col>
          <xdr:colOff>0</xdr:colOff>
          <xdr:row>79</xdr:row>
          <xdr:rowOff>133350</xdr:rowOff>
        </xdr:to>
        <xdr:sp macro="" textlink="">
          <xdr:nvSpPr>
            <xdr:cNvPr id="1971" name="Check Box 947" hidden="1">
              <a:extLst>
                <a:ext uri="{63B3BB69-23CF-44E3-9099-C40C66FF867C}">
                  <a14:compatExt spid="_x0000_s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79</xdr:row>
          <xdr:rowOff>219075</xdr:rowOff>
        </xdr:from>
        <xdr:to>
          <xdr:col>1</xdr:col>
          <xdr:colOff>0</xdr:colOff>
          <xdr:row>80</xdr:row>
          <xdr:rowOff>133350</xdr:rowOff>
        </xdr:to>
        <xdr:sp macro="" textlink="">
          <xdr:nvSpPr>
            <xdr:cNvPr id="1972" name="Check Box 948" hidden="1">
              <a:extLst>
                <a:ext uri="{63B3BB69-23CF-44E3-9099-C40C66FF867C}">
                  <a14:compatExt spid="_x0000_s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219075</xdr:rowOff>
        </xdr:from>
        <xdr:to>
          <xdr:col>1</xdr:col>
          <xdr:colOff>0</xdr:colOff>
          <xdr:row>79</xdr:row>
          <xdr:rowOff>133350</xdr:rowOff>
        </xdr:to>
        <xdr:sp macro="" textlink="">
          <xdr:nvSpPr>
            <xdr:cNvPr id="1973" name="Check Box 949" hidden="1">
              <a:extLst>
                <a:ext uri="{63B3BB69-23CF-44E3-9099-C40C66FF867C}">
                  <a14:compatExt spid="_x0000_s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79</xdr:row>
          <xdr:rowOff>219075</xdr:rowOff>
        </xdr:from>
        <xdr:to>
          <xdr:col>1</xdr:col>
          <xdr:colOff>0</xdr:colOff>
          <xdr:row>80</xdr:row>
          <xdr:rowOff>133350</xdr:rowOff>
        </xdr:to>
        <xdr:sp macro="" textlink="">
          <xdr:nvSpPr>
            <xdr:cNvPr id="1974" name="Check Box 950" hidden="1">
              <a:extLst>
                <a:ext uri="{63B3BB69-23CF-44E3-9099-C40C66FF867C}">
                  <a14:compatExt spid="_x0000_s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219075</xdr:rowOff>
        </xdr:from>
        <xdr:to>
          <xdr:col>1</xdr:col>
          <xdr:colOff>0</xdr:colOff>
          <xdr:row>79</xdr:row>
          <xdr:rowOff>133350</xdr:rowOff>
        </xdr:to>
        <xdr:sp macro="" textlink="">
          <xdr:nvSpPr>
            <xdr:cNvPr id="1975" name="Check Box 951" hidden="1">
              <a:extLst>
                <a:ext uri="{63B3BB69-23CF-44E3-9099-C40C66FF867C}">
                  <a14:compatExt spid="_x0000_s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79</xdr:row>
          <xdr:rowOff>219075</xdr:rowOff>
        </xdr:from>
        <xdr:to>
          <xdr:col>1</xdr:col>
          <xdr:colOff>0</xdr:colOff>
          <xdr:row>80</xdr:row>
          <xdr:rowOff>133350</xdr:rowOff>
        </xdr:to>
        <xdr:sp macro="" textlink="">
          <xdr:nvSpPr>
            <xdr:cNvPr id="1976" name="Check Box 952" hidden="1">
              <a:extLst>
                <a:ext uri="{63B3BB69-23CF-44E3-9099-C40C66FF867C}">
                  <a14:compatExt spid="_x0000_s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77" name="Check Box 953" hidden="1">
              <a:extLst>
                <a:ext uri="{63B3BB69-23CF-44E3-9099-C40C66FF867C}">
                  <a14:compatExt spid="_x0000_s1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219075</xdr:rowOff>
        </xdr:from>
        <xdr:to>
          <xdr:col>1</xdr:col>
          <xdr:colOff>0</xdr:colOff>
          <xdr:row>84</xdr:row>
          <xdr:rowOff>133350</xdr:rowOff>
        </xdr:to>
        <xdr:sp macro="" textlink="">
          <xdr:nvSpPr>
            <xdr:cNvPr id="1978" name="Check Box 954" hidden="1">
              <a:extLst>
                <a:ext uri="{63B3BB69-23CF-44E3-9099-C40C66FF867C}">
                  <a14:compatExt spid="_x0000_s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1</xdr:col>
          <xdr:colOff>0</xdr:colOff>
          <xdr:row>84</xdr:row>
          <xdr:rowOff>219075</xdr:rowOff>
        </xdr:to>
        <xdr:sp macro="" textlink="">
          <xdr:nvSpPr>
            <xdr:cNvPr id="1979" name="Check Box 955" hidden="1">
              <a:extLst>
                <a:ext uri="{63B3BB69-23CF-44E3-9099-C40C66FF867C}">
                  <a14:compatExt spid="_x0000_s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80" name="Check Box 956" hidden="1">
              <a:extLst>
                <a:ext uri="{63B3BB69-23CF-44E3-9099-C40C66FF867C}">
                  <a14:compatExt spid="_x0000_s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219075</xdr:rowOff>
        </xdr:from>
        <xdr:to>
          <xdr:col>1</xdr:col>
          <xdr:colOff>0</xdr:colOff>
          <xdr:row>84</xdr:row>
          <xdr:rowOff>133350</xdr:rowOff>
        </xdr:to>
        <xdr:sp macro="" textlink="">
          <xdr:nvSpPr>
            <xdr:cNvPr id="1981" name="Check Box 957" hidden="1">
              <a:extLst>
                <a:ext uri="{63B3BB69-23CF-44E3-9099-C40C66FF867C}">
                  <a14:compatExt spid="_x0000_s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1</xdr:col>
          <xdr:colOff>0</xdr:colOff>
          <xdr:row>84</xdr:row>
          <xdr:rowOff>219075</xdr:rowOff>
        </xdr:to>
        <xdr:sp macro="" textlink="">
          <xdr:nvSpPr>
            <xdr:cNvPr id="1982" name="Check Box 958" hidden="1">
              <a:extLst>
                <a:ext uri="{63B3BB69-23CF-44E3-9099-C40C66FF867C}">
                  <a14:compatExt spid="_x0000_s1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83" name="Check Box 959" hidden="1">
              <a:extLst>
                <a:ext uri="{63B3BB69-23CF-44E3-9099-C40C66FF867C}">
                  <a14:compatExt spid="_x0000_s1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219075</xdr:rowOff>
        </xdr:from>
        <xdr:to>
          <xdr:col>1</xdr:col>
          <xdr:colOff>0</xdr:colOff>
          <xdr:row>84</xdr:row>
          <xdr:rowOff>133350</xdr:rowOff>
        </xdr:to>
        <xdr:sp macro="" textlink="">
          <xdr:nvSpPr>
            <xdr:cNvPr id="1984" name="Check Box 960" hidden="1">
              <a:extLst>
                <a:ext uri="{63B3BB69-23CF-44E3-9099-C40C66FF867C}">
                  <a14:compatExt spid="_x0000_s1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1</xdr:col>
          <xdr:colOff>0</xdr:colOff>
          <xdr:row>84</xdr:row>
          <xdr:rowOff>219075</xdr:rowOff>
        </xdr:to>
        <xdr:sp macro="" textlink="">
          <xdr:nvSpPr>
            <xdr:cNvPr id="1985" name="Check Box 961" hidden="1">
              <a:extLst>
                <a:ext uri="{63B3BB69-23CF-44E3-9099-C40C66FF867C}">
                  <a14:compatExt spid="_x0000_s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219075</xdr:rowOff>
        </xdr:from>
        <xdr:to>
          <xdr:col>1</xdr:col>
          <xdr:colOff>0</xdr:colOff>
          <xdr:row>84</xdr:row>
          <xdr:rowOff>133350</xdr:rowOff>
        </xdr:to>
        <xdr:sp macro="" textlink="">
          <xdr:nvSpPr>
            <xdr:cNvPr id="1986" name="Check Box 962" hidden="1">
              <a:extLst>
                <a:ext uri="{63B3BB69-23CF-44E3-9099-C40C66FF867C}">
                  <a14:compatExt spid="_x0000_s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1</xdr:col>
          <xdr:colOff>0</xdr:colOff>
          <xdr:row>84</xdr:row>
          <xdr:rowOff>219075</xdr:rowOff>
        </xdr:to>
        <xdr:sp macro="" textlink="">
          <xdr:nvSpPr>
            <xdr:cNvPr id="1987" name="Check Box 963" hidden="1">
              <a:extLst>
                <a:ext uri="{63B3BB69-23CF-44E3-9099-C40C66FF867C}">
                  <a14:compatExt spid="_x0000_s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219075</xdr:rowOff>
        </xdr:from>
        <xdr:to>
          <xdr:col>1</xdr:col>
          <xdr:colOff>0</xdr:colOff>
          <xdr:row>84</xdr:row>
          <xdr:rowOff>133350</xdr:rowOff>
        </xdr:to>
        <xdr:sp macro="" textlink="">
          <xdr:nvSpPr>
            <xdr:cNvPr id="1988" name="Check Box 964" hidden="1">
              <a:extLst>
                <a:ext uri="{63B3BB69-23CF-44E3-9099-C40C66FF867C}">
                  <a14:compatExt spid="_x0000_s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1</xdr:col>
          <xdr:colOff>0</xdr:colOff>
          <xdr:row>84</xdr:row>
          <xdr:rowOff>219075</xdr:rowOff>
        </xdr:to>
        <xdr:sp macro="" textlink="">
          <xdr:nvSpPr>
            <xdr:cNvPr id="1989" name="Check Box 965" hidden="1">
              <a:extLst>
                <a:ext uri="{63B3BB69-23CF-44E3-9099-C40C66FF867C}">
                  <a14:compatExt spid="_x0000_s1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219075</xdr:rowOff>
        </xdr:from>
        <xdr:to>
          <xdr:col>1</xdr:col>
          <xdr:colOff>0</xdr:colOff>
          <xdr:row>84</xdr:row>
          <xdr:rowOff>133350</xdr:rowOff>
        </xdr:to>
        <xdr:sp macro="" textlink="">
          <xdr:nvSpPr>
            <xdr:cNvPr id="1990" name="Check Box 966" hidden="1">
              <a:extLst>
                <a:ext uri="{63B3BB69-23CF-44E3-9099-C40C66FF867C}">
                  <a14:compatExt spid="_x0000_s1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1</xdr:col>
          <xdr:colOff>0</xdr:colOff>
          <xdr:row>84</xdr:row>
          <xdr:rowOff>219075</xdr:rowOff>
        </xdr:to>
        <xdr:sp macro="" textlink="">
          <xdr:nvSpPr>
            <xdr:cNvPr id="1991" name="Check Box 967" hidden="1">
              <a:extLst>
                <a:ext uri="{63B3BB69-23CF-44E3-9099-C40C66FF867C}">
                  <a14:compatExt spid="_x0000_s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92" name="Check Box 968" hidden="1">
              <a:extLst>
                <a:ext uri="{63B3BB69-23CF-44E3-9099-C40C66FF867C}">
                  <a14:compatExt spid="_x0000_s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219075</xdr:rowOff>
        </xdr:from>
        <xdr:to>
          <xdr:col>1</xdr:col>
          <xdr:colOff>0</xdr:colOff>
          <xdr:row>83</xdr:row>
          <xdr:rowOff>133350</xdr:rowOff>
        </xdr:to>
        <xdr:sp macro="" textlink="">
          <xdr:nvSpPr>
            <xdr:cNvPr id="1993" name="Check Box 969" hidden="1">
              <a:extLst>
                <a:ext uri="{63B3BB69-23CF-44E3-9099-C40C66FF867C}">
                  <a14:compatExt spid="_x0000_s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94" name="Check Box 970" hidden="1">
              <a:extLst>
                <a:ext uri="{63B3BB69-23CF-44E3-9099-C40C66FF867C}">
                  <a14:compatExt spid="_x0000_s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219075</xdr:rowOff>
        </xdr:from>
        <xdr:to>
          <xdr:col>1</xdr:col>
          <xdr:colOff>0</xdr:colOff>
          <xdr:row>83</xdr:row>
          <xdr:rowOff>133350</xdr:rowOff>
        </xdr:to>
        <xdr:sp macro="" textlink="">
          <xdr:nvSpPr>
            <xdr:cNvPr id="1995" name="Check Box 971" hidden="1">
              <a:extLst>
                <a:ext uri="{63B3BB69-23CF-44E3-9099-C40C66FF867C}">
                  <a14:compatExt spid="_x0000_s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96" name="Check Box 972" hidden="1">
              <a:extLst>
                <a:ext uri="{63B3BB69-23CF-44E3-9099-C40C66FF867C}">
                  <a14:compatExt spid="_x0000_s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219075</xdr:rowOff>
        </xdr:from>
        <xdr:to>
          <xdr:col>1</xdr:col>
          <xdr:colOff>0</xdr:colOff>
          <xdr:row>83</xdr:row>
          <xdr:rowOff>133350</xdr:rowOff>
        </xdr:to>
        <xdr:sp macro="" textlink="">
          <xdr:nvSpPr>
            <xdr:cNvPr id="1997" name="Check Box 973" hidden="1">
              <a:extLst>
                <a:ext uri="{63B3BB69-23CF-44E3-9099-C40C66FF867C}">
                  <a14:compatExt spid="_x0000_s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98" name="Check Box 974" hidden="1">
              <a:extLst>
                <a:ext uri="{63B3BB69-23CF-44E3-9099-C40C66FF867C}">
                  <a14:compatExt spid="_x0000_s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219075</xdr:rowOff>
        </xdr:from>
        <xdr:to>
          <xdr:col>1</xdr:col>
          <xdr:colOff>0</xdr:colOff>
          <xdr:row>82</xdr:row>
          <xdr:rowOff>133350</xdr:rowOff>
        </xdr:to>
        <xdr:sp macro="" textlink="">
          <xdr:nvSpPr>
            <xdr:cNvPr id="1999" name="Check Box 975" hidden="1">
              <a:extLst>
                <a:ext uri="{63B3BB69-23CF-44E3-9099-C40C66FF867C}">
                  <a14:compatExt spid="_x0000_s1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2000" name="Check Box 976" hidden="1">
              <a:extLst>
                <a:ext uri="{63B3BB69-23CF-44E3-9099-C40C66FF867C}">
                  <a14:compatExt spid="_x0000_s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219075</xdr:rowOff>
        </xdr:from>
        <xdr:to>
          <xdr:col>1</xdr:col>
          <xdr:colOff>0</xdr:colOff>
          <xdr:row>82</xdr:row>
          <xdr:rowOff>133350</xdr:rowOff>
        </xdr:to>
        <xdr:sp macro="" textlink="">
          <xdr:nvSpPr>
            <xdr:cNvPr id="2001" name="Check Box 977" hidden="1">
              <a:extLst>
                <a:ext uri="{63B3BB69-23CF-44E3-9099-C40C66FF867C}">
                  <a14:compatExt spid="_x0000_s2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2002" name="Check Box 978" hidden="1">
              <a:extLst>
                <a:ext uri="{63B3BB69-23CF-44E3-9099-C40C66FF867C}">
                  <a14:compatExt spid="_x0000_s2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219075</xdr:rowOff>
        </xdr:from>
        <xdr:to>
          <xdr:col>1</xdr:col>
          <xdr:colOff>0</xdr:colOff>
          <xdr:row>82</xdr:row>
          <xdr:rowOff>133350</xdr:rowOff>
        </xdr:to>
        <xdr:sp macro="" textlink="">
          <xdr:nvSpPr>
            <xdr:cNvPr id="2003" name="Check Box 979" hidden="1">
              <a:extLst>
                <a:ext uri="{63B3BB69-23CF-44E3-9099-C40C66FF867C}">
                  <a14:compatExt spid="_x0000_s2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219075</xdr:rowOff>
        </xdr:from>
        <xdr:to>
          <xdr:col>1</xdr:col>
          <xdr:colOff>0</xdr:colOff>
          <xdr:row>83</xdr:row>
          <xdr:rowOff>133350</xdr:rowOff>
        </xdr:to>
        <xdr:sp macro="" textlink="">
          <xdr:nvSpPr>
            <xdr:cNvPr id="2004" name="Check Box 980" hidden="1">
              <a:extLst>
                <a:ext uri="{63B3BB69-23CF-44E3-9099-C40C66FF867C}">
                  <a14:compatExt spid="_x0000_s2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219075</xdr:rowOff>
        </xdr:from>
        <xdr:to>
          <xdr:col>1</xdr:col>
          <xdr:colOff>0</xdr:colOff>
          <xdr:row>83</xdr:row>
          <xdr:rowOff>133350</xdr:rowOff>
        </xdr:to>
        <xdr:sp macro="" textlink="">
          <xdr:nvSpPr>
            <xdr:cNvPr id="2005" name="Check Box 981" hidden="1">
              <a:extLst>
                <a:ext uri="{63B3BB69-23CF-44E3-9099-C40C66FF867C}">
                  <a14:compatExt spid="_x0000_s2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219075</xdr:rowOff>
        </xdr:from>
        <xdr:to>
          <xdr:col>1</xdr:col>
          <xdr:colOff>0</xdr:colOff>
          <xdr:row>83</xdr:row>
          <xdr:rowOff>133350</xdr:rowOff>
        </xdr:to>
        <xdr:sp macro="" textlink="">
          <xdr:nvSpPr>
            <xdr:cNvPr id="2006" name="Check Box 982" hidden="1">
              <a:extLst>
                <a:ext uri="{63B3BB69-23CF-44E3-9099-C40C66FF867C}">
                  <a14:compatExt spid="_x0000_s2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2019" name="Check Box 995" hidden="1">
              <a:extLst>
                <a:ext uri="{63B3BB69-23CF-44E3-9099-C40C66FF867C}">
                  <a14:compatExt spid="_x0000_s2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0</xdr:colOff>
          <xdr:row>16</xdr:row>
          <xdr:rowOff>219075</xdr:rowOff>
        </xdr:to>
        <xdr:sp macro="" textlink="">
          <xdr:nvSpPr>
            <xdr:cNvPr id="2031" name="Check Box 1007" hidden="1">
              <a:extLst>
                <a:ext uri="{63B3BB69-23CF-44E3-9099-C40C66FF867C}">
                  <a14:compatExt spid="_x0000_s2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0</xdr:colOff>
          <xdr:row>16</xdr:row>
          <xdr:rowOff>219075</xdr:rowOff>
        </xdr:to>
        <xdr:sp macro="" textlink="">
          <xdr:nvSpPr>
            <xdr:cNvPr id="2032" name="Check Box 1008" hidden="1">
              <a:extLst>
                <a:ext uri="{63B3BB69-23CF-44E3-9099-C40C66FF867C}">
                  <a14:compatExt spid="_x0000_s2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0</xdr:rowOff>
        </xdr:from>
        <xdr:to>
          <xdr:col>1</xdr:col>
          <xdr:colOff>0</xdr:colOff>
          <xdr:row>17</xdr:row>
          <xdr:rowOff>219075</xdr:rowOff>
        </xdr:to>
        <xdr:sp macro="" textlink="">
          <xdr:nvSpPr>
            <xdr:cNvPr id="2033" name="Check Box 1009" hidden="1">
              <a:extLst>
                <a:ext uri="{63B3BB69-23CF-44E3-9099-C40C66FF867C}">
                  <a14:compatExt spid="_x0000_s2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1</xdr:col>
          <xdr:colOff>0</xdr:colOff>
          <xdr:row>19</xdr:row>
          <xdr:rowOff>219075</xdr:rowOff>
        </xdr:to>
        <xdr:sp macro="" textlink="">
          <xdr:nvSpPr>
            <xdr:cNvPr id="2034" name="Check Box 1010" hidden="1">
              <a:extLst>
                <a:ext uri="{63B3BB69-23CF-44E3-9099-C40C66FF867C}">
                  <a14:compatExt spid="_x0000_s2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0</xdr:colOff>
          <xdr:row>22</xdr:row>
          <xdr:rowOff>219075</xdr:rowOff>
        </xdr:to>
        <xdr:sp macro="" textlink="">
          <xdr:nvSpPr>
            <xdr:cNvPr id="2035" name="Check Box 1011" hidden="1">
              <a:extLst>
                <a:ext uri="{63B3BB69-23CF-44E3-9099-C40C66FF867C}">
                  <a14:compatExt spid="_x0000_s2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0</xdr:colOff>
          <xdr:row>23</xdr:row>
          <xdr:rowOff>219075</xdr:rowOff>
        </xdr:to>
        <xdr:sp macro="" textlink="">
          <xdr:nvSpPr>
            <xdr:cNvPr id="2036" name="Check Box 1012" hidden="1">
              <a:extLst>
                <a:ext uri="{63B3BB69-23CF-44E3-9099-C40C66FF867C}">
                  <a14:compatExt spid="_x0000_s2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0</xdr:rowOff>
        </xdr:from>
        <xdr:to>
          <xdr:col>1</xdr:col>
          <xdr:colOff>0</xdr:colOff>
          <xdr:row>17</xdr:row>
          <xdr:rowOff>219075</xdr:rowOff>
        </xdr:to>
        <xdr:sp macro="" textlink="">
          <xdr:nvSpPr>
            <xdr:cNvPr id="2037" name="Check Box 1013" hidden="1">
              <a:extLst>
                <a:ext uri="{63B3BB69-23CF-44E3-9099-C40C66FF867C}">
                  <a14:compatExt spid="_x0000_s2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1</xdr:col>
          <xdr:colOff>0</xdr:colOff>
          <xdr:row>19</xdr:row>
          <xdr:rowOff>219075</xdr:rowOff>
        </xdr:to>
        <xdr:sp macro="" textlink="">
          <xdr:nvSpPr>
            <xdr:cNvPr id="2038" name="Check Box 1014" hidden="1">
              <a:extLst>
                <a:ext uri="{63B3BB69-23CF-44E3-9099-C40C66FF867C}">
                  <a14:compatExt spid="_x0000_s2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0</xdr:colOff>
          <xdr:row>22</xdr:row>
          <xdr:rowOff>219075</xdr:rowOff>
        </xdr:to>
        <xdr:sp macro="" textlink="">
          <xdr:nvSpPr>
            <xdr:cNvPr id="2039" name="Check Box 1015" hidden="1">
              <a:extLst>
                <a:ext uri="{63B3BB69-23CF-44E3-9099-C40C66FF867C}">
                  <a14:compatExt spid="_x0000_s2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0</xdr:colOff>
          <xdr:row>23</xdr:row>
          <xdr:rowOff>219075</xdr:rowOff>
        </xdr:to>
        <xdr:sp macro="" textlink="">
          <xdr:nvSpPr>
            <xdr:cNvPr id="2040" name="Check Box 1016" hidden="1">
              <a:extLst>
                <a:ext uri="{63B3BB69-23CF-44E3-9099-C40C66FF867C}">
                  <a14:compatExt spid="_x0000_s2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0</xdr:rowOff>
        </xdr:from>
        <xdr:to>
          <xdr:col>1</xdr:col>
          <xdr:colOff>0</xdr:colOff>
          <xdr:row>24</xdr:row>
          <xdr:rowOff>219075</xdr:rowOff>
        </xdr:to>
        <xdr:sp macro="" textlink="">
          <xdr:nvSpPr>
            <xdr:cNvPr id="2041" name="Check Box 1017" hidden="1">
              <a:extLst>
                <a:ext uri="{63B3BB69-23CF-44E3-9099-C40C66FF867C}">
                  <a14:compatExt spid="_x0000_s2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1</xdr:col>
          <xdr:colOff>0</xdr:colOff>
          <xdr:row>25</xdr:row>
          <xdr:rowOff>219075</xdr:rowOff>
        </xdr:to>
        <xdr:sp macro="" textlink="">
          <xdr:nvSpPr>
            <xdr:cNvPr id="2042" name="Check Box 1018" hidden="1">
              <a:extLst>
                <a:ext uri="{63B3BB69-23CF-44E3-9099-C40C66FF867C}">
                  <a14:compatExt spid="_x0000_s2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1</xdr:col>
          <xdr:colOff>0</xdr:colOff>
          <xdr:row>26</xdr:row>
          <xdr:rowOff>219075</xdr:rowOff>
        </xdr:to>
        <xdr:sp macro="" textlink="">
          <xdr:nvSpPr>
            <xdr:cNvPr id="2043" name="Check Box 1019" hidden="1">
              <a:extLst>
                <a:ext uri="{63B3BB69-23CF-44E3-9099-C40C66FF867C}">
                  <a14:compatExt spid="_x0000_s2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1</xdr:col>
          <xdr:colOff>0</xdr:colOff>
          <xdr:row>27</xdr:row>
          <xdr:rowOff>219075</xdr:rowOff>
        </xdr:to>
        <xdr:sp macro="" textlink="">
          <xdr:nvSpPr>
            <xdr:cNvPr id="2044" name="Check Box 1020" hidden="1">
              <a:extLst>
                <a:ext uri="{63B3BB69-23CF-44E3-9099-C40C66FF867C}">
                  <a14:compatExt spid="_x0000_s2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0</xdr:colOff>
          <xdr:row>28</xdr:row>
          <xdr:rowOff>219075</xdr:rowOff>
        </xdr:to>
        <xdr:sp macro="" textlink="">
          <xdr:nvSpPr>
            <xdr:cNvPr id="2045" name="Check Box 1021" hidden="1">
              <a:extLst>
                <a:ext uri="{63B3BB69-23CF-44E3-9099-C40C66FF867C}">
                  <a14:compatExt spid="_x0000_s2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0</xdr:colOff>
          <xdr:row>29</xdr:row>
          <xdr:rowOff>219075</xdr:rowOff>
        </xdr:to>
        <xdr:sp macro="" textlink="">
          <xdr:nvSpPr>
            <xdr:cNvPr id="2046" name="Check Box 1022" hidden="1">
              <a:extLst>
                <a:ext uri="{63B3BB69-23CF-44E3-9099-C40C66FF867C}">
                  <a14:compatExt spid="_x0000_s2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2047" name="Check Box 1023" hidden="1">
              <a:extLst>
                <a:ext uri="{63B3BB69-23CF-44E3-9099-C40C66FF867C}">
                  <a14:compatExt spid="_x0000_s2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6384" name="Check Box 1024" hidden="1">
              <a:extLst>
                <a:ext uri="{63B3BB69-23CF-44E3-9099-C40C66FF867C}">
                  <a14:compatExt spid="_x0000_s16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6385" name="Check Box 1025" hidden="1">
              <a:extLst>
                <a:ext uri="{63B3BB69-23CF-44E3-9099-C40C66FF867C}">
                  <a14:compatExt spid="_x0000_s16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xdr:col>
          <xdr:colOff>0</xdr:colOff>
          <xdr:row>46</xdr:row>
          <xdr:rowOff>219075</xdr:rowOff>
        </xdr:to>
        <xdr:sp macro="" textlink="">
          <xdr:nvSpPr>
            <xdr:cNvPr id="16386" name="Check Box 1026" hidden="1">
              <a:extLst>
                <a:ext uri="{63B3BB69-23CF-44E3-9099-C40C66FF867C}">
                  <a14:compatExt spid="_x0000_s16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87" name="Check Box 1027" hidden="1">
              <a:extLst>
                <a:ext uri="{63B3BB69-23CF-44E3-9099-C40C66FF867C}">
                  <a14:compatExt spid="_x0000_s16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88" name="Check Box 1028" hidden="1">
              <a:extLst>
                <a:ext uri="{63B3BB69-23CF-44E3-9099-C40C66FF867C}">
                  <a14:compatExt spid="_x0000_s16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89" name="Check Box 1029" hidden="1">
              <a:extLst>
                <a:ext uri="{63B3BB69-23CF-44E3-9099-C40C66FF867C}">
                  <a14:compatExt spid="_x0000_s16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90" name="Check Box 1030" hidden="1">
              <a:extLst>
                <a:ext uri="{63B3BB69-23CF-44E3-9099-C40C66FF867C}">
                  <a14:compatExt spid="_x0000_s16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91" name="Check Box 1031" hidden="1">
              <a:extLst>
                <a:ext uri="{63B3BB69-23CF-44E3-9099-C40C66FF867C}">
                  <a14:compatExt spid="_x0000_s16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92" name="Check Box 1032" hidden="1">
              <a:extLst>
                <a:ext uri="{63B3BB69-23CF-44E3-9099-C40C66FF867C}">
                  <a14:compatExt spid="_x0000_s16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93" name="Check Box 1033" hidden="1">
              <a:extLst>
                <a:ext uri="{63B3BB69-23CF-44E3-9099-C40C66FF867C}">
                  <a14:compatExt spid="_x0000_s16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94" name="Check Box 1034" hidden="1">
              <a:extLst>
                <a:ext uri="{63B3BB69-23CF-44E3-9099-C40C66FF867C}">
                  <a14:compatExt spid="_x0000_s16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95" name="Check Box 1035" hidden="1">
              <a:extLst>
                <a:ext uri="{63B3BB69-23CF-44E3-9099-C40C66FF867C}">
                  <a14:compatExt spid="_x0000_s16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96" name="Check Box 1036" hidden="1">
              <a:extLst>
                <a:ext uri="{63B3BB69-23CF-44E3-9099-C40C66FF867C}">
                  <a14:compatExt spid="_x0000_s16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97" name="Check Box 1037" hidden="1">
              <a:extLst>
                <a:ext uri="{63B3BB69-23CF-44E3-9099-C40C66FF867C}">
                  <a14:compatExt spid="_x0000_s16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98" name="Check Box 1038" hidden="1">
              <a:extLst>
                <a:ext uri="{63B3BB69-23CF-44E3-9099-C40C66FF867C}">
                  <a14:compatExt spid="_x0000_s16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xdr:col>
          <xdr:colOff>0</xdr:colOff>
          <xdr:row>46</xdr:row>
          <xdr:rowOff>219075</xdr:rowOff>
        </xdr:to>
        <xdr:sp macro="" textlink="">
          <xdr:nvSpPr>
            <xdr:cNvPr id="16399" name="Check Box 1039" hidden="1">
              <a:extLst>
                <a:ext uri="{63B3BB69-23CF-44E3-9099-C40C66FF867C}">
                  <a14:compatExt spid="_x0000_s16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6400" name="Check Box 1040" hidden="1">
              <a:extLst>
                <a:ext uri="{63B3BB69-23CF-44E3-9099-C40C66FF867C}">
                  <a14:compatExt spid="_x0000_s16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6401" name="Check Box 1041" hidden="1">
              <a:extLst>
                <a:ext uri="{63B3BB69-23CF-44E3-9099-C40C66FF867C}">
                  <a14:compatExt spid="_x0000_s16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6402" name="Check Box 1042" hidden="1">
              <a:extLst>
                <a:ext uri="{63B3BB69-23CF-44E3-9099-C40C66FF867C}">
                  <a14:compatExt spid="_x0000_s16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0</xdr:colOff>
          <xdr:row>29</xdr:row>
          <xdr:rowOff>219075</xdr:rowOff>
        </xdr:to>
        <xdr:sp macro="" textlink="">
          <xdr:nvSpPr>
            <xdr:cNvPr id="16403" name="Check Box 1043" hidden="1">
              <a:extLst>
                <a:ext uri="{63B3BB69-23CF-44E3-9099-C40C66FF867C}">
                  <a14:compatExt spid="_x0000_s16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0</xdr:colOff>
          <xdr:row>28</xdr:row>
          <xdr:rowOff>219075</xdr:rowOff>
        </xdr:to>
        <xdr:sp macro="" textlink="">
          <xdr:nvSpPr>
            <xdr:cNvPr id="16404" name="Check Box 1044" hidden="1">
              <a:extLst>
                <a:ext uri="{63B3BB69-23CF-44E3-9099-C40C66FF867C}">
                  <a14:compatExt spid="_x0000_s16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1</xdr:col>
          <xdr:colOff>0</xdr:colOff>
          <xdr:row>27</xdr:row>
          <xdr:rowOff>219075</xdr:rowOff>
        </xdr:to>
        <xdr:sp macro="" textlink="">
          <xdr:nvSpPr>
            <xdr:cNvPr id="16405" name="Check Box 1045" hidden="1">
              <a:extLst>
                <a:ext uri="{63B3BB69-23CF-44E3-9099-C40C66FF867C}">
                  <a14:compatExt spid="_x0000_s16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1</xdr:col>
          <xdr:colOff>0</xdr:colOff>
          <xdr:row>26</xdr:row>
          <xdr:rowOff>219075</xdr:rowOff>
        </xdr:to>
        <xdr:sp macro="" textlink="">
          <xdr:nvSpPr>
            <xdr:cNvPr id="16406" name="Check Box 1046" hidden="1">
              <a:extLst>
                <a:ext uri="{63B3BB69-23CF-44E3-9099-C40C66FF867C}">
                  <a14:compatExt spid="_x0000_s16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1</xdr:col>
          <xdr:colOff>0</xdr:colOff>
          <xdr:row>25</xdr:row>
          <xdr:rowOff>219075</xdr:rowOff>
        </xdr:to>
        <xdr:sp macro="" textlink="">
          <xdr:nvSpPr>
            <xdr:cNvPr id="16407" name="Check Box 1047" hidden="1">
              <a:extLst>
                <a:ext uri="{63B3BB69-23CF-44E3-9099-C40C66FF867C}">
                  <a14:compatExt spid="_x0000_s16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0</xdr:rowOff>
        </xdr:from>
        <xdr:to>
          <xdr:col>1</xdr:col>
          <xdr:colOff>0</xdr:colOff>
          <xdr:row>24</xdr:row>
          <xdr:rowOff>219075</xdr:rowOff>
        </xdr:to>
        <xdr:sp macro="" textlink="">
          <xdr:nvSpPr>
            <xdr:cNvPr id="16408" name="Check Box 1048" hidden="1">
              <a:extLst>
                <a:ext uri="{63B3BB69-23CF-44E3-9099-C40C66FF867C}">
                  <a14:compatExt spid="_x0000_s16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6409" name="Check Box 1049" hidden="1">
              <a:extLst>
                <a:ext uri="{63B3BB69-23CF-44E3-9099-C40C66FF867C}">
                  <a14:compatExt spid="_x0000_s16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6410" name="Check Box 1050" hidden="1">
              <a:extLst>
                <a:ext uri="{63B3BB69-23CF-44E3-9099-C40C66FF867C}">
                  <a14:compatExt spid="_x0000_s16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1</xdr:col>
          <xdr:colOff>0</xdr:colOff>
          <xdr:row>68</xdr:row>
          <xdr:rowOff>219075</xdr:rowOff>
        </xdr:to>
        <xdr:sp macro="" textlink="">
          <xdr:nvSpPr>
            <xdr:cNvPr id="16411" name="Check Box 1051" hidden="1">
              <a:extLst>
                <a:ext uri="{63B3BB69-23CF-44E3-9099-C40C66FF867C}">
                  <a14:compatExt spid="_x0000_s16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1</xdr:col>
          <xdr:colOff>0</xdr:colOff>
          <xdr:row>68</xdr:row>
          <xdr:rowOff>219075</xdr:rowOff>
        </xdr:to>
        <xdr:sp macro="" textlink="">
          <xdr:nvSpPr>
            <xdr:cNvPr id="16412" name="Check Box 1052" hidden="1">
              <a:extLst>
                <a:ext uri="{63B3BB69-23CF-44E3-9099-C40C66FF867C}">
                  <a14:compatExt spid="_x0000_s16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0</xdr:rowOff>
        </xdr:from>
        <xdr:to>
          <xdr:col>1</xdr:col>
          <xdr:colOff>0</xdr:colOff>
          <xdr:row>69</xdr:row>
          <xdr:rowOff>219075</xdr:rowOff>
        </xdr:to>
        <xdr:sp macro="" textlink="">
          <xdr:nvSpPr>
            <xdr:cNvPr id="16413" name="Check Box 1053" hidden="1">
              <a:extLst>
                <a:ext uri="{63B3BB69-23CF-44E3-9099-C40C66FF867C}">
                  <a14:compatExt spid="_x0000_s16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0</xdr:rowOff>
        </xdr:from>
        <xdr:to>
          <xdr:col>1</xdr:col>
          <xdr:colOff>0</xdr:colOff>
          <xdr:row>69</xdr:row>
          <xdr:rowOff>219075</xdr:rowOff>
        </xdr:to>
        <xdr:sp macro="" textlink="">
          <xdr:nvSpPr>
            <xdr:cNvPr id="16414" name="Check Box 1054" hidden="1">
              <a:extLst>
                <a:ext uri="{63B3BB69-23CF-44E3-9099-C40C66FF867C}">
                  <a14:compatExt spid="_x0000_s16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0</xdr:rowOff>
        </xdr:from>
        <xdr:to>
          <xdr:col>1</xdr:col>
          <xdr:colOff>0</xdr:colOff>
          <xdr:row>70</xdr:row>
          <xdr:rowOff>219075</xdr:rowOff>
        </xdr:to>
        <xdr:sp macro="" textlink="">
          <xdr:nvSpPr>
            <xdr:cNvPr id="16415" name="Check Box 1055" hidden="1">
              <a:extLst>
                <a:ext uri="{63B3BB69-23CF-44E3-9099-C40C66FF867C}">
                  <a14:compatExt spid="_x0000_s16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0</xdr:rowOff>
        </xdr:from>
        <xdr:to>
          <xdr:col>1</xdr:col>
          <xdr:colOff>0</xdr:colOff>
          <xdr:row>71</xdr:row>
          <xdr:rowOff>219075</xdr:rowOff>
        </xdr:to>
        <xdr:sp macro="" textlink="">
          <xdr:nvSpPr>
            <xdr:cNvPr id="16416" name="Check Box 1056" hidden="1">
              <a:extLst>
                <a:ext uri="{63B3BB69-23CF-44E3-9099-C40C66FF867C}">
                  <a14:compatExt spid="_x0000_s16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0</xdr:colOff>
          <xdr:row>72</xdr:row>
          <xdr:rowOff>219075</xdr:rowOff>
        </xdr:to>
        <xdr:sp macro="" textlink="">
          <xdr:nvSpPr>
            <xdr:cNvPr id="16417" name="Check Box 1057" hidden="1">
              <a:extLst>
                <a:ext uri="{63B3BB69-23CF-44E3-9099-C40C66FF867C}">
                  <a14:compatExt spid="_x0000_s16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1</xdr:col>
          <xdr:colOff>0</xdr:colOff>
          <xdr:row>73</xdr:row>
          <xdr:rowOff>219075</xdr:rowOff>
        </xdr:to>
        <xdr:sp macro="" textlink="">
          <xdr:nvSpPr>
            <xdr:cNvPr id="16418" name="Check Box 1058" hidden="1">
              <a:extLst>
                <a:ext uri="{63B3BB69-23CF-44E3-9099-C40C66FF867C}">
                  <a14:compatExt spid="_x0000_s16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0</xdr:rowOff>
        </xdr:from>
        <xdr:to>
          <xdr:col>1</xdr:col>
          <xdr:colOff>0</xdr:colOff>
          <xdr:row>74</xdr:row>
          <xdr:rowOff>219075</xdr:rowOff>
        </xdr:to>
        <xdr:sp macro="" textlink="">
          <xdr:nvSpPr>
            <xdr:cNvPr id="16419" name="Check Box 1059" hidden="1">
              <a:extLst>
                <a:ext uri="{63B3BB69-23CF-44E3-9099-C40C66FF867C}">
                  <a14:compatExt spid="_x0000_s16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0</xdr:rowOff>
        </xdr:from>
        <xdr:to>
          <xdr:col>1</xdr:col>
          <xdr:colOff>0</xdr:colOff>
          <xdr:row>75</xdr:row>
          <xdr:rowOff>219075</xdr:rowOff>
        </xdr:to>
        <xdr:sp macro="" textlink="">
          <xdr:nvSpPr>
            <xdr:cNvPr id="16420" name="Check Box 1060" hidden="1">
              <a:extLst>
                <a:ext uri="{63B3BB69-23CF-44E3-9099-C40C66FF867C}">
                  <a14:compatExt spid="_x0000_s16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1</xdr:col>
          <xdr:colOff>0</xdr:colOff>
          <xdr:row>76</xdr:row>
          <xdr:rowOff>219075</xdr:rowOff>
        </xdr:to>
        <xdr:sp macro="" textlink="">
          <xdr:nvSpPr>
            <xdr:cNvPr id="16421" name="Check Box 1061" hidden="1">
              <a:extLst>
                <a:ext uri="{63B3BB69-23CF-44E3-9099-C40C66FF867C}">
                  <a14:compatExt spid="_x0000_s16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0</xdr:rowOff>
        </xdr:from>
        <xdr:to>
          <xdr:col>1</xdr:col>
          <xdr:colOff>0</xdr:colOff>
          <xdr:row>77</xdr:row>
          <xdr:rowOff>219075</xdr:rowOff>
        </xdr:to>
        <xdr:sp macro="" textlink="">
          <xdr:nvSpPr>
            <xdr:cNvPr id="16422" name="Check Box 1062" hidden="1">
              <a:extLst>
                <a:ext uri="{63B3BB69-23CF-44E3-9099-C40C66FF867C}">
                  <a14:compatExt spid="_x0000_s16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79</xdr:row>
          <xdr:rowOff>0</xdr:rowOff>
        </xdr:from>
        <xdr:to>
          <xdr:col>1</xdr:col>
          <xdr:colOff>0</xdr:colOff>
          <xdr:row>79</xdr:row>
          <xdr:rowOff>219075</xdr:rowOff>
        </xdr:to>
        <xdr:sp macro="" textlink="">
          <xdr:nvSpPr>
            <xdr:cNvPr id="16423" name="Check Box 1063" hidden="1">
              <a:extLst>
                <a:ext uri="{63B3BB69-23CF-44E3-9099-C40C66FF867C}">
                  <a14:compatExt spid="_x0000_s16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0</xdr:rowOff>
        </xdr:from>
        <xdr:to>
          <xdr:col>1</xdr:col>
          <xdr:colOff>0</xdr:colOff>
          <xdr:row>78</xdr:row>
          <xdr:rowOff>219075</xdr:rowOff>
        </xdr:to>
        <xdr:sp macro="" textlink="">
          <xdr:nvSpPr>
            <xdr:cNvPr id="16424" name="Check Box 1064" hidden="1">
              <a:extLst>
                <a:ext uri="{63B3BB69-23CF-44E3-9099-C40C66FF867C}">
                  <a14:compatExt spid="_x0000_s16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79</xdr:row>
          <xdr:rowOff>0</xdr:rowOff>
        </xdr:from>
        <xdr:to>
          <xdr:col>1</xdr:col>
          <xdr:colOff>0</xdr:colOff>
          <xdr:row>79</xdr:row>
          <xdr:rowOff>219075</xdr:rowOff>
        </xdr:to>
        <xdr:sp macro="" textlink="">
          <xdr:nvSpPr>
            <xdr:cNvPr id="16425" name="Check Box 1065" hidden="1">
              <a:extLst>
                <a:ext uri="{63B3BB69-23CF-44E3-9099-C40C66FF867C}">
                  <a14:compatExt spid="_x0000_s16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0</xdr:rowOff>
        </xdr:from>
        <xdr:to>
          <xdr:col>1</xdr:col>
          <xdr:colOff>0</xdr:colOff>
          <xdr:row>78</xdr:row>
          <xdr:rowOff>219075</xdr:rowOff>
        </xdr:to>
        <xdr:sp macro="" textlink="">
          <xdr:nvSpPr>
            <xdr:cNvPr id="16426" name="Check Box 1066" hidden="1">
              <a:extLst>
                <a:ext uri="{63B3BB69-23CF-44E3-9099-C40C66FF867C}">
                  <a14:compatExt spid="_x0000_s16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0</xdr:rowOff>
        </xdr:from>
        <xdr:to>
          <xdr:col>1</xdr:col>
          <xdr:colOff>0</xdr:colOff>
          <xdr:row>77</xdr:row>
          <xdr:rowOff>219075</xdr:rowOff>
        </xdr:to>
        <xdr:sp macro="" textlink="">
          <xdr:nvSpPr>
            <xdr:cNvPr id="16427" name="Check Box 1067" hidden="1">
              <a:extLst>
                <a:ext uri="{63B3BB69-23CF-44E3-9099-C40C66FF867C}">
                  <a14:compatExt spid="_x0000_s16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1</xdr:col>
          <xdr:colOff>0</xdr:colOff>
          <xdr:row>76</xdr:row>
          <xdr:rowOff>219075</xdr:rowOff>
        </xdr:to>
        <xdr:sp macro="" textlink="">
          <xdr:nvSpPr>
            <xdr:cNvPr id="16428" name="Check Box 1068" hidden="1">
              <a:extLst>
                <a:ext uri="{63B3BB69-23CF-44E3-9099-C40C66FF867C}">
                  <a14:compatExt spid="_x0000_s16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0</xdr:rowOff>
        </xdr:from>
        <xdr:to>
          <xdr:col>1</xdr:col>
          <xdr:colOff>0</xdr:colOff>
          <xdr:row>74</xdr:row>
          <xdr:rowOff>219075</xdr:rowOff>
        </xdr:to>
        <xdr:sp macro="" textlink="">
          <xdr:nvSpPr>
            <xdr:cNvPr id="16429" name="Check Box 1069" hidden="1">
              <a:extLst>
                <a:ext uri="{63B3BB69-23CF-44E3-9099-C40C66FF867C}">
                  <a14:compatExt spid="_x0000_s16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0</xdr:rowOff>
        </xdr:from>
        <xdr:to>
          <xdr:col>1</xdr:col>
          <xdr:colOff>0</xdr:colOff>
          <xdr:row>75</xdr:row>
          <xdr:rowOff>219075</xdr:rowOff>
        </xdr:to>
        <xdr:sp macro="" textlink="">
          <xdr:nvSpPr>
            <xdr:cNvPr id="16430" name="Check Box 1070" hidden="1">
              <a:extLst>
                <a:ext uri="{63B3BB69-23CF-44E3-9099-C40C66FF867C}">
                  <a14:compatExt spid="_x0000_s16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1</xdr:col>
          <xdr:colOff>0</xdr:colOff>
          <xdr:row>73</xdr:row>
          <xdr:rowOff>219075</xdr:rowOff>
        </xdr:to>
        <xdr:sp macro="" textlink="">
          <xdr:nvSpPr>
            <xdr:cNvPr id="16431" name="Check Box 1071" hidden="1">
              <a:extLst>
                <a:ext uri="{63B3BB69-23CF-44E3-9099-C40C66FF867C}">
                  <a14:compatExt spid="_x0000_s16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0</xdr:colOff>
          <xdr:row>72</xdr:row>
          <xdr:rowOff>219075</xdr:rowOff>
        </xdr:to>
        <xdr:sp macro="" textlink="">
          <xdr:nvSpPr>
            <xdr:cNvPr id="16432" name="Check Box 1072" hidden="1">
              <a:extLst>
                <a:ext uri="{63B3BB69-23CF-44E3-9099-C40C66FF867C}">
                  <a14:compatExt spid="_x0000_s16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0</xdr:rowOff>
        </xdr:from>
        <xdr:to>
          <xdr:col>1</xdr:col>
          <xdr:colOff>0</xdr:colOff>
          <xdr:row>71</xdr:row>
          <xdr:rowOff>219075</xdr:rowOff>
        </xdr:to>
        <xdr:sp macro="" textlink="">
          <xdr:nvSpPr>
            <xdr:cNvPr id="16433" name="Check Box 1073" hidden="1">
              <a:extLst>
                <a:ext uri="{63B3BB69-23CF-44E3-9099-C40C66FF867C}">
                  <a14:compatExt spid="_x0000_s16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0</xdr:rowOff>
        </xdr:from>
        <xdr:to>
          <xdr:col>1</xdr:col>
          <xdr:colOff>0</xdr:colOff>
          <xdr:row>70</xdr:row>
          <xdr:rowOff>219075</xdr:rowOff>
        </xdr:to>
        <xdr:sp macro="" textlink="">
          <xdr:nvSpPr>
            <xdr:cNvPr id="16434" name="Check Box 1074" hidden="1">
              <a:extLst>
                <a:ext uri="{63B3BB69-23CF-44E3-9099-C40C66FF867C}">
                  <a14:compatExt spid="_x0000_s16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0</xdr:rowOff>
        </xdr:from>
        <xdr:to>
          <xdr:col>1</xdr:col>
          <xdr:colOff>0</xdr:colOff>
          <xdr:row>80</xdr:row>
          <xdr:rowOff>219075</xdr:rowOff>
        </xdr:to>
        <xdr:sp macro="" textlink="">
          <xdr:nvSpPr>
            <xdr:cNvPr id="16435" name="Check Box 1075" hidden="1">
              <a:extLst>
                <a:ext uri="{63B3BB69-23CF-44E3-9099-C40C66FF867C}">
                  <a14:compatExt spid="_x0000_s16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xdr:col>
          <xdr:colOff>0</xdr:colOff>
          <xdr:row>81</xdr:row>
          <xdr:rowOff>219075</xdr:rowOff>
        </xdr:to>
        <xdr:sp macro="" textlink="">
          <xdr:nvSpPr>
            <xdr:cNvPr id="16436" name="Check Box 1076" hidden="1">
              <a:extLst>
                <a:ext uri="{63B3BB69-23CF-44E3-9099-C40C66FF867C}">
                  <a14:compatExt spid="_x0000_s16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0</xdr:colOff>
          <xdr:row>82</xdr:row>
          <xdr:rowOff>219075</xdr:rowOff>
        </xdr:to>
        <xdr:sp macro="" textlink="">
          <xdr:nvSpPr>
            <xdr:cNvPr id="16437" name="Check Box 1077" hidden="1">
              <a:extLst>
                <a:ext uri="{63B3BB69-23CF-44E3-9099-C40C66FF867C}">
                  <a14:compatExt spid="_x0000_s16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0</xdr:rowOff>
        </xdr:from>
        <xdr:to>
          <xdr:col>1</xdr:col>
          <xdr:colOff>0</xdr:colOff>
          <xdr:row>83</xdr:row>
          <xdr:rowOff>219075</xdr:rowOff>
        </xdr:to>
        <xdr:sp macro="" textlink="">
          <xdr:nvSpPr>
            <xdr:cNvPr id="16438" name="Check Box 1078" hidden="1">
              <a:extLst>
                <a:ext uri="{63B3BB69-23CF-44E3-9099-C40C66FF867C}">
                  <a14:compatExt spid="_x0000_s16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0</xdr:colOff>
          <xdr:row>85</xdr:row>
          <xdr:rowOff>219075</xdr:rowOff>
        </xdr:to>
        <xdr:sp macro="" textlink="">
          <xdr:nvSpPr>
            <xdr:cNvPr id="16439" name="Check Box 1079" hidden="1">
              <a:extLst>
                <a:ext uri="{63B3BB69-23CF-44E3-9099-C40C66FF867C}">
                  <a14:compatExt spid="_x0000_s16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1</xdr:col>
          <xdr:colOff>0</xdr:colOff>
          <xdr:row>84</xdr:row>
          <xdr:rowOff>219075</xdr:rowOff>
        </xdr:to>
        <xdr:sp macro="" textlink="">
          <xdr:nvSpPr>
            <xdr:cNvPr id="16440" name="Check Box 1080" hidden="1">
              <a:extLst>
                <a:ext uri="{63B3BB69-23CF-44E3-9099-C40C66FF867C}">
                  <a14:compatExt spid="_x0000_s16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0</xdr:rowOff>
        </xdr:from>
        <xdr:to>
          <xdr:col>1</xdr:col>
          <xdr:colOff>0</xdr:colOff>
          <xdr:row>86</xdr:row>
          <xdr:rowOff>219075</xdr:rowOff>
        </xdr:to>
        <xdr:sp macro="" textlink="">
          <xdr:nvSpPr>
            <xdr:cNvPr id="16441" name="Check Box 1081" hidden="1">
              <a:extLst>
                <a:ext uri="{63B3BB69-23CF-44E3-9099-C40C66FF867C}">
                  <a14:compatExt spid="_x0000_s16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1</xdr:col>
          <xdr:colOff>0</xdr:colOff>
          <xdr:row>88</xdr:row>
          <xdr:rowOff>219075</xdr:rowOff>
        </xdr:to>
        <xdr:sp macro="" textlink="">
          <xdr:nvSpPr>
            <xdr:cNvPr id="16442" name="Check Box 1082" hidden="1">
              <a:extLst>
                <a:ext uri="{63B3BB69-23CF-44E3-9099-C40C66FF867C}">
                  <a14:compatExt spid="_x0000_s16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1</xdr:col>
          <xdr:colOff>0</xdr:colOff>
          <xdr:row>89</xdr:row>
          <xdr:rowOff>219075</xdr:rowOff>
        </xdr:to>
        <xdr:sp macro="" textlink="">
          <xdr:nvSpPr>
            <xdr:cNvPr id="16443" name="Check Box 1083" hidden="1">
              <a:extLst>
                <a:ext uri="{63B3BB69-23CF-44E3-9099-C40C66FF867C}">
                  <a14:compatExt spid="_x0000_s16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0</xdr:rowOff>
        </xdr:from>
        <xdr:to>
          <xdr:col>1</xdr:col>
          <xdr:colOff>0</xdr:colOff>
          <xdr:row>90</xdr:row>
          <xdr:rowOff>219075</xdr:rowOff>
        </xdr:to>
        <xdr:sp macro="" textlink="">
          <xdr:nvSpPr>
            <xdr:cNvPr id="16444" name="Check Box 1084" hidden="1">
              <a:extLst>
                <a:ext uri="{63B3BB69-23CF-44E3-9099-C40C66FF867C}">
                  <a14:compatExt spid="_x0000_s16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0</xdr:colOff>
          <xdr:row>91</xdr:row>
          <xdr:rowOff>219075</xdr:rowOff>
        </xdr:to>
        <xdr:sp macro="" textlink="">
          <xdr:nvSpPr>
            <xdr:cNvPr id="16445" name="Check Box 1085" hidden="1">
              <a:extLst>
                <a:ext uri="{63B3BB69-23CF-44E3-9099-C40C66FF867C}">
                  <a14:compatExt spid="_x0000_s16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0</xdr:colOff>
          <xdr:row>92</xdr:row>
          <xdr:rowOff>219075</xdr:rowOff>
        </xdr:to>
        <xdr:sp macro="" textlink="">
          <xdr:nvSpPr>
            <xdr:cNvPr id="16446" name="Check Box 1086" hidden="1">
              <a:extLst>
                <a:ext uri="{63B3BB69-23CF-44E3-9099-C40C66FF867C}">
                  <a14:compatExt spid="_x0000_s16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93</xdr:row>
          <xdr:rowOff>0</xdr:rowOff>
        </xdr:from>
        <xdr:to>
          <xdr:col>1</xdr:col>
          <xdr:colOff>0</xdr:colOff>
          <xdr:row>93</xdr:row>
          <xdr:rowOff>219075</xdr:rowOff>
        </xdr:to>
        <xdr:sp macro="" textlink="">
          <xdr:nvSpPr>
            <xdr:cNvPr id="16447" name="Check Box 1087" hidden="1">
              <a:extLst>
                <a:ext uri="{63B3BB69-23CF-44E3-9099-C40C66FF867C}">
                  <a14:compatExt spid="_x0000_s16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0</xdr:colOff>
          <xdr:row>116</xdr:row>
          <xdr:rowOff>219075</xdr:rowOff>
        </xdr:to>
        <xdr:sp macro="" textlink="">
          <xdr:nvSpPr>
            <xdr:cNvPr id="16448" name="Check Box 1088" hidden="1">
              <a:extLst>
                <a:ext uri="{63B3BB69-23CF-44E3-9099-C40C66FF867C}">
                  <a14:compatExt spid="_x0000_s16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0</xdr:colOff>
          <xdr:row>118</xdr:row>
          <xdr:rowOff>171450</xdr:rowOff>
        </xdr:to>
        <xdr:sp macro="" textlink="">
          <xdr:nvSpPr>
            <xdr:cNvPr id="16449" name="Check Box 1089" hidden="1">
              <a:extLst>
                <a:ext uri="{63B3BB69-23CF-44E3-9099-C40C66FF867C}">
                  <a14:compatExt spid="_x0000_s16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0</xdr:colOff>
          <xdr:row>118</xdr:row>
          <xdr:rowOff>171450</xdr:rowOff>
        </xdr:to>
        <xdr:sp macro="" textlink="">
          <xdr:nvSpPr>
            <xdr:cNvPr id="16450" name="Check Box 1090" hidden="1">
              <a:extLst>
                <a:ext uri="{63B3BB69-23CF-44E3-9099-C40C66FF867C}">
                  <a14:compatExt spid="_x0000_s16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0</xdr:colOff>
          <xdr:row>118</xdr:row>
          <xdr:rowOff>171450</xdr:rowOff>
        </xdr:to>
        <xdr:sp macro="" textlink="">
          <xdr:nvSpPr>
            <xdr:cNvPr id="16451" name="Check Box 1091" hidden="1">
              <a:extLst>
                <a:ext uri="{63B3BB69-23CF-44E3-9099-C40C66FF867C}">
                  <a14:compatExt spid="_x0000_s16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0</xdr:colOff>
          <xdr:row>118</xdr:row>
          <xdr:rowOff>171450</xdr:rowOff>
        </xdr:to>
        <xdr:sp macro="" textlink="">
          <xdr:nvSpPr>
            <xdr:cNvPr id="16453" name="Check Box 1093" hidden="1">
              <a:extLst>
                <a:ext uri="{63B3BB69-23CF-44E3-9099-C40C66FF867C}">
                  <a14:compatExt spid="_x0000_s16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0</xdr:colOff>
          <xdr:row>118</xdr:row>
          <xdr:rowOff>171450</xdr:rowOff>
        </xdr:to>
        <xdr:sp macro="" textlink="">
          <xdr:nvSpPr>
            <xdr:cNvPr id="16454" name="Check Box 1094" hidden="1">
              <a:extLst>
                <a:ext uri="{63B3BB69-23CF-44E3-9099-C40C66FF867C}">
                  <a14:compatExt spid="_x0000_s16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0</xdr:colOff>
          <xdr:row>118</xdr:row>
          <xdr:rowOff>171450</xdr:rowOff>
        </xdr:to>
        <xdr:sp macro="" textlink="">
          <xdr:nvSpPr>
            <xdr:cNvPr id="16455" name="Check Box 1095" hidden="1">
              <a:extLst>
                <a:ext uri="{63B3BB69-23CF-44E3-9099-C40C66FF867C}">
                  <a14:compatExt spid="_x0000_s16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0</xdr:colOff>
          <xdr:row>116</xdr:row>
          <xdr:rowOff>219075</xdr:rowOff>
        </xdr:to>
        <xdr:sp macro="" textlink="">
          <xdr:nvSpPr>
            <xdr:cNvPr id="16456" name="Check Box 1096" hidden="1">
              <a:extLst>
                <a:ext uri="{63B3BB69-23CF-44E3-9099-C40C66FF867C}">
                  <a14:compatExt spid="_x0000_s16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93</xdr:row>
          <xdr:rowOff>0</xdr:rowOff>
        </xdr:from>
        <xdr:to>
          <xdr:col>1</xdr:col>
          <xdr:colOff>0</xdr:colOff>
          <xdr:row>93</xdr:row>
          <xdr:rowOff>219075</xdr:rowOff>
        </xdr:to>
        <xdr:sp macro="" textlink="">
          <xdr:nvSpPr>
            <xdr:cNvPr id="16457" name="Check Box 1097" hidden="1">
              <a:extLst>
                <a:ext uri="{63B3BB69-23CF-44E3-9099-C40C66FF867C}">
                  <a14:compatExt spid="_x0000_s16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1</xdr:col>
          <xdr:colOff>0</xdr:colOff>
          <xdr:row>84</xdr:row>
          <xdr:rowOff>219075</xdr:rowOff>
        </xdr:to>
        <xdr:sp macro="" textlink="">
          <xdr:nvSpPr>
            <xdr:cNvPr id="16458" name="Check Box 1098" hidden="1">
              <a:extLst>
                <a:ext uri="{63B3BB69-23CF-44E3-9099-C40C66FF867C}">
                  <a14:compatExt spid="_x0000_s16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0</xdr:colOff>
          <xdr:row>85</xdr:row>
          <xdr:rowOff>219075</xdr:rowOff>
        </xdr:to>
        <xdr:sp macro="" textlink="">
          <xdr:nvSpPr>
            <xdr:cNvPr id="16459" name="Check Box 1099" hidden="1">
              <a:extLst>
                <a:ext uri="{63B3BB69-23CF-44E3-9099-C40C66FF867C}">
                  <a14:compatExt spid="_x0000_s16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0</xdr:rowOff>
        </xdr:from>
        <xdr:to>
          <xdr:col>1</xdr:col>
          <xdr:colOff>0</xdr:colOff>
          <xdr:row>86</xdr:row>
          <xdr:rowOff>219075</xdr:rowOff>
        </xdr:to>
        <xdr:sp macro="" textlink="">
          <xdr:nvSpPr>
            <xdr:cNvPr id="16460" name="Check Box 1100" hidden="1">
              <a:extLst>
                <a:ext uri="{63B3BB69-23CF-44E3-9099-C40C66FF867C}">
                  <a14:compatExt spid="_x0000_s16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1</xdr:col>
          <xdr:colOff>0</xdr:colOff>
          <xdr:row>88</xdr:row>
          <xdr:rowOff>219075</xdr:rowOff>
        </xdr:to>
        <xdr:sp macro="" textlink="">
          <xdr:nvSpPr>
            <xdr:cNvPr id="16461" name="Check Box 1101" hidden="1">
              <a:extLst>
                <a:ext uri="{63B3BB69-23CF-44E3-9099-C40C66FF867C}">
                  <a14:compatExt spid="_x0000_s16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1</xdr:col>
          <xdr:colOff>0</xdr:colOff>
          <xdr:row>89</xdr:row>
          <xdr:rowOff>219075</xdr:rowOff>
        </xdr:to>
        <xdr:sp macro="" textlink="">
          <xdr:nvSpPr>
            <xdr:cNvPr id="16462" name="Check Box 1102" hidden="1">
              <a:extLst>
                <a:ext uri="{63B3BB69-23CF-44E3-9099-C40C66FF867C}">
                  <a14:compatExt spid="_x0000_s16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0</xdr:rowOff>
        </xdr:from>
        <xdr:to>
          <xdr:col>1</xdr:col>
          <xdr:colOff>0</xdr:colOff>
          <xdr:row>90</xdr:row>
          <xdr:rowOff>219075</xdr:rowOff>
        </xdr:to>
        <xdr:sp macro="" textlink="">
          <xdr:nvSpPr>
            <xdr:cNvPr id="16463" name="Check Box 1103" hidden="1">
              <a:extLst>
                <a:ext uri="{63B3BB69-23CF-44E3-9099-C40C66FF867C}">
                  <a14:compatExt spid="_x0000_s16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0</xdr:colOff>
          <xdr:row>92</xdr:row>
          <xdr:rowOff>219075</xdr:rowOff>
        </xdr:to>
        <xdr:sp macro="" textlink="">
          <xdr:nvSpPr>
            <xdr:cNvPr id="16464" name="Check Box 1104" hidden="1">
              <a:extLst>
                <a:ext uri="{63B3BB69-23CF-44E3-9099-C40C66FF867C}">
                  <a14:compatExt spid="_x0000_s16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0</xdr:colOff>
          <xdr:row>91</xdr:row>
          <xdr:rowOff>219075</xdr:rowOff>
        </xdr:to>
        <xdr:sp macro="" textlink="">
          <xdr:nvSpPr>
            <xdr:cNvPr id="16465" name="Check Box 1105" hidden="1">
              <a:extLst>
                <a:ext uri="{63B3BB69-23CF-44E3-9099-C40C66FF867C}">
                  <a14:compatExt spid="_x0000_s16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0</xdr:rowOff>
        </xdr:from>
        <xdr:to>
          <xdr:col>1</xdr:col>
          <xdr:colOff>0</xdr:colOff>
          <xdr:row>80</xdr:row>
          <xdr:rowOff>219075</xdr:rowOff>
        </xdr:to>
        <xdr:sp macro="" textlink="">
          <xdr:nvSpPr>
            <xdr:cNvPr id="16466" name="Check Box 1106" hidden="1">
              <a:extLst>
                <a:ext uri="{63B3BB69-23CF-44E3-9099-C40C66FF867C}">
                  <a14:compatExt spid="_x0000_s16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xdr:col>
          <xdr:colOff>0</xdr:colOff>
          <xdr:row>81</xdr:row>
          <xdr:rowOff>219075</xdr:rowOff>
        </xdr:to>
        <xdr:sp macro="" textlink="">
          <xdr:nvSpPr>
            <xdr:cNvPr id="16467" name="Check Box 1107" hidden="1">
              <a:extLst>
                <a:ext uri="{63B3BB69-23CF-44E3-9099-C40C66FF867C}">
                  <a14:compatExt spid="_x0000_s16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0</xdr:colOff>
          <xdr:row>82</xdr:row>
          <xdr:rowOff>219075</xdr:rowOff>
        </xdr:to>
        <xdr:sp macro="" textlink="">
          <xdr:nvSpPr>
            <xdr:cNvPr id="16468" name="Check Box 1108" hidden="1">
              <a:extLst>
                <a:ext uri="{63B3BB69-23CF-44E3-9099-C40C66FF867C}">
                  <a14:compatExt spid="_x0000_s16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0</xdr:rowOff>
        </xdr:from>
        <xdr:to>
          <xdr:col>1</xdr:col>
          <xdr:colOff>0</xdr:colOff>
          <xdr:row>83</xdr:row>
          <xdr:rowOff>219075</xdr:rowOff>
        </xdr:to>
        <xdr:sp macro="" textlink="">
          <xdr:nvSpPr>
            <xdr:cNvPr id="16469" name="Check Box 1109" hidden="1">
              <a:extLst>
                <a:ext uri="{63B3BB69-23CF-44E3-9099-C40C66FF867C}">
                  <a14:compatExt spid="_x0000_s16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1</xdr:col>
          <xdr:colOff>0</xdr:colOff>
          <xdr:row>20</xdr:row>
          <xdr:rowOff>219075</xdr:rowOff>
        </xdr:to>
        <xdr:sp macro="" textlink="">
          <xdr:nvSpPr>
            <xdr:cNvPr id="16599" name="Check Box 1239" hidden="1">
              <a:extLst>
                <a:ext uri="{63B3BB69-23CF-44E3-9099-C40C66FF867C}">
                  <a14:compatExt spid="_x0000_s16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1</xdr:col>
          <xdr:colOff>0</xdr:colOff>
          <xdr:row>21</xdr:row>
          <xdr:rowOff>219075</xdr:rowOff>
        </xdr:to>
        <xdr:sp macro="" textlink="">
          <xdr:nvSpPr>
            <xdr:cNvPr id="16600" name="Check Box 1240" hidden="1">
              <a:extLst>
                <a:ext uri="{63B3BB69-23CF-44E3-9099-C40C66FF867C}">
                  <a14:compatExt spid="_x0000_s16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1</xdr:col>
          <xdr:colOff>0</xdr:colOff>
          <xdr:row>20</xdr:row>
          <xdr:rowOff>219075</xdr:rowOff>
        </xdr:to>
        <xdr:sp macro="" textlink="">
          <xdr:nvSpPr>
            <xdr:cNvPr id="16601" name="Check Box 1241" hidden="1">
              <a:extLst>
                <a:ext uri="{63B3BB69-23CF-44E3-9099-C40C66FF867C}">
                  <a14:compatExt spid="_x0000_s16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1</xdr:col>
          <xdr:colOff>0</xdr:colOff>
          <xdr:row>21</xdr:row>
          <xdr:rowOff>219075</xdr:rowOff>
        </xdr:to>
        <xdr:sp macro="" textlink="">
          <xdr:nvSpPr>
            <xdr:cNvPr id="16602" name="Check Box 1242" hidden="1">
              <a:extLst>
                <a:ext uri="{63B3BB69-23CF-44E3-9099-C40C66FF867C}">
                  <a14:compatExt spid="_x0000_s16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6688" name="Check Box 1328" hidden="1">
              <a:extLst>
                <a:ext uri="{63B3BB69-23CF-44E3-9099-C40C66FF867C}">
                  <a14:compatExt spid="_x0000_s16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6689" name="Check Box 1329" hidden="1">
              <a:extLst>
                <a:ext uri="{63B3BB69-23CF-44E3-9099-C40C66FF867C}">
                  <a14:compatExt spid="_x0000_s16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6690" name="Check Box 1330" hidden="1">
              <a:extLst>
                <a:ext uri="{63B3BB69-23CF-44E3-9099-C40C66FF867C}">
                  <a14:compatExt spid="_x0000_s16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6691" name="Check Box 1331" hidden="1">
              <a:extLst>
                <a:ext uri="{63B3BB69-23CF-44E3-9099-C40C66FF867C}">
                  <a14:compatExt spid="_x0000_s16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6692" name="Check Box 1332" hidden="1">
              <a:extLst>
                <a:ext uri="{63B3BB69-23CF-44E3-9099-C40C66FF867C}">
                  <a14:compatExt spid="_x0000_s16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6693" name="Check Box 1333" hidden="1">
              <a:extLst>
                <a:ext uri="{63B3BB69-23CF-44E3-9099-C40C66FF867C}">
                  <a14:compatExt spid="_x0000_s16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1</xdr:col>
          <xdr:colOff>0</xdr:colOff>
          <xdr:row>18</xdr:row>
          <xdr:rowOff>219075</xdr:rowOff>
        </xdr:to>
        <xdr:sp macro="" textlink="">
          <xdr:nvSpPr>
            <xdr:cNvPr id="16694" name="Check Box 1334" hidden="1">
              <a:extLst>
                <a:ext uri="{63B3BB69-23CF-44E3-9099-C40C66FF867C}">
                  <a14:compatExt spid="_x0000_s16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1</xdr:col>
          <xdr:colOff>0</xdr:colOff>
          <xdr:row>18</xdr:row>
          <xdr:rowOff>219075</xdr:rowOff>
        </xdr:to>
        <xdr:sp macro="" textlink="">
          <xdr:nvSpPr>
            <xdr:cNvPr id="16695" name="Check Box 1335" hidden="1">
              <a:extLst>
                <a:ext uri="{63B3BB69-23CF-44E3-9099-C40C66FF867C}">
                  <a14:compatExt spid="_x0000_s16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1186</xdr:row>
          <xdr:rowOff>0</xdr:rowOff>
        </xdr:from>
        <xdr:to>
          <xdr:col>11</xdr:col>
          <xdr:colOff>390525</xdr:colOff>
          <xdr:row>1186</xdr:row>
          <xdr:rowOff>0</xdr:rowOff>
        </xdr:to>
        <xdr:sp macro="" textlink="">
          <xdr:nvSpPr>
            <xdr:cNvPr id="16719" name="Option Button 1359" hidden="1">
              <a:extLst>
                <a:ext uri="{63B3BB69-23CF-44E3-9099-C40C66FF867C}">
                  <a14:compatExt spid="_x0000_s167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8"/>
                  </a:solidFill>
                </a14:hiddenFill>
              </a:ext>
              <a:ext uri="{91240B29-F687-4F45-9708-019B960494DF}">
                <a14:hiddenLine w="9525">
                  <a:solidFill>
                    <a:srgbClr val="0000FF" mc:Ignorable="a14" a14:legacySpreadsheetColorIndex="12"/>
                  </a:solidFill>
                  <a:miter lim="800000"/>
                  <a:headEnd/>
                  <a:tailEnd/>
                </a14:hiddenLine>
              </a:ext>
            </a:extLst>
          </xdr:spPr>
          <xdr:txBody>
            <a:bodyPr vertOverflow="clip" wrap="square" lIns="27432" tIns="22860" rIns="0" bIns="22860" anchor="ctr" upright="1"/>
            <a:lstStyle/>
            <a:p>
              <a:pPr algn="l" rtl="0">
                <a:defRPr sz="1000"/>
              </a:pPr>
              <a:r>
                <a:rPr lang="pt-BR" sz="1000" b="0" i="0" u="none" strike="noStrike" baseline="0">
                  <a:solidFill>
                    <a:srgbClr val="000000"/>
                  </a:solidFill>
                  <a:latin typeface="Arial"/>
                  <a:cs typeface="Arial"/>
                </a:rPr>
                <a:t> </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11</xdr:col>
      <xdr:colOff>9525</xdr:colOff>
      <xdr:row>4</xdr:row>
      <xdr:rowOff>104775</xdr:rowOff>
    </xdr:to>
    <xdr:pic>
      <xdr:nvPicPr>
        <xdr:cNvPr id="8"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400050"/>
          <a:ext cx="5029200" cy="590550"/>
        </a:xfrm>
        <a:prstGeom prst="rect">
          <a:avLst/>
        </a:prstGeom>
        <a:noFill/>
        <a:ln w="9525">
          <a:noFill/>
          <a:miter lim="800000"/>
          <a:headEnd/>
          <a:tailEnd/>
        </a:ln>
      </xdr:spPr>
    </xdr:pic>
    <xdr:clientData/>
  </xdr:twoCellAnchor>
  <xdr:twoCellAnchor>
    <xdr:from>
      <xdr:col>9</xdr:col>
      <xdr:colOff>128781</xdr:colOff>
      <xdr:row>17</xdr:row>
      <xdr:rowOff>0</xdr:rowOff>
    </xdr:from>
    <xdr:to>
      <xdr:col>12</xdr:col>
      <xdr:colOff>38100</xdr:colOff>
      <xdr:row>17</xdr:row>
      <xdr:rowOff>219076</xdr:rowOff>
    </xdr:to>
    <xdr:pic>
      <xdr:nvPicPr>
        <xdr:cNvPr id="13"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4053081" y="2609850"/>
          <a:ext cx="1795269" cy="219076"/>
        </a:xfrm>
        <a:prstGeom prst="rect">
          <a:avLst/>
        </a:prstGeom>
        <a:noFill/>
        <a:ln w="9525">
          <a:noFill/>
          <a:miter lim="800000"/>
          <a:headEnd/>
          <a:tailEnd/>
        </a:ln>
      </xdr:spPr>
    </xdr:pic>
    <xdr:clientData/>
  </xdr:twoCellAnchor>
  <xdr:twoCellAnchor>
    <xdr:from>
      <xdr:col>8</xdr:col>
      <xdr:colOff>314325</xdr:colOff>
      <xdr:row>17</xdr:row>
      <xdr:rowOff>19050</xdr:rowOff>
    </xdr:from>
    <xdr:to>
      <xdr:col>9</xdr:col>
      <xdr:colOff>91765</xdr:colOff>
      <xdr:row>17</xdr:row>
      <xdr:rowOff>190501</xdr:rowOff>
    </xdr:to>
    <xdr:pic>
      <xdr:nvPicPr>
        <xdr:cNvPr id="14"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571875" y="2628900"/>
          <a:ext cx="444190" cy="171451"/>
        </a:xfrm>
        <a:prstGeom prst="rect">
          <a:avLst/>
        </a:prstGeom>
        <a:noFill/>
      </xdr:spPr>
    </xdr:pic>
    <xdr:clientData/>
  </xdr:twoCellAnchor>
  <xdr:twoCellAnchor>
    <xdr:from>
      <xdr:col>1</xdr:col>
      <xdr:colOff>0</xdr:colOff>
      <xdr:row>238</xdr:row>
      <xdr:rowOff>0</xdr:rowOff>
    </xdr:from>
    <xdr:to>
      <xdr:col>11</xdr:col>
      <xdr:colOff>9525</xdr:colOff>
      <xdr:row>241</xdr:row>
      <xdr:rowOff>104775</xdr:rowOff>
    </xdr:to>
    <xdr:pic>
      <xdr:nvPicPr>
        <xdr:cNvPr id="11"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42875" y="400050"/>
          <a:ext cx="4848225" cy="590550"/>
        </a:xfrm>
        <a:prstGeom prst="rect">
          <a:avLst/>
        </a:prstGeom>
        <a:noFill/>
        <a:ln w="9525">
          <a:noFill/>
          <a:miter lim="800000"/>
          <a:headEnd/>
          <a:tailEnd/>
        </a:ln>
      </xdr:spPr>
    </xdr:pic>
    <xdr:clientData/>
  </xdr:twoCellAnchor>
  <xdr:twoCellAnchor>
    <xdr:from>
      <xdr:col>6</xdr:col>
      <xdr:colOff>304800</xdr:colOff>
      <xdr:row>250</xdr:row>
      <xdr:rowOff>161925</xdr:rowOff>
    </xdr:from>
    <xdr:to>
      <xdr:col>7</xdr:col>
      <xdr:colOff>276225</xdr:colOff>
      <xdr:row>252</xdr:row>
      <xdr:rowOff>57150</xdr:rowOff>
    </xdr:to>
    <xdr:sp macro="" textlink="">
      <xdr:nvSpPr>
        <xdr:cNvPr id="15" name="Seta para a direita 14"/>
        <xdr:cNvSpPr/>
      </xdr:nvSpPr>
      <xdr:spPr bwMode="auto">
        <a:xfrm>
          <a:off x="2781300" y="2409825"/>
          <a:ext cx="400050" cy="200025"/>
        </a:xfrm>
        <a:prstGeom prst="rightArrow">
          <a:avLst/>
        </a:prstGeom>
        <a:solidFill>
          <a:srgbClr val="000099"/>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pt-BR" sz="1100"/>
        </a:p>
      </xdr:txBody>
    </xdr:sp>
    <xdr:clientData fPrintsWithSheet="0"/>
  </xdr:twoCellAnchor>
  <xdr:twoCellAnchor>
    <xdr:from>
      <xdr:col>13</xdr:col>
      <xdr:colOff>295275</xdr:colOff>
      <xdr:row>250</xdr:row>
      <xdr:rowOff>171450</xdr:rowOff>
    </xdr:from>
    <xdr:to>
      <xdr:col>13</xdr:col>
      <xdr:colOff>695325</xdr:colOff>
      <xdr:row>252</xdr:row>
      <xdr:rowOff>66675</xdr:rowOff>
    </xdr:to>
    <xdr:sp macro="" textlink="">
      <xdr:nvSpPr>
        <xdr:cNvPr id="16" name="Seta para a direita 15"/>
        <xdr:cNvSpPr/>
      </xdr:nvSpPr>
      <xdr:spPr bwMode="auto">
        <a:xfrm>
          <a:off x="6877050" y="2419350"/>
          <a:ext cx="400050" cy="200025"/>
        </a:xfrm>
        <a:prstGeom prst="rightArrow">
          <a:avLst/>
        </a:prstGeom>
        <a:solidFill>
          <a:srgbClr val="000099"/>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pt-BR" sz="1100"/>
        </a:p>
      </xdr:txBody>
    </xdr:sp>
    <xdr:clientData fPrintsWithSheet="0"/>
  </xdr:twoCellAnchor>
  <xdr:twoCellAnchor>
    <xdr:from>
      <xdr:col>8</xdr:col>
      <xdr:colOff>314325</xdr:colOff>
      <xdr:row>254</xdr:row>
      <xdr:rowOff>0</xdr:rowOff>
    </xdr:from>
    <xdr:to>
      <xdr:col>12</xdr:col>
      <xdr:colOff>38100</xdr:colOff>
      <xdr:row>255</xdr:row>
      <xdr:rowOff>1</xdr:rowOff>
    </xdr:to>
    <xdr:grpSp>
      <xdr:nvGrpSpPr>
        <xdr:cNvPr id="17" name="Grupo 16"/>
        <xdr:cNvGrpSpPr/>
      </xdr:nvGrpSpPr>
      <xdr:grpSpPr>
        <a:xfrm>
          <a:off x="3571875" y="67427475"/>
          <a:ext cx="2276475" cy="247651"/>
          <a:chOff x="3295650" y="2514600"/>
          <a:chExt cx="2343150" cy="219075"/>
        </a:xfrm>
      </xdr:grpSpPr>
      <xdr:pic>
        <xdr:nvPicPr>
          <xdr:cNvPr id="18"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19"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295650" y="2533650"/>
            <a:ext cx="457200" cy="171450"/>
          </a:xfrm>
          <a:prstGeom prst="rect">
            <a:avLst/>
          </a:prstGeom>
          <a:noFill/>
        </xdr:spPr>
      </xdr:pic>
    </xdr:grpSp>
    <xdr:clientData/>
  </xdr:twoCellAnchor>
  <xdr:twoCellAnchor>
    <xdr:from>
      <xdr:col>16</xdr:col>
      <xdr:colOff>123825</xdr:colOff>
      <xdr:row>254</xdr:row>
      <xdr:rowOff>0</xdr:rowOff>
    </xdr:from>
    <xdr:to>
      <xdr:col>20</xdr:col>
      <xdr:colOff>9525</xdr:colOff>
      <xdr:row>255</xdr:row>
      <xdr:rowOff>38100</xdr:rowOff>
    </xdr:to>
    <xdr:sp macro="" textlink="">
      <xdr:nvSpPr>
        <xdr:cNvPr id="20" name="Texto explicativo retangular 19"/>
        <xdr:cNvSpPr/>
      </xdr:nvSpPr>
      <xdr:spPr bwMode="auto">
        <a:xfrm>
          <a:off x="8553450" y="63017400"/>
          <a:ext cx="1895475" cy="2857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16</xdr:col>
      <xdr:colOff>9525</xdr:colOff>
      <xdr:row>17</xdr:row>
      <xdr:rowOff>0</xdr:rowOff>
    </xdr:from>
    <xdr:to>
      <xdr:col>20</xdr:col>
      <xdr:colOff>9525</xdr:colOff>
      <xdr:row>18</xdr:row>
      <xdr:rowOff>38100</xdr:rowOff>
    </xdr:to>
    <xdr:sp macro="" textlink="">
      <xdr:nvSpPr>
        <xdr:cNvPr id="35" name="Texto explicativo retangular 34"/>
        <xdr:cNvSpPr/>
      </xdr:nvSpPr>
      <xdr:spPr bwMode="auto">
        <a:xfrm>
          <a:off x="8439150" y="2876550"/>
          <a:ext cx="2009775" cy="2857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1</xdr:col>
      <xdr:colOff>0</xdr:colOff>
      <xdr:row>474</xdr:row>
      <xdr:rowOff>0</xdr:rowOff>
    </xdr:from>
    <xdr:to>
      <xdr:col>11</xdr:col>
      <xdr:colOff>9525</xdr:colOff>
      <xdr:row>477</xdr:row>
      <xdr:rowOff>104775</xdr:rowOff>
    </xdr:to>
    <xdr:pic>
      <xdr:nvPicPr>
        <xdr:cNvPr id="36"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42875" y="60540900"/>
          <a:ext cx="4848225" cy="590550"/>
        </a:xfrm>
        <a:prstGeom prst="rect">
          <a:avLst/>
        </a:prstGeom>
        <a:noFill/>
        <a:ln w="9525">
          <a:noFill/>
          <a:miter lim="800000"/>
          <a:headEnd/>
          <a:tailEnd/>
        </a:ln>
      </xdr:spPr>
    </xdr:pic>
    <xdr:clientData/>
  </xdr:twoCellAnchor>
  <xdr:twoCellAnchor>
    <xdr:from>
      <xdr:col>6</xdr:col>
      <xdr:colOff>304800</xdr:colOff>
      <xdr:row>486</xdr:row>
      <xdr:rowOff>161925</xdr:rowOff>
    </xdr:from>
    <xdr:to>
      <xdr:col>7</xdr:col>
      <xdr:colOff>276225</xdr:colOff>
      <xdr:row>488</xdr:row>
      <xdr:rowOff>57150</xdr:rowOff>
    </xdr:to>
    <xdr:sp macro="" textlink="">
      <xdr:nvSpPr>
        <xdr:cNvPr id="37" name="Seta para a direita 36"/>
        <xdr:cNvSpPr/>
      </xdr:nvSpPr>
      <xdr:spPr bwMode="auto">
        <a:xfrm>
          <a:off x="2781300" y="62550675"/>
          <a:ext cx="400050" cy="200025"/>
        </a:xfrm>
        <a:prstGeom prst="rightArrow">
          <a:avLst/>
        </a:prstGeom>
        <a:solidFill>
          <a:srgbClr val="000099"/>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pt-BR" sz="1100"/>
        </a:p>
      </xdr:txBody>
    </xdr:sp>
    <xdr:clientData fPrintsWithSheet="0"/>
  </xdr:twoCellAnchor>
  <xdr:twoCellAnchor>
    <xdr:from>
      <xdr:col>13</xdr:col>
      <xdr:colOff>295275</xdr:colOff>
      <xdr:row>486</xdr:row>
      <xdr:rowOff>171450</xdr:rowOff>
    </xdr:from>
    <xdr:to>
      <xdr:col>13</xdr:col>
      <xdr:colOff>695325</xdr:colOff>
      <xdr:row>488</xdr:row>
      <xdr:rowOff>66675</xdr:rowOff>
    </xdr:to>
    <xdr:sp macro="" textlink="">
      <xdr:nvSpPr>
        <xdr:cNvPr id="38" name="Seta para a direita 37"/>
        <xdr:cNvSpPr/>
      </xdr:nvSpPr>
      <xdr:spPr bwMode="auto">
        <a:xfrm>
          <a:off x="6877050" y="62560200"/>
          <a:ext cx="400050" cy="200025"/>
        </a:xfrm>
        <a:prstGeom prst="rightArrow">
          <a:avLst/>
        </a:prstGeom>
        <a:solidFill>
          <a:srgbClr val="000099"/>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pt-BR" sz="1100"/>
        </a:p>
      </xdr:txBody>
    </xdr:sp>
    <xdr:clientData fPrintsWithSheet="0"/>
  </xdr:twoCellAnchor>
  <xdr:twoCellAnchor>
    <xdr:from>
      <xdr:col>8</xdr:col>
      <xdr:colOff>314325</xdr:colOff>
      <xdr:row>490</xdr:row>
      <xdr:rowOff>0</xdr:rowOff>
    </xdr:from>
    <xdr:to>
      <xdr:col>12</xdr:col>
      <xdr:colOff>38100</xdr:colOff>
      <xdr:row>491</xdr:row>
      <xdr:rowOff>1</xdr:rowOff>
    </xdr:to>
    <xdr:grpSp>
      <xdr:nvGrpSpPr>
        <xdr:cNvPr id="39" name="Grupo 38"/>
        <xdr:cNvGrpSpPr/>
      </xdr:nvGrpSpPr>
      <xdr:grpSpPr>
        <a:xfrm>
          <a:off x="3571875" y="132330825"/>
          <a:ext cx="2276475" cy="247651"/>
          <a:chOff x="3295650" y="2514600"/>
          <a:chExt cx="2343150" cy="219075"/>
        </a:xfrm>
      </xdr:grpSpPr>
      <xdr:pic>
        <xdr:nvPicPr>
          <xdr:cNvPr id="40"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41"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295650" y="2533650"/>
            <a:ext cx="457200" cy="171450"/>
          </a:xfrm>
          <a:prstGeom prst="rect">
            <a:avLst/>
          </a:prstGeom>
          <a:noFill/>
        </xdr:spPr>
      </xdr:pic>
    </xdr:grpSp>
    <xdr:clientData/>
  </xdr:twoCellAnchor>
  <xdr:twoCellAnchor>
    <xdr:from>
      <xdr:col>16</xdr:col>
      <xdr:colOff>123825</xdr:colOff>
      <xdr:row>490</xdr:row>
      <xdr:rowOff>0</xdr:rowOff>
    </xdr:from>
    <xdr:to>
      <xdr:col>20</xdr:col>
      <xdr:colOff>9525</xdr:colOff>
      <xdr:row>491</xdr:row>
      <xdr:rowOff>38100</xdr:rowOff>
    </xdr:to>
    <xdr:sp macro="" textlink="">
      <xdr:nvSpPr>
        <xdr:cNvPr id="42" name="Texto explicativo retangular 41"/>
        <xdr:cNvSpPr/>
      </xdr:nvSpPr>
      <xdr:spPr bwMode="auto">
        <a:xfrm>
          <a:off x="8553450" y="63017400"/>
          <a:ext cx="1895475" cy="2857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CEPID - ANO 3</a:t>
          </a:r>
        </a:p>
      </xdr:txBody>
    </xdr:sp>
    <xdr:clientData/>
  </xdr:twoCellAnchor>
  <xdr:twoCellAnchor>
    <xdr:from>
      <xdr:col>1</xdr:col>
      <xdr:colOff>0</xdr:colOff>
      <xdr:row>710</xdr:row>
      <xdr:rowOff>0</xdr:rowOff>
    </xdr:from>
    <xdr:to>
      <xdr:col>11</xdr:col>
      <xdr:colOff>9525</xdr:colOff>
      <xdr:row>713</xdr:row>
      <xdr:rowOff>104775</xdr:rowOff>
    </xdr:to>
    <xdr:pic>
      <xdr:nvPicPr>
        <xdr:cNvPr id="43"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42875" y="120681750"/>
          <a:ext cx="4848225" cy="590550"/>
        </a:xfrm>
        <a:prstGeom prst="rect">
          <a:avLst/>
        </a:prstGeom>
        <a:noFill/>
        <a:ln w="9525">
          <a:noFill/>
          <a:miter lim="800000"/>
          <a:headEnd/>
          <a:tailEnd/>
        </a:ln>
      </xdr:spPr>
    </xdr:pic>
    <xdr:clientData/>
  </xdr:twoCellAnchor>
  <xdr:twoCellAnchor>
    <xdr:from>
      <xdr:col>6</xdr:col>
      <xdr:colOff>304800</xdr:colOff>
      <xdr:row>722</xdr:row>
      <xdr:rowOff>161925</xdr:rowOff>
    </xdr:from>
    <xdr:to>
      <xdr:col>7</xdr:col>
      <xdr:colOff>276225</xdr:colOff>
      <xdr:row>724</xdr:row>
      <xdr:rowOff>57150</xdr:rowOff>
    </xdr:to>
    <xdr:sp macro="" textlink="">
      <xdr:nvSpPr>
        <xdr:cNvPr id="44" name="Seta para a direita 43"/>
        <xdr:cNvSpPr/>
      </xdr:nvSpPr>
      <xdr:spPr bwMode="auto">
        <a:xfrm>
          <a:off x="2781300" y="122691525"/>
          <a:ext cx="400050" cy="200025"/>
        </a:xfrm>
        <a:prstGeom prst="rightArrow">
          <a:avLst/>
        </a:prstGeom>
        <a:solidFill>
          <a:srgbClr val="000099"/>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pt-BR" sz="1100"/>
        </a:p>
      </xdr:txBody>
    </xdr:sp>
    <xdr:clientData fPrintsWithSheet="0"/>
  </xdr:twoCellAnchor>
  <xdr:twoCellAnchor>
    <xdr:from>
      <xdr:col>13</xdr:col>
      <xdr:colOff>295275</xdr:colOff>
      <xdr:row>722</xdr:row>
      <xdr:rowOff>171450</xdr:rowOff>
    </xdr:from>
    <xdr:to>
      <xdr:col>13</xdr:col>
      <xdr:colOff>695325</xdr:colOff>
      <xdr:row>724</xdr:row>
      <xdr:rowOff>66675</xdr:rowOff>
    </xdr:to>
    <xdr:sp macro="" textlink="">
      <xdr:nvSpPr>
        <xdr:cNvPr id="45" name="Seta para a direita 44"/>
        <xdr:cNvSpPr/>
      </xdr:nvSpPr>
      <xdr:spPr bwMode="auto">
        <a:xfrm>
          <a:off x="6877050" y="122701050"/>
          <a:ext cx="400050" cy="200025"/>
        </a:xfrm>
        <a:prstGeom prst="rightArrow">
          <a:avLst/>
        </a:prstGeom>
        <a:solidFill>
          <a:srgbClr val="000099"/>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pt-BR" sz="1100"/>
        </a:p>
      </xdr:txBody>
    </xdr:sp>
    <xdr:clientData fPrintsWithSheet="0"/>
  </xdr:twoCellAnchor>
  <xdr:twoCellAnchor>
    <xdr:from>
      <xdr:col>8</xdr:col>
      <xdr:colOff>314325</xdr:colOff>
      <xdr:row>726</xdr:row>
      <xdr:rowOff>0</xdr:rowOff>
    </xdr:from>
    <xdr:to>
      <xdr:col>12</xdr:col>
      <xdr:colOff>38100</xdr:colOff>
      <xdr:row>727</xdr:row>
      <xdr:rowOff>1</xdr:rowOff>
    </xdr:to>
    <xdr:grpSp>
      <xdr:nvGrpSpPr>
        <xdr:cNvPr id="46" name="Grupo 45"/>
        <xdr:cNvGrpSpPr/>
      </xdr:nvGrpSpPr>
      <xdr:grpSpPr>
        <a:xfrm>
          <a:off x="3571875" y="196853175"/>
          <a:ext cx="2276475" cy="247651"/>
          <a:chOff x="3295650" y="2514600"/>
          <a:chExt cx="2343150" cy="219075"/>
        </a:xfrm>
      </xdr:grpSpPr>
      <xdr:pic>
        <xdr:nvPicPr>
          <xdr:cNvPr id="47"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48"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295650" y="2533650"/>
            <a:ext cx="457200" cy="171450"/>
          </a:xfrm>
          <a:prstGeom prst="rect">
            <a:avLst/>
          </a:prstGeom>
          <a:noFill/>
        </xdr:spPr>
      </xdr:pic>
    </xdr:grpSp>
    <xdr:clientData/>
  </xdr:twoCellAnchor>
  <xdr:twoCellAnchor>
    <xdr:from>
      <xdr:col>16</xdr:col>
      <xdr:colOff>123825</xdr:colOff>
      <xdr:row>726</xdr:row>
      <xdr:rowOff>0</xdr:rowOff>
    </xdr:from>
    <xdr:to>
      <xdr:col>20</xdr:col>
      <xdr:colOff>9525</xdr:colOff>
      <xdr:row>727</xdr:row>
      <xdr:rowOff>38100</xdr:rowOff>
    </xdr:to>
    <xdr:sp macro="" textlink="">
      <xdr:nvSpPr>
        <xdr:cNvPr id="49" name="Texto explicativo retangular 48"/>
        <xdr:cNvSpPr/>
      </xdr:nvSpPr>
      <xdr:spPr bwMode="auto">
        <a:xfrm>
          <a:off x="8553450" y="123158250"/>
          <a:ext cx="1895475" cy="2857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1</xdr:col>
      <xdr:colOff>0</xdr:colOff>
      <xdr:row>949</xdr:row>
      <xdr:rowOff>0</xdr:rowOff>
    </xdr:from>
    <xdr:to>
      <xdr:col>11</xdr:col>
      <xdr:colOff>9525</xdr:colOff>
      <xdr:row>952</xdr:row>
      <xdr:rowOff>104775</xdr:rowOff>
    </xdr:to>
    <xdr:pic>
      <xdr:nvPicPr>
        <xdr:cNvPr id="57"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42875" y="180822600"/>
          <a:ext cx="4848225" cy="590550"/>
        </a:xfrm>
        <a:prstGeom prst="rect">
          <a:avLst/>
        </a:prstGeom>
        <a:noFill/>
        <a:ln w="9525">
          <a:noFill/>
          <a:miter lim="800000"/>
          <a:headEnd/>
          <a:tailEnd/>
        </a:ln>
      </xdr:spPr>
    </xdr:pic>
    <xdr:clientData/>
  </xdr:twoCellAnchor>
  <xdr:twoCellAnchor>
    <xdr:from>
      <xdr:col>6</xdr:col>
      <xdr:colOff>304800</xdr:colOff>
      <xdr:row>961</xdr:row>
      <xdr:rowOff>161925</xdr:rowOff>
    </xdr:from>
    <xdr:to>
      <xdr:col>7</xdr:col>
      <xdr:colOff>276225</xdr:colOff>
      <xdr:row>963</xdr:row>
      <xdr:rowOff>57150</xdr:rowOff>
    </xdr:to>
    <xdr:sp macro="" textlink="">
      <xdr:nvSpPr>
        <xdr:cNvPr id="58" name="Seta para a direita 57"/>
        <xdr:cNvSpPr/>
      </xdr:nvSpPr>
      <xdr:spPr bwMode="auto">
        <a:xfrm>
          <a:off x="2781300" y="182832375"/>
          <a:ext cx="400050" cy="200025"/>
        </a:xfrm>
        <a:prstGeom prst="rightArrow">
          <a:avLst/>
        </a:prstGeom>
        <a:solidFill>
          <a:srgbClr val="000099"/>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pt-BR" sz="1100"/>
        </a:p>
      </xdr:txBody>
    </xdr:sp>
    <xdr:clientData fPrintsWithSheet="0"/>
  </xdr:twoCellAnchor>
  <xdr:twoCellAnchor>
    <xdr:from>
      <xdr:col>13</xdr:col>
      <xdr:colOff>295275</xdr:colOff>
      <xdr:row>961</xdr:row>
      <xdr:rowOff>171450</xdr:rowOff>
    </xdr:from>
    <xdr:to>
      <xdr:col>13</xdr:col>
      <xdr:colOff>695325</xdr:colOff>
      <xdr:row>963</xdr:row>
      <xdr:rowOff>66675</xdr:rowOff>
    </xdr:to>
    <xdr:sp macro="" textlink="">
      <xdr:nvSpPr>
        <xdr:cNvPr id="59" name="Seta para a direita 58"/>
        <xdr:cNvSpPr/>
      </xdr:nvSpPr>
      <xdr:spPr bwMode="auto">
        <a:xfrm>
          <a:off x="6877050" y="182841900"/>
          <a:ext cx="400050" cy="200025"/>
        </a:xfrm>
        <a:prstGeom prst="rightArrow">
          <a:avLst/>
        </a:prstGeom>
        <a:solidFill>
          <a:srgbClr val="000099"/>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pt-BR" sz="1100"/>
        </a:p>
      </xdr:txBody>
    </xdr:sp>
    <xdr:clientData fPrintsWithSheet="0"/>
  </xdr:twoCellAnchor>
  <xdr:twoCellAnchor>
    <xdr:from>
      <xdr:col>8</xdr:col>
      <xdr:colOff>314325</xdr:colOff>
      <xdr:row>965</xdr:row>
      <xdr:rowOff>0</xdr:rowOff>
    </xdr:from>
    <xdr:to>
      <xdr:col>12</xdr:col>
      <xdr:colOff>38100</xdr:colOff>
      <xdr:row>966</xdr:row>
      <xdr:rowOff>1</xdr:rowOff>
    </xdr:to>
    <xdr:grpSp>
      <xdr:nvGrpSpPr>
        <xdr:cNvPr id="60" name="Grupo 59"/>
        <xdr:cNvGrpSpPr/>
      </xdr:nvGrpSpPr>
      <xdr:grpSpPr>
        <a:xfrm>
          <a:off x="3571875" y="262261350"/>
          <a:ext cx="2276475" cy="247651"/>
          <a:chOff x="3295650" y="2514600"/>
          <a:chExt cx="2343150" cy="219075"/>
        </a:xfrm>
      </xdr:grpSpPr>
      <xdr:pic>
        <xdr:nvPicPr>
          <xdr:cNvPr id="61"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62"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295650" y="2533650"/>
            <a:ext cx="457200" cy="171450"/>
          </a:xfrm>
          <a:prstGeom prst="rect">
            <a:avLst/>
          </a:prstGeom>
          <a:noFill/>
        </xdr:spPr>
      </xdr:pic>
    </xdr:grpSp>
    <xdr:clientData/>
  </xdr:twoCellAnchor>
  <xdr:twoCellAnchor>
    <xdr:from>
      <xdr:col>16</xdr:col>
      <xdr:colOff>123825</xdr:colOff>
      <xdr:row>965</xdr:row>
      <xdr:rowOff>0</xdr:rowOff>
    </xdr:from>
    <xdr:to>
      <xdr:col>20</xdr:col>
      <xdr:colOff>9525</xdr:colOff>
      <xdr:row>966</xdr:row>
      <xdr:rowOff>38100</xdr:rowOff>
    </xdr:to>
    <xdr:sp macro="" textlink="">
      <xdr:nvSpPr>
        <xdr:cNvPr id="63" name="Texto explicativo retangular 62"/>
        <xdr:cNvSpPr/>
      </xdr:nvSpPr>
      <xdr:spPr bwMode="auto">
        <a:xfrm>
          <a:off x="8553450" y="183299100"/>
          <a:ext cx="1895475" cy="2857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CEPID - ANO 5</a:t>
          </a:r>
        </a:p>
        <a:p>
          <a:pPr algn="ctr"/>
          <a:endParaRPr lang="pt-BR" sz="1600" b="1" baseline="0">
            <a:latin typeface="Arial" pitchFamily="34" charset="0"/>
            <a:cs typeface="Arial" pitchFamily="34" charset="0"/>
          </a:endParaRPr>
        </a:p>
      </xdr:txBody>
    </xdr:sp>
    <xdr:clientData/>
  </xdr:twoCellAnchor>
  <xdr:twoCellAnchor>
    <xdr:from>
      <xdr:col>11</xdr:col>
      <xdr:colOff>581025</xdr:colOff>
      <xdr:row>4</xdr:row>
      <xdr:rowOff>76210</xdr:rowOff>
    </xdr:from>
    <xdr:to>
      <xdr:col>12</xdr:col>
      <xdr:colOff>510314</xdr:colOff>
      <xdr:row>5</xdr:row>
      <xdr:rowOff>221091</xdr:rowOff>
    </xdr:to>
    <xdr:sp macro="" textlink="">
      <xdr:nvSpPr>
        <xdr:cNvPr id="51" name="Texto explicativo retangular 50">
          <a:hlinkClick xmlns:r="http://schemas.openxmlformats.org/officeDocument/2006/relationships" r:id="rId5" tooltip="VAI PARA O 2º ANO"/>
        </xdr:cNvPr>
        <xdr:cNvSpPr/>
      </xdr:nvSpPr>
      <xdr:spPr bwMode="auto">
        <a:xfrm>
          <a:off x="5562600" y="962035"/>
          <a:ext cx="872264"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13</xdr:col>
      <xdr:colOff>254191</xdr:colOff>
      <xdr:row>4</xdr:row>
      <xdr:rowOff>76200</xdr:rowOff>
    </xdr:from>
    <xdr:to>
      <xdr:col>14</xdr:col>
      <xdr:colOff>279258</xdr:colOff>
      <xdr:row>5</xdr:row>
      <xdr:rowOff>221081</xdr:rowOff>
    </xdr:to>
    <xdr:sp macro="" textlink="">
      <xdr:nvSpPr>
        <xdr:cNvPr id="52" name="Texto explicativo retangular 51">
          <a:hlinkClick xmlns:r="http://schemas.openxmlformats.org/officeDocument/2006/relationships" r:id="rId6" tooltip="VAI PARA O 3º ANO"/>
        </xdr:cNvPr>
        <xdr:cNvSpPr/>
      </xdr:nvSpPr>
      <xdr:spPr bwMode="auto">
        <a:xfrm>
          <a:off x="6835966" y="962025"/>
          <a:ext cx="882317"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15</xdr:col>
      <xdr:colOff>176952</xdr:colOff>
      <xdr:row>4</xdr:row>
      <xdr:rowOff>76212</xdr:rowOff>
    </xdr:from>
    <xdr:to>
      <xdr:col>17</xdr:col>
      <xdr:colOff>231094</xdr:colOff>
      <xdr:row>5</xdr:row>
      <xdr:rowOff>221093</xdr:rowOff>
    </xdr:to>
    <xdr:sp macro="" textlink="">
      <xdr:nvSpPr>
        <xdr:cNvPr id="53" name="Texto explicativo retangular 52">
          <a:hlinkClick xmlns:r="http://schemas.openxmlformats.org/officeDocument/2006/relationships" r:id="rId7" tooltip="VAI PARA O 4º ANO"/>
        </xdr:cNvPr>
        <xdr:cNvSpPr/>
      </xdr:nvSpPr>
      <xdr:spPr bwMode="auto">
        <a:xfrm>
          <a:off x="8149377" y="962037"/>
          <a:ext cx="892342"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18</xdr:col>
      <xdr:colOff>257175</xdr:colOff>
      <xdr:row>4</xdr:row>
      <xdr:rowOff>76213</xdr:rowOff>
    </xdr:from>
    <xdr:to>
      <xdr:col>19</xdr:col>
      <xdr:colOff>710337</xdr:colOff>
      <xdr:row>5</xdr:row>
      <xdr:rowOff>221094</xdr:rowOff>
    </xdr:to>
    <xdr:sp macro="" textlink="">
      <xdr:nvSpPr>
        <xdr:cNvPr id="54" name="Texto explicativo retangular 53">
          <a:hlinkClick xmlns:r="http://schemas.openxmlformats.org/officeDocument/2006/relationships" r:id="rId8" tooltip="VAI PARA O 5º ANO"/>
        </xdr:cNvPr>
        <xdr:cNvSpPr/>
      </xdr:nvSpPr>
      <xdr:spPr bwMode="auto">
        <a:xfrm>
          <a:off x="9486900" y="962038"/>
          <a:ext cx="948462" cy="306806"/>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18</xdr:col>
      <xdr:colOff>276225</xdr:colOff>
      <xdr:row>1</xdr:row>
      <xdr:rowOff>38100</xdr:rowOff>
    </xdr:from>
    <xdr:to>
      <xdr:col>19</xdr:col>
      <xdr:colOff>700814</xdr:colOff>
      <xdr:row>2</xdr:row>
      <xdr:rowOff>152400</xdr:rowOff>
    </xdr:to>
    <xdr:sp macro="" textlink="">
      <xdr:nvSpPr>
        <xdr:cNvPr id="55" name="Texto explicativo retangular 54">
          <a:hlinkClick xmlns:r="http://schemas.openxmlformats.org/officeDocument/2006/relationships" r:id="rId9" tooltip="VOLTA PARA O MENU INICIAL"/>
        </xdr:cNvPr>
        <xdr:cNvSpPr/>
      </xdr:nvSpPr>
      <xdr:spPr bwMode="auto">
        <a:xfrm>
          <a:off x="9515475" y="257175"/>
          <a:ext cx="919889" cy="2762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18</xdr:col>
      <xdr:colOff>333375</xdr:colOff>
      <xdr:row>717</xdr:row>
      <xdr:rowOff>76200</xdr:rowOff>
    </xdr:from>
    <xdr:to>
      <xdr:col>19</xdr:col>
      <xdr:colOff>710339</xdr:colOff>
      <xdr:row>718</xdr:row>
      <xdr:rowOff>246300</xdr:rowOff>
    </xdr:to>
    <xdr:sp macro="" textlink="">
      <xdr:nvSpPr>
        <xdr:cNvPr id="56" name="Texto explicativo retangular 55">
          <a:hlinkClick xmlns:r="http://schemas.openxmlformats.org/officeDocument/2006/relationships" r:id="rId10" tooltip="VOLTA PARA A PRIMEIRA PÁGINA"/>
        </xdr:cNvPr>
        <xdr:cNvSpPr/>
      </xdr:nvSpPr>
      <xdr:spPr bwMode="auto">
        <a:xfrm>
          <a:off x="9563100" y="19615785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18</xdr:col>
      <xdr:colOff>314325</xdr:colOff>
      <xdr:row>245</xdr:row>
      <xdr:rowOff>66675</xdr:rowOff>
    </xdr:from>
    <xdr:to>
      <xdr:col>19</xdr:col>
      <xdr:colOff>691289</xdr:colOff>
      <xdr:row>246</xdr:row>
      <xdr:rowOff>236775</xdr:rowOff>
    </xdr:to>
    <xdr:sp macro="" textlink="">
      <xdr:nvSpPr>
        <xdr:cNvPr id="64" name="Texto explicativo retangular 63">
          <a:hlinkClick xmlns:r="http://schemas.openxmlformats.org/officeDocument/2006/relationships" r:id="rId10" tooltip="VOLTA PARA A PRIMEIRA PÁGINA"/>
        </xdr:cNvPr>
        <xdr:cNvSpPr/>
      </xdr:nvSpPr>
      <xdr:spPr bwMode="auto">
        <a:xfrm>
          <a:off x="9544050" y="664749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18</xdr:col>
      <xdr:colOff>323850</xdr:colOff>
      <xdr:row>956</xdr:row>
      <xdr:rowOff>95250</xdr:rowOff>
    </xdr:from>
    <xdr:to>
      <xdr:col>19</xdr:col>
      <xdr:colOff>700814</xdr:colOff>
      <xdr:row>958</xdr:row>
      <xdr:rowOff>17700</xdr:rowOff>
    </xdr:to>
    <xdr:sp macro="" textlink="">
      <xdr:nvSpPr>
        <xdr:cNvPr id="65" name="Texto explicativo retangular 64">
          <a:hlinkClick xmlns:r="http://schemas.openxmlformats.org/officeDocument/2006/relationships" r:id="rId10" tooltip="VOLTA PARA A PRIMEIRA PÁGINA"/>
        </xdr:cNvPr>
        <xdr:cNvSpPr/>
      </xdr:nvSpPr>
      <xdr:spPr bwMode="auto">
        <a:xfrm>
          <a:off x="9553575" y="2615850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18</xdr:col>
      <xdr:colOff>333375</xdr:colOff>
      <xdr:row>481</xdr:row>
      <xdr:rowOff>66675</xdr:rowOff>
    </xdr:from>
    <xdr:to>
      <xdr:col>19</xdr:col>
      <xdr:colOff>710339</xdr:colOff>
      <xdr:row>482</xdr:row>
      <xdr:rowOff>236775</xdr:rowOff>
    </xdr:to>
    <xdr:sp macro="" textlink="">
      <xdr:nvSpPr>
        <xdr:cNvPr id="66" name="Texto explicativo retangular 65">
          <a:hlinkClick xmlns:r="http://schemas.openxmlformats.org/officeDocument/2006/relationships" r:id="rId10" tooltip="VOLTA PARA PRIMEIRA PÁGINA"/>
        </xdr:cNvPr>
        <xdr:cNvSpPr/>
      </xdr:nvSpPr>
      <xdr:spPr bwMode="auto">
        <a:xfrm>
          <a:off x="9563100" y="1316259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19</xdr:col>
      <xdr:colOff>266700</xdr:colOff>
      <xdr:row>9</xdr:row>
      <xdr:rowOff>38100</xdr:rowOff>
    </xdr:from>
    <xdr:to>
      <xdr:col>20</xdr:col>
      <xdr:colOff>19050</xdr:colOff>
      <xdr:row>11</xdr:row>
      <xdr:rowOff>76200</xdr:rowOff>
    </xdr:to>
    <xdr:sp macro="" textlink="">
      <xdr:nvSpPr>
        <xdr:cNvPr id="50" name="Seta para a direita 49">
          <a:hlinkClick xmlns:r="http://schemas.openxmlformats.org/officeDocument/2006/relationships" r:id="rId11" tooltip="MATERIAL DE CONSUMO NACIONAL"/>
        </xdr:cNvPr>
        <xdr:cNvSpPr/>
      </xdr:nvSpPr>
      <xdr:spPr bwMode="auto">
        <a:xfrm>
          <a:off x="10001250" y="1476375"/>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18</xdr:col>
      <xdr:colOff>0</xdr:colOff>
      <xdr:row>9</xdr:row>
      <xdr:rowOff>38100</xdr:rowOff>
    </xdr:from>
    <xdr:to>
      <xdr:col>18</xdr:col>
      <xdr:colOff>466725</xdr:colOff>
      <xdr:row>11</xdr:row>
      <xdr:rowOff>76200</xdr:rowOff>
    </xdr:to>
    <xdr:sp macro="" textlink="">
      <xdr:nvSpPr>
        <xdr:cNvPr id="67" name="Seta para a direita 66">
          <a:hlinkClick xmlns:r="http://schemas.openxmlformats.org/officeDocument/2006/relationships" r:id="rId12" tooltip="MATERIAL PERMANENTE NACIONAL"/>
        </xdr:cNvPr>
        <xdr:cNvSpPr/>
      </xdr:nvSpPr>
      <xdr:spPr bwMode="auto">
        <a:xfrm rot="10800000">
          <a:off x="9239250" y="1476375"/>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0</xdr:row>
      <xdr:rowOff>352425</xdr:rowOff>
    </xdr:from>
    <xdr:to>
      <xdr:col>9</xdr:col>
      <xdr:colOff>57150</xdr:colOff>
      <xdr:row>4</xdr:row>
      <xdr:rowOff>57150</xdr:rowOff>
    </xdr:to>
    <xdr:pic>
      <xdr:nvPicPr>
        <xdr:cNvPr id="5"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90500" y="352425"/>
          <a:ext cx="4562475" cy="590550"/>
        </a:xfrm>
        <a:prstGeom prst="rect">
          <a:avLst/>
        </a:prstGeom>
        <a:noFill/>
        <a:ln w="9525">
          <a:noFill/>
          <a:miter lim="800000"/>
          <a:headEnd/>
          <a:tailEnd/>
        </a:ln>
      </xdr:spPr>
    </xdr:pic>
    <xdr:clientData/>
  </xdr:twoCellAnchor>
  <xdr:twoCellAnchor>
    <xdr:from>
      <xdr:col>12</xdr:col>
      <xdr:colOff>9525</xdr:colOff>
      <xdr:row>11</xdr:row>
      <xdr:rowOff>0</xdr:rowOff>
    </xdr:from>
    <xdr:to>
      <xdr:col>14</xdr:col>
      <xdr:colOff>0</xdr:colOff>
      <xdr:row>12</xdr:row>
      <xdr:rowOff>66675</xdr:rowOff>
    </xdr:to>
    <xdr:sp macro="" textlink="">
      <xdr:nvSpPr>
        <xdr:cNvPr id="6" name="Texto explicativo retangular 5"/>
        <xdr:cNvSpPr/>
      </xdr:nvSpPr>
      <xdr:spPr bwMode="auto">
        <a:xfrm>
          <a:off x="6715125" y="2038350"/>
          <a:ext cx="22193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1</xdr:col>
      <xdr:colOff>38100</xdr:colOff>
      <xdr:row>219</xdr:row>
      <xdr:rowOff>0</xdr:rowOff>
    </xdr:from>
    <xdr:to>
      <xdr:col>9</xdr:col>
      <xdr:colOff>57150</xdr:colOff>
      <xdr:row>222</xdr:row>
      <xdr:rowOff>104775</xdr:rowOff>
    </xdr:to>
    <xdr:pic>
      <xdr:nvPicPr>
        <xdr:cNvPr id="7"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90500" y="400050"/>
          <a:ext cx="4562475" cy="590550"/>
        </a:xfrm>
        <a:prstGeom prst="rect">
          <a:avLst/>
        </a:prstGeom>
        <a:noFill/>
        <a:ln w="9525">
          <a:noFill/>
          <a:miter lim="800000"/>
          <a:headEnd/>
          <a:tailEnd/>
        </a:ln>
      </xdr:spPr>
    </xdr:pic>
    <xdr:clientData/>
  </xdr:twoCellAnchor>
  <xdr:twoCellAnchor>
    <xdr:from>
      <xdr:col>12</xdr:col>
      <xdr:colOff>9525</xdr:colOff>
      <xdr:row>229</xdr:row>
      <xdr:rowOff>0</xdr:rowOff>
    </xdr:from>
    <xdr:to>
      <xdr:col>14</xdr:col>
      <xdr:colOff>0</xdr:colOff>
      <xdr:row>230</xdr:row>
      <xdr:rowOff>66675</xdr:rowOff>
    </xdr:to>
    <xdr:sp macro="" textlink="">
      <xdr:nvSpPr>
        <xdr:cNvPr id="8" name="Texto explicativo retangular 7"/>
        <xdr:cNvSpPr/>
      </xdr:nvSpPr>
      <xdr:spPr bwMode="auto">
        <a:xfrm>
          <a:off x="6715125" y="2038350"/>
          <a:ext cx="22193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1</xdr:col>
      <xdr:colOff>38100</xdr:colOff>
      <xdr:row>437</xdr:row>
      <xdr:rowOff>0</xdr:rowOff>
    </xdr:from>
    <xdr:to>
      <xdr:col>9</xdr:col>
      <xdr:colOff>57150</xdr:colOff>
      <xdr:row>440</xdr:row>
      <xdr:rowOff>104775</xdr:rowOff>
    </xdr:to>
    <xdr:pic>
      <xdr:nvPicPr>
        <xdr:cNvPr id="9"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90500" y="58693050"/>
          <a:ext cx="4562475" cy="590550"/>
        </a:xfrm>
        <a:prstGeom prst="rect">
          <a:avLst/>
        </a:prstGeom>
        <a:noFill/>
        <a:ln w="9525">
          <a:noFill/>
          <a:miter lim="800000"/>
          <a:headEnd/>
          <a:tailEnd/>
        </a:ln>
      </xdr:spPr>
    </xdr:pic>
    <xdr:clientData/>
  </xdr:twoCellAnchor>
  <xdr:twoCellAnchor>
    <xdr:from>
      <xdr:col>12</xdr:col>
      <xdr:colOff>9525</xdr:colOff>
      <xdr:row>447</xdr:row>
      <xdr:rowOff>0</xdr:rowOff>
    </xdr:from>
    <xdr:to>
      <xdr:col>14</xdr:col>
      <xdr:colOff>0</xdr:colOff>
      <xdr:row>448</xdr:row>
      <xdr:rowOff>66675</xdr:rowOff>
    </xdr:to>
    <xdr:sp macro="" textlink="">
      <xdr:nvSpPr>
        <xdr:cNvPr id="10" name="Texto explicativo retangular 9"/>
        <xdr:cNvSpPr/>
      </xdr:nvSpPr>
      <xdr:spPr bwMode="auto">
        <a:xfrm>
          <a:off x="6715125" y="60331350"/>
          <a:ext cx="22193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1</xdr:col>
      <xdr:colOff>38100</xdr:colOff>
      <xdr:row>655</xdr:row>
      <xdr:rowOff>0</xdr:rowOff>
    </xdr:from>
    <xdr:to>
      <xdr:col>9</xdr:col>
      <xdr:colOff>57150</xdr:colOff>
      <xdr:row>658</xdr:row>
      <xdr:rowOff>104775</xdr:rowOff>
    </xdr:to>
    <xdr:pic>
      <xdr:nvPicPr>
        <xdr:cNvPr id="11"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90500" y="116824125"/>
          <a:ext cx="4562475" cy="590550"/>
        </a:xfrm>
        <a:prstGeom prst="rect">
          <a:avLst/>
        </a:prstGeom>
        <a:noFill/>
        <a:ln w="9525">
          <a:noFill/>
          <a:miter lim="800000"/>
          <a:headEnd/>
          <a:tailEnd/>
        </a:ln>
      </xdr:spPr>
    </xdr:pic>
    <xdr:clientData/>
  </xdr:twoCellAnchor>
  <xdr:twoCellAnchor>
    <xdr:from>
      <xdr:col>12</xdr:col>
      <xdr:colOff>9525</xdr:colOff>
      <xdr:row>665</xdr:row>
      <xdr:rowOff>0</xdr:rowOff>
    </xdr:from>
    <xdr:to>
      <xdr:col>14</xdr:col>
      <xdr:colOff>0</xdr:colOff>
      <xdr:row>666</xdr:row>
      <xdr:rowOff>66675</xdr:rowOff>
    </xdr:to>
    <xdr:sp macro="" textlink="">
      <xdr:nvSpPr>
        <xdr:cNvPr id="12" name="Texto explicativo retangular 11"/>
        <xdr:cNvSpPr/>
      </xdr:nvSpPr>
      <xdr:spPr bwMode="auto">
        <a:xfrm>
          <a:off x="6715125" y="118462425"/>
          <a:ext cx="22193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1</xdr:col>
      <xdr:colOff>38100</xdr:colOff>
      <xdr:row>873</xdr:row>
      <xdr:rowOff>0</xdr:rowOff>
    </xdr:from>
    <xdr:to>
      <xdr:col>9</xdr:col>
      <xdr:colOff>57150</xdr:colOff>
      <xdr:row>876</xdr:row>
      <xdr:rowOff>104775</xdr:rowOff>
    </xdr:to>
    <xdr:pic>
      <xdr:nvPicPr>
        <xdr:cNvPr id="13"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90500" y="175117125"/>
          <a:ext cx="4562475" cy="590550"/>
        </a:xfrm>
        <a:prstGeom prst="rect">
          <a:avLst/>
        </a:prstGeom>
        <a:noFill/>
        <a:ln w="9525">
          <a:noFill/>
          <a:miter lim="800000"/>
          <a:headEnd/>
          <a:tailEnd/>
        </a:ln>
      </xdr:spPr>
    </xdr:pic>
    <xdr:clientData/>
  </xdr:twoCellAnchor>
  <xdr:twoCellAnchor>
    <xdr:from>
      <xdr:col>12</xdr:col>
      <xdr:colOff>9525</xdr:colOff>
      <xdr:row>883</xdr:row>
      <xdr:rowOff>0</xdr:rowOff>
    </xdr:from>
    <xdr:to>
      <xdr:col>14</xdr:col>
      <xdr:colOff>0</xdr:colOff>
      <xdr:row>884</xdr:row>
      <xdr:rowOff>66675</xdr:rowOff>
    </xdr:to>
    <xdr:sp macro="" textlink="">
      <xdr:nvSpPr>
        <xdr:cNvPr id="14" name="Texto explicativo retangular 13"/>
        <xdr:cNvSpPr/>
      </xdr:nvSpPr>
      <xdr:spPr bwMode="auto">
        <a:xfrm>
          <a:off x="6715125" y="176755425"/>
          <a:ext cx="22193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xdr:from>
      <xdr:col>9</xdr:col>
      <xdr:colOff>114300</xdr:colOff>
      <xdr:row>8</xdr:row>
      <xdr:rowOff>47622</xdr:rowOff>
    </xdr:from>
    <xdr:to>
      <xdr:col>10</xdr:col>
      <xdr:colOff>396014</xdr:colOff>
      <xdr:row>10</xdr:row>
      <xdr:rowOff>40116</xdr:rowOff>
    </xdr:to>
    <xdr:sp macro="" textlink="">
      <xdr:nvSpPr>
        <xdr:cNvPr id="15" name="Texto explicativo retangular 14">
          <a:hlinkClick xmlns:r="http://schemas.openxmlformats.org/officeDocument/2006/relationships" r:id="rId2" tooltip="VAI PARA O 2º ANO"/>
        </xdr:cNvPr>
        <xdr:cNvSpPr/>
      </xdr:nvSpPr>
      <xdr:spPr bwMode="auto">
        <a:xfrm>
          <a:off x="4810125" y="1666872"/>
          <a:ext cx="872264" cy="31634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10</xdr:col>
      <xdr:colOff>597091</xdr:colOff>
      <xdr:row>8</xdr:row>
      <xdr:rowOff>47612</xdr:rowOff>
    </xdr:from>
    <xdr:to>
      <xdr:col>12</xdr:col>
      <xdr:colOff>60183</xdr:colOff>
      <xdr:row>10</xdr:row>
      <xdr:rowOff>40106</xdr:rowOff>
    </xdr:to>
    <xdr:sp macro="" textlink="">
      <xdr:nvSpPr>
        <xdr:cNvPr id="16" name="Texto explicativo retangular 15">
          <a:hlinkClick xmlns:r="http://schemas.openxmlformats.org/officeDocument/2006/relationships" r:id="rId3" tooltip="VAI PARA O 3º ANO"/>
        </xdr:cNvPr>
        <xdr:cNvSpPr/>
      </xdr:nvSpPr>
      <xdr:spPr bwMode="auto">
        <a:xfrm>
          <a:off x="5883466" y="1666862"/>
          <a:ext cx="882317" cy="31634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12</xdr:col>
      <xdr:colOff>253152</xdr:colOff>
      <xdr:row>8</xdr:row>
      <xdr:rowOff>47624</xdr:rowOff>
    </xdr:from>
    <xdr:to>
      <xdr:col>12</xdr:col>
      <xdr:colOff>1145494</xdr:colOff>
      <xdr:row>10</xdr:row>
      <xdr:rowOff>40118</xdr:rowOff>
    </xdr:to>
    <xdr:sp macro="" textlink="">
      <xdr:nvSpPr>
        <xdr:cNvPr id="17" name="Texto explicativo retangular 16">
          <a:hlinkClick xmlns:r="http://schemas.openxmlformats.org/officeDocument/2006/relationships" r:id="rId4" tooltip="VAI PARA O 4º ANO"/>
        </xdr:cNvPr>
        <xdr:cNvSpPr/>
      </xdr:nvSpPr>
      <xdr:spPr bwMode="auto">
        <a:xfrm>
          <a:off x="6958752" y="1666874"/>
          <a:ext cx="892342" cy="31634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13</xdr:col>
      <xdr:colOff>38100</xdr:colOff>
      <xdr:row>8</xdr:row>
      <xdr:rowOff>47625</xdr:rowOff>
    </xdr:from>
    <xdr:to>
      <xdr:col>13</xdr:col>
      <xdr:colOff>914400</xdr:colOff>
      <xdr:row>10</xdr:row>
      <xdr:rowOff>40119</xdr:rowOff>
    </xdr:to>
    <xdr:sp macro="" textlink="">
      <xdr:nvSpPr>
        <xdr:cNvPr id="18" name="Texto explicativo retangular 17">
          <a:hlinkClick xmlns:r="http://schemas.openxmlformats.org/officeDocument/2006/relationships" r:id="rId5" tooltip="VAI PARA O 5º ANO"/>
        </xdr:cNvPr>
        <xdr:cNvSpPr/>
      </xdr:nvSpPr>
      <xdr:spPr bwMode="auto">
        <a:xfrm>
          <a:off x="8039100" y="1666875"/>
          <a:ext cx="876300" cy="316344"/>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13</xdr:col>
      <xdr:colOff>28575</xdr:colOff>
      <xdr:row>1</xdr:row>
      <xdr:rowOff>47625</xdr:rowOff>
    </xdr:from>
    <xdr:to>
      <xdr:col>13</xdr:col>
      <xdr:colOff>910364</xdr:colOff>
      <xdr:row>3</xdr:row>
      <xdr:rowOff>8175</xdr:rowOff>
    </xdr:to>
    <xdr:sp macro="" textlink="">
      <xdr:nvSpPr>
        <xdr:cNvPr id="19" name="Texto explicativo retangular 18">
          <a:hlinkClick xmlns:r="http://schemas.openxmlformats.org/officeDocument/2006/relationships" r:id="rId6" tooltip="VOLTA PARA O MENU INICIAL"/>
        </xdr:cNvPr>
        <xdr:cNvSpPr/>
      </xdr:nvSpPr>
      <xdr:spPr bwMode="auto">
        <a:xfrm>
          <a:off x="8029575" y="447675"/>
          <a:ext cx="881789"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12</xdr:col>
      <xdr:colOff>1266825</xdr:colOff>
      <xdr:row>873</xdr:row>
      <xdr:rowOff>104775</xdr:rowOff>
    </xdr:from>
    <xdr:to>
      <xdr:col>13</xdr:col>
      <xdr:colOff>843689</xdr:colOff>
      <xdr:row>875</xdr:row>
      <xdr:rowOff>65325</xdr:rowOff>
    </xdr:to>
    <xdr:sp macro="" textlink="">
      <xdr:nvSpPr>
        <xdr:cNvPr id="20" name="Texto explicativo retangular 19">
          <a:hlinkClick xmlns:r="http://schemas.openxmlformats.org/officeDocument/2006/relationships" r:id="rId7" tooltip="VOLTA PARA A PRIMEIRA PÁGINA"/>
        </xdr:cNvPr>
        <xdr:cNvSpPr/>
      </xdr:nvSpPr>
      <xdr:spPr bwMode="auto">
        <a:xfrm>
          <a:off x="7972425" y="23367682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13</xdr:col>
      <xdr:colOff>19050</xdr:colOff>
      <xdr:row>219</xdr:row>
      <xdr:rowOff>66675</xdr:rowOff>
    </xdr:from>
    <xdr:to>
      <xdr:col>13</xdr:col>
      <xdr:colOff>891314</xdr:colOff>
      <xdr:row>221</xdr:row>
      <xdr:rowOff>27225</xdr:rowOff>
    </xdr:to>
    <xdr:sp macro="" textlink="">
      <xdr:nvSpPr>
        <xdr:cNvPr id="22" name="Texto explicativo retangular 21">
          <a:hlinkClick xmlns:r="http://schemas.openxmlformats.org/officeDocument/2006/relationships" r:id="rId7" tooltip="VOLTA PARA A PRIMEIRA PÁGINA"/>
        </xdr:cNvPr>
        <xdr:cNvSpPr/>
      </xdr:nvSpPr>
      <xdr:spPr bwMode="auto">
        <a:xfrm>
          <a:off x="8020050" y="5875972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13</xdr:col>
      <xdr:colOff>0</xdr:colOff>
      <xdr:row>655</xdr:row>
      <xdr:rowOff>114300</xdr:rowOff>
    </xdr:from>
    <xdr:to>
      <xdr:col>13</xdr:col>
      <xdr:colOff>872264</xdr:colOff>
      <xdr:row>657</xdr:row>
      <xdr:rowOff>74850</xdr:rowOff>
    </xdr:to>
    <xdr:sp macro="" textlink="">
      <xdr:nvSpPr>
        <xdr:cNvPr id="23" name="Texto explicativo retangular 22">
          <a:hlinkClick xmlns:r="http://schemas.openxmlformats.org/officeDocument/2006/relationships" r:id="rId7" tooltip="VOLTA PARA A PRIMEIRA PÁGINA"/>
        </xdr:cNvPr>
        <xdr:cNvSpPr/>
      </xdr:nvSpPr>
      <xdr:spPr bwMode="auto">
        <a:xfrm>
          <a:off x="8001000" y="17539335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13</xdr:col>
      <xdr:colOff>0</xdr:colOff>
      <xdr:row>438</xdr:row>
      <xdr:rowOff>0</xdr:rowOff>
    </xdr:from>
    <xdr:to>
      <xdr:col>13</xdr:col>
      <xdr:colOff>872264</xdr:colOff>
      <xdr:row>439</xdr:row>
      <xdr:rowOff>122475</xdr:rowOff>
    </xdr:to>
    <xdr:sp macro="" textlink="">
      <xdr:nvSpPr>
        <xdr:cNvPr id="24" name="Texto explicativo retangular 23">
          <a:hlinkClick xmlns:r="http://schemas.openxmlformats.org/officeDocument/2006/relationships" r:id="rId7" tooltip="VOLTA PARA A PRIMEIRA PÁGINA"/>
        </xdr:cNvPr>
        <xdr:cNvSpPr/>
      </xdr:nvSpPr>
      <xdr:spPr bwMode="auto">
        <a:xfrm>
          <a:off x="8001000" y="1171479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13</xdr:col>
      <xdr:colOff>447675</xdr:colOff>
      <xdr:row>4</xdr:row>
      <xdr:rowOff>0</xdr:rowOff>
    </xdr:from>
    <xdr:to>
      <xdr:col>13</xdr:col>
      <xdr:colOff>914400</xdr:colOff>
      <xdr:row>5</xdr:row>
      <xdr:rowOff>190500</xdr:rowOff>
    </xdr:to>
    <xdr:sp macro="" textlink="">
      <xdr:nvSpPr>
        <xdr:cNvPr id="29" name="Seta para a direita 28">
          <a:hlinkClick xmlns:r="http://schemas.openxmlformats.org/officeDocument/2006/relationships" r:id="rId8" tooltip="MATERIAL DE CONSUMO IMPORTADO"/>
        </xdr:cNvPr>
        <xdr:cNvSpPr/>
      </xdr:nvSpPr>
      <xdr:spPr bwMode="auto">
        <a:xfrm>
          <a:off x="8448675" y="581025"/>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12</xdr:col>
      <xdr:colOff>981075</xdr:colOff>
      <xdr:row>4</xdr:row>
      <xdr:rowOff>0</xdr:rowOff>
    </xdr:from>
    <xdr:to>
      <xdr:col>13</xdr:col>
      <xdr:colOff>152400</xdr:colOff>
      <xdr:row>5</xdr:row>
      <xdr:rowOff>190500</xdr:rowOff>
    </xdr:to>
    <xdr:sp macro="" textlink="">
      <xdr:nvSpPr>
        <xdr:cNvPr id="30" name="Seta para a direita 29">
          <a:hlinkClick xmlns:r="http://schemas.openxmlformats.org/officeDocument/2006/relationships" r:id="rId9" tooltip="MATERIAL PERMANENTE IMPORTADO"/>
        </xdr:cNvPr>
        <xdr:cNvSpPr/>
      </xdr:nvSpPr>
      <xdr:spPr bwMode="auto">
        <a:xfrm rot="10800000">
          <a:off x="7686675" y="581025"/>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0</xdr:col>
      <xdr:colOff>152399</xdr:colOff>
      <xdr:row>1</xdr:row>
      <xdr:rowOff>0</xdr:rowOff>
    </xdr:from>
    <xdr:to>
      <xdr:col>9</xdr:col>
      <xdr:colOff>466724</xdr:colOff>
      <xdr:row>4</xdr:row>
      <xdr:rowOff>114300</xdr:rowOff>
    </xdr:to>
    <xdr:pic>
      <xdr:nvPicPr>
        <xdr:cNvPr id="33161"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399" y="400050"/>
          <a:ext cx="5057775" cy="600075"/>
        </a:xfrm>
        <a:prstGeom prst="rect">
          <a:avLst/>
        </a:prstGeom>
        <a:noFill/>
        <a:ln w="9525">
          <a:noFill/>
          <a:miter lim="800000"/>
          <a:headEnd/>
          <a:tailEnd/>
        </a:ln>
      </xdr:spPr>
    </xdr:pic>
    <xdr:clientData/>
  </xdr:twoCellAnchor>
  <xdr:twoCellAnchor editAs="oneCell">
    <xdr:from>
      <xdr:col>5</xdr:col>
      <xdr:colOff>0</xdr:colOff>
      <xdr:row>1810</xdr:row>
      <xdr:rowOff>95250</xdr:rowOff>
    </xdr:from>
    <xdr:to>
      <xdr:col>12</xdr:col>
      <xdr:colOff>200025</xdr:colOff>
      <xdr:row>1048576</xdr:row>
      <xdr:rowOff>161925</xdr:rowOff>
    </xdr:to>
    <xdr:pic>
      <xdr:nvPicPr>
        <xdr:cNvPr id="33164" name="Picture 13" descr="CLIQUE AQUI2">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2847975" y="28794075"/>
          <a:ext cx="4248150" cy="228600"/>
        </a:xfrm>
        <a:prstGeom prst="rect">
          <a:avLst/>
        </a:prstGeom>
        <a:noFill/>
        <a:ln w="9525">
          <a:noFill/>
          <a:miter lim="800000"/>
          <a:headEnd/>
          <a:tailEnd/>
        </a:ln>
      </xdr:spPr>
    </xdr:pic>
    <xdr:clientData fPrintsWithSheet="0"/>
  </xdr:twoCellAnchor>
  <xdr:twoCellAnchor>
    <xdr:from>
      <xdr:col>7</xdr:col>
      <xdr:colOff>28575</xdr:colOff>
      <xdr:row>17</xdr:row>
      <xdr:rowOff>28575</xdr:rowOff>
    </xdr:from>
    <xdr:to>
      <xdr:col>10</xdr:col>
      <xdr:colOff>352425</xdr:colOff>
      <xdr:row>18</xdr:row>
      <xdr:rowOff>1</xdr:rowOff>
    </xdr:to>
    <xdr:grpSp>
      <xdr:nvGrpSpPr>
        <xdr:cNvPr id="8" name="Grupo 7"/>
        <xdr:cNvGrpSpPr/>
      </xdr:nvGrpSpPr>
      <xdr:grpSpPr>
        <a:xfrm>
          <a:off x="3619500" y="2733675"/>
          <a:ext cx="2276475" cy="219076"/>
          <a:chOff x="3295650" y="2514600"/>
          <a:chExt cx="2343150" cy="219075"/>
        </a:xfrm>
      </xdr:grpSpPr>
      <xdr:pic>
        <xdr:nvPicPr>
          <xdr:cNvPr id="9" name="Picture 678">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10"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3295650" y="2533650"/>
            <a:ext cx="457200" cy="171450"/>
          </a:xfrm>
          <a:prstGeom prst="rect">
            <a:avLst/>
          </a:prstGeom>
          <a:noFill/>
        </xdr:spPr>
      </xdr:pic>
    </xdr:grpSp>
    <xdr:clientData/>
  </xdr:twoCellAnchor>
  <xdr:twoCellAnchor>
    <xdr:from>
      <xdr:col>13</xdr:col>
      <xdr:colOff>247650</xdr:colOff>
      <xdr:row>17</xdr:row>
      <xdr:rowOff>9525</xdr:rowOff>
    </xdr:from>
    <xdr:to>
      <xdr:col>16</xdr:col>
      <xdr:colOff>695325</xdr:colOff>
      <xdr:row>18</xdr:row>
      <xdr:rowOff>76200</xdr:rowOff>
    </xdr:to>
    <xdr:sp macro="" textlink="">
      <xdr:nvSpPr>
        <xdr:cNvPr id="11" name="Texto explicativo retangular 10"/>
        <xdr:cNvSpPr/>
      </xdr:nvSpPr>
      <xdr:spPr bwMode="auto">
        <a:xfrm>
          <a:off x="7543800" y="2914650"/>
          <a:ext cx="2381250"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0</xdr:col>
      <xdr:colOff>152399</xdr:colOff>
      <xdr:row>226</xdr:row>
      <xdr:rowOff>0</xdr:rowOff>
    </xdr:from>
    <xdr:to>
      <xdr:col>9</xdr:col>
      <xdr:colOff>466724</xdr:colOff>
      <xdr:row>230</xdr:row>
      <xdr:rowOff>19050</xdr:rowOff>
    </xdr:to>
    <xdr:pic>
      <xdr:nvPicPr>
        <xdr:cNvPr id="12"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399" y="63684150"/>
          <a:ext cx="5191125" cy="666750"/>
        </a:xfrm>
        <a:prstGeom prst="rect">
          <a:avLst/>
        </a:prstGeom>
        <a:noFill/>
        <a:ln w="9525">
          <a:noFill/>
          <a:miter lim="800000"/>
          <a:headEnd/>
          <a:tailEnd/>
        </a:ln>
      </xdr:spPr>
    </xdr:pic>
    <xdr:clientData/>
  </xdr:twoCellAnchor>
  <xdr:twoCellAnchor>
    <xdr:from>
      <xdr:col>7</xdr:col>
      <xdr:colOff>28575</xdr:colOff>
      <xdr:row>242</xdr:row>
      <xdr:rowOff>28575</xdr:rowOff>
    </xdr:from>
    <xdr:to>
      <xdr:col>10</xdr:col>
      <xdr:colOff>352425</xdr:colOff>
      <xdr:row>243</xdr:row>
      <xdr:rowOff>1</xdr:rowOff>
    </xdr:to>
    <xdr:grpSp>
      <xdr:nvGrpSpPr>
        <xdr:cNvPr id="13" name="Grupo 12"/>
        <xdr:cNvGrpSpPr/>
      </xdr:nvGrpSpPr>
      <xdr:grpSpPr>
        <a:xfrm>
          <a:off x="3619500" y="66017775"/>
          <a:ext cx="2276475" cy="219076"/>
          <a:chOff x="3295650" y="2514600"/>
          <a:chExt cx="2343150" cy="219075"/>
        </a:xfrm>
      </xdr:grpSpPr>
      <xdr:pic>
        <xdr:nvPicPr>
          <xdr:cNvPr id="14" name="Picture 678">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15"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3295650" y="2533650"/>
            <a:ext cx="457200" cy="171450"/>
          </a:xfrm>
          <a:prstGeom prst="rect">
            <a:avLst/>
          </a:prstGeom>
          <a:noFill/>
        </xdr:spPr>
      </xdr:pic>
    </xdr:grpSp>
    <xdr:clientData/>
  </xdr:twoCellAnchor>
  <xdr:twoCellAnchor>
    <xdr:from>
      <xdr:col>13</xdr:col>
      <xdr:colOff>285750</xdr:colOff>
      <xdr:row>242</xdr:row>
      <xdr:rowOff>9525</xdr:rowOff>
    </xdr:from>
    <xdr:to>
      <xdr:col>17</xdr:col>
      <xdr:colOff>9525</xdr:colOff>
      <xdr:row>243</xdr:row>
      <xdr:rowOff>76200</xdr:rowOff>
    </xdr:to>
    <xdr:sp macro="" textlink="">
      <xdr:nvSpPr>
        <xdr:cNvPr id="16" name="Texto explicativo retangular 15"/>
        <xdr:cNvSpPr/>
      </xdr:nvSpPr>
      <xdr:spPr bwMode="auto">
        <a:xfrm>
          <a:off x="7886700" y="2914650"/>
          <a:ext cx="2228850"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0</xdr:col>
      <xdr:colOff>152399</xdr:colOff>
      <xdr:row>451</xdr:row>
      <xdr:rowOff>0</xdr:rowOff>
    </xdr:from>
    <xdr:to>
      <xdr:col>9</xdr:col>
      <xdr:colOff>466724</xdr:colOff>
      <xdr:row>455</xdr:row>
      <xdr:rowOff>19050</xdr:rowOff>
    </xdr:to>
    <xdr:pic>
      <xdr:nvPicPr>
        <xdr:cNvPr id="17"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399" y="63684150"/>
          <a:ext cx="5191125" cy="666750"/>
        </a:xfrm>
        <a:prstGeom prst="rect">
          <a:avLst/>
        </a:prstGeom>
        <a:noFill/>
        <a:ln w="9525">
          <a:noFill/>
          <a:miter lim="800000"/>
          <a:headEnd/>
          <a:tailEnd/>
        </a:ln>
      </xdr:spPr>
    </xdr:pic>
    <xdr:clientData/>
  </xdr:twoCellAnchor>
  <xdr:twoCellAnchor>
    <xdr:from>
      <xdr:col>7</xdr:col>
      <xdr:colOff>28575</xdr:colOff>
      <xdr:row>467</xdr:row>
      <xdr:rowOff>28575</xdr:rowOff>
    </xdr:from>
    <xdr:to>
      <xdr:col>10</xdr:col>
      <xdr:colOff>352425</xdr:colOff>
      <xdr:row>468</xdr:row>
      <xdr:rowOff>1</xdr:rowOff>
    </xdr:to>
    <xdr:grpSp>
      <xdr:nvGrpSpPr>
        <xdr:cNvPr id="18" name="Grupo 17"/>
        <xdr:cNvGrpSpPr/>
      </xdr:nvGrpSpPr>
      <xdr:grpSpPr>
        <a:xfrm>
          <a:off x="3619500" y="129301875"/>
          <a:ext cx="2276475" cy="219076"/>
          <a:chOff x="3295650" y="2514600"/>
          <a:chExt cx="2343150" cy="219075"/>
        </a:xfrm>
      </xdr:grpSpPr>
      <xdr:pic>
        <xdr:nvPicPr>
          <xdr:cNvPr id="19" name="Picture 678">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20"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3295650" y="2533650"/>
            <a:ext cx="457200" cy="171450"/>
          </a:xfrm>
          <a:prstGeom prst="rect">
            <a:avLst/>
          </a:prstGeom>
          <a:noFill/>
        </xdr:spPr>
      </xdr:pic>
    </xdr:grpSp>
    <xdr:clientData/>
  </xdr:twoCellAnchor>
  <xdr:twoCellAnchor>
    <xdr:from>
      <xdr:col>13</xdr:col>
      <xdr:colOff>285750</xdr:colOff>
      <xdr:row>467</xdr:row>
      <xdr:rowOff>9525</xdr:rowOff>
    </xdr:from>
    <xdr:to>
      <xdr:col>17</xdr:col>
      <xdr:colOff>9525</xdr:colOff>
      <xdr:row>468</xdr:row>
      <xdr:rowOff>76200</xdr:rowOff>
    </xdr:to>
    <xdr:sp macro="" textlink="">
      <xdr:nvSpPr>
        <xdr:cNvPr id="21" name="Texto explicativo retangular 20"/>
        <xdr:cNvSpPr/>
      </xdr:nvSpPr>
      <xdr:spPr bwMode="auto">
        <a:xfrm>
          <a:off x="7581900" y="66198750"/>
          <a:ext cx="2381250"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0</xdr:col>
      <xdr:colOff>152399</xdr:colOff>
      <xdr:row>676</xdr:row>
      <xdr:rowOff>0</xdr:rowOff>
    </xdr:from>
    <xdr:to>
      <xdr:col>9</xdr:col>
      <xdr:colOff>466724</xdr:colOff>
      <xdr:row>679</xdr:row>
      <xdr:rowOff>114300</xdr:rowOff>
    </xdr:to>
    <xdr:pic>
      <xdr:nvPicPr>
        <xdr:cNvPr id="22"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399" y="400050"/>
          <a:ext cx="5191125" cy="600075"/>
        </a:xfrm>
        <a:prstGeom prst="rect">
          <a:avLst/>
        </a:prstGeom>
        <a:noFill/>
        <a:ln w="9525">
          <a:noFill/>
          <a:miter lim="800000"/>
          <a:headEnd/>
          <a:tailEnd/>
        </a:ln>
      </xdr:spPr>
    </xdr:pic>
    <xdr:clientData/>
  </xdr:twoCellAnchor>
  <xdr:twoCellAnchor>
    <xdr:from>
      <xdr:col>7</xdr:col>
      <xdr:colOff>28575</xdr:colOff>
      <xdr:row>692</xdr:row>
      <xdr:rowOff>28575</xdr:rowOff>
    </xdr:from>
    <xdr:to>
      <xdr:col>10</xdr:col>
      <xdr:colOff>352425</xdr:colOff>
      <xdr:row>693</xdr:row>
      <xdr:rowOff>1</xdr:rowOff>
    </xdr:to>
    <xdr:grpSp>
      <xdr:nvGrpSpPr>
        <xdr:cNvPr id="23" name="Grupo 22"/>
        <xdr:cNvGrpSpPr/>
      </xdr:nvGrpSpPr>
      <xdr:grpSpPr>
        <a:xfrm>
          <a:off x="3619500" y="192585975"/>
          <a:ext cx="2276475" cy="219076"/>
          <a:chOff x="3295650" y="2514600"/>
          <a:chExt cx="2343150" cy="219075"/>
        </a:xfrm>
      </xdr:grpSpPr>
      <xdr:pic>
        <xdr:nvPicPr>
          <xdr:cNvPr id="24" name="Picture 678">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25"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3295650" y="2533650"/>
            <a:ext cx="457200" cy="171450"/>
          </a:xfrm>
          <a:prstGeom prst="rect">
            <a:avLst/>
          </a:prstGeom>
          <a:noFill/>
        </xdr:spPr>
      </xdr:pic>
    </xdr:grpSp>
    <xdr:clientData/>
  </xdr:twoCellAnchor>
  <xdr:twoCellAnchor>
    <xdr:from>
      <xdr:col>13</xdr:col>
      <xdr:colOff>285750</xdr:colOff>
      <xdr:row>692</xdr:row>
      <xdr:rowOff>9525</xdr:rowOff>
    </xdr:from>
    <xdr:to>
      <xdr:col>17</xdr:col>
      <xdr:colOff>9525</xdr:colOff>
      <xdr:row>693</xdr:row>
      <xdr:rowOff>76200</xdr:rowOff>
    </xdr:to>
    <xdr:sp macro="" textlink="">
      <xdr:nvSpPr>
        <xdr:cNvPr id="26" name="Texto explicativo retangular 25"/>
        <xdr:cNvSpPr/>
      </xdr:nvSpPr>
      <xdr:spPr bwMode="auto">
        <a:xfrm>
          <a:off x="7581900" y="2914650"/>
          <a:ext cx="2381250"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0</xdr:col>
      <xdr:colOff>152399</xdr:colOff>
      <xdr:row>901</xdr:row>
      <xdr:rowOff>0</xdr:rowOff>
    </xdr:from>
    <xdr:to>
      <xdr:col>9</xdr:col>
      <xdr:colOff>466724</xdr:colOff>
      <xdr:row>904</xdr:row>
      <xdr:rowOff>114300</xdr:rowOff>
    </xdr:to>
    <xdr:pic>
      <xdr:nvPicPr>
        <xdr:cNvPr id="27"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399" y="190252350"/>
          <a:ext cx="5191125" cy="600075"/>
        </a:xfrm>
        <a:prstGeom prst="rect">
          <a:avLst/>
        </a:prstGeom>
        <a:noFill/>
        <a:ln w="9525">
          <a:noFill/>
          <a:miter lim="800000"/>
          <a:headEnd/>
          <a:tailEnd/>
        </a:ln>
      </xdr:spPr>
    </xdr:pic>
    <xdr:clientData/>
  </xdr:twoCellAnchor>
  <xdr:twoCellAnchor>
    <xdr:from>
      <xdr:col>7</xdr:col>
      <xdr:colOff>28575</xdr:colOff>
      <xdr:row>917</xdr:row>
      <xdr:rowOff>28575</xdr:rowOff>
    </xdr:from>
    <xdr:to>
      <xdr:col>10</xdr:col>
      <xdr:colOff>352425</xdr:colOff>
      <xdr:row>918</xdr:row>
      <xdr:rowOff>1</xdr:rowOff>
    </xdr:to>
    <xdr:grpSp>
      <xdr:nvGrpSpPr>
        <xdr:cNvPr id="28" name="Grupo 27"/>
        <xdr:cNvGrpSpPr/>
      </xdr:nvGrpSpPr>
      <xdr:grpSpPr>
        <a:xfrm>
          <a:off x="3619500" y="255870075"/>
          <a:ext cx="2276475" cy="219076"/>
          <a:chOff x="3295650" y="2514600"/>
          <a:chExt cx="2343150" cy="219075"/>
        </a:xfrm>
      </xdr:grpSpPr>
      <xdr:pic>
        <xdr:nvPicPr>
          <xdr:cNvPr id="29" name="Picture 678">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30"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3295650" y="2533650"/>
            <a:ext cx="457200" cy="171450"/>
          </a:xfrm>
          <a:prstGeom prst="rect">
            <a:avLst/>
          </a:prstGeom>
          <a:noFill/>
        </xdr:spPr>
      </xdr:pic>
    </xdr:grpSp>
    <xdr:clientData/>
  </xdr:twoCellAnchor>
  <xdr:twoCellAnchor>
    <xdr:from>
      <xdr:col>13</xdr:col>
      <xdr:colOff>285750</xdr:colOff>
      <xdr:row>917</xdr:row>
      <xdr:rowOff>9525</xdr:rowOff>
    </xdr:from>
    <xdr:to>
      <xdr:col>17</xdr:col>
      <xdr:colOff>9525</xdr:colOff>
      <xdr:row>918</xdr:row>
      <xdr:rowOff>76200</xdr:rowOff>
    </xdr:to>
    <xdr:sp macro="" textlink="">
      <xdr:nvSpPr>
        <xdr:cNvPr id="31" name="Texto explicativo retangular 30"/>
        <xdr:cNvSpPr/>
      </xdr:nvSpPr>
      <xdr:spPr bwMode="auto">
        <a:xfrm>
          <a:off x="7581900" y="192766950"/>
          <a:ext cx="2381250"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xdr:from>
      <xdr:col>9</xdr:col>
      <xdr:colOff>171450</xdr:colOff>
      <xdr:row>4</xdr:row>
      <xdr:rowOff>152410</xdr:rowOff>
    </xdr:from>
    <xdr:to>
      <xdr:col>10</xdr:col>
      <xdr:colOff>376964</xdr:colOff>
      <xdr:row>6</xdr:row>
      <xdr:rowOff>49641</xdr:rowOff>
    </xdr:to>
    <xdr:sp macro="" textlink="">
      <xdr:nvSpPr>
        <xdr:cNvPr id="32" name="Texto explicativo retangular 31">
          <a:hlinkClick xmlns:r="http://schemas.openxmlformats.org/officeDocument/2006/relationships" r:id="rId7" tooltip="VAI PARA O 2º ANO"/>
        </xdr:cNvPr>
        <xdr:cNvSpPr/>
      </xdr:nvSpPr>
      <xdr:spPr bwMode="auto">
        <a:xfrm>
          <a:off x="5048250" y="1038235"/>
          <a:ext cx="872264"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11</xdr:col>
      <xdr:colOff>168466</xdr:colOff>
      <xdr:row>4</xdr:row>
      <xdr:rowOff>152400</xdr:rowOff>
    </xdr:from>
    <xdr:to>
      <xdr:col>12</xdr:col>
      <xdr:colOff>326883</xdr:colOff>
      <xdr:row>6</xdr:row>
      <xdr:rowOff>49631</xdr:rowOff>
    </xdr:to>
    <xdr:sp macro="" textlink="">
      <xdr:nvSpPr>
        <xdr:cNvPr id="33" name="Texto explicativo retangular 32">
          <a:hlinkClick xmlns:r="http://schemas.openxmlformats.org/officeDocument/2006/relationships" r:id="rId8" tooltip="VAI PARA O 3º ANO"/>
        </xdr:cNvPr>
        <xdr:cNvSpPr/>
      </xdr:nvSpPr>
      <xdr:spPr bwMode="auto">
        <a:xfrm>
          <a:off x="6321616" y="1038225"/>
          <a:ext cx="882317"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13</xdr:col>
      <xdr:colOff>338877</xdr:colOff>
      <xdr:row>4</xdr:row>
      <xdr:rowOff>152412</xdr:rowOff>
    </xdr:from>
    <xdr:to>
      <xdr:col>14</xdr:col>
      <xdr:colOff>526369</xdr:colOff>
      <xdr:row>6</xdr:row>
      <xdr:rowOff>49643</xdr:rowOff>
    </xdr:to>
    <xdr:sp macro="" textlink="">
      <xdr:nvSpPr>
        <xdr:cNvPr id="34" name="Texto explicativo retangular 33">
          <a:hlinkClick xmlns:r="http://schemas.openxmlformats.org/officeDocument/2006/relationships" r:id="rId9" tooltip="VAI PARA O 4º ANO"/>
        </xdr:cNvPr>
        <xdr:cNvSpPr/>
      </xdr:nvSpPr>
      <xdr:spPr bwMode="auto">
        <a:xfrm>
          <a:off x="7635027" y="1038237"/>
          <a:ext cx="892342"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15</xdr:col>
      <xdr:colOff>333375</xdr:colOff>
      <xdr:row>4</xdr:row>
      <xdr:rowOff>152413</xdr:rowOff>
    </xdr:from>
    <xdr:to>
      <xdr:col>16</xdr:col>
      <xdr:colOff>691287</xdr:colOff>
      <xdr:row>6</xdr:row>
      <xdr:rowOff>49644</xdr:rowOff>
    </xdr:to>
    <xdr:sp macro="" textlink="">
      <xdr:nvSpPr>
        <xdr:cNvPr id="35" name="Texto explicativo retangular 34">
          <a:hlinkClick xmlns:r="http://schemas.openxmlformats.org/officeDocument/2006/relationships" r:id="rId10" tooltip="VAI PARA O 5º ANO"/>
        </xdr:cNvPr>
        <xdr:cNvSpPr/>
      </xdr:nvSpPr>
      <xdr:spPr bwMode="auto">
        <a:xfrm>
          <a:off x="8972550" y="1038238"/>
          <a:ext cx="948462" cy="306806"/>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15</xdr:col>
      <xdr:colOff>352425</xdr:colOff>
      <xdr:row>1</xdr:row>
      <xdr:rowOff>38100</xdr:rowOff>
    </xdr:from>
    <xdr:to>
      <xdr:col>16</xdr:col>
      <xdr:colOff>681764</xdr:colOff>
      <xdr:row>2</xdr:row>
      <xdr:rowOff>160575</xdr:rowOff>
    </xdr:to>
    <xdr:sp macro="" textlink="">
      <xdr:nvSpPr>
        <xdr:cNvPr id="36" name="Texto explicativo retangular 35">
          <a:hlinkClick xmlns:r="http://schemas.openxmlformats.org/officeDocument/2006/relationships" r:id="rId11" tooltip="VOLTA PARA O MENU INICIAL"/>
        </xdr:cNvPr>
        <xdr:cNvSpPr/>
      </xdr:nvSpPr>
      <xdr:spPr bwMode="auto">
        <a:xfrm>
          <a:off x="8991600" y="438150"/>
          <a:ext cx="919889"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15</xdr:col>
      <xdr:colOff>409575</xdr:colOff>
      <xdr:row>234</xdr:row>
      <xdr:rowOff>38100</xdr:rowOff>
    </xdr:from>
    <xdr:to>
      <xdr:col>16</xdr:col>
      <xdr:colOff>691289</xdr:colOff>
      <xdr:row>235</xdr:row>
      <xdr:rowOff>65325</xdr:rowOff>
    </xdr:to>
    <xdr:sp macro="" textlink="">
      <xdr:nvSpPr>
        <xdr:cNvPr id="42" name="Texto explicativo retangular 41">
          <a:hlinkClick xmlns:r="http://schemas.openxmlformats.org/officeDocument/2006/relationships" r:id="rId2" tooltip="VOLTA PARA A PRIMEIRA PÁGINA"/>
        </xdr:cNvPr>
        <xdr:cNvSpPr/>
      </xdr:nvSpPr>
      <xdr:spPr bwMode="auto">
        <a:xfrm>
          <a:off x="9048750" y="6500812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419100</xdr:colOff>
      <xdr:row>459</xdr:row>
      <xdr:rowOff>9525</xdr:rowOff>
    </xdr:from>
    <xdr:to>
      <xdr:col>16</xdr:col>
      <xdr:colOff>700814</xdr:colOff>
      <xdr:row>460</xdr:row>
      <xdr:rowOff>36750</xdr:rowOff>
    </xdr:to>
    <xdr:sp macro="" textlink="">
      <xdr:nvSpPr>
        <xdr:cNvPr id="43" name="Texto explicativo retangular 42">
          <a:hlinkClick xmlns:r="http://schemas.openxmlformats.org/officeDocument/2006/relationships" r:id="rId2" tooltip="VOLTA PARA A PRIMEIRA PÁGINA"/>
        </xdr:cNvPr>
        <xdr:cNvSpPr/>
      </xdr:nvSpPr>
      <xdr:spPr bwMode="auto">
        <a:xfrm>
          <a:off x="9058275" y="12806362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400050</xdr:colOff>
      <xdr:row>684</xdr:row>
      <xdr:rowOff>19050</xdr:rowOff>
    </xdr:from>
    <xdr:to>
      <xdr:col>16</xdr:col>
      <xdr:colOff>681764</xdr:colOff>
      <xdr:row>685</xdr:row>
      <xdr:rowOff>46275</xdr:rowOff>
    </xdr:to>
    <xdr:sp macro="" textlink="">
      <xdr:nvSpPr>
        <xdr:cNvPr id="44" name="Texto explicativo retangular 43">
          <a:hlinkClick xmlns:r="http://schemas.openxmlformats.org/officeDocument/2006/relationships" r:id="rId2" tooltip="VOLTA PARA A PRIMEIRA PÁGINA"/>
        </xdr:cNvPr>
        <xdr:cNvSpPr/>
      </xdr:nvSpPr>
      <xdr:spPr bwMode="auto">
        <a:xfrm>
          <a:off x="9039225" y="19135725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428625</xdr:colOff>
      <xdr:row>909</xdr:row>
      <xdr:rowOff>28575</xdr:rowOff>
    </xdr:from>
    <xdr:to>
      <xdr:col>16</xdr:col>
      <xdr:colOff>710339</xdr:colOff>
      <xdr:row>910</xdr:row>
      <xdr:rowOff>55800</xdr:rowOff>
    </xdr:to>
    <xdr:sp macro="" textlink="">
      <xdr:nvSpPr>
        <xdr:cNvPr id="45" name="Texto explicativo retangular 44">
          <a:hlinkClick xmlns:r="http://schemas.openxmlformats.org/officeDocument/2006/relationships" r:id="rId2" tooltip="VOLTA PARA A PRIMEIRA PÁGINA"/>
        </xdr:cNvPr>
        <xdr:cNvSpPr/>
      </xdr:nvSpPr>
      <xdr:spPr bwMode="auto">
        <a:xfrm>
          <a:off x="9067800" y="25485090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16</xdr:col>
      <xdr:colOff>257175</xdr:colOff>
      <xdr:row>9</xdr:row>
      <xdr:rowOff>123825</xdr:rowOff>
    </xdr:from>
    <xdr:to>
      <xdr:col>17</xdr:col>
      <xdr:colOff>0</xdr:colOff>
      <xdr:row>11</xdr:row>
      <xdr:rowOff>152400</xdr:rowOff>
    </xdr:to>
    <xdr:sp macro="" textlink="">
      <xdr:nvSpPr>
        <xdr:cNvPr id="39" name="Seta para a direita 38">
          <a:hlinkClick xmlns:r="http://schemas.openxmlformats.org/officeDocument/2006/relationships" r:id="rId12" tooltip="SERVIÇOS DE TERCEIROS NO BRASIL"/>
        </xdr:cNvPr>
        <xdr:cNvSpPr/>
      </xdr:nvSpPr>
      <xdr:spPr bwMode="auto">
        <a:xfrm>
          <a:off x="9486900" y="1609725"/>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15</xdr:col>
      <xdr:colOff>85725</xdr:colOff>
      <xdr:row>9</xdr:row>
      <xdr:rowOff>123825</xdr:rowOff>
    </xdr:from>
    <xdr:to>
      <xdr:col>15</xdr:col>
      <xdr:colOff>552450</xdr:colOff>
      <xdr:row>11</xdr:row>
      <xdr:rowOff>152400</xdr:rowOff>
    </xdr:to>
    <xdr:sp macro="" textlink="">
      <xdr:nvSpPr>
        <xdr:cNvPr id="40" name="Seta para a direita 39">
          <a:hlinkClick xmlns:r="http://schemas.openxmlformats.org/officeDocument/2006/relationships" r:id="rId13" tooltip="MATERIAL DE CONSUMO NACIONAL"/>
        </xdr:cNvPr>
        <xdr:cNvSpPr/>
      </xdr:nvSpPr>
      <xdr:spPr bwMode="auto">
        <a:xfrm rot="10800000">
          <a:off x="8724900" y="1609725"/>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57150</xdr:rowOff>
    </xdr:from>
    <xdr:to>
      <xdr:col>10</xdr:col>
      <xdr:colOff>95250</xdr:colOff>
      <xdr:row>5</xdr:row>
      <xdr:rowOff>0</xdr:rowOff>
    </xdr:to>
    <xdr:pic>
      <xdr:nvPicPr>
        <xdr:cNvPr id="34036"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457200"/>
          <a:ext cx="5029200" cy="590550"/>
        </a:xfrm>
        <a:prstGeom prst="rect">
          <a:avLst/>
        </a:prstGeom>
        <a:noFill/>
        <a:ln w="9525">
          <a:noFill/>
          <a:miter lim="800000"/>
          <a:headEnd/>
          <a:tailEnd/>
        </a:ln>
      </xdr:spPr>
    </xdr:pic>
    <xdr:clientData/>
  </xdr:twoCellAnchor>
  <xdr:twoCellAnchor>
    <xdr:from>
      <xdr:col>14</xdr:col>
      <xdr:colOff>0</xdr:colOff>
      <xdr:row>11</xdr:row>
      <xdr:rowOff>0</xdr:rowOff>
    </xdr:from>
    <xdr:to>
      <xdr:col>16</xdr:col>
      <xdr:colOff>0</xdr:colOff>
      <xdr:row>12</xdr:row>
      <xdr:rowOff>66675</xdr:rowOff>
    </xdr:to>
    <xdr:sp macro="" textlink="">
      <xdr:nvSpPr>
        <xdr:cNvPr id="5" name="Texto explicativo retangular 4"/>
        <xdr:cNvSpPr/>
      </xdr:nvSpPr>
      <xdr:spPr bwMode="auto">
        <a:xfrm>
          <a:off x="7572375" y="2019300"/>
          <a:ext cx="20288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1</xdr:col>
      <xdr:colOff>0</xdr:colOff>
      <xdr:row>225</xdr:row>
      <xdr:rowOff>57150</xdr:rowOff>
    </xdr:from>
    <xdr:to>
      <xdr:col>10</xdr:col>
      <xdr:colOff>95250</xdr:colOff>
      <xdr:row>229</xdr:row>
      <xdr:rowOff>0</xdr:rowOff>
    </xdr:to>
    <xdr:pic>
      <xdr:nvPicPr>
        <xdr:cNvPr id="8"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457200"/>
          <a:ext cx="5029200" cy="590550"/>
        </a:xfrm>
        <a:prstGeom prst="rect">
          <a:avLst/>
        </a:prstGeom>
        <a:noFill/>
        <a:ln w="9525">
          <a:noFill/>
          <a:miter lim="800000"/>
          <a:headEnd/>
          <a:tailEnd/>
        </a:ln>
      </xdr:spPr>
    </xdr:pic>
    <xdr:clientData/>
  </xdr:twoCellAnchor>
  <xdr:twoCellAnchor>
    <xdr:from>
      <xdr:col>14</xdr:col>
      <xdr:colOff>0</xdr:colOff>
      <xdr:row>235</xdr:row>
      <xdr:rowOff>0</xdr:rowOff>
    </xdr:from>
    <xdr:to>
      <xdr:col>16</xdr:col>
      <xdr:colOff>0</xdr:colOff>
      <xdr:row>236</xdr:row>
      <xdr:rowOff>66675</xdr:rowOff>
    </xdr:to>
    <xdr:sp macro="" textlink="">
      <xdr:nvSpPr>
        <xdr:cNvPr id="9" name="Texto explicativo retangular 8"/>
        <xdr:cNvSpPr/>
      </xdr:nvSpPr>
      <xdr:spPr bwMode="auto">
        <a:xfrm>
          <a:off x="7572375" y="2019300"/>
          <a:ext cx="20288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1</xdr:col>
      <xdr:colOff>0</xdr:colOff>
      <xdr:row>449</xdr:row>
      <xdr:rowOff>57150</xdr:rowOff>
    </xdr:from>
    <xdr:to>
      <xdr:col>10</xdr:col>
      <xdr:colOff>95250</xdr:colOff>
      <xdr:row>453</xdr:row>
      <xdr:rowOff>0</xdr:rowOff>
    </xdr:to>
    <xdr:pic>
      <xdr:nvPicPr>
        <xdr:cNvPr id="10"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64131825"/>
          <a:ext cx="5029200" cy="590550"/>
        </a:xfrm>
        <a:prstGeom prst="rect">
          <a:avLst/>
        </a:prstGeom>
        <a:noFill/>
        <a:ln w="9525">
          <a:noFill/>
          <a:miter lim="800000"/>
          <a:headEnd/>
          <a:tailEnd/>
        </a:ln>
      </xdr:spPr>
    </xdr:pic>
    <xdr:clientData/>
  </xdr:twoCellAnchor>
  <xdr:twoCellAnchor>
    <xdr:from>
      <xdr:col>14</xdr:col>
      <xdr:colOff>0</xdr:colOff>
      <xdr:row>459</xdr:row>
      <xdr:rowOff>0</xdr:rowOff>
    </xdr:from>
    <xdr:to>
      <xdr:col>16</xdr:col>
      <xdr:colOff>0</xdr:colOff>
      <xdr:row>460</xdr:row>
      <xdr:rowOff>66675</xdr:rowOff>
    </xdr:to>
    <xdr:sp macro="" textlink="">
      <xdr:nvSpPr>
        <xdr:cNvPr id="11" name="Texto explicativo retangular 10"/>
        <xdr:cNvSpPr/>
      </xdr:nvSpPr>
      <xdr:spPr bwMode="auto">
        <a:xfrm>
          <a:off x="7572375" y="65693925"/>
          <a:ext cx="20288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1</xdr:col>
      <xdr:colOff>0</xdr:colOff>
      <xdr:row>673</xdr:row>
      <xdr:rowOff>57150</xdr:rowOff>
    </xdr:from>
    <xdr:to>
      <xdr:col>10</xdr:col>
      <xdr:colOff>95250</xdr:colOff>
      <xdr:row>677</xdr:row>
      <xdr:rowOff>0</xdr:rowOff>
    </xdr:to>
    <xdr:pic>
      <xdr:nvPicPr>
        <xdr:cNvPr id="12"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127806450"/>
          <a:ext cx="5029200" cy="590550"/>
        </a:xfrm>
        <a:prstGeom prst="rect">
          <a:avLst/>
        </a:prstGeom>
        <a:noFill/>
        <a:ln w="9525">
          <a:noFill/>
          <a:miter lim="800000"/>
          <a:headEnd/>
          <a:tailEnd/>
        </a:ln>
      </xdr:spPr>
    </xdr:pic>
    <xdr:clientData/>
  </xdr:twoCellAnchor>
  <xdr:twoCellAnchor>
    <xdr:from>
      <xdr:col>14</xdr:col>
      <xdr:colOff>0</xdr:colOff>
      <xdr:row>683</xdr:row>
      <xdr:rowOff>0</xdr:rowOff>
    </xdr:from>
    <xdr:to>
      <xdr:col>16</xdr:col>
      <xdr:colOff>0</xdr:colOff>
      <xdr:row>684</xdr:row>
      <xdr:rowOff>66675</xdr:rowOff>
    </xdr:to>
    <xdr:sp macro="" textlink="">
      <xdr:nvSpPr>
        <xdr:cNvPr id="13" name="Texto explicativo retangular 12"/>
        <xdr:cNvSpPr/>
      </xdr:nvSpPr>
      <xdr:spPr bwMode="auto">
        <a:xfrm>
          <a:off x="7572375" y="129368550"/>
          <a:ext cx="20288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1</xdr:col>
      <xdr:colOff>0</xdr:colOff>
      <xdr:row>897</xdr:row>
      <xdr:rowOff>57150</xdr:rowOff>
    </xdr:from>
    <xdr:to>
      <xdr:col>10</xdr:col>
      <xdr:colOff>95250</xdr:colOff>
      <xdr:row>901</xdr:row>
      <xdr:rowOff>0</xdr:rowOff>
    </xdr:to>
    <xdr:pic>
      <xdr:nvPicPr>
        <xdr:cNvPr id="14"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191481075"/>
          <a:ext cx="5029200" cy="590550"/>
        </a:xfrm>
        <a:prstGeom prst="rect">
          <a:avLst/>
        </a:prstGeom>
        <a:noFill/>
        <a:ln w="9525">
          <a:noFill/>
          <a:miter lim="800000"/>
          <a:headEnd/>
          <a:tailEnd/>
        </a:ln>
      </xdr:spPr>
    </xdr:pic>
    <xdr:clientData/>
  </xdr:twoCellAnchor>
  <xdr:twoCellAnchor>
    <xdr:from>
      <xdr:col>14</xdr:col>
      <xdr:colOff>0</xdr:colOff>
      <xdr:row>907</xdr:row>
      <xdr:rowOff>0</xdr:rowOff>
    </xdr:from>
    <xdr:to>
      <xdr:col>16</xdr:col>
      <xdr:colOff>0</xdr:colOff>
      <xdr:row>908</xdr:row>
      <xdr:rowOff>66675</xdr:rowOff>
    </xdr:to>
    <xdr:sp macro="" textlink="">
      <xdr:nvSpPr>
        <xdr:cNvPr id="15" name="Texto explicativo retangular 14"/>
        <xdr:cNvSpPr/>
      </xdr:nvSpPr>
      <xdr:spPr bwMode="auto">
        <a:xfrm>
          <a:off x="7572375" y="193043175"/>
          <a:ext cx="20288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xdr:from>
      <xdr:col>10</xdr:col>
      <xdr:colOff>419100</xdr:colOff>
      <xdr:row>4</xdr:row>
      <xdr:rowOff>114297</xdr:rowOff>
    </xdr:from>
    <xdr:to>
      <xdr:col>12</xdr:col>
      <xdr:colOff>386489</xdr:colOff>
      <xdr:row>6</xdr:row>
      <xdr:rowOff>21066</xdr:rowOff>
    </xdr:to>
    <xdr:sp macro="" textlink="">
      <xdr:nvSpPr>
        <xdr:cNvPr id="16" name="Texto explicativo retangular 15">
          <a:hlinkClick xmlns:r="http://schemas.openxmlformats.org/officeDocument/2006/relationships" r:id="rId2" tooltip="VAI PARA O 2º ANO"/>
        </xdr:cNvPr>
        <xdr:cNvSpPr/>
      </xdr:nvSpPr>
      <xdr:spPr bwMode="auto">
        <a:xfrm>
          <a:off x="5505450" y="1000122"/>
          <a:ext cx="872264" cy="31634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12</xdr:col>
      <xdr:colOff>587566</xdr:colOff>
      <xdr:row>4</xdr:row>
      <xdr:rowOff>114287</xdr:rowOff>
    </xdr:from>
    <xdr:to>
      <xdr:col>13</xdr:col>
      <xdr:colOff>860283</xdr:colOff>
      <xdr:row>6</xdr:row>
      <xdr:rowOff>21056</xdr:rowOff>
    </xdr:to>
    <xdr:sp macro="" textlink="">
      <xdr:nvSpPr>
        <xdr:cNvPr id="17" name="Texto explicativo retangular 16">
          <a:hlinkClick xmlns:r="http://schemas.openxmlformats.org/officeDocument/2006/relationships" r:id="rId3" tooltip="VAI PARA O 3º ANO"/>
        </xdr:cNvPr>
        <xdr:cNvSpPr/>
      </xdr:nvSpPr>
      <xdr:spPr bwMode="auto">
        <a:xfrm>
          <a:off x="6578791" y="1000112"/>
          <a:ext cx="882317" cy="31634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14</xdr:col>
      <xdr:colOff>81702</xdr:colOff>
      <xdr:row>4</xdr:row>
      <xdr:rowOff>114299</xdr:rowOff>
    </xdr:from>
    <xdr:to>
      <xdr:col>14</xdr:col>
      <xdr:colOff>974044</xdr:colOff>
      <xdr:row>6</xdr:row>
      <xdr:rowOff>21068</xdr:rowOff>
    </xdr:to>
    <xdr:sp macro="" textlink="">
      <xdr:nvSpPr>
        <xdr:cNvPr id="18" name="Texto explicativo retangular 17">
          <a:hlinkClick xmlns:r="http://schemas.openxmlformats.org/officeDocument/2006/relationships" r:id="rId4" tooltip="VAI PARA O 4º ANO"/>
        </xdr:cNvPr>
        <xdr:cNvSpPr/>
      </xdr:nvSpPr>
      <xdr:spPr bwMode="auto">
        <a:xfrm>
          <a:off x="7654077" y="1000124"/>
          <a:ext cx="892342" cy="31634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15</xdr:col>
      <xdr:colOff>76200</xdr:colOff>
      <xdr:row>4</xdr:row>
      <xdr:rowOff>114300</xdr:rowOff>
    </xdr:from>
    <xdr:to>
      <xdr:col>16</xdr:col>
      <xdr:colOff>9525</xdr:colOff>
      <xdr:row>6</xdr:row>
      <xdr:rowOff>21069</xdr:rowOff>
    </xdr:to>
    <xdr:sp macro="" textlink="">
      <xdr:nvSpPr>
        <xdr:cNvPr id="19" name="Texto explicativo retangular 18">
          <a:hlinkClick xmlns:r="http://schemas.openxmlformats.org/officeDocument/2006/relationships" r:id="rId5" tooltip="VAI PARA O 5º ANO"/>
        </xdr:cNvPr>
        <xdr:cNvSpPr/>
      </xdr:nvSpPr>
      <xdr:spPr bwMode="auto">
        <a:xfrm>
          <a:off x="8734425" y="1000125"/>
          <a:ext cx="876300" cy="316344"/>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15</xdr:col>
      <xdr:colOff>66675</xdr:colOff>
      <xdr:row>1</xdr:row>
      <xdr:rowOff>0</xdr:rowOff>
    </xdr:from>
    <xdr:to>
      <xdr:col>16</xdr:col>
      <xdr:colOff>5489</xdr:colOff>
      <xdr:row>2</xdr:row>
      <xdr:rowOff>122475</xdr:rowOff>
    </xdr:to>
    <xdr:sp macro="" textlink="">
      <xdr:nvSpPr>
        <xdr:cNvPr id="20" name="Texto explicativo retangular 19">
          <a:hlinkClick xmlns:r="http://schemas.openxmlformats.org/officeDocument/2006/relationships" r:id="rId6" tooltip="VOLTA PARA O MENU INICIAL"/>
        </xdr:cNvPr>
        <xdr:cNvSpPr/>
      </xdr:nvSpPr>
      <xdr:spPr bwMode="auto">
        <a:xfrm>
          <a:off x="8724900" y="400050"/>
          <a:ext cx="881789"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15</xdr:col>
      <xdr:colOff>0</xdr:colOff>
      <xdr:row>227</xdr:row>
      <xdr:rowOff>0</xdr:rowOff>
    </xdr:from>
    <xdr:to>
      <xdr:col>15</xdr:col>
      <xdr:colOff>872264</xdr:colOff>
      <xdr:row>228</xdr:row>
      <xdr:rowOff>122475</xdr:rowOff>
    </xdr:to>
    <xdr:sp macro="" textlink="">
      <xdr:nvSpPr>
        <xdr:cNvPr id="21" name="Texto explicativo retangular 20">
          <a:hlinkClick xmlns:r="http://schemas.openxmlformats.org/officeDocument/2006/relationships" r:id="rId7" tooltip="VOLTA PARA A PRIMEIRA PÁGINA"/>
        </xdr:cNvPr>
        <xdr:cNvSpPr/>
      </xdr:nvSpPr>
      <xdr:spPr bwMode="auto">
        <a:xfrm>
          <a:off x="8658225" y="6439852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47625</xdr:colOff>
      <xdr:row>450</xdr:row>
      <xdr:rowOff>133350</xdr:rowOff>
    </xdr:from>
    <xdr:to>
      <xdr:col>15</xdr:col>
      <xdr:colOff>919889</xdr:colOff>
      <xdr:row>452</xdr:row>
      <xdr:rowOff>93900</xdr:rowOff>
    </xdr:to>
    <xdr:sp macro="" textlink="">
      <xdr:nvSpPr>
        <xdr:cNvPr id="22" name="Texto explicativo retangular 21">
          <a:hlinkClick xmlns:r="http://schemas.openxmlformats.org/officeDocument/2006/relationships" r:id="rId7" tooltip="VOLTA PARA A PRIMEIRA PÁGINA"/>
        </xdr:cNvPr>
        <xdr:cNvSpPr/>
      </xdr:nvSpPr>
      <xdr:spPr bwMode="auto">
        <a:xfrm>
          <a:off x="8705850" y="12786360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47625</xdr:colOff>
      <xdr:row>674</xdr:row>
      <xdr:rowOff>152400</xdr:rowOff>
    </xdr:from>
    <xdr:to>
      <xdr:col>15</xdr:col>
      <xdr:colOff>919889</xdr:colOff>
      <xdr:row>676</xdr:row>
      <xdr:rowOff>112950</xdr:rowOff>
    </xdr:to>
    <xdr:sp macro="" textlink="">
      <xdr:nvSpPr>
        <xdr:cNvPr id="23" name="Texto explicativo retangular 22">
          <a:hlinkClick xmlns:r="http://schemas.openxmlformats.org/officeDocument/2006/relationships" r:id="rId7" tooltip="VOLTA PARA A PRIMEIRA PÁGINA"/>
        </xdr:cNvPr>
        <xdr:cNvSpPr/>
      </xdr:nvSpPr>
      <xdr:spPr bwMode="auto">
        <a:xfrm>
          <a:off x="8705850" y="1915572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38100</xdr:colOff>
      <xdr:row>899</xdr:row>
      <xdr:rowOff>95250</xdr:rowOff>
    </xdr:from>
    <xdr:to>
      <xdr:col>15</xdr:col>
      <xdr:colOff>910364</xdr:colOff>
      <xdr:row>901</xdr:row>
      <xdr:rowOff>55800</xdr:rowOff>
    </xdr:to>
    <xdr:sp macro="" textlink="">
      <xdr:nvSpPr>
        <xdr:cNvPr id="24" name="Texto explicativo retangular 23">
          <a:hlinkClick xmlns:r="http://schemas.openxmlformats.org/officeDocument/2006/relationships" r:id="rId7" tooltip="VOLTA PARA A PRIMEIRA PÁGINA"/>
        </xdr:cNvPr>
        <xdr:cNvSpPr/>
      </xdr:nvSpPr>
      <xdr:spPr bwMode="auto">
        <a:xfrm>
          <a:off x="8696325" y="25551765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485775</xdr:colOff>
      <xdr:row>8</xdr:row>
      <xdr:rowOff>38100</xdr:rowOff>
    </xdr:from>
    <xdr:to>
      <xdr:col>16</xdr:col>
      <xdr:colOff>9525</xdr:colOff>
      <xdr:row>10</xdr:row>
      <xdr:rowOff>66675</xdr:rowOff>
    </xdr:to>
    <xdr:sp macro="" textlink="">
      <xdr:nvSpPr>
        <xdr:cNvPr id="27" name="Seta para a direita 26">
          <a:hlinkClick xmlns:r="http://schemas.openxmlformats.org/officeDocument/2006/relationships" r:id="rId8" tooltip="SERVIÇOS DE TERCEIROS NO EXTERIOR"/>
        </xdr:cNvPr>
        <xdr:cNvSpPr/>
      </xdr:nvSpPr>
      <xdr:spPr bwMode="auto">
        <a:xfrm>
          <a:off x="9144000" y="1466850"/>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14</xdr:col>
      <xdr:colOff>809625</xdr:colOff>
      <xdr:row>8</xdr:row>
      <xdr:rowOff>38100</xdr:rowOff>
    </xdr:from>
    <xdr:to>
      <xdr:col>15</xdr:col>
      <xdr:colOff>190500</xdr:colOff>
      <xdr:row>10</xdr:row>
      <xdr:rowOff>66675</xdr:rowOff>
    </xdr:to>
    <xdr:sp macro="" textlink="">
      <xdr:nvSpPr>
        <xdr:cNvPr id="28" name="Seta para a direita 27">
          <a:hlinkClick xmlns:r="http://schemas.openxmlformats.org/officeDocument/2006/relationships" r:id="rId9" tooltip="MATERIAL DE CONSUMO IMPORTADO"/>
        </xdr:cNvPr>
        <xdr:cNvSpPr/>
      </xdr:nvSpPr>
      <xdr:spPr bwMode="auto">
        <a:xfrm rot="10800000">
          <a:off x="8382000" y="1466850"/>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xdr:col>
      <xdr:colOff>19049</xdr:colOff>
      <xdr:row>1</xdr:row>
      <xdr:rowOff>0</xdr:rowOff>
    </xdr:from>
    <xdr:to>
      <xdr:col>8</xdr:col>
      <xdr:colOff>600074</xdr:colOff>
      <xdr:row>4</xdr:row>
      <xdr:rowOff>104775</xdr:rowOff>
    </xdr:to>
    <xdr:pic>
      <xdr:nvPicPr>
        <xdr:cNvPr id="35209"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71449" y="400050"/>
          <a:ext cx="4848225" cy="590550"/>
        </a:xfrm>
        <a:prstGeom prst="rect">
          <a:avLst/>
        </a:prstGeom>
        <a:noFill/>
        <a:ln w="9525">
          <a:noFill/>
          <a:miter lim="800000"/>
          <a:headEnd/>
          <a:tailEnd/>
        </a:ln>
      </xdr:spPr>
    </xdr:pic>
    <xdr:clientData/>
  </xdr:twoCellAnchor>
  <xdr:twoCellAnchor>
    <xdr:from>
      <xdr:col>6</xdr:col>
      <xdr:colOff>400050</xdr:colOff>
      <xdr:row>16</xdr:row>
      <xdr:rowOff>28575</xdr:rowOff>
    </xdr:from>
    <xdr:to>
      <xdr:col>10</xdr:col>
      <xdr:colOff>161925</xdr:colOff>
      <xdr:row>16</xdr:row>
      <xdr:rowOff>247651</xdr:rowOff>
    </xdr:to>
    <xdr:grpSp>
      <xdr:nvGrpSpPr>
        <xdr:cNvPr id="10" name="Grupo 9"/>
        <xdr:cNvGrpSpPr/>
      </xdr:nvGrpSpPr>
      <xdr:grpSpPr>
        <a:xfrm>
          <a:off x="3467100" y="2771775"/>
          <a:ext cx="2228850" cy="219076"/>
          <a:chOff x="3295650" y="2514600"/>
          <a:chExt cx="2343150" cy="219075"/>
        </a:xfrm>
      </xdr:grpSpPr>
      <xdr:pic>
        <xdr:nvPicPr>
          <xdr:cNvPr id="11"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12"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295650" y="2533650"/>
            <a:ext cx="457200" cy="171450"/>
          </a:xfrm>
          <a:prstGeom prst="rect">
            <a:avLst/>
          </a:prstGeom>
          <a:noFill/>
        </xdr:spPr>
      </xdr:pic>
    </xdr:grpSp>
    <xdr:clientData/>
  </xdr:twoCellAnchor>
  <xdr:twoCellAnchor>
    <xdr:from>
      <xdr:col>14</xdr:col>
      <xdr:colOff>0</xdr:colOff>
      <xdr:row>16</xdr:row>
      <xdr:rowOff>90234</xdr:rowOff>
    </xdr:from>
    <xdr:to>
      <xdr:col>16</xdr:col>
      <xdr:colOff>9525</xdr:colOff>
      <xdr:row>18</xdr:row>
      <xdr:rowOff>63665</xdr:rowOff>
    </xdr:to>
    <xdr:sp macro="" textlink="">
      <xdr:nvSpPr>
        <xdr:cNvPr id="8" name="Texto explicativo retangular 7"/>
        <xdr:cNvSpPr/>
      </xdr:nvSpPr>
      <xdr:spPr bwMode="auto">
        <a:xfrm>
          <a:off x="8096250" y="2833434"/>
          <a:ext cx="180022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1</xdr:col>
      <xdr:colOff>19049</xdr:colOff>
      <xdr:row>229</xdr:row>
      <xdr:rowOff>0</xdr:rowOff>
    </xdr:from>
    <xdr:to>
      <xdr:col>8</xdr:col>
      <xdr:colOff>600074</xdr:colOff>
      <xdr:row>232</xdr:row>
      <xdr:rowOff>104775</xdr:rowOff>
    </xdr:to>
    <xdr:pic>
      <xdr:nvPicPr>
        <xdr:cNvPr id="9"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69444" y="401053"/>
          <a:ext cx="4731919" cy="586038"/>
        </a:xfrm>
        <a:prstGeom prst="rect">
          <a:avLst/>
        </a:prstGeom>
        <a:noFill/>
        <a:ln w="9525">
          <a:noFill/>
          <a:miter lim="800000"/>
          <a:headEnd/>
          <a:tailEnd/>
        </a:ln>
      </xdr:spPr>
    </xdr:pic>
    <xdr:clientData/>
  </xdr:twoCellAnchor>
  <xdr:twoCellAnchor>
    <xdr:from>
      <xdr:col>6</xdr:col>
      <xdr:colOff>400050</xdr:colOff>
      <xdr:row>244</xdr:row>
      <xdr:rowOff>28575</xdr:rowOff>
    </xdr:from>
    <xdr:to>
      <xdr:col>10</xdr:col>
      <xdr:colOff>161925</xdr:colOff>
      <xdr:row>245</xdr:row>
      <xdr:rowOff>1505</xdr:rowOff>
    </xdr:to>
    <xdr:grpSp>
      <xdr:nvGrpSpPr>
        <xdr:cNvPr id="13" name="Grupo 12"/>
        <xdr:cNvGrpSpPr/>
      </xdr:nvGrpSpPr>
      <xdr:grpSpPr>
        <a:xfrm>
          <a:off x="3467100" y="67075050"/>
          <a:ext cx="2228850" cy="230105"/>
          <a:chOff x="3295650" y="2514600"/>
          <a:chExt cx="2343150" cy="219075"/>
        </a:xfrm>
      </xdr:grpSpPr>
      <xdr:pic>
        <xdr:nvPicPr>
          <xdr:cNvPr id="14"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15"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295650" y="2533650"/>
            <a:ext cx="457200" cy="171450"/>
          </a:xfrm>
          <a:prstGeom prst="rect">
            <a:avLst/>
          </a:prstGeom>
          <a:noFill/>
        </xdr:spPr>
      </xdr:pic>
    </xdr:grpSp>
    <xdr:clientData/>
  </xdr:twoCellAnchor>
  <xdr:twoCellAnchor>
    <xdr:from>
      <xdr:col>13</xdr:col>
      <xdr:colOff>400050</xdr:colOff>
      <xdr:row>244</xdr:row>
      <xdr:rowOff>90234</xdr:rowOff>
    </xdr:from>
    <xdr:to>
      <xdr:col>16</xdr:col>
      <xdr:colOff>0</xdr:colOff>
      <xdr:row>246</xdr:row>
      <xdr:rowOff>63665</xdr:rowOff>
    </xdr:to>
    <xdr:sp macro="" textlink="">
      <xdr:nvSpPr>
        <xdr:cNvPr id="16" name="Texto explicativo retangular 15"/>
        <xdr:cNvSpPr/>
      </xdr:nvSpPr>
      <xdr:spPr bwMode="auto">
        <a:xfrm>
          <a:off x="8086725" y="63117159"/>
          <a:ext cx="180022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1</xdr:col>
      <xdr:colOff>19049</xdr:colOff>
      <xdr:row>456</xdr:row>
      <xdr:rowOff>0</xdr:rowOff>
    </xdr:from>
    <xdr:to>
      <xdr:col>8</xdr:col>
      <xdr:colOff>600074</xdr:colOff>
      <xdr:row>459</xdr:row>
      <xdr:rowOff>104775</xdr:rowOff>
    </xdr:to>
    <xdr:pic>
      <xdr:nvPicPr>
        <xdr:cNvPr id="17"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71449" y="60445650"/>
          <a:ext cx="4733925" cy="590550"/>
        </a:xfrm>
        <a:prstGeom prst="rect">
          <a:avLst/>
        </a:prstGeom>
        <a:noFill/>
        <a:ln w="9525">
          <a:noFill/>
          <a:miter lim="800000"/>
          <a:headEnd/>
          <a:tailEnd/>
        </a:ln>
      </xdr:spPr>
    </xdr:pic>
    <xdr:clientData/>
  </xdr:twoCellAnchor>
  <xdr:twoCellAnchor>
    <xdr:from>
      <xdr:col>6</xdr:col>
      <xdr:colOff>400050</xdr:colOff>
      <xdr:row>471</xdr:row>
      <xdr:rowOff>28575</xdr:rowOff>
    </xdr:from>
    <xdr:to>
      <xdr:col>10</xdr:col>
      <xdr:colOff>161925</xdr:colOff>
      <xdr:row>472</xdr:row>
      <xdr:rowOff>1505</xdr:rowOff>
    </xdr:to>
    <xdr:grpSp>
      <xdr:nvGrpSpPr>
        <xdr:cNvPr id="18" name="Grupo 17"/>
        <xdr:cNvGrpSpPr/>
      </xdr:nvGrpSpPr>
      <xdr:grpSpPr>
        <a:xfrm>
          <a:off x="3467100" y="131083050"/>
          <a:ext cx="2228850" cy="230105"/>
          <a:chOff x="3295650" y="2514600"/>
          <a:chExt cx="2343150" cy="219075"/>
        </a:xfrm>
      </xdr:grpSpPr>
      <xdr:pic>
        <xdr:nvPicPr>
          <xdr:cNvPr id="19"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20"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295650" y="2533650"/>
            <a:ext cx="457200" cy="171450"/>
          </a:xfrm>
          <a:prstGeom prst="rect">
            <a:avLst/>
          </a:prstGeom>
          <a:noFill/>
        </xdr:spPr>
      </xdr:pic>
    </xdr:grpSp>
    <xdr:clientData/>
  </xdr:twoCellAnchor>
  <xdr:twoCellAnchor>
    <xdr:from>
      <xdr:col>14</xdr:col>
      <xdr:colOff>0</xdr:colOff>
      <xdr:row>471</xdr:row>
      <xdr:rowOff>90234</xdr:rowOff>
    </xdr:from>
    <xdr:to>
      <xdr:col>16</xdr:col>
      <xdr:colOff>0</xdr:colOff>
      <xdr:row>473</xdr:row>
      <xdr:rowOff>63665</xdr:rowOff>
    </xdr:to>
    <xdr:sp macro="" textlink="">
      <xdr:nvSpPr>
        <xdr:cNvPr id="21" name="Texto explicativo retangular 20"/>
        <xdr:cNvSpPr/>
      </xdr:nvSpPr>
      <xdr:spPr bwMode="auto">
        <a:xfrm>
          <a:off x="8096250" y="123162759"/>
          <a:ext cx="1790700"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1</xdr:col>
      <xdr:colOff>19049</xdr:colOff>
      <xdr:row>685</xdr:row>
      <xdr:rowOff>0</xdr:rowOff>
    </xdr:from>
    <xdr:to>
      <xdr:col>8</xdr:col>
      <xdr:colOff>600074</xdr:colOff>
      <xdr:row>688</xdr:row>
      <xdr:rowOff>104775</xdr:rowOff>
    </xdr:to>
    <xdr:pic>
      <xdr:nvPicPr>
        <xdr:cNvPr id="22"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71449" y="120491250"/>
          <a:ext cx="4752975" cy="590550"/>
        </a:xfrm>
        <a:prstGeom prst="rect">
          <a:avLst/>
        </a:prstGeom>
        <a:noFill/>
        <a:ln w="9525">
          <a:noFill/>
          <a:miter lim="800000"/>
          <a:headEnd/>
          <a:tailEnd/>
        </a:ln>
      </xdr:spPr>
    </xdr:pic>
    <xdr:clientData/>
  </xdr:twoCellAnchor>
  <xdr:twoCellAnchor>
    <xdr:from>
      <xdr:col>6</xdr:col>
      <xdr:colOff>400050</xdr:colOff>
      <xdr:row>700</xdr:row>
      <xdr:rowOff>28575</xdr:rowOff>
    </xdr:from>
    <xdr:to>
      <xdr:col>10</xdr:col>
      <xdr:colOff>161925</xdr:colOff>
      <xdr:row>701</xdr:row>
      <xdr:rowOff>1505</xdr:rowOff>
    </xdr:to>
    <xdr:grpSp>
      <xdr:nvGrpSpPr>
        <xdr:cNvPr id="23" name="Grupo 22"/>
        <xdr:cNvGrpSpPr/>
      </xdr:nvGrpSpPr>
      <xdr:grpSpPr>
        <a:xfrm>
          <a:off x="3467100" y="195700650"/>
          <a:ext cx="2228850" cy="230105"/>
          <a:chOff x="3295650" y="2514600"/>
          <a:chExt cx="2343150" cy="219075"/>
        </a:xfrm>
      </xdr:grpSpPr>
      <xdr:pic>
        <xdr:nvPicPr>
          <xdr:cNvPr id="24"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25"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295650" y="2533650"/>
            <a:ext cx="457200" cy="171450"/>
          </a:xfrm>
          <a:prstGeom prst="rect">
            <a:avLst/>
          </a:prstGeom>
          <a:noFill/>
        </xdr:spPr>
      </xdr:pic>
    </xdr:grpSp>
    <xdr:clientData/>
  </xdr:twoCellAnchor>
  <xdr:twoCellAnchor>
    <xdr:from>
      <xdr:col>14</xdr:col>
      <xdr:colOff>19050</xdr:colOff>
      <xdr:row>700</xdr:row>
      <xdr:rowOff>90234</xdr:rowOff>
    </xdr:from>
    <xdr:to>
      <xdr:col>16</xdr:col>
      <xdr:colOff>0</xdr:colOff>
      <xdr:row>702</xdr:row>
      <xdr:rowOff>63665</xdr:rowOff>
    </xdr:to>
    <xdr:sp macro="" textlink="">
      <xdr:nvSpPr>
        <xdr:cNvPr id="26" name="Texto explicativo retangular 25"/>
        <xdr:cNvSpPr/>
      </xdr:nvSpPr>
      <xdr:spPr bwMode="auto">
        <a:xfrm>
          <a:off x="8115300" y="183208359"/>
          <a:ext cx="1771650"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CEPID - ANO 4</a:t>
          </a:r>
        </a:p>
      </xdr:txBody>
    </xdr:sp>
    <xdr:clientData/>
  </xdr:twoCellAnchor>
  <xdr:twoCellAnchor>
    <xdr:from>
      <xdr:col>1</xdr:col>
      <xdr:colOff>19049</xdr:colOff>
      <xdr:row>913</xdr:row>
      <xdr:rowOff>0</xdr:rowOff>
    </xdr:from>
    <xdr:to>
      <xdr:col>8</xdr:col>
      <xdr:colOff>600074</xdr:colOff>
      <xdr:row>916</xdr:row>
      <xdr:rowOff>104775</xdr:rowOff>
    </xdr:to>
    <xdr:pic>
      <xdr:nvPicPr>
        <xdr:cNvPr id="27"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71449" y="180536850"/>
          <a:ext cx="4752975" cy="590550"/>
        </a:xfrm>
        <a:prstGeom prst="rect">
          <a:avLst/>
        </a:prstGeom>
        <a:noFill/>
        <a:ln w="9525">
          <a:noFill/>
          <a:miter lim="800000"/>
          <a:headEnd/>
          <a:tailEnd/>
        </a:ln>
      </xdr:spPr>
    </xdr:pic>
    <xdr:clientData/>
  </xdr:twoCellAnchor>
  <xdr:twoCellAnchor>
    <xdr:from>
      <xdr:col>6</xdr:col>
      <xdr:colOff>400050</xdr:colOff>
      <xdr:row>928</xdr:row>
      <xdr:rowOff>28575</xdr:rowOff>
    </xdr:from>
    <xdr:to>
      <xdr:col>10</xdr:col>
      <xdr:colOff>161925</xdr:colOff>
      <xdr:row>929</xdr:row>
      <xdr:rowOff>1505</xdr:rowOff>
    </xdr:to>
    <xdr:grpSp>
      <xdr:nvGrpSpPr>
        <xdr:cNvPr id="28" name="Grupo 27"/>
        <xdr:cNvGrpSpPr/>
      </xdr:nvGrpSpPr>
      <xdr:grpSpPr>
        <a:xfrm>
          <a:off x="3467100" y="260013450"/>
          <a:ext cx="2228850" cy="230105"/>
          <a:chOff x="3295650" y="2514600"/>
          <a:chExt cx="2343150" cy="219075"/>
        </a:xfrm>
      </xdr:grpSpPr>
      <xdr:pic>
        <xdr:nvPicPr>
          <xdr:cNvPr id="29"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30"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295650" y="2533650"/>
            <a:ext cx="457200" cy="171450"/>
          </a:xfrm>
          <a:prstGeom prst="rect">
            <a:avLst/>
          </a:prstGeom>
          <a:noFill/>
        </xdr:spPr>
      </xdr:pic>
    </xdr:grpSp>
    <xdr:clientData/>
  </xdr:twoCellAnchor>
  <xdr:twoCellAnchor>
    <xdr:from>
      <xdr:col>14</xdr:col>
      <xdr:colOff>19050</xdr:colOff>
      <xdr:row>928</xdr:row>
      <xdr:rowOff>90234</xdr:rowOff>
    </xdr:from>
    <xdr:to>
      <xdr:col>16</xdr:col>
      <xdr:colOff>0</xdr:colOff>
      <xdr:row>930</xdr:row>
      <xdr:rowOff>63665</xdr:rowOff>
    </xdr:to>
    <xdr:sp macro="" textlink="">
      <xdr:nvSpPr>
        <xdr:cNvPr id="31" name="Texto explicativo retangular 30"/>
        <xdr:cNvSpPr/>
      </xdr:nvSpPr>
      <xdr:spPr bwMode="auto">
        <a:xfrm>
          <a:off x="8115300" y="243253959"/>
          <a:ext cx="1771650"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CEPID - ANO 5</a:t>
          </a:r>
        </a:p>
      </xdr:txBody>
    </xdr:sp>
    <xdr:clientData/>
  </xdr:twoCellAnchor>
  <xdr:twoCellAnchor>
    <xdr:from>
      <xdr:col>9</xdr:col>
      <xdr:colOff>38100</xdr:colOff>
      <xdr:row>4</xdr:row>
      <xdr:rowOff>152410</xdr:rowOff>
    </xdr:from>
    <xdr:to>
      <xdr:col>10</xdr:col>
      <xdr:colOff>319814</xdr:colOff>
      <xdr:row>6</xdr:row>
      <xdr:rowOff>49641</xdr:rowOff>
    </xdr:to>
    <xdr:sp macro="" textlink="">
      <xdr:nvSpPr>
        <xdr:cNvPr id="32" name="Texto explicativo retangular 31">
          <a:hlinkClick xmlns:r="http://schemas.openxmlformats.org/officeDocument/2006/relationships" r:id="rId5" tooltip="VAI PARA O 2º ANO"/>
        </xdr:cNvPr>
        <xdr:cNvSpPr/>
      </xdr:nvSpPr>
      <xdr:spPr bwMode="auto">
        <a:xfrm>
          <a:off x="4981575" y="1038235"/>
          <a:ext cx="872264"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11</xdr:col>
      <xdr:colOff>54166</xdr:colOff>
      <xdr:row>4</xdr:row>
      <xdr:rowOff>152400</xdr:rowOff>
    </xdr:from>
    <xdr:to>
      <xdr:col>12</xdr:col>
      <xdr:colOff>117333</xdr:colOff>
      <xdr:row>6</xdr:row>
      <xdr:rowOff>49631</xdr:rowOff>
    </xdr:to>
    <xdr:sp macro="" textlink="">
      <xdr:nvSpPr>
        <xdr:cNvPr id="33" name="Texto explicativo retangular 32">
          <a:hlinkClick xmlns:r="http://schemas.openxmlformats.org/officeDocument/2006/relationships" r:id="rId6" tooltip="VAI PARA O 3º ANO"/>
        </xdr:cNvPr>
        <xdr:cNvSpPr/>
      </xdr:nvSpPr>
      <xdr:spPr bwMode="auto">
        <a:xfrm>
          <a:off x="6254941" y="1038225"/>
          <a:ext cx="882317"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12</xdr:col>
      <xdr:colOff>548427</xdr:colOff>
      <xdr:row>4</xdr:row>
      <xdr:rowOff>152412</xdr:rowOff>
    </xdr:from>
    <xdr:to>
      <xdr:col>14</xdr:col>
      <xdr:colOff>364444</xdr:colOff>
      <xdr:row>6</xdr:row>
      <xdr:rowOff>49643</xdr:rowOff>
    </xdr:to>
    <xdr:sp macro="" textlink="">
      <xdr:nvSpPr>
        <xdr:cNvPr id="34" name="Texto explicativo retangular 33">
          <a:hlinkClick xmlns:r="http://schemas.openxmlformats.org/officeDocument/2006/relationships" r:id="rId7" tooltip="VAI PARA O 4º ANO"/>
        </xdr:cNvPr>
        <xdr:cNvSpPr/>
      </xdr:nvSpPr>
      <xdr:spPr bwMode="auto">
        <a:xfrm>
          <a:off x="7568352" y="1038237"/>
          <a:ext cx="892342"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14</xdr:col>
      <xdr:colOff>838200</xdr:colOff>
      <xdr:row>4</xdr:row>
      <xdr:rowOff>152413</xdr:rowOff>
    </xdr:from>
    <xdr:to>
      <xdr:col>15</xdr:col>
      <xdr:colOff>729387</xdr:colOff>
      <xdr:row>6</xdr:row>
      <xdr:rowOff>49644</xdr:rowOff>
    </xdr:to>
    <xdr:sp macro="" textlink="">
      <xdr:nvSpPr>
        <xdr:cNvPr id="35" name="Texto explicativo retangular 34">
          <a:hlinkClick xmlns:r="http://schemas.openxmlformats.org/officeDocument/2006/relationships" r:id="rId8" tooltip="VAI PARA O 5º ANO"/>
        </xdr:cNvPr>
        <xdr:cNvSpPr/>
      </xdr:nvSpPr>
      <xdr:spPr bwMode="auto">
        <a:xfrm>
          <a:off x="8934450" y="800113"/>
          <a:ext cx="948462" cy="306806"/>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14</xdr:col>
      <xdr:colOff>857250</xdr:colOff>
      <xdr:row>1</xdr:row>
      <xdr:rowOff>85725</xdr:rowOff>
    </xdr:from>
    <xdr:to>
      <xdr:col>15</xdr:col>
      <xdr:colOff>719864</xdr:colOff>
      <xdr:row>3</xdr:row>
      <xdr:rowOff>46275</xdr:rowOff>
    </xdr:to>
    <xdr:sp macro="" textlink="">
      <xdr:nvSpPr>
        <xdr:cNvPr id="36" name="Texto explicativo retangular 35">
          <a:hlinkClick xmlns:r="http://schemas.openxmlformats.org/officeDocument/2006/relationships" r:id="rId9" tooltip="VOLTA PARA O MENU INICIAL"/>
        </xdr:cNvPr>
        <xdr:cNvSpPr/>
      </xdr:nvSpPr>
      <xdr:spPr bwMode="auto">
        <a:xfrm>
          <a:off x="8953500" y="247650"/>
          <a:ext cx="919889"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14</xdr:col>
      <xdr:colOff>895350</xdr:colOff>
      <xdr:row>237</xdr:row>
      <xdr:rowOff>0</xdr:rowOff>
    </xdr:from>
    <xdr:to>
      <xdr:col>15</xdr:col>
      <xdr:colOff>710339</xdr:colOff>
      <xdr:row>238</xdr:row>
      <xdr:rowOff>36750</xdr:rowOff>
    </xdr:to>
    <xdr:sp macro="" textlink="">
      <xdr:nvSpPr>
        <xdr:cNvPr id="37" name="Texto explicativo retangular 36">
          <a:hlinkClick xmlns:r="http://schemas.openxmlformats.org/officeDocument/2006/relationships" r:id="rId10" tooltip="VOLTA PARA A PRIMEIRA PÁGINA"/>
        </xdr:cNvPr>
        <xdr:cNvSpPr/>
      </xdr:nvSpPr>
      <xdr:spPr bwMode="auto">
        <a:xfrm>
          <a:off x="8991600" y="6604635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14</xdr:col>
      <xdr:colOff>876300</xdr:colOff>
      <xdr:row>464</xdr:row>
      <xdr:rowOff>9525</xdr:rowOff>
    </xdr:from>
    <xdr:to>
      <xdr:col>15</xdr:col>
      <xdr:colOff>691289</xdr:colOff>
      <xdr:row>465</xdr:row>
      <xdr:rowOff>46275</xdr:rowOff>
    </xdr:to>
    <xdr:sp macro="" textlink="">
      <xdr:nvSpPr>
        <xdr:cNvPr id="38" name="Texto explicativo retangular 37">
          <a:hlinkClick xmlns:r="http://schemas.openxmlformats.org/officeDocument/2006/relationships" r:id="rId10" tooltip="VOLTA PARA A PRIMEIRA PÁGINA"/>
        </xdr:cNvPr>
        <xdr:cNvSpPr/>
      </xdr:nvSpPr>
      <xdr:spPr bwMode="auto">
        <a:xfrm>
          <a:off x="8972550" y="1303686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14</xdr:col>
      <xdr:colOff>876300</xdr:colOff>
      <xdr:row>693</xdr:row>
      <xdr:rowOff>0</xdr:rowOff>
    </xdr:from>
    <xdr:to>
      <xdr:col>15</xdr:col>
      <xdr:colOff>691289</xdr:colOff>
      <xdr:row>694</xdr:row>
      <xdr:rowOff>36750</xdr:rowOff>
    </xdr:to>
    <xdr:sp macro="" textlink="">
      <xdr:nvSpPr>
        <xdr:cNvPr id="39" name="Texto explicativo retangular 38">
          <a:hlinkClick xmlns:r="http://schemas.openxmlformats.org/officeDocument/2006/relationships" r:id="rId10" tooltip="VOLTA PARA A PRIMEIRA PÁGINA"/>
        </xdr:cNvPr>
        <xdr:cNvSpPr/>
      </xdr:nvSpPr>
      <xdr:spPr bwMode="auto">
        <a:xfrm>
          <a:off x="8972550" y="19497675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14</xdr:col>
      <xdr:colOff>885825</xdr:colOff>
      <xdr:row>921</xdr:row>
      <xdr:rowOff>0</xdr:rowOff>
    </xdr:from>
    <xdr:to>
      <xdr:col>15</xdr:col>
      <xdr:colOff>700814</xdr:colOff>
      <xdr:row>922</xdr:row>
      <xdr:rowOff>36750</xdr:rowOff>
    </xdr:to>
    <xdr:sp macro="" textlink="">
      <xdr:nvSpPr>
        <xdr:cNvPr id="40" name="Texto explicativo retangular 39">
          <a:hlinkClick xmlns:r="http://schemas.openxmlformats.org/officeDocument/2006/relationships" r:id="rId10" tooltip="VOLTA PARA A PRIMEIRA PÁGINA"/>
        </xdr:cNvPr>
        <xdr:cNvSpPr/>
      </xdr:nvSpPr>
      <xdr:spPr bwMode="auto">
        <a:xfrm>
          <a:off x="8982075" y="25928955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247650</xdr:colOff>
      <xdr:row>8</xdr:row>
      <xdr:rowOff>114300</xdr:rowOff>
    </xdr:from>
    <xdr:to>
      <xdr:col>15</xdr:col>
      <xdr:colOff>714375</xdr:colOff>
      <xdr:row>11</xdr:row>
      <xdr:rowOff>0</xdr:rowOff>
    </xdr:to>
    <xdr:sp macro="" textlink="">
      <xdr:nvSpPr>
        <xdr:cNvPr id="43" name="Seta para a direita 42">
          <a:hlinkClick xmlns:r="http://schemas.openxmlformats.org/officeDocument/2006/relationships" r:id="rId11" tooltip="DESPESAS DE TRANSPORTE"/>
        </xdr:cNvPr>
        <xdr:cNvSpPr/>
      </xdr:nvSpPr>
      <xdr:spPr bwMode="auto">
        <a:xfrm>
          <a:off x="9401175" y="1495425"/>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14</xdr:col>
      <xdr:colOff>590550</xdr:colOff>
      <xdr:row>9</xdr:row>
      <xdr:rowOff>0</xdr:rowOff>
    </xdr:from>
    <xdr:to>
      <xdr:col>15</xdr:col>
      <xdr:colOff>0</xdr:colOff>
      <xdr:row>11</xdr:row>
      <xdr:rowOff>9525</xdr:rowOff>
    </xdr:to>
    <xdr:sp macro="" textlink="">
      <xdr:nvSpPr>
        <xdr:cNvPr id="44" name="Seta para a direita 43">
          <a:hlinkClick xmlns:r="http://schemas.openxmlformats.org/officeDocument/2006/relationships" r:id="rId12" tooltip="SERVIÇOS DE TERCEIROS NO BRASIL"/>
        </xdr:cNvPr>
        <xdr:cNvSpPr/>
      </xdr:nvSpPr>
      <xdr:spPr bwMode="auto">
        <a:xfrm rot="10800000">
          <a:off x="8686800" y="1504950"/>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11</xdr:col>
      <xdr:colOff>314325</xdr:colOff>
      <xdr:row>4</xdr:row>
      <xdr:rowOff>104775</xdr:rowOff>
    </xdr:to>
    <xdr:pic>
      <xdr:nvPicPr>
        <xdr:cNvPr id="36084"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400050"/>
          <a:ext cx="5295900" cy="590550"/>
        </a:xfrm>
        <a:prstGeom prst="rect">
          <a:avLst/>
        </a:prstGeom>
        <a:noFill/>
        <a:ln w="9525">
          <a:noFill/>
          <a:miter lim="800000"/>
          <a:headEnd/>
          <a:tailEnd/>
        </a:ln>
      </xdr:spPr>
    </xdr:pic>
    <xdr:clientData/>
  </xdr:twoCellAnchor>
  <xdr:twoCellAnchor>
    <xdr:from>
      <xdr:col>15</xdr:col>
      <xdr:colOff>0</xdr:colOff>
      <xdr:row>12</xdr:row>
      <xdr:rowOff>0</xdr:rowOff>
    </xdr:from>
    <xdr:to>
      <xdr:col>17</xdr:col>
      <xdr:colOff>0</xdr:colOff>
      <xdr:row>13</xdr:row>
      <xdr:rowOff>59156</xdr:rowOff>
    </xdr:to>
    <xdr:sp macro="" textlink="">
      <xdr:nvSpPr>
        <xdr:cNvPr id="6" name="Texto explicativo retangular 5"/>
        <xdr:cNvSpPr/>
      </xdr:nvSpPr>
      <xdr:spPr bwMode="auto">
        <a:xfrm>
          <a:off x="7477125" y="2105025"/>
          <a:ext cx="204787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1</xdr:col>
      <xdr:colOff>0</xdr:colOff>
      <xdr:row>218</xdr:row>
      <xdr:rowOff>0</xdr:rowOff>
    </xdr:from>
    <xdr:to>
      <xdr:col>11</xdr:col>
      <xdr:colOff>314325</xdr:colOff>
      <xdr:row>221</xdr:row>
      <xdr:rowOff>104775</xdr:rowOff>
    </xdr:to>
    <xdr:pic>
      <xdr:nvPicPr>
        <xdr:cNvPr id="7"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400050"/>
          <a:ext cx="5295900" cy="590550"/>
        </a:xfrm>
        <a:prstGeom prst="rect">
          <a:avLst/>
        </a:prstGeom>
        <a:noFill/>
        <a:ln w="9525">
          <a:noFill/>
          <a:miter lim="800000"/>
          <a:headEnd/>
          <a:tailEnd/>
        </a:ln>
      </xdr:spPr>
    </xdr:pic>
    <xdr:clientData/>
  </xdr:twoCellAnchor>
  <xdr:twoCellAnchor>
    <xdr:from>
      <xdr:col>15</xdr:col>
      <xdr:colOff>0</xdr:colOff>
      <xdr:row>229</xdr:row>
      <xdr:rowOff>0</xdr:rowOff>
    </xdr:from>
    <xdr:to>
      <xdr:col>17</xdr:col>
      <xdr:colOff>0</xdr:colOff>
      <xdr:row>230</xdr:row>
      <xdr:rowOff>59156</xdr:rowOff>
    </xdr:to>
    <xdr:sp macro="" textlink="">
      <xdr:nvSpPr>
        <xdr:cNvPr id="8" name="Texto explicativo retangular 7"/>
        <xdr:cNvSpPr/>
      </xdr:nvSpPr>
      <xdr:spPr bwMode="auto">
        <a:xfrm>
          <a:off x="7477125" y="2105025"/>
          <a:ext cx="204787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1</xdr:col>
      <xdr:colOff>0</xdr:colOff>
      <xdr:row>439</xdr:row>
      <xdr:rowOff>0</xdr:rowOff>
    </xdr:from>
    <xdr:to>
      <xdr:col>11</xdr:col>
      <xdr:colOff>314325</xdr:colOff>
      <xdr:row>442</xdr:row>
      <xdr:rowOff>104775</xdr:rowOff>
    </xdr:to>
    <xdr:pic>
      <xdr:nvPicPr>
        <xdr:cNvPr id="9"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62988825"/>
          <a:ext cx="5295900" cy="590550"/>
        </a:xfrm>
        <a:prstGeom prst="rect">
          <a:avLst/>
        </a:prstGeom>
        <a:noFill/>
        <a:ln w="9525">
          <a:noFill/>
          <a:miter lim="800000"/>
          <a:headEnd/>
          <a:tailEnd/>
        </a:ln>
      </xdr:spPr>
    </xdr:pic>
    <xdr:clientData/>
  </xdr:twoCellAnchor>
  <xdr:twoCellAnchor>
    <xdr:from>
      <xdr:col>15</xdr:col>
      <xdr:colOff>0</xdr:colOff>
      <xdr:row>450</xdr:row>
      <xdr:rowOff>0</xdr:rowOff>
    </xdr:from>
    <xdr:to>
      <xdr:col>17</xdr:col>
      <xdr:colOff>0</xdr:colOff>
      <xdr:row>451</xdr:row>
      <xdr:rowOff>59156</xdr:rowOff>
    </xdr:to>
    <xdr:sp macro="" textlink="">
      <xdr:nvSpPr>
        <xdr:cNvPr id="10" name="Texto explicativo retangular 9"/>
        <xdr:cNvSpPr/>
      </xdr:nvSpPr>
      <xdr:spPr bwMode="auto">
        <a:xfrm>
          <a:off x="7477125" y="64693800"/>
          <a:ext cx="204787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1</xdr:col>
      <xdr:colOff>0</xdr:colOff>
      <xdr:row>662</xdr:row>
      <xdr:rowOff>0</xdr:rowOff>
    </xdr:from>
    <xdr:to>
      <xdr:col>11</xdr:col>
      <xdr:colOff>314325</xdr:colOff>
      <xdr:row>665</xdr:row>
      <xdr:rowOff>104775</xdr:rowOff>
    </xdr:to>
    <xdr:pic>
      <xdr:nvPicPr>
        <xdr:cNvPr id="11"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125577600"/>
          <a:ext cx="5295900" cy="590550"/>
        </a:xfrm>
        <a:prstGeom prst="rect">
          <a:avLst/>
        </a:prstGeom>
        <a:noFill/>
        <a:ln w="9525">
          <a:noFill/>
          <a:miter lim="800000"/>
          <a:headEnd/>
          <a:tailEnd/>
        </a:ln>
      </xdr:spPr>
    </xdr:pic>
    <xdr:clientData/>
  </xdr:twoCellAnchor>
  <xdr:twoCellAnchor>
    <xdr:from>
      <xdr:col>15</xdr:col>
      <xdr:colOff>0</xdr:colOff>
      <xdr:row>673</xdr:row>
      <xdr:rowOff>0</xdr:rowOff>
    </xdr:from>
    <xdr:to>
      <xdr:col>17</xdr:col>
      <xdr:colOff>0</xdr:colOff>
      <xdr:row>674</xdr:row>
      <xdr:rowOff>59156</xdr:rowOff>
    </xdr:to>
    <xdr:sp macro="" textlink="">
      <xdr:nvSpPr>
        <xdr:cNvPr id="12" name="Texto explicativo retangular 11"/>
        <xdr:cNvSpPr/>
      </xdr:nvSpPr>
      <xdr:spPr bwMode="auto">
        <a:xfrm>
          <a:off x="7477125" y="127282575"/>
          <a:ext cx="204787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1</xdr:col>
      <xdr:colOff>0</xdr:colOff>
      <xdr:row>885</xdr:row>
      <xdr:rowOff>0</xdr:rowOff>
    </xdr:from>
    <xdr:to>
      <xdr:col>11</xdr:col>
      <xdr:colOff>314325</xdr:colOff>
      <xdr:row>888</xdr:row>
      <xdr:rowOff>104775</xdr:rowOff>
    </xdr:to>
    <xdr:pic>
      <xdr:nvPicPr>
        <xdr:cNvPr id="13"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188166375"/>
          <a:ext cx="5295900" cy="590550"/>
        </a:xfrm>
        <a:prstGeom prst="rect">
          <a:avLst/>
        </a:prstGeom>
        <a:noFill/>
        <a:ln w="9525">
          <a:noFill/>
          <a:miter lim="800000"/>
          <a:headEnd/>
          <a:tailEnd/>
        </a:ln>
      </xdr:spPr>
    </xdr:pic>
    <xdr:clientData/>
  </xdr:twoCellAnchor>
  <xdr:twoCellAnchor>
    <xdr:from>
      <xdr:col>15</xdr:col>
      <xdr:colOff>0</xdr:colOff>
      <xdr:row>896</xdr:row>
      <xdr:rowOff>0</xdr:rowOff>
    </xdr:from>
    <xdr:to>
      <xdr:col>17</xdr:col>
      <xdr:colOff>0</xdr:colOff>
      <xdr:row>897</xdr:row>
      <xdr:rowOff>59156</xdr:rowOff>
    </xdr:to>
    <xdr:sp macro="" textlink="">
      <xdr:nvSpPr>
        <xdr:cNvPr id="14" name="Texto explicativo retangular 13"/>
        <xdr:cNvSpPr/>
      </xdr:nvSpPr>
      <xdr:spPr bwMode="auto">
        <a:xfrm>
          <a:off x="7477125" y="189871350"/>
          <a:ext cx="204787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xdr:from>
      <xdr:col>10</xdr:col>
      <xdr:colOff>19050</xdr:colOff>
      <xdr:row>4</xdr:row>
      <xdr:rowOff>142885</xdr:rowOff>
    </xdr:from>
    <xdr:to>
      <xdr:col>11</xdr:col>
      <xdr:colOff>386489</xdr:colOff>
      <xdr:row>6</xdr:row>
      <xdr:rowOff>40116</xdr:rowOff>
    </xdr:to>
    <xdr:sp macro="" textlink="">
      <xdr:nvSpPr>
        <xdr:cNvPr id="15" name="Texto explicativo retangular 14">
          <a:hlinkClick xmlns:r="http://schemas.openxmlformats.org/officeDocument/2006/relationships" r:id="rId2" tooltip="VAI PARA O 2º ANO"/>
        </xdr:cNvPr>
        <xdr:cNvSpPr/>
      </xdr:nvSpPr>
      <xdr:spPr bwMode="auto">
        <a:xfrm>
          <a:off x="4648200" y="1028710"/>
          <a:ext cx="872264"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12</xdr:col>
      <xdr:colOff>349441</xdr:colOff>
      <xdr:row>4</xdr:row>
      <xdr:rowOff>142875</xdr:rowOff>
    </xdr:from>
    <xdr:to>
      <xdr:col>14</xdr:col>
      <xdr:colOff>364983</xdr:colOff>
      <xdr:row>6</xdr:row>
      <xdr:rowOff>40106</xdr:rowOff>
    </xdr:to>
    <xdr:sp macro="" textlink="">
      <xdr:nvSpPr>
        <xdr:cNvPr id="16" name="Texto explicativo retangular 15">
          <a:hlinkClick xmlns:r="http://schemas.openxmlformats.org/officeDocument/2006/relationships" r:id="rId3" tooltip="VAI PARA O 3º ANO"/>
        </xdr:cNvPr>
        <xdr:cNvSpPr/>
      </xdr:nvSpPr>
      <xdr:spPr bwMode="auto">
        <a:xfrm>
          <a:off x="5921566" y="1028700"/>
          <a:ext cx="882317"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14</xdr:col>
      <xdr:colOff>796077</xdr:colOff>
      <xdr:row>4</xdr:row>
      <xdr:rowOff>142887</xdr:rowOff>
    </xdr:from>
    <xdr:to>
      <xdr:col>15</xdr:col>
      <xdr:colOff>650194</xdr:colOff>
      <xdr:row>6</xdr:row>
      <xdr:rowOff>40118</xdr:rowOff>
    </xdr:to>
    <xdr:sp macro="" textlink="">
      <xdr:nvSpPr>
        <xdr:cNvPr id="17" name="Texto explicativo retangular 16">
          <a:hlinkClick xmlns:r="http://schemas.openxmlformats.org/officeDocument/2006/relationships" r:id="rId4" tooltip="VAI PARA O 4º ANO"/>
        </xdr:cNvPr>
        <xdr:cNvSpPr/>
      </xdr:nvSpPr>
      <xdr:spPr bwMode="auto">
        <a:xfrm>
          <a:off x="7234977" y="1028712"/>
          <a:ext cx="892342"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15</xdr:col>
      <xdr:colOff>1071262</xdr:colOff>
      <xdr:row>4</xdr:row>
      <xdr:rowOff>142888</xdr:rowOff>
    </xdr:from>
    <xdr:to>
      <xdr:col>16</xdr:col>
      <xdr:colOff>938937</xdr:colOff>
      <xdr:row>6</xdr:row>
      <xdr:rowOff>40119</xdr:rowOff>
    </xdr:to>
    <xdr:sp macro="" textlink="">
      <xdr:nvSpPr>
        <xdr:cNvPr id="18" name="Texto explicativo retangular 17">
          <a:hlinkClick xmlns:r="http://schemas.openxmlformats.org/officeDocument/2006/relationships" r:id="rId5" tooltip="VAI PARA O 5º ANO"/>
        </xdr:cNvPr>
        <xdr:cNvSpPr/>
      </xdr:nvSpPr>
      <xdr:spPr bwMode="auto">
        <a:xfrm>
          <a:off x="8548387" y="1028713"/>
          <a:ext cx="972575" cy="306806"/>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16</xdr:col>
      <xdr:colOff>47625</xdr:colOff>
      <xdr:row>1</xdr:row>
      <xdr:rowOff>47625</xdr:rowOff>
    </xdr:from>
    <xdr:to>
      <xdr:col>16</xdr:col>
      <xdr:colOff>929414</xdr:colOff>
      <xdr:row>3</xdr:row>
      <xdr:rowOff>8175</xdr:rowOff>
    </xdr:to>
    <xdr:sp macro="" textlink="">
      <xdr:nvSpPr>
        <xdr:cNvPr id="19" name="Texto explicativo retangular 18">
          <a:hlinkClick xmlns:r="http://schemas.openxmlformats.org/officeDocument/2006/relationships" r:id="rId6" tooltip="VOLTA PARA O MENU INICIAL"/>
        </xdr:cNvPr>
        <xdr:cNvSpPr/>
      </xdr:nvSpPr>
      <xdr:spPr bwMode="auto">
        <a:xfrm>
          <a:off x="8629650" y="447675"/>
          <a:ext cx="881789"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16</xdr:col>
      <xdr:colOff>28575</xdr:colOff>
      <xdr:row>221</xdr:row>
      <xdr:rowOff>38100</xdr:rowOff>
    </xdr:from>
    <xdr:to>
      <xdr:col>16</xdr:col>
      <xdr:colOff>900839</xdr:colOff>
      <xdr:row>222</xdr:row>
      <xdr:rowOff>160575</xdr:rowOff>
    </xdr:to>
    <xdr:sp macro="" textlink="">
      <xdr:nvSpPr>
        <xdr:cNvPr id="20" name="Texto explicativo retangular 19">
          <a:hlinkClick xmlns:r="http://schemas.openxmlformats.org/officeDocument/2006/relationships" r:id="rId7" tooltip="VOLTA PARA A PRIMEIRA PÁGINA"/>
        </xdr:cNvPr>
        <xdr:cNvSpPr/>
      </xdr:nvSpPr>
      <xdr:spPr bwMode="auto">
        <a:xfrm>
          <a:off x="8610600" y="6351270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16</xdr:col>
      <xdr:colOff>57150</xdr:colOff>
      <xdr:row>442</xdr:row>
      <xdr:rowOff>76200</xdr:rowOff>
    </xdr:from>
    <xdr:to>
      <xdr:col>16</xdr:col>
      <xdr:colOff>929414</xdr:colOff>
      <xdr:row>443</xdr:row>
      <xdr:rowOff>198675</xdr:rowOff>
    </xdr:to>
    <xdr:sp macro="" textlink="">
      <xdr:nvSpPr>
        <xdr:cNvPr id="21" name="Texto explicativo retangular 20">
          <a:hlinkClick xmlns:r="http://schemas.openxmlformats.org/officeDocument/2006/relationships" r:id="rId7" tooltip="VOLTA PARA A PRIMEIRA PÁGINA"/>
        </xdr:cNvPr>
        <xdr:cNvSpPr/>
      </xdr:nvSpPr>
      <xdr:spPr bwMode="auto">
        <a:xfrm>
          <a:off x="8639175" y="1273587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16</xdr:col>
      <xdr:colOff>47625</xdr:colOff>
      <xdr:row>665</xdr:row>
      <xdr:rowOff>19050</xdr:rowOff>
    </xdr:from>
    <xdr:to>
      <xdr:col>16</xdr:col>
      <xdr:colOff>919889</xdr:colOff>
      <xdr:row>666</xdr:row>
      <xdr:rowOff>141525</xdr:rowOff>
    </xdr:to>
    <xdr:sp macro="" textlink="">
      <xdr:nvSpPr>
        <xdr:cNvPr id="22" name="Texto explicativo retangular 21">
          <a:hlinkClick xmlns:r="http://schemas.openxmlformats.org/officeDocument/2006/relationships" r:id="rId7" tooltip="VOLTA PARA A PRIMEIRA PÁGINA"/>
        </xdr:cNvPr>
        <xdr:cNvSpPr/>
      </xdr:nvSpPr>
      <xdr:spPr bwMode="auto">
        <a:xfrm>
          <a:off x="8629650" y="19171920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16</xdr:col>
      <xdr:colOff>38100</xdr:colOff>
      <xdr:row>888</xdr:row>
      <xdr:rowOff>9525</xdr:rowOff>
    </xdr:from>
    <xdr:to>
      <xdr:col>16</xdr:col>
      <xdr:colOff>910364</xdr:colOff>
      <xdr:row>889</xdr:row>
      <xdr:rowOff>132000</xdr:rowOff>
    </xdr:to>
    <xdr:sp macro="" textlink="">
      <xdr:nvSpPr>
        <xdr:cNvPr id="23" name="Texto explicativo retangular 22">
          <a:hlinkClick xmlns:r="http://schemas.openxmlformats.org/officeDocument/2006/relationships" r:id="rId7" tooltip="VOLTA PARA A PRIMEIRA PÁGINA"/>
        </xdr:cNvPr>
        <xdr:cNvSpPr/>
      </xdr:nvSpPr>
      <xdr:spPr bwMode="auto">
        <a:xfrm>
          <a:off x="8620125" y="25612725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16</xdr:col>
      <xdr:colOff>447675</xdr:colOff>
      <xdr:row>8</xdr:row>
      <xdr:rowOff>76200</xdr:rowOff>
    </xdr:from>
    <xdr:to>
      <xdr:col>16</xdr:col>
      <xdr:colOff>914400</xdr:colOff>
      <xdr:row>11</xdr:row>
      <xdr:rowOff>9525</xdr:rowOff>
    </xdr:to>
    <xdr:sp macro="" textlink="">
      <xdr:nvSpPr>
        <xdr:cNvPr id="26" name="Seta para a direita 25">
          <a:hlinkClick xmlns:r="http://schemas.openxmlformats.org/officeDocument/2006/relationships" r:id="rId8" tooltip="DIÁRIAS NO PAÍS E EXTERIOR"/>
        </xdr:cNvPr>
        <xdr:cNvSpPr/>
      </xdr:nvSpPr>
      <xdr:spPr bwMode="auto">
        <a:xfrm>
          <a:off x="9029700" y="1466850"/>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15</xdr:col>
      <xdr:colOff>790575</xdr:colOff>
      <xdr:row>8</xdr:row>
      <xdr:rowOff>76200</xdr:rowOff>
    </xdr:from>
    <xdr:to>
      <xdr:col>16</xdr:col>
      <xdr:colOff>152400</xdr:colOff>
      <xdr:row>11</xdr:row>
      <xdr:rowOff>9525</xdr:rowOff>
    </xdr:to>
    <xdr:sp macro="" textlink="">
      <xdr:nvSpPr>
        <xdr:cNvPr id="27" name="Seta para a direita 26">
          <a:hlinkClick xmlns:r="http://schemas.openxmlformats.org/officeDocument/2006/relationships" r:id="rId9" tooltip="SERVIÇOS DE TERCEIROS NO EXTERIOR"/>
        </xdr:cNvPr>
        <xdr:cNvSpPr/>
      </xdr:nvSpPr>
      <xdr:spPr bwMode="auto">
        <a:xfrm rot="10800000">
          <a:off x="8267700" y="1466850"/>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ln>
          <a:headEnd type="none" w="med" len="med"/>
          <a:tailEnd type="none" w="med" len="med"/>
        </a:ln>
      </a:spPr>
      <a:bodyPr vertOverflow="clip" wrap="square" lIns="18288" tIns="0" rIns="0" bIns="0" rtlCol="0" anchor="ctr" upright="1"/>
      <a:lstStyle>
        <a:defPPr algn="ctr">
          <a:defRPr sz="1600" b="1" baseline="0">
            <a:latin typeface="Arial" pitchFamily="34" charset="0"/>
            <a:cs typeface="Arial" pitchFamily="34" charset="0"/>
          </a:defRPr>
        </a:defPPr>
      </a:lstStyle>
      <a:style>
        <a:lnRef idx="0">
          <a:schemeClr val="accent1"/>
        </a:lnRef>
        <a:fillRef idx="3">
          <a:schemeClr val="accent1"/>
        </a:fillRef>
        <a:effectRef idx="3">
          <a:schemeClr val="accent1"/>
        </a:effectRef>
        <a:fontRef idx="minor">
          <a:schemeClr val="lt1"/>
        </a:fontRef>
      </a: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fapesp.br/materia/3098/capacitacao-tecnica/niveis-de-bolsas-tt.htm"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5.xml"/><Relationship Id="rId299" Type="http://schemas.openxmlformats.org/officeDocument/2006/relationships/ctrlProp" Target="../ctrlProps/ctrlProp297.xml"/><Relationship Id="rId303" Type="http://schemas.openxmlformats.org/officeDocument/2006/relationships/ctrlProp" Target="../ctrlProps/ctrlProp301.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324" Type="http://schemas.openxmlformats.org/officeDocument/2006/relationships/ctrlProp" Target="../ctrlProps/ctrlProp322.xml"/><Relationship Id="rId345" Type="http://schemas.openxmlformats.org/officeDocument/2006/relationships/ctrlProp" Target="../ctrlProps/ctrlProp343.xml"/><Relationship Id="rId366" Type="http://schemas.openxmlformats.org/officeDocument/2006/relationships/ctrlProp" Target="../ctrlProps/ctrlProp364.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trlProp" Target="../ctrlProps/ctrlProp203.xml"/><Relationship Id="rId226" Type="http://schemas.openxmlformats.org/officeDocument/2006/relationships/ctrlProp" Target="../ctrlProps/ctrlProp224.xml"/><Relationship Id="rId247" Type="http://schemas.openxmlformats.org/officeDocument/2006/relationships/ctrlProp" Target="../ctrlProps/ctrlProp245.xml"/><Relationship Id="rId107" Type="http://schemas.openxmlformats.org/officeDocument/2006/relationships/ctrlProp" Target="../ctrlProps/ctrlProp105.xml"/><Relationship Id="rId268" Type="http://schemas.openxmlformats.org/officeDocument/2006/relationships/ctrlProp" Target="../ctrlProps/ctrlProp266.xml"/><Relationship Id="rId289" Type="http://schemas.openxmlformats.org/officeDocument/2006/relationships/ctrlProp" Target="../ctrlProps/ctrlProp287.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314" Type="http://schemas.openxmlformats.org/officeDocument/2006/relationships/ctrlProp" Target="../ctrlProps/ctrlProp312.xml"/><Relationship Id="rId335" Type="http://schemas.openxmlformats.org/officeDocument/2006/relationships/ctrlProp" Target="../ctrlProps/ctrlProp333.xml"/><Relationship Id="rId356" Type="http://schemas.openxmlformats.org/officeDocument/2006/relationships/ctrlProp" Target="../ctrlProps/ctrlProp354.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16" Type="http://schemas.openxmlformats.org/officeDocument/2006/relationships/ctrlProp" Target="../ctrlProps/ctrlProp214.xml"/><Relationship Id="rId237" Type="http://schemas.openxmlformats.org/officeDocument/2006/relationships/ctrlProp" Target="../ctrlProps/ctrlProp235.xml"/><Relationship Id="rId258" Type="http://schemas.openxmlformats.org/officeDocument/2006/relationships/ctrlProp" Target="../ctrlProps/ctrlProp256.xml"/><Relationship Id="rId279" Type="http://schemas.openxmlformats.org/officeDocument/2006/relationships/ctrlProp" Target="../ctrlProps/ctrlProp277.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290" Type="http://schemas.openxmlformats.org/officeDocument/2006/relationships/ctrlProp" Target="../ctrlProps/ctrlProp288.xml"/><Relationship Id="rId304" Type="http://schemas.openxmlformats.org/officeDocument/2006/relationships/ctrlProp" Target="../ctrlProps/ctrlProp302.xml"/><Relationship Id="rId325" Type="http://schemas.openxmlformats.org/officeDocument/2006/relationships/ctrlProp" Target="../ctrlProps/ctrlProp323.xml"/><Relationship Id="rId346" Type="http://schemas.openxmlformats.org/officeDocument/2006/relationships/ctrlProp" Target="../ctrlProps/ctrlProp344.xml"/><Relationship Id="rId367" Type="http://schemas.openxmlformats.org/officeDocument/2006/relationships/ctrlProp" Target="../ctrlProps/ctrlProp365.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206" Type="http://schemas.openxmlformats.org/officeDocument/2006/relationships/ctrlProp" Target="../ctrlProps/ctrlProp204.xml"/><Relationship Id="rId227" Type="http://schemas.openxmlformats.org/officeDocument/2006/relationships/ctrlProp" Target="../ctrlProps/ctrlProp225.xml"/><Relationship Id="rId248" Type="http://schemas.openxmlformats.org/officeDocument/2006/relationships/ctrlProp" Target="../ctrlProps/ctrlProp246.xml"/><Relationship Id="rId269" Type="http://schemas.openxmlformats.org/officeDocument/2006/relationships/ctrlProp" Target="../ctrlProps/ctrlProp267.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280" Type="http://schemas.openxmlformats.org/officeDocument/2006/relationships/ctrlProp" Target="../ctrlProps/ctrlProp278.xml"/><Relationship Id="rId315" Type="http://schemas.openxmlformats.org/officeDocument/2006/relationships/ctrlProp" Target="../ctrlProps/ctrlProp313.xml"/><Relationship Id="rId336" Type="http://schemas.openxmlformats.org/officeDocument/2006/relationships/ctrlProp" Target="../ctrlProps/ctrlProp334.xml"/><Relationship Id="rId357" Type="http://schemas.openxmlformats.org/officeDocument/2006/relationships/ctrlProp" Target="../ctrlProps/ctrlProp355.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217" Type="http://schemas.openxmlformats.org/officeDocument/2006/relationships/ctrlProp" Target="../ctrlProps/ctrlProp215.xml"/><Relationship Id="rId6" Type="http://schemas.openxmlformats.org/officeDocument/2006/relationships/ctrlProp" Target="../ctrlProps/ctrlProp4.xml"/><Relationship Id="rId238" Type="http://schemas.openxmlformats.org/officeDocument/2006/relationships/ctrlProp" Target="../ctrlProps/ctrlProp236.xml"/><Relationship Id="rId259" Type="http://schemas.openxmlformats.org/officeDocument/2006/relationships/ctrlProp" Target="../ctrlProps/ctrlProp257.xml"/><Relationship Id="rId23" Type="http://schemas.openxmlformats.org/officeDocument/2006/relationships/ctrlProp" Target="../ctrlProps/ctrlProp21.xml"/><Relationship Id="rId119" Type="http://schemas.openxmlformats.org/officeDocument/2006/relationships/ctrlProp" Target="../ctrlProps/ctrlProp117.xml"/><Relationship Id="rId270" Type="http://schemas.openxmlformats.org/officeDocument/2006/relationships/ctrlProp" Target="../ctrlProps/ctrlProp268.xml"/><Relationship Id="rId291" Type="http://schemas.openxmlformats.org/officeDocument/2006/relationships/ctrlProp" Target="../ctrlProps/ctrlProp289.xml"/><Relationship Id="rId305" Type="http://schemas.openxmlformats.org/officeDocument/2006/relationships/ctrlProp" Target="../ctrlProps/ctrlProp303.xml"/><Relationship Id="rId326" Type="http://schemas.openxmlformats.org/officeDocument/2006/relationships/ctrlProp" Target="../ctrlProps/ctrlProp324.xml"/><Relationship Id="rId347" Type="http://schemas.openxmlformats.org/officeDocument/2006/relationships/ctrlProp" Target="../ctrlProps/ctrlProp345.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368" Type="http://schemas.openxmlformats.org/officeDocument/2006/relationships/ctrlProp" Target="../ctrlProps/ctrlProp366.xml"/><Relationship Id="rId172" Type="http://schemas.openxmlformats.org/officeDocument/2006/relationships/ctrlProp" Target="../ctrlProps/ctrlProp170.xml"/><Relationship Id="rId193" Type="http://schemas.openxmlformats.org/officeDocument/2006/relationships/ctrlProp" Target="../ctrlProps/ctrlProp191.xml"/><Relationship Id="rId207" Type="http://schemas.openxmlformats.org/officeDocument/2006/relationships/ctrlProp" Target="../ctrlProps/ctrlProp205.xml"/><Relationship Id="rId228" Type="http://schemas.openxmlformats.org/officeDocument/2006/relationships/ctrlProp" Target="../ctrlProps/ctrlProp226.xml"/><Relationship Id="rId249" Type="http://schemas.openxmlformats.org/officeDocument/2006/relationships/ctrlProp" Target="../ctrlProps/ctrlProp247.xml"/><Relationship Id="rId13" Type="http://schemas.openxmlformats.org/officeDocument/2006/relationships/ctrlProp" Target="../ctrlProps/ctrlProp11.xml"/><Relationship Id="rId109" Type="http://schemas.openxmlformats.org/officeDocument/2006/relationships/ctrlProp" Target="../ctrlProps/ctrlProp107.xml"/><Relationship Id="rId260" Type="http://schemas.openxmlformats.org/officeDocument/2006/relationships/ctrlProp" Target="../ctrlProps/ctrlProp258.xml"/><Relationship Id="rId281" Type="http://schemas.openxmlformats.org/officeDocument/2006/relationships/ctrlProp" Target="../ctrlProps/ctrlProp279.xml"/><Relationship Id="rId316" Type="http://schemas.openxmlformats.org/officeDocument/2006/relationships/ctrlProp" Target="../ctrlProps/ctrlProp314.xml"/><Relationship Id="rId337" Type="http://schemas.openxmlformats.org/officeDocument/2006/relationships/ctrlProp" Target="../ctrlProps/ctrlProp335.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358" Type="http://schemas.openxmlformats.org/officeDocument/2006/relationships/ctrlProp" Target="../ctrlProps/ctrlProp356.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18" Type="http://schemas.openxmlformats.org/officeDocument/2006/relationships/ctrlProp" Target="../ctrlProps/ctrlProp216.xml"/><Relationship Id="rId239" Type="http://schemas.openxmlformats.org/officeDocument/2006/relationships/ctrlProp" Target="../ctrlProps/ctrlProp237.xml"/><Relationship Id="rId250" Type="http://schemas.openxmlformats.org/officeDocument/2006/relationships/ctrlProp" Target="../ctrlProps/ctrlProp248.xml"/><Relationship Id="rId271" Type="http://schemas.openxmlformats.org/officeDocument/2006/relationships/ctrlProp" Target="../ctrlProps/ctrlProp269.xml"/><Relationship Id="rId292" Type="http://schemas.openxmlformats.org/officeDocument/2006/relationships/ctrlProp" Target="../ctrlProps/ctrlProp290.xml"/><Relationship Id="rId306" Type="http://schemas.openxmlformats.org/officeDocument/2006/relationships/ctrlProp" Target="../ctrlProps/ctrlProp304.xml"/><Relationship Id="rId24" Type="http://schemas.openxmlformats.org/officeDocument/2006/relationships/ctrlProp" Target="../ctrlProps/ctrlProp22.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31" Type="http://schemas.openxmlformats.org/officeDocument/2006/relationships/ctrlProp" Target="../ctrlProps/ctrlProp129.xml"/><Relationship Id="rId327" Type="http://schemas.openxmlformats.org/officeDocument/2006/relationships/ctrlProp" Target="../ctrlProps/ctrlProp325.xml"/><Relationship Id="rId348" Type="http://schemas.openxmlformats.org/officeDocument/2006/relationships/ctrlProp" Target="../ctrlProps/ctrlProp346.xml"/><Relationship Id="rId369" Type="http://schemas.openxmlformats.org/officeDocument/2006/relationships/ctrlProp" Target="../ctrlProps/ctrlProp367.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208" Type="http://schemas.openxmlformats.org/officeDocument/2006/relationships/ctrlProp" Target="../ctrlProps/ctrlProp206.xml"/><Relationship Id="rId229" Type="http://schemas.openxmlformats.org/officeDocument/2006/relationships/ctrlProp" Target="../ctrlProps/ctrlProp227.xml"/><Relationship Id="rId240" Type="http://schemas.openxmlformats.org/officeDocument/2006/relationships/ctrlProp" Target="../ctrlProps/ctrlProp238.xml"/><Relationship Id="rId261" Type="http://schemas.openxmlformats.org/officeDocument/2006/relationships/ctrlProp" Target="../ctrlProps/ctrlProp259.xml"/><Relationship Id="rId14" Type="http://schemas.openxmlformats.org/officeDocument/2006/relationships/ctrlProp" Target="../ctrlProps/ctrlProp12.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282" Type="http://schemas.openxmlformats.org/officeDocument/2006/relationships/ctrlProp" Target="../ctrlProps/ctrlProp280.xml"/><Relationship Id="rId317" Type="http://schemas.openxmlformats.org/officeDocument/2006/relationships/ctrlProp" Target="../ctrlProps/ctrlProp315.xml"/><Relationship Id="rId338" Type="http://schemas.openxmlformats.org/officeDocument/2006/relationships/ctrlProp" Target="../ctrlProps/ctrlProp336.xml"/><Relationship Id="rId359" Type="http://schemas.openxmlformats.org/officeDocument/2006/relationships/ctrlProp" Target="../ctrlProps/ctrlProp357.xml"/><Relationship Id="rId8" Type="http://schemas.openxmlformats.org/officeDocument/2006/relationships/ctrlProp" Target="../ctrlProps/ctrlProp6.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219" Type="http://schemas.openxmlformats.org/officeDocument/2006/relationships/ctrlProp" Target="../ctrlProps/ctrlProp217.xml"/><Relationship Id="rId230" Type="http://schemas.openxmlformats.org/officeDocument/2006/relationships/ctrlProp" Target="../ctrlProps/ctrlProp228.xml"/><Relationship Id="rId251" Type="http://schemas.openxmlformats.org/officeDocument/2006/relationships/ctrlProp" Target="../ctrlProps/ctrlProp249.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272" Type="http://schemas.openxmlformats.org/officeDocument/2006/relationships/ctrlProp" Target="../ctrlProps/ctrlProp270.xml"/><Relationship Id="rId293" Type="http://schemas.openxmlformats.org/officeDocument/2006/relationships/ctrlProp" Target="../ctrlProps/ctrlProp291.xml"/><Relationship Id="rId307" Type="http://schemas.openxmlformats.org/officeDocument/2006/relationships/ctrlProp" Target="../ctrlProps/ctrlProp305.xml"/><Relationship Id="rId328" Type="http://schemas.openxmlformats.org/officeDocument/2006/relationships/ctrlProp" Target="../ctrlProps/ctrlProp326.xml"/><Relationship Id="rId349" Type="http://schemas.openxmlformats.org/officeDocument/2006/relationships/ctrlProp" Target="../ctrlProps/ctrlProp347.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95" Type="http://schemas.openxmlformats.org/officeDocument/2006/relationships/ctrlProp" Target="../ctrlProps/ctrlProp193.xml"/><Relationship Id="rId209" Type="http://schemas.openxmlformats.org/officeDocument/2006/relationships/ctrlProp" Target="../ctrlProps/ctrlProp207.xml"/><Relationship Id="rId360" Type="http://schemas.openxmlformats.org/officeDocument/2006/relationships/ctrlProp" Target="../ctrlProps/ctrlProp358.xml"/><Relationship Id="rId220" Type="http://schemas.openxmlformats.org/officeDocument/2006/relationships/ctrlProp" Target="../ctrlProps/ctrlProp218.xml"/><Relationship Id="rId241" Type="http://schemas.openxmlformats.org/officeDocument/2006/relationships/ctrlProp" Target="../ctrlProps/ctrlProp239.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262" Type="http://schemas.openxmlformats.org/officeDocument/2006/relationships/ctrlProp" Target="../ctrlProps/ctrlProp260.xml"/><Relationship Id="rId283" Type="http://schemas.openxmlformats.org/officeDocument/2006/relationships/ctrlProp" Target="../ctrlProps/ctrlProp281.xml"/><Relationship Id="rId318" Type="http://schemas.openxmlformats.org/officeDocument/2006/relationships/ctrlProp" Target="../ctrlProps/ctrlProp316.xml"/><Relationship Id="rId339" Type="http://schemas.openxmlformats.org/officeDocument/2006/relationships/ctrlProp" Target="../ctrlProps/ctrlProp337.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78" Type="http://schemas.openxmlformats.org/officeDocument/2006/relationships/ctrlProp" Target="../ctrlProps/ctrlProp76.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48" Type="http://schemas.openxmlformats.org/officeDocument/2006/relationships/ctrlProp" Target="../ctrlProps/ctrlProp146.xml"/><Relationship Id="rId164" Type="http://schemas.openxmlformats.org/officeDocument/2006/relationships/ctrlProp" Target="../ctrlProps/ctrlProp162.xml"/><Relationship Id="rId169" Type="http://schemas.openxmlformats.org/officeDocument/2006/relationships/ctrlProp" Target="../ctrlProps/ctrlProp167.xml"/><Relationship Id="rId185" Type="http://schemas.openxmlformats.org/officeDocument/2006/relationships/ctrlProp" Target="../ctrlProps/ctrlProp183.xml"/><Relationship Id="rId334" Type="http://schemas.openxmlformats.org/officeDocument/2006/relationships/ctrlProp" Target="../ctrlProps/ctrlProp332.xml"/><Relationship Id="rId350" Type="http://schemas.openxmlformats.org/officeDocument/2006/relationships/ctrlProp" Target="../ctrlProps/ctrlProp348.xml"/><Relationship Id="rId355" Type="http://schemas.openxmlformats.org/officeDocument/2006/relationships/ctrlProp" Target="../ctrlProps/ctrlProp353.xml"/><Relationship Id="rId4" Type="http://schemas.openxmlformats.org/officeDocument/2006/relationships/ctrlProp" Target="../ctrlProps/ctrlProp2.xml"/><Relationship Id="rId9" Type="http://schemas.openxmlformats.org/officeDocument/2006/relationships/ctrlProp" Target="../ctrlProps/ctrlProp7.xml"/><Relationship Id="rId180" Type="http://schemas.openxmlformats.org/officeDocument/2006/relationships/ctrlProp" Target="../ctrlProps/ctrlProp178.xml"/><Relationship Id="rId210" Type="http://schemas.openxmlformats.org/officeDocument/2006/relationships/ctrlProp" Target="../ctrlProps/ctrlProp208.xml"/><Relationship Id="rId215" Type="http://schemas.openxmlformats.org/officeDocument/2006/relationships/ctrlProp" Target="../ctrlProps/ctrlProp213.xml"/><Relationship Id="rId236" Type="http://schemas.openxmlformats.org/officeDocument/2006/relationships/ctrlProp" Target="../ctrlProps/ctrlProp234.xml"/><Relationship Id="rId257" Type="http://schemas.openxmlformats.org/officeDocument/2006/relationships/ctrlProp" Target="../ctrlProps/ctrlProp255.xml"/><Relationship Id="rId278" Type="http://schemas.openxmlformats.org/officeDocument/2006/relationships/ctrlProp" Target="../ctrlProps/ctrlProp276.xml"/><Relationship Id="rId26" Type="http://schemas.openxmlformats.org/officeDocument/2006/relationships/ctrlProp" Target="../ctrlProps/ctrlProp24.xml"/><Relationship Id="rId231" Type="http://schemas.openxmlformats.org/officeDocument/2006/relationships/ctrlProp" Target="../ctrlProps/ctrlProp229.xml"/><Relationship Id="rId252" Type="http://schemas.openxmlformats.org/officeDocument/2006/relationships/ctrlProp" Target="../ctrlProps/ctrlProp250.xml"/><Relationship Id="rId273" Type="http://schemas.openxmlformats.org/officeDocument/2006/relationships/ctrlProp" Target="../ctrlProps/ctrlProp271.xml"/><Relationship Id="rId294" Type="http://schemas.openxmlformats.org/officeDocument/2006/relationships/ctrlProp" Target="../ctrlProps/ctrlProp292.xml"/><Relationship Id="rId308" Type="http://schemas.openxmlformats.org/officeDocument/2006/relationships/ctrlProp" Target="../ctrlProps/ctrlProp306.xml"/><Relationship Id="rId329" Type="http://schemas.openxmlformats.org/officeDocument/2006/relationships/ctrlProp" Target="../ctrlProps/ctrlProp327.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340" Type="http://schemas.openxmlformats.org/officeDocument/2006/relationships/ctrlProp" Target="../ctrlProps/ctrlProp338.xml"/><Relationship Id="rId361" Type="http://schemas.openxmlformats.org/officeDocument/2006/relationships/ctrlProp" Target="../ctrlProps/ctrlProp359.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221" Type="http://schemas.openxmlformats.org/officeDocument/2006/relationships/ctrlProp" Target="../ctrlProps/ctrlProp219.xml"/><Relationship Id="rId242" Type="http://schemas.openxmlformats.org/officeDocument/2006/relationships/ctrlProp" Target="../ctrlProps/ctrlProp240.xml"/><Relationship Id="rId263" Type="http://schemas.openxmlformats.org/officeDocument/2006/relationships/ctrlProp" Target="../ctrlProps/ctrlProp261.xml"/><Relationship Id="rId284" Type="http://schemas.openxmlformats.org/officeDocument/2006/relationships/ctrlProp" Target="../ctrlProps/ctrlProp282.xml"/><Relationship Id="rId319" Type="http://schemas.openxmlformats.org/officeDocument/2006/relationships/ctrlProp" Target="../ctrlProps/ctrlProp317.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330" Type="http://schemas.openxmlformats.org/officeDocument/2006/relationships/ctrlProp" Target="../ctrlProps/ctrlProp328.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351" Type="http://schemas.openxmlformats.org/officeDocument/2006/relationships/ctrlProp" Target="../ctrlProps/ctrlProp349.xml"/><Relationship Id="rId211" Type="http://schemas.openxmlformats.org/officeDocument/2006/relationships/ctrlProp" Target="../ctrlProps/ctrlProp209.xml"/><Relationship Id="rId232" Type="http://schemas.openxmlformats.org/officeDocument/2006/relationships/ctrlProp" Target="../ctrlProps/ctrlProp230.xml"/><Relationship Id="rId253" Type="http://schemas.openxmlformats.org/officeDocument/2006/relationships/ctrlProp" Target="../ctrlProps/ctrlProp251.xml"/><Relationship Id="rId274" Type="http://schemas.openxmlformats.org/officeDocument/2006/relationships/ctrlProp" Target="../ctrlProps/ctrlProp272.xml"/><Relationship Id="rId295" Type="http://schemas.openxmlformats.org/officeDocument/2006/relationships/ctrlProp" Target="../ctrlProps/ctrlProp293.xml"/><Relationship Id="rId309" Type="http://schemas.openxmlformats.org/officeDocument/2006/relationships/ctrlProp" Target="../ctrlProps/ctrlProp307.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320" Type="http://schemas.openxmlformats.org/officeDocument/2006/relationships/ctrlProp" Target="../ctrlProps/ctrlProp318.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341" Type="http://schemas.openxmlformats.org/officeDocument/2006/relationships/ctrlProp" Target="../ctrlProps/ctrlProp339.xml"/><Relationship Id="rId362" Type="http://schemas.openxmlformats.org/officeDocument/2006/relationships/ctrlProp" Target="../ctrlProps/ctrlProp360.xml"/><Relationship Id="rId201" Type="http://schemas.openxmlformats.org/officeDocument/2006/relationships/ctrlProp" Target="../ctrlProps/ctrlProp199.xml"/><Relationship Id="rId222" Type="http://schemas.openxmlformats.org/officeDocument/2006/relationships/ctrlProp" Target="../ctrlProps/ctrlProp220.xml"/><Relationship Id="rId243" Type="http://schemas.openxmlformats.org/officeDocument/2006/relationships/ctrlProp" Target="../ctrlProps/ctrlProp241.xml"/><Relationship Id="rId264" Type="http://schemas.openxmlformats.org/officeDocument/2006/relationships/ctrlProp" Target="../ctrlProps/ctrlProp262.xml"/><Relationship Id="rId285" Type="http://schemas.openxmlformats.org/officeDocument/2006/relationships/ctrlProp" Target="../ctrlProps/ctrlProp283.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310" Type="http://schemas.openxmlformats.org/officeDocument/2006/relationships/ctrlProp" Target="../ctrlProps/ctrlProp308.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331" Type="http://schemas.openxmlformats.org/officeDocument/2006/relationships/ctrlProp" Target="../ctrlProps/ctrlProp329.xml"/><Relationship Id="rId352" Type="http://schemas.openxmlformats.org/officeDocument/2006/relationships/ctrlProp" Target="../ctrlProps/ctrlProp350.xml"/><Relationship Id="rId1" Type="http://schemas.openxmlformats.org/officeDocument/2006/relationships/printerSettings" Target="../printerSettings/printerSettings3.bin"/><Relationship Id="rId212" Type="http://schemas.openxmlformats.org/officeDocument/2006/relationships/ctrlProp" Target="../ctrlProps/ctrlProp210.xml"/><Relationship Id="rId233" Type="http://schemas.openxmlformats.org/officeDocument/2006/relationships/ctrlProp" Target="../ctrlProps/ctrlProp231.xml"/><Relationship Id="rId254" Type="http://schemas.openxmlformats.org/officeDocument/2006/relationships/ctrlProp" Target="../ctrlProps/ctrlProp252.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275" Type="http://schemas.openxmlformats.org/officeDocument/2006/relationships/ctrlProp" Target="../ctrlProps/ctrlProp273.xml"/><Relationship Id="rId296" Type="http://schemas.openxmlformats.org/officeDocument/2006/relationships/ctrlProp" Target="../ctrlProps/ctrlProp294.xml"/><Relationship Id="rId300" Type="http://schemas.openxmlformats.org/officeDocument/2006/relationships/ctrlProp" Target="../ctrlProps/ctrlProp298.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321" Type="http://schemas.openxmlformats.org/officeDocument/2006/relationships/ctrlProp" Target="../ctrlProps/ctrlProp319.xml"/><Relationship Id="rId342" Type="http://schemas.openxmlformats.org/officeDocument/2006/relationships/ctrlProp" Target="../ctrlProps/ctrlProp340.xml"/><Relationship Id="rId363" Type="http://schemas.openxmlformats.org/officeDocument/2006/relationships/ctrlProp" Target="../ctrlProps/ctrlProp361.xml"/><Relationship Id="rId202" Type="http://schemas.openxmlformats.org/officeDocument/2006/relationships/ctrlProp" Target="../ctrlProps/ctrlProp200.xml"/><Relationship Id="rId223" Type="http://schemas.openxmlformats.org/officeDocument/2006/relationships/ctrlProp" Target="../ctrlProps/ctrlProp221.xml"/><Relationship Id="rId244" Type="http://schemas.openxmlformats.org/officeDocument/2006/relationships/ctrlProp" Target="../ctrlProps/ctrlProp242.xml"/><Relationship Id="rId18" Type="http://schemas.openxmlformats.org/officeDocument/2006/relationships/ctrlProp" Target="../ctrlProps/ctrlProp16.xml"/><Relationship Id="rId39" Type="http://schemas.openxmlformats.org/officeDocument/2006/relationships/ctrlProp" Target="../ctrlProps/ctrlProp37.xml"/><Relationship Id="rId265" Type="http://schemas.openxmlformats.org/officeDocument/2006/relationships/ctrlProp" Target="../ctrlProps/ctrlProp263.xml"/><Relationship Id="rId286" Type="http://schemas.openxmlformats.org/officeDocument/2006/relationships/ctrlProp" Target="../ctrlProps/ctrlProp284.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311" Type="http://schemas.openxmlformats.org/officeDocument/2006/relationships/ctrlProp" Target="../ctrlProps/ctrlProp309.xml"/><Relationship Id="rId332" Type="http://schemas.openxmlformats.org/officeDocument/2006/relationships/ctrlProp" Target="../ctrlProps/ctrlProp330.xml"/><Relationship Id="rId353" Type="http://schemas.openxmlformats.org/officeDocument/2006/relationships/ctrlProp" Target="../ctrlProps/ctrlProp351.xml"/><Relationship Id="rId71" Type="http://schemas.openxmlformats.org/officeDocument/2006/relationships/ctrlProp" Target="../ctrlProps/ctrlProp69.xml"/><Relationship Id="rId92" Type="http://schemas.openxmlformats.org/officeDocument/2006/relationships/ctrlProp" Target="../ctrlProps/ctrlProp90.xml"/><Relationship Id="rId213" Type="http://schemas.openxmlformats.org/officeDocument/2006/relationships/ctrlProp" Target="../ctrlProps/ctrlProp211.xml"/><Relationship Id="rId234" Type="http://schemas.openxmlformats.org/officeDocument/2006/relationships/ctrlProp" Target="../ctrlProps/ctrlProp232.xml"/><Relationship Id="rId2" Type="http://schemas.openxmlformats.org/officeDocument/2006/relationships/drawing" Target="../drawings/drawing3.xml"/><Relationship Id="rId29" Type="http://schemas.openxmlformats.org/officeDocument/2006/relationships/ctrlProp" Target="../ctrlProps/ctrlProp27.xml"/><Relationship Id="rId255" Type="http://schemas.openxmlformats.org/officeDocument/2006/relationships/ctrlProp" Target="../ctrlProps/ctrlProp253.xml"/><Relationship Id="rId276" Type="http://schemas.openxmlformats.org/officeDocument/2006/relationships/ctrlProp" Target="../ctrlProps/ctrlProp274.xml"/><Relationship Id="rId297" Type="http://schemas.openxmlformats.org/officeDocument/2006/relationships/ctrlProp" Target="../ctrlProps/ctrlProp295.xml"/><Relationship Id="rId40" Type="http://schemas.openxmlformats.org/officeDocument/2006/relationships/ctrlProp" Target="../ctrlProps/ctrlProp38.xml"/><Relationship Id="rId115" Type="http://schemas.openxmlformats.org/officeDocument/2006/relationships/ctrlProp" Target="../ctrlProps/ctrlProp113.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301" Type="http://schemas.openxmlformats.org/officeDocument/2006/relationships/ctrlProp" Target="../ctrlProps/ctrlProp299.xml"/><Relationship Id="rId322" Type="http://schemas.openxmlformats.org/officeDocument/2006/relationships/ctrlProp" Target="../ctrlProps/ctrlProp320.xml"/><Relationship Id="rId343" Type="http://schemas.openxmlformats.org/officeDocument/2006/relationships/ctrlProp" Target="../ctrlProps/ctrlProp341.xml"/><Relationship Id="rId364" Type="http://schemas.openxmlformats.org/officeDocument/2006/relationships/ctrlProp" Target="../ctrlProps/ctrlProp362.xml"/><Relationship Id="rId61" Type="http://schemas.openxmlformats.org/officeDocument/2006/relationships/ctrlProp" Target="../ctrlProps/ctrlProp59.xml"/><Relationship Id="rId82" Type="http://schemas.openxmlformats.org/officeDocument/2006/relationships/ctrlProp" Target="../ctrlProps/ctrlProp80.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224" Type="http://schemas.openxmlformats.org/officeDocument/2006/relationships/ctrlProp" Target="../ctrlProps/ctrlProp222.xml"/><Relationship Id="rId245" Type="http://schemas.openxmlformats.org/officeDocument/2006/relationships/ctrlProp" Target="../ctrlProps/ctrlProp243.xml"/><Relationship Id="rId266" Type="http://schemas.openxmlformats.org/officeDocument/2006/relationships/ctrlProp" Target="../ctrlProps/ctrlProp264.xml"/><Relationship Id="rId287" Type="http://schemas.openxmlformats.org/officeDocument/2006/relationships/ctrlProp" Target="../ctrlProps/ctrlProp285.xml"/><Relationship Id="rId30" Type="http://schemas.openxmlformats.org/officeDocument/2006/relationships/ctrlProp" Target="../ctrlProps/ctrlProp2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312" Type="http://schemas.openxmlformats.org/officeDocument/2006/relationships/ctrlProp" Target="../ctrlProps/ctrlProp310.xml"/><Relationship Id="rId333" Type="http://schemas.openxmlformats.org/officeDocument/2006/relationships/ctrlProp" Target="../ctrlProps/ctrlProp331.xml"/><Relationship Id="rId354" Type="http://schemas.openxmlformats.org/officeDocument/2006/relationships/ctrlProp" Target="../ctrlProps/ctrlProp352.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189" Type="http://schemas.openxmlformats.org/officeDocument/2006/relationships/ctrlProp" Target="../ctrlProps/ctrlProp187.xml"/><Relationship Id="rId3" Type="http://schemas.openxmlformats.org/officeDocument/2006/relationships/vmlDrawing" Target="../drawings/vmlDrawing2.vml"/><Relationship Id="rId214" Type="http://schemas.openxmlformats.org/officeDocument/2006/relationships/ctrlProp" Target="../ctrlProps/ctrlProp212.xml"/><Relationship Id="rId235" Type="http://schemas.openxmlformats.org/officeDocument/2006/relationships/ctrlProp" Target="../ctrlProps/ctrlProp233.xml"/><Relationship Id="rId256" Type="http://schemas.openxmlformats.org/officeDocument/2006/relationships/ctrlProp" Target="../ctrlProps/ctrlProp254.xml"/><Relationship Id="rId277" Type="http://schemas.openxmlformats.org/officeDocument/2006/relationships/ctrlProp" Target="../ctrlProps/ctrlProp275.xml"/><Relationship Id="rId298" Type="http://schemas.openxmlformats.org/officeDocument/2006/relationships/ctrlProp" Target="../ctrlProps/ctrlProp296.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302" Type="http://schemas.openxmlformats.org/officeDocument/2006/relationships/ctrlProp" Target="../ctrlProps/ctrlProp300.xml"/><Relationship Id="rId323" Type="http://schemas.openxmlformats.org/officeDocument/2006/relationships/ctrlProp" Target="../ctrlProps/ctrlProp321.xml"/><Relationship Id="rId344" Type="http://schemas.openxmlformats.org/officeDocument/2006/relationships/ctrlProp" Target="../ctrlProps/ctrlProp342.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179" Type="http://schemas.openxmlformats.org/officeDocument/2006/relationships/ctrlProp" Target="../ctrlProps/ctrlProp177.xml"/><Relationship Id="rId365" Type="http://schemas.openxmlformats.org/officeDocument/2006/relationships/ctrlProp" Target="../ctrlProps/ctrlProp363.xml"/><Relationship Id="rId190" Type="http://schemas.openxmlformats.org/officeDocument/2006/relationships/ctrlProp" Target="../ctrlProps/ctrlProp188.xml"/><Relationship Id="rId204" Type="http://schemas.openxmlformats.org/officeDocument/2006/relationships/ctrlProp" Target="../ctrlProps/ctrlProp202.xml"/><Relationship Id="rId225" Type="http://schemas.openxmlformats.org/officeDocument/2006/relationships/ctrlProp" Target="../ctrlProps/ctrlProp223.xml"/><Relationship Id="rId246" Type="http://schemas.openxmlformats.org/officeDocument/2006/relationships/ctrlProp" Target="../ctrlProps/ctrlProp244.xml"/><Relationship Id="rId267" Type="http://schemas.openxmlformats.org/officeDocument/2006/relationships/ctrlProp" Target="../ctrlProps/ctrlProp265.xml"/><Relationship Id="rId288" Type="http://schemas.openxmlformats.org/officeDocument/2006/relationships/ctrlProp" Target="../ctrlProps/ctrlProp286.xml"/><Relationship Id="rId106" Type="http://schemas.openxmlformats.org/officeDocument/2006/relationships/ctrlProp" Target="../ctrlProps/ctrlProp104.xml"/><Relationship Id="rId127" Type="http://schemas.openxmlformats.org/officeDocument/2006/relationships/ctrlProp" Target="../ctrlProps/ctrlProp125.xml"/><Relationship Id="rId313" Type="http://schemas.openxmlformats.org/officeDocument/2006/relationships/ctrlProp" Target="../ctrlProps/ctrlProp31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pageSetUpPr fitToPage="1"/>
  </sheetPr>
  <dimension ref="A1:L1181"/>
  <sheetViews>
    <sheetView showGridLines="0" showRowColHeaders="0" zoomScaleNormal="100" workbookViewId="0">
      <selection activeCell="F16" sqref="F16"/>
    </sheetView>
  </sheetViews>
  <sheetFormatPr defaultColWidth="0" defaultRowHeight="12.75" zeroHeight="1"/>
  <cols>
    <col min="1" max="1" width="3.7109375" customWidth="1"/>
    <col min="2" max="2" width="22.7109375" customWidth="1"/>
    <col min="3" max="3" width="1.7109375" customWidth="1"/>
    <col min="4" max="4" width="22.7109375" customWidth="1"/>
    <col min="5" max="5" width="1.7109375" customWidth="1"/>
    <col min="6" max="6" width="22.7109375" customWidth="1"/>
    <col min="7" max="7" width="1.7109375" customWidth="1"/>
    <col min="8" max="8" width="22.7109375" customWidth="1"/>
    <col min="9" max="9" width="1.7109375" customWidth="1"/>
    <col min="10" max="10" width="22.7109375" customWidth="1"/>
    <col min="11" max="11" width="3.7109375" customWidth="1"/>
    <col min="12" max="16384" width="9.140625" hidden="1"/>
  </cols>
  <sheetData>
    <row r="1" spans="2:12"/>
    <row r="2" spans="2:12" ht="20.25">
      <c r="B2" s="507"/>
    </row>
    <row r="3" spans="2:12" s="258" customFormat="1" ht="5.25" customHeight="1">
      <c r="B3" s="507"/>
    </row>
    <row r="4" spans="2:12" ht="30" customHeight="1" thickBot="1">
      <c r="B4" s="621"/>
      <c r="C4" s="508"/>
      <c r="D4" s="621"/>
      <c r="E4" s="508"/>
      <c r="F4" s="621"/>
      <c r="G4" s="508"/>
      <c r="H4" s="621"/>
      <c r="I4" s="508"/>
      <c r="J4" s="621"/>
    </row>
    <row r="5" spans="2:12" ht="30" customHeight="1" thickTop="1">
      <c r="B5" s="1348" t="s">
        <v>219</v>
      </c>
      <c r="C5" s="1349"/>
      <c r="D5" s="1348" t="s">
        <v>219</v>
      </c>
      <c r="E5" s="1349"/>
      <c r="F5" s="1348" t="s">
        <v>219</v>
      </c>
      <c r="G5" s="1349"/>
      <c r="H5" s="1348" t="s">
        <v>219</v>
      </c>
      <c r="I5" s="1349"/>
      <c r="J5" s="1348" t="s">
        <v>219</v>
      </c>
      <c r="K5" s="15"/>
    </row>
    <row r="6" spans="2:12" ht="30" customHeight="1">
      <c r="B6" s="1347" t="s">
        <v>220</v>
      </c>
      <c r="C6" s="1350"/>
      <c r="D6" s="1347" t="s">
        <v>220</v>
      </c>
      <c r="E6" s="1350"/>
      <c r="F6" s="1347" t="s">
        <v>220</v>
      </c>
      <c r="G6" s="1350"/>
      <c r="H6" s="1347" t="s">
        <v>220</v>
      </c>
      <c r="I6" s="1350"/>
      <c r="J6" s="1347" t="s">
        <v>220</v>
      </c>
      <c r="K6" s="15"/>
    </row>
    <row r="7" spans="2:12" ht="30" customHeight="1">
      <c r="B7" s="1351" t="s">
        <v>221</v>
      </c>
      <c r="C7" s="1352"/>
      <c r="D7" s="1351" t="s">
        <v>221</v>
      </c>
      <c r="E7" s="1352"/>
      <c r="F7" s="1351" t="s">
        <v>221</v>
      </c>
      <c r="G7" s="1352"/>
      <c r="H7" s="1351" t="s">
        <v>221</v>
      </c>
      <c r="I7" s="1352"/>
      <c r="J7" s="1351" t="s">
        <v>221</v>
      </c>
      <c r="K7" s="15"/>
    </row>
    <row r="8" spans="2:12" ht="30" customHeight="1">
      <c r="B8" s="1351" t="s">
        <v>222</v>
      </c>
      <c r="C8" s="1352"/>
      <c r="D8" s="1351" t="s">
        <v>222</v>
      </c>
      <c r="E8" s="1352"/>
      <c r="F8" s="1351" t="s">
        <v>222</v>
      </c>
      <c r="G8" s="1352"/>
      <c r="H8" s="1351" t="s">
        <v>222</v>
      </c>
      <c r="I8" s="1352"/>
      <c r="J8" s="1351" t="s">
        <v>222</v>
      </c>
      <c r="K8" s="15"/>
    </row>
    <row r="9" spans="2:12" ht="30" customHeight="1">
      <c r="B9" s="1351" t="s">
        <v>223</v>
      </c>
      <c r="C9" s="1352"/>
      <c r="D9" s="1351" t="s">
        <v>223</v>
      </c>
      <c r="E9" s="1352"/>
      <c r="F9" s="1351" t="s">
        <v>223</v>
      </c>
      <c r="G9" s="1352"/>
      <c r="H9" s="1351" t="s">
        <v>223</v>
      </c>
      <c r="I9" s="1352"/>
      <c r="J9" s="1351" t="s">
        <v>223</v>
      </c>
      <c r="K9" s="15"/>
    </row>
    <row r="10" spans="2:12" ht="30" customHeight="1">
      <c r="B10" s="1351" t="s">
        <v>224</v>
      </c>
      <c r="C10" s="1352"/>
      <c r="D10" s="1351" t="s">
        <v>224</v>
      </c>
      <c r="E10" s="1352"/>
      <c r="F10" s="1351" t="s">
        <v>224</v>
      </c>
      <c r="G10" s="1352"/>
      <c r="H10" s="1351" t="s">
        <v>224</v>
      </c>
      <c r="I10" s="1352"/>
      <c r="J10" s="1351" t="s">
        <v>224</v>
      </c>
      <c r="K10" s="15"/>
    </row>
    <row r="11" spans="2:12" ht="30" customHeight="1">
      <c r="B11" s="1351" t="s">
        <v>225</v>
      </c>
      <c r="C11" s="1352"/>
      <c r="D11" s="1351" t="s">
        <v>225</v>
      </c>
      <c r="E11" s="1352"/>
      <c r="F11" s="1351" t="s">
        <v>225</v>
      </c>
      <c r="G11" s="1352"/>
      <c r="H11" s="1351" t="s">
        <v>225</v>
      </c>
      <c r="I11" s="1352"/>
      <c r="J11" s="1351" t="s">
        <v>225</v>
      </c>
      <c r="K11" s="15"/>
    </row>
    <row r="12" spans="2:12" ht="30" customHeight="1">
      <c r="B12" s="1351" t="s">
        <v>226</v>
      </c>
      <c r="C12" s="1352"/>
      <c r="D12" s="1351" t="s">
        <v>226</v>
      </c>
      <c r="E12" s="1352"/>
      <c r="F12" s="1351" t="s">
        <v>226</v>
      </c>
      <c r="G12" s="1352"/>
      <c r="H12" s="1351" t="s">
        <v>226</v>
      </c>
      <c r="I12" s="1352"/>
      <c r="J12" s="1351" t="s">
        <v>226</v>
      </c>
      <c r="K12" s="15"/>
    </row>
    <row r="13" spans="2:12" ht="30" customHeight="1">
      <c r="B13" s="1351" t="s">
        <v>234</v>
      </c>
      <c r="C13" s="1352"/>
      <c r="D13" s="1351" t="s">
        <v>234</v>
      </c>
      <c r="E13" s="1352"/>
      <c r="F13" s="1351" t="s">
        <v>234</v>
      </c>
      <c r="G13" s="1352"/>
      <c r="H13" s="1351" t="s">
        <v>234</v>
      </c>
      <c r="I13" s="1352"/>
      <c r="J13" s="1351" t="s">
        <v>234</v>
      </c>
      <c r="K13" s="15"/>
    </row>
    <row r="14" spans="2:12" ht="30" customHeight="1" thickBot="1">
      <c r="B14" s="1353" t="s">
        <v>227</v>
      </c>
      <c r="C14" s="1352"/>
      <c r="D14" s="1353" t="s">
        <v>227</v>
      </c>
      <c r="E14" s="1352"/>
      <c r="F14" s="1353" t="s">
        <v>227</v>
      </c>
      <c r="G14" s="1352"/>
      <c r="H14" s="1353" t="s">
        <v>227</v>
      </c>
      <c r="I14" s="1352"/>
      <c r="J14" s="1353" t="s">
        <v>227</v>
      </c>
      <c r="K14" s="15"/>
    </row>
    <row r="15" spans="2:12" s="258" customFormat="1" ht="4.5" customHeight="1" thickTop="1" thickBot="1">
      <c r="B15" s="622"/>
      <c r="C15" s="958"/>
      <c r="D15" s="959"/>
      <c r="E15" s="958"/>
      <c r="F15" s="959"/>
      <c r="G15" s="958"/>
      <c r="H15" s="959"/>
      <c r="I15" s="958"/>
      <c r="J15" s="959"/>
      <c r="K15" s="960"/>
      <c r="L15" s="856"/>
    </row>
    <row r="16" spans="2:12" s="258" customFormat="1" ht="31.5" customHeight="1" thickTop="1" thickBot="1">
      <c r="B16" s="1354" t="s">
        <v>338</v>
      </c>
      <c r="C16" s="1355"/>
      <c r="D16" s="1355"/>
      <c r="E16" s="1308"/>
      <c r="F16" s="1308"/>
      <c r="G16" s="1308"/>
      <c r="H16" s="1355" t="s">
        <v>343</v>
      </c>
      <c r="I16" s="1355"/>
      <c r="J16" s="1356"/>
      <c r="K16" s="960"/>
      <c r="L16" s="856"/>
    </row>
    <row r="17" spans="2:12" ht="13.5" thickTop="1">
      <c r="B17" s="87"/>
      <c r="C17" s="874"/>
      <c r="D17" s="874"/>
      <c r="E17" s="875"/>
      <c r="F17" s="874"/>
      <c r="G17" s="874"/>
      <c r="H17" s="874"/>
      <c r="I17" s="875"/>
      <c r="J17" s="874"/>
      <c r="K17" s="856"/>
      <c r="L17" s="856"/>
    </row>
    <row r="18" spans="2:12" hidden="1">
      <c r="C18" s="856"/>
      <c r="D18" s="856"/>
      <c r="E18" s="856"/>
      <c r="F18" s="856"/>
      <c r="G18" s="856"/>
      <c r="H18" s="856"/>
      <c r="I18" s="856"/>
      <c r="J18" s="856"/>
      <c r="K18" s="856"/>
      <c r="L18" s="856"/>
    </row>
    <row r="19" spans="2:12" hidden="1">
      <c r="C19" s="856"/>
      <c r="D19" s="856"/>
      <c r="E19" s="856"/>
      <c r="F19" s="856"/>
      <c r="G19" s="856"/>
      <c r="H19" s="856"/>
      <c r="I19" s="856"/>
      <c r="J19" s="856"/>
      <c r="K19" s="856"/>
      <c r="L19" s="856"/>
    </row>
    <row r="20" spans="2:12" hidden="1">
      <c r="C20" s="856"/>
      <c r="D20" s="856"/>
      <c r="E20" s="856"/>
      <c r="F20" s="856"/>
      <c r="G20" s="856"/>
      <c r="H20" s="856"/>
      <c r="I20" s="856"/>
      <c r="J20" s="856"/>
      <c r="K20" s="856"/>
      <c r="L20" s="856"/>
    </row>
    <row r="21" spans="2:12" hidden="1">
      <c r="C21" s="856"/>
      <c r="D21" s="856"/>
      <c r="E21" s="856"/>
      <c r="F21" s="856"/>
      <c r="G21" s="856"/>
      <c r="H21" s="856"/>
      <c r="I21" s="856"/>
      <c r="J21" s="856"/>
      <c r="K21" s="856"/>
      <c r="L21" s="856"/>
    </row>
    <row r="22" spans="2:12" hidden="1">
      <c r="C22" s="856"/>
      <c r="D22" s="856"/>
      <c r="E22" s="856"/>
      <c r="F22" s="856"/>
      <c r="G22" s="856"/>
      <c r="H22" s="856"/>
      <c r="I22" s="856"/>
      <c r="J22" s="856"/>
      <c r="K22" s="856"/>
      <c r="L22" s="856"/>
    </row>
    <row r="23" spans="2:12" hidden="1">
      <c r="C23" s="856"/>
      <c r="D23" s="856"/>
      <c r="E23" s="856"/>
      <c r="F23" s="856"/>
      <c r="G23" s="856"/>
      <c r="H23" s="856"/>
      <c r="I23" s="856"/>
      <c r="J23" s="856"/>
      <c r="K23" s="856"/>
      <c r="L23" s="856"/>
    </row>
    <row r="24" spans="2:12" hidden="1">
      <c r="C24" s="856"/>
      <c r="D24" s="856"/>
      <c r="E24" s="856"/>
      <c r="F24" s="856"/>
      <c r="G24" s="856"/>
      <c r="H24" s="856"/>
      <c r="I24" s="856"/>
      <c r="J24" s="856"/>
      <c r="K24" s="856"/>
      <c r="L24" s="856"/>
    </row>
    <row r="25" spans="2:12" hidden="1">
      <c r="C25" s="856"/>
      <c r="D25" s="878" t="s">
        <v>271</v>
      </c>
      <c r="E25" s="856"/>
      <c r="F25" s="856"/>
      <c r="G25" s="856"/>
      <c r="H25" s="856"/>
      <c r="I25" s="856"/>
      <c r="J25" s="856"/>
      <c r="K25" s="856"/>
      <c r="L25" s="856"/>
    </row>
    <row r="26" spans="2:12" hidden="1">
      <c r="C26" s="856"/>
      <c r="D26" s="856"/>
      <c r="E26" s="856"/>
      <c r="F26" s="856"/>
      <c r="G26" s="856"/>
      <c r="H26" s="856"/>
      <c r="I26" s="856"/>
      <c r="J26" s="856"/>
      <c r="K26" s="856"/>
      <c r="L26" s="856"/>
    </row>
    <row r="27" spans="2:12" hidden="1">
      <c r="C27" s="856"/>
      <c r="D27" s="856"/>
      <c r="E27" s="856"/>
      <c r="F27" s="856"/>
      <c r="G27" s="856"/>
      <c r="H27" s="856"/>
      <c r="I27" s="856"/>
      <c r="J27" s="856"/>
      <c r="K27" s="856"/>
      <c r="L27" s="856"/>
    </row>
    <row r="28" spans="2:12" hidden="1">
      <c r="C28" s="856"/>
      <c r="D28" s="856"/>
      <c r="E28" s="856"/>
      <c r="F28" s="856"/>
      <c r="G28" s="856"/>
      <c r="H28" s="856"/>
      <c r="I28" s="856"/>
      <c r="J28" s="856"/>
      <c r="K28" s="856"/>
      <c r="L28" s="856"/>
    </row>
    <row r="29" spans="2:12" hidden="1">
      <c r="C29" s="856"/>
      <c r="D29" s="856"/>
      <c r="E29" s="856"/>
      <c r="F29" s="856"/>
      <c r="G29" s="856"/>
      <c r="H29" s="856"/>
      <c r="I29" s="856"/>
      <c r="J29" s="856"/>
      <c r="K29" s="856"/>
      <c r="L29" s="856"/>
    </row>
    <row r="30" spans="2:12" hidden="1">
      <c r="C30" s="856"/>
      <c r="D30" s="856"/>
      <c r="E30" s="856"/>
      <c r="F30" s="856"/>
      <c r="G30" s="856"/>
      <c r="H30" s="856"/>
      <c r="I30" s="856"/>
      <c r="J30" s="856"/>
      <c r="K30" s="856"/>
      <c r="L30" s="856"/>
    </row>
    <row r="31" spans="2:12" hidden="1">
      <c r="C31" s="856"/>
      <c r="D31" s="856"/>
      <c r="E31" s="856"/>
      <c r="F31" s="856"/>
      <c r="G31" s="856"/>
      <c r="H31" s="856"/>
      <c r="I31" s="856"/>
      <c r="J31" s="856"/>
      <c r="K31" s="856"/>
      <c r="L31" s="856"/>
    </row>
    <row r="32" spans="2:12" hidden="1">
      <c r="C32" s="856"/>
      <c r="D32" s="856"/>
      <c r="E32" s="856"/>
      <c r="F32" s="856"/>
      <c r="G32" s="856"/>
      <c r="H32" s="856"/>
      <c r="I32" s="856"/>
      <c r="J32" s="856"/>
      <c r="K32" s="856"/>
      <c r="L32" s="856"/>
    </row>
    <row r="33" spans="3:12" hidden="1">
      <c r="C33" s="856"/>
      <c r="D33" s="856"/>
      <c r="E33" s="856"/>
      <c r="F33" s="856"/>
      <c r="G33" s="856"/>
      <c r="H33" s="856"/>
      <c r="I33" s="856"/>
      <c r="J33" s="856"/>
      <c r="K33" s="856"/>
      <c r="L33" s="856"/>
    </row>
    <row r="34" spans="3:12" hidden="1">
      <c r="C34" s="856"/>
      <c r="D34" s="856"/>
      <c r="E34" s="856"/>
      <c r="F34" s="856"/>
      <c r="G34" s="856"/>
      <c r="H34" s="856"/>
      <c r="I34" s="856"/>
      <c r="J34" s="856"/>
      <c r="K34" s="856"/>
      <c r="L34" s="856"/>
    </row>
    <row r="35" spans="3:12" hidden="1">
      <c r="C35" s="856"/>
      <c r="D35" s="856"/>
      <c r="E35" s="856"/>
      <c r="F35" s="856"/>
      <c r="G35" s="856"/>
      <c r="H35" s="856"/>
      <c r="I35" s="856"/>
      <c r="J35" s="856"/>
      <c r="K35" s="856"/>
      <c r="L35" s="856"/>
    </row>
    <row r="36" spans="3:12" hidden="1">
      <c r="C36" s="856"/>
      <c r="D36" s="856"/>
      <c r="E36" s="856"/>
      <c r="F36" s="856"/>
      <c r="G36" s="856"/>
      <c r="H36" s="856"/>
      <c r="I36" s="856"/>
      <c r="J36" s="856"/>
      <c r="K36" s="856"/>
      <c r="L36" s="856"/>
    </row>
    <row r="37" spans="3:12" hidden="1">
      <c r="C37" s="856"/>
      <c r="D37" s="856"/>
      <c r="E37" s="856"/>
      <c r="F37" s="856"/>
      <c r="G37" s="856"/>
      <c r="H37" s="856"/>
      <c r="I37" s="856"/>
      <c r="J37" s="856"/>
      <c r="K37" s="856"/>
      <c r="L37" s="856"/>
    </row>
    <row r="38" spans="3:12" hidden="1">
      <c r="C38" s="856"/>
      <c r="D38" s="856"/>
      <c r="E38" s="856"/>
      <c r="F38" s="856"/>
      <c r="G38" s="856"/>
      <c r="H38" s="856"/>
      <c r="I38" s="856"/>
      <c r="J38" s="856"/>
      <c r="K38" s="856"/>
      <c r="L38" s="856"/>
    </row>
    <row r="39" spans="3:12" hidden="1">
      <c r="C39" s="856"/>
      <c r="D39" s="856"/>
      <c r="E39" s="856"/>
      <c r="F39" s="856"/>
      <c r="G39" s="856"/>
      <c r="H39" s="856"/>
      <c r="I39" s="856"/>
      <c r="J39" s="856"/>
      <c r="K39" s="856"/>
      <c r="L39" s="856"/>
    </row>
    <row r="40" spans="3:12" hidden="1">
      <c r="C40" s="856"/>
      <c r="D40" s="856"/>
      <c r="E40" s="856"/>
      <c r="F40" s="856"/>
      <c r="G40" s="856"/>
      <c r="H40" s="856"/>
      <c r="I40" s="856"/>
      <c r="J40" s="856"/>
      <c r="K40" s="856"/>
      <c r="L40" s="856"/>
    </row>
    <row r="41" spans="3:12" hidden="1">
      <c r="C41" s="856"/>
      <c r="D41" s="856"/>
      <c r="E41" s="856"/>
      <c r="F41" s="856"/>
      <c r="G41" s="856"/>
      <c r="H41" s="856"/>
      <c r="I41" s="856"/>
      <c r="J41" s="856"/>
      <c r="K41" s="856"/>
      <c r="L41" s="856"/>
    </row>
    <row r="42" spans="3:12" hidden="1">
      <c r="C42" s="856"/>
      <c r="D42" s="856"/>
      <c r="E42" s="856"/>
      <c r="F42" s="856"/>
      <c r="G42" s="856"/>
      <c r="H42" s="856"/>
      <c r="I42" s="856"/>
      <c r="J42" s="856"/>
      <c r="K42" s="856"/>
      <c r="L42" s="856"/>
    </row>
    <row r="43" spans="3:12" hidden="1">
      <c r="C43" s="856"/>
      <c r="D43" s="856"/>
      <c r="E43" s="856"/>
      <c r="F43" s="856"/>
      <c r="G43" s="856"/>
      <c r="H43" s="856"/>
      <c r="I43" s="856"/>
      <c r="J43" s="856"/>
      <c r="K43" s="856"/>
      <c r="L43" s="856"/>
    </row>
    <row r="44" spans="3:12" hidden="1">
      <c r="C44" s="856"/>
      <c r="D44" s="856"/>
      <c r="E44" s="856"/>
      <c r="F44" s="856"/>
      <c r="G44" s="856"/>
      <c r="H44" s="856"/>
      <c r="I44" s="856"/>
      <c r="J44" s="856"/>
      <c r="K44" s="856"/>
      <c r="L44" s="856"/>
    </row>
    <row r="45" spans="3:12" hidden="1">
      <c r="C45" s="856"/>
      <c r="D45" s="856"/>
      <c r="E45" s="856"/>
      <c r="F45" s="856"/>
      <c r="G45" s="856"/>
      <c r="H45" s="856"/>
      <c r="I45" s="856"/>
      <c r="J45" s="856"/>
      <c r="K45" s="856"/>
      <c r="L45" s="856"/>
    </row>
    <row r="46" spans="3:12" hidden="1">
      <c r="C46" s="856"/>
      <c r="D46" s="856"/>
      <c r="E46" s="856"/>
      <c r="F46" s="856"/>
      <c r="G46" s="856"/>
      <c r="H46" s="856"/>
      <c r="I46" s="856"/>
      <c r="J46" s="856"/>
      <c r="K46" s="856"/>
      <c r="L46" s="856"/>
    </row>
    <row r="47" spans="3:12" hidden="1">
      <c r="C47" s="856"/>
      <c r="D47" s="856"/>
      <c r="E47" s="856"/>
      <c r="F47" s="856"/>
      <c r="G47" s="856"/>
      <c r="H47" s="856"/>
      <c r="I47" s="856"/>
      <c r="J47" s="856"/>
      <c r="K47" s="856"/>
      <c r="L47" s="856"/>
    </row>
    <row r="48" spans="3:12" hidden="1">
      <c r="C48" s="856"/>
      <c r="D48" s="856"/>
      <c r="E48" s="856"/>
      <c r="F48" s="856"/>
      <c r="G48" s="856"/>
      <c r="H48" s="856"/>
      <c r="I48" s="856"/>
      <c r="J48" s="856"/>
      <c r="K48" s="856"/>
      <c r="L48" s="856"/>
    </row>
    <row r="49" spans="3:12" hidden="1">
      <c r="C49" s="856"/>
      <c r="D49" s="856"/>
      <c r="E49" s="856"/>
      <c r="F49" s="856"/>
      <c r="G49" s="856"/>
      <c r="H49" s="856"/>
      <c r="I49" s="856"/>
      <c r="J49" s="856"/>
      <c r="K49" s="856"/>
      <c r="L49" s="856"/>
    </row>
    <row r="50" spans="3:12" hidden="1">
      <c r="C50" s="856"/>
      <c r="D50" s="856"/>
      <c r="E50" s="856"/>
      <c r="F50" s="856"/>
      <c r="G50" s="856"/>
      <c r="H50" s="856"/>
      <c r="I50" s="856"/>
      <c r="J50" s="856"/>
      <c r="K50" s="856"/>
      <c r="L50" s="856"/>
    </row>
    <row r="51" spans="3:12" hidden="1">
      <c r="C51" s="856"/>
      <c r="D51" s="856"/>
      <c r="E51" s="856"/>
      <c r="F51" s="856"/>
      <c r="G51" s="856"/>
      <c r="H51" s="856"/>
      <c r="I51" s="856"/>
      <c r="J51" s="856"/>
      <c r="K51" s="856"/>
      <c r="L51" s="856"/>
    </row>
    <row r="52" spans="3:12" hidden="1">
      <c r="C52" s="856"/>
      <c r="D52" s="856"/>
      <c r="E52" s="856"/>
      <c r="F52" s="856"/>
      <c r="G52" s="856"/>
      <c r="H52" s="856"/>
      <c r="I52" s="856"/>
      <c r="J52" s="856"/>
      <c r="K52" s="856"/>
      <c r="L52" s="856"/>
    </row>
    <row r="53" spans="3:12" hidden="1">
      <c r="C53" s="856"/>
      <c r="D53" s="856"/>
      <c r="E53" s="856"/>
      <c r="F53" s="856"/>
      <c r="G53" s="856"/>
      <c r="H53" s="856"/>
      <c r="I53" s="856"/>
      <c r="J53" s="856"/>
      <c r="K53" s="856"/>
      <c r="L53" s="856"/>
    </row>
    <row r="54" spans="3:12" hidden="1">
      <c r="C54" s="856"/>
      <c r="D54" s="856"/>
      <c r="E54" s="856"/>
      <c r="F54" s="856"/>
      <c r="G54" s="856"/>
      <c r="H54" s="856"/>
      <c r="I54" s="856"/>
      <c r="J54" s="856"/>
      <c r="K54" s="856"/>
      <c r="L54" s="856"/>
    </row>
    <row r="55" spans="3:12" hidden="1">
      <c r="C55" s="856"/>
      <c r="D55" s="856"/>
      <c r="E55" s="856"/>
      <c r="F55" s="856"/>
      <c r="G55" s="856"/>
      <c r="H55" s="856"/>
      <c r="I55" s="856"/>
      <c r="J55" s="856"/>
      <c r="K55" s="856"/>
      <c r="L55" s="856"/>
    </row>
    <row r="56" spans="3:12" hidden="1">
      <c r="D56" s="856"/>
      <c r="E56" s="856"/>
      <c r="F56" s="856"/>
      <c r="G56" s="856"/>
      <c r="H56" s="856"/>
      <c r="I56" s="856"/>
      <c r="J56" s="856"/>
      <c r="K56" s="856"/>
    </row>
    <row r="57" spans="3:12" hidden="1">
      <c r="D57" s="856"/>
      <c r="E57" s="856"/>
      <c r="F57" s="856"/>
      <c r="G57" s="856"/>
      <c r="H57" s="856"/>
      <c r="I57" s="856"/>
      <c r="J57" s="856"/>
      <c r="K57" s="856"/>
    </row>
    <row r="58" spans="3:12" hidden="1">
      <c r="D58" s="856"/>
      <c r="E58" s="856"/>
      <c r="F58" s="856"/>
      <c r="G58" s="856"/>
      <c r="H58" s="856"/>
      <c r="I58" s="856"/>
      <c r="J58" s="856"/>
      <c r="K58" s="856"/>
    </row>
    <row r="59" spans="3:12" hidden="1">
      <c r="D59" s="856"/>
      <c r="E59" s="856"/>
      <c r="F59" s="856"/>
      <c r="G59" s="856"/>
      <c r="H59" s="856"/>
      <c r="I59" s="856"/>
      <c r="J59" s="856"/>
      <c r="K59" s="856"/>
    </row>
    <row r="60" spans="3:12" hidden="1">
      <c r="D60" s="856"/>
      <c r="E60" s="856"/>
      <c r="F60" s="856"/>
      <c r="G60" s="856"/>
      <c r="H60" s="856"/>
      <c r="I60" s="856"/>
      <c r="J60" s="856"/>
      <c r="K60" s="856"/>
    </row>
    <row r="63" spans="3:12" hidden="1">
      <c r="C63" s="856"/>
      <c r="D63" s="856"/>
      <c r="E63" s="856"/>
      <c r="F63" s="856"/>
      <c r="G63" s="856"/>
      <c r="H63" s="856"/>
      <c r="I63" s="856"/>
      <c r="J63" s="856"/>
      <c r="K63" s="856"/>
      <c r="L63" s="856"/>
    </row>
    <row r="64" spans="3:12" hidden="1">
      <c r="C64" s="856"/>
      <c r="D64" s="856"/>
      <c r="E64" s="856"/>
      <c r="F64" s="856"/>
      <c r="G64" s="856"/>
      <c r="H64" s="856"/>
      <c r="I64" s="856"/>
      <c r="J64" s="856"/>
      <c r="K64" s="856"/>
      <c r="L64" s="856"/>
    </row>
    <row r="65" spans="3:12" hidden="1">
      <c r="C65" s="856"/>
      <c r="D65" s="856"/>
      <c r="E65" s="856"/>
      <c r="F65" s="856"/>
      <c r="G65" s="856"/>
      <c r="H65" s="856"/>
      <c r="I65" s="856"/>
      <c r="J65" s="856"/>
      <c r="K65" s="856"/>
      <c r="L65" s="856"/>
    </row>
    <row r="66" spans="3:12" hidden="1">
      <c r="C66" s="856"/>
      <c r="D66" s="856"/>
      <c r="E66" s="856"/>
      <c r="F66" s="856"/>
      <c r="G66" s="856"/>
      <c r="H66" s="856"/>
      <c r="I66" s="856"/>
      <c r="J66" s="856"/>
      <c r="K66" s="856"/>
      <c r="L66" s="856"/>
    </row>
    <row r="67" spans="3:12" hidden="1">
      <c r="C67" s="856"/>
      <c r="D67" s="856"/>
      <c r="E67" s="856"/>
      <c r="F67" s="856"/>
      <c r="G67" s="856"/>
      <c r="H67" s="856"/>
      <c r="I67" s="856"/>
      <c r="J67" s="856"/>
      <c r="K67" s="856"/>
      <c r="L67" s="856"/>
    </row>
    <row r="68" spans="3:12" hidden="1">
      <c r="C68" s="856"/>
      <c r="D68" s="856"/>
      <c r="E68" s="856"/>
      <c r="F68" s="856"/>
      <c r="G68" s="856"/>
      <c r="H68" s="856"/>
      <c r="I68" s="856"/>
      <c r="J68" s="856"/>
      <c r="K68" s="856"/>
      <c r="L68" s="856"/>
    </row>
    <row r="69" spans="3:12" hidden="1">
      <c r="C69" s="856"/>
      <c r="D69" s="856"/>
      <c r="E69" s="856"/>
      <c r="F69" s="856"/>
      <c r="G69" s="856"/>
      <c r="H69" s="856"/>
      <c r="I69" s="856"/>
      <c r="J69" s="856"/>
      <c r="K69" s="856"/>
      <c r="L69" s="856"/>
    </row>
    <row r="70" spans="3:12" hidden="1">
      <c r="C70" s="856"/>
      <c r="D70" s="856"/>
      <c r="E70" s="856"/>
      <c r="F70" s="856"/>
      <c r="G70" s="856"/>
      <c r="H70" s="856"/>
      <c r="I70" s="856"/>
      <c r="J70" s="856"/>
      <c r="K70" s="856"/>
      <c r="L70" s="856"/>
    </row>
    <row r="71" spans="3:12" hidden="1">
      <c r="C71" s="856"/>
      <c r="D71" s="856"/>
      <c r="E71" s="856"/>
      <c r="F71" s="856"/>
      <c r="G71" s="856"/>
      <c r="H71" s="856"/>
      <c r="I71" s="856"/>
      <c r="J71" s="856"/>
      <c r="K71" s="856"/>
      <c r="L71" s="856"/>
    </row>
    <row r="72" spans="3:12" hidden="1">
      <c r="C72" s="856"/>
      <c r="D72" s="856"/>
      <c r="E72" s="856"/>
      <c r="F72" s="856"/>
      <c r="G72" s="856"/>
      <c r="H72" s="856"/>
      <c r="I72" s="856"/>
      <c r="J72" s="856"/>
      <c r="K72" s="856"/>
      <c r="L72" s="856"/>
    </row>
    <row r="73" spans="3:12" hidden="1">
      <c r="C73" s="856"/>
      <c r="D73" s="856"/>
      <c r="E73" s="856"/>
      <c r="F73" s="856"/>
      <c r="G73" s="856"/>
      <c r="H73" s="856"/>
      <c r="I73" s="856"/>
      <c r="J73" s="856"/>
      <c r="K73" s="856"/>
      <c r="L73" s="856"/>
    </row>
    <row r="74" spans="3:12" hidden="1">
      <c r="C74" s="856"/>
      <c r="D74" s="856"/>
      <c r="E74" s="856"/>
      <c r="F74" s="856"/>
      <c r="G74" s="856"/>
      <c r="H74" s="856"/>
      <c r="I74" s="856"/>
      <c r="J74" s="856"/>
      <c r="K74" s="856"/>
      <c r="L74" s="856"/>
    </row>
    <row r="75" spans="3:12" hidden="1">
      <c r="C75" s="856"/>
      <c r="D75" s="856"/>
      <c r="E75" s="856"/>
      <c r="F75" s="856"/>
      <c r="G75" s="856"/>
      <c r="H75" s="856"/>
      <c r="I75" s="856"/>
      <c r="J75" s="856"/>
      <c r="K75" s="856"/>
      <c r="L75" s="856"/>
    </row>
    <row r="76" spans="3:12" hidden="1">
      <c r="C76" s="856"/>
      <c r="D76" s="856"/>
      <c r="E76" s="856"/>
      <c r="F76" s="856"/>
      <c r="G76" s="856"/>
      <c r="H76" s="856"/>
      <c r="I76" s="856"/>
      <c r="J76" s="856"/>
      <c r="K76" s="856"/>
      <c r="L76" s="856"/>
    </row>
    <row r="77" spans="3:12" hidden="1">
      <c r="C77" s="856"/>
      <c r="D77" s="856"/>
      <c r="E77" s="856"/>
      <c r="F77" s="856"/>
      <c r="G77" s="856"/>
      <c r="H77" s="856"/>
      <c r="I77" s="856"/>
      <c r="J77" s="856"/>
      <c r="K77" s="856"/>
      <c r="L77" s="856"/>
    </row>
    <row r="78" spans="3:12" hidden="1">
      <c r="C78" s="856"/>
      <c r="D78" s="856"/>
      <c r="E78" s="856"/>
      <c r="F78" s="856"/>
      <c r="G78" s="856"/>
      <c r="H78" s="856"/>
      <c r="I78" s="856"/>
      <c r="J78" s="856"/>
      <c r="K78" s="856"/>
      <c r="L78" s="856"/>
    </row>
    <row r="79" spans="3:12" hidden="1">
      <c r="C79" s="856"/>
      <c r="D79" s="856"/>
      <c r="E79" s="856"/>
      <c r="F79" s="856"/>
      <c r="G79" s="856"/>
      <c r="H79" s="856"/>
      <c r="I79" s="856"/>
      <c r="J79" s="856"/>
      <c r="K79" s="856"/>
      <c r="L79" s="856"/>
    </row>
    <row r="80" spans="3:12" hidden="1">
      <c r="C80" s="856"/>
      <c r="D80" s="856"/>
      <c r="E80" s="856"/>
      <c r="F80" s="856"/>
      <c r="G80" s="856"/>
      <c r="H80" s="856"/>
      <c r="I80" s="856"/>
      <c r="J80" s="856"/>
      <c r="K80" s="856"/>
      <c r="L80" s="856"/>
    </row>
    <row r="81" spans="3:12" hidden="1">
      <c r="C81" s="856"/>
      <c r="D81" s="856"/>
      <c r="E81" s="856"/>
      <c r="F81" s="856"/>
      <c r="G81" s="856"/>
      <c r="H81" s="856"/>
      <c r="I81" s="856"/>
      <c r="J81" s="856"/>
      <c r="K81" s="856"/>
      <c r="L81" s="856"/>
    </row>
    <row r="82" spans="3:12" hidden="1">
      <c r="C82" s="856"/>
      <c r="D82" s="856"/>
      <c r="E82" s="856"/>
      <c r="F82" s="856"/>
      <c r="G82" s="856"/>
      <c r="H82" s="856"/>
      <c r="I82" s="856"/>
      <c r="J82" s="856"/>
      <c r="K82" s="856"/>
      <c r="L82" s="856"/>
    </row>
    <row r="83" spans="3:12" hidden="1">
      <c r="C83" s="856"/>
      <c r="D83" s="856"/>
      <c r="E83" s="856"/>
      <c r="F83" s="856"/>
      <c r="G83" s="856"/>
      <c r="H83" s="856"/>
      <c r="I83" s="856"/>
      <c r="J83" s="856"/>
      <c r="K83" s="856"/>
      <c r="L83" s="856"/>
    </row>
    <row r="84" spans="3:12" hidden="1">
      <c r="C84" s="856"/>
      <c r="D84" s="856"/>
      <c r="E84" s="856"/>
      <c r="F84" s="856"/>
      <c r="G84" s="856"/>
      <c r="H84" s="856"/>
      <c r="I84" s="856"/>
      <c r="J84" s="856"/>
      <c r="K84" s="856"/>
      <c r="L84" s="856"/>
    </row>
    <row r="85" spans="3:12" hidden="1">
      <c r="C85" s="856"/>
      <c r="D85" s="856"/>
      <c r="E85" s="856"/>
      <c r="F85" s="856"/>
      <c r="G85" s="856"/>
      <c r="H85" s="856"/>
      <c r="I85" s="856"/>
      <c r="J85" s="856"/>
      <c r="K85" s="856"/>
      <c r="L85" s="856"/>
    </row>
    <row r="86" spans="3:12" hidden="1">
      <c r="C86" s="856"/>
      <c r="D86" s="856"/>
      <c r="E86" s="856"/>
      <c r="F86" s="856"/>
      <c r="G86" s="856"/>
      <c r="H86" s="856"/>
      <c r="I86" s="856"/>
      <c r="J86" s="856"/>
      <c r="K86" s="856"/>
      <c r="L86" s="856"/>
    </row>
    <row r="87" spans="3:12" hidden="1">
      <c r="C87" s="856"/>
      <c r="D87" s="856"/>
      <c r="E87" s="856"/>
      <c r="F87" s="856"/>
      <c r="G87" s="856"/>
      <c r="H87" s="856"/>
      <c r="I87" s="856"/>
      <c r="J87" s="856"/>
      <c r="K87" s="856"/>
      <c r="L87" s="856"/>
    </row>
    <row r="88" spans="3:12" hidden="1">
      <c r="C88" s="856"/>
      <c r="D88" s="856"/>
      <c r="E88" s="856"/>
      <c r="F88" s="856"/>
      <c r="G88" s="856"/>
      <c r="H88" s="856"/>
      <c r="I88" s="856"/>
      <c r="J88" s="856"/>
      <c r="K88" s="856"/>
      <c r="L88" s="856"/>
    </row>
    <row r="89" spans="3:12" hidden="1">
      <c r="C89" s="856"/>
      <c r="D89" s="856"/>
      <c r="E89" s="856"/>
      <c r="F89" s="856"/>
      <c r="G89" s="856"/>
      <c r="H89" s="856"/>
      <c r="I89" s="856"/>
      <c r="J89" s="856"/>
      <c r="K89" s="856"/>
      <c r="L89" s="856"/>
    </row>
    <row r="90" spans="3:12" hidden="1">
      <c r="C90" s="856"/>
      <c r="D90" s="856"/>
      <c r="E90" s="856"/>
      <c r="F90" s="856"/>
      <c r="G90" s="856"/>
      <c r="H90" s="856"/>
      <c r="I90" s="856"/>
      <c r="J90" s="856"/>
      <c r="K90" s="856"/>
      <c r="L90" s="856"/>
    </row>
    <row r="91" spans="3:12" hidden="1">
      <c r="C91" s="856"/>
      <c r="D91" s="856"/>
      <c r="E91" s="856"/>
      <c r="F91" s="856"/>
      <c r="G91" s="856"/>
      <c r="H91" s="856"/>
      <c r="I91" s="856"/>
      <c r="J91" s="856"/>
      <c r="K91" s="856"/>
      <c r="L91" s="856"/>
    </row>
    <row r="92" spans="3:12" hidden="1">
      <c r="C92" s="856"/>
      <c r="D92" s="856"/>
      <c r="E92" s="856"/>
      <c r="F92" s="856"/>
      <c r="G92" s="856"/>
      <c r="H92" s="856"/>
      <c r="I92" s="856"/>
      <c r="J92" s="856"/>
      <c r="K92" s="856"/>
      <c r="L92" s="856"/>
    </row>
    <row r="93" spans="3:12" hidden="1">
      <c r="C93" s="856"/>
      <c r="D93" s="856"/>
      <c r="E93" s="856"/>
      <c r="F93" s="856"/>
      <c r="G93" s="856"/>
      <c r="H93" s="856"/>
      <c r="I93" s="856"/>
      <c r="J93" s="856"/>
      <c r="K93" s="856"/>
      <c r="L93" s="856"/>
    </row>
    <row r="94" spans="3:12" hidden="1">
      <c r="C94" s="856"/>
      <c r="D94" s="856"/>
      <c r="E94" s="856"/>
      <c r="F94" s="856"/>
      <c r="G94" s="856"/>
      <c r="H94" s="856"/>
      <c r="I94" s="856"/>
      <c r="J94" s="856"/>
      <c r="K94" s="856"/>
      <c r="L94" s="856"/>
    </row>
    <row r="95" spans="3:12" hidden="1">
      <c r="C95" s="856"/>
      <c r="D95" s="856"/>
      <c r="E95" s="856"/>
      <c r="F95" s="856"/>
      <c r="G95" s="856"/>
      <c r="H95" s="856"/>
      <c r="I95" s="856"/>
      <c r="J95" s="856"/>
      <c r="K95" s="856"/>
      <c r="L95" s="856"/>
    </row>
    <row r="96" spans="3:12" hidden="1">
      <c r="C96" s="856"/>
      <c r="D96" s="856"/>
      <c r="E96" s="856"/>
      <c r="F96" s="856"/>
      <c r="G96" s="856"/>
      <c r="H96" s="856"/>
      <c r="I96" s="856"/>
      <c r="J96" s="856"/>
      <c r="K96" s="856"/>
      <c r="L96" s="856"/>
    </row>
    <row r="97" spans="3:12" hidden="1">
      <c r="C97" s="856"/>
      <c r="D97" s="856"/>
      <c r="E97" s="856"/>
      <c r="F97" s="856"/>
      <c r="G97" s="856"/>
      <c r="H97" s="856"/>
      <c r="I97" s="856"/>
      <c r="J97" s="856"/>
      <c r="K97" s="856"/>
      <c r="L97" s="856"/>
    </row>
    <row r="98" spans="3:12" hidden="1">
      <c r="C98" s="856"/>
      <c r="D98" s="856"/>
      <c r="E98" s="856"/>
      <c r="F98" s="856"/>
      <c r="G98" s="856"/>
      <c r="H98" s="856"/>
      <c r="I98" s="856"/>
      <c r="J98" s="856"/>
      <c r="K98" s="856"/>
      <c r="L98" s="856"/>
    </row>
    <row r="99" spans="3:12" hidden="1">
      <c r="C99" s="856"/>
      <c r="D99" s="856"/>
      <c r="E99" s="856"/>
      <c r="F99" s="856"/>
      <c r="G99" s="856"/>
      <c r="H99" s="856"/>
      <c r="I99" s="856"/>
      <c r="J99" s="856"/>
      <c r="K99" s="856"/>
      <c r="L99" s="856"/>
    </row>
    <row r="100" spans="3:12" hidden="1">
      <c r="C100" s="856"/>
      <c r="D100" s="856"/>
      <c r="E100" s="856"/>
      <c r="F100" s="856"/>
      <c r="G100" s="856"/>
      <c r="H100" s="856"/>
      <c r="I100" s="856"/>
      <c r="J100" s="856"/>
      <c r="K100" s="856"/>
      <c r="L100" s="856"/>
    </row>
    <row r="101" spans="3:12" hidden="1">
      <c r="C101" s="856"/>
      <c r="D101" s="856"/>
      <c r="E101" s="856"/>
      <c r="F101" s="856"/>
      <c r="G101" s="856"/>
      <c r="H101" s="856"/>
      <c r="I101" s="856"/>
      <c r="J101" s="856"/>
      <c r="K101" s="856"/>
      <c r="L101" s="856"/>
    </row>
    <row r="102" spans="3:12" hidden="1">
      <c r="C102" s="856"/>
      <c r="D102" s="856"/>
      <c r="E102" s="856"/>
      <c r="F102" s="856"/>
      <c r="G102" s="856"/>
      <c r="H102" s="856"/>
      <c r="I102" s="856"/>
      <c r="J102" s="856"/>
      <c r="K102" s="856"/>
      <c r="L102" s="856"/>
    </row>
    <row r="103" spans="3:12" hidden="1">
      <c r="C103" s="856"/>
      <c r="D103" s="856"/>
      <c r="E103" s="856"/>
      <c r="F103" s="856"/>
      <c r="G103" s="856"/>
      <c r="H103" s="856"/>
      <c r="I103" s="856"/>
      <c r="J103" s="856"/>
      <c r="K103" s="856"/>
      <c r="L103" s="856"/>
    </row>
    <row r="104" spans="3:12" hidden="1">
      <c r="C104" s="856"/>
      <c r="D104" s="856"/>
      <c r="E104" s="856"/>
      <c r="F104" s="856"/>
      <c r="G104" s="856"/>
      <c r="H104" s="856"/>
      <c r="I104" s="856"/>
      <c r="J104" s="856"/>
      <c r="K104" s="856"/>
      <c r="L104" s="856"/>
    </row>
    <row r="105" spans="3:12" hidden="1">
      <c r="C105" s="856"/>
      <c r="D105" s="856"/>
      <c r="E105" s="856"/>
      <c r="F105" s="856"/>
      <c r="G105" s="856"/>
      <c r="H105" s="856"/>
      <c r="I105" s="856"/>
      <c r="J105" s="856"/>
      <c r="K105" s="856"/>
      <c r="L105" s="856"/>
    </row>
    <row r="106" spans="3:12" hidden="1">
      <c r="C106" s="856"/>
      <c r="D106" s="856"/>
      <c r="E106" s="856"/>
      <c r="F106" s="856"/>
      <c r="G106" s="856"/>
      <c r="H106" s="856"/>
      <c r="I106" s="856"/>
      <c r="J106" s="856"/>
      <c r="K106" s="856"/>
      <c r="L106" s="856"/>
    </row>
    <row r="107" spans="3:12" hidden="1">
      <c r="C107" s="856"/>
      <c r="D107" s="856"/>
      <c r="E107" s="856"/>
      <c r="F107" s="856"/>
      <c r="G107" s="856"/>
      <c r="H107" s="856"/>
      <c r="I107" s="856"/>
      <c r="J107" s="856"/>
      <c r="K107" s="856"/>
      <c r="L107" s="856"/>
    </row>
    <row r="108" spans="3:12" hidden="1">
      <c r="C108" s="856"/>
      <c r="D108" s="856"/>
      <c r="E108" s="856"/>
      <c r="F108" s="856"/>
      <c r="G108" s="856"/>
      <c r="H108" s="856"/>
      <c r="I108" s="856"/>
      <c r="J108" s="856"/>
      <c r="K108" s="856"/>
      <c r="L108" s="856"/>
    </row>
    <row r="109" spans="3:12" hidden="1">
      <c r="D109" s="856"/>
      <c r="E109" s="856"/>
      <c r="F109" s="856"/>
      <c r="G109" s="856"/>
      <c r="H109" s="856"/>
      <c r="I109" s="856"/>
      <c r="J109" s="856"/>
      <c r="K109" s="856"/>
    </row>
    <row r="110" spans="3:12" hidden="1">
      <c r="D110" s="856"/>
      <c r="E110" s="856"/>
      <c r="F110" s="856"/>
      <c r="G110" s="856"/>
      <c r="H110" s="856"/>
      <c r="I110" s="856"/>
      <c r="J110" s="856"/>
      <c r="K110" s="856"/>
    </row>
    <row r="111" spans="3:12" hidden="1">
      <c r="D111" s="856"/>
      <c r="E111" s="856"/>
      <c r="F111" s="856"/>
      <c r="G111" s="856"/>
      <c r="H111" s="856"/>
      <c r="I111" s="856"/>
      <c r="J111" s="856"/>
      <c r="K111" s="856"/>
    </row>
    <row r="112" spans="3:12" hidden="1">
      <c r="D112" s="856"/>
      <c r="E112" s="856"/>
      <c r="F112" s="856"/>
      <c r="G112" s="856"/>
      <c r="H112" s="856"/>
      <c r="I112" s="856"/>
      <c r="J112" s="856"/>
      <c r="K112" s="856"/>
    </row>
    <row r="113" spans="3:12" hidden="1">
      <c r="D113" s="856"/>
      <c r="E113" s="856"/>
      <c r="F113" s="856"/>
      <c r="G113" s="856"/>
      <c r="H113" s="856"/>
      <c r="I113" s="856"/>
      <c r="J113" s="856"/>
      <c r="K113" s="856"/>
    </row>
    <row r="114" spans="3:12" hidden="1">
      <c r="D114" s="856"/>
      <c r="E114" s="856"/>
      <c r="F114" s="856"/>
      <c r="G114" s="856"/>
      <c r="H114" s="856"/>
      <c r="I114" s="856"/>
      <c r="J114" s="856"/>
      <c r="K114" s="856"/>
    </row>
    <row r="115" spans="3:12" hidden="1">
      <c r="D115" s="856"/>
      <c r="E115" s="856"/>
      <c r="F115" s="856"/>
      <c r="G115" s="856"/>
      <c r="H115" s="856"/>
      <c r="I115" s="856"/>
      <c r="J115" s="856"/>
      <c r="K115" s="856"/>
    </row>
    <row r="116" spans="3:12" hidden="1">
      <c r="C116" s="856"/>
      <c r="D116" s="856"/>
      <c r="E116" s="856"/>
      <c r="F116" s="856"/>
      <c r="G116" s="856"/>
      <c r="H116" s="856"/>
      <c r="I116" s="856"/>
      <c r="J116" s="856"/>
      <c r="K116" s="856"/>
      <c r="L116" s="856"/>
    </row>
    <row r="117" spans="3:12" hidden="1">
      <c r="C117" s="856"/>
      <c r="D117" s="856"/>
      <c r="E117" s="856"/>
      <c r="F117" s="856"/>
      <c r="G117" s="856"/>
      <c r="H117" s="856"/>
      <c r="I117" s="856"/>
      <c r="J117" s="856"/>
      <c r="K117" s="856"/>
      <c r="L117" s="856"/>
    </row>
    <row r="118" spans="3:12" hidden="1">
      <c r="C118" s="856"/>
      <c r="D118" s="856"/>
      <c r="E118" s="856"/>
      <c r="F118" s="856"/>
      <c r="G118" s="856"/>
      <c r="H118" s="856"/>
      <c r="I118" s="856"/>
      <c r="J118" s="856"/>
      <c r="K118" s="856"/>
      <c r="L118" s="856"/>
    </row>
    <row r="119" spans="3:12" hidden="1">
      <c r="C119" s="856"/>
      <c r="D119" s="856"/>
      <c r="E119" s="856"/>
      <c r="F119" s="856"/>
      <c r="G119" s="856"/>
      <c r="H119" s="856"/>
      <c r="I119" s="856"/>
      <c r="J119" s="856"/>
      <c r="K119" s="856"/>
      <c r="L119" s="856"/>
    </row>
    <row r="120" spans="3:12" hidden="1">
      <c r="C120" s="856"/>
      <c r="D120" s="856"/>
      <c r="E120" s="856"/>
      <c r="F120" s="856"/>
      <c r="G120" s="856"/>
      <c r="H120" s="856"/>
      <c r="I120" s="856"/>
      <c r="J120" s="856"/>
      <c r="K120" s="856"/>
      <c r="L120" s="856"/>
    </row>
    <row r="121" spans="3:12" hidden="1">
      <c r="C121" s="856"/>
      <c r="D121" s="856"/>
      <c r="E121" s="856"/>
      <c r="F121" s="856"/>
      <c r="G121" s="856"/>
      <c r="H121" s="856"/>
      <c r="I121" s="856"/>
      <c r="J121" s="856"/>
      <c r="K121" s="856"/>
      <c r="L121" s="856"/>
    </row>
    <row r="122" spans="3:12" hidden="1">
      <c r="C122" s="856"/>
      <c r="D122" s="856"/>
      <c r="E122" s="856"/>
      <c r="F122" s="856"/>
      <c r="G122" s="856"/>
      <c r="H122" s="856"/>
      <c r="I122" s="856"/>
      <c r="J122" s="856"/>
      <c r="K122" s="856"/>
      <c r="L122" s="856"/>
    </row>
    <row r="123" spans="3:12" hidden="1">
      <c r="C123" s="856"/>
      <c r="D123" s="856"/>
      <c r="E123" s="856"/>
      <c r="F123" s="856"/>
      <c r="G123" s="856"/>
      <c r="H123" s="856"/>
      <c r="I123" s="856"/>
      <c r="J123" s="856"/>
      <c r="K123" s="856"/>
      <c r="L123" s="856"/>
    </row>
    <row r="124" spans="3:12" hidden="1">
      <c r="C124" s="856"/>
      <c r="D124" s="856"/>
      <c r="E124" s="856"/>
      <c r="F124" s="856"/>
      <c r="G124" s="856"/>
      <c r="H124" s="856"/>
      <c r="I124" s="856"/>
      <c r="J124" s="856"/>
      <c r="K124" s="856"/>
      <c r="L124" s="856"/>
    </row>
    <row r="125" spans="3:12" hidden="1">
      <c r="C125" s="856"/>
      <c r="D125" s="856"/>
      <c r="E125" s="856"/>
      <c r="F125" s="856"/>
      <c r="G125" s="856"/>
      <c r="H125" s="856"/>
      <c r="I125" s="856"/>
      <c r="J125" s="856"/>
      <c r="K125" s="856"/>
      <c r="L125" s="856"/>
    </row>
    <row r="126" spans="3:12" hidden="1">
      <c r="C126" s="856"/>
      <c r="D126" s="856"/>
      <c r="E126" s="856"/>
      <c r="F126" s="856"/>
      <c r="G126" s="856"/>
      <c r="H126" s="856"/>
      <c r="I126" s="856"/>
      <c r="J126" s="856"/>
      <c r="K126" s="856"/>
      <c r="L126" s="856"/>
    </row>
    <row r="127" spans="3:12" hidden="1">
      <c r="C127" s="856"/>
      <c r="D127" s="856"/>
      <c r="E127" s="856"/>
      <c r="F127" s="856"/>
      <c r="G127" s="856"/>
      <c r="H127" s="856"/>
      <c r="I127" s="856"/>
      <c r="J127" s="856"/>
      <c r="K127" s="856"/>
      <c r="L127" s="856"/>
    </row>
    <row r="128" spans="3:12" hidden="1">
      <c r="C128" s="856"/>
      <c r="D128" s="856"/>
      <c r="E128" s="856"/>
      <c r="F128" s="856"/>
      <c r="G128" s="856"/>
      <c r="H128" s="856"/>
      <c r="I128" s="856"/>
      <c r="J128" s="856"/>
      <c r="K128" s="856"/>
      <c r="L128" s="856"/>
    </row>
    <row r="129" spans="3:12" hidden="1">
      <c r="C129" s="856"/>
      <c r="D129" s="856"/>
      <c r="E129" s="856"/>
      <c r="F129" s="856"/>
      <c r="G129" s="856"/>
      <c r="H129" s="856"/>
      <c r="I129" s="856"/>
      <c r="J129" s="856"/>
      <c r="K129" s="856"/>
      <c r="L129" s="856"/>
    </row>
    <row r="130" spans="3:12" hidden="1">
      <c r="C130" s="856"/>
      <c r="D130" s="856"/>
      <c r="E130" s="856"/>
      <c r="F130" s="856"/>
      <c r="G130" s="856"/>
      <c r="H130" s="856"/>
      <c r="I130" s="856"/>
      <c r="J130" s="856"/>
      <c r="K130" s="856"/>
      <c r="L130" s="856"/>
    </row>
    <row r="131" spans="3:12" hidden="1">
      <c r="C131" s="856"/>
      <c r="D131" s="856"/>
      <c r="E131" s="856"/>
      <c r="F131" s="856"/>
      <c r="G131" s="856"/>
      <c r="H131" s="856"/>
      <c r="I131" s="856"/>
      <c r="J131" s="856"/>
      <c r="K131" s="856"/>
      <c r="L131" s="856"/>
    </row>
    <row r="132" spans="3:12" hidden="1">
      <c r="C132" s="856"/>
      <c r="D132" s="856"/>
      <c r="E132" s="856"/>
      <c r="F132" s="856"/>
      <c r="G132" s="856"/>
      <c r="H132" s="856"/>
      <c r="I132" s="856"/>
      <c r="J132" s="856"/>
      <c r="K132" s="856"/>
      <c r="L132" s="856"/>
    </row>
    <row r="133" spans="3:12" hidden="1">
      <c r="C133" s="856"/>
      <c r="D133" s="856"/>
      <c r="E133" s="856"/>
      <c r="F133" s="856"/>
      <c r="G133" s="856"/>
      <c r="H133" s="856"/>
      <c r="I133" s="856"/>
      <c r="J133" s="856"/>
      <c r="K133" s="856"/>
      <c r="L133" s="856"/>
    </row>
    <row r="134" spans="3:12" hidden="1">
      <c r="C134" s="856"/>
      <c r="D134" s="856"/>
      <c r="E134" s="856"/>
      <c r="F134" s="856"/>
      <c r="G134" s="856"/>
      <c r="H134" s="856"/>
      <c r="I134" s="856"/>
      <c r="J134" s="856"/>
      <c r="K134" s="856"/>
      <c r="L134" s="856"/>
    </row>
    <row r="135" spans="3:12" hidden="1">
      <c r="C135" s="856"/>
      <c r="D135" s="856"/>
      <c r="E135" s="856"/>
      <c r="F135" s="856"/>
      <c r="G135" s="856"/>
      <c r="H135" s="856"/>
      <c r="I135" s="856"/>
      <c r="J135" s="856"/>
      <c r="K135" s="856"/>
      <c r="L135" s="856"/>
    </row>
    <row r="136" spans="3:12" hidden="1">
      <c r="C136" s="856"/>
      <c r="D136" s="856"/>
      <c r="E136" s="856"/>
      <c r="F136" s="856"/>
      <c r="G136" s="856"/>
      <c r="H136" s="856"/>
      <c r="I136" s="856"/>
      <c r="J136" s="856"/>
      <c r="K136" s="856"/>
      <c r="L136" s="856"/>
    </row>
    <row r="137" spans="3:12" hidden="1">
      <c r="C137" s="856"/>
      <c r="D137" s="856"/>
      <c r="E137" s="856"/>
      <c r="F137" s="856"/>
      <c r="G137" s="856"/>
      <c r="H137" s="856"/>
      <c r="I137" s="856"/>
      <c r="J137" s="856"/>
      <c r="K137" s="856"/>
      <c r="L137" s="856"/>
    </row>
    <row r="138" spans="3:12" hidden="1">
      <c r="C138" s="856"/>
      <c r="D138" s="856"/>
      <c r="E138" s="856"/>
      <c r="F138" s="856"/>
      <c r="G138" s="856"/>
      <c r="H138" s="856"/>
      <c r="I138" s="856"/>
      <c r="J138" s="856"/>
      <c r="K138" s="856"/>
      <c r="L138" s="856"/>
    </row>
    <row r="139" spans="3:12" hidden="1">
      <c r="C139" s="856"/>
      <c r="D139" s="856"/>
      <c r="E139" s="856"/>
      <c r="F139" s="856"/>
      <c r="G139" s="856"/>
      <c r="H139" s="856"/>
      <c r="I139" s="856"/>
      <c r="J139" s="856"/>
      <c r="K139" s="856"/>
      <c r="L139" s="856"/>
    </row>
    <row r="140" spans="3:12" hidden="1">
      <c r="C140" s="856"/>
      <c r="D140" s="856"/>
      <c r="E140" s="856"/>
      <c r="F140" s="856"/>
      <c r="G140" s="856"/>
      <c r="H140" s="856"/>
      <c r="I140" s="856"/>
      <c r="J140" s="856"/>
      <c r="K140" s="856"/>
      <c r="L140" s="856"/>
    </row>
    <row r="141" spans="3:12" hidden="1">
      <c r="C141" s="856"/>
      <c r="D141" s="856"/>
      <c r="E141" s="856"/>
      <c r="F141" s="856"/>
      <c r="G141" s="856"/>
      <c r="H141" s="856"/>
      <c r="I141" s="856"/>
      <c r="J141" s="856"/>
      <c r="K141" s="856"/>
      <c r="L141" s="856"/>
    </row>
    <row r="142" spans="3:12" hidden="1">
      <c r="C142" s="856"/>
      <c r="D142" s="856"/>
      <c r="E142" s="856"/>
      <c r="F142" s="856"/>
      <c r="G142" s="856"/>
      <c r="H142" s="856"/>
      <c r="I142" s="856"/>
      <c r="J142" s="856"/>
      <c r="K142" s="856"/>
      <c r="L142" s="856"/>
    </row>
    <row r="143" spans="3:12" hidden="1">
      <c r="C143" s="856"/>
      <c r="D143" s="856"/>
      <c r="E143" s="856"/>
      <c r="F143" s="856"/>
      <c r="G143" s="856"/>
      <c r="H143" s="856"/>
      <c r="I143" s="856"/>
      <c r="J143" s="856"/>
      <c r="K143" s="856"/>
      <c r="L143" s="856"/>
    </row>
    <row r="144" spans="3:12" hidden="1">
      <c r="C144" s="856"/>
      <c r="D144" s="856"/>
      <c r="E144" s="856"/>
      <c r="F144" s="856"/>
      <c r="G144" s="856"/>
      <c r="H144" s="856"/>
      <c r="I144" s="856"/>
      <c r="J144" s="856"/>
      <c r="K144" s="856"/>
      <c r="L144" s="856"/>
    </row>
    <row r="145" spans="3:12" hidden="1">
      <c r="C145" s="856"/>
      <c r="D145" s="856"/>
      <c r="E145" s="856"/>
      <c r="F145" s="856"/>
      <c r="G145" s="856"/>
      <c r="H145" s="856"/>
      <c r="I145" s="856"/>
      <c r="J145" s="856"/>
      <c r="K145" s="856"/>
      <c r="L145" s="856"/>
    </row>
    <row r="146" spans="3:12" hidden="1">
      <c r="C146" s="856"/>
      <c r="D146" s="856"/>
      <c r="E146" s="856"/>
      <c r="F146" s="856"/>
      <c r="G146" s="856"/>
      <c r="H146" s="856"/>
      <c r="I146" s="856"/>
      <c r="J146" s="856"/>
      <c r="K146" s="856"/>
      <c r="L146" s="856"/>
    </row>
    <row r="147" spans="3:12" hidden="1">
      <c r="C147" s="856"/>
      <c r="D147" s="856"/>
      <c r="E147" s="856"/>
      <c r="F147" s="856"/>
      <c r="G147" s="856"/>
      <c r="H147" s="856"/>
      <c r="I147" s="856"/>
      <c r="J147" s="856"/>
      <c r="K147" s="856"/>
      <c r="L147" s="856"/>
    </row>
    <row r="148" spans="3:12" hidden="1">
      <c r="C148" s="856"/>
      <c r="D148" s="856"/>
      <c r="E148" s="856"/>
      <c r="F148" s="856"/>
      <c r="G148" s="856"/>
      <c r="H148" s="856"/>
      <c r="I148" s="856"/>
      <c r="J148" s="856"/>
      <c r="K148" s="856"/>
      <c r="L148" s="856"/>
    </row>
    <row r="149" spans="3:12" hidden="1">
      <c r="C149" s="856"/>
      <c r="D149" s="856"/>
      <c r="E149" s="856"/>
      <c r="F149" s="856"/>
      <c r="G149" s="856"/>
      <c r="H149" s="856"/>
      <c r="I149" s="856"/>
      <c r="J149" s="856"/>
      <c r="K149" s="856"/>
      <c r="L149" s="856"/>
    </row>
    <row r="150" spans="3:12" hidden="1">
      <c r="C150" s="856"/>
      <c r="D150" s="856"/>
      <c r="E150" s="856"/>
      <c r="F150" s="856"/>
      <c r="G150" s="856"/>
      <c r="H150" s="856"/>
      <c r="I150" s="856"/>
      <c r="J150" s="856"/>
      <c r="K150" s="856"/>
      <c r="L150" s="856"/>
    </row>
    <row r="151" spans="3:12" hidden="1">
      <c r="C151" s="856"/>
      <c r="D151" s="856"/>
      <c r="E151" s="856"/>
      <c r="F151" s="856"/>
      <c r="G151" s="856"/>
      <c r="H151" s="856"/>
      <c r="I151" s="856"/>
      <c r="J151" s="856"/>
      <c r="K151" s="856"/>
      <c r="L151" s="856"/>
    </row>
    <row r="152" spans="3:12" hidden="1">
      <c r="C152" s="856"/>
      <c r="D152" s="856"/>
      <c r="E152" s="856"/>
      <c r="F152" s="856"/>
      <c r="G152" s="856"/>
      <c r="H152" s="856"/>
      <c r="I152" s="856"/>
      <c r="J152" s="856"/>
      <c r="K152" s="856"/>
      <c r="L152" s="856"/>
    </row>
    <row r="153" spans="3:12" hidden="1">
      <c r="C153" s="856"/>
      <c r="D153" s="856"/>
      <c r="E153" s="856"/>
      <c r="F153" s="856"/>
      <c r="G153" s="856"/>
      <c r="H153" s="856"/>
      <c r="I153" s="856"/>
      <c r="J153" s="856"/>
      <c r="K153" s="856"/>
      <c r="L153" s="856"/>
    </row>
    <row r="154" spans="3:12" hidden="1">
      <c r="C154" s="856"/>
      <c r="D154" s="856"/>
      <c r="E154" s="856"/>
      <c r="F154" s="856"/>
      <c r="G154" s="856"/>
      <c r="H154" s="856"/>
      <c r="I154" s="856"/>
      <c r="J154" s="856"/>
      <c r="K154" s="856"/>
      <c r="L154" s="856"/>
    </row>
    <row r="155" spans="3:12" hidden="1">
      <c r="C155" s="856"/>
      <c r="D155" s="856"/>
      <c r="E155" s="856"/>
      <c r="F155" s="856"/>
      <c r="G155" s="856"/>
      <c r="H155" s="856"/>
      <c r="I155" s="856"/>
      <c r="J155" s="856"/>
      <c r="K155" s="856"/>
      <c r="L155" s="856"/>
    </row>
    <row r="156" spans="3:12" hidden="1">
      <c r="C156" s="856"/>
      <c r="D156" s="856"/>
      <c r="E156" s="856"/>
      <c r="F156" s="856"/>
      <c r="G156" s="856"/>
      <c r="H156" s="856"/>
      <c r="I156" s="856"/>
      <c r="J156" s="856"/>
      <c r="K156" s="856"/>
      <c r="L156" s="856"/>
    </row>
    <row r="157" spans="3:12" hidden="1">
      <c r="C157" s="856"/>
      <c r="D157" s="856"/>
      <c r="E157" s="856"/>
      <c r="F157" s="856"/>
      <c r="G157" s="856"/>
      <c r="H157" s="856"/>
      <c r="I157" s="856"/>
      <c r="J157" s="856"/>
      <c r="K157" s="856"/>
      <c r="L157" s="856"/>
    </row>
    <row r="158" spans="3:12" hidden="1">
      <c r="C158" s="856"/>
      <c r="D158" s="856"/>
      <c r="E158" s="856"/>
      <c r="F158" s="856"/>
      <c r="G158" s="856"/>
      <c r="H158" s="856"/>
      <c r="I158" s="856"/>
      <c r="J158" s="856"/>
      <c r="K158" s="856"/>
      <c r="L158" s="856"/>
    </row>
    <row r="159" spans="3:12" hidden="1">
      <c r="C159" s="856"/>
      <c r="D159" s="856"/>
      <c r="E159" s="856"/>
      <c r="F159" s="856"/>
      <c r="G159" s="856"/>
      <c r="H159" s="856"/>
      <c r="I159" s="856"/>
      <c r="J159" s="856"/>
      <c r="K159" s="856"/>
      <c r="L159" s="856"/>
    </row>
    <row r="160" spans="3:12" hidden="1">
      <c r="C160" s="856"/>
      <c r="D160" s="856"/>
      <c r="E160" s="856"/>
      <c r="F160" s="856"/>
      <c r="G160" s="856"/>
      <c r="H160" s="856"/>
      <c r="I160" s="856"/>
      <c r="J160" s="856"/>
      <c r="K160" s="856"/>
      <c r="L160" s="856"/>
    </row>
    <row r="161" spans="3:12" hidden="1">
      <c r="C161" s="856"/>
      <c r="D161" s="856"/>
      <c r="E161" s="856"/>
      <c r="F161" s="856"/>
      <c r="G161" s="856"/>
      <c r="H161" s="856"/>
      <c r="I161" s="856"/>
      <c r="J161" s="856"/>
      <c r="K161" s="856"/>
      <c r="L161" s="856"/>
    </row>
    <row r="162" spans="3:12" hidden="1">
      <c r="C162" s="856"/>
      <c r="D162" s="856"/>
      <c r="E162" s="856"/>
      <c r="F162" s="856"/>
      <c r="G162" s="856"/>
      <c r="H162" s="856"/>
      <c r="I162" s="856"/>
      <c r="J162" s="856"/>
      <c r="K162" s="856"/>
      <c r="L162" s="856"/>
    </row>
    <row r="163" spans="3:12" hidden="1">
      <c r="D163" s="856"/>
      <c r="E163" s="856"/>
      <c r="F163" s="856"/>
      <c r="G163" s="856"/>
      <c r="H163" s="856"/>
      <c r="I163" s="856"/>
      <c r="J163" s="856"/>
      <c r="K163" s="856"/>
    </row>
    <row r="164" spans="3:12" hidden="1">
      <c r="D164" s="856"/>
      <c r="E164" s="856"/>
      <c r="F164" s="856"/>
      <c r="G164" s="856"/>
      <c r="H164" s="856"/>
      <c r="I164" s="856"/>
      <c r="J164" s="856"/>
      <c r="K164" s="856"/>
    </row>
    <row r="165" spans="3:12" hidden="1">
      <c r="D165" s="856"/>
      <c r="E165" s="856"/>
      <c r="F165" s="856"/>
      <c r="G165" s="856"/>
      <c r="H165" s="856"/>
      <c r="I165" s="856"/>
      <c r="J165" s="856"/>
      <c r="K165" s="856"/>
    </row>
    <row r="166" spans="3:12" hidden="1">
      <c r="D166" s="856"/>
      <c r="E166" s="856"/>
      <c r="F166" s="856"/>
      <c r="G166" s="856"/>
      <c r="H166" s="856"/>
      <c r="I166" s="856"/>
      <c r="J166" s="856"/>
      <c r="K166" s="856"/>
    </row>
    <row r="167" spans="3:12" hidden="1">
      <c r="D167" s="856"/>
      <c r="E167" s="856"/>
      <c r="F167" s="856"/>
      <c r="G167" s="856"/>
      <c r="H167" s="856"/>
      <c r="I167" s="856"/>
      <c r="J167" s="856"/>
      <c r="K167" s="856"/>
    </row>
    <row r="168" spans="3:12" hidden="1">
      <c r="D168" s="856"/>
      <c r="E168" s="856"/>
      <c r="F168" s="856"/>
      <c r="G168" s="856"/>
      <c r="H168" s="856"/>
      <c r="I168" s="856"/>
      <c r="J168" s="856"/>
      <c r="K168" s="856"/>
    </row>
    <row r="169" spans="3:12" hidden="1">
      <c r="C169" s="856"/>
      <c r="D169" s="856"/>
      <c r="E169" s="856"/>
      <c r="F169" s="856"/>
      <c r="G169" s="856"/>
      <c r="H169" s="856"/>
      <c r="I169" s="856"/>
      <c r="J169" s="856"/>
      <c r="K169" s="856"/>
      <c r="L169" s="856"/>
    </row>
    <row r="170" spans="3:12" hidden="1">
      <c r="C170" s="856"/>
      <c r="D170" s="856"/>
      <c r="E170" s="856"/>
      <c r="F170" s="856"/>
      <c r="G170" s="856"/>
      <c r="H170" s="856"/>
      <c r="I170" s="856"/>
      <c r="J170" s="856"/>
      <c r="K170" s="856"/>
      <c r="L170" s="856"/>
    </row>
    <row r="171" spans="3:12" hidden="1">
      <c r="C171" s="856"/>
      <c r="D171" s="856"/>
      <c r="E171" s="856"/>
      <c r="F171" s="856"/>
      <c r="G171" s="856"/>
      <c r="H171" s="856"/>
      <c r="I171" s="856"/>
      <c r="J171" s="856"/>
      <c r="K171" s="856"/>
      <c r="L171" s="856"/>
    </row>
    <row r="172" spans="3:12" hidden="1">
      <c r="C172" s="856"/>
      <c r="D172" s="856"/>
      <c r="E172" s="856"/>
      <c r="F172" s="856"/>
      <c r="G172" s="856"/>
      <c r="H172" s="856"/>
      <c r="I172" s="856"/>
      <c r="J172" s="856"/>
      <c r="K172" s="856"/>
      <c r="L172" s="856"/>
    </row>
    <row r="173" spans="3:12" hidden="1">
      <c r="C173" s="856"/>
      <c r="D173" s="856"/>
      <c r="E173" s="856"/>
      <c r="F173" s="856"/>
      <c r="G173" s="856"/>
      <c r="H173" s="856"/>
      <c r="I173" s="856"/>
      <c r="J173" s="856"/>
      <c r="K173" s="856"/>
      <c r="L173" s="856"/>
    </row>
    <row r="174" spans="3:12" hidden="1">
      <c r="C174" s="856"/>
      <c r="D174" s="856"/>
      <c r="E174" s="856"/>
      <c r="F174" s="856"/>
      <c r="G174" s="856"/>
      <c r="H174" s="856"/>
      <c r="I174" s="856"/>
      <c r="J174" s="856"/>
      <c r="K174" s="856"/>
      <c r="L174" s="856"/>
    </row>
    <row r="175" spans="3:12" hidden="1">
      <c r="C175" s="856"/>
      <c r="D175" s="856"/>
      <c r="E175" s="856"/>
      <c r="F175" s="856"/>
      <c r="G175" s="856"/>
      <c r="H175" s="856"/>
      <c r="I175" s="856"/>
      <c r="J175" s="856"/>
      <c r="K175" s="856"/>
      <c r="L175" s="856"/>
    </row>
    <row r="176" spans="3:12" hidden="1">
      <c r="C176" s="856"/>
      <c r="D176" s="856"/>
      <c r="E176" s="856"/>
      <c r="F176" s="856"/>
      <c r="G176" s="856"/>
      <c r="H176" s="856"/>
      <c r="I176" s="856"/>
      <c r="J176" s="856"/>
      <c r="K176" s="856"/>
      <c r="L176" s="856"/>
    </row>
    <row r="177" spans="3:12" hidden="1">
      <c r="C177" s="856"/>
      <c r="D177" s="856"/>
      <c r="E177" s="856"/>
      <c r="F177" s="856"/>
      <c r="G177" s="856"/>
      <c r="H177" s="856"/>
      <c r="I177" s="856"/>
      <c r="J177" s="856"/>
      <c r="K177" s="856"/>
      <c r="L177" s="856"/>
    </row>
    <row r="178" spans="3:12" hidden="1">
      <c r="C178" s="856"/>
      <c r="D178" s="856"/>
      <c r="E178" s="856"/>
      <c r="F178" s="856"/>
      <c r="G178" s="856"/>
      <c r="H178" s="856"/>
      <c r="I178" s="856"/>
      <c r="J178" s="856"/>
      <c r="K178" s="856"/>
      <c r="L178" s="856"/>
    </row>
    <row r="179" spans="3:12" hidden="1">
      <c r="C179" s="856"/>
      <c r="D179" s="856"/>
      <c r="E179" s="856"/>
      <c r="F179" s="856"/>
      <c r="G179" s="856"/>
      <c r="H179" s="856"/>
      <c r="I179" s="856"/>
      <c r="J179" s="856"/>
      <c r="K179" s="856"/>
      <c r="L179" s="856"/>
    </row>
    <row r="180" spans="3:12" hidden="1">
      <c r="C180" s="856"/>
      <c r="D180" s="856"/>
      <c r="E180" s="856"/>
      <c r="F180" s="856"/>
      <c r="G180" s="856"/>
      <c r="H180" s="856"/>
      <c r="I180" s="856"/>
      <c r="J180" s="856"/>
      <c r="K180" s="856"/>
      <c r="L180" s="856"/>
    </row>
    <row r="181" spans="3:12" hidden="1">
      <c r="C181" s="856"/>
      <c r="D181" s="856"/>
      <c r="E181" s="856"/>
      <c r="F181" s="856"/>
      <c r="G181" s="856"/>
      <c r="H181" s="856"/>
      <c r="I181" s="856"/>
      <c r="J181" s="856"/>
      <c r="K181" s="856"/>
      <c r="L181" s="856"/>
    </row>
    <row r="182" spans="3:12" hidden="1">
      <c r="C182" s="856"/>
      <c r="D182" s="856"/>
      <c r="E182" s="856"/>
      <c r="F182" s="856"/>
      <c r="G182" s="856"/>
      <c r="H182" s="856"/>
      <c r="I182" s="856"/>
      <c r="J182" s="856"/>
      <c r="K182" s="856"/>
      <c r="L182" s="856"/>
    </row>
    <row r="183" spans="3:12" hidden="1">
      <c r="C183" s="856"/>
      <c r="D183" s="856"/>
      <c r="E183" s="856"/>
      <c r="F183" s="856"/>
      <c r="G183" s="856"/>
      <c r="H183" s="856"/>
      <c r="I183" s="856"/>
      <c r="J183" s="856"/>
      <c r="K183" s="856"/>
      <c r="L183" s="856"/>
    </row>
    <row r="184" spans="3:12" hidden="1">
      <c r="C184" s="856"/>
      <c r="D184" s="856"/>
      <c r="E184" s="856"/>
      <c r="F184" s="856"/>
      <c r="G184" s="856"/>
      <c r="H184" s="856"/>
      <c r="I184" s="856"/>
      <c r="J184" s="856"/>
      <c r="K184" s="856"/>
      <c r="L184" s="856"/>
    </row>
    <row r="185" spans="3:12" hidden="1">
      <c r="C185" s="856"/>
      <c r="D185" s="856"/>
      <c r="E185" s="856"/>
      <c r="F185" s="856"/>
      <c r="G185" s="856"/>
      <c r="H185" s="856"/>
      <c r="I185" s="856"/>
      <c r="J185" s="856"/>
      <c r="K185" s="856"/>
      <c r="L185" s="856"/>
    </row>
    <row r="186" spans="3:12" hidden="1">
      <c r="C186" s="856"/>
      <c r="D186" s="856"/>
      <c r="E186" s="856"/>
      <c r="F186" s="856"/>
      <c r="G186" s="856"/>
      <c r="H186" s="856"/>
      <c r="I186" s="856"/>
      <c r="J186" s="856"/>
      <c r="K186" s="856"/>
      <c r="L186" s="856"/>
    </row>
    <row r="187" spans="3:12" hidden="1">
      <c r="C187" s="856"/>
      <c r="D187" s="856"/>
      <c r="E187" s="856"/>
      <c r="F187" s="856"/>
      <c r="G187" s="856"/>
      <c r="H187" s="856"/>
      <c r="I187" s="856"/>
      <c r="J187" s="856"/>
      <c r="K187" s="856"/>
      <c r="L187" s="856"/>
    </row>
    <row r="188" spans="3:12" hidden="1">
      <c r="C188" s="856"/>
      <c r="D188" s="856"/>
      <c r="E188" s="856"/>
      <c r="F188" s="856"/>
      <c r="G188" s="856"/>
      <c r="H188" s="856"/>
      <c r="I188" s="856"/>
      <c r="J188" s="856"/>
      <c r="K188" s="856"/>
      <c r="L188" s="856"/>
    </row>
    <row r="189" spans="3:12" hidden="1">
      <c r="C189" s="856"/>
      <c r="D189" s="856"/>
      <c r="E189" s="856"/>
      <c r="F189" s="856"/>
      <c r="G189" s="856"/>
      <c r="H189" s="856"/>
      <c r="I189" s="856"/>
      <c r="J189" s="856"/>
      <c r="K189" s="856"/>
      <c r="L189" s="856"/>
    </row>
    <row r="190" spans="3:12" hidden="1">
      <c r="C190" s="856"/>
      <c r="D190" s="856"/>
      <c r="E190" s="856"/>
      <c r="F190" s="856"/>
      <c r="G190" s="856"/>
      <c r="H190" s="856"/>
      <c r="I190" s="856"/>
      <c r="J190" s="856"/>
      <c r="K190" s="856"/>
      <c r="L190" s="856"/>
    </row>
    <row r="191" spans="3:12" hidden="1">
      <c r="C191" s="856"/>
      <c r="D191" s="856"/>
      <c r="E191" s="856"/>
      <c r="F191" s="856"/>
      <c r="G191" s="856"/>
      <c r="H191" s="856"/>
      <c r="I191" s="856"/>
      <c r="J191" s="856"/>
      <c r="K191" s="856"/>
      <c r="L191" s="856"/>
    </row>
    <row r="192" spans="3:12" hidden="1">
      <c r="C192" s="856"/>
      <c r="D192" s="856"/>
      <c r="E192" s="856"/>
      <c r="F192" s="856"/>
      <c r="G192" s="856"/>
      <c r="H192" s="856"/>
      <c r="I192" s="856"/>
      <c r="J192" s="856"/>
      <c r="K192" s="856"/>
      <c r="L192" s="856"/>
    </row>
    <row r="193" spans="3:12" hidden="1">
      <c r="C193" s="856"/>
      <c r="D193" s="856"/>
      <c r="E193" s="856"/>
      <c r="F193" s="856"/>
      <c r="G193" s="856"/>
      <c r="H193" s="856"/>
      <c r="I193" s="856"/>
      <c r="J193" s="856"/>
      <c r="K193" s="856"/>
      <c r="L193" s="856"/>
    </row>
    <row r="194" spans="3:12" hidden="1">
      <c r="C194" s="856"/>
      <c r="D194" s="856"/>
      <c r="E194" s="856"/>
      <c r="F194" s="856"/>
      <c r="G194" s="856"/>
      <c r="H194" s="856"/>
      <c r="I194" s="856"/>
      <c r="J194" s="856"/>
      <c r="K194" s="856"/>
      <c r="L194" s="856"/>
    </row>
    <row r="195" spans="3:12" hidden="1">
      <c r="C195" s="856"/>
      <c r="D195" s="856"/>
      <c r="E195" s="856"/>
      <c r="F195" s="856"/>
      <c r="G195" s="856"/>
      <c r="H195" s="856"/>
      <c r="I195" s="856"/>
      <c r="J195" s="856"/>
      <c r="K195" s="856"/>
      <c r="L195" s="856"/>
    </row>
    <row r="196" spans="3:12" hidden="1">
      <c r="C196" s="856"/>
      <c r="D196" s="856"/>
      <c r="E196" s="856"/>
      <c r="F196" s="856"/>
      <c r="G196" s="856"/>
      <c r="H196" s="856"/>
      <c r="I196" s="856"/>
      <c r="J196" s="856"/>
      <c r="K196" s="856"/>
      <c r="L196" s="856"/>
    </row>
    <row r="197" spans="3:12" hidden="1">
      <c r="C197" s="856"/>
      <c r="D197" s="856"/>
      <c r="E197" s="856"/>
      <c r="F197" s="856"/>
      <c r="G197" s="856"/>
      <c r="H197" s="856"/>
      <c r="I197" s="856"/>
      <c r="J197" s="856"/>
      <c r="K197" s="856"/>
      <c r="L197" s="856"/>
    </row>
    <row r="198" spans="3:12" hidden="1">
      <c r="C198" s="856"/>
      <c r="D198" s="856"/>
      <c r="E198" s="856"/>
      <c r="F198" s="856"/>
      <c r="G198" s="856"/>
      <c r="H198" s="856"/>
      <c r="I198" s="856"/>
      <c r="J198" s="856"/>
      <c r="K198" s="856"/>
      <c r="L198" s="856"/>
    </row>
    <row r="199" spans="3:12" hidden="1">
      <c r="C199" s="856"/>
      <c r="D199" s="856"/>
      <c r="E199" s="856"/>
      <c r="F199" s="856"/>
      <c r="G199" s="856"/>
      <c r="H199" s="856"/>
      <c r="I199" s="856"/>
      <c r="J199" s="856"/>
      <c r="K199" s="856"/>
      <c r="L199" s="856"/>
    </row>
    <row r="200" spans="3:12" hidden="1">
      <c r="C200" s="856"/>
      <c r="D200" s="856"/>
      <c r="E200" s="856"/>
      <c r="F200" s="856"/>
      <c r="G200" s="856"/>
      <c r="H200" s="856"/>
      <c r="I200" s="856"/>
      <c r="J200" s="856"/>
      <c r="K200" s="856"/>
      <c r="L200" s="856"/>
    </row>
    <row r="201" spans="3:12" hidden="1">
      <c r="C201" s="856"/>
      <c r="D201" s="856"/>
      <c r="E201" s="856"/>
      <c r="F201" s="856"/>
      <c r="G201" s="856"/>
      <c r="H201" s="856"/>
      <c r="I201" s="856"/>
      <c r="J201" s="856"/>
      <c r="K201" s="856"/>
      <c r="L201" s="856"/>
    </row>
    <row r="202" spans="3:12" hidden="1">
      <c r="C202" s="856"/>
      <c r="D202" s="856"/>
      <c r="E202" s="856"/>
      <c r="F202" s="856"/>
      <c r="G202" s="856"/>
      <c r="H202" s="856"/>
      <c r="I202" s="856"/>
      <c r="J202" s="856"/>
      <c r="K202" s="856"/>
      <c r="L202" s="856"/>
    </row>
    <row r="203" spans="3:12" hidden="1">
      <c r="C203" s="856"/>
      <c r="D203" s="856"/>
      <c r="E203" s="856"/>
      <c r="F203" s="856"/>
      <c r="G203" s="856"/>
      <c r="H203" s="856"/>
      <c r="I203" s="856"/>
      <c r="J203" s="856"/>
      <c r="K203" s="856"/>
      <c r="L203" s="856"/>
    </row>
    <row r="204" spans="3:12" hidden="1">
      <c r="C204" s="856"/>
      <c r="D204" s="856"/>
      <c r="E204" s="856"/>
      <c r="F204" s="856"/>
      <c r="G204" s="856"/>
      <c r="H204" s="856"/>
      <c r="I204" s="856"/>
      <c r="J204" s="856"/>
      <c r="K204" s="856"/>
      <c r="L204" s="856"/>
    </row>
    <row r="205" spans="3:12" hidden="1">
      <c r="C205" s="856"/>
      <c r="D205" s="856"/>
      <c r="E205" s="856"/>
      <c r="F205" s="856"/>
      <c r="G205" s="856"/>
      <c r="H205" s="856"/>
      <c r="I205" s="856"/>
      <c r="J205" s="856"/>
      <c r="K205" s="856"/>
      <c r="L205" s="856"/>
    </row>
    <row r="206" spans="3:12" hidden="1">
      <c r="C206" s="856"/>
      <c r="D206" s="856"/>
      <c r="E206" s="856"/>
      <c r="F206" s="856"/>
      <c r="G206" s="856"/>
      <c r="H206" s="856"/>
      <c r="I206" s="856"/>
      <c r="J206" s="856"/>
      <c r="K206" s="856"/>
      <c r="L206" s="856"/>
    </row>
    <row r="207" spans="3:12" hidden="1">
      <c r="C207" s="856"/>
      <c r="D207" s="856"/>
      <c r="E207" s="856"/>
      <c r="F207" s="856"/>
      <c r="G207" s="856"/>
      <c r="H207" s="856"/>
      <c r="I207" s="856"/>
      <c r="J207" s="856"/>
      <c r="K207" s="856"/>
      <c r="L207" s="856"/>
    </row>
    <row r="208" spans="3:12" hidden="1">
      <c r="C208" s="856"/>
      <c r="D208" s="856"/>
      <c r="E208" s="856"/>
      <c r="F208" s="856"/>
      <c r="G208" s="856"/>
      <c r="H208" s="856"/>
      <c r="I208" s="856"/>
      <c r="J208" s="856"/>
      <c r="K208" s="856"/>
      <c r="L208" s="856"/>
    </row>
    <row r="209" spans="3:12" hidden="1">
      <c r="C209" s="856"/>
      <c r="D209" s="856"/>
      <c r="E209" s="856"/>
      <c r="F209" s="856"/>
      <c r="G209" s="856"/>
      <c r="H209" s="856"/>
      <c r="I209" s="856"/>
      <c r="J209" s="856"/>
      <c r="K209" s="856"/>
      <c r="L209" s="856"/>
    </row>
    <row r="210" spans="3:12" hidden="1">
      <c r="C210" s="856"/>
      <c r="D210" s="856"/>
      <c r="E210" s="856"/>
      <c r="F210" s="856"/>
      <c r="G210" s="856"/>
      <c r="H210" s="856"/>
      <c r="I210" s="856"/>
      <c r="J210" s="856"/>
      <c r="K210" s="856"/>
      <c r="L210" s="856"/>
    </row>
    <row r="211" spans="3:12" hidden="1">
      <c r="C211" s="856"/>
      <c r="D211" s="856"/>
      <c r="E211" s="856"/>
      <c r="F211" s="856"/>
      <c r="G211" s="856"/>
      <c r="H211" s="856"/>
      <c r="I211" s="856"/>
      <c r="J211" s="856"/>
      <c r="K211" s="856"/>
      <c r="L211" s="856"/>
    </row>
    <row r="212" spans="3:12" hidden="1">
      <c r="C212" s="856"/>
      <c r="D212" s="856"/>
      <c r="E212" s="856"/>
      <c r="F212" s="856"/>
      <c r="G212" s="856"/>
      <c r="H212" s="856"/>
      <c r="I212" s="856"/>
      <c r="J212" s="856"/>
      <c r="K212" s="856"/>
      <c r="L212" s="856"/>
    </row>
    <row r="213" spans="3:12" hidden="1">
      <c r="C213" s="856"/>
      <c r="D213" s="856"/>
      <c r="E213" s="856"/>
      <c r="F213" s="856"/>
      <c r="G213" s="856"/>
      <c r="H213" s="856"/>
      <c r="I213" s="856"/>
      <c r="J213" s="856"/>
      <c r="K213" s="856"/>
      <c r="L213" s="856"/>
    </row>
    <row r="214" spans="3:12" hidden="1">
      <c r="C214" s="856"/>
      <c r="D214" s="856"/>
      <c r="E214" s="856"/>
      <c r="F214" s="856"/>
      <c r="G214" s="856"/>
      <c r="H214" s="856"/>
      <c r="I214" s="856"/>
      <c r="J214" s="856"/>
      <c r="K214" s="856"/>
      <c r="L214" s="856"/>
    </row>
    <row r="215" spans="3:12" hidden="1">
      <c r="C215" s="856"/>
      <c r="D215" s="856"/>
      <c r="E215" s="856"/>
      <c r="F215" s="856"/>
      <c r="G215" s="856"/>
      <c r="H215" s="856"/>
      <c r="I215" s="856"/>
      <c r="J215" s="856"/>
      <c r="K215" s="856"/>
      <c r="L215" s="856"/>
    </row>
    <row r="216" spans="3:12" hidden="1">
      <c r="D216" s="856"/>
      <c r="E216" s="856"/>
      <c r="F216" s="856"/>
      <c r="G216" s="856"/>
      <c r="H216" s="856"/>
      <c r="I216" s="856"/>
      <c r="J216" s="856"/>
      <c r="K216" s="856"/>
    </row>
    <row r="217" spans="3:12" hidden="1">
      <c r="D217" s="856"/>
      <c r="E217" s="856"/>
      <c r="F217" s="856"/>
      <c r="G217" s="856"/>
      <c r="H217" s="856"/>
      <c r="I217" s="856"/>
      <c r="J217" s="856"/>
      <c r="K217" s="856"/>
    </row>
    <row r="218" spans="3:12" hidden="1">
      <c r="D218" s="856"/>
      <c r="E218" s="856"/>
      <c r="F218" s="856"/>
      <c r="G218" s="856"/>
      <c r="H218" s="856"/>
      <c r="I218" s="856"/>
      <c r="J218" s="856"/>
      <c r="K218" s="856"/>
    </row>
    <row r="219" spans="3:12" hidden="1">
      <c r="D219" s="856"/>
      <c r="E219" s="856"/>
      <c r="F219" s="856"/>
      <c r="G219" s="856"/>
      <c r="H219" s="856"/>
      <c r="I219" s="856"/>
      <c r="J219" s="856"/>
      <c r="K219" s="856"/>
    </row>
    <row r="220" spans="3:12" hidden="1">
      <c r="D220" s="856"/>
      <c r="E220" s="856"/>
      <c r="F220" s="856"/>
      <c r="G220" s="856"/>
      <c r="H220" s="856"/>
      <c r="I220" s="856"/>
      <c r="J220" s="856"/>
      <c r="K220" s="856"/>
    </row>
    <row r="221" spans="3:12" hidden="1">
      <c r="D221" s="856"/>
      <c r="E221" s="856"/>
      <c r="F221" s="856"/>
      <c r="G221" s="856"/>
      <c r="H221" s="856"/>
      <c r="I221" s="856"/>
      <c r="J221" s="856"/>
      <c r="K221" s="856"/>
    </row>
    <row r="222" spans="3:12" hidden="1">
      <c r="D222" s="856"/>
      <c r="E222" s="856"/>
      <c r="F222" s="856"/>
      <c r="G222" s="856"/>
      <c r="H222" s="856"/>
      <c r="I222" s="856"/>
      <c r="J222" s="856"/>
      <c r="K222" s="856"/>
    </row>
    <row r="223" spans="3:12" hidden="1">
      <c r="D223" s="856"/>
      <c r="E223" s="856"/>
      <c r="F223" s="856"/>
      <c r="G223" s="856"/>
      <c r="H223" s="856"/>
      <c r="I223" s="856"/>
      <c r="J223" s="856"/>
      <c r="K223" s="856"/>
    </row>
    <row r="224" spans="3:12" hidden="1">
      <c r="D224" s="856"/>
      <c r="E224" s="856"/>
      <c r="F224" s="856"/>
      <c r="G224" s="856"/>
      <c r="H224" s="856"/>
      <c r="I224" s="856"/>
      <c r="J224" s="856"/>
      <c r="K224" s="856"/>
    </row>
    <row r="225" spans="3:12" hidden="1">
      <c r="D225" s="856"/>
      <c r="E225" s="856"/>
      <c r="F225" s="856"/>
      <c r="G225" s="856"/>
      <c r="H225" s="856"/>
      <c r="I225" s="856"/>
      <c r="J225" s="856"/>
      <c r="K225" s="856"/>
    </row>
    <row r="226" spans="3:12" hidden="1">
      <c r="D226" s="856"/>
      <c r="E226" s="856"/>
      <c r="F226" s="856"/>
      <c r="G226" s="856"/>
      <c r="H226" s="856"/>
      <c r="I226" s="856"/>
      <c r="J226" s="856"/>
      <c r="K226" s="856"/>
    </row>
    <row r="227" spans="3:12" hidden="1">
      <c r="D227" s="856"/>
      <c r="E227" s="856"/>
      <c r="F227" s="856"/>
      <c r="G227" s="856"/>
      <c r="H227" s="856"/>
      <c r="I227" s="856"/>
      <c r="J227" s="856"/>
      <c r="K227" s="856"/>
    </row>
    <row r="228" spans="3:12" hidden="1">
      <c r="D228" s="856"/>
      <c r="E228" s="856"/>
      <c r="F228" s="856"/>
      <c r="G228" s="856"/>
      <c r="H228" s="856"/>
      <c r="I228" s="856"/>
      <c r="J228" s="856"/>
      <c r="K228" s="856"/>
    </row>
    <row r="229" spans="3:12" hidden="1">
      <c r="D229" s="856"/>
      <c r="E229" s="856"/>
      <c r="F229" s="856"/>
      <c r="G229" s="856"/>
      <c r="H229" s="856"/>
      <c r="I229" s="856"/>
      <c r="J229" s="856"/>
      <c r="K229" s="856"/>
    </row>
    <row r="230" spans="3:12" hidden="1">
      <c r="D230" s="856"/>
      <c r="E230" s="856"/>
      <c r="F230" s="856"/>
      <c r="G230" s="856"/>
      <c r="H230" s="856"/>
      <c r="I230" s="856"/>
      <c r="J230" s="856"/>
      <c r="K230" s="856"/>
    </row>
    <row r="231" spans="3:12" hidden="1">
      <c r="D231" s="856"/>
      <c r="E231" s="856"/>
      <c r="F231" s="856"/>
      <c r="G231" s="856"/>
      <c r="H231" s="856"/>
      <c r="I231" s="856"/>
      <c r="J231" s="856"/>
      <c r="K231" s="856"/>
    </row>
    <row r="232" spans="3:12" hidden="1">
      <c r="D232" s="856"/>
      <c r="E232" s="856"/>
      <c r="F232" s="856"/>
      <c r="G232" s="856"/>
      <c r="H232" s="856"/>
      <c r="I232" s="856"/>
      <c r="J232" s="856"/>
      <c r="K232" s="856"/>
    </row>
    <row r="233" spans="3:12" hidden="1">
      <c r="C233" s="856"/>
      <c r="D233" s="856"/>
      <c r="E233" s="856"/>
      <c r="F233" s="856"/>
      <c r="G233" s="856"/>
      <c r="H233" s="856"/>
      <c r="I233" s="856"/>
      <c r="J233" s="856"/>
      <c r="K233" s="856"/>
      <c r="L233" s="856"/>
    </row>
    <row r="234" spans="3:12" hidden="1">
      <c r="C234" s="856"/>
      <c r="D234" s="856"/>
      <c r="E234" s="856"/>
      <c r="F234" s="856"/>
      <c r="G234" s="856"/>
      <c r="H234" s="856"/>
      <c r="I234" s="856"/>
      <c r="J234" s="856"/>
      <c r="K234" s="856"/>
      <c r="L234" s="856"/>
    </row>
    <row r="235" spans="3:12" hidden="1">
      <c r="C235" s="856"/>
      <c r="D235" s="856"/>
      <c r="E235" s="856"/>
      <c r="F235" s="856"/>
      <c r="G235" s="856"/>
      <c r="H235" s="856"/>
      <c r="I235" s="856"/>
      <c r="J235" s="856"/>
      <c r="K235" s="856"/>
      <c r="L235" s="856"/>
    </row>
    <row r="236" spans="3:12" hidden="1">
      <c r="C236" s="856"/>
      <c r="D236" s="856"/>
      <c r="E236" s="856"/>
      <c r="F236" s="856"/>
      <c r="G236" s="856"/>
      <c r="H236" s="856"/>
      <c r="I236" s="856"/>
      <c r="J236" s="856"/>
      <c r="K236" s="856"/>
      <c r="L236" s="856"/>
    </row>
    <row r="237" spans="3:12" hidden="1">
      <c r="C237" s="856"/>
      <c r="D237" s="856"/>
      <c r="E237" s="856"/>
      <c r="F237" s="856"/>
      <c r="G237" s="856"/>
      <c r="H237" s="856"/>
      <c r="I237" s="856"/>
      <c r="J237" s="856"/>
      <c r="K237" s="856"/>
      <c r="L237" s="856"/>
    </row>
    <row r="238" spans="3:12" hidden="1">
      <c r="C238" s="856"/>
      <c r="D238" s="856"/>
      <c r="E238" s="856"/>
      <c r="F238" s="856"/>
      <c r="G238" s="856"/>
      <c r="H238" s="856"/>
      <c r="I238" s="856"/>
      <c r="J238" s="856"/>
      <c r="K238" s="856"/>
      <c r="L238" s="856"/>
    </row>
    <row r="239" spans="3:12" hidden="1">
      <c r="C239" s="856"/>
      <c r="D239" s="856"/>
      <c r="E239" s="856"/>
      <c r="F239" s="856"/>
      <c r="G239" s="856"/>
      <c r="H239" s="856"/>
      <c r="I239" s="856"/>
      <c r="J239" s="856"/>
      <c r="K239" s="856"/>
      <c r="L239" s="856"/>
    </row>
    <row r="240" spans="3:12" hidden="1">
      <c r="C240" s="856"/>
      <c r="D240" s="856"/>
      <c r="E240" s="856"/>
      <c r="F240" s="856"/>
      <c r="G240" s="856"/>
      <c r="H240" s="856"/>
      <c r="I240" s="856"/>
      <c r="J240" s="856"/>
      <c r="K240" s="856"/>
      <c r="L240" s="856"/>
    </row>
    <row r="241" spans="3:12" hidden="1">
      <c r="C241" s="856"/>
      <c r="D241" s="856"/>
      <c r="E241" s="856"/>
      <c r="F241" s="856"/>
      <c r="G241" s="856"/>
      <c r="H241" s="856"/>
      <c r="I241" s="856"/>
      <c r="J241" s="856"/>
      <c r="K241" s="856"/>
      <c r="L241" s="856"/>
    </row>
    <row r="242" spans="3:12" hidden="1">
      <c r="C242" s="856"/>
      <c r="D242" s="856"/>
      <c r="E242" s="856"/>
      <c r="F242" s="856"/>
      <c r="G242" s="856"/>
      <c r="H242" s="856"/>
      <c r="I242" s="856"/>
      <c r="J242" s="856"/>
      <c r="K242" s="856"/>
      <c r="L242" s="856"/>
    </row>
    <row r="243" spans="3:12" hidden="1">
      <c r="C243" s="856"/>
      <c r="D243" s="856"/>
      <c r="E243" s="856"/>
      <c r="F243" s="856"/>
      <c r="G243" s="856"/>
      <c r="H243" s="856"/>
      <c r="I243" s="856"/>
      <c r="J243" s="856"/>
      <c r="K243" s="856"/>
      <c r="L243" s="856"/>
    </row>
    <row r="244" spans="3:12" hidden="1">
      <c r="C244" s="856"/>
      <c r="D244" s="856"/>
      <c r="E244" s="856"/>
      <c r="F244" s="856"/>
      <c r="G244" s="856"/>
      <c r="H244" s="856"/>
      <c r="I244" s="856"/>
      <c r="J244" s="856"/>
      <c r="K244" s="856"/>
      <c r="L244" s="856"/>
    </row>
    <row r="245" spans="3:12" hidden="1">
      <c r="C245" s="856"/>
      <c r="D245" s="856"/>
      <c r="E245" s="856"/>
      <c r="F245" s="856"/>
      <c r="G245" s="856"/>
      <c r="H245" s="856"/>
      <c r="I245" s="856"/>
      <c r="J245" s="856"/>
      <c r="K245" s="856"/>
      <c r="L245" s="856"/>
    </row>
    <row r="246" spans="3:12" hidden="1">
      <c r="C246" s="856"/>
      <c r="D246" s="856"/>
      <c r="E246" s="856"/>
      <c r="F246" s="856"/>
      <c r="G246" s="856"/>
      <c r="H246" s="856"/>
      <c r="I246" s="856"/>
      <c r="J246" s="856"/>
      <c r="K246" s="856"/>
      <c r="L246" s="856"/>
    </row>
    <row r="247" spans="3:12" hidden="1">
      <c r="C247" s="856"/>
      <c r="D247" s="856"/>
      <c r="E247" s="856"/>
      <c r="F247" s="856"/>
      <c r="G247" s="856"/>
      <c r="H247" s="856"/>
      <c r="I247" s="856"/>
      <c r="J247" s="856"/>
      <c r="K247" s="856"/>
      <c r="L247" s="856"/>
    </row>
    <row r="248" spans="3:12" hidden="1">
      <c r="C248" s="856"/>
      <c r="D248" s="856"/>
      <c r="E248" s="856"/>
      <c r="F248" s="856"/>
      <c r="G248" s="856"/>
      <c r="H248" s="856"/>
      <c r="I248" s="856"/>
      <c r="J248" s="856"/>
      <c r="K248" s="856"/>
      <c r="L248" s="856"/>
    </row>
    <row r="249" spans="3:12" hidden="1">
      <c r="C249" s="856"/>
      <c r="D249" s="856"/>
      <c r="E249" s="856"/>
      <c r="F249" s="856"/>
      <c r="G249" s="856"/>
      <c r="H249" s="856"/>
      <c r="I249" s="856"/>
      <c r="J249" s="856"/>
      <c r="K249" s="856"/>
      <c r="L249" s="856"/>
    </row>
    <row r="250" spans="3:12" hidden="1">
      <c r="C250" s="856"/>
      <c r="D250" s="856"/>
      <c r="E250" s="856"/>
      <c r="F250" s="856"/>
      <c r="G250" s="856"/>
      <c r="H250" s="856"/>
      <c r="I250" s="856"/>
      <c r="J250" s="856"/>
      <c r="K250" s="856"/>
      <c r="L250" s="856"/>
    </row>
    <row r="251" spans="3:12" hidden="1">
      <c r="C251" s="856"/>
      <c r="D251" s="856"/>
      <c r="E251" s="856"/>
      <c r="F251" s="856"/>
      <c r="G251" s="856"/>
      <c r="H251" s="856"/>
      <c r="I251" s="856"/>
      <c r="J251" s="856"/>
      <c r="K251" s="856"/>
      <c r="L251" s="856"/>
    </row>
    <row r="252" spans="3:12" hidden="1">
      <c r="C252" s="856"/>
      <c r="D252" s="856"/>
      <c r="E252" s="856"/>
      <c r="F252" s="856"/>
      <c r="G252" s="856"/>
      <c r="H252" s="856"/>
      <c r="I252" s="856"/>
      <c r="J252" s="856"/>
      <c r="K252" s="856"/>
      <c r="L252" s="856"/>
    </row>
    <row r="253" spans="3:12" hidden="1">
      <c r="C253" s="856"/>
      <c r="D253" s="856"/>
      <c r="E253" s="856"/>
      <c r="F253" s="856"/>
      <c r="G253" s="856"/>
      <c r="H253" s="856"/>
      <c r="I253" s="856"/>
      <c r="J253" s="856"/>
      <c r="K253" s="856"/>
      <c r="L253" s="856"/>
    </row>
    <row r="254" spans="3:12" hidden="1">
      <c r="C254" s="856"/>
      <c r="D254" s="856"/>
      <c r="E254" s="856"/>
      <c r="F254" s="856"/>
      <c r="G254" s="856"/>
      <c r="H254" s="856"/>
      <c r="I254" s="856"/>
      <c r="J254" s="856"/>
      <c r="K254" s="856"/>
      <c r="L254" s="856"/>
    </row>
    <row r="255" spans="3:12" hidden="1">
      <c r="C255" s="856"/>
      <c r="D255" s="856"/>
      <c r="E255" s="856"/>
      <c r="F255" s="856"/>
      <c r="G255" s="856"/>
      <c r="H255" s="856"/>
      <c r="I255" s="856"/>
      <c r="J255" s="856"/>
      <c r="K255" s="856"/>
      <c r="L255" s="856"/>
    </row>
    <row r="256" spans="3:12" hidden="1">
      <c r="C256" s="856"/>
      <c r="D256" s="856"/>
      <c r="E256" s="856"/>
      <c r="F256" s="856"/>
      <c r="G256" s="856"/>
      <c r="H256" s="856"/>
      <c r="I256" s="856"/>
      <c r="J256" s="856"/>
      <c r="K256" s="856"/>
      <c r="L256" s="856"/>
    </row>
    <row r="257" spans="2:12">
      <c r="C257" s="856"/>
      <c r="D257" s="856"/>
      <c r="E257" s="856"/>
      <c r="F257" s="856"/>
      <c r="G257" s="856"/>
      <c r="H257" s="856"/>
      <c r="I257" s="856"/>
      <c r="J257" s="856"/>
      <c r="K257" s="856"/>
      <c r="L257" s="856"/>
    </row>
    <row r="258" spans="2:12" hidden="1">
      <c r="B258" s="623" t="s">
        <v>254</v>
      </c>
      <c r="C258" s="856"/>
      <c r="D258" s="856"/>
      <c r="E258" s="856"/>
      <c r="F258" s="856"/>
      <c r="G258" s="856"/>
      <c r="H258" s="856"/>
      <c r="I258" s="856"/>
      <c r="J258" s="856"/>
      <c r="K258" s="856"/>
      <c r="L258" s="856"/>
    </row>
    <row r="259" spans="2:12" hidden="1">
      <c r="C259" s="856"/>
      <c r="D259" s="856"/>
      <c r="E259" s="856"/>
      <c r="F259" s="856"/>
      <c r="G259" s="856"/>
      <c r="H259" s="856"/>
      <c r="I259" s="856"/>
      <c r="J259" s="856"/>
      <c r="K259" s="856"/>
      <c r="L259" s="856"/>
    </row>
    <row r="260" spans="2:12" hidden="1">
      <c r="C260" s="856"/>
      <c r="D260" s="856"/>
      <c r="E260" s="856"/>
      <c r="F260" s="856"/>
      <c r="G260" s="856"/>
      <c r="H260" s="856"/>
      <c r="I260" s="856"/>
      <c r="J260" s="856"/>
      <c r="K260" s="856"/>
      <c r="L260" s="856"/>
    </row>
    <row r="261" spans="2:12" hidden="1">
      <c r="C261" s="856"/>
      <c r="D261" s="856"/>
      <c r="E261" s="856"/>
      <c r="F261" s="856"/>
      <c r="G261" s="856"/>
      <c r="H261" s="856"/>
      <c r="I261" s="856"/>
      <c r="J261" s="856"/>
      <c r="K261" s="856"/>
      <c r="L261" s="856"/>
    </row>
    <row r="262" spans="2:12" hidden="1">
      <c r="C262" s="856"/>
      <c r="D262" s="856"/>
      <c r="E262" s="856"/>
      <c r="F262" s="856"/>
      <c r="G262" s="856"/>
      <c r="H262" s="856"/>
      <c r="I262" s="856"/>
      <c r="J262" s="856"/>
      <c r="K262" s="856"/>
      <c r="L262" s="856"/>
    </row>
    <row r="263" spans="2:12" hidden="1">
      <c r="C263" s="856"/>
      <c r="D263" s="856"/>
      <c r="E263" s="856"/>
      <c r="F263" s="856"/>
      <c r="G263" s="856"/>
      <c r="H263" s="856"/>
      <c r="I263" s="856"/>
      <c r="J263" s="856"/>
      <c r="K263" s="856"/>
      <c r="L263" s="856"/>
    </row>
    <row r="264" spans="2:12" hidden="1">
      <c r="C264" s="856"/>
      <c r="D264" s="856"/>
      <c r="E264" s="856"/>
      <c r="F264" s="856"/>
      <c r="G264" s="856"/>
      <c r="H264" s="856"/>
      <c r="I264" s="856"/>
      <c r="J264" s="856"/>
      <c r="K264" s="856"/>
      <c r="L264" s="856"/>
    </row>
    <row r="265" spans="2:12" hidden="1">
      <c r="C265" s="856"/>
      <c r="D265" s="856"/>
      <c r="E265" s="856"/>
      <c r="F265" s="856"/>
      <c r="G265" s="856"/>
      <c r="H265" s="856"/>
      <c r="I265" s="856"/>
      <c r="J265" s="856"/>
      <c r="K265" s="856"/>
      <c r="L265" s="856"/>
    </row>
    <row r="266" spans="2:12" hidden="1">
      <c r="C266" s="856"/>
      <c r="D266" s="856"/>
      <c r="E266" s="856"/>
      <c r="F266" s="856"/>
      <c r="G266" s="856"/>
      <c r="H266" s="856"/>
      <c r="I266" s="856"/>
      <c r="J266" s="856"/>
      <c r="K266" s="856"/>
      <c r="L266" s="856"/>
    </row>
    <row r="267" spans="2:12" hidden="1">
      <c r="C267" s="856"/>
      <c r="D267" s="856"/>
      <c r="E267" s="856"/>
      <c r="F267" s="856"/>
      <c r="G267" s="856"/>
      <c r="H267" s="856"/>
      <c r="I267" s="856"/>
      <c r="J267" s="856"/>
      <c r="K267" s="856"/>
      <c r="L267" s="856"/>
    </row>
    <row r="268" spans="2:12" hidden="1">
      <c r="C268" s="856"/>
      <c r="D268" s="856"/>
      <c r="E268" s="856"/>
      <c r="F268" s="856"/>
      <c r="G268" s="856"/>
      <c r="H268" s="856"/>
      <c r="I268" s="856"/>
      <c r="J268" s="856"/>
      <c r="K268" s="856"/>
      <c r="L268" s="856"/>
    </row>
    <row r="269" spans="2:12" hidden="1">
      <c r="C269" s="856"/>
      <c r="D269" s="856"/>
      <c r="E269" s="856"/>
      <c r="F269" s="856"/>
      <c r="G269" s="856"/>
      <c r="H269" s="856"/>
      <c r="I269" s="856"/>
      <c r="J269" s="856"/>
      <c r="K269" s="856"/>
      <c r="L269" s="856"/>
    </row>
    <row r="270" spans="2:12" hidden="1">
      <c r="C270" s="856"/>
      <c r="D270" s="856"/>
      <c r="E270" s="856"/>
      <c r="F270" s="856"/>
      <c r="G270" s="856"/>
      <c r="H270" s="856"/>
      <c r="I270" s="856"/>
      <c r="J270" s="856"/>
      <c r="K270" s="856"/>
      <c r="L270" s="856"/>
    </row>
    <row r="271" spans="2:12" hidden="1">
      <c r="C271" s="856"/>
      <c r="D271" s="856"/>
      <c r="E271" s="856"/>
      <c r="F271" s="856"/>
      <c r="G271" s="856"/>
      <c r="H271" s="856"/>
      <c r="I271" s="856"/>
      <c r="J271" s="856"/>
      <c r="K271" s="856"/>
      <c r="L271" s="856"/>
    </row>
    <row r="272" spans="2:12" hidden="1">
      <c r="C272" s="856"/>
      <c r="D272" s="856"/>
      <c r="E272" s="856"/>
      <c r="F272" s="856"/>
      <c r="G272" s="856"/>
      <c r="H272" s="856"/>
      <c r="I272" s="856"/>
      <c r="J272" s="856"/>
      <c r="K272" s="856"/>
      <c r="L272" s="856"/>
    </row>
    <row r="273" spans="3:12" hidden="1">
      <c r="C273" s="856"/>
      <c r="D273" s="856"/>
      <c r="E273" s="856"/>
      <c r="F273" s="856"/>
      <c r="G273" s="856"/>
      <c r="H273" s="856"/>
      <c r="I273" s="856"/>
      <c r="J273" s="856"/>
      <c r="K273" s="856"/>
      <c r="L273" s="856"/>
    </row>
    <row r="274" spans="3:12" hidden="1">
      <c r="D274" s="856"/>
      <c r="E274" s="856"/>
      <c r="F274" s="856"/>
      <c r="G274" s="856"/>
      <c r="H274" s="856"/>
      <c r="I274" s="856"/>
      <c r="J274" s="856"/>
      <c r="K274" s="856"/>
    </row>
    <row r="275" spans="3:12" hidden="1">
      <c r="D275" s="856"/>
      <c r="E275" s="856"/>
      <c r="F275" s="856"/>
      <c r="G275" s="856"/>
      <c r="H275" s="856"/>
      <c r="I275" s="856"/>
      <c r="J275" s="856"/>
      <c r="K275" s="856"/>
    </row>
    <row r="276" spans="3:12" hidden="1">
      <c r="D276" s="856"/>
      <c r="E276" s="856"/>
      <c r="F276" s="856"/>
      <c r="G276" s="856"/>
      <c r="H276" s="856"/>
      <c r="I276" s="856"/>
      <c r="J276" s="856"/>
      <c r="K276" s="856"/>
    </row>
    <row r="277" spans="3:12" hidden="1">
      <c r="D277" s="856"/>
      <c r="E277" s="856"/>
      <c r="F277" s="856"/>
      <c r="G277" s="856"/>
      <c r="H277" s="856"/>
      <c r="I277" s="856"/>
      <c r="J277" s="856"/>
      <c r="K277" s="856"/>
    </row>
    <row r="278" spans="3:12" hidden="1">
      <c r="D278" s="856"/>
      <c r="E278" s="856"/>
      <c r="F278" s="856"/>
      <c r="G278" s="856"/>
      <c r="H278" s="856"/>
      <c r="I278" s="856"/>
      <c r="J278" s="856"/>
      <c r="K278" s="856"/>
    </row>
    <row r="279" spans="3:12" hidden="1">
      <c r="D279" s="856"/>
      <c r="E279" s="856"/>
      <c r="F279" s="856"/>
      <c r="G279" s="856"/>
      <c r="H279" s="856"/>
      <c r="I279" s="856"/>
      <c r="J279" s="856"/>
      <c r="K279" s="856"/>
    </row>
    <row r="280" spans="3:12" hidden="1">
      <c r="D280" s="856"/>
      <c r="E280" s="856"/>
      <c r="F280" s="856"/>
      <c r="G280" s="856"/>
      <c r="H280" s="856"/>
      <c r="I280" s="856"/>
      <c r="J280" s="856"/>
      <c r="K280" s="856"/>
    </row>
    <row r="281" spans="3:12" hidden="1">
      <c r="C281" s="856"/>
      <c r="D281" s="856"/>
      <c r="E281" s="856"/>
      <c r="F281" s="856"/>
      <c r="G281" s="856"/>
      <c r="H281" s="856"/>
      <c r="I281" s="856"/>
      <c r="J281" s="856"/>
      <c r="K281" s="856"/>
      <c r="L281" s="856"/>
    </row>
    <row r="282" spans="3:12" hidden="1">
      <c r="C282" s="856"/>
      <c r="D282" s="856"/>
      <c r="E282" s="856"/>
      <c r="F282" s="856"/>
      <c r="G282" s="856"/>
      <c r="H282" s="856"/>
      <c r="I282" s="856"/>
      <c r="J282" s="856"/>
      <c r="K282" s="856"/>
      <c r="L282" s="856"/>
    </row>
    <row r="283" spans="3:12" hidden="1">
      <c r="C283" s="856"/>
      <c r="D283" s="856"/>
      <c r="E283" s="856"/>
      <c r="F283" s="856"/>
      <c r="G283" s="856"/>
      <c r="H283" s="856"/>
      <c r="I283" s="856"/>
      <c r="J283" s="856"/>
      <c r="K283" s="856"/>
      <c r="L283" s="856"/>
    </row>
    <row r="284" spans="3:12" hidden="1">
      <c r="C284" s="856"/>
      <c r="D284" s="856"/>
      <c r="E284" s="856"/>
      <c r="F284" s="856"/>
      <c r="G284" s="856"/>
      <c r="H284" s="856"/>
      <c r="I284" s="856"/>
      <c r="J284" s="856"/>
      <c r="K284" s="856"/>
      <c r="L284" s="856"/>
    </row>
    <row r="285" spans="3:12" hidden="1">
      <c r="C285" s="856"/>
      <c r="D285" s="856"/>
      <c r="E285" s="856"/>
      <c r="F285" s="856"/>
      <c r="G285" s="856"/>
      <c r="H285" s="856"/>
      <c r="I285" s="856"/>
      <c r="J285" s="856"/>
      <c r="K285" s="856"/>
      <c r="L285" s="856"/>
    </row>
    <row r="286" spans="3:12" hidden="1">
      <c r="C286" s="856"/>
      <c r="D286" s="856"/>
      <c r="E286" s="856"/>
      <c r="F286" s="856"/>
      <c r="G286" s="856"/>
      <c r="H286" s="856"/>
      <c r="I286" s="856"/>
      <c r="J286" s="856"/>
      <c r="K286" s="856"/>
      <c r="L286" s="856"/>
    </row>
    <row r="287" spans="3:12" hidden="1">
      <c r="C287" s="856"/>
      <c r="D287" s="856"/>
      <c r="E287" s="856"/>
      <c r="F287" s="856"/>
      <c r="G287" s="856"/>
      <c r="H287" s="856"/>
      <c r="I287" s="856"/>
      <c r="J287" s="856"/>
      <c r="K287" s="856"/>
      <c r="L287" s="856"/>
    </row>
    <row r="288" spans="3:12" hidden="1">
      <c r="C288" s="856"/>
      <c r="D288" s="856"/>
      <c r="E288" s="856"/>
      <c r="F288" s="856"/>
      <c r="G288" s="856"/>
      <c r="H288" s="856"/>
      <c r="I288" s="856"/>
      <c r="J288" s="856"/>
      <c r="K288" s="856"/>
      <c r="L288" s="856"/>
    </row>
    <row r="289" spans="3:12" hidden="1">
      <c r="C289" s="856"/>
      <c r="D289" s="856"/>
      <c r="E289" s="856"/>
      <c r="F289" s="856"/>
      <c r="G289" s="856"/>
      <c r="H289" s="856"/>
      <c r="I289" s="856"/>
      <c r="J289" s="856"/>
      <c r="K289" s="856"/>
      <c r="L289" s="856"/>
    </row>
    <row r="290" spans="3:12" hidden="1">
      <c r="C290" s="856"/>
      <c r="D290" s="856"/>
      <c r="E290" s="856"/>
      <c r="F290" s="856"/>
      <c r="G290" s="856"/>
      <c r="H290" s="856"/>
      <c r="I290" s="856"/>
      <c r="J290" s="856"/>
      <c r="K290" s="856"/>
      <c r="L290" s="856"/>
    </row>
    <row r="291" spans="3:12" hidden="1">
      <c r="C291" s="856"/>
      <c r="D291" s="856"/>
      <c r="E291" s="856"/>
      <c r="F291" s="856"/>
      <c r="G291" s="856"/>
      <c r="H291" s="856"/>
      <c r="I291" s="856"/>
      <c r="J291" s="856"/>
      <c r="K291" s="856"/>
      <c r="L291" s="856"/>
    </row>
    <row r="292" spans="3:12" hidden="1">
      <c r="C292" s="856"/>
      <c r="D292" s="856"/>
      <c r="E292" s="856"/>
      <c r="F292" s="856"/>
      <c r="G292" s="856"/>
      <c r="H292" s="856"/>
      <c r="I292" s="856"/>
      <c r="J292" s="856"/>
      <c r="K292" s="856"/>
      <c r="L292" s="856"/>
    </row>
    <row r="293" spans="3:12" hidden="1">
      <c r="C293" s="856"/>
      <c r="D293" s="856"/>
      <c r="E293" s="856"/>
      <c r="F293" s="856"/>
      <c r="G293" s="856"/>
      <c r="H293" s="856"/>
      <c r="I293" s="856"/>
      <c r="J293" s="856"/>
      <c r="K293" s="856"/>
      <c r="L293" s="856"/>
    </row>
    <row r="294" spans="3:12" hidden="1">
      <c r="C294" s="856"/>
      <c r="D294" s="856"/>
      <c r="E294" s="856"/>
      <c r="F294" s="856"/>
      <c r="G294" s="856"/>
      <c r="H294" s="856"/>
      <c r="I294" s="856"/>
      <c r="J294" s="856"/>
      <c r="K294" s="856"/>
      <c r="L294" s="856"/>
    </row>
    <row r="295" spans="3:12" hidden="1">
      <c r="C295" s="856"/>
      <c r="D295" s="856"/>
      <c r="E295" s="856"/>
      <c r="F295" s="856"/>
      <c r="G295" s="856"/>
      <c r="H295" s="856"/>
      <c r="I295" s="856"/>
      <c r="J295" s="856"/>
      <c r="K295" s="856"/>
      <c r="L295" s="856"/>
    </row>
    <row r="296" spans="3:12" hidden="1">
      <c r="C296" s="856"/>
      <c r="D296" s="856"/>
      <c r="E296" s="856"/>
      <c r="F296" s="856"/>
      <c r="G296" s="856"/>
      <c r="H296" s="856"/>
      <c r="I296" s="856"/>
      <c r="J296" s="856"/>
      <c r="K296" s="856"/>
      <c r="L296" s="856"/>
    </row>
    <row r="297" spans="3:12" hidden="1">
      <c r="C297" s="856"/>
      <c r="D297" s="856"/>
      <c r="E297" s="856"/>
      <c r="F297" s="856"/>
      <c r="G297" s="856"/>
      <c r="H297" s="856"/>
      <c r="I297" s="856"/>
      <c r="J297" s="856"/>
      <c r="K297" s="856"/>
      <c r="L297" s="856"/>
    </row>
    <row r="298" spans="3:12" hidden="1">
      <c r="C298" s="856"/>
      <c r="D298" s="856"/>
      <c r="E298" s="856"/>
      <c r="F298" s="856"/>
      <c r="G298" s="856"/>
      <c r="H298" s="856"/>
      <c r="I298" s="856"/>
      <c r="J298" s="856"/>
      <c r="K298" s="856"/>
      <c r="L298" s="856"/>
    </row>
    <row r="299" spans="3:12" hidden="1">
      <c r="C299" s="856"/>
      <c r="D299" s="856"/>
      <c r="E299" s="856"/>
      <c r="F299" s="856"/>
      <c r="G299" s="856"/>
      <c r="H299" s="856"/>
      <c r="I299" s="856"/>
      <c r="J299" s="856"/>
      <c r="K299" s="856"/>
      <c r="L299" s="856"/>
    </row>
    <row r="300" spans="3:12" hidden="1">
      <c r="C300" s="856"/>
      <c r="D300" s="856"/>
      <c r="E300" s="856"/>
      <c r="F300" s="856"/>
      <c r="G300" s="856"/>
      <c r="H300" s="856"/>
      <c r="I300" s="856"/>
      <c r="J300" s="856"/>
      <c r="K300" s="856"/>
      <c r="L300" s="856"/>
    </row>
    <row r="301" spans="3:12" hidden="1">
      <c r="C301" s="856"/>
      <c r="D301" s="856"/>
      <c r="E301" s="856"/>
      <c r="F301" s="856"/>
      <c r="G301" s="856"/>
      <c r="H301" s="856"/>
      <c r="I301" s="856"/>
      <c r="J301" s="856"/>
      <c r="K301" s="856"/>
      <c r="L301" s="856"/>
    </row>
    <row r="302" spans="3:12" hidden="1">
      <c r="C302" s="856"/>
      <c r="D302" s="856"/>
      <c r="E302" s="856"/>
      <c r="F302" s="856"/>
      <c r="G302" s="856"/>
      <c r="H302" s="856"/>
      <c r="I302" s="856"/>
      <c r="J302" s="856"/>
      <c r="K302" s="856"/>
      <c r="L302" s="856"/>
    </row>
    <row r="303" spans="3:12" hidden="1">
      <c r="C303" s="856"/>
      <c r="D303" s="856"/>
      <c r="E303" s="856"/>
      <c r="F303" s="856"/>
      <c r="G303" s="856"/>
      <c r="H303" s="856"/>
      <c r="I303" s="856"/>
      <c r="J303" s="856"/>
      <c r="K303" s="856"/>
      <c r="L303" s="856"/>
    </row>
    <row r="304" spans="3:12" hidden="1">
      <c r="C304" s="856"/>
      <c r="D304" s="856"/>
      <c r="E304" s="856"/>
      <c r="F304" s="856"/>
      <c r="G304" s="856"/>
      <c r="H304" s="856"/>
      <c r="I304" s="856"/>
      <c r="J304" s="856"/>
      <c r="K304" s="856"/>
      <c r="L304" s="856"/>
    </row>
    <row r="305" spans="3:12" hidden="1">
      <c r="C305" s="856"/>
      <c r="D305" s="856"/>
      <c r="E305" s="856"/>
      <c r="F305" s="856"/>
      <c r="G305" s="856"/>
      <c r="H305" s="856"/>
      <c r="I305" s="856"/>
      <c r="J305" s="856"/>
      <c r="K305" s="856"/>
      <c r="L305" s="856"/>
    </row>
    <row r="306" spans="3:12" hidden="1">
      <c r="C306" s="856"/>
      <c r="D306" s="856"/>
      <c r="E306" s="856"/>
      <c r="F306" s="856"/>
      <c r="G306" s="856"/>
      <c r="H306" s="856"/>
      <c r="I306" s="856"/>
      <c r="J306" s="856"/>
      <c r="K306" s="856"/>
      <c r="L306" s="856"/>
    </row>
    <row r="307" spans="3:12" hidden="1">
      <c r="C307" s="856"/>
      <c r="D307" s="856"/>
      <c r="E307" s="856"/>
      <c r="F307" s="856"/>
      <c r="G307" s="856"/>
      <c r="H307" s="856"/>
      <c r="I307" s="856"/>
      <c r="J307" s="856"/>
      <c r="K307" s="856"/>
      <c r="L307" s="856"/>
    </row>
    <row r="308" spans="3:12" hidden="1">
      <c r="C308" s="856"/>
      <c r="D308" s="856"/>
      <c r="E308" s="856"/>
      <c r="F308" s="856"/>
      <c r="G308" s="856"/>
      <c r="H308" s="856"/>
      <c r="I308" s="856"/>
      <c r="J308" s="856"/>
      <c r="K308" s="856"/>
      <c r="L308" s="856"/>
    </row>
    <row r="309" spans="3:12" hidden="1">
      <c r="C309" s="856"/>
      <c r="D309" s="856"/>
      <c r="E309" s="856"/>
      <c r="F309" s="856"/>
      <c r="G309" s="856"/>
      <c r="H309" s="856"/>
      <c r="I309" s="856"/>
      <c r="J309" s="856"/>
      <c r="K309" s="856"/>
      <c r="L309" s="856"/>
    </row>
    <row r="310" spans="3:12" hidden="1">
      <c r="C310" s="856"/>
      <c r="D310" s="856"/>
      <c r="E310" s="856"/>
      <c r="F310" s="856"/>
      <c r="G310" s="856"/>
      <c r="H310" s="856"/>
      <c r="I310" s="856"/>
      <c r="J310" s="856"/>
      <c r="K310" s="856"/>
      <c r="L310" s="856"/>
    </row>
    <row r="311" spans="3:12" hidden="1">
      <c r="C311" s="856"/>
      <c r="D311" s="856"/>
      <c r="E311" s="856"/>
      <c r="F311" s="856"/>
      <c r="G311" s="856"/>
      <c r="H311" s="856"/>
      <c r="I311" s="856"/>
      <c r="J311" s="856"/>
      <c r="K311" s="856"/>
      <c r="L311" s="856"/>
    </row>
    <row r="312" spans="3:12" hidden="1">
      <c r="C312" s="856"/>
      <c r="D312" s="856"/>
      <c r="E312" s="856"/>
      <c r="F312" s="856"/>
      <c r="G312" s="856"/>
      <c r="H312" s="856"/>
      <c r="I312" s="856"/>
      <c r="J312" s="856"/>
      <c r="K312" s="856"/>
      <c r="L312" s="856"/>
    </row>
    <row r="313" spans="3:12" hidden="1">
      <c r="C313" s="856"/>
      <c r="D313" s="856"/>
      <c r="E313" s="856"/>
      <c r="F313" s="856"/>
      <c r="G313" s="856"/>
      <c r="H313" s="856"/>
      <c r="I313" s="856"/>
      <c r="J313" s="856"/>
      <c r="K313" s="856"/>
      <c r="L313" s="856"/>
    </row>
    <row r="314" spans="3:12" hidden="1">
      <c r="C314" s="856"/>
      <c r="D314" s="856"/>
      <c r="E314" s="856"/>
      <c r="F314" s="856"/>
      <c r="G314" s="856"/>
      <c r="H314" s="856"/>
      <c r="I314" s="856"/>
      <c r="J314" s="856"/>
      <c r="K314" s="856"/>
      <c r="L314" s="856"/>
    </row>
    <row r="315" spans="3:12" hidden="1">
      <c r="C315" s="856"/>
      <c r="D315" s="856"/>
      <c r="E315" s="856"/>
      <c r="F315" s="856"/>
      <c r="G315" s="856"/>
      <c r="H315" s="856"/>
      <c r="I315" s="856"/>
      <c r="J315" s="856"/>
      <c r="K315" s="856"/>
      <c r="L315" s="856"/>
    </row>
    <row r="316" spans="3:12" hidden="1">
      <c r="C316" s="856"/>
      <c r="D316" s="856"/>
      <c r="E316" s="856"/>
      <c r="F316" s="856"/>
      <c r="G316" s="856"/>
      <c r="H316" s="856"/>
      <c r="I316" s="856"/>
      <c r="J316" s="856"/>
      <c r="K316" s="856"/>
      <c r="L316" s="856"/>
    </row>
    <row r="317" spans="3:12" hidden="1">
      <c r="C317" s="856"/>
      <c r="D317" s="856"/>
      <c r="E317" s="856"/>
      <c r="F317" s="856"/>
      <c r="G317" s="856"/>
      <c r="H317" s="856"/>
      <c r="I317" s="856"/>
      <c r="J317" s="856"/>
      <c r="K317" s="856"/>
      <c r="L317" s="856"/>
    </row>
    <row r="318" spans="3:12" hidden="1">
      <c r="C318" s="856"/>
      <c r="D318" s="856"/>
      <c r="E318" s="856"/>
      <c r="F318" s="856"/>
      <c r="G318" s="856"/>
      <c r="H318" s="856"/>
      <c r="I318" s="856"/>
      <c r="J318" s="856"/>
      <c r="K318" s="856"/>
      <c r="L318" s="856"/>
    </row>
    <row r="319" spans="3:12" hidden="1">
      <c r="C319" s="856"/>
      <c r="D319" s="856"/>
      <c r="E319" s="856"/>
      <c r="F319" s="856"/>
      <c r="G319" s="856"/>
      <c r="H319" s="856"/>
      <c r="I319" s="856"/>
      <c r="J319" s="856"/>
      <c r="K319" s="856"/>
      <c r="L319" s="856"/>
    </row>
    <row r="320" spans="3:12" hidden="1">
      <c r="C320" s="856"/>
      <c r="D320" s="856"/>
      <c r="E320" s="856"/>
      <c r="F320" s="856"/>
      <c r="G320" s="856"/>
      <c r="H320" s="856"/>
      <c r="I320" s="856"/>
      <c r="J320" s="856"/>
      <c r="K320" s="856"/>
      <c r="L320" s="856"/>
    </row>
    <row r="321" spans="3:12" hidden="1">
      <c r="C321" s="856"/>
      <c r="D321" s="856"/>
      <c r="E321" s="856"/>
      <c r="F321" s="856"/>
      <c r="G321" s="856"/>
      <c r="H321" s="856"/>
      <c r="I321" s="856"/>
      <c r="J321" s="856"/>
      <c r="K321" s="856"/>
      <c r="L321" s="856"/>
    </row>
    <row r="322" spans="3:12" hidden="1">
      <c r="C322" s="856"/>
      <c r="D322" s="856"/>
      <c r="E322" s="856"/>
      <c r="F322" s="856"/>
      <c r="G322" s="856"/>
      <c r="H322" s="856"/>
      <c r="I322" s="856"/>
      <c r="J322" s="856"/>
      <c r="K322" s="856"/>
      <c r="L322" s="856"/>
    </row>
    <row r="323" spans="3:12" hidden="1">
      <c r="C323" s="856"/>
      <c r="D323" s="856"/>
      <c r="E323" s="856"/>
      <c r="F323" s="856"/>
      <c r="G323" s="856"/>
      <c r="H323" s="856"/>
      <c r="I323" s="856"/>
      <c r="J323" s="856"/>
      <c r="K323" s="856"/>
      <c r="L323" s="856"/>
    </row>
    <row r="324" spans="3:12" hidden="1">
      <c r="C324" s="856"/>
      <c r="D324" s="856"/>
      <c r="E324" s="856"/>
      <c r="F324" s="856"/>
      <c r="G324" s="856"/>
      <c r="H324" s="856"/>
      <c r="I324" s="856"/>
      <c r="J324" s="856"/>
      <c r="K324" s="856"/>
      <c r="L324" s="856"/>
    </row>
    <row r="325" spans="3:12" hidden="1">
      <c r="C325" s="856"/>
      <c r="D325" s="856"/>
      <c r="E325" s="856"/>
      <c r="F325" s="856"/>
      <c r="G325" s="856"/>
      <c r="H325" s="856"/>
      <c r="I325" s="856"/>
      <c r="J325" s="856"/>
      <c r="K325" s="856"/>
      <c r="L325" s="856"/>
    </row>
    <row r="326" spans="3:12" hidden="1">
      <c r="C326" s="856"/>
      <c r="D326" s="856"/>
      <c r="E326" s="856"/>
      <c r="F326" s="856"/>
      <c r="G326" s="856"/>
      <c r="H326" s="856"/>
      <c r="I326" s="856"/>
      <c r="J326" s="856"/>
      <c r="K326" s="856"/>
      <c r="L326" s="856"/>
    </row>
    <row r="327" spans="3:12" hidden="1">
      <c r="D327" s="856"/>
      <c r="E327" s="856"/>
      <c r="F327" s="856"/>
      <c r="G327" s="856"/>
      <c r="H327" s="856"/>
      <c r="I327" s="856"/>
      <c r="J327" s="856"/>
      <c r="K327" s="856"/>
    </row>
    <row r="328" spans="3:12" hidden="1">
      <c r="D328" s="856"/>
      <c r="E328" s="856"/>
      <c r="F328" s="856"/>
      <c r="G328" s="856"/>
      <c r="H328" s="856"/>
      <c r="I328" s="856"/>
      <c r="J328" s="856"/>
      <c r="K328" s="856"/>
    </row>
    <row r="329" spans="3:12" hidden="1">
      <c r="D329" s="856"/>
      <c r="E329" s="856"/>
      <c r="F329" s="856"/>
      <c r="G329" s="856"/>
      <c r="H329" s="856"/>
      <c r="I329" s="856"/>
      <c r="J329" s="856"/>
      <c r="K329" s="856"/>
    </row>
    <row r="330" spans="3:12" hidden="1">
      <c r="D330" s="856"/>
      <c r="E330" s="856"/>
      <c r="F330" s="856"/>
      <c r="G330" s="856"/>
      <c r="H330" s="856"/>
      <c r="I330" s="856"/>
      <c r="J330" s="856"/>
      <c r="K330" s="856"/>
    </row>
    <row r="331" spans="3:12" hidden="1">
      <c r="D331" s="856"/>
      <c r="E331" s="856"/>
      <c r="F331" s="856"/>
      <c r="G331" s="856"/>
      <c r="H331" s="856"/>
      <c r="I331" s="856"/>
      <c r="J331" s="856"/>
      <c r="K331" s="856"/>
    </row>
    <row r="332" spans="3:12" hidden="1">
      <c r="D332" s="856"/>
      <c r="E332" s="856"/>
      <c r="F332" s="856"/>
      <c r="G332" s="856"/>
      <c r="H332" s="856"/>
      <c r="I332" s="856"/>
      <c r="J332" s="856"/>
      <c r="K332" s="856"/>
    </row>
    <row r="333" spans="3:12" hidden="1">
      <c r="D333" s="856"/>
      <c r="E333" s="856"/>
      <c r="F333" s="856"/>
      <c r="G333" s="856"/>
      <c r="H333" s="856"/>
      <c r="I333" s="856"/>
      <c r="J333" s="856"/>
      <c r="K333" s="856"/>
    </row>
    <row r="334" spans="3:12" hidden="1">
      <c r="C334" s="856"/>
      <c r="D334" s="856"/>
      <c r="E334" s="856"/>
      <c r="F334" s="856"/>
      <c r="G334" s="856"/>
      <c r="H334" s="856"/>
      <c r="I334" s="856"/>
      <c r="J334" s="856"/>
      <c r="K334" s="856"/>
      <c r="L334" s="856"/>
    </row>
    <row r="335" spans="3:12" hidden="1">
      <c r="C335" s="856"/>
      <c r="D335" s="856"/>
      <c r="E335" s="856"/>
      <c r="F335" s="856"/>
      <c r="G335" s="856"/>
      <c r="H335" s="856"/>
      <c r="I335" s="856"/>
      <c r="J335" s="856"/>
      <c r="K335" s="856"/>
      <c r="L335" s="856"/>
    </row>
    <row r="336" spans="3:12" hidden="1">
      <c r="C336" s="856"/>
      <c r="D336" s="856"/>
      <c r="E336" s="856"/>
      <c r="F336" s="856"/>
      <c r="G336" s="856"/>
      <c r="H336" s="856"/>
      <c r="I336" s="856"/>
      <c r="J336" s="856"/>
      <c r="K336" s="856"/>
      <c r="L336" s="856"/>
    </row>
    <row r="337" spans="3:12" hidden="1">
      <c r="C337" s="856"/>
      <c r="D337" s="856"/>
      <c r="E337" s="856"/>
      <c r="F337" s="856"/>
      <c r="G337" s="856"/>
      <c r="H337" s="856"/>
      <c r="I337" s="856"/>
      <c r="J337" s="856"/>
      <c r="K337" s="856"/>
      <c r="L337" s="856"/>
    </row>
    <row r="338" spans="3:12" hidden="1">
      <c r="C338" s="856"/>
      <c r="D338" s="856"/>
      <c r="E338" s="856"/>
      <c r="F338" s="856"/>
      <c r="G338" s="856"/>
      <c r="H338" s="856"/>
      <c r="I338" s="856"/>
      <c r="J338" s="856"/>
      <c r="K338" s="856"/>
      <c r="L338" s="856"/>
    </row>
    <row r="339" spans="3:12" hidden="1">
      <c r="C339" s="856"/>
      <c r="D339" s="856"/>
      <c r="E339" s="856"/>
      <c r="F339" s="856"/>
      <c r="G339" s="856"/>
      <c r="H339" s="856"/>
      <c r="I339" s="856"/>
      <c r="J339" s="856"/>
      <c r="K339" s="856"/>
      <c r="L339" s="856"/>
    </row>
    <row r="340" spans="3:12" hidden="1">
      <c r="C340" s="856"/>
      <c r="D340" s="856"/>
      <c r="E340" s="856"/>
      <c r="F340" s="856"/>
      <c r="G340" s="856"/>
      <c r="H340" s="856"/>
      <c r="I340" s="856"/>
      <c r="J340" s="856"/>
      <c r="K340" s="856"/>
      <c r="L340" s="856"/>
    </row>
    <row r="341" spans="3:12" hidden="1">
      <c r="C341" s="856"/>
      <c r="D341" s="856"/>
      <c r="E341" s="856"/>
      <c r="F341" s="856"/>
      <c r="G341" s="856"/>
      <c r="H341" s="856"/>
      <c r="I341" s="856"/>
      <c r="J341" s="856"/>
      <c r="K341" s="856"/>
      <c r="L341" s="856"/>
    </row>
    <row r="342" spans="3:12" hidden="1">
      <c r="C342" s="856"/>
      <c r="D342" s="856"/>
      <c r="E342" s="856"/>
      <c r="F342" s="856"/>
      <c r="G342" s="856"/>
      <c r="H342" s="856"/>
      <c r="I342" s="856"/>
      <c r="J342" s="856"/>
      <c r="K342" s="856"/>
      <c r="L342" s="856"/>
    </row>
    <row r="343" spans="3:12" hidden="1">
      <c r="C343" s="856"/>
      <c r="D343" s="856"/>
      <c r="E343" s="856"/>
      <c r="F343" s="856"/>
      <c r="G343" s="856"/>
      <c r="H343" s="856"/>
      <c r="I343" s="856"/>
      <c r="J343" s="856"/>
      <c r="K343" s="856"/>
      <c r="L343" s="856"/>
    </row>
    <row r="344" spans="3:12" hidden="1">
      <c r="C344" s="856"/>
      <c r="D344" s="856"/>
      <c r="E344" s="856"/>
      <c r="F344" s="856"/>
      <c r="G344" s="856"/>
      <c r="H344" s="856"/>
      <c r="I344" s="856"/>
      <c r="J344" s="856"/>
      <c r="K344" s="856"/>
      <c r="L344" s="856"/>
    </row>
    <row r="345" spans="3:12" hidden="1">
      <c r="C345" s="856"/>
      <c r="D345" s="856"/>
      <c r="E345" s="856"/>
      <c r="F345" s="856"/>
      <c r="G345" s="856"/>
      <c r="H345" s="856"/>
      <c r="I345" s="856"/>
      <c r="J345" s="856"/>
      <c r="K345" s="856"/>
      <c r="L345" s="856"/>
    </row>
    <row r="346" spans="3:12" hidden="1">
      <c r="C346" s="856"/>
      <c r="D346" s="856"/>
      <c r="E346" s="856"/>
      <c r="F346" s="856"/>
      <c r="G346" s="856"/>
      <c r="H346" s="856"/>
      <c r="I346" s="856"/>
      <c r="J346" s="856"/>
      <c r="K346" s="856"/>
      <c r="L346" s="856"/>
    </row>
    <row r="347" spans="3:12" hidden="1">
      <c r="C347" s="856"/>
      <c r="D347" s="856"/>
      <c r="E347" s="856"/>
      <c r="F347" s="856"/>
      <c r="G347" s="856"/>
      <c r="H347" s="856"/>
      <c r="I347" s="856"/>
      <c r="J347" s="856"/>
      <c r="K347" s="856"/>
      <c r="L347" s="856"/>
    </row>
    <row r="348" spans="3:12" hidden="1">
      <c r="C348" s="856"/>
      <c r="D348" s="856"/>
      <c r="E348" s="856"/>
      <c r="F348" s="856"/>
      <c r="G348" s="856"/>
      <c r="H348" s="856"/>
      <c r="I348" s="856"/>
      <c r="J348" s="856"/>
      <c r="K348" s="856"/>
      <c r="L348" s="856"/>
    </row>
    <row r="349" spans="3:12" hidden="1">
      <c r="C349" s="856"/>
      <c r="D349" s="856"/>
      <c r="E349" s="856"/>
      <c r="F349" s="856"/>
      <c r="G349" s="856"/>
      <c r="H349" s="856"/>
      <c r="I349" s="856"/>
      <c r="J349" s="856"/>
      <c r="K349" s="856"/>
      <c r="L349" s="856"/>
    </row>
    <row r="350" spans="3:12" hidden="1">
      <c r="C350" s="856"/>
      <c r="D350" s="856"/>
      <c r="E350" s="856"/>
      <c r="F350" s="856"/>
      <c r="G350" s="856"/>
      <c r="H350" s="856"/>
      <c r="I350" s="856"/>
      <c r="J350" s="856"/>
      <c r="K350" s="856"/>
      <c r="L350" s="856"/>
    </row>
    <row r="351" spans="3:12" hidden="1">
      <c r="C351" s="856"/>
      <c r="D351" s="856"/>
      <c r="E351" s="856"/>
      <c r="F351" s="856"/>
      <c r="G351" s="856"/>
      <c r="H351" s="856"/>
      <c r="I351" s="856"/>
      <c r="J351" s="856"/>
      <c r="K351" s="856"/>
      <c r="L351" s="856"/>
    </row>
    <row r="352" spans="3:12" hidden="1">
      <c r="C352" s="856"/>
      <c r="D352" s="856"/>
      <c r="E352" s="856"/>
      <c r="F352" s="856"/>
      <c r="G352" s="856"/>
      <c r="H352" s="856"/>
      <c r="I352" s="856"/>
      <c r="J352" s="856"/>
      <c r="K352" s="856"/>
      <c r="L352" s="856"/>
    </row>
    <row r="353" spans="3:12" hidden="1">
      <c r="C353" s="856"/>
      <c r="D353" s="856"/>
      <c r="E353" s="856"/>
      <c r="F353" s="856"/>
      <c r="G353" s="856"/>
      <c r="H353" s="856"/>
      <c r="I353" s="856"/>
      <c r="J353" s="856"/>
      <c r="K353" s="856"/>
      <c r="L353" s="856"/>
    </row>
    <row r="354" spans="3:12" hidden="1">
      <c r="C354" s="856"/>
      <c r="D354" s="856"/>
      <c r="E354" s="856"/>
      <c r="F354" s="856"/>
      <c r="G354" s="856"/>
      <c r="H354" s="856"/>
      <c r="I354" s="856"/>
      <c r="J354" s="856"/>
      <c r="K354" s="856"/>
      <c r="L354" s="856"/>
    </row>
    <row r="355" spans="3:12" hidden="1">
      <c r="C355" s="856"/>
      <c r="D355" s="856"/>
      <c r="E355" s="856"/>
      <c r="F355" s="856"/>
      <c r="G355" s="856"/>
      <c r="H355" s="856"/>
      <c r="I355" s="856"/>
      <c r="J355" s="856"/>
      <c r="K355" s="856"/>
      <c r="L355" s="856"/>
    </row>
    <row r="356" spans="3:12" hidden="1">
      <c r="C356" s="856"/>
      <c r="D356" s="856"/>
      <c r="E356" s="856"/>
      <c r="F356" s="856"/>
      <c r="G356" s="856"/>
      <c r="H356" s="856"/>
      <c r="I356" s="856"/>
      <c r="J356" s="856"/>
      <c r="K356" s="856"/>
      <c r="L356" s="856"/>
    </row>
    <row r="357" spans="3:12" hidden="1">
      <c r="C357" s="856"/>
      <c r="D357" s="856"/>
      <c r="E357" s="856"/>
      <c r="F357" s="856"/>
      <c r="G357" s="856"/>
      <c r="H357" s="856"/>
      <c r="I357" s="856"/>
      <c r="J357" s="856"/>
      <c r="K357" s="856"/>
      <c r="L357" s="856"/>
    </row>
    <row r="358" spans="3:12" hidden="1">
      <c r="C358" s="856"/>
      <c r="D358" s="856"/>
      <c r="E358" s="856"/>
      <c r="F358" s="856"/>
      <c r="G358" s="856"/>
      <c r="H358" s="856"/>
      <c r="I358" s="856"/>
      <c r="J358" s="856"/>
      <c r="K358" s="856"/>
      <c r="L358" s="856"/>
    </row>
    <row r="359" spans="3:12" hidden="1">
      <c r="C359" s="856"/>
      <c r="D359" s="856"/>
      <c r="E359" s="856"/>
      <c r="F359" s="856"/>
      <c r="G359" s="856"/>
      <c r="H359" s="856"/>
      <c r="I359" s="856"/>
      <c r="J359" s="856"/>
      <c r="K359" s="856"/>
      <c r="L359" s="856"/>
    </row>
    <row r="360" spans="3:12" hidden="1">
      <c r="C360" s="856"/>
      <c r="D360" s="856"/>
      <c r="E360" s="856"/>
      <c r="F360" s="856"/>
      <c r="G360" s="856"/>
      <c r="H360" s="856"/>
      <c r="I360" s="856"/>
      <c r="J360" s="856"/>
      <c r="K360" s="856"/>
      <c r="L360" s="856"/>
    </row>
    <row r="361" spans="3:12" hidden="1">
      <c r="C361" s="856"/>
      <c r="D361" s="856"/>
      <c r="E361" s="856"/>
      <c r="F361" s="856"/>
      <c r="G361" s="856"/>
      <c r="H361" s="856"/>
      <c r="I361" s="856"/>
      <c r="J361" s="856"/>
      <c r="K361" s="856"/>
      <c r="L361" s="856"/>
    </row>
    <row r="362" spans="3:12" hidden="1">
      <c r="C362" s="856"/>
      <c r="D362" s="856"/>
      <c r="E362" s="856"/>
      <c r="F362" s="856"/>
      <c r="G362" s="856"/>
      <c r="H362" s="856"/>
      <c r="I362" s="856"/>
      <c r="J362" s="856"/>
      <c r="K362" s="856"/>
      <c r="L362" s="856"/>
    </row>
    <row r="363" spans="3:12" hidden="1">
      <c r="C363" s="856"/>
      <c r="D363" s="856"/>
      <c r="E363" s="856"/>
      <c r="F363" s="856"/>
      <c r="G363" s="856"/>
      <c r="H363" s="856"/>
      <c r="I363" s="856"/>
      <c r="J363" s="856"/>
      <c r="K363" s="856"/>
      <c r="L363" s="856"/>
    </row>
    <row r="364" spans="3:12" hidden="1">
      <c r="C364" s="856"/>
      <c r="D364" s="856"/>
      <c r="E364" s="856"/>
      <c r="F364" s="856"/>
      <c r="G364" s="856"/>
      <c r="H364" s="856"/>
      <c r="I364" s="856"/>
      <c r="J364" s="856"/>
      <c r="K364" s="856"/>
      <c r="L364" s="856"/>
    </row>
    <row r="365" spans="3:12" hidden="1">
      <c r="C365" s="856"/>
      <c r="D365" s="856"/>
      <c r="E365" s="856"/>
      <c r="F365" s="856"/>
      <c r="G365" s="856"/>
      <c r="H365" s="856"/>
      <c r="I365" s="856"/>
      <c r="J365" s="856"/>
      <c r="K365" s="856"/>
      <c r="L365" s="856"/>
    </row>
    <row r="366" spans="3:12" hidden="1">
      <c r="C366" s="856"/>
      <c r="D366" s="856"/>
      <c r="E366" s="856"/>
      <c r="F366" s="856"/>
      <c r="G366" s="856"/>
      <c r="H366" s="856"/>
      <c r="I366" s="856"/>
      <c r="J366" s="856"/>
      <c r="K366" s="856"/>
      <c r="L366" s="856"/>
    </row>
    <row r="367" spans="3:12" hidden="1">
      <c r="C367" s="856"/>
      <c r="D367" s="856"/>
      <c r="E367" s="856"/>
      <c r="F367" s="856"/>
      <c r="G367" s="856"/>
      <c r="H367" s="856"/>
      <c r="I367" s="856"/>
      <c r="J367" s="856"/>
      <c r="K367" s="856"/>
      <c r="L367" s="856"/>
    </row>
    <row r="368" spans="3:12" hidden="1">
      <c r="C368" s="856"/>
      <c r="D368" s="856"/>
      <c r="E368" s="856"/>
      <c r="F368" s="856"/>
      <c r="G368" s="856"/>
      <c r="H368" s="856"/>
      <c r="I368" s="856"/>
      <c r="J368" s="856"/>
      <c r="K368" s="856"/>
      <c r="L368" s="856"/>
    </row>
    <row r="369" spans="3:12" hidden="1">
      <c r="C369" s="856"/>
      <c r="D369" s="856"/>
      <c r="E369" s="856"/>
      <c r="F369" s="856"/>
      <c r="G369" s="856"/>
      <c r="H369" s="856"/>
      <c r="I369" s="856"/>
      <c r="J369" s="856"/>
      <c r="K369" s="856"/>
      <c r="L369" s="856"/>
    </row>
    <row r="370" spans="3:12" hidden="1">
      <c r="C370" s="856"/>
      <c r="D370" s="856"/>
      <c r="E370" s="856"/>
      <c r="F370" s="856"/>
      <c r="G370" s="856"/>
      <c r="H370" s="856"/>
      <c r="I370" s="856"/>
      <c r="J370" s="856"/>
      <c r="K370" s="856"/>
      <c r="L370" s="856"/>
    </row>
    <row r="371" spans="3:12" hidden="1">
      <c r="C371" s="856"/>
      <c r="D371" s="856"/>
      <c r="E371" s="856"/>
      <c r="F371" s="856"/>
      <c r="G371" s="856"/>
      <c r="H371" s="856"/>
      <c r="I371" s="856"/>
      <c r="J371" s="856"/>
      <c r="K371" s="856"/>
      <c r="L371" s="856"/>
    </row>
    <row r="372" spans="3:12" hidden="1">
      <c r="C372" s="856"/>
      <c r="D372" s="856"/>
      <c r="E372" s="856"/>
      <c r="F372" s="856"/>
      <c r="G372" s="856"/>
      <c r="H372" s="856"/>
      <c r="I372" s="856"/>
      <c r="J372" s="856"/>
      <c r="K372" s="856"/>
      <c r="L372" s="856"/>
    </row>
    <row r="373" spans="3:12" hidden="1">
      <c r="C373" s="856"/>
      <c r="D373" s="856"/>
      <c r="E373" s="856"/>
      <c r="F373" s="856"/>
      <c r="G373" s="856"/>
      <c r="H373" s="856"/>
      <c r="I373" s="856"/>
      <c r="J373" s="856"/>
      <c r="K373" s="856"/>
      <c r="L373" s="856"/>
    </row>
    <row r="374" spans="3:12" hidden="1">
      <c r="C374" s="856"/>
      <c r="D374" s="856"/>
      <c r="E374" s="856"/>
      <c r="F374" s="856"/>
      <c r="G374" s="856"/>
      <c r="H374" s="856"/>
      <c r="I374" s="856"/>
      <c r="J374" s="856"/>
      <c r="K374" s="856"/>
      <c r="L374" s="856"/>
    </row>
    <row r="375" spans="3:12" hidden="1">
      <c r="C375" s="856"/>
      <c r="D375" s="856"/>
      <c r="E375" s="856"/>
      <c r="F375" s="856"/>
      <c r="G375" s="856"/>
      <c r="H375" s="856"/>
      <c r="I375" s="856"/>
      <c r="J375" s="856"/>
      <c r="K375" s="856"/>
      <c r="L375" s="856"/>
    </row>
    <row r="376" spans="3:12" hidden="1">
      <c r="C376" s="856"/>
      <c r="D376" s="856"/>
      <c r="E376" s="856"/>
      <c r="F376" s="856"/>
      <c r="G376" s="856"/>
      <c r="H376" s="856"/>
      <c r="I376" s="856"/>
      <c r="J376" s="856"/>
      <c r="K376" s="856"/>
      <c r="L376" s="856"/>
    </row>
    <row r="377" spans="3:12" hidden="1">
      <c r="C377" s="856"/>
      <c r="D377" s="856"/>
      <c r="E377" s="856"/>
      <c r="F377" s="856"/>
      <c r="G377" s="856"/>
      <c r="H377" s="856"/>
      <c r="I377" s="856"/>
      <c r="J377" s="856"/>
      <c r="K377" s="856"/>
      <c r="L377" s="856"/>
    </row>
    <row r="378" spans="3:12" hidden="1">
      <c r="C378" s="856"/>
      <c r="D378" s="856"/>
      <c r="E378" s="856"/>
      <c r="F378" s="856"/>
      <c r="G378" s="856"/>
      <c r="H378" s="856"/>
      <c r="I378" s="856"/>
      <c r="J378" s="856"/>
      <c r="K378" s="856"/>
      <c r="L378" s="856"/>
    </row>
    <row r="379" spans="3:12" hidden="1">
      <c r="C379" s="856"/>
      <c r="D379" s="856"/>
      <c r="E379" s="856"/>
      <c r="F379" s="856"/>
      <c r="G379" s="856"/>
      <c r="H379" s="856"/>
      <c r="I379" s="856"/>
      <c r="J379" s="856"/>
      <c r="K379" s="856"/>
      <c r="L379" s="856"/>
    </row>
    <row r="380" spans="3:12" hidden="1">
      <c r="C380" s="856"/>
      <c r="D380" s="856"/>
      <c r="E380" s="856"/>
      <c r="F380" s="856"/>
      <c r="G380" s="856"/>
      <c r="H380" s="856"/>
      <c r="I380" s="856"/>
      <c r="J380" s="856"/>
      <c r="K380" s="856"/>
      <c r="L380" s="856"/>
    </row>
    <row r="381" spans="3:12" hidden="1">
      <c r="D381" s="856"/>
      <c r="E381" s="856"/>
      <c r="F381" s="856"/>
      <c r="G381" s="856"/>
      <c r="H381" s="856"/>
      <c r="I381" s="856"/>
      <c r="J381" s="856"/>
      <c r="K381" s="856"/>
    </row>
    <row r="382" spans="3:12" hidden="1">
      <c r="D382" s="856"/>
      <c r="E382" s="856"/>
      <c r="F382" s="856"/>
      <c r="G382" s="856"/>
      <c r="H382" s="856"/>
      <c r="I382" s="856"/>
      <c r="J382" s="856"/>
      <c r="K382" s="856"/>
    </row>
    <row r="383" spans="3:12" hidden="1">
      <c r="D383" s="856"/>
      <c r="E383" s="856"/>
      <c r="F383" s="856"/>
      <c r="G383" s="856"/>
      <c r="H383" s="856"/>
      <c r="I383" s="856"/>
      <c r="J383" s="856"/>
      <c r="K383" s="856"/>
    </row>
    <row r="384" spans="3:12" hidden="1">
      <c r="D384" s="856"/>
      <c r="E384" s="856"/>
      <c r="F384" s="856"/>
      <c r="G384" s="856"/>
      <c r="H384" s="856"/>
      <c r="I384" s="856"/>
      <c r="J384" s="856"/>
      <c r="K384" s="856"/>
    </row>
    <row r="385" spans="3:12" hidden="1">
      <c r="D385" s="856"/>
      <c r="E385" s="856"/>
      <c r="F385" s="856"/>
      <c r="G385" s="856"/>
      <c r="H385" s="856"/>
      <c r="I385" s="856"/>
      <c r="J385" s="856"/>
      <c r="K385" s="856"/>
    </row>
    <row r="386" spans="3:12" hidden="1">
      <c r="D386" s="856"/>
      <c r="E386" s="856"/>
      <c r="F386" s="856"/>
      <c r="G386" s="856"/>
      <c r="H386" s="856"/>
      <c r="I386" s="856"/>
      <c r="J386" s="856"/>
      <c r="K386" s="856"/>
    </row>
    <row r="387" spans="3:12" hidden="1">
      <c r="C387" s="856"/>
      <c r="D387" s="856"/>
      <c r="E387" s="856"/>
      <c r="F387" s="856"/>
      <c r="G387" s="856"/>
      <c r="H387" s="856"/>
      <c r="I387" s="856"/>
      <c r="J387" s="856"/>
      <c r="K387" s="856"/>
      <c r="L387" s="856"/>
    </row>
    <row r="388" spans="3:12" hidden="1">
      <c r="C388" s="856"/>
      <c r="D388" s="856"/>
      <c r="E388" s="856"/>
      <c r="F388" s="856"/>
      <c r="G388" s="856"/>
      <c r="H388" s="856"/>
      <c r="I388" s="856"/>
      <c r="J388" s="856"/>
      <c r="K388" s="856"/>
      <c r="L388" s="856"/>
    </row>
    <row r="389" spans="3:12" hidden="1">
      <c r="C389" s="856"/>
      <c r="D389" s="856"/>
      <c r="E389" s="856"/>
      <c r="F389" s="856"/>
      <c r="G389" s="856"/>
      <c r="H389" s="856"/>
      <c r="I389" s="856"/>
      <c r="J389" s="856"/>
      <c r="K389" s="856"/>
      <c r="L389" s="856"/>
    </row>
    <row r="390" spans="3:12" hidden="1">
      <c r="C390" s="856"/>
      <c r="D390" s="856"/>
      <c r="E390" s="856"/>
      <c r="F390" s="856"/>
      <c r="G390" s="856"/>
      <c r="H390" s="856"/>
      <c r="I390" s="856"/>
      <c r="J390" s="856"/>
      <c r="K390" s="856"/>
      <c r="L390" s="856"/>
    </row>
    <row r="391" spans="3:12" hidden="1">
      <c r="C391" s="856"/>
      <c r="D391" s="856"/>
      <c r="E391" s="856"/>
      <c r="F391" s="856"/>
      <c r="G391" s="856"/>
      <c r="H391" s="856"/>
      <c r="I391" s="856"/>
      <c r="J391" s="856"/>
      <c r="K391" s="856"/>
      <c r="L391" s="856"/>
    </row>
    <row r="392" spans="3:12" hidden="1">
      <c r="C392" s="856"/>
      <c r="D392" s="856"/>
      <c r="E392" s="856"/>
      <c r="F392" s="856"/>
      <c r="G392" s="856"/>
      <c r="H392" s="856"/>
      <c r="I392" s="856"/>
      <c r="J392" s="856"/>
      <c r="K392" s="856"/>
      <c r="L392" s="856"/>
    </row>
    <row r="393" spans="3:12" hidden="1">
      <c r="C393" s="856"/>
      <c r="D393" s="856"/>
      <c r="E393" s="856"/>
      <c r="F393" s="856"/>
      <c r="G393" s="856"/>
      <c r="H393" s="856"/>
      <c r="I393" s="856"/>
      <c r="J393" s="856"/>
      <c r="K393" s="856"/>
      <c r="L393" s="856"/>
    </row>
    <row r="394" spans="3:12" hidden="1">
      <c r="C394" s="856"/>
      <c r="D394" s="856"/>
      <c r="E394" s="856"/>
      <c r="F394" s="856"/>
      <c r="G394" s="856"/>
      <c r="H394" s="856"/>
      <c r="I394" s="856"/>
      <c r="J394" s="856"/>
      <c r="K394" s="856"/>
      <c r="L394" s="856"/>
    </row>
    <row r="395" spans="3:12" hidden="1">
      <c r="C395" s="856"/>
      <c r="D395" s="856"/>
      <c r="E395" s="856"/>
      <c r="F395" s="856"/>
      <c r="G395" s="856"/>
      <c r="H395" s="856"/>
      <c r="I395" s="856"/>
      <c r="J395" s="856"/>
      <c r="K395" s="856"/>
      <c r="L395" s="856"/>
    </row>
    <row r="396" spans="3:12" hidden="1">
      <c r="C396" s="856"/>
      <c r="D396" s="856"/>
      <c r="E396" s="856"/>
      <c r="F396" s="856"/>
      <c r="G396" s="856"/>
      <c r="H396" s="856"/>
      <c r="I396" s="856"/>
      <c r="J396" s="856"/>
      <c r="K396" s="856"/>
      <c r="L396" s="856"/>
    </row>
    <row r="397" spans="3:12" hidden="1">
      <c r="C397" s="856"/>
      <c r="D397" s="856"/>
      <c r="E397" s="856"/>
      <c r="F397" s="856"/>
      <c r="G397" s="856"/>
      <c r="H397" s="856"/>
      <c r="I397" s="856"/>
      <c r="J397" s="856"/>
      <c r="K397" s="856"/>
      <c r="L397" s="856"/>
    </row>
    <row r="398" spans="3:12" hidden="1">
      <c r="C398" s="856"/>
      <c r="D398" s="856"/>
      <c r="E398" s="856"/>
      <c r="F398" s="856"/>
      <c r="G398" s="856"/>
      <c r="H398" s="856"/>
      <c r="I398" s="856"/>
      <c r="J398" s="856"/>
      <c r="K398" s="856"/>
      <c r="L398" s="856"/>
    </row>
    <row r="399" spans="3:12" hidden="1">
      <c r="C399" s="856"/>
      <c r="D399" s="856"/>
      <c r="E399" s="856"/>
      <c r="F399" s="856"/>
      <c r="G399" s="856"/>
      <c r="H399" s="856"/>
      <c r="I399" s="856"/>
      <c r="J399" s="856"/>
      <c r="K399" s="856"/>
      <c r="L399" s="856"/>
    </row>
    <row r="400" spans="3:12" hidden="1">
      <c r="C400" s="856"/>
      <c r="D400" s="856"/>
      <c r="E400" s="856"/>
      <c r="F400" s="856"/>
      <c r="G400" s="856"/>
      <c r="H400" s="856"/>
      <c r="I400" s="856"/>
      <c r="J400" s="856"/>
      <c r="K400" s="856"/>
      <c r="L400" s="856"/>
    </row>
    <row r="401" spans="3:12" hidden="1">
      <c r="C401" s="856"/>
      <c r="D401" s="856"/>
      <c r="E401" s="856"/>
      <c r="F401" s="856"/>
      <c r="G401" s="856"/>
      <c r="H401" s="856"/>
      <c r="I401" s="856"/>
      <c r="J401" s="856"/>
      <c r="K401" s="856"/>
      <c r="L401" s="856"/>
    </row>
    <row r="402" spans="3:12" hidden="1">
      <c r="C402" s="856"/>
      <c r="D402" s="856"/>
      <c r="E402" s="856"/>
      <c r="F402" s="856"/>
      <c r="G402" s="856"/>
      <c r="H402" s="856"/>
      <c r="I402" s="856"/>
      <c r="J402" s="856"/>
      <c r="K402" s="856"/>
      <c r="L402" s="856"/>
    </row>
    <row r="403" spans="3:12" hidden="1">
      <c r="C403" s="856"/>
      <c r="D403" s="856"/>
      <c r="E403" s="856"/>
      <c r="F403" s="856"/>
      <c r="G403" s="856"/>
      <c r="H403" s="856"/>
      <c r="I403" s="856"/>
      <c r="J403" s="856"/>
      <c r="K403" s="856"/>
      <c r="L403" s="856"/>
    </row>
    <row r="404" spans="3:12" hidden="1">
      <c r="C404" s="856"/>
      <c r="D404" s="856"/>
      <c r="E404" s="856"/>
      <c r="F404" s="856"/>
      <c r="G404" s="856"/>
      <c r="H404" s="856"/>
      <c r="I404" s="856"/>
      <c r="J404" s="856"/>
      <c r="K404" s="856"/>
      <c r="L404" s="856"/>
    </row>
    <row r="405" spans="3:12" hidden="1">
      <c r="C405" s="856"/>
      <c r="D405" s="856"/>
      <c r="E405" s="856"/>
      <c r="F405" s="856"/>
      <c r="G405" s="856"/>
      <c r="H405" s="856"/>
      <c r="I405" s="856"/>
      <c r="J405" s="856"/>
      <c r="K405" s="856"/>
      <c r="L405" s="856"/>
    </row>
    <row r="406" spans="3:12" hidden="1">
      <c r="C406" s="856"/>
      <c r="D406" s="856"/>
      <c r="E406" s="856"/>
      <c r="F406" s="856"/>
      <c r="G406" s="856"/>
      <c r="H406" s="856"/>
      <c r="I406" s="856"/>
      <c r="J406" s="856"/>
      <c r="K406" s="856"/>
      <c r="L406" s="856"/>
    </row>
    <row r="407" spans="3:12" hidden="1">
      <c r="C407" s="856"/>
      <c r="D407" s="856"/>
      <c r="E407" s="856"/>
      <c r="F407" s="856"/>
      <c r="G407" s="856"/>
      <c r="H407" s="856"/>
      <c r="I407" s="856"/>
      <c r="J407" s="856"/>
      <c r="K407" s="856"/>
      <c r="L407" s="856"/>
    </row>
    <row r="408" spans="3:12" hidden="1">
      <c r="C408" s="856"/>
      <c r="D408" s="856"/>
      <c r="E408" s="856"/>
      <c r="F408" s="856"/>
      <c r="G408" s="856"/>
      <c r="H408" s="856"/>
      <c r="I408" s="856"/>
      <c r="J408" s="856"/>
      <c r="K408" s="856"/>
      <c r="L408" s="856"/>
    </row>
    <row r="409" spans="3:12" hidden="1">
      <c r="C409" s="856"/>
      <c r="D409" s="856"/>
      <c r="E409" s="856"/>
      <c r="F409" s="856"/>
      <c r="G409" s="856"/>
      <c r="H409" s="856"/>
      <c r="I409" s="856"/>
      <c r="J409" s="856"/>
      <c r="K409" s="856"/>
      <c r="L409" s="856"/>
    </row>
    <row r="410" spans="3:12" hidden="1">
      <c r="C410" s="856"/>
      <c r="D410" s="856"/>
      <c r="E410" s="856"/>
      <c r="F410" s="856"/>
      <c r="G410" s="856"/>
      <c r="H410" s="856"/>
      <c r="I410" s="856"/>
      <c r="J410" s="856"/>
      <c r="K410" s="856"/>
      <c r="L410" s="856"/>
    </row>
    <row r="411" spans="3:12" hidden="1">
      <c r="C411" s="856"/>
      <c r="D411" s="856"/>
      <c r="E411" s="856"/>
      <c r="F411" s="856"/>
      <c r="G411" s="856"/>
      <c r="H411" s="856"/>
      <c r="I411" s="856"/>
      <c r="J411" s="856"/>
      <c r="K411" s="856"/>
      <c r="L411" s="856"/>
    </row>
    <row r="412" spans="3:12" hidden="1">
      <c r="C412" s="856"/>
      <c r="D412" s="856"/>
      <c r="E412" s="856"/>
      <c r="F412" s="856"/>
      <c r="G412" s="856"/>
      <c r="H412" s="856"/>
      <c r="I412" s="856"/>
      <c r="J412" s="856"/>
      <c r="K412" s="856"/>
      <c r="L412" s="856"/>
    </row>
    <row r="413" spans="3:12" hidden="1">
      <c r="C413" s="856"/>
      <c r="D413" s="856"/>
      <c r="E413" s="856"/>
      <c r="F413" s="856"/>
      <c r="G413" s="856"/>
      <c r="H413" s="856"/>
      <c r="I413" s="856"/>
      <c r="J413" s="856"/>
      <c r="K413" s="856"/>
      <c r="L413" s="856"/>
    </row>
    <row r="414" spans="3:12" hidden="1">
      <c r="C414" s="856"/>
      <c r="D414" s="856"/>
      <c r="E414" s="856"/>
      <c r="F414" s="856"/>
      <c r="G414" s="856"/>
      <c r="H414" s="856"/>
      <c r="I414" s="856"/>
      <c r="J414" s="856"/>
      <c r="K414" s="856"/>
      <c r="L414" s="856"/>
    </row>
    <row r="415" spans="3:12" hidden="1">
      <c r="C415" s="856"/>
      <c r="D415" s="856"/>
      <c r="E415" s="856"/>
      <c r="F415" s="856"/>
      <c r="G415" s="856"/>
      <c r="H415" s="856"/>
      <c r="I415" s="856"/>
      <c r="J415" s="856"/>
      <c r="K415" s="856"/>
      <c r="L415" s="856"/>
    </row>
    <row r="416" spans="3:12" hidden="1">
      <c r="C416" s="856"/>
      <c r="D416" s="856"/>
      <c r="E416" s="856"/>
      <c r="F416" s="856"/>
      <c r="G416" s="856"/>
      <c r="H416" s="856"/>
      <c r="I416" s="856"/>
      <c r="J416" s="856"/>
      <c r="K416" s="856"/>
      <c r="L416" s="856"/>
    </row>
    <row r="417" spans="3:12" hidden="1">
      <c r="C417" s="856"/>
      <c r="D417" s="856"/>
      <c r="E417" s="856"/>
      <c r="F417" s="856"/>
      <c r="G417" s="856"/>
      <c r="H417" s="856"/>
      <c r="I417" s="856"/>
      <c r="J417" s="856"/>
      <c r="K417" s="856"/>
      <c r="L417" s="856"/>
    </row>
    <row r="418" spans="3:12" hidden="1">
      <c r="C418" s="856"/>
      <c r="D418" s="856"/>
      <c r="E418" s="856"/>
      <c r="F418" s="856"/>
      <c r="G418" s="856"/>
      <c r="H418" s="856"/>
      <c r="I418" s="856"/>
      <c r="J418" s="856"/>
      <c r="K418" s="856"/>
      <c r="L418" s="856"/>
    </row>
    <row r="419" spans="3:12" hidden="1">
      <c r="C419" s="856"/>
      <c r="D419" s="856"/>
      <c r="E419" s="856"/>
      <c r="F419" s="856"/>
      <c r="G419" s="856"/>
      <c r="H419" s="856"/>
      <c r="I419" s="856"/>
      <c r="J419" s="856"/>
      <c r="K419" s="856"/>
      <c r="L419" s="856"/>
    </row>
    <row r="420" spans="3:12" hidden="1">
      <c r="C420" s="856"/>
      <c r="D420" s="856"/>
      <c r="E420" s="856"/>
      <c r="F420" s="856"/>
      <c r="G420" s="856"/>
      <c r="H420" s="856"/>
      <c r="I420" s="856"/>
      <c r="J420" s="856"/>
      <c r="K420" s="856"/>
      <c r="L420" s="856"/>
    </row>
    <row r="421" spans="3:12" hidden="1">
      <c r="C421" s="856"/>
      <c r="D421" s="856"/>
      <c r="E421" s="856"/>
      <c r="F421" s="856"/>
      <c r="G421" s="856"/>
      <c r="H421" s="856"/>
      <c r="I421" s="856"/>
      <c r="J421" s="856"/>
      <c r="K421" s="856"/>
      <c r="L421" s="856"/>
    </row>
    <row r="422" spans="3:12" hidden="1">
      <c r="C422" s="856"/>
      <c r="D422" s="856"/>
      <c r="E422" s="856"/>
      <c r="F422" s="856"/>
      <c r="G422" s="856"/>
      <c r="H422" s="856"/>
      <c r="I422" s="856"/>
      <c r="J422" s="856"/>
      <c r="K422" s="856"/>
      <c r="L422" s="856"/>
    </row>
    <row r="423" spans="3:12" hidden="1">
      <c r="C423" s="856"/>
      <c r="D423" s="856"/>
      <c r="E423" s="856"/>
      <c r="F423" s="856"/>
      <c r="G423" s="856"/>
      <c r="H423" s="856"/>
      <c r="I423" s="856"/>
      <c r="J423" s="856"/>
      <c r="K423" s="856"/>
      <c r="L423" s="856"/>
    </row>
    <row r="424" spans="3:12" hidden="1">
      <c r="C424" s="856"/>
      <c r="D424" s="856"/>
      <c r="E424" s="856"/>
      <c r="F424" s="856"/>
      <c r="G424" s="856"/>
      <c r="H424" s="856"/>
      <c r="I424" s="856"/>
      <c r="J424" s="856"/>
      <c r="K424" s="856"/>
      <c r="L424" s="856"/>
    </row>
    <row r="425" spans="3:12" hidden="1">
      <c r="C425" s="856"/>
      <c r="D425" s="856"/>
      <c r="E425" s="856"/>
      <c r="F425" s="856"/>
      <c r="G425" s="856"/>
      <c r="H425" s="856"/>
      <c r="I425" s="856"/>
      <c r="J425" s="856"/>
      <c r="K425" s="856"/>
      <c r="L425" s="856"/>
    </row>
    <row r="426" spans="3:12" hidden="1">
      <c r="C426" s="856"/>
      <c r="D426" s="856"/>
      <c r="E426" s="856"/>
      <c r="F426" s="856"/>
      <c r="G426" s="856"/>
      <c r="H426" s="856"/>
      <c r="I426" s="856"/>
      <c r="J426" s="856"/>
      <c r="K426" s="856"/>
      <c r="L426" s="856"/>
    </row>
    <row r="427" spans="3:12" hidden="1">
      <c r="C427" s="856"/>
      <c r="D427" s="856"/>
      <c r="E427" s="856"/>
      <c r="F427" s="856"/>
      <c r="G427" s="856"/>
      <c r="H427" s="856"/>
      <c r="I427" s="856"/>
      <c r="J427" s="856"/>
      <c r="K427" s="856"/>
      <c r="L427" s="856"/>
    </row>
    <row r="428" spans="3:12" hidden="1">
      <c r="C428" s="856"/>
      <c r="D428" s="856"/>
      <c r="E428" s="856"/>
      <c r="F428" s="856"/>
      <c r="G428" s="856"/>
      <c r="H428" s="856"/>
      <c r="I428" s="856"/>
      <c r="J428" s="856"/>
      <c r="K428" s="856"/>
      <c r="L428" s="856"/>
    </row>
    <row r="429" spans="3:12" hidden="1">
      <c r="C429" s="856"/>
      <c r="D429" s="856"/>
      <c r="E429" s="856"/>
      <c r="F429" s="856"/>
      <c r="G429" s="856"/>
      <c r="H429" s="856"/>
      <c r="I429" s="856"/>
      <c r="J429" s="856"/>
      <c r="K429" s="856"/>
      <c r="L429" s="856"/>
    </row>
    <row r="430" spans="3:12" hidden="1">
      <c r="C430" s="856"/>
      <c r="D430" s="856"/>
      <c r="E430" s="856"/>
      <c r="F430" s="856"/>
      <c r="G430" s="856"/>
      <c r="H430" s="856"/>
      <c r="I430" s="856"/>
      <c r="J430" s="856"/>
      <c r="K430" s="856"/>
      <c r="L430" s="856"/>
    </row>
    <row r="431" spans="3:12" hidden="1">
      <c r="C431" s="856"/>
      <c r="D431" s="856"/>
      <c r="E431" s="856"/>
      <c r="F431" s="856"/>
      <c r="G431" s="856"/>
      <c r="H431" s="856"/>
      <c r="I431" s="856"/>
      <c r="J431" s="856"/>
      <c r="K431" s="856"/>
      <c r="L431" s="856"/>
    </row>
    <row r="432" spans="3:12" hidden="1">
      <c r="C432" s="856"/>
      <c r="D432" s="856"/>
      <c r="E432" s="856"/>
      <c r="F432" s="856"/>
      <c r="G432" s="856"/>
      <c r="H432" s="856"/>
      <c r="I432" s="856"/>
      <c r="J432" s="856"/>
      <c r="K432" s="856"/>
      <c r="L432" s="856"/>
    </row>
    <row r="433" spans="3:12" hidden="1">
      <c r="C433" s="856"/>
      <c r="D433" s="856"/>
      <c r="E433" s="856"/>
      <c r="F433" s="856"/>
      <c r="G433" s="856"/>
      <c r="H433" s="856"/>
      <c r="I433" s="856"/>
      <c r="J433" s="856"/>
      <c r="K433" s="856"/>
      <c r="L433" s="856"/>
    </row>
    <row r="434" spans="3:12" hidden="1">
      <c r="D434" s="856"/>
      <c r="E434" s="856"/>
      <c r="F434" s="856"/>
      <c r="G434" s="856"/>
      <c r="H434" s="856"/>
      <c r="I434" s="856"/>
      <c r="J434" s="856"/>
      <c r="K434" s="856"/>
    </row>
    <row r="435" spans="3:12" hidden="1">
      <c r="D435" s="856"/>
      <c r="E435" s="856"/>
      <c r="F435" s="856"/>
      <c r="G435" s="856"/>
      <c r="H435" s="856"/>
      <c r="I435" s="856"/>
      <c r="J435" s="856"/>
      <c r="K435" s="856"/>
    </row>
    <row r="436" spans="3:12" hidden="1">
      <c r="D436" s="856"/>
      <c r="E436" s="856"/>
      <c r="F436" s="856"/>
      <c r="G436" s="856"/>
      <c r="H436" s="856"/>
      <c r="I436" s="856"/>
      <c r="J436" s="856"/>
      <c r="K436" s="856"/>
    </row>
    <row r="437" spans="3:12" hidden="1">
      <c r="D437" s="856"/>
      <c r="E437" s="856"/>
      <c r="F437" s="856"/>
      <c r="G437" s="856"/>
      <c r="H437" s="856"/>
      <c r="I437" s="856"/>
      <c r="J437" s="856"/>
      <c r="K437" s="856"/>
    </row>
    <row r="438" spans="3:12" hidden="1">
      <c r="D438" s="856"/>
      <c r="E438" s="856"/>
      <c r="F438" s="856"/>
      <c r="G438" s="856"/>
      <c r="H438" s="856"/>
      <c r="I438" s="856"/>
      <c r="J438" s="856"/>
      <c r="K438" s="856"/>
    </row>
    <row r="439" spans="3:12" hidden="1">
      <c r="D439" s="856"/>
      <c r="E439" s="856"/>
      <c r="F439" s="856"/>
      <c r="G439" s="856"/>
      <c r="H439" s="856"/>
      <c r="I439" s="856"/>
      <c r="J439" s="856"/>
      <c r="K439" s="856"/>
    </row>
    <row r="440" spans="3:12" hidden="1">
      <c r="D440" s="856"/>
      <c r="E440" s="856"/>
      <c r="F440" s="856"/>
      <c r="G440" s="856"/>
      <c r="H440" s="856"/>
      <c r="I440" s="856"/>
      <c r="J440" s="856"/>
      <c r="K440" s="856"/>
    </row>
    <row r="441" spans="3:12" hidden="1">
      <c r="D441" s="856"/>
      <c r="E441" s="856"/>
      <c r="F441" s="856"/>
      <c r="G441" s="856"/>
      <c r="H441" s="856"/>
      <c r="I441" s="856"/>
      <c r="J441" s="856"/>
      <c r="K441" s="856"/>
    </row>
    <row r="442" spans="3:12" hidden="1">
      <c r="D442" s="856"/>
      <c r="E442" s="856"/>
      <c r="F442" s="856"/>
      <c r="G442" s="856"/>
      <c r="H442" s="856"/>
      <c r="I442" s="856"/>
      <c r="J442" s="856"/>
      <c r="K442" s="856"/>
    </row>
    <row r="443" spans="3:12" hidden="1">
      <c r="D443" s="856"/>
      <c r="E443" s="856"/>
      <c r="F443" s="856"/>
      <c r="G443" s="856"/>
      <c r="H443" s="856"/>
      <c r="I443" s="856"/>
      <c r="J443" s="856"/>
      <c r="K443" s="856"/>
    </row>
    <row r="444" spans="3:12" hidden="1">
      <c r="D444" s="856"/>
      <c r="E444" s="856"/>
      <c r="F444" s="856"/>
      <c r="G444" s="856"/>
      <c r="H444" s="856"/>
      <c r="I444" s="856"/>
      <c r="J444" s="856"/>
      <c r="K444" s="856"/>
    </row>
    <row r="445" spans="3:12" hidden="1">
      <c r="D445" s="856"/>
      <c r="E445" s="856"/>
      <c r="F445" s="856"/>
      <c r="G445" s="856"/>
      <c r="H445" s="856"/>
      <c r="I445" s="856"/>
      <c r="J445" s="856"/>
      <c r="K445" s="856"/>
    </row>
    <row r="446" spans="3:12" hidden="1">
      <c r="D446" s="856"/>
      <c r="E446" s="856"/>
      <c r="F446" s="856"/>
      <c r="G446" s="856"/>
      <c r="H446" s="856"/>
      <c r="I446" s="856"/>
      <c r="J446" s="856"/>
      <c r="K446" s="856"/>
    </row>
    <row r="447" spans="3:12" hidden="1">
      <c r="D447" s="856"/>
      <c r="E447" s="856"/>
      <c r="F447" s="856"/>
      <c r="G447" s="856"/>
      <c r="H447" s="856"/>
      <c r="I447" s="856"/>
      <c r="J447" s="856"/>
      <c r="K447" s="856"/>
    </row>
    <row r="448" spans="3:12" hidden="1">
      <c r="D448" s="856"/>
      <c r="E448" s="856"/>
      <c r="F448" s="856"/>
      <c r="G448" s="856"/>
      <c r="H448" s="856"/>
      <c r="I448" s="856"/>
      <c r="J448" s="856"/>
      <c r="K448" s="856"/>
    </row>
    <row r="449" spans="3:12" hidden="1">
      <c r="D449" s="856"/>
      <c r="E449" s="856"/>
      <c r="F449" s="856"/>
      <c r="G449" s="856"/>
      <c r="H449" s="856"/>
      <c r="I449" s="856"/>
      <c r="J449" s="856"/>
      <c r="K449" s="856"/>
    </row>
    <row r="450" spans="3:12" hidden="1">
      <c r="D450" s="856"/>
      <c r="E450" s="856"/>
      <c r="F450" s="856"/>
      <c r="G450" s="856"/>
      <c r="H450" s="856"/>
      <c r="I450" s="856"/>
      <c r="J450" s="856"/>
      <c r="K450" s="856"/>
    </row>
    <row r="451" spans="3:12" hidden="1">
      <c r="C451" s="856"/>
      <c r="D451" s="856"/>
      <c r="E451" s="856"/>
      <c r="F451" s="856"/>
      <c r="G451" s="856"/>
      <c r="H451" s="856"/>
      <c r="I451" s="856"/>
      <c r="J451" s="856"/>
      <c r="K451" s="856"/>
      <c r="L451" s="856"/>
    </row>
    <row r="452" spans="3:12" hidden="1">
      <c r="C452" s="856"/>
      <c r="D452" s="856"/>
      <c r="E452" s="856"/>
      <c r="F452" s="856"/>
      <c r="G452" s="856"/>
      <c r="H452" s="856"/>
      <c r="I452" s="856"/>
      <c r="J452" s="856"/>
      <c r="K452" s="856"/>
      <c r="L452" s="856"/>
    </row>
    <row r="453" spans="3:12" hidden="1">
      <c r="C453" s="856"/>
      <c r="D453" s="856"/>
      <c r="E453" s="856"/>
      <c r="F453" s="856"/>
      <c r="G453" s="856"/>
      <c r="H453" s="856"/>
      <c r="I453" s="856"/>
      <c r="J453" s="856"/>
      <c r="K453" s="856"/>
      <c r="L453" s="856"/>
    </row>
    <row r="454" spans="3:12" hidden="1">
      <c r="C454" s="856"/>
      <c r="D454" s="856"/>
      <c r="E454" s="856"/>
      <c r="F454" s="856"/>
      <c r="G454" s="856"/>
      <c r="H454" s="856"/>
      <c r="I454" s="856"/>
      <c r="J454" s="856"/>
      <c r="K454" s="856"/>
      <c r="L454" s="856"/>
    </row>
    <row r="455" spans="3:12" hidden="1">
      <c r="C455" s="856"/>
      <c r="D455" s="856"/>
      <c r="E455" s="856"/>
      <c r="F455" s="856"/>
      <c r="G455" s="856"/>
      <c r="H455" s="856"/>
      <c r="I455" s="856"/>
      <c r="J455" s="856"/>
      <c r="K455" s="856"/>
      <c r="L455" s="856"/>
    </row>
    <row r="456" spans="3:12" hidden="1">
      <c r="C456" s="856"/>
      <c r="D456" s="856"/>
      <c r="E456" s="856"/>
      <c r="F456" s="856"/>
      <c r="G456" s="856"/>
      <c r="H456" s="856"/>
      <c r="I456" s="856"/>
      <c r="J456" s="856"/>
      <c r="K456" s="856"/>
      <c r="L456" s="856"/>
    </row>
    <row r="457" spans="3:12" hidden="1">
      <c r="C457" s="856"/>
      <c r="D457" s="856"/>
      <c r="E457" s="856"/>
      <c r="F457" s="856"/>
      <c r="G457" s="856"/>
      <c r="H457" s="856"/>
      <c r="I457" s="856"/>
      <c r="J457" s="856"/>
      <c r="K457" s="856"/>
      <c r="L457" s="856"/>
    </row>
    <row r="458" spans="3:12" hidden="1">
      <c r="C458" s="856"/>
      <c r="D458" s="856"/>
      <c r="E458" s="856"/>
      <c r="F458" s="856"/>
      <c r="G458" s="856"/>
      <c r="H458" s="856"/>
      <c r="I458" s="856"/>
      <c r="J458" s="856"/>
      <c r="K458" s="856"/>
      <c r="L458" s="856"/>
    </row>
    <row r="459" spans="3:12" hidden="1">
      <c r="C459" s="856"/>
      <c r="D459" s="856"/>
      <c r="E459" s="856"/>
      <c r="F459" s="856"/>
      <c r="G459" s="856"/>
      <c r="H459" s="856"/>
      <c r="I459" s="856"/>
      <c r="J459" s="856"/>
      <c r="K459" s="856"/>
      <c r="L459" s="856"/>
    </row>
    <row r="460" spans="3:12" hidden="1">
      <c r="C460" s="856"/>
      <c r="D460" s="856"/>
      <c r="E460" s="856"/>
      <c r="F460" s="856"/>
      <c r="G460" s="856"/>
      <c r="H460" s="856"/>
      <c r="I460" s="856"/>
      <c r="J460" s="856"/>
      <c r="K460" s="856"/>
      <c r="L460" s="856"/>
    </row>
    <row r="461" spans="3:12" hidden="1">
      <c r="C461" s="856"/>
      <c r="D461" s="856"/>
      <c r="E461" s="856"/>
      <c r="F461" s="856"/>
      <c r="G461" s="856"/>
      <c r="H461" s="856"/>
      <c r="I461" s="856"/>
      <c r="J461" s="856"/>
      <c r="K461" s="856"/>
      <c r="L461" s="856"/>
    </row>
    <row r="462" spans="3:12" hidden="1">
      <c r="C462" s="856"/>
      <c r="D462" s="856"/>
      <c r="E462" s="856"/>
      <c r="F462" s="856"/>
      <c r="G462" s="856"/>
      <c r="H462" s="856"/>
      <c r="I462" s="856"/>
      <c r="J462" s="856"/>
      <c r="K462" s="856"/>
      <c r="L462" s="856"/>
    </row>
    <row r="463" spans="3:12" hidden="1">
      <c r="C463" s="856"/>
      <c r="D463" s="856"/>
      <c r="E463" s="856"/>
      <c r="F463" s="856"/>
      <c r="G463" s="856"/>
      <c r="H463" s="856"/>
      <c r="I463" s="856"/>
      <c r="J463" s="856"/>
      <c r="K463" s="856"/>
      <c r="L463" s="856"/>
    </row>
    <row r="464" spans="3:12" hidden="1">
      <c r="C464" s="856"/>
      <c r="D464" s="856"/>
      <c r="E464" s="856"/>
      <c r="F464" s="856"/>
      <c r="G464" s="856"/>
      <c r="H464" s="856"/>
      <c r="I464" s="856"/>
      <c r="J464" s="856"/>
      <c r="K464" s="856"/>
      <c r="L464" s="856"/>
    </row>
    <row r="465" spans="3:12" hidden="1">
      <c r="C465" s="856"/>
      <c r="D465" s="856"/>
      <c r="E465" s="856"/>
      <c r="F465" s="856"/>
      <c r="G465" s="856"/>
      <c r="H465" s="856"/>
      <c r="I465" s="856"/>
      <c r="J465" s="856"/>
      <c r="K465" s="856"/>
      <c r="L465" s="856"/>
    </row>
    <row r="466" spans="3:12" hidden="1">
      <c r="C466" s="856"/>
      <c r="D466" s="856"/>
      <c r="E466" s="856"/>
      <c r="F466" s="856"/>
      <c r="G466" s="856"/>
      <c r="H466" s="856"/>
      <c r="I466" s="856"/>
      <c r="J466" s="856"/>
      <c r="K466" s="856"/>
      <c r="L466" s="856"/>
    </row>
    <row r="467" spans="3:12" hidden="1">
      <c r="C467" s="856"/>
      <c r="D467" s="856"/>
      <c r="E467" s="856"/>
      <c r="F467" s="856"/>
      <c r="G467" s="856"/>
      <c r="H467" s="856"/>
      <c r="I467" s="856"/>
      <c r="J467" s="856"/>
      <c r="K467" s="856"/>
      <c r="L467" s="856"/>
    </row>
    <row r="468" spans="3:12" hidden="1">
      <c r="C468" s="856"/>
      <c r="D468" s="856"/>
      <c r="E468" s="856"/>
      <c r="F468" s="856"/>
      <c r="G468" s="856"/>
      <c r="H468" s="856"/>
      <c r="I468" s="856"/>
      <c r="J468" s="856"/>
      <c r="K468" s="856"/>
      <c r="L468" s="856"/>
    </row>
    <row r="469" spans="3:12" hidden="1">
      <c r="C469" s="856"/>
      <c r="D469" s="856"/>
      <c r="E469" s="856"/>
      <c r="F469" s="856"/>
      <c r="G469" s="856"/>
      <c r="H469" s="856"/>
      <c r="I469" s="856"/>
      <c r="J469" s="856"/>
      <c r="K469" s="856"/>
      <c r="L469" s="856"/>
    </row>
    <row r="470" spans="3:12" hidden="1">
      <c r="C470" s="856"/>
      <c r="D470" s="856"/>
      <c r="E470" s="856"/>
      <c r="F470" s="856"/>
      <c r="G470" s="856"/>
      <c r="H470" s="856"/>
      <c r="I470" s="856"/>
      <c r="J470" s="856"/>
      <c r="K470" s="856"/>
      <c r="L470" s="856"/>
    </row>
    <row r="471" spans="3:12" hidden="1">
      <c r="C471" s="856"/>
      <c r="D471" s="856"/>
      <c r="E471" s="856"/>
      <c r="F471" s="856"/>
      <c r="G471" s="856"/>
      <c r="H471" s="856"/>
      <c r="I471" s="856"/>
      <c r="J471" s="856"/>
      <c r="K471" s="856"/>
      <c r="L471" s="856"/>
    </row>
    <row r="472" spans="3:12" hidden="1">
      <c r="C472" s="856"/>
      <c r="D472" s="856"/>
      <c r="E472" s="856"/>
      <c r="F472" s="856"/>
      <c r="G472" s="856"/>
      <c r="H472" s="856"/>
      <c r="I472" s="856"/>
      <c r="J472" s="856"/>
      <c r="K472" s="856"/>
      <c r="L472" s="856"/>
    </row>
    <row r="473" spans="3:12" hidden="1">
      <c r="C473" s="856"/>
      <c r="D473" s="856"/>
      <c r="E473" s="856"/>
      <c r="F473" s="856"/>
      <c r="G473" s="856"/>
      <c r="H473" s="856"/>
      <c r="I473" s="856"/>
      <c r="J473" s="856"/>
      <c r="K473" s="856"/>
      <c r="L473" s="856"/>
    </row>
    <row r="474" spans="3:12" hidden="1">
      <c r="C474" s="856"/>
      <c r="D474" s="856"/>
      <c r="E474" s="856"/>
      <c r="F474" s="856"/>
      <c r="G474" s="856"/>
      <c r="H474" s="856"/>
      <c r="I474" s="856"/>
      <c r="J474" s="856"/>
      <c r="K474" s="856"/>
      <c r="L474" s="856"/>
    </row>
    <row r="475" spans="3:12" hidden="1">
      <c r="C475" s="856"/>
      <c r="D475" s="856"/>
      <c r="E475" s="856"/>
      <c r="F475" s="856"/>
      <c r="G475" s="856"/>
      <c r="H475" s="856"/>
      <c r="I475" s="856"/>
      <c r="J475" s="856"/>
      <c r="K475" s="856"/>
      <c r="L475" s="856"/>
    </row>
    <row r="476" spans="3:12" hidden="1">
      <c r="C476" s="856"/>
      <c r="D476" s="856"/>
      <c r="E476" s="856"/>
      <c r="F476" s="856"/>
      <c r="G476" s="856"/>
      <c r="H476" s="856"/>
      <c r="I476" s="856"/>
      <c r="J476" s="856"/>
      <c r="K476" s="856"/>
      <c r="L476" s="856"/>
    </row>
    <row r="477" spans="3:12" hidden="1">
      <c r="C477" s="856"/>
      <c r="D477" s="856"/>
      <c r="E477" s="856"/>
      <c r="F477" s="856"/>
      <c r="G477" s="856"/>
      <c r="H477" s="856"/>
      <c r="I477" s="856"/>
      <c r="J477" s="856"/>
      <c r="K477" s="856"/>
      <c r="L477" s="856"/>
    </row>
    <row r="478" spans="3:12" hidden="1">
      <c r="C478" s="856"/>
      <c r="D478" s="856"/>
      <c r="E478" s="856"/>
      <c r="F478" s="856"/>
      <c r="G478" s="856"/>
      <c r="H478" s="856"/>
      <c r="I478" s="856"/>
      <c r="J478" s="856"/>
      <c r="K478" s="856"/>
      <c r="L478" s="856"/>
    </row>
    <row r="479" spans="3:12" hidden="1">
      <c r="C479" s="856"/>
      <c r="D479" s="856"/>
      <c r="E479" s="856"/>
      <c r="F479" s="856"/>
      <c r="G479" s="856"/>
      <c r="H479" s="856"/>
      <c r="I479" s="856"/>
      <c r="J479" s="856"/>
      <c r="K479" s="856"/>
      <c r="L479" s="856"/>
    </row>
    <row r="480" spans="3:12" hidden="1">
      <c r="C480" s="856"/>
      <c r="D480" s="856"/>
      <c r="E480" s="856"/>
      <c r="F480" s="856"/>
      <c r="G480" s="856"/>
      <c r="H480" s="856"/>
      <c r="I480" s="856"/>
      <c r="J480" s="856"/>
      <c r="K480" s="856"/>
      <c r="L480" s="856"/>
    </row>
    <row r="481" spans="3:12" hidden="1">
      <c r="C481" s="856"/>
      <c r="D481" s="856"/>
      <c r="E481" s="856"/>
      <c r="F481" s="856"/>
      <c r="G481" s="856"/>
      <c r="H481" s="856"/>
      <c r="I481" s="856"/>
      <c r="J481" s="856"/>
      <c r="K481" s="856"/>
      <c r="L481" s="856"/>
    </row>
    <row r="482" spans="3:12" hidden="1">
      <c r="C482" s="856"/>
      <c r="D482" s="856"/>
      <c r="E482" s="856"/>
      <c r="F482" s="856"/>
      <c r="G482" s="856"/>
      <c r="H482" s="856"/>
      <c r="I482" s="856"/>
      <c r="J482" s="856"/>
      <c r="K482" s="856"/>
      <c r="L482" s="856"/>
    </row>
    <row r="483" spans="3:12" hidden="1">
      <c r="C483" s="856"/>
      <c r="D483" s="856"/>
      <c r="E483" s="856"/>
      <c r="F483" s="856"/>
      <c r="G483" s="856"/>
      <c r="H483" s="856"/>
      <c r="I483" s="856"/>
      <c r="J483" s="856"/>
      <c r="K483" s="856"/>
      <c r="L483" s="856"/>
    </row>
    <row r="484" spans="3:12" hidden="1">
      <c r="C484" s="856"/>
      <c r="D484" s="856"/>
      <c r="E484" s="856"/>
      <c r="F484" s="856"/>
      <c r="G484" s="856"/>
      <c r="H484" s="856"/>
      <c r="I484" s="856"/>
      <c r="J484" s="856"/>
      <c r="K484" s="856"/>
      <c r="L484" s="856"/>
    </row>
    <row r="485" spans="3:12" hidden="1">
      <c r="C485" s="856"/>
      <c r="D485" s="856"/>
      <c r="E485" s="856"/>
      <c r="F485" s="856"/>
      <c r="G485" s="856"/>
      <c r="H485" s="856"/>
      <c r="I485" s="856"/>
      <c r="J485" s="856"/>
      <c r="K485" s="856"/>
      <c r="L485" s="856"/>
    </row>
    <row r="486" spans="3:12" hidden="1">
      <c r="C486" s="856"/>
      <c r="D486" s="856"/>
      <c r="E486" s="856"/>
      <c r="F486" s="856"/>
      <c r="G486" s="856"/>
      <c r="H486" s="856"/>
      <c r="I486" s="856"/>
      <c r="J486" s="856"/>
      <c r="K486" s="856"/>
      <c r="L486" s="856"/>
    </row>
    <row r="487" spans="3:12" hidden="1">
      <c r="C487" s="856"/>
      <c r="D487" s="856"/>
      <c r="E487" s="856"/>
      <c r="F487" s="856"/>
      <c r="G487" s="856"/>
      <c r="H487" s="856"/>
      <c r="I487" s="856"/>
      <c r="J487" s="856"/>
      <c r="K487" s="856"/>
      <c r="L487" s="856"/>
    </row>
    <row r="488" spans="3:12" hidden="1">
      <c r="C488" s="856"/>
      <c r="D488" s="856"/>
      <c r="E488" s="856"/>
      <c r="F488" s="856"/>
      <c r="G488" s="856"/>
      <c r="H488" s="856"/>
      <c r="I488" s="856"/>
      <c r="J488" s="856"/>
      <c r="K488" s="856"/>
      <c r="L488" s="856"/>
    </row>
    <row r="489" spans="3:12" hidden="1">
      <c r="C489" s="856"/>
      <c r="D489" s="856"/>
      <c r="E489" s="856"/>
      <c r="F489" s="856"/>
      <c r="G489" s="856"/>
      <c r="H489" s="856"/>
      <c r="I489" s="856"/>
      <c r="J489" s="856"/>
      <c r="K489" s="856"/>
      <c r="L489" s="856"/>
    </row>
    <row r="490" spans="3:12" hidden="1">
      <c r="C490" s="856"/>
      <c r="D490" s="856"/>
      <c r="E490" s="856"/>
      <c r="F490" s="856"/>
      <c r="G490" s="856"/>
      <c r="H490" s="856"/>
      <c r="I490" s="856"/>
      <c r="J490" s="856"/>
      <c r="K490" s="856"/>
      <c r="L490" s="856"/>
    </row>
    <row r="491" spans="3:12" hidden="1">
      <c r="C491" s="856"/>
      <c r="D491" s="856"/>
      <c r="E491" s="856"/>
      <c r="F491" s="856"/>
      <c r="G491" s="856"/>
      <c r="H491" s="856"/>
      <c r="I491" s="856"/>
      <c r="J491" s="856"/>
      <c r="K491" s="856"/>
      <c r="L491" s="856"/>
    </row>
    <row r="492" spans="3:12" hidden="1">
      <c r="D492" s="856"/>
      <c r="E492" s="856"/>
      <c r="F492" s="856"/>
      <c r="G492" s="856"/>
      <c r="H492" s="856"/>
      <c r="I492" s="856"/>
      <c r="J492" s="856"/>
      <c r="K492" s="856"/>
    </row>
    <row r="493" spans="3:12" hidden="1">
      <c r="D493" s="856"/>
      <c r="E493" s="856"/>
      <c r="F493" s="856"/>
      <c r="G493" s="856"/>
      <c r="H493" s="856"/>
      <c r="I493" s="856"/>
      <c r="J493" s="856"/>
      <c r="K493" s="856"/>
    </row>
    <row r="494" spans="3:12" hidden="1">
      <c r="D494" s="856"/>
      <c r="E494" s="856"/>
      <c r="F494" s="856"/>
      <c r="G494" s="856"/>
      <c r="H494" s="856"/>
      <c r="I494" s="856"/>
      <c r="J494" s="856"/>
      <c r="K494" s="856"/>
    </row>
    <row r="495" spans="3:12" hidden="1">
      <c r="D495" s="856"/>
      <c r="E495" s="856"/>
      <c r="F495" s="856"/>
      <c r="G495" s="856"/>
      <c r="H495" s="856"/>
      <c r="I495" s="856"/>
      <c r="J495" s="856"/>
      <c r="K495" s="856"/>
    </row>
    <row r="496" spans="3:12" hidden="1">
      <c r="D496" s="856"/>
      <c r="E496" s="856"/>
      <c r="F496" s="856"/>
      <c r="G496" s="856"/>
      <c r="H496" s="856"/>
      <c r="I496" s="856"/>
      <c r="J496" s="856"/>
      <c r="K496" s="856"/>
    </row>
    <row r="497" spans="3:12" hidden="1">
      <c r="D497" s="856"/>
      <c r="E497" s="856"/>
      <c r="F497" s="856"/>
      <c r="G497" s="856"/>
      <c r="H497" s="856"/>
      <c r="I497" s="856"/>
      <c r="J497" s="856"/>
      <c r="K497" s="856"/>
    </row>
    <row r="498" spans="3:12" hidden="1">
      <c r="D498" s="856"/>
      <c r="E498" s="856"/>
      <c r="F498" s="856"/>
      <c r="G498" s="856"/>
      <c r="H498" s="856"/>
      <c r="I498" s="856"/>
      <c r="J498" s="856"/>
      <c r="K498" s="856"/>
    </row>
    <row r="499" spans="3:12" hidden="1">
      <c r="C499" s="856"/>
      <c r="D499" s="856"/>
      <c r="E499" s="856"/>
      <c r="F499" s="856"/>
      <c r="G499" s="856"/>
      <c r="H499" s="856"/>
      <c r="I499" s="856"/>
      <c r="J499" s="856"/>
      <c r="K499" s="856"/>
      <c r="L499" s="856"/>
    </row>
    <row r="500" spans="3:12" hidden="1">
      <c r="C500" s="856"/>
      <c r="D500" s="856"/>
      <c r="E500" s="856"/>
      <c r="F500" s="856"/>
      <c r="G500" s="856"/>
      <c r="H500" s="856"/>
      <c r="I500" s="856"/>
      <c r="J500" s="856"/>
      <c r="K500" s="856"/>
      <c r="L500" s="856"/>
    </row>
    <row r="501" spans="3:12" hidden="1">
      <c r="C501" s="856"/>
      <c r="D501" s="856"/>
      <c r="E501" s="856"/>
      <c r="F501" s="856"/>
      <c r="G501" s="856"/>
      <c r="H501" s="856"/>
      <c r="I501" s="856"/>
      <c r="J501" s="856"/>
      <c r="K501" s="856"/>
      <c r="L501" s="856"/>
    </row>
    <row r="502" spans="3:12" hidden="1">
      <c r="C502" s="856"/>
      <c r="D502" s="856"/>
      <c r="E502" s="856"/>
      <c r="F502" s="856"/>
      <c r="G502" s="856"/>
      <c r="H502" s="856"/>
      <c r="I502" s="856"/>
      <c r="J502" s="856"/>
      <c r="K502" s="856"/>
      <c r="L502" s="856"/>
    </row>
    <row r="503" spans="3:12" hidden="1">
      <c r="C503" s="856"/>
      <c r="D503" s="856"/>
      <c r="E503" s="856"/>
      <c r="F503" s="856"/>
      <c r="G503" s="856"/>
      <c r="H503" s="856"/>
      <c r="I503" s="856"/>
      <c r="J503" s="856"/>
      <c r="K503" s="856"/>
      <c r="L503" s="856"/>
    </row>
    <row r="504" spans="3:12" hidden="1">
      <c r="C504" s="856"/>
      <c r="D504" s="856"/>
      <c r="E504" s="856"/>
      <c r="F504" s="856"/>
      <c r="G504" s="856"/>
      <c r="H504" s="856"/>
      <c r="I504" s="856"/>
      <c r="J504" s="856"/>
      <c r="K504" s="856"/>
      <c r="L504" s="856"/>
    </row>
    <row r="505" spans="3:12" hidden="1">
      <c r="C505" s="856"/>
      <c r="D505" s="856"/>
      <c r="E505" s="856"/>
      <c r="F505" s="856"/>
      <c r="G505" s="856"/>
      <c r="H505" s="856"/>
      <c r="I505" s="856"/>
      <c r="J505" s="856"/>
      <c r="K505" s="856"/>
      <c r="L505" s="856"/>
    </row>
    <row r="506" spans="3:12" hidden="1">
      <c r="C506" s="856"/>
      <c r="D506" s="856"/>
      <c r="E506" s="856"/>
      <c r="F506" s="856"/>
      <c r="G506" s="856"/>
      <c r="H506" s="856"/>
      <c r="I506" s="856"/>
      <c r="J506" s="856"/>
      <c r="K506" s="856"/>
      <c r="L506" s="856"/>
    </row>
    <row r="507" spans="3:12" hidden="1">
      <c r="C507" s="856"/>
      <c r="D507" s="856"/>
      <c r="E507" s="856"/>
      <c r="F507" s="856"/>
      <c r="G507" s="856"/>
      <c r="H507" s="856"/>
      <c r="I507" s="856"/>
      <c r="J507" s="856"/>
      <c r="K507" s="856"/>
      <c r="L507" s="856"/>
    </row>
    <row r="508" spans="3:12" hidden="1">
      <c r="C508" s="856"/>
      <c r="D508" s="856"/>
      <c r="E508" s="856"/>
      <c r="F508" s="856"/>
      <c r="G508" s="856"/>
      <c r="H508" s="856"/>
      <c r="I508" s="856"/>
      <c r="J508" s="856"/>
      <c r="K508" s="856"/>
      <c r="L508" s="856"/>
    </row>
    <row r="509" spans="3:12" hidden="1">
      <c r="C509" s="856"/>
      <c r="D509" s="856"/>
      <c r="E509" s="856"/>
      <c r="F509" s="856"/>
      <c r="G509" s="856"/>
      <c r="H509" s="856"/>
      <c r="I509" s="856"/>
      <c r="J509" s="856"/>
      <c r="K509" s="856"/>
      <c r="L509" s="856"/>
    </row>
    <row r="510" spans="3:12" hidden="1">
      <c r="C510" s="856"/>
      <c r="D510" s="856"/>
      <c r="E510" s="856"/>
      <c r="F510" s="856"/>
      <c r="G510" s="856"/>
      <c r="H510" s="856"/>
      <c r="I510" s="856"/>
      <c r="J510" s="856"/>
      <c r="K510" s="856"/>
      <c r="L510" s="856"/>
    </row>
    <row r="511" spans="3:12" hidden="1">
      <c r="C511" s="856"/>
      <c r="D511" s="856"/>
      <c r="E511" s="856"/>
      <c r="F511" s="856"/>
      <c r="G511" s="856"/>
      <c r="H511" s="856"/>
      <c r="I511" s="856"/>
      <c r="J511" s="856"/>
      <c r="K511" s="856"/>
      <c r="L511" s="856"/>
    </row>
    <row r="512" spans="3:12" hidden="1">
      <c r="C512" s="856"/>
      <c r="D512" s="856"/>
      <c r="E512" s="856"/>
      <c r="F512" s="856"/>
      <c r="G512" s="856"/>
      <c r="H512" s="856"/>
      <c r="I512" s="856"/>
      <c r="J512" s="856"/>
      <c r="K512" s="856"/>
      <c r="L512" s="856"/>
    </row>
    <row r="513" spans="3:12" hidden="1">
      <c r="C513" s="856"/>
      <c r="D513" s="856"/>
      <c r="E513" s="856"/>
      <c r="F513" s="856"/>
      <c r="G513" s="856"/>
      <c r="H513" s="856"/>
      <c r="I513" s="856"/>
      <c r="J513" s="856"/>
      <c r="K513" s="856"/>
      <c r="L513" s="856"/>
    </row>
    <row r="514" spans="3:12" hidden="1">
      <c r="C514" s="856"/>
      <c r="D514" s="856"/>
      <c r="E514" s="856"/>
      <c r="F514" s="856"/>
      <c r="G514" s="856"/>
      <c r="H514" s="856"/>
      <c r="I514" s="856"/>
      <c r="J514" s="856"/>
      <c r="K514" s="856"/>
      <c r="L514" s="856"/>
    </row>
    <row r="515" spans="3:12" hidden="1">
      <c r="C515" s="856"/>
      <c r="D515" s="856"/>
      <c r="E515" s="856"/>
      <c r="F515" s="856"/>
      <c r="G515" s="856"/>
      <c r="H515" s="856"/>
      <c r="I515" s="856"/>
      <c r="J515" s="856"/>
      <c r="K515" s="856"/>
      <c r="L515" s="856"/>
    </row>
    <row r="516" spans="3:12" hidden="1">
      <c r="C516" s="856"/>
      <c r="D516" s="856"/>
      <c r="E516" s="856"/>
      <c r="F516" s="856"/>
      <c r="G516" s="856"/>
      <c r="H516" s="856"/>
      <c r="I516" s="856"/>
      <c r="J516" s="856"/>
      <c r="K516" s="856"/>
      <c r="L516" s="856"/>
    </row>
    <row r="517" spans="3:12" hidden="1">
      <c r="C517" s="856"/>
      <c r="D517" s="856"/>
      <c r="E517" s="856"/>
      <c r="F517" s="856"/>
      <c r="G517" s="856"/>
      <c r="H517" s="856"/>
      <c r="I517" s="856"/>
      <c r="J517" s="856"/>
      <c r="K517" s="856"/>
      <c r="L517" s="856"/>
    </row>
    <row r="518" spans="3:12" hidden="1">
      <c r="C518" s="856"/>
      <c r="D518" s="856"/>
      <c r="E518" s="856"/>
      <c r="F518" s="856"/>
      <c r="G518" s="856"/>
      <c r="H518" s="856"/>
      <c r="I518" s="856"/>
      <c r="J518" s="856"/>
      <c r="K518" s="856"/>
      <c r="L518" s="856"/>
    </row>
    <row r="519" spans="3:12" hidden="1">
      <c r="C519" s="856"/>
      <c r="D519" s="856"/>
      <c r="E519" s="856"/>
      <c r="F519" s="856"/>
      <c r="G519" s="856"/>
      <c r="H519" s="856"/>
      <c r="I519" s="856"/>
      <c r="J519" s="856"/>
      <c r="K519" s="856"/>
      <c r="L519" s="856"/>
    </row>
    <row r="520" spans="3:12" hidden="1">
      <c r="C520" s="856"/>
      <c r="D520" s="856"/>
      <c r="E520" s="856"/>
      <c r="F520" s="856"/>
      <c r="G520" s="856"/>
      <c r="H520" s="856"/>
      <c r="I520" s="856"/>
      <c r="J520" s="856"/>
      <c r="K520" s="856"/>
      <c r="L520" s="856"/>
    </row>
    <row r="521" spans="3:12" hidden="1">
      <c r="C521" s="856"/>
      <c r="D521" s="856"/>
      <c r="E521" s="856"/>
      <c r="F521" s="856"/>
      <c r="G521" s="856"/>
      <c r="H521" s="856"/>
      <c r="I521" s="856"/>
      <c r="J521" s="856"/>
      <c r="K521" s="856"/>
      <c r="L521" s="856"/>
    </row>
    <row r="522" spans="3:12" hidden="1">
      <c r="C522" s="856"/>
      <c r="D522" s="856"/>
      <c r="E522" s="856"/>
      <c r="F522" s="856"/>
      <c r="G522" s="856"/>
      <c r="H522" s="856"/>
      <c r="I522" s="856"/>
      <c r="J522" s="856"/>
      <c r="K522" s="856"/>
      <c r="L522" s="856"/>
    </row>
    <row r="523" spans="3:12" hidden="1">
      <c r="C523" s="856"/>
      <c r="D523" s="856"/>
      <c r="E523" s="856"/>
      <c r="F523" s="856"/>
      <c r="G523" s="856"/>
      <c r="H523" s="856"/>
      <c r="I523" s="856"/>
      <c r="J523" s="856"/>
      <c r="K523" s="856"/>
      <c r="L523" s="856"/>
    </row>
    <row r="524" spans="3:12" hidden="1">
      <c r="C524" s="856"/>
      <c r="D524" s="856"/>
      <c r="E524" s="856"/>
      <c r="F524" s="856"/>
      <c r="G524" s="856"/>
      <c r="H524" s="856"/>
      <c r="I524" s="856"/>
      <c r="J524" s="856"/>
      <c r="K524" s="856"/>
      <c r="L524" s="856"/>
    </row>
    <row r="525" spans="3:12" hidden="1">
      <c r="C525" s="856"/>
      <c r="D525" s="856"/>
      <c r="E525" s="856"/>
      <c r="F525" s="856"/>
      <c r="G525" s="856"/>
      <c r="H525" s="856"/>
      <c r="I525" s="856"/>
      <c r="J525" s="856"/>
      <c r="K525" s="856"/>
      <c r="L525" s="856"/>
    </row>
    <row r="526" spans="3:12" hidden="1">
      <c r="C526" s="856"/>
      <c r="D526" s="856"/>
      <c r="E526" s="856"/>
      <c r="F526" s="856"/>
      <c r="G526" s="856"/>
      <c r="H526" s="856"/>
      <c r="I526" s="856"/>
      <c r="J526" s="856"/>
      <c r="K526" s="856"/>
      <c r="L526" s="856"/>
    </row>
    <row r="527" spans="3:12" hidden="1">
      <c r="C527" s="856"/>
      <c r="D527" s="856"/>
      <c r="E527" s="856"/>
      <c r="F527" s="856"/>
      <c r="G527" s="856"/>
      <c r="H527" s="856"/>
      <c r="I527" s="856"/>
      <c r="J527" s="856"/>
      <c r="K527" s="856"/>
      <c r="L527" s="856"/>
    </row>
    <row r="528" spans="3:12" hidden="1">
      <c r="C528" s="856"/>
      <c r="D528" s="856"/>
      <c r="E528" s="856"/>
      <c r="F528" s="856"/>
      <c r="G528" s="856"/>
      <c r="H528" s="856"/>
      <c r="I528" s="856"/>
      <c r="J528" s="856"/>
      <c r="K528" s="856"/>
      <c r="L528" s="856"/>
    </row>
    <row r="529" spans="3:12" hidden="1">
      <c r="C529" s="856"/>
      <c r="D529" s="856"/>
      <c r="E529" s="856"/>
      <c r="F529" s="856"/>
      <c r="G529" s="856"/>
      <c r="H529" s="856"/>
      <c r="I529" s="856"/>
      <c r="J529" s="856"/>
      <c r="K529" s="856"/>
      <c r="L529" s="856"/>
    </row>
    <row r="530" spans="3:12" hidden="1">
      <c r="C530" s="856"/>
      <c r="D530" s="856"/>
      <c r="E530" s="856"/>
      <c r="F530" s="856"/>
      <c r="G530" s="856"/>
      <c r="H530" s="856"/>
      <c r="I530" s="856"/>
      <c r="J530" s="856"/>
      <c r="K530" s="856"/>
      <c r="L530" s="856"/>
    </row>
    <row r="531" spans="3:12" hidden="1">
      <c r="C531" s="856"/>
      <c r="D531" s="856"/>
      <c r="E531" s="856"/>
      <c r="F531" s="856"/>
      <c r="G531" s="856"/>
      <c r="H531" s="856"/>
      <c r="I531" s="856"/>
      <c r="J531" s="856"/>
      <c r="K531" s="856"/>
      <c r="L531" s="856"/>
    </row>
    <row r="532" spans="3:12" hidden="1">
      <c r="C532" s="856"/>
      <c r="D532" s="856"/>
      <c r="E532" s="856"/>
      <c r="F532" s="856"/>
      <c r="G532" s="856"/>
      <c r="H532" s="856"/>
      <c r="I532" s="856"/>
      <c r="J532" s="856"/>
      <c r="K532" s="856"/>
      <c r="L532" s="856"/>
    </row>
    <row r="533" spans="3:12" hidden="1">
      <c r="C533" s="856"/>
      <c r="D533" s="856"/>
      <c r="E533" s="856"/>
      <c r="F533" s="856"/>
      <c r="G533" s="856"/>
      <c r="H533" s="856"/>
      <c r="I533" s="856"/>
      <c r="J533" s="856"/>
      <c r="K533" s="856"/>
      <c r="L533" s="856"/>
    </row>
    <row r="534" spans="3:12" hidden="1">
      <c r="C534" s="856"/>
      <c r="D534" s="856"/>
      <c r="E534" s="856"/>
      <c r="F534" s="856"/>
      <c r="G534" s="856"/>
      <c r="H534" s="856"/>
      <c r="I534" s="856"/>
      <c r="J534" s="856"/>
      <c r="K534" s="856"/>
      <c r="L534" s="856"/>
    </row>
    <row r="535" spans="3:12" hidden="1">
      <c r="C535" s="856"/>
      <c r="D535" s="856"/>
      <c r="E535" s="856"/>
      <c r="F535" s="856"/>
      <c r="G535" s="856"/>
      <c r="H535" s="856"/>
      <c r="I535" s="856"/>
      <c r="J535" s="856"/>
      <c r="K535" s="856"/>
      <c r="L535" s="856"/>
    </row>
    <row r="536" spans="3:12" hidden="1">
      <c r="C536" s="856"/>
      <c r="D536" s="856"/>
      <c r="E536" s="856"/>
      <c r="F536" s="856"/>
      <c r="G536" s="856"/>
      <c r="H536" s="856"/>
      <c r="I536" s="856"/>
      <c r="J536" s="856"/>
      <c r="K536" s="856"/>
      <c r="L536" s="856"/>
    </row>
    <row r="537" spans="3:12" hidden="1">
      <c r="C537" s="856"/>
      <c r="D537" s="856"/>
      <c r="E537" s="856"/>
      <c r="F537" s="856"/>
      <c r="G537" s="856"/>
      <c r="H537" s="856"/>
      <c r="I537" s="856"/>
      <c r="J537" s="856"/>
      <c r="K537" s="856"/>
      <c r="L537" s="856"/>
    </row>
    <row r="538" spans="3:12" hidden="1">
      <c r="C538" s="856"/>
      <c r="D538" s="856"/>
      <c r="E538" s="856"/>
      <c r="F538" s="856"/>
      <c r="G538" s="856"/>
      <c r="H538" s="856"/>
      <c r="I538" s="856"/>
      <c r="J538" s="856"/>
      <c r="K538" s="856"/>
      <c r="L538" s="856"/>
    </row>
    <row r="539" spans="3:12" hidden="1">
      <c r="C539" s="856"/>
      <c r="D539" s="856"/>
      <c r="E539" s="856"/>
      <c r="F539" s="856"/>
      <c r="G539" s="856"/>
      <c r="H539" s="856"/>
      <c r="I539" s="856"/>
      <c r="J539" s="856"/>
      <c r="K539" s="856"/>
      <c r="L539" s="856"/>
    </row>
    <row r="540" spans="3:12" hidden="1">
      <c r="C540" s="856"/>
      <c r="D540" s="856"/>
      <c r="E540" s="856"/>
      <c r="F540" s="856"/>
      <c r="G540" s="856"/>
      <c r="H540" s="856"/>
      <c r="I540" s="856"/>
      <c r="J540" s="856"/>
      <c r="K540" s="856"/>
      <c r="L540" s="856"/>
    </row>
    <row r="541" spans="3:12" hidden="1">
      <c r="C541" s="856"/>
      <c r="D541" s="856"/>
      <c r="E541" s="856"/>
      <c r="F541" s="856"/>
      <c r="G541" s="856"/>
      <c r="H541" s="856"/>
      <c r="I541" s="856"/>
      <c r="J541" s="856"/>
      <c r="K541" s="856"/>
      <c r="L541" s="856"/>
    </row>
    <row r="542" spans="3:12" hidden="1">
      <c r="C542" s="856"/>
      <c r="D542" s="856"/>
      <c r="E542" s="856"/>
      <c r="F542" s="856"/>
      <c r="G542" s="856"/>
      <c r="H542" s="856"/>
      <c r="I542" s="856"/>
      <c r="J542" s="856"/>
      <c r="K542" s="856"/>
      <c r="L542" s="856"/>
    </row>
    <row r="543" spans="3:12" hidden="1">
      <c r="C543" s="856"/>
      <c r="D543" s="856"/>
      <c r="E543" s="856"/>
      <c r="F543" s="856"/>
      <c r="G543" s="856"/>
      <c r="H543" s="856"/>
      <c r="I543" s="856"/>
      <c r="J543" s="856"/>
      <c r="K543" s="856"/>
      <c r="L543" s="856"/>
    </row>
    <row r="544" spans="3:12" hidden="1">
      <c r="C544" s="856"/>
      <c r="D544" s="856"/>
      <c r="E544" s="856"/>
      <c r="F544" s="856"/>
      <c r="G544" s="856"/>
      <c r="H544" s="856"/>
      <c r="I544" s="856"/>
      <c r="J544" s="856"/>
      <c r="K544" s="856"/>
      <c r="L544" s="856"/>
    </row>
    <row r="545" spans="3:12" hidden="1">
      <c r="D545" s="856"/>
      <c r="E545" s="856"/>
      <c r="F545" s="856"/>
      <c r="G545" s="856"/>
      <c r="H545" s="856"/>
      <c r="I545" s="856"/>
      <c r="J545" s="856"/>
      <c r="K545" s="856"/>
    </row>
    <row r="546" spans="3:12" hidden="1">
      <c r="D546" s="856"/>
      <c r="E546" s="856"/>
      <c r="F546" s="856"/>
      <c r="G546" s="856"/>
      <c r="H546" s="856"/>
      <c r="I546" s="856"/>
      <c r="J546" s="856"/>
      <c r="K546" s="856"/>
    </row>
    <row r="547" spans="3:12" hidden="1">
      <c r="D547" s="856"/>
      <c r="E547" s="856"/>
      <c r="F547" s="856"/>
      <c r="G547" s="856"/>
      <c r="H547" s="856"/>
      <c r="I547" s="856"/>
      <c r="J547" s="856"/>
      <c r="K547" s="856"/>
    </row>
    <row r="548" spans="3:12" hidden="1">
      <c r="D548" s="856"/>
      <c r="E548" s="856"/>
      <c r="F548" s="856"/>
      <c r="G548" s="856"/>
      <c r="H548" s="856"/>
      <c r="I548" s="856"/>
      <c r="J548" s="856"/>
      <c r="K548" s="856"/>
    </row>
    <row r="549" spans="3:12" hidden="1">
      <c r="D549" s="856"/>
      <c r="E549" s="856"/>
      <c r="F549" s="856"/>
      <c r="G549" s="856"/>
      <c r="H549" s="856"/>
      <c r="I549" s="856"/>
      <c r="J549" s="856"/>
      <c r="K549" s="856"/>
    </row>
    <row r="550" spans="3:12" hidden="1">
      <c r="D550" s="856"/>
      <c r="E550" s="856"/>
      <c r="F550" s="856"/>
      <c r="G550" s="856"/>
      <c r="H550" s="856"/>
      <c r="I550" s="856"/>
      <c r="J550" s="856"/>
      <c r="K550" s="856"/>
    </row>
    <row r="551" spans="3:12" hidden="1">
      <c r="D551" s="856"/>
      <c r="E551" s="856"/>
      <c r="F551" s="856"/>
      <c r="G551" s="856"/>
      <c r="H551" s="856"/>
      <c r="I551" s="856"/>
      <c r="J551" s="856"/>
      <c r="K551" s="856"/>
    </row>
    <row r="552" spans="3:12" hidden="1">
      <c r="C552" s="856"/>
      <c r="D552" s="856"/>
      <c r="E552" s="856"/>
      <c r="F552" s="856"/>
      <c r="G552" s="856"/>
      <c r="H552" s="856"/>
      <c r="I552" s="856"/>
      <c r="J552" s="856"/>
      <c r="K552" s="856"/>
      <c r="L552" s="856"/>
    </row>
    <row r="553" spans="3:12" hidden="1">
      <c r="C553" s="856"/>
      <c r="D553" s="856"/>
      <c r="E553" s="856"/>
      <c r="F553" s="856"/>
      <c r="G553" s="856"/>
      <c r="H553" s="856"/>
      <c r="I553" s="856"/>
      <c r="J553" s="856"/>
      <c r="K553" s="856"/>
      <c r="L553" s="856"/>
    </row>
    <row r="554" spans="3:12" hidden="1">
      <c r="C554" s="856"/>
      <c r="D554" s="856"/>
      <c r="E554" s="856"/>
      <c r="F554" s="856"/>
      <c r="G554" s="856"/>
      <c r="H554" s="856"/>
      <c r="I554" s="856"/>
      <c r="J554" s="856"/>
      <c r="K554" s="856"/>
      <c r="L554" s="856"/>
    </row>
    <row r="555" spans="3:12" hidden="1">
      <c r="C555" s="856"/>
      <c r="D555" s="856"/>
      <c r="E555" s="856"/>
      <c r="F555" s="856"/>
      <c r="G555" s="856"/>
      <c r="H555" s="856"/>
      <c r="I555" s="856"/>
      <c r="J555" s="856"/>
      <c r="K555" s="856"/>
      <c r="L555" s="856"/>
    </row>
    <row r="556" spans="3:12" hidden="1">
      <c r="C556" s="856"/>
      <c r="D556" s="856"/>
      <c r="E556" s="856"/>
      <c r="F556" s="856"/>
      <c r="G556" s="856"/>
      <c r="H556" s="856"/>
      <c r="I556" s="856"/>
      <c r="J556" s="856"/>
      <c r="K556" s="856"/>
      <c r="L556" s="856"/>
    </row>
    <row r="557" spans="3:12" hidden="1">
      <c r="C557" s="856"/>
      <c r="D557" s="856"/>
      <c r="E557" s="856"/>
      <c r="F557" s="856"/>
      <c r="G557" s="856"/>
      <c r="H557" s="856"/>
      <c r="I557" s="856"/>
      <c r="J557" s="856"/>
      <c r="K557" s="856"/>
      <c r="L557" s="856"/>
    </row>
    <row r="558" spans="3:12" hidden="1">
      <c r="C558" s="856"/>
      <c r="D558" s="856"/>
      <c r="E558" s="856"/>
      <c r="F558" s="856"/>
      <c r="G558" s="856"/>
      <c r="H558" s="856"/>
      <c r="I558" s="856"/>
      <c r="J558" s="856"/>
      <c r="K558" s="856"/>
      <c r="L558" s="856"/>
    </row>
    <row r="559" spans="3:12" hidden="1">
      <c r="C559" s="856"/>
      <c r="D559" s="856"/>
      <c r="E559" s="856"/>
      <c r="F559" s="856"/>
      <c r="G559" s="856"/>
      <c r="H559" s="856"/>
      <c r="I559" s="856"/>
      <c r="J559" s="856"/>
      <c r="K559" s="856"/>
      <c r="L559" s="856"/>
    </row>
    <row r="560" spans="3:12" hidden="1">
      <c r="C560" s="856"/>
      <c r="D560" s="856"/>
      <c r="E560" s="856"/>
      <c r="F560" s="856"/>
      <c r="G560" s="856"/>
      <c r="H560" s="856"/>
      <c r="I560" s="856"/>
      <c r="J560" s="856"/>
      <c r="K560" s="856"/>
      <c r="L560" s="856"/>
    </row>
    <row r="561" spans="3:12" hidden="1">
      <c r="C561" s="856"/>
      <c r="D561" s="856"/>
      <c r="E561" s="856"/>
      <c r="F561" s="856"/>
      <c r="G561" s="856"/>
      <c r="H561" s="856"/>
      <c r="I561" s="856"/>
      <c r="J561" s="856"/>
      <c r="K561" s="856"/>
      <c r="L561" s="856"/>
    </row>
    <row r="562" spans="3:12" hidden="1">
      <c r="C562" s="856"/>
      <c r="D562" s="856"/>
      <c r="E562" s="856"/>
      <c r="F562" s="856"/>
      <c r="G562" s="856"/>
      <c r="H562" s="856"/>
      <c r="I562" s="856"/>
      <c r="J562" s="856"/>
      <c r="K562" s="856"/>
      <c r="L562" s="856"/>
    </row>
    <row r="563" spans="3:12" hidden="1">
      <c r="C563" s="856"/>
      <c r="D563" s="856"/>
      <c r="E563" s="856"/>
      <c r="F563" s="856"/>
      <c r="G563" s="856"/>
      <c r="H563" s="856"/>
      <c r="I563" s="856"/>
      <c r="J563" s="856"/>
      <c r="K563" s="856"/>
      <c r="L563" s="856"/>
    </row>
    <row r="564" spans="3:12" hidden="1">
      <c r="C564" s="856"/>
      <c r="D564" s="856"/>
      <c r="E564" s="856"/>
      <c r="F564" s="856"/>
      <c r="G564" s="856"/>
      <c r="H564" s="856"/>
      <c r="I564" s="856"/>
      <c r="J564" s="856"/>
      <c r="K564" s="856"/>
      <c r="L564" s="856"/>
    </row>
    <row r="565" spans="3:12" hidden="1">
      <c r="C565" s="856"/>
      <c r="D565" s="856"/>
      <c r="E565" s="856"/>
      <c r="F565" s="856"/>
      <c r="G565" s="856"/>
      <c r="H565" s="856"/>
      <c r="I565" s="856"/>
      <c r="J565" s="856"/>
      <c r="K565" s="856"/>
      <c r="L565" s="856"/>
    </row>
    <row r="566" spans="3:12" hidden="1">
      <c r="C566" s="856"/>
      <c r="D566" s="856"/>
      <c r="E566" s="856"/>
      <c r="F566" s="856"/>
      <c r="G566" s="856"/>
      <c r="H566" s="856"/>
      <c r="I566" s="856"/>
      <c r="J566" s="856"/>
      <c r="K566" s="856"/>
      <c r="L566" s="856"/>
    </row>
    <row r="567" spans="3:12" hidden="1">
      <c r="C567" s="856"/>
      <c r="D567" s="856"/>
      <c r="E567" s="856"/>
      <c r="F567" s="856"/>
      <c r="G567" s="856"/>
      <c r="H567" s="856"/>
      <c r="I567" s="856"/>
      <c r="J567" s="856"/>
      <c r="K567" s="856"/>
      <c r="L567" s="856"/>
    </row>
    <row r="568" spans="3:12" hidden="1">
      <c r="C568" s="856"/>
      <c r="D568" s="856"/>
      <c r="E568" s="856"/>
      <c r="F568" s="856"/>
      <c r="G568" s="856"/>
      <c r="H568" s="856"/>
      <c r="I568" s="856"/>
      <c r="J568" s="856"/>
      <c r="K568" s="856"/>
      <c r="L568" s="856"/>
    </row>
    <row r="569" spans="3:12" hidden="1">
      <c r="C569" s="856"/>
      <c r="D569" s="856"/>
      <c r="E569" s="856"/>
      <c r="F569" s="856"/>
      <c r="G569" s="856"/>
      <c r="H569" s="856"/>
      <c r="I569" s="856"/>
      <c r="J569" s="856"/>
      <c r="K569" s="856"/>
      <c r="L569" s="856"/>
    </row>
    <row r="570" spans="3:12" hidden="1">
      <c r="C570" s="856"/>
      <c r="D570" s="856"/>
      <c r="E570" s="856"/>
      <c r="F570" s="856"/>
      <c r="G570" s="856"/>
      <c r="H570" s="856"/>
      <c r="I570" s="856"/>
      <c r="J570" s="856"/>
      <c r="K570" s="856"/>
      <c r="L570" s="856"/>
    </row>
    <row r="571" spans="3:12" hidden="1">
      <c r="C571" s="856"/>
      <c r="D571" s="856"/>
      <c r="E571" s="856"/>
      <c r="F571" s="856"/>
      <c r="G571" s="856"/>
      <c r="H571" s="856"/>
      <c r="I571" s="856"/>
      <c r="J571" s="856"/>
      <c r="K571" s="856"/>
      <c r="L571" s="856"/>
    </row>
    <row r="572" spans="3:12" hidden="1">
      <c r="C572" s="856"/>
      <c r="D572" s="856"/>
      <c r="E572" s="856"/>
      <c r="F572" s="856"/>
      <c r="G572" s="856"/>
      <c r="H572" s="856"/>
      <c r="I572" s="856"/>
      <c r="J572" s="856"/>
      <c r="K572" s="856"/>
      <c r="L572" s="856"/>
    </row>
    <row r="573" spans="3:12" hidden="1">
      <c r="C573" s="856"/>
      <c r="D573" s="856"/>
      <c r="E573" s="856"/>
      <c r="F573" s="856"/>
      <c r="G573" s="856"/>
      <c r="H573" s="856"/>
      <c r="I573" s="856"/>
      <c r="J573" s="856"/>
      <c r="K573" s="856"/>
      <c r="L573" s="856"/>
    </row>
    <row r="574" spans="3:12" hidden="1">
      <c r="C574" s="856"/>
      <c r="D574" s="856"/>
      <c r="E574" s="856"/>
      <c r="F574" s="856"/>
      <c r="G574" s="856"/>
      <c r="H574" s="856"/>
      <c r="I574" s="856"/>
      <c r="J574" s="856"/>
      <c r="K574" s="856"/>
      <c r="L574" s="856"/>
    </row>
    <row r="575" spans="3:12" hidden="1">
      <c r="C575" s="856"/>
      <c r="D575" s="856"/>
      <c r="E575" s="856"/>
      <c r="F575" s="856"/>
      <c r="G575" s="856"/>
      <c r="H575" s="856"/>
      <c r="I575" s="856"/>
      <c r="J575" s="856"/>
      <c r="K575" s="856"/>
      <c r="L575" s="856"/>
    </row>
    <row r="576" spans="3:12" hidden="1">
      <c r="C576" s="856"/>
      <c r="D576" s="856"/>
      <c r="E576" s="856"/>
      <c r="F576" s="856"/>
      <c r="G576" s="856"/>
      <c r="H576" s="856"/>
      <c r="I576" s="856"/>
      <c r="J576" s="856"/>
      <c r="K576" s="856"/>
      <c r="L576" s="856"/>
    </row>
    <row r="577" spans="3:12" hidden="1">
      <c r="C577" s="856"/>
      <c r="D577" s="856"/>
      <c r="E577" s="856"/>
      <c r="F577" s="856"/>
      <c r="G577" s="856"/>
      <c r="H577" s="856"/>
      <c r="I577" s="856"/>
      <c r="J577" s="856"/>
      <c r="K577" s="856"/>
      <c r="L577" s="856"/>
    </row>
    <row r="578" spans="3:12" hidden="1">
      <c r="C578" s="856"/>
      <c r="D578" s="856"/>
      <c r="E578" s="856"/>
      <c r="F578" s="856"/>
      <c r="G578" s="856"/>
      <c r="H578" s="856"/>
      <c r="I578" s="856"/>
      <c r="J578" s="856"/>
      <c r="K578" s="856"/>
      <c r="L578" s="856"/>
    </row>
    <row r="579" spans="3:12" hidden="1">
      <c r="C579" s="856"/>
      <c r="D579" s="856"/>
      <c r="E579" s="856"/>
      <c r="F579" s="856"/>
      <c r="G579" s="856"/>
      <c r="H579" s="856"/>
      <c r="I579" s="856"/>
      <c r="J579" s="856"/>
      <c r="K579" s="856"/>
      <c r="L579" s="856"/>
    </row>
    <row r="580" spans="3:12" hidden="1">
      <c r="C580" s="856"/>
      <c r="D580" s="856"/>
      <c r="E580" s="856"/>
      <c r="F580" s="856"/>
      <c r="G580" s="856"/>
      <c r="H580" s="856"/>
      <c r="I580" s="856"/>
      <c r="J580" s="856"/>
      <c r="K580" s="856"/>
      <c r="L580" s="856"/>
    </row>
    <row r="581" spans="3:12" hidden="1">
      <c r="C581" s="856"/>
      <c r="D581" s="856"/>
      <c r="E581" s="856"/>
      <c r="F581" s="856"/>
      <c r="G581" s="856"/>
      <c r="H581" s="856"/>
      <c r="I581" s="856"/>
      <c r="J581" s="856"/>
      <c r="K581" s="856"/>
      <c r="L581" s="856"/>
    </row>
    <row r="582" spans="3:12" hidden="1">
      <c r="C582" s="856"/>
      <c r="D582" s="856"/>
      <c r="E582" s="856"/>
      <c r="F582" s="856"/>
      <c r="G582" s="856"/>
      <c r="H582" s="856"/>
      <c r="I582" s="856"/>
      <c r="J582" s="856"/>
      <c r="K582" s="856"/>
      <c r="L582" s="856"/>
    </row>
    <row r="583" spans="3:12" hidden="1">
      <c r="C583" s="856"/>
      <c r="D583" s="856"/>
      <c r="E583" s="856"/>
      <c r="F583" s="856"/>
      <c r="G583" s="856"/>
      <c r="H583" s="856"/>
      <c r="I583" s="856"/>
      <c r="J583" s="856"/>
      <c r="K583" s="856"/>
      <c r="L583" s="856"/>
    </row>
    <row r="584" spans="3:12" hidden="1">
      <c r="C584" s="856"/>
      <c r="D584" s="856"/>
      <c r="E584" s="856"/>
      <c r="F584" s="856"/>
      <c r="G584" s="856"/>
      <c r="H584" s="856"/>
      <c r="I584" s="856"/>
      <c r="J584" s="856"/>
      <c r="K584" s="856"/>
      <c r="L584" s="856"/>
    </row>
    <row r="585" spans="3:12" hidden="1">
      <c r="C585" s="856"/>
      <c r="D585" s="856"/>
      <c r="E585" s="856"/>
      <c r="F585" s="856"/>
      <c r="G585" s="856"/>
      <c r="H585" s="856"/>
      <c r="I585" s="856"/>
      <c r="J585" s="856"/>
      <c r="K585" s="856"/>
      <c r="L585" s="856"/>
    </row>
    <row r="586" spans="3:12" hidden="1">
      <c r="C586" s="856"/>
      <c r="D586" s="856"/>
      <c r="E586" s="856"/>
      <c r="F586" s="856"/>
      <c r="G586" s="856"/>
      <c r="H586" s="856"/>
      <c r="I586" s="856"/>
      <c r="J586" s="856"/>
      <c r="K586" s="856"/>
      <c r="L586" s="856"/>
    </row>
    <row r="587" spans="3:12" hidden="1">
      <c r="C587" s="856"/>
      <c r="D587" s="856"/>
      <c r="E587" s="856"/>
      <c r="F587" s="856"/>
      <c r="G587" s="856"/>
      <c r="H587" s="856"/>
      <c r="I587" s="856"/>
      <c r="J587" s="856"/>
      <c r="K587" s="856"/>
      <c r="L587" s="856"/>
    </row>
    <row r="588" spans="3:12" hidden="1">
      <c r="C588" s="856"/>
      <c r="D588" s="856"/>
      <c r="E588" s="856"/>
      <c r="F588" s="856"/>
      <c r="G588" s="856"/>
      <c r="H588" s="856"/>
      <c r="I588" s="856"/>
      <c r="J588" s="856"/>
      <c r="K588" s="856"/>
      <c r="L588" s="856"/>
    </row>
    <row r="589" spans="3:12" hidden="1">
      <c r="C589" s="856"/>
      <c r="D589" s="856"/>
      <c r="E589" s="856"/>
      <c r="F589" s="856"/>
      <c r="G589" s="856"/>
      <c r="H589" s="856"/>
      <c r="I589" s="856"/>
      <c r="J589" s="856"/>
      <c r="K589" s="856"/>
      <c r="L589" s="856"/>
    </row>
    <row r="590" spans="3:12" hidden="1">
      <c r="C590" s="856"/>
      <c r="D590" s="856"/>
      <c r="E590" s="856"/>
      <c r="F590" s="856"/>
      <c r="G590" s="856"/>
      <c r="H590" s="856"/>
      <c r="I590" s="856"/>
      <c r="J590" s="856"/>
      <c r="K590" s="856"/>
      <c r="L590" s="856"/>
    </row>
    <row r="591" spans="3:12" hidden="1">
      <c r="C591" s="856"/>
      <c r="D591" s="856"/>
      <c r="E591" s="856"/>
      <c r="F591" s="856"/>
      <c r="G591" s="856"/>
      <c r="H591" s="856"/>
      <c r="I591" s="856"/>
      <c r="J591" s="856"/>
      <c r="K591" s="856"/>
      <c r="L591" s="856"/>
    </row>
    <row r="592" spans="3:12" hidden="1">
      <c r="C592" s="856"/>
      <c r="D592" s="856"/>
      <c r="E592" s="856"/>
      <c r="F592" s="856"/>
      <c r="G592" s="856"/>
      <c r="H592" s="856"/>
      <c r="I592" s="856"/>
      <c r="J592" s="856"/>
      <c r="K592" s="856"/>
      <c r="L592" s="856"/>
    </row>
    <row r="593" spans="3:12" hidden="1">
      <c r="C593" s="856"/>
      <c r="D593" s="856"/>
      <c r="E593" s="856"/>
      <c r="F593" s="856"/>
      <c r="G593" s="856"/>
      <c r="H593" s="856"/>
      <c r="I593" s="856"/>
      <c r="J593" s="856"/>
      <c r="K593" s="856"/>
      <c r="L593" s="856"/>
    </row>
    <row r="594" spans="3:12" hidden="1">
      <c r="C594" s="856"/>
      <c r="D594" s="856"/>
      <c r="E594" s="856"/>
      <c r="F594" s="856"/>
      <c r="G594" s="856"/>
      <c r="H594" s="856"/>
      <c r="I594" s="856"/>
      <c r="J594" s="856"/>
      <c r="K594" s="856"/>
      <c r="L594" s="856"/>
    </row>
    <row r="595" spans="3:12" hidden="1">
      <c r="C595" s="856"/>
      <c r="D595" s="856"/>
      <c r="E595" s="856"/>
      <c r="F595" s="856"/>
      <c r="G595" s="856"/>
      <c r="H595" s="856"/>
      <c r="I595" s="856"/>
      <c r="J595" s="856"/>
      <c r="K595" s="856"/>
      <c r="L595" s="856"/>
    </row>
    <row r="596" spans="3:12" hidden="1">
      <c r="C596" s="856"/>
      <c r="D596" s="856"/>
      <c r="E596" s="856"/>
      <c r="F596" s="856"/>
      <c r="G596" s="856"/>
      <c r="H596" s="856"/>
      <c r="I596" s="856"/>
      <c r="J596" s="856"/>
      <c r="K596" s="856"/>
      <c r="L596" s="856"/>
    </row>
    <row r="597" spans="3:12" hidden="1">
      <c r="C597" s="856"/>
      <c r="D597" s="856"/>
      <c r="E597" s="856"/>
      <c r="F597" s="856"/>
      <c r="G597" s="856"/>
      <c r="H597" s="856"/>
      <c r="I597" s="856"/>
      <c r="J597" s="856"/>
      <c r="K597" s="856"/>
      <c r="L597" s="856"/>
    </row>
    <row r="598" spans="3:12" hidden="1">
      <c r="C598" s="856"/>
      <c r="D598" s="856"/>
      <c r="E598" s="856"/>
      <c r="F598" s="856"/>
      <c r="G598" s="856"/>
      <c r="H598" s="856"/>
      <c r="I598" s="856"/>
      <c r="J598" s="856"/>
      <c r="K598" s="856"/>
      <c r="L598" s="856"/>
    </row>
    <row r="599" spans="3:12" hidden="1">
      <c r="D599" s="856"/>
      <c r="E599" s="856"/>
      <c r="F599" s="856"/>
      <c r="G599" s="856"/>
      <c r="H599" s="856"/>
      <c r="I599" s="856"/>
      <c r="J599" s="856"/>
      <c r="K599" s="856"/>
    </row>
    <row r="600" spans="3:12" hidden="1">
      <c r="D600" s="856"/>
      <c r="E600" s="856"/>
      <c r="F600" s="856"/>
      <c r="G600" s="856"/>
      <c r="H600" s="856"/>
      <c r="I600" s="856"/>
      <c r="J600" s="856"/>
      <c r="K600" s="856"/>
    </row>
    <row r="601" spans="3:12" hidden="1">
      <c r="D601" s="856"/>
      <c r="E601" s="856"/>
      <c r="F601" s="856"/>
      <c r="G601" s="856"/>
      <c r="H601" s="856"/>
      <c r="I601" s="856"/>
      <c r="J601" s="856"/>
      <c r="K601" s="856"/>
    </row>
    <row r="602" spans="3:12" hidden="1">
      <c r="D602" s="856"/>
      <c r="E602" s="856"/>
      <c r="F602" s="856"/>
      <c r="G602" s="856"/>
      <c r="H602" s="856"/>
      <c r="I602" s="856"/>
      <c r="J602" s="856"/>
      <c r="K602" s="856"/>
    </row>
    <row r="603" spans="3:12" hidden="1">
      <c r="D603" s="856"/>
      <c r="E603" s="856"/>
      <c r="F603" s="856"/>
      <c r="G603" s="856"/>
      <c r="H603" s="856"/>
      <c r="I603" s="856"/>
      <c r="J603" s="856"/>
      <c r="K603" s="856"/>
    </row>
    <row r="604" spans="3:12" hidden="1">
      <c r="D604" s="856"/>
      <c r="E604" s="856"/>
      <c r="F604" s="856"/>
      <c r="G604" s="856"/>
      <c r="H604" s="856"/>
      <c r="I604" s="856"/>
      <c r="J604" s="856"/>
      <c r="K604" s="856"/>
    </row>
    <row r="605" spans="3:12" hidden="1">
      <c r="C605" s="856"/>
      <c r="D605" s="856"/>
      <c r="E605" s="856"/>
      <c r="F605" s="856"/>
      <c r="G605" s="856"/>
      <c r="H605" s="856"/>
      <c r="I605" s="856"/>
      <c r="J605" s="856"/>
      <c r="K605" s="856"/>
      <c r="L605" s="856"/>
    </row>
    <row r="606" spans="3:12" hidden="1">
      <c r="C606" s="856"/>
      <c r="D606" s="856"/>
      <c r="E606" s="856"/>
      <c r="F606" s="856"/>
      <c r="G606" s="856"/>
      <c r="H606" s="856"/>
      <c r="I606" s="856"/>
      <c r="J606" s="856"/>
      <c r="K606" s="856"/>
      <c r="L606" s="856"/>
    </row>
    <row r="607" spans="3:12" hidden="1">
      <c r="C607" s="856"/>
      <c r="D607" s="856"/>
      <c r="E607" s="856"/>
      <c r="F607" s="856"/>
      <c r="G607" s="856"/>
      <c r="H607" s="856"/>
      <c r="I607" s="856"/>
      <c r="J607" s="856"/>
      <c r="K607" s="856"/>
      <c r="L607" s="856"/>
    </row>
    <row r="608" spans="3:12" hidden="1">
      <c r="C608" s="856"/>
      <c r="D608" s="856"/>
      <c r="E608" s="856"/>
      <c r="F608" s="856"/>
      <c r="G608" s="856"/>
      <c r="H608" s="856"/>
      <c r="I608" s="856"/>
      <c r="J608" s="856"/>
      <c r="K608" s="856"/>
      <c r="L608" s="856"/>
    </row>
    <row r="609" spans="3:12" hidden="1">
      <c r="C609" s="856"/>
      <c r="D609" s="856"/>
      <c r="E609" s="856"/>
      <c r="F609" s="856"/>
      <c r="G609" s="856"/>
      <c r="H609" s="856"/>
      <c r="I609" s="856"/>
      <c r="J609" s="856"/>
      <c r="K609" s="856"/>
      <c r="L609" s="856"/>
    </row>
    <row r="610" spans="3:12" hidden="1">
      <c r="C610" s="856"/>
      <c r="D610" s="856"/>
      <c r="E610" s="856"/>
      <c r="F610" s="856"/>
      <c r="G610" s="856"/>
      <c r="H610" s="856"/>
      <c r="I610" s="856"/>
      <c r="J610" s="856"/>
      <c r="K610" s="856"/>
      <c r="L610" s="856"/>
    </row>
    <row r="611" spans="3:12" hidden="1">
      <c r="C611" s="856"/>
      <c r="D611" s="856"/>
      <c r="E611" s="856"/>
      <c r="F611" s="856"/>
      <c r="G611" s="856"/>
      <c r="H611" s="856"/>
      <c r="I611" s="856"/>
      <c r="J611" s="856"/>
      <c r="K611" s="856"/>
      <c r="L611" s="856"/>
    </row>
    <row r="612" spans="3:12" hidden="1">
      <c r="C612" s="856"/>
      <c r="D612" s="856"/>
      <c r="E612" s="856"/>
      <c r="F612" s="856"/>
      <c r="G612" s="856"/>
      <c r="H612" s="856"/>
      <c r="I612" s="856"/>
      <c r="J612" s="856"/>
      <c r="K612" s="856"/>
      <c r="L612" s="856"/>
    </row>
    <row r="613" spans="3:12" hidden="1">
      <c r="C613" s="856"/>
      <c r="D613" s="856"/>
      <c r="E613" s="856"/>
      <c r="F613" s="856"/>
      <c r="G613" s="856"/>
      <c r="H613" s="856"/>
      <c r="I613" s="856"/>
      <c r="J613" s="856"/>
      <c r="K613" s="856"/>
      <c r="L613" s="856"/>
    </row>
    <row r="614" spans="3:12" hidden="1">
      <c r="C614" s="856"/>
      <c r="D614" s="856"/>
      <c r="E614" s="856"/>
      <c r="F614" s="856"/>
      <c r="G614" s="856"/>
      <c r="H614" s="856"/>
      <c r="I614" s="856"/>
      <c r="J614" s="856"/>
      <c r="K614" s="856"/>
      <c r="L614" s="856"/>
    </row>
    <row r="615" spans="3:12" hidden="1">
      <c r="C615" s="856"/>
      <c r="D615" s="856"/>
      <c r="E615" s="856"/>
      <c r="F615" s="856"/>
      <c r="G615" s="856"/>
      <c r="H615" s="856"/>
      <c r="I615" s="856"/>
      <c r="J615" s="856"/>
      <c r="K615" s="856"/>
      <c r="L615" s="856"/>
    </row>
    <row r="616" spans="3:12" hidden="1">
      <c r="C616" s="856"/>
      <c r="D616" s="856"/>
      <c r="E616" s="856"/>
      <c r="F616" s="856"/>
      <c r="G616" s="856"/>
      <c r="H616" s="856"/>
      <c r="I616" s="856"/>
      <c r="J616" s="856"/>
      <c r="K616" s="856"/>
      <c r="L616" s="856"/>
    </row>
    <row r="617" spans="3:12" hidden="1">
      <c r="C617" s="856"/>
      <c r="D617" s="856"/>
      <c r="E617" s="856"/>
      <c r="F617" s="856"/>
      <c r="G617" s="856"/>
      <c r="H617" s="856"/>
      <c r="I617" s="856"/>
      <c r="J617" s="856"/>
      <c r="K617" s="856"/>
      <c r="L617" s="856"/>
    </row>
    <row r="618" spans="3:12" hidden="1">
      <c r="C618" s="856"/>
      <c r="D618" s="856"/>
      <c r="E618" s="856"/>
      <c r="F618" s="856"/>
      <c r="G618" s="856"/>
      <c r="H618" s="856"/>
      <c r="I618" s="856"/>
      <c r="J618" s="856"/>
      <c r="K618" s="856"/>
      <c r="L618" s="856"/>
    </row>
    <row r="619" spans="3:12" hidden="1">
      <c r="C619" s="856"/>
      <c r="D619" s="856"/>
      <c r="E619" s="856"/>
      <c r="F619" s="856"/>
      <c r="G619" s="856"/>
      <c r="H619" s="856"/>
      <c r="I619" s="856"/>
      <c r="J619" s="856"/>
      <c r="K619" s="856"/>
      <c r="L619" s="856"/>
    </row>
    <row r="620" spans="3:12" hidden="1">
      <c r="C620" s="856"/>
      <c r="D620" s="856"/>
      <c r="E620" s="856"/>
      <c r="F620" s="856"/>
      <c r="G620" s="856"/>
      <c r="H620" s="856"/>
      <c r="I620" s="856"/>
      <c r="J620" s="856"/>
      <c r="K620" s="856"/>
      <c r="L620" s="856"/>
    </row>
    <row r="621" spans="3:12" hidden="1">
      <c r="C621" s="856"/>
      <c r="D621" s="856"/>
      <c r="E621" s="856"/>
      <c r="F621" s="856"/>
      <c r="G621" s="856"/>
      <c r="H621" s="856"/>
      <c r="I621" s="856"/>
      <c r="J621" s="856"/>
      <c r="K621" s="856"/>
      <c r="L621" s="856"/>
    </row>
    <row r="622" spans="3:12" hidden="1">
      <c r="C622" s="856"/>
      <c r="D622" s="856"/>
      <c r="E622" s="856"/>
      <c r="F622" s="856"/>
      <c r="G622" s="856"/>
      <c r="H622" s="856"/>
      <c r="I622" s="856"/>
      <c r="J622" s="856"/>
      <c r="K622" s="856"/>
      <c r="L622" s="856"/>
    </row>
    <row r="623" spans="3:12" hidden="1">
      <c r="C623" s="856"/>
      <c r="D623" s="856"/>
      <c r="E623" s="856"/>
      <c r="F623" s="856"/>
      <c r="G623" s="856"/>
      <c r="H623" s="856"/>
      <c r="I623" s="856"/>
      <c r="J623" s="856"/>
      <c r="K623" s="856"/>
      <c r="L623" s="856"/>
    </row>
    <row r="624" spans="3:12" hidden="1">
      <c r="C624" s="856"/>
      <c r="D624" s="856"/>
      <c r="E624" s="856"/>
      <c r="F624" s="856"/>
      <c r="G624" s="856"/>
      <c r="H624" s="856"/>
      <c r="I624" s="856"/>
      <c r="J624" s="856"/>
      <c r="K624" s="856"/>
      <c r="L624" s="856"/>
    </row>
    <row r="625" spans="3:12" hidden="1">
      <c r="C625" s="856"/>
      <c r="D625" s="856"/>
      <c r="E625" s="856"/>
      <c r="F625" s="856"/>
      <c r="G625" s="856"/>
      <c r="H625" s="856"/>
      <c r="I625" s="856"/>
      <c r="J625" s="856"/>
      <c r="K625" s="856"/>
      <c r="L625" s="856"/>
    </row>
    <row r="626" spans="3:12" hidden="1">
      <c r="C626" s="856"/>
      <c r="D626" s="856"/>
      <c r="E626" s="856"/>
      <c r="F626" s="856"/>
      <c r="G626" s="856"/>
      <c r="H626" s="856"/>
      <c r="I626" s="856"/>
      <c r="J626" s="856"/>
      <c r="K626" s="856"/>
      <c r="L626" s="856"/>
    </row>
    <row r="627" spans="3:12" hidden="1">
      <c r="C627" s="856"/>
      <c r="D627" s="856"/>
      <c r="E627" s="856"/>
      <c r="F627" s="856"/>
      <c r="G627" s="856"/>
      <c r="H627" s="856"/>
      <c r="I627" s="856"/>
      <c r="J627" s="856"/>
      <c r="K627" s="856"/>
      <c r="L627" s="856"/>
    </row>
    <row r="628" spans="3:12" hidden="1">
      <c r="C628" s="856"/>
      <c r="D628" s="856"/>
      <c r="E628" s="856"/>
      <c r="F628" s="856"/>
      <c r="G628" s="856"/>
      <c r="H628" s="856"/>
      <c r="I628" s="856"/>
      <c r="J628" s="856"/>
      <c r="K628" s="856"/>
      <c r="L628" s="856"/>
    </row>
    <row r="629" spans="3:12" hidden="1">
      <c r="C629" s="856"/>
      <c r="D629" s="856"/>
      <c r="E629" s="856"/>
      <c r="F629" s="856"/>
      <c r="G629" s="856"/>
      <c r="H629" s="856"/>
      <c r="I629" s="856"/>
      <c r="J629" s="856"/>
      <c r="K629" s="856"/>
      <c r="L629" s="856"/>
    </row>
    <row r="630" spans="3:12" hidden="1">
      <c r="C630" s="856"/>
      <c r="D630" s="856"/>
      <c r="E630" s="856"/>
      <c r="F630" s="856"/>
      <c r="G630" s="856"/>
      <c r="H630" s="856"/>
      <c r="I630" s="856"/>
      <c r="J630" s="856"/>
      <c r="K630" s="856"/>
      <c r="L630" s="856"/>
    </row>
    <row r="631" spans="3:12" hidden="1">
      <c r="C631" s="856"/>
      <c r="D631" s="856"/>
      <c r="E631" s="856"/>
      <c r="F631" s="856"/>
      <c r="G631" s="856"/>
      <c r="H631" s="856"/>
      <c r="I631" s="856"/>
      <c r="J631" s="856"/>
      <c r="K631" s="856"/>
      <c r="L631" s="856"/>
    </row>
    <row r="632" spans="3:12" hidden="1">
      <c r="C632" s="856"/>
      <c r="D632" s="856"/>
      <c r="E632" s="856"/>
      <c r="F632" s="856"/>
      <c r="G632" s="856"/>
      <c r="H632" s="856"/>
      <c r="I632" s="856"/>
      <c r="J632" s="856"/>
      <c r="K632" s="856"/>
      <c r="L632" s="856"/>
    </row>
    <row r="633" spans="3:12" hidden="1">
      <c r="C633" s="856"/>
      <c r="D633" s="856"/>
      <c r="E633" s="856"/>
      <c r="F633" s="856"/>
      <c r="G633" s="856"/>
      <c r="H633" s="856"/>
      <c r="I633" s="856"/>
      <c r="J633" s="856"/>
      <c r="K633" s="856"/>
      <c r="L633" s="856"/>
    </row>
    <row r="634" spans="3:12" hidden="1">
      <c r="C634" s="856"/>
      <c r="D634" s="856"/>
      <c r="E634" s="856"/>
      <c r="F634" s="856"/>
      <c r="G634" s="856"/>
      <c r="H634" s="856"/>
      <c r="I634" s="856"/>
      <c r="J634" s="856"/>
      <c r="K634" s="856"/>
      <c r="L634" s="856"/>
    </row>
    <row r="635" spans="3:12" hidden="1">
      <c r="C635" s="856"/>
      <c r="D635" s="856"/>
      <c r="E635" s="856"/>
      <c r="F635" s="856"/>
      <c r="G635" s="856"/>
      <c r="H635" s="856"/>
      <c r="I635" s="856"/>
      <c r="J635" s="856"/>
      <c r="K635" s="856"/>
      <c r="L635" s="856"/>
    </row>
    <row r="636" spans="3:12" hidden="1">
      <c r="C636" s="856"/>
      <c r="D636" s="856"/>
      <c r="E636" s="856"/>
      <c r="F636" s="856"/>
      <c r="G636" s="856"/>
      <c r="H636" s="856"/>
      <c r="I636" s="856"/>
      <c r="J636" s="856"/>
      <c r="K636" s="856"/>
      <c r="L636" s="856"/>
    </row>
    <row r="637" spans="3:12" hidden="1">
      <c r="C637" s="856"/>
      <c r="D637" s="856"/>
      <c r="E637" s="856"/>
      <c r="F637" s="856"/>
      <c r="G637" s="856"/>
      <c r="H637" s="856"/>
      <c r="I637" s="856"/>
      <c r="J637" s="856"/>
      <c r="K637" s="856"/>
      <c r="L637" s="856"/>
    </row>
    <row r="638" spans="3:12" hidden="1">
      <c r="C638" s="856"/>
      <c r="D638" s="856"/>
      <c r="E638" s="856"/>
      <c r="F638" s="856"/>
      <c r="G638" s="856"/>
      <c r="H638" s="856"/>
      <c r="I638" s="856"/>
      <c r="J638" s="856"/>
      <c r="K638" s="856"/>
      <c r="L638" s="856"/>
    </row>
    <row r="639" spans="3:12" hidden="1">
      <c r="C639" s="856"/>
      <c r="D639" s="856"/>
      <c r="E639" s="856"/>
      <c r="F639" s="856"/>
      <c r="G639" s="856"/>
      <c r="H639" s="856"/>
      <c r="I639" s="856"/>
      <c r="J639" s="856"/>
      <c r="K639" s="856"/>
      <c r="L639" s="856"/>
    </row>
    <row r="640" spans="3:12" hidden="1">
      <c r="C640" s="856"/>
      <c r="D640" s="856"/>
      <c r="E640" s="856"/>
      <c r="F640" s="856"/>
      <c r="G640" s="856"/>
      <c r="H640" s="856"/>
      <c r="I640" s="856"/>
      <c r="J640" s="856"/>
      <c r="K640" s="856"/>
      <c r="L640" s="856"/>
    </row>
    <row r="641" spans="3:12" hidden="1">
      <c r="C641" s="856"/>
      <c r="D641" s="856"/>
      <c r="E641" s="856"/>
      <c r="F641" s="856"/>
      <c r="G641" s="856"/>
      <c r="H641" s="856"/>
      <c r="I641" s="856"/>
      <c r="J641" s="856"/>
      <c r="K641" s="856"/>
      <c r="L641" s="856"/>
    </row>
    <row r="642" spans="3:12" hidden="1">
      <c r="C642" s="856"/>
      <c r="D642" s="856"/>
      <c r="E642" s="856"/>
      <c r="F642" s="856"/>
      <c r="G642" s="856"/>
      <c r="H642" s="856"/>
      <c r="I642" s="856"/>
      <c r="J642" s="856"/>
      <c r="K642" s="856"/>
      <c r="L642" s="856"/>
    </row>
    <row r="643" spans="3:12" hidden="1">
      <c r="C643" s="856"/>
      <c r="D643" s="856"/>
      <c r="E643" s="856"/>
      <c r="F643" s="856"/>
      <c r="G643" s="856"/>
      <c r="H643" s="856"/>
      <c r="I643" s="856"/>
      <c r="J643" s="856"/>
      <c r="K643" s="856"/>
      <c r="L643" s="856"/>
    </row>
    <row r="644" spans="3:12" hidden="1">
      <c r="C644" s="856"/>
      <c r="D644" s="856"/>
      <c r="E644" s="856"/>
      <c r="F644" s="856"/>
      <c r="G644" s="856"/>
      <c r="H644" s="856"/>
      <c r="I644" s="856"/>
      <c r="J644" s="856"/>
      <c r="K644" s="856"/>
      <c r="L644" s="856"/>
    </row>
    <row r="645" spans="3:12" hidden="1">
      <c r="C645" s="856"/>
      <c r="D645" s="856"/>
      <c r="E645" s="856"/>
      <c r="F645" s="856"/>
      <c r="G645" s="856"/>
      <c r="H645" s="856"/>
      <c r="I645" s="856"/>
      <c r="J645" s="856"/>
      <c r="K645" s="856"/>
      <c r="L645" s="856"/>
    </row>
    <row r="646" spans="3:12" hidden="1">
      <c r="C646" s="856"/>
      <c r="D646" s="856"/>
      <c r="E646" s="856"/>
      <c r="F646" s="856"/>
      <c r="G646" s="856"/>
      <c r="H646" s="856"/>
      <c r="I646" s="856"/>
      <c r="J646" s="856"/>
      <c r="K646" s="856"/>
      <c r="L646" s="856"/>
    </row>
    <row r="647" spans="3:12" hidden="1">
      <c r="C647" s="856"/>
      <c r="D647" s="856"/>
      <c r="E647" s="856"/>
      <c r="F647" s="856"/>
      <c r="G647" s="856"/>
      <c r="H647" s="856"/>
      <c r="I647" s="856"/>
      <c r="J647" s="856"/>
      <c r="K647" s="856"/>
      <c r="L647" s="856"/>
    </row>
    <row r="648" spans="3:12" hidden="1">
      <c r="C648" s="856"/>
      <c r="D648" s="856"/>
      <c r="E648" s="856"/>
      <c r="F648" s="856"/>
      <c r="G648" s="856"/>
      <c r="H648" s="856"/>
      <c r="I648" s="856"/>
      <c r="J648" s="856"/>
      <c r="K648" s="856"/>
      <c r="L648" s="856"/>
    </row>
    <row r="649" spans="3:12" hidden="1">
      <c r="C649" s="856"/>
      <c r="D649" s="856"/>
      <c r="E649" s="856"/>
      <c r="F649" s="856"/>
      <c r="G649" s="856"/>
      <c r="H649" s="856"/>
      <c r="I649" s="856"/>
      <c r="J649" s="856"/>
      <c r="K649" s="856"/>
      <c r="L649" s="856"/>
    </row>
    <row r="650" spans="3:12" hidden="1">
      <c r="C650" s="856"/>
      <c r="D650" s="856"/>
      <c r="E650" s="856"/>
      <c r="F650" s="856"/>
      <c r="G650" s="856"/>
      <c r="H650" s="856"/>
      <c r="I650" s="856"/>
      <c r="J650" s="856"/>
      <c r="K650" s="856"/>
      <c r="L650" s="856"/>
    </row>
    <row r="651" spans="3:12" hidden="1">
      <c r="C651" s="856"/>
      <c r="D651" s="856"/>
      <c r="E651" s="856"/>
      <c r="F651" s="856"/>
      <c r="G651" s="856"/>
      <c r="H651" s="856"/>
      <c r="I651" s="856"/>
      <c r="J651" s="856"/>
      <c r="K651" s="856"/>
      <c r="L651" s="856"/>
    </row>
    <row r="656" spans="3:12" hidden="1">
      <c r="D656" s="856"/>
      <c r="E656" s="856"/>
      <c r="F656" s="856"/>
      <c r="G656" s="856"/>
      <c r="H656" s="856"/>
      <c r="I656" s="856"/>
      <c r="J656" s="856"/>
      <c r="K656" s="856"/>
    </row>
    <row r="657" spans="3:12" hidden="1">
      <c r="D657" s="856"/>
      <c r="E657" s="856"/>
      <c r="F657" s="856"/>
      <c r="G657" s="856"/>
      <c r="H657" s="856"/>
      <c r="I657" s="856"/>
      <c r="J657" s="856"/>
      <c r="K657" s="856"/>
    </row>
    <row r="658" spans="3:12" hidden="1">
      <c r="D658" s="856"/>
      <c r="E658" s="856"/>
      <c r="F658" s="856"/>
      <c r="G658" s="856"/>
      <c r="H658" s="856"/>
      <c r="I658" s="856"/>
      <c r="J658" s="856"/>
      <c r="K658" s="856"/>
    </row>
    <row r="659" spans="3:12" hidden="1">
      <c r="D659" s="856"/>
      <c r="E659" s="856"/>
      <c r="F659" s="856"/>
      <c r="G659" s="856"/>
      <c r="H659" s="856"/>
      <c r="I659" s="856"/>
      <c r="J659" s="856"/>
      <c r="K659" s="856"/>
    </row>
    <row r="660" spans="3:12" hidden="1">
      <c r="D660" s="856"/>
      <c r="E660" s="856"/>
      <c r="F660" s="856"/>
      <c r="G660" s="856"/>
      <c r="H660" s="856"/>
      <c r="I660" s="856"/>
      <c r="J660" s="856"/>
      <c r="K660" s="856"/>
    </row>
    <row r="661" spans="3:12" hidden="1">
      <c r="D661" s="856"/>
      <c r="E661" s="856"/>
      <c r="F661" s="856"/>
      <c r="G661" s="856"/>
      <c r="H661" s="856"/>
      <c r="I661" s="856"/>
      <c r="J661" s="856"/>
      <c r="K661" s="856"/>
    </row>
    <row r="662" spans="3:12" hidden="1">
      <c r="D662" s="856"/>
      <c r="E662" s="856"/>
      <c r="F662" s="856"/>
      <c r="G662" s="856"/>
      <c r="H662" s="856"/>
      <c r="I662" s="856"/>
      <c r="J662" s="856"/>
      <c r="K662" s="856"/>
    </row>
    <row r="663" spans="3:12" hidden="1">
      <c r="D663" s="856"/>
      <c r="E663" s="856"/>
      <c r="F663" s="856"/>
      <c r="G663" s="856"/>
      <c r="H663" s="856"/>
      <c r="I663" s="856"/>
      <c r="J663" s="856"/>
      <c r="K663" s="856"/>
    </row>
    <row r="664" spans="3:12" hidden="1">
      <c r="D664" s="856"/>
      <c r="E664" s="856"/>
      <c r="F664" s="856"/>
      <c r="G664" s="856"/>
      <c r="H664" s="856"/>
      <c r="I664" s="856"/>
      <c r="J664" s="856"/>
      <c r="K664" s="856"/>
    </row>
    <row r="665" spans="3:12" hidden="1">
      <c r="D665" s="856"/>
      <c r="E665" s="856"/>
      <c r="F665" s="856"/>
      <c r="G665" s="856"/>
      <c r="H665" s="856"/>
      <c r="I665" s="856"/>
      <c r="J665" s="856"/>
      <c r="K665" s="856"/>
    </row>
    <row r="666" spans="3:12" hidden="1">
      <c r="D666" s="856"/>
      <c r="E666" s="856"/>
      <c r="F666" s="856"/>
      <c r="G666" s="856"/>
      <c r="H666" s="856"/>
      <c r="I666" s="856"/>
      <c r="J666" s="856"/>
      <c r="K666" s="856"/>
    </row>
    <row r="667" spans="3:12" hidden="1">
      <c r="D667" s="856"/>
      <c r="E667" s="856"/>
      <c r="F667" s="856"/>
      <c r="G667" s="856"/>
      <c r="H667" s="856"/>
      <c r="I667" s="856"/>
      <c r="J667" s="856"/>
      <c r="K667" s="856"/>
    </row>
    <row r="668" spans="3:12" hidden="1">
      <c r="D668" s="856"/>
      <c r="E668" s="856"/>
      <c r="F668" s="856"/>
      <c r="G668" s="856"/>
      <c r="H668" s="856"/>
      <c r="I668" s="856"/>
      <c r="J668" s="856"/>
      <c r="K668" s="856"/>
    </row>
    <row r="669" spans="3:12" hidden="1">
      <c r="C669" s="856"/>
      <c r="D669" s="856"/>
      <c r="E669" s="856"/>
      <c r="F669" s="856"/>
      <c r="G669" s="856"/>
      <c r="H669" s="856"/>
      <c r="I669" s="856"/>
      <c r="J669" s="856"/>
      <c r="K669" s="856"/>
      <c r="L669" s="856"/>
    </row>
    <row r="670" spans="3:12" hidden="1">
      <c r="C670" s="856"/>
      <c r="D670" s="856"/>
      <c r="E670" s="856"/>
      <c r="F670" s="856"/>
      <c r="G670" s="856"/>
      <c r="H670" s="856"/>
      <c r="I670" s="856"/>
      <c r="J670" s="856"/>
      <c r="K670" s="856"/>
      <c r="L670" s="856"/>
    </row>
    <row r="671" spans="3:12" hidden="1">
      <c r="C671" s="856"/>
      <c r="D671" s="856"/>
      <c r="E671" s="856"/>
      <c r="F671" s="856"/>
      <c r="G671" s="856"/>
      <c r="H671" s="856"/>
      <c r="I671" s="856"/>
      <c r="J671" s="856"/>
      <c r="K671" s="856"/>
      <c r="L671" s="856"/>
    </row>
    <row r="672" spans="3:12" hidden="1">
      <c r="C672" s="856"/>
      <c r="D672" s="856"/>
      <c r="E672" s="856"/>
      <c r="F672" s="856"/>
      <c r="G672" s="856"/>
      <c r="H672" s="856"/>
      <c r="I672" s="856"/>
      <c r="J672" s="856"/>
      <c r="K672" s="856"/>
      <c r="L672" s="856"/>
    </row>
    <row r="673" spans="3:12" hidden="1">
      <c r="C673" s="856"/>
      <c r="D673" s="856"/>
      <c r="E673" s="856"/>
      <c r="F673" s="856"/>
      <c r="G673" s="856"/>
      <c r="H673" s="856"/>
      <c r="I673" s="856"/>
      <c r="J673" s="856"/>
      <c r="K673" s="856"/>
      <c r="L673" s="856"/>
    </row>
    <row r="674" spans="3:12" hidden="1">
      <c r="C674" s="856"/>
      <c r="D674" s="856"/>
      <c r="E674" s="856"/>
      <c r="F674" s="856"/>
      <c r="G674" s="856"/>
      <c r="H674" s="856"/>
      <c r="I674" s="856"/>
      <c r="J674" s="856"/>
      <c r="K674" s="856"/>
      <c r="L674" s="856"/>
    </row>
    <row r="675" spans="3:12" hidden="1">
      <c r="C675" s="856"/>
      <c r="D675" s="856"/>
      <c r="E675" s="856"/>
      <c r="F675" s="856"/>
      <c r="G675" s="856"/>
      <c r="H675" s="856"/>
      <c r="I675" s="856"/>
      <c r="J675" s="856"/>
      <c r="K675" s="856"/>
      <c r="L675" s="856"/>
    </row>
    <row r="676" spans="3:12" hidden="1">
      <c r="C676" s="856"/>
      <c r="D676" s="856"/>
      <c r="E676" s="856"/>
      <c r="F676" s="856"/>
      <c r="G676" s="856"/>
      <c r="H676" s="856"/>
      <c r="I676" s="856"/>
      <c r="J676" s="856"/>
      <c r="K676" s="856"/>
      <c r="L676" s="856"/>
    </row>
    <row r="677" spans="3:12" hidden="1">
      <c r="C677" s="856"/>
      <c r="D677" s="856"/>
      <c r="E677" s="856"/>
      <c r="F677" s="856"/>
      <c r="G677" s="856"/>
      <c r="H677" s="856"/>
      <c r="I677" s="856"/>
      <c r="J677" s="856"/>
      <c r="K677" s="856"/>
      <c r="L677" s="856"/>
    </row>
    <row r="678" spans="3:12" hidden="1">
      <c r="C678" s="856"/>
      <c r="D678" s="856"/>
      <c r="E678" s="856"/>
      <c r="F678" s="856"/>
      <c r="G678" s="856"/>
      <c r="H678" s="856"/>
      <c r="I678" s="856"/>
      <c r="J678" s="856"/>
      <c r="K678" s="856"/>
      <c r="L678" s="856"/>
    </row>
    <row r="679" spans="3:12" hidden="1">
      <c r="C679" s="856"/>
      <c r="D679" s="856"/>
      <c r="E679" s="856"/>
      <c r="F679" s="856"/>
      <c r="G679" s="856"/>
      <c r="H679" s="856"/>
      <c r="I679" s="856"/>
      <c r="J679" s="856"/>
      <c r="K679" s="856"/>
      <c r="L679" s="856"/>
    </row>
    <row r="680" spans="3:12" hidden="1">
      <c r="C680" s="856"/>
      <c r="D680" s="856"/>
      <c r="E680" s="856"/>
      <c r="F680" s="856"/>
      <c r="G680" s="856"/>
      <c r="H680" s="856"/>
      <c r="I680" s="856"/>
      <c r="J680" s="856"/>
      <c r="K680" s="856"/>
      <c r="L680" s="856"/>
    </row>
    <row r="681" spans="3:12" hidden="1">
      <c r="C681" s="856"/>
      <c r="D681" s="856"/>
      <c r="E681" s="856"/>
      <c r="F681" s="856"/>
      <c r="G681" s="856"/>
      <c r="H681" s="856"/>
      <c r="I681" s="856"/>
      <c r="J681" s="856"/>
      <c r="K681" s="856"/>
      <c r="L681" s="856"/>
    </row>
    <row r="682" spans="3:12" hidden="1">
      <c r="C682" s="856"/>
      <c r="D682" s="856"/>
      <c r="E682" s="856"/>
      <c r="F682" s="856"/>
      <c r="G682" s="856"/>
      <c r="H682" s="856"/>
      <c r="I682" s="856"/>
      <c r="J682" s="856"/>
      <c r="K682" s="856"/>
      <c r="L682" s="856"/>
    </row>
    <row r="683" spans="3:12" hidden="1">
      <c r="C683" s="856"/>
      <c r="D683" s="856"/>
      <c r="E683" s="856"/>
      <c r="F683" s="856"/>
      <c r="G683" s="856"/>
      <c r="H683" s="856"/>
      <c r="I683" s="856"/>
      <c r="J683" s="856"/>
      <c r="K683" s="856"/>
      <c r="L683" s="856"/>
    </row>
    <row r="684" spans="3:12" hidden="1">
      <c r="C684" s="856"/>
      <c r="D684" s="856"/>
      <c r="E684" s="856"/>
      <c r="F684" s="856"/>
      <c r="G684" s="856"/>
      <c r="H684" s="856"/>
      <c r="I684" s="856"/>
      <c r="J684" s="856"/>
      <c r="K684" s="856"/>
      <c r="L684" s="856"/>
    </row>
    <row r="685" spans="3:12" hidden="1">
      <c r="C685" s="856"/>
      <c r="D685" s="856"/>
      <c r="E685" s="856"/>
      <c r="F685" s="856"/>
      <c r="G685" s="856"/>
      <c r="H685" s="856"/>
      <c r="I685" s="856"/>
      <c r="J685" s="856"/>
      <c r="K685" s="856"/>
      <c r="L685" s="856"/>
    </row>
    <row r="686" spans="3:12" hidden="1">
      <c r="C686" s="856"/>
      <c r="D686" s="856"/>
      <c r="E686" s="856"/>
      <c r="F686" s="856"/>
      <c r="G686" s="856"/>
      <c r="H686" s="856"/>
      <c r="I686" s="856"/>
      <c r="J686" s="856"/>
      <c r="K686" s="856"/>
      <c r="L686" s="856"/>
    </row>
    <row r="687" spans="3:12" hidden="1">
      <c r="C687" s="856"/>
      <c r="D687" s="856"/>
      <c r="E687" s="856"/>
      <c r="F687" s="856"/>
      <c r="G687" s="856"/>
      <c r="H687" s="856"/>
      <c r="I687" s="856"/>
      <c r="J687" s="856"/>
      <c r="K687" s="856"/>
      <c r="L687" s="856"/>
    </row>
    <row r="688" spans="3:12" hidden="1">
      <c r="C688" s="856"/>
      <c r="D688" s="856"/>
      <c r="E688" s="856"/>
      <c r="F688" s="856"/>
      <c r="G688" s="856"/>
      <c r="H688" s="856"/>
      <c r="I688" s="856"/>
      <c r="J688" s="856"/>
      <c r="K688" s="856"/>
      <c r="L688" s="856"/>
    </row>
    <row r="689" spans="3:12" hidden="1">
      <c r="C689" s="856"/>
      <c r="D689" s="856"/>
      <c r="E689" s="856"/>
      <c r="F689" s="856"/>
      <c r="G689" s="856"/>
      <c r="H689" s="856"/>
      <c r="I689" s="856"/>
      <c r="J689" s="856"/>
      <c r="K689" s="856"/>
      <c r="L689" s="856"/>
    </row>
    <row r="690" spans="3:12" hidden="1">
      <c r="C690" s="856"/>
      <c r="D690" s="856"/>
      <c r="E690" s="856"/>
      <c r="F690" s="856"/>
      <c r="G690" s="856"/>
      <c r="H690" s="856"/>
      <c r="I690" s="856"/>
      <c r="J690" s="856"/>
      <c r="K690" s="856"/>
      <c r="L690" s="856"/>
    </row>
    <row r="691" spans="3:12" hidden="1">
      <c r="C691" s="856"/>
      <c r="D691" s="856"/>
      <c r="E691" s="856"/>
      <c r="F691" s="856"/>
      <c r="G691" s="856"/>
      <c r="H691" s="856"/>
      <c r="I691" s="856"/>
      <c r="J691" s="856"/>
      <c r="K691" s="856"/>
      <c r="L691" s="856"/>
    </row>
    <row r="692" spans="3:12" hidden="1">
      <c r="C692" s="856"/>
      <c r="D692" s="856"/>
      <c r="E692" s="856"/>
      <c r="F692" s="856"/>
      <c r="G692" s="856"/>
      <c r="H692" s="856"/>
      <c r="I692" s="856"/>
      <c r="J692" s="856"/>
      <c r="K692" s="856"/>
      <c r="L692" s="856"/>
    </row>
    <row r="693" spans="3:12" hidden="1">
      <c r="C693" s="856"/>
      <c r="D693" s="856"/>
      <c r="E693" s="856"/>
      <c r="F693" s="856"/>
      <c r="G693" s="856"/>
      <c r="H693" s="856"/>
      <c r="I693" s="856"/>
      <c r="J693" s="856"/>
      <c r="K693" s="856"/>
      <c r="L693" s="856"/>
    </row>
    <row r="694" spans="3:12" hidden="1">
      <c r="C694" s="856"/>
      <c r="D694" s="856"/>
      <c r="E694" s="856"/>
      <c r="F694" s="856"/>
      <c r="G694" s="856"/>
      <c r="H694" s="856"/>
      <c r="I694" s="856"/>
      <c r="J694" s="856"/>
      <c r="K694" s="856"/>
      <c r="L694" s="856"/>
    </row>
    <row r="695" spans="3:12" hidden="1">
      <c r="C695" s="856"/>
      <c r="D695" s="856"/>
      <c r="E695" s="856"/>
      <c r="F695" s="856"/>
      <c r="G695" s="856"/>
      <c r="H695" s="856"/>
      <c r="I695" s="856"/>
      <c r="J695" s="856"/>
      <c r="K695" s="856"/>
      <c r="L695" s="856"/>
    </row>
    <row r="696" spans="3:12" hidden="1">
      <c r="C696" s="856"/>
      <c r="D696" s="856"/>
      <c r="E696" s="856"/>
      <c r="F696" s="856"/>
      <c r="G696" s="856"/>
      <c r="H696" s="856"/>
      <c r="I696" s="856"/>
      <c r="J696" s="856"/>
      <c r="K696" s="856"/>
      <c r="L696" s="856"/>
    </row>
    <row r="697" spans="3:12" hidden="1">
      <c r="C697" s="856"/>
      <c r="D697" s="856"/>
      <c r="E697" s="856"/>
      <c r="F697" s="856"/>
      <c r="G697" s="856"/>
      <c r="H697" s="856"/>
      <c r="I697" s="856"/>
      <c r="J697" s="856"/>
      <c r="K697" s="856"/>
      <c r="L697" s="856"/>
    </row>
    <row r="698" spans="3:12" hidden="1">
      <c r="C698" s="856"/>
      <c r="D698" s="856"/>
      <c r="E698" s="856"/>
      <c r="F698" s="856"/>
      <c r="G698" s="856"/>
      <c r="H698" s="856"/>
      <c r="I698" s="856"/>
      <c r="J698" s="856"/>
      <c r="K698" s="856"/>
      <c r="L698" s="856"/>
    </row>
    <row r="699" spans="3:12" hidden="1">
      <c r="C699" s="856"/>
      <c r="D699" s="856"/>
      <c r="E699" s="856"/>
      <c r="F699" s="856"/>
      <c r="G699" s="856"/>
      <c r="H699" s="856"/>
      <c r="I699" s="856"/>
      <c r="J699" s="856"/>
      <c r="K699" s="856"/>
      <c r="L699" s="856"/>
    </row>
    <row r="700" spans="3:12" hidden="1">
      <c r="C700" s="856"/>
      <c r="D700" s="856"/>
      <c r="E700" s="856"/>
      <c r="F700" s="856"/>
      <c r="G700" s="856"/>
      <c r="H700" s="856"/>
      <c r="I700" s="856"/>
      <c r="J700" s="856"/>
      <c r="K700" s="856"/>
      <c r="L700" s="856"/>
    </row>
    <row r="701" spans="3:12" hidden="1">
      <c r="C701" s="856"/>
      <c r="D701" s="856"/>
      <c r="E701" s="856"/>
      <c r="F701" s="856"/>
      <c r="G701" s="856"/>
      <c r="H701" s="856"/>
      <c r="I701" s="856"/>
      <c r="J701" s="856"/>
      <c r="K701" s="856"/>
      <c r="L701" s="856"/>
    </row>
    <row r="702" spans="3:12" hidden="1">
      <c r="C702" s="856"/>
      <c r="D702" s="856"/>
      <c r="E702" s="856"/>
      <c r="F702" s="856"/>
      <c r="G702" s="856"/>
      <c r="H702" s="856"/>
      <c r="I702" s="856"/>
      <c r="J702" s="856"/>
      <c r="K702" s="856"/>
      <c r="L702" s="856"/>
    </row>
    <row r="703" spans="3:12" hidden="1">
      <c r="C703" s="856"/>
      <c r="D703" s="856"/>
      <c r="E703" s="856"/>
      <c r="F703" s="856"/>
      <c r="G703" s="856"/>
      <c r="H703" s="856"/>
      <c r="I703" s="856"/>
      <c r="J703" s="856"/>
      <c r="K703" s="856"/>
      <c r="L703" s="856"/>
    </row>
    <row r="704" spans="3:12" hidden="1">
      <c r="C704" s="856"/>
      <c r="D704" s="856"/>
      <c r="E704" s="856"/>
      <c r="F704" s="856"/>
      <c r="G704" s="856"/>
      <c r="H704" s="856"/>
      <c r="I704" s="856"/>
      <c r="J704" s="856"/>
      <c r="K704" s="856"/>
      <c r="L704" s="856"/>
    </row>
    <row r="705" spans="3:12" hidden="1">
      <c r="C705" s="856"/>
      <c r="D705" s="856"/>
      <c r="E705" s="856"/>
      <c r="F705" s="856"/>
      <c r="G705" s="856"/>
      <c r="H705" s="856"/>
      <c r="I705" s="856"/>
      <c r="J705" s="856"/>
      <c r="K705" s="856"/>
      <c r="L705" s="856"/>
    </row>
    <row r="706" spans="3:12" hidden="1">
      <c r="C706" s="856"/>
      <c r="D706" s="856"/>
      <c r="E706" s="856"/>
      <c r="F706" s="856"/>
      <c r="G706" s="856"/>
      <c r="H706" s="856"/>
      <c r="I706" s="856"/>
      <c r="J706" s="856"/>
      <c r="K706" s="856"/>
      <c r="L706" s="856"/>
    </row>
    <row r="707" spans="3:12" hidden="1">
      <c r="C707" s="856"/>
      <c r="D707" s="856"/>
      <c r="E707" s="856"/>
      <c r="F707" s="856"/>
      <c r="G707" s="856"/>
      <c r="H707" s="856"/>
      <c r="I707" s="856"/>
      <c r="J707" s="856"/>
      <c r="K707" s="856"/>
      <c r="L707" s="856"/>
    </row>
    <row r="708" spans="3:12" hidden="1">
      <c r="C708" s="856"/>
      <c r="D708" s="856"/>
      <c r="E708" s="856"/>
      <c r="F708" s="856"/>
      <c r="G708" s="856"/>
      <c r="H708" s="856"/>
      <c r="I708" s="856"/>
      <c r="J708" s="856"/>
      <c r="K708" s="856"/>
      <c r="L708" s="856"/>
    </row>
    <row r="709" spans="3:12" hidden="1">
      <c r="C709" s="856"/>
      <c r="D709" s="856"/>
      <c r="E709" s="856"/>
      <c r="F709" s="856"/>
      <c r="G709" s="856"/>
      <c r="H709" s="856"/>
      <c r="I709" s="856"/>
      <c r="J709" s="856"/>
      <c r="K709" s="856"/>
      <c r="L709" s="856"/>
    </row>
    <row r="717" spans="3:12" hidden="1">
      <c r="C717" s="856"/>
      <c r="D717" s="856"/>
      <c r="E717" s="856"/>
      <c r="F717" s="856"/>
      <c r="G717" s="856"/>
      <c r="H717" s="856"/>
      <c r="I717" s="856"/>
      <c r="J717" s="856"/>
      <c r="K717" s="856"/>
      <c r="L717" s="856"/>
    </row>
    <row r="718" spans="3:12" hidden="1">
      <c r="C718" s="856"/>
      <c r="D718" s="856"/>
      <c r="E718" s="856"/>
      <c r="F718" s="856"/>
      <c r="G718" s="856"/>
      <c r="H718" s="856"/>
      <c r="I718" s="856"/>
      <c r="J718" s="856"/>
      <c r="K718" s="856"/>
      <c r="L718" s="856"/>
    </row>
    <row r="719" spans="3:12" hidden="1">
      <c r="C719" s="856"/>
      <c r="D719" s="856"/>
      <c r="E719" s="856"/>
      <c r="F719" s="856"/>
      <c r="G719" s="856"/>
      <c r="H719" s="856"/>
      <c r="I719" s="856"/>
      <c r="J719" s="856"/>
      <c r="K719" s="856"/>
      <c r="L719" s="856"/>
    </row>
    <row r="720" spans="3:12" hidden="1">
      <c r="C720" s="856"/>
      <c r="D720" s="856"/>
      <c r="E720" s="856"/>
      <c r="F720" s="856"/>
      <c r="G720" s="856"/>
      <c r="H720" s="856"/>
      <c r="I720" s="856"/>
      <c r="J720" s="856"/>
      <c r="K720" s="856"/>
      <c r="L720" s="856"/>
    </row>
    <row r="721" spans="3:12" hidden="1">
      <c r="C721" s="856"/>
      <c r="D721" s="856"/>
      <c r="E721" s="856"/>
      <c r="F721" s="856"/>
      <c r="G721" s="856"/>
      <c r="H721" s="856"/>
      <c r="I721" s="856"/>
      <c r="J721" s="856"/>
      <c r="K721" s="856"/>
      <c r="L721" s="856"/>
    </row>
    <row r="722" spans="3:12" hidden="1">
      <c r="C722" s="856"/>
      <c r="D722" s="856"/>
      <c r="E722" s="856"/>
      <c r="F722" s="856"/>
      <c r="G722" s="856"/>
      <c r="H722" s="856"/>
      <c r="I722" s="856"/>
      <c r="J722" s="856"/>
      <c r="K722" s="856"/>
      <c r="L722" s="856"/>
    </row>
    <row r="723" spans="3:12" hidden="1">
      <c r="C723" s="856"/>
      <c r="D723" s="856"/>
      <c r="E723" s="856"/>
      <c r="F723" s="856"/>
      <c r="G723" s="856"/>
      <c r="H723" s="856"/>
      <c r="I723" s="856"/>
      <c r="J723" s="856"/>
      <c r="K723" s="856"/>
      <c r="L723" s="856"/>
    </row>
    <row r="724" spans="3:12" hidden="1">
      <c r="C724" s="856"/>
      <c r="D724" s="856"/>
      <c r="E724" s="856"/>
      <c r="F724" s="856"/>
      <c r="G724" s="856"/>
      <c r="H724" s="856"/>
      <c r="I724" s="856"/>
      <c r="J724" s="856"/>
      <c r="K724" s="856"/>
      <c r="L724" s="856"/>
    </row>
    <row r="725" spans="3:12" hidden="1">
      <c r="C725" s="856"/>
      <c r="D725" s="856"/>
      <c r="E725" s="856"/>
      <c r="F725" s="856"/>
      <c r="G725" s="856"/>
      <c r="H725" s="856"/>
      <c r="I725" s="856"/>
      <c r="J725" s="856"/>
      <c r="K725" s="856"/>
      <c r="L725" s="856"/>
    </row>
    <row r="726" spans="3:12" hidden="1">
      <c r="C726" s="856"/>
      <c r="D726" s="856"/>
      <c r="E726" s="856"/>
      <c r="F726" s="856"/>
      <c r="G726" s="856"/>
      <c r="H726" s="856"/>
      <c r="I726" s="856"/>
      <c r="J726" s="856"/>
      <c r="K726" s="856"/>
      <c r="L726" s="856"/>
    </row>
    <row r="727" spans="3:12" hidden="1">
      <c r="C727" s="856"/>
      <c r="D727" s="856"/>
      <c r="E727" s="856"/>
      <c r="F727" s="856"/>
      <c r="G727" s="856"/>
      <c r="H727" s="856"/>
      <c r="I727" s="856"/>
      <c r="J727" s="856"/>
      <c r="K727" s="856"/>
      <c r="L727" s="856"/>
    </row>
    <row r="728" spans="3:12" hidden="1">
      <c r="C728" s="856"/>
      <c r="D728" s="856"/>
      <c r="E728" s="856"/>
      <c r="F728" s="856"/>
      <c r="G728" s="856"/>
      <c r="H728" s="856"/>
      <c r="I728" s="856"/>
      <c r="J728" s="856"/>
      <c r="K728" s="856"/>
      <c r="L728" s="856"/>
    </row>
    <row r="729" spans="3:12" hidden="1">
      <c r="C729" s="856"/>
      <c r="D729" s="856"/>
      <c r="E729" s="856"/>
      <c r="F729" s="856"/>
      <c r="G729" s="856"/>
      <c r="H729" s="856"/>
      <c r="I729" s="856"/>
      <c r="J729" s="856"/>
      <c r="K729" s="856"/>
      <c r="L729" s="856"/>
    </row>
    <row r="730" spans="3:12" hidden="1">
      <c r="C730" s="856"/>
      <c r="D730" s="856"/>
      <c r="E730" s="856"/>
      <c r="F730" s="856"/>
      <c r="G730" s="856"/>
      <c r="H730" s="856"/>
      <c r="I730" s="856"/>
      <c r="J730" s="856"/>
      <c r="K730" s="856"/>
      <c r="L730" s="856"/>
    </row>
    <row r="731" spans="3:12" hidden="1">
      <c r="C731" s="856"/>
      <c r="D731" s="856"/>
      <c r="E731" s="856"/>
      <c r="F731" s="856"/>
      <c r="G731" s="856"/>
      <c r="H731" s="856"/>
      <c r="I731" s="856"/>
      <c r="J731" s="856"/>
      <c r="K731" s="856"/>
      <c r="L731" s="856"/>
    </row>
    <row r="732" spans="3:12" hidden="1">
      <c r="C732" s="856"/>
      <c r="D732" s="856"/>
      <c r="E732" s="856"/>
      <c r="F732" s="856"/>
      <c r="G732" s="856"/>
      <c r="H732" s="856"/>
      <c r="I732" s="856"/>
      <c r="J732" s="856"/>
      <c r="K732" s="856"/>
      <c r="L732" s="856"/>
    </row>
    <row r="733" spans="3:12" hidden="1">
      <c r="C733" s="856"/>
      <c r="D733" s="856"/>
      <c r="E733" s="856"/>
      <c r="F733" s="856"/>
      <c r="G733" s="856"/>
      <c r="H733" s="856"/>
      <c r="I733" s="856"/>
      <c r="J733" s="856"/>
      <c r="K733" s="856"/>
      <c r="L733" s="856"/>
    </row>
    <row r="734" spans="3:12" hidden="1">
      <c r="C734" s="856"/>
      <c r="D734" s="856"/>
      <c r="E734" s="856"/>
      <c r="F734" s="856"/>
      <c r="G734" s="856"/>
      <c r="H734" s="856"/>
      <c r="I734" s="856"/>
      <c r="J734" s="856"/>
      <c r="K734" s="856"/>
      <c r="L734" s="856"/>
    </row>
    <row r="735" spans="3:12" hidden="1">
      <c r="C735" s="856"/>
      <c r="D735" s="856"/>
      <c r="E735" s="856"/>
      <c r="F735" s="856"/>
      <c r="G735" s="856"/>
      <c r="H735" s="856"/>
      <c r="I735" s="856"/>
      <c r="J735" s="856"/>
      <c r="K735" s="856"/>
      <c r="L735" s="856"/>
    </row>
    <row r="736" spans="3:12" hidden="1">
      <c r="C736" s="856"/>
      <c r="D736" s="856"/>
      <c r="E736" s="856"/>
      <c r="F736" s="856"/>
      <c r="G736" s="856"/>
      <c r="H736" s="856"/>
      <c r="I736" s="856"/>
      <c r="J736" s="856"/>
      <c r="K736" s="856"/>
      <c r="L736" s="856"/>
    </row>
    <row r="737" spans="3:12" hidden="1">
      <c r="C737" s="856"/>
      <c r="D737" s="856"/>
      <c r="E737" s="856"/>
      <c r="F737" s="856"/>
      <c r="G737" s="856"/>
      <c r="H737" s="856"/>
      <c r="I737" s="856"/>
      <c r="J737" s="856"/>
      <c r="K737" s="856"/>
      <c r="L737" s="856"/>
    </row>
    <row r="738" spans="3:12" hidden="1">
      <c r="C738" s="856"/>
      <c r="D738" s="856"/>
      <c r="E738" s="856"/>
      <c r="F738" s="856"/>
      <c r="G738" s="856"/>
      <c r="H738" s="856"/>
      <c r="I738" s="856"/>
      <c r="J738" s="856"/>
      <c r="K738" s="856"/>
      <c r="L738" s="856"/>
    </row>
    <row r="739" spans="3:12" hidden="1">
      <c r="C739" s="856"/>
      <c r="D739" s="856"/>
      <c r="E739" s="856"/>
      <c r="F739" s="856"/>
      <c r="G739" s="856"/>
      <c r="H739" s="856"/>
      <c r="I739" s="856"/>
      <c r="J739" s="856"/>
      <c r="K739" s="856"/>
      <c r="L739" s="856"/>
    </row>
    <row r="740" spans="3:12" hidden="1">
      <c r="C740" s="856"/>
      <c r="D740" s="856"/>
      <c r="E740" s="856"/>
      <c r="F740" s="856"/>
      <c r="G740" s="856"/>
      <c r="H740" s="856"/>
      <c r="I740" s="856"/>
      <c r="J740" s="856"/>
      <c r="K740" s="856"/>
      <c r="L740" s="856"/>
    </row>
    <row r="741" spans="3:12" hidden="1">
      <c r="C741" s="856"/>
      <c r="D741" s="856"/>
      <c r="E741" s="856"/>
      <c r="F741" s="856"/>
      <c r="G741" s="856"/>
      <c r="H741" s="856"/>
      <c r="I741" s="856"/>
      <c r="J741" s="856"/>
      <c r="K741" s="856"/>
      <c r="L741" s="856"/>
    </row>
    <row r="742" spans="3:12" hidden="1">
      <c r="C742" s="856"/>
      <c r="D742" s="856"/>
      <c r="E742" s="856"/>
      <c r="F742" s="856"/>
      <c r="G742" s="856"/>
      <c r="H742" s="856"/>
      <c r="I742" s="856"/>
      <c r="J742" s="856"/>
      <c r="K742" s="856"/>
      <c r="L742" s="856"/>
    </row>
    <row r="743" spans="3:12" hidden="1">
      <c r="C743" s="856"/>
      <c r="D743" s="856"/>
      <c r="E743" s="856"/>
      <c r="F743" s="856"/>
      <c r="G743" s="856"/>
      <c r="H743" s="856"/>
      <c r="I743" s="856"/>
      <c r="J743" s="856"/>
      <c r="K743" s="856"/>
      <c r="L743" s="856"/>
    </row>
    <row r="744" spans="3:12" hidden="1">
      <c r="C744" s="856"/>
      <c r="D744" s="856"/>
      <c r="E744" s="856"/>
      <c r="F744" s="856"/>
      <c r="G744" s="856"/>
      <c r="H744" s="856"/>
      <c r="I744" s="856"/>
      <c r="J744" s="856"/>
      <c r="K744" s="856"/>
      <c r="L744" s="856"/>
    </row>
    <row r="745" spans="3:12" hidden="1">
      <c r="C745" s="856"/>
      <c r="D745" s="856"/>
      <c r="E745" s="856"/>
      <c r="F745" s="856"/>
      <c r="G745" s="856"/>
      <c r="H745" s="856"/>
      <c r="I745" s="856"/>
      <c r="J745" s="856"/>
      <c r="K745" s="856"/>
      <c r="L745" s="856"/>
    </row>
    <row r="746" spans="3:12" hidden="1">
      <c r="C746" s="856"/>
      <c r="D746" s="856"/>
      <c r="E746" s="856"/>
      <c r="F746" s="856"/>
      <c r="G746" s="856"/>
      <c r="H746" s="856"/>
      <c r="I746" s="856"/>
      <c r="J746" s="856"/>
      <c r="K746" s="856"/>
      <c r="L746" s="856"/>
    </row>
    <row r="747" spans="3:12" hidden="1">
      <c r="C747" s="856"/>
      <c r="D747" s="856"/>
      <c r="E747" s="856"/>
      <c r="F747" s="856"/>
      <c r="G747" s="856"/>
      <c r="H747" s="856"/>
      <c r="I747" s="856"/>
      <c r="J747" s="856"/>
      <c r="K747" s="856"/>
      <c r="L747" s="856"/>
    </row>
    <row r="748" spans="3:12" hidden="1">
      <c r="C748" s="856"/>
      <c r="D748" s="856"/>
      <c r="E748" s="856"/>
      <c r="F748" s="856"/>
      <c r="G748" s="856"/>
      <c r="H748" s="856"/>
      <c r="I748" s="856"/>
      <c r="J748" s="856"/>
      <c r="K748" s="856"/>
      <c r="L748" s="856"/>
    </row>
    <row r="749" spans="3:12" hidden="1">
      <c r="C749" s="856"/>
      <c r="D749" s="856"/>
      <c r="E749" s="856"/>
      <c r="F749" s="856"/>
      <c r="G749" s="856"/>
      <c r="H749" s="856"/>
      <c r="I749" s="856"/>
      <c r="J749" s="856"/>
      <c r="K749" s="856"/>
      <c r="L749" s="856"/>
    </row>
    <row r="750" spans="3:12" hidden="1">
      <c r="C750" s="856"/>
      <c r="D750" s="856"/>
      <c r="E750" s="856"/>
      <c r="F750" s="856"/>
      <c r="G750" s="856"/>
      <c r="H750" s="856"/>
      <c r="I750" s="856"/>
      <c r="J750" s="856"/>
      <c r="K750" s="856"/>
      <c r="L750" s="856"/>
    </row>
    <row r="751" spans="3:12" hidden="1">
      <c r="C751" s="856"/>
      <c r="D751" s="856"/>
      <c r="E751" s="856"/>
      <c r="F751" s="856"/>
      <c r="G751" s="856"/>
      <c r="H751" s="856"/>
      <c r="I751" s="856"/>
      <c r="J751" s="856"/>
      <c r="K751" s="856"/>
      <c r="L751" s="856"/>
    </row>
    <row r="752" spans="3:12" hidden="1">
      <c r="C752" s="856"/>
      <c r="D752" s="856"/>
      <c r="E752" s="856"/>
      <c r="F752" s="856"/>
      <c r="G752" s="856"/>
      <c r="H752" s="856"/>
      <c r="I752" s="856"/>
      <c r="J752" s="856"/>
      <c r="K752" s="856"/>
      <c r="L752" s="856"/>
    </row>
    <row r="753" spans="3:12" hidden="1">
      <c r="C753" s="856"/>
      <c r="D753" s="856"/>
      <c r="E753" s="856"/>
      <c r="F753" s="856"/>
      <c r="G753" s="856"/>
      <c r="H753" s="856"/>
      <c r="I753" s="856"/>
      <c r="J753" s="856"/>
      <c r="K753" s="856"/>
      <c r="L753" s="856"/>
    </row>
    <row r="754" spans="3:12" hidden="1">
      <c r="C754" s="856"/>
      <c r="D754" s="856"/>
      <c r="E754" s="856"/>
      <c r="F754" s="856"/>
      <c r="G754" s="856"/>
      <c r="H754" s="856"/>
      <c r="I754" s="856"/>
      <c r="J754" s="856"/>
      <c r="K754" s="856"/>
      <c r="L754" s="856"/>
    </row>
    <row r="755" spans="3:12" hidden="1">
      <c r="C755" s="856"/>
      <c r="D755" s="856"/>
      <c r="E755" s="856"/>
      <c r="F755" s="856"/>
      <c r="G755" s="856"/>
      <c r="H755" s="856"/>
      <c r="I755" s="856"/>
      <c r="J755" s="856"/>
      <c r="K755" s="856"/>
      <c r="L755" s="856"/>
    </row>
    <row r="756" spans="3:12" hidden="1">
      <c r="C756" s="856"/>
      <c r="D756" s="856"/>
      <c r="E756" s="856"/>
      <c r="F756" s="856"/>
      <c r="G756" s="856"/>
      <c r="H756" s="856"/>
      <c r="I756" s="856"/>
      <c r="J756" s="856"/>
      <c r="K756" s="856"/>
      <c r="L756" s="856"/>
    </row>
    <row r="757" spans="3:12" hidden="1">
      <c r="C757" s="856"/>
      <c r="D757" s="856"/>
      <c r="E757" s="856"/>
      <c r="F757" s="856"/>
      <c r="G757" s="856"/>
      <c r="H757" s="856"/>
      <c r="I757" s="856"/>
      <c r="J757" s="856"/>
      <c r="K757" s="856"/>
      <c r="L757" s="856"/>
    </row>
    <row r="758" spans="3:12" hidden="1">
      <c r="C758" s="856"/>
      <c r="D758" s="856"/>
      <c r="E758" s="856"/>
      <c r="F758" s="856"/>
      <c r="G758" s="856"/>
      <c r="H758" s="856"/>
      <c r="I758" s="856"/>
      <c r="J758" s="856"/>
      <c r="K758" s="856"/>
      <c r="L758" s="856"/>
    </row>
    <row r="759" spans="3:12" hidden="1">
      <c r="C759" s="856"/>
      <c r="D759" s="856"/>
      <c r="E759" s="856"/>
      <c r="F759" s="856"/>
      <c r="G759" s="856"/>
      <c r="H759" s="856"/>
      <c r="I759" s="856"/>
      <c r="J759" s="856"/>
      <c r="K759" s="856"/>
      <c r="L759" s="856"/>
    </row>
    <row r="760" spans="3:12" hidden="1">
      <c r="C760" s="856"/>
      <c r="D760" s="856"/>
      <c r="E760" s="856"/>
      <c r="F760" s="856"/>
      <c r="G760" s="856"/>
      <c r="H760" s="856"/>
      <c r="I760" s="856"/>
      <c r="J760" s="856"/>
      <c r="K760" s="856"/>
      <c r="L760" s="856"/>
    </row>
    <row r="761" spans="3:12" hidden="1">
      <c r="C761" s="856"/>
      <c r="D761" s="856"/>
      <c r="E761" s="856"/>
      <c r="F761" s="856"/>
      <c r="G761" s="856"/>
      <c r="H761" s="856"/>
      <c r="I761" s="856"/>
      <c r="J761" s="856"/>
      <c r="K761" s="856"/>
      <c r="L761" s="856"/>
    </row>
    <row r="762" spans="3:12" hidden="1">
      <c r="C762" s="856"/>
      <c r="D762" s="856"/>
      <c r="E762" s="856"/>
      <c r="F762" s="856"/>
      <c r="G762" s="856"/>
      <c r="H762" s="856"/>
      <c r="I762" s="856"/>
      <c r="J762" s="856"/>
      <c r="K762" s="856"/>
      <c r="L762" s="856"/>
    </row>
    <row r="763" spans="3:12" hidden="1">
      <c r="D763" s="856"/>
      <c r="E763" s="856"/>
      <c r="F763" s="856"/>
      <c r="G763" s="856"/>
      <c r="H763" s="856"/>
      <c r="I763" s="856"/>
      <c r="J763" s="856"/>
      <c r="K763" s="856"/>
    </row>
    <row r="764" spans="3:12" hidden="1">
      <c r="D764" s="856"/>
      <c r="E764" s="856"/>
      <c r="F764" s="856"/>
      <c r="G764" s="856"/>
      <c r="H764" s="856"/>
      <c r="I764" s="856"/>
      <c r="J764" s="856"/>
      <c r="K764" s="856"/>
    </row>
    <row r="765" spans="3:12" hidden="1">
      <c r="D765" s="856"/>
      <c r="E765" s="856"/>
      <c r="F765" s="856"/>
      <c r="G765" s="856"/>
      <c r="H765" s="856"/>
      <c r="I765" s="856"/>
      <c r="J765" s="856"/>
      <c r="K765" s="856"/>
    </row>
    <row r="766" spans="3:12" hidden="1">
      <c r="D766" s="856"/>
      <c r="E766" s="856"/>
      <c r="F766" s="856"/>
      <c r="G766" s="856"/>
      <c r="H766" s="856"/>
      <c r="I766" s="856"/>
      <c r="J766" s="856"/>
      <c r="K766" s="856"/>
    </row>
    <row r="767" spans="3:12" hidden="1">
      <c r="D767" s="856"/>
      <c r="E767" s="856"/>
      <c r="F767" s="856"/>
      <c r="G767" s="856"/>
      <c r="H767" s="856"/>
      <c r="I767" s="856"/>
      <c r="J767" s="856"/>
      <c r="K767" s="856"/>
    </row>
    <row r="768" spans="3:12" hidden="1">
      <c r="D768" s="856"/>
      <c r="E768" s="856"/>
      <c r="F768" s="856"/>
      <c r="G768" s="856"/>
      <c r="H768" s="856"/>
      <c r="I768" s="856"/>
      <c r="J768" s="856"/>
      <c r="K768" s="856"/>
    </row>
    <row r="769" spans="3:12" hidden="1">
      <c r="D769" s="856"/>
      <c r="E769" s="856"/>
      <c r="F769" s="856"/>
      <c r="G769" s="856"/>
      <c r="H769" s="856"/>
      <c r="I769" s="856"/>
      <c r="J769" s="856"/>
      <c r="K769" s="856"/>
    </row>
    <row r="770" spans="3:12" hidden="1">
      <c r="C770" s="856"/>
      <c r="D770" s="856"/>
      <c r="E770" s="856"/>
      <c r="F770" s="856"/>
      <c r="G770" s="856"/>
      <c r="H770" s="856"/>
      <c r="I770" s="856"/>
      <c r="J770" s="856"/>
      <c r="K770" s="856"/>
      <c r="L770" s="856"/>
    </row>
    <row r="771" spans="3:12" hidden="1">
      <c r="C771" s="856"/>
      <c r="D771" s="856"/>
      <c r="E771" s="856"/>
      <c r="F771" s="856"/>
      <c r="G771" s="856"/>
      <c r="H771" s="856"/>
      <c r="I771" s="856"/>
      <c r="J771" s="856"/>
      <c r="K771" s="856"/>
      <c r="L771" s="856"/>
    </row>
    <row r="772" spans="3:12" hidden="1">
      <c r="C772" s="856"/>
      <c r="D772" s="856"/>
      <c r="E772" s="856"/>
      <c r="F772" s="856"/>
      <c r="G772" s="856"/>
      <c r="H772" s="856"/>
      <c r="I772" s="856"/>
      <c r="J772" s="856"/>
      <c r="K772" s="856"/>
      <c r="L772" s="856"/>
    </row>
    <row r="773" spans="3:12" hidden="1">
      <c r="C773" s="856"/>
      <c r="D773" s="856"/>
      <c r="E773" s="856"/>
      <c r="F773" s="856"/>
      <c r="G773" s="856"/>
      <c r="H773" s="856"/>
      <c r="I773" s="856"/>
      <c r="J773" s="856"/>
      <c r="K773" s="856"/>
      <c r="L773" s="856"/>
    </row>
    <row r="774" spans="3:12" hidden="1">
      <c r="C774" s="856"/>
      <c r="D774" s="856"/>
      <c r="E774" s="856"/>
      <c r="F774" s="856"/>
      <c r="G774" s="856"/>
      <c r="H774" s="856"/>
      <c r="I774" s="856"/>
      <c r="J774" s="856"/>
      <c r="K774" s="856"/>
      <c r="L774" s="856"/>
    </row>
    <row r="775" spans="3:12" hidden="1">
      <c r="C775" s="856"/>
      <c r="D775" s="856"/>
      <c r="E775" s="856"/>
      <c r="F775" s="856"/>
      <c r="G775" s="856"/>
      <c r="H775" s="856"/>
      <c r="I775" s="856"/>
      <c r="J775" s="856"/>
      <c r="K775" s="856"/>
      <c r="L775" s="856"/>
    </row>
    <row r="776" spans="3:12" hidden="1">
      <c r="C776" s="856"/>
      <c r="D776" s="856"/>
      <c r="E776" s="856"/>
      <c r="F776" s="856"/>
      <c r="G776" s="856"/>
      <c r="H776" s="856"/>
      <c r="I776" s="856"/>
      <c r="J776" s="856"/>
      <c r="K776" s="856"/>
      <c r="L776" s="856"/>
    </row>
    <row r="777" spans="3:12" hidden="1">
      <c r="C777" s="856"/>
      <c r="D777" s="856"/>
      <c r="E777" s="856"/>
      <c r="F777" s="856"/>
      <c r="G777" s="856"/>
      <c r="H777" s="856"/>
      <c r="I777" s="856"/>
      <c r="J777" s="856"/>
      <c r="K777" s="856"/>
      <c r="L777" s="856"/>
    </row>
    <row r="778" spans="3:12" hidden="1">
      <c r="C778" s="856"/>
      <c r="D778" s="856"/>
      <c r="E778" s="856"/>
      <c r="F778" s="856"/>
      <c r="G778" s="856"/>
      <c r="H778" s="856"/>
      <c r="I778" s="856"/>
      <c r="J778" s="856"/>
      <c r="K778" s="856"/>
      <c r="L778" s="856"/>
    </row>
    <row r="779" spans="3:12" hidden="1">
      <c r="C779" s="856"/>
      <c r="D779" s="856"/>
      <c r="E779" s="856"/>
      <c r="F779" s="856"/>
      <c r="G779" s="856"/>
      <c r="H779" s="856"/>
      <c r="I779" s="856"/>
      <c r="J779" s="856"/>
      <c r="K779" s="856"/>
      <c r="L779" s="856"/>
    </row>
    <row r="780" spans="3:12" hidden="1">
      <c r="C780" s="856"/>
      <c r="D780" s="856"/>
      <c r="E780" s="856"/>
      <c r="F780" s="856"/>
      <c r="G780" s="856"/>
      <c r="H780" s="856"/>
      <c r="I780" s="856"/>
      <c r="J780" s="856"/>
      <c r="K780" s="856"/>
      <c r="L780" s="856"/>
    </row>
    <row r="781" spans="3:12" hidden="1">
      <c r="C781" s="856"/>
      <c r="D781" s="856"/>
      <c r="E781" s="856"/>
      <c r="F781" s="856"/>
      <c r="G781" s="856"/>
      <c r="H781" s="856"/>
      <c r="I781" s="856"/>
      <c r="J781" s="856"/>
      <c r="K781" s="856"/>
      <c r="L781" s="856"/>
    </row>
    <row r="782" spans="3:12" hidden="1">
      <c r="C782" s="856"/>
      <c r="D782" s="856"/>
      <c r="E782" s="856"/>
      <c r="F782" s="856"/>
      <c r="G782" s="856"/>
      <c r="H782" s="856"/>
      <c r="I782" s="856"/>
      <c r="J782" s="856"/>
      <c r="K782" s="856"/>
      <c r="L782" s="856"/>
    </row>
    <row r="783" spans="3:12" hidden="1">
      <c r="C783" s="856"/>
      <c r="D783" s="856"/>
      <c r="E783" s="856"/>
      <c r="F783" s="856"/>
      <c r="G783" s="856"/>
      <c r="H783" s="856"/>
      <c r="I783" s="856"/>
      <c r="J783" s="856"/>
      <c r="K783" s="856"/>
      <c r="L783" s="856"/>
    </row>
    <row r="784" spans="3:12" hidden="1">
      <c r="C784" s="856"/>
      <c r="D784" s="856"/>
      <c r="E784" s="856"/>
      <c r="F784" s="856"/>
      <c r="G784" s="856"/>
      <c r="H784" s="856"/>
      <c r="I784" s="856"/>
      <c r="J784" s="856"/>
      <c r="K784" s="856"/>
      <c r="L784" s="856"/>
    </row>
    <row r="785" spans="3:12" hidden="1">
      <c r="C785" s="856"/>
      <c r="D785" s="856"/>
      <c r="E785" s="856"/>
      <c r="F785" s="856"/>
      <c r="G785" s="856"/>
      <c r="H785" s="856"/>
      <c r="I785" s="856"/>
      <c r="J785" s="856"/>
      <c r="K785" s="856"/>
      <c r="L785" s="856"/>
    </row>
    <row r="786" spans="3:12" hidden="1">
      <c r="C786" s="856"/>
      <c r="D786" s="856"/>
      <c r="E786" s="856"/>
      <c r="F786" s="856"/>
      <c r="G786" s="856"/>
      <c r="H786" s="856"/>
      <c r="I786" s="856"/>
      <c r="J786" s="856"/>
      <c r="K786" s="856"/>
      <c r="L786" s="856"/>
    </row>
    <row r="787" spans="3:12" hidden="1">
      <c r="C787" s="856"/>
      <c r="D787" s="856"/>
      <c r="E787" s="856"/>
      <c r="F787" s="856"/>
      <c r="G787" s="856"/>
      <c r="H787" s="856"/>
      <c r="I787" s="856"/>
      <c r="J787" s="856"/>
      <c r="K787" s="856"/>
      <c r="L787" s="856"/>
    </row>
    <row r="788" spans="3:12" hidden="1">
      <c r="C788" s="856"/>
      <c r="D788" s="856"/>
      <c r="E788" s="856"/>
      <c r="F788" s="856"/>
      <c r="G788" s="856"/>
      <c r="H788" s="856"/>
      <c r="I788" s="856"/>
      <c r="J788" s="856"/>
      <c r="K788" s="856"/>
      <c r="L788" s="856"/>
    </row>
    <row r="789" spans="3:12" hidden="1">
      <c r="C789" s="856"/>
      <c r="D789" s="856"/>
      <c r="E789" s="856"/>
      <c r="F789" s="856"/>
      <c r="G789" s="856"/>
      <c r="H789" s="856"/>
      <c r="I789" s="856"/>
      <c r="J789" s="856"/>
      <c r="K789" s="856"/>
      <c r="L789" s="856"/>
    </row>
    <row r="790" spans="3:12" hidden="1">
      <c r="C790" s="856"/>
      <c r="D790" s="856"/>
      <c r="E790" s="856"/>
      <c r="F790" s="856"/>
      <c r="G790" s="856"/>
      <c r="H790" s="856"/>
      <c r="I790" s="856"/>
      <c r="J790" s="856"/>
      <c r="K790" s="856"/>
      <c r="L790" s="856"/>
    </row>
    <row r="791" spans="3:12" hidden="1">
      <c r="C791" s="856"/>
      <c r="D791" s="856"/>
      <c r="E791" s="856"/>
      <c r="F791" s="856"/>
      <c r="G791" s="856"/>
      <c r="H791" s="856"/>
      <c r="I791" s="856"/>
      <c r="J791" s="856"/>
      <c r="K791" s="856"/>
      <c r="L791" s="856"/>
    </row>
    <row r="792" spans="3:12" hidden="1">
      <c r="C792" s="856"/>
      <c r="D792" s="856"/>
      <c r="E792" s="856"/>
      <c r="F792" s="856"/>
      <c r="G792" s="856"/>
      <c r="H792" s="856"/>
      <c r="I792" s="856"/>
      <c r="J792" s="856"/>
      <c r="K792" s="856"/>
      <c r="L792" s="856"/>
    </row>
    <row r="793" spans="3:12" hidden="1">
      <c r="C793" s="856"/>
      <c r="D793" s="856"/>
      <c r="E793" s="856"/>
      <c r="F793" s="856"/>
      <c r="G793" s="856"/>
      <c r="H793" s="856"/>
      <c r="I793" s="856"/>
      <c r="J793" s="856"/>
      <c r="K793" s="856"/>
      <c r="L793" s="856"/>
    </row>
    <row r="794" spans="3:12" hidden="1">
      <c r="C794" s="856"/>
      <c r="D794" s="856"/>
      <c r="E794" s="856"/>
      <c r="F794" s="856"/>
      <c r="G794" s="856"/>
      <c r="H794" s="856"/>
      <c r="I794" s="856"/>
      <c r="J794" s="856"/>
      <c r="K794" s="856"/>
      <c r="L794" s="856"/>
    </row>
    <row r="795" spans="3:12" hidden="1">
      <c r="C795" s="856"/>
      <c r="D795" s="856"/>
      <c r="E795" s="856"/>
      <c r="F795" s="856"/>
      <c r="G795" s="856"/>
      <c r="H795" s="856"/>
      <c r="I795" s="856"/>
      <c r="J795" s="856"/>
      <c r="K795" s="856"/>
      <c r="L795" s="856"/>
    </row>
    <row r="796" spans="3:12" hidden="1">
      <c r="C796" s="856"/>
      <c r="D796" s="856"/>
      <c r="E796" s="856"/>
      <c r="F796" s="856"/>
      <c r="G796" s="856"/>
      <c r="H796" s="856"/>
      <c r="I796" s="856"/>
      <c r="J796" s="856"/>
      <c r="K796" s="856"/>
      <c r="L796" s="856"/>
    </row>
    <row r="797" spans="3:12" hidden="1">
      <c r="C797" s="856"/>
      <c r="D797" s="856"/>
      <c r="E797" s="856"/>
      <c r="F797" s="856"/>
      <c r="G797" s="856"/>
      <c r="H797" s="856"/>
      <c r="I797" s="856"/>
      <c r="J797" s="856"/>
      <c r="K797" s="856"/>
      <c r="L797" s="856"/>
    </row>
    <row r="798" spans="3:12" hidden="1">
      <c r="C798" s="856"/>
      <c r="D798" s="856"/>
      <c r="E798" s="856"/>
      <c r="F798" s="856"/>
      <c r="G798" s="856"/>
      <c r="H798" s="856"/>
      <c r="I798" s="856"/>
      <c r="J798" s="856"/>
      <c r="K798" s="856"/>
      <c r="L798" s="856"/>
    </row>
    <row r="799" spans="3:12" hidden="1">
      <c r="C799" s="856"/>
      <c r="D799" s="856"/>
      <c r="E799" s="856"/>
      <c r="F799" s="856"/>
      <c r="G799" s="856"/>
      <c r="H799" s="856"/>
      <c r="I799" s="856"/>
      <c r="J799" s="856"/>
      <c r="K799" s="856"/>
      <c r="L799" s="856"/>
    </row>
    <row r="800" spans="3:12" hidden="1">
      <c r="C800" s="856"/>
      <c r="D800" s="856"/>
      <c r="E800" s="856"/>
      <c r="F800" s="856"/>
      <c r="G800" s="856"/>
      <c r="H800" s="856"/>
      <c r="I800" s="856"/>
      <c r="J800" s="856"/>
      <c r="K800" s="856"/>
      <c r="L800" s="856"/>
    </row>
    <row r="801" spans="3:12" hidden="1">
      <c r="C801" s="856"/>
      <c r="D801" s="856"/>
      <c r="E801" s="856"/>
      <c r="F801" s="856"/>
      <c r="G801" s="856"/>
      <c r="H801" s="856"/>
      <c r="I801" s="856"/>
      <c r="J801" s="856"/>
      <c r="K801" s="856"/>
      <c r="L801" s="856"/>
    </row>
    <row r="802" spans="3:12" hidden="1">
      <c r="C802" s="856"/>
      <c r="D802" s="856"/>
      <c r="E802" s="856"/>
      <c r="F802" s="856"/>
      <c r="G802" s="856"/>
      <c r="H802" s="856"/>
      <c r="I802" s="856"/>
      <c r="J802" s="856"/>
      <c r="K802" s="856"/>
      <c r="L802" s="856"/>
    </row>
    <row r="803" spans="3:12" hidden="1">
      <c r="C803" s="856"/>
      <c r="D803" s="856"/>
      <c r="E803" s="856"/>
      <c r="F803" s="856"/>
      <c r="G803" s="856"/>
      <c r="H803" s="856"/>
      <c r="I803" s="856"/>
      <c r="J803" s="856"/>
      <c r="K803" s="856"/>
      <c r="L803" s="856"/>
    </row>
    <row r="804" spans="3:12" hidden="1">
      <c r="C804" s="856"/>
      <c r="D804" s="856"/>
      <c r="E804" s="856"/>
      <c r="F804" s="856"/>
      <c r="G804" s="856"/>
      <c r="H804" s="856"/>
      <c r="I804" s="856"/>
      <c r="J804" s="856"/>
      <c r="K804" s="856"/>
      <c r="L804" s="856"/>
    </row>
    <row r="805" spans="3:12" hidden="1">
      <c r="C805" s="856"/>
      <c r="D805" s="856"/>
      <c r="E805" s="856"/>
      <c r="F805" s="856"/>
      <c r="G805" s="856"/>
      <c r="H805" s="856"/>
      <c r="I805" s="856"/>
      <c r="J805" s="856"/>
      <c r="K805" s="856"/>
      <c r="L805" s="856"/>
    </row>
    <row r="806" spans="3:12" hidden="1">
      <c r="C806" s="856"/>
      <c r="D806" s="856"/>
      <c r="E806" s="856"/>
      <c r="F806" s="856"/>
      <c r="G806" s="856"/>
      <c r="H806" s="856"/>
      <c r="I806" s="856"/>
      <c r="J806" s="856"/>
      <c r="K806" s="856"/>
      <c r="L806" s="856"/>
    </row>
    <row r="807" spans="3:12" hidden="1">
      <c r="C807" s="856"/>
      <c r="D807" s="856"/>
      <c r="E807" s="856"/>
      <c r="F807" s="856"/>
      <c r="G807" s="856"/>
      <c r="H807" s="856"/>
      <c r="I807" s="856"/>
      <c r="J807" s="856"/>
      <c r="K807" s="856"/>
      <c r="L807" s="856"/>
    </row>
    <row r="808" spans="3:12" hidden="1">
      <c r="C808" s="856"/>
      <c r="D808" s="856"/>
      <c r="E808" s="856"/>
      <c r="F808" s="856"/>
      <c r="G808" s="856"/>
      <c r="H808" s="856"/>
      <c r="I808" s="856"/>
      <c r="J808" s="856"/>
      <c r="K808" s="856"/>
      <c r="L808" s="856"/>
    </row>
    <row r="809" spans="3:12" hidden="1">
      <c r="C809" s="856"/>
      <c r="D809" s="856"/>
      <c r="E809" s="856"/>
      <c r="F809" s="856"/>
      <c r="G809" s="856"/>
      <c r="H809" s="856"/>
      <c r="I809" s="856"/>
      <c r="J809" s="856"/>
      <c r="K809" s="856"/>
      <c r="L809" s="856"/>
    </row>
    <row r="810" spans="3:12" hidden="1">
      <c r="C810" s="856"/>
      <c r="D810" s="856"/>
      <c r="E810" s="856"/>
      <c r="F810" s="856"/>
      <c r="G810" s="856"/>
      <c r="H810" s="856"/>
      <c r="I810" s="856"/>
      <c r="J810" s="856"/>
      <c r="K810" s="856"/>
      <c r="L810" s="856"/>
    </row>
    <row r="811" spans="3:12" hidden="1">
      <c r="C811" s="856"/>
      <c r="D811" s="856"/>
      <c r="E811" s="856"/>
      <c r="F811" s="856"/>
      <c r="G811" s="856"/>
      <c r="H811" s="856"/>
      <c r="I811" s="856"/>
      <c r="J811" s="856"/>
      <c r="K811" s="856"/>
      <c r="L811" s="856"/>
    </row>
    <row r="812" spans="3:12" hidden="1">
      <c r="C812" s="856"/>
      <c r="D812" s="856"/>
      <c r="E812" s="856"/>
      <c r="F812" s="856"/>
      <c r="G812" s="856"/>
      <c r="H812" s="856"/>
      <c r="I812" s="856"/>
      <c r="J812" s="856"/>
      <c r="K812" s="856"/>
      <c r="L812" s="856"/>
    </row>
    <row r="813" spans="3:12" hidden="1">
      <c r="C813" s="856"/>
      <c r="D813" s="856"/>
      <c r="E813" s="856"/>
      <c r="F813" s="856"/>
      <c r="G813" s="856"/>
      <c r="H813" s="856"/>
      <c r="I813" s="856"/>
      <c r="J813" s="856"/>
      <c r="K813" s="856"/>
      <c r="L813" s="856"/>
    </row>
    <row r="814" spans="3:12" hidden="1">
      <c r="C814" s="856"/>
      <c r="D814" s="856"/>
      <c r="E814" s="856"/>
      <c r="F814" s="856"/>
      <c r="G814" s="856"/>
      <c r="H814" s="856"/>
      <c r="I814" s="856"/>
      <c r="J814" s="856"/>
      <c r="K814" s="856"/>
      <c r="L814" s="856"/>
    </row>
    <row r="815" spans="3:12" hidden="1">
      <c r="C815" s="856"/>
      <c r="D815" s="856"/>
      <c r="E815" s="856"/>
      <c r="F815" s="856"/>
      <c r="G815" s="856"/>
      <c r="H815" s="856"/>
      <c r="I815" s="856"/>
      <c r="J815" s="856"/>
      <c r="K815" s="856"/>
      <c r="L815" s="856"/>
    </row>
    <row r="816" spans="3:12" hidden="1">
      <c r="C816" s="856"/>
      <c r="D816" s="856"/>
      <c r="E816" s="856"/>
      <c r="F816" s="856"/>
      <c r="G816" s="856"/>
      <c r="H816" s="856"/>
      <c r="I816" s="856"/>
      <c r="J816" s="856"/>
      <c r="K816" s="856"/>
      <c r="L816" s="856"/>
    </row>
    <row r="817" spans="3:12" hidden="1">
      <c r="D817" s="856"/>
      <c r="E817" s="856"/>
      <c r="F817" s="856"/>
      <c r="G817" s="856"/>
      <c r="H817" s="856"/>
      <c r="I817" s="856"/>
      <c r="J817" s="856"/>
      <c r="K817" s="856"/>
    </row>
    <row r="818" spans="3:12" hidden="1">
      <c r="D818" s="856"/>
      <c r="E818" s="856"/>
      <c r="F818" s="856"/>
      <c r="G818" s="856"/>
      <c r="H818" s="856"/>
      <c r="I818" s="856"/>
      <c r="J818" s="856"/>
      <c r="K818" s="856"/>
    </row>
    <row r="819" spans="3:12" hidden="1">
      <c r="D819" s="856"/>
      <c r="E819" s="856"/>
      <c r="F819" s="856"/>
      <c r="G819" s="856"/>
      <c r="H819" s="856"/>
      <c r="I819" s="856"/>
      <c r="J819" s="856"/>
      <c r="K819" s="856"/>
    </row>
    <row r="820" spans="3:12" hidden="1">
      <c r="D820" s="856"/>
      <c r="E820" s="856"/>
      <c r="F820" s="856"/>
      <c r="G820" s="856"/>
      <c r="H820" s="856"/>
      <c r="I820" s="856"/>
      <c r="J820" s="856"/>
      <c r="K820" s="856"/>
    </row>
    <row r="821" spans="3:12" hidden="1">
      <c r="D821" s="856"/>
      <c r="E821" s="856"/>
      <c r="F821" s="856"/>
      <c r="G821" s="856"/>
      <c r="H821" s="856"/>
      <c r="I821" s="856"/>
      <c r="J821" s="856"/>
      <c r="K821" s="856"/>
    </row>
    <row r="822" spans="3:12" hidden="1">
      <c r="D822" s="856"/>
      <c r="E822" s="856"/>
      <c r="F822" s="856"/>
      <c r="G822" s="856"/>
      <c r="H822" s="856"/>
      <c r="I822" s="856"/>
      <c r="J822" s="856"/>
      <c r="K822" s="856"/>
    </row>
    <row r="823" spans="3:12" hidden="1">
      <c r="C823" s="856"/>
      <c r="D823" s="856"/>
      <c r="E823" s="856"/>
      <c r="F823" s="856"/>
      <c r="G823" s="856"/>
      <c r="H823" s="856"/>
      <c r="I823" s="856"/>
      <c r="J823" s="856"/>
      <c r="K823" s="856"/>
      <c r="L823" s="856"/>
    </row>
    <row r="824" spans="3:12" hidden="1">
      <c r="C824" s="856"/>
      <c r="D824" s="856"/>
      <c r="E824" s="856"/>
      <c r="F824" s="856"/>
      <c r="G824" s="856"/>
      <c r="H824" s="856"/>
      <c r="I824" s="856"/>
      <c r="J824" s="856"/>
      <c r="K824" s="856"/>
      <c r="L824" s="856"/>
    </row>
    <row r="825" spans="3:12" hidden="1">
      <c r="C825" s="856"/>
      <c r="D825" s="856"/>
      <c r="E825" s="856"/>
      <c r="F825" s="856"/>
      <c r="G825" s="856"/>
      <c r="H825" s="856"/>
      <c r="I825" s="856"/>
      <c r="J825" s="856"/>
      <c r="K825" s="856"/>
      <c r="L825" s="856"/>
    </row>
    <row r="826" spans="3:12" hidden="1">
      <c r="C826" s="856"/>
      <c r="D826" s="856"/>
      <c r="E826" s="856"/>
      <c r="F826" s="856"/>
      <c r="G826" s="856"/>
      <c r="H826" s="856"/>
      <c r="I826" s="856"/>
      <c r="J826" s="856"/>
      <c r="K826" s="856"/>
      <c r="L826" s="856"/>
    </row>
    <row r="827" spans="3:12" hidden="1">
      <c r="C827" s="856"/>
      <c r="D827" s="856"/>
      <c r="E827" s="856"/>
      <c r="F827" s="856"/>
      <c r="G827" s="856"/>
      <c r="H827" s="856"/>
      <c r="I827" s="856"/>
      <c r="J827" s="856"/>
      <c r="K827" s="856"/>
      <c r="L827" s="856"/>
    </row>
    <row r="828" spans="3:12" hidden="1">
      <c r="C828" s="856"/>
      <c r="D828" s="856"/>
      <c r="E828" s="856"/>
      <c r="F828" s="856"/>
      <c r="G828" s="856"/>
      <c r="H828" s="856"/>
      <c r="I828" s="856"/>
      <c r="J828" s="856"/>
      <c r="K828" s="856"/>
      <c r="L828" s="856"/>
    </row>
    <row r="829" spans="3:12" hidden="1">
      <c r="C829" s="856"/>
      <c r="D829" s="856"/>
      <c r="E829" s="856"/>
      <c r="F829" s="856"/>
      <c r="G829" s="856"/>
      <c r="H829" s="856"/>
      <c r="I829" s="856"/>
      <c r="J829" s="856"/>
      <c r="K829" s="856"/>
      <c r="L829" s="856"/>
    </row>
    <row r="830" spans="3:12" hidden="1">
      <c r="C830" s="856"/>
      <c r="D830" s="856"/>
      <c r="E830" s="856"/>
      <c r="F830" s="856"/>
      <c r="G830" s="856"/>
      <c r="H830" s="856"/>
      <c r="I830" s="856"/>
      <c r="J830" s="856"/>
      <c r="K830" s="856"/>
      <c r="L830" s="856"/>
    </row>
    <row r="831" spans="3:12" hidden="1">
      <c r="C831" s="856"/>
      <c r="D831" s="856"/>
      <c r="E831" s="856"/>
      <c r="F831" s="856"/>
      <c r="G831" s="856"/>
      <c r="H831" s="856"/>
      <c r="I831" s="856"/>
      <c r="J831" s="856"/>
      <c r="K831" s="856"/>
      <c r="L831" s="856"/>
    </row>
    <row r="832" spans="3:12" hidden="1">
      <c r="C832" s="856"/>
      <c r="D832" s="856"/>
      <c r="E832" s="856"/>
      <c r="F832" s="856"/>
      <c r="G832" s="856"/>
      <c r="H832" s="856"/>
      <c r="I832" s="856"/>
      <c r="J832" s="856"/>
      <c r="K832" s="856"/>
      <c r="L832" s="856"/>
    </row>
    <row r="833" spans="3:12" hidden="1">
      <c r="C833" s="856"/>
      <c r="D833" s="856"/>
      <c r="E833" s="856"/>
      <c r="F833" s="856"/>
      <c r="G833" s="856"/>
      <c r="H833" s="856"/>
      <c r="I833" s="856"/>
      <c r="J833" s="856"/>
      <c r="K833" s="856"/>
      <c r="L833" s="856"/>
    </row>
    <row r="834" spans="3:12" hidden="1">
      <c r="C834" s="856"/>
      <c r="D834" s="856"/>
      <c r="E834" s="856"/>
      <c r="F834" s="856"/>
      <c r="G834" s="856"/>
      <c r="H834" s="856"/>
      <c r="I834" s="856"/>
      <c r="J834" s="856"/>
      <c r="K834" s="856"/>
      <c r="L834" s="856"/>
    </row>
    <row r="835" spans="3:12" hidden="1">
      <c r="C835" s="856"/>
      <c r="D835" s="856"/>
      <c r="E835" s="856"/>
      <c r="F835" s="856"/>
      <c r="G835" s="856"/>
      <c r="H835" s="856"/>
      <c r="I835" s="856"/>
      <c r="J835" s="856"/>
      <c r="K835" s="856"/>
      <c r="L835" s="856"/>
    </row>
    <row r="836" spans="3:12" hidden="1">
      <c r="C836" s="856"/>
      <c r="D836" s="856"/>
      <c r="E836" s="856"/>
      <c r="F836" s="856"/>
      <c r="G836" s="856"/>
      <c r="H836" s="856"/>
      <c r="I836" s="856"/>
      <c r="J836" s="856"/>
      <c r="K836" s="856"/>
      <c r="L836" s="856"/>
    </row>
    <row r="837" spans="3:12" hidden="1">
      <c r="C837" s="856"/>
      <c r="D837" s="856"/>
      <c r="E837" s="856"/>
      <c r="F837" s="856"/>
      <c r="G837" s="856"/>
      <c r="H837" s="856"/>
      <c r="I837" s="856"/>
      <c r="J837" s="856"/>
      <c r="K837" s="856"/>
      <c r="L837" s="856"/>
    </row>
    <row r="838" spans="3:12" hidden="1">
      <c r="C838" s="856"/>
      <c r="D838" s="856"/>
      <c r="E838" s="856"/>
      <c r="F838" s="856"/>
      <c r="G838" s="856"/>
      <c r="H838" s="856"/>
      <c r="I838" s="856"/>
      <c r="J838" s="856"/>
      <c r="K838" s="856"/>
      <c r="L838" s="856"/>
    </row>
    <row r="839" spans="3:12" hidden="1">
      <c r="C839" s="856"/>
      <c r="D839" s="856"/>
      <c r="E839" s="856"/>
      <c r="F839" s="856"/>
      <c r="G839" s="856"/>
      <c r="H839" s="856"/>
      <c r="I839" s="856"/>
      <c r="J839" s="856"/>
      <c r="K839" s="856"/>
      <c r="L839" s="856"/>
    </row>
    <row r="840" spans="3:12" hidden="1">
      <c r="C840" s="856"/>
      <c r="D840" s="856"/>
      <c r="E840" s="856"/>
      <c r="F840" s="856"/>
      <c r="G840" s="856"/>
      <c r="H840" s="856"/>
      <c r="I840" s="856"/>
      <c r="J840" s="856"/>
      <c r="K840" s="856"/>
      <c r="L840" s="856"/>
    </row>
    <row r="841" spans="3:12" hidden="1">
      <c r="C841" s="856"/>
      <c r="D841" s="856"/>
      <c r="E841" s="856"/>
      <c r="F841" s="856"/>
      <c r="G841" s="856"/>
      <c r="H841" s="856"/>
      <c r="I841" s="856"/>
      <c r="J841" s="856"/>
      <c r="K841" s="856"/>
      <c r="L841" s="856"/>
    </row>
    <row r="842" spans="3:12" hidden="1">
      <c r="C842" s="856"/>
      <c r="D842" s="856"/>
      <c r="E842" s="856"/>
      <c r="F842" s="856"/>
      <c r="G842" s="856"/>
      <c r="H842" s="856"/>
      <c r="I842" s="856"/>
      <c r="J842" s="856"/>
      <c r="K842" s="856"/>
      <c r="L842" s="856"/>
    </row>
    <row r="843" spans="3:12" hidden="1">
      <c r="C843" s="856"/>
      <c r="D843" s="856"/>
      <c r="E843" s="856"/>
      <c r="F843" s="856"/>
      <c r="G843" s="856"/>
      <c r="H843" s="856"/>
      <c r="I843" s="856"/>
      <c r="J843" s="856"/>
      <c r="K843" s="856"/>
      <c r="L843" s="856"/>
    </row>
    <row r="844" spans="3:12" hidden="1">
      <c r="C844" s="856"/>
      <c r="D844" s="856"/>
      <c r="E844" s="856"/>
      <c r="F844" s="856"/>
      <c r="G844" s="856"/>
      <c r="H844" s="856"/>
      <c r="I844" s="856"/>
      <c r="J844" s="856"/>
      <c r="K844" s="856"/>
      <c r="L844" s="856"/>
    </row>
    <row r="845" spans="3:12" hidden="1">
      <c r="C845" s="856"/>
      <c r="D845" s="856"/>
      <c r="E845" s="856"/>
      <c r="F845" s="856"/>
      <c r="G845" s="856"/>
      <c r="H845" s="856"/>
      <c r="I845" s="856"/>
      <c r="J845" s="856"/>
      <c r="K845" s="856"/>
      <c r="L845" s="856"/>
    </row>
    <row r="846" spans="3:12" hidden="1">
      <c r="C846" s="856"/>
      <c r="D846" s="856"/>
      <c r="E846" s="856"/>
      <c r="F846" s="856"/>
      <c r="G846" s="856"/>
      <c r="H846" s="856"/>
      <c r="I846" s="856"/>
      <c r="J846" s="856"/>
      <c r="K846" s="856"/>
      <c r="L846" s="856"/>
    </row>
    <row r="847" spans="3:12" hidden="1">
      <c r="C847" s="856"/>
      <c r="D847" s="856"/>
      <c r="E847" s="856"/>
      <c r="F847" s="856"/>
      <c r="G847" s="856"/>
      <c r="H847" s="856"/>
      <c r="I847" s="856"/>
      <c r="J847" s="856"/>
      <c r="K847" s="856"/>
      <c r="L847" s="856"/>
    </row>
    <row r="848" spans="3:12" hidden="1">
      <c r="C848" s="856"/>
      <c r="D848" s="856"/>
      <c r="E848" s="856"/>
      <c r="F848" s="856"/>
      <c r="G848" s="856"/>
      <c r="H848" s="856"/>
      <c r="I848" s="856"/>
      <c r="J848" s="856"/>
      <c r="K848" s="856"/>
      <c r="L848" s="856"/>
    </row>
    <row r="849" spans="3:12" hidden="1">
      <c r="C849" s="856"/>
      <c r="D849" s="856"/>
      <c r="E849" s="856"/>
      <c r="F849" s="856"/>
      <c r="G849" s="856"/>
      <c r="H849" s="856"/>
      <c r="I849" s="856"/>
      <c r="J849" s="856"/>
      <c r="K849" s="856"/>
      <c r="L849" s="856"/>
    </row>
    <row r="850" spans="3:12" hidden="1">
      <c r="C850" s="856"/>
      <c r="D850" s="856"/>
      <c r="E850" s="856"/>
      <c r="F850" s="856"/>
      <c r="G850" s="856"/>
      <c r="H850" s="856"/>
      <c r="I850" s="856"/>
      <c r="J850" s="856"/>
      <c r="K850" s="856"/>
      <c r="L850" s="856"/>
    </row>
    <row r="851" spans="3:12" hidden="1">
      <c r="C851" s="856"/>
      <c r="D851" s="856"/>
      <c r="E851" s="856"/>
      <c r="F851" s="856"/>
      <c r="G851" s="856"/>
      <c r="H851" s="856"/>
      <c r="I851" s="856"/>
      <c r="J851" s="856"/>
      <c r="K851" s="856"/>
      <c r="L851" s="856"/>
    </row>
    <row r="852" spans="3:12" hidden="1">
      <c r="C852" s="856"/>
      <c r="D852" s="856"/>
      <c r="E852" s="856"/>
      <c r="F852" s="856"/>
      <c r="G852" s="856"/>
      <c r="H852" s="856"/>
      <c r="I852" s="856"/>
      <c r="J852" s="856"/>
      <c r="K852" s="856"/>
      <c r="L852" s="856"/>
    </row>
    <row r="853" spans="3:12" hidden="1">
      <c r="C853" s="856"/>
      <c r="D853" s="856"/>
      <c r="E853" s="856"/>
      <c r="F853" s="856"/>
      <c r="G853" s="856"/>
      <c r="H853" s="856"/>
      <c r="I853" s="856"/>
      <c r="J853" s="856"/>
      <c r="K853" s="856"/>
      <c r="L853" s="856"/>
    </row>
    <row r="854" spans="3:12" hidden="1">
      <c r="C854" s="856"/>
      <c r="D854" s="856"/>
      <c r="E854" s="856"/>
      <c r="F854" s="856"/>
      <c r="G854" s="856"/>
      <c r="H854" s="856"/>
      <c r="I854" s="856"/>
      <c r="J854" s="856"/>
      <c r="K854" s="856"/>
      <c r="L854" s="856"/>
    </row>
    <row r="855" spans="3:12" hidden="1">
      <c r="C855" s="856"/>
      <c r="D855" s="856"/>
      <c r="E855" s="856"/>
      <c r="F855" s="856"/>
      <c r="G855" s="856"/>
      <c r="H855" s="856"/>
      <c r="I855" s="856"/>
      <c r="J855" s="856"/>
      <c r="K855" s="856"/>
      <c r="L855" s="856"/>
    </row>
    <row r="856" spans="3:12" hidden="1">
      <c r="C856" s="856"/>
      <c r="D856" s="856"/>
      <c r="E856" s="856"/>
      <c r="F856" s="856"/>
      <c r="G856" s="856"/>
      <c r="H856" s="856"/>
      <c r="I856" s="856"/>
      <c r="J856" s="856"/>
      <c r="K856" s="856"/>
      <c r="L856" s="856"/>
    </row>
    <row r="857" spans="3:12" hidden="1">
      <c r="C857" s="856"/>
      <c r="D857" s="856"/>
      <c r="E857" s="856"/>
      <c r="F857" s="856"/>
      <c r="G857" s="856"/>
      <c r="H857" s="856"/>
      <c r="I857" s="856"/>
      <c r="J857" s="856"/>
      <c r="K857" s="856"/>
      <c r="L857" s="856"/>
    </row>
    <row r="858" spans="3:12" hidden="1">
      <c r="C858" s="856"/>
      <c r="D858" s="856"/>
      <c r="E858" s="856"/>
      <c r="F858" s="856"/>
      <c r="G858" s="856"/>
      <c r="H858" s="856"/>
      <c r="I858" s="856"/>
      <c r="J858" s="856"/>
      <c r="K858" s="856"/>
      <c r="L858" s="856"/>
    </row>
    <row r="859" spans="3:12" hidden="1">
      <c r="C859" s="856"/>
      <c r="D859" s="856"/>
      <c r="E859" s="856"/>
      <c r="F859" s="856"/>
      <c r="G859" s="856"/>
      <c r="H859" s="856"/>
      <c r="I859" s="856"/>
      <c r="J859" s="856"/>
      <c r="K859" s="856"/>
      <c r="L859" s="856"/>
    </row>
    <row r="860" spans="3:12" hidden="1">
      <c r="C860" s="856"/>
      <c r="D860" s="856"/>
      <c r="E860" s="856"/>
      <c r="F860" s="856"/>
      <c r="G860" s="856"/>
      <c r="H860" s="856"/>
      <c r="I860" s="856"/>
      <c r="J860" s="856"/>
      <c r="K860" s="856"/>
      <c r="L860" s="856"/>
    </row>
    <row r="861" spans="3:12" hidden="1">
      <c r="C861" s="856"/>
      <c r="D861" s="856"/>
      <c r="E861" s="856"/>
      <c r="F861" s="856"/>
      <c r="G861" s="856"/>
      <c r="H861" s="856"/>
      <c r="I861" s="856"/>
      <c r="J861" s="856"/>
      <c r="K861" s="856"/>
      <c r="L861" s="856"/>
    </row>
    <row r="862" spans="3:12" hidden="1">
      <c r="C862" s="856"/>
      <c r="D862" s="856"/>
      <c r="E862" s="856"/>
      <c r="F862" s="856"/>
      <c r="G862" s="856"/>
      <c r="H862" s="856"/>
      <c r="I862" s="856"/>
      <c r="J862" s="856"/>
      <c r="K862" s="856"/>
      <c r="L862" s="856"/>
    </row>
    <row r="863" spans="3:12" hidden="1">
      <c r="C863" s="856"/>
      <c r="D863" s="856"/>
      <c r="E863" s="856"/>
      <c r="F863" s="856"/>
      <c r="G863" s="856"/>
      <c r="H863" s="856"/>
      <c r="I863" s="856"/>
      <c r="J863" s="856"/>
      <c r="K863" s="856"/>
      <c r="L863" s="856"/>
    </row>
    <row r="864" spans="3:12" hidden="1">
      <c r="C864" s="856"/>
      <c r="D864" s="856"/>
      <c r="E864" s="856"/>
      <c r="F864" s="856"/>
      <c r="G864" s="856"/>
      <c r="H864" s="856"/>
      <c r="I864" s="856"/>
      <c r="J864" s="856"/>
      <c r="K864" s="856"/>
      <c r="L864" s="856"/>
    </row>
    <row r="865" spans="3:12" hidden="1">
      <c r="C865" s="856"/>
      <c r="D865" s="856"/>
      <c r="E865" s="856"/>
      <c r="F865" s="856"/>
      <c r="G865" s="856"/>
      <c r="H865" s="856"/>
      <c r="I865" s="856"/>
      <c r="J865" s="856"/>
      <c r="K865" s="856"/>
      <c r="L865" s="856"/>
    </row>
    <row r="866" spans="3:12" hidden="1">
      <c r="C866" s="856"/>
      <c r="D866" s="856"/>
      <c r="E866" s="856"/>
      <c r="F866" s="856"/>
      <c r="G866" s="856"/>
      <c r="H866" s="856"/>
      <c r="I866" s="856"/>
      <c r="J866" s="856"/>
      <c r="K866" s="856"/>
      <c r="L866" s="856"/>
    </row>
    <row r="867" spans="3:12" hidden="1">
      <c r="C867" s="856"/>
      <c r="D867" s="856"/>
      <c r="E867" s="856"/>
      <c r="F867" s="856"/>
      <c r="G867" s="856"/>
      <c r="H867" s="856"/>
      <c r="I867" s="856"/>
      <c r="J867" s="856"/>
      <c r="K867" s="856"/>
      <c r="L867" s="856"/>
    </row>
    <row r="868" spans="3:12" hidden="1">
      <c r="C868" s="856"/>
      <c r="D868" s="856"/>
      <c r="E868" s="856"/>
      <c r="F868" s="856"/>
      <c r="G868" s="856"/>
      <c r="H868" s="856"/>
      <c r="I868" s="856"/>
      <c r="J868" s="856"/>
      <c r="K868" s="856"/>
      <c r="L868" s="856"/>
    </row>
    <row r="869" spans="3:12" hidden="1">
      <c r="C869" s="856"/>
      <c r="D869" s="856"/>
      <c r="E869" s="856"/>
      <c r="F869" s="856"/>
      <c r="G869" s="856"/>
      <c r="H869" s="856"/>
      <c r="I869" s="856"/>
      <c r="J869" s="856"/>
      <c r="K869" s="856"/>
      <c r="L869" s="856"/>
    </row>
    <row r="870" spans="3:12" hidden="1">
      <c r="D870" s="856"/>
      <c r="E870" s="856"/>
      <c r="F870" s="856"/>
      <c r="G870" s="856"/>
      <c r="H870" s="856"/>
      <c r="I870" s="856"/>
      <c r="J870" s="856"/>
      <c r="K870" s="856"/>
    </row>
    <row r="871" spans="3:12" hidden="1">
      <c r="D871" s="856"/>
      <c r="E871" s="856"/>
      <c r="F871" s="856"/>
      <c r="G871" s="856"/>
      <c r="H871" s="856"/>
      <c r="I871" s="856"/>
      <c r="J871" s="856"/>
      <c r="K871" s="856"/>
    </row>
    <row r="872" spans="3:12" hidden="1">
      <c r="D872" s="856"/>
      <c r="E872" s="856"/>
      <c r="F872" s="856"/>
      <c r="G872" s="856"/>
      <c r="H872" s="856"/>
      <c r="I872" s="856"/>
      <c r="J872" s="856"/>
      <c r="K872" s="856"/>
    </row>
    <row r="873" spans="3:12" hidden="1">
      <c r="D873" s="856"/>
      <c r="E873" s="856"/>
      <c r="F873" s="856"/>
      <c r="G873" s="856"/>
      <c r="H873" s="856"/>
      <c r="I873" s="856"/>
      <c r="J873" s="856"/>
      <c r="K873" s="856"/>
    </row>
    <row r="874" spans="3:12" hidden="1">
      <c r="D874" s="856"/>
      <c r="E874" s="856"/>
      <c r="F874" s="856"/>
      <c r="G874" s="856"/>
      <c r="H874" s="856"/>
      <c r="I874" s="856"/>
      <c r="J874" s="856"/>
      <c r="K874" s="856"/>
    </row>
    <row r="875" spans="3:12" hidden="1">
      <c r="D875" s="856"/>
      <c r="E875" s="856"/>
      <c r="F875" s="856"/>
      <c r="G875" s="856"/>
      <c r="H875" s="856"/>
      <c r="I875" s="856"/>
      <c r="J875" s="856"/>
      <c r="K875" s="856"/>
    </row>
    <row r="876" spans="3:12" hidden="1">
      <c r="D876" s="856"/>
      <c r="E876" s="856"/>
      <c r="F876" s="856"/>
      <c r="G876" s="856"/>
      <c r="H876" s="856"/>
      <c r="I876" s="856"/>
      <c r="J876" s="856"/>
      <c r="K876" s="856"/>
    </row>
    <row r="877" spans="3:12" hidden="1">
      <c r="D877" s="856"/>
      <c r="E877" s="856"/>
      <c r="F877" s="856"/>
      <c r="G877" s="856"/>
      <c r="H877" s="856"/>
      <c r="I877" s="856"/>
      <c r="J877" s="856"/>
      <c r="K877" s="856"/>
    </row>
    <row r="878" spans="3:12" hidden="1">
      <c r="D878" s="856"/>
      <c r="E878" s="856"/>
      <c r="F878" s="856"/>
      <c r="G878" s="856"/>
      <c r="H878" s="856"/>
      <c r="I878" s="856"/>
      <c r="J878" s="856"/>
      <c r="K878" s="856"/>
    </row>
    <row r="879" spans="3:12" hidden="1">
      <c r="D879" s="856"/>
      <c r="E879" s="856"/>
      <c r="F879" s="856"/>
      <c r="G879" s="856"/>
      <c r="H879" s="856"/>
      <c r="I879" s="856"/>
      <c r="J879" s="856"/>
      <c r="K879" s="856"/>
    </row>
    <row r="880" spans="3:12" hidden="1">
      <c r="D880" s="856"/>
      <c r="E880" s="856"/>
      <c r="F880" s="856"/>
      <c r="G880" s="856"/>
      <c r="H880" s="856"/>
      <c r="I880" s="856"/>
      <c r="J880" s="856"/>
      <c r="K880" s="856"/>
    </row>
    <row r="881" spans="3:12" hidden="1">
      <c r="D881" s="856"/>
      <c r="E881" s="856"/>
      <c r="F881" s="856"/>
      <c r="G881" s="856"/>
      <c r="H881" s="856"/>
      <c r="I881" s="856"/>
      <c r="J881" s="856"/>
      <c r="K881" s="856"/>
    </row>
    <row r="882" spans="3:12" hidden="1">
      <c r="D882" s="856"/>
      <c r="E882" s="856"/>
      <c r="F882" s="856"/>
      <c r="G882" s="856"/>
      <c r="H882" s="856"/>
      <c r="I882" s="856"/>
      <c r="J882" s="856"/>
      <c r="K882" s="856"/>
    </row>
    <row r="883" spans="3:12" hidden="1">
      <c r="D883" s="856"/>
      <c r="E883" s="856"/>
      <c r="F883" s="856"/>
      <c r="G883" s="856"/>
      <c r="H883" s="856"/>
      <c r="I883" s="856"/>
      <c r="J883" s="856"/>
      <c r="K883" s="856"/>
    </row>
    <row r="884" spans="3:12" hidden="1">
      <c r="D884" s="856"/>
      <c r="E884" s="856"/>
      <c r="F884" s="856"/>
      <c r="G884" s="856"/>
      <c r="H884" s="856"/>
      <c r="I884" s="856"/>
      <c r="J884" s="856"/>
      <c r="K884" s="856"/>
    </row>
    <row r="885" spans="3:12" hidden="1">
      <c r="D885" s="856"/>
      <c r="E885" s="856"/>
      <c r="F885" s="856"/>
      <c r="G885" s="856"/>
      <c r="H885" s="856"/>
      <c r="I885" s="856"/>
      <c r="J885" s="856"/>
      <c r="K885" s="856"/>
    </row>
    <row r="887" spans="3:12" hidden="1">
      <c r="C887" s="856"/>
      <c r="D887" s="856"/>
      <c r="E887" s="856"/>
      <c r="F887" s="856"/>
      <c r="G887" s="856"/>
      <c r="H887" s="856"/>
      <c r="I887" s="856"/>
      <c r="J887" s="856"/>
      <c r="K887" s="856"/>
      <c r="L887" s="856"/>
    </row>
    <row r="888" spans="3:12" hidden="1">
      <c r="C888" s="856"/>
      <c r="D888" s="856"/>
      <c r="E888" s="856"/>
      <c r="F888" s="856"/>
      <c r="G888" s="856"/>
      <c r="H888" s="856"/>
      <c r="I888" s="856"/>
      <c r="J888" s="856"/>
      <c r="K888" s="856"/>
      <c r="L888" s="856"/>
    </row>
    <row r="889" spans="3:12" hidden="1">
      <c r="C889" s="856"/>
      <c r="D889" s="856"/>
      <c r="E889" s="856"/>
      <c r="F889" s="856"/>
      <c r="G889" s="856"/>
      <c r="H889" s="856"/>
      <c r="I889" s="856"/>
      <c r="J889" s="856"/>
      <c r="K889" s="856"/>
      <c r="L889" s="856"/>
    </row>
    <row r="890" spans="3:12" hidden="1">
      <c r="C890" s="856"/>
      <c r="D890" s="856"/>
      <c r="E890" s="856"/>
      <c r="F890" s="856"/>
      <c r="G890" s="856"/>
      <c r="H890" s="856"/>
      <c r="I890" s="856"/>
      <c r="J890" s="856"/>
      <c r="K890" s="856"/>
      <c r="L890" s="856"/>
    </row>
    <row r="891" spans="3:12" hidden="1">
      <c r="C891" s="856"/>
      <c r="D891" s="856"/>
      <c r="E891" s="856"/>
      <c r="F891" s="856"/>
      <c r="G891" s="856"/>
      <c r="H891" s="856"/>
      <c r="I891" s="856"/>
      <c r="J891" s="856"/>
      <c r="K891" s="856"/>
      <c r="L891" s="856"/>
    </row>
    <row r="892" spans="3:12" hidden="1">
      <c r="C892" s="856"/>
      <c r="D892" s="856"/>
      <c r="E892" s="856"/>
      <c r="F892" s="856"/>
      <c r="G892" s="856"/>
      <c r="H892" s="856"/>
      <c r="I892" s="856"/>
      <c r="J892" s="856"/>
      <c r="K892" s="856"/>
      <c r="L892" s="856"/>
    </row>
    <row r="893" spans="3:12" hidden="1">
      <c r="C893" s="856"/>
      <c r="D893" s="856"/>
      <c r="E893" s="856"/>
      <c r="F893" s="856"/>
      <c r="G893" s="856"/>
      <c r="H893" s="856"/>
      <c r="I893" s="856"/>
      <c r="J893" s="856"/>
      <c r="K893" s="856"/>
      <c r="L893" s="856"/>
    </row>
    <row r="894" spans="3:12" hidden="1">
      <c r="C894" s="856"/>
      <c r="D894" s="856"/>
      <c r="E894" s="856"/>
      <c r="F894" s="856"/>
      <c r="G894" s="856"/>
      <c r="H894" s="856"/>
      <c r="I894" s="856"/>
      <c r="J894" s="856"/>
      <c r="K894" s="856"/>
      <c r="L894" s="856"/>
    </row>
    <row r="895" spans="3:12" hidden="1">
      <c r="C895" s="856"/>
      <c r="D895" s="856"/>
      <c r="E895" s="856"/>
      <c r="F895" s="856"/>
      <c r="G895" s="856"/>
      <c r="H895" s="856"/>
      <c r="I895" s="856"/>
      <c r="J895" s="856"/>
      <c r="K895" s="856"/>
      <c r="L895" s="856"/>
    </row>
    <row r="896" spans="3:12" hidden="1">
      <c r="C896" s="856"/>
      <c r="D896" s="856"/>
      <c r="E896" s="856"/>
      <c r="F896" s="856"/>
      <c r="G896" s="856"/>
      <c r="H896" s="856"/>
      <c r="I896" s="856"/>
      <c r="J896" s="856"/>
      <c r="K896" s="856"/>
      <c r="L896" s="856"/>
    </row>
    <row r="897" spans="3:12" hidden="1">
      <c r="C897" s="856"/>
      <c r="D897" s="856"/>
      <c r="E897" s="856"/>
      <c r="F897" s="856"/>
      <c r="G897" s="856"/>
      <c r="H897" s="856"/>
      <c r="I897" s="856"/>
      <c r="J897" s="856"/>
      <c r="K897" s="856"/>
      <c r="L897" s="856"/>
    </row>
    <row r="898" spans="3:12" hidden="1">
      <c r="C898" s="856"/>
      <c r="D898" s="856"/>
      <c r="E898" s="856"/>
      <c r="F898" s="856"/>
      <c r="G898" s="856"/>
      <c r="H898" s="856"/>
      <c r="I898" s="856"/>
      <c r="J898" s="856"/>
      <c r="K898" s="856"/>
      <c r="L898" s="856"/>
    </row>
    <row r="899" spans="3:12" hidden="1">
      <c r="C899" s="856"/>
      <c r="D899" s="856"/>
      <c r="E899" s="856"/>
      <c r="F899" s="856"/>
      <c r="G899" s="856"/>
      <c r="H899" s="856"/>
      <c r="I899" s="856"/>
      <c r="J899" s="856"/>
      <c r="K899" s="856"/>
      <c r="L899" s="856"/>
    </row>
    <row r="900" spans="3:12" hidden="1">
      <c r="C900" s="856"/>
      <c r="D900" s="856"/>
      <c r="E900" s="856"/>
      <c r="F900" s="856"/>
      <c r="G900" s="856"/>
      <c r="H900" s="856"/>
      <c r="I900" s="856"/>
      <c r="J900" s="856"/>
      <c r="K900" s="856"/>
      <c r="L900" s="856"/>
    </row>
    <row r="901" spans="3:12" hidden="1">
      <c r="C901" s="856"/>
      <c r="D901" s="856"/>
      <c r="E901" s="856"/>
      <c r="F901" s="856"/>
      <c r="G901" s="856"/>
      <c r="H901" s="856"/>
      <c r="I901" s="856"/>
      <c r="J901" s="856"/>
      <c r="K901" s="856"/>
      <c r="L901" s="856"/>
    </row>
    <row r="902" spans="3:12" hidden="1">
      <c r="C902" s="856"/>
      <c r="D902" s="856"/>
      <c r="E902" s="856"/>
      <c r="F902" s="856"/>
      <c r="G902" s="856"/>
      <c r="H902" s="856"/>
      <c r="I902" s="856"/>
      <c r="J902" s="856"/>
      <c r="K902" s="856"/>
      <c r="L902" s="856"/>
    </row>
    <row r="903" spans="3:12" hidden="1">
      <c r="C903" s="856"/>
      <c r="D903" s="856"/>
      <c r="E903" s="856"/>
      <c r="F903" s="856"/>
      <c r="G903" s="856"/>
      <c r="H903" s="856"/>
      <c r="I903" s="856"/>
      <c r="J903" s="856"/>
      <c r="K903" s="856"/>
      <c r="L903" s="856"/>
    </row>
    <row r="904" spans="3:12" hidden="1">
      <c r="C904" s="856"/>
      <c r="D904" s="856"/>
      <c r="E904" s="856"/>
      <c r="F904" s="856"/>
      <c r="G904" s="856"/>
      <c r="H904" s="856"/>
      <c r="I904" s="856"/>
      <c r="J904" s="856"/>
      <c r="K904" s="856"/>
      <c r="L904" s="856"/>
    </row>
    <row r="905" spans="3:12" hidden="1">
      <c r="C905" s="856"/>
      <c r="D905" s="856"/>
      <c r="E905" s="856"/>
      <c r="F905" s="856"/>
      <c r="G905" s="856"/>
      <c r="H905" s="856"/>
      <c r="I905" s="856"/>
      <c r="J905" s="856"/>
      <c r="K905" s="856"/>
      <c r="L905" s="856"/>
    </row>
    <row r="906" spans="3:12" hidden="1">
      <c r="C906" s="856"/>
      <c r="D906" s="856"/>
      <c r="E906" s="856"/>
      <c r="F906" s="856"/>
      <c r="G906" s="856"/>
      <c r="H906" s="856"/>
      <c r="I906" s="856"/>
      <c r="J906" s="856"/>
      <c r="K906" s="856"/>
      <c r="L906" s="856"/>
    </row>
    <row r="907" spans="3:12" hidden="1">
      <c r="C907" s="856"/>
      <c r="D907" s="856"/>
      <c r="E907" s="856"/>
      <c r="F907" s="856"/>
      <c r="G907" s="856"/>
      <c r="H907" s="856"/>
      <c r="I907" s="856"/>
      <c r="J907" s="856"/>
      <c r="K907" s="856"/>
      <c r="L907" s="856"/>
    </row>
    <row r="908" spans="3:12" hidden="1">
      <c r="C908" s="856"/>
      <c r="D908" s="856"/>
      <c r="E908" s="856"/>
      <c r="F908" s="856"/>
      <c r="G908" s="856"/>
      <c r="H908" s="856"/>
      <c r="I908" s="856"/>
      <c r="J908" s="856"/>
      <c r="K908" s="856"/>
      <c r="L908" s="856"/>
    </row>
    <row r="909" spans="3:12" hidden="1">
      <c r="C909" s="856"/>
      <c r="D909" s="856"/>
      <c r="E909" s="856"/>
      <c r="F909" s="856"/>
      <c r="G909" s="856"/>
      <c r="H909" s="856"/>
      <c r="I909" s="856"/>
      <c r="J909" s="856"/>
      <c r="K909" s="856"/>
      <c r="L909" s="856"/>
    </row>
    <row r="910" spans="3:12" hidden="1">
      <c r="C910" s="856"/>
      <c r="D910" s="856"/>
      <c r="E910" s="856"/>
      <c r="F910" s="856"/>
      <c r="G910" s="856"/>
      <c r="H910" s="856"/>
      <c r="I910" s="856"/>
      <c r="J910" s="856"/>
      <c r="K910" s="856"/>
      <c r="L910" s="856"/>
    </row>
    <row r="911" spans="3:12" hidden="1">
      <c r="C911" s="856"/>
      <c r="D911" s="856"/>
      <c r="E911" s="856"/>
      <c r="F911" s="856"/>
      <c r="G911" s="856"/>
      <c r="H911" s="856"/>
      <c r="I911" s="856"/>
      <c r="J911" s="856"/>
      <c r="K911" s="856"/>
      <c r="L911" s="856"/>
    </row>
    <row r="912" spans="3:12" hidden="1">
      <c r="C912" s="856"/>
      <c r="D912" s="856"/>
      <c r="E912" s="856"/>
      <c r="F912" s="856"/>
      <c r="G912" s="856"/>
      <c r="H912" s="856"/>
      <c r="I912" s="856"/>
      <c r="J912" s="856"/>
      <c r="K912" s="856"/>
      <c r="L912" s="856"/>
    </row>
    <row r="913" spans="3:12" hidden="1">
      <c r="C913" s="856"/>
      <c r="D913" s="856"/>
      <c r="E913" s="856"/>
      <c r="F913" s="856"/>
      <c r="G913" s="856"/>
      <c r="H913" s="856"/>
      <c r="I913" s="856"/>
      <c r="J913" s="856"/>
      <c r="K913" s="856"/>
      <c r="L913" s="856"/>
    </row>
    <row r="914" spans="3:12" hidden="1">
      <c r="C914" s="856"/>
      <c r="D914" s="856"/>
      <c r="E914" s="856"/>
      <c r="F914" s="856"/>
      <c r="G914" s="856"/>
      <c r="H914" s="856"/>
      <c r="I914" s="856"/>
      <c r="J914" s="856"/>
      <c r="K914" s="856"/>
      <c r="L914" s="856"/>
    </row>
    <row r="915" spans="3:12" hidden="1">
      <c r="C915" s="856"/>
      <c r="D915" s="856"/>
      <c r="E915" s="856"/>
      <c r="F915" s="856"/>
      <c r="G915" s="856"/>
      <c r="H915" s="856"/>
      <c r="I915" s="856"/>
      <c r="J915" s="856"/>
      <c r="K915" s="856"/>
      <c r="L915" s="856"/>
    </row>
    <row r="916" spans="3:12" hidden="1">
      <c r="C916" s="856"/>
      <c r="D916" s="856"/>
      <c r="E916" s="856"/>
      <c r="F916" s="856"/>
      <c r="G916" s="856"/>
      <c r="H916" s="856"/>
      <c r="I916" s="856"/>
      <c r="J916" s="856"/>
      <c r="K916" s="856"/>
      <c r="L916" s="856"/>
    </row>
    <row r="917" spans="3:12" hidden="1">
      <c r="C917" s="856"/>
      <c r="D917" s="856"/>
      <c r="E917" s="856"/>
      <c r="F917" s="856"/>
      <c r="G917" s="856"/>
      <c r="H917" s="856"/>
      <c r="I917" s="856"/>
      <c r="J917" s="856"/>
      <c r="K917" s="856"/>
      <c r="L917" s="856"/>
    </row>
    <row r="918" spans="3:12" hidden="1">
      <c r="C918" s="856"/>
      <c r="D918" s="856"/>
      <c r="E918" s="856"/>
      <c r="F918" s="856"/>
      <c r="G918" s="856"/>
      <c r="H918" s="856"/>
      <c r="I918" s="856"/>
      <c r="J918" s="856"/>
      <c r="K918" s="856"/>
      <c r="L918" s="856"/>
    </row>
    <row r="919" spans="3:12" hidden="1">
      <c r="C919" s="856"/>
      <c r="D919" s="856"/>
      <c r="E919" s="856"/>
      <c r="F919" s="856"/>
      <c r="G919" s="856"/>
      <c r="H919" s="856"/>
      <c r="I919" s="856"/>
      <c r="J919" s="856"/>
      <c r="K919" s="856"/>
      <c r="L919" s="856"/>
    </row>
    <row r="920" spans="3:12" hidden="1">
      <c r="C920" s="856"/>
      <c r="D920" s="856"/>
      <c r="E920" s="856"/>
      <c r="F920" s="856"/>
      <c r="G920" s="856"/>
      <c r="H920" s="856"/>
      <c r="I920" s="856"/>
      <c r="J920" s="856"/>
      <c r="K920" s="856"/>
      <c r="L920" s="856"/>
    </row>
    <row r="921" spans="3:12" hidden="1">
      <c r="C921" s="856"/>
      <c r="D921" s="856"/>
      <c r="E921" s="856"/>
      <c r="F921" s="856"/>
      <c r="G921" s="856"/>
      <c r="H921" s="856"/>
      <c r="I921" s="856"/>
      <c r="J921" s="856"/>
      <c r="K921" s="856"/>
      <c r="L921" s="856"/>
    </row>
    <row r="922" spans="3:12" hidden="1">
      <c r="C922" s="856"/>
      <c r="D922" s="856"/>
      <c r="E922" s="856"/>
      <c r="F922" s="856"/>
      <c r="G922" s="856"/>
      <c r="H922" s="856"/>
      <c r="I922" s="856"/>
      <c r="J922" s="856"/>
      <c r="K922" s="856"/>
      <c r="L922" s="856"/>
    </row>
    <row r="923" spans="3:12" hidden="1">
      <c r="C923" s="856"/>
      <c r="D923" s="856"/>
      <c r="E923" s="856"/>
      <c r="F923" s="856"/>
      <c r="G923" s="856"/>
      <c r="H923" s="856"/>
      <c r="I923" s="856"/>
      <c r="J923" s="856"/>
      <c r="K923" s="856"/>
      <c r="L923" s="856"/>
    </row>
    <row r="924" spans="3:12" hidden="1">
      <c r="C924" s="856"/>
      <c r="D924" s="856"/>
      <c r="E924" s="856"/>
      <c r="F924" s="856"/>
      <c r="G924" s="856"/>
      <c r="H924" s="856"/>
      <c r="I924" s="856"/>
      <c r="J924" s="856"/>
      <c r="K924" s="856"/>
      <c r="L924" s="856"/>
    </row>
    <row r="925" spans="3:12" hidden="1">
      <c r="C925" s="856"/>
      <c r="D925" s="856"/>
      <c r="E925" s="856"/>
      <c r="F925" s="856"/>
      <c r="G925" s="856"/>
      <c r="H925" s="856"/>
      <c r="I925" s="856"/>
      <c r="J925" s="856"/>
      <c r="K925" s="856"/>
      <c r="L925" s="856"/>
    </row>
    <row r="926" spans="3:12" hidden="1">
      <c r="C926" s="856"/>
      <c r="D926" s="856"/>
      <c r="E926" s="856"/>
      <c r="F926" s="856"/>
      <c r="G926" s="856"/>
      <c r="H926" s="856"/>
      <c r="I926" s="856"/>
      <c r="J926" s="856"/>
      <c r="K926" s="856"/>
      <c r="L926" s="856"/>
    </row>
    <row r="927" spans="3:12" hidden="1">
      <c r="C927" s="856"/>
      <c r="D927" s="856"/>
      <c r="E927" s="856"/>
      <c r="F927" s="856"/>
      <c r="G927" s="856"/>
      <c r="H927" s="856"/>
      <c r="I927" s="856"/>
      <c r="J927" s="856"/>
      <c r="K927" s="856"/>
      <c r="L927" s="856"/>
    </row>
    <row r="928" spans="3:12" hidden="1">
      <c r="D928" s="856"/>
      <c r="E928" s="856"/>
      <c r="F928" s="856"/>
      <c r="G928" s="856"/>
      <c r="H928" s="856"/>
      <c r="I928" s="856"/>
      <c r="J928" s="856"/>
      <c r="K928" s="856"/>
    </row>
    <row r="929" spans="3:12" hidden="1">
      <c r="D929" s="856"/>
      <c r="E929" s="856"/>
      <c r="F929" s="856"/>
      <c r="G929" s="856"/>
      <c r="H929" s="856"/>
      <c r="I929" s="856"/>
      <c r="J929" s="856"/>
      <c r="K929" s="856"/>
    </row>
    <row r="930" spans="3:12" hidden="1">
      <c r="D930" s="856"/>
      <c r="E930" s="856"/>
      <c r="F930" s="856"/>
      <c r="G930" s="856"/>
      <c r="H930" s="856"/>
      <c r="I930" s="856"/>
      <c r="J930" s="856"/>
      <c r="K930" s="856"/>
    </row>
    <row r="931" spans="3:12" hidden="1">
      <c r="D931" s="856"/>
      <c r="E931" s="856"/>
      <c r="F931" s="856"/>
      <c r="G931" s="856"/>
      <c r="H931" s="856"/>
      <c r="I931" s="856"/>
      <c r="J931" s="856"/>
      <c r="K931" s="856"/>
    </row>
    <row r="932" spans="3:12" hidden="1">
      <c r="D932" s="856"/>
      <c r="E932" s="856"/>
      <c r="F932" s="856"/>
      <c r="G932" s="856"/>
      <c r="H932" s="856"/>
      <c r="I932" s="856"/>
      <c r="J932" s="856"/>
      <c r="K932" s="856"/>
    </row>
    <row r="933" spans="3:12" hidden="1">
      <c r="D933" s="856"/>
      <c r="E933" s="856"/>
      <c r="F933" s="856"/>
      <c r="G933" s="856"/>
      <c r="H933" s="856"/>
      <c r="I933" s="856"/>
      <c r="J933" s="856"/>
      <c r="K933" s="856"/>
    </row>
    <row r="934" spans="3:12" hidden="1">
      <c r="D934" s="856"/>
      <c r="E934" s="856"/>
      <c r="F934" s="856"/>
      <c r="G934" s="856"/>
      <c r="H934" s="856"/>
      <c r="I934" s="856"/>
      <c r="J934" s="856"/>
      <c r="K934" s="856"/>
    </row>
    <row r="935" spans="3:12" hidden="1">
      <c r="C935" s="856"/>
      <c r="D935" s="856"/>
      <c r="E935" s="856"/>
      <c r="F935" s="856"/>
      <c r="G935" s="856"/>
      <c r="H935" s="856"/>
      <c r="I935" s="856"/>
      <c r="J935" s="856"/>
      <c r="K935" s="856"/>
      <c r="L935" s="856"/>
    </row>
    <row r="936" spans="3:12" hidden="1">
      <c r="C936" s="856"/>
      <c r="D936" s="856"/>
      <c r="E936" s="856"/>
      <c r="F936" s="856"/>
      <c r="G936" s="856"/>
      <c r="H936" s="856"/>
      <c r="I936" s="856"/>
      <c r="J936" s="856"/>
      <c r="K936" s="856"/>
      <c r="L936" s="856"/>
    </row>
    <row r="937" spans="3:12" hidden="1">
      <c r="C937" s="856"/>
      <c r="D937" s="856"/>
      <c r="E937" s="856"/>
      <c r="F937" s="856"/>
      <c r="G937" s="856"/>
      <c r="H937" s="856"/>
      <c r="I937" s="856"/>
      <c r="J937" s="856"/>
      <c r="K937" s="856"/>
      <c r="L937" s="856"/>
    </row>
    <row r="938" spans="3:12" hidden="1">
      <c r="C938" s="856"/>
      <c r="D938" s="856"/>
      <c r="E938" s="856"/>
      <c r="F938" s="856"/>
      <c r="G938" s="856"/>
      <c r="H938" s="856"/>
      <c r="I938" s="856"/>
      <c r="J938" s="856"/>
      <c r="K938" s="856"/>
      <c r="L938" s="856"/>
    </row>
    <row r="939" spans="3:12" hidden="1">
      <c r="C939" s="856"/>
      <c r="D939" s="856"/>
      <c r="E939" s="856"/>
      <c r="F939" s="856"/>
      <c r="G939" s="856"/>
      <c r="H939" s="856"/>
      <c r="I939" s="856"/>
      <c r="J939" s="856"/>
      <c r="K939" s="856"/>
      <c r="L939" s="856"/>
    </row>
    <row r="940" spans="3:12" hidden="1">
      <c r="C940" s="856"/>
      <c r="D940" s="856"/>
      <c r="E940" s="856"/>
      <c r="F940" s="856"/>
      <c r="G940" s="856"/>
      <c r="H940" s="856"/>
      <c r="I940" s="856"/>
      <c r="J940" s="856"/>
      <c r="K940" s="856"/>
      <c r="L940" s="856"/>
    </row>
    <row r="941" spans="3:12" hidden="1">
      <c r="C941" s="856"/>
      <c r="D941" s="856"/>
      <c r="E941" s="856"/>
      <c r="F941" s="856"/>
      <c r="G941" s="856"/>
      <c r="H941" s="856"/>
      <c r="I941" s="856"/>
      <c r="J941" s="856"/>
      <c r="K941" s="856"/>
      <c r="L941" s="856"/>
    </row>
    <row r="942" spans="3:12" hidden="1">
      <c r="C942" s="856"/>
      <c r="D942" s="856"/>
      <c r="E942" s="856"/>
      <c r="F942" s="856"/>
      <c r="G942" s="856"/>
      <c r="H942" s="856"/>
      <c r="I942" s="856"/>
      <c r="J942" s="856"/>
      <c r="K942" s="856"/>
      <c r="L942" s="856"/>
    </row>
    <row r="943" spans="3:12" hidden="1">
      <c r="C943" s="856"/>
      <c r="D943" s="856"/>
      <c r="E943" s="856"/>
      <c r="F943" s="856"/>
      <c r="G943" s="856"/>
      <c r="H943" s="856"/>
      <c r="I943" s="856"/>
      <c r="J943" s="856"/>
      <c r="K943" s="856"/>
      <c r="L943" s="856"/>
    </row>
    <row r="944" spans="3:12" hidden="1">
      <c r="C944" s="856"/>
      <c r="D944" s="856"/>
      <c r="E944" s="856"/>
      <c r="F944" s="856"/>
      <c r="G944" s="856"/>
      <c r="H944" s="856"/>
      <c r="I944" s="856"/>
      <c r="J944" s="856"/>
      <c r="K944" s="856"/>
      <c r="L944" s="856"/>
    </row>
    <row r="945" spans="3:12" hidden="1">
      <c r="C945" s="856"/>
      <c r="D945" s="856"/>
      <c r="E945" s="856"/>
      <c r="F945" s="856"/>
      <c r="G945" s="856"/>
      <c r="H945" s="856"/>
      <c r="I945" s="856"/>
      <c r="J945" s="856"/>
      <c r="K945" s="856"/>
      <c r="L945" s="856"/>
    </row>
    <row r="946" spans="3:12" hidden="1">
      <c r="C946" s="856"/>
      <c r="D946" s="856"/>
      <c r="E946" s="856"/>
      <c r="F946" s="856"/>
      <c r="G946" s="856"/>
      <c r="H946" s="856"/>
      <c r="I946" s="856"/>
      <c r="J946" s="856"/>
      <c r="K946" s="856"/>
      <c r="L946" s="856"/>
    </row>
    <row r="947" spans="3:12" hidden="1">
      <c r="C947" s="856"/>
      <c r="D947" s="856"/>
      <c r="E947" s="856"/>
      <c r="F947" s="856"/>
      <c r="G947" s="856"/>
      <c r="H947" s="856"/>
      <c r="I947" s="856"/>
      <c r="J947" s="856"/>
      <c r="K947" s="856"/>
      <c r="L947" s="856"/>
    </row>
    <row r="948" spans="3:12" hidden="1">
      <c r="C948" s="856"/>
      <c r="D948" s="856"/>
      <c r="E948" s="856"/>
      <c r="F948" s="856"/>
      <c r="G948" s="856"/>
      <c r="H948" s="856"/>
      <c r="I948" s="856"/>
      <c r="J948" s="856"/>
      <c r="K948" s="856"/>
      <c r="L948" s="856"/>
    </row>
    <row r="949" spans="3:12" hidden="1">
      <c r="C949" s="856"/>
      <c r="D949" s="856"/>
      <c r="E949" s="856"/>
      <c r="F949" s="856"/>
      <c r="G949" s="856"/>
      <c r="H949" s="856"/>
      <c r="I949" s="856"/>
      <c r="J949" s="856"/>
      <c r="K949" s="856"/>
      <c r="L949" s="856"/>
    </row>
    <row r="950" spans="3:12" hidden="1">
      <c r="C950" s="856"/>
      <c r="D950" s="856"/>
      <c r="E950" s="856"/>
      <c r="F950" s="856"/>
      <c r="G950" s="856"/>
      <c r="H950" s="856"/>
      <c r="I950" s="856"/>
      <c r="J950" s="856"/>
      <c r="K950" s="856"/>
      <c r="L950" s="856"/>
    </row>
    <row r="951" spans="3:12" hidden="1">
      <c r="C951" s="856"/>
      <c r="D951" s="856"/>
      <c r="E951" s="856"/>
      <c r="F951" s="856"/>
      <c r="G951" s="856"/>
      <c r="H951" s="856"/>
      <c r="I951" s="856"/>
      <c r="J951" s="856"/>
      <c r="K951" s="856"/>
      <c r="L951" s="856"/>
    </row>
    <row r="952" spans="3:12" hidden="1">
      <c r="C952" s="856"/>
      <c r="D952" s="856"/>
      <c r="E952" s="856"/>
      <c r="F952" s="856"/>
      <c r="G952" s="856"/>
      <c r="H952" s="856"/>
      <c r="I952" s="856"/>
      <c r="J952" s="856"/>
      <c r="K952" s="856"/>
      <c r="L952" s="856"/>
    </row>
    <row r="953" spans="3:12" hidden="1">
      <c r="C953" s="856"/>
      <c r="D953" s="856"/>
      <c r="E953" s="856"/>
      <c r="F953" s="856"/>
      <c r="G953" s="856"/>
      <c r="H953" s="856"/>
      <c r="I953" s="856"/>
      <c r="J953" s="856"/>
      <c r="K953" s="856"/>
      <c r="L953" s="856"/>
    </row>
    <row r="954" spans="3:12" hidden="1">
      <c r="C954" s="856"/>
      <c r="D954" s="856"/>
      <c r="E954" s="856"/>
      <c r="F954" s="856"/>
      <c r="G954" s="856"/>
      <c r="H954" s="856"/>
      <c r="I954" s="856"/>
      <c r="J954" s="856"/>
      <c r="K954" s="856"/>
      <c r="L954" s="856"/>
    </row>
    <row r="955" spans="3:12" hidden="1">
      <c r="C955" s="856"/>
      <c r="D955" s="856"/>
      <c r="E955" s="856"/>
      <c r="F955" s="856"/>
      <c r="G955" s="856"/>
      <c r="H955" s="856"/>
      <c r="I955" s="856"/>
      <c r="J955" s="856"/>
      <c r="K955" s="856"/>
      <c r="L955" s="856"/>
    </row>
    <row r="956" spans="3:12" hidden="1">
      <c r="C956" s="856"/>
      <c r="D956" s="856"/>
      <c r="E956" s="856"/>
      <c r="F956" s="856"/>
      <c r="G956" s="856"/>
      <c r="H956" s="856"/>
      <c r="I956" s="856"/>
      <c r="J956" s="856"/>
      <c r="K956" s="856"/>
      <c r="L956" s="856"/>
    </row>
    <row r="957" spans="3:12" hidden="1">
      <c r="C957" s="856"/>
      <c r="D957" s="856"/>
      <c r="E957" s="856"/>
      <c r="F957" s="856"/>
      <c r="G957" s="856"/>
      <c r="H957" s="856"/>
      <c r="I957" s="856"/>
      <c r="J957" s="856"/>
      <c r="K957" s="856"/>
      <c r="L957" s="856"/>
    </row>
    <row r="958" spans="3:12" hidden="1">
      <c r="C958" s="856"/>
      <c r="D958" s="856"/>
      <c r="E958" s="856"/>
      <c r="F958" s="856"/>
      <c r="G958" s="856"/>
      <c r="H958" s="856"/>
      <c r="I958" s="856"/>
      <c r="J958" s="856"/>
      <c r="K958" s="856"/>
      <c r="L958" s="856"/>
    </row>
    <row r="959" spans="3:12" hidden="1">
      <c r="C959" s="856"/>
      <c r="D959" s="856"/>
      <c r="E959" s="856"/>
      <c r="F959" s="856"/>
      <c r="G959" s="856"/>
      <c r="H959" s="856"/>
      <c r="I959" s="856"/>
      <c r="J959" s="856"/>
      <c r="K959" s="856"/>
      <c r="L959" s="856"/>
    </row>
    <row r="960" spans="3:12" hidden="1">
      <c r="C960" s="856"/>
      <c r="D960" s="856"/>
      <c r="E960" s="856"/>
      <c r="F960" s="856"/>
      <c r="G960" s="856"/>
      <c r="H960" s="856"/>
      <c r="I960" s="856"/>
      <c r="J960" s="856"/>
      <c r="K960" s="856"/>
      <c r="L960" s="856"/>
    </row>
    <row r="961" spans="3:12" hidden="1">
      <c r="C961" s="856"/>
      <c r="D961" s="856"/>
      <c r="E961" s="856"/>
      <c r="F961" s="856"/>
      <c r="G961" s="856"/>
      <c r="H961" s="856"/>
      <c r="I961" s="856"/>
      <c r="J961" s="856"/>
      <c r="K961" s="856"/>
      <c r="L961" s="856"/>
    </row>
    <row r="962" spans="3:12" hidden="1">
      <c r="C962" s="856"/>
      <c r="D962" s="856"/>
      <c r="E962" s="856"/>
      <c r="F962" s="856"/>
      <c r="G962" s="856"/>
      <c r="H962" s="856"/>
      <c r="I962" s="856"/>
      <c r="J962" s="856"/>
      <c r="K962" s="856"/>
      <c r="L962" s="856"/>
    </row>
    <row r="963" spans="3:12" hidden="1">
      <c r="C963" s="856"/>
      <c r="D963" s="856"/>
      <c r="E963" s="856"/>
      <c r="F963" s="856"/>
      <c r="G963" s="856"/>
      <c r="H963" s="856"/>
      <c r="I963" s="856"/>
      <c r="J963" s="856"/>
      <c r="K963" s="856"/>
      <c r="L963" s="856"/>
    </row>
    <row r="964" spans="3:12" hidden="1">
      <c r="C964" s="856"/>
      <c r="D964" s="856"/>
      <c r="E964" s="856"/>
      <c r="F964" s="856"/>
      <c r="G964" s="856"/>
      <c r="H964" s="856"/>
      <c r="I964" s="856"/>
      <c r="J964" s="856"/>
      <c r="K964" s="856"/>
      <c r="L964" s="856"/>
    </row>
    <row r="965" spans="3:12" hidden="1">
      <c r="C965" s="856"/>
      <c r="D965" s="856"/>
      <c r="E965" s="856"/>
      <c r="F965" s="856"/>
      <c r="G965" s="856"/>
      <c r="H965" s="856"/>
      <c r="I965" s="856"/>
      <c r="J965" s="856"/>
      <c r="K965" s="856"/>
      <c r="L965" s="856"/>
    </row>
    <row r="966" spans="3:12" hidden="1">
      <c r="C966" s="856"/>
      <c r="D966" s="856"/>
      <c r="E966" s="856"/>
      <c r="F966" s="856"/>
      <c r="G966" s="856"/>
      <c r="H966" s="856"/>
      <c r="I966" s="856"/>
      <c r="J966" s="856"/>
      <c r="K966" s="856"/>
      <c r="L966" s="856"/>
    </row>
    <row r="967" spans="3:12" hidden="1">
      <c r="C967" s="856"/>
      <c r="D967" s="856"/>
      <c r="E967" s="856"/>
      <c r="F967" s="856"/>
      <c r="G967" s="856"/>
      <c r="H967" s="856"/>
      <c r="I967" s="856"/>
      <c r="J967" s="856"/>
      <c r="K967" s="856"/>
      <c r="L967" s="856"/>
    </row>
    <row r="968" spans="3:12" hidden="1">
      <c r="C968" s="856"/>
      <c r="D968" s="856"/>
      <c r="E968" s="856"/>
      <c r="F968" s="856"/>
      <c r="G968" s="856"/>
      <c r="H968" s="856"/>
      <c r="I968" s="856"/>
      <c r="J968" s="856"/>
      <c r="K968" s="856"/>
      <c r="L968" s="856"/>
    </row>
    <row r="969" spans="3:12" hidden="1">
      <c r="C969" s="856"/>
      <c r="D969" s="856"/>
      <c r="E969" s="856"/>
      <c r="F969" s="856"/>
      <c r="G969" s="856"/>
      <c r="H969" s="856"/>
      <c r="I969" s="856"/>
      <c r="J969" s="856"/>
      <c r="K969" s="856"/>
      <c r="L969" s="856"/>
    </row>
    <row r="970" spans="3:12" hidden="1">
      <c r="C970" s="856"/>
      <c r="D970" s="856"/>
      <c r="E970" s="856"/>
      <c r="F970" s="856"/>
      <c r="G970" s="856"/>
      <c r="H970" s="856"/>
      <c r="I970" s="856"/>
      <c r="J970" s="856"/>
      <c r="K970" s="856"/>
      <c r="L970" s="856"/>
    </row>
    <row r="971" spans="3:12" hidden="1">
      <c r="C971" s="856"/>
      <c r="D971" s="856"/>
      <c r="E971" s="856"/>
      <c r="F971" s="856"/>
      <c r="G971" s="856"/>
      <c r="H971" s="856"/>
      <c r="I971" s="856"/>
      <c r="J971" s="856"/>
      <c r="K971" s="856"/>
      <c r="L971" s="856"/>
    </row>
    <row r="972" spans="3:12" hidden="1">
      <c r="C972" s="856"/>
      <c r="D972" s="856"/>
      <c r="E972" s="856"/>
      <c r="F972" s="856"/>
      <c r="G972" s="856"/>
      <c r="H972" s="856"/>
      <c r="I972" s="856"/>
      <c r="J972" s="856"/>
      <c r="K972" s="856"/>
      <c r="L972" s="856"/>
    </row>
    <row r="973" spans="3:12" hidden="1">
      <c r="C973" s="856"/>
      <c r="D973" s="856"/>
      <c r="E973" s="856"/>
      <c r="F973" s="856"/>
      <c r="G973" s="856"/>
      <c r="H973" s="856"/>
      <c r="I973" s="856"/>
      <c r="J973" s="856"/>
      <c r="K973" s="856"/>
      <c r="L973" s="856"/>
    </row>
    <row r="974" spans="3:12" hidden="1">
      <c r="C974" s="856"/>
      <c r="D974" s="856"/>
      <c r="E974" s="856"/>
      <c r="F974" s="856"/>
      <c r="G974" s="856"/>
      <c r="H974" s="856"/>
      <c r="I974" s="856"/>
      <c r="J974" s="856"/>
      <c r="K974" s="856"/>
      <c r="L974" s="856"/>
    </row>
    <row r="975" spans="3:12" hidden="1">
      <c r="C975" s="856"/>
      <c r="D975" s="856"/>
      <c r="E975" s="856"/>
      <c r="F975" s="856"/>
      <c r="G975" s="856"/>
      <c r="H975" s="856"/>
      <c r="I975" s="856"/>
      <c r="J975" s="856"/>
      <c r="K975" s="856"/>
      <c r="L975" s="856"/>
    </row>
    <row r="976" spans="3:12" hidden="1">
      <c r="C976" s="856"/>
      <c r="D976" s="856"/>
      <c r="E976" s="856"/>
      <c r="F976" s="856"/>
      <c r="G976" s="856"/>
      <c r="H976" s="856"/>
      <c r="I976" s="856"/>
      <c r="J976" s="856"/>
      <c r="K976" s="856"/>
      <c r="L976" s="856"/>
    </row>
    <row r="977" spans="3:12" hidden="1">
      <c r="C977" s="856"/>
      <c r="D977" s="856"/>
      <c r="E977" s="856"/>
      <c r="F977" s="856"/>
      <c r="G977" s="856"/>
      <c r="H977" s="856"/>
      <c r="I977" s="856"/>
      <c r="J977" s="856"/>
      <c r="K977" s="856"/>
      <c r="L977" s="856"/>
    </row>
    <row r="978" spans="3:12" hidden="1">
      <c r="C978" s="856"/>
      <c r="D978" s="856"/>
      <c r="E978" s="856"/>
      <c r="F978" s="856"/>
      <c r="G978" s="856"/>
      <c r="H978" s="856"/>
      <c r="I978" s="856"/>
      <c r="J978" s="856"/>
      <c r="K978" s="856"/>
      <c r="L978" s="856"/>
    </row>
    <row r="979" spans="3:12" hidden="1">
      <c r="C979" s="856"/>
      <c r="D979" s="856"/>
      <c r="E979" s="856"/>
      <c r="F979" s="856"/>
      <c r="G979" s="856"/>
      <c r="H979" s="856"/>
      <c r="I979" s="856"/>
      <c r="J979" s="856"/>
      <c r="K979" s="856"/>
      <c r="L979" s="856"/>
    </row>
    <row r="980" spans="3:12" hidden="1">
      <c r="C980" s="856"/>
      <c r="D980" s="856"/>
      <c r="E980" s="856"/>
      <c r="F980" s="856"/>
      <c r="G980" s="856"/>
      <c r="H980" s="856"/>
      <c r="I980" s="856"/>
      <c r="J980" s="856"/>
      <c r="K980" s="856"/>
      <c r="L980" s="856"/>
    </row>
    <row r="981" spans="3:12" hidden="1">
      <c r="D981" s="856"/>
      <c r="E981" s="856"/>
      <c r="F981" s="856"/>
      <c r="G981" s="856"/>
      <c r="H981" s="856"/>
      <c r="I981" s="856"/>
      <c r="J981" s="856"/>
      <c r="K981" s="856"/>
    </row>
    <row r="982" spans="3:12" hidden="1">
      <c r="D982" s="856"/>
      <c r="E982" s="856"/>
      <c r="F982" s="856"/>
      <c r="G982" s="856"/>
      <c r="H982" s="856"/>
      <c r="I982" s="856"/>
      <c r="J982" s="856"/>
      <c r="K982" s="856"/>
    </row>
    <row r="983" spans="3:12" hidden="1">
      <c r="D983" s="856"/>
      <c r="E983" s="856"/>
      <c r="F983" s="856"/>
      <c r="G983" s="856"/>
      <c r="H983" s="856"/>
      <c r="I983" s="856"/>
      <c r="J983" s="856"/>
      <c r="K983" s="856"/>
    </row>
    <row r="984" spans="3:12" hidden="1">
      <c r="D984" s="856"/>
      <c r="E984" s="856"/>
      <c r="F984" s="856"/>
      <c r="G984" s="856"/>
      <c r="H984" s="856"/>
      <c r="I984" s="856"/>
      <c r="J984" s="856"/>
      <c r="K984" s="856"/>
    </row>
    <row r="985" spans="3:12" hidden="1">
      <c r="D985" s="856"/>
      <c r="E985" s="856"/>
      <c r="F985" s="856"/>
      <c r="G985" s="856"/>
      <c r="H985" s="856"/>
      <c r="I985" s="856"/>
      <c r="J985" s="856"/>
      <c r="K985" s="856"/>
    </row>
    <row r="986" spans="3:12" hidden="1">
      <c r="D986" s="856"/>
      <c r="E986" s="856"/>
      <c r="F986" s="856"/>
      <c r="G986" s="856"/>
      <c r="H986" s="856"/>
      <c r="I986" s="856"/>
      <c r="J986" s="856"/>
      <c r="K986" s="856"/>
    </row>
    <row r="987" spans="3:12" hidden="1">
      <c r="D987" s="856"/>
      <c r="E987" s="856"/>
      <c r="F987" s="856"/>
      <c r="G987" s="856"/>
      <c r="H987" s="856"/>
      <c r="I987" s="856"/>
      <c r="J987" s="856"/>
      <c r="K987" s="856"/>
    </row>
    <row r="988" spans="3:12" hidden="1">
      <c r="C988" s="856"/>
      <c r="D988" s="856"/>
      <c r="E988" s="856"/>
      <c r="F988" s="856"/>
      <c r="G988" s="856"/>
      <c r="H988" s="856"/>
      <c r="I988" s="856"/>
      <c r="J988" s="856"/>
      <c r="K988" s="856"/>
      <c r="L988" s="856"/>
    </row>
    <row r="989" spans="3:12" hidden="1">
      <c r="C989" s="856"/>
      <c r="D989" s="856"/>
      <c r="E989" s="856"/>
      <c r="F989" s="856"/>
      <c r="G989" s="856"/>
      <c r="H989" s="856"/>
      <c r="I989" s="856"/>
      <c r="J989" s="856"/>
      <c r="K989" s="856"/>
      <c r="L989" s="856"/>
    </row>
    <row r="990" spans="3:12" hidden="1">
      <c r="C990" s="856"/>
      <c r="D990" s="856"/>
      <c r="E990" s="856"/>
      <c r="F990" s="856"/>
      <c r="G990" s="856"/>
      <c r="H990" s="856"/>
      <c r="I990" s="856"/>
      <c r="J990" s="856"/>
      <c r="K990" s="856"/>
      <c r="L990" s="856"/>
    </row>
    <row r="991" spans="3:12" hidden="1">
      <c r="C991" s="856"/>
      <c r="D991" s="856"/>
      <c r="E991" s="856"/>
      <c r="F991" s="856"/>
      <c r="G991" s="856"/>
      <c r="H991" s="856"/>
      <c r="I991" s="856"/>
      <c r="J991" s="856"/>
      <c r="K991" s="856"/>
      <c r="L991" s="856"/>
    </row>
    <row r="992" spans="3:12" hidden="1">
      <c r="C992" s="856"/>
      <c r="D992" s="856"/>
      <c r="E992" s="856"/>
      <c r="F992" s="856"/>
      <c r="G992" s="856"/>
      <c r="H992" s="856"/>
      <c r="I992" s="856"/>
      <c r="J992" s="856"/>
      <c r="K992" s="856"/>
      <c r="L992" s="856"/>
    </row>
    <row r="993" spans="3:12" hidden="1">
      <c r="C993" s="856"/>
      <c r="D993" s="856"/>
      <c r="E993" s="856"/>
      <c r="F993" s="856"/>
      <c r="G993" s="856"/>
      <c r="H993" s="856"/>
      <c r="I993" s="856"/>
      <c r="J993" s="856"/>
      <c r="K993" s="856"/>
      <c r="L993" s="856"/>
    </row>
    <row r="994" spans="3:12" hidden="1">
      <c r="C994" s="856"/>
      <c r="D994" s="856"/>
      <c r="E994" s="856"/>
      <c r="F994" s="856"/>
      <c r="G994" s="856"/>
      <c r="H994" s="856"/>
      <c r="I994" s="856"/>
      <c r="J994" s="856"/>
      <c r="K994" s="856"/>
      <c r="L994" s="856"/>
    </row>
    <row r="995" spans="3:12" hidden="1">
      <c r="C995" s="856"/>
      <c r="D995" s="856"/>
      <c r="E995" s="856"/>
      <c r="F995" s="856"/>
      <c r="G995" s="856"/>
      <c r="H995" s="856"/>
      <c r="I995" s="856"/>
      <c r="J995" s="856"/>
      <c r="K995" s="856"/>
      <c r="L995" s="856"/>
    </row>
    <row r="996" spans="3:12" hidden="1">
      <c r="C996" s="856"/>
      <c r="D996" s="856"/>
      <c r="E996" s="856"/>
      <c r="F996" s="856"/>
      <c r="G996" s="856"/>
      <c r="H996" s="856"/>
      <c r="I996" s="856"/>
      <c r="J996" s="856"/>
      <c r="K996" s="856"/>
      <c r="L996" s="856"/>
    </row>
    <row r="997" spans="3:12" hidden="1">
      <c r="C997" s="856"/>
      <c r="D997" s="856"/>
      <c r="E997" s="856"/>
      <c r="F997" s="856"/>
      <c r="G997" s="856"/>
      <c r="H997" s="856"/>
      <c r="I997" s="856"/>
      <c r="J997" s="856"/>
      <c r="K997" s="856"/>
      <c r="L997" s="856"/>
    </row>
    <row r="998" spans="3:12" hidden="1">
      <c r="C998" s="856"/>
      <c r="D998" s="856"/>
      <c r="E998" s="856"/>
      <c r="F998" s="856"/>
      <c r="G998" s="856"/>
      <c r="H998" s="856"/>
      <c r="I998" s="856"/>
      <c r="J998" s="856"/>
      <c r="K998" s="856"/>
      <c r="L998" s="856"/>
    </row>
    <row r="999" spans="3:12" hidden="1">
      <c r="C999" s="856"/>
      <c r="D999" s="856"/>
      <c r="E999" s="856"/>
      <c r="F999" s="856"/>
      <c r="G999" s="856"/>
      <c r="H999" s="856"/>
      <c r="I999" s="856"/>
      <c r="J999" s="856"/>
      <c r="K999" s="856"/>
      <c r="L999" s="856"/>
    </row>
    <row r="1000" spans="3:12" hidden="1">
      <c r="C1000" s="856"/>
      <c r="D1000" s="856"/>
      <c r="E1000" s="856"/>
      <c r="F1000" s="856"/>
      <c r="G1000" s="856"/>
      <c r="H1000" s="856"/>
      <c r="I1000" s="856"/>
      <c r="J1000" s="856"/>
      <c r="K1000" s="856"/>
      <c r="L1000" s="856"/>
    </row>
    <row r="1001" spans="3:12" hidden="1">
      <c r="C1001" s="856"/>
      <c r="D1001" s="856"/>
      <c r="E1001" s="856"/>
      <c r="F1001" s="856"/>
      <c r="G1001" s="856"/>
      <c r="H1001" s="856"/>
      <c r="I1001" s="856"/>
      <c r="J1001" s="856"/>
      <c r="K1001" s="856"/>
      <c r="L1001" s="856"/>
    </row>
    <row r="1002" spans="3:12" hidden="1">
      <c r="C1002" s="856"/>
      <c r="D1002" s="856"/>
      <c r="E1002" s="856"/>
      <c r="F1002" s="856"/>
      <c r="G1002" s="856"/>
      <c r="H1002" s="856"/>
      <c r="I1002" s="856"/>
      <c r="J1002" s="856"/>
      <c r="K1002" s="856"/>
      <c r="L1002" s="856"/>
    </row>
    <row r="1003" spans="3:12" hidden="1">
      <c r="C1003" s="856"/>
      <c r="D1003" s="856"/>
      <c r="E1003" s="856"/>
      <c r="F1003" s="856"/>
      <c r="G1003" s="856"/>
      <c r="H1003" s="856"/>
      <c r="I1003" s="856"/>
      <c r="J1003" s="856"/>
      <c r="K1003" s="856"/>
      <c r="L1003" s="856"/>
    </row>
    <row r="1004" spans="3:12" hidden="1">
      <c r="C1004" s="856"/>
      <c r="D1004" s="856"/>
      <c r="E1004" s="856"/>
      <c r="F1004" s="856"/>
      <c r="G1004" s="856"/>
      <c r="H1004" s="856"/>
      <c r="I1004" s="856"/>
      <c r="J1004" s="856"/>
      <c r="K1004" s="856"/>
      <c r="L1004" s="856"/>
    </row>
    <row r="1005" spans="3:12" hidden="1">
      <c r="C1005" s="856"/>
      <c r="D1005" s="856"/>
      <c r="E1005" s="856"/>
      <c r="F1005" s="856"/>
      <c r="G1005" s="856"/>
      <c r="H1005" s="856"/>
      <c r="I1005" s="856"/>
      <c r="J1005" s="856"/>
      <c r="K1005" s="856"/>
      <c r="L1005" s="856"/>
    </row>
    <row r="1006" spans="3:12" hidden="1">
      <c r="C1006" s="856"/>
      <c r="D1006" s="856"/>
      <c r="E1006" s="856"/>
      <c r="F1006" s="856"/>
      <c r="G1006" s="856"/>
      <c r="H1006" s="856"/>
      <c r="I1006" s="856"/>
      <c r="J1006" s="856"/>
      <c r="K1006" s="856"/>
      <c r="L1006" s="856"/>
    </row>
    <row r="1007" spans="3:12" hidden="1">
      <c r="C1007" s="856"/>
      <c r="D1007" s="856"/>
      <c r="E1007" s="856"/>
      <c r="F1007" s="856"/>
      <c r="G1007" s="856"/>
      <c r="H1007" s="856"/>
      <c r="I1007" s="856"/>
      <c r="J1007" s="856"/>
      <c r="K1007" s="856"/>
      <c r="L1007" s="856"/>
    </row>
    <row r="1008" spans="3:12" hidden="1">
      <c r="C1008" s="856"/>
      <c r="D1008" s="856"/>
      <c r="E1008" s="856"/>
      <c r="F1008" s="856"/>
      <c r="G1008" s="856"/>
      <c r="H1008" s="856"/>
      <c r="I1008" s="856"/>
      <c r="J1008" s="856"/>
      <c r="K1008" s="856"/>
      <c r="L1008" s="856"/>
    </row>
    <row r="1009" spans="3:12" hidden="1">
      <c r="C1009" s="856"/>
      <c r="D1009" s="856"/>
      <c r="E1009" s="856"/>
      <c r="F1009" s="856"/>
      <c r="G1009" s="856"/>
      <c r="H1009" s="856"/>
      <c r="I1009" s="856"/>
      <c r="J1009" s="856"/>
      <c r="K1009" s="856"/>
      <c r="L1009" s="856"/>
    </row>
    <row r="1010" spans="3:12" hidden="1">
      <c r="C1010" s="856"/>
      <c r="D1010" s="856"/>
      <c r="E1010" s="856"/>
      <c r="F1010" s="856"/>
      <c r="G1010" s="856"/>
      <c r="H1010" s="856"/>
      <c r="I1010" s="856"/>
      <c r="J1010" s="856"/>
      <c r="K1010" s="856"/>
      <c r="L1010" s="856"/>
    </row>
    <row r="1011" spans="3:12" hidden="1">
      <c r="C1011" s="856"/>
      <c r="D1011" s="856"/>
      <c r="E1011" s="856"/>
      <c r="F1011" s="856"/>
      <c r="G1011" s="856"/>
      <c r="H1011" s="856"/>
      <c r="I1011" s="856"/>
      <c r="J1011" s="856"/>
      <c r="K1011" s="856"/>
      <c r="L1011" s="856"/>
    </row>
    <row r="1012" spans="3:12" hidden="1">
      <c r="C1012" s="856"/>
      <c r="D1012" s="856"/>
      <c r="E1012" s="856"/>
      <c r="F1012" s="856"/>
      <c r="G1012" s="856"/>
      <c r="H1012" s="856"/>
      <c r="I1012" s="856"/>
      <c r="J1012" s="856"/>
      <c r="K1012" s="856"/>
      <c r="L1012" s="856"/>
    </row>
    <row r="1013" spans="3:12" hidden="1">
      <c r="C1013" s="856"/>
      <c r="D1013" s="856"/>
      <c r="E1013" s="856"/>
      <c r="F1013" s="856"/>
      <c r="G1013" s="856"/>
      <c r="H1013" s="856"/>
      <c r="I1013" s="856"/>
      <c r="J1013" s="856"/>
      <c r="K1013" s="856"/>
      <c r="L1013" s="856"/>
    </row>
    <row r="1014" spans="3:12" hidden="1">
      <c r="C1014" s="856"/>
      <c r="D1014" s="856"/>
      <c r="E1014" s="856"/>
      <c r="F1014" s="856"/>
      <c r="G1014" s="856"/>
      <c r="H1014" s="856"/>
      <c r="I1014" s="856"/>
      <c r="J1014" s="856"/>
      <c r="K1014" s="856"/>
      <c r="L1014" s="856"/>
    </row>
    <row r="1015" spans="3:12" hidden="1">
      <c r="C1015" s="856"/>
      <c r="D1015" s="856"/>
      <c r="E1015" s="856"/>
      <c r="F1015" s="856"/>
      <c r="G1015" s="856"/>
      <c r="H1015" s="856"/>
      <c r="I1015" s="856"/>
      <c r="J1015" s="856"/>
      <c r="K1015" s="856"/>
      <c r="L1015" s="856"/>
    </row>
    <row r="1016" spans="3:12" hidden="1">
      <c r="C1016" s="856"/>
      <c r="D1016" s="856"/>
      <c r="E1016" s="856"/>
      <c r="F1016" s="856"/>
      <c r="G1016" s="856"/>
      <c r="H1016" s="856"/>
      <c r="I1016" s="856"/>
      <c r="J1016" s="856"/>
      <c r="K1016" s="856"/>
      <c r="L1016" s="856"/>
    </row>
    <row r="1017" spans="3:12" hidden="1">
      <c r="C1017" s="856"/>
      <c r="D1017" s="856"/>
      <c r="E1017" s="856"/>
      <c r="F1017" s="856"/>
      <c r="G1017" s="856"/>
      <c r="H1017" s="856"/>
      <c r="I1017" s="856"/>
      <c r="J1017" s="856"/>
      <c r="K1017" s="856"/>
      <c r="L1017" s="856"/>
    </row>
    <row r="1018" spans="3:12" hidden="1">
      <c r="C1018" s="856"/>
      <c r="D1018" s="856"/>
      <c r="E1018" s="856"/>
      <c r="F1018" s="856"/>
      <c r="G1018" s="856"/>
      <c r="H1018" s="856"/>
      <c r="I1018" s="856"/>
      <c r="J1018" s="856"/>
      <c r="K1018" s="856"/>
      <c r="L1018" s="856"/>
    </row>
    <row r="1019" spans="3:12" hidden="1">
      <c r="C1019" s="856"/>
      <c r="D1019" s="856"/>
      <c r="E1019" s="856"/>
      <c r="F1019" s="856"/>
      <c r="G1019" s="856"/>
      <c r="H1019" s="856"/>
      <c r="I1019" s="856"/>
      <c r="J1019" s="856"/>
      <c r="K1019" s="856"/>
      <c r="L1019" s="856"/>
    </row>
    <row r="1020" spans="3:12" hidden="1">
      <c r="C1020" s="856"/>
      <c r="D1020" s="856"/>
      <c r="E1020" s="856"/>
      <c r="F1020" s="856"/>
      <c r="G1020" s="856"/>
      <c r="H1020" s="856"/>
      <c r="I1020" s="856"/>
      <c r="J1020" s="856"/>
      <c r="K1020" s="856"/>
      <c r="L1020" s="856"/>
    </row>
    <row r="1021" spans="3:12" hidden="1">
      <c r="C1021" s="856"/>
      <c r="D1021" s="856"/>
      <c r="E1021" s="856"/>
      <c r="F1021" s="856"/>
      <c r="G1021" s="856"/>
      <c r="H1021" s="856"/>
      <c r="I1021" s="856"/>
      <c r="J1021" s="856"/>
      <c r="K1021" s="856"/>
      <c r="L1021" s="856"/>
    </row>
    <row r="1022" spans="3:12" hidden="1">
      <c r="C1022" s="856"/>
      <c r="D1022" s="856"/>
      <c r="E1022" s="856"/>
      <c r="F1022" s="856"/>
      <c r="G1022" s="856"/>
      <c r="H1022" s="856"/>
      <c r="I1022" s="856"/>
      <c r="J1022" s="856"/>
      <c r="K1022" s="856"/>
      <c r="L1022" s="856"/>
    </row>
    <row r="1023" spans="3:12" hidden="1">
      <c r="C1023" s="856"/>
      <c r="D1023" s="856"/>
      <c r="E1023" s="856"/>
      <c r="F1023" s="856"/>
      <c r="G1023" s="856"/>
      <c r="H1023" s="856"/>
      <c r="I1023" s="856"/>
      <c r="J1023" s="856"/>
      <c r="K1023" s="856"/>
      <c r="L1023" s="856"/>
    </row>
    <row r="1024" spans="3:12" hidden="1">
      <c r="C1024" s="856"/>
      <c r="D1024" s="856"/>
      <c r="E1024" s="856"/>
      <c r="F1024" s="856"/>
      <c r="G1024" s="856"/>
      <c r="H1024" s="856"/>
      <c r="I1024" s="856"/>
      <c r="J1024" s="856"/>
      <c r="K1024" s="856"/>
      <c r="L1024" s="856"/>
    </row>
    <row r="1025" spans="3:12" hidden="1">
      <c r="C1025" s="856"/>
      <c r="D1025" s="856"/>
      <c r="E1025" s="856"/>
      <c r="F1025" s="856"/>
      <c r="G1025" s="856"/>
      <c r="H1025" s="856"/>
      <c r="I1025" s="856"/>
      <c r="J1025" s="856"/>
      <c r="K1025" s="856"/>
      <c r="L1025" s="856"/>
    </row>
    <row r="1026" spans="3:12" hidden="1">
      <c r="C1026" s="856"/>
      <c r="D1026" s="856"/>
      <c r="E1026" s="856"/>
      <c r="F1026" s="856"/>
      <c r="G1026" s="856"/>
      <c r="H1026" s="856"/>
      <c r="I1026" s="856"/>
      <c r="J1026" s="856"/>
      <c r="K1026" s="856"/>
      <c r="L1026" s="856"/>
    </row>
    <row r="1027" spans="3:12" hidden="1">
      <c r="C1027" s="856"/>
      <c r="D1027" s="856"/>
      <c r="E1027" s="856"/>
      <c r="F1027" s="856"/>
      <c r="G1027" s="856"/>
      <c r="H1027" s="856"/>
      <c r="I1027" s="856"/>
      <c r="J1027" s="856"/>
      <c r="K1027" s="856"/>
      <c r="L1027" s="856"/>
    </row>
    <row r="1028" spans="3:12" hidden="1">
      <c r="C1028" s="856"/>
      <c r="D1028" s="856"/>
      <c r="E1028" s="856"/>
      <c r="F1028" s="856"/>
      <c r="G1028" s="856"/>
      <c r="H1028" s="856"/>
      <c r="I1028" s="856"/>
      <c r="J1028" s="856"/>
      <c r="K1028" s="856"/>
      <c r="L1028" s="856"/>
    </row>
    <row r="1029" spans="3:12" hidden="1">
      <c r="C1029" s="856"/>
      <c r="D1029" s="856"/>
      <c r="E1029" s="856"/>
      <c r="F1029" s="856"/>
      <c r="G1029" s="856"/>
      <c r="H1029" s="856"/>
      <c r="I1029" s="856"/>
      <c r="J1029" s="856"/>
      <c r="K1029" s="856"/>
      <c r="L1029" s="856"/>
    </row>
    <row r="1030" spans="3:12" hidden="1">
      <c r="C1030" s="856"/>
      <c r="D1030" s="856"/>
      <c r="E1030" s="856"/>
      <c r="F1030" s="856"/>
      <c r="G1030" s="856"/>
      <c r="H1030" s="856"/>
      <c r="I1030" s="856"/>
      <c r="J1030" s="856"/>
      <c r="K1030" s="856"/>
      <c r="L1030" s="856"/>
    </row>
    <row r="1031" spans="3:12" hidden="1">
      <c r="C1031" s="856"/>
      <c r="D1031" s="856"/>
      <c r="E1031" s="856"/>
      <c r="F1031" s="856"/>
      <c r="G1031" s="856"/>
      <c r="H1031" s="856"/>
      <c r="I1031" s="856"/>
      <c r="J1031" s="856"/>
      <c r="K1031" s="856"/>
      <c r="L1031" s="856"/>
    </row>
    <row r="1032" spans="3:12" hidden="1">
      <c r="C1032" s="856"/>
      <c r="D1032" s="856"/>
      <c r="E1032" s="856"/>
      <c r="F1032" s="856"/>
      <c r="G1032" s="856"/>
      <c r="H1032" s="856"/>
      <c r="I1032" s="856"/>
      <c r="J1032" s="856"/>
      <c r="K1032" s="856"/>
      <c r="L1032" s="856"/>
    </row>
    <row r="1033" spans="3:12" hidden="1">
      <c r="C1033" s="856"/>
      <c r="D1033" s="856"/>
      <c r="E1033" s="856"/>
      <c r="F1033" s="856"/>
      <c r="G1033" s="856"/>
      <c r="H1033" s="856"/>
      <c r="I1033" s="856"/>
      <c r="J1033" s="856"/>
      <c r="K1033" s="856"/>
      <c r="L1033" s="856"/>
    </row>
    <row r="1034" spans="3:12" hidden="1">
      <c r="C1034" s="856"/>
      <c r="D1034" s="856"/>
      <c r="E1034" s="856"/>
      <c r="F1034" s="856"/>
      <c r="G1034" s="856"/>
      <c r="H1034" s="856"/>
      <c r="I1034" s="856"/>
      <c r="J1034" s="856"/>
      <c r="K1034" s="856"/>
      <c r="L1034" s="856"/>
    </row>
    <row r="1035" spans="3:12" hidden="1">
      <c r="D1035" s="856"/>
      <c r="E1035" s="856"/>
      <c r="F1035" s="856"/>
      <c r="G1035" s="856"/>
      <c r="H1035" s="856"/>
      <c r="I1035" s="856"/>
      <c r="J1035" s="856"/>
      <c r="K1035" s="856"/>
    </row>
    <row r="1036" spans="3:12" hidden="1">
      <c r="D1036" s="856"/>
      <c r="E1036" s="856"/>
      <c r="F1036" s="856"/>
      <c r="G1036" s="856"/>
      <c r="H1036" s="856"/>
      <c r="I1036" s="856"/>
      <c r="J1036" s="856"/>
      <c r="K1036" s="856"/>
    </row>
    <row r="1037" spans="3:12" hidden="1">
      <c r="D1037" s="856"/>
      <c r="E1037" s="856"/>
      <c r="F1037" s="856"/>
      <c r="G1037" s="856"/>
      <c r="H1037" s="856"/>
      <c r="I1037" s="856"/>
      <c r="J1037" s="856"/>
      <c r="K1037" s="856"/>
    </row>
    <row r="1038" spans="3:12" hidden="1">
      <c r="D1038" s="856"/>
      <c r="E1038" s="856"/>
      <c r="F1038" s="856"/>
      <c r="G1038" s="856"/>
      <c r="H1038" s="856"/>
      <c r="I1038" s="856"/>
      <c r="J1038" s="856"/>
      <c r="K1038" s="856"/>
    </row>
    <row r="1039" spans="3:12" hidden="1">
      <c r="D1039" s="856"/>
      <c r="E1039" s="856"/>
      <c r="F1039" s="856"/>
      <c r="G1039" s="856"/>
      <c r="H1039" s="856"/>
      <c r="I1039" s="856"/>
      <c r="J1039" s="856"/>
      <c r="K1039" s="856"/>
    </row>
    <row r="1040" spans="3:12" hidden="1">
      <c r="D1040" s="856"/>
      <c r="E1040" s="856"/>
      <c r="F1040" s="856"/>
      <c r="G1040" s="856"/>
      <c r="H1040" s="856"/>
      <c r="I1040" s="856"/>
      <c r="J1040" s="856"/>
      <c r="K1040" s="856"/>
    </row>
    <row r="1041" spans="3:12" hidden="1">
      <c r="C1041" s="856"/>
      <c r="D1041" s="856"/>
      <c r="E1041" s="856"/>
      <c r="F1041" s="856"/>
      <c r="G1041" s="856"/>
      <c r="H1041" s="856"/>
      <c r="I1041" s="856"/>
      <c r="J1041" s="856"/>
      <c r="K1041" s="856"/>
      <c r="L1041" s="856"/>
    </row>
    <row r="1042" spans="3:12" hidden="1">
      <c r="C1042" s="856"/>
      <c r="D1042" s="856"/>
      <c r="E1042" s="856"/>
      <c r="F1042" s="856"/>
      <c r="G1042" s="856"/>
      <c r="H1042" s="856"/>
      <c r="I1042" s="856"/>
      <c r="J1042" s="856"/>
      <c r="K1042" s="856"/>
      <c r="L1042" s="856"/>
    </row>
    <row r="1043" spans="3:12" hidden="1">
      <c r="C1043" s="856"/>
      <c r="D1043" s="856"/>
      <c r="E1043" s="856"/>
      <c r="F1043" s="856"/>
      <c r="G1043" s="856"/>
      <c r="H1043" s="856"/>
      <c r="I1043" s="856"/>
      <c r="J1043" s="856"/>
      <c r="K1043" s="856"/>
      <c r="L1043" s="856"/>
    </row>
    <row r="1044" spans="3:12" hidden="1">
      <c r="C1044" s="856"/>
      <c r="D1044" s="856"/>
      <c r="E1044" s="856"/>
      <c r="F1044" s="856"/>
      <c r="G1044" s="856"/>
      <c r="H1044" s="856"/>
      <c r="I1044" s="856"/>
      <c r="J1044" s="856"/>
      <c r="K1044" s="856"/>
      <c r="L1044" s="856"/>
    </row>
    <row r="1045" spans="3:12" hidden="1">
      <c r="C1045" s="856"/>
      <c r="D1045" s="856"/>
      <c r="E1045" s="856"/>
      <c r="F1045" s="856"/>
      <c r="G1045" s="856"/>
      <c r="H1045" s="856"/>
      <c r="I1045" s="856"/>
      <c r="J1045" s="856"/>
      <c r="K1045" s="856"/>
      <c r="L1045" s="856"/>
    </row>
    <row r="1046" spans="3:12" hidden="1">
      <c r="C1046" s="856"/>
      <c r="D1046" s="856"/>
      <c r="E1046" s="856"/>
      <c r="F1046" s="856"/>
      <c r="G1046" s="856"/>
      <c r="H1046" s="856"/>
      <c r="I1046" s="856"/>
      <c r="J1046" s="856"/>
      <c r="K1046" s="856"/>
      <c r="L1046" s="856"/>
    </row>
    <row r="1047" spans="3:12" hidden="1">
      <c r="C1047" s="856"/>
      <c r="D1047" s="856"/>
      <c r="E1047" s="856"/>
      <c r="F1047" s="856"/>
      <c r="G1047" s="856"/>
      <c r="H1047" s="856"/>
      <c r="I1047" s="856"/>
      <c r="J1047" s="856"/>
      <c r="K1047" s="856"/>
      <c r="L1047" s="856"/>
    </row>
    <row r="1048" spans="3:12" hidden="1">
      <c r="C1048" s="856"/>
      <c r="D1048" s="856"/>
      <c r="E1048" s="856"/>
      <c r="F1048" s="856"/>
      <c r="G1048" s="856"/>
      <c r="H1048" s="856"/>
      <c r="I1048" s="856"/>
      <c r="J1048" s="856"/>
      <c r="K1048" s="856"/>
      <c r="L1048" s="856"/>
    </row>
    <row r="1049" spans="3:12" hidden="1">
      <c r="C1049" s="856"/>
      <c r="D1049" s="856"/>
      <c r="E1049" s="856"/>
      <c r="F1049" s="856"/>
      <c r="G1049" s="856"/>
      <c r="H1049" s="856"/>
      <c r="I1049" s="856"/>
      <c r="J1049" s="856"/>
      <c r="K1049" s="856"/>
      <c r="L1049" s="856"/>
    </row>
    <row r="1050" spans="3:12" hidden="1">
      <c r="C1050" s="856"/>
      <c r="D1050" s="856"/>
      <c r="E1050" s="856"/>
      <c r="F1050" s="856"/>
      <c r="G1050" s="856"/>
      <c r="H1050" s="856"/>
      <c r="I1050" s="856"/>
      <c r="J1050" s="856"/>
      <c r="K1050" s="856"/>
      <c r="L1050" s="856"/>
    </row>
    <row r="1051" spans="3:12" hidden="1">
      <c r="C1051" s="856"/>
      <c r="D1051" s="856"/>
      <c r="E1051" s="856"/>
      <c r="F1051" s="856"/>
      <c r="G1051" s="856"/>
      <c r="H1051" s="856"/>
      <c r="I1051" s="856"/>
      <c r="J1051" s="856"/>
      <c r="K1051" s="856"/>
      <c r="L1051" s="856"/>
    </row>
    <row r="1052" spans="3:12" hidden="1">
      <c r="C1052" s="856"/>
      <c r="D1052" s="856"/>
      <c r="E1052" s="856"/>
      <c r="F1052" s="856"/>
      <c r="G1052" s="856"/>
      <c r="H1052" s="856"/>
      <c r="I1052" s="856"/>
      <c r="J1052" s="856"/>
      <c r="K1052" s="856"/>
      <c r="L1052" s="856"/>
    </row>
    <row r="1053" spans="3:12" hidden="1">
      <c r="C1053" s="856"/>
      <c r="D1053" s="856"/>
      <c r="E1053" s="856"/>
      <c r="F1053" s="856"/>
      <c r="G1053" s="856"/>
      <c r="H1053" s="856"/>
      <c r="I1053" s="856"/>
      <c r="J1053" s="856"/>
      <c r="K1053" s="856"/>
      <c r="L1053" s="856"/>
    </row>
    <row r="1054" spans="3:12" hidden="1">
      <c r="C1054" s="856"/>
      <c r="D1054" s="856"/>
      <c r="E1054" s="856"/>
      <c r="F1054" s="856"/>
      <c r="G1054" s="856"/>
      <c r="H1054" s="856"/>
      <c r="I1054" s="856"/>
      <c r="J1054" s="856"/>
      <c r="K1054" s="856"/>
      <c r="L1054" s="856"/>
    </row>
    <row r="1055" spans="3:12" hidden="1">
      <c r="C1055" s="856"/>
      <c r="D1055" s="856"/>
      <c r="E1055" s="856"/>
      <c r="F1055" s="856"/>
      <c r="G1055" s="856"/>
      <c r="H1055" s="856"/>
      <c r="I1055" s="856"/>
      <c r="J1055" s="856"/>
      <c r="K1055" s="856"/>
      <c r="L1055" s="856"/>
    </row>
    <row r="1056" spans="3:12" hidden="1">
      <c r="C1056" s="856"/>
      <c r="D1056" s="856"/>
      <c r="E1056" s="856"/>
      <c r="F1056" s="856"/>
      <c r="G1056" s="856"/>
      <c r="H1056" s="856"/>
      <c r="I1056" s="856"/>
      <c r="J1056" s="856"/>
      <c r="K1056" s="856"/>
      <c r="L1056" s="856"/>
    </row>
    <row r="1057" spans="3:12" hidden="1">
      <c r="C1057" s="856"/>
      <c r="D1057" s="856"/>
      <c r="E1057" s="856"/>
      <c r="F1057" s="856"/>
      <c r="G1057" s="856"/>
      <c r="H1057" s="856"/>
      <c r="I1057" s="856"/>
      <c r="J1057" s="856"/>
      <c r="K1057" s="856"/>
      <c r="L1057" s="856"/>
    </row>
    <row r="1058" spans="3:12" hidden="1">
      <c r="C1058" s="856"/>
      <c r="D1058" s="856"/>
      <c r="E1058" s="856"/>
      <c r="F1058" s="856"/>
      <c r="G1058" s="856"/>
      <c r="H1058" s="856"/>
      <c r="I1058" s="856"/>
      <c r="J1058" s="856"/>
      <c r="K1058" s="856"/>
      <c r="L1058" s="856"/>
    </row>
    <row r="1059" spans="3:12" hidden="1">
      <c r="C1059" s="856"/>
      <c r="D1059" s="856"/>
      <c r="E1059" s="856"/>
      <c r="F1059" s="856"/>
      <c r="G1059" s="856"/>
      <c r="H1059" s="856"/>
      <c r="I1059" s="856"/>
      <c r="J1059" s="856"/>
      <c r="K1059" s="856"/>
      <c r="L1059" s="856"/>
    </row>
    <row r="1060" spans="3:12" hidden="1">
      <c r="C1060" s="856"/>
      <c r="D1060" s="856"/>
      <c r="E1060" s="856"/>
      <c r="F1060" s="856"/>
      <c r="G1060" s="856"/>
      <c r="H1060" s="856"/>
      <c r="I1060" s="856"/>
      <c r="J1060" s="856"/>
      <c r="K1060" s="856"/>
      <c r="L1060" s="856"/>
    </row>
    <row r="1061" spans="3:12" hidden="1">
      <c r="C1061" s="856"/>
      <c r="D1061" s="856"/>
      <c r="E1061" s="856"/>
      <c r="F1061" s="856"/>
      <c r="G1061" s="856"/>
      <c r="H1061" s="856"/>
      <c r="I1061" s="856"/>
      <c r="J1061" s="856"/>
      <c r="K1061" s="856"/>
      <c r="L1061" s="856"/>
    </row>
    <row r="1062" spans="3:12" hidden="1">
      <c r="C1062" s="856"/>
      <c r="D1062" s="856"/>
      <c r="E1062" s="856"/>
      <c r="F1062" s="856"/>
      <c r="G1062" s="856"/>
      <c r="H1062" s="856"/>
      <c r="I1062" s="856"/>
      <c r="J1062" s="856"/>
      <c r="K1062" s="856"/>
      <c r="L1062" s="856"/>
    </row>
    <row r="1063" spans="3:12" hidden="1">
      <c r="C1063" s="856"/>
      <c r="D1063" s="856"/>
      <c r="E1063" s="856"/>
      <c r="F1063" s="856"/>
      <c r="G1063" s="856"/>
      <c r="H1063" s="856"/>
      <c r="I1063" s="856"/>
      <c r="J1063" s="856"/>
      <c r="K1063" s="856"/>
      <c r="L1063" s="856"/>
    </row>
    <row r="1064" spans="3:12" hidden="1">
      <c r="C1064" s="856"/>
      <c r="D1064" s="856"/>
      <c r="E1064" s="856"/>
      <c r="F1064" s="856"/>
      <c r="G1064" s="856"/>
      <c r="H1064" s="856"/>
      <c r="I1064" s="856"/>
      <c r="J1064" s="856"/>
      <c r="K1064" s="856"/>
      <c r="L1064" s="856"/>
    </row>
    <row r="1065" spans="3:12" hidden="1">
      <c r="C1065" s="856"/>
      <c r="D1065" s="856"/>
      <c r="E1065" s="856"/>
      <c r="F1065" s="856"/>
      <c r="G1065" s="856"/>
      <c r="H1065" s="856"/>
      <c r="I1065" s="856"/>
      <c r="J1065" s="856"/>
      <c r="K1065" s="856"/>
      <c r="L1065" s="856"/>
    </row>
    <row r="1066" spans="3:12" hidden="1">
      <c r="C1066" s="856"/>
      <c r="D1066" s="856"/>
      <c r="E1066" s="856"/>
      <c r="F1066" s="856"/>
      <c r="G1066" s="856"/>
      <c r="H1066" s="856"/>
      <c r="I1066" s="856"/>
      <c r="J1066" s="856"/>
      <c r="K1066" s="856"/>
      <c r="L1066" s="856"/>
    </row>
    <row r="1067" spans="3:12" hidden="1">
      <c r="C1067" s="856"/>
      <c r="D1067" s="856"/>
      <c r="E1067" s="856"/>
      <c r="F1067" s="856"/>
      <c r="G1067" s="856"/>
      <c r="H1067" s="856"/>
      <c r="I1067" s="856"/>
      <c r="J1067" s="856"/>
      <c r="K1067" s="856"/>
      <c r="L1067" s="856"/>
    </row>
    <row r="1068" spans="3:12" hidden="1">
      <c r="C1068" s="856"/>
      <c r="D1068" s="856"/>
      <c r="E1068" s="856"/>
      <c r="F1068" s="856"/>
      <c r="G1068" s="856"/>
      <c r="H1068" s="856"/>
      <c r="I1068" s="856"/>
      <c r="J1068" s="856"/>
      <c r="K1068" s="856"/>
      <c r="L1068" s="856"/>
    </row>
    <row r="1069" spans="3:12" hidden="1">
      <c r="C1069" s="856"/>
      <c r="D1069" s="856"/>
      <c r="E1069" s="856"/>
      <c r="F1069" s="856"/>
      <c r="G1069" s="856"/>
      <c r="H1069" s="856"/>
      <c r="I1069" s="856"/>
      <c r="J1069" s="856"/>
      <c r="K1069" s="856"/>
      <c r="L1069" s="856"/>
    </row>
    <row r="1070" spans="3:12" hidden="1">
      <c r="C1070" s="856"/>
      <c r="D1070" s="856"/>
      <c r="E1070" s="856"/>
      <c r="F1070" s="856"/>
      <c r="G1070" s="856"/>
      <c r="H1070" s="856"/>
      <c r="I1070" s="856"/>
      <c r="J1070" s="856"/>
      <c r="K1070" s="856"/>
      <c r="L1070" s="856"/>
    </row>
    <row r="1071" spans="3:12" hidden="1">
      <c r="C1071" s="856"/>
      <c r="D1071" s="856"/>
      <c r="E1071" s="856"/>
      <c r="F1071" s="856"/>
      <c r="G1071" s="856"/>
      <c r="H1071" s="856"/>
      <c r="I1071" s="856"/>
      <c r="J1071" s="856"/>
      <c r="K1071" s="856"/>
      <c r="L1071" s="856"/>
    </row>
    <row r="1072" spans="3:12" hidden="1">
      <c r="C1072" s="856"/>
      <c r="D1072" s="856"/>
      <c r="E1072" s="856"/>
      <c r="F1072" s="856"/>
      <c r="G1072" s="856"/>
      <c r="H1072" s="856"/>
      <c r="I1072" s="856"/>
      <c r="J1072" s="856"/>
      <c r="K1072" s="856"/>
      <c r="L1072" s="856"/>
    </row>
    <row r="1073" spans="3:12" hidden="1">
      <c r="C1073" s="856"/>
      <c r="D1073" s="856"/>
      <c r="E1073" s="856"/>
      <c r="F1073" s="856"/>
      <c r="G1073" s="856"/>
      <c r="H1073" s="856"/>
      <c r="I1073" s="856"/>
      <c r="J1073" s="856"/>
      <c r="K1073" s="856"/>
      <c r="L1073" s="856"/>
    </row>
    <row r="1074" spans="3:12" hidden="1">
      <c r="C1074" s="856"/>
      <c r="D1074" s="856"/>
      <c r="E1074" s="856"/>
      <c r="F1074" s="856"/>
      <c r="G1074" s="856"/>
      <c r="H1074" s="856"/>
      <c r="I1074" s="856"/>
      <c r="J1074" s="856"/>
      <c r="K1074" s="856"/>
      <c r="L1074" s="856"/>
    </row>
    <row r="1075" spans="3:12" hidden="1">
      <c r="C1075" s="856"/>
      <c r="D1075" s="856"/>
      <c r="E1075" s="856"/>
      <c r="F1075" s="856"/>
      <c r="G1075" s="856"/>
      <c r="H1075" s="856"/>
      <c r="I1075" s="856"/>
      <c r="J1075" s="856"/>
      <c r="K1075" s="856"/>
      <c r="L1075" s="856"/>
    </row>
    <row r="1076" spans="3:12" hidden="1">
      <c r="C1076" s="856"/>
      <c r="D1076" s="856"/>
      <c r="E1076" s="856"/>
      <c r="F1076" s="856"/>
      <c r="G1076" s="856"/>
      <c r="H1076" s="856"/>
      <c r="I1076" s="856"/>
      <c r="J1076" s="856"/>
      <c r="K1076" s="856"/>
      <c r="L1076" s="856"/>
    </row>
    <row r="1077" spans="3:12" hidden="1">
      <c r="C1077" s="856"/>
      <c r="D1077" s="856"/>
      <c r="E1077" s="856"/>
      <c r="F1077" s="856"/>
      <c r="G1077" s="856"/>
      <c r="H1077" s="856"/>
      <c r="I1077" s="856"/>
      <c r="J1077" s="856"/>
      <c r="K1077" s="856"/>
      <c r="L1077" s="856"/>
    </row>
    <row r="1078" spans="3:12" hidden="1">
      <c r="C1078" s="856"/>
      <c r="D1078" s="856"/>
      <c r="E1078" s="856"/>
      <c r="F1078" s="856"/>
      <c r="G1078" s="856"/>
      <c r="H1078" s="856"/>
      <c r="I1078" s="856"/>
      <c r="J1078" s="856"/>
      <c r="K1078" s="856"/>
      <c r="L1078" s="856"/>
    </row>
    <row r="1079" spans="3:12" hidden="1">
      <c r="C1079" s="856"/>
      <c r="D1079" s="856"/>
      <c r="E1079" s="856"/>
      <c r="F1079" s="856"/>
      <c r="G1079" s="856"/>
      <c r="H1079" s="856"/>
      <c r="I1079" s="856"/>
      <c r="J1079" s="856"/>
      <c r="K1079" s="856"/>
      <c r="L1079" s="856"/>
    </row>
    <row r="1080" spans="3:12" hidden="1">
      <c r="C1080" s="856"/>
      <c r="D1080" s="856"/>
      <c r="E1080" s="856"/>
      <c r="F1080" s="856"/>
      <c r="G1080" s="856"/>
      <c r="H1080" s="856"/>
      <c r="I1080" s="856"/>
      <c r="J1080" s="856"/>
      <c r="K1080" s="856"/>
      <c r="L1080" s="856"/>
    </row>
    <row r="1081" spans="3:12" hidden="1">
      <c r="C1081" s="856"/>
      <c r="D1081" s="856"/>
      <c r="E1081" s="856"/>
      <c r="F1081" s="856"/>
      <c r="G1081" s="856"/>
      <c r="H1081" s="856"/>
      <c r="I1081" s="856"/>
      <c r="J1081" s="856"/>
      <c r="K1081" s="856"/>
      <c r="L1081" s="856"/>
    </row>
    <row r="1082" spans="3:12" hidden="1">
      <c r="C1082" s="856"/>
      <c r="D1082" s="856"/>
      <c r="E1082" s="856"/>
      <c r="F1082" s="856"/>
      <c r="G1082" s="856"/>
      <c r="H1082" s="856"/>
      <c r="I1082" s="856"/>
      <c r="J1082" s="856"/>
      <c r="K1082" s="856"/>
      <c r="L1082" s="856"/>
    </row>
    <row r="1083" spans="3:12" hidden="1">
      <c r="C1083" s="856"/>
      <c r="D1083" s="856"/>
      <c r="E1083" s="856"/>
      <c r="F1083" s="856"/>
      <c r="G1083" s="856"/>
      <c r="H1083" s="856"/>
      <c r="I1083" s="856"/>
      <c r="J1083" s="856"/>
      <c r="K1083" s="856"/>
      <c r="L1083" s="856"/>
    </row>
    <row r="1084" spans="3:12" hidden="1">
      <c r="C1084" s="856"/>
      <c r="D1084" s="856"/>
      <c r="E1084" s="856"/>
      <c r="F1084" s="856"/>
      <c r="G1084" s="856"/>
      <c r="H1084" s="856"/>
      <c r="I1084" s="856"/>
      <c r="J1084" s="856"/>
      <c r="K1084" s="856"/>
      <c r="L1084" s="856"/>
    </row>
    <row r="1085" spans="3:12" hidden="1">
      <c r="C1085" s="856"/>
      <c r="D1085" s="856"/>
      <c r="E1085" s="856"/>
      <c r="F1085" s="856"/>
      <c r="G1085" s="856"/>
      <c r="H1085" s="856"/>
      <c r="I1085" s="856"/>
      <c r="J1085" s="856"/>
      <c r="K1085" s="856"/>
      <c r="L1085" s="856"/>
    </row>
    <row r="1086" spans="3:12" hidden="1">
      <c r="C1086" s="856"/>
      <c r="D1086" s="856"/>
      <c r="E1086" s="856"/>
      <c r="F1086" s="856"/>
      <c r="G1086" s="856"/>
      <c r="H1086" s="856"/>
      <c r="I1086" s="856"/>
      <c r="J1086" s="856"/>
      <c r="K1086" s="856"/>
      <c r="L1086" s="856"/>
    </row>
    <row r="1087" spans="3:12" hidden="1">
      <c r="C1087" s="856"/>
      <c r="D1087" s="856"/>
      <c r="E1087" s="856"/>
      <c r="F1087" s="856"/>
      <c r="G1087" s="856"/>
      <c r="H1087" s="856"/>
      <c r="I1087" s="856"/>
      <c r="J1087" s="856"/>
      <c r="K1087" s="856"/>
      <c r="L1087" s="856"/>
    </row>
    <row r="1088" spans="3:12" hidden="1">
      <c r="D1088" s="856"/>
      <c r="E1088" s="856"/>
      <c r="F1088" s="856"/>
      <c r="G1088" s="856"/>
      <c r="H1088" s="856"/>
      <c r="I1088" s="856"/>
      <c r="J1088" s="856"/>
      <c r="K1088" s="856"/>
    </row>
    <row r="1089" spans="4:11" hidden="1">
      <c r="D1089" s="856"/>
      <c r="E1089" s="856"/>
      <c r="F1089" s="856"/>
      <c r="G1089" s="856"/>
      <c r="H1089" s="856"/>
      <c r="I1089" s="856"/>
      <c r="J1089" s="856"/>
      <c r="K1089" s="856"/>
    </row>
    <row r="1090" spans="4:11" hidden="1">
      <c r="D1090" s="856"/>
      <c r="E1090" s="856"/>
      <c r="F1090" s="856"/>
      <c r="G1090" s="856"/>
      <c r="H1090" s="856"/>
      <c r="I1090" s="856"/>
      <c r="J1090" s="856"/>
      <c r="K1090" s="856"/>
    </row>
    <row r="1091" spans="4:11" hidden="1">
      <c r="D1091" s="856"/>
      <c r="E1091" s="856"/>
      <c r="F1091" s="856"/>
      <c r="G1091" s="856"/>
      <c r="H1091" s="856"/>
      <c r="I1091" s="856"/>
      <c r="J1091" s="856"/>
      <c r="K1091" s="856"/>
    </row>
    <row r="1092" spans="4:11" hidden="1">
      <c r="D1092" s="856"/>
      <c r="E1092" s="856"/>
      <c r="F1092" s="856"/>
      <c r="G1092" s="856"/>
      <c r="H1092" s="856"/>
      <c r="I1092" s="856"/>
      <c r="J1092" s="856"/>
      <c r="K1092" s="856"/>
    </row>
    <row r="1093" spans="4:11" hidden="1">
      <c r="D1093" s="856"/>
      <c r="E1093" s="856"/>
      <c r="F1093" s="856"/>
      <c r="G1093" s="856"/>
      <c r="H1093" s="856"/>
      <c r="I1093" s="856"/>
      <c r="J1093" s="856"/>
      <c r="K1093" s="856"/>
    </row>
    <row r="1094" spans="4:11" hidden="1">
      <c r="D1094" s="856"/>
      <c r="E1094" s="856"/>
      <c r="F1094" s="856"/>
      <c r="G1094" s="856"/>
      <c r="H1094" s="856"/>
      <c r="I1094" s="856"/>
      <c r="J1094" s="856"/>
      <c r="K1094" s="856"/>
    </row>
    <row r="1095" spans="4:11" hidden="1">
      <c r="D1095" s="856"/>
      <c r="E1095" s="856"/>
      <c r="F1095" s="856"/>
      <c r="G1095" s="856"/>
      <c r="H1095" s="856"/>
      <c r="I1095" s="856"/>
      <c r="J1095" s="856"/>
      <c r="K1095" s="856"/>
    </row>
    <row r="1096" spans="4:11" hidden="1">
      <c r="D1096" s="856"/>
      <c r="E1096" s="856"/>
      <c r="F1096" s="856"/>
      <c r="G1096" s="856"/>
      <c r="H1096" s="856"/>
      <c r="I1096" s="856"/>
      <c r="J1096" s="856"/>
      <c r="K1096" s="856"/>
    </row>
    <row r="1097" spans="4:11" hidden="1">
      <c r="D1097" s="856"/>
      <c r="E1097" s="856"/>
      <c r="F1097" s="856"/>
      <c r="G1097" s="856"/>
      <c r="H1097" s="856"/>
      <c r="I1097" s="856"/>
      <c r="J1097" s="856"/>
      <c r="K1097" s="856"/>
    </row>
    <row r="1098" spans="4:11" hidden="1">
      <c r="D1098" s="856"/>
      <c r="E1098" s="856"/>
      <c r="F1098" s="856"/>
      <c r="G1098" s="856"/>
      <c r="H1098" s="856"/>
      <c r="I1098" s="856"/>
      <c r="J1098" s="856"/>
      <c r="K1098" s="856"/>
    </row>
    <row r="1099" spans="4:11" hidden="1">
      <c r="D1099" s="856"/>
      <c r="E1099" s="856"/>
      <c r="F1099" s="856"/>
      <c r="G1099" s="856"/>
      <c r="H1099" s="856"/>
      <c r="I1099" s="856"/>
      <c r="J1099" s="856"/>
      <c r="K1099" s="856"/>
    </row>
    <row r="1100" spans="4:11" hidden="1">
      <c r="D1100" s="856"/>
      <c r="E1100" s="856"/>
      <c r="F1100" s="856"/>
      <c r="G1100" s="856"/>
      <c r="H1100" s="856"/>
      <c r="I1100" s="856"/>
      <c r="J1100" s="856"/>
      <c r="K1100" s="856"/>
    </row>
    <row r="1101" spans="4:11" hidden="1">
      <c r="D1101" s="856"/>
      <c r="E1101" s="856"/>
      <c r="F1101" s="856"/>
      <c r="G1101" s="856"/>
      <c r="H1101" s="856"/>
      <c r="I1101" s="856"/>
      <c r="J1101" s="856"/>
      <c r="K1101" s="856"/>
    </row>
    <row r="1102" spans="4:11" hidden="1">
      <c r="D1102" s="856"/>
      <c r="E1102" s="856"/>
      <c r="F1102" s="856"/>
      <c r="G1102" s="856"/>
      <c r="H1102" s="856"/>
      <c r="I1102" s="856"/>
      <c r="J1102" s="856"/>
      <c r="K1102" s="856"/>
    </row>
    <row r="1103" spans="4:11" hidden="1">
      <c r="D1103" s="856"/>
      <c r="E1103" s="856"/>
      <c r="F1103" s="856"/>
      <c r="G1103" s="856"/>
      <c r="H1103" s="856"/>
      <c r="I1103" s="856"/>
      <c r="J1103" s="856"/>
      <c r="K1103" s="856"/>
    </row>
    <row r="1104" spans="4:11" hidden="1">
      <c r="D1104" s="856"/>
      <c r="E1104" s="856"/>
      <c r="F1104" s="856"/>
      <c r="G1104" s="856"/>
      <c r="H1104" s="856"/>
      <c r="I1104" s="856"/>
      <c r="J1104" s="856"/>
      <c r="K1104" s="856"/>
    </row>
    <row r="1105" spans="4:11" hidden="1">
      <c r="D1105" s="856"/>
      <c r="E1105" s="856"/>
      <c r="F1105" s="856"/>
      <c r="G1105" s="856"/>
      <c r="H1105" s="856"/>
      <c r="I1105" s="856"/>
      <c r="J1105" s="856"/>
      <c r="K1105" s="856"/>
    </row>
    <row r="1106" spans="4:11" hidden="1">
      <c r="D1106" s="856"/>
      <c r="E1106" s="856"/>
      <c r="F1106" s="856"/>
      <c r="G1106" s="856"/>
      <c r="H1106" s="856"/>
      <c r="I1106" s="856"/>
      <c r="J1106" s="856"/>
      <c r="K1106" s="856"/>
    </row>
    <row r="1107" spans="4:11" hidden="1">
      <c r="D1107" s="856"/>
      <c r="E1107" s="856"/>
      <c r="F1107" s="856"/>
      <c r="G1107" s="856"/>
      <c r="H1107" s="856"/>
      <c r="I1107" s="856"/>
      <c r="J1107" s="856"/>
      <c r="K1107" s="856"/>
    </row>
    <row r="1108" spans="4:11" hidden="1">
      <c r="D1108" s="856"/>
      <c r="E1108" s="856"/>
      <c r="F1108" s="856"/>
      <c r="G1108" s="856"/>
      <c r="H1108" s="856"/>
      <c r="I1108" s="856"/>
      <c r="J1108" s="856"/>
      <c r="K1108" s="856"/>
    </row>
    <row r="1109" spans="4:11" hidden="1">
      <c r="D1109" s="856"/>
      <c r="E1109" s="856"/>
      <c r="F1109" s="856"/>
      <c r="G1109" s="856"/>
      <c r="H1109" s="856"/>
      <c r="I1109" s="856"/>
      <c r="J1109" s="856"/>
      <c r="K1109" s="856"/>
    </row>
    <row r="1110" spans="4:11" hidden="1">
      <c r="D1110" s="856"/>
      <c r="E1110" s="856"/>
      <c r="F1110" s="856"/>
      <c r="G1110" s="856"/>
      <c r="H1110" s="856"/>
      <c r="I1110" s="856"/>
      <c r="J1110" s="856"/>
      <c r="K1110" s="856"/>
    </row>
    <row r="1111" spans="4:11" hidden="1">
      <c r="D1111" s="856"/>
      <c r="E1111" s="856"/>
      <c r="F1111" s="856"/>
      <c r="G1111" s="856"/>
      <c r="H1111" s="856"/>
      <c r="I1111" s="856"/>
      <c r="J1111" s="856"/>
      <c r="K1111" s="856"/>
    </row>
    <row r="1112" spans="4:11" hidden="1">
      <c r="D1112" s="856"/>
      <c r="E1112" s="856"/>
      <c r="F1112" s="856"/>
      <c r="G1112" s="856"/>
      <c r="H1112" s="856"/>
      <c r="I1112" s="856"/>
      <c r="J1112" s="856"/>
      <c r="K1112" s="856"/>
    </row>
    <row r="1113" spans="4:11" hidden="1">
      <c r="D1113" s="856"/>
      <c r="E1113" s="856"/>
      <c r="F1113" s="856"/>
      <c r="G1113" s="856"/>
      <c r="H1113" s="856"/>
      <c r="I1113" s="856"/>
      <c r="J1113" s="856"/>
      <c r="K1113" s="856"/>
    </row>
    <row r="1114" spans="4:11" hidden="1">
      <c r="D1114" s="856"/>
      <c r="E1114" s="856"/>
      <c r="F1114" s="856"/>
      <c r="G1114" s="856"/>
      <c r="H1114" s="856"/>
      <c r="I1114" s="856"/>
      <c r="J1114" s="856"/>
      <c r="K1114" s="856"/>
    </row>
    <row r="1115" spans="4:11" hidden="1">
      <c r="D1115" s="856"/>
      <c r="E1115" s="856"/>
      <c r="F1115" s="856"/>
      <c r="G1115" s="856"/>
      <c r="H1115" s="856"/>
      <c r="I1115" s="856"/>
      <c r="J1115" s="856"/>
      <c r="K1115" s="856"/>
    </row>
    <row r="1116" spans="4:11" hidden="1">
      <c r="D1116" s="856"/>
      <c r="E1116" s="856"/>
      <c r="F1116" s="856"/>
      <c r="G1116" s="856"/>
      <c r="H1116" s="856"/>
      <c r="I1116" s="856"/>
      <c r="J1116" s="856"/>
      <c r="K1116" s="856"/>
    </row>
    <row r="1117" spans="4:11" hidden="1">
      <c r="D1117" s="856"/>
      <c r="E1117" s="856"/>
      <c r="F1117" s="856"/>
      <c r="G1117" s="856"/>
      <c r="H1117" s="856"/>
      <c r="I1117" s="856"/>
      <c r="J1117" s="856"/>
      <c r="K1117" s="856"/>
    </row>
    <row r="1118" spans="4:11" hidden="1">
      <c r="D1118" s="856"/>
      <c r="E1118" s="856"/>
      <c r="F1118" s="856"/>
      <c r="G1118" s="856"/>
      <c r="H1118" s="856"/>
      <c r="I1118" s="856"/>
      <c r="J1118" s="856"/>
      <c r="K1118" s="856"/>
    </row>
    <row r="1119" spans="4:11" hidden="1">
      <c r="D1119" s="856"/>
      <c r="E1119" s="856"/>
      <c r="F1119" s="856"/>
      <c r="G1119" s="856"/>
      <c r="H1119" s="856"/>
      <c r="I1119" s="856"/>
      <c r="J1119" s="856"/>
      <c r="K1119" s="856"/>
    </row>
    <row r="1120" spans="4:11" hidden="1">
      <c r="D1120" s="856"/>
      <c r="E1120" s="856"/>
      <c r="F1120" s="856"/>
      <c r="G1120" s="856"/>
      <c r="H1120" s="856"/>
      <c r="I1120" s="856"/>
      <c r="J1120" s="856"/>
      <c r="K1120" s="856"/>
    </row>
    <row r="1121" spans="4:11" hidden="1">
      <c r="D1121" s="856"/>
      <c r="E1121" s="856"/>
      <c r="F1121" s="856"/>
      <c r="G1121" s="856"/>
      <c r="H1121" s="856"/>
      <c r="I1121" s="856"/>
      <c r="J1121" s="856"/>
      <c r="K1121" s="856"/>
    </row>
    <row r="1122" spans="4:11" hidden="1">
      <c r="D1122" s="856"/>
      <c r="E1122" s="856"/>
      <c r="F1122" s="856"/>
      <c r="G1122" s="856"/>
      <c r="H1122" s="856"/>
      <c r="I1122" s="856"/>
      <c r="J1122" s="856"/>
      <c r="K1122" s="856"/>
    </row>
    <row r="1130" spans="4:11" hidden="1">
      <c r="D1130" s="856"/>
      <c r="E1130" s="856"/>
      <c r="F1130" s="856"/>
      <c r="G1130" s="856"/>
      <c r="H1130" s="856"/>
      <c r="I1130" s="856"/>
      <c r="J1130" s="856"/>
      <c r="K1130" s="856"/>
    </row>
    <row r="1131" spans="4:11" hidden="1">
      <c r="D1131" s="856"/>
      <c r="E1131" s="856"/>
      <c r="F1131" s="856"/>
      <c r="G1131" s="856"/>
      <c r="H1131" s="856"/>
      <c r="I1131" s="856"/>
      <c r="J1131" s="856"/>
      <c r="K1131" s="856"/>
    </row>
    <row r="1132" spans="4:11" hidden="1">
      <c r="D1132" s="856"/>
      <c r="E1132" s="856"/>
      <c r="F1132" s="856"/>
      <c r="G1132" s="856"/>
      <c r="H1132" s="856"/>
      <c r="I1132" s="856"/>
      <c r="J1132" s="856"/>
      <c r="K1132" s="856"/>
    </row>
    <row r="1133" spans="4:11" hidden="1">
      <c r="D1133" s="856"/>
      <c r="E1133" s="856"/>
      <c r="F1133" s="856"/>
      <c r="G1133" s="856"/>
      <c r="H1133" s="856"/>
      <c r="I1133" s="856"/>
      <c r="J1133" s="856"/>
      <c r="K1133" s="856"/>
    </row>
    <row r="1134" spans="4:11" hidden="1">
      <c r="D1134" s="856"/>
      <c r="E1134" s="856"/>
      <c r="F1134" s="856"/>
      <c r="G1134" s="856"/>
      <c r="H1134" s="856"/>
      <c r="I1134" s="856"/>
      <c r="J1134" s="856"/>
      <c r="K1134" s="856"/>
    </row>
    <row r="1135" spans="4:11" hidden="1">
      <c r="D1135" s="856"/>
      <c r="E1135" s="856"/>
      <c r="F1135" s="856"/>
      <c r="G1135" s="856"/>
      <c r="H1135" s="856"/>
      <c r="I1135" s="856"/>
      <c r="J1135" s="856"/>
      <c r="K1135" s="856"/>
    </row>
    <row r="1136" spans="4:11" hidden="1">
      <c r="D1136" s="856"/>
      <c r="E1136" s="856"/>
      <c r="F1136" s="856"/>
      <c r="G1136" s="856"/>
      <c r="H1136" s="856"/>
      <c r="I1136" s="856"/>
      <c r="J1136" s="856"/>
      <c r="K1136" s="856"/>
    </row>
    <row r="1137" spans="4:11" hidden="1">
      <c r="D1137" s="856"/>
      <c r="E1137" s="856"/>
      <c r="F1137" s="856"/>
      <c r="G1137" s="856"/>
      <c r="H1137" s="856"/>
      <c r="I1137" s="856"/>
      <c r="J1137" s="856"/>
      <c r="K1137" s="856"/>
    </row>
    <row r="1138" spans="4:11" hidden="1">
      <c r="D1138" s="856"/>
      <c r="E1138" s="856"/>
      <c r="F1138" s="856"/>
      <c r="G1138" s="856"/>
      <c r="H1138" s="856"/>
      <c r="I1138" s="856"/>
      <c r="J1138" s="856"/>
      <c r="K1138" s="856"/>
    </row>
    <row r="1139" spans="4:11" hidden="1">
      <c r="D1139" s="856"/>
      <c r="E1139" s="856"/>
      <c r="F1139" s="856"/>
      <c r="G1139" s="856"/>
      <c r="H1139" s="856"/>
      <c r="I1139" s="856"/>
      <c r="J1139" s="856"/>
      <c r="K1139" s="856"/>
    </row>
    <row r="1140" spans="4:11" hidden="1">
      <c r="D1140" s="856"/>
      <c r="E1140" s="856"/>
      <c r="F1140" s="856"/>
      <c r="G1140" s="856"/>
      <c r="H1140" s="856"/>
      <c r="I1140" s="856"/>
      <c r="J1140" s="856"/>
      <c r="K1140" s="856"/>
    </row>
    <row r="1141" spans="4:11" hidden="1">
      <c r="D1141" s="856"/>
      <c r="E1141" s="856"/>
      <c r="F1141" s="856"/>
      <c r="G1141" s="856"/>
      <c r="H1141" s="856"/>
      <c r="I1141" s="856"/>
      <c r="J1141" s="856"/>
      <c r="K1141" s="856"/>
    </row>
    <row r="1142" spans="4:11" hidden="1">
      <c r="D1142" s="856"/>
      <c r="E1142" s="856"/>
      <c r="F1142" s="856"/>
      <c r="G1142" s="856"/>
      <c r="H1142" s="856"/>
      <c r="I1142" s="856"/>
      <c r="J1142" s="856"/>
      <c r="K1142" s="856"/>
    </row>
    <row r="1143" spans="4:11" hidden="1">
      <c r="D1143" s="856"/>
      <c r="E1143" s="856"/>
      <c r="F1143" s="856"/>
      <c r="G1143" s="856"/>
      <c r="H1143" s="856"/>
      <c r="I1143" s="856"/>
      <c r="J1143" s="856"/>
      <c r="K1143" s="856"/>
    </row>
    <row r="1144" spans="4:11" hidden="1">
      <c r="D1144" s="856"/>
      <c r="E1144" s="856"/>
      <c r="F1144" s="856"/>
      <c r="G1144" s="856"/>
      <c r="H1144" s="856"/>
      <c r="I1144" s="856"/>
      <c r="J1144" s="856"/>
      <c r="K1144" s="856"/>
    </row>
    <row r="1145" spans="4:11" hidden="1">
      <c r="D1145" s="856"/>
      <c r="E1145" s="856"/>
      <c r="F1145" s="856"/>
      <c r="G1145" s="856"/>
      <c r="H1145" s="856"/>
      <c r="I1145" s="856"/>
      <c r="J1145" s="856"/>
      <c r="K1145" s="856"/>
    </row>
    <row r="1146" spans="4:11" hidden="1">
      <c r="D1146" s="856"/>
      <c r="E1146" s="856"/>
      <c r="F1146" s="856"/>
      <c r="G1146" s="856"/>
      <c r="H1146" s="856"/>
      <c r="I1146" s="856"/>
      <c r="J1146" s="856"/>
      <c r="K1146" s="856"/>
    </row>
    <row r="1147" spans="4:11" hidden="1">
      <c r="D1147" s="856"/>
      <c r="E1147" s="856"/>
      <c r="F1147" s="856"/>
      <c r="G1147" s="856"/>
      <c r="H1147" s="856"/>
      <c r="I1147" s="856"/>
      <c r="J1147" s="856"/>
      <c r="K1147" s="856"/>
    </row>
    <row r="1148" spans="4:11" hidden="1">
      <c r="D1148" s="856"/>
      <c r="E1148" s="856"/>
      <c r="F1148" s="856"/>
      <c r="G1148" s="856"/>
      <c r="H1148" s="856"/>
      <c r="I1148" s="856"/>
      <c r="J1148" s="856"/>
      <c r="K1148" s="856"/>
    </row>
    <row r="1149" spans="4:11" hidden="1">
      <c r="D1149" s="856"/>
      <c r="E1149" s="856"/>
      <c r="F1149" s="856"/>
      <c r="G1149" s="856"/>
      <c r="H1149" s="856"/>
      <c r="I1149" s="856"/>
      <c r="J1149" s="856"/>
      <c r="K1149" s="856"/>
    </row>
    <row r="1150" spans="4:11" hidden="1">
      <c r="D1150" s="856"/>
      <c r="E1150" s="856"/>
      <c r="F1150" s="856"/>
      <c r="G1150" s="856"/>
      <c r="H1150" s="856"/>
      <c r="I1150" s="856"/>
      <c r="J1150" s="856"/>
      <c r="K1150" s="856"/>
    </row>
    <row r="1151" spans="4:11" hidden="1">
      <c r="D1151" s="856"/>
      <c r="E1151" s="856"/>
      <c r="F1151" s="856"/>
      <c r="G1151" s="856"/>
      <c r="H1151" s="856"/>
      <c r="I1151" s="856"/>
      <c r="J1151" s="856"/>
      <c r="K1151" s="856"/>
    </row>
    <row r="1152" spans="4:11" hidden="1">
      <c r="D1152" s="856"/>
      <c r="E1152" s="856"/>
      <c r="F1152" s="856"/>
      <c r="G1152" s="856"/>
      <c r="H1152" s="856"/>
      <c r="I1152" s="856"/>
      <c r="J1152" s="856"/>
      <c r="K1152" s="856"/>
    </row>
    <row r="1153" spans="4:11" hidden="1">
      <c r="D1153" s="856"/>
      <c r="E1153" s="856"/>
      <c r="F1153" s="856"/>
      <c r="G1153" s="856"/>
      <c r="H1153" s="856"/>
      <c r="I1153" s="856"/>
      <c r="J1153" s="856"/>
      <c r="K1153" s="856"/>
    </row>
    <row r="1154" spans="4:11" hidden="1">
      <c r="D1154" s="856"/>
      <c r="E1154" s="856"/>
      <c r="F1154" s="856"/>
      <c r="G1154" s="856"/>
      <c r="H1154" s="856"/>
      <c r="I1154" s="856"/>
      <c r="J1154" s="856"/>
      <c r="K1154" s="856"/>
    </row>
    <row r="1155" spans="4:11" hidden="1">
      <c r="D1155" s="856"/>
      <c r="E1155" s="856"/>
      <c r="F1155" s="856"/>
      <c r="G1155" s="856"/>
      <c r="H1155" s="856"/>
      <c r="I1155" s="856"/>
      <c r="J1155" s="856"/>
      <c r="K1155" s="856"/>
    </row>
    <row r="1156" spans="4:11" hidden="1">
      <c r="D1156" s="856"/>
      <c r="E1156" s="856"/>
      <c r="F1156" s="856"/>
      <c r="G1156" s="856"/>
      <c r="H1156" s="856"/>
      <c r="I1156" s="856"/>
      <c r="J1156" s="856"/>
      <c r="K1156" s="856"/>
    </row>
    <row r="1157" spans="4:11" hidden="1">
      <c r="D1157" s="856"/>
      <c r="E1157" s="856"/>
      <c r="F1157" s="856"/>
      <c r="G1157" s="856"/>
      <c r="H1157" s="856"/>
      <c r="I1157" s="856"/>
      <c r="J1157" s="856"/>
      <c r="K1157" s="856"/>
    </row>
    <row r="1158" spans="4:11" hidden="1">
      <c r="D1158" s="856"/>
      <c r="E1158" s="856"/>
      <c r="F1158" s="856"/>
      <c r="G1158" s="856"/>
      <c r="H1158" s="856"/>
      <c r="I1158" s="856"/>
      <c r="J1158" s="856"/>
      <c r="K1158" s="856"/>
    </row>
    <row r="1159" spans="4:11" hidden="1">
      <c r="D1159" s="856"/>
      <c r="E1159" s="856"/>
      <c r="F1159" s="856"/>
      <c r="G1159" s="856"/>
      <c r="H1159" s="856"/>
      <c r="I1159" s="856"/>
      <c r="J1159" s="856"/>
      <c r="K1159" s="856"/>
    </row>
    <row r="1160" spans="4:11" hidden="1">
      <c r="D1160" s="856"/>
      <c r="E1160" s="856"/>
      <c r="F1160" s="856"/>
      <c r="G1160" s="856"/>
      <c r="H1160" s="856"/>
      <c r="I1160" s="856"/>
      <c r="J1160" s="856"/>
      <c r="K1160" s="856"/>
    </row>
    <row r="1161" spans="4:11" hidden="1">
      <c r="D1161" s="856"/>
      <c r="E1161" s="856"/>
      <c r="F1161" s="856"/>
      <c r="G1161" s="856"/>
      <c r="H1161" s="856"/>
      <c r="I1161" s="856"/>
      <c r="J1161" s="856"/>
      <c r="K1161" s="856"/>
    </row>
    <row r="1162" spans="4:11" hidden="1">
      <c r="D1162" s="856"/>
      <c r="E1162" s="856"/>
      <c r="F1162" s="856"/>
      <c r="G1162" s="856"/>
      <c r="H1162" s="856"/>
      <c r="I1162" s="856"/>
      <c r="J1162" s="856"/>
      <c r="K1162" s="856"/>
    </row>
    <row r="1163" spans="4:11" hidden="1">
      <c r="D1163" s="856"/>
      <c r="E1163" s="856"/>
      <c r="F1163" s="856"/>
      <c r="G1163" s="856"/>
      <c r="H1163" s="856"/>
      <c r="I1163" s="856"/>
      <c r="J1163" s="856"/>
      <c r="K1163" s="856"/>
    </row>
    <row r="1164" spans="4:11" hidden="1">
      <c r="D1164" s="856"/>
      <c r="E1164" s="856"/>
      <c r="F1164" s="856"/>
      <c r="G1164" s="856"/>
      <c r="H1164" s="856"/>
      <c r="I1164" s="856"/>
      <c r="J1164" s="856"/>
      <c r="K1164" s="856"/>
    </row>
    <row r="1165" spans="4:11" hidden="1">
      <c r="D1165" s="856"/>
      <c r="E1165" s="856"/>
      <c r="F1165" s="856"/>
      <c r="G1165" s="856"/>
      <c r="H1165" s="856"/>
      <c r="I1165" s="856"/>
      <c r="J1165" s="856"/>
      <c r="K1165" s="856"/>
    </row>
    <row r="1166" spans="4:11" hidden="1">
      <c r="D1166" s="856"/>
      <c r="E1166" s="856"/>
      <c r="F1166" s="856"/>
      <c r="G1166" s="856"/>
      <c r="H1166" s="856"/>
      <c r="I1166" s="856"/>
      <c r="J1166" s="856"/>
      <c r="K1166" s="856"/>
    </row>
    <row r="1167" spans="4:11" hidden="1">
      <c r="D1167" s="856"/>
      <c r="E1167" s="856"/>
      <c r="F1167" s="856"/>
      <c r="G1167" s="856"/>
      <c r="H1167" s="856"/>
      <c r="I1167" s="856"/>
      <c r="J1167" s="856"/>
      <c r="K1167" s="856"/>
    </row>
    <row r="1168" spans="4:11" hidden="1">
      <c r="D1168" s="856"/>
      <c r="E1168" s="856"/>
      <c r="F1168" s="856"/>
      <c r="G1168" s="856"/>
      <c r="H1168" s="856"/>
      <c r="I1168" s="856"/>
      <c r="J1168" s="856"/>
      <c r="K1168" s="856"/>
    </row>
    <row r="1169" spans="4:11" hidden="1">
      <c r="D1169" s="856"/>
      <c r="E1169" s="856"/>
      <c r="F1169" s="856"/>
      <c r="G1169" s="856"/>
      <c r="H1169" s="856"/>
      <c r="I1169" s="856"/>
      <c r="J1169" s="856"/>
      <c r="K1169" s="856"/>
    </row>
    <row r="1170" spans="4:11" hidden="1">
      <c r="D1170" s="856"/>
      <c r="E1170" s="856"/>
      <c r="F1170" s="856"/>
      <c r="G1170" s="856"/>
      <c r="H1170" s="856"/>
      <c r="I1170" s="856"/>
      <c r="J1170" s="856"/>
      <c r="K1170" s="856"/>
    </row>
    <row r="1171" spans="4:11" hidden="1">
      <c r="D1171" s="856"/>
      <c r="E1171" s="856"/>
      <c r="F1171" s="856"/>
      <c r="G1171" s="856"/>
      <c r="H1171" s="856"/>
      <c r="I1171" s="856"/>
      <c r="J1171" s="856"/>
      <c r="K1171" s="856"/>
    </row>
    <row r="1172" spans="4:11" hidden="1">
      <c r="D1172" s="856"/>
      <c r="E1172" s="856"/>
      <c r="F1172" s="856"/>
      <c r="G1172" s="856"/>
      <c r="H1172" s="856"/>
      <c r="I1172" s="856"/>
      <c r="J1172" s="856"/>
      <c r="K1172" s="856"/>
    </row>
    <row r="1173" spans="4:11" hidden="1">
      <c r="D1173" s="856"/>
      <c r="E1173" s="856"/>
      <c r="F1173" s="856"/>
      <c r="G1173" s="856"/>
      <c r="H1173" s="856"/>
      <c r="I1173" s="856"/>
      <c r="J1173" s="856"/>
      <c r="K1173" s="856"/>
    </row>
    <row r="1174" spans="4:11" hidden="1">
      <c r="D1174" s="856"/>
      <c r="E1174" s="856"/>
      <c r="F1174" s="856"/>
      <c r="G1174" s="856"/>
      <c r="H1174" s="856"/>
      <c r="I1174" s="856"/>
      <c r="J1174" s="856"/>
      <c r="K1174" s="856"/>
    </row>
    <row r="1175" spans="4:11" hidden="1">
      <c r="D1175" s="856"/>
      <c r="E1175" s="856"/>
      <c r="F1175" s="856"/>
      <c r="G1175" s="856"/>
      <c r="H1175" s="856"/>
      <c r="I1175" s="856"/>
      <c r="J1175" s="856"/>
      <c r="K1175" s="856"/>
    </row>
    <row r="1176" spans="4:11" hidden="1">
      <c r="D1176" s="856"/>
      <c r="E1176" s="856"/>
      <c r="F1176" s="856"/>
      <c r="G1176" s="856"/>
      <c r="H1176" s="856"/>
      <c r="I1176" s="856"/>
      <c r="J1176" s="856"/>
      <c r="K1176" s="856"/>
    </row>
    <row r="1177" spans="4:11" hidden="1">
      <c r="D1177" s="856"/>
      <c r="E1177" s="856"/>
      <c r="F1177" s="856"/>
      <c r="G1177" s="856"/>
      <c r="H1177" s="856"/>
      <c r="I1177" s="856"/>
      <c r="J1177" s="856"/>
      <c r="K1177" s="856"/>
    </row>
    <row r="1178" spans="4:11" hidden="1">
      <c r="D1178" s="856"/>
      <c r="E1178" s="856"/>
      <c r="F1178" s="856"/>
      <c r="G1178" s="856"/>
      <c r="H1178" s="856"/>
      <c r="I1178" s="856"/>
      <c r="J1178" s="856"/>
      <c r="K1178" s="856"/>
    </row>
    <row r="1179" spans="4:11" hidden="1">
      <c r="D1179" s="856"/>
      <c r="E1179" s="856"/>
      <c r="F1179" s="856"/>
      <c r="G1179" s="856"/>
      <c r="H1179" s="856"/>
      <c r="I1179" s="856"/>
      <c r="J1179" s="856"/>
      <c r="K1179" s="856"/>
    </row>
    <row r="1180" spans="4:11" hidden="1">
      <c r="D1180" s="856"/>
      <c r="E1180" s="856"/>
      <c r="F1180" s="856"/>
      <c r="G1180" s="856"/>
      <c r="H1180" s="856"/>
      <c r="I1180" s="856"/>
      <c r="J1180" s="856"/>
      <c r="K1180" s="856"/>
    </row>
    <row r="1181" spans="4:11" hidden="1">
      <c r="D1181" s="856"/>
      <c r="E1181" s="856"/>
      <c r="F1181" s="856"/>
      <c r="G1181" s="856"/>
      <c r="H1181" s="856"/>
      <c r="I1181" s="856"/>
      <c r="J1181" s="856"/>
      <c r="K1181" s="856"/>
    </row>
  </sheetData>
  <sheetProtection algorithmName="SHA-512" hashValue="lPlvAaSR+OJ6kaGSQDRxltbGFXWU1ZOT0pecrLqXymr0eR1Frc/dr4ydsF9P9C05lc3PMEfV4XO37nHhoNiSZw==" saltValue="0CfTHVynaEmF0f3Z9v4Wgg==" spinCount="100000" sheet="1" objects="1" scenarios="1"/>
  <mergeCells count="2">
    <mergeCell ref="B16:D16"/>
    <mergeCell ref="H16:J16"/>
  </mergeCells>
  <hyperlinks>
    <hyperlink ref="B5" location="'1-MPN'!A1" tooltip="VAI PARA O 1º ANO DE MATERIAL PERMANENTE NACIONAL" display="MPN"/>
    <hyperlink ref="D5" location="'1-MPN'!B266" tooltip="VAI PARA O 2º ANO DE MATERIAL PERMANENTE NACIONAL" display="MPN"/>
    <hyperlink ref="F5" location="'1-MPN'!B503" tooltip="VAI PARA O 3º ANO DE MATERIAL PERMANENTE NACIONAL" display="MPN"/>
    <hyperlink ref="H5" location="'1-MPN'!B740" tooltip="VAI PARA O 4º ANO DE MATERIAL PERMANENTE NACIONAL" display="MPN"/>
    <hyperlink ref="J5" location="'1-MPN'!B977" tooltip="VAI PARA O 5º ANO DE MATERIAL PERMANENTE NACIONAL" display="MPN"/>
    <hyperlink ref="B6" location="'2-MPI'!A1" tooltip="VAI PARA AO 1º ANO DE MATERIAL PERMANENTE IMPORTADO" display="MPI"/>
    <hyperlink ref="D6" location="'2-MPI'!B269" tooltip="VAI PARA O 2º ANO DE MATERIAL PERMANENTE IMPORTADO" display="MPI"/>
    <hyperlink ref="F6" location="'2-MPI'!B505" tooltip="VAI PARA O 3º ANO DE MATERIAL PERMANENTE IMPORTADO" display="MPI"/>
    <hyperlink ref="H6" location="'2-MPI'!B741" tooltip="VAI PARA O 4º ANO DE MATERIAL PERMANENTE IMPORTADO" display="MPI"/>
    <hyperlink ref="J6" location="'2-MPI'!B980" tooltip="VAI PARA O 5º ANO DE MATERIAL PERMANENTE IMPORTADO" display="MPI"/>
    <hyperlink ref="B7" location="'3-MCN'!A1" tooltip="VAI PARA O 1º ANO DE MATERIAL DE CONSUMO NACIONAL" display="MCN"/>
    <hyperlink ref="D7" location="'3-MCN'!B246" tooltip="VAI PARA O 2º ANO DE MATERIAL DE CONSUMO NACIONAL" display="MCN"/>
    <hyperlink ref="F7" location="'3-MCN'!B464" tooltip="VAI PARA O 3º ANO DE MATERIAL DE CONSUMO NACIONAL" display="MCN"/>
    <hyperlink ref="H7" location="'3-MCN'!B682" tooltip="VAI PARA O 4º ANO DE MATERIAL DE CONSUMO NACIONAL" display="MCN"/>
    <hyperlink ref="J7" location="'3-MCN'!B900" tooltip="VAI PARA O 5º ANO DE MATERIAL DE CONSUMO NACIONAL" display="MCN"/>
    <hyperlink ref="B8" location="'4-MCI'!A1" tooltip="VAI PARA O 1º ANO DE MATERIAL DE CONSUMO IMPORTADO" display="MCI"/>
    <hyperlink ref="D8" location="'4-MCI'!B256" tooltip="VAI PARA O 2º ANO DE MATERIAL DE CONSUMO IMPORTADO" display="MCI"/>
    <hyperlink ref="B258" location="'4-MCI'!Area_de_impressao" display="'4-MCI'!Area_de_impressao"/>
    <hyperlink ref="F8" location="'4-MCI'!B481" tooltip="VAI PARA O 3º ANO DE MATERIAL DE CONSUMO IMPORTADO" display="MCI"/>
    <hyperlink ref="H8" location="'4-MCI'!B706" tooltip="VAI PARA O 4º ANO DE MATERIAL DE CONSUMO IMPORTADO" display="MCI"/>
    <hyperlink ref="J8" location="'4-MCI'!B931" tooltip="VAI PARA O 5º ANO DE MATERIAL DE CONSUMO IMPORTADO" display="MCI"/>
    <hyperlink ref="B9" location="'5-STB'!A1" tooltip="VAI PARA O 1º ANO DE SERVIÇOS DE TERCEIROS NO BRASIL" display="STB"/>
    <hyperlink ref="D9" location="'5-STB'!B252" tooltip="VAI PARA O 2º ANO DE SERVIÇOS DE TERCEIROS NO BRASIL" display="STB"/>
    <hyperlink ref="F9" location="'5-STB'!B476" tooltip="VAI PARA O 3º ANO DE SERVIÇOS DE TERCEIROS NO BRASIL" display="STB"/>
    <hyperlink ref="H9" location="'5-STB'!B700" tooltip="VAI PARA O 4º ANO DE SERVIÇOS DE TERCEIROS NO BRASIL" display="STB"/>
    <hyperlink ref="J9" location="'5-STB'!B924" tooltip="VAI PARA O 5º ANO DE SERVIÇOS DE TERCEIROS NO BRASIL" display="STB"/>
    <hyperlink ref="B10" location="'6-STE'!A1" tooltip="VAI PARA O 1º ANO DE SERVIÇOS DE TERCEIROS NO EXTERIOR" display="STE"/>
    <hyperlink ref="D10" location="'6-STE'!B259" tooltip="VAI PARA O 2º ANO DE SERVIÇOS DE TERCEIROS NO EXTERIOR" display="STE"/>
    <hyperlink ref="F10" location="'6-STE'!B487" tooltip="VAI PARA O 3º ANO DE SERVIÇOS DE TERCEIROS NO EXTERIOR" display="STE"/>
    <hyperlink ref="H10" location="'6-STE'!B716" tooltip="VAI PARA O 4º ANO DE SERVIÇOS DE TERCEIROS NO EXTERIOR" display="STE"/>
    <hyperlink ref="J10" location="'6-STE'!B944" tooltip="VAI PARA O 5º ANO DE SERVIÇOS DE TERCEIROS NO EXTERIOR" display="STE"/>
    <hyperlink ref="B11" location="'7-TRAN'!A1" tooltip="VAI PARA O 1º ANO DE DESPESAS DE TRANSPORTE" display="TRAN"/>
    <hyperlink ref="D11" location="'7-TRAN'!B245" tooltip="VAI PARA O 2º ANO DE DESPESAS DE TRANSPORTE" display="TRAN"/>
    <hyperlink ref="F11" location="'7-TRAN'!B466" tooltip="VAI PARA O 3º ANO DE DESPESAS DE TRANSPORTE" display="TRAN"/>
    <hyperlink ref="H11" location="'7-TRAN'!B689" tooltip="VAI PARA O 4º ANO DE DESPESAS DE TRANSPORTE" display="TRAN"/>
    <hyperlink ref="J11" location="'7-TRAN'!B912" tooltip="VAI PARA O 5º ANO DE DESPESAS DE TRANSPORTE" display="TRAN"/>
    <hyperlink ref="B12" location="'8-DIP-DIE'!A1" tooltip="VAI PARA O 1º ANO DE DESPESAS COM DIÁRIAS NO PAÍS E NO EXTERIOR" display="DIP-DIE"/>
    <hyperlink ref="D12" location="'8-DIP-DIE'!B227" tooltip="VAI PARA O 2º ANO DE DESPESAS COM DIÁRIAS NO PAÍS E NO EXTERIOR" display="DIP-DIE"/>
    <hyperlink ref="F12" location="'8-DIP-DIE'!B425" tooltip="VAI PARA O 3º ANO DE DESPESAS COM DIÁRIAS NO PAÍS E NO EXTERIOR" display="DIP-DIE"/>
    <hyperlink ref="H12" location="'8-DIP-DIE'!B623" tooltip="VAI PARA O 4º ANO DE DESPESAS COM DIÁRIAS NO PAÍS E NO EXTERIOR" display="DIP-DIE"/>
    <hyperlink ref="J12" location="'8-DIP-DIE'!B821" tooltip="VAI PARA O 5º ANO DE DESPESAS COM DIÁRIAS NO PAÍS E NO EXTERIOR" display="DIP-DIE"/>
    <hyperlink ref="B13" location="'9-BOL-TTS'!A1" tooltip="VAI PARA O 1º ANO DE BOLSAS DE CAPACITAÇÃO TÉCNICA" display="BOL-TTS"/>
    <hyperlink ref="D13" location="'9-BOL-TTS'!A120" tooltip="VAI PARA O 2º ANO DE BOLSAS DE CAPACITAÇÃO TÉCNICA" display="BOL-TTS"/>
    <hyperlink ref="F13" location="'9-BOL-TTS'!B213" tooltip="VAI PARA O 3º ANO DE BOLSAS DE CAPACITAÇÃO TÉCNICA" display="BOL-TTS"/>
    <hyperlink ref="H13" location="'9-BOL-TTS'!B306" tooltip="VAI PARA O 4º ANO DE BOLSAS DE CAPACITAÇÃO TÉCNICA" display="BOL-TTS"/>
    <hyperlink ref="J13" location="'9-BOL-TTS'!B398" tooltip="VAI PARA O 5º ANO DE BOLSAS DE CAPACITAÇÃO TÉCNICA" display="BOL-TTS"/>
    <hyperlink ref="B14" location="'10-BOL-ACAD'!A1" tooltip="VAI PARA O 1º ANO DE BOLSAS ACADÊMICAS - IC - MS- DD - DR - PD" display="BOL-ACAD"/>
    <hyperlink ref="D14" location="'10-BOL-ACAD'!B113" tooltip="VAI PARA O 2º ANO DE BOLSAS ACADÊMICAS - IC - MS- DD - DR - PD" display="BOL-ACAD"/>
    <hyperlink ref="F14" location="'10-BOL-ACAD'!B196" tooltip="VAI PARA O 3º ANO DE BOLSAS ACADÊMICAS - IC - MS- DD - DR - PD" display="BOL-ACAD"/>
    <hyperlink ref="H14" location="'10-BOL-ACAD'!B280" tooltip="VAI PARA O 4º ANO DE BOLSAS ACADÊMICAS - IC - MS- DD - DR - PD" display="BOL-ACAD"/>
    <hyperlink ref="J14" location="'10-BOL-ACAD'!B364" tooltip="VAI PARA O 5º ANO DE BOLSAS ACADÊMICAS - IC - MS- DD - DR - PD" display="BOL-ACAD"/>
    <hyperlink ref="B16:D16" location="'CONSOLIDADA FAPESP'!A1" display="CONSOLIDADA FAPESP"/>
    <hyperlink ref="H16:J16" location="'CONSOLIDADA PARCEIRO'!A1" display="CONSOLIDADA PARCEIRO"/>
  </hyperlinks>
  <printOptions horizontalCentered="1"/>
  <pageMargins left="0.51181102362204722" right="0.51181102362204722" top="0.78740157480314965" bottom="0.78740157480314965"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dimension ref="A1:IL6395"/>
  <sheetViews>
    <sheetView showGridLines="0" showRowColHeaders="0" zoomScale="95" zoomScaleNormal="95" zoomScaleSheetLayoutView="100" workbookViewId="0"/>
  </sheetViews>
  <sheetFormatPr defaultColWidth="0" defaultRowHeight="12.75" customHeight="1" zeroHeight="1"/>
  <cols>
    <col min="1" max="1" width="2.28515625" style="677" customWidth="1"/>
    <col min="2" max="2" width="6.5703125" style="171" customWidth="1"/>
    <col min="3" max="3" width="9.5703125" style="171" customWidth="1"/>
    <col min="4" max="4" width="12.140625" style="171" customWidth="1"/>
    <col min="5" max="5" width="9.5703125" style="540" customWidth="1"/>
    <col min="6" max="6" width="7.85546875" style="540" customWidth="1"/>
    <col min="7" max="7" width="4" style="540" customWidth="1"/>
    <col min="8" max="8" width="7.5703125" style="540" customWidth="1"/>
    <col min="9" max="9" width="7" style="540" customWidth="1"/>
    <col min="10" max="10" width="6.42578125" style="171" customWidth="1"/>
    <col min="11" max="11" width="5" style="540" customWidth="1"/>
    <col min="12" max="12" width="7.7109375" style="540" customWidth="1"/>
    <col min="13" max="13" width="10.5703125" style="540" customWidth="1"/>
    <col min="14" max="14" width="15.140625" style="540" customWidth="1"/>
    <col min="15" max="15" width="13.42578125" style="540" customWidth="1"/>
    <col min="16" max="16" width="13.85546875" style="540" customWidth="1"/>
    <col min="17" max="17" width="11" style="540" customWidth="1"/>
    <col min="18" max="18" width="2" style="213" customWidth="1"/>
    <col min="19" max="246" width="0" style="25" hidden="1" customWidth="1"/>
    <col min="247" max="16384" width="9.140625" style="25" hidden="1"/>
  </cols>
  <sheetData>
    <row r="1" spans="1:243" s="33" customFormat="1" ht="16.5" customHeight="1">
      <c r="A1" s="360"/>
      <c r="B1" s="3"/>
      <c r="C1" s="3"/>
      <c r="D1" s="3"/>
      <c r="E1" s="2"/>
      <c r="F1" s="2"/>
      <c r="G1" s="2"/>
      <c r="H1" s="2"/>
      <c r="I1" s="2"/>
      <c r="J1" s="2"/>
      <c r="K1" s="3"/>
      <c r="L1" s="3"/>
      <c r="M1" s="3"/>
      <c r="N1" s="3"/>
      <c r="O1" s="2"/>
      <c r="P1" s="242"/>
      <c r="Q1" s="2"/>
      <c r="R1" s="341"/>
    </row>
    <row r="2" spans="1:243" s="33" customFormat="1" ht="12.75" customHeight="1">
      <c r="A2" s="366"/>
      <c r="B2" s="3"/>
      <c r="C2" s="3"/>
      <c r="D2" s="3"/>
      <c r="E2" s="2"/>
      <c r="F2" s="2"/>
      <c r="G2" s="2"/>
      <c r="H2" s="2"/>
      <c r="I2" s="2"/>
      <c r="J2" s="2"/>
      <c r="K2" s="3"/>
      <c r="L2" s="3"/>
      <c r="M2" s="3"/>
      <c r="N2" s="3"/>
      <c r="O2" s="1600"/>
      <c r="P2" s="1600"/>
      <c r="Q2" s="1600"/>
      <c r="R2" s="341"/>
    </row>
    <row r="3" spans="1:243" s="33" customFormat="1" ht="12.75" customHeight="1">
      <c r="A3" s="366"/>
      <c r="B3" s="3"/>
      <c r="C3" s="3"/>
      <c r="D3" s="3"/>
      <c r="E3" s="2"/>
      <c r="F3" s="2"/>
      <c r="G3" s="2"/>
      <c r="H3" s="2"/>
      <c r="I3" s="2"/>
      <c r="J3" s="2"/>
      <c r="K3" s="3"/>
      <c r="Q3" s="2"/>
      <c r="R3" s="341"/>
    </row>
    <row r="4" spans="1:243" s="33" customFormat="1" ht="12.75" customHeight="1">
      <c r="A4" s="366"/>
      <c r="B4" s="3"/>
      <c r="C4" s="3"/>
      <c r="D4" s="3"/>
      <c r="E4" s="2"/>
      <c r="F4" s="2"/>
      <c r="G4" s="2"/>
      <c r="H4" s="2"/>
      <c r="I4" s="2"/>
      <c r="J4" s="2"/>
      <c r="K4" s="3"/>
      <c r="Q4" s="2"/>
      <c r="R4" s="341"/>
    </row>
    <row r="5" spans="1:243" s="33" customFormat="1" ht="12.75" customHeight="1">
      <c r="A5" s="366"/>
      <c r="B5" s="3"/>
      <c r="C5" s="3"/>
      <c r="D5" s="3"/>
      <c r="E5" s="2"/>
      <c r="F5" s="2"/>
      <c r="G5" s="2"/>
      <c r="H5" s="2"/>
      <c r="I5" s="2"/>
      <c r="J5" s="2"/>
      <c r="K5" s="3"/>
      <c r="L5" s="3"/>
      <c r="M5" s="3"/>
      <c r="N5" s="3"/>
      <c r="O5" s="2"/>
      <c r="P5" s="242"/>
      <c r="Q5" s="2"/>
      <c r="R5" s="341"/>
    </row>
    <row r="6" spans="1:243" s="4" customFormat="1" ht="19.5" customHeight="1">
      <c r="A6" s="367"/>
      <c r="B6" s="310" t="s">
        <v>186</v>
      </c>
      <c r="C6" s="190"/>
      <c r="D6" s="190"/>
      <c r="E6" s="190"/>
      <c r="F6" s="190"/>
      <c r="G6" s="190"/>
      <c r="H6" s="190"/>
      <c r="I6" s="190"/>
      <c r="Q6" s="50"/>
      <c r="S6" s="43"/>
      <c r="T6" s="43"/>
      <c r="U6" s="43"/>
      <c r="V6" s="43"/>
      <c r="W6" s="43"/>
      <c r="X6" s="43"/>
      <c r="Y6" s="50"/>
    </row>
    <row r="7" spans="1:243" s="33" customFormat="1" ht="6.75" customHeight="1">
      <c r="A7" s="366"/>
      <c r="B7" s="50"/>
      <c r="C7" s="63"/>
      <c r="D7" s="63"/>
      <c r="E7" s="64"/>
      <c r="F7" s="64"/>
      <c r="G7" s="64"/>
      <c r="H7" s="64"/>
      <c r="I7" s="64"/>
      <c r="J7" s="64"/>
      <c r="K7" s="63"/>
      <c r="L7" s="63"/>
      <c r="M7" s="63"/>
      <c r="N7" s="64"/>
      <c r="O7" s="64"/>
      <c r="P7" s="64"/>
      <c r="Q7" s="64"/>
      <c r="R7" s="341"/>
      <c r="S7" s="569"/>
    </row>
    <row r="8" spans="1:243" s="33" customFormat="1" ht="21" customHeight="1">
      <c r="A8" s="366"/>
      <c r="B8" s="1873" t="s">
        <v>97</v>
      </c>
      <c r="C8" s="1873"/>
      <c r="D8" s="1873"/>
      <c r="E8" s="1874"/>
      <c r="F8" s="1870"/>
      <c r="G8" s="1663"/>
      <c r="H8" s="1663"/>
      <c r="I8" s="1663"/>
      <c r="J8" s="1663"/>
      <c r="K8" s="1663"/>
      <c r="L8" s="1663"/>
      <c r="M8" s="1663"/>
      <c r="N8" s="1663"/>
      <c r="O8" s="1663"/>
      <c r="P8" s="1663"/>
      <c r="Q8" s="1663"/>
      <c r="R8" s="386"/>
      <c r="S8" s="569"/>
    </row>
    <row r="9" spans="1:243" s="33" customFormat="1" ht="6.75" customHeight="1">
      <c r="A9" s="366"/>
      <c r="B9" s="50"/>
      <c r="C9" s="63"/>
      <c r="D9" s="63"/>
      <c r="E9" s="64"/>
      <c r="F9" s="64"/>
      <c r="G9" s="64"/>
      <c r="H9" s="64"/>
      <c r="I9" s="64"/>
      <c r="J9" s="64"/>
      <c r="K9" s="63"/>
      <c r="L9" s="63"/>
      <c r="M9" s="63"/>
      <c r="N9" s="64"/>
      <c r="O9" s="64"/>
      <c r="P9" s="64"/>
      <c r="Q9" s="64"/>
      <c r="R9" s="341"/>
      <c r="S9" s="569"/>
    </row>
    <row r="10" spans="1:243" s="33" customFormat="1" ht="18.75" customHeight="1">
      <c r="A10" s="366"/>
      <c r="B10" s="1868" t="s">
        <v>0</v>
      </c>
      <c r="C10" s="1868"/>
      <c r="D10" s="1612"/>
      <c r="E10" s="1612"/>
      <c r="F10" s="1612"/>
      <c r="G10" s="288"/>
      <c r="H10" s="288"/>
      <c r="I10" s="288"/>
      <c r="J10" s="288"/>
      <c r="K10" s="3"/>
      <c r="L10" s="3"/>
      <c r="M10" s="3"/>
      <c r="N10" s="3"/>
      <c r="O10" s="288"/>
      <c r="P10" s="288"/>
      <c r="Q10" s="288"/>
      <c r="R10" s="341"/>
    </row>
    <row r="11" spans="1:243" s="33" customFormat="1" ht="6.75" customHeight="1">
      <c r="A11" s="366"/>
      <c r="B11" s="3"/>
      <c r="C11" s="3"/>
      <c r="D11" s="3"/>
      <c r="E11" s="288"/>
      <c r="F11" s="288"/>
      <c r="G11" s="288"/>
      <c r="H11" s="288"/>
      <c r="I11" s="288"/>
      <c r="J11" s="288"/>
      <c r="K11" s="3"/>
      <c r="L11" s="3"/>
      <c r="M11" s="3"/>
      <c r="N11" s="3"/>
      <c r="O11" s="288"/>
      <c r="P11" s="288"/>
      <c r="Q11" s="288"/>
      <c r="R11" s="341"/>
    </row>
    <row r="12" spans="1:243" s="33" customFormat="1" ht="19.5" customHeight="1">
      <c r="A12" s="366"/>
      <c r="B12" s="1863" t="s">
        <v>145</v>
      </c>
      <c r="C12" s="1863"/>
      <c r="D12" s="1418" t="str">
        <f>IF(SUM(O15:O57,O63:O103,O109:O149,O155:O195)=0,"",SUM(O15:O57,O63:O103,O109:O149,O155:O195))</f>
        <v/>
      </c>
      <c r="E12" s="1418"/>
      <c r="F12" s="1418"/>
      <c r="G12" s="108"/>
      <c r="H12" s="1863" t="s">
        <v>109</v>
      </c>
      <c r="I12" s="1863"/>
      <c r="J12" s="1863"/>
      <c r="K12" s="1869" t="str">
        <f>IF(SUM(P15:P57,P63:P103,P109:P149,P155:P195)=0,"",SUM(P15:P57,P63:P103,P109:P149,P155:P195))</f>
        <v/>
      </c>
      <c r="L12" s="1869"/>
      <c r="M12" s="1869"/>
      <c r="N12" s="108"/>
      <c r="O12" s="108"/>
      <c r="P12" s="507"/>
      <c r="Q12" s="108"/>
      <c r="R12" s="341"/>
    </row>
    <row r="13" spans="1:243" s="36" customFormat="1" ht="6.75" customHeight="1">
      <c r="A13" s="385"/>
      <c r="B13" s="18"/>
      <c r="C13" s="18"/>
      <c r="D13" s="18"/>
      <c r="E13" s="1"/>
      <c r="F13" s="1"/>
      <c r="G13" s="1"/>
      <c r="H13" s="1"/>
      <c r="I13" s="1"/>
      <c r="J13" s="1"/>
      <c r="K13" s="18"/>
      <c r="L13" s="18"/>
      <c r="M13" s="18"/>
      <c r="N13" s="18"/>
      <c r="O13" s="1"/>
      <c r="P13" s="1"/>
      <c r="Q13" s="1"/>
      <c r="R13" s="347"/>
      <c r="S13" s="35"/>
      <c r="T13" s="35"/>
      <c r="U13" s="35"/>
      <c r="V13" s="35"/>
      <c r="W13" s="35"/>
      <c r="X13" s="35"/>
    </row>
    <row r="14" spans="1:243" s="38" customFormat="1" ht="32.25" customHeight="1">
      <c r="A14" s="370"/>
      <c r="B14" s="286" t="s">
        <v>1</v>
      </c>
      <c r="C14" s="286" t="s">
        <v>7</v>
      </c>
      <c r="D14" s="1850" t="s">
        <v>8</v>
      </c>
      <c r="E14" s="1836"/>
      <c r="F14" s="1836"/>
      <c r="G14" s="1836"/>
      <c r="H14" s="1836"/>
      <c r="I14" s="1836"/>
      <c r="J14" s="1836"/>
      <c r="K14" s="1836"/>
      <c r="L14" s="1837"/>
      <c r="M14" s="305" t="s">
        <v>142</v>
      </c>
      <c r="N14" s="287" t="s">
        <v>3</v>
      </c>
      <c r="O14" s="419" t="s">
        <v>108</v>
      </c>
      <c r="P14" s="419" t="s">
        <v>110</v>
      </c>
      <c r="Q14" s="286" t="s">
        <v>2</v>
      </c>
      <c r="R14" s="388"/>
      <c r="S14" s="139" t="s">
        <v>111</v>
      </c>
      <c r="T14" s="37"/>
      <c r="U14" s="37"/>
      <c r="V14" s="37"/>
      <c r="W14" s="37"/>
      <c r="X14" s="37"/>
    </row>
    <row r="15" spans="1:243" s="39" customFormat="1" ht="23.65" customHeight="1">
      <c r="A15" s="216"/>
      <c r="B15" s="156"/>
      <c r="C15" s="855"/>
      <c r="D15" s="1840"/>
      <c r="E15" s="1840"/>
      <c r="F15" s="1840"/>
      <c r="G15" s="1840"/>
      <c r="H15" s="1840"/>
      <c r="I15" s="1840"/>
      <c r="J15" s="1840"/>
      <c r="K15" s="1840"/>
      <c r="L15" s="1840"/>
      <c r="M15" s="244"/>
      <c r="N15" s="303"/>
      <c r="O15" s="302" t="str">
        <f t="shared" ref="O15:O57" si="0">IF(M15="DIP",C15*N15,"")</f>
        <v/>
      </c>
      <c r="P15" s="304" t="str">
        <f t="shared" ref="P15:P32" si="1">IF(M15="DIE",C15*N15,"")</f>
        <v/>
      </c>
      <c r="Q15" s="47"/>
      <c r="R15" s="341"/>
      <c r="S15" s="139" t="s">
        <v>112</v>
      </c>
      <c r="T15" s="33"/>
      <c r="U15" s="33"/>
      <c r="V15" s="33"/>
      <c r="W15" s="33"/>
      <c r="X15" s="33"/>
      <c r="IH15" s="40"/>
      <c r="II15" s="41"/>
    </row>
    <row r="16" spans="1:243" s="39" customFormat="1" ht="23.65" customHeight="1">
      <c r="A16" s="216"/>
      <c r="B16" s="156"/>
      <c r="C16" s="855"/>
      <c r="D16" s="1840"/>
      <c r="E16" s="1840"/>
      <c r="F16" s="1840"/>
      <c r="G16" s="1840"/>
      <c r="H16" s="1840"/>
      <c r="I16" s="1840"/>
      <c r="J16" s="1840"/>
      <c r="K16" s="1840"/>
      <c r="L16" s="1840"/>
      <c r="M16" s="489"/>
      <c r="N16" s="303"/>
      <c r="O16" s="302" t="str">
        <f t="shared" si="0"/>
        <v/>
      </c>
      <c r="P16" s="304" t="str">
        <f t="shared" si="1"/>
        <v/>
      </c>
      <c r="Q16" s="47"/>
      <c r="R16" s="341"/>
      <c r="S16" s="33"/>
      <c r="T16" s="33"/>
      <c r="U16" s="33"/>
      <c r="V16" s="33"/>
      <c r="W16" s="33"/>
      <c r="X16" s="33"/>
      <c r="IH16" s="41"/>
      <c r="II16" s="41"/>
    </row>
    <row r="17" spans="1:243" s="39" customFormat="1" ht="23.65" customHeight="1">
      <c r="A17" s="216"/>
      <c r="B17" s="156"/>
      <c r="C17" s="855"/>
      <c r="D17" s="1840"/>
      <c r="E17" s="1840"/>
      <c r="F17" s="1840"/>
      <c r="G17" s="1840"/>
      <c r="H17" s="1840"/>
      <c r="I17" s="1840"/>
      <c r="J17" s="1840"/>
      <c r="K17" s="1840"/>
      <c r="L17" s="1840"/>
      <c r="M17" s="460"/>
      <c r="N17" s="303"/>
      <c r="O17" s="302" t="str">
        <f t="shared" si="0"/>
        <v/>
      </c>
      <c r="P17" s="304" t="str">
        <f t="shared" si="1"/>
        <v/>
      </c>
      <c r="Q17" s="47"/>
      <c r="R17" s="341"/>
      <c r="S17" s="33"/>
      <c r="T17" s="33"/>
      <c r="U17" s="33"/>
      <c r="V17" s="33"/>
      <c r="W17" s="33"/>
      <c r="X17" s="33"/>
      <c r="IH17" s="41"/>
      <c r="II17" s="41"/>
    </row>
    <row r="18" spans="1:243" s="39" customFormat="1" ht="23.65" customHeight="1">
      <c r="A18" s="216"/>
      <c r="B18" s="156"/>
      <c r="C18" s="855"/>
      <c r="D18" s="1840"/>
      <c r="E18" s="1840"/>
      <c r="F18" s="1840"/>
      <c r="G18" s="1840"/>
      <c r="H18" s="1840"/>
      <c r="I18" s="1840"/>
      <c r="J18" s="1840"/>
      <c r="K18" s="1840"/>
      <c r="L18" s="1840"/>
      <c r="M18" s="460"/>
      <c r="N18" s="303"/>
      <c r="O18" s="302" t="str">
        <f t="shared" si="0"/>
        <v/>
      </c>
      <c r="P18" s="304" t="str">
        <f t="shared" si="1"/>
        <v/>
      </c>
      <c r="Q18" s="47"/>
      <c r="R18" s="341"/>
      <c r="S18" s="33"/>
      <c r="T18" s="33"/>
      <c r="U18" s="33"/>
      <c r="V18" s="33"/>
      <c r="W18" s="33"/>
      <c r="X18" s="33"/>
    </row>
    <row r="19" spans="1:243" s="39" customFormat="1" ht="23.65" customHeight="1">
      <c r="A19" s="216"/>
      <c r="B19" s="156"/>
      <c r="C19" s="855"/>
      <c r="D19" s="1840"/>
      <c r="E19" s="1840"/>
      <c r="F19" s="1840"/>
      <c r="G19" s="1840"/>
      <c r="H19" s="1840"/>
      <c r="I19" s="1840"/>
      <c r="J19" s="1840"/>
      <c r="K19" s="1840"/>
      <c r="L19" s="1840"/>
      <c r="M19" s="460"/>
      <c r="N19" s="303"/>
      <c r="O19" s="302" t="str">
        <f t="shared" si="0"/>
        <v/>
      </c>
      <c r="P19" s="304" t="str">
        <f t="shared" si="1"/>
        <v/>
      </c>
      <c r="Q19" s="47"/>
      <c r="R19" s="341"/>
      <c r="S19" s="33"/>
      <c r="T19" s="33"/>
      <c r="U19" s="33"/>
      <c r="V19" s="33"/>
      <c r="W19" s="33"/>
      <c r="X19" s="33"/>
      <c r="IH19" s="40"/>
      <c r="II19" s="41"/>
    </row>
    <row r="20" spans="1:243" s="39" customFormat="1" ht="23.65" customHeight="1">
      <c r="A20" s="216"/>
      <c r="B20" s="156"/>
      <c r="C20" s="855"/>
      <c r="D20" s="1840"/>
      <c r="E20" s="1840"/>
      <c r="F20" s="1840"/>
      <c r="G20" s="1840"/>
      <c r="H20" s="1840"/>
      <c r="I20" s="1840"/>
      <c r="J20" s="1840"/>
      <c r="K20" s="1840"/>
      <c r="L20" s="1840"/>
      <c r="M20" s="460"/>
      <c r="N20" s="303"/>
      <c r="O20" s="302" t="str">
        <f t="shared" si="0"/>
        <v/>
      </c>
      <c r="P20" s="304" t="str">
        <f t="shared" si="1"/>
        <v/>
      </c>
      <c r="Q20" s="47"/>
      <c r="R20" s="341"/>
      <c r="S20" s="33"/>
      <c r="T20" s="33"/>
      <c r="U20" s="33"/>
      <c r="V20" s="33"/>
      <c r="W20" s="33"/>
      <c r="X20" s="33"/>
      <c r="IH20" s="41"/>
      <c r="II20" s="41"/>
    </row>
    <row r="21" spans="1:243" s="39" customFormat="1" ht="23.65" customHeight="1">
      <c r="A21" s="216"/>
      <c r="B21" s="156"/>
      <c r="C21" s="855"/>
      <c r="D21" s="1840"/>
      <c r="E21" s="1840"/>
      <c r="F21" s="1840"/>
      <c r="G21" s="1840"/>
      <c r="H21" s="1840"/>
      <c r="I21" s="1840"/>
      <c r="J21" s="1840"/>
      <c r="K21" s="1840"/>
      <c r="L21" s="1840"/>
      <c r="M21" s="460"/>
      <c r="N21" s="303"/>
      <c r="O21" s="302" t="str">
        <f t="shared" si="0"/>
        <v/>
      </c>
      <c r="P21" s="304" t="str">
        <f t="shared" si="1"/>
        <v/>
      </c>
      <c r="Q21" s="47"/>
      <c r="R21" s="341"/>
      <c r="S21" s="33"/>
      <c r="T21" s="33"/>
      <c r="U21" s="33"/>
      <c r="V21" s="33"/>
      <c r="W21" s="33"/>
      <c r="X21" s="33"/>
      <c r="IH21" s="41"/>
      <c r="II21" s="41"/>
    </row>
    <row r="22" spans="1:243" s="39" customFormat="1" ht="23.65" customHeight="1">
      <c r="A22" s="216"/>
      <c r="B22" s="156"/>
      <c r="C22" s="855"/>
      <c r="D22" s="1840"/>
      <c r="E22" s="1840"/>
      <c r="F22" s="1840"/>
      <c r="G22" s="1840"/>
      <c r="H22" s="1840"/>
      <c r="I22" s="1840"/>
      <c r="J22" s="1840"/>
      <c r="K22" s="1840"/>
      <c r="L22" s="1840"/>
      <c r="M22" s="460"/>
      <c r="N22" s="303"/>
      <c r="O22" s="302" t="str">
        <f t="shared" si="0"/>
        <v/>
      </c>
      <c r="P22" s="304" t="str">
        <f t="shared" si="1"/>
        <v/>
      </c>
      <c r="Q22" s="47"/>
      <c r="R22" s="341"/>
      <c r="S22" s="33"/>
      <c r="T22" s="33"/>
      <c r="U22" s="33"/>
      <c r="V22" s="33"/>
      <c r="W22" s="33"/>
      <c r="X22" s="33"/>
    </row>
    <row r="23" spans="1:243" s="39" customFormat="1" ht="23.65" customHeight="1">
      <c r="A23" s="216"/>
      <c r="B23" s="156"/>
      <c r="C23" s="855"/>
      <c r="D23" s="1840"/>
      <c r="E23" s="1840"/>
      <c r="F23" s="1840"/>
      <c r="G23" s="1840"/>
      <c r="H23" s="1840"/>
      <c r="I23" s="1840"/>
      <c r="J23" s="1840"/>
      <c r="K23" s="1840"/>
      <c r="L23" s="1840"/>
      <c r="M23" s="460"/>
      <c r="N23" s="303"/>
      <c r="O23" s="302" t="str">
        <f t="shared" si="0"/>
        <v/>
      </c>
      <c r="P23" s="304" t="str">
        <f t="shared" si="1"/>
        <v/>
      </c>
      <c r="Q23" s="47"/>
      <c r="R23" s="341"/>
      <c r="S23" s="33"/>
      <c r="T23" s="33"/>
      <c r="U23" s="33"/>
      <c r="V23" s="33"/>
      <c r="W23" s="33"/>
      <c r="X23" s="33"/>
    </row>
    <row r="24" spans="1:243" s="39" customFormat="1" ht="23.65" customHeight="1">
      <c r="A24" s="216"/>
      <c r="B24" s="156"/>
      <c r="C24" s="855"/>
      <c r="D24" s="1840"/>
      <c r="E24" s="1840"/>
      <c r="F24" s="1840"/>
      <c r="G24" s="1840"/>
      <c r="H24" s="1840"/>
      <c r="I24" s="1840"/>
      <c r="J24" s="1840"/>
      <c r="K24" s="1840"/>
      <c r="L24" s="1840"/>
      <c r="M24" s="460"/>
      <c r="N24" s="303"/>
      <c r="O24" s="302" t="str">
        <f t="shared" si="0"/>
        <v/>
      </c>
      <c r="P24" s="304" t="str">
        <f t="shared" si="1"/>
        <v/>
      </c>
      <c r="Q24" s="47"/>
      <c r="R24" s="341"/>
      <c r="S24" s="33"/>
      <c r="T24" s="33"/>
      <c r="U24" s="33"/>
      <c r="V24" s="33"/>
      <c r="W24" s="33"/>
      <c r="X24" s="33"/>
    </row>
    <row r="25" spans="1:243" s="39" customFormat="1" ht="23.65" customHeight="1">
      <c r="A25" s="216"/>
      <c r="B25" s="156"/>
      <c r="C25" s="855"/>
      <c r="D25" s="1862"/>
      <c r="E25" s="1840"/>
      <c r="F25" s="1840"/>
      <c r="G25" s="1840"/>
      <c r="H25" s="1840"/>
      <c r="I25" s="1840"/>
      <c r="J25" s="1840"/>
      <c r="K25" s="1840"/>
      <c r="L25" s="1840"/>
      <c r="M25" s="460"/>
      <c r="N25" s="303"/>
      <c r="O25" s="302" t="str">
        <f t="shared" si="0"/>
        <v/>
      </c>
      <c r="P25" s="304" t="str">
        <f t="shared" si="1"/>
        <v/>
      </c>
      <c r="Q25" s="47"/>
      <c r="R25" s="341"/>
      <c r="S25" s="33"/>
      <c r="T25" s="33"/>
      <c r="U25" s="33"/>
      <c r="V25" s="33"/>
      <c r="W25" s="33"/>
      <c r="X25" s="33"/>
    </row>
    <row r="26" spans="1:243" s="39" customFormat="1" ht="23.65" customHeight="1">
      <c r="A26" s="216"/>
      <c r="B26" s="156"/>
      <c r="C26" s="855"/>
      <c r="D26" s="1840"/>
      <c r="E26" s="1840"/>
      <c r="F26" s="1840"/>
      <c r="G26" s="1840"/>
      <c r="H26" s="1840"/>
      <c r="I26" s="1840"/>
      <c r="J26" s="1840"/>
      <c r="K26" s="1840"/>
      <c r="L26" s="1840"/>
      <c r="M26" s="460"/>
      <c r="N26" s="303"/>
      <c r="O26" s="302" t="str">
        <f t="shared" si="0"/>
        <v/>
      </c>
      <c r="P26" s="304" t="str">
        <f t="shared" si="1"/>
        <v/>
      </c>
      <c r="Q26" s="47"/>
      <c r="R26" s="341"/>
      <c r="S26" s="33"/>
      <c r="T26" s="33"/>
      <c r="U26" s="33"/>
      <c r="V26" s="33"/>
      <c r="W26" s="33"/>
      <c r="X26" s="33"/>
    </row>
    <row r="27" spans="1:243" s="39" customFormat="1" ht="23.65" customHeight="1">
      <c r="A27" s="216"/>
      <c r="B27" s="156"/>
      <c r="C27" s="855"/>
      <c r="D27" s="1840"/>
      <c r="E27" s="1840"/>
      <c r="F27" s="1840"/>
      <c r="G27" s="1840"/>
      <c r="H27" s="1840"/>
      <c r="I27" s="1840"/>
      <c r="J27" s="1840"/>
      <c r="K27" s="1840"/>
      <c r="L27" s="1840"/>
      <c r="M27" s="460"/>
      <c r="N27" s="303"/>
      <c r="O27" s="302" t="str">
        <f t="shared" si="0"/>
        <v/>
      </c>
      <c r="P27" s="304" t="str">
        <f t="shared" si="1"/>
        <v/>
      </c>
      <c r="Q27" s="47"/>
      <c r="R27" s="341"/>
      <c r="S27" s="33"/>
      <c r="T27" s="33"/>
      <c r="U27" s="33"/>
      <c r="V27" s="33"/>
      <c r="W27" s="33"/>
      <c r="X27" s="33"/>
    </row>
    <row r="28" spans="1:243" s="39" customFormat="1" ht="23.65" customHeight="1">
      <c r="A28" s="216"/>
      <c r="B28" s="156"/>
      <c r="C28" s="855"/>
      <c r="D28" s="1840"/>
      <c r="E28" s="1840"/>
      <c r="F28" s="1840"/>
      <c r="G28" s="1840"/>
      <c r="H28" s="1840"/>
      <c r="I28" s="1840"/>
      <c r="J28" s="1840"/>
      <c r="K28" s="1840"/>
      <c r="L28" s="1840"/>
      <c r="M28" s="460"/>
      <c r="N28" s="303"/>
      <c r="O28" s="302" t="str">
        <f t="shared" si="0"/>
        <v/>
      </c>
      <c r="P28" s="304" t="str">
        <f t="shared" si="1"/>
        <v/>
      </c>
      <c r="Q28" s="47"/>
      <c r="R28" s="341"/>
      <c r="S28" s="33"/>
      <c r="T28" s="33"/>
      <c r="U28" s="33"/>
      <c r="V28" s="33"/>
      <c r="W28" s="33"/>
      <c r="X28" s="33"/>
    </row>
    <row r="29" spans="1:243" s="39" customFormat="1" ht="23.65" customHeight="1">
      <c r="A29" s="216"/>
      <c r="B29" s="156"/>
      <c r="C29" s="855"/>
      <c r="D29" s="1840"/>
      <c r="E29" s="1840"/>
      <c r="F29" s="1840"/>
      <c r="G29" s="1840"/>
      <c r="H29" s="1840"/>
      <c r="I29" s="1840"/>
      <c r="J29" s="1840"/>
      <c r="K29" s="1840"/>
      <c r="L29" s="1840"/>
      <c r="M29" s="460"/>
      <c r="N29" s="303"/>
      <c r="O29" s="302" t="str">
        <f t="shared" si="0"/>
        <v/>
      </c>
      <c r="P29" s="304" t="str">
        <f t="shared" si="1"/>
        <v/>
      </c>
      <c r="Q29" s="47"/>
      <c r="R29" s="341"/>
      <c r="S29" s="33"/>
      <c r="T29" s="33"/>
      <c r="U29" s="33"/>
      <c r="V29" s="33"/>
      <c r="W29" s="33"/>
      <c r="X29" s="33"/>
    </row>
    <row r="30" spans="1:243" s="39" customFormat="1" ht="23.65" customHeight="1">
      <c r="A30" s="216"/>
      <c r="B30" s="156"/>
      <c r="C30" s="855"/>
      <c r="D30" s="1840"/>
      <c r="E30" s="1840"/>
      <c r="F30" s="1840"/>
      <c r="G30" s="1840"/>
      <c r="H30" s="1840"/>
      <c r="I30" s="1840"/>
      <c r="J30" s="1840"/>
      <c r="K30" s="1840"/>
      <c r="L30" s="1840"/>
      <c r="M30" s="460"/>
      <c r="N30" s="303"/>
      <c r="O30" s="302" t="str">
        <f t="shared" si="0"/>
        <v/>
      </c>
      <c r="P30" s="304" t="str">
        <f t="shared" si="1"/>
        <v/>
      </c>
      <c r="Q30" s="47"/>
      <c r="R30" s="341"/>
      <c r="S30" s="33"/>
      <c r="T30" s="33"/>
      <c r="U30" s="33"/>
      <c r="V30" s="33"/>
      <c r="W30" s="33"/>
      <c r="X30" s="33"/>
    </row>
    <row r="31" spans="1:243" s="39" customFormat="1" ht="23.65" customHeight="1">
      <c r="A31" s="216"/>
      <c r="B31" s="156"/>
      <c r="C31" s="855"/>
      <c r="D31" s="1840"/>
      <c r="E31" s="1840"/>
      <c r="F31" s="1840"/>
      <c r="G31" s="1840"/>
      <c r="H31" s="1840"/>
      <c r="I31" s="1840"/>
      <c r="J31" s="1840"/>
      <c r="K31" s="1840"/>
      <c r="L31" s="1840"/>
      <c r="M31" s="460"/>
      <c r="N31" s="303"/>
      <c r="O31" s="302" t="str">
        <f t="shared" si="0"/>
        <v/>
      </c>
      <c r="P31" s="304" t="str">
        <f t="shared" si="1"/>
        <v/>
      </c>
      <c r="Q31" s="47"/>
      <c r="R31" s="341"/>
      <c r="S31" s="33"/>
      <c r="T31" s="33"/>
      <c r="U31" s="33"/>
      <c r="V31" s="33"/>
      <c r="W31" s="33"/>
      <c r="X31" s="33"/>
    </row>
    <row r="32" spans="1:243" s="39" customFormat="1" ht="23.65" customHeight="1">
      <c r="A32" s="216"/>
      <c r="B32" s="156"/>
      <c r="C32" s="855"/>
      <c r="D32" s="1840"/>
      <c r="E32" s="1840"/>
      <c r="F32" s="1840"/>
      <c r="G32" s="1840"/>
      <c r="H32" s="1840"/>
      <c r="I32" s="1840"/>
      <c r="J32" s="1840"/>
      <c r="K32" s="1840"/>
      <c r="L32" s="1840"/>
      <c r="M32" s="460"/>
      <c r="N32" s="303"/>
      <c r="O32" s="302" t="str">
        <f t="shared" si="0"/>
        <v/>
      </c>
      <c r="P32" s="304" t="str">
        <f t="shared" si="1"/>
        <v/>
      </c>
      <c r="Q32" s="47"/>
      <c r="R32" s="341"/>
      <c r="S32" s="33"/>
      <c r="T32" s="33"/>
      <c r="U32" s="33"/>
      <c r="V32" s="33"/>
      <c r="W32" s="33"/>
      <c r="X32" s="33"/>
    </row>
    <row r="33" spans="1:243" s="39" customFormat="1" ht="23.65" customHeight="1">
      <c r="A33" s="216"/>
      <c r="B33" s="156"/>
      <c r="C33" s="855"/>
      <c r="D33" s="1840"/>
      <c r="E33" s="1840"/>
      <c r="F33" s="1840"/>
      <c r="G33" s="1840"/>
      <c r="H33" s="1840"/>
      <c r="I33" s="1840"/>
      <c r="J33" s="1840"/>
      <c r="K33" s="1840"/>
      <c r="L33" s="1840"/>
      <c r="M33" s="460"/>
      <c r="N33" s="303"/>
      <c r="O33" s="302" t="str">
        <f t="shared" ref="O33:O54" si="2">IF(M33="DIP",C33*N33,"")</f>
        <v/>
      </c>
      <c r="P33" s="304" t="str">
        <f t="shared" ref="P33:P55" si="3">IF(M33="DIE",C33*N33,"")</f>
        <v/>
      </c>
      <c r="Q33" s="47"/>
      <c r="R33" s="341"/>
      <c r="T33" s="33"/>
      <c r="U33" s="33"/>
      <c r="V33" s="33"/>
      <c r="W33" s="33"/>
      <c r="X33" s="33"/>
      <c r="IH33" s="40"/>
      <c r="II33" s="41"/>
    </row>
    <row r="34" spans="1:243" s="39" customFormat="1" ht="23.65" customHeight="1">
      <c r="A34" s="216"/>
      <c r="B34" s="156"/>
      <c r="C34" s="855"/>
      <c r="D34" s="1840"/>
      <c r="E34" s="1840"/>
      <c r="F34" s="1840"/>
      <c r="G34" s="1840"/>
      <c r="H34" s="1840"/>
      <c r="I34" s="1840"/>
      <c r="J34" s="1840"/>
      <c r="K34" s="1840"/>
      <c r="L34" s="1840"/>
      <c r="M34" s="460"/>
      <c r="N34" s="303"/>
      <c r="O34" s="302" t="str">
        <f t="shared" si="2"/>
        <v/>
      </c>
      <c r="P34" s="304" t="str">
        <f t="shared" si="3"/>
        <v/>
      </c>
      <c r="Q34" s="47"/>
      <c r="R34" s="341"/>
      <c r="S34" s="33"/>
      <c r="T34" s="33"/>
      <c r="U34" s="33"/>
      <c r="V34" s="33"/>
      <c r="W34" s="33"/>
      <c r="X34" s="33"/>
      <c r="IH34" s="40"/>
      <c r="II34" s="41"/>
    </row>
    <row r="35" spans="1:243" s="39" customFormat="1" ht="23.65" customHeight="1">
      <c r="A35" s="216"/>
      <c r="B35" s="156"/>
      <c r="C35" s="855"/>
      <c r="D35" s="1840"/>
      <c r="E35" s="1840"/>
      <c r="F35" s="1840"/>
      <c r="G35" s="1840"/>
      <c r="H35" s="1840"/>
      <c r="I35" s="1840"/>
      <c r="J35" s="1840"/>
      <c r="K35" s="1840"/>
      <c r="L35" s="1840"/>
      <c r="M35" s="460"/>
      <c r="N35" s="303"/>
      <c r="O35" s="302" t="str">
        <f t="shared" si="2"/>
        <v/>
      </c>
      <c r="P35" s="304" t="str">
        <f t="shared" si="3"/>
        <v/>
      </c>
      <c r="Q35" s="47"/>
      <c r="R35" s="341"/>
      <c r="S35" s="33"/>
      <c r="T35" s="33"/>
      <c r="U35" s="33"/>
      <c r="V35" s="33"/>
      <c r="W35" s="33"/>
      <c r="X35" s="33"/>
      <c r="IH35" s="41"/>
      <c r="II35" s="41"/>
    </row>
    <row r="36" spans="1:243" s="39" customFormat="1" ht="23.65" customHeight="1">
      <c r="A36" s="216"/>
      <c r="B36" s="156"/>
      <c r="C36" s="855"/>
      <c r="D36" s="1840"/>
      <c r="E36" s="1840"/>
      <c r="F36" s="1840"/>
      <c r="G36" s="1840"/>
      <c r="H36" s="1840"/>
      <c r="I36" s="1840"/>
      <c r="J36" s="1840"/>
      <c r="K36" s="1840"/>
      <c r="L36" s="1840"/>
      <c r="M36" s="460"/>
      <c r="N36" s="303"/>
      <c r="O36" s="302" t="str">
        <f t="shared" si="2"/>
        <v/>
      </c>
      <c r="P36" s="304" t="str">
        <f t="shared" si="3"/>
        <v/>
      </c>
      <c r="Q36" s="47"/>
      <c r="R36" s="341"/>
      <c r="S36" s="33"/>
      <c r="T36" s="33"/>
      <c r="U36" s="33"/>
      <c r="V36" s="33"/>
      <c r="W36" s="33"/>
      <c r="X36" s="33"/>
      <c r="IH36" s="41"/>
      <c r="II36" s="41"/>
    </row>
    <row r="37" spans="1:243" s="39" customFormat="1" ht="23.65" customHeight="1">
      <c r="A37" s="216"/>
      <c r="B37" s="156"/>
      <c r="C37" s="855"/>
      <c r="D37" s="1840"/>
      <c r="E37" s="1840"/>
      <c r="F37" s="1840"/>
      <c r="G37" s="1840"/>
      <c r="H37" s="1840"/>
      <c r="I37" s="1840"/>
      <c r="J37" s="1840"/>
      <c r="K37" s="1840"/>
      <c r="L37" s="1840"/>
      <c r="M37" s="460"/>
      <c r="N37" s="303"/>
      <c r="O37" s="302" t="str">
        <f t="shared" si="2"/>
        <v/>
      </c>
      <c r="P37" s="304" t="str">
        <f t="shared" si="3"/>
        <v/>
      </c>
      <c r="Q37" s="47"/>
      <c r="R37" s="341"/>
      <c r="S37" s="33"/>
      <c r="T37" s="33"/>
      <c r="U37" s="33"/>
      <c r="V37" s="33"/>
      <c r="W37" s="33"/>
      <c r="X37" s="33"/>
    </row>
    <row r="38" spans="1:243" s="39" customFormat="1" ht="23.65" customHeight="1">
      <c r="A38" s="216"/>
      <c r="B38" s="156"/>
      <c r="C38" s="855"/>
      <c r="D38" s="1840"/>
      <c r="E38" s="1840"/>
      <c r="F38" s="1840"/>
      <c r="G38" s="1840"/>
      <c r="H38" s="1840"/>
      <c r="I38" s="1840"/>
      <c r="J38" s="1840"/>
      <c r="K38" s="1840"/>
      <c r="L38" s="1840"/>
      <c r="M38" s="460"/>
      <c r="N38" s="303"/>
      <c r="O38" s="302" t="str">
        <f t="shared" si="2"/>
        <v/>
      </c>
      <c r="P38" s="304" t="str">
        <f t="shared" si="3"/>
        <v/>
      </c>
      <c r="Q38" s="47"/>
      <c r="R38" s="341"/>
      <c r="S38" s="33"/>
      <c r="T38" s="33"/>
      <c r="U38" s="33"/>
      <c r="V38" s="33"/>
      <c r="W38" s="33"/>
      <c r="X38" s="33"/>
      <c r="IH38" s="40"/>
      <c r="II38" s="41"/>
    </row>
    <row r="39" spans="1:243" s="39" customFormat="1" ht="23.65" customHeight="1">
      <c r="A39" s="216"/>
      <c r="B39" s="156"/>
      <c r="C39" s="855"/>
      <c r="D39" s="1840"/>
      <c r="E39" s="1840"/>
      <c r="F39" s="1840"/>
      <c r="G39" s="1840"/>
      <c r="H39" s="1840"/>
      <c r="I39" s="1840"/>
      <c r="J39" s="1840"/>
      <c r="K39" s="1840"/>
      <c r="L39" s="1840"/>
      <c r="M39" s="460"/>
      <c r="N39" s="303"/>
      <c r="O39" s="302" t="str">
        <f t="shared" si="2"/>
        <v/>
      </c>
      <c r="P39" s="304" t="str">
        <f t="shared" si="3"/>
        <v/>
      </c>
      <c r="Q39" s="47"/>
      <c r="R39" s="341"/>
      <c r="S39" s="33"/>
      <c r="T39" s="33"/>
      <c r="U39" s="33"/>
      <c r="V39" s="33"/>
      <c r="W39" s="33"/>
      <c r="X39" s="33"/>
      <c r="IH39" s="41"/>
      <c r="II39" s="41"/>
    </row>
    <row r="40" spans="1:243" s="39" customFormat="1" ht="23.65" customHeight="1">
      <c r="A40" s="216"/>
      <c r="B40" s="156"/>
      <c r="C40" s="855"/>
      <c r="D40" s="1840"/>
      <c r="E40" s="1840"/>
      <c r="F40" s="1840"/>
      <c r="G40" s="1840"/>
      <c r="H40" s="1840"/>
      <c r="I40" s="1840"/>
      <c r="J40" s="1840"/>
      <c r="K40" s="1840"/>
      <c r="L40" s="1840"/>
      <c r="M40" s="460"/>
      <c r="N40" s="303"/>
      <c r="O40" s="302" t="str">
        <f t="shared" si="2"/>
        <v/>
      </c>
      <c r="P40" s="304" t="str">
        <f t="shared" si="3"/>
        <v/>
      </c>
      <c r="Q40" s="47"/>
      <c r="R40" s="341"/>
      <c r="S40" s="33"/>
      <c r="T40" s="33"/>
      <c r="U40" s="33"/>
      <c r="V40" s="33"/>
      <c r="W40" s="33"/>
      <c r="X40" s="33"/>
      <c r="IH40" s="41"/>
      <c r="II40" s="41"/>
    </row>
    <row r="41" spans="1:243" s="39" customFormat="1" ht="23.65" customHeight="1">
      <c r="A41" s="216"/>
      <c r="B41" s="156"/>
      <c r="C41" s="855"/>
      <c r="D41" s="1840"/>
      <c r="E41" s="1840"/>
      <c r="F41" s="1840"/>
      <c r="G41" s="1840"/>
      <c r="H41" s="1840"/>
      <c r="I41" s="1840"/>
      <c r="J41" s="1840"/>
      <c r="K41" s="1840"/>
      <c r="L41" s="1840"/>
      <c r="M41" s="460"/>
      <c r="N41" s="303"/>
      <c r="O41" s="302" t="str">
        <f t="shared" si="2"/>
        <v/>
      </c>
      <c r="P41" s="304" t="str">
        <f t="shared" si="3"/>
        <v/>
      </c>
      <c r="Q41" s="47"/>
      <c r="R41" s="341"/>
      <c r="S41" s="33"/>
      <c r="T41" s="33"/>
      <c r="U41" s="33"/>
      <c r="V41" s="33"/>
      <c r="W41" s="33"/>
      <c r="X41" s="33"/>
    </row>
    <row r="42" spans="1:243" s="39" customFormat="1" ht="23.65" customHeight="1">
      <c r="A42" s="216"/>
      <c r="B42" s="156"/>
      <c r="C42" s="855"/>
      <c r="D42" s="1840"/>
      <c r="E42" s="1840"/>
      <c r="F42" s="1840"/>
      <c r="G42" s="1840"/>
      <c r="H42" s="1840"/>
      <c r="I42" s="1840"/>
      <c r="J42" s="1840"/>
      <c r="K42" s="1840"/>
      <c r="L42" s="1840"/>
      <c r="M42" s="460"/>
      <c r="N42" s="303"/>
      <c r="O42" s="302" t="str">
        <f t="shared" si="2"/>
        <v/>
      </c>
      <c r="P42" s="304" t="str">
        <f t="shared" si="3"/>
        <v/>
      </c>
      <c r="Q42" s="47"/>
      <c r="R42" s="341"/>
      <c r="S42" s="33"/>
      <c r="T42" s="33"/>
      <c r="U42" s="33"/>
      <c r="V42" s="33"/>
      <c r="W42" s="33"/>
      <c r="X42" s="33"/>
    </row>
    <row r="43" spans="1:243" s="39" customFormat="1" ht="23.65" customHeight="1">
      <c r="A43" s="216"/>
      <c r="B43" s="156"/>
      <c r="C43" s="855"/>
      <c r="D43" s="1840"/>
      <c r="E43" s="1840"/>
      <c r="F43" s="1840"/>
      <c r="G43" s="1840"/>
      <c r="H43" s="1840"/>
      <c r="I43" s="1840"/>
      <c r="J43" s="1840"/>
      <c r="K43" s="1840"/>
      <c r="L43" s="1840"/>
      <c r="M43" s="460"/>
      <c r="N43" s="303"/>
      <c r="O43" s="302" t="str">
        <f t="shared" si="2"/>
        <v/>
      </c>
      <c r="P43" s="304" t="str">
        <f t="shared" si="3"/>
        <v/>
      </c>
      <c r="Q43" s="47"/>
      <c r="R43" s="341"/>
      <c r="S43" s="33"/>
      <c r="T43" s="33"/>
      <c r="U43" s="33"/>
      <c r="V43" s="33"/>
      <c r="W43" s="33"/>
      <c r="X43" s="33"/>
    </row>
    <row r="44" spans="1:243" s="39" customFormat="1" ht="23.65" customHeight="1">
      <c r="A44" s="216"/>
      <c r="B44" s="156"/>
      <c r="C44" s="855"/>
      <c r="D44" s="1840"/>
      <c r="E44" s="1840"/>
      <c r="F44" s="1840"/>
      <c r="G44" s="1840"/>
      <c r="H44" s="1840"/>
      <c r="I44" s="1840"/>
      <c r="J44" s="1840"/>
      <c r="K44" s="1840"/>
      <c r="L44" s="1840"/>
      <c r="M44" s="460"/>
      <c r="N44" s="303"/>
      <c r="O44" s="302" t="str">
        <f t="shared" si="2"/>
        <v/>
      </c>
      <c r="P44" s="304" t="str">
        <f t="shared" si="3"/>
        <v/>
      </c>
      <c r="Q44" s="47"/>
      <c r="R44" s="341"/>
      <c r="S44" s="33"/>
      <c r="T44" s="33"/>
      <c r="U44" s="33"/>
      <c r="V44" s="33"/>
      <c r="W44" s="33"/>
      <c r="X44" s="33"/>
    </row>
    <row r="45" spans="1:243" s="39" customFormat="1" ht="23.65" customHeight="1">
      <c r="A45" s="216"/>
      <c r="B45" s="156"/>
      <c r="C45" s="855"/>
      <c r="D45" s="1840"/>
      <c r="E45" s="1840"/>
      <c r="F45" s="1840"/>
      <c r="G45" s="1840"/>
      <c r="H45" s="1840"/>
      <c r="I45" s="1840"/>
      <c r="J45" s="1840"/>
      <c r="K45" s="1840"/>
      <c r="L45" s="1840"/>
      <c r="M45" s="460"/>
      <c r="N45" s="303"/>
      <c r="O45" s="302" t="str">
        <f t="shared" si="2"/>
        <v/>
      </c>
      <c r="P45" s="304" t="str">
        <f t="shared" si="3"/>
        <v/>
      </c>
      <c r="Q45" s="47"/>
      <c r="R45" s="341"/>
      <c r="S45" s="33"/>
      <c r="T45" s="33"/>
      <c r="U45" s="33"/>
      <c r="V45" s="33"/>
      <c r="W45" s="33"/>
      <c r="X45" s="33"/>
    </row>
    <row r="46" spans="1:243" s="39" customFormat="1" ht="23.65" customHeight="1">
      <c r="A46" s="216"/>
      <c r="B46" s="156"/>
      <c r="C46" s="855"/>
      <c r="D46" s="1840"/>
      <c r="E46" s="1840"/>
      <c r="F46" s="1840"/>
      <c r="G46" s="1840"/>
      <c r="H46" s="1840"/>
      <c r="I46" s="1840"/>
      <c r="J46" s="1840"/>
      <c r="K46" s="1840"/>
      <c r="L46" s="1840"/>
      <c r="M46" s="460"/>
      <c r="N46" s="303"/>
      <c r="O46" s="302" t="str">
        <f t="shared" si="2"/>
        <v/>
      </c>
      <c r="P46" s="304" t="str">
        <f t="shared" si="3"/>
        <v/>
      </c>
      <c r="Q46" s="47"/>
      <c r="R46" s="341"/>
      <c r="S46" s="33"/>
      <c r="T46" s="33"/>
      <c r="U46" s="33"/>
      <c r="V46" s="33"/>
      <c r="W46" s="33"/>
      <c r="X46" s="33"/>
    </row>
    <row r="47" spans="1:243" s="39" customFormat="1" ht="23.65" customHeight="1">
      <c r="A47" s="216"/>
      <c r="B47" s="156"/>
      <c r="C47" s="855"/>
      <c r="D47" s="1840"/>
      <c r="E47" s="1840"/>
      <c r="F47" s="1840"/>
      <c r="G47" s="1840"/>
      <c r="H47" s="1840"/>
      <c r="I47" s="1840"/>
      <c r="J47" s="1840"/>
      <c r="K47" s="1840"/>
      <c r="L47" s="1840"/>
      <c r="M47" s="460"/>
      <c r="N47" s="303"/>
      <c r="O47" s="302" t="str">
        <f t="shared" si="2"/>
        <v/>
      </c>
      <c r="P47" s="304" t="str">
        <f t="shared" si="3"/>
        <v/>
      </c>
      <c r="Q47" s="47"/>
      <c r="R47" s="341"/>
      <c r="S47" s="33"/>
      <c r="T47" s="33"/>
      <c r="U47" s="33"/>
      <c r="V47" s="33"/>
      <c r="W47" s="33"/>
      <c r="X47" s="33"/>
    </row>
    <row r="48" spans="1:243" s="39" customFormat="1" ht="23.65" customHeight="1">
      <c r="A48" s="216"/>
      <c r="B48" s="156"/>
      <c r="C48" s="855"/>
      <c r="D48" s="1840"/>
      <c r="E48" s="1840"/>
      <c r="F48" s="1840"/>
      <c r="G48" s="1840"/>
      <c r="H48" s="1840"/>
      <c r="I48" s="1840"/>
      <c r="J48" s="1840"/>
      <c r="K48" s="1840"/>
      <c r="L48" s="1840"/>
      <c r="M48" s="460"/>
      <c r="N48" s="303"/>
      <c r="O48" s="302" t="str">
        <f t="shared" si="2"/>
        <v/>
      </c>
      <c r="P48" s="304" t="str">
        <f t="shared" si="3"/>
        <v/>
      </c>
      <c r="Q48" s="47"/>
      <c r="R48" s="341"/>
      <c r="S48" s="33"/>
      <c r="T48" s="33"/>
      <c r="U48" s="33"/>
      <c r="V48" s="33"/>
      <c r="W48" s="33"/>
      <c r="X48" s="33"/>
    </row>
    <row r="49" spans="1:243" s="39" customFormat="1" ht="23.65" customHeight="1">
      <c r="A49" s="216"/>
      <c r="B49" s="156"/>
      <c r="C49" s="855"/>
      <c r="D49" s="1840"/>
      <c r="E49" s="1840"/>
      <c r="F49" s="1840"/>
      <c r="G49" s="1840"/>
      <c r="H49" s="1840"/>
      <c r="I49" s="1840"/>
      <c r="J49" s="1840"/>
      <c r="K49" s="1840"/>
      <c r="L49" s="1840"/>
      <c r="M49" s="460"/>
      <c r="N49" s="303"/>
      <c r="O49" s="302" t="str">
        <f t="shared" si="2"/>
        <v/>
      </c>
      <c r="P49" s="304" t="str">
        <f t="shared" si="3"/>
        <v/>
      </c>
      <c r="Q49" s="47"/>
      <c r="R49" s="341"/>
      <c r="S49" s="33"/>
      <c r="T49" s="33"/>
      <c r="U49" s="33"/>
      <c r="V49" s="33"/>
      <c r="W49" s="33"/>
      <c r="X49" s="33"/>
    </row>
    <row r="50" spans="1:243" s="39" customFormat="1" ht="23.65" customHeight="1">
      <c r="A50" s="216"/>
      <c r="B50" s="156"/>
      <c r="C50" s="855"/>
      <c r="D50" s="1840"/>
      <c r="E50" s="1840"/>
      <c r="F50" s="1840"/>
      <c r="G50" s="1840"/>
      <c r="H50" s="1840"/>
      <c r="I50" s="1840"/>
      <c r="J50" s="1840"/>
      <c r="K50" s="1840"/>
      <c r="L50" s="1840"/>
      <c r="M50" s="460"/>
      <c r="N50" s="303"/>
      <c r="O50" s="302" t="str">
        <f t="shared" si="2"/>
        <v/>
      </c>
      <c r="P50" s="304" t="str">
        <f t="shared" si="3"/>
        <v/>
      </c>
      <c r="Q50" s="47"/>
      <c r="R50" s="341"/>
      <c r="S50" s="33"/>
      <c r="T50" s="33"/>
      <c r="U50" s="33"/>
      <c r="V50" s="33"/>
      <c r="W50" s="33"/>
      <c r="X50" s="33"/>
    </row>
    <row r="51" spans="1:243" s="39" customFormat="1" ht="23.65" customHeight="1">
      <c r="A51" s="216"/>
      <c r="B51" s="156"/>
      <c r="C51" s="855"/>
      <c r="D51" s="1840"/>
      <c r="E51" s="1840"/>
      <c r="F51" s="1840"/>
      <c r="G51" s="1840"/>
      <c r="H51" s="1840"/>
      <c r="I51" s="1840"/>
      <c r="J51" s="1840"/>
      <c r="K51" s="1840"/>
      <c r="L51" s="1840"/>
      <c r="M51" s="460"/>
      <c r="N51" s="303"/>
      <c r="O51" s="302" t="str">
        <f t="shared" si="2"/>
        <v/>
      </c>
      <c r="P51" s="304" t="str">
        <f t="shared" si="3"/>
        <v/>
      </c>
      <c r="Q51" s="47"/>
      <c r="R51" s="341"/>
      <c r="S51" s="33"/>
      <c r="T51" s="33"/>
      <c r="U51" s="33"/>
      <c r="V51" s="33"/>
      <c r="W51" s="33"/>
      <c r="X51" s="33"/>
    </row>
    <row r="52" spans="1:243" s="39" customFormat="1" ht="23.65" customHeight="1">
      <c r="A52" s="216"/>
      <c r="B52" s="156"/>
      <c r="C52" s="855"/>
      <c r="D52" s="1840"/>
      <c r="E52" s="1840"/>
      <c r="F52" s="1840"/>
      <c r="G52" s="1840"/>
      <c r="H52" s="1840"/>
      <c r="I52" s="1840"/>
      <c r="J52" s="1840"/>
      <c r="K52" s="1840"/>
      <c r="L52" s="1840"/>
      <c r="M52" s="460"/>
      <c r="N52" s="303"/>
      <c r="O52" s="302" t="str">
        <f t="shared" si="2"/>
        <v/>
      </c>
      <c r="P52" s="304" t="str">
        <f t="shared" si="3"/>
        <v/>
      </c>
      <c r="Q52" s="47"/>
      <c r="R52" s="341"/>
      <c r="S52" s="33"/>
      <c r="T52" s="33"/>
      <c r="U52" s="33"/>
      <c r="V52" s="33"/>
      <c r="W52" s="33"/>
      <c r="X52" s="33"/>
    </row>
    <row r="53" spans="1:243" s="39" customFormat="1" ht="23.65" customHeight="1">
      <c r="A53" s="216"/>
      <c r="B53" s="156"/>
      <c r="C53" s="855"/>
      <c r="D53" s="1840"/>
      <c r="E53" s="1840"/>
      <c r="F53" s="1840"/>
      <c r="G53" s="1840"/>
      <c r="H53" s="1840"/>
      <c r="I53" s="1840"/>
      <c r="J53" s="1840"/>
      <c r="K53" s="1840"/>
      <c r="L53" s="1840"/>
      <c r="M53" s="460"/>
      <c r="N53" s="303"/>
      <c r="O53" s="302" t="str">
        <f t="shared" si="2"/>
        <v/>
      </c>
      <c r="P53" s="304" t="str">
        <f t="shared" si="3"/>
        <v/>
      </c>
      <c r="Q53" s="47"/>
      <c r="R53" s="341"/>
      <c r="S53" s="33"/>
      <c r="T53" s="33"/>
      <c r="U53" s="33"/>
      <c r="V53" s="33"/>
      <c r="W53" s="33"/>
      <c r="X53" s="33"/>
    </row>
    <row r="54" spans="1:243" s="39" customFormat="1" ht="23.65" customHeight="1">
      <c r="A54" s="216"/>
      <c r="B54" s="156"/>
      <c r="C54" s="855"/>
      <c r="D54" s="1840"/>
      <c r="E54" s="1840"/>
      <c r="F54" s="1840"/>
      <c r="G54" s="1840"/>
      <c r="H54" s="1840"/>
      <c r="I54" s="1840"/>
      <c r="J54" s="1840"/>
      <c r="K54" s="1840"/>
      <c r="L54" s="1840"/>
      <c r="M54" s="460"/>
      <c r="N54" s="303"/>
      <c r="O54" s="302" t="str">
        <f t="shared" si="2"/>
        <v/>
      </c>
      <c r="P54" s="304" t="str">
        <f t="shared" si="3"/>
        <v/>
      </c>
      <c r="Q54" s="47"/>
      <c r="R54" s="341"/>
      <c r="S54" s="33"/>
      <c r="T54" s="33"/>
      <c r="U54" s="33"/>
      <c r="V54" s="33"/>
      <c r="W54" s="33"/>
      <c r="X54" s="33"/>
    </row>
    <row r="55" spans="1:243" s="39" customFormat="1" ht="23.65" customHeight="1">
      <c r="A55" s="216"/>
      <c r="B55" s="156"/>
      <c r="C55" s="855"/>
      <c r="D55" s="1840"/>
      <c r="E55" s="1840"/>
      <c r="F55" s="1840"/>
      <c r="G55" s="1840"/>
      <c r="H55" s="1840"/>
      <c r="I55" s="1840"/>
      <c r="J55" s="1840"/>
      <c r="K55" s="1840"/>
      <c r="L55" s="1840"/>
      <c r="M55" s="460"/>
      <c r="N55" s="303"/>
      <c r="O55" s="302" t="str">
        <f t="shared" si="0"/>
        <v/>
      </c>
      <c r="P55" s="304" t="str">
        <f t="shared" si="3"/>
        <v/>
      </c>
      <c r="Q55" s="47"/>
      <c r="R55" s="341"/>
      <c r="S55" s="33"/>
      <c r="T55" s="33"/>
      <c r="U55" s="33"/>
      <c r="V55" s="33"/>
      <c r="W55" s="33"/>
      <c r="X55" s="33"/>
    </row>
    <row r="56" spans="1:243" s="39" customFormat="1" ht="23.65" customHeight="1">
      <c r="A56" s="216"/>
      <c r="B56" s="156"/>
      <c r="C56" s="156"/>
      <c r="D56" s="1840"/>
      <c r="E56" s="1840"/>
      <c r="F56" s="1840"/>
      <c r="G56" s="1840"/>
      <c r="H56" s="1840"/>
      <c r="I56" s="1840"/>
      <c r="J56" s="1840"/>
      <c r="K56" s="1840"/>
      <c r="L56" s="1841"/>
      <c r="M56" s="460"/>
      <c r="N56" s="303"/>
      <c r="O56" s="302" t="str">
        <f t="shared" si="0"/>
        <v/>
      </c>
      <c r="P56" s="304" t="str">
        <f>IF(M56="DIE",C56*N56,"")</f>
        <v/>
      </c>
      <c r="Q56" s="47"/>
      <c r="R56" s="341"/>
      <c r="S56" s="33"/>
      <c r="T56" s="33"/>
      <c r="U56" s="33"/>
      <c r="V56" s="33"/>
      <c r="W56" s="33"/>
      <c r="X56" s="33"/>
    </row>
    <row r="57" spans="1:243" s="39" customFormat="1" ht="23.65" customHeight="1">
      <c r="A57" s="216"/>
      <c r="B57" s="156"/>
      <c r="C57" s="156"/>
      <c r="D57" s="1840"/>
      <c r="E57" s="1840"/>
      <c r="F57" s="1840"/>
      <c r="G57" s="1840"/>
      <c r="H57" s="1840"/>
      <c r="I57" s="1840"/>
      <c r="J57" s="1840"/>
      <c r="K57" s="1840"/>
      <c r="L57" s="1841"/>
      <c r="M57" s="460"/>
      <c r="N57" s="303"/>
      <c r="O57" s="302" t="str">
        <f t="shared" si="0"/>
        <v/>
      </c>
      <c r="P57" s="304" t="str">
        <f>IF(M57="DIE",C57*N57,"")</f>
        <v/>
      </c>
      <c r="Q57" s="47"/>
      <c r="R57" s="341"/>
      <c r="S57" s="33"/>
      <c r="T57" s="33"/>
      <c r="U57" s="33"/>
      <c r="V57" s="33"/>
      <c r="W57" s="33"/>
      <c r="X57" s="33"/>
    </row>
    <row r="58" spans="1:243" s="42" customFormat="1" ht="6" customHeight="1">
      <c r="A58" s="363"/>
      <c r="B58" s="18"/>
      <c r="C58" s="18"/>
      <c r="D58" s="822"/>
      <c r="E58" s="823"/>
      <c r="F58" s="823"/>
      <c r="G58" s="823"/>
      <c r="H58" s="823"/>
      <c r="I58" s="823"/>
      <c r="J58" s="823"/>
      <c r="K58" s="822"/>
      <c r="L58" s="18"/>
      <c r="M58" s="18"/>
      <c r="N58" s="18"/>
      <c r="O58"/>
      <c r="P58" s="243"/>
      <c r="Q58" s="1"/>
      <c r="R58" s="374"/>
      <c r="S58" s="34"/>
      <c r="T58" s="34"/>
      <c r="U58" s="34"/>
      <c r="V58" s="34"/>
      <c r="W58" s="34"/>
      <c r="X58" s="34"/>
    </row>
    <row r="59" spans="1:243" s="38" customFormat="1" ht="21" customHeight="1">
      <c r="A59" s="370"/>
      <c r="B59" s="1864" t="s">
        <v>68</v>
      </c>
      <c r="C59" s="1865"/>
      <c r="D59" s="1866"/>
      <c r="E59" s="1866"/>
      <c r="F59" s="1866"/>
      <c r="G59" s="1866"/>
      <c r="H59" s="1866"/>
      <c r="I59" s="1866"/>
      <c r="J59" s="1866"/>
      <c r="K59" s="1866"/>
      <c r="L59" s="1865"/>
      <c r="M59" s="1865"/>
      <c r="N59" s="1865"/>
      <c r="O59" s="1865"/>
      <c r="P59" s="1865"/>
      <c r="Q59" s="1867"/>
      <c r="R59" s="388"/>
      <c r="S59" s="37"/>
      <c r="T59" s="37"/>
      <c r="U59" s="37"/>
      <c r="V59" s="37"/>
      <c r="W59" s="37"/>
      <c r="X59" s="37"/>
    </row>
    <row r="60" spans="1:243" s="39" customFormat="1" ht="12.75" customHeight="1">
      <c r="A60" s="363"/>
      <c r="B60" s="27" t="str">
        <f>'1-MPN'!$B$64</f>
        <v>FAPESP,  SETEMBRO DE 2015</v>
      </c>
      <c r="C60" s="3"/>
      <c r="D60" s="824"/>
      <c r="E60" s="826"/>
      <c r="F60" s="826"/>
      <c r="G60" s="826"/>
      <c r="H60" s="826"/>
      <c r="I60" s="826"/>
      <c r="J60" s="826"/>
      <c r="K60" s="824"/>
      <c r="L60" s="3"/>
      <c r="M60" s="3"/>
      <c r="N60" s="3"/>
      <c r="O60" s="118"/>
      <c r="P60" s="118"/>
      <c r="Q60" s="118">
        <v>1</v>
      </c>
      <c r="R60" s="373"/>
      <c r="S60" s="33"/>
      <c r="T60" s="33"/>
      <c r="U60" s="33"/>
      <c r="V60" s="33"/>
      <c r="W60" s="33"/>
      <c r="X60" s="33"/>
    </row>
    <row r="61" spans="1:243" s="51" customFormat="1" ht="18">
      <c r="A61" s="213"/>
      <c r="B61" s="310" t="str">
        <f>B6</f>
        <v>8- DESPESAS COM DIÁRIAS NO PAÍS E NO EXTERIOR</v>
      </c>
      <c r="C61" s="62"/>
      <c r="D61" s="62"/>
      <c r="J61" s="62"/>
      <c r="R61" s="213"/>
    </row>
    <row r="62" spans="1:243" s="38" customFormat="1" ht="31.5" customHeight="1">
      <c r="A62" s="370"/>
      <c r="B62" s="286" t="s">
        <v>1</v>
      </c>
      <c r="C62" s="286" t="s">
        <v>7</v>
      </c>
      <c r="D62" s="1575" t="s">
        <v>8</v>
      </c>
      <c r="E62" s="1575"/>
      <c r="F62" s="1575"/>
      <c r="G62" s="1575"/>
      <c r="H62" s="1575"/>
      <c r="I62" s="1575"/>
      <c r="J62" s="1575"/>
      <c r="K62" s="1575"/>
      <c r="L62" s="1575"/>
      <c r="M62" s="305" t="s">
        <v>142</v>
      </c>
      <c r="N62" s="287" t="s">
        <v>3</v>
      </c>
      <c r="O62" s="419" t="s">
        <v>108</v>
      </c>
      <c r="P62" s="419" t="s">
        <v>110</v>
      </c>
      <c r="Q62" s="286" t="s">
        <v>2</v>
      </c>
      <c r="R62" s="388"/>
      <c r="S62" s="37"/>
      <c r="T62" s="37"/>
      <c r="U62" s="37"/>
      <c r="V62" s="37"/>
      <c r="W62" s="37"/>
      <c r="X62" s="37"/>
    </row>
    <row r="63" spans="1:243" s="39" customFormat="1" ht="23.65" customHeight="1">
      <c r="A63" s="216"/>
      <c r="B63" s="156"/>
      <c r="C63" s="855"/>
      <c r="D63" s="1840"/>
      <c r="E63" s="1840"/>
      <c r="F63" s="1840"/>
      <c r="G63" s="1840"/>
      <c r="H63" s="1840"/>
      <c r="I63" s="1840"/>
      <c r="J63" s="1840"/>
      <c r="K63" s="1840"/>
      <c r="L63" s="1840"/>
      <c r="M63" s="460"/>
      <c r="N63" s="303"/>
      <c r="O63" s="302" t="str">
        <f t="shared" ref="O63:O103" si="4">IF(M63="DIP",C63*N63,"")</f>
        <v/>
      </c>
      <c r="P63" s="304" t="str">
        <f t="shared" ref="P63:P103" si="5">IF(M63="DIE",C63*N63,"")</f>
        <v/>
      </c>
      <c r="Q63" s="47"/>
      <c r="R63" s="341"/>
      <c r="S63" s="33"/>
      <c r="T63" s="33"/>
      <c r="U63" s="33"/>
      <c r="V63" s="33"/>
      <c r="W63" s="33"/>
      <c r="X63" s="33"/>
      <c r="IH63" s="40"/>
      <c r="II63" s="41"/>
    </row>
    <row r="64" spans="1:243" s="39" customFormat="1" ht="23.65" customHeight="1">
      <c r="A64" s="216"/>
      <c r="B64" s="156"/>
      <c r="C64" s="855"/>
      <c r="D64" s="1840"/>
      <c r="E64" s="1840"/>
      <c r="F64" s="1840"/>
      <c r="G64" s="1840"/>
      <c r="H64" s="1840"/>
      <c r="I64" s="1840"/>
      <c r="J64" s="1840"/>
      <c r="K64" s="1840"/>
      <c r="L64" s="1840"/>
      <c r="M64" s="460"/>
      <c r="N64" s="303"/>
      <c r="O64" s="302" t="str">
        <f t="shared" si="4"/>
        <v/>
      </c>
      <c r="P64" s="304" t="str">
        <f t="shared" si="5"/>
        <v/>
      </c>
      <c r="Q64" s="47"/>
      <c r="R64" s="341"/>
      <c r="S64" s="33"/>
      <c r="T64" s="33"/>
      <c r="U64" s="33"/>
      <c r="V64" s="33"/>
      <c r="W64" s="33"/>
      <c r="X64" s="33"/>
      <c r="IH64" s="40"/>
      <c r="II64" s="41"/>
    </row>
    <row r="65" spans="1:243" s="39" customFormat="1" ht="23.65" customHeight="1">
      <c r="A65" s="216"/>
      <c r="B65" s="156"/>
      <c r="C65" s="855"/>
      <c r="D65" s="1840"/>
      <c r="E65" s="1840"/>
      <c r="F65" s="1840"/>
      <c r="G65" s="1840"/>
      <c r="H65" s="1840"/>
      <c r="I65" s="1840"/>
      <c r="J65" s="1840"/>
      <c r="K65" s="1840"/>
      <c r="L65" s="1840"/>
      <c r="M65" s="460"/>
      <c r="N65" s="303"/>
      <c r="O65" s="302" t="str">
        <f t="shared" si="4"/>
        <v/>
      </c>
      <c r="P65" s="304" t="str">
        <f t="shared" si="5"/>
        <v/>
      </c>
      <c r="Q65" s="47"/>
      <c r="R65" s="341"/>
      <c r="S65" s="33"/>
      <c r="T65" s="33"/>
      <c r="U65" s="33"/>
      <c r="V65" s="33"/>
      <c r="W65" s="33"/>
      <c r="X65" s="33"/>
      <c r="IH65" s="41"/>
      <c r="II65" s="41"/>
    </row>
    <row r="66" spans="1:243" s="39" customFormat="1" ht="23.65" customHeight="1">
      <c r="A66" s="216"/>
      <c r="B66" s="156"/>
      <c r="C66" s="855"/>
      <c r="D66" s="1840"/>
      <c r="E66" s="1840"/>
      <c r="F66" s="1840"/>
      <c r="G66" s="1840"/>
      <c r="H66" s="1840"/>
      <c r="I66" s="1840"/>
      <c r="J66" s="1840"/>
      <c r="K66" s="1840"/>
      <c r="L66" s="1840"/>
      <c r="M66" s="460"/>
      <c r="N66" s="303"/>
      <c r="O66" s="302" t="str">
        <f t="shared" si="4"/>
        <v/>
      </c>
      <c r="P66" s="304" t="str">
        <f t="shared" si="5"/>
        <v/>
      </c>
      <c r="Q66" s="47"/>
      <c r="R66" s="341"/>
      <c r="S66" s="33"/>
      <c r="T66" s="33"/>
      <c r="U66" s="33"/>
      <c r="V66" s="33"/>
      <c r="W66" s="33"/>
      <c r="X66" s="33"/>
      <c r="IH66" s="41"/>
      <c r="II66" s="41"/>
    </row>
    <row r="67" spans="1:243" s="39" customFormat="1" ht="23.65" customHeight="1">
      <c r="A67" s="216"/>
      <c r="B67" s="156"/>
      <c r="C67" s="855"/>
      <c r="D67" s="1840"/>
      <c r="E67" s="1840"/>
      <c r="F67" s="1840"/>
      <c r="G67" s="1840"/>
      <c r="H67" s="1840"/>
      <c r="I67" s="1840"/>
      <c r="J67" s="1840"/>
      <c r="K67" s="1840"/>
      <c r="L67" s="1840"/>
      <c r="M67" s="460"/>
      <c r="N67" s="303"/>
      <c r="O67" s="302" t="str">
        <f t="shared" si="4"/>
        <v/>
      </c>
      <c r="P67" s="304" t="str">
        <f t="shared" si="5"/>
        <v/>
      </c>
      <c r="Q67" s="47"/>
      <c r="R67" s="341"/>
      <c r="S67" s="33"/>
      <c r="T67" s="33"/>
      <c r="U67" s="33"/>
      <c r="V67" s="33"/>
      <c r="W67" s="33"/>
      <c r="X67" s="33"/>
    </row>
    <row r="68" spans="1:243" s="39" customFormat="1" ht="23.65" customHeight="1">
      <c r="A68" s="216"/>
      <c r="B68" s="156"/>
      <c r="C68" s="855"/>
      <c r="D68" s="1840"/>
      <c r="E68" s="1840"/>
      <c r="F68" s="1840"/>
      <c r="G68" s="1840"/>
      <c r="H68" s="1840"/>
      <c r="I68" s="1840"/>
      <c r="J68" s="1840"/>
      <c r="K68" s="1840"/>
      <c r="L68" s="1840"/>
      <c r="M68" s="460"/>
      <c r="N68" s="303"/>
      <c r="O68" s="302" t="str">
        <f t="shared" si="4"/>
        <v/>
      </c>
      <c r="P68" s="304" t="str">
        <f t="shared" si="5"/>
        <v/>
      </c>
      <c r="Q68" s="47"/>
      <c r="R68" s="341"/>
      <c r="S68" s="33"/>
      <c r="T68" s="33"/>
      <c r="U68" s="33"/>
      <c r="V68" s="33"/>
      <c r="W68" s="33"/>
      <c r="X68" s="33"/>
    </row>
    <row r="69" spans="1:243" s="39" customFormat="1" ht="23.65" customHeight="1">
      <c r="A69" s="216"/>
      <c r="B69" s="156"/>
      <c r="C69" s="855"/>
      <c r="D69" s="1840"/>
      <c r="E69" s="1840"/>
      <c r="F69" s="1840"/>
      <c r="G69" s="1840"/>
      <c r="H69" s="1840"/>
      <c r="I69" s="1840"/>
      <c r="J69" s="1840"/>
      <c r="K69" s="1840"/>
      <c r="L69" s="1840"/>
      <c r="M69" s="460"/>
      <c r="N69" s="303"/>
      <c r="O69" s="302" t="str">
        <f t="shared" si="4"/>
        <v/>
      </c>
      <c r="P69" s="304" t="str">
        <f t="shared" si="5"/>
        <v/>
      </c>
      <c r="Q69" s="47"/>
      <c r="R69" s="341"/>
      <c r="S69" s="33"/>
      <c r="T69" s="33"/>
      <c r="U69" s="33"/>
      <c r="V69" s="33"/>
      <c r="W69" s="33"/>
      <c r="X69" s="33"/>
    </row>
    <row r="70" spans="1:243" s="39" customFormat="1" ht="23.65" customHeight="1">
      <c r="A70" s="216"/>
      <c r="B70" s="156"/>
      <c r="C70" s="855"/>
      <c r="D70" s="1840"/>
      <c r="E70" s="1840"/>
      <c r="F70" s="1840"/>
      <c r="G70" s="1840"/>
      <c r="H70" s="1840"/>
      <c r="I70" s="1840"/>
      <c r="J70" s="1840"/>
      <c r="K70" s="1840"/>
      <c r="L70" s="1840"/>
      <c r="M70" s="460"/>
      <c r="N70" s="303"/>
      <c r="O70" s="302" t="str">
        <f t="shared" si="4"/>
        <v/>
      </c>
      <c r="P70" s="304" t="str">
        <f t="shared" si="5"/>
        <v/>
      </c>
      <c r="Q70" s="47"/>
      <c r="R70" s="341"/>
      <c r="S70" s="33"/>
      <c r="T70" s="33"/>
      <c r="U70" s="33"/>
      <c r="V70" s="33"/>
      <c r="W70" s="33"/>
      <c r="X70" s="33"/>
    </row>
    <row r="71" spans="1:243" s="39" customFormat="1" ht="23.65" customHeight="1">
      <c r="A71" s="216"/>
      <c r="B71" s="156"/>
      <c r="C71" s="855"/>
      <c r="D71" s="1840"/>
      <c r="E71" s="1840"/>
      <c r="F71" s="1840"/>
      <c r="G71" s="1840"/>
      <c r="H71" s="1840"/>
      <c r="I71" s="1840"/>
      <c r="J71" s="1840"/>
      <c r="K71" s="1840"/>
      <c r="L71" s="1840"/>
      <c r="M71" s="460"/>
      <c r="N71" s="303"/>
      <c r="O71" s="302" t="str">
        <f t="shared" si="4"/>
        <v/>
      </c>
      <c r="P71" s="304" t="str">
        <f t="shared" si="5"/>
        <v/>
      </c>
      <c r="Q71" s="47"/>
      <c r="R71" s="341"/>
      <c r="S71" s="33"/>
      <c r="T71" s="33"/>
      <c r="U71" s="33"/>
      <c r="V71" s="33"/>
      <c r="W71" s="33"/>
      <c r="X71" s="33"/>
    </row>
    <row r="72" spans="1:243" s="39" customFormat="1" ht="23.65" customHeight="1">
      <c r="A72" s="216"/>
      <c r="B72" s="156"/>
      <c r="C72" s="855"/>
      <c r="D72" s="1840"/>
      <c r="E72" s="1840"/>
      <c r="F72" s="1840"/>
      <c r="G72" s="1840"/>
      <c r="H72" s="1840"/>
      <c r="I72" s="1840"/>
      <c r="J72" s="1840"/>
      <c r="K72" s="1840"/>
      <c r="L72" s="1840"/>
      <c r="M72" s="460"/>
      <c r="N72" s="303"/>
      <c r="O72" s="302" t="str">
        <f t="shared" si="4"/>
        <v/>
      </c>
      <c r="P72" s="304" t="str">
        <f t="shared" si="5"/>
        <v/>
      </c>
      <c r="Q72" s="47"/>
      <c r="R72" s="341"/>
      <c r="S72" s="33"/>
      <c r="T72" s="33"/>
      <c r="U72" s="33"/>
      <c r="V72" s="33"/>
      <c r="W72" s="33"/>
      <c r="X72" s="33"/>
    </row>
    <row r="73" spans="1:243" s="39" customFormat="1" ht="23.65" customHeight="1">
      <c r="A73" s="216"/>
      <c r="B73" s="156"/>
      <c r="C73" s="855"/>
      <c r="D73" s="1840"/>
      <c r="E73" s="1840"/>
      <c r="F73" s="1840"/>
      <c r="G73" s="1840"/>
      <c r="H73" s="1840"/>
      <c r="I73" s="1840"/>
      <c r="J73" s="1840"/>
      <c r="K73" s="1840"/>
      <c r="L73" s="1840"/>
      <c r="M73" s="460"/>
      <c r="N73" s="303"/>
      <c r="O73" s="302" t="str">
        <f t="shared" ref="O73:O84" si="6">IF(M73="DIP",C73*N73,"")</f>
        <v/>
      </c>
      <c r="P73" s="304" t="str">
        <f t="shared" ref="P73:P84" si="7">IF(M73="DIE",C73*N73,"")</f>
        <v/>
      </c>
      <c r="Q73" s="47"/>
      <c r="R73" s="341"/>
      <c r="S73" s="33"/>
      <c r="T73" s="33"/>
      <c r="U73" s="33"/>
      <c r="V73" s="33"/>
      <c r="W73" s="33"/>
      <c r="X73" s="33"/>
      <c r="IH73" s="40"/>
      <c r="II73" s="41"/>
    </row>
    <row r="74" spans="1:243" s="39" customFormat="1" ht="23.65" customHeight="1">
      <c r="A74" s="216"/>
      <c r="B74" s="156"/>
      <c r="C74" s="855"/>
      <c r="D74" s="1840"/>
      <c r="E74" s="1840"/>
      <c r="F74" s="1840"/>
      <c r="G74" s="1840"/>
      <c r="H74" s="1840"/>
      <c r="I74" s="1840"/>
      <c r="J74" s="1840"/>
      <c r="K74" s="1840"/>
      <c r="L74" s="1840"/>
      <c r="M74" s="460"/>
      <c r="N74" s="303"/>
      <c r="O74" s="302" t="str">
        <f t="shared" si="6"/>
        <v/>
      </c>
      <c r="P74" s="304" t="str">
        <f t="shared" si="7"/>
        <v/>
      </c>
      <c r="Q74" s="47"/>
      <c r="R74" s="341"/>
      <c r="S74" s="33"/>
      <c r="T74" s="33"/>
      <c r="U74" s="33"/>
      <c r="V74" s="33"/>
      <c r="W74" s="33"/>
      <c r="X74" s="33"/>
      <c r="IH74" s="41"/>
      <c r="II74" s="41"/>
    </row>
    <row r="75" spans="1:243" s="39" customFormat="1" ht="23.65" customHeight="1">
      <c r="A75" s="216"/>
      <c r="B75" s="156"/>
      <c r="C75" s="855"/>
      <c r="D75" s="1840"/>
      <c r="E75" s="1840"/>
      <c r="F75" s="1840"/>
      <c r="G75" s="1840"/>
      <c r="H75" s="1840"/>
      <c r="I75" s="1840"/>
      <c r="J75" s="1840"/>
      <c r="K75" s="1840"/>
      <c r="L75" s="1840"/>
      <c r="M75" s="460"/>
      <c r="N75" s="303"/>
      <c r="O75" s="302" t="str">
        <f t="shared" si="6"/>
        <v/>
      </c>
      <c r="P75" s="304" t="str">
        <f t="shared" si="7"/>
        <v/>
      </c>
      <c r="Q75" s="47"/>
      <c r="R75" s="341"/>
      <c r="S75" s="33"/>
      <c r="T75" s="33"/>
      <c r="U75" s="33"/>
      <c r="V75" s="33"/>
      <c r="W75" s="33"/>
      <c r="X75" s="33"/>
      <c r="IH75" s="41"/>
      <c r="II75" s="41"/>
    </row>
    <row r="76" spans="1:243" s="39" customFormat="1" ht="23.65" customHeight="1">
      <c r="A76" s="216"/>
      <c r="B76" s="156"/>
      <c r="C76" s="855"/>
      <c r="D76" s="1840"/>
      <c r="E76" s="1840"/>
      <c r="F76" s="1840"/>
      <c r="G76" s="1840"/>
      <c r="H76" s="1840"/>
      <c r="I76" s="1840"/>
      <c r="J76" s="1840"/>
      <c r="K76" s="1840"/>
      <c r="L76" s="1840"/>
      <c r="M76" s="460"/>
      <c r="N76" s="303"/>
      <c r="O76" s="302" t="str">
        <f t="shared" si="6"/>
        <v/>
      </c>
      <c r="P76" s="304" t="str">
        <f t="shared" si="7"/>
        <v/>
      </c>
      <c r="Q76" s="47"/>
      <c r="R76" s="341"/>
      <c r="S76" s="33"/>
      <c r="T76" s="33"/>
      <c r="U76" s="33"/>
      <c r="V76" s="33"/>
      <c r="W76" s="33"/>
      <c r="X76" s="33"/>
    </row>
    <row r="77" spans="1:243" s="39" customFormat="1" ht="23.65" customHeight="1">
      <c r="A77" s="216"/>
      <c r="B77" s="156"/>
      <c r="C77" s="855"/>
      <c r="D77" s="1840"/>
      <c r="E77" s="1840"/>
      <c r="F77" s="1840"/>
      <c r="G77" s="1840"/>
      <c r="H77" s="1840"/>
      <c r="I77" s="1840"/>
      <c r="J77" s="1840"/>
      <c r="K77" s="1840"/>
      <c r="L77" s="1840"/>
      <c r="M77" s="460"/>
      <c r="N77" s="303"/>
      <c r="O77" s="302" t="str">
        <f t="shared" si="6"/>
        <v/>
      </c>
      <c r="P77" s="304" t="str">
        <f t="shared" si="7"/>
        <v/>
      </c>
      <c r="Q77" s="47"/>
      <c r="R77" s="341"/>
      <c r="S77" s="33"/>
      <c r="T77" s="33"/>
      <c r="U77" s="33"/>
      <c r="V77" s="33"/>
      <c r="W77" s="33"/>
      <c r="X77" s="33"/>
      <c r="IH77" s="41"/>
      <c r="II77" s="41"/>
    </row>
    <row r="78" spans="1:243" s="39" customFormat="1" ht="23.65" customHeight="1">
      <c r="A78" s="216"/>
      <c r="B78" s="156"/>
      <c r="C78" s="855"/>
      <c r="D78" s="1840"/>
      <c r="E78" s="1840"/>
      <c r="F78" s="1840"/>
      <c r="G78" s="1840"/>
      <c r="H78" s="1840"/>
      <c r="I78" s="1840"/>
      <c r="J78" s="1840"/>
      <c r="K78" s="1840"/>
      <c r="L78" s="1840"/>
      <c r="M78" s="460"/>
      <c r="N78" s="303"/>
      <c r="O78" s="302" t="str">
        <f t="shared" si="6"/>
        <v/>
      </c>
      <c r="P78" s="304" t="str">
        <f t="shared" si="7"/>
        <v/>
      </c>
      <c r="Q78" s="47"/>
      <c r="R78" s="341"/>
      <c r="S78" s="33"/>
      <c r="T78" s="33"/>
      <c r="U78" s="33"/>
      <c r="V78" s="33"/>
      <c r="W78" s="33"/>
      <c r="X78" s="33"/>
    </row>
    <row r="79" spans="1:243" s="39" customFormat="1" ht="23.65" customHeight="1">
      <c r="A79" s="216"/>
      <c r="B79" s="156"/>
      <c r="C79" s="855"/>
      <c r="D79" s="1840"/>
      <c r="E79" s="1840"/>
      <c r="F79" s="1840"/>
      <c r="G79" s="1840"/>
      <c r="H79" s="1840"/>
      <c r="I79" s="1840"/>
      <c r="J79" s="1840"/>
      <c r="K79" s="1840"/>
      <c r="L79" s="1840"/>
      <c r="M79" s="460"/>
      <c r="N79" s="303"/>
      <c r="O79" s="302" t="str">
        <f t="shared" si="6"/>
        <v/>
      </c>
      <c r="P79" s="304" t="str">
        <f t="shared" si="7"/>
        <v/>
      </c>
      <c r="Q79" s="47"/>
      <c r="R79" s="341"/>
      <c r="S79" s="33"/>
      <c r="T79" s="33"/>
      <c r="U79" s="33"/>
      <c r="V79" s="33"/>
      <c r="W79" s="33"/>
      <c r="X79" s="33"/>
    </row>
    <row r="80" spans="1:243" s="39" customFormat="1" ht="23.65" customHeight="1">
      <c r="A80" s="216"/>
      <c r="B80" s="156"/>
      <c r="C80" s="855"/>
      <c r="D80" s="1840"/>
      <c r="E80" s="1840"/>
      <c r="F80" s="1840"/>
      <c r="G80" s="1840"/>
      <c r="H80" s="1840"/>
      <c r="I80" s="1840"/>
      <c r="J80" s="1840"/>
      <c r="K80" s="1840"/>
      <c r="L80" s="1840"/>
      <c r="M80" s="460"/>
      <c r="N80" s="303"/>
      <c r="O80" s="302" t="str">
        <f t="shared" si="6"/>
        <v/>
      </c>
      <c r="P80" s="304" t="str">
        <f t="shared" si="7"/>
        <v/>
      </c>
      <c r="Q80" s="47"/>
      <c r="R80" s="341"/>
      <c r="S80" s="33"/>
      <c r="T80" s="33"/>
      <c r="U80" s="33"/>
      <c r="V80" s="33"/>
      <c r="W80" s="33"/>
      <c r="X80" s="33"/>
    </row>
    <row r="81" spans="1:24" s="39" customFormat="1" ht="23.65" customHeight="1">
      <c r="A81" s="216"/>
      <c r="B81" s="156"/>
      <c r="C81" s="855"/>
      <c r="D81" s="1840"/>
      <c r="E81" s="1840"/>
      <c r="F81" s="1840"/>
      <c r="G81" s="1840"/>
      <c r="H81" s="1840"/>
      <c r="I81" s="1840"/>
      <c r="J81" s="1840"/>
      <c r="K81" s="1840"/>
      <c r="L81" s="1840"/>
      <c r="M81" s="460"/>
      <c r="N81" s="303"/>
      <c r="O81" s="302" t="str">
        <f t="shared" si="6"/>
        <v/>
      </c>
      <c r="P81" s="304" t="str">
        <f t="shared" si="7"/>
        <v/>
      </c>
      <c r="Q81" s="47"/>
      <c r="R81" s="341"/>
      <c r="S81" s="33"/>
      <c r="T81" s="33"/>
      <c r="U81" s="33"/>
      <c r="V81" s="33"/>
      <c r="W81" s="33"/>
      <c r="X81" s="33"/>
    </row>
    <row r="82" spans="1:24" s="39" customFormat="1" ht="23.65" customHeight="1">
      <c r="A82" s="216"/>
      <c r="B82" s="156"/>
      <c r="C82" s="855"/>
      <c r="D82" s="1840"/>
      <c r="E82" s="1840"/>
      <c r="F82" s="1840"/>
      <c r="G82" s="1840"/>
      <c r="H82" s="1840"/>
      <c r="I82" s="1840"/>
      <c r="J82" s="1840"/>
      <c r="K82" s="1840"/>
      <c r="L82" s="1840"/>
      <c r="M82" s="460"/>
      <c r="N82" s="303"/>
      <c r="O82" s="302" t="str">
        <f t="shared" si="6"/>
        <v/>
      </c>
      <c r="P82" s="304" t="str">
        <f t="shared" si="7"/>
        <v/>
      </c>
      <c r="Q82" s="47"/>
      <c r="R82" s="341"/>
      <c r="S82" s="33"/>
      <c r="T82" s="33"/>
      <c r="U82" s="33"/>
      <c r="V82" s="33"/>
      <c r="W82" s="33"/>
      <c r="X82" s="33"/>
    </row>
    <row r="83" spans="1:24" s="39" customFormat="1" ht="23.65" customHeight="1">
      <c r="A83" s="216"/>
      <c r="B83" s="156"/>
      <c r="C83" s="855"/>
      <c r="D83" s="1840"/>
      <c r="E83" s="1840"/>
      <c r="F83" s="1840"/>
      <c r="G83" s="1840"/>
      <c r="H83" s="1840"/>
      <c r="I83" s="1840"/>
      <c r="J83" s="1840"/>
      <c r="K83" s="1840"/>
      <c r="L83" s="1840"/>
      <c r="M83" s="460"/>
      <c r="N83" s="303"/>
      <c r="O83" s="302" t="str">
        <f t="shared" si="6"/>
        <v/>
      </c>
      <c r="P83" s="304" t="str">
        <f t="shared" si="7"/>
        <v/>
      </c>
      <c r="Q83" s="47"/>
      <c r="R83" s="341"/>
      <c r="S83" s="33"/>
      <c r="T83" s="33"/>
      <c r="U83" s="33"/>
      <c r="V83" s="33"/>
      <c r="W83" s="33"/>
      <c r="X83" s="33"/>
    </row>
    <row r="84" spans="1:24" s="39" customFormat="1" ht="23.65" customHeight="1">
      <c r="A84" s="216"/>
      <c r="B84" s="156"/>
      <c r="C84" s="855"/>
      <c r="D84" s="1840"/>
      <c r="E84" s="1840"/>
      <c r="F84" s="1840"/>
      <c r="G84" s="1840"/>
      <c r="H84" s="1840"/>
      <c r="I84" s="1840"/>
      <c r="J84" s="1840"/>
      <c r="K84" s="1840"/>
      <c r="L84" s="1840"/>
      <c r="M84" s="460"/>
      <c r="N84" s="303"/>
      <c r="O84" s="302" t="str">
        <f t="shared" si="6"/>
        <v/>
      </c>
      <c r="P84" s="304" t="str">
        <f t="shared" si="7"/>
        <v/>
      </c>
      <c r="Q84" s="47"/>
      <c r="R84" s="341"/>
      <c r="S84" s="33"/>
      <c r="T84" s="33"/>
      <c r="U84" s="33"/>
      <c r="V84" s="33"/>
      <c r="W84" s="33"/>
      <c r="X84" s="33"/>
    </row>
    <row r="85" spans="1:24" s="39" customFormat="1" ht="23.65" customHeight="1">
      <c r="A85" s="216"/>
      <c r="B85" s="156"/>
      <c r="C85" s="855"/>
      <c r="D85" s="1840"/>
      <c r="E85" s="1840"/>
      <c r="F85" s="1840"/>
      <c r="G85" s="1840"/>
      <c r="H85" s="1840"/>
      <c r="I85" s="1840"/>
      <c r="J85" s="1840"/>
      <c r="K85" s="1840"/>
      <c r="L85" s="1840"/>
      <c r="M85" s="460"/>
      <c r="N85" s="303"/>
      <c r="O85" s="302" t="str">
        <f t="shared" si="4"/>
        <v/>
      </c>
      <c r="P85" s="304" t="str">
        <f t="shared" si="5"/>
        <v/>
      </c>
      <c r="Q85" s="47"/>
      <c r="R85" s="341"/>
      <c r="S85" s="33"/>
      <c r="T85" s="33"/>
      <c r="U85" s="33"/>
      <c r="V85" s="33"/>
      <c r="W85" s="33"/>
      <c r="X85" s="33"/>
    </row>
    <row r="86" spans="1:24" s="39" customFormat="1" ht="23.65" customHeight="1">
      <c r="A86" s="216"/>
      <c r="B86" s="156"/>
      <c r="C86" s="855"/>
      <c r="D86" s="1840"/>
      <c r="E86" s="1840"/>
      <c r="F86" s="1840"/>
      <c r="G86" s="1840"/>
      <c r="H86" s="1840"/>
      <c r="I86" s="1840"/>
      <c r="J86" s="1840"/>
      <c r="K86" s="1840"/>
      <c r="L86" s="1840"/>
      <c r="M86" s="460"/>
      <c r="N86" s="303"/>
      <c r="O86" s="302" t="str">
        <f t="shared" si="4"/>
        <v/>
      </c>
      <c r="P86" s="304" t="str">
        <f t="shared" si="5"/>
        <v/>
      </c>
      <c r="Q86" s="47"/>
      <c r="R86" s="341"/>
      <c r="S86" s="33"/>
      <c r="T86" s="33"/>
      <c r="U86" s="33"/>
      <c r="V86" s="33"/>
      <c r="W86" s="33"/>
      <c r="X86" s="33"/>
    </row>
    <row r="87" spans="1:24" s="39" customFormat="1" ht="23.65" customHeight="1">
      <c r="A87" s="216"/>
      <c r="B87" s="156"/>
      <c r="C87" s="855"/>
      <c r="D87" s="1840"/>
      <c r="E87" s="1840"/>
      <c r="F87" s="1840"/>
      <c r="G87" s="1840"/>
      <c r="H87" s="1840"/>
      <c r="I87" s="1840"/>
      <c r="J87" s="1840"/>
      <c r="K87" s="1840"/>
      <c r="L87" s="1840"/>
      <c r="M87" s="460"/>
      <c r="N87" s="303"/>
      <c r="O87" s="302" t="str">
        <f t="shared" si="4"/>
        <v/>
      </c>
      <c r="P87" s="304" t="str">
        <f t="shared" si="5"/>
        <v/>
      </c>
      <c r="Q87" s="47"/>
      <c r="R87" s="341"/>
      <c r="S87" s="33"/>
      <c r="T87" s="33"/>
      <c r="U87" s="33"/>
      <c r="V87" s="33"/>
      <c r="W87" s="33"/>
      <c r="X87" s="33"/>
    </row>
    <row r="88" spans="1:24" s="39" customFormat="1" ht="23.65" customHeight="1">
      <c r="A88" s="216"/>
      <c r="B88" s="156"/>
      <c r="C88" s="855"/>
      <c r="D88" s="1840"/>
      <c r="E88" s="1840"/>
      <c r="F88" s="1840"/>
      <c r="G88" s="1840"/>
      <c r="H88" s="1840"/>
      <c r="I88" s="1840"/>
      <c r="J88" s="1840"/>
      <c r="K88" s="1840"/>
      <c r="L88" s="1840"/>
      <c r="M88" s="460"/>
      <c r="N88" s="303"/>
      <c r="O88" s="302" t="str">
        <f t="shared" si="4"/>
        <v/>
      </c>
      <c r="P88" s="304" t="str">
        <f t="shared" si="5"/>
        <v/>
      </c>
      <c r="Q88" s="47"/>
      <c r="R88" s="341"/>
      <c r="S88" s="33"/>
      <c r="T88" s="33"/>
      <c r="U88" s="33"/>
      <c r="V88" s="33"/>
      <c r="W88" s="33"/>
      <c r="X88" s="33"/>
    </row>
    <row r="89" spans="1:24" s="39" customFormat="1" ht="23.65" customHeight="1">
      <c r="A89" s="216"/>
      <c r="B89" s="156"/>
      <c r="C89" s="855"/>
      <c r="D89" s="1840"/>
      <c r="E89" s="1840"/>
      <c r="F89" s="1840"/>
      <c r="G89" s="1840"/>
      <c r="H89" s="1840"/>
      <c r="I89" s="1840"/>
      <c r="J89" s="1840"/>
      <c r="K89" s="1840"/>
      <c r="L89" s="1840"/>
      <c r="M89" s="460"/>
      <c r="N89" s="303"/>
      <c r="O89" s="302" t="str">
        <f t="shared" si="4"/>
        <v/>
      </c>
      <c r="P89" s="304" t="str">
        <f t="shared" si="5"/>
        <v/>
      </c>
      <c r="Q89" s="47"/>
      <c r="R89" s="341"/>
      <c r="S89" s="33"/>
      <c r="T89" s="33"/>
      <c r="U89" s="33"/>
      <c r="V89" s="33"/>
      <c r="W89" s="33"/>
      <c r="X89" s="33"/>
    </row>
    <row r="90" spans="1:24" s="39" customFormat="1" ht="23.65" customHeight="1">
      <c r="A90" s="216"/>
      <c r="B90" s="156"/>
      <c r="C90" s="855"/>
      <c r="D90" s="1840"/>
      <c r="E90" s="1840"/>
      <c r="F90" s="1840"/>
      <c r="G90" s="1840"/>
      <c r="H90" s="1840"/>
      <c r="I90" s="1840"/>
      <c r="J90" s="1840"/>
      <c r="K90" s="1840"/>
      <c r="L90" s="1840"/>
      <c r="M90" s="460"/>
      <c r="N90" s="303"/>
      <c r="O90" s="302" t="str">
        <f t="shared" si="4"/>
        <v/>
      </c>
      <c r="P90" s="304" t="str">
        <f t="shared" si="5"/>
        <v/>
      </c>
      <c r="Q90" s="47"/>
      <c r="R90" s="341"/>
      <c r="S90" s="33"/>
      <c r="T90" s="33"/>
      <c r="U90" s="33"/>
      <c r="V90" s="33"/>
      <c r="W90" s="33"/>
      <c r="X90" s="33"/>
    </row>
    <row r="91" spans="1:24" s="39" customFormat="1" ht="23.65" customHeight="1">
      <c r="A91" s="216"/>
      <c r="B91" s="156"/>
      <c r="C91" s="855"/>
      <c r="D91" s="1840"/>
      <c r="E91" s="1840"/>
      <c r="F91" s="1840"/>
      <c r="G91" s="1840"/>
      <c r="H91" s="1840"/>
      <c r="I91" s="1840"/>
      <c r="J91" s="1840"/>
      <c r="K91" s="1840"/>
      <c r="L91" s="1840"/>
      <c r="M91" s="460"/>
      <c r="N91" s="303"/>
      <c r="O91" s="302" t="str">
        <f t="shared" si="4"/>
        <v/>
      </c>
      <c r="P91" s="304" t="str">
        <f t="shared" si="5"/>
        <v/>
      </c>
      <c r="Q91" s="47"/>
      <c r="R91" s="341"/>
      <c r="S91" s="33"/>
      <c r="T91" s="33"/>
      <c r="U91" s="33"/>
      <c r="V91" s="33"/>
      <c r="W91" s="33"/>
      <c r="X91" s="33"/>
    </row>
    <row r="92" spans="1:24" s="39" customFormat="1" ht="23.65" customHeight="1">
      <c r="A92" s="216"/>
      <c r="B92" s="156"/>
      <c r="C92" s="855"/>
      <c r="D92" s="1840"/>
      <c r="E92" s="1840"/>
      <c r="F92" s="1840"/>
      <c r="G92" s="1840"/>
      <c r="H92" s="1840"/>
      <c r="I92" s="1840"/>
      <c r="J92" s="1840"/>
      <c r="K92" s="1840"/>
      <c r="L92" s="1840"/>
      <c r="M92" s="460"/>
      <c r="N92" s="303"/>
      <c r="O92" s="302" t="str">
        <f t="shared" si="4"/>
        <v/>
      </c>
      <c r="P92" s="304" t="str">
        <f t="shared" si="5"/>
        <v/>
      </c>
      <c r="Q92" s="47"/>
      <c r="R92" s="341"/>
      <c r="S92" s="33"/>
      <c r="T92" s="33"/>
      <c r="U92" s="33"/>
      <c r="V92" s="33"/>
      <c r="W92" s="33"/>
      <c r="X92" s="33"/>
    </row>
    <row r="93" spans="1:24" s="39" customFormat="1" ht="23.65" customHeight="1">
      <c r="A93" s="216"/>
      <c r="B93" s="156"/>
      <c r="C93" s="855"/>
      <c r="D93" s="1840"/>
      <c r="E93" s="1840"/>
      <c r="F93" s="1840"/>
      <c r="G93" s="1840"/>
      <c r="H93" s="1840"/>
      <c r="I93" s="1840"/>
      <c r="J93" s="1840"/>
      <c r="K93" s="1840"/>
      <c r="L93" s="1840"/>
      <c r="M93" s="460"/>
      <c r="N93" s="303"/>
      <c r="O93" s="302" t="str">
        <f t="shared" si="4"/>
        <v/>
      </c>
      <c r="P93" s="304" t="str">
        <f t="shared" si="5"/>
        <v/>
      </c>
      <c r="Q93" s="47"/>
      <c r="R93" s="341"/>
      <c r="S93" s="33"/>
      <c r="T93" s="33"/>
      <c r="U93" s="33"/>
      <c r="V93" s="33"/>
      <c r="W93" s="33"/>
      <c r="X93" s="33"/>
    </row>
    <row r="94" spans="1:24" s="39" customFormat="1" ht="23.65" customHeight="1">
      <c r="A94" s="216"/>
      <c r="B94" s="156"/>
      <c r="C94" s="855"/>
      <c r="D94" s="1840"/>
      <c r="E94" s="1840"/>
      <c r="F94" s="1840"/>
      <c r="G94" s="1840"/>
      <c r="H94" s="1840"/>
      <c r="I94" s="1840"/>
      <c r="J94" s="1840"/>
      <c r="K94" s="1840"/>
      <c r="L94" s="1840"/>
      <c r="M94" s="460"/>
      <c r="N94" s="303"/>
      <c r="O94" s="302" t="str">
        <f t="shared" si="4"/>
        <v/>
      </c>
      <c r="P94" s="304" t="str">
        <f t="shared" si="5"/>
        <v/>
      </c>
      <c r="Q94" s="47"/>
      <c r="R94" s="341"/>
      <c r="S94" s="33"/>
      <c r="T94" s="33"/>
      <c r="U94" s="33"/>
      <c r="V94" s="33"/>
      <c r="W94" s="33"/>
      <c r="X94" s="33"/>
    </row>
    <row r="95" spans="1:24" s="39" customFormat="1" ht="23.65" customHeight="1">
      <c r="A95" s="216"/>
      <c r="B95" s="156"/>
      <c r="C95" s="855"/>
      <c r="D95" s="1840"/>
      <c r="E95" s="1840"/>
      <c r="F95" s="1840"/>
      <c r="G95" s="1840"/>
      <c r="H95" s="1840"/>
      <c r="I95" s="1840"/>
      <c r="J95" s="1840"/>
      <c r="K95" s="1840"/>
      <c r="L95" s="1840"/>
      <c r="M95" s="460"/>
      <c r="N95" s="303"/>
      <c r="O95" s="302" t="str">
        <f t="shared" si="4"/>
        <v/>
      </c>
      <c r="P95" s="304" t="str">
        <f t="shared" si="5"/>
        <v/>
      </c>
      <c r="Q95" s="47"/>
      <c r="R95" s="341"/>
      <c r="S95" s="33"/>
      <c r="T95" s="33"/>
      <c r="U95" s="33"/>
      <c r="V95" s="33"/>
      <c r="W95" s="33"/>
      <c r="X95" s="33"/>
    </row>
    <row r="96" spans="1:24" s="39" customFormat="1" ht="23.65" customHeight="1">
      <c r="A96" s="216"/>
      <c r="B96" s="156"/>
      <c r="C96" s="855"/>
      <c r="D96" s="1840"/>
      <c r="E96" s="1840"/>
      <c r="F96" s="1840"/>
      <c r="G96" s="1840"/>
      <c r="H96" s="1840"/>
      <c r="I96" s="1840"/>
      <c r="J96" s="1840"/>
      <c r="K96" s="1840"/>
      <c r="L96" s="1840"/>
      <c r="M96" s="460"/>
      <c r="N96" s="303"/>
      <c r="O96" s="302" t="str">
        <f t="shared" si="4"/>
        <v/>
      </c>
      <c r="P96" s="304" t="str">
        <f t="shared" si="5"/>
        <v/>
      </c>
      <c r="Q96" s="47"/>
      <c r="R96" s="341"/>
      <c r="S96" s="33"/>
      <c r="T96" s="33"/>
      <c r="U96" s="33"/>
      <c r="V96" s="33"/>
      <c r="W96" s="33"/>
      <c r="X96" s="33"/>
    </row>
    <row r="97" spans="1:243" s="39" customFormat="1" ht="23.65" customHeight="1">
      <c r="A97" s="216"/>
      <c r="B97" s="156"/>
      <c r="C97" s="855"/>
      <c r="D97" s="1840"/>
      <c r="E97" s="1840"/>
      <c r="F97" s="1840"/>
      <c r="G97" s="1840"/>
      <c r="H97" s="1840"/>
      <c r="I97" s="1840"/>
      <c r="J97" s="1840"/>
      <c r="K97" s="1840"/>
      <c r="L97" s="1840"/>
      <c r="M97" s="460"/>
      <c r="N97" s="303"/>
      <c r="O97" s="302" t="str">
        <f t="shared" si="4"/>
        <v/>
      </c>
      <c r="P97" s="304" t="str">
        <f t="shared" si="5"/>
        <v/>
      </c>
      <c r="Q97" s="47"/>
      <c r="R97" s="341"/>
      <c r="S97" s="33"/>
      <c r="T97" s="33"/>
      <c r="U97" s="33"/>
      <c r="V97" s="33"/>
      <c r="W97" s="33"/>
      <c r="X97" s="33"/>
    </row>
    <row r="98" spans="1:243" s="39" customFormat="1" ht="23.65" customHeight="1">
      <c r="A98" s="216"/>
      <c r="B98" s="156"/>
      <c r="C98" s="855"/>
      <c r="D98" s="1840"/>
      <c r="E98" s="1840"/>
      <c r="F98" s="1840"/>
      <c r="G98" s="1840"/>
      <c r="H98" s="1840"/>
      <c r="I98" s="1840"/>
      <c r="J98" s="1840"/>
      <c r="K98" s="1840"/>
      <c r="L98" s="1840"/>
      <c r="M98" s="460"/>
      <c r="N98" s="303"/>
      <c r="O98" s="302" t="str">
        <f t="shared" si="4"/>
        <v/>
      </c>
      <c r="P98" s="304" t="str">
        <f t="shared" si="5"/>
        <v/>
      </c>
      <c r="Q98" s="47"/>
      <c r="R98" s="341"/>
      <c r="S98" s="33"/>
      <c r="T98" s="33"/>
      <c r="U98" s="33"/>
      <c r="V98" s="33"/>
      <c r="W98" s="33"/>
      <c r="X98" s="33"/>
    </row>
    <row r="99" spans="1:243" s="39" customFormat="1" ht="23.65" customHeight="1">
      <c r="A99" s="216"/>
      <c r="B99" s="156"/>
      <c r="C99" s="855"/>
      <c r="D99" s="1840"/>
      <c r="E99" s="1840"/>
      <c r="F99" s="1840"/>
      <c r="G99" s="1840"/>
      <c r="H99" s="1840"/>
      <c r="I99" s="1840"/>
      <c r="J99" s="1840"/>
      <c r="K99" s="1840"/>
      <c r="L99" s="1840"/>
      <c r="M99" s="460"/>
      <c r="N99" s="303"/>
      <c r="O99" s="302" t="str">
        <f t="shared" si="4"/>
        <v/>
      </c>
      <c r="P99" s="304" t="str">
        <f t="shared" si="5"/>
        <v/>
      </c>
      <c r="Q99" s="47"/>
      <c r="R99" s="341"/>
      <c r="S99" s="33"/>
      <c r="T99" s="33"/>
      <c r="U99" s="33"/>
      <c r="V99" s="33"/>
      <c r="W99" s="33"/>
      <c r="X99" s="33"/>
    </row>
    <row r="100" spans="1:243" s="39" customFormat="1" ht="23.65" customHeight="1">
      <c r="A100" s="216"/>
      <c r="B100" s="156"/>
      <c r="C100" s="855"/>
      <c r="D100" s="1840"/>
      <c r="E100" s="1840"/>
      <c r="F100" s="1840"/>
      <c r="G100" s="1840"/>
      <c r="H100" s="1840"/>
      <c r="I100" s="1840"/>
      <c r="J100" s="1840"/>
      <c r="K100" s="1840"/>
      <c r="L100" s="1840"/>
      <c r="M100" s="460"/>
      <c r="N100" s="303"/>
      <c r="O100" s="302" t="str">
        <f t="shared" si="4"/>
        <v/>
      </c>
      <c r="P100" s="304" t="str">
        <f t="shared" si="5"/>
        <v/>
      </c>
      <c r="Q100" s="47"/>
      <c r="R100" s="341"/>
      <c r="S100" s="33"/>
      <c r="T100" s="33"/>
      <c r="U100" s="33"/>
      <c r="V100" s="33"/>
      <c r="W100" s="33"/>
      <c r="X100" s="33"/>
    </row>
    <row r="101" spans="1:243" s="39" customFormat="1" ht="23.65" customHeight="1">
      <c r="A101" s="216"/>
      <c r="B101" s="156"/>
      <c r="C101" s="855"/>
      <c r="D101" s="1840"/>
      <c r="E101" s="1840"/>
      <c r="F101" s="1840"/>
      <c r="G101" s="1840"/>
      <c r="H101" s="1840"/>
      <c r="I101" s="1840"/>
      <c r="J101" s="1840"/>
      <c r="K101" s="1840"/>
      <c r="L101" s="1840"/>
      <c r="M101" s="460"/>
      <c r="N101" s="303"/>
      <c r="O101" s="302" t="str">
        <f t="shared" si="4"/>
        <v/>
      </c>
      <c r="P101" s="304" t="str">
        <f t="shared" si="5"/>
        <v/>
      </c>
      <c r="Q101" s="47"/>
      <c r="R101" s="341"/>
      <c r="S101" s="33"/>
      <c r="T101" s="33"/>
      <c r="U101" s="33"/>
      <c r="V101" s="33"/>
      <c r="W101" s="33"/>
      <c r="X101" s="33"/>
    </row>
    <row r="102" spans="1:243" s="39" customFormat="1" ht="23.65" customHeight="1">
      <c r="A102" s="216"/>
      <c r="B102" s="156"/>
      <c r="C102" s="855"/>
      <c r="D102" s="1840"/>
      <c r="E102" s="1840"/>
      <c r="F102" s="1840"/>
      <c r="G102" s="1840"/>
      <c r="H102" s="1840"/>
      <c r="I102" s="1840"/>
      <c r="J102" s="1840"/>
      <c r="K102" s="1840"/>
      <c r="L102" s="1840"/>
      <c r="M102" s="460"/>
      <c r="N102" s="303"/>
      <c r="O102" s="302" t="str">
        <f t="shared" si="4"/>
        <v/>
      </c>
      <c r="P102" s="304" t="str">
        <f t="shared" si="5"/>
        <v/>
      </c>
      <c r="Q102" s="47"/>
      <c r="R102" s="341"/>
      <c r="S102" s="33"/>
      <c r="T102" s="33"/>
      <c r="U102" s="33"/>
      <c r="V102" s="33"/>
      <c r="W102" s="33"/>
      <c r="X102" s="33"/>
    </row>
    <row r="103" spans="1:243" s="39" customFormat="1" ht="23.65" customHeight="1">
      <c r="A103" s="216"/>
      <c r="B103" s="156"/>
      <c r="C103" s="855"/>
      <c r="D103" s="1840"/>
      <c r="E103" s="1840"/>
      <c r="F103" s="1840"/>
      <c r="G103" s="1840"/>
      <c r="H103" s="1840"/>
      <c r="I103" s="1840"/>
      <c r="J103" s="1840"/>
      <c r="K103" s="1840"/>
      <c r="L103" s="1840"/>
      <c r="M103" s="460"/>
      <c r="N103" s="303"/>
      <c r="O103" s="302" t="str">
        <f t="shared" si="4"/>
        <v/>
      </c>
      <c r="P103" s="304" t="str">
        <f t="shared" si="5"/>
        <v/>
      </c>
      <c r="Q103" s="47"/>
      <c r="R103" s="341"/>
      <c r="S103" s="33"/>
      <c r="T103" s="33"/>
      <c r="U103" s="33"/>
      <c r="V103" s="33"/>
      <c r="W103" s="33"/>
      <c r="X103" s="33"/>
    </row>
    <row r="104" spans="1:243" s="42" customFormat="1" ht="6" customHeight="1">
      <c r="A104" s="363"/>
      <c r="B104" s="18"/>
      <c r="C104" s="822"/>
      <c r="D104" s="822"/>
      <c r="E104" s="823"/>
      <c r="F104" s="823"/>
      <c r="G104" s="823"/>
      <c r="H104" s="823"/>
      <c r="I104" s="823"/>
      <c r="J104" s="823"/>
      <c r="K104" s="822"/>
      <c r="L104" s="822"/>
      <c r="M104" s="18"/>
      <c r="N104" s="18"/>
      <c r="O104"/>
      <c r="P104" s="243"/>
      <c r="Q104" s="1"/>
      <c r="R104" s="374"/>
      <c r="S104" s="34"/>
      <c r="T104" s="34"/>
      <c r="U104" s="34"/>
      <c r="V104" s="34"/>
      <c r="W104" s="34"/>
      <c r="X104" s="34"/>
    </row>
    <row r="105" spans="1:243" s="38" customFormat="1" ht="21" customHeight="1">
      <c r="A105" s="370"/>
      <c r="B105" s="1852" t="s">
        <v>68</v>
      </c>
      <c r="C105" s="1853"/>
      <c r="D105" s="1853"/>
      <c r="E105" s="1853"/>
      <c r="F105" s="1853"/>
      <c r="G105" s="1853"/>
      <c r="H105" s="1853"/>
      <c r="I105" s="1853"/>
      <c r="J105" s="1853"/>
      <c r="K105" s="1853"/>
      <c r="L105" s="1853"/>
      <c r="M105" s="1852"/>
      <c r="N105" s="1852"/>
      <c r="O105" s="1852"/>
      <c r="P105" s="1852"/>
      <c r="Q105" s="1852"/>
      <c r="R105" s="388"/>
      <c r="S105" s="37"/>
      <c r="T105" s="37"/>
      <c r="U105" s="37"/>
      <c r="V105" s="37"/>
      <c r="W105" s="37"/>
      <c r="X105" s="37"/>
    </row>
    <row r="106" spans="1:243" s="39" customFormat="1" ht="12.75" customHeight="1">
      <c r="A106" s="363"/>
      <c r="B106" s="27" t="str">
        <f>'1-MPN'!$B$64</f>
        <v>FAPESP,  SETEMBRO DE 2015</v>
      </c>
      <c r="C106" s="899"/>
      <c r="D106" s="899"/>
      <c r="E106" s="899"/>
      <c r="F106" s="899"/>
      <c r="G106" s="899"/>
      <c r="H106" s="899"/>
      <c r="I106" s="899"/>
      <c r="J106" s="899"/>
      <c r="K106" s="899"/>
      <c r="L106" s="899"/>
      <c r="M106" s="27"/>
      <c r="N106" s="27"/>
      <c r="O106" s="27"/>
      <c r="P106" s="27"/>
      <c r="Q106" s="27">
        <v>2</v>
      </c>
      <c r="R106" s="373"/>
      <c r="S106" s="33"/>
      <c r="T106" s="33"/>
      <c r="U106" s="33"/>
      <c r="V106" s="33"/>
      <c r="W106" s="33"/>
      <c r="X106" s="33"/>
    </row>
    <row r="107" spans="1:243" s="51" customFormat="1" ht="18">
      <c r="A107" s="573"/>
      <c r="B107" s="602" t="str">
        <f>B61</f>
        <v>8- DESPESAS COM DIÁRIAS NO PAÍS E NO EXTERIOR</v>
      </c>
      <c r="C107" s="832"/>
      <c r="D107" s="832"/>
      <c r="E107" s="831"/>
      <c r="F107" s="831"/>
      <c r="G107" s="831"/>
      <c r="H107" s="831"/>
      <c r="I107" s="831"/>
      <c r="J107" s="832"/>
      <c r="K107" s="831"/>
      <c r="L107" s="831"/>
      <c r="R107" s="573"/>
    </row>
    <row r="108" spans="1:243" s="38" customFormat="1" ht="31.5" customHeight="1">
      <c r="A108" s="370"/>
      <c r="B108" s="567" t="s">
        <v>1</v>
      </c>
      <c r="C108" s="814" t="s">
        <v>7</v>
      </c>
      <c r="D108" s="1581" t="s">
        <v>8</v>
      </c>
      <c r="E108" s="1581"/>
      <c r="F108" s="1581"/>
      <c r="G108" s="1581"/>
      <c r="H108" s="1581"/>
      <c r="I108" s="1581"/>
      <c r="J108" s="1581"/>
      <c r="K108" s="1581"/>
      <c r="L108" s="1581"/>
      <c r="M108" s="305" t="s">
        <v>142</v>
      </c>
      <c r="N108" s="566" t="s">
        <v>3</v>
      </c>
      <c r="O108" s="419" t="s">
        <v>108</v>
      </c>
      <c r="P108" s="419" t="s">
        <v>110</v>
      </c>
      <c r="Q108" s="567" t="s">
        <v>2</v>
      </c>
      <c r="R108" s="388"/>
      <c r="S108" s="37"/>
      <c r="T108" s="37"/>
      <c r="U108" s="37"/>
      <c r="V108" s="37"/>
      <c r="W108" s="37"/>
      <c r="X108" s="37"/>
    </row>
    <row r="109" spans="1:243" s="39" customFormat="1" ht="23.65" customHeight="1">
      <c r="A109" s="216"/>
      <c r="B109" s="156"/>
      <c r="C109" s="156"/>
      <c r="D109" s="1840"/>
      <c r="E109" s="1840"/>
      <c r="F109" s="1840"/>
      <c r="G109" s="1840"/>
      <c r="H109" s="1840"/>
      <c r="I109" s="1840"/>
      <c r="J109" s="1840"/>
      <c r="K109" s="1840"/>
      <c r="L109" s="1841"/>
      <c r="M109" s="576"/>
      <c r="N109" s="303"/>
      <c r="O109" s="302" t="str">
        <f t="shared" ref="O109:O149" si="8">IF(M109="DIP",C109*N109,"")</f>
        <v/>
      </c>
      <c r="P109" s="304" t="str">
        <f t="shared" ref="P109:P149" si="9">IF(M109="DIE",C109*N109,"")</f>
        <v/>
      </c>
      <c r="Q109" s="47"/>
      <c r="R109" s="341"/>
      <c r="S109" s="33"/>
      <c r="T109" s="33"/>
      <c r="U109" s="33"/>
      <c r="V109" s="33"/>
      <c r="W109" s="33"/>
      <c r="X109" s="33"/>
      <c r="IH109" s="40"/>
      <c r="II109" s="41"/>
    </row>
    <row r="110" spans="1:243" s="39" customFormat="1" ht="23.65" customHeight="1">
      <c r="A110" s="216"/>
      <c r="B110" s="156"/>
      <c r="C110" s="156"/>
      <c r="D110" s="1840"/>
      <c r="E110" s="1840"/>
      <c r="F110" s="1840"/>
      <c r="G110" s="1840"/>
      <c r="H110" s="1840"/>
      <c r="I110" s="1840"/>
      <c r="J110" s="1840"/>
      <c r="K110" s="1840"/>
      <c r="L110" s="1841"/>
      <c r="M110" s="576"/>
      <c r="N110" s="303"/>
      <c r="O110" s="302" t="str">
        <f t="shared" si="8"/>
        <v/>
      </c>
      <c r="P110" s="304" t="str">
        <f t="shared" si="9"/>
        <v/>
      </c>
      <c r="Q110" s="47"/>
      <c r="R110" s="341"/>
      <c r="S110" s="33"/>
      <c r="T110" s="33"/>
      <c r="U110" s="33"/>
      <c r="V110" s="33"/>
      <c r="W110" s="33"/>
      <c r="X110" s="33"/>
      <c r="IH110" s="40"/>
      <c r="II110" s="41"/>
    </row>
    <row r="111" spans="1:243" s="39" customFormat="1" ht="23.65" customHeight="1">
      <c r="A111" s="216"/>
      <c r="B111" s="156"/>
      <c r="C111" s="156"/>
      <c r="D111" s="1840"/>
      <c r="E111" s="1840"/>
      <c r="F111" s="1840"/>
      <c r="G111" s="1840"/>
      <c r="H111" s="1840"/>
      <c r="I111" s="1840"/>
      <c r="J111" s="1840"/>
      <c r="K111" s="1840"/>
      <c r="L111" s="1841"/>
      <c r="M111" s="576"/>
      <c r="N111" s="303"/>
      <c r="O111" s="302" t="str">
        <f t="shared" si="8"/>
        <v/>
      </c>
      <c r="P111" s="304" t="str">
        <f t="shared" si="9"/>
        <v/>
      </c>
      <c r="Q111" s="47"/>
      <c r="R111" s="341"/>
      <c r="S111" s="33"/>
      <c r="T111" s="33"/>
      <c r="U111" s="33"/>
      <c r="V111" s="33"/>
      <c r="W111" s="33"/>
      <c r="X111" s="33"/>
      <c r="IH111" s="41"/>
      <c r="II111" s="41"/>
    </row>
    <row r="112" spans="1:243" s="39" customFormat="1" ht="23.65" customHeight="1">
      <c r="A112" s="216"/>
      <c r="B112" s="156"/>
      <c r="C112" s="156"/>
      <c r="D112" s="1840"/>
      <c r="E112" s="1840"/>
      <c r="F112" s="1840"/>
      <c r="G112" s="1840"/>
      <c r="H112" s="1840"/>
      <c r="I112" s="1840"/>
      <c r="J112" s="1840"/>
      <c r="K112" s="1840"/>
      <c r="L112" s="1841"/>
      <c r="M112" s="576"/>
      <c r="N112" s="303"/>
      <c r="O112" s="302" t="str">
        <f t="shared" si="8"/>
        <v/>
      </c>
      <c r="P112" s="304" t="str">
        <f t="shared" si="9"/>
        <v/>
      </c>
      <c r="Q112" s="47"/>
      <c r="R112" s="341"/>
      <c r="S112" s="33"/>
      <c r="T112" s="33"/>
      <c r="U112" s="33"/>
      <c r="V112" s="33"/>
      <c r="W112" s="33"/>
      <c r="X112" s="33"/>
      <c r="IH112" s="41"/>
      <c r="II112" s="41"/>
    </row>
    <row r="113" spans="1:243" s="39" customFormat="1" ht="23.65" customHeight="1">
      <c r="A113" s="216"/>
      <c r="B113" s="156"/>
      <c r="C113" s="156"/>
      <c r="D113" s="1840"/>
      <c r="E113" s="1840"/>
      <c r="F113" s="1840"/>
      <c r="G113" s="1840"/>
      <c r="H113" s="1840"/>
      <c r="I113" s="1840"/>
      <c r="J113" s="1840"/>
      <c r="K113" s="1840"/>
      <c r="L113" s="1841"/>
      <c r="M113" s="576"/>
      <c r="N113" s="303"/>
      <c r="O113" s="302" t="str">
        <f t="shared" si="8"/>
        <v/>
      </c>
      <c r="P113" s="304" t="str">
        <f t="shared" si="9"/>
        <v/>
      </c>
      <c r="Q113" s="47"/>
      <c r="R113" s="341"/>
      <c r="S113" s="33"/>
      <c r="T113" s="33"/>
      <c r="U113" s="33"/>
      <c r="V113" s="33"/>
      <c r="W113" s="33"/>
      <c r="X113" s="33"/>
    </row>
    <row r="114" spans="1:243" s="39" customFormat="1" ht="23.65" customHeight="1">
      <c r="A114" s="216"/>
      <c r="B114" s="156"/>
      <c r="C114" s="156"/>
      <c r="D114" s="1840"/>
      <c r="E114" s="1840"/>
      <c r="F114" s="1840"/>
      <c r="G114" s="1840"/>
      <c r="H114" s="1840"/>
      <c r="I114" s="1840"/>
      <c r="J114" s="1840"/>
      <c r="K114" s="1840"/>
      <c r="L114" s="1841"/>
      <c r="M114" s="576"/>
      <c r="N114" s="303"/>
      <c r="O114" s="302" t="str">
        <f t="shared" si="8"/>
        <v/>
      </c>
      <c r="P114" s="304" t="str">
        <f t="shared" si="9"/>
        <v/>
      </c>
      <c r="Q114" s="47"/>
      <c r="R114" s="341"/>
      <c r="S114" s="33"/>
      <c r="T114" s="33"/>
      <c r="U114" s="33"/>
      <c r="V114" s="33"/>
      <c r="W114" s="33"/>
      <c r="X114" s="33"/>
    </row>
    <row r="115" spans="1:243" s="39" customFormat="1" ht="23.65" customHeight="1">
      <c r="A115" s="216"/>
      <c r="B115" s="156"/>
      <c r="C115" s="156"/>
      <c r="D115" s="1840"/>
      <c r="E115" s="1840"/>
      <c r="F115" s="1840"/>
      <c r="G115" s="1840"/>
      <c r="H115" s="1840"/>
      <c r="I115" s="1840"/>
      <c r="J115" s="1840"/>
      <c r="K115" s="1840"/>
      <c r="L115" s="1841"/>
      <c r="M115" s="576"/>
      <c r="N115" s="303"/>
      <c r="O115" s="302" t="str">
        <f t="shared" si="8"/>
        <v/>
      </c>
      <c r="P115" s="304" t="str">
        <f t="shared" si="9"/>
        <v/>
      </c>
      <c r="Q115" s="47"/>
      <c r="R115" s="341"/>
      <c r="S115" s="33"/>
      <c r="T115" s="33"/>
      <c r="U115" s="33"/>
      <c r="V115" s="33"/>
      <c r="W115" s="33"/>
      <c r="X115" s="33"/>
    </row>
    <row r="116" spans="1:243" s="39" customFormat="1" ht="23.65" customHeight="1">
      <c r="A116" s="216"/>
      <c r="B116" s="156"/>
      <c r="C116" s="855"/>
      <c r="D116" s="1840"/>
      <c r="E116" s="1840"/>
      <c r="F116" s="1840"/>
      <c r="G116" s="1840"/>
      <c r="H116" s="1840"/>
      <c r="I116" s="1840"/>
      <c r="J116" s="1840"/>
      <c r="K116" s="1840"/>
      <c r="L116" s="1840"/>
      <c r="M116" s="576"/>
      <c r="N116" s="303"/>
      <c r="O116" s="302" t="str">
        <f t="shared" si="8"/>
        <v/>
      </c>
      <c r="P116" s="304" t="str">
        <f t="shared" si="9"/>
        <v/>
      </c>
      <c r="Q116" s="47"/>
      <c r="R116" s="341"/>
      <c r="S116" s="33"/>
      <c r="T116" s="33"/>
      <c r="U116" s="33"/>
      <c r="V116" s="33"/>
      <c r="W116" s="33"/>
      <c r="X116" s="33"/>
    </row>
    <row r="117" spans="1:243" s="39" customFormat="1" ht="23.65" customHeight="1">
      <c r="A117" s="216"/>
      <c r="B117" s="156"/>
      <c r="C117" s="855"/>
      <c r="D117" s="1840"/>
      <c r="E117" s="1840"/>
      <c r="F117" s="1840"/>
      <c r="G117" s="1840"/>
      <c r="H117" s="1840"/>
      <c r="I117" s="1840"/>
      <c r="J117" s="1840"/>
      <c r="K117" s="1840"/>
      <c r="L117" s="1840"/>
      <c r="M117" s="576"/>
      <c r="N117" s="303"/>
      <c r="O117" s="302" t="str">
        <f t="shared" si="8"/>
        <v/>
      </c>
      <c r="P117" s="304" t="str">
        <f t="shared" si="9"/>
        <v/>
      </c>
      <c r="Q117" s="47"/>
      <c r="R117" s="341"/>
      <c r="S117" s="33"/>
      <c r="T117" s="33"/>
      <c r="U117" s="33"/>
      <c r="V117" s="33"/>
      <c r="W117" s="33"/>
      <c r="X117" s="33"/>
    </row>
    <row r="118" spans="1:243" s="39" customFormat="1" ht="23.65" customHeight="1">
      <c r="A118" s="216"/>
      <c r="B118" s="156"/>
      <c r="C118" s="855"/>
      <c r="D118" s="1840"/>
      <c r="E118" s="1840"/>
      <c r="F118" s="1840"/>
      <c r="G118" s="1840"/>
      <c r="H118" s="1840"/>
      <c r="I118" s="1840"/>
      <c r="J118" s="1840"/>
      <c r="K118" s="1840"/>
      <c r="L118" s="1840"/>
      <c r="M118" s="576"/>
      <c r="N118" s="303"/>
      <c r="O118" s="302" t="str">
        <f t="shared" si="8"/>
        <v/>
      </c>
      <c r="P118" s="304" t="str">
        <f t="shared" si="9"/>
        <v/>
      </c>
      <c r="Q118" s="47"/>
      <c r="R118" s="341"/>
      <c r="S118" s="33"/>
      <c r="T118" s="33"/>
      <c r="U118" s="33"/>
      <c r="V118" s="33"/>
      <c r="W118" s="33"/>
      <c r="X118" s="33"/>
    </row>
    <row r="119" spans="1:243" s="39" customFormat="1" ht="23.65" customHeight="1">
      <c r="A119" s="216"/>
      <c r="B119" s="156"/>
      <c r="C119" s="855"/>
      <c r="D119" s="1840"/>
      <c r="E119" s="1840"/>
      <c r="F119" s="1840"/>
      <c r="G119" s="1840"/>
      <c r="H119" s="1840"/>
      <c r="I119" s="1840"/>
      <c r="J119" s="1840"/>
      <c r="K119" s="1840"/>
      <c r="L119" s="1840"/>
      <c r="M119" s="576"/>
      <c r="N119" s="303"/>
      <c r="O119" s="302" t="str">
        <f t="shared" si="8"/>
        <v/>
      </c>
      <c r="P119" s="304" t="str">
        <f t="shared" si="9"/>
        <v/>
      </c>
      <c r="Q119" s="47"/>
      <c r="R119" s="341"/>
      <c r="S119" s="33"/>
      <c r="T119" s="33"/>
      <c r="U119" s="33"/>
      <c r="V119" s="33"/>
      <c r="W119" s="33"/>
      <c r="X119" s="33"/>
      <c r="IH119" s="40"/>
      <c r="II119" s="41"/>
    </row>
    <row r="120" spans="1:243" s="39" customFormat="1" ht="23.65" customHeight="1">
      <c r="A120" s="216"/>
      <c r="B120" s="156"/>
      <c r="C120" s="855"/>
      <c r="D120" s="1840"/>
      <c r="E120" s="1840"/>
      <c r="F120" s="1840"/>
      <c r="G120" s="1840"/>
      <c r="H120" s="1840"/>
      <c r="I120" s="1840"/>
      <c r="J120" s="1840"/>
      <c r="K120" s="1840"/>
      <c r="L120" s="1840"/>
      <c r="M120" s="576"/>
      <c r="N120" s="303"/>
      <c r="O120" s="302" t="str">
        <f t="shared" si="8"/>
        <v/>
      </c>
      <c r="P120" s="304" t="str">
        <f t="shared" si="9"/>
        <v/>
      </c>
      <c r="Q120" s="47"/>
      <c r="R120" s="341"/>
      <c r="S120" s="33"/>
      <c r="T120" s="33"/>
      <c r="U120" s="33"/>
      <c r="V120" s="33"/>
      <c r="W120" s="33"/>
      <c r="X120" s="33"/>
      <c r="IH120" s="41"/>
      <c r="II120" s="41"/>
    </row>
    <row r="121" spans="1:243" s="39" customFormat="1" ht="23.65" customHeight="1">
      <c r="A121" s="216"/>
      <c r="B121" s="156"/>
      <c r="C121" s="855"/>
      <c r="D121" s="1840"/>
      <c r="E121" s="1840"/>
      <c r="F121" s="1840"/>
      <c r="G121" s="1840"/>
      <c r="H121" s="1840"/>
      <c r="I121" s="1840"/>
      <c r="J121" s="1840"/>
      <c r="K121" s="1840"/>
      <c r="L121" s="1840"/>
      <c r="M121" s="576"/>
      <c r="N121" s="303"/>
      <c r="O121" s="302" t="str">
        <f t="shared" si="8"/>
        <v/>
      </c>
      <c r="P121" s="304" t="str">
        <f t="shared" si="9"/>
        <v/>
      </c>
      <c r="Q121" s="47"/>
      <c r="R121" s="341"/>
      <c r="S121" s="33"/>
      <c r="T121" s="33"/>
      <c r="U121" s="33"/>
      <c r="V121" s="33"/>
      <c r="W121" s="33"/>
      <c r="X121" s="33"/>
      <c r="IH121" s="41"/>
      <c r="II121" s="41"/>
    </row>
    <row r="122" spans="1:243" s="39" customFormat="1" ht="23.65" customHeight="1">
      <c r="A122" s="216"/>
      <c r="B122" s="156"/>
      <c r="C122" s="855"/>
      <c r="D122" s="1840"/>
      <c r="E122" s="1840"/>
      <c r="F122" s="1840"/>
      <c r="G122" s="1840"/>
      <c r="H122" s="1840"/>
      <c r="I122" s="1840"/>
      <c r="J122" s="1840"/>
      <c r="K122" s="1840"/>
      <c r="L122" s="1840"/>
      <c r="M122" s="576"/>
      <c r="N122" s="303"/>
      <c r="O122" s="302" t="str">
        <f t="shared" si="8"/>
        <v/>
      </c>
      <c r="P122" s="304" t="str">
        <f t="shared" si="9"/>
        <v/>
      </c>
      <c r="Q122" s="47"/>
      <c r="R122" s="341"/>
      <c r="S122" s="33"/>
      <c r="T122" s="33"/>
      <c r="U122" s="33"/>
      <c r="V122" s="33"/>
      <c r="W122" s="33"/>
      <c r="X122" s="33"/>
    </row>
    <row r="123" spans="1:243" s="39" customFormat="1" ht="23.65" customHeight="1">
      <c r="A123" s="216"/>
      <c r="B123" s="156"/>
      <c r="C123" s="855"/>
      <c r="D123" s="1840"/>
      <c r="E123" s="1840"/>
      <c r="F123" s="1840"/>
      <c r="G123" s="1840"/>
      <c r="H123" s="1840"/>
      <c r="I123" s="1840"/>
      <c r="J123" s="1840"/>
      <c r="K123" s="1840"/>
      <c r="L123" s="1840"/>
      <c r="M123" s="576"/>
      <c r="N123" s="303"/>
      <c r="O123" s="302" t="str">
        <f t="shared" si="8"/>
        <v/>
      </c>
      <c r="P123" s="304" t="str">
        <f t="shared" si="9"/>
        <v/>
      </c>
      <c r="Q123" s="47"/>
      <c r="R123" s="341"/>
      <c r="S123" s="33"/>
      <c r="T123" s="33"/>
      <c r="U123" s="33"/>
      <c r="V123" s="33"/>
      <c r="W123" s="33"/>
      <c r="X123" s="33"/>
      <c r="IH123" s="41"/>
      <c r="II123" s="41"/>
    </row>
    <row r="124" spans="1:243" s="39" customFormat="1" ht="23.65" customHeight="1">
      <c r="A124" s="216"/>
      <c r="B124" s="156"/>
      <c r="C124" s="855"/>
      <c r="D124" s="1840"/>
      <c r="E124" s="1840"/>
      <c r="F124" s="1840"/>
      <c r="G124" s="1840"/>
      <c r="H124" s="1840"/>
      <c r="I124" s="1840"/>
      <c r="J124" s="1840"/>
      <c r="K124" s="1840"/>
      <c r="L124" s="1840"/>
      <c r="M124" s="576"/>
      <c r="N124" s="303"/>
      <c r="O124" s="302" t="str">
        <f t="shared" si="8"/>
        <v/>
      </c>
      <c r="P124" s="304" t="str">
        <f t="shared" si="9"/>
        <v/>
      </c>
      <c r="Q124" s="47"/>
      <c r="R124" s="341"/>
      <c r="S124" s="33"/>
      <c r="T124" s="33"/>
      <c r="U124" s="33"/>
      <c r="V124" s="33"/>
      <c r="W124" s="33"/>
      <c r="X124" s="33"/>
    </row>
    <row r="125" spans="1:243" s="39" customFormat="1" ht="23.65" customHeight="1">
      <c r="A125" s="216"/>
      <c r="B125" s="156"/>
      <c r="C125" s="855"/>
      <c r="D125" s="1840"/>
      <c r="E125" s="1840"/>
      <c r="F125" s="1840"/>
      <c r="G125" s="1840"/>
      <c r="H125" s="1840"/>
      <c r="I125" s="1840"/>
      <c r="J125" s="1840"/>
      <c r="K125" s="1840"/>
      <c r="L125" s="1840"/>
      <c r="M125" s="576"/>
      <c r="N125" s="303"/>
      <c r="O125" s="302" t="str">
        <f t="shared" si="8"/>
        <v/>
      </c>
      <c r="P125" s="304" t="str">
        <f t="shared" si="9"/>
        <v/>
      </c>
      <c r="Q125" s="47"/>
      <c r="R125" s="341"/>
      <c r="S125" s="33"/>
      <c r="T125" s="33"/>
      <c r="U125" s="33"/>
      <c r="V125" s="33"/>
      <c r="W125" s="33"/>
      <c r="X125" s="33"/>
    </row>
    <row r="126" spans="1:243" s="39" customFormat="1" ht="23.65" customHeight="1">
      <c r="A126" s="216"/>
      <c r="B126" s="156"/>
      <c r="C126" s="855"/>
      <c r="D126" s="1840"/>
      <c r="E126" s="1840"/>
      <c r="F126" s="1840"/>
      <c r="G126" s="1840"/>
      <c r="H126" s="1840"/>
      <c r="I126" s="1840"/>
      <c r="J126" s="1840"/>
      <c r="K126" s="1840"/>
      <c r="L126" s="1840"/>
      <c r="M126" s="576"/>
      <c r="N126" s="303"/>
      <c r="O126" s="302" t="str">
        <f t="shared" si="8"/>
        <v/>
      </c>
      <c r="P126" s="304" t="str">
        <f t="shared" si="9"/>
        <v/>
      </c>
      <c r="Q126" s="47"/>
      <c r="R126" s="341"/>
      <c r="S126" s="33"/>
      <c r="T126" s="33"/>
      <c r="U126" s="33"/>
      <c r="V126" s="33"/>
      <c r="W126" s="33"/>
      <c r="X126" s="33"/>
    </row>
    <row r="127" spans="1:243" s="39" customFormat="1" ht="23.65" customHeight="1">
      <c r="A127" s="216"/>
      <c r="B127" s="156"/>
      <c r="C127" s="855"/>
      <c r="D127" s="1840"/>
      <c r="E127" s="1840"/>
      <c r="F127" s="1840"/>
      <c r="G127" s="1840"/>
      <c r="H127" s="1840"/>
      <c r="I127" s="1840"/>
      <c r="J127" s="1840"/>
      <c r="K127" s="1840"/>
      <c r="L127" s="1840"/>
      <c r="M127" s="576"/>
      <c r="N127" s="303"/>
      <c r="O127" s="302" t="str">
        <f t="shared" si="8"/>
        <v/>
      </c>
      <c r="P127" s="304" t="str">
        <f t="shared" si="9"/>
        <v/>
      </c>
      <c r="Q127" s="47"/>
      <c r="R127" s="341"/>
      <c r="S127" s="33"/>
      <c r="T127" s="33"/>
      <c r="U127" s="33"/>
      <c r="V127" s="33"/>
      <c r="W127" s="33"/>
      <c r="X127" s="33"/>
    </row>
    <row r="128" spans="1:243" s="39" customFormat="1" ht="23.65" customHeight="1">
      <c r="A128" s="216"/>
      <c r="B128" s="156"/>
      <c r="C128" s="855"/>
      <c r="D128" s="1840"/>
      <c r="E128" s="1840"/>
      <c r="F128" s="1840"/>
      <c r="G128" s="1840"/>
      <c r="H128" s="1840"/>
      <c r="I128" s="1840"/>
      <c r="J128" s="1840"/>
      <c r="K128" s="1840"/>
      <c r="L128" s="1840"/>
      <c r="M128" s="576"/>
      <c r="N128" s="303"/>
      <c r="O128" s="302" t="str">
        <f t="shared" si="8"/>
        <v/>
      </c>
      <c r="P128" s="304" t="str">
        <f t="shared" si="9"/>
        <v/>
      </c>
      <c r="Q128" s="47"/>
      <c r="R128" s="341"/>
      <c r="S128" s="33"/>
      <c r="T128" s="33"/>
      <c r="U128" s="33"/>
      <c r="V128" s="33"/>
      <c r="W128" s="33"/>
      <c r="X128" s="33"/>
    </row>
    <row r="129" spans="1:24" s="39" customFormat="1" ht="23.65" customHeight="1">
      <c r="A129" s="216"/>
      <c r="B129" s="156"/>
      <c r="C129" s="855"/>
      <c r="D129" s="1840"/>
      <c r="E129" s="1840"/>
      <c r="F129" s="1840"/>
      <c r="G129" s="1840"/>
      <c r="H129" s="1840"/>
      <c r="I129" s="1840"/>
      <c r="J129" s="1840"/>
      <c r="K129" s="1840"/>
      <c r="L129" s="1840"/>
      <c r="M129" s="576"/>
      <c r="N129" s="303"/>
      <c r="O129" s="302" t="str">
        <f t="shared" si="8"/>
        <v/>
      </c>
      <c r="P129" s="304" t="str">
        <f t="shared" si="9"/>
        <v/>
      </c>
      <c r="Q129" s="47"/>
      <c r="R129" s="341"/>
      <c r="S129" s="33"/>
      <c r="T129" s="33"/>
      <c r="U129" s="33"/>
      <c r="V129" s="33"/>
      <c r="W129" s="33"/>
      <c r="X129" s="33"/>
    </row>
    <row r="130" spans="1:24" s="39" customFormat="1" ht="23.65" customHeight="1">
      <c r="A130" s="216"/>
      <c r="B130" s="156"/>
      <c r="C130" s="855"/>
      <c r="D130" s="1840"/>
      <c r="E130" s="1840"/>
      <c r="F130" s="1840"/>
      <c r="G130" s="1840"/>
      <c r="H130" s="1840"/>
      <c r="I130" s="1840"/>
      <c r="J130" s="1840"/>
      <c r="K130" s="1840"/>
      <c r="L130" s="1840"/>
      <c r="M130" s="576"/>
      <c r="N130" s="303"/>
      <c r="O130" s="302" t="str">
        <f t="shared" si="8"/>
        <v/>
      </c>
      <c r="P130" s="304" t="str">
        <f t="shared" si="9"/>
        <v/>
      </c>
      <c r="Q130" s="47"/>
      <c r="R130" s="341"/>
      <c r="S130" s="33"/>
      <c r="T130" s="33"/>
      <c r="U130" s="33"/>
      <c r="V130" s="33"/>
      <c r="W130" s="33"/>
      <c r="X130" s="33"/>
    </row>
    <row r="131" spans="1:24" s="39" customFormat="1" ht="23.65" customHeight="1">
      <c r="A131" s="216"/>
      <c r="B131" s="156"/>
      <c r="C131" s="855"/>
      <c r="D131" s="1840"/>
      <c r="E131" s="1840"/>
      <c r="F131" s="1840"/>
      <c r="G131" s="1840"/>
      <c r="H131" s="1840"/>
      <c r="I131" s="1840"/>
      <c r="J131" s="1840"/>
      <c r="K131" s="1840"/>
      <c r="L131" s="1840"/>
      <c r="M131" s="576"/>
      <c r="N131" s="303"/>
      <c r="O131" s="302" t="str">
        <f t="shared" si="8"/>
        <v/>
      </c>
      <c r="P131" s="304" t="str">
        <f t="shared" si="9"/>
        <v/>
      </c>
      <c r="Q131" s="47"/>
      <c r="R131" s="341"/>
      <c r="S131" s="33"/>
      <c r="T131" s="33"/>
      <c r="U131" s="33"/>
      <c r="V131" s="33"/>
      <c r="W131" s="33"/>
      <c r="X131" s="33"/>
    </row>
    <row r="132" spans="1:24" s="39" customFormat="1" ht="23.65" customHeight="1">
      <c r="A132" s="216"/>
      <c r="B132" s="156"/>
      <c r="C132" s="855"/>
      <c r="D132" s="1840"/>
      <c r="E132" s="1840"/>
      <c r="F132" s="1840"/>
      <c r="G132" s="1840"/>
      <c r="H132" s="1840"/>
      <c r="I132" s="1840"/>
      <c r="J132" s="1840"/>
      <c r="K132" s="1840"/>
      <c r="L132" s="1840"/>
      <c r="M132" s="576"/>
      <c r="N132" s="303"/>
      <c r="O132" s="302" t="str">
        <f t="shared" si="8"/>
        <v/>
      </c>
      <c r="P132" s="304" t="str">
        <f t="shared" si="9"/>
        <v/>
      </c>
      <c r="Q132" s="47"/>
      <c r="R132" s="341"/>
      <c r="S132" s="33"/>
      <c r="T132" s="33"/>
      <c r="U132" s="33"/>
      <c r="V132" s="33"/>
      <c r="W132" s="33"/>
      <c r="X132" s="33"/>
    </row>
    <row r="133" spans="1:24" s="39" customFormat="1" ht="23.65" customHeight="1">
      <c r="A133" s="216"/>
      <c r="B133" s="156"/>
      <c r="C133" s="855"/>
      <c r="D133" s="1840"/>
      <c r="E133" s="1840"/>
      <c r="F133" s="1840"/>
      <c r="G133" s="1840"/>
      <c r="H133" s="1840"/>
      <c r="I133" s="1840"/>
      <c r="J133" s="1840"/>
      <c r="K133" s="1840"/>
      <c r="L133" s="1840"/>
      <c r="M133" s="576"/>
      <c r="N133" s="303"/>
      <c r="O133" s="302" t="str">
        <f t="shared" si="8"/>
        <v/>
      </c>
      <c r="P133" s="304" t="str">
        <f t="shared" si="9"/>
        <v/>
      </c>
      <c r="Q133" s="47"/>
      <c r="R133" s="341"/>
      <c r="S133" s="33"/>
      <c r="T133" s="33"/>
      <c r="U133" s="33"/>
      <c r="V133" s="33"/>
      <c r="W133" s="33"/>
      <c r="X133" s="33"/>
    </row>
    <row r="134" spans="1:24" s="39" customFormat="1" ht="23.65" customHeight="1">
      <c r="A134" s="216"/>
      <c r="B134" s="156"/>
      <c r="C134" s="855"/>
      <c r="D134" s="1840"/>
      <c r="E134" s="1840"/>
      <c r="F134" s="1840"/>
      <c r="G134" s="1840"/>
      <c r="H134" s="1840"/>
      <c r="I134" s="1840"/>
      <c r="J134" s="1840"/>
      <c r="K134" s="1840"/>
      <c r="L134" s="1840"/>
      <c r="M134" s="576"/>
      <c r="N134" s="303"/>
      <c r="O134" s="302" t="str">
        <f t="shared" si="8"/>
        <v/>
      </c>
      <c r="P134" s="304" t="str">
        <f t="shared" si="9"/>
        <v/>
      </c>
      <c r="Q134" s="47"/>
      <c r="R134" s="341"/>
      <c r="S134" s="33"/>
      <c r="T134" s="33"/>
      <c r="U134" s="33"/>
      <c r="V134" s="33"/>
      <c r="W134" s="33"/>
      <c r="X134" s="33"/>
    </row>
    <row r="135" spans="1:24" s="39" customFormat="1" ht="23.65" customHeight="1">
      <c r="A135" s="216"/>
      <c r="B135" s="156"/>
      <c r="C135" s="855"/>
      <c r="D135" s="1840"/>
      <c r="E135" s="1840"/>
      <c r="F135" s="1840"/>
      <c r="G135" s="1840"/>
      <c r="H135" s="1840"/>
      <c r="I135" s="1840"/>
      <c r="J135" s="1840"/>
      <c r="K135" s="1840"/>
      <c r="L135" s="1840"/>
      <c r="M135" s="576"/>
      <c r="N135" s="303"/>
      <c r="O135" s="302" t="str">
        <f t="shared" si="8"/>
        <v/>
      </c>
      <c r="P135" s="304" t="str">
        <f t="shared" si="9"/>
        <v/>
      </c>
      <c r="Q135" s="47"/>
      <c r="R135" s="341"/>
      <c r="S135" s="33"/>
      <c r="T135" s="33"/>
      <c r="U135" s="33"/>
      <c r="V135" s="33"/>
      <c r="W135" s="33"/>
      <c r="X135" s="33"/>
    </row>
    <row r="136" spans="1:24" s="39" customFormat="1" ht="23.65" customHeight="1">
      <c r="A136" s="216"/>
      <c r="B136" s="156"/>
      <c r="C136" s="855"/>
      <c r="D136" s="1840"/>
      <c r="E136" s="1840"/>
      <c r="F136" s="1840"/>
      <c r="G136" s="1840"/>
      <c r="H136" s="1840"/>
      <c r="I136" s="1840"/>
      <c r="J136" s="1840"/>
      <c r="K136" s="1840"/>
      <c r="L136" s="1840"/>
      <c r="M136" s="576"/>
      <c r="N136" s="303"/>
      <c r="O136" s="302" t="str">
        <f t="shared" si="8"/>
        <v/>
      </c>
      <c r="P136" s="304" t="str">
        <f t="shared" si="9"/>
        <v/>
      </c>
      <c r="Q136" s="47"/>
      <c r="R136" s="341"/>
      <c r="S136" s="33"/>
      <c r="T136" s="33"/>
      <c r="U136" s="33"/>
      <c r="V136" s="33"/>
      <c r="W136" s="33"/>
      <c r="X136" s="33"/>
    </row>
    <row r="137" spans="1:24" s="39" customFormat="1" ht="23.65" customHeight="1">
      <c r="A137" s="216"/>
      <c r="B137" s="156"/>
      <c r="C137" s="855"/>
      <c r="D137" s="1840"/>
      <c r="E137" s="1840"/>
      <c r="F137" s="1840"/>
      <c r="G137" s="1840"/>
      <c r="H137" s="1840"/>
      <c r="I137" s="1840"/>
      <c r="J137" s="1840"/>
      <c r="K137" s="1840"/>
      <c r="L137" s="1840"/>
      <c r="M137" s="576"/>
      <c r="N137" s="303"/>
      <c r="O137" s="302" t="str">
        <f t="shared" si="8"/>
        <v/>
      </c>
      <c r="P137" s="304" t="str">
        <f t="shared" si="9"/>
        <v/>
      </c>
      <c r="Q137" s="47"/>
      <c r="R137" s="341"/>
      <c r="S137" s="33"/>
      <c r="T137" s="33"/>
      <c r="U137" s="33"/>
      <c r="V137" s="33"/>
      <c r="W137" s="33"/>
      <c r="X137" s="33"/>
    </row>
    <row r="138" spans="1:24" s="39" customFormat="1" ht="23.65" customHeight="1">
      <c r="A138" s="216"/>
      <c r="B138" s="156"/>
      <c r="C138" s="855"/>
      <c r="D138" s="1840"/>
      <c r="E138" s="1840"/>
      <c r="F138" s="1840"/>
      <c r="G138" s="1840"/>
      <c r="H138" s="1840"/>
      <c r="I138" s="1840"/>
      <c r="J138" s="1840"/>
      <c r="K138" s="1840"/>
      <c r="L138" s="1840"/>
      <c r="M138" s="576"/>
      <c r="N138" s="303"/>
      <c r="O138" s="302" t="str">
        <f t="shared" si="8"/>
        <v/>
      </c>
      <c r="P138" s="304" t="str">
        <f t="shared" si="9"/>
        <v/>
      </c>
      <c r="Q138" s="47"/>
      <c r="R138" s="341"/>
      <c r="S138" s="33"/>
      <c r="T138" s="33"/>
      <c r="U138" s="33"/>
      <c r="V138" s="33"/>
      <c r="W138" s="33"/>
      <c r="X138" s="33"/>
    </row>
    <row r="139" spans="1:24" s="39" customFormat="1" ht="23.65" customHeight="1">
      <c r="A139" s="216"/>
      <c r="B139" s="156"/>
      <c r="C139" s="855"/>
      <c r="D139" s="1840"/>
      <c r="E139" s="1840"/>
      <c r="F139" s="1840"/>
      <c r="G139" s="1840"/>
      <c r="H139" s="1840"/>
      <c r="I139" s="1840"/>
      <c r="J139" s="1840"/>
      <c r="K139" s="1840"/>
      <c r="L139" s="1840"/>
      <c r="M139" s="576"/>
      <c r="N139" s="303"/>
      <c r="O139" s="302" t="str">
        <f t="shared" si="8"/>
        <v/>
      </c>
      <c r="P139" s="304" t="str">
        <f t="shared" si="9"/>
        <v/>
      </c>
      <c r="Q139" s="47"/>
      <c r="R139" s="341"/>
      <c r="S139" s="33"/>
      <c r="T139" s="33"/>
      <c r="U139" s="33"/>
      <c r="V139" s="33"/>
      <c r="W139" s="33"/>
      <c r="X139" s="33"/>
    </row>
    <row r="140" spans="1:24" s="39" customFormat="1" ht="23.65" customHeight="1">
      <c r="A140" s="216"/>
      <c r="B140" s="156"/>
      <c r="C140" s="855"/>
      <c r="D140" s="1840"/>
      <c r="E140" s="1840"/>
      <c r="F140" s="1840"/>
      <c r="G140" s="1840"/>
      <c r="H140" s="1840"/>
      <c r="I140" s="1840"/>
      <c r="J140" s="1840"/>
      <c r="K140" s="1840"/>
      <c r="L140" s="1840"/>
      <c r="M140" s="576"/>
      <c r="N140" s="303"/>
      <c r="O140" s="302" t="str">
        <f t="shared" si="8"/>
        <v/>
      </c>
      <c r="P140" s="304" t="str">
        <f t="shared" si="9"/>
        <v/>
      </c>
      <c r="Q140" s="47"/>
      <c r="R140" s="341"/>
      <c r="S140" s="33"/>
      <c r="T140" s="33"/>
      <c r="U140" s="33"/>
      <c r="V140" s="33"/>
      <c r="W140" s="33"/>
      <c r="X140" s="33"/>
    </row>
    <row r="141" spans="1:24" s="39" customFormat="1" ht="23.65" customHeight="1">
      <c r="A141" s="216"/>
      <c r="B141" s="156"/>
      <c r="C141" s="855"/>
      <c r="D141" s="1840"/>
      <c r="E141" s="1840"/>
      <c r="F141" s="1840"/>
      <c r="G141" s="1840"/>
      <c r="H141" s="1840"/>
      <c r="I141" s="1840"/>
      <c r="J141" s="1840"/>
      <c r="K141" s="1840"/>
      <c r="L141" s="1840"/>
      <c r="M141" s="576"/>
      <c r="N141" s="303"/>
      <c r="O141" s="302" t="str">
        <f t="shared" si="8"/>
        <v/>
      </c>
      <c r="P141" s="304" t="str">
        <f t="shared" si="9"/>
        <v/>
      </c>
      <c r="Q141" s="47"/>
      <c r="R141" s="341"/>
      <c r="S141" s="33"/>
      <c r="T141" s="33"/>
      <c r="U141" s="33"/>
      <c r="V141" s="33"/>
      <c r="W141" s="33"/>
      <c r="X141" s="33"/>
    </row>
    <row r="142" spans="1:24" s="39" customFormat="1" ht="23.65" customHeight="1">
      <c r="A142" s="216"/>
      <c r="B142" s="156"/>
      <c r="C142" s="855"/>
      <c r="D142" s="1840"/>
      <c r="E142" s="1840"/>
      <c r="F142" s="1840"/>
      <c r="G142" s="1840"/>
      <c r="H142" s="1840"/>
      <c r="I142" s="1840"/>
      <c r="J142" s="1840"/>
      <c r="K142" s="1840"/>
      <c r="L142" s="1840"/>
      <c r="M142" s="576"/>
      <c r="N142" s="303"/>
      <c r="O142" s="302" t="str">
        <f t="shared" si="8"/>
        <v/>
      </c>
      <c r="P142" s="304" t="str">
        <f t="shared" si="9"/>
        <v/>
      </c>
      <c r="Q142" s="47"/>
      <c r="R142" s="341"/>
      <c r="S142" s="33"/>
      <c r="T142" s="33"/>
      <c r="U142" s="33"/>
      <c r="V142" s="33"/>
      <c r="W142" s="33"/>
      <c r="X142" s="33"/>
    </row>
    <row r="143" spans="1:24" s="39" customFormat="1" ht="23.65" customHeight="1">
      <c r="A143" s="216"/>
      <c r="B143" s="156"/>
      <c r="C143" s="855"/>
      <c r="D143" s="1840"/>
      <c r="E143" s="1840"/>
      <c r="F143" s="1840"/>
      <c r="G143" s="1840"/>
      <c r="H143" s="1840"/>
      <c r="I143" s="1840"/>
      <c r="J143" s="1840"/>
      <c r="K143" s="1840"/>
      <c r="L143" s="1840"/>
      <c r="M143" s="576"/>
      <c r="N143" s="303"/>
      <c r="O143" s="302" t="str">
        <f t="shared" si="8"/>
        <v/>
      </c>
      <c r="P143" s="304" t="str">
        <f t="shared" si="9"/>
        <v/>
      </c>
      <c r="Q143" s="47"/>
      <c r="R143" s="341"/>
      <c r="S143" s="33"/>
      <c r="T143" s="33"/>
      <c r="U143" s="33"/>
      <c r="V143" s="33"/>
      <c r="W143" s="33"/>
      <c r="X143" s="33"/>
    </row>
    <row r="144" spans="1:24" s="39" customFormat="1" ht="23.65" customHeight="1">
      <c r="A144" s="216"/>
      <c r="B144" s="156"/>
      <c r="C144" s="855"/>
      <c r="D144" s="1840"/>
      <c r="E144" s="1840"/>
      <c r="F144" s="1840"/>
      <c r="G144" s="1840"/>
      <c r="H144" s="1840"/>
      <c r="I144" s="1840"/>
      <c r="J144" s="1840"/>
      <c r="K144" s="1840"/>
      <c r="L144" s="1840"/>
      <c r="M144" s="576"/>
      <c r="N144" s="303"/>
      <c r="O144" s="302" t="str">
        <f t="shared" si="8"/>
        <v/>
      </c>
      <c r="P144" s="304" t="str">
        <f t="shared" si="9"/>
        <v/>
      </c>
      <c r="Q144" s="47"/>
      <c r="R144" s="341"/>
      <c r="S144" s="33"/>
      <c r="T144" s="33"/>
      <c r="U144" s="33"/>
      <c r="V144" s="33"/>
      <c r="W144" s="33"/>
      <c r="X144" s="33"/>
    </row>
    <row r="145" spans="1:243" s="39" customFormat="1" ht="23.65" customHeight="1">
      <c r="A145" s="216"/>
      <c r="B145" s="156"/>
      <c r="C145" s="855"/>
      <c r="D145" s="1840"/>
      <c r="E145" s="1840"/>
      <c r="F145" s="1840"/>
      <c r="G145" s="1840"/>
      <c r="H145" s="1840"/>
      <c r="I145" s="1840"/>
      <c r="J145" s="1840"/>
      <c r="K145" s="1840"/>
      <c r="L145" s="1840"/>
      <c r="M145" s="576"/>
      <c r="N145" s="303"/>
      <c r="O145" s="302" t="str">
        <f t="shared" si="8"/>
        <v/>
      </c>
      <c r="P145" s="304" t="str">
        <f t="shared" si="9"/>
        <v/>
      </c>
      <c r="Q145" s="47"/>
      <c r="R145" s="341"/>
      <c r="S145" s="33"/>
      <c r="T145" s="33"/>
      <c r="U145" s="33"/>
      <c r="V145" s="33"/>
      <c r="W145" s="33"/>
      <c r="X145" s="33"/>
    </row>
    <row r="146" spans="1:243" s="39" customFormat="1" ht="23.65" customHeight="1">
      <c r="A146" s="216"/>
      <c r="B146" s="156"/>
      <c r="C146" s="855"/>
      <c r="D146" s="1840"/>
      <c r="E146" s="1840"/>
      <c r="F146" s="1840"/>
      <c r="G146" s="1840"/>
      <c r="H146" s="1840"/>
      <c r="I146" s="1840"/>
      <c r="J146" s="1840"/>
      <c r="K146" s="1840"/>
      <c r="L146" s="1840"/>
      <c r="M146" s="576"/>
      <c r="N146" s="303"/>
      <c r="O146" s="302" t="str">
        <f t="shared" si="8"/>
        <v/>
      </c>
      <c r="P146" s="304" t="str">
        <f t="shared" si="9"/>
        <v/>
      </c>
      <c r="Q146" s="47"/>
      <c r="R146" s="341"/>
      <c r="S146" s="33"/>
      <c r="T146" s="33"/>
      <c r="U146" s="33"/>
      <c r="V146" s="33"/>
      <c r="W146" s="33"/>
      <c r="X146" s="33"/>
    </row>
    <row r="147" spans="1:243" s="39" customFormat="1" ht="23.65" customHeight="1">
      <c r="A147" s="216"/>
      <c r="B147" s="156"/>
      <c r="C147" s="855"/>
      <c r="D147" s="1840"/>
      <c r="E147" s="1840"/>
      <c r="F147" s="1840"/>
      <c r="G147" s="1840"/>
      <c r="H147" s="1840"/>
      <c r="I147" s="1840"/>
      <c r="J147" s="1840"/>
      <c r="K147" s="1840"/>
      <c r="L147" s="1840"/>
      <c r="M147" s="576"/>
      <c r="N147" s="303"/>
      <c r="O147" s="302" t="str">
        <f t="shared" si="8"/>
        <v/>
      </c>
      <c r="P147" s="304" t="str">
        <f t="shared" si="9"/>
        <v/>
      </c>
      <c r="Q147" s="47"/>
      <c r="R147" s="341"/>
      <c r="S147" s="33"/>
      <c r="T147" s="33"/>
      <c r="U147" s="33"/>
      <c r="V147" s="33"/>
      <c r="W147" s="33"/>
      <c r="X147" s="33"/>
    </row>
    <row r="148" spans="1:243" s="39" customFormat="1" ht="23.65" customHeight="1">
      <c r="A148" s="216"/>
      <c r="B148" s="156"/>
      <c r="C148" s="855"/>
      <c r="D148" s="1840"/>
      <c r="E148" s="1840"/>
      <c r="F148" s="1840"/>
      <c r="G148" s="1840"/>
      <c r="H148" s="1840"/>
      <c r="I148" s="1840"/>
      <c r="J148" s="1840"/>
      <c r="K148" s="1840"/>
      <c r="L148" s="1840"/>
      <c r="M148" s="576"/>
      <c r="N148" s="303"/>
      <c r="O148" s="302" t="str">
        <f t="shared" si="8"/>
        <v/>
      </c>
      <c r="P148" s="304" t="str">
        <f t="shared" si="9"/>
        <v/>
      </c>
      <c r="Q148" s="47"/>
      <c r="R148" s="341"/>
      <c r="S148" s="33"/>
      <c r="T148" s="33"/>
      <c r="U148" s="33"/>
      <c r="V148" s="33"/>
      <c r="W148" s="33"/>
      <c r="X148" s="33"/>
    </row>
    <row r="149" spans="1:243" s="39" customFormat="1" ht="23.65" customHeight="1">
      <c r="A149" s="216"/>
      <c r="B149" s="156"/>
      <c r="C149" s="855"/>
      <c r="D149" s="1840"/>
      <c r="E149" s="1840"/>
      <c r="F149" s="1840"/>
      <c r="G149" s="1840"/>
      <c r="H149" s="1840"/>
      <c r="I149" s="1840"/>
      <c r="J149" s="1840"/>
      <c r="K149" s="1840"/>
      <c r="L149" s="1840"/>
      <c r="M149" s="576"/>
      <c r="N149" s="303"/>
      <c r="O149" s="302" t="str">
        <f t="shared" si="8"/>
        <v/>
      </c>
      <c r="P149" s="304" t="str">
        <f t="shared" si="9"/>
        <v/>
      </c>
      <c r="Q149" s="47"/>
      <c r="R149" s="341"/>
      <c r="S149" s="33"/>
      <c r="T149" s="33"/>
      <c r="U149" s="33"/>
      <c r="V149" s="33"/>
      <c r="W149" s="33"/>
      <c r="X149" s="33"/>
    </row>
    <row r="150" spans="1:243" s="42" customFormat="1" ht="6" customHeight="1">
      <c r="A150" s="363"/>
      <c r="B150" s="18"/>
      <c r="C150" s="822"/>
      <c r="D150" s="822"/>
      <c r="E150" s="823"/>
      <c r="F150" s="823"/>
      <c r="G150" s="823"/>
      <c r="H150" s="823"/>
      <c r="I150" s="823"/>
      <c r="J150" s="823"/>
      <c r="K150" s="822"/>
      <c r="L150" s="822"/>
      <c r="M150" s="18"/>
      <c r="N150" s="18"/>
      <c r="O150" s="258"/>
      <c r="P150" s="258"/>
      <c r="Q150" s="1"/>
      <c r="R150" s="374"/>
      <c r="S150" s="34"/>
      <c r="T150" s="34"/>
      <c r="U150" s="34"/>
      <c r="V150" s="34"/>
      <c r="W150" s="34"/>
      <c r="X150" s="34"/>
    </row>
    <row r="151" spans="1:243" s="38" customFormat="1" ht="21" customHeight="1">
      <c r="A151" s="370"/>
      <c r="B151" s="1852" t="s">
        <v>68</v>
      </c>
      <c r="C151" s="1853"/>
      <c r="D151" s="1853"/>
      <c r="E151" s="1853"/>
      <c r="F151" s="1853"/>
      <c r="G151" s="1853"/>
      <c r="H151" s="1853"/>
      <c r="I151" s="1853"/>
      <c r="J151" s="1853"/>
      <c r="K151" s="1853"/>
      <c r="L151" s="1853"/>
      <c r="M151" s="1852"/>
      <c r="N151" s="1852"/>
      <c r="O151" s="1852"/>
      <c r="P151" s="1852"/>
      <c r="Q151" s="1852"/>
      <c r="R151" s="388"/>
      <c r="S151" s="37"/>
      <c r="T151" s="37"/>
      <c r="U151" s="37"/>
      <c r="V151" s="37"/>
      <c r="W151" s="37"/>
      <c r="X151" s="37"/>
    </row>
    <row r="152" spans="1:243" s="39" customFormat="1" ht="12.75" customHeight="1">
      <c r="A152" s="363"/>
      <c r="B152" s="27" t="str">
        <f>'1-MPN'!$B$64</f>
        <v>FAPESP,  SETEMBRO DE 2015</v>
      </c>
      <c r="C152" s="899"/>
      <c r="D152" s="899"/>
      <c r="E152" s="899"/>
      <c r="F152" s="899"/>
      <c r="G152" s="899"/>
      <c r="H152" s="899"/>
      <c r="I152" s="899"/>
      <c r="J152" s="899"/>
      <c r="K152" s="899"/>
      <c r="L152" s="899"/>
      <c r="M152" s="27"/>
      <c r="N152" s="27"/>
      <c r="O152" s="27"/>
      <c r="P152" s="27"/>
      <c r="Q152" s="27">
        <v>3</v>
      </c>
      <c r="R152" s="373"/>
      <c r="S152" s="33"/>
      <c r="T152" s="33"/>
      <c r="U152" s="33"/>
      <c r="V152" s="33"/>
      <c r="W152" s="33"/>
      <c r="X152" s="33"/>
    </row>
    <row r="153" spans="1:243" s="51" customFormat="1" ht="18">
      <c r="A153" s="573"/>
      <c r="B153" s="602" t="str">
        <f>B107</f>
        <v>8- DESPESAS COM DIÁRIAS NO PAÍS E NO EXTERIOR</v>
      </c>
      <c r="C153" s="832"/>
      <c r="D153" s="832"/>
      <c r="E153" s="831"/>
      <c r="F153" s="831"/>
      <c r="G153" s="831"/>
      <c r="H153" s="831"/>
      <c r="I153" s="831"/>
      <c r="J153" s="832"/>
      <c r="K153" s="831"/>
      <c r="L153" s="831"/>
      <c r="R153" s="573"/>
    </row>
    <row r="154" spans="1:243" s="38" customFormat="1" ht="31.5" customHeight="1">
      <c r="A154" s="370"/>
      <c r="B154" s="567" t="s">
        <v>1</v>
      </c>
      <c r="C154" s="814" t="s">
        <v>7</v>
      </c>
      <c r="D154" s="1581" t="s">
        <v>8</v>
      </c>
      <c r="E154" s="1581"/>
      <c r="F154" s="1581"/>
      <c r="G154" s="1581"/>
      <c r="H154" s="1581"/>
      <c r="I154" s="1581"/>
      <c r="J154" s="1581"/>
      <c r="K154" s="1581"/>
      <c r="L154" s="1581"/>
      <c r="M154" s="305" t="s">
        <v>142</v>
      </c>
      <c r="N154" s="566" t="s">
        <v>3</v>
      </c>
      <c r="O154" s="419" t="s">
        <v>108</v>
      </c>
      <c r="P154" s="419" t="s">
        <v>110</v>
      </c>
      <c r="Q154" s="567" t="s">
        <v>2</v>
      </c>
      <c r="R154" s="388"/>
      <c r="S154" s="37"/>
      <c r="T154" s="37"/>
      <c r="U154" s="37"/>
      <c r="V154" s="37"/>
      <c r="W154" s="37"/>
      <c r="X154" s="37"/>
    </row>
    <row r="155" spans="1:243" s="39" customFormat="1" ht="23.65" customHeight="1">
      <c r="A155" s="216"/>
      <c r="B155" s="156"/>
      <c r="C155" s="855"/>
      <c r="D155" s="1840"/>
      <c r="E155" s="1840"/>
      <c r="F155" s="1840"/>
      <c r="G155" s="1840"/>
      <c r="H155" s="1840"/>
      <c r="I155" s="1840"/>
      <c r="J155" s="1840"/>
      <c r="K155" s="1840"/>
      <c r="L155" s="1840"/>
      <c r="M155" s="576"/>
      <c r="N155" s="303"/>
      <c r="O155" s="302" t="str">
        <f t="shared" ref="O155:O195" si="10">IF(M155="DIP",C155*N155,"")</f>
        <v/>
      </c>
      <c r="P155" s="304" t="str">
        <f t="shared" ref="P155:P195" si="11">IF(M155="DIE",C155*N155,"")</f>
        <v/>
      </c>
      <c r="Q155" s="47"/>
      <c r="R155" s="341"/>
      <c r="S155" s="33"/>
      <c r="T155" s="33"/>
      <c r="U155" s="33"/>
      <c r="V155" s="33"/>
      <c r="W155" s="33"/>
      <c r="X155" s="33"/>
      <c r="IH155" s="40"/>
      <c r="II155" s="41"/>
    </row>
    <row r="156" spans="1:243" s="39" customFormat="1" ht="23.65" customHeight="1">
      <c r="A156" s="216"/>
      <c r="B156" s="156"/>
      <c r="C156" s="855"/>
      <c r="D156" s="1840"/>
      <c r="E156" s="1840"/>
      <c r="F156" s="1840"/>
      <c r="G156" s="1840"/>
      <c r="H156" s="1840"/>
      <c r="I156" s="1840"/>
      <c r="J156" s="1840"/>
      <c r="K156" s="1840"/>
      <c r="L156" s="1840"/>
      <c r="M156" s="576"/>
      <c r="N156" s="303"/>
      <c r="O156" s="302" t="str">
        <f t="shared" si="10"/>
        <v/>
      </c>
      <c r="P156" s="304" t="str">
        <f t="shared" si="11"/>
        <v/>
      </c>
      <c r="Q156" s="47"/>
      <c r="R156" s="341"/>
      <c r="S156" s="33"/>
      <c r="T156" s="33"/>
      <c r="U156" s="33"/>
      <c r="V156" s="33"/>
      <c r="W156" s="33"/>
      <c r="X156" s="33"/>
      <c r="IH156" s="40"/>
      <c r="II156" s="41"/>
    </row>
    <row r="157" spans="1:243" s="39" customFormat="1" ht="23.65" customHeight="1">
      <c r="A157" s="216"/>
      <c r="B157" s="156"/>
      <c r="C157" s="855"/>
      <c r="D157" s="1840"/>
      <c r="E157" s="1840"/>
      <c r="F157" s="1840"/>
      <c r="G157" s="1840"/>
      <c r="H157" s="1840"/>
      <c r="I157" s="1840"/>
      <c r="J157" s="1840"/>
      <c r="K157" s="1840"/>
      <c r="L157" s="1840"/>
      <c r="M157" s="576"/>
      <c r="N157" s="303"/>
      <c r="O157" s="302" t="str">
        <f t="shared" si="10"/>
        <v/>
      </c>
      <c r="P157" s="304" t="str">
        <f t="shared" si="11"/>
        <v/>
      </c>
      <c r="Q157" s="47"/>
      <c r="R157" s="341"/>
      <c r="S157" s="33"/>
      <c r="T157" s="33"/>
      <c r="U157" s="33"/>
      <c r="V157" s="33"/>
      <c r="W157" s="33"/>
      <c r="X157" s="33"/>
      <c r="IH157" s="41"/>
      <c r="II157" s="41"/>
    </row>
    <row r="158" spans="1:243" s="39" customFormat="1" ht="23.65" customHeight="1">
      <c r="A158" s="216"/>
      <c r="B158" s="156"/>
      <c r="C158" s="855"/>
      <c r="D158" s="1840"/>
      <c r="E158" s="1840"/>
      <c r="F158" s="1840"/>
      <c r="G158" s="1840"/>
      <c r="H158" s="1840"/>
      <c r="I158" s="1840"/>
      <c r="J158" s="1840"/>
      <c r="K158" s="1840"/>
      <c r="L158" s="1840"/>
      <c r="M158" s="576"/>
      <c r="N158" s="303"/>
      <c r="O158" s="302" t="str">
        <f t="shared" si="10"/>
        <v/>
      </c>
      <c r="P158" s="304" t="str">
        <f t="shared" si="11"/>
        <v/>
      </c>
      <c r="Q158" s="47"/>
      <c r="R158" s="341"/>
      <c r="S158" s="33"/>
      <c r="T158" s="33"/>
      <c r="U158" s="33"/>
      <c r="V158" s="33"/>
      <c r="W158" s="33"/>
      <c r="X158" s="33"/>
      <c r="IH158" s="41"/>
      <c r="II158" s="41"/>
    </row>
    <row r="159" spans="1:243" s="39" customFormat="1" ht="23.65" customHeight="1">
      <c r="A159" s="216"/>
      <c r="B159" s="156"/>
      <c r="C159" s="855"/>
      <c r="D159" s="1840"/>
      <c r="E159" s="1840"/>
      <c r="F159" s="1840"/>
      <c r="G159" s="1840"/>
      <c r="H159" s="1840"/>
      <c r="I159" s="1840"/>
      <c r="J159" s="1840"/>
      <c r="K159" s="1840"/>
      <c r="L159" s="1840"/>
      <c r="M159" s="576"/>
      <c r="N159" s="303"/>
      <c r="O159" s="302" t="str">
        <f t="shared" si="10"/>
        <v/>
      </c>
      <c r="P159" s="304" t="str">
        <f t="shared" si="11"/>
        <v/>
      </c>
      <c r="Q159" s="47"/>
      <c r="R159" s="341"/>
      <c r="S159" s="33"/>
      <c r="T159" s="33"/>
      <c r="U159" s="33"/>
      <c r="V159" s="33"/>
      <c r="W159" s="33"/>
      <c r="X159" s="33"/>
    </row>
    <row r="160" spans="1:243" s="39" customFormat="1" ht="23.65" customHeight="1">
      <c r="A160" s="216"/>
      <c r="B160" s="156"/>
      <c r="C160" s="855"/>
      <c r="D160" s="1840"/>
      <c r="E160" s="1840"/>
      <c r="F160" s="1840"/>
      <c r="G160" s="1840"/>
      <c r="H160" s="1840"/>
      <c r="I160" s="1840"/>
      <c r="J160" s="1840"/>
      <c r="K160" s="1840"/>
      <c r="L160" s="1840"/>
      <c r="M160" s="576"/>
      <c r="N160" s="303"/>
      <c r="O160" s="302" t="str">
        <f t="shared" si="10"/>
        <v/>
      </c>
      <c r="P160" s="304" t="str">
        <f t="shared" si="11"/>
        <v/>
      </c>
      <c r="Q160" s="47"/>
      <c r="R160" s="341"/>
      <c r="S160" s="33"/>
      <c r="T160" s="33"/>
      <c r="U160" s="33"/>
      <c r="V160" s="33"/>
      <c r="W160" s="33"/>
      <c r="X160" s="33"/>
    </row>
    <row r="161" spans="1:243" s="39" customFormat="1" ht="23.65" customHeight="1">
      <c r="A161" s="216"/>
      <c r="B161" s="156"/>
      <c r="C161" s="855"/>
      <c r="D161" s="1840"/>
      <c r="E161" s="1840"/>
      <c r="F161" s="1840"/>
      <c r="G161" s="1840"/>
      <c r="H161" s="1840"/>
      <c r="I161" s="1840"/>
      <c r="J161" s="1840"/>
      <c r="K161" s="1840"/>
      <c r="L161" s="1840"/>
      <c r="M161" s="576"/>
      <c r="N161" s="303"/>
      <c r="O161" s="302" t="str">
        <f t="shared" si="10"/>
        <v/>
      </c>
      <c r="P161" s="304" t="str">
        <f t="shared" si="11"/>
        <v/>
      </c>
      <c r="Q161" s="47"/>
      <c r="R161" s="341"/>
      <c r="S161" s="33"/>
      <c r="T161" s="33"/>
      <c r="U161" s="33"/>
      <c r="V161" s="33"/>
      <c r="W161" s="33"/>
      <c r="X161" s="33"/>
    </row>
    <row r="162" spans="1:243" s="39" customFormat="1" ht="23.65" customHeight="1">
      <c r="A162" s="216"/>
      <c r="B162" s="156"/>
      <c r="C162" s="855"/>
      <c r="D162" s="1840"/>
      <c r="E162" s="1840"/>
      <c r="F162" s="1840"/>
      <c r="G162" s="1840"/>
      <c r="H162" s="1840"/>
      <c r="I162" s="1840"/>
      <c r="J162" s="1840"/>
      <c r="K162" s="1840"/>
      <c r="L162" s="1840"/>
      <c r="M162" s="576"/>
      <c r="N162" s="303"/>
      <c r="O162" s="302" t="str">
        <f t="shared" si="10"/>
        <v/>
      </c>
      <c r="P162" s="304" t="str">
        <f t="shared" si="11"/>
        <v/>
      </c>
      <c r="Q162" s="47"/>
      <c r="R162" s="341"/>
      <c r="S162" s="33"/>
      <c r="T162" s="33"/>
      <c r="U162" s="33"/>
      <c r="V162" s="33"/>
      <c r="W162" s="33"/>
      <c r="X162" s="33"/>
    </row>
    <row r="163" spans="1:243" s="39" customFormat="1" ht="23.65" customHeight="1">
      <c r="A163" s="216"/>
      <c r="B163" s="156"/>
      <c r="C163" s="156"/>
      <c r="D163" s="1840"/>
      <c r="E163" s="1840"/>
      <c r="F163" s="1840"/>
      <c r="G163" s="1840"/>
      <c r="H163" s="1840"/>
      <c r="I163" s="1840"/>
      <c r="J163" s="1840"/>
      <c r="K163" s="1840"/>
      <c r="L163" s="1841"/>
      <c r="M163" s="576"/>
      <c r="N163" s="303"/>
      <c r="O163" s="302" t="str">
        <f t="shared" si="10"/>
        <v/>
      </c>
      <c r="P163" s="304" t="str">
        <f t="shared" si="11"/>
        <v/>
      </c>
      <c r="Q163" s="47"/>
      <c r="R163" s="341"/>
      <c r="S163" s="33"/>
      <c r="T163" s="33"/>
      <c r="U163" s="33"/>
      <c r="V163" s="33"/>
      <c r="W163" s="33"/>
      <c r="X163" s="33"/>
    </row>
    <row r="164" spans="1:243" s="39" customFormat="1" ht="23.65" customHeight="1">
      <c r="A164" s="216"/>
      <c r="B164" s="156"/>
      <c r="C164" s="156"/>
      <c r="D164" s="1840"/>
      <c r="E164" s="1840"/>
      <c r="F164" s="1840"/>
      <c r="G164" s="1840"/>
      <c r="H164" s="1840"/>
      <c r="I164" s="1840"/>
      <c r="J164" s="1840"/>
      <c r="K164" s="1840"/>
      <c r="L164" s="1841"/>
      <c r="M164" s="576"/>
      <c r="N164" s="303"/>
      <c r="O164" s="302" t="str">
        <f t="shared" si="10"/>
        <v/>
      </c>
      <c r="P164" s="304" t="str">
        <f t="shared" si="11"/>
        <v/>
      </c>
      <c r="Q164" s="47"/>
      <c r="R164" s="341"/>
      <c r="S164" s="33"/>
      <c r="T164" s="33"/>
      <c r="U164" s="33"/>
      <c r="V164" s="33"/>
      <c r="W164" s="33"/>
      <c r="X164" s="33"/>
    </row>
    <row r="165" spans="1:243" s="39" customFormat="1" ht="23.65" customHeight="1">
      <c r="A165" s="216"/>
      <c r="B165" s="156"/>
      <c r="C165" s="156"/>
      <c r="D165" s="1840"/>
      <c r="E165" s="1840"/>
      <c r="F165" s="1840"/>
      <c r="G165" s="1840"/>
      <c r="H165" s="1840"/>
      <c r="I165" s="1840"/>
      <c r="J165" s="1840"/>
      <c r="K165" s="1840"/>
      <c r="L165" s="1841"/>
      <c r="M165" s="576"/>
      <c r="N165" s="303"/>
      <c r="O165" s="302" t="str">
        <f t="shared" si="10"/>
        <v/>
      </c>
      <c r="P165" s="304" t="str">
        <f t="shared" si="11"/>
        <v/>
      </c>
      <c r="Q165" s="47"/>
      <c r="R165" s="341"/>
      <c r="S165" s="33"/>
      <c r="T165" s="33"/>
      <c r="U165" s="33"/>
      <c r="V165" s="33"/>
      <c r="W165" s="33"/>
      <c r="X165" s="33"/>
      <c r="IH165" s="40"/>
      <c r="II165" s="41"/>
    </row>
    <row r="166" spans="1:243" s="39" customFormat="1" ht="23.65" customHeight="1">
      <c r="A166" s="216"/>
      <c r="B166" s="156"/>
      <c r="C166" s="156"/>
      <c r="D166" s="1840"/>
      <c r="E166" s="1840"/>
      <c r="F166" s="1840"/>
      <c r="G166" s="1840"/>
      <c r="H166" s="1840"/>
      <c r="I166" s="1840"/>
      <c r="J166" s="1840"/>
      <c r="K166" s="1840"/>
      <c r="L166" s="1841"/>
      <c r="M166" s="576"/>
      <c r="N166" s="303"/>
      <c r="O166" s="302" t="str">
        <f t="shared" si="10"/>
        <v/>
      </c>
      <c r="P166" s="304" t="str">
        <f t="shared" si="11"/>
        <v/>
      </c>
      <c r="Q166" s="47"/>
      <c r="R166" s="341"/>
      <c r="S166" s="33"/>
      <c r="T166" s="33"/>
      <c r="U166" s="33"/>
      <c r="V166" s="33"/>
      <c r="W166" s="33"/>
      <c r="X166" s="33"/>
      <c r="IH166" s="41"/>
      <c r="II166" s="41"/>
    </row>
    <row r="167" spans="1:243" s="39" customFormat="1" ht="23.65" customHeight="1">
      <c r="A167" s="216"/>
      <c r="B167" s="156"/>
      <c r="C167" s="156"/>
      <c r="D167" s="1840"/>
      <c r="E167" s="1840"/>
      <c r="F167" s="1840"/>
      <c r="G167" s="1840"/>
      <c r="H167" s="1840"/>
      <c r="I167" s="1840"/>
      <c r="J167" s="1840"/>
      <c r="K167" s="1840"/>
      <c r="L167" s="1841"/>
      <c r="M167" s="576"/>
      <c r="N167" s="303"/>
      <c r="O167" s="302" t="str">
        <f t="shared" si="10"/>
        <v/>
      </c>
      <c r="P167" s="304" t="str">
        <f t="shared" si="11"/>
        <v/>
      </c>
      <c r="Q167" s="47"/>
      <c r="R167" s="341"/>
      <c r="S167" s="33"/>
      <c r="T167" s="33"/>
      <c r="U167" s="33"/>
      <c r="V167" s="33"/>
      <c r="W167" s="33"/>
      <c r="X167" s="33"/>
      <c r="IH167" s="41"/>
      <c r="II167" s="41"/>
    </row>
    <row r="168" spans="1:243" s="39" customFormat="1" ht="23.65" customHeight="1">
      <c r="A168" s="216"/>
      <c r="B168" s="156"/>
      <c r="C168" s="156"/>
      <c r="D168" s="1840"/>
      <c r="E168" s="1840"/>
      <c r="F168" s="1840"/>
      <c r="G168" s="1840"/>
      <c r="H168" s="1840"/>
      <c r="I168" s="1840"/>
      <c r="J168" s="1840"/>
      <c r="K168" s="1840"/>
      <c r="L168" s="1841"/>
      <c r="M168" s="576"/>
      <c r="N168" s="303"/>
      <c r="O168" s="302" t="str">
        <f t="shared" si="10"/>
        <v/>
      </c>
      <c r="P168" s="304" t="str">
        <f t="shared" si="11"/>
        <v/>
      </c>
      <c r="Q168" s="47"/>
      <c r="R168" s="341"/>
      <c r="S168" s="33"/>
      <c r="T168" s="33"/>
      <c r="U168" s="33"/>
      <c r="V168" s="33"/>
      <c r="W168" s="33"/>
      <c r="X168" s="33"/>
    </row>
    <row r="169" spans="1:243" s="39" customFormat="1" ht="23.65" customHeight="1">
      <c r="A169" s="216"/>
      <c r="B169" s="156"/>
      <c r="C169" s="855"/>
      <c r="D169" s="1840"/>
      <c r="E169" s="1840"/>
      <c r="F169" s="1840"/>
      <c r="G169" s="1840"/>
      <c r="H169" s="1840"/>
      <c r="I169" s="1840"/>
      <c r="J169" s="1840"/>
      <c r="K169" s="1840"/>
      <c r="L169" s="1840"/>
      <c r="M169" s="576"/>
      <c r="N169" s="303"/>
      <c r="O169" s="302" t="str">
        <f t="shared" si="10"/>
        <v/>
      </c>
      <c r="P169" s="304" t="str">
        <f t="shared" si="11"/>
        <v/>
      </c>
      <c r="Q169" s="47"/>
      <c r="R169" s="341"/>
      <c r="S169" s="33"/>
      <c r="T169" s="33"/>
      <c r="U169" s="33"/>
      <c r="V169" s="33"/>
      <c r="W169" s="33"/>
      <c r="X169" s="33"/>
      <c r="IH169" s="41"/>
      <c r="II169" s="41"/>
    </row>
    <row r="170" spans="1:243" s="39" customFormat="1" ht="23.65" customHeight="1">
      <c r="A170" s="216"/>
      <c r="B170" s="156"/>
      <c r="C170" s="855"/>
      <c r="D170" s="1840"/>
      <c r="E170" s="1840"/>
      <c r="F170" s="1840"/>
      <c r="G170" s="1840"/>
      <c r="H170" s="1840"/>
      <c r="I170" s="1840"/>
      <c r="J170" s="1840"/>
      <c r="K170" s="1840"/>
      <c r="L170" s="1840"/>
      <c r="M170" s="576"/>
      <c r="N170" s="303"/>
      <c r="O170" s="302" t="str">
        <f t="shared" si="10"/>
        <v/>
      </c>
      <c r="P170" s="304" t="str">
        <f t="shared" si="11"/>
        <v/>
      </c>
      <c r="Q170" s="47"/>
      <c r="R170" s="341"/>
      <c r="S170" s="33"/>
      <c r="T170" s="33"/>
      <c r="U170" s="33"/>
      <c r="V170" s="33"/>
      <c r="W170" s="33"/>
      <c r="X170" s="33"/>
    </row>
    <row r="171" spans="1:243" s="39" customFormat="1" ht="23.65" customHeight="1">
      <c r="A171" s="216"/>
      <c r="B171" s="156"/>
      <c r="C171" s="855"/>
      <c r="D171" s="1840"/>
      <c r="E171" s="1840"/>
      <c r="F171" s="1840"/>
      <c r="G171" s="1840"/>
      <c r="H171" s="1840"/>
      <c r="I171" s="1840"/>
      <c r="J171" s="1840"/>
      <c r="K171" s="1840"/>
      <c r="L171" s="1840"/>
      <c r="M171" s="576"/>
      <c r="N171" s="303"/>
      <c r="O171" s="302" t="str">
        <f t="shared" si="10"/>
        <v/>
      </c>
      <c r="P171" s="304" t="str">
        <f t="shared" si="11"/>
        <v/>
      </c>
      <c r="Q171" s="47"/>
      <c r="R171" s="341"/>
      <c r="S171" s="33"/>
      <c r="T171" s="33"/>
      <c r="U171" s="33"/>
      <c r="V171" s="33"/>
      <c r="W171" s="33"/>
      <c r="X171" s="33"/>
    </row>
    <row r="172" spans="1:243" s="39" customFormat="1" ht="23.65" customHeight="1">
      <c r="A172" s="216"/>
      <c r="B172" s="156"/>
      <c r="C172" s="855"/>
      <c r="D172" s="1840"/>
      <c r="E172" s="1840"/>
      <c r="F172" s="1840"/>
      <c r="G172" s="1840"/>
      <c r="H172" s="1840"/>
      <c r="I172" s="1840"/>
      <c r="J172" s="1840"/>
      <c r="K172" s="1840"/>
      <c r="L172" s="1840"/>
      <c r="M172" s="576"/>
      <c r="N172" s="303"/>
      <c r="O172" s="302" t="str">
        <f t="shared" si="10"/>
        <v/>
      </c>
      <c r="P172" s="304" t="str">
        <f t="shared" si="11"/>
        <v/>
      </c>
      <c r="Q172" s="47"/>
      <c r="R172" s="341"/>
      <c r="S172" s="33"/>
      <c r="T172" s="33"/>
      <c r="U172" s="33"/>
      <c r="V172" s="33"/>
      <c r="W172" s="33"/>
      <c r="X172" s="33"/>
    </row>
    <row r="173" spans="1:243" s="39" customFormat="1" ht="23.65" customHeight="1">
      <c r="A173" s="216"/>
      <c r="B173" s="156"/>
      <c r="C173" s="855"/>
      <c r="D173" s="1840"/>
      <c r="E173" s="1840"/>
      <c r="F173" s="1840"/>
      <c r="G173" s="1840"/>
      <c r="H173" s="1840"/>
      <c r="I173" s="1840"/>
      <c r="J173" s="1840"/>
      <c r="K173" s="1840"/>
      <c r="L173" s="1840"/>
      <c r="M173" s="576"/>
      <c r="N173" s="303"/>
      <c r="O173" s="302" t="str">
        <f t="shared" si="10"/>
        <v/>
      </c>
      <c r="P173" s="304" t="str">
        <f t="shared" si="11"/>
        <v/>
      </c>
      <c r="Q173" s="47"/>
      <c r="R173" s="341"/>
      <c r="S173" s="33"/>
      <c r="T173" s="33"/>
      <c r="U173" s="33"/>
      <c r="V173" s="33"/>
      <c r="W173" s="33"/>
      <c r="X173" s="33"/>
    </row>
    <row r="174" spans="1:243" s="39" customFormat="1" ht="23.65" customHeight="1">
      <c r="A174" s="216"/>
      <c r="B174" s="156"/>
      <c r="C174" s="855"/>
      <c r="D174" s="1840"/>
      <c r="E174" s="1840"/>
      <c r="F174" s="1840"/>
      <c r="G174" s="1840"/>
      <c r="H174" s="1840"/>
      <c r="I174" s="1840"/>
      <c r="J174" s="1840"/>
      <c r="K174" s="1840"/>
      <c r="L174" s="1840"/>
      <c r="M174" s="576"/>
      <c r="N174" s="303"/>
      <c r="O174" s="302" t="str">
        <f t="shared" si="10"/>
        <v/>
      </c>
      <c r="P174" s="304" t="str">
        <f t="shared" si="11"/>
        <v/>
      </c>
      <c r="Q174" s="47"/>
      <c r="R174" s="341"/>
      <c r="S174" s="33"/>
      <c r="T174" s="33"/>
      <c r="U174" s="33"/>
      <c r="V174" s="33"/>
      <c r="W174" s="33"/>
      <c r="X174" s="33"/>
    </row>
    <row r="175" spans="1:243" s="39" customFormat="1" ht="23.65" customHeight="1">
      <c r="A175" s="216"/>
      <c r="B175" s="156"/>
      <c r="C175" s="855"/>
      <c r="D175" s="1840"/>
      <c r="E175" s="1840"/>
      <c r="F175" s="1840"/>
      <c r="G175" s="1840"/>
      <c r="H175" s="1840"/>
      <c r="I175" s="1840"/>
      <c r="J175" s="1840"/>
      <c r="K175" s="1840"/>
      <c r="L175" s="1840"/>
      <c r="M175" s="576"/>
      <c r="N175" s="303"/>
      <c r="O175" s="302" t="str">
        <f t="shared" si="10"/>
        <v/>
      </c>
      <c r="P175" s="304" t="str">
        <f t="shared" si="11"/>
        <v/>
      </c>
      <c r="Q175" s="47"/>
      <c r="R175" s="341"/>
      <c r="S175" s="33"/>
      <c r="T175" s="33"/>
      <c r="U175" s="33"/>
      <c r="V175" s="33"/>
      <c r="W175" s="33"/>
      <c r="X175" s="33"/>
    </row>
    <row r="176" spans="1:243" s="39" customFormat="1" ht="23.65" customHeight="1">
      <c r="A176" s="216"/>
      <c r="B176" s="156"/>
      <c r="C176" s="855"/>
      <c r="D176" s="1840"/>
      <c r="E176" s="1840"/>
      <c r="F176" s="1840"/>
      <c r="G176" s="1840"/>
      <c r="H176" s="1840"/>
      <c r="I176" s="1840"/>
      <c r="J176" s="1840"/>
      <c r="K176" s="1840"/>
      <c r="L176" s="1840"/>
      <c r="M176" s="576"/>
      <c r="N176" s="303"/>
      <c r="O176" s="302" t="str">
        <f t="shared" si="10"/>
        <v/>
      </c>
      <c r="P176" s="304" t="str">
        <f t="shared" si="11"/>
        <v/>
      </c>
      <c r="Q176" s="47"/>
      <c r="R176" s="341"/>
      <c r="S176" s="33"/>
      <c r="T176" s="33"/>
      <c r="U176" s="33"/>
      <c r="V176" s="33"/>
      <c r="W176" s="33"/>
      <c r="X176" s="33"/>
    </row>
    <row r="177" spans="1:24" s="39" customFormat="1" ht="23.65" customHeight="1">
      <c r="A177" s="216"/>
      <c r="B177" s="156"/>
      <c r="C177" s="855"/>
      <c r="D177" s="1840"/>
      <c r="E177" s="1840"/>
      <c r="F177" s="1840"/>
      <c r="G177" s="1840"/>
      <c r="H177" s="1840"/>
      <c r="I177" s="1840"/>
      <c r="J177" s="1840"/>
      <c r="K177" s="1840"/>
      <c r="L177" s="1840"/>
      <c r="M177" s="576"/>
      <c r="N177" s="303"/>
      <c r="O177" s="302" t="str">
        <f t="shared" si="10"/>
        <v/>
      </c>
      <c r="P177" s="304" t="str">
        <f t="shared" si="11"/>
        <v/>
      </c>
      <c r="Q177" s="47"/>
      <c r="R177" s="341"/>
      <c r="S177" s="33"/>
      <c r="T177" s="33"/>
      <c r="U177" s="33"/>
      <c r="V177" s="33"/>
      <c r="W177" s="33"/>
      <c r="X177" s="33"/>
    </row>
    <row r="178" spans="1:24" s="39" customFormat="1" ht="23.65" customHeight="1">
      <c r="A178" s="216"/>
      <c r="B178" s="156"/>
      <c r="C178" s="855"/>
      <c r="D178" s="1840"/>
      <c r="E178" s="1840"/>
      <c r="F178" s="1840"/>
      <c r="G178" s="1840"/>
      <c r="H178" s="1840"/>
      <c r="I178" s="1840"/>
      <c r="J178" s="1840"/>
      <c r="K178" s="1840"/>
      <c r="L178" s="1840"/>
      <c r="M178" s="576"/>
      <c r="N178" s="303"/>
      <c r="O178" s="302" t="str">
        <f t="shared" si="10"/>
        <v/>
      </c>
      <c r="P178" s="304" t="str">
        <f t="shared" si="11"/>
        <v/>
      </c>
      <c r="Q178" s="47"/>
      <c r="R178" s="341"/>
      <c r="S178" s="33"/>
      <c r="T178" s="33"/>
      <c r="U178" s="33"/>
      <c r="V178" s="33"/>
      <c r="W178" s="33"/>
      <c r="X178" s="33"/>
    </row>
    <row r="179" spans="1:24" s="39" customFormat="1" ht="23.65" customHeight="1">
      <c r="A179" s="216"/>
      <c r="B179" s="156"/>
      <c r="C179" s="855"/>
      <c r="D179" s="1840"/>
      <c r="E179" s="1840"/>
      <c r="F179" s="1840"/>
      <c r="G179" s="1840"/>
      <c r="H179" s="1840"/>
      <c r="I179" s="1840"/>
      <c r="J179" s="1840"/>
      <c r="K179" s="1840"/>
      <c r="L179" s="1840"/>
      <c r="M179" s="576"/>
      <c r="N179" s="303"/>
      <c r="O179" s="302" t="str">
        <f t="shared" si="10"/>
        <v/>
      </c>
      <c r="P179" s="304" t="str">
        <f t="shared" si="11"/>
        <v/>
      </c>
      <c r="Q179" s="47"/>
      <c r="R179" s="341"/>
      <c r="S179" s="33"/>
      <c r="T179" s="33"/>
      <c r="U179" s="33"/>
      <c r="V179" s="33"/>
      <c r="W179" s="33"/>
      <c r="X179" s="33"/>
    </row>
    <row r="180" spans="1:24" s="39" customFormat="1" ht="23.65" customHeight="1">
      <c r="A180" s="216"/>
      <c r="B180" s="156"/>
      <c r="C180" s="855"/>
      <c r="D180" s="1840"/>
      <c r="E180" s="1840"/>
      <c r="F180" s="1840"/>
      <c r="G180" s="1840"/>
      <c r="H180" s="1840"/>
      <c r="I180" s="1840"/>
      <c r="J180" s="1840"/>
      <c r="K180" s="1840"/>
      <c r="L180" s="1840"/>
      <c r="M180" s="576"/>
      <c r="N180" s="303"/>
      <c r="O180" s="302" t="str">
        <f t="shared" si="10"/>
        <v/>
      </c>
      <c r="P180" s="304" t="str">
        <f t="shared" si="11"/>
        <v/>
      </c>
      <c r="Q180" s="47"/>
      <c r="R180" s="341"/>
      <c r="S180" s="33"/>
      <c r="T180" s="33"/>
      <c r="U180" s="33"/>
      <c r="V180" s="33"/>
      <c r="W180" s="33"/>
      <c r="X180" s="33"/>
    </row>
    <row r="181" spans="1:24" s="39" customFormat="1" ht="23.65" customHeight="1">
      <c r="A181" s="216"/>
      <c r="B181" s="156"/>
      <c r="C181" s="855"/>
      <c r="D181" s="1840"/>
      <c r="E181" s="1840"/>
      <c r="F181" s="1840"/>
      <c r="G181" s="1840"/>
      <c r="H181" s="1840"/>
      <c r="I181" s="1840"/>
      <c r="J181" s="1840"/>
      <c r="K181" s="1840"/>
      <c r="L181" s="1840"/>
      <c r="M181" s="576"/>
      <c r="N181" s="303"/>
      <c r="O181" s="302" t="str">
        <f t="shared" si="10"/>
        <v/>
      </c>
      <c r="P181" s="304" t="str">
        <f t="shared" si="11"/>
        <v/>
      </c>
      <c r="Q181" s="47"/>
      <c r="R181" s="341"/>
      <c r="S181" s="33"/>
      <c r="T181" s="33"/>
      <c r="U181" s="33"/>
      <c r="V181" s="33"/>
      <c r="W181" s="33"/>
      <c r="X181" s="33"/>
    </row>
    <row r="182" spans="1:24" s="39" customFormat="1" ht="23.65" customHeight="1">
      <c r="A182" s="216"/>
      <c r="B182" s="156"/>
      <c r="C182" s="855"/>
      <c r="D182" s="1840"/>
      <c r="E182" s="1840"/>
      <c r="F182" s="1840"/>
      <c r="G182" s="1840"/>
      <c r="H182" s="1840"/>
      <c r="I182" s="1840"/>
      <c r="J182" s="1840"/>
      <c r="K182" s="1840"/>
      <c r="L182" s="1840"/>
      <c r="M182" s="576"/>
      <c r="N182" s="303"/>
      <c r="O182" s="302" t="str">
        <f t="shared" si="10"/>
        <v/>
      </c>
      <c r="P182" s="304" t="str">
        <f t="shared" si="11"/>
        <v/>
      </c>
      <c r="Q182" s="47"/>
      <c r="R182" s="341"/>
      <c r="S182" s="33"/>
      <c r="T182" s="33"/>
      <c r="U182" s="33"/>
      <c r="V182" s="33"/>
      <c r="W182" s="33"/>
      <c r="X182" s="33"/>
    </row>
    <row r="183" spans="1:24" s="39" customFormat="1" ht="23.65" customHeight="1">
      <c r="A183" s="216"/>
      <c r="B183" s="156"/>
      <c r="C183" s="855"/>
      <c r="D183" s="1840"/>
      <c r="E183" s="1840"/>
      <c r="F183" s="1840"/>
      <c r="G183" s="1840"/>
      <c r="H183" s="1840"/>
      <c r="I183" s="1840"/>
      <c r="J183" s="1840"/>
      <c r="K183" s="1840"/>
      <c r="L183" s="1840"/>
      <c r="M183" s="576"/>
      <c r="N183" s="303"/>
      <c r="O183" s="302" t="str">
        <f t="shared" si="10"/>
        <v/>
      </c>
      <c r="P183" s="304" t="str">
        <f t="shared" si="11"/>
        <v/>
      </c>
      <c r="Q183" s="47"/>
      <c r="R183" s="341"/>
      <c r="S183" s="33"/>
      <c r="T183" s="33"/>
      <c r="U183" s="33"/>
      <c r="V183" s="33"/>
      <c r="W183" s="33"/>
      <c r="X183" s="33"/>
    </row>
    <row r="184" spans="1:24" s="39" customFormat="1" ht="23.65" customHeight="1">
      <c r="A184" s="216"/>
      <c r="B184" s="156"/>
      <c r="C184" s="855"/>
      <c r="D184" s="1840"/>
      <c r="E184" s="1840"/>
      <c r="F184" s="1840"/>
      <c r="G184" s="1840"/>
      <c r="H184" s="1840"/>
      <c r="I184" s="1840"/>
      <c r="J184" s="1840"/>
      <c r="K184" s="1840"/>
      <c r="L184" s="1840"/>
      <c r="M184" s="576"/>
      <c r="N184" s="303"/>
      <c r="O184" s="302" t="str">
        <f t="shared" si="10"/>
        <v/>
      </c>
      <c r="P184" s="304" t="str">
        <f t="shared" si="11"/>
        <v/>
      </c>
      <c r="Q184" s="47"/>
      <c r="R184" s="341"/>
      <c r="S184" s="33"/>
      <c r="T184" s="33"/>
      <c r="U184" s="33"/>
      <c r="V184" s="33"/>
      <c r="W184" s="33"/>
      <c r="X184" s="33"/>
    </row>
    <row r="185" spans="1:24" s="39" customFormat="1" ht="23.65" customHeight="1">
      <c r="A185" s="216"/>
      <c r="B185" s="156"/>
      <c r="C185" s="855"/>
      <c r="D185" s="1840"/>
      <c r="E185" s="1840"/>
      <c r="F185" s="1840"/>
      <c r="G185" s="1840"/>
      <c r="H185" s="1840"/>
      <c r="I185" s="1840"/>
      <c r="J185" s="1840"/>
      <c r="K185" s="1840"/>
      <c r="L185" s="1840"/>
      <c r="M185" s="576"/>
      <c r="N185" s="303"/>
      <c r="O185" s="302" t="str">
        <f t="shared" si="10"/>
        <v/>
      </c>
      <c r="P185" s="304" t="str">
        <f t="shared" si="11"/>
        <v/>
      </c>
      <c r="Q185" s="47"/>
      <c r="R185" s="341"/>
      <c r="S185" s="33"/>
      <c r="T185" s="33"/>
      <c r="U185" s="33"/>
      <c r="V185" s="33"/>
      <c r="W185" s="33"/>
      <c r="X185" s="33"/>
    </row>
    <row r="186" spans="1:24" s="39" customFormat="1" ht="23.65" customHeight="1">
      <c r="A186" s="216"/>
      <c r="B186" s="156"/>
      <c r="C186" s="855"/>
      <c r="D186" s="1840"/>
      <c r="E186" s="1840"/>
      <c r="F186" s="1840"/>
      <c r="G186" s="1840"/>
      <c r="H186" s="1840"/>
      <c r="I186" s="1840"/>
      <c r="J186" s="1840"/>
      <c r="K186" s="1840"/>
      <c r="L186" s="1840"/>
      <c r="M186" s="576"/>
      <c r="N186" s="303"/>
      <c r="O186" s="302" t="str">
        <f t="shared" si="10"/>
        <v/>
      </c>
      <c r="P186" s="304" t="str">
        <f t="shared" si="11"/>
        <v/>
      </c>
      <c r="Q186" s="47"/>
      <c r="R186" s="341"/>
      <c r="S186" s="33"/>
      <c r="T186" s="33"/>
      <c r="U186" s="33"/>
      <c r="V186" s="33"/>
      <c r="W186" s="33"/>
      <c r="X186" s="33"/>
    </row>
    <row r="187" spans="1:24" s="39" customFormat="1" ht="23.65" customHeight="1">
      <c r="A187" s="216"/>
      <c r="B187" s="156"/>
      <c r="C187" s="855"/>
      <c r="D187" s="1840"/>
      <c r="E187" s="1840"/>
      <c r="F187" s="1840"/>
      <c r="G187" s="1840"/>
      <c r="H187" s="1840"/>
      <c r="I187" s="1840"/>
      <c r="J187" s="1840"/>
      <c r="K187" s="1840"/>
      <c r="L187" s="1840"/>
      <c r="M187" s="576"/>
      <c r="N187" s="303"/>
      <c r="O187" s="302" t="str">
        <f t="shared" si="10"/>
        <v/>
      </c>
      <c r="P187" s="304" t="str">
        <f t="shared" si="11"/>
        <v/>
      </c>
      <c r="Q187" s="47"/>
      <c r="R187" s="341"/>
      <c r="S187" s="33"/>
      <c r="T187" s="33"/>
      <c r="U187" s="33"/>
      <c r="V187" s="33"/>
      <c r="W187" s="33"/>
      <c r="X187" s="33"/>
    </row>
    <row r="188" spans="1:24" s="39" customFormat="1" ht="23.65" customHeight="1">
      <c r="A188" s="216"/>
      <c r="B188" s="156"/>
      <c r="C188" s="855"/>
      <c r="D188" s="1840"/>
      <c r="E188" s="1840"/>
      <c r="F188" s="1840"/>
      <c r="G188" s="1840"/>
      <c r="H188" s="1840"/>
      <c r="I188" s="1840"/>
      <c r="J188" s="1840"/>
      <c r="K188" s="1840"/>
      <c r="L188" s="1840"/>
      <c r="M188" s="576"/>
      <c r="N188" s="303"/>
      <c r="O188" s="302" t="str">
        <f t="shared" si="10"/>
        <v/>
      </c>
      <c r="P188" s="304" t="str">
        <f t="shared" si="11"/>
        <v/>
      </c>
      <c r="Q188" s="47"/>
      <c r="R188" s="341"/>
      <c r="S188" s="33"/>
      <c r="T188" s="33"/>
      <c r="U188" s="33"/>
      <c r="V188" s="33"/>
      <c r="W188" s="33"/>
      <c r="X188" s="33"/>
    </row>
    <row r="189" spans="1:24" s="39" customFormat="1" ht="23.65" customHeight="1">
      <c r="A189" s="216"/>
      <c r="B189" s="156"/>
      <c r="C189" s="855"/>
      <c r="D189" s="1840"/>
      <c r="E189" s="1840"/>
      <c r="F189" s="1840"/>
      <c r="G189" s="1840"/>
      <c r="H189" s="1840"/>
      <c r="I189" s="1840"/>
      <c r="J189" s="1840"/>
      <c r="K189" s="1840"/>
      <c r="L189" s="1840"/>
      <c r="M189" s="576"/>
      <c r="N189" s="303"/>
      <c r="O189" s="302" t="str">
        <f t="shared" si="10"/>
        <v/>
      </c>
      <c r="P189" s="304" t="str">
        <f t="shared" si="11"/>
        <v/>
      </c>
      <c r="Q189" s="47"/>
      <c r="R189" s="341"/>
      <c r="S189" s="33"/>
      <c r="T189" s="33"/>
      <c r="U189" s="33"/>
      <c r="V189" s="33"/>
      <c r="W189" s="33"/>
      <c r="X189" s="33"/>
    </row>
    <row r="190" spans="1:24" s="39" customFormat="1" ht="23.65" customHeight="1">
      <c r="A190" s="216"/>
      <c r="B190" s="156"/>
      <c r="C190" s="855"/>
      <c r="D190" s="1840"/>
      <c r="E190" s="1840"/>
      <c r="F190" s="1840"/>
      <c r="G190" s="1840"/>
      <c r="H190" s="1840"/>
      <c r="I190" s="1840"/>
      <c r="J190" s="1840"/>
      <c r="K190" s="1840"/>
      <c r="L190" s="1840"/>
      <c r="M190" s="576"/>
      <c r="N190" s="303"/>
      <c r="O190" s="302" t="str">
        <f t="shared" si="10"/>
        <v/>
      </c>
      <c r="P190" s="304" t="str">
        <f t="shared" si="11"/>
        <v/>
      </c>
      <c r="Q190" s="47"/>
      <c r="R190" s="341"/>
      <c r="S190" s="33"/>
      <c r="T190" s="33"/>
      <c r="U190" s="33"/>
      <c r="V190" s="33"/>
      <c r="W190" s="33"/>
      <c r="X190" s="33"/>
    </row>
    <row r="191" spans="1:24" s="39" customFormat="1" ht="23.65" customHeight="1">
      <c r="A191" s="216"/>
      <c r="B191" s="156"/>
      <c r="C191" s="855"/>
      <c r="D191" s="1840"/>
      <c r="E191" s="1840"/>
      <c r="F191" s="1840"/>
      <c r="G191" s="1840"/>
      <c r="H191" s="1840"/>
      <c r="I191" s="1840"/>
      <c r="J191" s="1840"/>
      <c r="K191" s="1840"/>
      <c r="L191" s="1840"/>
      <c r="M191" s="576"/>
      <c r="N191" s="303"/>
      <c r="O191" s="302" t="str">
        <f t="shared" si="10"/>
        <v/>
      </c>
      <c r="P191" s="304" t="str">
        <f t="shared" si="11"/>
        <v/>
      </c>
      <c r="Q191" s="47"/>
      <c r="R191" s="341"/>
      <c r="S191" s="33"/>
      <c r="T191" s="33"/>
      <c r="U191" s="33"/>
      <c r="V191" s="33"/>
      <c r="W191" s="33"/>
      <c r="X191" s="33"/>
    </row>
    <row r="192" spans="1:24" s="39" customFormat="1" ht="23.65" customHeight="1">
      <c r="A192" s="216"/>
      <c r="B192" s="156"/>
      <c r="C192" s="855"/>
      <c r="D192" s="1840"/>
      <c r="E192" s="1840"/>
      <c r="F192" s="1840"/>
      <c r="G192" s="1840"/>
      <c r="H192" s="1840"/>
      <c r="I192" s="1840"/>
      <c r="J192" s="1840"/>
      <c r="K192" s="1840"/>
      <c r="L192" s="1840"/>
      <c r="M192" s="576"/>
      <c r="N192" s="303"/>
      <c r="O192" s="302" t="str">
        <f t="shared" si="10"/>
        <v/>
      </c>
      <c r="P192" s="304" t="str">
        <f t="shared" si="11"/>
        <v/>
      </c>
      <c r="Q192" s="47"/>
      <c r="R192" s="341"/>
      <c r="S192" s="33"/>
      <c r="T192" s="33"/>
      <c r="U192" s="33"/>
      <c r="V192" s="33"/>
      <c r="W192" s="33"/>
      <c r="X192" s="33"/>
    </row>
    <row r="193" spans="1:25" s="39" customFormat="1" ht="23.65" customHeight="1">
      <c r="A193" s="216"/>
      <c r="B193" s="156"/>
      <c r="C193" s="855"/>
      <c r="D193" s="1840"/>
      <c r="E193" s="1840"/>
      <c r="F193" s="1840"/>
      <c r="G193" s="1840"/>
      <c r="H193" s="1840"/>
      <c r="I193" s="1840"/>
      <c r="J193" s="1840"/>
      <c r="K193" s="1840"/>
      <c r="L193" s="1840"/>
      <c r="M193" s="576"/>
      <c r="N193" s="303"/>
      <c r="O193" s="302" t="str">
        <f t="shared" si="10"/>
        <v/>
      </c>
      <c r="P193" s="304" t="str">
        <f t="shared" si="11"/>
        <v/>
      </c>
      <c r="Q193" s="47"/>
      <c r="R193" s="341"/>
      <c r="S193" s="33"/>
      <c r="T193" s="33"/>
      <c r="U193" s="33"/>
      <c r="V193" s="33"/>
      <c r="W193" s="33"/>
      <c r="X193" s="33"/>
    </row>
    <row r="194" spans="1:25" s="39" customFormat="1" ht="23.65" customHeight="1">
      <c r="A194" s="216"/>
      <c r="B194" s="156"/>
      <c r="C194" s="855"/>
      <c r="D194" s="1840"/>
      <c r="E194" s="1840"/>
      <c r="F194" s="1840"/>
      <c r="G194" s="1840"/>
      <c r="H194" s="1840"/>
      <c r="I194" s="1840"/>
      <c r="J194" s="1840"/>
      <c r="K194" s="1840"/>
      <c r="L194" s="1840"/>
      <c r="M194" s="576"/>
      <c r="N194" s="303"/>
      <c r="O194" s="302" t="str">
        <f t="shared" si="10"/>
        <v/>
      </c>
      <c r="P194" s="304" t="str">
        <f t="shared" si="11"/>
        <v/>
      </c>
      <c r="Q194" s="47"/>
      <c r="R194" s="341"/>
      <c r="S194" s="33"/>
      <c r="T194" s="33"/>
      <c r="U194" s="33"/>
      <c r="V194" s="33"/>
      <c r="W194" s="33"/>
      <c r="X194" s="33"/>
    </row>
    <row r="195" spans="1:25" s="39" customFormat="1" ht="23.65" customHeight="1">
      <c r="A195" s="216"/>
      <c r="B195" s="156"/>
      <c r="C195" s="855"/>
      <c r="D195" s="1840"/>
      <c r="E195" s="1840"/>
      <c r="F195" s="1840"/>
      <c r="G195" s="1840"/>
      <c r="H195" s="1840"/>
      <c r="I195" s="1840"/>
      <c r="J195" s="1840"/>
      <c r="K195" s="1840"/>
      <c r="L195" s="1840"/>
      <c r="M195" s="576"/>
      <c r="N195" s="303"/>
      <c r="O195" s="302" t="str">
        <f t="shared" si="10"/>
        <v/>
      </c>
      <c r="P195" s="304" t="str">
        <f t="shared" si="11"/>
        <v/>
      </c>
      <c r="Q195" s="47"/>
      <c r="R195" s="341"/>
      <c r="S195" s="33"/>
      <c r="T195" s="33"/>
      <c r="U195" s="33"/>
      <c r="V195" s="33"/>
      <c r="W195" s="33"/>
      <c r="X195" s="33"/>
    </row>
    <row r="196" spans="1:25" s="42" customFormat="1" ht="6" customHeight="1">
      <c r="A196" s="363"/>
      <c r="B196" s="18"/>
      <c r="C196" s="822"/>
      <c r="D196" s="822"/>
      <c r="E196" s="823"/>
      <c r="F196" s="823"/>
      <c r="G196" s="823"/>
      <c r="H196" s="823"/>
      <c r="I196" s="823"/>
      <c r="J196" s="823"/>
      <c r="K196" s="822"/>
      <c r="L196" s="822"/>
      <c r="M196" s="18"/>
      <c r="N196" s="18"/>
      <c r="O196" s="258"/>
      <c r="P196" s="258"/>
      <c r="Q196" s="1"/>
      <c r="R196" s="374"/>
      <c r="S196" s="34"/>
      <c r="T196" s="34"/>
      <c r="U196" s="34"/>
      <c r="V196" s="34"/>
      <c r="W196" s="34"/>
      <c r="X196" s="34"/>
    </row>
    <row r="197" spans="1:25" s="38" customFormat="1" ht="21" customHeight="1">
      <c r="A197" s="370"/>
      <c r="B197" s="1852" t="s">
        <v>68</v>
      </c>
      <c r="C197" s="1853"/>
      <c r="D197" s="1853"/>
      <c r="E197" s="1853"/>
      <c r="F197" s="1853"/>
      <c r="G197" s="1853"/>
      <c r="H197" s="1853"/>
      <c r="I197" s="1853"/>
      <c r="J197" s="1853"/>
      <c r="K197" s="1853"/>
      <c r="L197" s="1853"/>
      <c r="M197" s="1852"/>
      <c r="N197" s="1852"/>
      <c r="O197" s="1852"/>
      <c r="P197" s="1852"/>
      <c r="Q197" s="1852"/>
      <c r="R197" s="388"/>
      <c r="S197" s="37"/>
      <c r="T197" s="37"/>
      <c r="U197" s="37"/>
      <c r="V197" s="37"/>
      <c r="W197" s="37"/>
      <c r="X197" s="37"/>
    </row>
    <row r="198" spans="1:25" s="39" customFormat="1" ht="12.75" customHeight="1">
      <c r="A198" s="363"/>
      <c r="B198" s="27" t="str">
        <f>'1-MPN'!$B$64</f>
        <v>FAPESP,  SETEMBRO DE 2015</v>
      </c>
      <c r="C198" s="899"/>
      <c r="D198" s="899"/>
      <c r="E198" s="899"/>
      <c r="F198" s="899"/>
      <c r="G198" s="899"/>
      <c r="H198" s="899"/>
      <c r="I198" s="899"/>
      <c r="J198" s="899"/>
      <c r="K198" s="899"/>
      <c r="L198" s="899"/>
      <c r="M198" s="27"/>
      <c r="N198" s="27"/>
      <c r="O198" s="27"/>
      <c r="P198" s="27"/>
      <c r="Q198" s="27">
        <v>4</v>
      </c>
      <c r="R198" s="373"/>
      <c r="S198" s="33"/>
      <c r="T198" s="33"/>
      <c r="U198" s="33"/>
      <c r="V198" s="33"/>
      <c r="W198" s="33"/>
      <c r="X198" s="33"/>
    </row>
    <row r="199" spans="1:25" s="39" customFormat="1" ht="12.75" customHeight="1">
      <c r="A199" s="363"/>
      <c r="B199" s="27"/>
      <c r="C199" s="899"/>
      <c r="D199" s="899"/>
      <c r="E199" s="899"/>
      <c r="F199" s="899"/>
      <c r="G199" s="899"/>
      <c r="H199" s="899"/>
      <c r="I199" s="899"/>
      <c r="J199" s="899"/>
      <c r="K199" s="899"/>
      <c r="L199" s="899"/>
      <c r="M199" s="27"/>
      <c r="N199" s="27"/>
      <c r="O199" s="27"/>
      <c r="P199" s="27"/>
      <c r="Q199" s="27"/>
      <c r="R199" s="373"/>
      <c r="S199" s="33"/>
      <c r="T199" s="33"/>
      <c r="U199" s="33"/>
      <c r="V199" s="33"/>
      <c r="W199" s="33"/>
      <c r="X199" s="33"/>
    </row>
    <row r="200" spans="1:25" s="33" customFormat="1" ht="12.75" customHeight="1">
      <c r="A200" s="366"/>
      <c r="B200" s="3"/>
      <c r="C200" s="824"/>
      <c r="D200" s="824"/>
      <c r="E200" s="826"/>
      <c r="F200" s="826"/>
      <c r="G200" s="826"/>
      <c r="H200" s="826"/>
      <c r="I200" s="826"/>
      <c r="J200" s="826"/>
      <c r="K200" s="824"/>
      <c r="L200" s="824"/>
      <c r="M200" s="3"/>
      <c r="N200" s="3"/>
      <c r="O200" s="1600"/>
      <c r="P200" s="1600"/>
      <c r="Q200" s="1600"/>
      <c r="R200" s="341"/>
    </row>
    <row r="201" spans="1:25" s="33" customFormat="1" ht="12.75" customHeight="1">
      <c r="A201" s="366"/>
      <c r="B201" s="3"/>
      <c r="C201" s="824"/>
      <c r="D201" s="824"/>
      <c r="E201" s="826"/>
      <c r="F201" s="826"/>
      <c r="G201" s="826"/>
      <c r="H201" s="826"/>
      <c r="I201" s="826"/>
      <c r="J201" s="826"/>
      <c r="K201" s="824"/>
      <c r="L201" s="923"/>
      <c r="Q201" s="568"/>
      <c r="R201" s="341"/>
    </row>
    <row r="202" spans="1:25" s="33" customFormat="1" ht="12.75" customHeight="1">
      <c r="A202" s="366"/>
      <c r="B202" s="3"/>
      <c r="C202" s="824"/>
      <c r="D202" s="824"/>
      <c r="E202" s="826"/>
      <c r="F202" s="826"/>
      <c r="G202" s="826"/>
      <c r="H202" s="826"/>
      <c r="I202" s="826"/>
      <c r="J202" s="826"/>
      <c r="K202" s="824"/>
      <c r="L202" s="923"/>
      <c r="Q202" s="568"/>
      <c r="R202" s="341"/>
    </row>
    <row r="203" spans="1:25" s="33" customFormat="1" ht="12.75" customHeight="1">
      <c r="A203" s="366"/>
      <c r="B203" s="3"/>
      <c r="C203" s="824"/>
      <c r="D203" s="824"/>
      <c r="E203" s="826"/>
      <c r="F203" s="826"/>
      <c r="G203" s="826"/>
      <c r="H203" s="826"/>
      <c r="I203" s="826"/>
      <c r="J203" s="826"/>
      <c r="K203" s="824"/>
      <c r="L203" s="824"/>
      <c r="M203" s="3"/>
      <c r="N203" s="3"/>
      <c r="O203" s="568"/>
      <c r="P203" s="568"/>
      <c r="Q203" s="568"/>
      <c r="R203" s="341"/>
    </row>
    <row r="204" spans="1:25" s="4" customFormat="1" ht="19.5" customHeight="1">
      <c r="A204" s="367"/>
      <c r="B204" s="310" t="s">
        <v>186</v>
      </c>
      <c r="C204" s="817"/>
      <c r="D204" s="817"/>
      <c r="E204" s="817"/>
      <c r="F204" s="817"/>
      <c r="G204" s="817"/>
      <c r="H204" s="817"/>
      <c r="I204" s="817"/>
      <c r="J204" s="856"/>
      <c r="K204" s="856"/>
      <c r="L204" s="856"/>
      <c r="Q204" s="50"/>
      <c r="S204" s="569"/>
      <c r="T204" s="569"/>
      <c r="U204" s="569"/>
      <c r="V204" s="569"/>
      <c r="W204" s="569"/>
      <c r="X204" s="569"/>
      <c r="Y204" s="50"/>
    </row>
    <row r="205" spans="1:25" s="33" customFormat="1" ht="6.75" customHeight="1">
      <c r="A205" s="366"/>
      <c r="B205" s="50"/>
      <c r="C205" s="900"/>
      <c r="D205" s="900"/>
      <c r="E205" s="886"/>
      <c r="F205" s="886"/>
      <c r="G205" s="886"/>
      <c r="H205" s="886"/>
      <c r="I205" s="886"/>
      <c r="J205" s="886"/>
      <c r="K205" s="900"/>
      <c r="L205" s="900"/>
      <c r="M205" s="63"/>
      <c r="N205" s="64"/>
      <c r="O205" s="64"/>
      <c r="P205" s="64"/>
      <c r="Q205" s="64"/>
      <c r="R205" s="341"/>
      <c r="S205" s="569"/>
    </row>
    <row r="206" spans="1:25" s="33" customFormat="1" ht="21" customHeight="1">
      <c r="A206" s="366"/>
      <c r="B206" s="1873" t="s">
        <v>97</v>
      </c>
      <c r="C206" s="1875"/>
      <c r="D206" s="1875"/>
      <c r="E206" s="1876"/>
      <c r="F206" s="1877"/>
      <c r="G206" s="1679"/>
      <c r="H206" s="1679"/>
      <c r="I206" s="1679"/>
      <c r="J206" s="1679"/>
      <c r="K206" s="1679"/>
      <c r="L206" s="1679"/>
      <c r="M206" s="1663"/>
      <c r="N206" s="1663"/>
      <c r="O206" s="1663"/>
      <c r="P206" s="1663"/>
      <c r="Q206" s="1663"/>
      <c r="R206" s="386"/>
      <c r="S206" s="569"/>
    </row>
    <row r="207" spans="1:25" s="33" customFormat="1" ht="6.75" customHeight="1">
      <c r="A207" s="366"/>
      <c r="B207" s="50"/>
      <c r="C207" s="900"/>
      <c r="D207" s="900"/>
      <c r="E207" s="886"/>
      <c r="F207" s="886"/>
      <c r="G207" s="886"/>
      <c r="H207" s="886"/>
      <c r="I207" s="886"/>
      <c r="J207" s="886"/>
      <c r="K207" s="900"/>
      <c r="L207" s="900"/>
      <c r="M207" s="63"/>
      <c r="N207" s="64"/>
      <c r="O207" s="64"/>
      <c r="P207" s="64"/>
      <c r="Q207" s="64"/>
      <c r="R207" s="341"/>
      <c r="S207" s="569"/>
    </row>
    <row r="208" spans="1:25" s="33" customFormat="1" ht="18.75" customHeight="1">
      <c r="A208" s="366"/>
      <c r="B208" s="1868" t="s">
        <v>0</v>
      </c>
      <c r="C208" s="1878"/>
      <c r="D208" s="1609"/>
      <c r="E208" s="1609"/>
      <c r="F208" s="1609"/>
      <c r="G208" s="826"/>
      <c r="H208" s="826"/>
      <c r="I208" s="826"/>
      <c r="J208" s="826"/>
      <c r="K208" s="824"/>
      <c r="L208" s="824"/>
      <c r="M208" s="3"/>
      <c r="N208" s="3"/>
      <c r="O208" s="568"/>
      <c r="P208" s="568"/>
      <c r="Q208" s="568"/>
      <c r="R208" s="341"/>
    </row>
    <row r="209" spans="1:243" s="33" customFormat="1" ht="6.75" customHeight="1">
      <c r="A209" s="366"/>
      <c r="B209" s="3"/>
      <c r="C209" s="824"/>
      <c r="D209" s="824"/>
      <c r="E209" s="826"/>
      <c r="F209" s="826"/>
      <c r="G209" s="826"/>
      <c r="H209" s="826"/>
      <c r="I209" s="826"/>
      <c r="J209" s="826"/>
      <c r="K209" s="824"/>
      <c r="L209" s="824"/>
      <c r="M209" s="3"/>
      <c r="N209" s="3"/>
      <c r="O209" s="568"/>
      <c r="P209" s="568"/>
      <c r="Q209" s="568"/>
      <c r="R209" s="341"/>
    </row>
    <row r="210" spans="1:243" s="33" customFormat="1" ht="19.5" customHeight="1">
      <c r="A210" s="366"/>
      <c r="B210" s="1863" t="s">
        <v>145</v>
      </c>
      <c r="C210" s="1879"/>
      <c r="D210" s="1381" t="str">
        <f>IF(SUM(O213:O255,O261:O301,O307:O347,O353:O393)=0,"",SUM(O213:O255,O261:O301,O307:O347,O353:O393))</f>
        <v/>
      </c>
      <c r="E210" s="1381"/>
      <c r="F210" s="1381"/>
      <c r="G210" s="901"/>
      <c r="H210" s="1879" t="s">
        <v>109</v>
      </c>
      <c r="I210" s="1879"/>
      <c r="J210" s="1879"/>
      <c r="K210" s="1869" t="str">
        <f>IF(SUM(P213:P255,P261:P301,P307:P347,P353:P393)=0,"",SUM(P213:P255,P261:P301,P307:P347,P353:P393))</f>
        <v/>
      </c>
      <c r="L210" s="1869"/>
      <c r="M210" s="1869"/>
      <c r="N210" s="108"/>
      <c r="O210" s="108"/>
      <c r="P210" s="108"/>
      <c r="Q210" s="108"/>
      <c r="R210" s="341"/>
    </row>
    <row r="211" spans="1:243" s="36" customFormat="1" ht="6.75" customHeight="1">
      <c r="A211" s="385"/>
      <c r="B211" s="18"/>
      <c r="C211" s="822"/>
      <c r="D211" s="822"/>
      <c r="E211" s="823"/>
      <c r="F211" s="823"/>
      <c r="G211" s="823"/>
      <c r="H211" s="823"/>
      <c r="I211" s="823"/>
      <c r="J211" s="823"/>
      <c r="K211" s="822"/>
      <c r="L211" s="822"/>
      <c r="M211" s="18"/>
      <c r="N211" s="18"/>
      <c r="O211" s="1"/>
      <c r="P211" s="1"/>
      <c r="Q211" s="1"/>
      <c r="R211" s="347"/>
      <c r="S211" s="35"/>
      <c r="T211" s="35"/>
      <c r="U211" s="35"/>
      <c r="V211" s="35"/>
      <c r="W211" s="35"/>
      <c r="X211" s="35"/>
    </row>
    <row r="212" spans="1:243" s="38" customFormat="1" ht="32.25" customHeight="1">
      <c r="A212" s="370"/>
      <c r="B212" s="567" t="s">
        <v>1</v>
      </c>
      <c r="C212" s="814" t="s">
        <v>7</v>
      </c>
      <c r="D212" s="1834" t="s">
        <v>8</v>
      </c>
      <c r="E212" s="1835"/>
      <c r="F212" s="1835"/>
      <c r="G212" s="1835"/>
      <c r="H212" s="1835"/>
      <c r="I212" s="1835"/>
      <c r="J212" s="1835"/>
      <c r="K212" s="1835"/>
      <c r="L212" s="1880"/>
      <c r="M212" s="305" t="s">
        <v>142</v>
      </c>
      <c r="N212" s="566" t="s">
        <v>3</v>
      </c>
      <c r="O212" s="419" t="s">
        <v>108</v>
      </c>
      <c r="P212" s="419" t="s">
        <v>110</v>
      </c>
      <c r="Q212" s="567" t="s">
        <v>2</v>
      </c>
      <c r="R212" s="388"/>
      <c r="S212" s="139"/>
      <c r="T212" s="37"/>
      <c r="U212" s="37"/>
      <c r="V212" s="37"/>
      <c r="W212" s="37"/>
      <c r="X212" s="37"/>
    </row>
    <row r="213" spans="1:243" s="39" customFormat="1" ht="23.65" customHeight="1">
      <c r="A213" s="216"/>
      <c r="B213" s="156"/>
      <c r="C213" s="855"/>
      <c r="D213" s="1840"/>
      <c r="E213" s="1840"/>
      <c r="F213" s="1840"/>
      <c r="G213" s="1840"/>
      <c r="H213" s="1840"/>
      <c r="I213" s="1840"/>
      <c r="J213" s="1840"/>
      <c r="K213" s="1840"/>
      <c r="L213" s="1840"/>
      <c r="M213" s="576"/>
      <c r="N213" s="303"/>
      <c r="O213" s="302" t="str">
        <f t="shared" ref="O213:O255" si="12">IF(M213="DIP",C213*N213,"")</f>
        <v/>
      </c>
      <c r="P213" s="304" t="str">
        <f t="shared" ref="P213:P253" si="13">IF(M213="DIE",C213*N213,"")</f>
        <v/>
      </c>
      <c r="Q213" s="47"/>
      <c r="R213" s="341"/>
      <c r="S213" s="139"/>
      <c r="T213" s="33"/>
      <c r="U213" s="33"/>
      <c r="V213" s="33"/>
      <c r="W213" s="33"/>
      <c r="X213" s="33"/>
      <c r="IH213" s="40"/>
      <c r="II213" s="41"/>
    </row>
    <row r="214" spans="1:243" s="39" customFormat="1" ht="23.65" customHeight="1">
      <c r="A214" s="216"/>
      <c r="B214" s="156"/>
      <c r="C214" s="855"/>
      <c r="D214" s="1840"/>
      <c r="E214" s="1840"/>
      <c r="F214" s="1840"/>
      <c r="G214" s="1840"/>
      <c r="H214" s="1840"/>
      <c r="I214" s="1840"/>
      <c r="J214" s="1840"/>
      <c r="K214" s="1840"/>
      <c r="L214" s="1840"/>
      <c r="M214" s="576"/>
      <c r="N214" s="303"/>
      <c r="O214" s="302" t="str">
        <f t="shared" si="12"/>
        <v/>
      </c>
      <c r="P214" s="304" t="str">
        <f t="shared" si="13"/>
        <v/>
      </c>
      <c r="Q214" s="47"/>
      <c r="R214" s="341"/>
      <c r="S214" s="33"/>
      <c r="T214" s="33"/>
      <c r="U214" s="33"/>
      <c r="V214" s="33"/>
      <c r="W214" s="33"/>
      <c r="X214" s="33"/>
      <c r="IH214" s="41"/>
      <c r="II214" s="41"/>
    </row>
    <row r="215" spans="1:243" s="39" customFormat="1" ht="23.65" customHeight="1">
      <c r="A215" s="216"/>
      <c r="B215" s="156"/>
      <c r="C215" s="855"/>
      <c r="D215" s="1840"/>
      <c r="E215" s="1840"/>
      <c r="F215" s="1840"/>
      <c r="G215" s="1840"/>
      <c r="H215" s="1840"/>
      <c r="I215" s="1840"/>
      <c r="J215" s="1840"/>
      <c r="K215" s="1840"/>
      <c r="L215" s="1840"/>
      <c r="M215" s="576"/>
      <c r="N215" s="303"/>
      <c r="O215" s="302" t="str">
        <f t="shared" si="12"/>
        <v/>
      </c>
      <c r="P215" s="304" t="str">
        <f t="shared" si="13"/>
        <v/>
      </c>
      <c r="Q215" s="47"/>
      <c r="R215" s="341"/>
      <c r="S215" s="33"/>
      <c r="T215" s="33"/>
      <c r="U215" s="33"/>
      <c r="V215" s="33"/>
      <c r="W215" s="33"/>
      <c r="X215" s="33"/>
      <c r="IH215" s="41"/>
      <c r="II215" s="41"/>
    </row>
    <row r="216" spans="1:243" s="39" customFormat="1" ht="23.65" customHeight="1">
      <c r="A216" s="216"/>
      <c r="B216" s="156"/>
      <c r="C216" s="156"/>
      <c r="D216" s="1840"/>
      <c r="E216" s="1840"/>
      <c r="F216" s="1840"/>
      <c r="G216" s="1840"/>
      <c r="H216" s="1840"/>
      <c r="I216" s="1840"/>
      <c r="J216" s="1840"/>
      <c r="K216" s="1840"/>
      <c r="L216" s="1841"/>
      <c r="M216" s="576"/>
      <c r="N216" s="303"/>
      <c r="O216" s="302" t="str">
        <f t="shared" si="12"/>
        <v/>
      </c>
      <c r="P216" s="304" t="str">
        <f t="shared" si="13"/>
        <v/>
      </c>
      <c r="Q216" s="47"/>
      <c r="R216" s="341"/>
      <c r="S216" s="33"/>
      <c r="T216" s="33"/>
      <c r="U216" s="33"/>
      <c r="V216" s="33"/>
      <c r="W216" s="33"/>
      <c r="X216" s="33"/>
    </row>
    <row r="217" spans="1:243" s="39" customFormat="1" ht="23.65" customHeight="1">
      <c r="A217" s="216"/>
      <c r="B217" s="156"/>
      <c r="C217" s="156"/>
      <c r="D217" s="1840"/>
      <c r="E217" s="1840"/>
      <c r="F217" s="1840"/>
      <c r="G217" s="1840"/>
      <c r="H217" s="1840"/>
      <c r="I217" s="1840"/>
      <c r="J217" s="1840"/>
      <c r="K217" s="1840"/>
      <c r="L217" s="1841"/>
      <c r="M217" s="576"/>
      <c r="N217" s="303"/>
      <c r="O217" s="302" t="str">
        <f t="shared" si="12"/>
        <v/>
      </c>
      <c r="P217" s="304" t="str">
        <f t="shared" si="13"/>
        <v/>
      </c>
      <c r="Q217" s="47"/>
      <c r="R217" s="341"/>
      <c r="S217" s="33"/>
      <c r="T217" s="33"/>
      <c r="U217" s="33"/>
      <c r="V217" s="33"/>
      <c r="W217" s="33"/>
      <c r="X217" s="33"/>
      <c r="IH217" s="40"/>
      <c r="II217" s="41"/>
    </row>
    <row r="218" spans="1:243" s="39" customFormat="1" ht="23.65" customHeight="1">
      <c r="A218" s="216"/>
      <c r="B218" s="156"/>
      <c r="C218" s="156"/>
      <c r="D218" s="1840"/>
      <c r="E218" s="1840"/>
      <c r="F218" s="1840"/>
      <c r="G218" s="1840"/>
      <c r="H218" s="1840"/>
      <c r="I218" s="1840"/>
      <c r="J218" s="1840"/>
      <c r="K218" s="1840"/>
      <c r="L218" s="1841"/>
      <c r="M218" s="576"/>
      <c r="N218" s="303"/>
      <c r="O218" s="302" t="str">
        <f t="shared" si="12"/>
        <v/>
      </c>
      <c r="P218" s="304" t="str">
        <f t="shared" si="13"/>
        <v/>
      </c>
      <c r="Q218" s="47"/>
      <c r="R218" s="341"/>
      <c r="S218" s="33"/>
      <c r="T218" s="33"/>
      <c r="U218" s="33"/>
      <c r="V218" s="33"/>
      <c r="W218" s="33"/>
      <c r="X218" s="33"/>
      <c r="IH218" s="41"/>
      <c r="II218" s="41"/>
    </row>
    <row r="219" spans="1:243" s="39" customFormat="1" ht="23.65" customHeight="1">
      <c r="A219" s="216"/>
      <c r="B219" s="156"/>
      <c r="C219" s="156"/>
      <c r="D219" s="1840"/>
      <c r="E219" s="1840"/>
      <c r="F219" s="1840"/>
      <c r="G219" s="1840"/>
      <c r="H219" s="1840"/>
      <c r="I219" s="1840"/>
      <c r="J219" s="1840"/>
      <c r="K219" s="1840"/>
      <c r="L219" s="1841"/>
      <c r="M219" s="576"/>
      <c r="N219" s="303"/>
      <c r="O219" s="302" t="str">
        <f t="shared" si="12"/>
        <v/>
      </c>
      <c r="P219" s="304" t="str">
        <f t="shared" si="13"/>
        <v/>
      </c>
      <c r="Q219" s="47"/>
      <c r="R219" s="341"/>
      <c r="S219" s="33"/>
      <c r="T219" s="33"/>
      <c r="U219" s="33"/>
      <c r="V219" s="33"/>
      <c r="W219" s="33"/>
      <c r="X219" s="33"/>
      <c r="IH219" s="41"/>
      <c r="II219" s="41"/>
    </row>
    <row r="220" spans="1:243" s="39" customFormat="1" ht="23.65" customHeight="1">
      <c r="A220" s="216"/>
      <c r="B220" s="156"/>
      <c r="C220" s="156"/>
      <c r="D220" s="1840"/>
      <c r="E220" s="1840"/>
      <c r="F220" s="1840"/>
      <c r="G220" s="1840"/>
      <c r="H220" s="1840"/>
      <c r="I220" s="1840"/>
      <c r="J220" s="1840"/>
      <c r="K220" s="1840"/>
      <c r="L220" s="1841"/>
      <c r="M220" s="576"/>
      <c r="N220" s="303"/>
      <c r="O220" s="302" t="str">
        <f t="shared" si="12"/>
        <v/>
      </c>
      <c r="P220" s="304" t="str">
        <f t="shared" si="13"/>
        <v/>
      </c>
      <c r="Q220" s="47"/>
      <c r="R220" s="341"/>
      <c r="S220" s="33"/>
      <c r="T220" s="33"/>
      <c r="U220" s="33"/>
      <c r="V220" s="33"/>
      <c r="W220" s="33"/>
      <c r="X220" s="33"/>
    </row>
    <row r="221" spans="1:243" s="39" customFormat="1" ht="23.65" customHeight="1">
      <c r="A221" s="216"/>
      <c r="B221" s="156"/>
      <c r="C221" s="156"/>
      <c r="D221" s="1840"/>
      <c r="E221" s="1840"/>
      <c r="F221" s="1840"/>
      <c r="G221" s="1840"/>
      <c r="H221" s="1840"/>
      <c r="I221" s="1840"/>
      <c r="J221" s="1840"/>
      <c r="K221" s="1840"/>
      <c r="L221" s="1841"/>
      <c r="M221" s="576"/>
      <c r="N221" s="303"/>
      <c r="O221" s="302" t="str">
        <f t="shared" si="12"/>
        <v/>
      </c>
      <c r="P221" s="304" t="str">
        <f t="shared" si="13"/>
        <v/>
      </c>
      <c r="Q221" s="47"/>
      <c r="R221" s="341"/>
      <c r="S221" s="33"/>
      <c r="T221" s="33"/>
      <c r="U221" s="33"/>
      <c r="V221" s="33"/>
      <c r="W221" s="33"/>
      <c r="X221" s="33"/>
    </row>
    <row r="222" spans="1:243" s="39" customFormat="1" ht="23.65" customHeight="1">
      <c r="A222" s="216"/>
      <c r="B222" s="156"/>
      <c r="C222" s="156"/>
      <c r="D222" s="1840"/>
      <c r="E222" s="1840"/>
      <c r="F222" s="1840"/>
      <c r="G222" s="1840"/>
      <c r="H222" s="1840"/>
      <c r="I222" s="1840"/>
      <c r="J222" s="1840"/>
      <c r="K222" s="1840"/>
      <c r="L222" s="1841"/>
      <c r="M222" s="576"/>
      <c r="N222" s="303"/>
      <c r="O222" s="302" t="str">
        <f t="shared" si="12"/>
        <v/>
      </c>
      <c r="P222" s="304" t="str">
        <f t="shared" si="13"/>
        <v/>
      </c>
      <c r="Q222" s="47"/>
      <c r="R222" s="341"/>
      <c r="S222" s="33"/>
      <c r="T222" s="33"/>
      <c r="U222" s="33"/>
      <c r="V222" s="33"/>
      <c r="W222" s="33"/>
      <c r="X222" s="33"/>
    </row>
    <row r="223" spans="1:243" s="39" customFormat="1" ht="23.65" customHeight="1">
      <c r="A223" s="216"/>
      <c r="B223" s="156"/>
      <c r="C223" s="156"/>
      <c r="D223" s="1840"/>
      <c r="E223" s="1840"/>
      <c r="F223" s="1840"/>
      <c r="G223" s="1840"/>
      <c r="H223" s="1840"/>
      <c r="I223" s="1840"/>
      <c r="J223" s="1840"/>
      <c r="K223" s="1840"/>
      <c r="L223" s="1841"/>
      <c r="M223" s="576"/>
      <c r="N223" s="303"/>
      <c r="O223" s="302" t="str">
        <f t="shared" si="12"/>
        <v/>
      </c>
      <c r="P223" s="304" t="str">
        <f t="shared" si="13"/>
        <v/>
      </c>
      <c r="Q223" s="47"/>
      <c r="R223" s="341"/>
      <c r="S223" s="33"/>
      <c r="T223" s="33"/>
      <c r="U223" s="33"/>
      <c r="V223" s="33"/>
      <c r="W223" s="33"/>
      <c r="X223" s="33"/>
    </row>
    <row r="224" spans="1:243" s="39" customFormat="1" ht="23.65" customHeight="1">
      <c r="A224" s="216"/>
      <c r="B224" s="156"/>
      <c r="C224" s="156"/>
      <c r="D224" s="1840"/>
      <c r="E224" s="1840"/>
      <c r="F224" s="1840"/>
      <c r="G224" s="1840"/>
      <c r="H224" s="1840"/>
      <c r="I224" s="1840"/>
      <c r="J224" s="1840"/>
      <c r="K224" s="1840"/>
      <c r="L224" s="1841"/>
      <c r="M224" s="576"/>
      <c r="N224" s="303"/>
      <c r="O224" s="302" t="str">
        <f t="shared" si="12"/>
        <v/>
      </c>
      <c r="P224" s="304" t="str">
        <f t="shared" si="13"/>
        <v/>
      </c>
      <c r="Q224" s="47"/>
      <c r="R224" s="341"/>
      <c r="S224" s="33"/>
      <c r="T224" s="33"/>
      <c r="U224" s="33"/>
      <c r="V224" s="33"/>
      <c r="W224" s="33"/>
      <c r="X224" s="33"/>
    </row>
    <row r="225" spans="1:243" s="39" customFormat="1" ht="23.65" customHeight="1">
      <c r="A225" s="216"/>
      <c r="B225" s="156"/>
      <c r="C225" s="156"/>
      <c r="D225" s="1840"/>
      <c r="E225" s="1840"/>
      <c r="F225" s="1840"/>
      <c r="G225" s="1840"/>
      <c r="H225" s="1840"/>
      <c r="I225" s="1840"/>
      <c r="J225" s="1840"/>
      <c r="K225" s="1840"/>
      <c r="L225" s="1841"/>
      <c r="M225" s="576"/>
      <c r="N225" s="303"/>
      <c r="O225" s="302" t="str">
        <f t="shared" si="12"/>
        <v/>
      </c>
      <c r="P225" s="304" t="str">
        <f t="shared" si="13"/>
        <v/>
      </c>
      <c r="Q225" s="47"/>
      <c r="R225" s="341"/>
      <c r="S225" s="33"/>
      <c r="T225" s="33"/>
      <c r="U225" s="33"/>
      <c r="V225" s="33"/>
      <c r="W225" s="33"/>
      <c r="X225" s="33"/>
    </row>
    <row r="226" spans="1:243" s="39" customFormat="1" ht="23.65" customHeight="1">
      <c r="A226" s="216"/>
      <c r="B226" s="156"/>
      <c r="C226" s="156"/>
      <c r="D226" s="1840"/>
      <c r="E226" s="1840"/>
      <c r="F226" s="1840"/>
      <c r="G226" s="1840"/>
      <c r="H226" s="1840"/>
      <c r="I226" s="1840"/>
      <c r="J226" s="1840"/>
      <c r="K226" s="1840"/>
      <c r="L226" s="1841"/>
      <c r="M226" s="576"/>
      <c r="N226" s="303"/>
      <c r="O226" s="302" t="str">
        <f t="shared" si="12"/>
        <v/>
      </c>
      <c r="P226" s="304" t="str">
        <f t="shared" si="13"/>
        <v/>
      </c>
      <c r="Q226" s="47"/>
      <c r="R226" s="341"/>
      <c r="S226" s="33"/>
      <c r="T226" s="33"/>
      <c r="U226" s="33"/>
      <c r="V226" s="33"/>
      <c r="W226" s="33"/>
      <c r="X226" s="33"/>
    </row>
    <row r="227" spans="1:243" s="39" customFormat="1" ht="23.65" customHeight="1">
      <c r="A227" s="216"/>
      <c r="B227" s="156"/>
      <c r="C227" s="156"/>
      <c r="D227" s="1840"/>
      <c r="E227" s="1840"/>
      <c r="F227" s="1840"/>
      <c r="G227" s="1840"/>
      <c r="H227" s="1840"/>
      <c r="I227" s="1840"/>
      <c r="J227" s="1840"/>
      <c r="K227" s="1840"/>
      <c r="L227" s="1841"/>
      <c r="M227" s="576"/>
      <c r="N227" s="303"/>
      <c r="O227" s="302" t="str">
        <f t="shared" si="12"/>
        <v/>
      </c>
      <c r="P227" s="304" t="str">
        <f t="shared" si="13"/>
        <v/>
      </c>
      <c r="Q227" s="47"/>
      <c r="R227" s="341"/>
      <c r="S227" s="33"/>
      <c r="T227" s="33"/>
      <c r="U227" s="33"/>
      <c r="V227" s="33"/>
      <c r="W227" s="33"/>
      <c r="X227" s="33"/>
    </row>
    <row r="228" spans="1:243" s="39" customFormat="1" ht="23.65" customHeight="1">
      <c r="A228" s="216"/>
      <c r="B228" s="156"/>
      <c r="C228" s="156"/>
      <c r="D228" s="1840"/>
      <c r="E228" s="1840"/>
      <c r="F228" s="1840"/>
      <c r="G228" s="1840"/>
      <c r="H228" s="1840"/>
      <c r="I228" s="1840"/>
      <c r="J228" s="1840"/>
      <c r="K228" s="1840"/>
      <c r="L228" s="1841"/>
      <c r="M228" s="576"/>
      <c r="N228" s="303"/>
      <c r="O228" s="302" t="str">
        <f t="shared" si="12"/>
        <v/>
      </c>
      <c r="P228" s="304" t="str">
        <f t="shared" si="13"/>
        <v/>
      </c>
      <c r="Q228" s="47"/>
      <c r="R228" s="341"/>
      <c r="S228" s="33"/>
      <c r="T228" s="33"/>
      <c r="U228" s="33"/>
      <c r="V228" s="33"/>
      <c r="W228" s="33"/>
      <c r="X228" s="33"/>
    </row>
    <row r="229" spans="1:243" s="39" customFormat="1" ht="23.65" customHeight="1">
      <c r="A229" s="216"/>
      <c r="B229" s="156"/>
      <c r="C229" s="156"/>
      <c r="D229" s="1840"/>
      <c r="E229" s="1840"/>
      <c r="F229" s="1840"/>
      <c r="G229" s="1840"/>
      <c r="H229" s="1840"/>
      <c r="I229" s="1840"/>
      <c r="J229" s="1840"/>
      <c r="K229" s="1840"/>
      <c r="L229" s="1841"/>
      <c r="M229" s="576"/>
      <c r="N229" s="303"/>
      <c r="O229" s="302" t="str">
        <f t="shared" si="12"/>
        <v/>
      </c>
      <c r="P229" s="304" t="str">
        <f t="shared" si="13"/>
        <v/>
      </c>
      <c r="Q229" s="47"/>
      <c r="R229" s="341"/>
      <c r="S229" s="33"/>
      <c r="T229" s="33"/>
      <c r="U229" s="33"/>
      <c r="V229" s="33"/>
      <c r="W229" s="33"/>
      <c r="X229" s="33"/>
    </row>
    <row r="230" spans="1:243" s="39" customFormat="1" ht="23.65" customHeight="1">
      <c r="A230" s="216"/>
      <c r="B230" s="156"/>
      <c r="C230" s="156"/>
      <c r="D230" s="1840"/>
      <c r="E230" s="1840"/>
      <c r="F230" s="1840"/>
      <c r="G230" s="1840"/>
      <c r="H230" s="1840"/>
      <c r="I230" s="1840"/>
      <c r="J230" s="1840"/>
      <c r="K230" s="1840"/>
      <c r="L230" s="1841"/>
      <c r="M230" s="576"/>
      <c r="N230" s="303"/>
      <c r="O230" s="302" t="str">
        <f t="shared" si="12"/>
        <v/>
      </c>
      <c r="P230" s="304" t="str">
        <f t="shared" si="13"/>
        <v/>
      </c>
      <c r="Q230" s="47"/>
      <c r="R230" s="341"/>
      <c r="S230" s="33"/>
      <c r="T230" s="33"/>
      <c r="U230" s="33"/>
      <c r="V230" s="33"/>
      <c r="W230" s="33"/>
      <c r="X230" s="33"/>
    </row>
    <row r="231" spans="1:243" s="39" customFormat="1" ht="23.65" customHeight="1">
      <c r="A231" s="216"/>
      <c r="B231" s="156"/>
      <c r="C231" s="156"/>
      <c r="D231" s="1840"/>
      <c r="E231" s="1840"/>
      <c r="F231" s="1840"/>
      <c r="G231" s="1840"/>
      <c r="H231" s="1840"/>
      <c r="I231" s="1840"/>
      <c r="J231" s="1840"/>
      <c r="K231" s="1840"/>
      <c r="L231" s="1841"/>
      <c r="M231" s="576"/>
      <c r="N231" s="303"/>
      <c r="O231" s="302" t="str">
        <f t="shared" si="12"/>
        <v/>
      </c>
      <c r="P231" s="304" t="str">
        <f t="shared" si="13"/>
        <v/>
      </c>
      <c r="Q231" s="47"/>
      <c r="R231" s="341"/>
      <c r="T231" s="33"/>
      <c r="U231" s="33"/>
      <c r="V231" s="33"/>
      <c r="W231" s="33"/>
      <c r="X231" s="33"/>
      <c r="IH231" s="40"/>
      <c r="II231" s="41"/>
    </row>
    <row r="232" spans="1:243" s="39" customFormat="1" ht="23.65" customHeight="1">
      <c r="A232" s="216"/>
      <c r="B232" s="156"/>
      <c r="C232" s="156"/>
      <c r="D232" s="1840"/>
      <c r="E232" s="1840"/>
      <c r="F232" s="1840"/>
      <c r="G232" s="1840"/>
      <c r="H232" s="1840"/>
      <c r="I232" s="1840"/>
      <c r="J232" s="1840"/>
      <c r="K232" s="1840"/>
      <c r="L232" s="1841"/>
      <c r="M232" s="576"/>
      <c r="N232" s="303"/>
      <c r="O232" s="302" t="str">
        <f t="shared" si="12"/>
        <v/>
      </c>
      <c r="P232" s="304" t="str">
        <f t="shared" si="13"/>
        <v/>
      </c>
      <c r="Q232" s="47"/>
      <c r="R232" s="341"/>
      <c r="S232" s="33"/>
      <c r="T232" s="33"/>
      <c r="U232" s="33"/>
      <c r="V232" s="33"/>
      <c r="W232" s="33"/>
      <c r="X232" s="33"/>
      <c r="IH232" s="40"/>
      <c r="II232" s="41"/>
    </row>
    <row r="233" spans="1:243" s="39" customFormat="1" ht="23.65" customHeight="1">
      <c r="A233" s="216"/>
      <c r="B233" s="156"/>
      <c r="C233" s="855"/>
      <c r="D233" s="1840"/>
      <c r="E233" s="1840"/>
      <c r="F233" s="1840"/>
      <c r="G233" s="1840"/>
      <c r="H233" s="1840"/>
      <c r="I233" s="1840"/>
      <c r="J233" s="1840"/>
      <c r="K233" s="1840"/>
      <c r="L233" s="1840"/>
      <c r="M233" s="576"/>
      <c r="N233" s="303"/>
      <c r="O233" s="302" t="str">
        <f t="shared" si="12"/>
        <v/>
      </c>
      <c r="P233" s="304" t="str">
        <f t="shared" si="13"/>
        <v/>
      </c>
      <c r="Q233" s="47"/>
      <c r="R233" s="341"/>
      <c r="S233" s="33"/>
      <c r="T233" s="33"/>
      <c r="U233" s="33"/>
      <c r="V233" s="33"/>
      <c r="W233" s="33"/>
      <c r="X233" s="33"/>
      <c r="IH233" s="41"/>
      <c r="II233" s="41"/>
    </row>
    <row r="234" spans="1:243" s="39" customFormat="1" ht="23.65" customHeight="1">
      <c r="A234" s="216"/>
      <c r="B234" s="156"/>
      <c r="C234" s="855"/>
      <c r="D234" s="1840"/>
      <c r="E234" s="1840"/>
      <c r="F234" s="1840"/>
      <c r="G234" s="1840"/>
      <c r="H234" s="1840"/>
      <c r="I234" s="1840"/>
      <c r="J234" s="1840"/>
      <c r="K234" s="1840"/>
      <c r="L234" s="1840"/>
      <c r="M234" s="576"/>
      <c r="N234" s="303"/>
      <c r="O234" s="302" t="str">
        <f t="shared" si="12"/>
        <v/>
      </c>
      <c r="P234" s="304" t="str">
        <f t="shared" si="13"/>
        <v/>
      </c>
      <c r="Q234" s="47"/>
      <c r="R234" s="341"/>
      <c r="S234" s="33"/>
      <c r="T234" s="33"/>
      <c r="U234" s="33"/>
      <c r="V234" s="33"/>
      <c r="W234" s="33"/>
      <c r="X234" s="33"/>
      <c r="IH234" s="41"/>
      <c r="II234" s="41"/>
    </row>
    <row r="235" spans="1:243" s="39" customFormat="1" ht="23.65" customHeight="1">
      <c r="A235" s="216"/>
      <c r="B235" s="156"/>
      <c r="C235" s="855"/>
      <c r="D235" s="1840"/>
      <c r="E235" s="1840"/>
      <c r="F235" s="1840"/>
      <c r="G235" s="1840"/>
      <c r="H235" s="1840"/>
      <c r="I235" s="1840"/>
      <c r="J235" s="1840"/>
      <c r="K235" s="1840"/>
      <c r="L235" s="1840"/>
      <c r="M235" s="576"/>
      <c r="N235" s="303"/>
      <c r="O235" s="302" t="str">
        <f t="shared" si="12"/>
        <v/>
      </c>
      <c r="P235" s="304" t="str">
        <f t="shared" si="13"/>
        <v/>
      </c>
      <c r="Q235" s="47"/>
      <c r="R235" s="341"/>
      <c r="S235" s="33"/>
      <c r="T235" s="33"/>
      <c r="U235" s="33"/>
      <c r="V235" s="33"/>
      <c r="W235" s="33"/>
      <c r="X235" s="33"/>
    </row>
    <row r="236" spans="1:243" s="39" customFormat="1" ht="23.65" customHeight="1">
      <c r="A236" s="216"/>
      <c r="B236" s="156"/>
      <c r="C236" s="855"/>
      <c r="D236" s="1840"/>
      <c r="E236" s="1840"/>
      <c r="F236" s="1840"/>
      <c r="G236" s="1840"/>
      <c r="H236" s="1840"/>
      <c r="I236" s="1840"/>
      <c r="J236" s="1840"/>
      <c r="K236" s="1840"/>
      <c r="L236" s="1840"/>
      <c r="M236" s="576"/>
      <c r="N236" s="303"/>
      <c r="O236" s="302" t="str">
        <f t="shared" si="12"/>
        <v/>
      </c>
      <c r="P236" s="304" t="str">
        <f t="shared" si="13"/>
        <v/>
      </c>
      <c r="Q236" s="47"/>
      <c r="R236" s="341"/>
      <c r="S236" s="33"/>
      <c r="T236" s="33"/>
      <c r="U236" s="33"/>
      <c r="V236" s="33"/>
      <c r="W236" s="33"/>
      <c r="X236" s="33"/>
      <c r="IH236" s="40"/>
      <c r="II236" s="41"/>
    </row>
    <row r="237" spans="1:243" s="39" customFormat="1" ht="23.65" customHeight="1">
      <c r="A237" s="216"/>
      <c r="B237" s="156"/>
      <c r="C237" s="855"/>
      <c r="D237" s="1840"/>
      <c r="E237" s="1840"/>
      <c r="F237" s="1840"/>
      <c r="G237" s="1840"/>
      <c r="H237" s="1840"/>
      <c r="I237" s="1840"/>
      <c r="J237" s="1840"/>
      <c r="K237" s="1840"/>
      <c r="L237" s="1840"/>
      <c r="M237" s="576"/>
      <c r="N237" s="303"/>
      <c r="O237" s="302" t="str">
        <f t="shared" si="12"/>
        <v/>
      </c>
      <c r="P237" s="304" t="str">
        <f t="shared" si="13"/>
        <v/>
      </c>
      <c r="Q237" s="47"/>
      <c r="R237" s="341"/>
      <c r="S237" s="33"/>
      <c r="T237" s="33"/>
      <c r="U237" s="33"/>
      <c r="V237" s="33"/>
      <c r="W237" s="33"/>
      <c r="X237" s="33"/>
      <c r="IH237" s="41"/>
      <c r="II237" s="41"/>
    </row>
    <row r="238" spans="1:243" s="39" customFormat="1" ht="23.65" customHeight="1">
      <c r="A238" s="216"/>
      <c r="B238" s="156"/>
      <c r="C238" s="855"/>
      <c r="D238" s="1840"/>
      <c r="E238" s="1840"/>
      <c r="F238" s="1840"/>
      <c r="G238" s="1840"/>
      <c r="H238" s="1840"/>
      <c r="I238" s="1840"/>
      <c r="J238" s="1840"/>
      <c r="K238" s="1840"/>
      <c r="L238" s="1840"/>
      <c r="M238" s="576"/>
      <c r="N238" s="303"/>
      <c r="O238" s="302" t="str">
        <f t="shared" si="12"/>
        <v/>
      </c>
      <c r="P238" s="304" t="str">
        <f t="shared" si="13"/>
        <v/>
      </c>
      <c r="Q238" s="47"/>
      <c r="R238" s="341"/>
      <c r="S238" s="33"/>
      <c r="T238" s="33"/>
      <c r="U238" s="33"/>
      <c r="V238" s="33"/>
      <c r="W238" s="33"/>
      <c r="X238" s="33"/>
      <c r="IH238" s="41"/>
      <c r="II238" s="41"/>
    </row>
    <row r="239" spans="1:243" s="39" customFormat="1" ht="23.65" customHeight="1">
      <c r="A239" s="216"/>
      <c r="B239" s="156"/>
      <c r="C239" s="855"/>
      <c r="D239" s="1840"/>
      <c r="E239" s="1840"/>
      <c r="F239" s="1840"/>
      <c r="G239" s="1840"/>
      <c r="H239" s="1840"/>
      <c r="I239" s="1840"/>
      <c r="J239" s="1840"/>
      <c r="K239" s="1840"/>
      <c r="L239" s="1840"/>
      <c r="M239" s="576"/>
      <c r="N239" s="303"/>
      <c r="O239" s="302" t="str">
        <f t="shared" si="12"/>
        <v/>
      </c>
      <c r="P239" s="304" t="str">
        <f t="shared" si="13"/>
        <v/>
      </c>
      <c r="Q239" s="47"/>
      <c r="R239" s="341"/>
      <c r="S239" s="33"/>
      <c r="T239" s="33"/>
      <c r="U239" s="33"/>
      <c r="V239" s="33"/>
      <c r="W239" s="33"/>
      <c r="X239" s="33"/>
    </row>
    <row r="240" spans="1:243" s="39" customFormat="1" ht="23.65" customHeight="1">
      <c r="A240" s="216"/>
      <c r="B240" s="156"/>
      <c r="C240" s="855"/>
      <c r="D240" s="1840"/>
      <c r="E240" s="1840"/>
      <c r="F240" s="1840"/>
      <c r="G240" s="1840"/>
      <c r="H240" s="1840"/>
      <c r="I240" s="1840"/>
      <c r="J240" s="1840"/>
      <c r="K240" s="1840"/>
      <c r="L240" s="1840"/>
      <c r="M240" s="576"/>
      <c r="N240" s="303"/>
      <c r="O240" s="302" t="str">
        <f t="shared" si="12"/>
        <v/>
      </c>
      <c r="P240" s="304" t="str">
        <f t="shared" si="13"/>
        <v/>
      </c>
      <c r="Q240" s="47"/>
      <c r="R240" s="341"/>
      <c r="S240" s="33"/>
      <c r="T240" s="33"/>
      <c r="U240" s="33"/>
      <c r="V240" s="33"/>
      <c r="W240" s="33"/>
      <c r="X240" s="33"/>
    </row>
    <row r="241" spans="1:24" s="39" customFormat="1" ht="23.65" customHeight="1">
      <c r="A241" s="216"/>
      <c r="B241" s="156"/>
      <c r="C241" s="855"/>
      <c r="D241" s="1840"/>
      <c r="E241" s="1840"/>
      <c r="F241" s="1840"/>
      <c r="G241" s="1840"/>
      <c r="H241" s="1840"/>
      <c r="I241" s="1840"/>
      <c r="J241" s="1840"/>
      <c r="K241" s="1840"/>
      <c r="L241" s="1840"/>
      <c r="M241" s="576"/>
      <c r="N241" s="303"/>
      <c r="O241" s="302" t="str">
        <f t="shared" si="12"/>
        <v/>
      </c>
      <c r="P241" s="304" t="str">
        <f t="shared" si="13"/>
        <v/>
      </c>
      <c r="Q241" s="47"/>
      <c r="R241" s="341"/>
      <c r="S241" s="33"/>
      <c r="T241" s="33"/>
      <c r="U241" s="33"/>
      <c r="V241" s="33"/>
      <c r="W241" s="33"/>
      <c r="X241" s="33"/>
    </row>
    <row r="242" spans="1:24" s="39" customFormat="1" ht="23.65" customHeight="1">
      <c r="A242" s="216"/>
      <c r="B242" s="156"/>
      <c r="C242" s="855"/>
      <c r="D242" s="1840"/>
      <c r="E242" s="1840"/>
      <c r="F242" s="1840"/>
      <c r="G242" s="1840"/>
      <c r="H242" s="1840"/>
      <c r="I242" s="1840"/>
      <c r="J242" s="1840"/>
      <c r="K242" s="1840"/>
      <c r="L242" s="1840"/>
      <c r="M242" s="576"/>
      <c r="N242" s="303"/>
      <c r="O242" s="302" t="str">
        <f t="shared" si="12"/>
        <v/>
      </c>
      <c r="P242" s="304" t="str">
        <f t="shared" si="13"/>
        <v/>
      </c>
      <c r="Q242" s="47"/>
      <c r="R242" s="341"/>
      <c r="S242" s="33"/>
      <c r="T242" s="33"/>
      <c r="U242" s="33"/>
      <c r="V242" s="33"/>
      <c r="W242" s="33"/>
      <c r="X242" s="33"/>
    </row>
    <row r="243" spans="1:24" s="39" customFormat="1" ht="23.65" customHeight="1">
      <c r="A243" s="216"/>
      <c r="B243" s="156"/>
      <c r="C243" s="855"/>
      <c r="D243" s="1840"/>
      <c r="E243" s="1840"/>
      <c r="F243" s="1840"/>
      <c r="G243" s="1840"/>
      <c r="H243" s="1840"/>
      <c r="I243" s="1840"/>
      <c r="J243" s="1840"/>
      <c r="K243" s="1840"/>
      <c r="L243" s="1840"/>
      <c r="M243" s="576"/>
      <c r="N243" s="303"/>
      <c r="O243" s="302" t="str">
        <f t="shared" si="12"/>
        <v/>
      </c>
      <c r="P243" s="304" t="str">
        <f t="shared" si="13"/>
        <v/>
      </c>
      <c r="Q243" s="47"/>
      <c r="R243" s="341"/>
      <c r="S243" s="33"/>
      <c r="T243" s="33"/>
      <c r="U243" s="33"/>
      <c r="V243" s="33"/>
      <c r="W243" s="33"/>
      <c r="X243" s="33"/>
    </row>
    <row r="244" spans="1:24" s="39" customFormat="1" ht="23.65" customHeight="1">
      <c r="A244" s="216"/>
      <c r="B244" s="156"/>
      <c r="C244" s="855"/>
      <c r="D244" s="1840"/>
      <c r="E244" s="1840"/>
      <c r="F244" s="1840"/>
      <c r="G244" s="1840"/>
      <c r="H244" s="1840"/>
      <c r="I244" s="1840"/>
      <c r="J244" s="1840"/>
      <c r="K244" s="1840"/>
      <c r="L244" s="1840"/>
      <c r="M244" s="576"/>
      <c r="N244" s="303"/>
      <c r="O244" s="302" t="str">
        <f t="shared" si="12"/>
        <v/>
      </c>
      <c r="P244" s="304" t="str">
        <f t="shared" si="13"/>
        <v/>
      </c>
      <c r="Q244" s="47"/>
      <c r="R244" s="341"/>
      <c r="S244" s="33"/>
      <c r="T244" s="33"/>
      <c r="U244" s="33"/>
      <c r="V244" s="33"/>
      <c r="W244" s="33"/>
      <c r="X244" s="33"/>
    </row>
    <row r="245" spans="1:24" s="39" customFormat="1" ht="23.65" customHeight="1">
      <c r="A245" s="216"/>
      <c r="B245" s="156"/>
      <c r="C245" s="855"/>
      <c r="D245" s="1840"/>
      <c r="E245" s="1840"/>
      <c r="F245" s="1840"/>
      <c r="G245" s="1840"/>
      <c r="H245" s="1840"/>
      <c r="I245" s="1840"/>
      <c r="J245" s="1840"/>
      <c r="K245" s="1840"/>
      <c r="L245" s="1840"/>
      <c r="M245" s="576"/>
      <c r="N245" s="303"/>
      <c r="O245" s="302" t="str">
        <f t="shared" si="12"/>
        <v/>
      </c>
      <c r="P245" s="304" t="str">
        <f t="shared" si="13"/>
        <v/>
      </c>
      <c r="Q245" s="47"/>
      <c r="R245" s="341"/>
      <c r="S245" s="33"/>
      <c r="T245" s="33"/>
      <c r="U245" s="33"/>
      <c r="V245" s="33"/>
      <c r="W245" s="33"/>
      <c r="X245" s="33"/>
    </row>
    <row r="246" spans="1:24" s="39" customFormat="1" ht="23.65" customHeight="1">
      <c r="A246" s="216"/>
      <c r="B246" s="156"/>
      <c r="C246" s="855"/>
      <c r="D246" s="1840"/>
      <c r="E246" s="1840"/>
      <c r="F246" s="1840"/>
      <c r="G246" s="1840"/>
      <c r="H246" s="1840"/>
      <c r="I246" s="1840"/>
      <c r="J246" s="1840"/>
      <c r="K246" s="1840"/>
      <c r="L246" s="1840"/>
      <c r="M246" s="576"/>
      <c r="N246" s="303"/>
      <c r="O246" s="302" t="str">
        <f t="shared" si="12"/>
        <v/>
      </c>
      <c r="P246" s="304" t="str">
        <f t="shared" si="13"/>
        <v/>
      </c>
      <c r="Q246" s="47"/>
      <c r="R246" s="341"/>
      <c r="S246" s="33"/>
      <c r="T246" s="33"/>
      <c r="U246" s="33"/>
      <c r="V246" s="33"/>
      <c r="W246" s="33"/>
      <c r="X246" s="33"/>
    </row>
    <row r="247" spans="1:24" s="39" customFormat="1" ht="23.65" customHeight="1">
      <c r="A247" s="216"/>
      <c r="B247" s="156"/>
      <c r="C247" s="855"/>
      <c r="D247" s="1840"/>
      <c r="E247" s="1840"/>
      <c r="F247" s="1840"/>
      <c r="G247" s="1840"/>
      <c r="H247" s="1840"/>
      <c r="I247" s="1840"/>
      <c r="J247" s="1840"/>
      <c r="K247" s="1840"/>
      <c r="L247" s="1840"/>
      <c r="M247" s="576"/>
      <c r="N247" s="303"/>
      <c r="O247" s="302" t="str">
        <f t="shared" si="12"/>
        <v/>
      </c>
      <c r="P247" s="304" t="str">
        <f t="shared" si="13"/>
        <v/>
      </c>
      <c r="Q247" s="47"/>
      <c r="R247" s="341"/>
      <c r="S247" s="33"/>
      <c r="T247" s="33"/>
      <c r="U247" s="33"/>
      <c r="V247" s="33"/>
      <c r="W247" s="33"/>
      <c r="X247" s="33"/>
    </row>
    <row r="248" spans="1:24" s="39" customFormat="1" ht="23.65" customHeight="1">
      <c r="A248" s="216"/>
      <c r="B248" s="156"/>
      <c r="C248" s="855"/>
      <c r="D248" s="1840"/>
      <c r="E248" s="1840"/>
      <c r="F248" s="1840"/>
      <c r="G248" s="1840"/>
      <c r="H248" s="1840"/>
      <c r="I248" s="1840"/>
      <c r="J248" s="1840"/>
      <c r="K248" s="1840"/>
      <c r="L248" s="1840"/>
      <c r="M248" s="576"/>
      <c r="N248" s="303"/>
      <c r="O248" s="302" t="str">
        <f t="shared" si="12"/>
        <v/>
      </c>
      <c r="P248" s="304" t="str">
        <f t="shared" si="13"/>
        <v/>
      </c>
      <c r="Q248" s="47"/>
      <c r="R248" s="341"/>
      <c r="S248" s="33"/>
      <c r="T248" s="33"/>
      <c r="U248" s="33"/>
      <c r="V248" s="33"/>
      <c r="W248" s="33"/>
      <c r="X248" s="33"/>
    </row>
    <row r="249" spans="1:24" s="39" customFormat="1" ht="23.65" customHeight="1">
      <c r="A249" s="216"/>
      <c r="B249" s="156"/>
      <c r="C249" s="855"/>
      <c r="D249" s="1840"/>
      <c r="E249" s="1840"/>
      <c r="F249" s="1840"/>
      <c r="G249" s="1840"/>
      <c r="H249" s="1840"/>
      <c r="I249" s="1840"/>
      <c r="J249" s="1840"/>
      <c r="K249" s="1840"/>
      <c r="L249" s="1840"/>
      <c r="M249" s="576"/>
      <c r="N249" s="303"/>
      <c r="O249" s="302" t="str">
        <f t="shared" si="12"/>
        <v/>
      </c>
      <c r="P249" s="304" t="str">
        <f t="shared" si="13"/>
        <v/>
      </c>
      <c r="Q249" s="47"/>
      <c r="R249" s="341"/>
      <c r="S249" s="33"/>
      <c r="T249" s="33"/>
      <c r="U249" s="33"/>
      <c r="V249" s="33"/>
      <c r="W249" s="33"/>
      <c r="X249" s="33"/>
    </row>
    <row r="250" spans="1:24" s="39" customFormat="1" ht="23.65" customHeight="1">
      <c r="A250" s="216"/>
      <c r="B250" s="156"/>
      <c r="C250" s="855"/>
      <c r="D250" s="1840"/>
      <c r="E250" s="1840"/>
      <c r="F250" s="1840"/>
      <c r="G250" s="1840"/>
      <c r="H250" s="1840"/>
      <c r="I250" s="1840"/>
      <c r="J250" s="1840"/>
      <c r="K250" s="1840"/>
      <c r="L250" s="1840"/>
      <c r="M250" s="576"/>
      <c r="N250" s="303"/>
      <c r="O250" s="302" t="str">
        <f t="shared" si="12"/>
        <v/>
      </c>
      <c r="P250" s="304" t="str">
        <f t="shared" si="13"/>
        <v/>
      </c>
      <c r="Q250" s="47"/>
      <c r="R250" s="341"/>
      <c r="S250" s="33"/>
      <c r="T250" s="33"/>
      <c r="U250" s="33"/>
      <c r="V250" s="33"/>
      <c r="W250" s="33"/>
      <c r="X250" s="33"/>
    </row>
    <row r="251" spans="1:24" s="39" customFormat="1" ht="23.65" customHeight="1">
      <c r="A251" s="216"/>
      <c r="B251" s="156"/>
      <c r="C251" s="855"/>
      <c r="D251" s="1840"/>
      <c r="E251" s="1840"/>
      <c r="F251" s="1840"/>
      <c r="G251" s="1840"/>
      <c r="H251" s="1840"/>
      <c r="I251" s="1840"/>
      <c r="J251" s="1840"/>
      <c r="K251" s="1840"/>
      <c r="L251" s="1840"/>
      <c r="M251" s="576"/>
      <c r="N251" s="303"/>
      <c r="O251" s="302" t="str">
        <f t="shared" si="12"/>
        <v/>
      </c>
      <c r="P251" s="304" t="str">
        <f t="shared" si="13"/>
        <v/>
      </c>
      <c r="Q251" s="47"/>
      <c r="R251" s="341"/>
      <c r="S251" s="33"/>
      <c r="T251" s="33"/>
      <c r="U251" s="33"/>
      <c r="V251" s="33"/>
      <c r="W251" s="33"/>
      <c r="X251" s="33"/>
    </row>
    <row r="252" spans="1:24" s="39" customFormat="1" ht="23.65" customHeight="1">
      <c r="A252" s="216"/>
      <c r="B252" s="156"/>
      <c r="C252" s="855"/>
      <c r="D252" s="1840"/>
      <c r="E252" s="1840"/>
      <c r="F252" s="1840"/>
      <c r="G252" s="1840"/>
      <c r="H252" s="1840"/>
      <c r="I252" s="1840"/>
      <c r="J252" s="1840"/>
      <c r="K252" s="1840"/>
      <c r="L252" s="1840"/>
      <c r="M252" s="576"/>
      <c r="N252" s="303"/>
      <c r="O252" s="302" t="str">
        <f t="shared" si="12"/>
        <v/>
      </c>
      <c r="P252" s="304" t="str">
        <f t="shared" si="13"/>
        <v/>
      </c>
      <c r="Q252" s="47"/>
      <c r="R252" s="341"/>
      <c r="S252" s="33"/>
      <c r="T252" s="33"/>
      <c r="U252" s="33"/>
      <c r="V252" s="33"/>
      <c r="W252" s="33"/>
      <c r="X252" s="33"/>
    </row>
    <row r="253" spans="1:24" s="39" customFormat="1" ht="23.65" customHeight="1">
      <c r="A253" s="216"/>
      <c r="B253" s="156"/>
      <c r="C253" s="855"/>
      <c r="D253" s="1840"/>
      <c r="E253" s="1840"/>
      <c r="F253" s="1840"/>
      <c r="G253" s="1840"/>
      <c r="H253" s="1840"/>
      <c r="I253" s="1840"/>
      <c r="J253" s="1840"/>
      <c r="K253" s="1840"/>
      <c r="L253" s="1840"/>
      <c r="M253" s="576"/>
      <c r="N253" s="303"/>
      <c r="O253" s="302" t="str">
        <f t="shared" si="12"/>
        <v/>
      </c>
      <c r="P253" s="304" t="str">
        <f t="shared" si="13"/>
        <v/>
      </c>
      <c r="Q253" s="47"/>
      <c r="R253" s="341"/>
      <c r="S253" s="33"/>
      <c r="T253" s="33"/>
      <c r="U253" s="33"/>
      <c r="V253" s="33"/>
      <c r="W253" s="33"/>
      <c r="X253" s="33"/>
    </row>
    <row r="254" spans="1:24" s="39" customFormat="1" ht="23.65" customHeight="1">
      <c r="A254" s="216"/>
      <c r="B254" s="156"/>
      <c r="C254" s="855"/>
      <c r="D254" s="1840"/>
      <c r="E254" s="1840"/>
      <c r="F254" s="1840"/>
      <c r="G254" s="1840"/>
      <c r="H254" s="1840"/>
      <c r="I254" s="1840"/>
      <c r="J254" s="1840"/>
      <c r="K254" s="1840"/>
      <c r="L254" s="1840"/>
      <c r="M254" s="576"/>
      <c r="N254" s="303"/>
      <c r="O254" s="302" t="str">
        <f t="shared" si="12"/>
        <v/>
      </c>
      <c r="P254" s="304" t="str">
        <f>IF(M254="DIE",C254*N254,"")</f>
        <v/>
      </c>
      <c r="Q254" s="47"/>
      <c r="R254" s="341"/>
      <c r="S254" s="33"/>
      <c r="T254" s="33"/>
      <c r="U254" s="33"/>
      <c r="V254" s="33"/>
      <c r="W254" s="33"/>
      <c r="X254" s="33"/>
    </row>
    <row r="255" spans="1:24" s="39" customFormat="1" ht="23.65" customHeight="1">
      <c r="A255" s="216"/>
      <c r="B255" s="156"/>
      <c r="C255" s="855"/>
      <c r="D255" s="1840"/>
      <c r="E255" s="1840"/>
      <c r="F255" s="1840"/>
      <c r="G255" s="1840"/>
      <c r="H255" s="1840"/>
      <c r="I255" s="1840"/>
      <c r="J255" s="1840"/>
      <c r="K255" s="1840"/>
      <c r="L255" s="1840"/>
      <c r="M255" s="576"/>
      <c r="N255" s="303"/>
      <c r="O255" s="302" t="str">
        <f t="shared" si="12"/>
        <v/>
      </c>
      <c r="P255" s="304" t="str">
        <f>IF(M255="DIE",C255*N255,"")</f>
        <v/>
      </c>
      <c r="Q255" s="47"/>
      <c r="R255" s="341"/>
      <c r="S255" s="33"/>
      <c r="T255" s="33"/>
      <c r="U255" s="33"/>
      <c r="V255" s="33"/>
      <c r="W255" s="33"/>
      <c r="X255" s="33"/>
    </row>
    <row r="256" spans="1:24" s="42" customFormat="1" ht="6" customHeight="1">
      <c r="A256" s="363"/>
      <c r="B256" s="18"/>
      <c r="C256" s="822"/>
      <c r="D256" s="822"/>
      <c r="E256" s="823"/>
      <c r="F256" s="823"/>
      <c r="G256" s="823"/>
      <c r="H256" s="823"/>
      <c r="I256" s="823"/>
      <c r="J256" s="823"/>
      <c r="K256" s="822"/>
      <c r="L256" s="822"/>
      <c r="M256" s="18"/>
      <c r="N256" s="18"/>
      <c r="O256" s="258"/>
      <c r="P256" s="258"/>
      <c r="Q256" s="1"/>
      <c r="R256" s="374"/>
      <c r="S256" s="34"/>
      <c r="T256" s="34"/>
      <c r="U256" s="34"/>
      <c r="V256" s="34"/>
      <c r="W256" s="34"/>
      <c r="X256" s="34"/>
    </row>
    <row r="257" spans="1:243" s="38" customFormat="1" ht="21" customHeight="1">
      <c r="A257" s="370"/>
      <c r="B257" s="1864" t="s">
        <v>68</v>
      </c>
      <c r="C257" s="1866"/>
      <c r="D257" s="1866"/>
      <c r="E257" s="1866"/>
      <c r="F257" s="1866"/>
      <c r="G257" s="1866"/>
      <c r="H257" s="1866"/>
      <c r="I257" s="1866"/>
      <c r="J257" s="1866"/>
      <c r="K257" s="1866"/>
      <c r="L257" s="1866"/>
      <c r="M257" s="1865"/>
      <c r="N257" s="1865"/>
      <c r="O257" s="1865"/>
      <c r="P257" s="1865"/>
      <c r="Q257" s="1867"/>
      <c r="R257" s="388"/>
      <c r="S257" s="37"/>
      <c r="T257" s="37"/>
      <c r="U257" s="37"/>
      <c r="V257" s="37"/>
      <c r="W257" s="37"/>
      <c r="X257" s="37"/>
    </row>
    <row r="258" spans="1:243" s="39" customFormat="1" ht="12.75" customHeight="1">
      <c r="A258" s="363"/>
      <c r="B258" s="27" t="str">
        <f>'1-MPN'!$B$64</f>
        <v>FAPESP,  SETEMBRO DE 2015</v>
      </c>
      <c r="C258" s="824"/>
      <c r="D258" s="824"/>
      <c r="E258" s="826"/>
      <c r="F258" s="826"/>
      <c r="G258" s="826"/>
      <c r="H258" s="826"/>
      <c r="I258" s="826"/>
      <c r="J258" s="826"/>
      <c r="K258" s="824"/>
      <c r="L258" s="824"/>
      <c r="M258" s="3"/>
      <c r="N258" s="3"/>
      <c r="O258" s="118"/>
      <c r="P258" s="118"/>
      <c r="Q258" s="118">
        <v>1</v>
      </c>
      <c r="R258" s="373"/>
      <c r="S258" s="33"/>
      <c r="T258" s="33"/>
      <c r="U258" s="33"/>
      <c r="V258" s="33"/>
      <c r="W258" s="33"/>
      <c r="X258" s="33"/>
    </row>
    <row r="259" spans="1:243" s="51" customFormat="1" ht="18">
      <c r="A259" s="573"/>
      <c r="B259" s="310" t="str">
        <f>B204</f>
        <v>8- DESPESAS COM DIÁRIAS NO PAÍS E NO EXTERIOR</v>
      </c>
      <c r="C259" s="832"/>
      <c r="D259" s="832"/>
      <c r="E259" s="831"/>
      <c r="F259" s="831"/>
      <c r="G259" s="831"/>
      <c r="H259" s="831"/>
      <c r="I259" s="831"/>
      <c r="J259" s="832"/>
      <c r="K259" s="831"/>
      <c r="L259" s="831"/>
      <c r="R259" s="573"/>
    </row>
    <row r="260" spans="1:243" s="38" customFormat="1" ht="31.5" customHeight="1">
      <c r="A260" s="370"/>
      <c r="B260" s="567" t="s">
        <v>1</v>
      </c>
      <c r="C260" s="814" t="s">
        <v>7</v>
      </c>
      <c r="D260" s="1581" t="s">
        <v>8</v>
      </c>
      <c r="E260" s="1581"/>
      <c r="F260" s="1581"/>
      <c r="G260" s="1581"/>
      <c r="H260" s="1581"/>
      <c r="I260" s="1581"/>
      <c r="J260" s="1581"/>
      <c r="K260" s="1581"/>
      <c r="L260" s="1581"/>
      <c r="M260" s="305" t="s">
        <v>142</v>
      </c>
      <c r="N260" s="566" t="s">
        <v>3</v>
      </c>
      <c r="O260" s="419" t="s">
        <v>108</v>
      </c>
      <c r="P260" s="419" t="s">
        <v>110</v>
      </c>
      <c r="Q260" s="567" t="s">
        <v>2</v>
      </c>
      <c r="R260" s="388"/>
      <c r="S260" s="37"/>
      <c r="T260" s="37"/>
      <c r="U260" s="37"/>
      <c r="V260" s="37"/>
      <c r="W260" s="37"/>
      <c r="X260" s="37"/>
    </row>
    <row r="261" spans="1:243" s="39" customFormat="1" ht="23.65" customHeight="1">
      <c r="A261" s="216"/>
      <c r="B261" s="156"/>
      <c r="C261" s="855"/>
      <c r="D261" s="1840"/>
      <c r="E261" s="1840"/>
      <c r="F261" s="1840"/>
      <c r="G261" s="1840"/>
      <c r="H261" s="1840"/>
      <c r="I261" s="1840"/>
      <c r="J261" s="1840"/>
      <c r="K261" s="1840"/>
      <c r="L261" s="1840"/>
      <c r="M261" s="576"/>
      <c r="N261" s="303"/>
      <c r="O261" s="302" t="str">
        <f t="shared" ref="O261:O301" si="14">IF(M261="DIP",C261*N261,"")</f>
        <v/>
      </c>
      <c r="P261" s="304" t="str">
        <f t="shared" ref="P261:P301" si="15">IF(M261="DIE",C261*N261,"")</f>
        <v/>
      </c>
      <c r="Q261" s="47"/>
      <c r="R261" s="341"/>
      <c r="S261" s="33"/>
      <c r="T261" s="33"/>
      <c r="U261" s="33"/>
      <c r="V261" s="33"/>
      <c r="W261" s="33"/>
      <c r="X261" s="33"/>
      <c r="IH261" s="40"/>
      <c r="II261" s="41"/>
    </row>
    <row r="262" spans="1:243" s="39" customFormat="1" ht="23.65" customHeight="1">
      <c r="A262" s="216"/>
      <c r="B262" s="156"/>
      <c r="C262" s="855"/>
      <c r="D262" s="1840"/>
      <c r="E262" s="1840"/>
      <c r="F262" s="1840"/>
      <c r="G262" s="1840"/>
      <c r="H262" s="1840"/>
      <c r="I262" s="1840"/>
      <c r="J262" s="1840"/>
      <c r="K262" s="1840"/>
      <c r="L262" s="1840"/>
      <c r="M262" s="576"/>
      <c r="N262" s="303"/>
      <c r="O262" s="302" t="str">
        <f t="shared" si="14"/>
        <v/>
      </c>
      <c r="P262" s="304" t="str">
        <f t="shared" si="15"/>
        <v/>
      </c>
      <c r="Q262" s="47"/>
      <c r="R262" s="341"/>
      <c r="S262" s="33"/>
      <c r="T262" s="33"/>
      <c r="U262" s="33"/>
      <c r="V262" s="33"/>
      <c r="W262" s="33"/>
      <c r="X262" s="33"/>
      <c r="IH262" s="40"/>
      <c r="II262" s="41"/>
    </row>
    <row r="263" spans="1:243" s="39" customFormat="1" ht="23.65" customHeight="1">
      <c r="A263" s="216"/>
      <c r="B263" s="156"/>
      <c r="C263" s="855"/>
      <c r="D263" s="1840"/>
      <c r="E263" s="1840"/>
      <c r="F263" s="1840"/>
      <c r="G263" s="1840"/>
      <c r="H263" s="1840"/>
      <c r="I263" s="1840"/>
      <c r="J263" s="1840"/>
      <c r="K263" s="1840"/>
      <c r="L263" s="1840"/>
      <c r="M263" s="576"/>
      <c r="N263" s="303"/>
      <c r="O263" s="302" t="str">
        <f t="shared" si="14"/>
        <v/>
      </c>
      <c r="P263" s="304" t="str">
        <f t="shared" si="15"/>
        <v/>
      </c>
      <c r="Q263" s="47"/>
      <c r="R263" s="341"/>
      <c r="S263" s="33"/>
      <c r="T263" s="33"/>
      <c r="U263" s="33"/>
      <c r="V263" s="33"/>
      <c r="W263" s="33"/>
      <c r="X263" s="33"/>
      <c r="IH263" s="41"/>
      <c r="II263" s="41"/>
    </row>
    <row r="264" spans="1:243" s="39" customFormat="1" ht="23.65" customHeight="1">
      <c r="A264" s="216"/>
      <c r="B264" s="156"/>
      <c r="C264" s="855"/>
      <c r="D264" s="1840"/>
      <c r="E264" s="1840"/>
      <c r="F264" s="1840"/>
      <c r="G264" s="1840"/>
      <c r="H264" s="1840"/>
      <c r="I264" s="1840"/>
      <c r="J264" s="1840"/>
      <c r="K264" s="1840"/>
      <c r="L264" s="1840"/>
      <c r="M264" s="576"/>
      <c r="N264" s="303"/>
      <c r="O264" s="302" t="str">
        <f t="shared" si="14"/>
        <v/>
      </c>
      <c r="P264" s="304" t="str">
        <f t="shared" si="15"/>
        <v/>
      </c>
      <c r="Q264" s="47"/>
      <c r="R264" s="341"/>
      <c r="S264" s="33"/>
      <c r="T264" s="33"/>
      <c r="U264" s="33"/>
      <c r="V264" s="33"/>
      <c r="W264" s="33"/>
      <c r="X264" s="33"/>
      <c r="IH264" s="41"/>
      <c r="II264" s="41"/>
    </row>
    <row r="265" spans="1:243" s="39" customFormat="1" ht="23.65" customHeight="1">
      <c r="A265" s="216"/>
      <c r="B265" s="156"/>
      <c r="C265" s="855"/>
      <c r="D265" s="1840"/>
      <c r="E265" s="1840"/>
      <c r="F265" s="1840"/>
      <c r="G265" s="1840"/>
      <c r="H265" s="1840"/>
      <c r="I265" s="1840"/>
      <c r="J265" s="1840"/>
      <c r="K265" s="1840"/>
      <c r="L265" s="1840"/>
      <c r="M265" s="576"/>
      <c r="N265" s="303"/>
      <c r="O265" s="302" t="str">
        <f t="shared" si="14"/>
        <v/>
      </c>
      <c r="P265" s="304" t="str">
        <f t="shared" si="15"/>
        <v/>
      </c>
      <c r="Q265" s="47"/>
      <c r="R265" s="341"/>
      <c r="S265" s="33"/>
      <c r="T265" s="33"/>
      <c r="U265" s="33"/>
      <c r="V265" s="33"/>
      <c r="W265" s="33"/>
      <c r="X265" s="33"/>
    </row>
    <row r="266" spans="1:243" s="39" customFormat="1" ht="23.65" customHeight="1">
      <c r="A266" s="216"/>
      <c r="B266" s="156"/>
      <c r="C266" s="855"/>
      <c r="D266" s="1840"/>
      <c r="E266" s="1840"/>
      <c r="F266" s="1840"/>
      <c r="G266" s="1840"/>
      <c r="H266" s="1840"/>
      <c r="I266" s="1840"/>
      <c r="J266" s="1840"/>
      <c r="K266" s="1840"/>
      <c r="L266" s="1840"/>
      <c r="M266" s="576"/>
      <c r="N266" s="303"/>
      <c r="O266" s="302" t="str">
        <f t="shared" si="14"/>
        <v/>
      </c>
      <c r="P266" s="304" t="str">
        <f t="shared" si="15"/>
        <v/>
      </c>
      <c r="Q266" s="47"/>
      <c r="R266" s="341"/>
      <c r="S266" s="33"/>
      <c r="T266" s="33"/>
      <c r="U266" s="33"/>
      <c r="V266" s="33"/>
      <c r="W266" s="33"/>
      <c r="X266" s="33"/>
    </row>
    <row r="267" spans="1:243" s="39" customFormat="1" ht="23.65" customHeight="1">
      <c r="A267" s="216"/>
      <c r="B267" s="156"/>
      <c r="C267" s="855"/>
      <c r="D267" s="1840"/>
      <c r="E267" s="1840"/>
      <c r="F267" s="1840"/>
      <c r="G267" s="1840"/>
      <c r="H267" s="1840"/>
      <c r="I267" s="1840"/>
      <c r="J267" s="1840"/>
      <c r="K267" s="1840"/>
      <c r="L267" s="1840"/>
      <c r="M267" s="576"/>
      <c r="N267" s="303"/>
      <c r="O267" s="302" t="str">
        <f t="shared" si="14"/>
        <v/>
      </c>
      <c r="P267" s="304" t="str">
        <f t="shared" si="15"/>
        <v/>
      </c>
      <c r="Q267" s="47"/>
      <c r="R267" s="341"/>
      <c r="S267" s="33"/>
      <c r="T267" s="33"/>
      <c r="U267" s="33"/>
      <c r="V267" s="33"/>
      <c r="W267" s="33"/>
      <c r="X267" s="33"/>
    </row>
    <row r="268" spans="1:243" s="39" customFormat="1" ht="23.65" customHeight="1">
      <c r="A268" s="216"/>
      <c r="B268" s="156"/>
      <c r="C268" s="855"/>
      <c r="D268" s="1840"/>
      <c r="E268" s="1840"/>
      <c r="F268" s="1840"/>
      <c r="G268" s="1840"/>
      <c r="H268" s="1840"/>
      <c r="I268" s="1840"/>
      <c r="J268" s="1840"/>
      <c r="K268" s="1840"/>
      <c r="L268" s="1840"/>
      <c r="M268" s="576"/>
      <c r="N268" s="303"/>
      <c r="O268" s="302" t="str">
        <f t="shared" si="14"/>
        <v/>
      </c>
      <c r="P268" s="304" t="str">
        <f t="shared" si="15"/>
        <v/>
      </c>
      <c r="Q268" s="47"/>
      <c r="R268" s="341"/>
      <c r="S268" s="33"/>
      <c r="T268" s="33"/>
      <c r="U268" s="33"/>
      <c r="V268" s="33"/>
      <c r="W268" s="33"/>
      <c r="X268" s="33"/>
    </row>
    <row r="269" spans="1:243" s="39" customFormat="1" ht="23.65" customHeight="1">
      <c r="A269" s="216"/>
      <c r="B269" s="156"/>
      <c r="C269" s="855"/>
      <c r="D269" s="1840"/>
      <c r="E269" s="1840"/>
      <c r="F269" s="1840"/>
      <c r="G269" s="1840"/>
      <c r="H269" s="1840"/>
      <c r="I269" s="1840"/>
      <c r="J269" s="1840"/>
      <c r="K269" s="1840"/>
      <c r="L269" s="1840"/>
      <c r="M269" s="576"/>
      <c r="N269" s="303"/>
      <c r="O269" s="302" t="str">
        <f t="shared" si="14"/>
        <v/>
      </c>
      <c r="P269" s="304" t="str">
        <f t="shared" si="15"/>
        <v/>
      </c>
      <c r="Q269" s="47"/>
      <c r="R269" s="341"/>
      <c r="S269" s="33"/>
      <c r="T269" s="33"/>
      <c r="U269" s="33"/>
      <c r="V269" s="33"/>
      <c r="W269" s="33"/>
      <c r="X269" s="33"/>
    </row>
    <row r="270" spans="1:243" s="39" customFormat="1" ht="23.65" customHeight="1">
      <c r="A270" s="216"/>
      <c r="B270" s="156"/>
      <c r="C270" s="855"/>
      <c r="D270" s="1840"/>
      <c r="E270" s="1840"/>
      <c r="F270" s="1840"/>
      <c r="G270" s="1840"/>
      <c r="H270" s="1840"/>
      <c r="I270" s="1840"/>
      <c r="J270" s="1840"/>
      <c r="K270" s="1840"/>
      <c r="L270" s="1840"/>
      <c r="M270" s="576"/>
      <c r="N270" s="303"/>
      <c r="O270" s="302" t="str">
        <f t="shared" si="14"/>
        <v/>
      </c>
      <c r="P270" s="304" t="str">
        <f t="shared" si="15"/>
        <v/>
      </c>
      <c r="Q270" s="47"/>
      <c r="R270" s="341"/>
      <c r="S270" s="33"/>
      <c r="T270" s="33"/>
      <c r="U270" s="33"/>
      <c r="V270" s="33"/>
      <c r="W270" s="33"/>
      <c r="X270" s="33"/>
    </row>
    <row r="271" spans="1:243" s="39" customFormat="1" ht="23.65" customHeight="1">
      <c r="A271" s="216"/>
      <c r="B271" s="156"/>
      <c r="C271" s="855"/>
      <c r="D271" s="1840"/>
      <c r="E271" s="1840"/>
      <c r="F271" s="1840"/>
      <c r="G271" s="1840"/>
      <c r="H271" s="1840"/>
      <c r="I271" s="1840"/>
      <c r="J271" s="1840"/>
      <c r="K271" s="1840"/>
      <c r="L271" s="1840"/>
      <c r="M271" s="576"/>
      <c r="N271" s="303"/>
      <c r="O271" s="302" t="str">
        <f t="shared" si="14"/>
        <v/>
      </c>
      <c r="P271" s="304" t="str">
        <f t="shared" si="15"/>
        <v/>
      </c>
      <c r="Q271" s="47"/>
      <c r="R271" s="341"/>
      <c r="S271" s="33"/>
      <c r="T271" s="33"/>
      <c r="U271" s="33"/>
      <c r="V271" s="33"/>
      <c r="W271" s="33"/>
      <c r="X271" s="33"/>
      <c r="IH271" s="40"/>
      <c r="II271" s="41"/>
    </row>
    <row r="272" spans="1:243" s="39" customFormat="1" ht="23.65" customHeight="1">
      <c r="A272" s="216"/>
      <c r="B272" s="156"/>
      <c r="C272" s="855"/>
      <c r="D272" s="1840"/>
      <c r="E272" s="1840"/>
      <c r="F272" s="1840"/>
      <c r="G272" s="1840"/>
      <c r="H272" s="1840"/>
      <c r="I272" s="1840"/>
      <c r="J272" s="1840"/>
      <c r="K272" s="1840"/>
      <c r="L272" s="1840"/>
      <c r="M272" s="576"/>
      <c r="N272" s="303"/>
      <c r="O272" s="302" t="str">
        <f t="shared" si="14"/>
        <v/>
      </c>
      <c r="P272" s="304" t="str">
        <f t="shared" si="15"/>
        <v/>
      </c>
      <c r="Q272" s="47"/>
      <c r="R272" s="341"/>
      <c r="S272" s="33"/>
      <c r="T272" s="33"/>
      <c r="U272" s="33"/>
      <c r="V272" s="33"/>
      <c r="W272" s="33"/>
      <c r="X272" s="33"/>
      <c r="IH272" s="41"/>
      <c r="II272" s="41"/>
    </row>
    <row r="273" spans="1:243" s="39" customFormat="1" ht="23.65" customHeight="1">
      <c r="A273" s="216"/>
      <c r="B273" s="156"/>
      <c r="C273" s="855"/>
      <c r="D273" s="1840"/>
      <c r="E273" s="1840"/>
      <c r="F273" s="1840"/>
      <c r="G273" s="1840"/>
      <c r="H273" s="1840"/>
      <c r="I273" s="1840"/>
      <c r="J273" s="1840"/>
      <c r="K273" s="1840"/>
      <c r="L273" s="1840"/>
      <c r="M273" s="576"/>
      <c r="N273" s="303"/>
      <c r="O273" s="302" t="str">
        <f t="shared" si="14"/>
        <v/>
      </c>
      <c r="P273" s="304" t="str">
        <f t="shared" si="15"/>
        <v/>
      </c>
      <c r="Q273" s="47"/>
      <c r="R273" s="341"/>
      <c r="S273" s="33"/>
      <c r="T273" s="33"/>
      <c r="U273" s="33"/>
      <c r="V273" s="33"/>
      <c r="W273" s="33"/>
      <c r="X273" s="33"/>
      <c r="IH273" s="41"/>
      <c r="II273" s="41"/>
    </row>
    <row r="274" spans="1:243" s="39" customFormat="1" ht="23.65" customHeight="1">
      <c r="A274" s="216"/>
      <c r="B274" s="156"/>
      <c r="C274" s="156"/>
      <c r="D274" s="1840"/>
      <c r="E274" s="1840"/>
      <c r="F274" s="1840"/>
      <c r="G274" s="1840"/>
      <c r="H274" s="1840"/>
      <c r="I274" s="1840"/>
      <c r="J274" s="1840"/>
      <c r="K274" s="1840"/>
      <c r="L274" s="1841"/>
      <c r="M274" s="576"/>
      <c r="N274" s="303"/>
      <c r="O274" s="302" t="str">
        <f t="shared" si="14"/>
        <v/>
      </c>
      <c r="P274" s="304" t="str">
        <f t="shared" si="15"/>
        <v/>
      </c>
      <c r="Q274" s="47"/>
      <c r="R274" s="341"/>
      <c r="S274" s="33"/>
      <c r="T274" s="33"/>
      <c r="U274" s="33"/>
      <c r="V274" s="33"/>
      <c r="W274" s="33"/>
      <c r="X274" s="33"/>
    </row>
    <row r="275" spans="1:243" s="39" customFormat="1" ht="23.65" customHeight="1">
      <c r="A275" s="216"/>
      <c r="B275" s="156"/>
      <c r="C275" s="156"/>
      <c r="D275" s="1840"/>
      <c r="E275" s="1840"/>
      <c r="F275" s="1840"/>
      <c r="G275" s="1840"/>
      <c r="H275" s="1840"/>
      <c r="I275" s="1840"/>
      <c r="J275" s="1840"/>
      <c r="K275" s="1840"/>
      <c r="L275" s="1841"/>
      <c r="M275" s="576"/>
      <c r="N275" s="303"/>
      <c r="O275" s="302" t="str">
        <f t="shared" si="14"/>
        <v/>
      </c>
      <c r="P275" s="304" t="str">
        <f t="shared" si="15"/>
        <v/>
      </c>
      <c r="Q275" s="47"/>
      <c r="R275" s="341"/>
      <c r="S275" s="33"/>
      <c r="T275" s="33"/>
      <c r="U275" s="33"/>
      <c r="V275" s="33"/>
      <c r="W275" s="33"/>
      <c r="X275" s="33"/>
      <c r="IH275" s="41"/>
      <c r="II275" s="41"/>
    </row>
    <row r="276" spans="1:243" s="39" customFormat="1" ht="23.65" customHeight="1">
      <c r="A276" s="216"/>
      <c r="B276" s="156"/>
      <c r="C276" s="156"/>
      <c r="D276" s="1840"/>
      <c r="E276" s="1840"/>
      <c r="F276" s="1840"/>
      <c r="G276" s="1840"/>
      <c r="H276" s="1840"/>
      <c r="I276" s="1840"/>
      <c r="J276" s="1840"/>
      <c r="K276" s="1840"/>
      <c r="L276" s="1841"/>
      <c r="M276" s="576"/>
      <c r="N276" s="303"/>
      <c r="O276" s="302" t="str">
        <f t="shared" si="14"/>
        <v/>
      </c>
      <c r="P276" s="304" t="str">
        <f t="shared" si="15"/>
        <v/>
      </c>
      <c r="Q276" s="47"/>
      <c r="R276" s="341"/>
      <c r="S276" s="33"/>
      <c r="T276" s="33"/>
      <c r="U276" s="33"/>
      <c r="V276" s="33"/>
      <c r="W276" s="33"/>
      <c r="X276" s="33"/>
    </row>
    <row r="277" spans="1:243" s="39" customFormat="1" ht="23.65" customHeight="1">
      <c r="A277" s="216"/>
      <c r="B277" s="156"/>
      <c r="C277" s="156"/>
      <c r="D277" s="1840"/>
      <c r="E277" s="1840"/>
      <c r="F277" s="1840"/>
      <c r="G277" s="1840"/>
      <c r="H277" s="1840"/>
      <c r="I277" s="1840"/>
      <c r="J277" s="1840"/>
      <c r="K277" s="1840"/>
      <c r="L277" s="1841"/>
      <c r="M277" s="576"/>
      <c r="N277" s="303"/>
      <c r="O277" s="302" t="str">
        <f t="shared" si="14"/>
        <v/>
      </c>
      <c r="P277" s="304" t="str">
        <f t="shared" si="15"/>
        <v/>
      </c>
      <c r="Q277" s="47"/>
      <c r="R277" s="341"/>
      <c r="S277" s="33"/>
      <c r="T277" s="33"/>
      <c r="U277" s="33"/>
      <c r="V277" s="33"/>
      <c r="W277" s="33"/>
      <c r="X277" s="33"/>
    </row>
    <row r="278" spans="1:243" s="39" customFormat="1" ht="23.65" customHeight="1">
      <c r="A278" s="216"/>
      <c r="B278" s="156"/>
      <c r="C278" s="156"/>
      <c r="D278" s="1840"/>
      <c r="E278" s="1840"/>
      <c r="F278" s="1840"/>
      <c r="G278" s="1840"/>
      <c r="H278" s="1840"/>
      <c r="I278" s="1840"/>
      <c r="J278" s="1840"/>
      <c r="K278" s="1840"/>
      <c r="L278" s="1841"/>
      <c r="M278" s="576"/>
      <c r="N278" s="303"/>
      <c r="O278" s="302" t="str">
        <f t="shared" si="14"/>
        <v/>
      </c>
      <c r="P278" s="304" t="str">
        <f t="shared" si="15"/>
        <v/>
      </c>
      <c r="Q278" s="47"/>
      <c r="R278" s="341"/>
      <c r="S278" s="33"/>
      <c r="T278" s="33"/>
      <c r="U278" s="33"/>
      <c r="V278" s="33"/>
      <c r="W278" s="33"/>
      <c r="X278" s="33"/>
    </row>
    <row r="279" spans="1:243" s="39" customFormat="1" ht="23.65" customHeight="1">
      <c r="A279" s="216"/>
      <c r="B279" s="156"/>
      <c r="C279" s="156"/>
      <c r="D279" s="1840"/>
      <c r="E279" s="1840"/>
      <c r="F279" s="1840"/>
      <c r="G279" s="1840"/>
      <c r="H279" s="1840"/>
      <c r="I279" s="1840"/>
      <c r="J279" s="1840"/>
      <c r="K279" s="1840"/>
      <c r="L279" s="1841"/>
      <c r="M279" s="576"/>
      <c r="N279" s="303"/>
      <c r="O279" s="302" t="str">
        <f t="shared" si="14"/>
        <v/>
      </c>
      <c r="P279" s="304" t="str">
        <f t="shared" si="15"/>
        <v/>
      </c>
      <c r="Q279" s="47"/>
      <c r="R279" s="341"/>
      <c r="S279" s="33"/>
      <c r="T279" s="33"/>
      <c r="U279" s="33"/>
      <c r="V279" s="33"/>
      <c r="W279" s="33"/>
      <c r="X279" s="33"/>
    </row>
    <row r="280" spans="1:243" s="39" customFormat="1" ht="23.65" customHeight="1">
      <c r="A280" s="216"/>
      <c r="B280" s="156"/>
      <c r="C280" s="156"/>
      <c r="D280" s="1840"/>
      <c r="E280" s="1840"/>
      <c r="F280" s="1840"/>
      <c r="G280" s="1840"/>
      <c r="H280" s="1840"/>
      <c r="I280" s="1840"/>
      <c r="J280" s="1840"/>
      <c r="K280" s="1840"/>
      <c r="L280" s="1841"/>
      <c r="M280" s="576"/>
      <c r="N280" s="303"/>
      <c r="O280" s="302" t="str">
        <f t="shared" si="14"/>
        <v/>
      </c>
      <c r="P280" s="304" t="str">
        <f t="shared" si="15"/>
        <v/>
      </c>
      <c r="Q280" s="47"/>
      <c r="R280" s="341"/>
      <c r="S280" s="33"/>
      <c r="T280" s="33"/>
      <c r="U280" s="33"/>
      <c r="V280" s="33"/>
      <c r="W280" s="33"/>
      <c r="X280" s="33"/>
    </row>
    <row r="281" spans="1:243" s="39" customFormat="1" ht="23.65" customHeight="1">
      <c r="A281" s="216"/>
      <c r="B281" s="156"/>
      <c r="C281" s="855"/>
      <c r="D281" s="1840"/>
      <c r="E281" s="1840"/>
      <c r="F281" s="1840"/>
      <c r="G281" s="1840"/>
      <c r="H281" s="1840"/>
      <c r="I281" s="1840"/>
      <c r="J281" s="1840"/>
      <c r="K281" s="1840"/>
      <c r="L281" s="1840"/>
      <c r="M281" s="576"/>
      <c r="N281" s="303"/>
      <c r="O281" s="302" t="str">
        <f t="shared" si="14"/>
        <v/>
      </c>
      <c r="P281" s="304" t="str">
        <f t="shared" si="15"/>
        <v/>
      </c>
      <c r="Q281" s="47"/>
      <c r="R281" s="341"/>
      <c r="S281" s="33"/>
      <c r="T281" s="33"/>
      <c r="U281" s="33"/>
      <c r="V281" s="33"/>
      <c r="W281" s="33"/>
      <c r="X281" s="33"/>
    </row>
    <row r="282" spans="1:243" s="39" customFormat="1" ht="23.65" customHeight="1">
      <c r="A282" s="216"/>
      <c r="B282" s="156"/>
      <c r="C282" s="855"/>
      <c r="D282" s="1840"/>
      <c r="E282" s="1840"/>
      <c r="F282" s="1840"/>
      <c r="G282" s="1840"/>
      <c r="H282" s="1840"/>
      <c r="I282" s="1840"/>
      <c r="J282" s="1840"/>
      <c r="K282" s="1840"/>
      <c r="L282" s="1840"/>
      <c r="M282" s="576"/>
      <c r="N282" s="303"/>
      <c r="O282" s="302" t="str">
        <f t="shared" si="14"/>
        <v/>
      </c>
      <c r="P282" s="304" t="str">
        <f t="shared" si="15"/>
        <v/>
      </c>
      <c r="Q282" s="47"/>
      <c r="R282" s="341"/>
      <c r="S282" s="33"/>
      <c r="T282" s="33"/>
      <c r="U282" s="33"/>
      <c r="V282" s="33"/>
      <c r="W282" s="33"/>
      <c r="X282" s="33"/>
    </row>
    <row r="283" spans="1:243" s="39" customFormat="1" ht="23.65" customHeight="1">
      <c r="A283" s="216"/>
      <c r="B283" s="156"/>
      <c r="C283" s="855"/>
      <c r="D283" s="1840"/>
      <c r="E283" s="1840"/>
      <c r="F283" s="1840"/>
      <c r="G283" s="1840"/>
      <c r="H283" s="1840"/>
      <c r="I283" s="1840"/>
      <c r="J283" s="1840"/>
      <c r="K283" s="1840"/>
      <c r="L283" s="1840"/>
      <c r="M283" s="576"/>
      <c r="N283" s="303"/>
      <c r="O283" s="302" t="str">
        <f t="shared" si="14"/>
        <v/>
      </c>
      <c r="P283" s="304" t="str">
        <f t="shared" si="15"/>
        <v/>
      </c>
      <c r="Q283" s="47"/>
      <c r="R283" s="341"/>
      <c r="S283" s="33"/>
      <c r="T283" s="33"/>
      <c r="U283" s="33"/>
      <c r="V283" s="33"/>
      <c r="W283" s="33"/>
      <c r="X283" s="33"/>
    </row>
    <row r="284" spans="1:243" s="39" customFormat="1" ht="23.65" customHeight="1">
      <c r="A284" s="216"/>
      <c r="B284" s="156"/>
      <c r="C284" s="855"/>
      <c r="D284" s="1840"/>
      <c r="E284" s="1840"/>
      <c r="F284" s="1840"/>
      <c r="G284" s="1840"/>
      <c r="H284" s="1840"/>
      <c r="I284" s="1840"/>
      <c r="J284" s="1840"/>
      <c r="K284" s="1840"/>
      <c r="L284" s="1840"/>
      <c r="M284" s="576"/>
      <c r="N284" s="303"/>
      <c r="O284" s="302" t="str">
        <f t="shared" si="14"/>
        <v/>
      </c>
      <c r="P284" s="304" t="str">
        <f t="shared" si="15"/>
        <v/>
      </c>
      <c r="Q284" s="47"/>
      <c r="R284" s="341"/>
      <c r="S284" s="33"/>
      <c r="T284" s="33"/>
      <c r="U284" s="33"/>
      <c r="V284" s="33"/>
      <c r="W284" s="33"/>
      <c r="X284" s="33"/>
    </row>
    <row r="285" spans="1:243" s="39" customFormat="1" ht="23.65" customHeight="1">
      <c r="A285" s="216"/>
      <c r="B285" s="156"/>
      <c r="C285" s="855"/>
      <c r="D285" s="1840"/>
      <c r="E285" s="1840"/>
      <c r="F285" s="1840"/>
      <c r="G285" s="1840"/>
      <c r="H285" s="1840"/>
      <c r="I285" s="1840"/>
      <c r="J285" s="1840"/>
      <c r="K285" s="1840"/>
      <c r="L285" s="1840"/>
      <c r="M285" s="576"/>
      <c r="N285" s="303"/>
      <c r="O285" s="302" t="str">
        <f t="shared" si="14"/>
        <v/>
      </c>
      <c r="P285" s="304" t="str">
        <f t="shared" si="15"/>
        <v/>
      </c>
      <c r="Q285" s="47"/>
      <c r="R285" s="341"/>
      <c r="S285" s="33"/>
      <c r="T285" s="33"/>
      <c r="U285" s="33"/>
      <c r="V285" s="33"/>
      <c r="W285" s="33"/>
      <c r="X285" s="33"/>
    </row>
    <row r="286" spans="1:243" s="39" customFormat="1" ht="23.65" customHeight="1">
      <c r="A286" s="216"/>
      <c r="B286" s="156"/>
      <c r="C286" s="855"/>
      <c r="D286" s="1840"/>
      <c r="E286" s="1840"/>
      <c r="F286" s="1840"/>
      <c r="G286" s="1840"/>
      <c r="H286" s="1840"/>
      <c r="I286" s="1840"/>
      <c r="J286" s="1840"/>
      <c r="K286" s="1840"/>
      <c r="L286" s="1840"/>
      <c r="M286" s="576"/>
      <c r="N286" s="303"/>
      <c r="O286" s="302" t="str">
        <f t="shared" si="14"/>
        <v/>
      </c>
      <c r="P286" s="304" t="str">
        <f t="shared" si="15"/>
        <v/>
      </c>
      <c r="Q286" s="47"/>
      <c r="R286" s="341"/>
      <c r="S286" s="33"/>
      <c r="T286" s="33"/>
      <c r="U286" s="33"/>
      <c r="V286" s="33"/>
      <c r="W286" s="33"/>
      <c r="X286" s="33"/>
    </row>
    <row r="287" spans="1:243" s="39" customFormat="1" ht="23.65" customHeight="1">
      <c r="A287" s="216"/>
      <c r="B287" s="156"/>
      <c r="C287" s="855"/>
      <c r="D287" s="1840"/>
      <c r="E287" s="1840"/>
      <c r="F287" s="1840"/>
      <c r="G287" s="1840"/>
      <c r="H287" s="1840"/>
      <c r="I287" s="1840"/>
      <c r="J287" s="1840"/>
      <c r="K287" s="1840"/>
      <c r="L287" s="1840"/>
      <c r="M287" s="576"/>
      <c r="N287" s="303"/>
      <c r="O287" s="302" t="str">
        <f t="shared" si="14"/>
        <v/>
      </c>
      <c r="P287" s="304" t="str">
        <f t="shared" si="15"/>
        <v/>
      </c>
      <c r="Q287" s="47"/>
      <c r="R287" s="341"/>
      <c r="S287" s="33"/>
      <c r="T287" s="33"/>
      <c r="U287" s="33"/>
      <c r="V287" s="33"/>
      <c r="W287" s="33"/>
      <c r="X287" s="33"/>
    </row>
    <row r="288" spans="1:243" s="39" customFormat="1" ht="23.65" customHeight="1">
      <c r="A288" s="216"/>
      <c r="B288" s="156"/>
      <c r="C288" s="855"/>
      <c r="D288" s="1840"/>
      <c r="E288" s="1840"/>
      <c r="F288" s="1840"/>
      <c r="G288" s="1840"/>
      <c r="H288" s="1840"/>
      <c r="I288" s="1840"/>
      <c r="J288" s="1840"/>
      <c r="K288" s="1840"/>
      <c r="L288" s="1840"/>
      <c r="M288" s="576"/>
      <c r="N288" s="303"/>
      <c r="O288" s="302" t="str">
        <f t="shared" si="14"/>
        <v/>
      </c>
      <c r="P288" s="304" t="str">
        <f t="shared" si="15"/>
        <v/>
      </c>
      <c r="Q288" s="47"/>
      <c r="R288" s="341"/>
      <c r="S288" s="33"/>
      <c r="T288" s="33"/>
      <c r="U288" s="33"/>
      <c r="V288" s="33"/>
      <c r="W288" s="33"/>
      <c r="X288" s="33"/>
    </row>
    <row r="289" spans="1:24" s="39" customFormat="1" ht="23.65" customHeight="1">
      <c r="A289" s="216"/>
      <c r="B289" s="156"/>
      <c r="C289" s="855"/>
      <c r="D289" s="1840"/>
      <c r="E289" s="1840"/>
      <c r="F289" s="1840"/>
      <c r="G289" s="1840"/>
      <c r="H289" s="1840"/>
      <c r="I289" s="1840"/>
      <c r="J289" s="1840"/>
      <c r="K289" s="1840"/>
      <c r="L289" s="1840"/>
      <c r="M289" s="576"/>
      <c r="N289" s="303"/>
      <c r="O289" s="302" t="str">
        <f t="shared" si="14"/>
        <v/>
      </c>
      <c r="P289" s="304" t="str">
        <f t="shared" si="15"/>
        <v/>
      </c>
      <c r="Q289" s="47"/>
      <c r="R289" s="341"/>
      <c r="S289" s="33"/>
      <c r="T289" s="33"/>
      <c r="U289" s="33"/>
      <c r="V289" s="33"/>
      <c r="W289" s="33"/>
      <c r="X289" s="33"/>
    </row>
    <row r="290" spans="1:24" s="39" customFormat="1" ht="23.65" customHeight="1">
      <c r="A290" s="216"/>
      <c r="B290" s="156"/>
      <c r="C290" s="855"/>
      <c r="D290" s="1840"/>
      <c r="E290" s="1840"/>
      <c r="F290" s="1840"/>
      <c r="G290" s="1840"/>
      <c r="H290" s="1840"/>
      <c r="I290" s="1840"/>
      <c r="J290" s="1840"/>
      <c r="K290" s="1840"/>
      <c r="L290" s="1840"/>
      <c r="M290" s="576"/>
      <c r="N290" s="303"/>
      <c r="O290" s="302" t="str">
        <f t="shared" si="14"/>
        <v/>
      </c>
      <c r="P290" s="304" t="str">
        <f t="shared" si="15"/>
        <v/>
      </c>
      <c r="Q290" s="47"/>
      <c r="R290" s="341"/>
      <c r="S290" s="33"/>
      <c r="T290" s="33"/>
      <c r="U290" s="33"/>
      <c r="V290" s="33"/>
      <c r="W290" s="33"/>
      <c r="X290" s="33"/>
    </row>
    <row r="291" spans="1:24" s="39" customFormat="1" ht="23.65" customHeight="1">
      <c r="A291" s="216"/>
      <c r="B291" s="156"/>
      <c r="C291" s="855"/>
      <c r="D291" s="1840"/>
      <c r="E291" s="1840"/>
      <c r="F291" s="1840"/>
      <c r="G291" s="1840"/>
      <c r="H291" s="1840"/>
      <c r="I291" s="1840"/>
      <c r="J291" s="1840"/>
      <c r="K291" s="1840"/>
      <c r="L291" s="1840"/>
      <c r="M291" s="576"/>
      <c r="N291" s="303"/>
      <c r="O291" s="302" t="str">
        <f t="shared" si="14"/>
        <v/>
      </c>
      <c r="P291" s="304" t="str">
        <f t="shared" si="15"/>
        <v/>
      </c>
      <c r="Q291" s="47"/>
      <c r="R291" s="341"/>
      <c r="S291" s="33"/>
      <c r="T291" s="33"/>
      <c r="U291" s="33"/>
      <c r="V291" s="33"/>
      <c r="W291" s="33"/>
      <c r="X291" s="33"/>
    </row>
    <row r="292" spans="1:24" s="39" customFormat="1" ht="23.65" customHeight="1">
      <c r="A292" s="216"/>
      <c r="B292" s="156"/>
      <c r="C292" s="855"/>
      <c r="D292" s="1840"/>
      <c r="E292" s="1840"/>
      <c r="F292" s="1840"/>
      <c r="G292" s="1840"/>
      <c r="H292" s="1840"/>
      <c r="I292" s="1840"/>
      <c r="J292" s="1840"/>
      <c r="K292" s="1840"/>
      <c r="L292" s="1840"/>
      <c r="M292" s="576"/>
      <c r="N292" s="303"/>
      <c r="O292" s="302" t="str">
        <f t="shared" si="14"/>
        <v/>
      </c>
      <c r="P292" s="304" t="str">
        <f t="shared" si="15"/>
        <v/>
      </c>
      <c r="Q292" s="47"/>
      <c r="R292" s="341"/>
      <c r="S292" s="33"/>
      <c r="T292" s="33"/>
      <c r="U292" s="33"/>
      <c r="V292" s="33"/>
      <c r="W292" s="33"/>
      <c r="X292" s="33"/>
    </row>
    <row r="293" spans="1:24" s="39" customFormat="1" ht="23.65" customHeight="1">
      <c r="A293" s="216"/>
      <c r="B293" s="156"/>
      <c r="C293" s="855"/>
      <c r="D293" s="1840"/>
      <c r="E293" s="1840"/>
      <c r="F293" s="1840"/>
      <c r="G293" s="1840"/>
      <c r="H293" s="1840"/>
      <c r="I293" s="1840"/>
      <c r="J293" s="1840"/>
      <c r="K293" s="1840"/>
      <c r="L293" s="1840"/>
      <c r="M293" s="576"/>
      <c r="N293" s="303"/>
      <c r="O293" s="302" t="str">
        <f t="shared" si="14"/>
        <v/>
      </c>
      <c r="P293" s="304" t="str">
        <f t="shared" si="15"/>
        <v/>
      </c>
      <c r="Q293" s="47"/>
      <c r="R293" s="341"/>
      <c r="S293" s="33"/>
      <c r="T293" s="33"/>
      <c r="U293" s="33"/>
      <c r="V293" s="33"/>
      <c r="W293" s="33"/>
      <c r="X293" s="33"/>
    </row>
    <row r="294" spans="1:24" s="39" customFormat="1" ht="23.65" customHeight="1">
      <c r="A294" s="216"/>
      <c r="B294" s="156"/>
      <c r="C294" s="855"/>
      <c r="D294" s="1840"/>
      <c r="E294" s="1840"/>
      <c r="F294" s="1840"/>
      <c r="G294" s="1840"/>
      <c r="H294" s="1840"/>
      <c r="I294" s="1840"/>
      <c r="J294" s="1840"/>
      <c r="K294" s="1840"/>
      <c r="L294" s="1840"/>
      <c r="M294" s="576"/>
      <c r="N294" s="303"/>
      <c r="O294" s="302" t="str">
        <f t="shared" si="14"/>
        <v/>
      </c>
      <c r="P294" s="304" t="str">
        <f t="shared" si="15"/>
        <v/>
      </c>
      <c r="Q294" s="47"/>
      <c r="R294" s="341"/>
      <c r="S294" s="33"/>
      <c r="T294" s="33"/>
      <c r="U294" s="33"/>
      <c r="V294" s="33"/>
      <c r="W294" s="33"/>
      <c r="X294" s="33"/>
    </row>
    <row r="295" spans="1:24" s="39" customFormat="1" ht="23.65" customHeight="1">
      <c r="A295" s="216"/>
      <c r="B295" s="156"/>
      <c r="C295" s="855"/>
      <c r="D295" s="1840"/>
      <c r="E295" s="1840"/>
      <c r="F295" s="1840"/>
      <c r="G295" s="1840"/>
      <c r="H295" s="1840"/>
      <c r="I295" s="1840"/>
      <c r="J295" s="1840"/>
      <c r="K295" s="1840"/>
      <c r="L295" s="1840"/>
      <c r="M295" s="576"/>
      <c r="N295" s="303"/>
      <c r="O295" s="302" t="str">
        <f t="shared" si="14"/>
        <v/>
      </c>
      <c r="P295" s="304" t="str">
        <f t="shared" si="15"/>
        <v/>
      </c>
      <c r="Q295" s="47"/>
      <c r="R295" s="341"/>
      <c r="S295" s="33"/>
      <c r="T295" s="33"/>
      <c r="U295" s="33"/>
      <c r="V295" s="33"/>
      <c r="W295" s="33"/>
      <c r="X295" s="33"/>
    </row>
    <row r="296" spans="1:24" s="39" customFormat="1" ht="23.65" customHeight="1">
      <c r="A296" s="216"/>
      <c r="B296" s="156"/>
      <c r="C296" s="855"/>
      <c r="D296" s="1840"/>
      <c r="E296" s="1840"/>
      <c r="F296" s="1840"/>
      <c r="G296" s="1840"/>
      <c r="H296" s="1840"/>
      <c r="I296" s="1840"/>
      <c r="J296" s="1840"/>
      <c r="K296" s="1840"/>
      <c r="L296" s="1840"/>
      <c r="M296" s="576"/>
      <c r="N296" s="303"/>
      <c r="O296" s="302" t="str">
        <f t="shared" si="14"/>
        <v/>
      </c>
      <c r="P296" s="304" t="str">
        <f t="shared" si="15"/>
        <v/>
      </c>
      <c r="Q296" s="47"/>
      <c r="R296" s="341"/>
      <c r="S296" s="33"/>
      <c r="T296" s="33"/>
      <c r="U296" s="33"/>
      <c r="V296" s="33"/>
      <c r="W296" s="33"/>
      <c r="X296" s="33"/>
    </row>
    <row r="297" spans="1:24" s="39" customFormat="1" ht="23.65" customHeight="1">
      <c r="A297" s="216"/>
      <c r="B297" s="156"/>
      <c r="C297" s="855"/>
      <c r="D297" s="1840"/>
      <c r="E297" s="1840"/>
      <c r="F297" s="1840"/>
      <c r="G297" s="1840"/>
      <c r="H297" s="1840"/>
      <c r="I297" s="1840"/>
      <c r="J297" s="1840"/>
      <c r="K297" s="1840"/>
      <c r="L297" s="1840"/>
      <c r="M297" s="576"/>
      <c r="N297" s="303"/>
      <c r="O297" s="302" t="str">
        <f t="shared" si="14"/>
        <v/>
      </c>
      <c r="P297" s="304" t="str">
        <f t="shared" si="15"/>
        <v/>
      </c>
      <c r="Q297" s="47"/>
      <c r="R297" s="341"/>
      <c r="S297" s="33"/>
      <c r="T297" s="33"/>
      <c r="U297" s="33"/>
      <c r="V297" s="33"/>
      <c r="W297" s="33"/>
      <c r="X297" s="33"/>
    </row>
    <row r="298" spans="1:24" s="39" customFormat="1" ht="23.65" customHeight="1">
      <c r="A298" s="216"/>
      <c r="B298" s="156"/>
      <c r="C298" s="855"/>
      <c r="D298" s="1840"/>
      <c r="E298" s="1840"/>
      <c r="F298" s="1840"/>
      <c r="G298" s="1840"/>
      <c r="H298" s="1840"/>
      <c r="I298" s="1840"/>
      <c r="J298" s="1840"/>
      <c r="K298" s="1840"/>
      <c r="L298" s="1840"/>
      <c r="M298" s="576"/>
      <c r="N298" s="303"/>
      <c r="O298" s="302" t="str">
        <f t="shared" si="14"/>
        <v/>
      </c>
      <c r="P298" s="304" t="str">
        <f t="shared" si="15"/>
        <v/>
      </c>
      <c r="Q298" s="47"/>
      <c r="R298" s="341"/>
      <c r="S298" s="33"/>
      <c r="T298" s="33"/>
      <c r="U298" s="33"/>
      <c r="V298" s="33"/>
      <c r="W298" s="33"/>
      <c r="X298" s="33"/>
    </row>
    <row r="299" spans="1:24" s="39" customFormat="1" ht="23.65" customHeight="1">
      <c r="A299" s="216"/>
      <c r="B299" s="156"/>
      <c r="C299" s="855"/>
      <c r="D299" s="1840"/>
      <c r="E299" s="1840"/>
      <c r="F299" s="1840"/>
      <c r="G299" s="1840"/>
      <c r="H299" s="1840"/>
      <c r="I299" s="1840"/>
      <c r="J299" s="1840"/>
      <c r="K299" s="1840"/>
      <c r="L299" s="1840"/>
      <c r="M299" s="576"/>
      <c r="N299" s="303"/>
      <c r="O299" s="302" t="str">
        <f t="shared" si="14"/>
        <v/>
      </c>
      <c r="P299" s="304" t="str">
        <f t="shared" si="15"/>
        <v/>
      </c>
      <c r="Q299" s="47"/>
      <c r="R299" s="341"/>
      <c r="S299" s="33"/>
      <c r="T299" s="33"/>
      <c r="U299" s="33"/>
      <c r="V299" s="33"/>
      <c r="W299" s="33"/>
      <c r="X299" s="33"/>
    </row>
    <row r="300" spans="1:24" s="39" customFormat="1" ht="23.65" customHeight="1">
      <c r="A300" s="216"/>
      <c r="B300" s="156"/>
      <c r="C300" s="855"/>
      <c r="D300" s="1840"/>
      <c r="E300" s="1840"/>
      <c r="F300" s="1840"/>
      <c r="G300" s="1840"/>
      <c r="H300" s="1840"/>
      <c r="I300" s="1840"/>
      <c r="J300" s="1840"/>
      <c r="K300" s="1840"/>
      <c r="L300" s="1840"/>
      <c r="M300" s="576"/>
      <c r="N300" s="303"/>
      <c r="O300" s="302" t="str">
        <f t="shared" si="14"/>
        <v/>
      </c>
      <c r="P300" s="304" t="str">
        <f t="shared" si="15"/>
        <v/>
      </c>
      <c r="Q300" s="47"/>
      <c r="R300" s="341"/>
      <c r="S300" s="33"/>
      <c r="T300" s="33"/>
      <c r="U300" s="33"/>
      <c r="V300" s="33"/>
      <c r="W300" s="33"/>
      <c r="X300" s="33"/>
    </row>
    <row r="301" spans="1:24" s="39" customFormat="1" ht="23.65" customHeight="1">
      <c r="A301" s="216"/>
      <c r="B301" s="156"/>
      <c r="C301" s="855"/>
      <c r="D301" s="1840"/>
      <c r="E301" s="1840"/>
      <c r="F301" s="1840"/>
      <c r="G301" s="1840"/>
      <c r="H301" s="1840"/>
      <c r="I301" s="1840"/>
      <c r="J301" s="1840"/>
      <c r="K301" s="1840"/>
      <c r="L301" s="1840"/>
      <c r="M301" s="576"/>
      <c r="N301" s="303"/>
      <c r="O301" s="302" t="str">
        <f t="shared" si="14"/>
        <v/>
      </c>
      <c r="P301" s="304" t="str">
        <f t="shared" si="15"/>
        <v/>
      </c>
      <c r="Q301" s="47"/>
      <c r="R301" s="341"/>
      <c r="S301" s="33"/>
      <c r="T301" s="33"/>
      <c r="U301" s="33"/>
      <c r="V301" s="33"/>
      <c r="W301" s="33"/>
      <c r="X301" s="33"/>
    </row>
    <row r="302" spans="1:24" s="42" customFormat="1" ht="6" customHeight="1">
      <c r="A302" s="363"/>
      <c r="B302" s="18"/>
      <c r="C302" s="822"/>
      <c r="D302" s="822"/>
      <c r="E302" s="823"/>
      <c r="F302" s="823"/>
      <c r="G302" s="823"/>
      <c r="H302" s="823"/>
      <c r="I302" s="823"/>
      <c r="J302" s="823"/>
      <c r="K302" s="822"/>
      <c r="L302" s="822"/>
      <c r="M302" s="18"/>
      <c r="N302" s="18"/>
      <c r="O302" s="258"/>
      <c r="P302" s="258"/>
      <c r="Q302" s="1"/>
      <c r="R302" s="374"/>
      <c r="S302" s="34"/>
      <c r="T302" s="34"/>
      <c r="U302" s="34"/>
      <c r="V302" s="34"/>
      <c r="W302" s="34"/>
      <c r="X302" s="34"/>
    </row>
    <row r="303" spans="1:24" s="38" customFormat="1" ht="21" customHeight="1">
      <c r="A303" s="370"/>
      <c r="B303" s="1852" t="s">
        <v>68</v>
      </c>
      <c r="C303" s="1853"/>
      <c r="D303" s="1853"/>
      <c r="E303" s="1853"/>
      <c r="F303" s="1853"/>
      <c r="G303" s="1853"/>
      <c r="H303" s="1853"/>
      <c r="I303" s="1853"/>
      <c r="J303" s="1853"/>
      <c r="K303" s="1853"/>
      <c r="L303" s="1853"/>
      <c r="M303" s="1852"/>
      <c r="N303" s="1852"/>
      <c r="O303" s="1852"/>
      <c r="P303" s="1852"/>
      <c r="Q303" s="1852"/>
      <c r="R303" s="388"/>
      <c r="S303" s="37"/>
      <c r="T303" s="37"/>
      <c r="U303" s="37"/>
      <c r="V303" s="37"/>
      <c r="W303" s="37"/>
      <c r="X303" s="37"/>
    </row>
    <row r="304" spans="1:24" s="39" customFormat="1" ht="12.75" customHeight="1">
      <c r="A304" s="363"/>
      <c r="B304" s="27" t="str">
        <f>'1-MPN'!$B$64</f>
        <v>FAPESP,  SETEMBRO DE 2015</v>
      </c>
      <c r="C304" s="899"/>
      <c r="D304" s="899"/>
      <c r="E304" s="899"/>
      <c r="F304" s="899"/>
      <c r="G304" s="899"/>
      <c r="H304" s="899"/>
      <c r="I304" s="899"/>
      <c r="J304" s="899"/>
      <c r="K304" s="899"/>
      <c r="L304" s="899"/>
      <c r="M304" s="27"/>
      <c r="N304" s="27"/>
      <c r="O304" s="27"/>
      <c r="P304" s="27"/>
      <c r="Q304" s="27">
        <v>2</v>
      </c>
      <c r="R304" s="373"/>
      <c r="S304" s="33"/>
      <c r="T304" s="33"/>
      <c r="U304" s="33"/>
      <c r="V304" s="33"/>
      <c r="W304" s="33"/>
      <c r="X304" s="33"/>
    </row>
    <row r="305" spans="1:243" s="51" customFormat="1" ht="18">
      <c r="A305" s="573"/>
      <c r="B305" s="602" t="str">
        <f>B259</f>
        <v>8- DESPESAS COM DIÁRIAS NO PAÍS E NO EXTERIOR</v>
      </c>
      <c r="C305" s="832"/>
      <c r="D305" s="832"/>
      <c r="E305" s="831"/>
      <c r="F305" s="831"/>
      <c r="G305" s="831"/>
      <c r="H305" s="831"/>
      <c r="I305" s="831"/>
      <c r="J305" s="832"/>
      <c r="K305" s="831"/>
      <c r="L305" s="831"/>
      <c r="R305" s="573"/>
    </row>
    <row r="306" spans="1:243" s="38" customFormat="1" ht="31.5" customHeight="1">
      <c r="A306" s="370"/>
      <c r="B306" s="567" t="s">
        <v>1</v>
      </c>
      <c r="C306" s="814" t="s">
        <v>7</v>
      </c>
      <c r="D306" s="1581" t="s">
        <v>8</v>
      </c>
      <c r="E306" s="1581"/>
      <c r="F306" s="1581"/>
      <c r="G306" s="1581"/>
      <c r="H306" s="1581"/>
      <c r="I306" s="1581"/>
      <c r="J306" s="1581"/>
      <c r="K306" s="1581"/>
      <c r="L306" s="1581"/>
      <c r="M306" s="305" t="s">
        <v>142</v>
      </c>
      <c r="N306" s="566" t="s">
        <v>3</v>
      </c>
      <c r="O306" s="419" t="s">
        <v>108</v>
      </c>
      <c r="P306" s="419" t="s">
        <v>110</v>
      </c>
      <c r="Q306" s="567" t="s">
        <v>2</v>
      </c>
      <c r="R306" s="388"/>
      <c r="S306" s="37"/>
      <c r="T306" s="37"/>
      <c r="U306" s="37"/>
      <c r="V306" s="37"/>
      <c r="W306" s="37"/>
      <c r="X306" s="37"/>
    </row>
    <row r="307" spans="1:243" s="39" customFormat="1" ht="23.65" customHeight="1">
      <c r="A307" s="216"/>
      <c r="B307" s="156"/>
      <c r="C307" s="855"/>
      <c r="D307" s="1840"/>
      <c r="E307" s="1840"/>
      <c r="F307" s="1840"/>
      <c r="G307" s="1840"/>
      <c r="H307" s="1840"/>
      <c r="I307" s="1840"/>
      <c r="J307" s="1840"/>
      <c r="K307" s="1840"/>
      <c r="L307" s="1840"/>
      <c r="M307" s="576"/>
      <c r="N307" s="303"/>
      <c r="O307" s="302" t="str">
        <f t="shared" ref="O307:O347" si="16">IF(M307="DIP",C307*N307,"")</f>
        <v/>
      </c>
      <c r="P307" s="304" t="str">
        <f t="shared" ref="P307:P347" si="17">IF(M307="DIE",C307*N307,"")</f>
        <v/>
      </c>
      <c r="Q307" s="47"/>
      <c r="R307" s="341"/>
      <c r="S307" s="33"/>
      <c r="T307" s="33"/>
      <c r="U307" s="33"/>
      <c r="V307" s="33"/>
      <c r="W307" s="33"/>
      <c r="X307" s="33"/>
      <c r="IH307" s="40"/>
      <c r="II307" s="41"/>
    </row>
    <row r="308" spans="1:243" s="39" customFormat="1" ht="23.65" customHeight="1">
      <c r="A308" s="216"/>
      <c r="B308" s="156"/>
      <c r="C308" s="855"/>
      <c r="D308" s="1840"/>
      <c r="E308" s="1840"/>
      <c r="F308" s="1840"/>
      <c r="G308" s="1840"/>
      <c r="H308" s="1840"/>
      <c r="I308" s="1840"/>
      <c r="J308" s="1840"/>
      <c r="K308" s="1840"/>
      <c r="L308" s="1840"/>
      <c r="M308" s="576"/>
      <c r="N308" s="303"/>
      <c r="O308" s="302" t="str">
        <f t="shared" si="16"/>
        <v/>
      </c>
      <c r="P308" s="304" t="str">
        <f t="shared" si="17"/>
        <v/>
      </c>
      <c r="Q308" s="47"/>
      <c r="R308" s="341"/>
      <c r="S308" s="33"/>
      <c r="T308" s="33"/>
      <c r="U308" s="33"/>
      <c r="V308" s="33"/>
      <c r="W308" s="33"/>
      <c r="X308" s="33"/>
      <c r="IH308" s="40"/>
      <c r="II308" s="41"/>
    </row>
    <row r="309" spans="1:243" s="39" customFormat="1" ht="23.65" customHeight="1">
      <c r="A309" s="216"/>
      <c r="B309" s="156"/>
      <c r="C309" s="855"/>
      <c r="D309" s="1840"/>
      <c r="E309" s="1840"/>
      <c r="F309" s="1840"/>
      <c r="G309" s="1840"/>
      <c r="H309" s="1840"/>
      <c r="I309" s="1840"/>
      <c r="J309" s="1840"/>
      <c r="K309" s="1840"/>
      <c r="L309" s="1840"/>
      <c r="M309" s="576"/>
      <c r="N309" s="303"/>
      <c r="O309" s="302" t="str">
        <f t="shared" si="16"/>
        <v/>
      </c>
      <c r="P309" s="304" t="str">
        <f t="shared" si="17"/>
        <v/>
      </c>
      <c r="Q309" s="47"/>
      <c r="R309" s="341"/>
      <c r="S309" s="33"/>
      <c r="T309" s="33"/>
      <c r="U309" s="33"/>
      <c r="V309" s="33"/>
      <c r="W309" s="33"/>
      <c r="X309" s="33"/>
      <c r="IH309" s="41"/>
      <c r="II309" s="41"/>
    </row>
    <row r="310" spans="1:243" s="39" customFormat="1" ht="23.65" customHeight="1">
      <c r="A310" s="216"/>
      <c r="B310" s="156"/>
      <c r="C310" s="855"/>
      <c r="D310" s="1840"/>
      <c r="E310" s="1840"/>
      <c r="F310" s="1840"/>
      <c r="G310" s="1840"/>
      <c r="H310" s="1840"/>
      <c r="I310" s="1840"/>
      <c r="J310" s="1840"/>
      <c r="K310" s="1840"/>
      <c r="L310" s="1840"/>
      <c r="M310" s="576"/>
      <c r="N310" s="303"/>
      <c r="O310" s="302" t="str">
        <f t="shared" si="16"/>
        <v/>
      </c>
      <c r="P310" s="304" t="str">
        <f t="shared" si="17"/>
        <v/>
      </c>
      <c r="Q310" s="47"/>
      <c r="R310" s="341"/>
      <c r="S310" s="33"/>
      <c r="T310" s="33"/>
      <c r="U310" s="33"/>
      <c r="V310" s="33"/>
      <c r="W310" s="33"/>
      <c r="X310" s="33"/>
      <c r="IH310" s="41"/>
      <c r="II310" s="41"/>
    </row>
    <row r="311" spans="1:243" s="39" customFormat="1" ht="23.65" customHeight="1">
      <c r="A311" s="216"/>
      <c r="B311" s="156"/>
      <c r="C311" s="855"/>
      <c r="D311" s="1840"/>
      <c r="E311" s="1840"/>
      <c r="F311" s="1840"/>
      <c r="G311" s="1840"/>
      <c r="H311" s="1840"/>
      <c r="I311" s="1840"/>
      <c r="J311" s="1840"/>
      <c r="K311" s="1840"/>
      <c r="L311" s="1840"/>
      <c r="M311" s="576"/>
      <c r="N311" s="303"/>
      <c r="O311" s="302" t="str">
        <f t="shared" si="16"/>
        <v/>
      </c>
      <c r="P311" s="304" t="str">
        <f t="shared" si="17"/>
        <v/>
      </c>
      <c r="Q311" s="47"/>
      <c r="R311" s="341"/>
      <c r="S311" s="33"/>
      <c r="T311" s="33"/>
      <c r="U311" s="33"/>
      <c r="V311" s="33"/>
      <c r="W311" s="33"/>
      <c r="X311" s="33"/>
    </row>
    <row r="312" spans="1:243" s="39" customFormat="1" ht="23.65" customHeight="1">
      <c r="A312" s="216"/>
      <c r="B312" s="156"/>
      <c r="C312" s="855"/>
      <c r="D312" s="1840"/>
      <c r="E312" s="1840"/>
      <c r="F312" s="1840"/>
      <c r="G312" s="1840"/>
      <c r="H312" s="1840"/>
      <c r="I312" s="1840"/>
      <c r="J312" s="1840"/>
      <c r="K312" s="1840"/>
      <c r="L312" s="1840"/>
      <c r="M312" s="576"/>
      <c r="N312" s="303"/>
      <c r="O312" s="302" t="str">
        <f t="shared" si="16"/>
        <v/>
      </c>
      <c r="P312" s="304" t="str">
        <f t="shared" si="17"/>
        <v/>
      </c>
      <c r="Q312" s="47"/>
      <c r="R312" s="341"/>
      <c r="S312" s="33"/>
      <c r="T312" s="33"/>
      <c r="U312" s="33"/>
      <c r="V312" s="33"/>
      <c r="W312" s="33"/>
      <c r="X312" s="33"/>
    </row>
    <row r="313" spans="1:243" s="39" customFormat="1" ht="23.65" customHeight="1">
      <c r="A313" s="216"/>
      <c r="B313" s="156"/>
      <c r="C313" s="855"/>
      <c r="D313" s="1840"/>
      <c r="E313" s="1840"/>
      <c r="F313" s="1840"/>
      <c r="G313" s="1840"/>
      <c r="H313" s="1840"/>
      <c r="I313" s="1840"/>
      <c r="J313" s="1840"/>
      <c r="K313" s="1840"/>
      <c r="L313" s="1840"/>
      <c r="M313" s="576"/>
      <c r="N313" s="303"/>
      <c r="O313" s="302" t="str">
        <f t="shared" si="16"/>
        <v/>
      </c>
      <c r="P313" s="304" t="str">
        <f t="shared" si="17"/>
        <v/>
      </c>
      <c r="Q313" s="47"/>
      <c r="R313" s="341"/>
      <c r="S313" s="33"/>
      <c r="T313" s="33"/>
      <c r="U313" s="33"/>
      <c r="V313" s="33"/>
      <c r="W313" s="33"/>
      <c r="X313" s="33"/>
    </row>
    <row r="314" spans="1:243" s="39" customFormat="1" ht="23.65" customHeight="1">
      <c r="A314" s="216"/>
      <c r="B314" s="156"/>
      <c r="C314" s="855"/>
      <c r="D314" s="1840"/>
      <c r="E314" s="1840"/>
      <c r="F314" s="1840"/>
      <c r="G314" s="1840"/>
      <c r="H314" s="1840"/>
      <c r="I314" s="1840"/>
      <c r="J314" s="1840"/>
      <c r="K314" s="1840"/>
      <c r="L314" s="1840"/>
      <c r="M314" s="576"/>
      <c r="N314" s="303"/>
      <c r="O314" s="302" t="str">
        <f t="shared" si="16"/>
        <v/>
      </c>
      <c r="P314" s="304" t="str">
        <f t="shared" si="17"/>
        <v/>
      </c>
      <c r="Q314" s="47"/>
      <c r="R314" s="341"/>
      <c r="S314" s="33"/>
      <c r="T314" s="33"/>
      <c r="U314" s="33"/>
      <c r="V314" s="33"/>
      <c r="W314" s="33"/>
      <c r="X314" s="33"/>
    </row>
    <row r="315" spans="1:243" s="39" customFormat="1" ht="23.65" customHeight="1">
      <c r="A315" s="216"/>
      <c r="B315" s="156"/>
      <c r="C315" s="855"/>
      <c r="D315" s="1840"/>
      <c r="E315" s="1840"/>
      <c r="F315" s="1840"/>
      <c r="G315" s="1840"/>
      <c r="H315" s="1840"/>
      <c r="I315" s="1840"/>
      <c r="J315" s="1840"/>
      <c r="K315" s="1840"/>
      <c r="L315" s="1840"/>
      <c r="M315" s="576"/>
      <c r="N315" s="303"/>
      <c r="O315" s="302" t="str">
        <f t="shared" si="16"/>
        <v/>
      </c>
      <c r="P315" s="304" t="str">
        <f t="shared" si="17"/>
        <v/>
      </c>
      <c r="Q315" s="47"/>
      <c r="R315" s="341"/>
      <c r="S315" s="33"/>
      <c r="T315" s="33"/>
      <c r="U315" s="33"/>
      <c r="V315" s="33"/>
      <c r="W315" s="33"/>
      <c r="X315" s="33"/>
    </row>
    <row r="316" spans="1:243" s="39" customFormat="1" ht="23.65" customHeight="1">
      <c r="A316" s="216"/>
      <c r="B316" s="156"/>
      <c r="C316" s="855"/>
      <c r="D316" s="1840"/>
      <c r="E316" s="1840"/>
      <c r="F316" s="1840"/>
      <c r="G316" s="1840"/>
      <c r="H316" s="1840"/>
      <c r="I316" s="1840"/>
      <c r="J316" s="1840"/>
      <c r="K316" s="1840"/>
      <c r="L316" s="1840"/>
      <c r="M316" s="576"/>
      <c r="N316" s="303"/>
      <c r="O316" s="302" t="str">
        <f t="shared" si="16"/>
        <v/>
      </c>
      <c r="P316" s="304" t="str">
        <f t="shared" si="17"/>
        <v/>
      </c>
      <c r="Q316" s="47"/>
      <c r="R316" s="341"/>
      <c r="S316" s="33"/>
      <c r="T316" s="33"/>
      <c r="U316" s="33"/>
      <c r="V316" s="33"/>
      <c r="W316" s="33"/>
      <c r="X316" s="33"/>
    </row>
    <row r="317" spans="1:243" s="39" customFormat="1" ht="23.65" customHeight="1">
      <c r="A317" s="216"/>
      <c r="B317" s="156"/>
      <c r="C317" s="855"/>
      <c r="D317" s="1840"/>
      <c r="E317" s="1840"/>
      <c r="F317" s="1840"/>
      <c r="G317" s="1840"/>
      <c r="H317" s="1840"/>
      <c r="I317" s="1840"/>
      <c r="J317" s="1840"/>
      <c r="K317" s="1840"/>
      <c r="L317" s="1840"/>
      <c r="M317" s="576"/>
      <c r="N317" s="303"/>
      <c r="O317" s="302" t="str">
        <f t="shared" si="16"/>
        <v/>
      </c>
      <c r="P317" s="304" t="str">
        <f t="shared" si="17"/>
        <v/>
      </c>
      <c r="Q317" s="47"/>
      <c r="R317" s="341"/>
      <c r="S317" s="33"/>
      <c r="T317" s="33"/>
      <c r="U317" s="33"/>
      <c r="V317" s="33"/>
      <c r="W317" s="33"/>
      <c r="X317" s="33"/>
      <c r="IH317" s="40"/>
      <c r="II317" s="41"/>
    </row>
    <row r="318" spans="1:243" s="39" customFormat="1" ht="23.65" customHeight="1">
      <c r="A318" s="216"/>
      <c r="B318" s="156"/>
      <c r="C318" s="855"/>
      <c r="D318" s="1840"/>
      <c r="E318" s="1840"/>
      <c r="F318" s="1840"/>
      <c r="G318" s="1840"/>
      <c r="H318" s="1840"/>
      <c r="I318" s="1840"/>
      <c r="J318" s="1840"/>
      <c r="K318" s="1840"/>
      <c r="L318" s="1840"/>
      <c r="M318" s="576"/>
      <c r="N318" s="303"/>
      <c r="O318" s="302" t="str">
        <f t="shared" si="16"/>
        <v/>
      </c>
      <c r="P318" s="304" t="str">
        <f t="shared" si="17"/>
        <v/>
      </c>
      <c r="Q318" s="47"/>
      <c r="R318" s="341"/>
      <c r="S318" s="33"/>
      <c r="T318" s="33"/>
      <c r="U318" s="33"/>
      <c r="V318" s="33"/>
      <c r="W318" s="33"/>
      <c r="X318" s="33"/>
      <c r="IH318" s="41"/>
      <c r="II318" s="41"/>
    </row>
    <row r="319" spans="1:243" s="39" customFormat="1" ht="23.65" customHeight="1">
      <c r="A319" s="216"/>
      <c r="B319" s="156"/>
      <c r="C319" s="855"/>
      <c r="D319" s="1840"/>
      <c r="E319" s="1840"/>
      <c r="F319" s="1840"/>
      <c r="G319" s="1840"/>
      <c r="H319" s="1840"/>
      <c r="I319" s="1840"/>
      <c r="J319" s="1840"/>
      <c r="K319" s="1840"/>
      <c r="L319" s="1840"/>
      <c r="M319" s="576"/>
      <c r="N319" s="303"/>
      <c r="O319" s="302" t="str">
        <f t="shared" si="16"/>
        <v/>
      </c>
      <c r="P319" s="304" t="str">
        <f t="shared" si="17"/>
        <v/>
      </c>
      <c r="Q319" s="47"/>
      <c r="R319" s="341"/>
      <c r="S319" s="33"/>
      <c r="T319" s="33"/>
      <c r="U319" s="33"/>
      <c r="V319" s="33"/>
      <c r="W319" s="33"/>
      <c r="X319" s="33"/>
      <c r="IH319" s="41"/>
      <c r="II319" s="41"/>
    </row>
    <row r="320" spans="1:243" s="39" customFormat="1" ht="23.65" customHeight="1">
      <c r="A320" s="216"/>
      <c r="B320" s="156"/>
      <c r="C320" s="855"/>
      <c r="D320" s="1840"/>
      <c r="E320" s="1840"/>
      <c r="F320" s="1840"/>
      <c r="G320" s="1840"/>
      <c r="H320" s="1840"/>
      <c r="I320" s="1840"/>
      <c r="J320" s="1840"/>
      <c r="K320" s="1840"/>
      <c r="L320" s="1840"/>
      <c r="M320" s="576"/>
      <c r="N320" s="303"/>
      <c r="O320" s="302" t="str">
        <f t="shared" si="16"/>
        <v/>
      </c>
      <c r="P320" s="304" t="str">
        <f t="shared" si="17"/>
        <v/>
      </c>
      <c r="Q320" s="47"/>
      <c r="R320" s="341"/>
      <c r="S320" s="33"/>
      <c r="T320" s="33"/>
      <c r="U320" s="33"/>
      <c r="V320" s="33"/>
      <c r="W320" s="33"/>
      <c r="X320" s="33"/>
    </row>
    <row r="321" spans="1:243" s="39" customFormat="1" ht="23.65" customHeight="1">
      <c r="A321" s="216"/>
      <c r="B321" s="156"/>
      <c r="C321" s="855"/>
      <c r="D321" s="1840"/>
      <c r="E321" s="1840"/>
      <c r="F321" s="1840"/>
      <c r="G321" s="1840"/>
      <c r="H321" s="1840"/>
      <c r="I321" s="1840"/>
      <c r="J321" s="1840"/>
      <c r="K321" s="1840"/>
      <c r="L321" s="1840"/>
      <c r="M321" s="576"/>
      <c r="N321" s="303"/>
      <c r="O321" s="302" t="str">
        <f t="shared" si="16"/>
        <v/>
      </c>
      <c r="P321" s="304" t="str">
        <f t="shared" si="17"/>
        <v/>
      </c>
      <c r="Q321" s="47"/>
      <c r="R321" s="341"/>
      <c r="S321" s="33"/>
      <c r="T321" s="33"/>
      <c r="U321" s="33"/>
      <c r="V321" s="33"/>
      <c r="W321" s="33"/>
      <c r="X321" s="33"/>
      <c r="IH321" s="41"/>
      <c r="II321" s="41"/>
    </row>
    <row r="322" spans="1:243" s="39" customFormat="1" ht="23.65" customHeight="1">
      <c r="A322" s="216"/>
      <c r="B322" s="156"/>
      <c r="C322" s="855"/>
      <c r="D322" s="1840"/>
      <c r="E322" s="1840"/>
      <c r="F322" s="1840"/>
      <c r="G322" s="1840"/>
      <c r="H322" s="1840"/>
      <c r="I322" s="1840"/>
      <c r="J322" s="1840"/>
      <c r="K322" s="1840"/>
      <c r="L322" s="1840"/>
      <c r="M322" s="576"/>
      <c r="N322" s="303"/>
      <c r="O322" s="302" t="str">
        <f t="shared" si="16"/>
        <v/>
      </c>
      <c r="P322" s="304" t="str">
        <f t="shared" si="17"/>
        <v/>
      </c>
      <c r="Q322" s="47"/>
      <c r="R322" s="341"/>
      <c r="S322" s="33"/>
      <c r="T322" s="33"/>
      <c r="U322" s="33"/>
      <c r="V322" s="33"/>
      <c r="W322" s="33"/>
      <c r="X322" s="33"/>
    </row>
    <row r="323" spans="1:243" s="39" customFormat="1" ht="23.65" customHeight="1">
      <c r="A323" s="216"/>
      <c r="B323" s="156"/>
      <c r="C323" s="855"/>
      <c r="D323" s="1840"/>
      <c r="E323" s="1840"/>
      <c r="F323" s="1840"/>
      <c r="G323" s="1840"/>
      <c r="H323" s="1840"/>
      <c r="I323" s="1840"/>
      <c r="J323" s="1840"/>
      <c r="K323" s="1840"/>
      <c r="L323" s="1840"/>
      <c r="M323" s="576"/>
      <c r="N323" s="303"/>
      <c r="O323" s="302" t="str">
        <f t="shared" si="16"/>
        <v/>
      </c>
      <c r="P323" s="304" t="str">
        <f t="shared" si="17"/>
        <v/>
      </c>
      <c r="Q323" s="47"/>
      <c r="R323" s="341"/>
      <c r="S323" s="33"/>
      <c r="T323" s="33"/>
      <c r="U323" s="33"/>
      <c r="V323" s="33"/>
      <c r="W323" s="33"/>
      <c r="X323" s="33"/>
    </row>
    <row r="324" spans="1:243" s="39" customFormat="1" ht="23.65" customHeight="1">
      <c r="A324" s="216"/>
      <c r="B324" s="156"/>
      <c r="C324" s="855"/>
      <c r="D324" s="1840"/>
      <c r="E324" s="1840"/>
      <c r="F324" s="1840"/>
      <c r="G324" s="1840"/>
      <c r="H324" s="1840"/>
      <c r="I324" s="1840"/>
      <c r="J324" s="1840"/>
      <c r="K324" s="1840"/>
      <c r="L324" s="1840"/>
      <c r="M324" s="576"/>
      <c r="N324" s="303"/>
      <c r="O324" s="302" t="str">
        <f t="shared" si="16"/>
        <v/>
      </c>
      <c r="P324" s="304" t="str">
        <f t="shared" si="17"/>
        <v/>
      </c>
      <c r="Q324" s="47"/>
      <c r="R324" s="341"/>
      <c r="S324" s="33"/>
      <c r="T324" s="33"/>
      <c r="U324" s="33"/>
      <c r="V324" s="33"/>
      <c r="W324" s="33"/>
      <c r="X324" s="33"/>
    </row>
    <row r="325" spans="1:243" s="39" customFormat="1" ht="23.65" customHeight="1">
      <c r="A325" s="216"/>
      <c r="B325" s="156"/>
      <c r="C325" s="855"/>
      <c r="D325" s="1840"/>
      <c r="E325" s="1840"/>
      <c r="F325" s="1840"/>
      <c r="G325" s="1840"/>
      <c r="H325" s="1840"/>
      <c r="I325" s="1840"/>
      <c r="J325" s="1840"/>
      <c r="K325" s="1840"/>
      <c r="L325" s="1840"/>
      <c r="M325" s="576"/>
      <c r="N325" s="303"/>
      <c r="O325" s="302" t="str">
        <f t="shared" si="16"/>
        <v/>
      </c>
      <c r="P325" s="304" t="str">
        <f t="shared" si="17"/>
        <v/>
      </c>
      <c r="Q325" s="47"/>
      <c r="R325" s="341"/>
      <c r="S325" s="33"/>
      <c r="T325" s="33"/>
      <c r="U325" s="33"/>
      <c r="V325" s="33"/>
      <c r="W325" s="33"/>
      <c r="X325" s="33"/>
    </row>
    <row r="326" spans="1:243" s="39" customFormat="1" ht="23.65" customHeight="1">
      <c r="A326" s="216"/>
      <c r="B326" s="156"/>
      <c r="C326" s="855"/>
      <c r="D326" s="1840"/>
      <c r="E326" s="1840"/>
      <c r="F326" s="1840"/>
      <c r="G326" s="1840"/>
      <c r="H326" s="1840"/>
      <c r="I326" s="1840"/>
      <c r="J326" s="1840"/>
      <c r="K326" s="1840"/>
      <c r="L326" s="1840"/>
      <c r="M326" s="576"/>
      <c r="N326" s="303"/>
      <c r="O326" s="302" t="str">
        <f t="shared" si="16"/>
        <v/>
      </c>
      <c r="P326" s="304" t="str">
        <f t="shared" si="17"/>
        <v/>
      </c>
      <c r="Q326" s="47"/>
      <c r="R326" s="341"/>
      <c r="S326" s="33"/>
      <c r="T326" s="33"/>
      <c r="U326" s="33"/>
      <c r="V326" s="33"/>
      <c r="W326" s="33"/>
      <c r="X326" s="33"/>
    </row>
    <row r="327" spans="1:243" s="39" customFormat="1" ht="23.65" customHeight="1">
      <c r="A327" s="216"/>
      <c r="B327" s="156"/>
      <c r="C327" s="156"/>
      <c r="D327" s="1840"/>
      <c r="E327" s="1840"/>
      <c r="F327" s="1840"/>
      <c r="G327" s="1840"/>
      <c r="H327" s="1840"/>
      <c r="I327" s="1840"/>
      <c r="J327" s="1840"/>
      <c r="K327" s="1840"/>
      <c r="L327" s="1841"/>
      <c r="M327" s="576"/>
      <c r="N327" s="303"/>
      <c r="O327" s="302" t="str">
        <f t="shared" si="16"/>
        <v/>
      </c>
      <c r="P327" s="304" t="str">
        <f t="shared" si="17"/>
        <v/>
      </c>
      <c r="Q327" s="47"/>
      <c r="R327" s="341"/>
      <c r="S327" s="33"/>
      <c r="T327" s="33"/>
      <c r="U327" s="33"/>
      <c r="V327" s="33"/>
      <c r="W327" s="33"/>
      <c r="X327" s="33"/>
    </row>
    <row r="328" spans="1:243" s="39" customFormat="1" ht="23.65" customHeight="1">
      <c r="A328" s="216"/>
      <c r="B328" s="156"/>
      <c r="C328" s="156"/>
      <c r="D328" s="1840"/>
      <c r="E328" s="1840"/>
      <c r="F328" s="1840"/>
      <c r="G328" s="1840"/>
      <c r="H328" s="1840"/>
      <c r="I328" s="1840"/>
      <c r="J328" s="1840"/>
      <c r="K328" s="1840"/>
      <c r="L328" s="1841"/>
      <c r="M328" s="576"/>
      <c r="N328" s="303"/>
      <c r="O328" s="302" t="str">
        <f t="shared" si="16"/>
        <v/>
      </c>
      <c r="P328" s="304" t="str">
        <f t="shared" si="17"/>
        <v/>
      </c>
      <c r="Q328" s="47"/>
      <c r="R328" s="341"/>
      <c r="S328" s="33"/>
      <c r="T328" s="33"/>
      <c r="U328" s="33"/>
      <c r="V328" s="33"/>
      <c r="W328" s="33"/>
      <c r="X328" s="33"/>
    </row>
    <row r="329" spans="1:243" s="39" customFormat="1" ht="23.65" customHeight="1">
      <c r="A329" s="216"/>
      <c r="B329" s="156"/>
      <c r="C329" s="156"/>
      <c r="D329" s="1840"/>
      <c r="E329" s="1840"/>
      <c r="F329" s="1840"/>
      <c r="G329" s="1840"/>
      <c r="H329" s="1840"/>
      <c r="I329" s="1840"/>
      <c r="J329" s="1840"/>
      <c r="K329" s="1840"/>
      <c r="L329" s="1841"/>
      <c r="M329" s="576"/>
      <c r="N329" s="303"/>
      <c r="O329" s="302" t="str">
        <f t="shared" si="16"/>
        <v/>
      </c>
      <c r="P329" s="304" t="str">
        <f t="shared" si="17"/>
        <v/>
      </c>
      <c r="Q329" s="47"/>
      <c r="R329" s="341"/>
      <c r="S329" s="33"/>
      <c r="T329" s="33"/>
      <c r="U329" s="33"/>
      <c r="V329" s="33"/>
      <c r="W329" s="33"/>
      <c r="X329" s="33"/>
    </row>
    <row r="330" spans="1:243" s="39" customFormat="1" ht="23.65" customHeight="1">
      <c r="A330" s="216"/>
      <c r="B330" s="156"/>
      <c r="C330" s="156"/>
      <c r="D330" s="1840"/>
      <c r="E330" s="1840"/>
      <c r="F330" s="1840"/>
      <c r="G330" s="1840"/>
      <c r="H330" s="1840"/>
      <c r="I330" s="1840"/>
      <c r="J330" s="1840"/>
      <c r="K330" s="1840"/>
      <c r="L330" s="1841"/>
      <c r="M330" s="576"/>
      <c r="N330" s="303"/>
      <c r="O330" s="302" t="str">
        <f t="shared" si="16"/>
        <v/>
      </c>
      <c r="P330" s="304" t="str">
        <f t="shared" si="17"/>
        <v/>
      </c>
      <c r="Q330" s="47"/>
      <c r="R330" s="341"/>
      <c r="S330" s="33"/>
      <c r="T330" s="33"/>
      <c r="U330" s="33"/>
      <c r="V330" s="33"/>
      <c r="W330" s="33"/>
      <c r="X330" s="33"/>
    </row>
    <row r="331" spans="1:243" s="39" customFormat="1" ht="23.65" customHeight="1">
      <c r="A331" s="216"/>
      <c r="B331" s="156"/>
      <c r="C331" s="156"/>
      <c r="D331" s="1840"/>
      <c r="E331" s="1840"/>
      <c r="F331" s="1840"/>
      <c r="G331" s="1840"/>
      <c r="H331" s="1840"/>
      <c r="I331" s="1840"/>
      <c r="J331" s="1840"/>
      <c r="K331" s="1840"/>
      <c r="L331" s="1841"/>
      <c r="M331" s="576"/>
      <c r="N331" s="303"/>
      <c r="O331" s="302" t="str">
        <f t="shared" si="16"/>
        <v/>
      </c>
      <c r="P331" s="304" t="str">
        <f t="shared" si="17"/>
        <v/>
      </c>
      <c r="Q331" s="47"/>
      <c r="R331" s="341"/>
      <c r="S331" s="33"/>
      <c r="T331" s="33"/>
      <c r="U331" s="33"/>
      <c r="V331" s="33"/>
      <c r="W331" s="33"/>
      <c r="X331" s="33"/>
    </row>
    <row r="332" spans="1:243" s="39" customFormat="1" ht="23.65" customHeight="1">
      <c r="A332" s="216"/>
      <c r="B332" s="156"/>
      <c r="C332" s="156"/>
      <c r="D332" s="1840"/>
      <c r="E332" s="1840"/>
      <c r="F332" s="1840"/>
      <c r="G332" s="1840"/>
      <c r="H332" s="1840"/>
      <c r="I332" s="1840"/>
      <c r="J332" s="1840"/>
      <c r="K332" s="1840"/>
      <c r="L332" s="1841"/>
      <c r="M332" s="576"/>
      <c r="N332" s="303"/>
      <c r="O332" s="302" t="str">
        <f t="shared" si="16"/>
        <v/>
      </c>
      <c r="P332" s="304" t="str">
        <f t="shared" si="17"/>
        <v/>
      </c>
      <c r="Q332" s="47"/>
      <c r="R332" s="341"/>
      <c r="S332" s="33"/>
      <c r="T332" s="33"/>
      <c r="U332" s="33"/>
      <c r="V332" s="33"/>
      <c r="W332" s="33"/>
      <c r="X332" s="33"/>
    </row>
    <row r="333" spans="1:243" s="39" customFormat="1" ht="23.65" customHeight="1">
      <c r="A333" s="216"/>
      <c r="B333" s="156"/>
      <c r="C333" s="156"/>
      <c r="D333" s="1840"/>
      <c r="E333" s="1840"/>
      <c r="F333" s="1840"/>
      <c r="G333" s="1840"/>
      <c r="H333" s="1840"/>
      <c r="I333" s="1840"/>
      <c r="J333" s="1840"/>
      <c r="K333" s="1840"/>
      <c r="L333" s="1841"/>
      <c r="M333" s="576"/>
      <c r="N333" s="303"/>
      <c r="O333" s="302" t="str">
        <f t="shared" si="16"/>
        <v/>
      </c>
      <c r="P333" s="304" t="str">
        <f t="shared" si="17"/>
        <v/>
      </c>
      <c r="Q333" s="47"/>
      <c r="R333" s="341"/>
      <c r="S333" s="33"/>
      <c r="T333" s="33"/>
      <c r="U333" s="33"/>
      <c r="V333" s="33"/>
      <c r="W333" s="33"/>
      <c r="X333" s="33"/>
    </row>
    <row r="334" spans="1:243" s="39" customFormat="1" ht="23.65" customHeight="1">
      <c r="A334" s="216"/>
      <c r="B334" s="156"/>
      <c r="C334" s="855"/>
      <c r="D334" s="1840"/>
      <c r="E334" s="1840"/>
      <c r="F334" s="1840"/>
      <c r="G334" s="1840"/>
      <c r="H334" s="1840"/>
      <c r="I334" s="1840"/>
      <c r="J334" s="1840"/>
      <c r="K334" s="1840"/>
      <c r="L334" s="1840"/>
      <c r="M334" s="576"/>
      <c r="N334" s="303"/>
      <c r="O334" s="302" t="str">
        <f t="shared" si="16"/>
        <v/>
      </c>
      <c r="P334" s="304" t="str">
        <f t="shared" si="17"/>
        <v/>
      </c>
      <c r="Q334" s="47"/>
      <c r="R334" s="341"/>
      <c r="S334" s="33"/>
      <c r="T334" s="33"/>
      <c r="U334" s="33"/>
      <c r="V334" s="33"/>
      <c r="W334" s="33"/>
      <c r="X334" s="33"/>
    </row>
    <row r="335" spans="1:243" s="39" customFormat="1" ht="23.65" customHeight="1">
      <c r="A335" s="216"/>
      <c r="B335" s="156"/>
      <c r="C335" s="855"/>
      <c r="D335" s="1840"/>
      <c r="E335" s="1840"/>
      <c r="F335" s="1840"/>
      <c r="G335" s="1840"/>
      <c r="H335" s="1840"/>
      <c r="I335" s="1840"/>
      <c r="J335" s="1840"/>
      <c r="K335" s="1840"/>
      <c r="L335" s="1840"/>
      <c r="M335" s="576"/>
      <c r="N335" s="303"/>
      <c r="O335" s="302" t="str">
        <f t="shared" si="16"/>
        <v/>
      </c>
      <c r="P335" s="304" t="str">
        <f t="shared" si="17"/>
        <v/>
      </c>
      <c r="Q335" s="47"/>
      <c r="R335" s="341"/>
      <c r="S335" s="33"/>
      <c r="T335" s="33"/>
      <c r="U335" s="33"/>
      <c r="V335" s="33"/>
      <c r="W335" s="33"/>
      <c r="X335" s="33"/>
    </row>
    <row r="336" spans="1:243" s="39" customFormat="1" ht="23.65" customHeight="1">
      <c r="A336" s="216"/>
      <c r="B336" s="156"/>
      <c r="C336" s="855"/>
      <c r="D336" s="1840"/>
      <c r="E336" s="1840"/>
      <c r="F336" s="1840"/>
      <c r="G336" s="1840"/>
      <c r="H336" s="1840"/>
      <c r="I336" s="1840"/>
      <c r="J336" s="1840"/>
      <c r="K336" s="1840"/>
      <c r="L336" s="1840"/>
      <c r="M336" s="576"/>
      <c r="N336" s="303"/>
      <c r="O336" s="302" t="str">
        <f t="shared" si="16"/>
        <v/>
      </c>
      <c r="P336" s="304" t="str">
        <f t="shared" si="17"/>
        <v/>
      </c>
      <c r="Q336" s="47"/>
      <c r="R336" s="341"/>
      <c r="S336" s="33"/>
      <c r="T336" s="33"/>
      <c r="U336" s="33"/>
      <c r="V336" s="33"/>
      <c r="W336" s="33"/>
      <c r="X336" s="33"/>
    </row>
    <row r="337" spans="1:24" s="39" customFormat="1" ht="23.65" customHeight="1">
      <c r="A337" s="216"/>
      <c r="B337" s="156"/>
      <c r="C337" s="855"/>
      <c r="D337" s="1840"/>
      <c r="E337" s="1840"/>
      <c r="F337" s="1840"/>
      <c r="G337" s="1840"/>
      <c r="H337" s="1840"/>
      <c r="I337" s="1840"/>
      <c r="J337" s="1840"/>
      <c r="K337" s="1840"/>
      <c r="L337" s="1840"/>
      <c r="M337" s="576"/>
      <c r="N337" s="303"/>
      <c r="O337" s="302" t="str">
        <f t="shared" si="16"/>
        <v/>
      </c>
      <c r="P337" s="304" t="str">
        <f t="shared" si="17"/>
        <v/>
      </c>
      <c r="Q337" s="47"/>
      <c r="R337" s="341"/>
      <c r="S337" s="33"/>
      <c r="T337" s="33"/>
      <c r="U337" s="33"/>
      <c r="V337" s="33"/>
      <c r="W337" s="33"/>
      <c r="X337" s="33"/>
    </row>
    <row r="338" spans="1:24" s="39" customFormat="1" ht="23.65" customHeight="1">
      <c r="A338" s="216"/>
      <c r="B338" s="156"/>
      <c r="C338" s="855"/>
      <c r="D338" s="1840"/>
      <c r="E338" s="1840"/>
      <c r="F338" s="1840"/>
      <c r="G338" s="1840"/>
      <c r="H338" s="1840"/>
      <c r="I338" s="1840"/>
      <c r="J338" s="1840"/>
      <c r="K338" s="1840"/>
      <c r="L338" s="1840"/>
      <c r="M338" s="576"/>
      <c r="N338" s="303"/>
      <c r="O338" s="302" t="str">
        <f t="shared" si="16"/>
        <v/>
      </c>
      <c r="P338" s="304" t="str">
        <f t="shared" si="17"/>
        <v/>
      </c>
      <c r="Q338" s="47"/>
      <c r="R338" s="341"/>
      <c r="S338" s="33"/>
      <c r="T338" s="33"/>
      <c r="U338" s="33"/>
      <c r="V338" s="33"/>
      <c r="W338" s="33"/>
      <c r="X338" s="33"/>
    </row>
    <row r="339" spans="1:24" s="39" customFormat="1" ht="23.65" customHeight="1">
      <c r="A339" s="216"/>
      <c r="B339" s="156"/>
      <c r="C339" s="855"/>
      <c r="D339" s="1840"/>
      <c r="E339" s="1840"/>
      <c r="F339" s="1840"/>
      <c r="G339" s="1840"/>
      <c r="H339" s="1840"/>
      <c r="I339" s="1840"/>
      <c r="J339" s="1840"/>
      <c r="K339" s="1840"/>
      <c r="L339" s="1840"/>
      <c r="M339" s="576"/>
      <c r="N339" s="303"/>
      <c r="O339" s="302" t="str">
        <f t="shared" si="16"/>
        <v/>
      </c>
      <c r="P339" s="304" t="str">
        <f t="shared" si="17"/>
        <v/>
      </c>
      <c r="Q339" s="47"/>
      <c r="R339" s="341"/>
      <c r="S339" s="33"/>
      <c r="T339" s="33"/>
      <c r="U339" s="33"/>
      <c r="V339" s="33"/>
      <c r="W339" s="33"/>
      <c r="X339" s="33"/>
    </row>
    <row r="340" spans="1:24" s="39" customFormat="1" ht="23.65" customHeight="1">
      <c r="A340" s="216"/>
      <c r="B340" s="156"/>
      <c r="C340" s="855"/>
      <c r="D340" s="1840"/>
      <c r="E340" s="1840"/>
      <c r="F340" s="1840"/>
      <c r="G340" s="1840"/>
      <c r="H340" s="1840"/>
      <c r="I340" s="1840"/>
      <c r="J340" s="1840"/>
      <c r="K340" s="1840"/>
      <c r="L340" s="1840"/>
      <c r="M340" s="576"/>
      <c r="N340" s="303"/>
      <c r="O340" s="302" t="str">
        <f t="shared" si="16"/>
        <v/>
      </c>
      <c r="P340" s="304" t="str">
        <f t="shared" si="17"/>
        <v/>
      </c>
      <c r="Q340" s="47"/>
      <c r="R340" s="341"/>
      <c r="S340" s="33"/>
      <c r="T340" s="33"/>
      <c r="U340" s="33"/>
      <c r="V340" s="33"/>
      <c r="W340" s="33"/>
      <c r="X340" s="33"/>
    </row>
    <row r="341" spans="1:24" s="39" customFormat="1" ht="23.65" customHeight="1">
      <c r="A341" s="216"/>
      <c r="B341" s="156"/>
      <c r="C341" s="855"/>
      <c r="D341" s="1840"/>
      <c r="E341" s="1840"/>
      <c r="F341" s="1840"/>
      <c r="G341" s="1840"/>
      <c r="H341" s="1840"/>
      <c r="I341" s="1840"/>
      <c r="J341" s="1840"/>
      <c r="K341" s="1840"/>
      <c r="L341" s="1840"/>
      <c r="M341" s="576"/>
      <c r="N341" s="303"/>
      <c r="O341" s="302" t="str">
        <f t="shared" si="16"/>
        <v/>
      </c>
      <c r="P341" s="304" t="str">
        <f t="shared" si="17"/>
        <v/>
      </c>
      <c r="Q341" s="47"/>
      <c r="R341" s="341"/>
      <c r="S341" s="33"/>
      <c r="T341" s="33"/>
      <c r="U341" s="33"/>
      <c r="V341" s="33"/>
      <c r="W341" s="33"/>
      <c r="X341" s="33"/>
    </row>
    <row r="342" spans="1:24" s="39" customFormat="1" ht="23.65" customHeight="1">
      <c r="A342" s="216"/>
      <c r="B342" s="156"/>
      <c r="C342" s="855"/>
      <c r="D342" s="1840"/>
      <c r="E342" s="1840"/>
      <c r="F342" s="1840"/>
      <c r="G342" s="1840"/>
      <c r="H342" s="1840"/>
      <c r="I342" s="1840"/>
      <c r="J342" s="1840"/>
      <c r="K342" s="1840"/>
      <c r="L342" s="1840"/>
      <c r="M342" s="576"/>
      <c r="N342" s="303"/>
      <c r="O342" s="302" t="str">
        <f t="shared" si="16"/>
        <v/>
      </c>
      <c r="P342" s="304" t="str">
        <f t="shared" si="17"/>
        <v/>
      </c>
      <c r="Q342" s="47"/>
      <c r="R342" s="341"/>
      <c r="S342" s="33"/>
      <c r="T342" s="33"/>
      <c r="U342" s="33"/>
      <c r="V342" s="33"/>
      <c r="W342" s="33"/>
      <c r="X342" s="33"/>
    </row>
    <row r="343" spans="1:24" s="39" customFormat="1" ht="23.65" customHeight="1">
      <c r="A343" s="216"/>
      <c r="B343" s="156"/>
      <c r="C343" s="855"/>
      <c r="D343" s="1840"/>
      <c r="E343" s="1840"/>
      <c r="F343" s="1840"/>
      <c r="G343" s="1840"/>
      <c r="H343" s="1840"/>
      <c r="I343" s="1840"/>
      <c r="J343" s="1840"/>
      <c r="K343" s="1840"/>
      <c r="L343" s="1840"/>
      <c r="M343" s="576"/>
      <c r="N343" s="303"/>
      <c r="O343" s="302" t="str">
        <f t="shared" si="16"/>
        <v/>
      </c>
      <c r="P343" s="304" t="str">
        <f t="shared" si="17"/>
        <v/>
      </c>
      <c r="Q343" s="47"/>
      <c r="R343" s="341"/>
      <c r="S343" s="33"/>
      <c r="T343" s="33"/>
      <c r="U343" s="33"/>
      <c r="V343" s="33"/>
      <c r="W343" s="33"/>
      <c r="X343" s="33"/>
    </row>
    <row r="344" spans="1:24" s="39" customFormat="1" ht="23.65" customHeight="1">
      <c r="A344" s="216"/>
      <c r="B344" s="156"/>
      <c r="C344" s="855"/>
      <c r="D344" s="1840"/>
      <c r="E344" s="1840"/>
      <c r="F344" s="1840"/>
      <c r="G344" s="1840"/>
      <c r="H344" s="1840"/>
      <c r="I344" s="1840"/>
      <c r="J344" s="1840"/>
      <c r="K344" s="1840"/>
      <c r="L344" s="1840"/>
      <c r="M344" s="576"/>
      <c r="N344" s="303"/>
      <c r="O344" s="302" t="str">
        <f t="shared" si="16"/>
        <v/>
      </c>
      <c r="P344" s="304" t="str">
        <f t="shared" si="17"/>
        <v/>
      </c>
      <c r="Q344" s="47"/>
      <c r="R344" s="341"/>
      <c r="S344" s="33"/>
      <c r="T344" s="33"/>
      <c r="U344" s="33"/>
      <c r="V344" s="33"/>
      <c r="W344" s="33"/>
      <c r="X344" s="33"/>
    </row>
    <row r="345" spans="1:24" s="39" customFormat="1" ht="23.65" customHeight="1">
      <c r="A345" s="216"/>
      <c r="B345" s="156"/>
      <c r="C345" s="855"/>
      <c r="D345" s="1840"/>
      <c r="E345" s="1840"/>
      <c r="F345" s="1840"/>
      <c r="G345" s="1840"/>
      <c r="H345" s="1840"/>
      <c r="I345" s="1840"/>
      <c r="J345" s="1840"/>
      <c r="K345" s="1840"/>
      <c r="L345" s="1840"/>
      <c r="M345" s="576"/>
      <c r="N345" s="303"/>
      <c r="O345" s="302" t="str">
        <f t="shared" si="16"/>
        <v/>
      </c>
      <c r="P345" s="304" t="str">
        <f t="shared" si="17"/>
        <v/>
      </c>
      <c r="Q345" s="47"/>
      <c r="R345" s="341"/>
      <c r="S345" s="33"/>
      <c r="T345" s="33"/>
      <c r="U345" s="33"/>
      <c r="V345" s="33"/>
      <c r="W345" s="33"/>
      <c r="X345" s="33"/>
    </row>
    <row r="346" spans="1:24" s="39" customFormat="1" ht="23.65" customHeight="1">
      <c r="A346" s="216"/>
      <c r="B346" s="156"/>
      <c r="C346" s="855"/>
      <c r="D346" s="1840"/>
      <c r="E346" s="1840"/>
      <c r="F346" s="1840"/>
      <c r="G346" s="1840"/>
      <c r="H346" s="1840"/>
      <c r="I346" s="1840"/>
      <c r="J346" s="1840"/>
      <c r="K346" s="1840"/>
      <c r="L346" s="1840"/>
      <c r="M346" s="576"/>
      <c r="N346" s="303"/>
      <c r="O346" s="302" t="str">
        <f t="shared" si="16"/>
        <v/>
      </c>
      <c r="P346" s="304" t="str">
        <f t="shared" si="17"/>
        <v/>
      </c>
      <c r="Q346" s="47"/>
      <c r="R346" s="341"/>
      <c r="S346" s="33"/>
      <c r="T346" s="33"/>
      <c r="U346" s="33"/>
      <c r="V346" s="33"/>
      <c r="W346" s="33"/>
      <c r="X346" s="33"/>
    </row>
    <row r="347" spans="1:24" s="39" customFormat="1" ht="23.65" customHeight="1">
      <c r="A347" s="216"/>
      <c r="B347" s="156"/>
      <c r="C347" s="855"/>
      <c r="D347" s="1840"/>
      <c r="E347" s="1840"/>
      <c r="F347" s="1840"/>
      <c r="G347" s="1840"/>
      <c r="H347" s="1840"/>
      <c r="I347" s="1840"/>
      <c r="J347" s="1840"/>
      <c r="K347" s="1840"/>
      <c r="L347" s="1840"/>
      <c r="M347" s="576"/>
      <c r="N347" s="303"/>
      <c r="O347" s="302" t="str">
        <f t="shared" si="16"/>
        <v/>
      </c>
      <c r="P347" s="304" t="str">
        <f t="shared" si="17"/>
        <v/>
      </c>
      <c r="Q347" s="47"/>
      <c r="R347" s="341"/>
      <c r="S347" s="33"/>
      <c r="T347" s="33"/>
      <c r="U347" s="33"/>
      <c r="V347" s="33"/>
      <c r="W347" s="33"/>
      <c r="X347" s="33"/>
    </row>
    <row r="348" spans="1:24" s="42" customFormat="1" ht="6" customHeight="1">
      <c r="A348" s="363"/>
      <c r="B348" s="18"/>
      <c r="C348" s="822"/>
      <c r="D348" s="822"/>
      <c r="E348" s="823"/>
      <c r="F348" s="823"/>
      <c r="G348" s="823"/>
      <c r="H348" s="823"/>
      <c r="I348" s="823"/>
      <c r="J348" s="823"/>
      <c r="K348" s="822"/>
      <c r="L348" s="822"/>
      <c r="M348" s="18"/>
      <c r="N348" s="18"/>
      <c r="O348" s="258"/>
      <c r="P348" s="258"/>
      <c r="Q348" s="1"/>
      <c r="R348" s="374"/>
      <c r="S348" s="34"/>
      <c r="T348" s="34"/>
      <c r="U348" s="34"/>
      <c r="V348" s="34"/>
      <c r="W348" s="34"/>
      <c r="X348" s="34"/>
    </row>
    <row r="349" spans="1:24" s="38" customFormat="1" ht="21" customHeight="1">
      <c r="A349" s="370"/>
      <c r="B349" s="1852" t="s">
        <v>68</v>
      </c>
      <c r="C349" s="1853"/>
      <c r="D349" s="1853"/>
      <c r="E349" s="1853"/>
      <c r="F349" s="1853"/>
      <c r="G349" s="1853"/>
      <c r="H349" s="1853"/>
      <c r="I349" s="1853"/>
      <c r="J349" s="1853"/>
      <c r="K349" s="1853"/>
      <c r="L349" s="1853"/>
      <c r="M349" s="1852"/>
      <c r="N349" s="1852"/>
      <c r="O349" s="1852"/>
      <c r="P349" s="1852"/>
      <c r="Q349" s="1852"/>
      <c r="R349" s="388"/>
      <c r="S349" s="37"/>
      <c r="T349" s="37"/>
      <c r="U349" s="37"/>
      <c r="V349" s="37"/>
      <c r="W349" s="37"/>
      <c r="X349" s="37"/>
    </row>
    <row r="350" spans="1:24" s="39" customFormat="1" ht="12.75" customHeight="1">
      <c r="A350" s="363"/>
      <c r="B350" s="27" t="str">
        <f>'1-MPN'!$B$64</f>
        <v>FAPESP,  SETEMBRO DE 2015</v>
      </c>
      <c r="C350" s="899"/>
      <c r="D350" s="899"/>
      <c r="E350" s="899"/>
      <c r="F350" s="899"/>
      <c r="G350" s="899"/>
      <c r="H350" s="899"/>
      <c r="I350" s="899"/>
      <c r="J350" s="899"/>
      <c r="K350" s="899"/>
      <c r="L350" s="899"/>
      <c r="M350" s="27"/>
      <c r="N350" s="27"/>
      <c r="O350" s="27"/>
      <c r="P350" s="27"/>
      <c r="Q350" s="27">
        <v>3</v>
      </c>
      <c r="R350" s="373"/>
      <c r="S350" s="33"/>
      <c r="T350" s="33"/>
      <c r="U350" s="33"/>
      <c r="V350" s="33"/>
      <c r="W350" s="33"/>
      <c r="X350" s="33"/>
    </row>
    <row r="351" spans="1:24" s="51" customFormat="1" ht="18">
      <c r="A351" s="573"/>
      <c r="B351" s="602" t="str">
        <f>B305</f>
        <v>8- DESPESAS COM DIÁRIAS NO PAÍS E NO EXTERIOR</v>
      </c>
      <c r="C351" s="832"/>
      <c r="D351" s="832"/>
      <c r="E351" s="831"/>
      <c r="F351" s="831"/>
      <c r="G351" s="831"/>
      <c r="H351" s="831"/>
      <c r="I351" s="831"/>
      <c r="J351" s="832"/>
      <c r="K351" s="831"/>
      <c r="L351" s="831"/>
      <c r="R351" s="573"/>
    </row>
    <row r="352" spans="1:24" s="38" customFormat="1" ht="31.5" customHeight="1">
      <c r="A352" s="370"/>
      <c r="B352" s="567" t="s">
        <v>1</v>
      </c>
      <c r="C352" s="814" t="s">
        <v>7</v>
      </c>
      <c r="D352" s="1581" t="s">
        <v>8</v>
      </c>
      <c r="E352" s="1581"/>
      <c r="F352" s="1581"/>
      <c r="G352" s="1581"/>
      <c r="H352" s="1581"/>
      <c r="I352" s="1581"/>
      <c r="J352" s="1581"/>
      <c r="K352" s="1581"/>
      <c r="L352" s="1581"/>
      <c r="M352" s="305" t="s">
        <v>142</v>
      </c>
      <c r="N352" s="566" t="s">
        <v>3</v>
      </c>
      <c r="O352" s="419" t="s">
        <v>108</v>
      </c>
      <c r="P352" s="419" t="s">
        <v>110</v>
      </c>
      <c r="Q352" s="567" t="s">
        <v>2</v>
      </c>
      <c r="R352" s="388"/>
      <c r="S352" s="37"/>
      <c r="T352" s="37"/>
      <c r="U352" s="37"/>
      <c r="V352" s="37"/>
      <c r="W352" s="37"/>
      <c r="X352" s="37"/>
    </row>
    <row r="353" spans="1:243" s="39" customFormat="1" ht="23.65" customHeight="1">
      <c r="A353" s="216"/>
      <c r="B353" s="156"/>
      <c r="C353" s="855"/>
      <c r="D353" s="1840"/>
      <c r="E353" s="1840"/>
      <c r="F353" s="1840"/>
      <c r="G353" s="1840"/>
      <c r="H353" s="1840"/>
      <c r="I353" s="1840"/>
      <c r="J353" s="1840"/>
      <c r="K353" s="1840"/>
      <c r="L353" s="1840"/>
      <c r="M353" s="576"/>
      <c r="N353" s="303"/>
      <c r="O353" s="302" t="str">
        <f t="shared" ref="O353:O393" si="18">IF(M353="DIP",C353*N353,"")</f>
        <v/>
      </c>
      <c r="P353" s="304" t="str">
        <f t="shared" ref="P353:P393" si="19">IF(M353="DIE",C353*N353,"")</f>
        <v/>
      </c>
      <c r="Q353" s="47"/>
      <c r="R353" s="341"/>
      <c r="S353" s="33"/>
      <c r="T353" s="33"/>
      <c r="U353" s="33"/>
      <c r="V353" s="33"/>
      <c r="W353" s="33"/>
      <c r="X353" s="33"/>
      <c r="IH353" s="40"/>
      <c r="II353" s="41"/>
    </row>
    <row r="354" spans="1:243" s="39" customFormat="1" ht="23.65" customHeight="1">
      <c r="A354" s="216"/>
      <c r="B354" s="156"/>
      <c r="C354" s="855"/>
      <c r="D354" s="1840"/>
      <c r="E354" s="1840"/>
      <c r="F354" s="1840"/>
      <c r="G354" s="1840"/>
      <c r="H354" s="1840"/>
      <c r="I354" s="1840"/>
      <c r="J354" s="1840"/>
      <c r="K354" s="1840"/>
      <c r="L354" s="1840"/>
      <c r="M354" s="576"/>
      <c r="N354" s="303"/>
      <c r="O354" s="302" t="str">
        <f t="shared" si="18"/>
        <v/>
      </c>
      <c r="P354" s="304" t="str">
        <f t="shared" si="19"/>
        <v/>
      </c>
      <c r="Q354" s="47"/>
      <c r="R354" s="341"/>
      <c r="S354" s="33"/>
      <c r="T354" s="33"/>
      <c r="U354" s="33"/>
      <c r="V354" s="33"/>
      <c r="W354" s="33"/>
      <c r="X354" s="33"/>
      <c r="IH354" s="40"/>
      <c r="II354" s="41"/>
    </row>
    <row r="355" spans="1:243" s="39" customFormat="1" ht="23.65" customHeight="1">
      <c r="A355" s="216"/>
      <c r="B355" s="156"/>
      <c r="C355" s="855"/>
      <c r="D355" s="1840"/>
      <c r="E355" s="1840"/>
      <c r="F355" s="1840"/>
      <c r="G355" s="1840"/>
      <c r="H355" s="1840"/>
      <c r="I355" s="1840"/>
      <c r="J355" s="1840"/>
      <c r="K355" s="1840"/>
      <c r="L355" s="1840"/>
      <c r="M355" s="576"/>
      <c r="N355" s="303"/>
      <c r="O355" s="302" t="str">
        <f t="shared" si="18"/>
        <v/>
      </c>
      <c r="P355" s="304" t="str">
        <f t="shared" si="19"/>
        <v/>
      </c>
      <c r="Q355" s="47"/>
      <c r="R355" s="341"/>
      <c r="S355" s="33"/>
      <c r="T355" s="33"/>
      <c r="U355" s="33"/>
      <c r="V355" s="33"/>
      <c r="W355" s="33"/>
      <c r="X355" s="33"/>
      <c r="IH355" s="41"/>
      <c r="II355" s="41"/>
    </row>
    <row r="356" spans="1:243" s="39" customFormat="1" ht="23.65" customHeight="1">
      <c r="A356" s="216"/>
      <c r="B356" s="156"/>
      <c r="C356" s="855"/>
      <c r="D356" s="1840"/>
      <c r="E356" s="1840"/>
      <c r="F356" s="1840"/>
      <c r="G356" s="1840"/>
      <c r="H356" s="1840"/>
      <c r="I356" s="1840"/>
      <c r="J356" s="1840"/>
      <c r="K356" s="1840"/>
      <c r="L356" s="1840"/>
      <c r="M356" s="576"/>
      <c r="N356" s="303"/>
      <c r="O356" s="302" t="str">
        <f t="shared" si="18"/>
        <v/>
      </c>
      <c r="P356" s="304" t="str">
        <f t="shared" si="19"/>
        <v/>
      </c>
      <c r="Q356" s="47"/>
      <c r="R356" s="341"/>
      <c r="S356" s="33"/>
      <c r="T356" s="33"/>
      <c r="U356" s="33"/>
      <c r="V356" s="33"/>
      <c r="W356" s="33"/>
      <c r="X356" s="33"/>
      <c r="IH356" s="41"/>
      <c r="II356" s="41"/>
    </row>
    <row r="357" spans="1:243" s="39" customFormat="1" ht="23.65" customHeight="1">
      <c r="A357" s="216"/>
      <c r="B357" s="156"/>
      <c r="C357" s="855"/>
      <c r="D357" s="1840"/>
      <c r="E357" s="1840"/>
      <c r="F357" s="1840"/>
      <c r="G357" s="1840"/>
      <c r="H357" s="1840"/>
      <c r="I357" s="1840"/>
      <c r="J357" s="1840"/>
      <c r="K357" s="1840"/>
      <c r="L357" s="1840"/>
      <c r="M357" s="576"/>
      <c r="N357" s="303"/>
      <c r="O357" s="302" t="str">
        <f t="shared" si="18"/>
        <v/>
      </c>
      <c r="P357" s="304" t="str">
        <f t="shared" si="19"/>
        <v/>
      </c>
      <c r="Q357" s="47"/>
      <c r="R357" s="341"/>
      <c r="S357" s="33"/>
      <c r="T357" s="33"/>
      <c r="U357" s="33"/>
      <c r="V357" s="33"/>
      <c r="W357" s="33"/>
      <c r="X357" s="33"/>
    </row>
    <row r="358" spans="1:243" s="39" customFormat="1" ht="23.65" customHeight="1">
      <c r="A358" s="216"/>
      <c r="B358" s="156"/>
      <c r="C358" s="855"/>
      <c r="D358" s="1840"/>
      <c r="E358" s="1840"/>
      <c r="F358" s="1840"/>
      <c r="G358" s="1840"/>
      <c r="H358" s="1840"/>
      <c r="I358" s="1840"/>
      <c r="J358" s="1840"/>
      <c r="K358" s="1840"/>
      <c r="L358" s="1840"/>
      <c r="M358" s="576"/>
      <c r="N358" s="303"/>
      <c r="O358" s="302" t="str">
        <f t="shared" si="18"/>
        <v/>
      </c>
      <c r="P358" s="304" t="str">
        <f t="shared" si="19"/>
        <v/>
      </c>
      <c r="Q358" s="47"/>
      <c r="R358" s="341"/>
      <c r="S358" s="33"/>
      <c r="T358" s="33"/>
      <c r="U358" s="33"/>
      <c r="V358" s="33"/>
      <c r="W358" s="33"/>
      <c r="X358" s="33"/>
    </row>
    <row r="359" spans="1:243" s="39" customFormat="1" ht="23.65" customHeight="1">
      <c r="A359" s="216"/>
      <c r="B359" s="156"/>
      <c r="C359" s="855"/>
      <c r="D359" s="1840"/>
      <c r="E359" s="1840"/>
      <c r="F359" s="1840"/>
      <c r="G359" s="1840"/>
      <c r="H359" s="1840"/>
      <c r="I359" s="1840"/>
      <c r="J359" s="1840"/>
      <c r="K359" s="1840"/>
      <c r="L359" s="1840"/>
      <c r="M359" s="576"/>
      <c r="N359" s="303"/>
      <c r="O359" s="302" t="str">
        <f t="shared" si="18"/>
        <v/>
      </c>
      <c r="P359" s="304" t="str">
        <f t="shared" si="19"/>
        <v/>
      </c>
      <c r="Q359" s="47"/>
      <c r="R359" s="341"/>
      <c r="S359" s="33"/>
      <c r="T359" s="33"/>
      <c r="U359" s="33"/>
      <c r="V359" s="33"/>
      <c r="W359" s="33"/>
      <c r="X359" s="33"/>
    </row>
    <row r="360" spans="1:243" s="39" customFormat="1" ht="23.65" customHeight="1">
      <c r="A360" s="216"/>
      <c r="B360" s="156"/>
      <c r="C360" s="855"/>
      <c r="D360" s="1840"/>
      <c r="E360" s="1840"/>
      <c r="F360" s="1840"/>
      <c r="G360" s="1840"/>
      <c r="H360" s="1840"/>
      <c r="I360" s="1840"/>
      <c r="J360" s="1840"/>
      <c r="K360" s="1840"/>
      <c r="L360" s="1840"/>
      <c r="M360" s="576"/>
      <c r="N360" s="303"/>
      <c r="O360" s="302" t="str">
        <f t="shared" si="18"/>
        <v/>
      </c>
      <c r="P360" s="304" t="str">
        <f t="shared" si="19"/>
        <v/>
      </c>
      <c r="Q360" s="47"/>
      <c r="R360" s="341"/>
      <c r="S360" s="33"/>
      <c r="T360" s="33"/>
      <c r="U360" s="33"/>
      <c r="V360" s="33"/>
      <c r="W360" s="33"/>
      <c r="X360" s="33"/>
    </row>
    <row r="361" spans="1:243" s="39" customFormat="1" ht="23.65" customHeight="1">
      <c r="A361" s="216"/>
      <c r="B361" s="156"/>
      <c r="C361" s="855"/>
      <c r="D361" s="1840"/>
      <c r="E361" s="1840"/>
      <c r="F361" s="1840"/>
      <c r="G361" s="1840"/>
      <c r="H361" s="1840"/>
      <c r="I361" s="1840"/>
      <c r="J361" s="1840"/>
      <c r="K361" s="1840"/>
      <c r="L361" s="1840"/>
      <c r="M361" s="576"/>
      <c r="N361" s="303"/>
      <c r="O361" s="302" t="str">
        <f t="shared" si="18"/>
        <v/>
      </c>
      <c r="P361" s="304" t="str">
        <f t="shared" si="19"/>
        <v/>
      </c>
      <c r="Q361" s="47"/>
      <c r="R361" s="341"/>
      <c r="S361" s="33"/>
      <c r="T361" s="33"/>
      <c r="U361" s="33"/>
      <c r="V361" s="33"/>
      <c r="W361" s="33"/>
      <c r="X361" s="33"/>
    </row>
    <row r="362" spans="1:243" s="39" customFormat="1" ht="23.65" customHeight="1">
      <c r="A362" s="216"/>
      <c r="B362" s="156"/>
      <c r="C362" s="855"/>
      <c r="D362" s="1840"/>
      <c r="E362" s="1840"/>
      <c r="F362" s="1840"/>
      <c r="G362" s="1840"/>
      <c r="H362" s="1840"/>
      <c r="I362" s="1840"/>
      <c r="J362" s="1840"/>
      <c r="K362" s="1840"/>
      <c r="L362" s="1840"/>
      <c r="M362" s="576"/>
      <c r="N362" s="303"/>
      <c r="O362" s="302" t="str">
        <f t="shared" si="18"/>
        <v/>
      </c>
      <c r="P362" s="304" t="str">
        <f t="shared" si="19"/>
        <v/>
      </c>
      <c r="Q362" s="47"/>
      <c r="R362" s="341"/>
      <c r="S362" s="33"/>
      <c r="T362" s="33"/>
      <c r="U362" s="33"/>
      <c r="V362" s="33"/>
      <c r="W362" s="33"/>
      <c r="X362" s="33"/>
    </row>
    <row r="363" spans="1:243" s="39" customFormat="1" ht="23.65" customHeight="1">
      <c r="A363" s="216"/>
      <c r="B363" s="156"/>
      <c r="C363" s="855"/>
      <c r="D363" s="1840"/>
      <c r="E363" s="1840"/>
      <c r="F363" s="1840"/>
      <c r="G363" s="1840"/>
      <c r="H363" s="1840"/>
      <c r="I363" s="1840"/>
      <c r="J363" s="1840"/>
      <c r="K363" s="1840"/>
      <c r="L363" s="1840"/>
      <c r="M363" s="576"/>
      <c r="N363" s="303"/>
      <c r="O363" s="302" t="str">
        <f t="shared" si="18"/>
        <v/>
      </c>
      <c r="P363" s="304" t="str">
        <f t="shared" si="19"/>
        <v/>
      </c>
      <c r="Q363" s="47"/>
      <c r="R363" s="341"/>
      <c r="S363" s="33"/>
      <c r="T363" s="33"/>
      <c r="U363" s="33"/>
      <c r="V363" s="33"/>
      <c r="W363" s="33"/>
      <c r="X363" s="33"/>
      <c r="IH363" s="40"/>
      <c r="II363" s="41"/>
    </row>
    <row r="364" spans="1:243" s="39" customFormat="1" ht="23.65" customHeight="1">
      <c r="A364" s="216"/>
      <c r="B364" s="156"/>
      <c r="C364" s="855"/>
      <c r="D364" s="1840"/>
      <c r="E364" s="1840"/>
      <c r="F364" s="1840"/>
      <c r="G364" s="1840"/>
      <c r="H364" s="1840"/>
      <c r="I364" s="1840"/>
      <c r="J364" s="1840"/>
      <c r="K364" s="1840"/>
      <c r="L364" s="1840"/>
      <c r="M364" s="576"/>
      <c r="N364" s="303"/>
      <c r="O364" s="302" t="str">
        <f t="shared" si="18"/>
        <v/>
      </c>
      <c r="P364" s="304" t="str">
        <f t="shared" si="19"/>
        <v/>
      </c>
      <c r="Q364" s="47"/>
      <c r="R364" s="341"/>
      <c r="S364" s="33"/>
      <c r="T364" s="33"/>
      <c r="U364" s="33"/>
      <c r="V364" s="33"/>
      <c r="W364" s="33"/>
      <c r="X364" s="33"/>
      <c r="IH364" s="41"/>
      <c r="II364" s="41"/>
    </row>
    <row r="365" spans="1:243" s="39" customFormat="1" ht="23.65" customHeight="1">
      <c r="A365" s="216"/>
      <c r="B365" s="156"/>
      <c r="C365" s="855"/>
      <c r="D365" s="1840"/>
      <c r="E365" s="1840"/>
      <c r="F365" s="1840"/>
      <c r="G365" s="1840"/>
      <c r="H365" s="1840"/>
      <c r="I365" s="1840"/>
      <c r="J365" s="1840"/>
      <c r="K365" s="1840"/>
      <c r="L365" s="1840"/>
      <c r="M365" s="576"/>
      <c r="N365" s="303"/>
      <c r="O365" s="302" t="str">
        <f t="shared" si="18"/>
        <v/>
      </c>
      <c r="P365" s="304" t="str">
        <f t="shared" si="19"/>
        <v/>
      </c>
      <c r="Q365" s="47"/>
      <c r="R365" s="341"/>
      <c r="S365" s="33"/>
      <c r="T365" s="33"/>
      <c r="U365" s="33"/>
      <c r="V365" s="33"/>
      <c r="W365" s="33"/>
      <c r="X365" s="33"/>
      <c r="IH365" s="41"/>
      <c r="II365" s="41"/>
    </row>
    <row r="366" spans="1:243" s="39" customFormat="1" ht="23.65" customHeight="1">
      <c r="A366" s="216"/>
      <c r="B366" s="156"/>
      <c r="C366" s="855"/>
      <c r="D366" s="1840"/>
      <c r="E366" s="1840"/>
      <c r="F366" s="1840"/>
      <c r="G366" s="1840"/>
      <c r="H366" s="1840"/>
      <c r="I366" s="1840"/>
      <c r="J366" s="1840"/>
      <c r="K366" s="1840"/>
      <c r="L366" s="1840"/>
      <c r="M366" s="576"/>
      <c r="N366" s="303"/>
      <c r="O366" s="302" t="str">
        <f t="shared" si="18"/>
        <v/>
      </c>
      <c r="P366" s="304" t="str">
        <f t="shared" si="19"/>
        <v/>
      </c>
      <c r="Q366" s="47"/>
      <c r="R366" s="341"/>
      <c r="S366" s="33"/>
      <c r="T366" s="33"/>
      <c r="U366" s="33"/>
      <c r="V366" s="33"/>
      <c r="W366" s="33"/>
      <c r="X366" s="33"/>
    </row>
    <row r="367" spans="1:243" s="39" customFormat="1" ht="23.65" customHeight="1">
      <c r="A367" s="216"/>
      <c r="B367" s="156"/>
      <c r="C367" s="855"/>
      <c r="D367" s="1840"/>
      <c r="E367" s="1840"/>
      <c r="F367" s="1840"/>
      <c r="G367" s="1840"/>
      <c r="H367" s="1840"/>
      <c r="I367" s="1840"/>
      <c r="J367" s="1840"/>
      <c r="K367" s="1840"/>
      <c r="L367" s="1840"/>
      <c r="M367" s="576"/>
      <c r="N367" s="303"/>
      <c r="O367" s="302" t="str">
        <f t="shared" si="18"/>
        <v/>
      </c>
      <c r="P367" s="304" t="str">
        <f t="shared" si="19"/>
        <v/>
      </c>
      <c r="Q367" s="47"/>
      <c r="R367" s="341"/>
      <c r="S367" s="33"/>
      <c r="T367" s="33"/>
      <c r="U367" s="33"/>
      <c r="V367" s="33"/>
      <c r="W367" s="33"/>
      <c r="X367" s="33"/>
      <c r="IH367" s="41"/>
      <c r="II367" s="41"/>
    </row>
    <row r="368" spans="1:243" s="39" customFormat="1" ht="23.65" customHeight="1">
      <c r="A368" s="216"/>
      <c r="B368" s="156"/>
      <c r="C368" s="855"/>
      <c r="D368" s="1840"/>
      <c r="E368" s="1840"/>
      <c r="F368" s="1840"/>
      <c r="G368" s="1840"/>
      <c r="H368" s="1840"/>
      <c r="I368" s="1840"/>
      <c r="J368" s="1840"/>
      <c r="K368" s="1840"/>
      <c r="L368" s="1840"/>
      <c r="M368" s="576"/>
      <c r="N368" s="303"/>
      <c r="O368" s="302" t="str">
        <f t="shared" si="18"/>
        <v/>
      </c>
      <c r="P368" s="304" t="str">
        <f t="shared" si="19"/>
        <v/>
      </c>
      <c r="Q368" s="47"/>
      <c r="R368" s="341"/>
      <c r="S368" s="33"/>
      <c r="T368" s="33"/>
      <c r="U368" s="33"/>
      <c r="V368" s="33"/>
      <c r="W368" s="33"/>
      <c r="X368" s="33"/>
    </row>
    <row r="369" spans="1:24" s="39" customFormat="1" ht="23.65" customHeight="1">
      <c r="A369" s="216"/>
      <c r="B369" s="156"/>
      <c r="C369" s="855"/>
      <c r="D369" s="1840"/>
      <c r="E369" s="1840"/>
      <c r="F369" s="1840"/>
      <c r="G369" s="1840"/>
      <c r="H369" s="1840"/>
      <c r="I369" s="1840"/>
      <c r="J369" s="1840"/>
      <c r="K369" s="1840"/>
      <c r="L369" s="1840"/>
      <c r="M369" s="576"/>
      <c r="N369" s="303"/>
      <c r="O369" s="302" t="str">
        <f t="shared" si="18"/>
        <v/>
      </c>
      <c r="P369" s="304" t="str">
        <f t="shared" si="19"/>
        <v/>
      </c>
      <c r="Q369" s="47"/>
      <c r="R369" s="341"/>
      <c r="S369" s="33"/>
      <c r="T369" s="33"/>
      <c r="U369" s="33"/>
      <c r="V369" s="33"/>
      <c r="W369" s="33"/>
      <c r="X369" s="33"/>
    </row>
    <row r="370" spans="1:24" s="39" customFormat="1" ht="23.65" customHeight="1">
      <c r="A370" s="216"/>
      <c r="B370" s="156"/>
      <c r="C370" s="855"/>
      <c r="D370" s="1840"/>
      <c r="E370" s="1840"/>
      <c r="F370" s="1840"/>
      <c r="G370" s="1840"/>
      <c r="H370" s="1840"/>
      <c r="I370" s="1840"/>
      <c r="J370" s="1840"/>
      <c r="K370" s="1840"/>
      <c r="L370" s="1840"/>
      <c r="M370" s="576"/>
      <c r="N370" s="303"/>
      <c r="O370" s="302" t="str">
        <f t="shared" si="18"/>
        <v/>
      </c>
      <c r="P370" s="304" t="str">
        <f t="shared" si="19"/>
        <v/>
      </c>
      <c r="Q370" s="47"/>
      <c r="R370" s="341"/>
      <c r="S370" s="33"/>
      <c r="T370" s="33"/>
      <c r="U370" s="33"/>
      <c r="V370" s="33"/>
      <c r="W370" s="33"/>
      <c r="X370" s="33"/>
    </row>
    <row r="371" spans="1:24" s="39" customFormat="1" ht="23.65" customHeight="1">
      <c r="A371" s="216"/>
      <c r="B371" s="156"/>
      <c r="C371" s="855"/>
      <c r="D371" s="1840"/>
      <c r="E371" s="1840"/>
      <c r="F371" s="1840"/>
      <c r="G371" s="1840"/>
      <c r="H371" s="1840"/>
      <c r="I371" s="1840"/>
      <c r="J371" s="1840"/>
      <c r="K371" s="1840"/>
      <c r="L371" s="1840"/>
      <c r="M371" s="576"/>
      <c r="N371" s="303"/>
      <c r="O371" s="302" t="str">
        <f t="shared" si="18"/>
        <v/>
      </c>
      <c r="P371" s="304" t="str">
        <f t="shared" si="19"/>
        <v/>
      </c>
      <c r="Q371" s="47"/>
      <c r="R371" s="341"/>
      <c r="S371" s="33"/>
      <c r="T371" s="33"/>
      <c r="U371" s="33"/>
      <c r="V371" s="33"/>
      <c r="W371" s="33"/>
      <c r="X371" s="33"/>
    </row>
    <row r="372" spans="1:24" s="39" customFormat="1" ht="23.65" customHeight="1">
      <c r="A372" s="216"/>
      <c r="B372" s="156"/>
      <c r="C372" s="855"/>
      <c r="D372" s="1840"/>
      <c r="E372" s="1840"/>
      <c r="F372" s="1840"/>
      <c r="G372" s="1840"/>
      <c r="H372" s="1840"/>
      <c r="I372" s="1840"/>
      <c r="J372" s="1840"/>
      <c r="K372" s="1840"/>
      <c r="L372" s="1840"/>
      <c r="M372" s="576"/>
      <c r="N372" s="303"/>
      <c r="O372" s="302" t="str">
        <f t="shared" si="18"/>
        <v/>
      </c>
      <c r="P372" s="304" t="str">
        <f t="shared" si="19"/>
        <v/>
      </c>
      <c r="Q372" s="47"/>
      <c r="R372" s="341"/>
      <c r="S372" s="33"/>
      <c r="T372" s="33"/>
      <c r="U372" s="33"/>
      <c r="V372" s="33"/>
      <c r="W372" s="33"/>
      <c r="X372" s="33"/>
    </row>
    <row r="373" spans="1:24" s="39" customFormat="1" ht="23.65" customHeight="1">
      <c r="A373" s="216"/>
      <c r="B373" s="156"/>
      <c r="C373" s="855"/>
      <c r="D373" s="1840"/>
      <c r="E373" s="1840"/>
      <c r="F373" s="1840"/>
      <c r="G373" s="1840"/>
      <c r="H373" s="1840"/>
      <c r="I373" s="1840"/>
      <c r="J373" s="1840"/>
      <c r="K373" s="1840"/>
      <c r="L373" s="1840"/>
      <c r="M373" s="576"/>
      <c r="N373" s="303"/>
      <c r="O373" s="302" t="str">
        <f t="shared" si="18"/>
        <v/>
      </c>
      <c r="P373" s="304" t="str">
        <f t="shared" si="19"/>
        <v/>
      </c>
      <c r="Q373" s="47"/>
      <c r="R373" s="341"/>
      <c r="S373" s="33"/>
      <c r="T373" s="33"/>
      <c r="U373" s="33"/>
      <c r="V373" s="33"/>
      <c r="W373" s="33"/>
      <c r="X373" s="33"/>
    </row>
    <row r="374" spans="1:24" s="39" customFormat="1" ht="23.65" customHeight="1">
      <c r="A374" s="216"/>
      <c r="B374" s="156"/>
      <c r="C374" s="855"/>
      <c r="D374" s="1840"/>
      <c r="E374" s="1840"/>
      <c r="F374" s="1840"/>
      <c r="G374" s="1840"/>
      <c r="H374" s="1840"/>
      <c r="I374" s="1840"/>
      <c r="J374" s="1840"/>
      <c r="K374" s="1840"/>
      <c r="L374" s="1840"/>
      <c r="M374" s="576"/>
      <c r="N374" s="303"/>
      <c r="O374" s="302" t="str">
        <f t="shared" si="18"/>
        <v/>
      </c>
      <c r="P374" s="304" t="str">
        <f t="shared" si="19"/>
        <v/>
      </c>
      <c r="Q374" s="47"/>
      <c r="R374" s="341"/>
      <c r="S374" s="33"/>
      <c r="T374" s="33"/>
      <c r="U374" s="33"/>
      <c r="V374" s="33"/>
      <c r="W374" s="33"/>
      <c r="X374" s="33"/>
    </row>
    <row r="375" spans="1:24" s="39" customFormat="1" ht="23.65" customHeight="1">
      <c r="A375" s="216"/>
      <c r="B375" s="156"/>
      <c r="C375" s="855"/>
      <c r="D375" s="1840"/>
      <c r="E375" s="1840"/>
      <c r="F375" s="1840"/>
      <c r="G375" s="1840"/>
      <c r="H375" s="1840"/>
      <c r="I375" s="1840"/>
      <c r="J375" s="1840"/>
      <c r="K375" s="1840"/>
      <c r="L375" s="1840"/>
      <c r="M375" s="576"/>
      <c r="N375" s="303"/>
      <c r="O375" s="302" t="str">
        <f t="shared" si="18"/>
        <v/>
      </c>
      <c r="P375" s="304" t="str">
        <f t="shared" si="19"/>
        <v/>
      </c>
      <c r="Q375" s="47"/>
      <c r="R375" s="341"/>
      <c r="S375" s="33"/>
      <c r="T375" s="33"/>
      <c r="U375" s="33"/>
      <c r="V375" s="33"/>
      <c r="W375" s="33"/>
      <c r="X375" s="33"/>
    </row>
    <row r="376" spans="1:24" s="39" customFormat="1" ht="23.65" customHeight="1">
      <c r="A376" s="216"/>
      <c r="B376" s="156"/>
      <c r="C376" s="855"/>
      <c r="D376" s="1840"/>
      <c r="E376" s="1840"/>
      <c r="F376" s="1840"/>
      <c r="G376" s="1840"/>
      <c r="H376" s="1840"/>
      <c r="I376" s="1840"/>
      <c r="J376" s="1840"/>
      <c r="K376" s="1840"/>
      <c r="L376" s="1840"/>
      <c r="M376" s="576"/>
      <c r="N376" s="303"/>
      <c r="O376" s="302" t="str">
        <f t="shared" si="18"/>
        <v/>
      </c>
      <c r="P376" s="304" t="str">
        <f t="shared" si="19"/>
        <v/>
      </c>
      <c r="Q376" s="47"/>
      <c r="R376" s="341"/>
      <c r="S376" s="33"/>
      <c r="T376" s="33"/>
      <c r="U376" s="33"/>
      <c r="V376" s="33"/>
      <c r="W376" s="33"/>
      <c r="X376" s="33"/>
    </row>
    <row r="377" spans="1:24" s="39" customFormat="1" ht="23.65" customHeight="1">
      <c r="A377" s="216"/>
      <c r="B377" s="156"/>
      <c r="C377" s="855"/>
      <c r="D377" s="1840"/>
      <c r="E377" s="1840"/>
      <c r="F377" s="1840"/>
      <c r="G377" s="1840"/>
      <c r="H377" s="1840"/>
      <c r="I377" s="1840"/>
      <c r="J377" s="1840"/>
      <c r="K377" s="1840"/>
      <c r="L377" s="1840"/>
      <c r="M377" s="576"/>
      <c r="N377" s="303"/>
      <c r="O377" s="302" t="str">
        <f t="shared" si="18"/>
        <v/>
      </c>
      <c r="P377" s="304" t="str">
        <f t="shared" si="19"/>
        <v/>
      </c>
      <c r="Q377" s="47"/>
      <c r="R377" s="341"/>
      <c r="S377" s="33"/>
      <c r="T377" s="33"/>
      <c r="U377" s="33"/>
      <c r="V377" s="33"/>
      <c r="W377" s="33"/>
      <c r="X377" s="33"/>
    </row>
    <row r="378" spans="1:24" s="39" customFormat="1" ht="23.65" customHeight="1">
      <c r="A378" s="216"/>
      <c r="B378" s="156"/>
      <c r="C378" s="855"/>
      <c r="D378" s="1840"/>
      <c r="E378" s="1840"/>
      <c r="F378" s="1840"/>
      <c r="G378" s="1840"/>
      <c r="H378" s="1840"/>
      <c r="I378" s="1840"/>
      <c r="J378" s="1840"/>
      <c r="K378" s="1840"/>
      <c r="L378" s="1840"/>
      <c r="M378" s="576"/>
      <c r="N378" s="303"/>
      <c r="O378" s="302" t="str">
        <f t="shared" si="18"/>
        <v/>
      </c>
      <c r="P378" s="304" t="str">
        <f t="shared" si="19"/>
        <v/>
      </c>
      <c r="Q378" s="47"/>
      <c r="R378" s="341"/>
      <c r="S378" s="33"/>
      <c r="T378" s="33"/>
      <c r="U378" s="33"/>
      <c r="V378" s="33"/>
      <c r="W378" s="33"/>
      <c r="X378" s="33"/>
    </row>
    <row r="379" spans="1:24" s="39" customFormat="1" ht="23.65" customHeight="1">
      <c r="A379" s="216"/>
      <c r="B379" s="156"/>
      <c r="C379" s="855"/>
      <c r="D379" s="1840"/>
      <c r="E379" s="1840"/>
      <c r="F379" s="1840"/>
      <c r="G379" s="1840"/>
      <c r="H379" s="1840"/>
      <c r="I379" s="1840"/>
      <c r="J379" s="1840"/>
      <c r="K379" s="1840"/>
      <c r="L379" s="1840"/>
      <c r="M379" s="576"/>
      <c r="N379" s="303"/>
      <c r="O379" s="302" t="str">
        <f t="shared" si="18"/>
        <v/>
      </c>
      <c r="P379" s="304" t="str">
        <f t="shared" si="19"/>
        <v/>
      </c>
      <c r="Q379" s="47"/>
      <c r="R379" s="341"/>
      <c r="S379" s="33"/>
      <c r="T379" s="33"/>
      <c r="U379" s="33"/>
      <c r="V379" s="33"/>
      <c r="W379" s="33"/>
      <c r="X379" s="33"/>
    </row>
    <row r="380" spans="1:24" s="39" customFormat="1" ht="23.65" customHeight="1">
      <c r="A380" s="216"/>
      <c r="B380" s="156"/>
      <c r="C380" s="855"/>
      <c r="D380" s="1840"/>
      <c r="E380" s="1840"/>
      <c r="F380" s="1840"/>
      <c r="G380" s="1840"/>
      <c r="H380" s="1840"/>
      <c r="I380" s="1840"/>
      <c r="J380" s="1840"/>
      <c r="K380" s="1840"/>
      <c r="L380" s="1840"/>
      <c r="M380" s="576"/>
      <c r="N380" s="303"/>
      <c r="O380" s="302" t="str">
        <f t="shared" si="18"/>
        <v/>
      </c>
      <c r="P380" s="304" t="str">
        <f t="shared" si="19"/>
        <v/>
      </c>
      <c r="Q380" s="47"/>
      <c r="R380" s="341"/>
      <c r="S380" s="33"/>
      <c r="T380" s="33"/>
      <c r="U380" s="33"/>
      <c r="V380" s="33"/>
      <c r="W380" s="33"/>
      <c r="X380" s="33"/>
    </row>
    <row r="381" spans="1:24" s="39" customFormat="1" ht="23.65" customHeight="1">
      <c r="A381" s="216"/>
      <c r="B381" s="156"/>
      <c r="C381" s="156"/>
      <c r="D381" s="1840"/>
      <c r="E381" s="1840"/>
      <c r="F381" s="1840"/>
      <c r="G381" s="1840"/>
      <c r="H381" s="1840"/>
      <c r="I381" s="1840"/>
      <c r="J381" s="1840"/>
      <c r="K381" s="1840"/>
      <c r="L381" s="1841"/>
      <c r="M381" s="576"/>
      <c r="N381" s="303"/>
      <c r="O381" s="302" t="str">
        <f t="shared" si="18"/>
        <v/>
      </c>
      <c r="P381" s="304" t="str">
        <f t="shared" si="19"/>
        <v/>
      </c>
      <c r="Q381" s="47"/>
      <c r="R381" s="341"/>
      <c r="S381" s="33"/>
      <c r="T381" s="33"/>
      <c r="U381" s="33"/>
      <c r="V381" s="33"/>
      <c r="W381" s="33"/>
      <c r="X381" s="33"/>
    </row>
    <row r="382" spans="1:24" s="39" customFormat="1" ht="23.65" customHeight="1">
      <c r="A382" s="216"/>
      <c r="B382" s="156"/>
      <c r="C382" s="156"/>
      <c r="D382" s="1840"/>
      <c r="E382" s="1840"/>
      <c r="F382" s="1840"/>
      <c r="G382" s="1840"/>
      <c r="H382" s="1840"/>
      <c r="I382" s="1840"/>
      <c r="J382" s="1840"/>
      <c r="K382" s="1840"/>
      <c r="L382" s="1841"/>
      <c r="M382" s="576"/>
      <c r="N382" s="303"/>
      <c r="O382" s="302" t="str">
        <f t="shared" si="18"/>
        <v/>
      </c>
      <c r="P382" s="304" t="str">
        <f t="shared" si="19"/>
        <v/>
      </c>
      <c r="Q382" s="47"/>
      <c r="R382" s="341"/>
      <c r="S382" s="33"/>
      <c r="T382" s="33"/>
      <c r="U382" s="33"/>
      <c r="V382" s="33"/>
      <c r="W382" s="33"/>
      <c r="X382" s="33"/>
    </row>
    <row r="383" spans="1:24" s="39" customFormat="1" ht="23.65" customHeight="1">
      <c r="A383" s="216"/>
      <c r="B383" s="156"/>
      <c r="C383" s="156"/>
      <c r="D383" s="1840"/>
      <c r="E383" s="1840"/>
      <c r="F383" s="1840"/>
      <c r="G383" s="1840"/>
      <c r="H383" s="1840"/>
      <c r="I383" s="1840"/>
      <c r="J383" s="1840"/>
      <c r="K383" s="1840"/>
      <c r="L383" s="1841"/>
      <c r="M383" s="576"/>
      <c r="N383" s="303"/>
      <c r="O383" s="302" t="str">
        <f t="shared" si="18"/>
        <v/>
      </c>
      <c r="P383" s="304" t="str">
        <f t="shared" si="19"/>
        <v/>
      </c>
      <c r="Q383" s="47"/>
      <c r="R383" s="341"/>
      <c r="S383" s="33"/>
      <c r="T383" s="33"/>
      <c r="U383" s="33"/>
      <c r="V383" s="33"/>
      <c r="W383" s="33"/>
      <c r="X383" s="33"/>
    </row>
    <row r="384" spans="1:24" s="39" customFormat="1" ht="23.65" customHeight="1">
      <c r="A384" s="216"/>
      <c r="B384" s="156"/>
      <c r="C384" s="156"/>
      <c r="D384" s="1840"/>
      <c r="E384" s="1840"/>
      <c r="F384" s="1840"/>
      <c r="G384" s="1840"/>
      <c r="H384" s="1840"/>
      <c r="I384" s="1840"/>
      <c r="J384" s="1840"/>
      <c r="K384" s="1840"/>
      <c r="L384" s="1841"/>
      <c r="M384" s="576"/>
      <c r="N384" s="303"/>
      <c r="O384" s="302" t="str">
        <f t="shared" si="18"/>
        <v/>
      </c>
      <c r="P384" s="304" t="str">
        <f t="shared" si="19"/>
        <v/>
      </c>
      <c r="Q384" s="47"/>
      <c r="R384" s="341"/>
      <c r="S384" s="33"/>
      <c r="T384" s="33"/>
      <c r="U384" s="33"/>
      <c r="V384" s="33"/>
      <c r="W384" s="33"/>
      <c r="X384" s="33"/>
    </row>
    <row r="385" spans="1:24" s="39" customFormat="1" ht="23.65" customHeight="1">
      <c r="A385" s="216"/>
      <c r="B385" s="156"/>
      <c r="C385" s="156"/>
      <c r="D385" s="1840"/>
      <c r="E385" s="1840"/>
      <c r="F385" s="1840"/>
      <c r="G385" s="1840"/>
      <c r="H385" s="1840"/>
      <c r="I385" s="1840"/>
      <c r="J385" s="1840"/>
      <c r="K385" s="1840"/>
      <c r="L385" s="1841"/>
      <c r="M385" s="576"/>
      <c r="N385" s="303"/>
      <c r="O385" s="302" t="str">
        <f t="shared" si="18"/>
        <v/>
      </c>
      <c r="P385" s="304" t="str">
        <f t="shared" si="19"/>
        <v/>
      </c>
      <c r="Q385" s="47"/>
      <c r="R385" s="341"/>
      <c r="S385" s="33"/>
      <c r="T385" s="33"/>
      <c r="U385" s="33"/>
      <c r="V385" s="33"/>
      <c r="W385" s="33"/>
      <c r="X385" s="33"/>
    </row>
    <row r="386" spans="1:24" s="39" customFormat="1" ht="23.65" customHeight="1">
      <c r="A386" s="216"/>
      <c r="B386" s="156"/>
      <c r="C386" s="156"/>
      <c r="D386" s="1840"/>
      <c r="E386" s="1840"/>
      <c r="F386" s="1840"/>
      <c r="G386" s="1840"/>
      <c r="H386" s="1840"/>
      <c r="I386" s="1840"/>
      <c r="J386" s="1840"/>
      <c r="K386" s="1840"/>
      <c r="L386" s="1841"/>
      <c r="M386" s="576"/>
      <c r="N386" s="303"/>
      <c r="O386" s="302" t="str">
        <f t="shared" si="18"/>
        <v/>
      </c>
      <c r="P386" s="304" t="str">
        <f t="shared" si="19"/>
        <v/>
      </c>
      <c r="Q386" s="47"/>
      <c r="R386" s="341"/>
      <c r="S386" s="33"/>
      <c r="T386" s="33"/>
      <c r="U386" s="33"/>
      <c r="V386" s="33"/>
      <c r="W386" s="33"/>
      <c r="X386" s="33"/>
    </row>
    <row r="387" spans="1:24" s="39" customFormat="1" ht="23.65" customHeight="1">
      <c r="A387" s="216"/>
      <c r="B387" s="156"/>
      <c r="C387" s="855"/>
      <c r="D387" s="1840"/>
      <c r="E387" s="1840"/>
      <c r="F387" s="1840"/>
      <c r="G387" s="1840"/>
      <c r="H387" s="1840"/>
      <c r="I387" s="1840"/>
      <c r="J387" s="1840"/>
      <c r="K387" s="1840"/>
      <c r="L387" s="1840"/>
      <c r="M387" s="576"/>
      <c r="N387" s="303"/>
      <c r="O387" s="302" t="str">
        <f t="shared" si="18"/>
        <v/>
      </c>
      <c r="P387" s="304" t="str">
        <f t="shared" si="19"/>
        <v/>
      </c>
      <c r="Q387" s="47"/>
      <c r="R387" s="341"/>
      <c r="S387" s="33"/>
      <c r="T387" s="33"/>
      <c r="U387" s="33"/>
      <c r="V387" s="33"/>
      <c r="W387" s="33"/>
      <c r="X387" s="33"/>
    </row>
    <row r="388" spans="1:24" s="39" customFormat="1" ht="23.65" customHeight="1">
      <c r="A388" s="216"/>
      <c r="B388" s="156"/>
      <c r="C388" s="855"/>
      <c r="D388" s="1840"/>
      <c r="E388" s="1840"/>
      <c r="F388" s="1840"/>
      <c r="G388" s="1840"/>
      <c r="H388" s="1840"/>
      <c r="I388" s="1840"/>
      <c r="J388" s="1840"/>
      <c r="K388" s="1840"/>
      <c r="L388" s="1840"/>
      <c r="M388" s="576"/>
      <c r="N388" s="303"/>
      <c r="O388" s="302" t="str">
        <f t="shared" si="18"/>
        <v/>
      </c>
      <c r="P388" s="304" t="str">
        <f t="shared" si="19"/>
        <v/>
      </c>
      <c r="Q388" s="47"/>
      <c r="R388" s="341"/>
      <c r="S388" s="33"/>
      <c r="T388" s="33"/>
      <c r="U388" s="33"/>
      <c r="V388" s="33"/>
      <c r="W388" s="33"/>
      <c r="X388" s="33"/>
    </row>
    <row r="389" spans="1:24" s="39" customFormat="1" ht="23.65" customHeight="1">
      <c r="A389" s="216"/>
      <c r="B389" s="156"/>
      <c r="C389" s="855"/>
      <c r="D389" s="1840"/>
      <c r="E389" s="1840"/>
      <c r="F389" s="1840"/>
      <c r="G389" s="1840"/>
      <c r="H389" s="1840"/>
      <c r="I389" s="1840"/>
      <c r="J389" s="1840"/>
      <c r="K389" s="1840"/>
      <c r="L389" s="1840"/>
      <c r="M389" s="576"/>
      <c r="N389" s="303"/>
      <c r="O389" s="302" t="str">
        <f t="shared" si="18"/>
        <v/>
      </c>
      <c r="P389" s="304" t="str">
        <f t="shared" si="19"/>
        <v/>
      </c>
      <c r="Q389" s="47"/>
      <c r="R389" s="341"/>
      <c r="S389" s="33"/>
      <c r="T389" s="33"/>
      <c r="U389" s="33"/>
      <c r="V389" s="33"/>
      <c r="W389" s="33"/>
      <c r="X389" s="33"/>
    </row>
    <row r="390" spans="1:24" s="39" customFormat="1" ht="23.65" customHeight="1">
      <c r="A390" s="216"/>
      <c r="B390" s="156"/>
      <c r="C390" s="855"/>
      <c r="D390" s="1840"/>
      <c r="E390" s="1840"/>
      <c r="F390" s="1840"/>
      <c r="G390" s="1840"/>
      <c r="H390" s="1840"/>
      <c r="I390" s="1840"/>
      <c r="J390" s="1840"/>
      <c r="K390" s="1840"/>
      <c r="L390" s="1840"/>
      <c r="M390" s="576"/>
      <c r="N390" s="303"/>
      <c r="O390" s="302" t="str">
        <f t="shared" si="18"/>
        <v/>
      </c>
      <c r="P390" s="304" t="str">
        <f t="shared" si="19"/>
        <v/>
      </c>
      <c r="Q390" s="47"/>
      <c r="R390" s="341"/>
      <c r="S390" s="33"/>
      <c r="T390" s="33"/>
      <c r="U390" s="33"/>
      <c r="V390" s="33"/>
      <c r="W390" s="33"/>
      <c r="X390" s="33"/>
    </row>
    <row r="391" spans="1:24" s="39" customFormat="1" ht="23.65" customHeight="1">
      <c r="A391" s="216"/>
      <c r="B391" s="156"/>
      <c r="C391" s="855"/>
      <c r="D391" s="1840"/>
      <c r="E391" s="1840"/>
      <c r="F391" s="1840"/>
      <c r="G391" s="1840"/>
      <c r="H391" s="1840"/>
      <c r="I391" s="1840"/>
      <c r="J391" s="1840"/>
      <c r="K391" s="1840"/>
      <c r="L391" s="1840"/>
      <c r="M391" s="576"/>
      <c r="N391" s="303"/>
      <c r="O391" s="302" t="str">
        <f t="shared" si="18"/>
        <v/>
      </c>
      <c r="P391" s="304" t="str">
        <f t="shared" si="19"/>
        <v/>
      </c>
      <c r="Q391" s="47"/>
      <c r="R391" s="341"/>
      <c r="S391" s="33"/>
      <c r="T391" s="33"/>
      <c r="U391" s="33"/>
      <c r="V391" s="33"/>
      <c r="W391" s="33"/>
      <c r="X391" s="33"/>
    </row>
    <row r="392" spans="1:24" s="39" customFormat="1" ht="23.65" customHeight="1">
      <c r="A392" s="216"/>
      <c r="B392" s="156"/>
      <c r="C392" s="855"/>
      <c r="D392" s="1840"/>
      <c r="E392" s="1840"/>
      <c r="F392" s="1840"/>
      <c r="G392" s="1840"/>
      <c r="H392" s="1840"/>
      <c r="I392" s="1840"/>
      <c r="J392" s="1840"/>
      <c r="K392" s="1840"/>
      <c r="L392" s="1840"/>
      <c r="M392" s="576"/>
      <c r="N392" s="303"/>
      <c r="O392" s="302" t="str">
        <f t="shared" si="18"/>
        <v/>
      </c>
      <c r="P392" s="304" t="str">
        <f t="shared" si="19"/>
        <v/>
      </c>
      <c r="Q392" s="47"/>
      <c r="R392" s="341"/>
      <c r="S392" s="33"/>
      <c r="T392" s="33"/>
      <c r="U392" s="33"/>
      <c r="V392" s="33"/>
      <c r="W392" s="33"/>
      <c r="X392" s="33"/>
    </row>
    <row r="393" spans="1:24" s="39" customFormat="1" ht="23.65" customHeight="1">
      <c r="A393" s="216"/>
      <c r="B393" s="156"/>
      <c r="C393" s="855"/>
      <c r="D393" s="1840"/>
      <c r="E393" s="1840"/>
      <c r="F393" s="1840"/>
      <c r="G393" s="1840"/>
      <c r="H393" s="1840"/>
      <c r="I393" s="1840"/>
      <c r="J393" s="1840"/>
      <c r="K393" s="1840"/>
      <c r="L393" s="1840"/>
      <c r="M393" s="576"/>
      <c r="N393" s="303"/>
      <c r="O393" s="302" t="str">
        <f t="shared" si="18"/>
        <v/>
      </c>
      <c r="P393" s="304" t="str">
        <f t="shared" si="19"/>
        <v/>
      </c>
      <c r="Q393" s="47"/>
      <c r="R393" s="341"/>
      <c r="S393" s="33"/>
      <c r="T393" s="33"/>
      <c r="U393" s="33"/>
      <c r="V393" s="33"/>
      <c r="W393" s="33"/>
      <c r="X393" s="33"/>
    </row>
    <row r="394" spans="1:24" s="42" customFormat="1" ht="6" customHeight="1">
      <c r="A394" s="363"/>
      <c r="B394" s="18"/>
      <c r="C394" s="822"/>
      <c r="D394" s="822"/>
      <c r="E394" s="823"/>
      <c r="F394" s="823"/>
      <c r="G394" s="823"/>
      <c r="H394" s="823"/>
      <c r="I394" s="823"/>
      <c r="J394" s="823"/>
      <c r="K394" s="822"/>
      <c r="L394" s="822"/>
      <c r="M394" s="18"/>
      <c r="N394" s="18"/>
      <c r="O394" s="258"/>
      <c r="P394" s="258"/>
      <c r="Q394" s="1"/>
      <c r="R394" s="374"/>
      <c r="S394" s="34"/>
      <c r="T394" s="34"/>
      <c r="U394" s="34"/>
      <c r="V394" s="34"/>
      <c r="W394" s="34"/>
      <c r="X394" s="34"/>
    </row>
    <row r="395" spans="1:24" s="38" customFormat="1" ht="21" customHeight="1">
      <c r="A395" s="370"/>
      <c r="B395" s="1852" t="s">
        <v>68</v>
      </c>
      <c r="C395" s="1853"/>
      <c r="D395" s="1853"/>
      <c r="E395" s="1853"/>
      <c r="F395" s="1853"/>
      <c r="G395" s="1853"/>
      <c r="H395" s="1853"/>
      <c r="I395" s="1853"/>
      <c r="J395" s="1853"/>
      <c r="K395" s="1853"/>
      <c r="L395" s="1853"/>
      <c r="M395" s="1852"/>
      <c r="N395" s="1852"/>
      <c r="O395" s="1852"/>
      <c r="P395" s="1852"/>
      <c r="Q395" s="1852"/>
      <c r="R395" s="388"/>
      <c r="S395" s="37"/>
      <c r="T395" s="37"/>
      <c r="U395" s="37"/>
      <c r="V395" s="37"/>
      <c r="W395" s="37"/>
      <c r="X395" s="37"/>
    </row>
    <row r="396" spans="1:24" s="39" customFormat="1" ht="12.75" customHeight="1">
      <c r="A396" s="363"/>
      <c r="B396" s="27" t="str">
        <f>'1-MPN'!$B$64</f>
        <v>FAPESP,  SETEMBRO DE 2015</v>
      </c>
      <c r="C396" s="899"/>
      <c r="D396" s="899"/>
      <c r="E396" s="899"/>
      <c r="F396" s="899"/>
      <c r="G396" s="899"/>
      <c r="H396" s="899"/>
      <c r="I396" s="899"/>
      <c r="J396" s="899"/>
      <c r="K396" s="899"/>
      <c r="L396" s="899"/>
      <c r="M396" s="27"/>
      <c r="N396" s="27"/>
      <c r="O396" s="27"/>
      <c r="P396" s="27"/>
      <c r="Q396" s="27">
        <v>4</v>
      </c>
      <c r="R396" s="373"/>
      <c r="S396" s="33"/>
      <c r="T396" s="33"/>
      <c r="U396" s="33"/>
      <c r="V396" s="33"/>
      <c r="W396" s="33"/>
      <c r="X396" s="33"/>
    </row>
    <row r="397" spans="1:24" s="39" customFormat="1" ht="12.75" customHeight="1">
      <c r="A397" s="363"/>
      <c r="B397" s="27"/>
      <c r="C397" s="899"/>
      <c r="D397" s="899"/>
      <c r="E397" s="899"/>
      <c r="F397" s="899"/>
      <c r="G397" s="899"/>
      <c r="H397" s="899"/>
      <c r="I397" s="899"/>
      <c r="J397" s="899"/>
      <c r="K397" s="899"/>
      <c r="L397" s="899"/>
      <c r="M397" s="27"/>
      <c r="N397" s="27"/>
      <c r="O397" s="27"/>
      <c r="P397" s="27"/>
      <c r="Q397" s="27"/>
      <c r="R397" s="373"/>
      <c r="S397" s="33"/>
      <c r="T397" s="33"/>
      <c r="U397" s="33"/>
      <c r="V397" s="33"/>
      <c r="W397" s="33"/>
      <c r="X397" s="33"/>
    </row>
    <row r="398" spans="1:24" s="33" customFormat="1" ht="12.75" customHeight="1">
      <c r="A398" s="366"/>
      <c r="B398" s="3"/>
      <c r="C398" s="824"/>
      <c r="D398" s="824"/>
      <c r="E398" s="826"/>
      <c r="F398" s="826"/>
      <c r="G398" s="826"/>
      <c r="H398" s="826"/>
      <c r="I398" s="826"/>
      <c r="J398" s="826"/>
      <c r="K398" s="824"/>
      <c r="L398" s="824"/>
      <c r="M398" s="3"/>
      <c r="N398" s="3"/>
      <c r="O398" s="1600"/>
      <c r="P398" s="1600"/>
      <c r="Q398" s="1600"/>
      <c r="R398" s="341"/>
    </row>
    <row r="399" spans="1:24" s="33" customFormat="1" ht="12.75" customHeight="1">
      <c r="A399" s="366"/>
      <c r="B399" s="3"/>
      <c r="C399" s="824"/>
      <c r="D399" s="824"/>
      <c r="E399" s="826"/>
      <c r="F399" s="826"/>
      <c r="G399" s="826"/>
      <c r="H399" s="826"/>
      <c r="I399" s="826"/>
      <c r="J399" s="826"/>
      <c r="K399" s="824"/>
      <c r="L399" s="923"/>
      <c r="Q399" s="568"/>
      <c r="R399" s="341"/>
    </row>
    <row r="400" spans="1:24" s="33" customFormat="1" ht="12.75" customHeight="1">
      <c r="A400" s="366"/>
      <c r="B400" s="3"/>
      <c r="C400" s="824"/>
      <c r="D400" s="824"/>
      <c r="E400" s="826"/>
      <c r="F400" s="826"/>
      <c r="G400" s="826"/>
      <c r="H400" s="826"/>
      <c r="I400" s="826"/>
      <c r="J400" s="826"/>
      <c r="K400" s="824"/>
      <c r="L400" s="923"/>
      <c r="Q400" s="568"/>
      <c r="R400" s="341"/>
    </row>
    <row r="401" spans="1:243" s="33" customFormat="1" ht="12.75" customHeight="1">
      <c r="A401" s="366"/>
      <c r="B401" s="3"/>
      <c r="C401" s="824"/>
      <c r="D401" s="824"/>
      <c r="E401" s="826"/>
      <c r="F401" s="826"/>
      <c r="G401" s="826"/>
      <c r="H401" s="826"/>
      <c r="I401" s="826"/>
      <c r="J401" s="826"/>
      <c r="K401" s="824"/>
      <c r="L401" s="824"/>
      <c r="M401" s="3"/>
      <c r="N401" s="3"/>
      <c r="O401" s="568"/>
      <c r="P401" s="568"/>
      <c r="Q401" s="568"/>
      <c r="R401" s="341"/>
    </row>
    <row r="402" spans="1:243" s="4" customFormat="1" ht="19.5" customHeight="1">
      <c r="A402" s="367"/>
      <c r="B402" s="310" t="s">
        <v>186</v>
      </c>
      <c r="C402" s="817"/>
      <c r="D402" s="817"/>
      <c r="E402" s="817"/>
      <c r="F402" s="817"/>
      <c r="G402" s="817"/>
      <c r="H402" s="817"/>
      <c r="I402" s="817"/>
      <c r="J402" s="856"/>
      <c r="K402" s="856"/>
      <c r="L402" s="856"/>
      <c r="Q402" s="50"/>
      <c r="S402" s="569"/>
      <c r="T402" s="569"/>
      <c r="U402" s="569"/>
      <c r="V402" s="569"/>
      <c r="W402" s="569"/>
      <c r="X402" s="569"/>
      <c r="Y402" s="50"/>
    </row>
    <row r="403" spans="1:243" s="33" customFormat="1" ht="6.75" customHeight="1">
      <c r="A403" s="366"/>
      <c r="B403" s="50"/>
      <c r="C403" s="900"/>
      <c r="D403" s="900"/>
      <c r="E403" s="886"/>
      <c r="F403" s="886"/>
      <c r="G403" s="886"/>
      <c r="H403" s="886"/>
      <c r="I403" s="886"/>
      <c r="J403" s="886"/>
      <c r="K403" s="900"/>
      <c r="L403" s="900"/>
      <c r="M403" s="63"/>
      <c r="N403" s="64"/>
      <c r="O403" s="64"/>
      <c r="P403" s="64"/>
      <c r="Q403" s="64"/>
      <c r="R403" s="341"/>
      <c r="S403" s="569"/>
    </row>
    <row r="404" spans="1:243" s="33" customFormat="1" ht="21" customHeight="1">
      <c r="A404" s="366"/>
      <c r="B404" s="1873" t="s">
        <v>97</v>
      </c>
      <c r="C404" s="1875"/>
      <c r="D404" s="1875"/>
      <c r="E404" s="1876"/>
      <c r="F404" s="1877"/>
      <c r="G404" s="1679"/>
      <c r="H404" s="1679"/>
      <c r="I404" s="1679"/>
      <c r="J404" s="1679"/>
      <c r="K404" s="1679"/>
      <c r="L404" s="1679"/>
      <c r="M404" s="1663"/>
      <c r="N404" s="1663"/>
      <c r="O404" s="1663"/>
      <c r="P404" s="1663"/>
      <c r="Q404" s="1663"/>
      <c r="R404" s="386"/>
      <c r="S404" s="569"/>
    </row>
    <row r="405" spans="1:243" s="33" customFormat="1" ht="6.75" customHeight="1">
      <c r="A405" s="366"/>
      <c r="B405" s="50"/>
      <c r="C405" s="900"/>
      <c r="D405" s="900"/>
      <c r="E405" s="886"/>
      <c r="F405" s="886"/>
      <c r="G405" s="886"/>
      <c r="H405" s="886"/>
      <c r="I405" s="886"/>
      <c r="J405" s="886"/>
      <c r="K405" s="900"/>
      <c r="L405" s="900"/>
      <c r="M405" s="63"/>
      <c r="N405" s="64"/>
      <c r="O405" s="64"/>
      <c r="P405" s="64"/>
      <c r="Q405" s="64"/>
      <c r="R405" s="341"/>
      <c r="S405" s="569"/>
    </row>
    <row r="406" spans="1:243" s="33" customFormat="1" ht="18.75" customHeight="1">
      <c r="A406" s="366"/>
      <c r="B406" s="1868" t="s">
        <v>0</v>
      </c>
      <c r="C406" s="1878"/>
      <c r="D406" s="1609"/>
      <c r="E406" s="1609"/>
      <c r="F406" s="1609"/>
      <c r="G406" s="826"/>
      <c r="H406" s="826"/>
      <c r="I406" s="826"/>
      <c r="J406" s="826"/>
      <c r="K406" s="824"/>
      <c r="L406" s="824"/>
      <c r="M406" s="3"/>
      <c r="N406" s="3"/>
      <c r="O406" s="568"/>
      <c r="P406" s="568"/>
      <c r="Q406" s="568"/>
      <c r="R406" s="341"/>
    </row>
    <row r="407" spans="1:243" s="33" customFormat="1" ht="6.75" customHeight="1">
      <c r="A407" s="366"/>
      <c r="B407" s="3"/>
      <c r="C407" s="824"/>
      <c r="D407" s="824"/>
      <c r="E407" s="826"/>
      <c r="F407" s="826"/>
      <c r="G407" s="826"/>
      <c r="H407" s="826"/>
      <c r="I407" s="826"/>
      <c r="J407" s="826"/>
      <c r="K407" s="824"/>
      <c r="L407" s="824"/>
      <c r="M407" s="3"/>
      <c r="N407" s="3"/>
      <c r="O407" s="568"/>
      <c r="P407" s="568"/>
      <c r="Q407" s="568"/>
      <c r="R407" s="341"/>
    </row>
    <row r="408" spans="1:243" s="33" customFormat="1" ht="19.5" customHeight="1">
      <c r="A408" s="366"/>
      <c r="B408" s="1863" t="s">
        <v>145</v>
      </c>
      <c r="C408" s="1879"/>
      <c r="D408" s="1381" t="str">
        <f>IF(SUM(O411:O453,O459:O499,O505:O545,O551:O591)=0,"",(SUM(O411:O453,O459:O499,O505:O545,O551:O591)))</f>
        <v/>
      </c>
      <c r="E408" s="1381"/>
      <c r="F408" s="1381"/>
      <c r="G408" s="901"/>
      <c r="H408" s="1879" t="s">
        <v>109</v>
      </c>
      <c r="I408" s="1879"/>
      <c r="J408" s="1879"/>
      <c r="K408" s="1881" t="str">
        <f>IF(SUM(P411:P453,P459:P499,P505:P545,P551:P591)=0,"",(SUM(P411:P453,P459:P499,P505:P545,P551:P591)))</f>
        <v/>
      </c>
      <c r="L408" s="1881"/>
      <c r="M408" s="1869"/>
      <c r="N408" s="108"/>
      <c r="O408" s="108"/>
      <c r="P408" s="108"/>
      <c r="Q408" s="108"/>
      <c r="R408" s="341"/>
    </row>
    <row r="409" spans="1:243" s="36" customFormat="1" ht="6.75" customHeight="1">
      <c r="A409" s="385"/>
      <c r="B409" s="18"/>
      <c r="C409" s="822"/>
      <c r="D409" s="822"/>
      <c r="E409" s="823"/>
      <c r="F409" s="823"/>
      <c r="G409" s="823"/>
      <c r="H409" s="823"/>
      <c r="I409" s="823"/>
      <c r="J409" s="823"/>
      <c r="K409" s="822"/>
      <c r="L409" s="822"/>
      <c r="M409" s="18"/>
      <c r="N409" s="18"/>
      <c r="O409" s="1"/>
      <c r="P409" s="1"/>
      <c r="Q409" s="1"/>
      <c r="R409" s="347"/>
      <c r="S409" s="35"/>
      <c r="T409" s="35"/>
      <c r="U409" s="35"/>
      <c r="V409" s="35"/>
      <c r="W409" s="35"/>
      <c r="X409" s="35"/>
    </row>
    <row r="410" spans="1:243" s="38" customFormat="1" ht="32.25" customHeight="1">
      <c r="A410" s="370"/>
      <c r="B410" s="567" t="s">
        <v>1</v>
      </c>
      <c r="C410" s="814" t="s">
        <v>7</v>
      </c>
      <c r="D410" s="1834" t="s">
        <v>8</v>
      </c>
      <c r="E410" s="1835"/>
      <c r="F410" s="1835"/>
      <c r="G410" s="1835"/>
      <c r="H410" s="1835"/>
      <c r="I410" s="1835"/>
      <c r="J410" s="1835"/>
      <c r="K410" s="1835"/>
      <c r="L410" s="1880"/>
      <c r="M410" s="305" t="s">
        <v>142</v>
      </c>
      <c r="N410" s="566" t="s">
        <v>3</v>
      </c>
      <c r="O410" s="419" t="s">
        <v>108</v>
      </c>
      <c r="P410" s="419" t="s">
        <v>110</v>
      </c>
      <c r="Q410" s="567" t="s">
        <v>2</v>
      </c>
      <c r="R410" s="388"/>
      <c r="S410" s="139"/>
      <c r="T410" s="37"/>
      <c r="U410" s="37"/>
      <c r="V410" s="37"/>
      <c r="W410" s="37"/>
      <c r="X410" s="37"/>
    </row>
    <row r="411" spans="1:243" s="39" customFormat="1" ht="23.65" customHeight="1">
      <c r="A411" s="216"/>
      <c r="B411" s="156"/>
      <c r="C411" s="855">
        <v>1</v>
      </c>
      <c r="D411" s="1840"/>
      <c r="E411" s="1840"/>
      <c r="F411" s="1840"/>
      <c r="G411" s="1840"/>
      <c r="H411" s="1840"/>
      <c r="I411" s="1840"/>
      <c r="J411" s="1840"/>
      <c r="K411" s="1840"/>
      <c r="L411" s="1840"/>
      <c r="M411" s="576"/>
      <c r="N411" s="303"/>
      <c r="O411" s="302" t="str">
        <f t="shared" ref="O411:O453" si="20">IF(M411="DIP",C411*N411,"")</f>
        <v/>
      </c>
      <c r="P411" s="304" t="str">
        <f t="shared" ref="P411:P451" si="21">IF(M411="DIE",C411*N411,"")</f>
        <v/>
      </c>
      <c r="Q411" s="47"/>
      <c r="R411" s="341"/>
      <c r="S411" s="139"/>
      <c r="T411" s="33"/>
      <c r="U411" s="33"/>
      <c r="V411" s="33"/>
      <c r="W411" s="33"/>
      <c r="X411" s="33"/>
      <c r="IH411" s="40"/>
      <c r="II411" s="41"/>
    </row>
    <row r="412" spans="1:243" s="39" customFormat="1" ht="23.65" customHeight="1">
      <c r="A412" s="216"/>
      <c r="B412" s="156"/>
      <c r="C412" s="855"/>
      <c r="D412" s="1840"/>
      <c r="E412" s="1840"/>
      <c r="F412" s="1840"/>
      <c r="G412" s="1840"/>
      <c r="H412" s="1840"/>
      <c r="I412" s="1840"/>
      <c r="J412" s="1840"/>
      <c r="K412" s="1840"/>
      <c r="L412" s="1840"/>
      <c r="M412" s="576"/>
      <c r="N412" s="303"/>
      <c r="O412" s="302" t="str">
        <f t="shared" si="20"/>
        <v/>
      </c>
      <c r="P412" s="304" t="str">
        <f t="shared" si="21"/>
        <v/>
      </c>
      <c r="Q412" s="47"/>
      <c r="R412" s="341"/>
      <c r="S412" s="33"/>
      <c r="T412" s="33"/>
      <c r="U412" s="33"/>
      <c r="V412" s="33"/>
      <c r="W412" s="33"/>
      <c r="X412" s="33"/>
      <c r="IH412" s="41"/>
      <c r="II412" s="41"/>
    </row>
    <row r="413" spans="1:243" s="39" customFormat="1" ht="23.65" customHeight="1">
      <c r="A413" s="216"/>
      <c r="B413" s="156"/>
      <c r="C413" s="855"/>
      <c r="D413" s="1840"/>
      <c r="E413" s="1840"/>
      <c r="F413" s="1840"/>
      <c r="G413" s="1840"/>
      <c r="H413" s="1840"/>
      <c r="I413" s="1840"/>
      <c r="J413" s="1840"/>
      <c r="K413" s="1840"/>
      <c r="L413" s="1840"/>
      <c r="M413" s="576"/>
      <c r="N413" s="303"/>
      <c r="O413" s="302" t="str">
        <f t="shared" si="20"/>
        <v/>
      </c>
      <c r="P413" s="304" t="str">
        <f t="shared" si="21"/>
        <v/>
      </c>
      <c r="Q413" s="47"/>
      <c r="R413" s="341"/>
      <c r="S413" s="33"/>
      <c r="T413" s="33"/>
      <c r="U413" s="33"/>
      <c r="V413" s="33"/>
      <c r="W413" s="33"/>
      <c r="X413" s="33"/>
      <c r="IH413" s="41"/>
      <c r="II413" s="41"/>
    </row>
    <row r="414" spans="1:243" s="39" customFormat="1" ht="23.65" customHeight="1">
      <c r="A414" s="216"/>
      <c r="B414" s="156"/>
      <c r="C414" s="855"/>
      <c r="D414" s="1840"/>
      <c r="E414" s="1840"/>
      <c r="F414" s="1840"/>
      <c r="G414" s="1840"/>
      <c r="H414" s="1840"/>
      <c r="I414" s="1840"/>
      <c r="J414" s="1840"/>
      <c r="K414" s="1840"/>
      <c r="L414" s="1840"/>
      <c r="M414" s="576"/>
      <c r="N414" s="303"/>
      <c r="O414" s="302" t="str">
        <f t="shared" si="20"/>
        <v/>
      </c>
      <c r="P414" s="304" t="str">
        <f t="shared" si="21"/>
        <v/>
      </c>
      <c r="Q414" s="47"/>
      <c r="R414" s="341"/>
      <c r="S414" s="33"/>
      <c r="T414" s="33"/>
      <c r="U414" s="33"/>
      <c r="V414" s="33"/>
      <c r="W414" s="33"/>
      <c r="X414" s="33"/>
    </row>
    <row r="415" spans="1:243" s="39" customFormat="1" ht="23.65" customHeight="1">
      <c r="A415" s="216"/>
      <c r="B415" s="156"/>
      <c r="C415" s="855"/>
      <c r="D415" s="1840"/>
      <c r="E415" s="1840"/>
      <c r="F415" s="1840"/>
      <c r="G415" s="1840"/>
      <c r="H415" s="1840"/>
      <c r="I415" s="1840"/>
      <c r="J415" s="1840"/>
      <c r="K415" s="1840"/>
      <c r="L415" s="1840"/>
      <c r="M415" s="576"/>
      <c r="N415" s="303"/>
      <c r="O415" s="302" t="str">
        <f t="shared" si="20"/>
        <v/>
      </c>
      <c r="P415" s="304" t="str">
        <f t="shared" si="21"/>
        <v/>
      </c>
      <c r="Q415" s="47"/>
      <c r="R415" s="341"/>
      <c r="S415" s="33"/>
      <c r="T415" s="33"/>
      <c r="U415" s="33"/>
      <c r="V415" s="33"/>
      <c r="W415" s="33"/>
      <c r="X415" s="33"/>
      <c r="IH415" s="40"/>
      <c r="II415" s="41"/>
    </row>
    <row r="416" spans="1:243" s="39" customFormat="1" ht="23.65" customHeight="1">
      <c r="A416" s="216"/>
      <c r="B416" s="156"/>
      <c r="C416" s="855"/>
      <c r="D416" s="1840"/>
      <c r="E416" s="1840"/>
      <c r="F416" s="1840"/>
      <c r="G416" s="1840"/>
      <c r="H416" s="1840"/>
      <c r="I416" s="1840"/>
      <c r="J416" s="1840"/>
      <c r="K416" s="1840"/>
      <c r="L416" s="1840"/>
      <c r="M416" s="576"/>
      <c r="N416" s="303"/>
      <c r="O416" s="302" t="str">
        <f t="shared" si="20"/>
        <v/>
      </c>
      <c r="P416" s="304" t="str">
        <f t="shared" si="21"/>
        <v/>
      </c>
      <c r="Q416" s="47"/>
      <c r="R416" s="341"/>
      <c r="S416" s="33"/>
      <c r="T416" s="33"/>
      <c r="U416" s="33"/>
      <c r="V416" s="33"/>
      <c r="W416" s="33"/>
      <c r="X416" s="33"/>
      <c r="IH416" s="41"/>
      <c r="II416" s="41"/>
    </row>
    <row r="417" spans="1:243" s="39" customFormat="1" ht="23.65" customHeight="1">
      <c r="A417" s="216"/>
      <c r="B417" s="156"/>
      <c r="C417" s="855"/>
      <c r="D417" s="1840"/>
      <c r="E417" s="1840"/>
      <c r="F417" s="1840"/>
      <c r="G417" s="1840"/>
      <c r="H417" s="1840"/>
      <c r="I417" s="1840"/>
      <c r="J417" s="1840"/>
      <c r="K417" s="1840"/>
      <c r="L417" s="1840"/>
      <c r="M417" s="576"/>
      <c r="N417" s="303"/>
      <c r="O417" s="302" t="str">
        <f t="shared" si="20"/>
        <v/>
      </c>
      <c r="P417" s="304" t="str">
        <f t="shared" si="21"/>
        <v/>
      </c>
      <c r="Q417" s="47"/>
      <c r="R417" s="341"/>
      <c r="S417" s="33"/>
      <c r="T417" s="33"/>
      <c r="U417" s="33"/>
      <c r="V417" s="33"/>
      <c r="W417" s="33"/>
      <c r="X417" s="33"/>
      <c r="IH417" s="41"/>
      <c r="II417" s="41"/>
    </row>
    <row r="418" spans="1:243" s="39" customFormat="1" ht="23.65" customHeight="1">
      <c r="A418" s="216"/>
      <c r="B418" s="156"/>
      <c r="C418" s="855"/>
      <c r="D418" s="1840"/>
      <c r="E418" s="1840"/>
      <c r="F418" s="1840"/>
      <c r="G418" s="1840"/>
      <c r="H418" s="1840"/>
      <c r="I418" s="1840"/>
      <c r="J418" s="1840"/>
      <c r="K418" s="1840"/>
      <c r="L418" s="1840"/>
      <c r="M418" s="576"/>
      <c r="N418" s="303"/>
      <c r="O418" s="302" t="str">
        <f t="shared" si="20"/>
        <v/>
      </c>
      <c r="P418" s="304" t="str">
        <f t="shared" si="21"/>
        <v/>
      </c>
      <c r="Q418" s="47"/>
      <c r="R418" s="341"/>
      <c r="S418" s="33"/>
      <c r="T418" s="33"/>
      <c r="U418" s="33"/>
      <c r="V418" s="33"/>
      <c r="W418" s="33"/>
      <c r="X418" s="33"/>
    </row>
    <row r="419" spans="1:243" s="39" customFormat="1" ht="23.65" customHeight="1">
      <c r="A419" s="216"/>
      <c r="B419" s="156"/>
      <c r="C419" s="855"/>
      <c r="D419" s="1840"/>
      <c r="E419" s="1840"/>
      <c r="F419" s="1840"/>
      <c r="G419" s="1840"/>
      <c r="H419" s="1840"/>
      <c r="I419" s="1840"/>
      <c r="J419" s="1840"/>
      <c r="K419" s="1840"/>
      <c r="L419" s="1840"/>
      <c r="M419" s="576"/>
      <c r="N419" s="303"/>
      <c r="O419" s="302" t="str">
        <f t="shared" si="20"/>
        <v/>
      </c>
      <c r="P419" s="304" t="str">
        <f t="shared" si="21"/>
        <v/>
      </c>
      <c r="Q419" s="47"/>
      <c r="R419" s="341"/>
      <c r="S419" s="33"/>
      <c r="T419" s="33"/>
      <c r="U419" s="33"/>
      <c r="V419" s="33"/>
      <c r="W419" s="33"/>
      <c r="X419" s="33"/>
    </row>
    <row r="420" spans="1:243" s="39" customFormat="1" ht="23.65" customHeight="1">
      <c r="A420" s="216"/>
      <c r="B420" s="156"/>
      <c r="C420" s="855"/>
      <c r="D420" s="1840"/>
      <c r="E420" s="1840"/>
      <c r="F420" s="1840"/>
      <c r="G420" s="1840"/>
      <c r="H420" s="1840"/>
      <c r="I420" s="1840"/>
      <c r="J420" s="1840"/>
      <c r="K420" s="1840"/>
      <c r="L420" s="1840"/>
      <c r="M420" s="576"/>
      <c r="N420" s="303"/>
      <c r="O420" s="302" t="str">
        <f t="shared" si="20"/>
        <v/>
      </c>
      <c r="P420" s="304" t="str">
        <f t="shared" si="21"/>
        <v/>
      </c>
      <c r="Q420" s="47"/>
      <c r="R420" s="341"/>
      <c r="S420" s="33"/>
      <c r="T420" s="33"/>
      <c r="U420" s="33"/>
      <c r="V420" s="33"/>
      <c r="W420" s="33"/>
      <c r="X420" s="33"/>
    </row>
    <row r="421" spans="1:243" s="39" customFormat="1" ht="23.65" customHeight="1">
      <c r="A421" s="216"/>
      <c r="B421" s="156"/>
      <c r="C421" s="855"/>
      <c r="D421" s="1840"/>
      <c r="E421" s="1840"/>
      <c r="F421" s="1840"/>
      <c r="G421" s="1840"/>
      <c r="H421" s="1840"/>
      <c r="I421" s="1840"/>
      <c r="J421" s="1840"/>
      <c r="K421" s="1840"/>
      <c r="L421" s="1840"/>
      <c r="M421" s="576"/>
      <c r="N421" s="303"/>
      <c r="O421" s="302" t="str">
        <f t="shared" si="20"/>
        <v/>
      </c>
      <c r="P421" s="304" t="str">
        <f t="shared" si="21"/>
        <v/>
      </c>
      <c r="Q421" s="47"/>
      <c r="R421" s="341"/>
      <c r="S421" s="33"/>
      <c r="T421" s="33"/>
      <c r="U421" s="33"/>
      <c r="V421" s="33"/>
      <c r="W421" s="33"/>
      <c r="X421" s="33"/>
    </row>
    <row r="422" spans="1:243" s="39" customFormat="1" ht="23.65" customHeight="1">
      <c r="A422" s="216"/>
      <c r="B422" s="156"/>
      <c r="C422" s="855"/>
      <c r="D422" s="1840"/>
      <c r="E422" s="1840"/>
      <c r="F422" s="1840"/>
      <c r="G422" s="1840"/>
      <c r="H422" s="1840"/>
      <c r="I422" s="1840"/>
      <c r="J422" s="1840"/>
      <c r="K422" s="1840"/>
      <c r="L422" s="1840"/>
      <c r="M422" s="576"/>
      <c r="N422" s="303"/>
      <c r="O422" s="302" t="str">
        <f t="shared" si="20"/>
        <v/>
      </c>
      <c r="P422" s="304" t="str">
        <f t="shared" si="21"/>
        <v/>
      </c>
      <c r="Q422" s="47"/>
      <c r="R422" s="341"/>
      <c r="S422" s="33"/>
      <c r="T422" s="33"/>
      <c r="U422" s="33"/>
      <c r="V422" s="33"/>
      <c r="W422" s="33"/>
      <c r="X422" s="33"/>
    </row>
    <row r="423" spans="1:243" s="39" customFormat="1" ht="23.65" customHeight="1">
      <c r="A423" s="216"/>
      <c r="B423" s="156"/>
      <c r="C423" s="855"/>
      <c r="D423" s="1840"/>
      <c r="E423" s="1840"/>
      <c r="F423" s="1840"/>
      <c r="G423" s="1840"/>
      <c r="H423" s="1840"/>
      <c r="I423" s="1840"/>
      <c r="J423" s="1840"/>
      <c r="K423" s="1840"/>
      <c r="L423" s="1840"/>
      <c r="M423" s="576"/>
      <c r="N423" s="303"/>
      <c r="O423" s="302" t="str">
        <f t="shared" si="20"/>
        <v/>
      </c>
      <c r="P423" s="304" t="str">
        <f t="shared" si="21"/>
        <v/>
      </c>
      <c r="Q423" s="47"/>
      <c r="R423" s="341"/>
      <c r="S423" s="33"/>
      <c r="T423" s="33"/>
      <c r="U423" s="33"/>
      <c r="V423" s="33"/>
      <c r="W423" s="33"/>
      <c r="X423" s="33"/>
    </row>
    <row r="424" spans="1:243" s="39" customFormat="1" ht="23.65" customHeight="1">
      <c r="A424" s="216"/>
      <c r="B424" s="156"/>
      <c r="C424" s="855"/>
      <c r="D424" s="1840"/>
      <c r="E424" s="1840"/>
      <c r="F424" s="1840"/>
      <c r="G424" s="1840"/>
      <c r="H424" s="1840"/>
      <c r="I424" s="1840"/>
      <c r="J424" s="1840"/>
      <c r="K424" s="1840"/>
      <c r="L424" s="1840"/>
      <c r="M424" s="576"/>
      <c r="N424" s="303"/>
      <c r="O424" s="302" t="str">
        <f t="shared" si="20"/>
        <v/>
      </c>
      <c r="P424" s="304" t="str">
        <f t="shared" si="21"/>
        <v/>
      </c>
      <c r="Q424" s="47"/>
      <c r="R424" s="341"/>
      <c r="S424" s="33"/>
      <c r="T424" s="33"/>
      <c r="U424" s="33"/>
      <c r="V424" s="33"/>
      <c r="W424" s="33"/>
      <c r="X424" s="33"/>
    </row>
    <row r="425" spans="1:243" s="39" customFormat="1" ht="23.65" customHeight="1">
      <c r="A425" s="216"/>
      <c r="B425" s="156"/>
      <c r="C425" s="855"/>
      <c r="D425" s="1840"/>
      <c r="E425" s="1840"/>
      <c r="F425" s="1840"/>
      <c r="G425" s="1840"/>
      <c r="H425" s="1840"/>
      <c r="I425" s="1840"/>
      <c r="J425" s="1840"/>
      <c r="K425" s="1840"/>
      <c r="L425" s="1840"/>
      <c r="M425" s="576"/>
      <c r="N425" s="303"/>
      <c r="O425" s="302" t="str">
        <f t="shared" si="20"/>
        <v/>
      </c>
      <c r="P425" s="304" t="str">
        <f t="shared" si="21"/>
        <v/>
      </c>
      <c r="Q425" s="47"/>
      <c r="R425" s="341"/>
      <c r="S425" s="33"/>
      <c r="T425" s="33"/>
      <c r="U425" s="33"/>
      <c r="V425" s="33"/>
      <c r="W425" s="33"/>
      <c r="X425" s="33"/>
    </row>
    <row r="426" spans="1:243" s="39" customFormat="1" ht="23.65" customHeight="1">
      <c r="A426" s="216"/>
      <c r="B426" s="156"/>
      <c r="C426" s="855"/>
      <c r="D426" s="1840"/>
      <c r="E426" s="1840"/>
      <c r="F426" s="1840"/>
      <c r="G426" s="1840"/>
      <c r="H426" s="1840"/>
      <c r="I426" s="1840"/>
      <c r="J426" s="1840"/>
      <c r="K426" s="1840"/>
      <c r="L426" s="1840"/>
      <c r="M426" s="576"/>
      <c r="N426" s="303"/>
      <c r="O426" s="302" t="str">
        <f t="shared" si="20"/>
        <v/>
      </c>
      <c r="P426" s="304" t="str">
        <f t="shared" si="21"/>
        <v/>
      </c>
      <c r="Q426" s="47"/>
      <c r="R426" s="341"/>
      <c r="S426" s="33"/>
      <c r="T426" s="33"/>
      <c r="U426" s="33"/>
      <c r="V426" s="33"/>
      <c r="W426" s="33"/>
      <c r="X426" s="33"/>
    </row>
    <row r="427" spans="1:243" s="39" customFormat="1" ht="23.65" customHeight="1">
      <c r="A427" s="216"/>
      <c r="B427" s="156"/>
      <c r="C427" s="855"/>
      <c r="D427" s="1840"/>
      <c r="E427" s="1840"/>
      <c r="F427" s="1840"/>
      <c r="G427" s="1840"/>
      <c r="H427" s="1840"/>
      <c r="I427" s="1840"/>
      <c r="J427" s="1840"/>
      <c r="K427" s="1840"/>
      <c r="L427" s="1840"/>
      <c r="M427" s="576"/>
      <c r="N427" s="303"/>
      <c r="O427" s="302" t="str">
        <f t="shared" si="20"/>
        <v/>
      </c>
      <c r="P427" s="304" t="str">
        <f t="shared" si="21"/>
        <v/>
      </c>
      <c r="Q427" s="47"/>
      <c r="R427" s="341"/>
      <c r="S427" s="33"/>
      <c r="T427" s="33"/>
      <c r="U427" s="33"/>
      <c r="V427" s="33"/>
      <c r="W427" s="33"/>
      <c r="X427" s="33"/>
    </row>
    <row r="428" spans="1:243" s="39" customFormat="1" ht="23.65" customHeight="1">
      <c r="A428" s="216"/>
      <c r="B428" s="156"/>
      <c r="C428" s="855"/>
      <c r="D428" s="1840"/>
      <c r="E428" s="1840"/>
      <c r="F428" s="1840"/>
      <c r="G428" s="1840"/>
      <c r="H428" s="1840"/>
      <c r="I428" s="1840"/>
      <c r="J428" s="1840"/>
      <c r="K428" s="1840"/>
      <c r="L428" s="1840"/>
      <c r="M428" s="576"/>
      <c r="N428" s="303"/>
      <c r="O428" s="302" t="str">
        <f t="shared" si="20"/>
        <v/>
      </c>
      <c r="P428" s="304" t="str">
        <f t="shared" si="21"/>
        <v/>
      </c>
      <c r="Q428" s="47"/>
      <c r="R428" s="341"/>
      <c r="S428" s="33"/>
      <c r="T428" s="33"/>
      <c r="U428" s="33"/>
      <c r="V428" s="33"/>
      <c r="W428" s="33"/>
      <c r="X428" s="33"/>
    </row>
    <row r="429" spans="1:243" s="39" customFormat="1" ht="23.65" customHeight="1">
      <c r="A429" s="216"/>
      <c r="B429" s="156"/>
      <c r="C429" s="855"/>
      <c r="D429" s="1840"/>
      <c r="E429" s="1840"/>
      <c r="F429" s="1840"/>
      <c r="G429" s="1840"/>
      <c r="H429" s="1840"/>
      <c r="I429" s="1840"/>
      <c r="J429" s="1840"/>
      <c r="K429" s="1840"/>
      <c r="L429" s="1840"/>
      <c r="M429" s="576"/>
      <c r="N429" s="303"/>
      <c r="O429" s="302" t="str">
        <f t="shared" si="20"/>
        <v/>
      </c>
      <c r="P429" s="304" t="str">
        <f t="shared" si="21"/>
        <v/>
      </c>
      <c r="Q429" s="47"/>
      <c r="R429" s="341"/>
      <c r="T429" s="33"/>
      <c r="U429" s="33"/>
      <c r="V429" s="33"/>
      <c r="W429" s="33"/>
      <c r="X429" s="33"/>
      <c r="IH429" s="40"/>
      <c r="II429" s="41"/>
    </row>
    <row r="430" spans="1:243" s="39" customFormat="1" ht="23.65" customHeight="1">
      <c r="A430" s="216"/>
      <c r="B430" s="156"/>
      <c r="C430" s="855"/>
      <c r="D430" s="1840"/>
      <c r="E430" s="1840"/>
      <c r="F430" s="1840"/>
      <c r="G430" s="1840"/>
      <c r="H430" s="1840"/>
      <c r="I430" s="1840"/>
      <c r="J430" s="1840"/>
      <c r="K430" s="1840"/>
      <c r="L430" s="1840"/>
      <c r="M430" s="576"/>
      <c r="N430" s="303"/>
      <c r="O430" s="302" t="str">
        <f t="shared" si="20"/>
        <v/>
      </c>
      <c r="P430" s="304" t="str">
        <f t="shared" si="21"/>
        <v/>
      </c>
      <c r="Q430" s="47"/>
      <c r="R430" s="341"/>
      <c r="S430" s="33"/>
      <c r="T430" s="33"/>
      <c r="U430" s="33"/>
      <c r="V430" s="33"/>
      <c r="W430" s="33"/>
      <c r="X430" s="33"/>
      <c r="IH430" s="40"/>
      <c r="II430" s="41"/>
    </row>
    <row r="431" spans="1:243" s="39" customFormat="1" ht="23.65" customHeight="1">
      <c r="A431" s="216"/>
      <c r="B431" s="156"/>
      <c r="C431" s="855"/>
      <c r="D431" s="1840"/>
      <c r="E431" s="1840"/>
      <c r="F431" s="1840"/>
      <c r="G431" s="1840"/>
      <c r="H431" s="1840"/>
      <c r="I431" s="1840"/>
      <c r="J431" s="1840"/>
      <c r="K431" s="1840"/>
      <c r="L431" s="1840"/>
      <c r="M431" s="576"/>
      <c r="N431" s="303"/>
      <c r="O431" s="302" t="str">
        <f t="shared" si="20"/>
        <v/>
      </c>
      <c r="P431" s="304" t="str">
        <f t="shared" si="21"/>
        <v/>
      </c>
      <c r="Q431" s="47"/>
      <c r="R431" s="341"/>
      <c r="S431" s="33"/>
      <c r="T431" s="33"/>
      <c r="U431" s="33"/>
      <c r="V431" s="33"/>
      <c r="W431" s="33"/>
      <c r="X431" s="33"/>
      <c r="IH431" s="41"/>
      <c r="II431" s="41"/>
    </row>
    <row r="432" spans="1:243" s="39" customFormat="1" ht="23.65" customHeight="1">
      <c r="A432" s="216"/>
      <c r="B432" s="156"/>
      <c r="C432" s="855"/>
      <c r="D432" s="1840"/>
      <c r="E432" s="1840"/>
      <c r="F432" s="1840"/>
      <c r="G432" s="1840"/>
      <c r="H432" s="1840"/>
      <c r="I432" s="1840"/>
      <c r="J432" s="1840"/>
      <c r="K432" s="1840"/>
      <c r="L432" s="1840"/>
      <c r="M432" s="576"/>
      <c r="N432" s="303"/>
      <c r="O432" s="302" t="str">
        <f t="shared" si="20"/>
        <v/>
      </c>
      <c r="P432" s="304" t="str">
        <f t="shared" si="21"/>
        <v/>
      </c>
      <c r="Q432" s="47"/>
      <c r="R432" s="341"/>
      <c r="S432" s="33"/>
      <c r="T432" s="33"/>
      <c r="U432" s="33"/>
      <c r="V432" s="33"/>
      <c r="W432" s="33"/>
      <c r="X432" s="33"/>
      <c r="IH432" s="41"/>
      <c r="II432" s="41"/>
    </row>
    <row r="433" spans="1:243" s="39" customFormat="1" ht="23.65" customHeight="1">
      <c r="A433" s="216"/>
      <c r="B433" s="156"/>
      <c r="C433" s="855"/>
      <c r="D433" s="1840"/>
      <c r="E433" s="1840"/>
      <c r="F433" s="1840"/>
      <c r="G433" s="1840"/>
      <c r="H433" s="1840"/>
      <c r="I433" s="1840"/>
      <c r="J433" s="1840"/>
      <c r="K433" s="1840"/>
      <c r="L433" s="1840"/>
      <c r="M433" s="576"/>
      <c r="N433" s="303"/>
      <c r="O433" s="302" t="str">
        <f t="shared" si="20"/>
        <v/>
      </c>
      <c r="P433" s="304" t="str">
        <f t="shared" si="21"/>
        <v/>
      </c>
      <c r="Q433" s="47"/>
      <c r="R433" s="341"/>
      <c r="S433" s="33"/>
      <c r="T433" s="33"/>
      <c r="U433" s="33"/>
      <c r="V433" s="33"/>
      <c r="W433" s="33"/>
      <c r="X433" s="33"/>
    </row>
    <row r="434" spans="1:243" s="39" customFormat="1" ht="23.65" customHeight="1">
      <c r="A434" s="216"/>
      <c r="B434" s="156"/>
      <c r="C434" s="156"/>
      <c r="D434" s="1840"/>
      <c r="E434" s="1840"/>
      <c r="F434" s="1840"/>
      <c r="G434" s="1840"/>
      <c r="H434" s="1840"/>
      <c r="I434" s="1840"/>
      <c r="J434" s="1840"/>
      <c r="K434" s="1840"/>
      <c r="L434" s="1841"/>
      <c r="M434" s="576"/>
      <c r="N434" s="303"/>
      <c r="O434" s="302" t="str">
        <f t="shared" si="20"/>
        <v/>
      </c>
      <c r="P434" s="304" t="str">
        <f t="shared" si="21"/>
        <v/>
      </c>
      <c r="Q434" s="47"/>
      <c r="R434" s="341"/>
      <c r="S434" s="33"/>
      <c r="T434" s="33"/>
      <c r="U434" s="33"/>
      <c r="V434" s="33"/>
      <c r="W434" s="33"/>
      <c r="X434" s="33"/>
      <c r="IH434" s="40"/>
      <c r="II434" s="41"/>
    </row>
    <row r="435" spans="1:243" s="39" customFormat="1" ht="23.65" customHeight="1">
      <c r="A435" s="216"/>
      <c r="B435" s="156"/>
      <c r="C435" s="156"/>
      <c r="D435" s="1840"/>
      <c r="E435" s="1840"/>
      <c r="F435" s="1840"/>
      <c r="G435" s="1840"/>
      <c r="H435" s="1840"/>
      <c r="I435" s="1840"/>
      <c r="J435" s="1840"/>
      <c r="K435" s="1840"/>
      <c r="L435" s="1841"/>
      <c r="M435" s="576"/>
      <c r="N435" s="303"/>
      <c r="O435" s="302" t="str">
        <f t="shared" si="20"/>
        <v/>
      </c>
      <c r="P435" s="304" t="str">
        <f t="shared" si="21"/>
        <v/>
      </c>
      <c r="Q435" s="47"/>
      <c r="R435" s="341"/>
      <c r="S435" s="33"/>
      <c r="T435" s="33"/>
      <c r="U435" s="33"/>
      <c r="V435" s="33"/>
      <c r="W435" s="33"/>
      <c r="X435" s="33"/>
      <c r="IH435" s="41"/>
      <c r="II435" s="41"/>
    </row>
    <row r="436" spans="1:243" s="39" customFormat="1" ht="23.65" customHeight="1">
      <c r="A436" s="216"/>
      <c r="B436" s="156"/>
      <c r="C436" s="156"/>
      <c r="D436" s="1840"/>
      <c r="E436" s="1840"/>
      <c r="F436" s="1840"/>
      <c r="G436" s="1840"/>
      <c r="H436" s="1840"/>
      <c r="I436" s="1840"/>
      <c r="J436" s="1840"/>
      <c r="K436" s="1840"/>
      <c r="L436" s="1841"/>
      <c r="M436" s="576"/>
      <c r="N436" s="303"/>
      <c r="O436" s="302" t="str">
        <f t="shared" si="20"/>
        <v/>
      </c>
      <c r="P436" s="304" t="str">
        <f t="shared" si="21"/>
        <v/>
      </c>
      <c r="Q436" s="47"/>
      <c r="R436" s="341"/>
      <c r="S436" s="33"/>
      <c r="T436" s="33"/>
      <c r="U436" s="33"/>
      <c r="V436" s="33"/>
      <c r="W436" s="33"/>
      <c r="X436" s="33"/>
      <c r="IH436" s="41"/>
      <c r="II436" s="41"/>
    </row>
    <row r="437" spans="1:243" s="39" customFormat="1" ht="23.65" customHeight="1">
      <c r="A437" s="216"/>
      <c r="B437" s="156"/>
      <c r="C437" s="156"/>
      <c r="D437" s="1840"/>
      <c r="E437" s="1840"/>
      <c r="F437" s="1840"/>
      <c r="G437" s="1840"/>
      <c r="H437" s="1840"/>
      <c r="I437" s="1840"/>
      <c r="J437" s="1840"/>
      <c r="K437" s="1840"/>
      <c r="L437" s="1841"/>
      <c r="M437" s="576"/>
      <c r="N437" s="303"/>
      <c r="O437" s="302" t="str">
        <f t="shared" si="20"/>
        <v/>
      </c>
      <c r="P437" s="304" t="str">
        <f t="shared" si="21"/>
        <v/>
      </c>
      <c r="Q437" s="47"/>
      <c r="R437" s="341"/>
      <c r="S437" s="33"/>
      <c r="T437" s="33"/>
      <c r="U437" s="33"/>
      <c r="V437" s="33"/>
      <c r="W437" s="33"/>
      <c r="X437" s="33"/>
    </row>
    <row r="438" spans="1:243" s="39" customFormat="1" ht="23.65" customHeight="1">
      <c r="A438" s="216"/>
      <c r="B438" s="156"/>
      <c r="C438" s="156"/>
      <c r="D438" s="1840"/>
      <c r="E438" s="1840"/>
      <c r="F438" s="1840"/>
      <c r="G438" s="1840"/>
      <c r="H438" s="1840"/>
      <c r="I438" s="1840"/>
      <c r="J438" s="1840"/>
      <c r="K438" s="1840"/>
      <c r="L438" s="1841"/>
      <c r="M438" s="576"/>
      <c r="N438" s="303"/>
      <c r="O438" s="302" t="str">
        <f t="shared" si="20"/>
        <v/>
      </c>
      <c r="P438" s="304" t="str">
        <f t="shared" si="21"/>
        <v/>
      </c>
      <c r="Q438" s="47"/>
      <c r="R438" s="341"/>
      <c r="S438" s="33"/>
      <c r="T438" s="33"/>
      <c r="U438" s="33"/>
      <c r="V438" s="33"/>
      <c r="W438" s="33"/>
      <c r="X438" s="33"/>
    </row>
    <row r="439" spans="1:243" s="39" customFormat="1" ht="23.65" customHeight="1">
      <c r="A439" s="216"/>
      <c r="B439" s="156"/>
      <c r="C439" s="156"/>
      <c r="D439" s="1840"/>
      <c r="E439" s="1840"/>
      <c r="F439" s="1840"/>
      <c r="G439" s="1840"/>
      <c r="H439" s="1840"/>
      <c r="I439" s="1840"/>
      <c r="J439" s="1840"/>
      <c r="K439" s="1840"/>
      <c r="L439" s="1841"/>
      <c r="M439" s="576"/>
      <c r="N439" s="303"/>
      <c r="O439" s="302" t="str">
        <f t="shared" si="20"/>
        <v/>
      </c>
      <c r="P439" s="304" t="str">
        <f t="shared" si="21"/>
        <v/>
      </c>
      <c r="Q439" s="47"/>
      <c r="R439" s="341"/>
      <c r="S439" s="33"/>
      <c r="T439" s="33"/>
      <c r="U439" s="33"/>
      <c r="V439" s="33"/>
      <c r="W439" s="33"/>
      <c r="X439" s="33"/>
    </row>
    <row r="440" spans="1:243" s="39" customFormat="1" ht="23.65" customHeight="1">
      <c r="A440" s="216"/>
      <c r="B440" s="156"/>
      <c r="C440" s="156"/>
      <c r="D440" s="1840"/>
      <c r="E440" s="1840"/>
      <c r="F440" s="1840"/>
      <c r="G440" s="1840"/>
      <c r="H440" s="1840"/>
      <c r="I440" s="1840"/>
      <c r="J440" s="1840"/>
      <c r="K440" s="1840"/>
      <c r="L440" s="1841"/>
      <c r="M440" s="576"/>
      <c r="N440" s="303"/>
      <c r="O440" s="302" t="str">
        <f t="shared" si="20"/>
        <v/>
      </c>
      <c r="P440" s="304" t="str">
        <f t="shared" si="21"/>
        <v/>
      </c>
      <c r="Q440" s="47"/>
      <c r="R440" s="341"/>
      <c r="S440" s="33"/>
      <c r="T440" s="33"/>
      <c r="U440" s="33"/>
      <c r="V440" s="33"/>
      <c r="W440" s="33"/>
      <c r="X440" s="33"/>
    </row>
    <row r="441" spans="1:243" s="39" customFormat="1" ht="23.65" customHeight="1">
      <c r="A441" s="216"/>
      <c r="B441" s="156"/>
      <c r="C441" s="156"/>
      <c r="D441" s="1840"/>
      <c r="E441" s="1840"/>
      <c r="F441" s="1840"/>
      <c r="G441" s="1840"/>
      <c r="H441" s="1840"/>
      <c r="I441" s="1840"/>
      <c r="J441" s="1840"/>
      <c r="K441" s="1840"/>
      <c r="L441" s="1841"/>
      <c r="M441" s="576"/>
      <c r="N441" s="303"/>
      <c r="O441" s="302" t="str">
        <f t="shared" si="20"/>
        <v/>
      </c>
      <c r="P441" s="304" t="str">
        <f t="shared" si="21"/>
        <v/>
      </c>
      <c r="Q441" s="47"/>
      <c r="R441" s="341"/>
      <c r="S441" s="33"/>
      <c r="T441" s="33"/>
      <c r="U441" s="33"/>
      <c r="V441" s="33"/>
      <c r="W441" s="33"/>
      <c r="X441" s="33"/>
    </row>
    <row r="442" spans="1:243" s="39" customFormat="1" ht="23.65" customHeight="1">
      <c r="A442" s="216"/>
      <c r="B442" s="156"/>
      <c r="C442" s="156"/>
      <c r="D442" s="1840"/>
      <c r="E442" s="1840"/>
      <c r="F442" s="1840"/>
      <c r="G442" s="1840"/>
      <c r="H442" s="1840"/>
      <c r="I442" s="1840"/>
      <c r="J442" s="1840"/>
      <c r="K442" s="1840"/>
      <c r="L442" s="1841"/>
      <c r="M442" s="576"/>
      <c r="N442" s="303"/>
      <c r="O442" s="302" t="str">
        <f t="shared" si="20"/>
        <v/>
      </c>
      <c r="P442" s="304" t="str">
        <f t="shared" si="21"/>
        <v/>
      </c>
      <c r="Q442" s="47"/>
      <c r="R442" s="341"/>
      <c r="S442" s="33"/>
      <c r="T442" s="33"/>
      <c r="U442" s="33"/>
      <c r="V442" s="33"/>
      <c r="W442" s="33"/>
      <c r="X442" s="33"/>
    </row>
    <row r="443" spans="1:243" s="39" customFormat="1" ht="23.65" customHeight="1">
      <c r="A443" s="216"/>
      <c r="B443" s="156"/>
      <c r="C443" s="156"/>
      <c r="D443" s="1840"/>
      <c r="E443" s="1840"/>
      <c r="F443" s="1840"/>
      <c r="G443" s="1840"/>
      <c r="H443" s="1840"/>
      <c r="I443" s="1840"/>
      <c r="J443" s="1840"/>
      <c r="K443" s="1840"/>
      <c r="L443" s="1841"/>
      <c r="M443" s="576"/>
      <c r="N443" s="303"/>
      <c r="O443" s="302" t="str">
        <f t="shared" si="20"/>
        <v/>
      </c>
      <c r="P443" s="304" t="str">
        <f t="shared" si="21"/>
        <v/>
      </c>
      <c r="Q443" s="47"/>
      <c r="R443" s="341"/>
      <c r="S443" s="33"/>
      <c r="T443" s="33"/>
      <c r="U443" s="33"/>
      <c r="V443" s="33"/>
      <c r="W443" s="33"/>
      <c r="X443" s="33"/>
    </row>
    <row r="444" spans="1:243" s="39" customFormat="1" ht="23.65" customHeight="1">
      <c r="A444" s="216"/>
      <c r="B444" s="156"/>
      <c r="C444" s="156"/>
      <c r="D444" s="1840"/>
      <c r="E444" s="1840"/>
      <c r="F444" s="1840"/>
      <c r="G444" s="1840"/>
      <c r="H444" s="1840"/>
      <c r="I444" s="1840"/>
      <c r="J444" s="1840"/>
      <c r="K444" s="1840"/>
      <c r="L444" s="1841"/>
      <c r="M444" s="576"/>
      <c r="N444" s="303"/>
      <c r="O444" s="302" t="str">
        <f t="shared" si="20"/>
        <v/>
      </c>
      <c r="P444" s="304" t="str">
        <f t="shared" si="21"/>
        <v/>
      </c>
      <c r="Q444" s="47"/>
      <c r="R444" s="341"/>
      <c r="S444" s="33"/>
      <c r="T444" s="33"/>
      <c r="U444" s="33"/>
      <c r="V444" s="33"/>
      <c r="W444" s="33"/>
      <c r="X444" s="33"/>
    </row>
    <row r="445" spans="1:243" s="39" customFormat="1" ht="23.65" customHeight="1">
      <c r="A445" s="216"/>
      <c r="B445" s="156"/>
      <c r="C445" s="156"/>
      <c r="D445" s="1840"/>
      <c r="E445" s="1840"/>
      <c r="F445" s="1840"/>
      <c r="G445" s="1840"/>
      <c r="H445" s="1840"/>
      <c r="I445" s="1840"/>
      <c r="J445" s="1840"/>
      <c r="K445" s="1840"/>
      <c r="L445" s="1841"/>
      <c r="M445" s="576"/>
      <c r="N445" s="303"/>
      <c r="O445" s="302" t="str">
        <f t="shared" si="20"/>
        <v/>
      </c>
      <c r="P445" s="304" t="str">
        <f t="shared" si="21"/>
        <v/>
      </c>
      <c r="Q445" s="47"/>
      <c r="R445" s="341"/>
      <c r="S445" s="33"/>
      <c r="T445" s="33"/>
      <c r="U445" s="33"/>
      <c r="V445" s="33"/>
      <c r="W445" s="33"/>
      <c r="X445" s="33"/>
    </row>
    <row r="446" spans="1:243" s="39" customFormat="1" ht="23.65" customHeight="1">
      <c r="A446" s="216"/>
      <c r="B446" s="156"/>
      <c r="C446" s="156"/>
      <c r="D446" s="1840"/>
      <c r="E446" s="1840"/>
      <c r="F446" s="1840"/>
      <c r="G446" s="1840"/>
      <c r="H446" s="1840"/>
      <c r="I446" s="1840"/>
      <c r="J446" s="1840"/>
      <c r="K446" s="1840"/>
      <c r="L446" s="1841"/>
      <c r="M446" s="576"/>
      <c r="N446" s="303"/>
      <c r="O446" s="302" t="str">
        <f t="shared" si="20"/>
        <v/>
      </c>
      <c r="P446" s="304" t="str">
        <f t="shared" si="21"/>
        <v/>
      </c>
      <c r="Q446" s="47"/>
      <c r="R446" s="341"/>
      <c r="S446" s="33"/>
      <c r="T446" s="33"/>
      <c r="U446" s="33"/>
      <c r="V446" s="33"/>
      <c r="W446" s="33"/>
      <c r="X446" s="33"/>
    </row>
    <row r="447" spans="1:243" s="39" customFormat="1" ht="23.65" customHeight="1">
      <c r="A447" s="216"/>
      <c r="B447" s="156"/>
      <c r="C447" s="156"/>
      <c r="D447" s="1840"/>
      <c r="E447" s="1840"/>
      <c r="F447" s="1840"/>
      <c r="G447" s="1840"/>
      <c r="H447" s="1840"/>
      <c r="I447" s="1840"/>
      <c r="J447" s="1840"/>
      <c r="K447" s="1840"/>
      <c r="L447" s="1841"/>
      <c r="M447" s="576"/>
      <c r="N447" s="303"/>
      <c r="O447" s="302" t="str">
        <f t="shared" si="20"/>
        <v/>
      </c>
      <c r="P447" s="304" t="str">
        <f t="shared" si="21"/>
        <v/>
      </c>
      <c r="Q447" s="47"/>
      <c r="R447" s="341"/>
      <c r="S447" s="33"/>
      <c r="T447" s="33"/>
      <c r="U447" s="33"/>
      <c r="V447" s="33"/>
      <c r="W447" s="33"/>
      <c r="X447" s="33"/>
    </row>
    <row r="448" spans="1:243" s="39" customFormat="1" ht="23.65" customHeight="1">
      <c r="A448" s="216"/>
      <c r="B448" s="156"/>
      <c r="C448" s="156"/>
      <c r="D448" s="1840"/>
      <c r="E448" s="1840"/>
      <c r="F448" s="1840"/>
      <c r="G448" s="1840"/>
      <c r="H448" s="1840"/>
      <c r="I448" s="1840"/>
      <c r="J448" s="1840"/>
      <c r="K448" s="1840"/>
      <c r="L448" s="1841"/>
      <c r="M448" s="576"/>
      <c r="N448" s="303"/>
      <c r="O448" s="302" t="str">
        <f t="shared" si="20"/>
        <v/>
      </c>
      <c r="P448" s="304" t="str">
        <f t="shared" si="21"/>
        <v/>
      </c>
      <c r="Q448" s="47"/>
      <c r="R448" s="341"/>
      <c r="S448" s="33"/>
      <c r="T448" s="33"/>
      <c r="U448" s="33"/>
      <c r="V448" s="33"/>
      <c r="W448" s="33"/>
      <c r="X448" s="33"/>
    </row>
    <row r="449" spans="1:243" s="39" customFormat="1" ht="23.65" customHeight="1">
      <c r="A449" s="216"/>
      <c r="B449" s="156"/>
      <c r="C449" s="156"/>
      <c r="D449" s="1840"/>
      <c r="E449" s="1840"/>
      <c r="F449" s="1840"/>
      <c r="G449" s="1840"/>
      <c r="H449" s="1840"/>
      <c r="I449" s="1840"/>
      <c r="J449" s="1840"/>
      <c r="K449" s="1840"/>
      <c r="L449" s="1841"/>
      <c r="M449" s="576"/>
      <c r="N449" s="303"/>
      <c r="O449" s="302" t="str">
        <f t="shared" si="20"/>
        <v/>
      </c>
      <c r="P449" s="304" t="str">
        <f t="shared" si="21"/>
        <v/>
      </c>
      <c r="Q449" s="47"/>
      <c r="R449" s="341"/>
      <c r="S449" s="33"/>
      <c r="T449" s="33"/>
      <c r="U449" s="33"/>
      <c r="V449" s="33"/>
      <c r="W449" s="33"/>
      <c r="X449" s="33"/>
    </row>
    <row r="450" spans="1:243" s="39" customFormat="1" ht="23.65" customHeight="1">
      <c r="A450" s="216"/>
      <c r="B450" s="156"/>
      <c r="C450" s="156"/>
      <c r="D450" s="1840"/>
      <c r="E450" s="1840"/>
      <c r="F450" s="1840"/>
      <c r="G450" s="1840"/>
      <c r="H450" s="1840"/>
      <c r="I450" s="1840"/>
      <c r="J450" s="1840"/>
      <c r="K450" s="1840"/>
      <c r="L450" s="1841"/>
      <c r="M450" s="576"/>
      <c r="N450" s="303"/>
      <c r="O450" s="302" t="str">
        <f t="shared" si="20"/>
        <v/>
      </c>
      <c r="P450" s="304" t="str">
        <f t="shared" si="21"/>
        <v/>
      </c>
      <c r="Q450" s="47"/>
      <c r="R450" s="341"/>
      <c r="S450" s="33"/>
      <c r="T450" s="33"/>
      <c r="U450" s="33"/>
      <c r="V450" s="33"/>
      <c r="W450" s="33"/>
      <c r="X450" s="33"/>
    </row>
    <row r="451" spans="1:243" s="39" customFormat="1" ht="23.65" customHeight="1">
      <c r="A451" s="216"/>
      <c r="B451" s="156"/>
      <c r="C451" s="855"/>
      <c r="D451" s="1840"/>
      <c r="E451" s="1840"/>
      <c r="F451" s="1840"/>
      <c r="G451" s="1840"/>
      <c r="H451" s="1840"/>
      <c r="I451" s="1840"/>
      <c r="J451" s="1840"/>
      <c r="K451" s="1840"/>
      <c r="L451" s="1840"/>
      <c r="M451" s="576"/>
      <c r="N451" s="303"/>
      <c r="O451" s="302" t="str">
        <f t="shared" si="20"/>
        <v/>
      </c>
      <c r="P451" s="304" t="str">
        <f t="shared" si="21"/>
        <v/>
      </c>
      <c r="Q451" s="47"/>
      <c r="R451" s="341"/>
      <c r="S451" s="33"/>
      <c r="T451" s="33"/>
      <c r="U451" s="33"/>
      <c r="V451" s="33"/>
      <c r="W451" s="33"/>
      <c r="X451" s="33"/>
    </row>
    <row r="452" spans="1:243" s="39" customFormat="1" ht="23.65" customHeight="1">
      <c r="A452" s="216"/>
      <c r="B452" s="156"/>
      <c r="C452" s="855"/>
      <c r="D452" s="1840"/>
      <c r="E452" s="1840"/>
      <c r="F452" s="1840"/>
      <c r="G452" s="1840"/>
      <c r="H452" s="1840"/>
      <c r="I452" s="1840"/>
      <c r="J452" s="1840"/>
      <c r="K452" s="1840"/>
      <c r="L452" s="1840"/>
      <c r="M452" s="576"/>
      <c r="N452" s="303"/>
      <c r="O452" s="302" t="str">
        <f t="shared" si="20"/>
        <v/>
      </c>
      <c r="P452" s="304" t="str">
        <f>IF(M452="DIE",C452*N452,"")</f>
        <v/>
      </c>
      <c r="Q452" s="47"/>
      <c r="R452" s="341"/>
      <c r="S452" s="33"/>
      <c r="T452" s="33"/>
      <c r="U452" s="33"/>
      <c r="V452" s="33"/>
      <c r="W452" s="33"/>
      <c r="X452" s="33"/>
    </row>
    <row r="453" spans="1:243" s="39" customFormat="1" ht="23.65" customHeight="1">
      <c r="A453" s="216"/>
      <c r="B453" s="156"/>
      <c r="C453" s="855"/>
      <c r="D453" s="1840"/>
      <c r="E453" s="1840"/>
      <c r="F453" s="1840"/>
      <c r="G453" s="1840"/>
      <c r="H453" s="1840"/>
      <c r="I453" s="1840"/>
      <c r="J453" s="1840"/>
      <c r="K453" s="1840"/>
      <c r="L453" s="1840"/>
      <c r="M453" s="576"/>
      <c r="N453" s="303"/>
      <c r="O453" s="302" t="str">
        <f t="shared" si="20"/>
        <v/>
      </c>
      <c r="P453" s="304" t="str">
        <f>IF(M453="DIE",C453*N453,"")</f>
        <v/>
      </c>
      <c r="Q453" s="47"/>
      <c r="R453" s="341"/>
      <c r="S453" s="33"/>
      <c r="T453" s="33"/>
      <c r="U453" s="33"/>
      <c r="V453" s="33"/>
      <c r="W453" s="33"/>
      <c r="X453" s="33"/>
    </row>
    <row r="454" spans="1:243" s="42" customFormat="1" ht="6" customHeight="1">
      <c r="A454" s="363"/>
      <c r="B454" s="18"/>
      <c r="C454" s="822"/>
      <c r="D454" s="822"/>
      <c r="E454" s="823"/>
      <c r="F454" s="823"/>
      <c r="G454" s="823"/>
      <c r="H454" s="823"/>
      <c r="I454" s="823"/>
      <c r="J454" s="823"/>
      <c r="K454" s="822"/>
      <c r="L454" s="822"/>
      <c r="M454" s="18"/>
      <c r="N454" s="18"/>
      <c r="O454" s="258"/>
      <c r="P454" s="258"/>
      <c r="Q454" s="1"/>
      <c r="R454" s="374"/>
      <c r="S454" s="34"/>
      <c r="T454" s="34"/>
      <c r="U454" s="34"/>
      <c r="V454" s="34"/>
      <c r="W454" s="34"/>
      <c r="X454" s="34"/>
    </row>
    <row r="455" spans="1:243" s="38" customFormat="1" ht="21" customHeight="1">
      <c r="A455" s="370"/>
      <c r="B455" s="1864" t="s">
        <v>68</v>
      </c>
      <c r="C455" s="1866"/>
      <c r="D455" s="1866"/>
      <c r="E455" s="1866"/>
      <c r="F455" s="1866"/>
      <c r="G455" s="1866"/>
      <c r="H455" s="1866"/>
      <c r="I455" s="1866"/>
      <c r="J455" s="1866"/>
      <c r="K455" s="1866"/>
      <c r="L455" s="1866"/>
      <c r="M455" s="1865"/>
      <c r="N455" s="1865"/>
      <c r="O455" s="1865"/>
      <c r="P455" s="1865"/>
      <c r="Q455" s="1867"/>
      <c r="R455" s="388"/>
      <c r="S455" s="37"/>
      <c r="T455" s="37"/>
      <c r="U455" s="37"/>
      <c r="V455" s="37"/>
      <c r="W455" s="37"/>
      <c r="X455" s="37"/>
    </row>
    <row r="456" spans="1:243" s="39" customFormat="1" ht="12.75" customHeight="1">
      <c r="A456" s="363"/>
      <c r="B456" s="27" t="str">
        <f>'1-MPN'!$B$64</f>
        <v>FAPESP,  SETEMBRO DE 2015</v>
      </c>
      <c r="C456" s="824"/>
      <c r="D456" s="824"/>
      <c r="E456" s="826"/>
      <c r="F456" s="826"/>
      <c r="G456" s="826"/>
      <c r="H456" s="826"/>
      <c r="I456" s="826"/>
      <c r="J456" s="826"/>
      <c r="K456" s="824"/>
      <c r="L456" s="824"/>
      <c r="M456" s="3"/>
      <c r="N456" s="3"/>
      <c r="O456" s="118"/>
      <c r="P456" s="118"/>
      <c r="Q456" s="118">
        <v>1</v>
      </c>
      <c r="R456" s="373"/>
      <c r="S456" s="33"/>
      <c r="T456" s="33"/>
      <c r="U456" s="33"/>
      <c r="V456" s="33"/>
      <c r="W456" s="33"/>
      <c r="X456" s="33"/>
    </row>
    <row r="457" spans="1:243" s="51" customFormat="1" ht="18">
      <c r="A457" s="573"/>
      <c r="B457" s="310" t="str">
        <f>B402</f>
        <v>8- DESPESAS COM DIÁRIAS NO PAÍS E NO EXTERIOR</v>
      </c>
      <c r="C457" s="832"/>
      <c r="D457" s="832"/>
      <c r="E457" s="831"/>
      <c r="F457" s="831"/>
      <c r="G457" s="831"/>
      <c r="H457" s="831"/>
      <c r="I457" s="831"/>
      <c r="J457" s="832"/>
      <c r="K457" s="831"/>
      <c r="L457" s="831"/>
      <c r="R457" s="573"/>
    </row>
    <row r="458" spans="1:243" s="38" customFormat="1" ht="31.5" customHeight="1">
      <c r="A458" s="370"/>
      <c r="B458" s="567" t="s">
        <v>1</v>
      </c>
      <c r="C458" s="814" t="s">
        <v>7</v>
      </c>
      <c r="D458" s="1581" t="s">
        <v>8</v>
      </c>
      <c r="E458" s="1581"/>
      <c r="F458" s="1581"/>
      <c r="G458" s="1581"/>
      <c r="H458" s="1581"/>
      <c r="I458" s="1581"/>
      <c r="J458" s="1581"/>
      <c r="K458" s="1581"/>
      <c r="L458" s="1581"/>
      <c r="M458" s="305" t="s">
        <v>142</v>
      </c>
      <c r="N458" s="566" t="s">
        <v>3</v>
      </c>
      <c r="O458" s="419" t="s">
        <v>108</v>
      </c>
      <c r="P458" s="419" t="s">
        <v>110</v>
      </c>
      <c r="Q458" s="567" t="s">
        <v>2</v>
      </c>
      <c r="R458" s="388"/>
      <c r="S458" s="37"/>
      <c r="T458" s="37"/>
      <c r="U458" s="37"/>
      <c r="V458" s="37"/>
      <c r="W458" s="37"/>
      <c r="X458" s="37"/>
    </row>
    <row r="459" spans="1:243" s="39" customFormat="1" ht="23.65" customHeight="1">
      <c r="A459" s="216"/>
      <c r="B459" s="156"/>
      <c r="C459" s="855"/>
      <c r="D459" s="1840"/>
      <c r="E459" s="1840"/>
      <c r="F459" s="1840"/>
      <c r="G459" s="1840"/>
      <c r="H459" s="1840"/>
      <c r="I459" s="1840"/>
      <c r="J459" s="1840"/>
      <c r="K459" s="1840"/>
      <c r="L459" s="1840"/>
      <c r="M459" s="576"/>
      <c r="N459" s="303"/>
      <c r="O459" s="302" t="str">
        <f t="shared" ref="O459:O499" si="22">IF(M459="DIP",C459*N459,"")</f>
        <v/>
      </c>
      <c r="P459" s="304" t="str">
        <f t="shared" ref="P459:P499" si="23">IF(M459="DIE",C459*N459,"")</f>
        <v/>
      </c>
      <c r="Q459" s="47"/>
      <c r="R459" s="341"/>
      <c r="S459" s="33"/>
      <c r="T459" s="33"/>
      <c r="U459" s="33"/>
      <c r="V459" s="33"/>
      <c r="W459" s="33"/>
      <c r="X459" s="33"/>
      <c r="IH459" s="40"/>
      <c r="II459" s="41"/>
    </row>
    <row r="460" spans="1:243" s="39" customFormat="1" ht="23.65" customHeight="1">
      <c r="A460" s="216"/>
      <c r="B460" s="156"/>
      <c r="C460" s="855"/>
      <c r="D460" s="1840"/>
      <c r="E460" s="1840"/>
      <c r="F460" s="1840"/>
      <c r="G460" s="1840"/>
      <c r="H460" s="1840"/>
      <c r="I460" s="1840"/>
      <c r="J460" s="1840"/>
      <c r="K460" s="1840"/>
      <c r="L460" s="1840"/>
      <c r="M460" s="576"/>
      <c r="N460" s="303"/>
      <c r="O460" s="302" t="str">
        <f t="shared" si="22"/>
        <v/>
      </c>
      <c r="P460" s="304" t="str">
        <f t="shared" si="23"/>
        <v/>
      </c>
      <c r="Q460" s="47"/>
      <c r="R460" s="341"/>
      <c r="S460" s="33"/>
      <c r="T460" s="33"/>
      <c r="U460" s="33"/>
      <c r="V460" s="33"/>
      <c r="W460" s="33"/>
      <c r="X460" s="33"/>
      <c r="IH460" s="40"/>
      <c r="II460" s="41"/>
    </row>
    <row r="461" spans="1:243" s="39" customFormat="1" ht="23.65" customHeight="1">
      <c r="A461" s="216"/>
      <c r="B461" s="156"/>
      <c r="C461" s="855"/>
      <c r="D461" s="1840"/>
      <c r="E461" s="1840"/>
      <c r="F461" s="1840"/>
      <c r="G461" s="1840"/>
      <c r="H461" s="1840"/>
      <c r="I461" s="1840"/>
      <c r="J461" s="1840"/>
      <c r="K461" s="1840"/>
      <c r="L461" s="1840"/>
      <c r="M461" s="576"/>
      <c r="N461" s="303"/>
      <c r="O461" s="302" t="str">
        <f t="shared" si="22"/>
        <v/>
      </c>
      <c r="P461" s="304" t="str">
        <f t="shared" si="23"/>
        <v/>
      </c>
      <c r="Q461" s="47"/>
      <c r="R461" s="341"/>
      <c r="S461" s="33"/>
      <c r="T461" s="33"/>
      <c r="U461" s="33"/>
      <c r="V461" s="33"/>
      <c r="W461" s="33"/>
      <c r="X461" s="33"/>
      <c r="IH461" s="41"/>
      <c r="II461" s="41"/>
    </row>
    <row r="462" spans="1:243" s="39" customFormat="1" ht="23.65" customHeight="1">
      <c r="A462" s="216"/>
      <c r="B462" s="156"/>
      <c r="C462" s="855"/>
      <c r="D462" s="1840"/>
      <c r="E462" s="1840"/>
      <c r="F462" s="1840"/>
      <c r="G462" s="1840"/>
      <c r="H462" s="1840"/>
      <c r="I462" s="1840"/>
      <c r="J462" s="1840"/>
      <c r="K462" s="1840"/>
      <c r="L462" s="1840"/>
      <c r="M462" s="576"/>
      <c r="N462" s="303"/>
      <c r="O462" s="302" t="str">
        <f t="shared" si="22"/>
        <v/>
      </c>
      <c r="P462" s="304" t="str">
        <f t="shared" si="23"/>
        <v/>
      </c>
      <c r="Q462" s="47"/>
      <c r="R462" s="341"/>
      <c r="S462" s="33"/>
      <c r="T462" s="33"/>
      <c r="U462" s="33"/>
      <c r="V462" s="33"/>
      <c r="W462" s="33"/>
      <c r="X462" s="33"/>
      <c r="IH462" s="41"/>
      <c r="II462" s="41"/>
    </row>
    <row r="463" spans="1:243" s="39" customFormat="1" ht="23.65" customHeight="1">
      <c r="A463" s="216"/>
      <c r="B463" s="156"/>
      <c r="C463" s="855"/>
      <c r="D463" s="1840"/>
      <c r="E463" s="1840"/>
      <c r="F463" s="1840"/>
      <c r="G463" s="1840"/>
      <c r="H463" s="1840"/>
      <c r="I463" s="1840"/>
      <c r="J463" s="1840"/>
      <c r="K463" s="1840"/>
      <c r="L463" s="1840"/>
      <c r="M463" s="576"/>
      <c r="N463" s="303"/>
      <c r="O463" s="302" t="str">
        <f t="shared" si="22"/>
        <v/>
      </c>
      <c r="P463" s="304" t="str">
        <f t="shared" si="23"/>
        <v/>
      </c>
      <c r="Q463" s="47"/>
      <c r="R463" s="341"/>
      <c r="S463" s="33"/>
      <c r="T463" s="33"/>
      <c r="U463" s="33"/>
      <c r="V463" s="33"/>
      <c r="W463" s="33"/>
      <c r="X463" s="33"/>
    </row>
    <row r="464" spans="1:243" s="39" customFormat="1" ht="23.65" customHeight="1">
      <c r="A464" s="216"/>
      <c r="B464" s="156"/>
      <c r="C464" s="855"/>
      <c r="D464" s="1840"/>
      <c r="E464" s="1840"/>
      <c r="F464" s="1840"/>
      <c r="G464" s="1840"/>
      <c r="H464" s="1840"/>
      <c r="I464" s="1840"/>
      <c r="J464" s="1840"/>
      <c r="K464" s="1840"/>
      <c r="L464" s="1840"/>
      <c r="M464" s="576"/>
      <c r="N464" s="303"/>
      <c r="O464" s="302" t="str">
        <f t="shared" si="22"/>
        <v/>
      </c>
      <c r="P464" s="304" t="str">
        <f t="shared" si="23"/>
        <v/>
      </c>
      <c r="Q464" s="47"/>
      <c r="R464" s="341"/>
      <c r="S464" s="33"/>
      <c r="T464" s="33"/>
      <c r="U464" s="33"/>
      <c r="V464" s="33"/>
      <c r="W464" s="33"/>
      <c r="X464" s="33"/>
    </row>
    <row r="465" spans="1:243" s="39" customFormat="1" ht="23.65" customHeight="1">
      <c r="A465" s="216"/>
      <c r="B465" s="156"/>
      <c r="C465" s="855"/>
      <c r="D465" s="1840"/>
      <c r="E465" s="1840"/>
      <c r="F465" s="1840"/>
      <c r="G465" s="1840"/>
      <c r="H465" s="1840"/>
      <c r="I465" s="1840"/>
      <c r="J465" s="1840"/>
      <c r="K465" s="1840"/>
      <c r="L465" s="1840"/>
      <c r="M465" s="576"/>
      <c r="N465" s="303"/>
      <c r="O465" s="302" t="str">
        <f t="shared" si="22"/>
        <v/>
      </c>
      <c r="P465" s="304" t="str">
        <f t="shared" si="23"/>
        <v/>
      </c>
      <c r="Q465" s="47"/>
      <c r="R465" s="341"/>
      <c r="S465" s="33"/>
      <c r="T465" s="33"/>
      <c r="U465" s="33"/>
      <c r="V465" s="33"/>
      <c r="W465" s="33"/>
      <c r="X465" s="33"/>
    </row>
    <row r="466" spans="1:243" s="39" customFormat="1" ht="23.65" customHeight="1">
      <c r="A466" s="216"/>
      <c r="B466" s="156"/>
      <c r="C466" s="855"/>
      <c r="D466" s="1840"/>
      <c r="E466" s="1840"/>
      <c r="F466" s="1840"/>
      <c r="G466" s="1840"/>
      <c r="H466" s="1840"/>
      <c r="I466" s="1840"/>
      <c r="J466" s="1840"/>
      <c r="K466" s="1840"/>
      <c r="L466" s="1840"/>
      <c r="M466" s="576"/>
      <c r="N466" s="303"/>
      <c r="O466" s="302" t="str">
        <f t="shared" si="22"/>
        <v/>
      </c>
      <c r="P466" s="304" t="str">
        <f t="shared" si="23"/>
        <v/>
      </c>
      <c r="Q466" s="47"/>
      <c r="R466" s="341"/>
      <c r="S466" s="33"/>
      <c r="T466" s="33"/>
      <c r="U466" s="33"/>
      <c r="V466" s="33"/>
      <c r="W466" s="33"/>
      <c r="X466" s="33"/>
    </row>
    <row r="467" spans="1:243" s="39" customFormat="1" ht="23.65" customHeight="1">
      <c r="A467" s="216"/>
      <c r="B467" s="156"/>
      <c r="C467" s="855"/>
      <c r="D467" s="1840"/>
      <c r="E467" s="1840"/>
      <c r="F467" s="1840"/>
      <c r="G467" s="1840"/>
      <c r="H467" s="1840"/>
      <c r="I467" s="1840"/>
      <c r="J467" s="1840"/>
      <c r="K467" s="1840"/>
      <c r="L467" s="1840"/>
      <c r="M467" s="576"/>
      <c r="N467" s="303"/>
      <c r="O467" s="302" t="str">
        <f t="shared" si="22"/>
        <v/>
      </c>
      <c r="P467" s="304" t="str">
        <f t="shared" si="23"/>
        <v/>
      </c>
      <c r="Q467" s="47"/>
      <c r="R467" s="341"/>
      <c r="S467" s="33"/>
      <c r="T467" s="33"/>
      <c r="U467" s="33"/>
      <c r="V467" s="33"/>
      <c r="W467" s="33"/>
      <c r="X467" s="33"/>
    </row>
    <row r="468" spans="1:243" s="39" customFormat="1" ht="23.65" customHeight="1">
      <c r="A468" s="216"/>
      <c r="B468" s="156"/>
      <c r="C468" s="855"/>
      <c r="D468" s="1840"/>
      <c r="E468" s="1840"/>
      <c r="F468" s="1840"/>
      <c r="G468" s="1840"/>
      <c r="H468" s="1840"/>
      <c r="I468" s="1840"/>
      <c r="J468" s="1840"/>
      <c r="K468" s="1840"/>
      <c r="L468" s="1840"/>
      <c r="M468" s="576"/>
      <c r="N468" s="303"/>
      <c r="O468" s="302" t="str">
        <f t="shared" si="22"/>
        <v/>
      </c>
      <c r="P468" s="304" t="str">
        <f t="shared" si="23"/>
        <v/>
      </c>
      <c r="Q468" s="47"/>
      <c r="R468" s="341"/>
      <c r="S468" s="33"/>
      <c r="T468" s="33"/>
      <c r="U468" s="33"/>
      <c r="V468" s="33"/>
      <c r="W468" s="33"/>
      <c r="X468" s="33"/>
    </row>
    <row r="469" spans="1:243" s="39" customFormat="1" ht="23.65" customHeight="1">
      <c r="A469" s="216"/>
      <c r="B469" s="156"/>
      <c r="C469" s="855"/>
      <c r="D469" s="1840"/>
      <c r="E469" s="1840"/>
      <c r="F469" s="1840"/>
      <c r="G469" s="1840"/>
      <c r="H469" s="1840"/>
      <c r="I469" s="1840"/>
      <c r="J469" s="1840"/>
      <c r="K469" s="1840"/>
      <c r="L469" s="1840"/>
      <c r="M469" s="576"/>
      <c r="N469" s="303"/>
      <c r="O469" s="302" t="str">
        <f t="shared" si="22"/>
        <v/>
      </c>
      <c r="P469" s="304" t="str">
        <f t="shared" si="23"/>
        <v/>
      </c>
      <c r="Q469" s="47"/>
      <c r="R469" s="341"/>
      <c r="S469" s="33"/>
      <c r="T469" s="33"/>
      <c r="U469" s="33"/>
      <c r="V469" s="33"/>
      <c r="W469" s="33"/>
      <c r="X469" s="33"/>
      <c r="IH469" s="40"/>
      <c r="II469" s="41"/>
    </row>
    <row r="470" spans="1:243" s="39" customFormat="1" ht="23.65" customHeight="1">
      <c r="A470" s="216"/>
      <c r="B470" s="156"/>
      <c r="C470" s="855"/>
      <c r="D470" s="1840"/>
      <c r="E470" s="1840"/>
      <c r="F470" s="1840"/>
      <c r="G470" s="1840"/>
      <c r="H470" s="1840"/>
      <c r="I470" s="1840"/>
      <c r="J470" s="1840"/>
      <c r="K470" s="1840"/>
      <c r="L470" s="1840"/>
      <c r="M470" s="576"/>
      <c r="N470" s="303"/>
      <c r="O470" s="302" t="str">
        <f t="shared" si="22"/>
        <v/>
      </c>
      <c r="P470" s="304" t="str">
        <f t="shared" si="23"/>
        <v/>
      </c>
      <c r="Q470" s="47"/>
      <c r="R470" s="341"/>
      <c r="S470" s="33"/>
      <c r="T470" s="33"/>
      <c r="U470" s="33"/>
      <c r="V470" s="33"/>
      <c r="W470" s="33"/>
      <c r="X470" s="33"/>
      <c r="IH470" s="41"/>
      <c r="II470" s="41"/>
    </row>
    <row r="471" spans="1:243" s="39" customFormat="1" ht="23.65" customHeight="1">
      <c r="A471" s="216"/>
      <c r="B471" s="156"/>
      <c r="C471" s="855"/>
      <c r="D471" s="1840"/>
      <c r="E471" s="1840"/>
      <c r="F471" s="1840"/>
      <c r="G471" s="1840"/>
      <c r="H471" s="1840"/>
      <c r="I471" s="1840"/>
      <c r="J471" s="1840"/>
      <c r="K471" s="1840"/>
      <c r="L471" s="1840"/>
      <c r="M471" s="576"/>
      <c r="N471" s="303"/>
      <c r="O471" s="302" t="str">
        <f t="shared" si="22"/>
        <v/>
      </c>
      <c r="P471" s="304" t="str">
        <f t="shared" si="23"/>
        <v/>
      </c>
      <c r="Q471" s="47"/>
      <c r="R471" s="341"/>
      <c r="S471" s="33"/>
      <c r="T471" s="33"/>
      <c r="U471" s="33"/>
      <c r="V471" s="33"/>
      <c r="W471" s="33"/>
      <c r="X471" s="33"/>
      <c r="IH471" s="41"/>
      <c r="II471" s="41"/>
    </row>
    <row r="472" spans="1:243" s="39" customFormat="1" ht="23.65" customHeight="1">
      <c r="A472" s="216"/>
      <c r="B472" s="156"/>
      <c r="C472" s="855"/>
      <c r="D472" s="1840"/>
      <c r="E472" s="1840"/>
      <c r="F472" s="1840"/>
      <c r="G472" s="1840"/>
      <c r="H472" s="1840"/>
      <c r="I472" s="1840"/>
      <c r="J472" s="1840"/>
      <c r="K472" s="1840"/>
      <c r="L472" s="1840"/>
      <c r="M472" s="576"/>
      <c r="N472" s="303"/>
      <c r="O472" s="302" t="str">
        <f t="shared" si="22"/>
        <v/>
      </c>
      <c r="P472" s="304" t="str">
        <f t="shared" si="23"/>
        <v/>
      </c>
      <c r="Q472" s="47"/>
      <c r="R472" s="341"/>
      <c r="S472" s="33"/>
      <c r="T472" s="33"/>
      <c r="U472" s="33"/>
      <c r="V472" s="33"/>
      <c r="W472" s="33"/>
      <c r="X472" s="33"/>
    </row>
    <row r="473" spans="1:243" s="39" customFormat="1" ht="23.65" customHeight="1">
      <c r="A473" s="216"/>
      <c r="B473" s="156"/>
      <c r="C473" s="855"/>
      <c r="D473" s="1840"/>
      <c r="E473" s="1840"/>
      <c r="F473" s="1840"/>
      <c r="G473" s="1840"/>
      <c r="H473" s="1840"/>
      <c r="I473" s="1840"/>
      <c r="J473" s="1840"/>
      <c r="K473" s="1840"/>
      <c r="L473" s="1840"/>
      <c r="M473" s="576"/>
      <c r="N473" s="303"/>
      <c r="O473" s="302" t="str">
        <f t="shared" si="22"/>
        <v/>
      </c>
      <c r="P473" s="304" t="str">
        <f t="shared" si="23"/>
        <v/>
      </c>
      <c r="Q473" s="47"/>
      <c r="R473" s="341"/>
      <c r="S473" s="33"/>
      <c r="T473" s="33"/>
      <c r="U473" s="33"/>
      <c r="V473" s="33"/>
      <c r="W473" s="33"/>
      <c r="X473" s="33"/>
      <c r="IH473" s="41"/>
      <c r="II473" s="41"/>
    </row>
    <row r="474" spans="1:243" s="39" customFormat="1" ht="23.65" customHeight="1">
      <c r="A474" s="216"/>
      <c r="B474" s="156"/>
      <c r="C474" s="855"/>
      <c r="D474" s="1840"/>
      <c r="E474" s="1840"/>
      <c r="F474" s="1840"/>
      <c r="G474" s="1840"/>
      <c r="H474" s="1840"/>
      <c r="I474" s="1840"/>
      <c r="J474" s="1840"/>
      <c r="K474" s="1840"/>
      <c r="L474" s="1840"/>
      <c r="M474" s="576"/>
      <c r="N474" s="303"/>
      <c r="O474" s="302" t="str">
        <f t="shared" si="22"/>
        <v/>
      </c>
      <c r="P474" s="304" t="str">
        <f t="shared" si="23"/>
        <v/>
      </c>
      <c r="Q474" s="47"/>
      <c r="R474" s="341"/>
      <c r="S474" s="33"/>
      <c r="T474" s="33"/>
      <c r="U474" s="33"/>
      <c r="V474" s="33"/>
      <c r="W474" s="33"/>
      <c r="X474" s="33"/>
    </row>
    <row r="475" spans="1:243" s="39" customFormat="1" ht="23.65" customHeight="1">
      <c r="A475" s="216"/>
      <c r="B475" s="156"/>
      <c r="C475" s="855"/>
      <c r="D475" s="1840"/>
      <c r="E475" s="1840"/>
      <c r="F475" s="1840"/>
      <c r="G475" s="1840"/>
      <c r="H475" s="1840"/>
      <c r="I475" s="1840"/>
      <c r="J475" s="1840"/>
      <c r="K475" s="1840"/>
      <c r="L475" s="1840"/>
      <c r="M475" s="576"/>
      <c r="N475" s="303"/>
      <c r="O475" s="302" t="str">
        <f t="shared" si="22"/>
        <v/>
      </c>
      <c r="P475" s="304" t="str">
        <f t="shared" si="23"/>
        <v/>
      </c>
      <c r="Q475" s="47"/>
      <c r="R475" s="341"/>
      <c r="S475" s="33"/>
      <c r="T475" s="33"/>
      <c r="U475" s="33"/>
      <c r="V475" s="33"/>
      <c r="W475" s="33"/>
      <c r="X475" s="33"/>
    </row>
    <row r="476" spans="1:243" s="39" customFormat="1" ht="23.65" customHeight="1">
      <c r="A476" s="216"/>
      <c r="B476" s="156"/>
      <c r="C476" s="855"/>
      <c r="D476" s="1840"/>
      <c r="E476" s="1840"/>
      <c r="F476" s="1840"/>
      <c r="G476" s="1840"/>
      <c r="H476" s="1840"/>
      <c r="I476" s="1840"/>
      <c r="J476" s="1840"/>
      <c r="K476" s="1840"/>
      <c r="L476" s="1840"/>
      <c r="M476" s="576"/>
      <c r="N476" s="303"/>
      <c r="O476" s="302" t="str">
        <f t="shared" si="22"/>
        <v/>
      </c>
      <c r="P476" s="304" t="str">
        <f t="shared" si="23"/>
        <v/>
      </c>
      <c r="Q476" s="47"/>
      <c r="R476" s="341"/>
      <c r="S476" s="33"/>
      <c r="T476" s="33"/>
      <c r="U476" s="33"/>
      <c r="V476" s="33"/>
      <c r="W476" s="33"/>
      <c r="X476" s="33"/>
    </row>
    <row r="477" spans="1:243" s="39" customFormat="1" ht="23.65" customHeight="1">
      <c r="A477" s="216"/>
      <c r="B477" s="156"/>
      <c r="C477" s="855"/>
      <c r="D477" s="1840"/>
      <c r="E477" s="1840"/>
      <c r="F477" s="1840"/>
      <c r="G477" s="1840"/>
      <c r="H477" s="1840"/>
      <c r="I477" s="1840"/>
      <c r="J477" s="1840"/>
      <c r="K477" s="1840"/>
      <c r="L477" s="1840"/>
      <c r="M477" s="576"/>
      <c r="N477" s="303"/>
      <c r="O477" s="302" t="str">
        <f t="shared" si="22"/>
        <v/>
      </c>
      <c r="P477" s="304" t="str">
        <f t="shared" si="23"/>
        <v/>
      </c>
      <c r="Q477" s="47"/>
      <c r="R477" s="341"/>
      <c r="S477" s="33"/>
      <c r="T477" s="33"/>
      <c r="U477" s="33"/>
      <c r="V477" s="33"/>
      <c r="W477" s="33"/>
      <c r="X477" s="33"/>
    </row>
    <row r="478" spans="1:243" s="39" customFormat="1" ht="23.65" customHeight="1">
      <c r="A478" s="216"/>
      <c r="B478" s="156"/>
      <c r="C478" s="855"/>
      <c r="D478" s="1840"/>
      <c r="E478" s="1840"/>
      <c r="F478" s="1840"/>
      <c r="G478" s="1840"/>
      <c r="H478" s="1840"/>
      <c r="I478" s="1840"/>
      <c r="J478" s="1840"/>
      <c r="K478" s="1840"/>
      <c r="L478" s="1840"/>
      <c r="M478" s="576"/>
      <c r="N478" s="303"/>
      <c r="O478" s="302" t="str">
        <f t="shared" si="22"/>
        <v/>
      </c>
      <c r="P478" s="304" t="str">
        <f t="shared" si="23"/>
        <v/>
      </c>
      <c r="Q478" s="47"/>
      <c r="R478" s="341"/>
      <c r="S478" s="33"/>
      <c r="T478" s="33"/>
      <c r="U478" s="33"/>
      <c r="V478" s="33"/>
      <c r="W478" s="33"/>
      <c r="X478" s="33"/>
    </row>
    <row r="479" spans="1:243" s="39" customFormat="1" ht="23.65" customHeight="1">
      <c r="A479" s="216"/>
      <c r="B479" s="156"/>
      <c r="C479" s="855"/>
      <c r="D479" s="1840"/>
      <c r="E479" s="1840"/>
      <c r="F479" s="1840"/>
      <c r="G479" s="1840"/>
      <c r="H479" s="1840"/>
      <c r="I479" s="1840"/>
      <c r="J479" s="1840"/>
      <c r="K479" s="1840"/>
      <c r="L479" s="1840"/>
      <c r="M479" s="576"/>
      <c r="N479" s="303"/>
      <c r="O479" s="302" t="str">
        <f t="shared" si="22"/>
        <v/>
      </c>
      <c r="P479" s="304" t="str">
        <f t="shared" si="23"/>
        <v/>
      </c>
      <c r="Q479" s="47"/>
      <c r="R479" s="341"/>
      <c r="S479" s="33"/>
      <c r="T479" s="33"/>
      <c r="U479" s="33"/>
      <c r="V479" s="33"/>
      <c r="W479" s="33"/>
      <c r="X479" s="33"/>
    </row>
    <row r="480" spans="1:243" s="39" customFormat="1" ht="23.65" customHeight="1">
      <c r="A480" s="216"/>
      <c r="B480" s="156"/>
      <c r="C480" s="855"/>
      <c r="D480" s="1840"/>
      <c r="E480" s="1840"/>
      <c r="F480" s="1840"/>
      <c r="G480" s="1840"/>
      <c r="H480" s="1840"/>
      <c r="I480" s="1840"/>
      <c r="J480" s="1840"/>
      <c r="K480" s="1840"/>
      <c r="L480" s="1840"/>
      <c r="M480" s="576"/>
      <c r="N480" s="303"/>
      <c r="O480" s="302" t="str">
        <f t="shared" si="22"/>
        <v/>
      </c>
      <c r="P480" s="304" t="str">
        <f t="shared" si="23"/>
        <v/>
      </c>
      <c r="Q480" s="47"/>
      <c r="R480" s="341"/>
      <c r="S480" s="33"/>
      <c r="T480" s="33"/>
      <c r="U480" s="33"/>
      <c r="V480" s="33"/>
      <c r="W480" s="33"/>
      <c r="X480" s="33"/>
    </row>
    <row r="481" spans="1:24" s="39" customFormat="1" ht="23.65" customHeight="1">
      <c r="A481" s="216"/>
      <c r="B481" s="156"/>
      <c r="C481" s="855"/>
      <c r="D481" s="1840"/>
      <c r="E481" s="1840"/>
      <c r="F481" s="1840"/>
      <c r="G481" s="1840"/>
      <c r="H481" s="1840"/>
      <c r="I481" s="1840"/>
      <c r="J481" s="1840"/>
      <c r="K481" s="1840"/>
      <c r="L481" s="1840"/>
      <c r="M481" s="576"/>
      <c r="N481" s="303"/>
      <c r="O481" s="302" t="str">
        <f t="shared" si="22"/>
        <v/>
      </c>
      <c r="P481" s="304" t="str">
        <f t="shared" si="23"/>
        <v/>
      </c>
      <c r="Q481" s="47"/>
      <c r="R481" s="341"/>
      <c r="S481" s="33"/>
      <c r="T481" s="33"/>
      <c r="U481" s="33"/>
      <c r="V481" s="33"/>
      <c r="W481" s="33"/>
      <c r="X481" s="33"/>
    </row>
    <row r="482" spans="1:24" s="39" customFormat="1" ht="23.65" customHeight="1">
      <c r="A482" s="216"/>
      <c r="B482" s="156"/>
      <c r="C482" s="855"/>
      <c r="D482" s="1840"/>
      <c r="E482" s="1840"/>
      <c r="F482" s="1840"/>
      <c r="G482" s="1840"/>
      <c r="H482" s="1840"/>
      <c r="I482" s="1840"/>
      <c r="J482" s="1840"/>
      <c r="K482" s="1840"/>
      <c r="L482" s="1840"/>
      <c r="M482" s="576"/>
      <c r="N482" s="303"/>
      <c r="O482" s="302" t="str">
        <f t="shared" si="22"/>
        <v/>
      </c>
      <c r="P482" s="304" t="str">
        <f t="shared" si="23"/>
        <v/>
      </c>
      <c r="Q482" s="47"/>
      <c r="R482" s="341"/>
      <c r="S482" s="33"/>
      <c r="T482" s="33"/>
      <c r="U482" s="33"/>
      <c r="V482" s="33"/>
      <c r="W482" s="33"/>
      <c r="X482" s="33"/>
    </row>
    <row r="483" spans="1:24" s="39" customFormat="1" ht="23.65" customHeight="1">
      <c r="A483" s="216"/>
      <c r="B483" s="156"/>
      <c r="C483" s="855"/>
      <c r="D483" s="1840"/>
      <c r="E483" s="1840"/>
      <c r="F483" s="1840"/>
      <c r="G483" s="1840"/>
      <c r="H483" s="1840"/>
      <c r="I483" s="1840"/>
      <c r="J483" s="1840"/>
      <c r="K483" s="1840"/>
      <c r="L483" s="1840"/>
      <c r="M483" s="576"/>
      <c r="N483" s="303"/>
      <c r="O483" s="302" t="str">
        <f t="shared" si="22"/>
        <v/>
      </c>
      <c r="P483" s="304" t="str">
        <f t="shared" si="23"/>
        <v/>
      </c>
      <c r="Q483" s="47"/>
      <c r="R483" s="341"/>
      <c r="S483" s="33"/>
      <c r="T483" s="33"/>
      <c r="U483" s="33"/>
      <c r="V483" s="33"/>
      <c r="W483" s="33"/>
      <c r="X483" s="33"/>
    </row>
    <row r="484" spans="1:24" s="39" customFormat="1" ht="23.65" customHeight="1">
      <c r="A484" s="216"/>
      <c r="B484" s="156"/>
      <c r="C484" s="855"/>
      <c r="D484" s="1840"/>
      <c r="E484" s="1840"/>
      <c r="F484" s="1840"/>
      <c r="G484" s="1840"/>
      <c r="H484" s="1840"/>
      <c r="I484" s="1840"/>
      <c r="J484" s="1840"/>
      <c r="K484" s="1840"/>
      <c r="L484" s="1840"/>
      <c r="M484" s="576"/>
      <c r="N484" s="303"/>
      <c r="O484" s="302" t="str">
        <f t="shared" si="22"/>
        <v/>
      </c>
      <c r="P484" s="304" t="str">
        <f t="shared" si="23"/>
        <v/>
      </c>
      <c r="Q484" s="47"/>
      <c r="R484" s="341"/>
      <c r="S484" s="33"/>
      <c r="T484" s="33"/>
      <c r="U484" s="33"/>
      <c r="V484" s="33"/>
      <c r="W484" s="33"/>
      <c r="X484" s="33"/>
    </row>
    <row r="485" spans="1:24" s="39" customFormat="1" ht="23.65" customHeight="1">
      <c r="A485" s="216"/>
      <c r="B485" s="156"/>
      <c r="C485" s="855"/>
      <c r="D485" s="1840"/>
      <c r="E485" s="1840"/>
      <c r="F485" s="1840"/>
      <c r="G485" s="1840"/>
      <c r="H485" s="1840"/>
      <c r="I485" s="1840"/>
      <c r="J485" s="1840"/>
      <c r="K485" s="1840"/>
      <c r="L485" s="1840"/>
      <c r="M485" s="576"/>
      <c r="N485" s="303"/>
      <c r="O485" s="302" t="str">
        <f t="shared" si="22"/>
        <v/>
      </c>
      <c r="P485" s="304" t="str">
        <f t="shared" si="23"/>
        <v/>
      </c>
      <c r="Q485" s="47"/>
      <c r="R485" s="341"/>
      <c r="S485" s="33"/>
      <c r="T485" s="33"/>
      <c r="U485" s="33"/>
      <c r="V485" s="33"/>
      <c r="W485" s="33"/>
      <c r="X485" s="33"/>
    </row>
    <row r="486" spans="1:24" s="39" customFormat="1" ht="23.65" customHeight="1">
      <c r="A486" s="216"/>
      <c r="B486" s="156"/>
      <c r="C486" s="855"/>
      <c r="D486" s="1840"/>
      <c r="E486" s="1840"/>
      <c r="F486" s="1840"/>
      <c r="G486" s="1840"/>
      <c r="H486" s="1840"/>
      <c r="I486" s="1840"/>
      <c r="J486" s="1840"/>
      <c r="K486" s="1840"/>
      <c r="L486" s="1840"/>
      <c r="M486" s="576"/>
      <c r="N486" s="303"/>
      <c r="O486" s="302" t="str">
        <f t="shared" si="22"/>
        <v/>
      </c>
      <c r="P486" s="304" t="str">
        <f t="shared" si="23"/>
        <v/>
      </c>
      <c r="Q486" s="47"/>
      <c r="R486" s="341"/>
      <c r="S486" s="33"/>
      <c r="T486" s="33"/>
      <c r="U486" s="33"/>
      <c r="V486" s="33"/>
      <c r="W486" s="33"/>
      <c r="X486" s="33"/>
    </row>
    <row r="487" spans="1:24" s="39" customFormat="1" ht="23.65" customHeight="1">
      <c r="A487" s="216"/>
      <c r="B487" s="156"/>
      <c r="C487" s="855"/>
      <c r="D487" s="1840"/>
      <c r="E487" s="1840"/>
      <c r="F487" s="1840"/>
      <c r="G487" s="1840"/>
      <c r="H487" s="1840"/>
      <c r="I487" s="1840"/>
      <c r="J487" s="1840"/>
      <c r="K487" s="1840"/>
      <c r="L487" s="1840"/>
      <c r="M487" s="576"/>
      <c r="N487" s="303"/>
      <c r="O487" s="302" t="str">
        <f t="shared" si="22"/>
        <v/>
      </c>
      <c r="P487" s="304" t="str">
        <f t="shared" si="23"/>
        <v/>
      </c>
      <c r="Q487" s="47"/>
      <c r="R487" s="341"/>
      <c r="S487" s="33"/>
      <c r="T487" s="33"/>
      <c r="U487" s="33"/>
      <c r="V487" s="33"/>
      <c r="W487" s="33"/>
      <c r="X487" s="33"/>
    </row>
    <row r="488" spans="1:24" s="39" customFormat="1" ht="23.65" customHeight="1">
      <c r="A488" s="216"/>
      <c r="B488" s="156"/>
      <c r="C488" s="855"/>
      <c r="D488" s="1840"/>
      <c r="E488" s="1840"/>
      <c r="F488" s="1840"/>
      <c r="G488" s="1840"/>
      <c r="H488" s="1840"/>
      <c r="I488" s="1840"/>
      <c r="J488" s="1840"/>
      <c r="K488" s="1840"/>
      <c r="L488" s="1840"/>
      <c r="M488" s="576"/>
      <c r="N488" s="303"/>
      <c r="O488" s="302" t="str">
        <f t="shared" si="22"/>
        <v/>
      </c>
      <c r="P488" s="304" t="str">
        <f t="shared" si="23"/>
        <v/>
      </c>
      <c r="Q488" s="47"/>
      <c r="R488" s="341"/>
      <c r="S488" s="33"/>
      <c r="T488" s="33"/>
      <c r="U488" s="33"/>
      <c r="V488" s="33"/>
      <c r="W488" s="33"/>
      <c r="X488" s="33"/>
    </row>
    <row r="489" spans="1:24" s="39" customFormat="1" ht="23.65" customHeight="1">
      <c r="A489" s="216"/>
      <c r="B489" s="156"/>
      <c r="C489" s="855"/>
      <c r="D489" s="1840"/>
      <c r="E489" s="1840"/>
      <c r="F489" s="1840"/>
      <c r="G489" s="1840"/>
      <c r="H489" s="1840"/>
      <c r="I489" s="1840"/>
      <c r="J489" s="1840"/>
      <c r="K489" s="1840"/>
      <c r="L489" s="1840"/>
      <c r="M489" s="576"/>
      <c r="N489" s="303"/>
      <c r="O489" s="302" t="str">
        <f t="shared" si="22"/>
        <v/>
      </c>
      <c r="P489" s="304" t="str">
        <f t="shared" si="23"/>
        <v/>
      </c>
      <c r="Q489" s="47"/>
      <c r="R489" s="341"/>
      <c r="S489" s="33"/>
      <c r="T489" s="33"/>
      <c r="U489" s="33"/>
      <c r="V489" s="33"/>
      <c r="W489" s="33"/>
      <c r="X489" s="33"/>
    </row>
    <row r="490" spans="1:24" s="39" customFormat="1" ht="23.65" customHeight="1">
      <c r="A490" s="216"/>
      <c r="B490" s="156"/>
      <c r="C490" s="855"/>
      <c r="D490" s="1840"/>
      <c r="E490" s="1840"/>
      <c r="F490" s="1840"/>
      <c r="G490" s="1840"/>
      <c r="H490" s="1840"/>
      <c r="I490" s="1840"/>
      <c r="J490" s="1840"/>
      <c r="K490" s="1840"/>
      <c r="L490" s="1840"/>
      <c r="M490" s="576"/>
      <c r="N490" s="303"/>
      <c r="O490" s="302" t="str">
        <f t="shared" si="22"/>
        <v/>
      </c>
      <c r="P490" s="304" t="str">
        <f t="shared" si="23"/>
        <v/>
      </c>
      <c r="Q490" s="47"/>
      <c r="R490" s="341"/>
      <c r="S490" s="33"/>
      <c r="T490" s="33"/>
      <c r="U490" s="33"/>
      <c r="V490" s="33"/>
      <c r="W490" s="33"/>
      <c r="X490" s="33"/>
    </row>
    <row r="491" spans="1:24" s="39" customFormat="1" ht="23.65" customHeight="1">
      <c r="A491" s="216"/>
      <c r="B491" s="156"/>
      <c r="C491" s="855"/>
      <c r="D491" s="1840"/>
      <c r="E491" s="1840"/>
      <c r="F491" s="1840"/>
      <c r="G491" s="1840"/>
      <c r="H491" s="1840"/>
      <c r="I491" s="1840"/>
      <c r="J491" s="1840"/>
      <c r="K491" s="1840"/>
      <c r="L491" s="1840"/>
      <c r="M491" s="576"/>
      <c r="N491" s="303"/>
      <c r="O491" s="302" t="str">
        <f t="shared" si="22"/>
        <v/>
      </c>
      <c r="P491" s="304" t="str">
        <f t="shared" si="23"/>
        <v/>
      </c>
      <c r="Q491" s="47"/>
      <c r="R491" s="341"/>
      <c r="S491" s="33"/>
      <c r="T491" s="33"/>
      <c r="U491" s="33"/>
      <c r="V491" s="33"/>
      <c r="W491" s="33"/>
      <c r="X491" s="33"/>
    </row>
    <row r="492" spans="1:24" s="39" customFormat="1" ht="23.65" customHeight="1">
      <c r="A492" s="216"/>
      <c r="B492" s="156"/>
      <c r="C492" s="156"/>
      <c r="D492" s="1840"/>
      <c r="E492" s="1840"/>
      <c r="F492" s="1840"/>
      <c r="G492" s="1840"/>
      <c r="H492" s="1840"/>
      <c r="I492" s="1840"/>
      <c r="J492" s="1840"/>
      <c r="K492" s="1840"/>
      <c r="L492" s="1841"/>
      <c r="M492" s="576"/>
      <c r="N492" s="303"/>
      <c r="O492" s="302" t="str">
        <f t="shared" si="22"/>
        <v/>
      </c>
      <c r="P492" s="304" t="str">
        <f t="shared" si="23"/>
        <v/>
      </c>
      <c r="Q492" s="47"/>
      <c r="R492" s="341"/>
      <c r="S492" s="33"/>
      <c r="T492" s="33"/>
      <c r="U492" s="33"/>
      <c r="V492" s="33"/>
      <c r="W492" s="33"/>
      <c r="X492" s="33"/>
    </row>
    <row r="493" spans="1:24" s="39" customFormat="1" ht="23.65" customHeight="1">
      <c r="A493" s="216"/>
      <c r="B493" s="156"/>
      <c r="C493" s="156"/>
      <c r="D493" s="1840"/>
      <c r="E493" s="1840"/>
      <c r="F493" s="1840"/>
      <c r="G493" s="1840"/>
      <c r="H493" s="1840"/>
      <c r="I493" s="1840"/>
      <c r="J493" s="1840"/>
      <c r="K493" s="1840"/>
      <c r="L493" s="1841"/>
      <c r="M493" s="576"/>
      <c r="N493" s="303"/>
      <c r="O493" s="302" t="str">
        <f t="shared" si="22"/>
        <v/>
      </c>
      <c r="P493" s="304" t="str">
        <f t="shared" si="23"/>
        <v/>
      </c>
      <c r="Q493" s="47"/>
      <c r="R493" s="341"/>
      <c r="S493" s="33"/>
      <c r="T493" s="33"/>
      <c r="U493" s="33"/>
      <c r="V493" s="33"/>
      <c r="W493" s="33"/>
      <c r="X493" s="33"/>
    </row>
    <row r="494" spans="1:24" s="39" customFormat="1" ht="23.65" customHeight="1">
      <c r="A494" s="216"/>
      <c r="B494" s="156"/>
      <c r="C494" s="156"/>
      <c r="D494" s="1840"/>
      <c r="E494" s="1840"/>
      <c r="F494" s="1840"/>
      <c r="G494" s="1840"/>
      <c r="H494" s="1840"/>
      <c r="I494" s="1840"/>
      <c r="J494" s="1840"/>
      <c r="K494" s="1840"/>
      <c r="L494" s="1841"/>
      <c r="M494" s="576"/>
      <c r="N494" s="303"/>
      <c r="O494" s="302" t="str">
        <f t="shared" si="22"/>
        <v/>
      </c>
      <c r="P494" s="304" t="str">
        <f t="shared" si="23"/>
        <v/>
      </c>
      <c r="Q494" s="47"/>
      <c r="R494" s="341"/>
      <c r="S494" s="33"/>
      <c r="T494" s="33"/>
      <c r="U494" s="33"/>
      <c r="V494" s="33"/>
      <c r="W494" s="33"/>
      <c r="X494" s="33"/>
    </row>
    <row r="495" spans="1:24" s="39" customFormat="1" ht="23.65" customHeight="1">
      <c r="A495" s="216"/>
      <c r="B495" s="156"/>
      <c r="C495" s="156"/>
      <c r="D495" s="1840"/>
      <c r="E495" s="1840"/>
      <c r="F495" s="1840"/>
      <c r="G495" s="1840"/>
      <c r="H495" s="1840"/>
      <c r="I495" s="1840"/>
      <c r="J495" s="1840"/>
      <c r="K495" s="1840"/>
      <c r="L495" s="1841"/>
      <c r="M495" s="576"/>
      <c r="N495" s="303"/>
      <c r="O495" s="302" t="str">
        <f t="shared" si="22"/>
        <v/>
      </c>
      <c r="P495" s="304" t="str">
        <f t="shared" si="23"/>
        <v/>
      </c>
      <c r="Q495" s="47"/>
      <c r="R495" s="341"/>
      <c r="S495" s="33"/>
      <c r="T495" s="33"/>
      <c r="U495" s="33"/>
      <c r="V495" s="33"/>
      <c r="W495" s="33"/>
      <c r="X495" s="33"/>
    </row>
    <row r="496" spans="1:24" s="39" customFormat="1" ht="23.65" customHeight="1">
      <c r="A496" s="216"/>
      <c r="B496" s="156"/>
      <c r="C496" s="156"/>
      <c r="D496" s="1840"/>
      <c r="E496" s="1840"/>
      <c r="F496" s="1840"/>
      <c r="G496" s="1840"/>
      <c r="H496" s="1840"/>
      <c r="I496" s="1840"/>
      <c r="J496" s="1840"/>
      <c r="K496" s="1840"/>
      <c r="L496" s="1841"/>
      <c r="M496" s="576"/>
      <c r="N496" s="303"/>
      <c r="O496" s="302" t="str">
        <f t="shared" si="22"/>
        <v/>
      </c>
      <c r="P496" s="304" t="str">
        <f t="shared" si="23"/>
        <v/>
      </c>
      <c r="Q496" s="47"/>
      <c r="R496" s="341"/>
      <c r="S496" s="33"/>
      <c r="T496" s="33"/>
      <c r="U496" s="33"/>
      <c r="V496" s="33"/>
      <c r="W496" s="33"/>
      <c r="X496" s="33"/>
    </row>
    <row r="497" spans="1:243" s="39" customFormat="1" ht="23.65" customHeight="1">
      <c r="A497" s="216"/>
      <c r="B497" s="156"/>
      <c r="C497" s="156"/>
      <c r="D497" s="1840"/>
      <c r="E497" s="1840"/>
      <c r="F497" s="1840"/>
      <c r="G497" s="1840"/>
      <c r="H497" s="1840"/>
      <c r="I497" s="1840"/>
      <c r="J497" s="1840"/>
      <c r="K497" s="1840"/>
      <c r="L497" s="1841"/>
      <c r="M497" s="576"/>
      <c r="N497" s="303"/>
      <c r="O497" s="302" t="str">
        <f t="shared" si="22"/>
        <v/>
      </c>
      <c r="P497" s="304" t="str">
        <f t="shared" si="23"/>
        <v/>
      </c>
      <c r="Q497" s="47"/>
      <c r="R497" s="341"/>
      <c r="S497" s="33"/>
      <c r="T497" s="33"/>
      <c r="U497" s="33"/>
      <c r="V497" s="33"/>
      <c r="W497" s="33"/>
      <c r="X497" s="33"/>
    </row>
    <row r="498" spans="1:243" s="39" customFormat="1" ht="23.65" customHeight="1">
      <c r="A498" s="216"/>
      <c r="B498" s="156"/>
      <c r="C498" s="156"/>
      <c r="D498" s="1840"/>
      <c r="E498" s="1840"/>
      <c r="F498" s="1840"/>
      <c r="G498" s="1840"/>
      <c r="H498" s="1840"/>
      <c r="I498" s="1840"/>
      <c r="J498" s="1840"/>
      <c r="K498" s="1840"/>
      <c r="L498" s="1841"/>
      <c r="M498" s="576"/>
      <c r="N498" s="303"/>
      <c r="O498" s="302" t="str">
        <f t="shared" si="22"/>
        <v/>
      </c>
      <c r="P498" s="304" t="str">
        <f t="shared" si="23"/>
        <v/>
      </c>
      <c r="Q498" s="47"/>
      <c r="R498" s="341"/>
      <c r="S498" s="33"/>
      <c r="T498" s="33"/>
      <c r="U498" s="33"/>
      <c r="V498" s="33"/>
      <c r="W498" s="33"/>
      <c r="X498" s="33"/>
    </row>
    <row r="499" spans="1:243" s="39" customFormat="1" ht="23.65" customHeight="1">
      <c r="A499" s="216"/>
      <c r="B499" s="156"/>
      <c r="C499" s="855"/>
      <c r="D499" s="1840"/>
      <c r="E499" s="1840"/>
      <c r="F499" s="1840"/>
      <c r="G499" s="1840"/>
      <c r="H499" s="1840"/>
      <c r="I499" s="1840"/>
      <c r="J499" s="1840"/>
      <c r="K499" s="1840"/>
      <c r="L499" s="1840"/>
      <c r="M499" s="576"/>
      <c r="N499" s="303"/>
      <c r="O499" s="302" t="str">
        <f t="shared" si="22"/>
        <v/>
      </c>
      <c r="P499" s="304" t="str">
        <f t="shared" si="23"/>
        <v/>
      </c>
      <c r="Q499" s="47"/>
      <c r="R499" s="341"/>
      <c r="S499" s="33"/>
      <c r="T499" s="33"/>
      <c r="U499" s="33"/>
      <c r="V499" s="33"/>
      <c r="W499" s="33"/>
      <c r="X499" s="33"/>
    </row>
    <row r="500" spans="1:243" s="42" customFormat="1" ht="6" customHeight="1">
      <c r="A500" s="363"/>
      <c r="B500" s="18"/>
      <c r="C500" s="822"/>
      <c r="D500" s="822"/>
      <c r="E500" s="823"/>
      <c r="F500" s="823"/>
      <c r="G500" s="823"/>
      <c r="H500" s="823"/>
      <c r="I500" s="823"/>
      <c r="J500" s="823"/>
      <c r="K500" s="822"/>
      <c r="L500" s="822"/>
      <c r="M500" s="18"/>
      <c r="N500" s="18"/>
      <c r="O500" s="258"/>
      <c r="P500" s="258"/>
      <c r="Q500" s="1"/>
      <c r="R500" s="374"/>
      <c r="S500" s="34"/>
      <c r="T500" s="34"/>
      <c r="U500" s="34"/>
      <c r="V500" s="34"/>
      <c r="W500" s="34"/>
      <c r="X500" s="34"/>
    </row>
    <row r="501" spans="1:243" s="38" customFormat="1" ht="21" customHeight="1">
      <c r="A501" s="370"/>
      <c r="B501" s="1852" t="s">
        <v>68</v>
      </c>
      <c r="C501" s="1853"/>
      <c r="D501" s="1853"/>
      <c r="E501" s="1853"/>
      <c r="F501" s="1853"/>
      <c r="G501" s="1853"/>
      <c r="H501" s="1853"/>
      <c r="I501" s="1853"/>
      <c r="J501" s="1853"/>
      <c r="K501" s="1853"/>
      <c r="L501" s="1853"/>
      <c r="M501" s="1852"/>
      <c r="N501" s="1852"/>
      <c r="O501" s="1852"/>
      <c r="P501" s="1852"/>
      <c r="Q501" s="1852"/>
      <c r="R501" s="388"/>
      <c r="S501" s="37"/>
      <c r="T501" s="37"/>
      <c r="U501" s="37"/>
      <c r="V501" s="37"/>
      <c r="W501" s="37"/>
      <c r="X501" s="37"/>
    </row>
    <row r="502" spans="1:243" s="39" customFormat="1" ht="12.75" customHeight="1">
      <c r="A502" s="363"/>
      <c r="B502" s="27" t="str">
        <f>'1-MPN'!$B$64</f>
        <v>FAPESP,  SETEMBRO DE 2015</v>
      </c>
      <c r="C502" s="899"/>
      <c r="D502" s="899"/>
      <c r="E502" s="899"/>
      <c r="F502" s="899"/>
      <c r="G502" s="899"/>
      <c r="H502" s="899"/>
      <c r="I502" s="899"/>
      <c r="J502" s="899"/>
      <c r="K502" s="899"/>
      <c r="L502" s="899"/>
      <c r="M502" s="27"/>
      <c r="N502" s="27"/>
      <c r="O502" s="27"/>
      <c r="P502" s="27"/>
      <c r="Q502" s="27">
        <v>2</v>
      </c>
      <c r="R502" s="373"/>
      <c r="S502" s="33"/>
      <c r="T502" s="33"/>
      <c r="U502" s="33"/>
      <c r="V502" s="33"/>
      <c r="W502" s="33"/>
      <c r="X502" s="33"/>
    </row>
    <row r="503" spans="1:243" s="51" customFormat="1" ht="18">
      <c r="A503" s="573"/>
      <c r="B503" s="602" t="str">
        <f>B457</f>
        <v>8- DESPESAS COM DIÁRIAS NO PAÍS E NO EXTERIOR</v>
      </c>
      <c r="C503" s="832"/>
      <c r="D503" s="832"/>
      <c r="E503" s="831"/>
      <c r="F503" s="831"/>
      <c r="G503" s="831"/>
      <c r="H503" s="831"/>
      <c r="I503" s="831"/>
      <c r="J503" s="832"/>
      <c r="K503" s="831"/>
      <c r="L503" s="831"/>
      <c r="R503" s="573"/>
    </row>
    <row r="504" spans="1:243" s="38" customFormat="1" ht="31.5" customHeight="1">
      <c r="A504" s="370"/>
      <c r="B504" s="567" t="s">
        <v>1</v>
      </c>
      <c r="C504" s="814" t="s">
        <v>7</v>
      </c>
      <c r="D504" s="1581" t="s">
        <v>8</v>
      </c>
      <c r="E504" s="1581"/>
      <c r="F504" s="1581"/>
      <c r="G504" s="1581"/>
      <c r="H504" s="1581"/>
      <c r="I504" s="1581"/>
      <c r="J504" s="1581"/>
      <c r="K504" s="1581"/>
      <c r="L504" s="1581"/>
      <c r="M504" s="305" t="s">
        <v>142</v>
      </c>
      <c r="N504" s="566" t="s">
        <v>3</v>
      </c>
      <c r="O504" s="419" t="s">
        <v>108</v>
      </c>
      <c r="P504" s="419" t="s">
        <v>110</v>
      </c>
      <c r="Q504" s="567" t="s">
        <v>2</v>
      </c>
      <c r="R504" s="388"/>
      <c r="S504" s="37"/>
      <c r="T504" s="37"/>
      <c r="U504" s="37"/>
      <c r="V504" s="37"/>
      <c r="W504" s="37"/>
      <c r="X504" s="37"/>
    </row>
    <row r="505" spans="1:243" s="39" customFormat="1" ht="23.65" customHeight="1">
      <c r="A505" s="216"/>
      <c r="B505" s="156"/>
      <c r="C505" s="855"/>
      <c r="D505" s="1840"/>
      <c r="E505" s="1840"/>
      <c r="F505" s="1840"/>
      <c r="G505" s="1840"/>
      <c r="H505" s="1840"/>
      <c r="I505" s="1840"/>
      <c r="J505" s="1840"/>
      <c r="K505" s="1840"/>
      <c r="L505" s="1840"/>
      <c r="M505" s="576"/>
      <c r="N505" s="303"/>
      <c r="O505" s="302" t="str">
        <f t="shared" ref="O505:O545" si="24">IF(M505="DIP",C505*N505,"")</f>
        <v/>
      </c>
      <c r="P505" s="304" t="str">
        <f t="shared" ref="P505:P545" si="25">IF(M505="DIE",C505*N505,"")</f>
        <v/>
      </c>
      <c r="Q505" s="47"/>
      <c r="R505" s="341"/>
      <c r="S505" s="33"/>
      <c r="T505" s="33"/>
      <c r="U505" s="33"/>
      <c r="V505" s="33"/>
      <c r="W505" s="33"/>
      <c r="X505" s="33"/>
      <c r="IH505" s="40"/>
      <c r="II505" s="41"/>
    </row>
    <row r="506" spans="1:243" s="39" customFormat="1" ht="23.65" customHeight="1">
      <c r="A506" s="216"/>
      <c r="B506" s="156"/>
      <c r="C506" s="855"/>
      <c r="D506" s="1840"/>
      <c r="E506" s="1840"/>
      <c r="F506" s="1840"/>
      <c r="G506" s="1840"/>
      <c r="H506" s="1840"/>
      <c r="I506" s="1840"/>
      <c r="J506" s="1840"/>
      <c r="K506" s="1840"/>
      <c r="L506" s="1840"/>
      <c r="M506" s="576"/>
      <c r="N506" s="303"/>
      <c r="O506" s="302" t="str">
        <f t="shared" si="24"/>
        <v/>
      </c>
      <c r="P506" s="304" t="str">
        <f t="shared" si="25"/>
        <v/>
      </c>
      <c r="Q506" s="47"/>
      <c r="R506" s="341"/>
      <c r="S506" s="33"/>
      <c r="T506" s="33"/>
      <c r="U506" s="33"/>
      <c r="V506" s="33"/>
      <c r="W506" s="33"/>
      <c r="X506" s="33"/>
      <c r="IH506" s="40"/>
      <c r="II506" s="41"/>
    </row>
    <row r="507" spans="1:243" s="39" customFormat="1" ht="23.65" customHeight="1">
      <c r="A507" s="216"/>
      <c r="B507" s="156"/>
      <c r="C507" s="855"/>
      <c r="D507" s="1840"/>
      <c r="E507" s="1840"/>
      <c r="F507" s="1840"/>
      <c r="G507" s="1840"/>
      <c r="H507" s="1840"/>
      <c r="I507" s="1840"/>
      <c r="J507" s="1840"/>
      <c r="K507" s="1840"/>
      <c r="L507" s="1840"/>
      <c r="M507" s="576"/>
      <c r="N507" s="303"/>
      <c r="O507" s="302" t="str">
        <f t="shared" si="24"/>
        <v/>
      </c>
      <c r="P507" s="304" t="str">
        <f t="shared" si="25"/>
        <v/>
      </c>
      <c r="Q507" s="47"/>
      <c r="R507" s="341"/>
      <c r="S507" s="33"/>
      <c r="T507" s="33"/>
      <c r="U507" s="33"/>
      <c r="V507" s="33"/>
      <c r="W507" s="33"/>
      <c r="X507" s="33"/>
      <c r="IH507" s="41"/>
      <c r="II507" s="41"/>
    </row>
    <row r="508" spans="1:243" s="39" customFormat="1" ht="23.65" customHeight="1">
      <c r="A508" s="216"/>
      <c r="B508" s="156"/>
      <c r="C508" s="855"/>
      <c r="D508" s="1840"/>
      <c r="E508" s="1840"/>
      <c r="F508" s="1840"/>
      <c r="G508" s="1840"/>
      <c r="H508" s="1840"/>
      <c r="I508" s="1840"/>
      <c r="J508" s="1840"/>
      <c r="K508" s="1840"/>
      <c r="L508" s="1840"/>
      <c r="M508" s="576"/>
      <c r="N508" s="303"/>
      <c r="O508" s="302" t="str">
        <f t="shared" si="24"/>
        <v/>
      </c>
      <c r="P508" s="304" t="str">
        <f t="shared" si="25"/>
        <v/>
      </c>
      <c r="Q508" s="47"/>
      <c r="R508" s="341"/>
      <c r="S508" s="33"/>
      <c r="T508" s="33"/>
      <c r="U508" s="33"/>
      <c r="V508" s="33"/>
      <c r="W508" s="33"/>
      <c r="X508" s="33"/>
      <c r="IH508" s="41"/>
      <c r="II508" s="41"/>
    </row>
    <row r="509" spans="1:243" s="39" customFormat="1" ht="23.65" customHeight="1">
      <c r="A509" s="216"/>
      <c r="B509" s="156"/>
      <c r="C509" s="855"/>
      <c r="D509" s="1840"/>
      <c r="E509" s="1840"/>
      <c r="F509" s="1840"/>
      <c r="G509" s="1840"/>
      <c r="H509" s="1840"/>
      <c r="I509" s="1840"/>
      <c r="J509" s="1840"/>
      <c r="K509" s="1840"/>
      <c r="L509" s="1840"/>
      <c r="M509" s="576"/>
      <c r="N509" s="303"/>
      <c r="O509" s="302" t="str">
        <f t="shared" si="24"/>
        <v/>
      </c>
      <c r="P509" s="304" t="str">
        <f t="shared" si="25"/>
        <v/>
      </c>
      <c r="Q509" s="47"/>
      <c r="R509" s="341"/>
      <c r="S509" s="33"/>
      <c r="T509" s="33"/>
      <c r="U509" s="33"/>
      <c r="V509" s="33"/>
      <c r="W509" s="33"/>
      <c r="X509" s="33"/>
    </row>
    <row r="510" spans="1:243" s="39" customFormat="1" ht="23.65" customHeight="1">
      <c r="A510" s="216"/>
      <c r="B510" s="156"/>
      <c r="C510" s="855"/>
      <c r="D510" s="1840"/>
      <c r="E510" s="1840"/>
      <c r="F510" s="1840"/>
      <c r="G510" s="1840"/>
      <c r="H510" s="1840"/>
      <c r="I510" s="1840"/>
      <c r="J510" s="1840"/>
      <c r="K510" s="1840"/>
      <c r="L510" s="1840"/>
      <c r="M510" s="576"/>
      <c r="N510" s="303"/>
      <c r="O510" s="302" t="str">
        <f t="shared" si="24"/>
        <v/>
      </c>
      <c r="P510" s="304" t="str">
        <f t="shared" si="25"/>
        <v/>
      </c>
      <c r="Q510" s="47"/>
      <c r="R510" s="341"/>
      <c r="S510" s="33"/>
      <c r="T510" s="33"/>
      <c r="U510" s="33"/>
      <c r="V510" s="33"/>
      <c r="W510" s="33"/>
      <c r="X510" s="33"/>
    </row>
    <row r="511" spans="1:243" s="39" customFormat="1" ht="23.65" customHeight="1">
      <c r="A511" s="216"/>
      <c r="B511" s="156"/>
      <c r="C511" s="855"/>
      <c r="D511" s="1840"/>
      <c r="E511" s="1840"/>
      <c r="F511" s="1840"/>
      <c r="G511" s="1840"/>
      <c r="H511" s="1840"/>
      <c r="I511" s="1840"/>
      <c r="J511" s="1840"/>
      <c r="K511" s="1840"/>
      <c r="L511" s="1840"/>
      <c r="M511" s="576"/>
      <c r="N511" s="303"/>
      <c r="O511" s="302" t="str">
        <f t="shared" si="24"/>
        <v/>
      </c>
      <c r="P511" s="304" t="str">
        <f t="shared" si="25"/>
        <v/>
      </c>
      <c r="Q511" s="47"/>
      <c r="R511" s="341"/>
      <c r="S511" s="33"/>
      <c r="T511" s="33"/>
      <c r="U511" s="33"/>
      <c r="V511" s="33"/>
      <c r="W511" s="33"/>
      <c r="X511" s="33"/>
    </row>
    <row r="512" spans="1:243" s="39" customFormat="1" ht="23.65" customHeight="1">
      <c r="A512" s="216"/>
      <c r="B512" s="156"/>
      <c r="C512" s="855"/>
      <c r="D512" s="1840"/>
      <c r="E512" s="1840"/>
      <c r="F512" s="1840"/>
      <c r="G512" s="1840"/>
      <c r="H512" s="1840"/>
      <c r="I512" s="1840"/>
      <c r="J512" s="1840"/>
      <c r="K512" s="1840"/>
      <c r="L512" s="1840"/>
      <c r="M512" s="576"/>
      <c r="N512" s="303"/>
      <c r="O512" s="302" t="str">
        <f t="shared" si="24"/>
        <v/>
      </c>
      <c r="P512" s="304" t="str">
        <f t="shared" si="25"/>
        <v/>
      </c>
      <c r="Q512" s="47"/>
      <c r="R512" s="341"/>
      <c r="S512" s="33"/>
      <c r="T512" s="33"/>
      <c r="U512" s="33"/>
      <c r="V512" s="33"/>
      <c r="W512" s="33"/>
      <c r="X512" s="33"/>
    </row>
    <row r="513" spans="1:243" s="39" customFormat="1" ht="23.65" customHeight="1">
      <c r="A513" s="216"/>
      <c r="B513" s="156"/>
      <c r="C513" s="855"/>
      <c r="D513" s="1840"/>
      <c r="E513" s="1840"/>
      <c r="F513" s="1840"/>
      <c r="G513" s="1840"/>
      <c r="H513" s="1840"/>
      <c r="I513" s="1840"/>
      <c r="J513" s="1840"/>
      <c r="K513" s="1840"/>
      <c r="L513" s="1840"/>
      <c r="M513" s="576"/>
      <c r="N513" s="303"/>
      <c r="O513" s="302" t="str">
        <f t="shared" si="24"/>
        <v/>
      </c>
      <c r="P513" s="304" t="str">
        <f t="shared" si="25"/>
        <v/>
      </c>
      <c r="Q513" s="47"/>
      <c r="R513" s="341"/>
      <c r="S513" s="33"/>
      <c r="T513" s="33"/>
      <c r="U513" s="33"/>
      <c r="V513" s="33"/>
      <c r="W513" s="33"/>
      <c r="X513" s="33"/>
    </row>
    <row r="514" spans="1:243" s="39" customFormat="1" ht="23.65" customHeight="1">
      <c r="A514" s="216"/>
      <c r="B514" s="156"/>
      <c r="C514" s="855"/>
      <c r="D514" s="1840"/>
      <c r="E514" s="1840"/>
      <c r="F514" s="1840"/>
      <c r="G514" s="1840"/>
      <c r="H514" s="1840"/>
      <c r="I514" s="1840"/>
      <c r="J514" s="1840"/>
      <c r="K514" s="1840"/>
      <c r="L514" s="1840"/>
      <c r="M514" s="576"/>
      <c r="N514" s="303"/>
      <c r="O514" s="302" t="str">
        <f t="shared" si="24"/>
        <v/>
      </c>
      <c r="P514" s="304" t="str">
        <f t="shared" si="25"/>
        <v/>
      </c>
      <c r="Q514" s="47"/>
      <c r="R514" s="341"/>
      <c r="S514" s="33"/>
      <c r="T514" s="33"/>
      <c r="U514" s="33"/>
      <c r="V514" s="33"/>
      <c r="W514" s="33"/>
      <c r="X514" s="33"/>
    </row>
    <row r="515" spans="1:243" s="39" customFormat="1" ht="23.65" customHeight="1">
      <c r="A515" s="216"/>
      <c r="B515" s="156"/>
      <c r="C515" s="855"/>
      <c r="D515" s="1840"/>
      <c r="E515" s="1840"/>
      <c r="F515" s="1840"/>
      <c r="G515" s="1840"/>
      <c r="H515" s="1840"/>
      <c r="I515" s="1840"/>
      <c r="J515" s="1840"/>
      <c r="K515" s="1840"/>
      <c r="L515" s="1840"/>
      <c r="M515" s="576"/>
      <c r="N515" s="303"/>
      <c r="O515" s="302" t="str">
        <f t="shared" si="24"/>
        <v/>
      </c>
      <c r="P515" s="304" t="str">
        <f t="shared" si="25"/>
        <v/>
      </c>
      <c r="Q515" s="47"/>
      <c r="R515" s="341"/>
      <c r="S515" s="33"/>
      <c r="T515" s="33"/>
      <c r="U515" s="33"/>
      <c r="V515" s="33"/>
      <c r="W515" s="33"/>
      <c r="X515" s="33"/>
      <c r="IH515" s="40"/>
      <c r="II515" s="41"/>
    </row>
    <row r="516" spans="1:243" s="39" customFormat="1" ht="23.65" customHeight="1">
      <c r="A516" s="216"/>
      <c r="B516" s="156"/>
      <c r="C516" s="855"/>
      <c r="D516" s="1840"/>
      <c r="E516" s="1840"/>
      <c r="F516" s="1840"/>
      <c r="G516" s="1840"/>
      <c r="H516" s="1840"/>
      <c r="I516" s="1840"/>
      <c r="J516" s="1840"/>
      <c r="K516" s="1840"/>
      <c r="L516" s="1840"/>
      <c r="M516" s="576"/>
      <c r="N516" s="303"/>
      <c r="O516" s="302" t="str">
        <f t="shared" si="24"/>
        <v/>
      </c>
      <c r="P516" s="304" t="str">
        <f t="shared" si="25"/>
        <v/>
      </c>
      <c r="Q516" s="47"/>
      <c r="R516" s="341"/>
      <c r="S516" s="33"/>
      <c r="T516" s="33"/>
      <c r="U516" s="33"/>
      <c r="V516" s="33"/>
      <c r="W516" s="33"/>
      <c r="X516" s="33"/>
      <c r="IH516" s="41"/>
      <c r="II516" s="41"/>
    </row>
    <row r="517" spans="1:243" s="39" customFormat="1" ht="23.65" customHeight="1">
      <c r="A517" s="216"/>
      <c r="B517" s="156"/>
      <c r="C517" s="855"/>
      <c r="D517" s="1840"/>
      <c r="E517" s="1840"/>
      <c r="F517" s="1840"/>
      <c r="G517" s="1840"/>
      <c r="H517" s="1840"/>
      <c r="I517" s="1840"/>
      <c r="J517" s="1840"/>
      <c r="K517" s="1840"/>
      <c r="L517" s="1840"/>
      <c r="M517" s="576"/>
      <c r="N517" s="303"/>
      <c r="O517" s="302" t="str">
        <f t="shared" si="24"/>
        <v/>
      </c>
      <c r="P517" s="304" t="str">
        <f t="shared" si="25"/>
        <v/>
      </c>
      <c r="Q517" s="47"/>
      <c r="R517" s="341"/>
      <c r="S517" s="33"/>
      <c r="T517" s="33"/>
      <c r="U517" s="33"/>
      <c r="V517" s="33"/>
      <c r="W517" s="33"/>
      <c r="X517" s="33"/>
      <c r="IH517" s="41"/>
      <c r="II517" s="41"/>
    </row>
    <row r="518" spans="1:243" s="39" customFormat="1" ht="23.65" customHeight="1">
      <c r="A518" s="216"/>
      <c r="B518" s="156"/>
      <c r="C518" s="855"/>
      <c r="D518" s="1840"/>
      <c r="E518" s="1840"/>
      <c r="F518" s="1840"/>
      <c r="G518" s="1840"/>
      <c r="H518" s="1840"/>
      <c r="I518" s="1840"/>
      <c r="J518" s="1840"/>
      <c r="K518" s="1840"/>
      <c r="L518" s="1840"/>
      <c r="M518" s="576"/>
      <c r="N518" s="303"/>
      <c r="O518" s="302" t="str">
        <f t="shared" si="24"/>
        <v/>
      </c>
      <c r="P518" s="304" t="str">
        <f t="shared" si="25"/>
        <v/>
      </c>
      <c r="Q518" s="47"/>
      <c r="R518" s="341"/>
      <c r="S518" s="33"/>
      <c r="T518" s="33"/>
      <c r="U518" s="33"/>
      <c r="V518" s="33"/>
      <c r="W518" s="33"/>
      <c r="X518" s="33"/>
    </row>
    <row r="519" spans="1:243" s="39" customFormat="1" ht="23.65" customHeight="1">
      <c r="A519" s="216"/>
      <c r="B519" s="156"/>
      <c r="C519" s="855"/>
      <c r="D519" s="1840"/>
      <c r="E519" s="1840"/>
      <c r="F519" s="1840"/>
      <c r="G519" s="1840"/>
      <c r="H519" s="1840"/>
      <c r="I519" s="1840"/>
      <c r="J519" s="1840"/>
      <c r="K519" s="1840"/>
      <c r="L519" s="1840"/>
      <c r="M519" s="576"/>
      <c r="N519" s="303"/>
      <c r="O519" s="302" t="str">
        <f t="shared" si="24"/>
        <v/>
      </c>
      <c r="P519" s="304" t="str">
        <f t="shared" si="25"/>
        <v/>
      </c>
      <c r="Q519" s="47"/>
      <c r="R519" s="341"/>
      <c r="S519" s="33"/>
      <c r="T519" s="33"/>
      <c r="U519" s="33"/>
      <c r="V519" s="33"/>
      <c r="W519" s="33"/>
      <c r="X519" s="33"/>
      <c r="IH519" s="41"/>
      <c r="II519" s="41"/>
    </row>
    <row r="520" spans="1:243" s="39" customFormat="1" ht="23.65" customHeight="1">
      <c r="A520" s="216"/>
      <c r="B520" s="156"/>
      <c r="C520" s="855"/>
      <c r="D520" s="1840"/>
      <c r="E520" s="1840"/>
      <c r="F520" s="1840"/>
      <c r="G520" s="1840"/>
      <c r="H520" s="1840"/>
      <c r="I520" s="1840"/>
      <c r="J520" s="1840"/>
      <c r="K520" s="1840"/>
      <c r="L520" s="1840"/>
      <c r="M520" s="576"/>
      <c r="N520" s="303"/>
      <c r="O520" s="302" t="str">
        <f t="shared" si="24"/>
        <v/>
      </c>
      <c r="P520" s="304" t="str">
        <f t="shared" si="25"/>
        <v/>
      </c>
      <c r="Q520" s="47"/>
      <c r="R520" s="341"/>
      <c r="S520" s="33"/>
      <c r="T520" s="33"/>
      <c r="U520" s="33"/>
      <c r="V520" s="33"/>
      <c r="W520" s="33"/>
      <c r="X520" s="33"/>
    </row>
    <row r="521" spans="1:243" s="39" customFormat="1" ht="23.65" customHeight="1">
      <c r="A521" s="216"/>
      <c r="B521" s="156"/>
      <c r="C521" s="855"/>
      <c r="D521" s="1840"/>
      <c r="E521" s="1840"/>
      <c r="F521" s="1840"/>
      <c r="G521" s="1840"/>
      <c r="H521" s="1840"/>
      <c r="I521" s="1840"/>
      <c r="J521" s="1840"/>
      <c r="K521" s="1840"/>
      <c r="L521" s="1840"/>
      <c r="M521" s="576"/>
      <c r="N521" s="303"/>
      <c r="O521" s="302" t="str">
        <f t="shared" si="24"/>
        <v/>
      </c>
      <c r="P521" s="304" t="str">
        <f t="shared" si="25"/>
        <v/>
      </c>
      <c r="Q521" s="47"/>
      <c r="R521" s="341"/>
      <c r="S521" s="33"/>
      <c r="T521" s="33"/>
      <c r="U521" s="33"/>
      <c r="V521" s="33"/>
      <c r="W521" s="33"/>
      <c r="X521" s="33"/>
    </row>
    <row r="522" spans="1:243" s="39" customFormat="1" ht="23.65" customHeight="1">
      <c r="A522" s="216"/>
      <c r="B522" s="156"/>
      <c r="C522" s="855"/>
      <c r="D522" s="1840"/>
      <c r="E522" s="1840"/>
      <c r="F522" s="1840"/>
      <c r="G522" s="1840"/>
      <c r="H522" s="1840"/>
      <c r="I522" s="1840"/>
      <c r="J522" s="1840"/>
      <c r="K522" s="1840"/>
      <c r="L522" s="1840"/>
      <c r="M522" s="576"/>
      <c r="N522" s="303"/>
      <c r="O522" s="302" t="str">
        <f t="shared" si="24"/>
        <v/>
      </c>
      <c r="P522" s="304" t="str">
        <f t="shared" si="25"/>
        <v/>
      </c>
      <c r="Q522" s="47"/>
      <c r="R522" s="341"/>
      <c r="S522" s="33"/>
      <c r="T522" s="33"/>
      <c r="U522" s="33"/>
      <c r="V522" s="33"/>
      <c r="W522" s="33"/>
      <c r="X522" s="33"/>
    </row>
    <row r="523" spans="1:243" s="39" customFormat="1" ht="23.65" customHeight="1">
      <c r="A523" s="216"/>
      <c r="B523" s="156"/>
      <c r="C523" s="855"/>
      <c r="D523" s="1840"/>
      <c r="E523" s="1840"/>
      <c r="F523" s="1840"/>
      <c r="G523" s="1840"/>
      <c r="H523" s="1840"/>
      <c r="I523" s="1840"/>
      <c r="J523" s="1840"/>
      <c r="K523" s="1840"/>
      <c r="L523" s="1840"/>
      <c r="M523" s="576"/>
      <c r="N523" s="303"/>
      <c r="O523" s="302" t="str">
        <f t="shared" si="24"/>
        <v/>
      </c>
      <c r="P523" s="304" t="str">
        <f t="shared" si="25"/>
        <v/>
      </c>
      <c r="Q523" s="47"/>
      <c r="R523" s="341"/>
      <c r="S523" s="33"/>
      <c r="T523" s="33"/>
      <c r="U523" s="33"/>
      <c r="V523" s="33"/>
      <c r="W523" s="33"/>
      <c r="X523" s="33"/>
    </row>
    <row r="524" spans="1:243" s="39" customFormat="1" ht="23.65" customHeight="1">
      <c r="A524" s="216"/>
      <c r="B524" s="156"/>
      <c r="C524" s="855"/>
      <c r="D524" s="1840"/>
      <c r="E524" s="1840"/>
      <c r="F524" s="1840"/>
      <c r="G524" s="1840"/>
      <c r="H524" s="1840"/>
      <c r="I524" s="1840"/>
      <c r="J524" s="1840"/>
      <c r="K524" s="1840"/>
      <c r="L524" s="1840"/>
      <c r="M524" s="576"/>
      <c r="N524" s="303"/>
      <c r="O524" s="302" t="str">
        <f t="shared" si="24"/>
        <v/>
      </c>
      <c r="P524" s="304" t="str">
        <f t="shared" si="25"/>
        <v/>
      </c>
      <c r="Q524" s="47"/>
      <c r="R524" s="341"/>
      <c r="S524" s="33"/>
      <c r="T524" s="33"/>
      <c r="U524" s="33"/>
      <c r="V524" s="33"/>
      <c r="W524" s="33"/>
      <c r="X524" s="33"/>
    </row>
    <row r="525" spans="1:243" s="39" customFormat="1" ht="23.65" customHeight="1">
      <c r="A525" s="216"/>
      <c r="B525" s="156"/>
      <c r="C525" s="855"/>
      <c r="D525" s="1840"/>
      <c r="E525" s="1840"/>
      <c r="F525" s="1840"/>
      <c r="G525" s="1840"/>
      <c r="H525" s="1840"/>
      <c r="I525" s="1840"/>
      <c r="J525" s="1840"/>
      <c r="K525" s="1840"/>
      <c r="L525" s="1840"/>
      <c r="M525" s="576"/>
      <c r="N525" s="303"/>
      <c r="O525" s="302" t="str">
        <f t="shared" si="24"/>
        <v/>
      </c>
      <c r="P525" s="304" t="str">
        <f t="shared" si="25"/>
        <v/>
      </c>
      <c r="Q525" s="47"/>
      <c r="R525" s="341"/>
      <c r="S525" s="33"/>
      <c r="T525" s="33"/>
      <c r="U525" s="33"/>
      <c r="V525" s="33"/>
      <c r="W525" s="33"/>
      <c r="X525" s="33"/>
    </row>
    <row r="526" spans="1:243" s="39" customFormat="1" ht="23.65" customHeight="1">
      <c r="A526" s="216"/>
      <c r="B526" s="156"/>
      <c r="C526" s="855"/>
      <c r="D526" s="1840"/>
      <c r="E526" s="1840"/>
      <c r="F526" s="1840"/>
      <c r="G526" s="1840"/>
      <c r="H526" s="1840"/>
      <c r="I526" s="1840"/>
      <c r="J526" s="1840"/>
      <c r="K526" s="1840"/>
      <c r="L526" s="1840"/>
      <c r="M526" s="576"/>
      <c r="N526" s="303"/>
      <c r="O526" s="302" t="str">
        <f t="shared" si="24"/>
        <v/>
      </c>
      <c r="P526" s="304" t="str">
        <f t="shared" si="25"/>
        <v/>
      </c>
      <c r="Q526" s="47"/>
      <c r="R526" s="341"/>
      <c r="S526" s="33"/>
      <c r="T526" s="33"/>
      <c r="U526" s="33"/>
      <c r="V526" s="33"/>
      <c r="W526" s="33"/>
      <c r="X526" s="33"/>
    </row>
    <row r="527" spans="1:243" s="39" customFormat="1" ht="23.65" customHeight="1">
      <c r="A527" s="216"/>
      <c r="B527" s="156"/>
      <c r="C527" s="855"/>
      <c r="D527" s="1840"/>
      <c r="E527" s="1840"/>
      <c r="F527" s="1840"/>
      <c r="G527" s="1840"/>
      <c r="H527" s="1840"/>
      <c r="I527" s="1840"/>
      <c r="J527" s="1840"/>
      <c r="K527" s="1840"/>
      <c r="L527" s="1840"/>
      <c r="M527" s="576"/>
      <c r="N527" s="303"/>
      <c r="O527" s="302" t="str">
        <f t="shared" si="24"/>
        <v/>
      </c>
      <c r="P527" s="304" t="str">
        <f t="shared" si="25"/>
        <v/>
      </c>
      <c r="Q527" s="47"/>
      <c r="R527" s="341"/>
      <c r="S527" s="33"/>
      <c r="T527" s="33"/>
      <c r="U527" s="33"/>
      <c r="V527" s="33"/>
      <c r="W527" s="33"/>
      <c r="X527" s="33"/>
    </row>
    <row r="528" spans="1:243" s="39" customFormat="1" ht="23.65" customHeight="1">
      <c r="A528" s="216"/>
      <c r="B528" s="156"/>
      <c r="C528" s="855"/>
      <c r="D528" s="1840"/>
      <c r="E528" s="1840"/>
      <c r="F528" s="1840"/>
      <c r="G528" s="1840"/>
      <c r="H528" s="1840"/>
      <c r="I528" s="1840"/>
      <c r="J528" s="1840"/>
      <c r="K528" s="1840"/>
      <c r="L528" s="1840"/>
      <c r="M528" s="576"/>
      <c r="N528" s="303"/>
      <c r="O528" s="302" t="str">
        <f t="shared" si="24"/>
        <v/>
      </c>
      <c r="P528" s="304" t="str">
        <f t="shared" si="25"/>
        <v/>
      </c>
      <c r="Q528" s="47"/>
      <c r="R528" s="341"/>
      <c r="S528" s="33"/>
      <c r="T528" s="33"/>
      <c r="U528" s="33"/>
      <c r="V528" s="33"/>
      <c r="W528" s="33"/>
      <c r="X528" s="33"/>
    </row>
    <row r="529" spans="1:24" s="39" customFormat="1" ht="23.65" customHeight="1">
      <c r="A529" s="216"/>
      <c r="B529" s="156"/>
      <c r="C529" s="855"/>
      <c r="D529" s="1840"/>
      <c r="E529" s="1840"/>
      <c r="F529" s="1840"/>
      <c r="G529" s="1840"/>
      <c r="H529" s="1840"/>
      <c r="I529" s="1840"/>
      <c r="J529" s="1840"/>
      <c r="K529" s="1840"/>
      <c r="L529" s="1840"/>
      <c r="M529" s="576"/>
      <c r="N529" s="303"/>
      <c r="O529" s="302" t="str">
        <f t="shared" si="24"/>
        <v/>
      </c>
      <c r="P529" s="304" t="str">
        <f t="shared" si="25"/>
        <v/>
      </c>
      <c r="Q529" s="47"/>
      <c r="R529" s="341"/>
      <c r="S529" s="33"/>
      <c r="T529" s="33"/>
      <c r="U529" s="33"/>
      <c r="V529" s="33"/>
      <c r="W529" s="33"/>
      <c r="X529" s="33"/>
    </row>
    <row r="530" spans="1:24" s="39" customFormat="1" ht="23.65" customHeight="1">
      <c r="A530" s="216"/>
      <c r="B530" s="156"/>
      <c r="C530" s="855"/>
      <c r="D530" s="1840"/>
      <c r="E530" s="1840"/>
      <c r="F530" s="1840"/>
      <c r="G530" s="1840"/>
      <c r="H530" s="1840"/>
      <c r="I530" s="1840"/>
      <c r="J530" s="1840"/>
      <c r="K530" s="1840"/>
      <c r="L530" s="1840"/>
      <c r="M530" s="576"/>
      <c r="N530" s="303"/>
      <c r="O530" s="302" t="str">
        <f t="shared" si="24"/>
        <v/>
      </c>
      <c r="P530" s="304" t="str">
        <f t="shared" si="25"/>
        <v/>
      </c>
      <c r="Q530" s="47"/>
      <c r="R530" s="341"/>
      <c r="S530" s="33"/>
      <c r="T530" s="33"/>
      <c r="U530" s="33"/>
      <c r="V530" s="33"/>
      <c r="W530" s="33"/>
      <c r="X530" s="33"/>
    </row>
    <row r="531" spans="1:24" s="39" customFormat="1" ht="23.65" customHeight="1">
      <c r="A531" s="216"/>
      <c r="B531" s="156"/>
      <c r="C531" s="855"/>
      <c r="D531" s="1840"/>
      <c r="E531" s="1840"/>
      <c r="F531" s="1840"/>
      <c r="G531" s="1840"/>
      <c r="H531" s="1840"/>
      <c r="I531" s="1840"/>
      <c r="J531" s="1840"/>
      <c r="K531" s="1840"/>
      <c r="L531" s="1840"/>
      <c r="M531" s="576"/>
      <c r="N531" s="303"/>
      <c r="O531" s="302" t="str">
        <f t="shared" si="24"/>
        <v/>
      </c>
      <c r="P531" s="304" t="str">
        <f t="shared" si="25"/>
        <v/>
      </c>
      <c r="Q531" s="47"/>
      <c r="R531" s="341"/>
      <c r="S531" s="33"/>
      <c r="T531" s="33"/>
      <c r="U531" s="33"/>
      <c r="V531" s="33"/>
      <c r="W531" s="33"/>
      <c r="X531" s="33"/>
    </row>
    <row r="532" spans="1:24" s="39" customFormat="1" ht="23.65" customHeight="1">
      <c r="A532" s="216"/>
      <c r="B532" s="156"/>
      <c r="C532" s="855"/>
      <c r="D532" s="1840"/>
      <c r="E532" s="1840"/>
      <c r="F532" s="1840"/>
      <c r="G532" s="1840"/>
      <c r="H532" s="1840"/>
      <c r="I532" s="1840"/>
      <c r="J532" s="1840"/>
      <c r="K532" s="1840"/>
      <c r="L532" s="1840"/>
      <c r="M532" s="576"/>
      <c r="N532" s="303"/>
      <c r="O532" s="302" t="str">
        <f t="shared" si="24"/>
        <v/>
      </c>
      <c r="P532" s="304" t="str">
        <f t="shared" si="25"/>
        <v/>
      </c>
      <c r="Q532" s="47"/>
      <c r="R532" s="341"/>
      <c r="S532" s="33"/>
      <c r="T532" s="33"/>
      <c r="U532" s="33"/>
      <c r="V532" s="33"/>
      <c r="W532" s="33"/>
      <c r="X532" s="33"/>
    </row>
    <row r="533" spans="1:24" s="39" customFormat="1" ht="23.65" customHeight="1">
      <c r="A533" s="216"/>
      <c r="B533" s="156"/>
      <c r="C533" s="855"/>
      <c r="D533" s="1840"/>
      <c r="E533" s="1840"/>
      <c r="F533" s="1840"/>
      <c r="G533" s="1840"/>
      <c r="H533" s="1840"/>
      <c r="I533" s="1840"/>
      <c r="J533" s="1840"/>
      <c r="K533" s="1840"/>
      <c r="L533" s="1840"/>
      <c r="M533" s="576"/>
      <c r="N533" s="303"/>
      <c r="O533" s="302" t="str">
        <f t="shared" si="24"/>
        <v/>
      </c>
      <c r="P533" s="304" t="str">
        <f t="shared" si="25"/>
        <v/>
      </c>
      <c r="Q533" s="47"/>
      <c r="R533" s="341"/>
      <c r="S533" s="33"/>
      <c r="T533" s="33"/>
      <c r="U533" s="33"/>
      <c r="V533" s="33"/>
      <c r="W533" s="33"/>
      <c r="X533" s="33"/>
    </row>
    <row r="534" spans="1:24" s="39" customFormat="1" ht="23.65" customHeight="1">
      <c r="A534" s="216"/>
      <c r="B534" s="156"/>
      <c r="C534" s="855"/>
      <c r="D534" s="1840"/>
      <c r="E534" s="1840"/>
      <c r="F534" s="1840"/>
      <c r="G534" s="1840"/>
      <c r="H534" s="1840"/>
      <c r="I534" s="1840"/>
      <c r="J534" s="1840"/>
      <c r="K534" s="1840"/>
      <c r="L534" s="1840"/>
      <c r="M534" s="576"/>
      <c r="N534" s="303"/>
      <c r="O534" s="302" t="str">
        <f t="shared" si="24"/>
        <v/>
      </c>
      <c r="P534" s="304" t="str">
        <f t="shared" si="25"/>
        <v/>
      </c>
      <c r="Q534" s="47"/>
      <c r="R534" s="341"/>
      <c r="S534" s="33"/>
      <c r="T534" s="33"/>
      <c r="U534" s="33"/>
      <c r="V534" s="33"/>
      <c r="W534" s="33"/>
      <c r="X534" s="33"/>
    </row>
    <row r="535" spans="1:24" s="39" customFormat="1" ht="23.65" customHeight="1">
      <c r="A535" s="216"/>
      <c r="B535" s="156"/>
      <c r="C535" s="855"/>
      <c r="D535" s="1840"/>
      <c r="E535" s="1840"/>
      <c r="F535" s="1840"/>
      <c r="G535" s="1840"/>
      <c r="H535" s="1840"/>
      <c r="I535" s="1840"/>
      <c r="J535" s="1840"/>
      <c r="K535" s="1840"/>
      <c r="L535" s="1840"/>
      <c r="M535" s="576"/>
      <c r="N535" s="303"/>
      <c r="O535" s="302" t="str">
        <f t="shared" si="24"/>
        <v/>
      </c>
      <c r="P535" s="304" t="str">
        <f t="shared" si="25"/>
        <v/>
      </c>
      <c r="Q535" s="47"/>
      <c r="R535" s="341"/>
      <c r="S535" s="33"/>
      <c r="T535" s="33"/>
      <c r="U535" s="33"/>
      <c r="V535" s="33"/>
      <c r="W535" s="33"/>
      <c r="X535" s="33"/>
    </row>
    <row r="536" spans="1:24" s="39" customFormat="1" ht="23.65" customHeight="1">
      <c r="A536" s="216"/>
      <c r="B536" s="156"/>
      <c r="C536" s="855"/>
      <c r="D536" s="1840"/>
      <c r="E536" s="1840"/>
      <c r="F536" s="1840"/>
      <c r="G536" s="1840"/>
      <c r="H536" s="1840"/>
      <c r="I536" s="1840"/>
      <c r="J536" s="1840"/>
      <c r="K536" s="1840"/>
      <c r="L536" s="1840"/>
      <c r="M536" s="576"/>
      <c r="N536" s="303"/>
      <c r="O536" s="302" t="str">
        <f t="shared" si="24"/>
        <v/>
      </c>
      <c r="P536" s="304" t="str">
        <f t="shared" si="25"/>
        <v/>
      </c>
      <c r="Q536" s="47"/>
      <c r="R536" s="341"/>
      <c r="S536" s="33"/>
      <c r="T536" s="33"/>
      <c r="U536" s="33"/>
      <c r="V536" s="33"/>
      <c r="W536" s="33"/>
      <c r="X536" s="33"/>
    </row>
    <row r="537" spans="1:24" s="39" customFormat="1" ht="23.65" customHeight="1">
      <c r="A537" s="216"/>
      <c r="B537" s="156"/>
      <c r="C537" s="855"/>
      <c r="D537" s="1840"/>
      <c r="E537" s="1840"/>
      <c r="F537" s="1840"/>
      <c r="G537" s="1840"/>
      <c r="H537" s="1840"/>
      <c r="I537" s="1840"/>
      <c r="J537" s="1840"/>
      <c r="K537" s="1840"/>
      <c r="L537" s="1840"/>
      <c r="M537" s="576"/>
      <c r="N537" s="303"/>
      <c r="O537" s="302" t="str">
        <f t="shared" si="24"/>
        <v/>
      </c>
      <c r="P537" s="304" t="str">
        <f t="shared" si="25"/>
        <v/>
      </c>
      <c r="Q537" s="47"/>
      <c r="R537" s="341"/>
      <c r="S537" s="33"/>
      <c r="T537" s="33"/>
      <c r="U537" s="33"/>
      <c r="V537" s="33"/>
      <c r="W537" s="33"/>
      <c r="X537" s="33"/>
    </row>
    <row r="538" spans="1:24" s="39" customFormat="1" ht="23.65" customHeight="1">
      <c r="A538" s="216"/>
      <c r="B538" s="156"/>
      <c r="C538" s="855"/>
      <c r="D538" s="1840"/>
      <c r="E538" s="1840"/>
      <c r="F538" s="1840"/>
      <c r="G538" s="1840"/>
      <c r="H538" s="1840"/>
      <c r="I538" s="1840"/>
      <c r="J538" s="1840"/>
      <c r="K538" s="1840"/>
      <c r="L538" s="1840"/>
      <c r="M538" s="576"/>
      <c r="N538" s="303"/>
      <c r="O538" s="302" t="str">
        <f t="shared" si="24"/>
        <v/>
      </c>
      <c r="P538" s="304" t="str">
        <f t="shared" si="25"/>
        <v/>
      </c>
      <c r="Q538" s="47"/>
      <c r="R538" s="341"/>
      <c r="S538" s="33"/>
      <c r="T538" s="33"/>
      <c r="U538" s="33"/>
      <c r="V538" s="33"/>
      <c r="W538" s="33"/>
      <c r="X538" s="33"/>
    </row>
    <row r="539" spans="1:24" s="39" customFormat="1" ht="23.65" customHeight="1">
      <c r="A539" s="216"/>
      <c r="B539" s="156"/>
      <c r="C539" s="855"/>
      <c r="D539" s="1840"/>
      <c r="E539" s="1840"/>
      <c r="F539" s="1840"/>
      <c r="G539" s="1840"/>
      <c r="H539" s="1840"/>
      <c r="I539" s="1840"/>
      <c r="J539" s="1840"/>
      <c r="K539" s="1840"/>
      <c r="L539" s="1840"/>
      <c r="M539" s="576"/>
      <c r="N539" s="303"/>
      <c r="O539" s="302" t="str">
        <f t="shared" si="24"/>
        <v/>
      </c>
      <c r="P539" s="304" t="str">
        <f t="shared" si="25"/>
        <v/>
      </c>
      <c r="Q539" s="47"/>
      <c r="R539" s="341"/>
      <c r="S539" s="33"/>
      <c r="T539" s="33"/>
      <c r="U539" s="33"/>
      <c r="V539" s="33"/>
      <c r="W539" s="33"/>
      <c r="X539" s="33"/>
    </row>
    <row r="540" spans="1:24" s="39" customFormat="1" ht="23.65" customHeight="1">
      <c r="A540" s="216"/>
      <c r="B540" s="156"/>
      <c r="C540" s="855"/>
      <c r="D540" s="1840"/>
      <c r="E540" s="1840"/>
      <c r="F540" s="1840"/>
      <c r="G540" s="1840"/>
      <c r="H540" s="1840"/>
      <c r="I540" s="1840"/>
      <c r="J540" s="1840"/>
      <c r="K540" s="1840"/>
      <c r="L540" s="1840"/>
      <c r="M540" s="576"/>
      <c r="N540" s="303"/>
      <c r="O540" s="302" t="str">
        <f t="shared" si="24"/>
        <v/>
      </c>
      <c r="P540" s="304" t="str">
        <f t="shared" si="25"/>
        <v/>
      </c>
      <c r="Q540" s="47"/>
      <c r="R540" s="341"/>
      <c r="S540" s="33"/>
      <c r="T540" s="33"/>
      <c r="U540" s="33"/>
      <c r="V540" s="33"/>
      <c r="W540" s="33"/>
      <c r="X540" s="33"/>
    </row>
    <row r="541" spans="1:24" s="39" customFormat="1" ht="23.65" customHeight="1">
      <c r="A541" s="216"/>
      <c r="B541" s="156"/>
      <c r="C541" s="855"/>
      <c r="D541" s="1840"/>
      <c r="E541" s="1840"/>
      <c r="F541" s="1840"/>
      <c r="G541" s="1840"/>
      <c r="H541" s="1840"/>
      <c r="I541" s="1840"/>
      <c r="J541" s="1840"/>
      <c r="K541" s="1840"/>
      <c r="L541" s="1840"/>
      <c r="M541" s="576"/>
      <c r="N541" s="303"/>
      <c r="O541" s="302" t="str">
        <f t="shared" si="24"/>
        <v/>
      </c>
      <c r="P541" s="304" t="str">
        <f t="shared" si="25"/>
        <v/>
      </c>
      <c r="Q541" s="47"/>
      <c r="R541" s="341"/>
      <c r="S541" s="33"/>
      <c r="T541" s="33"/>
      <c r="U541" s="33"/>
      <c r="V541" s="33"/>
      <c r="W541" s="33"/>
      <c r="X541" s="33"/>
    </row>
    <row r="542" spans="1:24" s="39" customFormat="1" ht="23.65" customHeight="1">
      <c r="A542" s="216"/>
      <c r="B542" s="156"/>
      <c r="C542" s="855"/>
      <c r="D542" s="1840"/>
      <c r="E542" s="1840"/>
      <c r="F542" s="1840"/>
      <c r="G542" s="1840"/>
      <c r="H542" s="1840"/>
      <c r="I542" s="1840"/>
      <c r="J542" s="1840"/>
      <c r="K542" s="1840"/>
      <c r="L542" s="1840"/>
      <c r="M542" s="576"/>
      <c r="N542" s="303"/>
      <c r="O542" s="302" t="str">
        <f t="shared" si="24"/>
        <v/>
      </c>
      <c r="P542" s="304" t="str">
        <f t="shared" si="25"/>
        <v/>
      </c>
      <c r="Q542" s="47"/>
      <c r="R542" s="341"/>
      <c r="S542" s="33"/>
      <c r="T542" s="33"/>
      <c r="U542" s="33"/>
      <c r="V542" s="33"/>
      <c r="W542" s="33"/>
      <c r="X542" s="33"/>
    </row>
    <row r="543" spans="1:24" s="39" customFormat="1" ht="23.65" customHeight="1">
      <c r="A543" s="216"/>
      <c r="B543" s="156"/>
      <c r="C543" s="855"/>
      <c r="D543" s="1840"/>
      <c r="E543" s="1840"/>
      <c r="F543" s="1840"/>
      <c r="G543" s="1840"/>
      <c r="H543" s="1840"/>
      <c r="I543" s="1840"/>
      <c r="J543" s="1840"/>
      <c r="K543" s="1840"/>
      <c r="L543" s="1840"/>
      <c r="M543" s="576"/>
      <c r="N543" s="303"/>
      <c r="O543" s="302" t="str">
        <f t="shared" si="24"/>
        <v/>
      </c>
      <c r="P543" s="304" t="str">
        <f t="shared" si="25"/>
        <v/>
      </c>
      <c r="Q543" s="47"/>
      <c r="R543" s="341"/>
      <c r="S543" s="33"/>
      <c r="T543" s="33"/>
      <c r="U543" s="33"/>
      <c r="V543" s="33"/>
      <c r="W543" s="33"/>
      <c r="X543" s="33"/>
    </row>
    <row r="544" spans="1:24" s="39" customFormat="1" ht="23.65" customHeight="1">
      <c r="A544" s="216"/>
      <c r="B544" s="156"/>
      <c r="C544" s="855"/>
      <c r="D544" s="1840"/>
      <c r="E544" s="1840"/>
      <c r="F544" s="1840"/>
      <c r="G544" s="1840"/>
      <c r="H544" s="1840"/>
      <c r="I544" s="1840"/>
      <c r="J544" s="1840"/>
      <c r="K544" s="1840"/>
      <c r="L544" s="1840"/>
      <c r="M544" s="576"/>
      <c r="N544" s="303"/>
      <c r="O544" s="302" t="str">
        <f t="shared" si="24"/>
        <v/>
      </c>
      <c r="P544" s="304" t="str">
        <f t="shared" si="25"/>
        <v/>
      </c>
      <c r="Q544" s="47"/>
      <c r="R544" s="341"/>
      <c r="S544" s="33"/>
      <c r="T544" s="33"/>
      <c r="U544" s="33"/>
      <c r="V544" s="33"/>
      <c r="W544" s="33"/>
      <c r="X544" s="33"/>
    </row>
    <row r="545" spans="1:243" s="39" customFormat="1" ht="23.65" customHeight="1">
      <c r="A545" s="216"/>
      <c r="B545" s="156"/>
      <c r="C545" s="156"/>
      <c r="D545" s="1840"/>
      <c r="E545" s="1840"/>
      <c r="F545" s="1840"/>
      <c r="G545" s="1840"/>
      <c r="H545" s="1840"/>
      <c r="I545" s="1840"/>
      <c r="J545" s="1840"/>
      <c r="K545" s="1840"/>
      <c r="L545" s="1841"/>
      <c r="M545" s="576"/>
      <c r="N545" s="303"/>
      <c r="O545" s="302" t="str">
        <f t="shared" si="24"/>
        <v/>
      </c>
      <c r="P545" s="304" t="str">
        <f t="shared" si="25"/>
        <v/>
      </c>
      <c r="Q545" s="47"/>
      <c r="R545" s="341"/>
      <c r="S545" s="33"/>
      <c r="T545" s="33"/>
      <c r="U545" s="33"/>
      <c r="V545" s="33"/>
      <c r="W545" s="33"/>
      <c r="X545" s="33"/>
    </row>
    <row r="546" spans="1:243" s="42" customFormat="1" ht="6" customHeight="1">
      <c r="A546" s="363"/>
      <c r="B546" s="18"/>
      <c r="C546" s="18"/>
      <c r="D546" s="822"/>
      <c r="E546" s="823"/>
      <c r="F546" s="823"/>
      <c r="G546" s="823"/>
      <c r="H546" s="823"/>
      <c r="I546" s="823"/>
      <c r="J546" s="823"/>
      <c r="K546" s="822"/>
      <c r="L546" s="18"/>
      <c r="M546" s="18"/>
      <c r="N546" s="18"/>
      <c r="O546" s="258"/>
      <c r="P546" s="258"/>
      <c r="Q546" s="1"/>
      <c r="R546" s="374"/>
      <c r="S546" s="34"/>
      <c r="T546" s="34"/>
      <c r="U546" s="34"/>
      <c r="V546" s="34"/>
      <c r="W546" s="34"/>
      <c r="X546" s="34"/>
    </row>
    <row r="547" spans="1:243" s="38" customFormat="1" ht="21" customHeight="1">
      <c r="A547" s="370"/>
      <c r="B547" s="1852" t="s">
        <v>68</v>
      </c>
      <c r="C547" s="1852"/>
      <c r="D547" s="1853"/>
      <c r="E547" s="1853"/>
      <c r="F547" s="1853"/>
      <c r="G547" s="1853"/>
      <c r="H547" s="1853"/>
      <c r="I547" s="1853"/>
      <c r="J547" s="1853"/>
      <c r="K547" s="1853"/>
      <c r="L547" s="1852"/>
      <c r="M547" s="1852"/>
      <c r="N547" s="1852"/>
      <c r="O547" s="1852"/>
      <c r="P547" s="1852"/>
      <c r="Q547" s="1852"/>
      <c r="R547" s="388"/>
      <c r="S547" s="37"/>
      <c r="T547" s="37"/>
      <c r="U547" s="37"/>
      <c r="V547" s="37"/>
      <c r="W547" s="37"/>
      <c r="X547" s="37"/>
    </row>
    <row r="548" spans="1:243" s="39" customFormat="1" ht="12.75" customHeight="1">
      <c r="A548" s="363"/>
      <c r="B548" s="27" t="str">
        <f>'1-MPN'!$B$64</f>
        <v>FAPESP,  SETEMBRO DE 2015</v>
      </c>
      <c r="C548" s="27"/>
      <c r="D548" s="899"/>
      <c r="E548" s="899"/>
      <c r="F548" s="899"/>
      <c r="G548" s="899"/>
      <c r="H548" s="899"/>
      <c r="I548" s="899"/>
      <c r="J548" s="899"/>
      <c r="K548" s="899"/>
      <c r="L548" s="27"/>
      <c r="M548" s="27"/>
      <c r="N548" s="27"/>
      <c r="O548" s="27"/>
      <c r="P548" s="27"/>
      <c r="Q548" s="27">
        <v>3</v>
      </c>
      <c r="R548" s="373"/>
      <c r="S548" s="33"/>
      <c r="T548" s="33"/>
      <c r="U548" s="33"/>
      <c r="V548" s="33"/>
      <c r="W548" s="33"/>
      <c r="X548" s="33"/>
    </row>
    <row r="549" spans="1:243" s="51" customFormat="1" ht="18">
      <c r="A549" s="573"/>
      <c r="B549" s="602" t="str">
        <f>B503</f>
        <v>8- DESPESAS COM DIÁRIAS NO PAÍS E NO EXTERIOR</v>
      </c>
      <c r="C549" s="62"/>
      <c r="D549" s="832"/>
      <c r="E549" s="831"/>
      <c r="F549" s="831"/>
      <c r="G549" s="831"/>
      <c r="H549" s="831"/>
      <c r="I549" s="831"/>
      <c r="J549" s="832"/>
      <c r="K549" s="831"/>
      <c r="R549" s="573"/>
    </row>
    <row r="550" spans="1:243" s="38" customFormat="1" ht="31.5" customHeight="1">
      <c r="A550" s="370"/>
      <c r="B550" s="567" t="s">
        <v>1</v>
      </c>
      <c r="C550" s="567" t="s">
        <v>7</v>
      </c>
      <c r="D550" s="1581" t="s">
        <v>8</v>
      </c>
      <c r="E550" s="1581"/>
      <c r="F550" s="1581"/>
      <c r="G550" s="1581"/>
      <c r="H550" s="1581"/>
      <c r="I550" s="1581"/>
      <c r="J550" s="1581"/>
      <c r="K550" s="1581"/>
      <c r="L550" s="1575"/>
      <c r="M550" s="305" t="s">
        <v>142</v>
      </c>
      <c r="N550" s="566" t="s">
        <v>3</v>
      </c>
      <c r="O550" s="419" t="s">
        <v>108</v>
      </c>
      <c r="P550" s="419" t="s">
        <v>110</v>
      </c>
      <c r="Q550" s="567" t="s">
        <v>2</v>
      </c>
      <c r="R550" s="388"/>
      <c r="S550" s="37"/>
      <c r="T550" s="37"/>
      <c r="U550" s="37"/>
      <c r="V550" s="37"/>
      <c r="W550" s="37"/>
      <c r="X550" s="37"/>
    </row>
    <row r="551" spans="1:243" s="39" customFormat="1" ht="23.65" customHeight="1">
      <c r="A551" s="216"/>
      <c r="B551" s="156"/>
      <c r="C551" s="156"/>
      <c r="D551" s="1840"/>
      <c r="E551" s="1840"/>
      <c r="F551" s="1840"/>
      <c r="G551" s="1840"/>
      <c r="H551" s="1840"/>
      <c r="I551" s="1840"/>
      <c r="J551" s="1840"/>
      <c r="K551" s="1840"/>
      <c r="L551" s="1841"/>
      <c r="M551" s="576"/>
      <c r="N551" s="303"/>
      <c r="O551" s="302" t="str">
        <f t="shared" ref="O551:O591" si="26">IF(M551="DIP",C551*N551,"")</f>
        <v/>
      </c>
      <c r="P551" s="304" t="str">
        <f t="shared" ref="P551:P591" si="27">IF(M551="DIE",C551*N551,"")</f>
        <v/>
      </c>
      <c r="Q551" s="47"/>
      <c r="R551" s="341"/>
      <c r="S551" s="33"/>
      <c r="T551" s="33"/>
      <c r="U551" s="33"/>
      <c r="V551" s="33"/>
      <c r="W551" s="33"/>
      <c r="X551" s="33"/>
      <c r="IH551" s="40"/>
      <c r="II551" s="41"/>
    </row>
    <row r="552" spans="1:243" s="39" customFormat="1" ht="23.65" customHeight="1">
      <c r="A552" s="216"/>
      <c r="B552" s="156"/>
      <c r="C552" s="855"/>
      <c r="D552" s="1840"/>
      <c r="E552" s="1840"/>
      <c r="F552" s="1840"/>
      <c r="G552" s="1840"/>
      <c r="H552" s="1840"/>
      <c r="I552" s="1840"/>
      <c r="J552" s="1840"/>
      <c r="K552" s="1840"/>
      <c r="L552" s="1840"/>
      <c r="M552" s="576"/>
      <c r="N552" s="303"/>
      <c r="O552" s="302" t="str">
        <f t="shared" si="26"/>
        <v/>
      </c>
      <c r="P552" s="304" t="str">
        <f t="shared" si="27"/>
        <v/>
      </c>
      <c r="Q552" s="47"/>
      <c r="R552" s="341"/>
      <c r="S552" s="33"/>
      <c r="T552" s="33"/>
      <c r="U552" s="33"/>
      <c r="V552" s="33"/>
      <c r="W552" s="33"/>
      <c r="X552" s="33"/>
      <c r="IH552" s="40"/>
      <c r="II552" s="41"/>
    </row>
    <row r="553" spans="1:243" s="39" customFormat="1" ht="23.65" customHeight="1">
      <c r="A553" s="216"/>
      <c r="B553" s="156"/>
      <c r="C553" s="855"/>
      <c r="D553" s="1840"/>
      <c r="E553" s="1840"/>
      <c r="F553" s="1840"/>
      <c r="G553" s="1840"/>
      <c r="H553" s="1840"/>
      <c r="I553" s="1840"/>
      <c r="J553" s="1840"/>
      <c r="K553" s="1840"/>
      <c r="L553" s="1840"/>
      <c r="M553" s="576"/>
      <c r="N553" s="303"/>
      <c r="O553" s="302" t="str">
        <f t="shared" si="26"/>
        <v/>
      </c>
      <c r="P553" s="304" t="str">
        <f t="shared" si="27"/>
        <v/>
      </c>
      <c r="Q553" s="47"/>
      <c r="R553" s="341"/>
      <c r="S553" s="33"/>
      <c r="T553" s="33"/>
      <c r="U553" s="33"/>
      <c r="V553" s="33"/>
      <c r="W553" s="33"/>
      <c r="X553" s="33"/>
      <c r="IH553" s="41"/>
      <c r="II553" s="41"/>
    </row>
    <row r="554" spans="1:243" s="39" customFormat="1" ht="23.65" customHeight="1">
      <c r="A554" s="216"/>
      <c r="B554" s="156"/>
      <c r="C554" s="855"/>
      <c r="D554" s="1840"/>
      <c r="E554" s="1840"/>
      <c r="F554" s="1840"/>
      <c r="G554" s="1840"/>
      <c r="H554" s="1840"/>
      <c r="I554" s="1840"/>
      <c r="J554" s="1840"/>
      <c r="K554" s="1840"/>
      <c r="L554" s="1840"/>
      <c r="M554" s="576"/>
      <c r="N554" s="303"/>
      <c r="O554" s="302" t="str">
        <f t="shared" si="26"/>
        <v/>
      </c>
      <c r="P554" s="304" t="str">
        <f t="shared" si="27"/>
        <v/>
      </c>
      <c r="Q554" s="47"/>
      <c r="R554" s="341"/>
      <c r="S554" s="33"/>
      <c r="T554" s="33"/>
      <c r="U554" s="33"/>
      <c r="V554" s="33"/>
      <c r="W554" s="33"/>
      <c r="X554" s="33"/>
      <c r="IH554" s="41"/>
      <c r="II554" s="41"/>
    </row>
    <row r="555" spans="1:243" s="39" customFormat="1" ht="23.65" customHeight="1">
      <c r="A555" s="216"/>
      <c r="B555" s="156"/>
      <c r="C555" s="855"/>
      <c r="D555" s="1840"/>
      <c r="E555" s="1840"/>
      <c r="F555" s="1840"/>
      <c r="G555" s="1840"/>
      <c r="H555" s="1840"/>
      <c r="I555" s="1840"/>
      <c r="J555" s="1840"/>
      <c r="K555" s="1840"/>
      <c r="L555" s="1840"/>
      <c r="M555" s="576"/>
      <c r="N555" s="303"/>
      <c r="O555" s="302" t="str">
        <f t="shared" si="26"/>
        <v/>
      </c>
      <c r="P555" s="304" t="str">
        <f t="shared" si="27"/>
        <v/>
      </c>
      <c r="Q555" s="47"/>
      <c r="R555" s="341"/>
      <c r="S555" s="33"/>
      <c r="T555" s="33"/>
      <c r="U555" s="33"/>
      <c r="V555" s="33"/>
      <c r="W555" s="33"/>
      <c r="X555" s="33"/>
    </row>
    <row r="556" spans="1:243" s="39" customFormat="1" ht="23.65" customHeight="1">
      <c r="A556" s="216"/>
      <c r="B556" s="156"/>
      <c r="C556" s="855"/>
      <c r="D556" s="1840"/>
      <c r="E556" s="1840"/>
      <c r="F556" s="1840"/>
      <c r="G556" s="1840"/>
      <c r="H556" s="1840"/>
      <c r="I556" s="1840"/>
      <c r="J556" s="1840"/>
      <c r="K556" s="1840"/>
      <c r="L556" s="1840"/>
      <c r="M556" s="576"/>
      <c r="N556" s="303"/>
      <c r="O556" s="302" t="str">
        <f t="shared" si="26"/>
        <v/>
      </c>
      <c r="P556" s="304" t="str">
        <f t="shared" si="27"/>
        <v/>
      </c>
      <c r="Q556" s="47"/>
      <c r="R556" s="341"/>
      <c r="S556" s="33"/>
      <c r="T556" s="33"/>
      <c r="U556" s="33"/>
      <c r="V556" s="33"/>
      <c r="W556" s="33"/>
      <c r="X556" s="33"/>
    </row>
    <row r="557" spans="1:243" s="39" customFormat="1" ht="23.65" customHeight="1">
      <c r="A557" s="216"/>
      <c r="B557" s="156"/>
      <c r="C557" s="855"/>
      <c r="D557" s="1840"/>
      <c r="E557" s="1840"/>
      <c r="F557" s="1840"/>
      <c r="G557" s="1840"/>
      <c r="H557" s="1840"/>
      <c r="I557" s="1840"/>
      <c r="J557" s="1840"/>
      <c r="K557" s="1840"/>
      <c r="L557" s="1840"/>
      <c r="M557" s="576"/>
      <c r="N557" s="303"/>
      <c r="O557" s="302" t="str">
        <f t="shared" si="26"/>
        <v/>
      </c>
      <c r="P557" s="304" t="str">
        <f t="shared" si="27"/>
        <v/>
      </c>
      <c r="Q557" s="47"/>
      <c r="R557" s="341"/>
      <c r="S557" s="33"/>
      <c r="T557" s="33"/>
      <c r="U557" s="33"/>
      <c r="V557" s="33"/>
      <c r="W557" s="33"/>
      <c r="X557" s="33"/>
    </row>
    <row r="558" spans="1:243" s="39" customFormat="1" ht="23.65" customHeight="1">
      <c r="A558" s="216"/>
      <c r="B558" s="156"/>
      <c r="C558" s="855"/>
      <c r="D558" s="1840"/>
      <c r="E558" s="1840"/>
      <c r="F558" s="1840"/>
      <c r="G558" s="1840"/>
      <c r="H558" s="1840"/>
      <c r="I558" s="1840"/>
      <c r="J558" s="1840"/>
      <c r="K558" s="1840"/>
      <c r="L558" s="1840"/>
      <c r="M558" s="576"/>
      <c r="N558" s="303"/>
      <c r="O558" s="302" t="str">
        <f t="shared" si="26"/>
        <v/>
      </c>
      <c r="P558" s="304" t="str">
        <f t="shared" si="27"/>
        <v/>
      </c>
      <c r="Q558" s="47"/>
      <c r="R558" s="341"/>
      <c r="S558" s="33"/>
      <c r="T558" s="33"/>
      <c r="U558" s="33"/>
      <c r="V558" s="33"/>
      <c r="W558" s="33"/>
      <c r="X558" s="33"/>
    </row>
    <row r="559" spans="1:243" s="39" customFormat="1" ht="23.65" customHeight="1">
      <c r="A559" s="216"/>
      <c r="B559" s="156"/>
      <c r="C559" s="855"/>
      <c r="D559" s="1840"/>
      <c r="E559" s="1840"/>
      <c r="F559" s="1840"/>
      <c r="G559" s="1840"/>
      <c r="H559" s="1840"/>
      <c r="I559" s="1840"/>
      <c r="J559" s="1840"/>
      <c r="K559" s="1840"/>
      <c r="L559" s="1840"/>
      <c r="M559" s="576"/>
      <c r="N559" s="303"/>
      <c r="O559" s="302" t="str">
        <f t="shared" si="26"/>
        <v/>
      </c>
      <c r="P559" s="304" t="str">
        <f t="shared" si="27"/>
        <v/>
      </c>
      <c r="Q559" s="47"/>
      <c r="R559" s="341"/>
      <c r="S559" s="33"/>
      <c r="T559" s="33"/>
      <c r="U559" s="33"/>
      <c r="V559" s="33"/>
      <c r="W559" s="33"/>
      <c r="X559" s="33"/>
    </row>
    <row r="560" spans="1:243" s="39" customFormat="1" ht="23.65" customHeight="1">
      <c r="A560" s="216"/>
      <c r="B560" s="156"/>
      <c r="C560" s="855"/>
      <c r="D560" s="1840"/>
      <c r="E560" s="1840"/>
      <c r="F560" s="1840"/>
      <c r="G560" s="1840"/>
      <c r="H560" s="1840"/>
      <c r="I560" s="1840"/>
      <c r="J560" s="1840"/>
      <c r="K560" s="1840"/>
      <c r="L560" s="1840"/>
      <c r="M560" s="576"/>
      <c r="N560" s="303"/>
      <c r="O560" s="302" t="str">
        <f t="shared" si="26"/>
        <v/>
      </c>
      <c r="P560" s="304" t="str">
        <f t="shared" si="27"/>
        <v/>
      </c>
      <c r="Q560" s="47"/>
      <c r="R560" s="341"/>
      <c r="S560" s="33"/>
      <c r="T560" s="33"/>
      <c r="U560" s="33"/>
      <c r="V560" s="33"/>
      <c r="W560" s="33"/>
      <c r="X560" s="33"/>
    </row>
    <row r="561" spans="1:243" s="39" customFormat="1" ht="23.65" customHeight="1">
      <c r="A561" s="216"/>
      <c r="B561" s="156"/>
      <c r="C561" s="855"/>
      <c r="D561" s="1840"/>
      <c r="E561" s="1840"/>
      <c r="F561" s="1840"/>
      <c r="G561" s="1840"/>
      <c r="H561" s="1840"/>
      <c r="I561" s="1840"/>
      <c r="J561" s="1840"/>
      <c r="K561" s="1840"/>
      <c r="L561" s="1840"/>
      <c r="M561" s="576"/>
      <c r="N561" s="303"/>
      <c r="O561" s="302" t="str">
        <f t="shared" si="26"/>
        <v/>
      </c>
      <c r="P561" s="304" t="str">
        <f t="shared" si="27"/>
        <v/>
      </c>
      <c r="Q561" s="47"/>
      <c r="R561" s="341"/>
      <c r="S561" s="33"/>
      <c r="T561" s="33"/>
      <c r="U561" s="33"/>
      <c r="V561" s="33"/>
      <c r="W561" s="33"/>
      <c r="X561" s="33"/>
      <c r="IH561" s="40"/>
      <c r="II561" s="41"/>
    </row>
    <row r="562" spans="1:243" s="39" customFormat="1" ht="23.65" customHeight="1">
      <c r="A562" s="216"/>
      <c r="B562" s="156"/>
      <c r="C562" s="855"/>
      <c r="D562" s="1840"/>
      <c r="E562" s="1840"/>
      <c r="F562" s="1840"/>
      <c r="G562" s="1840"/>
      <c r="H562" s="1840"/>
      <c r="I562" s="1840"/>
      <c r="J562" s="1840"/>
      <c r="K562" s="1840"/>
      <c r="L562" s="1840"/>
      <c r="M562" s="576"/>
      <c r="N562" s="303"/>
      <c r="O562" s="302" t="str">
        <f t="shared" si="26"/>
        <v/>
      </c>
      <c r="P562" s="304" t="str">
        <f t="shared" si="27"/>
        <v/>
      </c>
      <c r="Q562" s="47"/>
      <c r="R562" s="341"/>
      <c r="S562" s="33"/>
      <c r="T562" s="33"/>
      <c r="U562" s="33"/>
      <c r="V562" s="33"/>
      <c r="W562" s="33"/>
      <c r="X562" s="33"/>
      <c r="IH562" s="41"/>
      <c r="II562" s="41"/>
    </row>
    <row r="563" spans="1:243" s="39" customFormat="1" ht="23.65" customHeight="1">
      <c r="A563" s="216"/>
      <c r="B563" s="156"/>
      <c r="C563" s="855"/>
      <c r="D563" s="1840"/>
      <c r="E563" s="1840"/>
      <c r="F563" s="1840"/>
      <c r="G563" s="1840"/>
      <c r="H563" s="1840"/>
      <c r="I563" s="1840"/>
      <c r="J563" s="1840"/>
      <c r="K563" s="1840"/>
      <c r="L563" s="1840"/>
      <c r="M563" s="576"/>
      <c r="N563" s="303"/>
      <c r="O563" s="302" t="str">
        <f t="shared" si="26"/>
        <v/>
      </c>
      <c r="P563" s="304" t="str">
        <f t="shared" si="27"/>
        <v/>
      </c>
      <c r="Q563" s="47"/>
      <c r="R563" s="341"/>
      <c r="S563" s="33"/>
      <c r="T563" s="33"/>
      <c r="U563" s="33"/>
      <c r="V563" s="33"/>
      <c r="W563" s="33"/>
      <c r="X563" s="33"/>
      <c r="IH563" s="41"/>
      <c r="II563" s="41"/>
    </row>
    <row r="564" spans="1:243" s="39" customFormat="1" ht="23.65" customHeight="1">
      <c r="A564" s="216"/>
      <c r="B564" s="156"/>
      <c r="C564" s="855"/>
      <c r="D564" s="1840"/>
      <c r="E564" s="1840"/>
      <c r="F564" s="1840"/>
      <c r="G564" s="1840"/>
      <c r="H564" s="1840"/>
      <c r="I564" s="1840"/>
      <c r="J564" s="1840"/>
      <c r="K564" s="1840"/>
      <c r="L564" s="1840"/>
      <c r="M564" s="576"/>
      <c r="N564" s="303"/>
      <c r="O564" s="302" t="str">
        <f t="shared" si="26"/>
        <v/>
      </c>
      <c r="P564" s="304" t="str">
        <f t="shared" si="27"/>
        <v/>
      </c>
      <c r="Q564" s="47"/>
      <c r="R564" s="341"/>
      <c r="S564" s="33"/>
      <c r="T564" s="33"/>
      <c r="U564" s="33"/>
      <c r="V564" s="33"/>
      <c r="W564" s="33"/>
      <c r="X564" s="33"/>
    </row>
    <row r="565" spans="1:243" s="39" customFormat="1" ht="23.65" customHeight="1">
      <c r="A565" s="216"/>
      <c r="B565" s="156"/>
      <c r="C565" s="855"/>
      <c r="D565" s="1840"/>
      <c r="E565" s="1840"/>
      <c r="F565" s="1840"/>
      <c r="G565" s="1840"/>
      <c r="H565" s="1840"/>
      <c r="I565" s="1840"/>
      <c r="J565" s="1840"/>
      <c r="K565" s="1840"/>
      <c r="L565" s="1840"/>
      <c r="M565" s="576"/>
      <c r="N565" s="303"/>
      <c r="O565" s="302" t="str">
        <f t="shared" si="26"/>
        <v/>
      </c>
      <c r="P565" s="304" t="str">
        <f t="shared" si="27"/>
        <v/>
      </c>
      <c r="Q565" s="47"/>
      <c r="R565" s="341"/>
      <c r="S565" s="33"/>
      <c r="T565" s="33"/>
      <c r="U565" s="33"/>
      <c r="V565" s="33"/>
      <c r="W565" s="33"/>
      <c r="X565" s="33"/>
      <c r="IH565" s="41"/>
      <c r="II565" s="41"/>
    </row>
    <row r="566" spans="1:243" s="39" customFormat="1" ht="23.65" customHeight="1">
      <c r="A566" s="216"/>
      <c r="B566" s="156"/>
      <c r="C566" s="855"/>
      <c r="D566" s="1840"/>
      <c r="E566" s="1840"/>
      <c r="F566" s="1840"/>
      <c r="G566" s="1840"/>
      <c r="H566" s="1840"/>
      <c r="I566" s="1840"/>
      <c r="J566" s="1840"/>
      <c r="K566" s="1840"/>
      <c r="L566" s="1840"/>
      <c r="M566" s="576"/>
      <c r="N566" s="303"/>
      <c r="O566" s="302" t="str">
        <f t="shared" si="26"/>
        <v/>
      </c>
      <c r="P566" s="304" t="str">
        <f t="shared" si="27"/>
        <v/>
      </c>
      <c r="Q566" s="47"/>
      <c r="R566" s="341"/>
      <c r="S566" s="33"/>
      <c r="T566" s="33"/>
      <c r="U566" s="33"/>
      <c r="V566" s="33"/>
      <c r="W566" s="33"/>
      <c r="X566" s="33"/>
    </row>
    <row r="567" spans="1:243" s="39" customFormat="1" ht="23.65" customHeight="1">
      <c r="A567" s="216"/>
      <c r="B567" s="156"/>
      <c r="C567" s="855"/>
      <c r="D567" s="1840"/>
      <c r="E567" s="1840"/>
      <c r="F567" s="1840"/>
      <c r="G567" s="1840"/>
      <c r="H567" s="1840"/>
      <c r="I567" s="1840"/>
      <c r="J567" s="1840"/>
      <c r="K567" s="1840"/>
      <c r="L567" s="1840"/>
      <c r="M567" s="576"/>
      <c r="N567" s="303"/>
      <c r="O567" s="302" t="str">
        <f t="shared" si="26"/>
        <v/>
      </c>
      <c r="P567" s="304" t="str">
        <f t="shared" si="27"/>
        <v/>
      </c>
      <c r="Q567" s="47"/>
      <c r="R567" s="341"/>
      <c r="S567" s="33"/>
      <c r="T567" s="33"/>
      <c r="U567" s="33"/>
      <c r="V567" s="33"/>
      <c r="W567" s="33"/>
      <c r="X567" s="33"/>
    </row>
    <row r="568" spans="1:243" s="39" customFormat="1" ht="23.65" customHeight="1">
      <c r="A568" s="216"/>
      <c r="B568" s="156"/>
      <c r="C568" s="855"/>
      <c r="D568" s="1840"/>
      <c r="E568" s="1840"/>
      <c r="F568" s="1840"/>
      <c r="G568" s="1840"/>
      <c r="H568" s="1840"/>
      <c r="I568" s="1840"/>
      <c r="J568" s="1840"/>
      <c r="K568" s="1840"/>
      <c r="L568" s="1840"/>
      <c r="M568" s="576"/>
      <c r="N568" s="303"/>
      <c r="O568" s="302" t="str">
        <f t="shared" si="26"/>
        <v/>
      </c>
      <c r="P568" s="304" t="str">
        <f t="shared" si="27"/>
        <v/>
      </c>
      <c r="Q568" s="47"/>
      <c r="R568" s="341"/>
      <c r="S568" s="33"/>
      <c r="T568" s="33"/>
      <c r="U568" s="33"/>
      <c r="V568" s="33"/>
      <c r="W568" s="33"/>
      <c r="X568" s="33"/>
    </row>
    <row r="569" spans="1:243" s="39" customFormat="1" ht="23.65" customHeight="1">
      <c r="A569" s="216"/>
      <c r="B569" s="156"/>
      <c r="C569" s="855"/>
      <c r="D569" s="1840"/>
      <c r="E569" s="1840"/>
      <c r="F569" s="1840"/>
      <c r="G569" s="1840"/>
      <c r="H569" s="1840"/>
      <c r="I569" s="1840"/>
      <c r="J569" s="1840"/>
      <c r="K569" s="1840"/>
      <c r="L569" s="1840"/>
      <c r="M569" s="576"/>
      <c r="N569" s="303"/>
      <c r="O569" s="302" t="str">
        <f t="shared" si="26"/>
        <v/>
      </c>
      <c r="P569" s="304" t="str">
        <f t="shared" si="27"/>
        <v/>
      </c>
      <c r="Q569" s="47"/>
      <c r="R569" s="341"/>
      <c r="S569" s="33"/>
      <c r="T569" s="33"/>
      <c r="U569" s="33"/>
      <c r="V569" s="33"/>
      <c r="W569" s="33"/>
      <c r="X569" s="33"/>
    </row>
    <row r="570" spans="1:243" s="39" customFormat="1" ht="23.65" customHeight="1">
      <c r="A570" s="216"/>
      <c r="B570" s="156"/>
      <c r="C570" s="855"/>
      <c r="D570" s="1840"/>
      <c r="E570" s="1840"/>
      <c r="F570" s="1840"/>
      <c r="G570" s="1840"/>
      <c r="H570" s="1840"/>
      <c r="I570" s="1840"/>
      <c r="J570" s="1840"/>
      <c r="K570" s="1840"/>
      <c r="L570" s="1840"/>
      <c r="M570" s="576"/>
      <c r="N570" s="303"/>
      <c r="O570" s="302" t="str">
        <f t="shared" si="26"/>
        <v/>
      </c>
      <c r="P570" s="304" t="str">
        <f t="shared" si="27"/>
        <v/>
      </c>
      <c r="Q570" s="47"/>
      <c r="R570" s="341"/>
      <c r="S570" s="33"/>
      <c r="T570" s="33"/>
      <c r="U570" s="33"/>
      <c r="V570" s="33"/>
      <c r="W570" s="33"/>
      <c r="X570" s="33"/>
    </row>
    <row r="571" spans="1:243" s="39" customFormat="1" ht="23.65" customHeight="1">
      <c r="A571" s="216"/>
      <c r="B571" s="156"/>
      <c r="C571" s="855"/>
      <c r="D571" s="1840"/>
      <c r="E571" s="1840"/>
      <c r="F571" s="1840"/>
      <c r="G571" s="1840"/>
      <c r="H571" s="1840"/>
      <c r="I571" s="1840"/>
      <c r="J571" s="1840"/>
      <c r="K571" s="1840"/>
      <c r="L571" s="1840"/>
      <c r="M571" s="576"/>
      <c r="N571" s="303"/>
      <c r="O571" s="302" t="str">
        <f t="shared" si="26"/>
        <v/>
      </c>
      <c r="P571" s="304" t="str">
        <f t="shared" si="27"/>
        <v/>
      </c>
      <c r="Q571" s="47"/>
      <c r="R571" s="341"/>
      <c r="S571" s="33"/>
      <c r="T571" s="33"/>
      <c r="U571" s="33"/>
      <c r="V571" s="33"/>
      <c r="W571" s="33"/>
      <c r="X571" s="33"/>
    </row>
    <row r="572" spans="1:243" s="39" customFormat="1" ht="23.65" customHeight="1">
      <c r="A572" s="216"/>
      <c r="B572" s="156"/>
      <c r="C572" s="855"/>
      <c r="D572" s="1840"/>
      <c r="E572" s="1840"/>
      <c r="F572" s="1840"/>
      <c r="G572" s="1840"/>
      <c r="H572" s="1840"/>
      <c r="I572" s="1840"/>
      <c r="J572" s="1840"/>
      <c r="K572" s="1840"/>
      <c r="L572" s="1840"/>
      <c r="M572" s="576"/>
      <c r="N572" s="303"/>
      <c r="O572" s="302" t="str">
        <f t="shared" si="26"/>
        <v/>
      </c>
      <c r="P572" s="304" t="str">
        <f t="shared" si="27"/>
        <v/>
      </c>
      <c r="Q572" s="47"/>
      <c r="R572" s="341"/>
      <c r="S572" s="33"/>
      <c r="T572" s="33"/>
      <c r="U572" s="33"/>
      <c r="V572" s="33"/>
      <c r="W572" s="33"/>
      <c r="X572" s="33"/>
    </row>
    <row r="573" spans="1:243" s="39" customFormat="1" ht="23.65" customHeight="1">
      <c r="A573" s="216"/>
      <c r="B573" s="156"/>
      <c r="C573" s="855"/>
      <c r="D573" s="1840"/>
      <c r="E573" s="1840"/>
      <c r="F573" s="1840"/>
      <c r="G573" s="1840"/>
      <c r="H573" s="1840"/>
      <c r="I573" s="1840"/>
      <c r="J573" s="1840"/>
      <c r="K573" s="1840"/>
      <c r="L573" s="1840"/>
      <c r="M573" s="576"/>
      <c r="N573" s="303"/>
      <c r="O573" s="302" t="str">
        <f t="shared" si="26"/>
        <v/>
      </c>
      <c r="P573" s="304" t="str">
        <f t="shared" si="27"/>
        <v/>
      </c>
      <c r="Q573" s="47"/>
      <c r="R573" s="341"/>
      <c r="S573" s="33"/>
      <c r="T573" s="33"/>
      <c r="U573" s="33"/>
      <c r="V573" s="33"/>
      <c r="W573" s="33"/>
      <c r="X573" s="33"/>
    </row>
    <row r="574" spans="1:243" s="39" customFormat="1" ht="23.65" customHeight="1">
      <c r="A574" s="216"/>
      <c r="B574" s="156"/>
      <c r="C574" s="855"/>
      <c r="D574" s="1840"/>
      <c r="E574" s="1840"/>
      <c r="F574" s="1840"/>
      <c r="G574" s="1840"/>
      <c r="H574" s="1840"/>
      <c r="I574" s="1840"/>
      <c r="J574" s="1840"/>
      <c r="K574" s="1840"/>
      <c r="L574" s="1840"/>
      <c r="M574" s="576"/>
      <c r="N574" s="303"/>
      <c r="O574" s="302" t="str">
        <f t="shared" si="26"/>
        <v/>
      </c>
      <c r="P574" s="304" t="str">
        <f t="shared" si="27"/>
        <v/>
      </c>
      <c r="Q574" s="47"/>
      <c r="R574" s="341"/>
      <c r="S574" s="33"/>
      <c r="T574" s="33"/>
      <c r="U574" s="33"/>
      <c r="V574" s="33"/>
      <c r="W574" s="33"/>
      <c r="X574" s="33"/>
    </row>
    <row r="575" spans="1:243" s="39" customFormat="1" ht="23.65" customHeight="1">
      <c r="A575" s="216"/>
      <c r="B575" s="156"/>
      <c r="C575" s="855"/>
      <c r="D575" s="1840"/>
      <c r="E575" s="1840"/>
      <c r="F575" s="1840"/>
      <c r="G575" s="1840"/>
      <c r="H575" s="1840"/>
      <c r="I575" s="1840"/>
      <c r="J575" s="1840"/>
      <c r="K575" s="1840"/>
      <c r="L575" s="1840"/>
      <c r="M575" s="576"/>
      <c r="N575" s="303"/>
      <c r="O575" s="302" t="str">
        <f t="shared" si="26"/>
        <v/>
      </c>
      <c r="P575" s="304" t="str">
        <f t="shared" si="27"/>
        <v/>
      </c>
      <c r="Q575" s="47"/>
      <c r="R575" s="341"/>
      <c r="S575" s="33"/>
      <c r="T575" s="33"/>
      <c r="U575" s="33"/>
      <c r="V575" s="33"/>
      <c r="W575" s="33"/>
      <c r="X575" s="33"/>
    </row>
    <row r="576" spans="1:243" s="39" customFormat="1" ht="23.65" customHeight="1">
      <c r="A576" s="216"/>
      <c r="B576" s="156"/>
      <c r="C576" s="855"/>
      <c r="D576" s="1840"/>
      <c r="E576" s="1840"/>
      <c r="F576" s="1840"/>
      <c r="G576" s="1840"/>
      <c r="H576" s="1840"/>
      <c r="I576" s="1840"/>
      <c r="J576" s="1840"/>
      <c r="K576" s="1840"/>
      <c r="L576" s="1840"/>
      <c r="M576" s="576"/>
      <c r="N576" s="303"/>
      <c r="O576" s="302" t="str">
        <f t="shared" si="26"/>
        <v/>
      </c>
      <c r="P576" s="304" t="str">
        <f t="shared" si="27"/>
        <v/>
      </c>
      <c r="Q576" s="47"/>
      <c r="R576" s="341"/>
      <c r="S576" s="33"/>
      <c r="T576" s="33"/>
      <c r="U576" s="33"/>
      <c r="V576" s="33"/>
      <c r="W576" s="33"/>
      <c r="X576" s="33"/>
    </row>
    <row r="577" spans="1:24" s="39" customFormat="1" ht="23.65" customHeight="1">
      <c r="A577" s="216"/>
      <c r="B577" s="156"/>
      <c r="C577" s="855"/>
      <c r="D577" s="1840"/>
      <c r="E577" s="1840"/>
      <c r="F577" s="1840"/>
      <c r="G577" s="1840"/>
      <c r="H577" s="1840"/>
      <c r="I577" s="1840"/>
      <c r="J577" s="1840"/>
      <c r="K577" s="1840"/>
      <c r="L577" s="1840"/>
      <c r="M577" s="576"/>
      <c r="N577" s="303"/>
      <c r="O577" s="302" t="str">
        <f t="shared" si="26"/>
        <v/>
      </c>
      <c r="P577" s="304" t="str">
        <f t="shared" si="27"/>
        <v/>
      </c>
      <c r="Q577" s="47"/>
      <c r="R577" s="341"/>
      <c r="S577" s="33"/>
      <c r="T577" s="33"/>
      <c r="U577" s="33"/>
      <c r="V577" s="33"/>
      <c r="W577" s="33"/>
      <c r="X577" s="33"/>
    </row>
    <row r="578" spans="1:24" s="39" customFormat="1" ht="23.65" customHeight="1">
      <c r="A578" s="216"/>
      <c r="B578" s="156"/>
      <c r="C578" s="855"/>
      <c r="D578" s="1840"/>
      <c r="E578" s="1840"/>
      <c r="F578" s="1840"/>
      <c r="G578" s="1840"/>
      <c r="H578" s="1840"/>
      <c r="I578" s="1840"/>
      <c r="J578" s="1840"/>
      <c r="K578" s="1840"/>
      <c r="L578" s="1840"/>
      <c r="M578" s="576"/>
      <c r="N578" s="303"/>
      <c r="O578" s="302" t="str">
        <f t="shared" si="26"/>
        <v/>
      </c>
      <c r="P578" s="304" t="str">
        <f t="shared" si="27"/>
        <v/>
      </c>
      <c r="Q578" s="47"/>
      <c r="R578" s="341"/>
      <c r="S578" s="33"/>
      <c r="T578" s="33"/>
      <c r="U578" s="33"/>
      <c r="V578" s="33"/>
      <c r="W578" s="33"/>
      <c r="X578" s="33"/>
    </row>
    <row r="579" spans="1:24" s="39" customFormat="1" ht="23.65" customHeight="1">
      <c r="A579" s="216"/>
      <c r="B579" s="156"/>
      <c r="C579" s="855"/>
      <c r="D579" s="1840"/>
      <c r="E579" s="1840"/>
      <c r="F579" s="1840"/>
      <c r="G579" s="1840"/>
      <c r="H579" s="1840"/>
      <c r="I579" s="1840"/>
      <c r="J579" s="1840"/>
      <c r="K579" s="1840"/>
      <c r="L579" s="1840"/>
      <c r="M579" s="576"/>
      <c r="N579" s="303"/>
      <c r="O579" s="302" t="str">
        <f t="shared" si="26"/>
        <v/>
      </c>
      <c r="P579" s="304" t="str">
        <f t="shared" si="27"/>
        <v/>
      </c>
      <c r="Q579" s="47"/>
      <c r="R579" s="341"/>
      <c r="S579" s="33"/>
      <c r="T579" s="33"/>
      <c r="U579" s="33"/>
      <c r="V579" s="33"/>
      <c r="W579" s="33"/>
      <c r="X579" s="33"/>
    </row>
    <row r="580" spans="1:24" s="39" customFormat="1" ht="23.65" customHeight="1">
      <c r="A580" s="216"/>
      <c r="B580" s="156"/>
      <c r="C580" s="855"/>
      <c r="D580" s="1840"/>
      <c r="E580" s="1840"/>
      <c r="F580" s="1840"/>
      <c r="G580" s="1840"/>
      <c r="H580" s="1840"/>
      <c r="I580" s="1840"/>
      <c r="J580" s="1840"/>
      <c r="K580" s="1840"/>
      <c r="L580" s="1840"/>
      <c r="M580" s="576"/>
      <c r="N580" s="303"/>
      <c r="O580" s="302" t="str">
        <f t="shared" si="26"/>
        <v/>
      </c>
      <c r="P580" s="304" t="str">
        <f t="shared" si="27"/>
        <v/>
      </c>
      <c r="Q580" s="47"/>
      <c r="R580" s="341"/>
      <c r="S580" s="33"/>
      <c r="T580" s="33"/>
      <c r="U580" s="33"/>
      <c r="V580" s="33"/>
      <c r="W580" s="33"/>
      <c r="X580" s="33"/>
    </row>
    <row r="581" spans="1:24" s="39" customFormat="1" ht="23.65" customHeight="1">
      <c r="A581" s="216"/>
      <c r="B581" s="156"/>
      <c r="C581" s="855"/>
      <c r="D581" s="1840"/>
      <c r="E581" s="1840"/>
      <c r="F581" s="1840"/>
      <c r="G581" s="1840"/>
      <c r="H581" s="1840"/>
      <c r="I581" s="1840"/>
      <c r="J581" s="1840"/>
      <c r="K581" s="1840"/>
      <c r="L581" s="1840"/>
      <c r="M581" s="576"/>
      <c r="N581" s="303"/>
      <c r="O581" s="302" t="str">
        <f t="shared" si="26"/>
        <v/>
      </c>
      <c r="P581" s="304" t="str">
        <f t="shared" si="27"/>
        <v/>
      </c>
      <c r="Q581" s="47"/>
      <c r="R581" s="341"/>
      <c r="S581" s="33"/>
      <c r="T581" s="33"/>
      <c r="U581" s="33"/>
      <c r="V581" s="33"/>
      <c r="W581" s="33"/>
      <c r="X581" s="33"/>
    </row>
    <row r="582" spans="1:24" s="39" customFormat="1" ht="23.65" customHeight="1">
      <c r="A582" s="216"/>
      <c r="B582" s="156"/>
      <c r="C582" s="855"/>
      <c r="D582" s="1840"/>
      <c r="E582" s="1840"/>
      <c r="F582" s="1840"/>
      <c r="G582" s="1840"/>
      <c r="H582" s="1840"/>
      <c r="I582" s="1840"/>
      <c r="J582" s="1840"/>
      <c r="K582" s="1840"/>
      <c r="L582" s="1840"/>
      <c r="M582" s="576"/>
      <c r="N582" s="303"/>
      <c r="O582" s="302" t="str">
        <f t="shared" si="26"/>
        <v/>
      </c>
      <c r="P582" s="304" t="str">
        <f t="shared" si="27"/>
        <v/>
      </c>
      <c r="Q582" s="47"/>
      <c r="R582" s="341"/>
      <c r="S582" s="33"/>
      <c r="T582" s="33"/>
      <c r="U582" s="33"/>
      <c r="V582" s="33"/>
      <c r="W582" s="33"/>
      <c r="X582" s="33"/>
    </row>
    <row r="583" spans="1:24" s="39" customFormat="1" ht="23.65" customHeight="1">
      <c r="A583" s="216"/>
      <c r="B583" s="156"/>
      <c r="C583" s="855"/>
      <c r="D583" s="1840"/>
      <c r="E583" s="1840"/>
      <c r="F583" s="1840"/>
      <c r="G583" s="1840"/>
      <c r="H583" s="1840"/>
      <c r="I583" s="1840"/>
      <c r="J583" s="1840"/>
      <c r="K583" s="1840"/>
      <c r="L583" s="1840"/>
      <c r="M583" s="576"/>
      <c r="N583" s="303"/>
      <c r="O583" s="302" t="str">
        <f t="shared" si="26"/>
        <v/>
      </c>
      <c r="P583" s="304" t="str">
        <f t="shared" si="27"/>
        <v/>
      </c>
      <c r="Q583" s="47"/>
      <c r="R583" s="341"/>
      <c r="S583" s="33"/>
      <c r="T583" s="33"/>
      <c r="U583" s="33"/>
      <c r="V583" s="33"/>
      <c r="W583" s="33"/>
      <c r="X583" s="33"/>
    </row>
    <row r="584" spans="1:24" s="39" customFormat="1" ht="23.65" customHeight="1">
      <c r="A584" s="216"/>
      <c r="B584" s="156"/>
      <c r="C584" s="855"/>
      <c r="D584" s="1840"/>
      <c r="E584" s="1840"/>
      <c r="F584" s="1840"/>
      <c r="G584" s="1840"/>
      <c r="H584" s="1840"/>
      <c r="I584" s="1840"/>
      <c r="J584" s="1840"/>
      <c r="K584" s="1840"/>
      <c r="L584" s="1840"/>
      <c r="M584" s="576"/>
      <c r="N584" s="303"/>
      <c r="O584" s="302" t="str">
        <f t="shared" si="26"/>
        <v/>
      </c>
      <c r="P584" s="304" t="str">
        <f t="shared" si="27"/>
        <v/>
      </c>
      <c r="Q584" s="47"/>
      <c r="R584" s="341"/>
      <c r="S584" s="33"/>
      <c r="T584" s="33"/>
      <c r="U584" s="33"/>
      <c r="V584" s="33"/>
      <c r="W584" s="33"/>
      <c r="X584" s="33"/>
    </row>
    <row r="585" spans="1:24" s="39" customFormat="1" ht="23.65" customHeight="1">
      <c r="A585" s="216"/>
      <c r="B585" s="156"/>
      <c r="C585" s="855"/>
      <c r="D585" s="1840"/>
      <c r="E585" s="1840"/>
      <c r="F585" s="1840"/>
      <c r="G585" s="1840"/>
      <c r="H585" s="1840"/>
      <c r="I585" s="1840"/>
      <c r="J585" s="1840"/>
      <c r="K585" s="1840"/>
      <c r="L585" s="1840"/>
      <c r="M585" s="576"/>
      <c r="N585" s="303"/>
      <c r="O585" s="302" t="str">
        <f t="shared" si="26"/>
        <v/>
      </c>
      <c r="P585" s="304" t="str">
        <f t="shared" si="27"/>
        <v/>
      </c>
      <c r="Q585" s="47"/>
      <c r="R585" s="341"/>
      <c r="S585" s="33"/>
      <c r="T585" s="33"/>
      <c r="U585" s="33"/>
      <c r="V585" s="33"/>
      <c r="W585" s="33"/>
      <c r="X585" s="33"/>
    </row>
    <row r="586" spans="1:24" s="39" customFormat="1" ht="23.65" customHeight="1">
      <c r="A586" s="216"/>
      <c r="B586" s="156"/>
      <c r="C586" s="855"/>
      <c r="D586" s="1840"/>
      <c r="E586" s="1840"/>
      <c r="F586" s="1840"/>
      <c r="G586" s="1840"/>
      <c r="H586" s="1840"/>
      <c r="I586" s="1840"/>
      <c r="J586" s="1840"/>
      <c r="K586" s="1840"/>
      <c r="L586" s="1840"/>
      <c r="M586" s="576"/>
      <c r="N586" s="303"/>
      <c r="O586" s="302" t="str">
        <f t="shared" si="26"/>
        <v/>
      </c>
      <c r="P586" s="304" t="str">
        <f t="shared" si="27"/>
        <v/>
      </c>
      <c r="Q586" s="47"/>
      <c r="R586" s="341"/>
      <c r="S586" s="33"/>
      <c r="T586" s="33"/>
      <c r="U586" s="33"/>
      <c r="V586" s="33"/>
      <c r="W586" s="33"/>
      <c r="X586" s="33"/>
    </row>
    <row r="587" spans="1:24" s="39" customFormat="1" ht="23.65" customHeight="1">
      <c r="A587" s="216"/>
      <c r="B587" s="156"/>
      <c r="C587" s="855"/>
      <c r="D587" s="1840"/>
      <c r="E587" s="1840"/>
      <c r="F587" s="1840"/>
      <c r="G587" s="1840"/>
      <c r="H587" s="1840"/>
      <c r="I587" s="1840"/>
      <c r="J587" s="1840"/>
      <c r="K587" s="1840"/>
      <c r="L587" s="1840"/>
      <c r="M587" s="576"/>
      <c r="N587" s="303"/>
      <c r="O587" s="302" t="str">
        <f t="shared" si="26"/>
        <v/>
      </c>
      <c r="P587" s="304" t="str">
        <f t="shared" si="27"/>
        <v/>
      </c>
      <c r="Q587" s="47"/>
      <c r="R587" s="341"/>
      <c r="S587" s="33"/>
      <c r="T587" s="33"/>
      <c r="U587" s="33"/>
      <c r="V587" s="33"/>
      <c r="W587" s="33"/>
      <c r="X587" s="33"/>
    </row>
    <row r="588" spans="1:24" s="39" customFormat="1" ht="23.65" customHeight="1">
      <c r="A588" s="216"/>
      <c r="B588" s="156"/>
      <c r="C588" s="855"/>
      <c r="D588" s="1840"/>
      <c r="E588" s="1840"/>
      <c r="F588" s="1840"/>
      <c r="G588" s="1840"/>
      <c r="H588" s="1840"/>
      <c r="I588" s="1840"/>
      <c r="J588" s="1840"/>
      <c r="K588" s="1840"/>
      <c r="L588" s="1840"/>
      <c r="M588" s="576"/>
      <c r="N588" s="303"/>
      <c r="O588" s="302" t="str">
        <f t="shared" si="26"/>
        <v/>
      </c>
      <c r="P588" s="304" t="str">
        <f t="shared" si="27"/>
        <v/>
      </c>
      <c r="Q588" s="47"/>
      <c r="R588" s="341"/>
      <c r="S588" s="33"/>
      <c r="T588" s="33"/>
      <c r="U588" s="33"/>
      <c r="V588" s="33"/>
      <c r="W588" s="33"/>
      <c r="X588" s="33"/>
    </row>
    <row r="589" spans="1:24" s="39" customFormat="1" ht="23.65" customHeight="1">
      <c r="A589" s="216"/>
      <c r="B589" s="156"/>
      <c r="C589" s="855"/>
      <c r="D589" s="1840"/>
      <c r="E589" s="1840"/>
      <c r="F589" s="1840"/>
      <c r="G589" s="1840"/>
      <c r="H589" s="1840"/>
      <c r="I589" s="1840"/>
      <c r="J589" s="1840"/>
      <c r="K589" s="1840"/>
      <c r="L589" s="1840"/>
      <c r="M589" s="576"/>
      <c r="N589" s="303"/>
      <c r="O589" s="302" t="str">
        <f t="shared" si="26"/>
        <v/>
      </c>
      <c r="P589" s="304" t="str">
        <f t="shared" si="27"/>
        <v/>
      </c>
      <c r="Q589" s="47"/>
      <c r="R589" s="341"/>
      <c r="S589" s="33"/>
      <c r="T589" s="33"/>
      <c r="U589" s="33"/>
      <c r="V589" s="33"/>
      <c r="W589" s="33"/>
      <c r="X589" s="33"/>
    </row>
    <row r="590" spans="1:24" s="39" customFormat="1" ht="23.65" customHeight="1">
      <c r="A590" s="216"/>
      <c r="B590" s="156"/>
      <c r="C590" s="855"/>
      <c r="D590" s="1840"/>
      <c r="E590" s="1840"/>
      <c r="F590" s="1840"/>
      <c r="G590" s="1840"/>
      <c r="H590" s="1840"/>
      <c r="I590" s="1840"/>
      <c r="J590" s="1840"/>
      <c r="K590" s="1840"/>
      <c r="L590" s="1840"/>
      <c r="M590" s="576"/>
      <c r="N590" s="303"/>
      <c r="O590" s="302" t="str">
        <f t="shared" si="26"/>
        <v/>
      </c>
      <c r="P590" s="304" t="str">
        <f t="shared" si="27"/>
        <v/>
      </c>
      <c r="Q590" s="47"/>
      <c r="R590" s="341"/>
      <c r="S590" s="33"/>
      <c r="T590" s="33"/>
      <c r="U590" s="33"/>
      <c r="V590" s="33"/>
      <c r="W590" s="33"/>
      <c r="X590" s="33"/>
    </row>
    <row r="591" spans="1:24" s="39" customFormat="1" ht="23.65" customHeight="1">
      <c r="A591" s="216"/>
      <c r="B591" s="156"/>
      <c r="C591" s="855"/>
      <c r="D591" s="1840"/>
      <c r="E591" s="1840"/>
      <c r="F591" s="1840"/>
      <c r="G591" s="1840"/>
      <c r="H591" s="1840"/>
      <c r="I591" s="1840"/>
      <c r="J591" s="1840"/>
      <c r="K591" s="1840"/>
      <c r="L591" s="1840"/>
      <c r="M591" s="576"/>
      <c r="N591" s="303"/>
      <c r="O591" s="302" t="str">
        <f t="shared" si="26"/>
        <v/>
      </c>
      <c r="P591" s="304" t="str">
        <f t="shared" si="27"/>
        <v/>
      </c>
      <c r="Q591" s="47"/>
      <c r="R591" s="341"/>
      <c r="S591" s="33"/>
      <c r="T591" s="33"/>
      <c r="U591" s="33"/>
      <c r="V591" s="33"/>
      <c r="W591" s="33"/>
      <c r="X591" s="33"/>
    </row>
    <row r="592" spans="1:24" s="42" customFormat="1" ht="6" customHeight="1">
      <c r="A592" s="363"/>
      <c r="B592" s="18"/>
      <c r="C592" s="822"/>
      <c r="D592" s="822"/>
      <c r="E592" s="823"/>
      <c r="F592" s="823"/>
      <c r="G592" s="823"/>
      <c r="H592" s="823"/>
      <c r="I592" s="823"/>
      <c r="J592" s="823"/>
      <c r="K592" s="822"/>
      <c r="L592" s="822"/>
      <c r="M592" s="18"/>
      <c r="N592" s="18"/>
      <c r="O592" s="258"/>
      <c r="P592" s="258"/>
      <c r="Q592" s="1"/>
      <c r="R592" s="374"/>
      <c r="S592" s="34"/>
      <c r="T592" s="34"/>
      <c r="U592" s="34"/>
      <c r="V592" s="34"/>
      <c r="W592" s="34"/>
      <c r="X592" s="34"/>
    </row>
    <row r="593" spans="1:25" s="38" customFormat="1" ht="21" customHeight="1">
      <c r="A593" s="370"/>
      <c r="B593" s="1852" t="s">
        <v>68</v>
      </c>
      <c r="C593" s="1853"/>
      <c r="D593" s="1853"/>
      <c r="E593" s="1853"/>
      <c r="F593" s="1853"/>
      <c r="G593" s="1853"/>
      <c r="H593" s="1853"/>
      <c r="I593" s="1853"/>
      <c r="J593" s="1853"/>
      <c r="K593" s="1853"/>
      <c r="L593" s="1853"/>
      <c r="M593" s="1852"/>
      <c r="N593" s="1852"/>
      <c r="O593" s="1852"/>
      <c r="P593" s="1852"/>
      <c r="Q593" s="1852"/>
      <c r="R593" s="388"/>
      <c r="S593" s="37"/>
      <c r="T593" s="37"/>
      <c r="U593" s="37"/>
      <c r="V593" s="37"/>
      <c r="W593" s="37"/>
      <c r="X593" s="37"/>
    </row>
    <row r="594" spans="1:25" s="39" customFormat="1" ht="12.75" customHeight="1">
      <c r="A594" s="363"/>
      <c r="B594" s="27" t="str">
        <f>'1-MPN'!$B$64</f>
        <v>FAPESP,  SETEMBRO DE 2015</v>
      </c>
      <c r="C594" s="899"/>
      <c r="D594" s="899"/>
      <c r="E594" s="899"/>
      <c r="F594" s="899"/>
      <c r="G594" s="899"/>
      <c r="H594" s="899"/>
      <c r="I594" s="899"/>
      <c r="J594" s="899"/>
      <c r="K594" s="899"/>
      <c r="L594" s="899"/>
      <c r="M594" s="27"/>
      <c r="N594" s="27"/>
      <c r="O594" s="27"/>
      <c r="P594" s="27"/>
      <c r="Q594" s="27">
        <v>4</v>
      </c>
      <c r="R594" s="373"/>
      <c r="S594" s="33"/>
      <c r="T594" s="33"/>
      <c r="U594" s="33"/>
      <c r="V594" s="33"/>
      <c r="W594" s="33"/>
      <c r="X594" s="33"/>
    </row>
    <row r="595" spans="1:25" s="39" customFormat="1" ht="12.75" customHeight="1">
      <c r="A595" s="363"/>
      <c r="B595" s="27"/>
      <c r="C595" s="899"/>
      <c r="D595" s="899"/>
      <c r="E595" s="899"/>
      <c r="F595" s="899"/>
      <c r="G595" s="899"/>
      <c r="H595" s="899"/>
      <c r="I595" s="899"/>
      <c r="J595" s="899"/>
      <c r="K595" s="899"/>
      <c r="L595" s="899"/>
      <c r="M595" s="27"/>
      <c r="N595" s="27"/>
      <c r="O595" s="27"/>
      <c r="P595" s="27"/>
      <c r="Q595" s="27"/>
      <c r="R595" s="373"/>
      <c r="S595" s="33"/>
      <c r="T595" s="33"/>
      <c r="U595" s="33"/>
      <c r="V595" s="33"/>
      <c r="W595" s="33"/>
      <c r="X595" s="33"/>
    </row>
    <row r="596" spans="1:25" s="33" customFormat="1" ht="12.75" customHeight="1">
      <c r="A596" s="366"/>
      <c r="B596" s="3"/>
      <c r="C596" s="824"/>
      <c r="D596" s="824"/>
      <c r="E596" s="826"/>
      <c r="F596" s="826"/>
      <c r="G596" s="826"/>
      <c r="H596" s="826"/>
      <c r="I596" s="826"/>
      <c r="J596" s="826"/>
      <c r="K596" s="824"/>
      <c r="L596" s="824"/>
      <c r="M596" s="3"/>
      <c r="N596" s="3"/>
      <c r="O596" s="1600"/>
      <c r="P596" s="1600"/>
      <c r="Q596" s="1600"/>
      <c r="R596" s="341"/>
    </row>
    <row r="597" spans="1:25" s="33" customFormat="1" ht="12.75" customHeight="1">
      <c r="A597" s="366"/>
      <c r="B597" s="3"/>
      <c r="C597" s="824"/>
      <c r="D597" s="824"/>
      <c r="E597" s="826"/>
      <c r="F597" s="826"/>
      <c r="G597" s="826"/>
      <c r="H597" s="826"/>
      <c r="I597" s="826"/>
      <c r="J597" s="826"/>
      <c r="K597" s="824"/>
      <c r="L597" s="923"/>
      <c r="Q597" s="568"/>
      <c r="R597" s="341"/>
    </row>
    <row r="598" spans="1:25" s="33" customFormat="1" ht="12.75" customHeight="1">
      <c r="A598" s="366"/>
      <c r="B598" s="3"/>
      <c r="C598" s="824"/>
      <c r="D598" s="824"/>
      <c r="E598" s="826"/>
      <c r="F598" s="826"/>
      <c r="G598" s="826"/>
      <c r="H598" s="826"/>
      <c r="I598" s="826"/>
      <c r="J598" s="826"/>
      <c r="K598" s="824"/>
      <c r="L598" s="923"/>
      <c r="Q598" s="568"/>
      <c r="R598" s="341"/>
    </row>
    <row r="599" spans="1:25" s="33" customFormat="1" ht="12.75" customHeight="1">
      <c r="A599" s="366"/>
      <c r="B599" s="3"/>
      <c r="C599" s="3"/>
      <c r="D599" s="824"/>
      <c r="E599" s="826"/>
      <c r="F599" s="826"/>
      <c r="G599" s="826"/>
      <c r="H599" s="826"/>
      <c r="I599" s="826"/>
      <c r="J599" s="826"/>
      <c r="K599" s="824"/>
      <c r="L599" s="3"/>
      <c r="M599" s="3"/>
      <c r="N599" s="3"/>
      <c r="O599" s="568"/>
      <c r="P599" s="568"/>
      <c r="Q599" s="568"/>
      <c r="R599" s="341"/>
    </row>
    <row r="600" spans="1:25" s="4" customFormat="1" ht="19.5" customHeight="1">
      <c r="A600" s="367"/>
      <c r="B600" s="310" t="s">
        <v>186</v>
      </c>
      <c r="C600" s="190"/>
      <c r="D600" s="817"/>
      <c r="E600" s="817"/>
      <c r="F600" s="817"/>
      <c r="G600" s="817"/>
      <c r="H600" s="817"/>
      <c r="I600" s="817"/>
      <c r="J600" s="856"/>
      <c r="K600" s="856"/>
      <c r="Q600" s="50"/>
      <c r="S600" s="569"/>
      <c r="T600" s="569"/>
      <c r="U600" s="569"/>
      <c r="V600" s="569"/>
      <c r="W600" s="569"/>
      <c r="X600" s="569"/>
      <c r="Y600" s="50"/>
    </row>
    <row r="601" spans="1:25" s="33" customFormat="1" ht="6.75" customHeight="1">
      <c r="A601" s="366"/>
      <c r="B601" s="50"/>
      <c r="C601" s="63"/>
      <c r="D601" s="900"/>
      <c r="E601" s="886"/>
      <c r="F601" s="886"/>
      <c r="G601" s="886"/>
      <c r="H601" s="886"/>
      <c r="I601" s="886"/>
      <c r="J601" s="886"/>
      <c r="K601" s="900"/>
      <c r="L601" s="63"/>
      <c r="M601" s="63"/>
      <c r="N601" s="64"/>
      <c r="O601" s="64"/>
      <c r="P601" s="64"/>
      <c r="Q601" s="64"/>
      <c r="R601" s="341"/>
      <c r="S601" s="569"/>
    </row>
    <row r="602" spans="1:25" s="33" customFormat="1" ht="21" customHeight="1">
      <c r="A602" s="366"/>
      <c r="B602" s="1873" t="s">
        <v>97</v>
      </c>
      <c r="C602" s="1873"/>
      <c r="D602" s="1875"/>
      <c r="E602" s="1876"/>
      <c r="F602" s="1877"/>
      <c r="G602" s="1679"/>
      <c r="H602" s="1679"/>
      <c r="I602" s="1679"/>
      <c r="J602" s="1679"/>
      <c r="K602" s="1679"/>
      <c r="L602" s="1663"/>
      <c r="M602" s="1663"/>
      <c r="N602" s="1663"/>
      <c r="O602" s="1663"/>
      <c r="P602" s="1663"/>
      <c r="Q602" s="1663"/>
      <c r="R602" s="386"/>
      <c r="S602" s="569"/>
    </row>
    <row r="603" spans="1:25" s="33" customFormat="1" ht="6.75" customHeight="1">
      <c r="A603" s="366"/>
      <c r="B603" s="50"/>
      <c r="C603" s="63"/>
      <c r="D603" s="900"/>
      <c r="E603" s="886"/>
      <c r="F603" s="886"/>
      <c r="G603" s="886"/>
      <c r="H603" s="886"/>
      <c r="I603" s="886"/>
      <c r="J603" s="886"/>
      <c r="K603" s="900"/>
      <c r="L603" s="63"/>
      <c r="M603" s="63"/>
      <c r="N603" s="64"/>
      <c r="O603" s="64"/>
      <c r="P603" s="64"/>
      <c r="Q603" s="64"/>
      <c r="R603" s="341"/>
      <c r="S603" s="569"/>
    </row>
    <row r="604" spans="1:25" s="33" customFormat="1" ht="18.75" customHeight="1">
      <c r="A604" s="366"/>
      <c r="B604" s="1868" t="s">
        <v>0</v>
      </c>
      <c r="C604" s="1868"/>
      <c r="D604" s="1609"/>
      <c r="E604" s="1609"/>
      <c r="F604" s="1609"/>
      <c r="G604" s="826"/>
      <c r="H604" s="826"/>
      <c r="I604" s="826"/>
      <c r="J604" s="826"/>
      <c r="K604" s="824"/>
      <c r="L604" s="3"/>
      <c r="M604" s="3"/>
      <c r="N604" s="3"/>
      <c r="O604" s="568"/>
      <c r="P604" s="568"/>
      <c r="Q604" s="568"/>
      <c r="R604" s="341"/>
    </row>
    <row r="605" spans="1:25" s="33" customFormat="1" ht="6.75" customHeight="1">
      <c r="A605" s="366"/>
      <c r="B605" s="3"/>
      <c r="C605" s="824"/>
      <c r="D605" s="824"/>
      <c r="E605" s="826"/>
      <c r="F605" s="826"/>
      <c r="G605" s="826"/>
      <c r="H605" s="826"/>
      <c r="I605" s="826"/>
      <c r="J605" s="826"/>
      <c r="K605" s="824"/>
      <c r="L605" s="824"/>
      <c r="M605" s="3"/>
      <c r="N605" s="3"/>
      <c r="O605" s="568"/>
      <c r="P605" s="568"/>
      <c r="Q605" s="568"/>
      <c r="R605" s="341"/>
    </row>
    <row r="606" spans="1:25" s="33" customFormat="1" ht="19.5" customHeight="1">
      <c r="A606" s="366"/>
      <c r="B606" s="1863" t="s">
        <v>145</v>
      </c>
      <c r="C606" s="1879"/>
      <c r="D606" s="1381" t="str">
        <f>IF(SUM(O609:O651,O657:O697,O703:O743,O749:O789)=0,"",(SUM(O609:O651,O657:O697,O703:O743,O749:O789)))</f>
        <v/>
      </c>
      <c r="E606" s="1381"/>
      <c r="F606" s="1381"/>
      <c r="G606" s="901"/>
      <c r="H606" s="1879" t="s">
        <v>109</v>
      </c>
      <c r="I606" s="1879"/>
      <c r="J606" s="1879"/>
      <c r="K606" s="1881" t="str">
        <f>IF(SUM(P609:P651,P657:P697,P703:P743,P749:P789)=0,"",(SUM(P609:P651,P657:P697,P703:P743,P749:P789)))</f>
        <v/>
      </c>
      <c r="L606" s="1881"/>
      <c r="M606" s="1869"/>
      <c r="N606" s="108"/>
      <c r="O606" s="108"/>
      <c r="P606" s="108"/>
      <c r="Q606" s="108"/>
      <c r="R606" s="341"/>
    </row>
    <row r="607" spans="1:25" s="36" customFormat="1" ht="6.75" customHeight="1">
      <c r="A607" s="385"/>
      <c r="B607" s="18"/>
      <c r="C607" s="822"/>
      <c r="D607" s="822"/>
      <c r="E607" s="823"/>
      <c r="F607" s="823"/>
      <c r="G607" s="823"/>
      <c r="H607" s="823"/>
      <c r="I607" s="823"/>
      <c r="J607" s="823"/>
      <c r="K607" s="822"/>
      <c r="L607" s="822"/>
      <c r="M607" s="18"/>
      <c r="N607" s="18"/>
      <c r="O607" s="1"/>
      <c r="P607" s="1"/>
      <c r="Q607" s="1"/>
      <c r="R607" s="347"/>
      <c r="S607" s="35"/>
      <c r="T607" s="35"/>
      <c r="U607" s="35"/>
      <c r="V607" s="35"/>
      <c r="W607" s="35"/>
      <c r="X607" s="35"/>
    </row>
    <row r="608" spans="1:25" s="38" customFormat="1" ht="32.25" customHeight="1">
      <c r="A608" s="370"/>
      <c r="B608" s="567" t="s">
        <v>1</v>
      </c>
      <c r="C608" s="814" t="s">
        <v>7</v>
      </c>
      <c r="D608" s="1834" t="s">
        <v>8</v>
      </c>
      <c r="E608" s="1835"/>
      <c r="F608" s="1835"/>
      <c r="G608" s="1835"/>
      <c r="H608" s="1835"/>
      <c r="I608" s="1835"/>
      <c r="J608" s="1835"/>
      <c r="K608" s="1835"/>
      <c r="L608" s="1880"/>
      <c r="M608" s="305" t="s">
        <v>142</v>
      </c>
      <c r="N608" s="566" t="s">
        <v>3</v>
      </c>
      <c r="O608" s="419" t="s">
        <v>108</v>
      </c>
      <c r="P608" s="419" t="s">
        <v>110</v>
      </c>
      <c r="Q608" s="567" t="s">
        <v>2</v>
      </c>
      <c r="R608" s="388"/>
      <c r="S608" s="139"/>
      <c r="T608" s="37"/>
      <c r="U608" s="37"/>
      <c r="V608" s="37"/>
      <c r="W608" s="37"/>
      <c r="X608" s="37"/>
    </row>
    <row r="609" spans="1:243" s="39" customFormat="1" ht="23.65" customHeight="1">
      <c r="A609" s="216"/>
      <c r="B609" s="156"/>
      <c r="C609" s="855"/>
      <c r="D609" s="1840"/>
      <c r="E609" s="1840"/>
      <c r="F609" s="1840"/>
      <c r="G609" s="1840"/>
      <c r="H609" s="1840"/>
      <c r="I609" s="1840"/>
      <c r="J609" s="1840"/>
      <c r="K609" s="1840"/>
      <c r="L609" s="1840"/>
      <c r="M609" s="576"/>
      <c r="N609" s="303"/>
      <c r="O609" s="302" t="str">
        <f t="shared" ref="O609:O651" si="28">IF(M609="DIP",C609*N609,"")</f>
        <v/>
      </c>
      <c r="P609" s="304" t="str">
        <f t="shared" ref="P609:P649" si="29">IF(M609="DIE",C609*N609,"")</f>
        <v/>
      </c>
      <c r="Q609" s="47"/>
      <c r="R609" s="341"/>
      <c r="S609" s="139"/>
      <c r="T609" s="33"/>
      <c r="U609" s="33"/>
      <c r="V609" s="33"/>
      <c r="W609" s="33"/>
      <c r="X609" s="33"/>
      <c r="IH609" s="40"/>
      <c r="II609" s="41"/>
    </row>
    <row r="610" spans="1:243" s="39" customFormat="1" ht="23.65" customHeight="1">
      <c r="A610" s="216"/>
      <c r="B610" s="156"/>
      <c r="C610" s="855"/>
      <c r="D610" s="1840"/>
      <c r="E610" s="1840"/>
      <c r="F610" s="1840"/>
      <c r="G610" s="1840"/>
      <c r="H610" s="1840"/>
      <c r="I610" s="1840"/>
      <c r="J610" s="1840"/>
      <c r="K610" s="1840"/>
      <c r="L610" s="1840"/>
      <c r="M610" s="576"/>
      <c r="N610" s="303"/>
      <c r="O610" s="302" t="str">
        <f t="shared" si="28"/>
        <v/>
      </c>
      <c r="P610" s="304" t="str">
        <f t="shared" si="29"/>
        <v/>
      </c>
      <c r="Q610" s="47"/>
      <c r="R610" s="341"/>
      <c r="S610" s="33"/>
      <c r="T610" s="33"/>
      <c r="U610" s="33"/>
      <c r="V610" s="33"/>
      <c r="W610" s="33"/>
      <c r="X610" s="33"/>
      <c r="IH610" s="41"/>
      <c r="II610" s="41"/>
    </row>
    <row r="611" spans="1:243" s="39" customFormat="1" ht="23.65" customHeight="1">
      <c r="A611" s="216"/>
      <c r="B611" s="156"/>
      <c r="C611" s="855"/>
      <c r="D611" s="1840"/>
      <c r="E611" s="1840"/>
      <c r="F611" s="1840"/>
      <c r="G611" s="1840"/>
      <c r="H611" s="1840"/>
      <c r="I611" s="1840"/>
      <c r="J611" s="1840"/>
      <c r="K611" s="1840"/>
      <c r="L611" s="1840"/>
      <c r="M611" s="576"/>
      <c r="N611" s="303"/>
      <c r="O611" s="302" t="str">
        <f t="shared" si="28"/>
        <v/>
      </c>
      <c r="P611" s="304" t="str">
        <f t="shared" si="29"/>
        <v/>
      </c>
      <c r="Q611" s="47"/>
      <c r="R611" s="341"/>
      <c r="S611" s="33"/>
      <c r="T611" s="33"/>
      <c r="U611" s="33"/>
      <c r="V611" s="33"/>
      <c r="W611" s="33"/>
      <c r="X611" s="33"/>
      <c r="IH611" s="41"/>
      <c r="II611" s="41"/>
    </row>
    <row r="612" spans="1:243" s="39" customFormat="1" ht="23.65" customHeight="1">
      <c r="A612" s="216"/>
      <c r="B612" s="156"/>
      <c r="C612" s="855"/>
      <c r="D612" s="1840"/>
      <c r="E612" s="1840"/>
      <c r="F612" s="1840"/>
      <c r="G612" s="1840"/>
      <c r="H612" s="1840"/>
      <c r="I612" s="1840"/>
      <c r="J612" s="1840"/>
      <c r="K612" s="1840"/>
      <c r="L612" s="1840"/>
      <c r="M612" s="576"/>
      <c r="N612" s="303"/>
      <c r="O612" s="302" t="str">
        <f t="shared" si="28"/>
        <v/>
      </c>
      <c r="P612" s="304" t="str">
        <f t="shared" si="29"/>
        <v/>
      </c>
      <c r="Q612" s="47"/>
      <c r="R612" s="341"/>
      <c r="S612" s="33"/>
      <c r="T612" s="33"/>
      <c r="U612" s="33"/>
      <c r="V612" s="33"/>
      <c r="W612" s="33"/>
      <c r="X612" s="33"/>
    </row>
    <row r="613" spans="1:243" s="39" customFormat="1" ht="23.65" customHeight="1">
      <c r="A613" s="216"/>
      <c r="B613" s="156"/>
      <c r="C613" s="855"/>
      <c r="D613" s="1840"/>
      <c r="E613" s="1840"/>
      <c r="F613" s="1840"/>
      <c r="G613" s="1840"/>
      <c r="H613" s="1840"/>
      <c r="I613" s="1840"/>
      <c r="J613" s="1840"/>
      <c r="K613" s="1840"/>
      <c r="L613" s="1840"/>
      <c r="M613" s="576"/>
      <c r="N613" s="303"/>
      <c r="O613" s="302" t="str">
        <f t="shared" si="28"/>
        <v/>
      </c>
      <c r="P613" s="304" t="str">
        <f t="shared" si="29"/>
        <v/>
      </c>
      <c r="Q613" s="47"/>
      <c r="R613" s="341"/>
      <c r="S613" s="33"/>
      <c r="T613" s="33"/>
      <c r="U613" s="33"/>
      <c r="V613" s="33"/>
      <c r="W613" s="33"/>
      <c r="X613" s="33"/>
      <c r="IH613" s="40"/>
      <c r="II613" s="41"/>
    </row>
    <row r="614" spans="1:243" s="39" customFormat="1" ht="23.65" customHeight="1">
      <c r="A614" s="216"/>
      <c r="B614" s="156"/>
      <c r="C614" s="855"/>
      <c r="D614" s="1840"/>
      <c r="E614" s="1840"/>
      <c r="F614" s="1840"/>
      <c r="G614" s="1840"/>
      <c r="H614" s="1840"/>
      <c r="I614" s="1840"/>
      <c r="J614" s="1840"/>
      <c r="K614" s="1840"/>
      <c r="L614" s="1840"/>
      <c r="M614" s="576"/>
      <c r="N614" s="303"/>
      <c r="O614" s="302" t="str">
        <f t="shared" si="28"/>
        <v/>
      </c>
      <c r="P614" s="304" t="str">
        <f t="shared" si="29"/>
        <v/>
      </c>
      <c r="Q614" s="47"/>
      <c r="R614" s="341"/>
      <c r="S614" s="33"/>
      <c r="T614" s="33"/>
      <c r="U614" s="33"/>
      <c r="V614" s="33"/>
      <c r="W614" s="33"/>
      <c r="X614" s="33"/>
      <c r="IH614" s="41"/>
      <c r="II614" s="41"/>
    </row>
    <row r="615" spans="1:243" s="39" customFormat="1" ht="23.65" customHeight="1">
      <c r="A615" s="216"/>
      <c r="B615" s="156"/>
      <c r="C615" s="855"/>
      <c r="D615" s="1840"/>
      <c r="E615" s="1840"/>
      <c r="F615" s="1840"/>
      <c r="G615" s="1840"/>
      <c r="H615" s="1840"/>
      <c r="I615" s="1840"/>
      <c r="J615" s="1840"/>
      <c r="K615" s="1840"/>
      <c r="L615" s="1840"/>
      <c r="M615" s="576"/>
      <c r="N615" s="303"/>
      <c r="O615" s="302" t="str">
        <f t="shared" si="28"/>
        <v/>
      </c>
      <c r="P615" s="304" t="str">
        <f t="shared" si="29"/>
        <v/>
      </c>
      <c r="Q615" s="47"/>
      <c r="R615" s="341"/>
      <c r="S615" s="33"/>
      <c r="T615" s="33"/>
      <c r="U615" s="33"/>
      <c r="V615" s="33"/>
      <c r="W615" s="33"/>
      <c r="X615" s="33"/>
      <c r="IH615" s="41"/>
      <c r="II615" s="41"/>
    </row>
    <row r="616" spans="1:243" s="39" customFormat="1" ht="23.65" customHeight="1">
      <c r="A616" s="216"/>
      <c r="B616" s="156"/>
      <c r="C616" s="855"/>
      <c r="D616" s="1840"/>
      <c r="E616" s="1840"/>
      <c r="F616" s="1840"/>
      <c r="G616" s="1840"/>
      <c r="H616" s="1840"/>
      <c r="I616" s="1840"/>
      <c r="J616" s="1840"/>
      <c r="K616" s="1840"/>
      <c r="L616" s="1840"/>
      <c r="M616" s="576"/>
      <c r="N616" s="303"/>
      <c r="O616" s="302" t="str">
        <f t="shared" si="28"/>
        <v/>
      </c>
      <c r="P616" s="304" t="str">
        <f t="shared" si="29"/>
        <v/>
      </c>
      <c r="Q616" s="47"/>
      <c r="R616" s="341"/>
      <c r="S616" s="33"/>
      <c r="T616" s="33"/>
      <c r="U616" s="33"/>
      <c r="V616" s="33"/>
      <c r="W616" s="33"/>
      <c r="X616" s="33"/>
    </row>
    <row r="617" spans="1:243" s="39" customFormat="1" ht="23.65" customHeight="1">
      <c r="A617" s="216"/>
      <c r="B617" s="156"/>
      <c r="C617" s="855"/>
      <c r="D617" s="1840"/>
      <c r="E617" s="1840"/>
      <c r="F617" s="1840"/>
      <c r="G617" s="1840"/>
      <c r="H617" s="1840"/>
      <c r="I617" s="1840"/>
      <c r="J617" s="1840"/>
      <c r="K617" s="1840"/>
      <c r="L617" s="1840"/>
      <c r="M617" s="576"/>
      <c r="N617" s="303"/>
      <c r="O617" s="302" t="str">
        <f t="shared" si="28"/>
        <v/>
      </c>
      <c r="P617" s="304" t="str">
        <f t="shared" si="29"/>
        <v/>
      </c>
      <c r="Q617" s="47"/>
      <c r="R617" s="341"/>
      <c r="S617" s="33"/>
      <c r="T617" s="33"/>
      <c r="U617" s="33"/>
      <c r="V617" s="33"/>
      <c r="W617" s="33"/>
      <c r="X617" s="33"/>
    </row>
    <row r="618" spans="1:243" s="39" customFormat="1" ht="23.65" customHeight="1">
      <c r="A618" s="216"/>
      <c r="B618" s="156"/>
      <c r="C618" s="855"/>
      <c r="D618" s="1840"/>
      <c r="E618" s="1840"/>
      <c r="F618" s="1840"/>
      <c r="G618" s="1840"/>
      <c r="H618" s="1840"/>
      <c r="I618" s="1840"/>
      <c r="J618" s="1840"/>
      <c r="K618" s="1840"/>
      <c r="L618" s="1840"/>
      <c r="M618" s="576"/>
      <c r="N618" s="303"/>
      <c r="O618" s="302" t="str">
        <f t="shared" si="28"/>
        <v/>
      </c>
      <c r="P618" s="304" t="str">
        <f t="shared" si="29"/>
        <v/>
      </c>
      <c r="Q618" s="47"/>
      <c r="R618" s="341"/>
      <c r="S618" s="33"/>
      <c r="T618" s="33"/>
      <c r="U618" s="33"/>
      <c r="V618" s="33"/>
      <c r="W618" s="33"/>
      <c r="X618" s="33"/>
    </row>
    <row r="619" spans="1:243" s="39" customFormat="1" ht="23.65" customHeight="1">
      <c r="A619" s="216"/>
      <c r="B619" s="156"/>
      <c r="C619" s="855"/>
      <c r="D619" s="1840"/>
      <c r="E619" s="1840"/>
      <c r="F619" s="1840"/>
      <c r="G619" s="1840"/>
      <c r="H619" s="1840"/>
      <c r="I619" s="1840"/>
      <c r="J619" s="1840"/>
      <c r="K619" s="1840"/>
      <c r="L619" s="1840"/>
      <c r="M619" s="576"/>
      <c r="N619" s="303"/>
      <c r="O619" s="302" t="str">
        <f t="shared" si="28"/>
        <v/>
      </c>
      <c r="P619" s="304" t="str">
        <f t="shared" si="29"/>
        <v/>
      </c>
      <c r="Q619" s="47"/>
      <c r="R619" s="341"/>
      <c r="S619" s="33"/>
      <c r="T619" s="33"/>
      <c r="U619" s="33"/>
      <c r="V619" s="33"/>
      <c r="W619" s="33"/>
      <c r="X619" s="33"/>
    </row>
    <row r="620" spans="1:243" s="39" customFormat="1" ht="23.65" customHeight="1">
      <c r="A620" s="216"/>
      <c r="B620" s="156"/>
      <c r="C620" s="855"/>
      <c r="D620" s="1840"/>
      <c r="E620" s="1840"/>
      <c r="F620" s="1840"/>
      <c r="G620" s="1840"/>
      <c r="H620" s="1840"/>
      <c r="I620" s="1840"/>
      <c r="J620" s="1840"/>
      <c r="K620" s="1840"/>
      <c r="L620" s="1840"/>
      <c r="M620" s="576"/>
      <c r="N620" s="303"/>
      <c r="O620" s="302" t="str">
        <f t="shared" si="28"/>
        <v/>
      </c>
      <c r="P620" s="304" t="str">
        <f t="shared" si="29"/>
        <v/>
      </c>
      <c r="Q620" s="47"/>
      <c r="R620" s="341"/>
      <c r="S620" s="33"/>
      <c r="T620" s="33"/>
      <c r="U620" s="33"/>
      <c r="V620" s="33"/>
      <c r="W620" s="33"/>
      <c r="X620" s="33"/>
    </row>
    <row r="621" spans="1:243" s="39" customFormat="1" ht="23.65" customHeight="1">
      <c r="A621" s="216"/>
      <c r="B621" s="156"/>
      <c r="C621" s="855"/>
      <c r="D621" s="1840"/>
      <c r="E621" s="1840"/>
      <c r="F621" s="1840"/>
      <c r="G621" s="1840"/>
      <c r="H621" s="1840"/>
      <c r="I621" s="1840"/>
      <c r="J621" s="1840"/>
      <c r="K621" s="1840"/>
      <c r="L621" s="1840"/>
      <c r="M621" s="576"/>
      <c r="N621" s="303"/>
      <c r="O621" s="302" t="str">
        <f t="shared" si="28"/>
        <v/>
      </c>
      <c r="P621" s="304" t="str">
        <f t="shared" si="29"/>
        <v/>
      </c>
      <c r="Q621" s="47"/>
      <c r="R621" s="341"/>
      <c r="S621" s="33"/>
      <c r="T621" s="33"/>
      <c r="U621" s="33"/>
      <c r="V621" s="33"/>
      <c r="W621" s="33"/>
      <c r="X621" s="33"/>
    </row>
    <row r="622" spans="1:243" s="39" customFormat="1" ht="23.65" customHeight="1">
      <c r="A622" s="216"/>
      <c r="B622" s="156"/>
      <c r="C622" s="855"/>
      <c r="D622" s="1840"/>
      <c r="E622" s="1840"/>
      <c r="F622" s="1840"/>
      <c r="G622" s="1840"/>
      <c r="H622" s="1840"/>
      <c r="I622" s="1840"/>
      <c r="J622" s="1840"/>
      <c r="K622" s="1840"/>
      <c r="L622" s="1840"/>
      <c r="M622" s="576"/>
      <c r="N622" s="303"/>
      <c r="O622" s="302" t="str">
        <f t="shared" si="28"/>
        <v/>
      </c>
      <c r="P622" s="304" t="str">
        <f t="shared" si="29"/>
        <v/>
      </c>
      <c r="Q622" s="47"/>
      <c r="R622" s="341"/>
      <c r="S622" s="33"/>
      <c r="T622" s="33"/>
      <c r="U622" s="33"/>
      <c r="V622" s="33"/>
      <c r="W622" s="33"/>
      <c r="X622" s="33"/>
    </row>
    <row r="623" spans="1:243" s="39" customFormat="1" ht="23.65" customHeight="1">
      <c r="A623" s="216"/>
      <c r="B623" s="156"/>
      <c r="C623" s="855"/>
      <c r="D623" s="1840"/>
      <c r="E623" s="1840"/>
      <c r="F623" s="1840"/>
      <c r="G623" s="1840"/>
      <c r="H623" s="1840"/>
      <c r="I623" s="1840"/>
      <c r="J623" s="1840"/>
      <c r="K623" s="1840"/>
      <c r="L623" s="1840"/>
      <c r="M623" s="576"/>
      <c r="N623" s="303"/>
      <c r="O623" s="302" t="str">
        <f t="shared" si="28"/>
        <v/>
      </c>
      <c r="P623" s="304" t="str">
        <f t="shared" si="29"/>
        <v/>
      </c>
      <c r="Q623" s="47"/>
      <c r="R623" s="341"/>
      <c r="S623" s="33"/>
      <c r="T623" s="33"/>
      <c r="U623" s="33"/>
      <c r="V623" s="33"/>
      <c r="W623" s="33"/>
      <c r="X623" s="33"/>
    </row>
    <row r="624" spans="1:243" s="39" customFormat="1" ht="23.65" customHeight="1">
      <c r="A624" s="216"/>
      <c r="B624" s="156"/>
      <c r="C624" s="855"/>
      <c r="D624" s="1840"/>
      <c r="E624" s="1840"/>
      <c r="F624" s="1840"/>
      <c r="G624" s="1840"/>
      <c r="H624" s="1840"/>
      <c r="I624" s="1840"/>
      <c r="J624" s="1840"/>
      <c r="K624" s="1840"/>
      <c r="L624" s="1840"/>
      <c r="M624" s="576"/>
      <c r="N624" s="303"/>
      <c r="O624" s="302" t="str">
        <f t="shared" si="28"/>
        <v/>
      </c>
      <c r="P624" s="304" t="str">
        <f t="shared" si="29"/>
        <v/>
      </c>
      <c r="Q624" s="47"/>
      <c r="R624" s="341"/>
      <c r="S624" s="33"/>
      <c r="T624" s="33"/>
      <c r="U624" s="33"/>
      <c r="V624" s="33"/>
      <c r="W624" s="33"/>
      <c r="X624" s="33"/>
    </row>
    <row r="625" spans="1:243" s="39" customFormat="1" ht="23.65" customHeight="1">
      <c r="A625" s="216"/>
      <c r="B625" s="156"/>
      <c r="C625" s="855"/>
      <c r="D625" s="1840"/>
      <c r="E625" s="1840"/>
      <c r="F625" s="1840"/>
      <c r="G625" s="1840"/>
      <c r="H625" s="1840"/>
      <c r="I625" s="1840"/>
      <c r="J625" s="1840"/>
      <c r="K625" s="1840"/>
      <c r="L625" s="1840"/>
      <c r="M625" s="576"/>
      <c r="N625" s="303"/>
      <c r="O625" s="302" t="str">
        <f t="shared" si="28"/>
        <v/>
      </c>
      <c r="P625" s="304" t="str">
        <f t="shared" si="29"/>
        <v/>
      </c>
      <c r="Q625" s="47"/>
      <c r="R625" s="341"/>
      <c r="S625" s="33"/>
      <c r="T625" s="33"/>
      <c r="U625" s="33"/>
      <c r="V625" s="33"/>
      <c r="W625" s="33"/>
      <c r="X625" s="33"/>
    </row>
    <row r="626" spans="1:243" s="39" customFormat="1" ht="23.65" customHeight="1">
      <c r="A626" s="216"/>
      <c r="B626" s="156"/>
      <c r="C626" s="855"/>
      <c r="D626" s="1840"/>
      <c r="E626" s="1840"/>
      <c r="F626" s="1840"/>
      <c r="G626" s="1840"/>
      <c r="H626" s="1840"/>
      <c r="I626" s="1840"/>
      <c r="J626" s="1840"/>
      <c r="K626" s="1840"/>
      <c r="L626" s="1840"/>
      <c r="M626" s="576"/>
      <c r="N626" s="303"/>
      <c r="O626" s="302" t="str">
        <f t="shared" si="28"/>
        <v/>
      </c>
      <c r="P626" s="304" t="str">
        <f t="shared" si="29"/>
        <v/>
      </c>
      <c r="Q626" s="47"/>
      <c r="R626" s="341"/>
      <c r="S626" s="33"/>
      <c r="T626" s="33"/>
      <c r="U626" s="33"/>
      <c r="V626" s="33"/>
      <c r="W626" s="33"/>
      <c r="X626" s="33"/>
    </row>
    <row r="627" spans="1:243" s="39" customFormat="1" ht="23.65" customHeight="1">
      <c r="A627" s="216"/>
      <c r="B627" s="156"/>
      <c r="C627" s="855"/>
      <c r="D627" s="1840"/>
      <c r="E627" s="1840"/>
      <c r="F627" s="1840"/>
      <c r="G627" s="1840"/>
      <c r="H627" s="1840"/>
      <c r="I627" s="1840"/>
      <c r="J627" s="1840"/>
      <c r="K627" s="1840"/>
      <c r="L627" s="1840"/>
      <c r="M627" s="576"/>
      <c r="N627" s="303"/>
      <c r="O627" s="302" t="str">
        <f t="shared" si="28"/>
        <v/>
      </c>
      <c r="P627" s="304" t="str">
        <f t="shared" si="29"/>
        <v/>
      </c>
      <c r="Q627" s="47"/>
      <c r="R627" s="341"/>
      <c r="T627" s="33"/>
      <c r="U627" s="33"/>
      <c r="V627" s="33"/>
      <c r="W627" s="33"/>
      <c r="X627" s="33"/>
      <c r="IH627" s="40"/>
      <c r="II627" s="41"/>
    </row>
    <row r="628" spans="1:243" s="39" customFormat="1" ht="23.65" customHeight="1">
      <c r="A628" s="216"/>
      <c r="B628" s="156"/>
      <c r="C628" s="855"/>
      <c r="D628" s="1840"/>
      <c r="E628" s="1840"/>
      <c r="F628" s="1840"/>
      <c r="G628" s="1840"/>
      <c r="H628" s="1840"/>
      <c r="I628" s="1840"/>
      <c r="J628" s="1840"/>
      <c r="K628" s="1840"/>
      <c r="L628" s="1840"/>
      <c r="M628" s="576"/>
      <c r="N628" s="303"/>
      <c r="O628" s="302" t="str">
        <f t="shared" si="28"/>
        <v/>
      </c>
      <c r="P628" s="304" t="str">
        <f t="shared" si="29"/>
        <v/>
      </c>
      <c r="Q628" s="47"/>
      <c r="R628" s="341"/>
      <c r="S628" s="33"/>
      <c r="T628" s="33"/>
      <c r="U628" s="33"/>
      <c r="V628" s="33"/>
      <c r="W628" s="33"/>
      <c r="X628" s="33"/>
      <c r="IH628" s="40"/>
      <c r="II628" s="41"/>
    </row>
    <row r="629" spans="1:243" s="39" customFormat="1" ht="23.65" customHeight="1">
      <c r="A629" s="216"/>
      <c r="B629" s="156"/>
      <c r="C629" s="855"/>
      <c r="D629" s="1840"/>
      <c r="E629" s="1840"/>
      <c r="F629" s="1840"/>
      <c r="G629" s="1840"/>
      <c r="H629" s="1840"/>
      <c r="I629" s="1840"/>
      <c r="J629" s="1840"/>
      <c r="K629" s="1840"/>
      <c r="L629" s="1840"/>
      <c r="M629" s="576"/>
      <c r="N629" s="303"/>
      <c r="O629" s="302" t="str">
        <f t="shared" si="28"/>
        <v/>
      </c>
      <c r="P629" s="304" t="str">
        <f t="shared" si="29"/>
        <v/>
      </c>
      <c r="Q629" s="47"/>
      <c r="R629" s="341"/>
      <c r="S629" s="33"/>
      <c r="T629" s="33"/>
      <c r="U629" s="33"/>
      <c r="V629" s="33"/>
      <c r="W629" s="33"/>
      <c r="X629" s="33"/>
      <c r="IH629" s="41"/>
      <c r="II629" s="41"/>
    </row>
    <row r="630" spans="1:243" s="39" customFormat="1" ht="23.65" customHeight="1">
      <c r="A630" s="216"/>
      <c r="B630" s="156"/>
      <c r="C630" s="855"/>
      <c r="D630" s="1840"/>
      <c r="E630" s="1840"/>
      <c r="F630" s="1840"/>
      <c r="G630" s="1840"/>
      <c r="H630" s="1840"/>
      <c r="I630" s="1840"/>
      <c r="J630" s="1840"/>
      <c r="K630" s="1840"/>
      <c r="L630" s="1840"/>
      <c r="M630" s="576"/>
      <c r="N630" s="303"/>
      <c r="O630" s="302" t="str">
        <f t="shared" si="28"/>
        <v/>
      </c>
      <c r="P630" s="304" t="str">
        <f t="shared" si="29"/>
        <v/>
      </c>
      <c r="Q630" s="47"/>
      <c r="R630" s="341"/>
      <c r="S630" s="33"/>
      <c r="T630" s="33"/>
      <c r="U630" s="33"/>
      <c r="V630" s="33"/>
      <c r="W630" s="33"/>
      <c r="X630" s="33"/>
      <c r="IH630" s="41"/>
      <c r="II630" s="41"/>
    </row>
    <row r="631" spans="1:243" s="39" customFormat="1" ht="23.65" customHeight="1">
      <c r="A631" s="216"/>
      <c r="B631" s="156"/>
      <c r="C631" s="855"/>
      <c r="D631" s="1840"/>
      <c r="E631" s="1840"/>
      <c r="F631" s="1840"/>
      <c r="G631" s="1840"/>
      <c r="H631" s="1840"/>
      <c r="I631" s="1840"/>
      <c r="J631" s="1840"/>
      <c r="K631" s="1840"/>
      <c r="L631" s="1840"/>
      <c r="M631" s="576"/>
      <c r="N631" s="303"/>
      <c r="O631" s="302" t="str">
        <f t="shared" si="28"/>
        <v/>
      </c>
      <c r="P631" s="304" t="str">
        <f t="shared" si="29"/>
        <v/>
      </c>
      <c r="Q631" s="47"/>
      <c r="R631" s="341"/>
      <c r="S631" s="33"/>
      <c r="T631" s="33"/>
      <c r="U631" s="33"/>
      <c r="V631" s="33"/>
      <c r="W631" s="33"/>
      <c r="X631" s="33"/>
    </row>
    <row r="632" spans="1:243" s="39" customFormat="1" ht="23.65" customHeight="1">
      <c r="A632" s="216"/>
      <c r="B632" s="156"/>
      <c r="C632" s="855"/>
      <c r="D632" s="1840"/>
      <c r="E632" s="1840"/>
      <c r="F632" s="1840"/>
      <c r="G632" s="1840"/>
      <c r="H632" s="1840"/>
      <c r="I632" s="1840"/>
      <c r="J632" s="1840"/>
      <c r="K632" s="1840"/>
      <c r="L632" s="1840"/>
      <c r="M632" s="576"/>
      <c r="N632" s="303"/>
      <c r="O632" s="302" t="str">
        <f t="shared" si="28"/>
        <v/>
      </c>
      <c r="P632" s="304" t="str">
        <f t="shared" si="29"/>
        <v/>
      </c>
      <c r="Q632" s="47"/>
      <c r="R632" s="341"/>
      <c r="S632" s="33"/>
      <c r="T632" s="33"/>
      <c r="U632" s="33"/>
      <c r="V632" s="33"/>
      <c r="W632" s="33"/>
      <c r="X632" s="33"/>
      <c r="IH632" s="40"/>
      <c r="II632" s="41"/>
    </row>
    <row r="633" spans="1:243" s="39" customFormat="1" ht="23.65" customHeight="1">
      <c r="A633" s="216"/>
      <c r="B633" s="156"/>
      <c r="C633" s="855"/>
      <c r="D633" s="1840"/>
      <c r="E633" s="1840"/>
      <c r="F633" s="1840"/>
      <c r="G633" s="1840"/>
      <c r="H633" s="1840"/>
      <c r="I633" s="1840"/>
      <c r="J633" s="1840"/>
      <c r="K633" s="1840"/>
      <c r="L633" s="1840"/>
      <c r="M633" s="576"/>
      <c r="N633" s="303"/>
      <c r="O633" s="302" t="str">
        <f t="shared" si="28"/>
        <v/>
      </c>
      <c r="P633" s="304" t="str">
        <f t="shared" si="29"/>
        <v/>
      </c>
      <c r="Q633" s="47"/>
      <c r="R633" s="341"/>
      <c r="S633" s="33"/>
      <c r="T633" s="33"/>
      <c r="U633" s="33"/>
      <c r="V633" s="33"/>
      <c r="W633" s="33"/>
      <c r="X633" s="33"/>
      <c r="IH633" s="41"/>
      <c r="II633" s="41"/>
    </row>
    <row r="634" spans="1:243" s="39" customFormat="1" ht="23.65" customHeight="1">
      <c r="A634" s="216"/>
      <c r="B634" s="156"/>
      <c r="C634" s="855"/>
      <c r="D634" s="1840"/>
      <c r="E634" s="1840"/>
      <c r="F634" s="1840"/>
      <c r="G634" s="1840"/>
      <c r="H634" s="1840"/>
      <c r="I634" s="1840"/>
      <c r="J634" s="1840"/>
      <c r="K634" s="1840"/>
      <c r="L634" s="1840"/>
      <c r="M634" s="576"/>
      <c r="N634" s="303"/>
      <c r="O634" s="302" t="str">
        <f t="shared" si="28"/>
        <v/>
      </c>
      <c r="P634" s="304" t="str">
        <f t="shared" si="29"/>
        <v/>
      </c>
      <c r="Q634" s="47"/>
      <c r="R634" s="341"/>
      <c r="S634" s="33"/>
      <c r="T634" s="33"/>
      <c r="U634" s="33"/>
      <c r="V634" s="33"/>
      <c r="W634" s="33"/>
      <c r="X634" s="33"/>
      <c r="IH634" s="41"/>
      <c r="II634" s="41"/>
    </row>
    <row r="635" spans="1:243" s="39" customFormat="1" ht="23.65" customHeight="1">
      <c r="A635" s="216"/>
      <c r="B635" s="156"/>
      <c r="C635" s="855"/>
      <c r="D635" s="1840"/>
      <c r="E635" s="1840"/>
      <c r="F635" s="1840"/>
      <c r="G635" s="1840"/>
      <c r="H635" s="1840"/>
      <c r="I635" s="1840"/>
      <c r="J635" s="1840"/>
      <c r="K635" s="1840"/>
      <c r="L635" s="1840"/>
      <c r="M635" s="576"/>
      <c r="N635" s="303"/>
      <c r="O635" s="302" t="str">
        <f t="shared" si="28"/>
        <v/>
      </c>
      <c r="P635" s="304" t="str">
        <f t="shared" si="29"/>
        <v/>
      </c>
      <c r="Q635" s="47"/>
      <c r="R635" s="341"/>
      <c r="S635" s="33"/>
      <c r="T635" s="33"/>
      <c r="U635" s="33"/>
      <c r="V635" s="33"/>
      <c r="W635" s="33"/>
      <c r="X635" s="33"/>
    </row>
    <row r="636" spans="1:243" s="39" customFormat="1" ht="23.65" customHeight="1">
      <c r="A636" s="216"/>
      <c r="B636" s="156"/>
      <c r="C636" s="855"/>
      <c r="D636" s="1840"/>
      <c r="E636" s="1840"/>
      <c r="F636" s="1840"/>
      <c r="G636" s="1840"/>
      <c r="H636" s="1840"/>
      <c r="I636" s="1840"/>
      <c r="J636" s="1840"/>
      <c r="K636" s="1840"/>
      <c r="L636" s="1840"/>
      <c r="M636" s="576"/>
      <c r="N636" s="303"/>
      <c r="O636" s="302" t="str">
        <f t="shared" si="28"/>
        <v/>
      </c>
      <c r="P636" s="304" t="str">
        <f t="shared" si="29"/>
        <v/>
      </c>
      <c r="Q636" s="47"/>
      <c r="R636" s="341"/>
      <c r="S636" s="33"/>
      <c r="T636" s="33"/>
      <c r="U636" s="33"/>
      <c r="V636" s="33"/>
      <c r="W636" s="33"/>
      <c r="X636" s="33"/>
    </row>
    <row r="637" spans="1:243" s="39" customFormat="1" ht="23.65" customHeight="1">
      <c r="A637" s="216"/>
      <c r="B637" s="156"/>
      <c r="C637" s="855"/>
      <c r="D637" s="1840"/>
      <c r="E637" s="1840"/>
      <c r="F637" s="1840"/>
      <c r="G637" s="1840"/>
      <c r="H637" s="1840"/>
      <c r="I637" s="1840"/>
      <c r="J637" s="1840"/>
      <c r="K637" s="1840"/>
      <c r="L637" s="1840"/>
      <c r="M637" s="576"/>
      <c r="N637" s="303"/>
      <c r="O637" s="302" t="str">
        <f t="shared" si="28"/>
        <v/>
      </c>
      <c r="P637" s="304" t="str">
        <f t="shared" si="29"/>
        <v/>
      </c>
      <c r="Q637" s="47"/>
      <c r="R637" s="341"/>
      <c r="S637" s="33"/>
      <c r="T637" s="33"/>
      <c r="U637" s="33"/>
      <c r="V637" s="33"/>
      <c r="W637" s="33"/>
      <c r="X637" s="33"/>
    </row>
    <row r="638" spans="1:243" s="39" customFormat="1" ht="23.65" customHeight="1">
      <c r="A638" s="216"/>
      <c r="B638" s="156"/>
      <c r="C638" s="855"/>
      <c r="D638" s="1840"/>
      <c r="E638" s="1840"/>
      <c r="F638" s="1840"/>
      <c r="G638" s="1840"/>
      <c r="H638" s="1840"/>
      <c r="I638" s="1840"/>
      <c r="J638" s="1840"/>
      <c r="K638" s="1840"/>
      <c r="L638" s="1840"/>
      <c r="M638" s="576"/>
      <c r="N638" s="303"/>
      <c r="O638" s="302" t="str">
        <f t="shared" si="28"/>
        <v/>
      </c>
      <c r="P638" s="304" t="str">
        <f t="shared" si="29"/>
        <v/>
      </c>
      <c r="Q638" s="47"/>
      <c r="R638" s="341"/>
      <c r="S638" s="33"/>
      <c r="T638" s="33"/>
      <c r="U638" s="33"/>
      <c r="V638" s="33"/>
      <c r="W638" s="33"/>
      <c r="X638" s="33"/>
    </row>
    <row r="639" spans="1:243" s="39" customFormat="1" ht="23.65" customHeight="1">
      <c r="A639" s="216"/>
      <c r="B639" s="156"/>
      <c r="C639" s="855"/>
      <c r="D639" s="1840"/>
      <c r="E639" s="1840"/>
      <c r="F639" s="1840"/>
      <c r="G639" s="1840"/>
      <c r="H639" s="1840"/>
      <c r="I639" s="1840"/>
      <c r="J639" s="1840"/>
      <c r="K639" s="1840"/>
      <c r="L639" s="1840"/>
      <c r="M639" s="576"/>
      <c r="N639" s="303"/>
      <c r="O639" s="302" t="str">
        <f t="shared" si="28"/>
        <v/>
      </c>
      <c r="P639" s="304" t="str">
        <f t="shared" si="29"/>
        <v/>
      </c>
      <c r="Q639" s="47"/>
      <c r="R639" s="341"/>
      <c r="S639" s="33"/>
      <c r="T639" s="33"/>
      <c r="U639" s="33"/>
      <c r="V639" s="33"/>
      <c r="W639" s="33"/>
      <c r="X639" s="33"/>
    </row>
    <row r="640" spans="1:243" s="39" customFormat="1" ht="23.65" customHeight="1">
      <c r="A640" s="216"/>
      <c r="B640" s="156"/>
      <c r="C640" s="855"/>
      <c r="D640" s="1840"/>
      <c r="E640" s="1840"/>
      <c r="F640" s="1840"/>
      <c r="G640" s="1840"/>
      <c r="H640" s="1840"/>
      <c r="I640" s="1840"/>
      <c r="J640" s="1840"/>
      <c r="K640" s="1840"/>
      <c r="L640" s="1840"/>
      <c r="M640" s="576"/>
      <c r="N640" s="303"/>
      <c r="O640" s="302" t="str">
        <f t="shared" si="28"/>
        <v/>
      </c>
      <c r="P640" s="304" t="str">
        <f t="shared" si="29"/>
        <v/>
      </c>
      <c r="Q640" s="47"/>
      <c r="R640" s="341"/>
      <c r="S640" s="33"/>
      <c r="T640" s="33"/>
      <c r="U640" s="33"/>
      <c r="V640" s="33"/>
      <c r="W640" s="33"/>
      <c r="X640" s="33"/>
    </row>
    <row r="641" spans="1:24" s="39" customFormat="1" ht="23.65" customHeight="1">
      <c r="A641" s="216"/>
      <c r="B641" s="156"/>
      <c r="C641" s="855"/>
      <c r="D641" s="1840"/>
      <c r="E641" s="1840"/>
      <c r="F641" s="1840"/>
      <c r="G641" s="1840"/>
      <c r="H641" s="1840"/>
      <c r="I641" s="1840"/>
      <c r="J641" s="1840"/>
      <c r="K641" s="1840"/>
      <c r="L641" s="1840"/>
      <c r="M641" s="576"/>
      <c r="N641" s="303"/>
      <c r="O641" s="302" t="str">
        <f t="shared" si="28"/>
        <v/>
      </c>
      <c r="P641" s="304" t="str">
        <f t="shared" si="29"/>
        <v/>
      </c>
      <c r="Q641" s="47"/>
      <c r="R641" s="341"/>
      <c r="S641" s="33"/>
      <c r="T641" s="33"/>
      <c r="U641" s="33"/>
      <c r="V641" s="33"/>
      <c r="W641" s="33"/>
      <c r="X641" s="33"/>
    </row>
    <row r="642" spans="1:24" s="39" customFormat="1" ht="23.65" customHeight="1">
      <c r="A642" s="216"/>
      <c r="B642" s="156"/>
      <c r="C642" s="855"/>
      <c r="D642" s="1840"/>
      <c r="E642" s="1840"/>
      <c r="F642" s="1840"/>
      <c r="G642" s="1840"/>
      <c r="H642" s="1840"/>
      <c r="I642" s="1840"/>
      <c r="J642" s="1840"/>
      <c r="K642" s="1840"/>
      <c r="L642" s="1840"/>
      <c r="M642" s="576"/>
      <c r="N642" s="303"/>
      <c r="O642" s="302" t="str">
        <f t="shared" si="28"/>
        <v/>
      </c>
      <c r="P642" s="304" t="str">
        <f t="shared" si="29"/>
        <v/>
      </c>
      <c r="Q642" s="47"/>
      <c r="R642" s="341"/>
      <c r="S642" s="33"/>
      <c r="T642" s="33"/>
      <c r="U642" s="33"/>
      <c r="V642" s="33"/>
      <c r="W642" s="33"/>
      <c r="X642" s="33"/>
    </row>
    <row r="643" spans="1:24" s="39" customFormat="1" ht="23.65" customHeight="1">
      <c r="A643" s="216"/>
      <c r="B643" s="156"/>
      <c r="C643" s="855"/>
      <c r="D643" s="1840"/>
      <c r="E643" s="1840"/>
      <c r="F643" s="1840"/>
      <c r="G643" s="1840"/>
      <c r="H643" s="1840"/>
      <c r="I643" s="1840"/>
      <c r="J643" s="1840"/>
      <c r="K643" s="1840"/>
      <c r="L643" s="1840"/>
      <c r="M643" s="576"/>
      <c r="N643" s="303"/>
      <c r="O643" s="302" t="str">
        <f t="shared" si="28"/>
        <v/>
      </c>
      <c r="P643" s="304" t="str">
        <f t="shared" si="29"/>
        <v/>
      </c>
      <c r="Q643" s="47"/>
      <c r="R643" s="341"/>
      <c r="S643" s="33"/>
      <c r="T643" s="33"/>
      <c r="U643" s="33"/>
      <c r="V643" s="33"/>
      <c r="W643" s="33"/>
      <c r="X643" s="33"/>
    </row>
    <row r="644" spans="1:24" s="39" customFormat="1" ht="23.65" customHeight="1">
      <c r="A644" s="216"/>
      <c r="B644" s="156"/>
      <c r="C644" s="855"/>
      <c r="D644" s="1840"/>
      <c r="E644" s="1840"/>
      <c r="F644" s="1840"/>
      <c r="G644" s="1840"/>
      <c r="H644" s="1840"/>
      <c r="I644" s="1840"/>
      <c r="J644" s="1840"/>
      <c r="K644" s="1840"/>
      <c r="L644" s="1840"/>
      <c r="M644" s="576"/>
      <c r="N644" s="303"/>
      <c r="O644" s="302" t="str">
        <f t="shared" si="28"/>
        <v/>
      </c>
      <c r="P644" s="304" t="str">
        <f t="shared" si="29"/>
        <v/>
      </c>
      <c r="Q644" s="47"/>
      <c r="R644" s="341"/>
      <c r="S644" s="33"/>
      <c r="T644" s="33"/>
      <c r="U644" s="33"/>
      <c r="V644" s="33"/>
      <c r="W644" s="33"/>
      <c r="X644" s="33"/>
    </row>
    <row r="645" spans="1:24" s="39" customFormat="1" ht="23.65" customHeight="1">
      <c r="A645" s="216"/>
      <c r="B645" s="156"/>
      <c r="C645" s="855"/>
      <c r="D645" s="1840"/>
      <c r="E645" s="1840"/>
      <c r="F645" s="1840"/>
      <c r="G645" s="1840"/>
      <c r="H645" s="1840"/>
      <c r="I645" s="1840"/>
      <c r="J645" s="1840"/>
      <c r="K645" s="1840"/>
      <c r="L645" s="1840"/>
      <c r="M645" s="576"/>
      <c r="N645" s="303"/>
      <c r="O645" s="302" t="str">
        <f t="shared" si="28"/>
        <v/>
      </c>
      <c r="P645" s="304" t="str">
        <f t="shared" si="29"/>
        <v/>
      </c>
      <c r="Q645" s="47"/>
      <c r="R645" s="341"/>
      <c r="S645" s="33"/>
      <c r="T645" s="33"/>
      <c r="U645" s="33"/>
      <c r="V645" s="33"/>
      <c r="W645" s="33"/>
      <c r="X645" s="33"/>
    </row>
    <row r="646" spans="1:24" s="39" customFormat="1" ht="23.65" customHeight="1">
      <c r="A646" s="216"/>
      <c r="B646" s="156"/>
      <c r="C646" s="855"/>
      <c r="D646" s="1840"/>
      <c r="E646" s="1840"/>
      <c r="F646" s="1840"/>
      <c r="G646" s="1840"/>
      <c r="H646" s="1840"/>
      <c r="I646" s="1840"/>
      <c r="J646" s="1840"/>
      <c r="K646" s="1840"/>
      <c r="L646" s="1840"/>
      <c r="M646" s="576"/>
      <c r="N646" s="303"/>
      <c r="O646" s="302" t="str">
        <f t="shared" si="28"/>
        <v/>
      </c>
      <c r="P646" s="304" t="str">
        <f t="shared" si="29"/>
        <v/>
      </c>
      <c r="Q646" s="47"/>
      <c r="R646" s="341"/>
      <c r="S646" s="33"/>
      <c r="T646" s="33"/>
      <c r="U646" s="33"/>
      <c r="V646" s="33"/>
      <c r="W646" s="33"/>
      <c r="X646" s="33"/>
    </row>
    <row r="647" spans="1:24" s="39" customFormat="1" ht="23.65" customHeight="1">
      <c r="A647" s="216"/>
      <c r="B647" s="156"/>
      <c r="C647" s="855"/>
      <c r="D647" s="1840"/>
      <c r="E647" s="1840"/>
      <c r="F647" s="1840"/>
      <c r="G647" s="1840"/>
      <c r="H647" s="1840"/>
      <c r="I647" s="1840"/>
      <c r="J647" s="1840"/>
      <c r="K647" s="1840"/>
      <c r="L647" s="1840"/>
      <c r="M647" s="576"/>
      <c r="N647" s="303"/>
      <c r="O647" s="302" t="str">
        <f t="shared" si="28"/>
        <v/>
      </c>
      <c r="P647" s="304" t="str">
        <f t="shared" si="29"/>
        <v/>
      </c>
      <c r="Q647" s="47"/>
      <c r="R647" s="341"/>
      <c r="S647" s="33"/>
      <c r="T647" s="33"/>
      <c r="U647" s="33"/>
      <c r="V647" s="33"/>
      <c r="W647" s="33"/>
      <c r="X647" s="33"/>
    </row>
    <row r="648" spans="1:24" s="39" customFormat="1" ht="23.65" customHeight="1">
      <c r="A648" s="216"/>
      <c r="B648" s="156"/>
      <c r="C648" s="855"/>
      <c r="D648" s="1840"/>
      <c r="E648" s="1840"/>
      <c r="F648" s="1840"/>
      <c r="G648" s="1840"/>
      <c r="H648" s="1840"/>
      <c r="I648" s="1840"/>
      <c r="J648" s="1840"/>
      <c r="K648" s="1840"/>
      <c r="L648" s="1840"/>
      <c r="M648" s="576"/>
      <c r="N648" s="303"/>
      <c r="O648" s="302" t="str">
        <f t="shared" si="28"/>
        <v/>
      </c>
      <c r="P648" s="304" t="str">
        <f t="shared" si="29"/>
        <v/>
      </c>
      <c r="Q648" s="47"/>
      <c r="R648" s="341"/>
      <c r="S648" s="33"/>
      <c r="T648" s="33"/>
      <c r="U648" s="33"/>
      <c r="V648" s="33"/>
      <c r="W648" s="33"/>
      <c r="X648" s="33"/>
    </row>
    <row r="649" spans="1:24" s="39" customFormat="1" ht="23.65" customHeight="1">
      <c r="A649" s="216"/>
      <c r="B649" s="156"/>
      <c r="C649" s="855"/>
      <c r="D649" s="1840"/>
      <c r="E649" s="1840"/>
      <c r="F649" s="1840"/>
      <c r="G649" s="1840"/>
      <c r="H649" s="1840"/>
      <c r="I649" s="1840"/>
      <c r="J649" s="1840"/>
      <c r="K649" s="1840"/>
      <c r="L649" s="1840"/>
      <c r="M649" s="576"/>
      <c r="N649" s="303"/>
      <c r="O649" s="302" t="str">
        <f t="shared" si="28"/>
        <v/>
      </c>
      <c r="P649" s="304" t="str">
        <f t="shared" si="29"/>
        <v/>
      </c>
      <c r="Q649" s="47"/>
      <c r="R649" s="341"/>
      <c r="S649" s="33"/>
      <c r="T649" s="33"/>
      <c r="U649" s="33"/>
      <c r="V649" s="33"/>
      <c r="W649" s="33"/>
      <c r="X649" s="33"/>
    </row>
    <row r="650" spans="1:24" s="39" customFormat="1" ht="23.65" customHeight="1">
      <c r="A650" s="216"/>
      <c r="B650" s="156"/>
      <c r="C650" s="855"/>
      <c r="D650" s="1840"/>
      <c r="E650" s="1840"/>
      <c r="F650" s="1840"/>
      <c r="G650" s="1840"/>
      <c r="H650" s="1840"/>
      <c r="I650" s="1840"/>
      <c r="J650" s="1840"/>
      <c r="K650" s="1840"/>
      <c r="L650" s="1840"/>
      <c r="M650" s="576"/>
      <c r="N650" s="303"/>
      <c r="O650" s="302" t="str">
        <f t="shared" si="28"/>
        <v/>
      </c>
      <c r="P650" s="304" t="str">
        <f>IF(M650="DIE",C650*N650,"")</f>
        <v/>
      </c>
      <c r="Q650" s="47"/>
      <c r="R650" s="341"/>
      <c r="S650" s="33"/>
      <c r="T650" s="33"/>
      <c r="U650" s="33"/>
      <c r="V650" s="33"/>
      <c r="W650" s="33"/>
      <c r="X650" s="33"/>
    </row>
    <row r="651" spans="1:24" s="39" customFormat="1" ht="23.65" customHeight="1">
      <c r="A651" s="216"/>
      <c r="B651" s="156"/>
      <c r="C651" s="855"/>
      <c r="D651" s="1840"/>
      <c r="E651" s="1840"/>
      <c r="F651" s="1840"/>
      <c r="G651" s="1840"/>
      <c r="H651" s="1840"/>
      <c r="I651" s="1840"/>
      <c r="J651" s="1840"/>
      <c r="K651" s="1840"/>
      <c r="L651" s="1840"/>
      <c r="M651" s="576"/>
      <c r="N651" s="303"/>
      <c r="O651" s="302" t="str">
        <f t="shared" si="28"/>
        <v/>
      </c>
      <c r="P651" s="304" t="str">
        <f>IF(M651="DIE",C651*N651,"")</f>
        <v/>
      </c>
      <c r="Q651" s="47"/>
      <c r="R651" s="341"/>
      <c r="S651" s="33"/>
      <c r="T651" s="33"/>
      <c r="U651" s="33"/>
      <c r="V651" s="33"/>
      <c r="W651" s="33"/>
      <c r="X651" s="33"/>
    </row>
    <row r="652" spans="1:24" s="42" customFormat="1" ht="6" customHeight="1">
      <c r="A652" s="363"/>
      <c r="B652" s="18"/>
      <c r="C652" s="18"/>
      <c r="D652" s="18"/>
      <c r="E652" s="1"/>
      <c r="F652" s="1"/>
      <c r="G652" s="1"/>
      <c r="H652" s="1"/>
      <c r="I652" s="1"/>
      <c r="J652" s="1"/>
      <c r="K652" s="18"/>
      <c r="L652" s="18"/>
      <c r="M652" s="18"/>
      <c r="N652" s="18"/>
      <c r="O652" s="258"/>
      <c r="P652" s="258"/>
      <c r="Q652" s="1"/>
      <c r="R652" s="374"/>
      <c r="S652" s="34"/>
      <c r="T652" s="34"/>
      <c r="U652" s="34"/>
      <c r="V652" s="34"/>
      <c r="W652" s="34"/>
      <c r="X652" s="34"/>
    </row>
    <row r="653" spans="1:24" s="38" customFormat="1" ht="21" customHeight="1">
      <c r="A653" s="370"/>
      <c r="B653" s="1864" t="s">
        <v>68</v>
      </c>
      <c r="C653" s="1865"/>
      <c r="D653" s="1865"/>
      <c r="E653" s="1865"/>
      <c r="F653" s="1865"/>
      <c r="G653" s="1865"/>
      <c r="H653" s="1865"/>
      <c r="I653" s="1865"/>
      <c r="J653" s="1865"/>
      <c r="K653" s="1865"/>
      <c r="L653" s="1865"/>
      <c r="M653" s="1865"/>
      <c r="N653" s="1865"/>
      <c r="O653" s="1865"/>
      <c r="P653" s="1865"/>
      <c r="Q653" s="1867"/>
      <c r="R653" s="388"/>
      <c r="S653" s="37"/>
      <c r="T653" s="37"/>
      <c r="U653" s="37"/>
      <c r="V653" s="37"/>
      <c r="W653" s="37"/>
      <c r="X653" s="37"/>
    </row>
    <row r="654" spans="1:24" s="39" customFormat="1" ht="12.75" customHeight="1">
      <c r="A654" s="363"/>
      <c r="B654" s="27" t="str">
        <f>'1-MPN'!$B$64</f>
        <v>FAPESP,  SETEMBRO DE 2015</v>
      </c>
      <c r="C654" s="3"/>
      <c r="D654" s="3"/>
      <c r="E654" s="314"/>
      <c r="F654" s="314"/>
      <c r="G654" s="314"/>
      <c r="H654" s="314"/>
      <c r="I654" s="314"/>
      <c r="J654" s="314"/>
      <c r="K654" s="3"/>
      <c r="L654" s="3"/>
      <c r="M654" s="3"/>
      <c r="N654" s="3"/>
      <c r="O654" s="118"/>
      <c r="P654" s="118"/>
      <c r="Q654" s="118">
        <v>1</v>
      </c>
      <c r="R654" s="373"/>
      <c r="S654" s="33"/>
      <c r="T654" s="33"/>
      <c r="U654" s="33"/>
      <c r="V654" s="33"/>
      <c r="W654" s="33"/>
      <c r="X654" s="33"/>
    </row>
    <row r="655" spans="1:24" s="51" customFormat="1" ht="18">
      <c r="A655" s="573"/>
      <c r="B655" s="310" t="str">
        <f>B600</f>
        <v>8- DESPESAS COM DIÁRIAS NO PAÍS E NO EXTERIOR</v>
      </c>
      <c r="C655" s="62"/>
      <c r="D655" s="62"/>
      <c r="J655" s="62"/>
      <c r="R655" s="573"/>
    </row>
    <row r="656" spans="1:24" s="38" customFormat="1" ht="31.5" customHeight="1">
      <c r="A656" s="370"/>
      <c r="B656" s="567" t="s">
        <v>1</v>
      </c>
      <c r="C656" s="567" t="s">
        <v>7</v>
      </c>
      <c r="D656" s="1581" t="s">
        <v>8</v>
      </c>
      <c r="E656" s="1581"/>
      <c r="F656" s="1581"/>
      <c r="G656" s="1581"/>
      <c r="H656" s="1581"/>
      <c r="I656" s="1581"/>
      <c r="J656" s="1581"/>
      <c r="K656" s="1581"/>
      <c r="L656" s="1575"/>
      <c r="M656" s="305" t="s">
        <v>142</v>
      </c>
      <c r="N656" s="566" t="s">
        <v>3</v>
      </c>
      <c r="O656" s="419" t="s">
        <v>108</v>
      </c>
      <c r="P656" s="419" t="s">
        <v>110</v>
      </c>
      <c r="Q656" s="567" t="s">
        <v>2</v>
      </c>
      <c r="R656" s="388"/>
      <c r="S656" s="37"/>
      <c r="T656" s="37"/>
      <c r="U656" s="37"/>
      <c r="V656" s="37"/>
      <c r="W656" s="37"/>
      <c r="X656" s="37"/>
    </row>
    <row r="657" spans="1:243" s="39" customFormat="1" ht="23.65" customHeight="1">
      <c r="A657" s="216"/>
      <c r="B657" s="156"/>
      <c r="C657" s="156"/>
      <c r="D657" s="1840"/>
      <c r="E657" s="1840"/>
      <c r="F657" s="1840"/>
      <c r="G657" s="1840"/>
      <c r="H657" s="1840"/>
      <c r="I657" s="1840"/>
      <c r="J657" s="1840"/>
      <c r="K657" s="1840"/>
      <c r="L657" s="1841"/>
      <c r="M657" s="576"/>
      <c r="N657" s="303"/>
      <c r="O657" s="302" t="str">
        <f t="shared" ref="O657:O697" si="30">IF(M657="DIP",C657*N657,"")</f>
        <v/>
      </c>
      <c r="P657" s="304" t="str">
        <f t="shared" ref="P657:P697" si="31">IF(M657="DIE",C657*N657,"")</f>
        <v/>
      </c>
      <c r="Q657" s="47"/>
      <c r="R657" s="341"/>
      <c r="S657" s="33"/>
      <c r="T657" s="33"/>
      <c r="U657" s="33"/>
      <c r="V657" s="33"/>
      <c r="W657" s="33"/>
      <c r="X657" s="33"/>
      <c r="IH657" s="40"/>
      <c r="II657" s="41"/>
    </row>
    <row r="658" spans="1:243" s="39" customFormat="1" ht="23.65" customHeight="1">
      <c r="A658" s="216"/>
      <c r="B658" s="156"/>
      <c r="C658" s="156"/>
      <c r="D658" s="1840"/>
      <c r="E658" s="1840"/>
      <c r="F658" s="1840"/>
      <c r="G658" s="1840"/>
      <c r="H658" s="1840"/>
      <c r="I658" s="1840"/>
      <c r="J658" s="1840"/>
      <c r="K658" s="1840"/>
      <c r="L658" s="1841"/>
      <c r="M658" s="576"/>
      <c r="N658" s="303"/>
      <c r="O658" s="302" t="str">
        <f t="shared" si="30"/>
        <v/>
      </c>
      <c r="P658" s="304" t="str">
        <f t="shared" si="31"/>
        <v/>
      </c>
      <c r="Q658" s="47"/>
      <c r="R658" s="341"/>
      <c r="S658" s="33"/>
      <c r="T658" s="33"/>
      <c r="U658" s="33"/>
      <c r="V658" s="33"/>
      <c r="W658" s="33"/>
      <c r="X658" s="33"/>
      <c r="IH658" s="40"/>
      <c r="II658" s="41"/>
    </row>
    <row r="659" spans="1:243" s="39" customFormat="1" ht="23.65" customHeight="1">
      <c r="A659" s="216"/>
      <c r="B659" s="156"/>
      <c r="C659" s="156"/>
      <c r="D659" s="1840"/>
      <c r="E659" s="1840"/>
      <c r="F659" s="1840"/>
      <c r="G659" s="1840"/>
      <c r="H659" s="1840"/>
      <c r="I659" s="1840"/>
      <c r="J659" s="1840"/>
      <c r="K659" s="1840"/>
      <c r="L659" s="1841"/>
      <c r="M659" s="576"/>
      <c r="N659" s="303"/>
      <c r="O659" s="302" t="str">
        <f t="shared" si="30"/>
        <v/>
      </c>
      <c r="P659" s="304" t="str">
        <f t="shared" si="31"/>
        <v/>
      </c>
      <c r="Q659" s="47"/>
      <c r="R659" s="341"/>
      <c r="S659" s="33"/>
      <c r="T659" s="33"/>
      <c r="U659" s="33"/>
      <c r="V659" s="33"/>
      <c r="W659" s="33"/>
      <c r="X659" s="33"/>
      <c r="IH659" s="41"/>
      <c r="II659" s="41"/>
    </row>
    <row r="660" spans="1:243" s="39" customFormat="1" ht="23.65" customHeight="1">
      <c r="A660" s="216"/>
      <c r="B660" s="156"/>
      <c r="C660" s="156"/>
      <c r="D660" s="1840"/>
      <c r="E660" s="1840"/>
      <c r="F660" s="1840"/>
      <c r="G660" s="1840"/>
      <c r="H660" s="1840"/>
      <c r="I660" s="1840"/>
      <c r="J660" s="1840"/>
      <c r="K660" s="1840"/>
      <c r="L660" s="1841"/>
      <c r="M660" s="576"/>
      <c r="N660" s="303"/>
      <c r="O660" s="302" t="str">
        <f t="shared" si="30"/>
        <v/>
      </c>
      <c r="P660" s="304" t="str">
        <f t="shared" si="31"/>
        <v/>
      </c>
      <c r="Q660" s="47"/>
      <c r="R660" s="341"/>
      <c r="S660" s="33"/>
      <c r="T660" s="33"/>
      <c r="U660" s="33"/>
      <c r="V660" s="33"/>
      <c r="W660" s="33"/>
      <c r="X660" s="33"/>
      <c r="IH660" s="41"/>
      <c r="II660" s="41"/>
    </row>
    <row r="661" spans="1:243" s="39" customFormat="1" ht="23.65" customHeight="1">
      <c r="A661" s="216"/>
      <c r="B661" s="156"/>
      <c r="C661" s="156"/>
      <c r="D661" s="1840"/>
      <c r="E661" s="1840"/>
      <c r="F661" s="1840"/>
      <c r="G661" s="1840"/>
      <c r="H661" s="1840"/>
      <c r="I661" s="1840"/>
      <c r="J661" s="1840"/>
      <c r="K661" s="1840"/>
      <c r="L661" s="1841"/>
      <c r="M661" s="576"/>
      <c r="N661" s="303"/>
      <c r="O661" s="302" t="str">
        <f t="shared" si="30"/>
        <v/>
      </c>
      <c r="P661" s="304" t="str">
        <f t="shared" si="31"/>
        <v/>
      </c>
      <c r="Q661" s="47"/>
      <c r="R661" s="341"/>
      <c r="S661" s="33"/>
      <c r="T661" s="33"/>
      <c r="U661" s="33"/>
      <c r="V661" s="33"/>
      <c r="W661" s="33"/>
      <c r="X661" s="33"/>
    </row>
    <row r="662" spans="1:243" s="39" customFormat="1" ht="23.65" customHeight="1">
      <c r="A662" s="216"/>
      <c r="B662" s="156"/>
      <c r="C662" s="156"/>
      <c r="D662" s="1840"/>
      <c r="E662" s="1840"/>
      <c r="F662" s="1840"/>
      <c r="G662" s="1840"/>
      <c r="H662" s="1840"/>
      <c r="I662" s="1840"/>
      <c r="J662" s="1840"/>
      <c r="K662" s="1840"/>
      <c r="L662" s="1841"/>
      <c r="M662" s="576"/>
      <c r="N662" s="303"/>
      <c r="O662" s="302" t="str">
        <f t="shared" si="30"/>
        <v/>
      </c>
      <c r="P662" s="304" t="str">
        <f t="shared" si="31"/>
        <v/>
      </c>
      <c r="Q662" s="47"/>
      <c r="R662" s="341"/>
      <c r="S662" s="33"/>
      <c r="T662" s="33"/>
      <c r="U662" s="33"/>
      <c r="V662" s="33"/>
      <c r="W662" s="33"/>
      <c r="X662" s="33"/>
    </row>
    <row r="663" spans="1:243" s="39" customFormat="1" ht="23.65" customHeight="1">
      <c r="A663" s="216"/>
      <c r="B663" s="156"/>
      <c r="C663" s="156"/>
      <c r="D663" s="1840"/>
      <c r="E663" s="1840"/>
      <c r="F663" s="1840"/>
      <c r="G663" s="1840"/>
      <c r="H663" s="1840"/>
      <c r="I663" s="1840"/>
      <c r="J663" s="1840"/>
      <c r="K663" s="1840"/>
      <c r="L663" s="1841"/>
      <c r="M663" s="576"/>
      <c r="N663" s="303"/>
      <c r="O663" s="302" t="str">
        <f t="shared" si="30"/>
        <v/>
      </c>
      <c r="P663" s="304" t="str">
        <f t="shared" si="31"/>
        <v/>
      </c>
      <c r="Q663" s="47"/>
      <c r="R663" s="341"/>
      <c r="S663" s="33"/>
      <c r="T663" s="33"/>
      <c r="U663" s="33"/>
      <c r="V663" s="33"/>
      <c r="W663" s="33"/>
      <c r="X663" s="33"/>
    </row>
    <row r="664" spans="1:243" s="39" customFormat="1" ht="23.65" customHeight="1">
      <c r="A664" s="216"/>
      <c r="B664" s="156"/>
      <c r="C664" s="156"/>
      <c r="D664" s="1840"/>
      <c r="E664" s="1840"/>
      <c r="F664" s="1840"/>
      <c r="G664" s="1840"/>
      <c r="H664" s="1840"/>
      <c r="I664" s="1840"/>
      <c r="J664" s="1840"/>
      <c r="K664" s="1840"/>
      <c r="L664" s="1841"/>
      <c r="M664" s="576"/>
      <c r="N664" s="303"/>
      <c r="O664" s="302" t="str">
        <f t="shared" si="30"/>
        <v/>
      </c>
      <c r="P664" s="304" t="str">
        <f t="shared" si="31"/>
        <v/>
      </c>
      <c r="Q664" s="47"/>
      <c r="R664" s="341"/>
      <c r="S664" s="33"/>
      <c r="T664" s="33"/>
      <c r="U664" s="33"/>
      <c r="V664" s="33"/>
      <c r="W664" s="33"/>
      <c r="X664" s="33"/>
    </row>
    <row r="665" spans="1:243" s="39" customFormat="1" ht="23.65" customHeight="1">
      <c r="A665" s="216"/>
      <c r="B665" s="156"/>
      <c r="C665" s="156"/>
      <c r="D665" s="1840"/>
      <c r="E665" s="1840"/>
      <c r="F665" s="1840"/>
      <c r="G665" s="1840"/>
      <c r="H665" s="1840"/>
      <c r="I665" s="1840"/>
      <c r="J665" s="1840"/>
      <c r="K665" s="1840"/>
      <c r="L665" s="1841"/>
      <c r="M665" s="576"/>
      <c r="N665" s="303"/>
      <c r="O665" s="302" t="str">
        <f t="shared" si="30"/>
        <v/>
      </c>
      <c r="P665" s="304" t="str">
        <f t="shared" si="31"/>
        <v/>
      </c>
      <c r="Q665" s="47"/>
      <c r="R665" s="341"/>
      <c r="S665" s="33"/>
      <c r="T665" s="33"/>
      <c r="U665" s="33"/>
      <c r="V665" s="33"/>
      <c r="W665" s="33"/>
      <c r="X665" s="33"/>
    </row>
    <row r="666" spans="1:243" s="39" customFormat="1" ht="23.65" customHeight="1">
      <c r="A666" s="216"/>
      <c r="B666" s="156"/>
      <c r="C666" s="156"/>
      <c r="D666" s="1840"/>
      <c r="E666" s="1840"/>
      <c r="F666" s="1840"/>
      <c r="G666" s="1840"/>
      <c r="H666" s="1840"/>
      <c r="I666" s="1840"/>
      <c r="J666" s="1840"/>
      <c r="K666" s="1840"/>
      <c r="L666" s="1841"/>
      <c r="M666" s="576"/>
      <c r="N666" s="303"/>
      <c r="O666" s="302" t="str">
        <f t="shared" si="30"/>
        <v/>
      </c>
      <c r="P666" s="304" t="str">
        <f t="shared" si="31"/>
        <v/>
      </c>
      <c r="Q666" s="47"/>
      <c r="R666" s="341"/>
      <c r="S666" s="33"/>
      <c r="T666" s="33"/>
      <c r="U666" s="33"/>
      <c r="V666" s="33"/>
      <c r="W666" s="33"/>
      <c r="X666" s="33"/>
    </row>
    <row r="667" spans="1:243" s="39" customFormat="1" ht="23.65" customHeight="1">
      <c r="A667" s="216"/>
      <c r="B667" s="156"/>
      <c r="C667" s="156"/>
      <c r="D667" s="1840"/>
      <c r="E667" s="1840"/>
      <c r="F667" s="1840"/>
      <c r="G667" s="1840"/>
      <c r="H667" s="1840"/>
      <c r="I667" s="1840"/>
      <c r="J667" s="1840"/>
      <c r="K667" s="1840"/>
      <c r="L667" s="1841"/>
      <c r="M667" s="576"/>
      <c r="N667" s="303"/>
      <c r="O667" s="302" t="str">
        <f t="shared" si="30"/>
        <v/>
      </c>
      <c r="P667" s="304" t="str">
        <f t="shared" si="31"/>
        <v/>
      </c>
      <c r="Q667" s="47"/>
      <c r="R667" s="341"/>
      <c r="S667" s="33"/>
      <c r="T667" s="33"/>
      <c r="U667" s="33"/>
      <c r="V667" s="33"/>
      <c r="W667" s="33"/>
      <c r="X667" s="33"/>
      <c r="IH667" s="40"/>
      <c r="II667" s="41"/>
    </row>
    <row r="668" spans="1:243" s="39" customFormat="1" ht="23.65" customHeight="1">
      <c r="A668" s="216"/>
      <c r="B668" s="156"/>
      <c r="C668" s="156"/>
      <c r="D668" s="1840"/>
      <c r="E668" s="1840"/>
      <c r="F668" s="1840"/>
      <c r="G668" s="1840"/>
      <c r="H668" s="1840"/>
      <c r="I668" s="1840"/>
      <c r="J668" s="1840"/>
      <c r="K668" s="1840"/>
      <c r="L668" s="1841"/>
      <c r="M668" s="576"/>
      <c r="N668" s="303"/>
      <c r="O668" s="302" t="str">
        <f t="shared" si="30"/>
        <v/>
      </c>
      <c r="P668" s="304" t="str">
        <f t="shared" si="31"/>
        <v/>
      </c>
      <c r="Q668" s="47"/>
      <c r="R668" s="341"/>
      <c r="S668" s="33"/>
      <c r="T668" s="33"/>
      <c r="U668" s="33"/>
      <c r="V668" s="33"/>
      <c r="W668" s="33"/>
      <c r="X668" s="33"/>
      <c r="IH668" s="41"/>
      <c r="II668" s="41"/>
    </row>
    <row r="669" spans="1:243" s="39" customFormat="1" ht="23.65" customHeight="1">
      <c r="A669" s="216"/>
      <c r="B669" s="156"/>
      <c r="C669" s="855"/>
      <c r="D669" s="1840"/>
      <c r="E669" s="1840"/>
      <c r="F669" s="1840"/>
      <c r="G669" s="1840"/>
      <c r="H669" s="1840"/>
      <c r="I669" s="1840"/>
      <c r="J669" s="1840"/>
      <c r="K669" s="1840"/>
      <c r="L669" s="1840"/>
      <c r="M669" s="576"/>
      <c r="N669" s="303"/>
      <c r="O669" s="302" t="str">
        <f t="shared" si="30"/>
        <v/>
      </c>
      <c r="P669" s="304" t="str">
        <f t="shared" si="31"/>
        <v/>
      </c>
      <c r="Q669" s="47"/>
      <c r="R669" s="341"/>
      <c r="S669" s="33"/>
      <c r="T669" s="33"/>
      <c r="U669" s="33"/>
      <c r="V669" s="33"/>
      <c r="W669" s="33"/>
      <c r="X669" s="33"/>
      <c r="IH669" s="41"/>
      <c r="II669" s="41"/>
    </row>
    <row r="670" spans="1:243" s="39" customFormat="1" ht="23.65" customHeight="1">
      <c r="A670" s="216"/>
      <c r="B670" s="156"/>
      <c r="C670" s="855"/>
      <c r="D670" s="1840"/>
      <c r="E670" s="1840"/>
      <c r="F670" s="1840"/>
      <c r="G670" s="1840"/>
      <c r="H670" s="1840"/>
      <c r="I670" s="1840"/>
      <c r="J670" s="1840"/>
      <c r="K670" s="1840"/>
      <c r="L670" s="1840"/>
      <c r="M670" s="576"/>
      <c r="N670" s="303"/>
      <c r="O670" s="302" t="str">
        <f t="shared" si="30"/>
        <v/>
      </c>
      <c r="P670" s="304" t="str">
        <f t="shared" si="31"/>
        <v/>
      </c>
      <c r="Q670" s="47"/>
      <c r="R670" s="341"/>
      <c r="S670" s="33"/>
      <c r="T670" s="33"/>
      <c r="U670" s="33"/>
      <c r="V670" s="33"/>
      <c r="W670" s="33"/>
      <c r="X670" s="33"/>
    </row>
    <row r="671" spans="1:243" s="39" customFormat="1" ht="23.65" customHeight="1">
      <c r="A671" s="216"/>
      <c r="B671" s="156"/>
      <c r="C671" s="855"/>
      <c r="D671" s="1840"/>
      <c r="E671" s="1840"/>
      <c r="F671" s="1840"/>
      <c r="G671" s="1840"/>
      <c r="H671" s="1840"/>
      <c r="I671" s="1840"/>
      <c r="J671" s="1840"/>
      <c r="K671" s="1840"/>
      <c r="L671" s="1840"/>
      <c r="M671" s="576"/>
      <c r="N671" s="303"/>
      <c r="O671" s="302" t="str">
        <f t="shared" si="30"/>
        <v/>
      </c>
      <c r="P671" s="304" t="str">
        <f t="shared" si="31"/>
        <v/>
      </c>
      <c r="Q671" s="47"/>
      <c r="R671" s="341"/>
      <c r="S671" s="33"/>
      <c r="T671" s="33"/>
      <c r="U671" s="33"/>
      <c r="V671" s="33"/>
      <c r="W671" s="33"/>
      <c r="X671" s="33"/>
      <c r="IH671" s="41"/>
      <c r="II671" s="41"/>
    </row>
    <row r="672" spans="1:243" s="39" customFormat="1" ht="23.65" customHeight="1">
      <c r="A672" s="216"/>
      <c r="B672" s="156"/>
      <c r="C672" s="855"/>
      <c r="D672" s="1840"/>
      <c r="E672" s="1840"/>
      <c r="F672" s="1840"/>
      <c r="G672" s="1840"/>
      <c r="H672" s="1840"/>
      <c r="I672" s="1840"/>
      <c r="J672" s="1840"/>
      <c r="K672" s="1840"/>
      <c r="L672" s="1840"/>
      <c r="M672" s="576"/>
      <c r="N672" s="303"/>
      <c r="O672" s="302" t="str">
        <f t="shared" si="30"/>
        <v/>
      </c>
      <c r="P672" s="304" t="str">
        <f t="shared" si="31"/>
        <v/>
      </c>
      <c r="Q672" s="47"/>
      <c r="R672" s="341"/>
      <c r="S672" s="33"/>
      <c r="T672" s="33"/>
      <c r="U672" s="33"/>
      <c r="V672" s="33"/>
      <c r="W672" s="33"/>
      <c r="X672" s="33"/>
    </row>
    <row r="673" spans="1:24" s="39" customFormat="1" ht="23.65" customHeight="1">
      <c r="A673" s="216"/>
      <c r="B673" s="156"/>
      <c r="C673" s="855"/>
      <c r="D673" s="1840"/>
      <c r="E673" s="1840"/>
      <c r="F673" s="1840"/>
      <c r="G673" s="1840"/>
      <c r="H673" s="1840"/>
      <c r="I673" s="1840"/>
      <c r="J673" s="1840"/>
      <c r="K673" s="1840"/>
      <c r="L673" s="1840"/>
      <c r="M673" s="576"/>
      <c r="N673" s="303"/>
      <c r="O673" s="302" t="str">
        <f t="shared" si="30"/>
        <v/>
      </c>
      <c r="P673" s="304" t="str">
        <f t="shared" si="31"/>
        <v/>
      </c>
      <c r="Q673" s="47"/>
      <c r="R673" s="341"/>
      <c r="S673" s="33"/>
      <c r="T673" s="33"/>
      <c r="U673" s="33"/>
      <c r="V673" s="33"/>
      <c r="W673" s="33"/>
      <c r="X673" s="33"/>
    </row>
    <row r="674" spans="1:24" s="39" customFormat="1" ht="23.65" customHeight="1">
      <c r="A674" s="216"/>
      <c r="B674" s="156"/>
      <c r="C674" s="855"/>
      <c r="D674" s="1840"/>
      <c r="E674" s="1840"/>
      <c r="F674" s="1840"/>
      <c r="G674" s="1840"/>
      <c r="H674" s="1840"/>
      <c r="I674" s="1840"/>
      <c r="J674" s="1840"/>
      <c r="K674" s="1840"/>
      <c r="L674" s="1840"/>
      <c r="M674" s="576"/>
      <c r="N674" s="303"/>
      <c r="O674" s="302" t="str">
        <f t="shared" si="30"/>
        <v/>
      </c>
      <c r="P674" s="304" t="str">
        <f t="shared" si="31"/>
        <v/>
      </c>
      <c r="Q674" s="47"/>
      <c r="R674" s="341"/>
      <c r="S674" s="33"/>
      <c r="T674" s="33"/>
      <c r="U674" s="33"/>
      <c r="V674" s="33"/>
      <c r="W674" s="33"/>
      <c r="X674" s="33"/>
    </row>
    <row r="675" spans="1:24" s="39" customFormat="1" ht="23.65" customHeight="1">
      <c r="A675" s="216"/>
      <c r="B675" s="156"/>
      <c r="C675" s="855"/>
      <c r="D675" s="1840"/>
      <c r="E675" s="1840"/>
      <c r="F675" s="1840"/>
      <c r="G675" s="1840"/>
      <c r="H675" s="1840"/>
      <c r="I675" s="1840"/>
      <c r="J675" s="1840"/>
      <c r="K675" s="1840"/>
      <c r="L675" s="1840"/>
      <c r="M675" s="576"/>
      <c r="N675" s="303"/>
      <c r="O675" s="302" t="str">
        <f t="shared" si="30"/>
        <v/>
      </c>
      <c r="P675" s="304" t="str">
        <f t="shared" si="31"/>
        <v/>
      </c>
      <c r="Q675" s="47"/>
      <c r="R675" s="341"/>
      <c r="S675" s="33"/>
      <c r="T675" s="33"/>
      <c r="U675" s="33"/>
      <c r="V675" s="33"/>
      <c r="W675" s="33"/>
      <c r="X675" s="33"/>
    </row>
    <row r="676" spans="1:24" s="39" customFormat="1" ht="23.65" customHeight="1">
      <c r="A676" s="216"/>
      <c r="B676" s="156"/>
      <c r="C676" s="855"/>
      <c r="D676" s="1840"/>
      <c r="E676" s="1840"/>
      <c r="F676" s="1840"/>
      <c r="G676" s="1840"/>
      <c r="H676" s="1840"/>
      <c r="I676" s="1840"/>
      <c r="J676" s="1840"/>
      <c r="K676" s="1840"/>
      <c r="L676" s="1840"/>
      <c r="M676" s="576"/>
      <c r="N676" s="303"/>
      <c r="O676" s="302" t="str">
        <f t="shared" si="30"/>
        <v/>
      </c>
      <c r="P676" s="304" t="str">
        <f t="shared" si="31"/>
        <v/>
      </c>
      <c r="Q676" s="47"/>
      <c r="R676" s="341"/>
      <c r="S676" s="33"/>
      <c r="T676" s="33"/>
      <c r="U676" s="33"/>
      <c r="V676" s="33"/>
      <c r="W676" s="33"/>
      <c r="X676" s="33"/>
    </row>
    <row r="677" spans="1:24" s="39" customFormat="1" ht="23.65" customHeight="1">
      <c r="A677" s="216"/>
      <c r="B677" s="156"/>
      <c r="C677" s="855"/>
      <c r="D677" s="1840"/>
      <c r="E677" s="1840"/>
      <c r="F677" s="1840"/>
      <c r="G677" s="1840"/>
      <c r="H677" s="1840"/>
      <c r="I677" s="1840"/>
      <c r="J677" s="1840"/>
      <c r="K677" s="1840"/>
      <c r="L677" s="1840"/>
      <c r="M677" s="576"/>
      <c r="N677" s="303"/>
      <c r="O677" s="302" t="str">
        <f t="shared" si="30"/>
        <v/>
      </c>
      <c r="P677" s="304" t="str">
        <f t="shared" si="31"/>
        <v/>
      </c>
      <c r="Q677" s="47"/>
      <c r="R677" s="341"/>
      <c r="S677" s="33"/>
      <c r="T677" s="33"/>
      <c r="U677" s="33"/>
      <c r="V677" s="33"/>
      <c r="W677" s="33"/>
      <c r="X677" s="33"/>
    </row>
    <row r="678" spans="1:24" s="39" customFormat="1" ht="23.65" customHeight="1">
      <c r="A678" s="216"/>
      <c r="B678" s="156"/>
      <c r="C678" s="855"/>
      <c r="D678" s="1840"/>
      <c r="E678" s="1840"/>
      <c r="F678" s="1840"/>
      <c r="G678" s="1840"/>
      <c r="H678" s="1840"/>
      <c r="I678" s="1840"/>
      <c r="J678" s="1840"/>
      <c r="K678" s="1840"/>
      <c r="L678" s="1840"/>
      <c r="M678" s="576"/>
      <c r="N678" s="303"/>
      <c r="O678" s="302" t="str">
        <f t="shared" si="30"/>
        <v/>
      </c>
      <c r="P678" s="304" t="str">
        <f t="shared" si="31"/>
        <v/>
      </c>
      <c r="Q678" s="47"/>
      <c r="R678" s="341"/>
      <c r="S678" s="33"/>
      <c r="T678" s="33"/>
      <c r="U678" s="33"/>
      <c r="V678" s="33"/>
      <c r="W678" s="33"/>
      <c r="X678" s="33"/>
    </row>
    <row r="679" spans="1:24" s="39" customFormat="1" ht="23.65" customHeight="1">
      <c r="A679" s="216"/>
      <c r="B679" s="156"/>
      <c r="C679" s="855"/>
      <c r="D679" s="1840"/>
      <c r="E679" s="1840"/>
      <c r="F679" s="1840"/>
      <c r="G679" s="1840"/>
      <c r="H679" s="1840"/>
      <c r="I679" s="1840"/>
      <c r="J679" s="1840"/>
      <c r="K679" s="1840"/>
      <c r="L679" s="1840"/>
      <c r="M679" s="576"/>
      <c r="N679" s="303"/>
      <c r="O679" s="302" t="str">
        <f t="shared" si="30"/>
        <v/>
      </c>
      <c r="P679" s="304" t="str">
        <f t="shared" si="31"/>
        <v/>
      </c>
      <c r="Q679" s="47"/>
      <c r="R679" s="341"/>
      <c r="S679" s="33"/>
      <c r="T679" s="33"/>
      <c r="U679" s="33"/>
      <c r="V679" s="33"/>
      <c r="W679" s="33"/>
      <c r="X679" s="33"/>
    </row>
    <row r="680" spans="1:24" s="39" customFormat="1" ht="23.65" customHeight="1">
      <c r="A680" s="216"/>
      <c r="B680" s="156"/>
      <c r="C680" s="855"/>
      <c r="D680" s="1840"/>
      <c r="E680" s="1840"/>
      <c r="F680" s="1840"/>
      <c r="G680" s="1840"/>
      <c r="H680" s="1840"/>
      <c r="I680" s="1840"/>
      <c r="J680" s="1840"/>
      <c r="K680" s="1840"/>
      <c r="L680" s="1840"/>
      <c r="M680" s="576"/>
      <c r="N680" s="303"/>
      <c r="O680" s="302" t="str">
        <f t="shared" si="30"/>
        <v/>
      </c>
      <c r="P680" s="304" t="str">
        <f t="shared" si="31"/>
        <v/>
      </c>
      <c r="Q680" s="47"/>
      <c r="R680" s="341"/>
      <c r="S680" s="33"/>
      <c r="T680" s="33"/>
      <c r="U680" s="33"/>
      <c r="V680" s="33"/>
      <c r="W680" s="33"/>
      <c r="X680" s="33"/>
    </row>
    <row r="681" spans="1:24" s="39" customFormat="1" ht="23.65" customHeight="1">
      <c r="A681" s="216"/>
      <c r="B681" s="156"/>
      <c r="C681" s="855"/>
      <c r="D681" s="1840"/>
      <c r="E681" s="1840"/>
      <c r="F681" s="1840"/>
      <c r="G681" s="1840"/>
      <c r="H681" s="1840"/>
      <c r="I681" s="1840"/>
      <c r="J681" s="1840"/>
      <c r="K681" s="1840"/>
      <c r="L681" s="1840"/>
      <c r="M681" s="576"/>
      <c r="N681" s="303"/>
      <c r="O681" s="302" t="str">
        <f t="shared" si="30"/>
        <v/>
      </c>
      <c r="P681" s="304" t="str">
        <f t="shared" si="31"/>
        <v/>
      </c>
      <c r="Q681" s="47"/>
      <c r="R681" s="341"/>
      <c r="S681" s="33"/>
      <c r="T681" s="33"/>
      <c r="U681" s="33"/>
      <c r="V681" s="33"/>
      <c r="W681" s="33"/>
      <c r="X681" s="33"/>
    </row>
    <row r="682" spans="1:24" s="39" customFormat="1" ht="23.65" customHeight="1">
      <c r="A682" s="216"/>
      <c r="B682" s="156"/>
      <c r="C682" s="855"/>
      <c r="D682" s="1840"/>
      <c r="E682" s="1840"/>
      <c r="F682" s="1840"/>
      <c r="G682" s="1840"/>
      <c r="H682" s="1840"/>
      <c r="I682" s="1840"/>
      <c r="J682" s="1840"/>
      <c r="K682" s="1840"/>
      <c r="L682" s="1840"/>
      <c r="M682" s="576"/>
      <c r="N682" s="303"/>
      <c r="O682" s="302" t="str">
        <f t="shared" si="30"/>
        <v/>
      </c>
      <c r="P682" s="304" t="str">
        <f t="shared" si="31"/>
        <v/>
      </c>
      <c r="Q682" s="47"/>
      <c r="R682" s="341"/>
      <c r="S682" s="33"/>
      <c r="T682" s="33"/>
      <c r="U682" s="33"/>
      <c r="V682" s="33"/>
      <c r="W682" s="33"/>
      <c r="X682" s="33"/>
    </row>
    <row r="683" spans="1:24" s="39" customFormat="1" ht="23.65" customHeight="1">
      <c r="A683" s="216"/>
      <c r="B683" s="156"/>
      <c r="C683" s="855"/>
      <c r="D683" s="1840"/>
      <c r="E683" s="1840"/>
      <c r="F683" s="1840"/>
      <c r="G683" s="1840"/>
      <c r="H683" s="1840"/>
      <c r="I683" s="1840"/>
      <c r="J683" s="1840"/>
      <c r="K683" s="1840"/>
      <c r="L683" s="1840"/>
      <c r="M683" s="576"/>
      <c r="N683" s="303"/>
      <c r="O683" s="302" t="str">
        <f t="shared" si="30"/>
        <v/>
      </c>
      <c r="P683" s="304" t="str">
        <f t="shared" si="31"/>
        <v/>
      </c>
      <c r="Q683" s="47"/>
      <c r="R683" s="341"/>
      <c r="S683" s="33"/>
      <c r="T683" s="33"/>
      <c r="U683" s="33"/>
      <c r="V683" s="33"/>
      <c r="W683" s="33"/>
      <c r="X683" s="33"/>
    </row>
    <row r="684" spans="1:24" s="39" customFormat="1" ht="23.65" customHeight="1">
      <c r="A684" s="216"/>
      <c r="B684" s="156"/>
      <c r="C684" s="855"/>
      <c r="D684" s="1840"/>
      <c r="E684" s="1840"/>
      <c r="F684" s="1840"/>
      <c r="G684" s="1840"/>
      <c r="H684" s="1840"/>
      <c r="I684" s="1840"/>
      <c r="J684" s="1840"/>
      <c r="K684" s="1840"/>
      <c r="L684" s="1840"/>
      <c r="M684" s="576"/>
      <c r="N684" s="303"/>
      <c r="O684" s="302" t="str">
        <f t="shared" si="30"/>
        <v/>
      </c>
      <c r="P684" s="304" t="str">
        <f t="shared" si="31"/>
        <v/>
      </c>
      <c r="Q684" s="47"/>
      <c r="R684" s="341"/>
      <c r="S684" s="33"/>
      <c r="T684" s="33"/>
      <c r="U684" s="33"/>
      <c r="V684" s="33"/>
      <c r="W684" s="33"/>
      <c r="X684" s="33"/>
    </row>
    <row r="685" spans="1:24" s="39" customFormat="1" ht="23.65" customHeight="1">
      <c r="A685" s="216"/>
      <c r="B685" s="156"/>
      <c r="C685" s="855"/>
      <c r="D685" s="1840"/>
      <c r="E685" s="1840"/>
      <c r="F685" s="1840"/>
      <c r="G685" s="1840"/>
      <c r="H685" s="1840"/>
      <c r="I685" s="1840"/>
      <c r="J685" s="1840"/>
      <c r="K685" s="1840"/>
      <c r="L685" s="1840"/>
      <c r="M685" s="576"/>
      <c r="N685" s="303"/>
      <c r="O685" s="302" t="str">
        <f t="shared" si="30"/>
        <v/>
      </c>
      <c r="P685" s="304" t="str">
        <f t="shared" si="31"/>
        <v/>
      </c>
      <c r="Q685" s="47"/>
      <c r="R685" s="341"/>
      <c r="S685" s="33"/>
      <c r="T685" s="33"/>
      <c r="U685" s="33"/>
      <c r="V685" s="33"/>
      <c r="W685" s="33"/>
      <c r="X685" s="33"/>
    </row>
    <row r="686" spans="1:24" s="39" customFormat="1" ht="23.65" customHeight="1">
      <c r="A686" s="216"/>
      <c r="B686" s="156"/>
      <c r="C686" s="855"/>
      <c r="D686" s="1840"/>
      <c r="E686" s="1840"/>
      <c r="F686" s="1840"/>
      <c r="G686" s="1840"/>
      <c r="H686" s="1840"/>
      <c r="I686" s="1840"/>
      <c r="J686" s="1840"/>
      <c r="K686" s="1840"/>
      <c r="L686" s="1840"/>
      <c r="M686" s="576"/>
      <c r="N686" s="303"/>
      <c r="O686" s="302" t="str">
        <f t="shared" si="30"/>
        <v/>
      </c>
      <c r="P686" s="304" t="str">
        <f t="shared" si="31"/>
        <v/>
      </c>
      <c r="Q686" s="47"/>
      <c r="R686" s="341"/>
      <c r="S686" s="33"/>
      <c r="T686" s="33"/>
      <c r="U686" s="33"/>
      <c r="V686" s="33"/>
      <c r="W686" s="33"/>
      <c r="X686" s="33"/>
    </row>
    <row r="687" spans="1:24" s="39" customFormat="1" ht="23.65" customHeight="1">
      <c r="A687" s="216"/>
      <c r="B687" s="156"/>
      <c r="C687" s="855"/>
      <c r="D687" s="1840"/>
      <c r="E687" s="1840"/>
      <c r="F687" s="1840"/>
      <c r="G687" s="1840"/>
      <c r="H687" s="1840"/>
      <c r="I687" s="1840"/>
      <c r="J687" s="1840"/>
      <c r="K687" s="1840"/>
      <c r="L687" s="1840"/>
      <c r="M687" s="576"/>
      <c r="N687" s="303"/>
      <c r="O687" s="302" t="str">
        <f t="shared" si="30"/>
        <v/>
      </c>
      <c r="P687" s="304" t="str">
        <f t="shared" si="31"/>
        <v/>
      </c>
      <c r="Q687" s="47"/>
      <c r="R687" s="341"/>
      <c r="S687" s="33"/>
      <c r="T687" s="33"/>
      <c r="U687" s="33"/>
      <c r="V687" s="33"/>
      <c r="W687" s="33"/>
      <c r="X687" s="33"/>
    </row>
    <row r="688" spans="1:24" s="39" customFormat="1" ht="23.65" customHeight="1">
      <c r="A688" s="216"/>
      <c r="B688" s="156"/>
      <c r="C688" s="855"/>
      <c r="D688" s="1840"/>
      <c r="E688" s="1840"/>
      <c r="F688" s="1840"/>
      <c r="G688" s="1840"/>
      <c r="H688" s="1840"/>
      <c r="I688" s="1840"/>
      <c r="J688" s="1840"/>
      <c r="K688" s="1840"/>
      <c r="L688" s="1840"/>
      <c r="M688" s="576"/>
      <c r="N688" s="303"/>
      <c r="O688" s="302" t="str">
        <f t="shared" si="30"/>
        <v/>
      </c>
      <c r="P688" s="304" t="str">
        <f t="shared" si="31"/>
        <v/>
      </c>
      <c r="Q688" s="47"/>
      <c r="R688" s="341"/>
      <c r="S688" s="33"/>
      <c r="T688" s="33"/>
      <c r="U688" s="33"/>
      <c r="V688" s="33"/>
      <c r="W688" s="33"/>
      <c r="X688" s="33"/>
    </row>
    <row r="689" spans="1:243" s="39" customFormat="1" ht="23.65" customHeight="1">
      <c r="A689" s="216"/>
      <c r="B689" s="156"/>
      <c r="C689" s="855"/>
      <c r="D689" s="1840"/>
      <c r="E689" s="1840"/>
      <c r="F689" s="1840"/>
      <c r="G689" s="1840"/>
      <c r="H689" s="1840"/>
      <c r="I689" s="1840"/>
      <c r="J689" s="1840"/>
      <c r="K689" s="1840"/>
      <c r="L689" s="1840"/>
      <c r="M689" s="576"/>
      <c r="N689" s="303"/>
      <c r="O689" s="302" t="str">
        <f t="shared" si="30"/>
        <v/>
      </c>
      <c r="P689" s="304" t="str">
        <f t="shared" si="31"/>
        <v/>
      </c>
      <c r="Q689" s="47"/>
      <c r="R689" s="341"/>
      <c r="S689" s="33"/>
      <c r="T689" s="33"/>
      <c r="U689" s="33"/>
      <c r="V689" s="33"/>
      <c r="W689" s="33"/>
      <c r="X689" s="33"/>
    </row>
    <row r="690" spans="1:243" s="39" customFormat="1" ht="23.65" customHeight="1">
      <c r="A690" s="216"/>
      <c r="B690" s="156"/>
      <c r="C690" s="855"/>
      <c r="D690" s="1840"/>
      <c r="E690" s="1840"/>
      <c r="F690" s="1840"/>
      <c r="G690" s="1840"/>
      <c r="H690" s="1840"/>
      <c r="I690" s="1840"/>
      <c r="J690" s="1840"/>
      <c r="K690" s="1840"/>
      <c r="L690" s="1840"/>
      <c r="M690" s="576"/>
      <c r="N690" s="303"/>
      <c r="O690" s="302" t="str">
        <f t="shared" si="30"/>
        <v/>
      </c>
      <c r="P690" s="304" t="str">
        <f t="shared" si="31"/>
        <v/>
      </c>
      <c r="Q690" s="47"/>
      <c r="R690" s="341"/>
      <c r="S690" s="33"/>
      <c r="T690" s="33"/>
      <c r="U690" s="33"/>
      <c r="V690" s="33"/>
      <c r="W690" s="33"/>
      <c r="X690" s="33"/>
    </row>
    <row r="691" spans="1:243" s="39" customFormat="1" ht="23.65" customHeight="1">
      <c r="A691" s="216"/>
      <c r="B691" s="156"/>
      <c r="C691" s="855"/>
      <c r="D691" s="1840"/>
      <c r="E691" s="1840"/>
      <c r="F691" s="1840"/>
      <c r="G691" s="1840"/>
      <c r="H691" s="1840"/>
      <c r="I691" s="1840"/>
      <c r="J691" s="1840"/>
      <c r="K691" s="1840"/>
      <c r="L691" s="1840"/>
      <c r="M691" s="576"/>
      <c r="N691" s="303"/>
      <c r="O691" s="302" t="str">
        <f t="shared" si="30"/>
        <v/>
      </c>
      <c r="P691" s="304" t="str">
        <f t="shared" si="31"/>
        <v/>
      </c>
      <c r="Q691" s="47"/>
      <c r="R691" s="341"/>
      <c r="S691" s="33"/>
      <c r="T691" s="33"/>
      <c r="U691" s="33"/>
      <c r="V691" s="33"/>
      <c r="W691" s="33"/>
      <c r="X691" s="33"/>
    </row>
    <row r="692" spans="1:243" s="39" customFormat="1" ht="23.65" customHeight="1">
      <c r="A692" s="216"/>
      <c r="B692" s="156"/>
      <c r="C692" s="855"/>
      <c r="D692" s="1840"/>
      <c r="E692" s="1840"/>
      <c r="F692" s="1840"/>
      <c r="G692" s="1840"/>
      <c r="H692" s="1840"/>
      <c r="I692" s="1840"/>
      <c r="J692" s="1840"/>
      <c r="K692" s="1840"/>
      <c r="L692" s="1840"/>
      <c r="M692" s="576"/>
      <c r="N692" s="303"/>
      <c r="O692" s="302" t="str">
        <f t="shared" si="30"/>
        <v/>
      </c>
      <c r="P692" s="304" t="str">
        <f t="shared" si="31"/>
        <v/>
      </c>
      <c r="Q692" s="47"/>
      <c r="R692" s="341"/>
      <c r="S692" s="33"/>
      <c r="T692" s="33"/>
      <c r="U692" s="33"/>
      <c r="V692" s="33"/>
      <c r="W692" s="33"/>
      <c r="X692" s="33"/>
    </row>
    <row r="693" spans="1:243" s="39" customFormat="1" ht="23.65" customHeight="1">
      <c r="A693" s="216"/>
      <c r="B693" s="156"/>
      <c r="C693" s="855"/>
      <c r="D693" s="1840"/>
      <c r="E693" s="1840"/>
      <c r="F693" s="1840"/>
      <c r="G693" s="1840"/>
      <c r="H693" s="1840"/>
      <c r="I693" s="1840"/>
      <c r="J693" s="1840"/>
      <c r="K693" s="1840"/>
      <c r="L693" s="1840"/>
      <c r="M693" s="576"/>
      <c r="N693" s="303"/>
      <c r="O693" s="302" t="str">
        <f t="shared" si="30"/>
        <v/>
      </c>
      <c r="P693" s="304" t="str">
        <f t="shared" si="31"/>
        <v/>
      </c>
      <c r="Q693" s="47"/>
      <c r="R693" s="341"/>
      <c r="S693" s="33"/>
      <c r="T693" s="33"/>
      <c r="U693" s="33"/>
      <c r="V693" s="33"/>
      <c r="W693" s="33"/>
      <c r="X693" s="33"/>
    </row>
    <row r="694" spans="1:243" s="39" customFormat="1" ht="23.65" customHeight="1">
      <c r="A694" s="216"/>
      <c r="B694" s="156"/>
      <c r="C694" s="855"/>
      <c r="D694" s="1840"/>
      <c r="E694" s="1840"/>
      <c r="F694" s="1840"/>
      <c r="G694" s="1840"/>
      <c r="H694" s="1840"/>
      <c r="I694" s="1840"/>
      <c r="J694" s="1840"/>
      <c r="K694" s="1840"/>
      <c r="L694" s="1840"/>
      <c r="M694" s="576"/>
      <c r="N694" s="303"/>
      <c r="O694" s="302" t="str">
        <f t="shared" si="30"/>
        <v/>
      </c>
      <c r="P694" s="304" t="str">
        <f t="shared" si="31"/>
        <v/>
      </c>
      <c r="Q694" s="47"/>
      <c r="R694" s="341"/>
      <c r="S694" s="33"/>
      <c r="T694" s="33"/>
      <c r="U694" s="33"/>
      <c r="V694" s="33"/>
      <c r="W694" s="33"/>
      <c r="X694" s="33"/>
    </row>
    <row r="695" spans="1:243" s="39" customFormat="1" ht="23.65" customHeight="1">
      <c r="A695" s="216"/>
      <c r="B695" s="156"/>
      <c r="C695" s="855"/>
      <c r="D695" s="1840"/>
      <c r="E695" s="1840"/>
      <c r="F695" s="1840"/>
      <c r="G695" s="1840"/>
      <c r="H695" s="1840"/>
      <c r="I695" s="1840"/>
      <c r="J695" s="1840"/>
      <c r="K695" s="1840"/>
      <c r="L695" s="1840"/>
      <c r="M695" s="576"/>
      <c r="N695" s="303"/>
      <c r="O695" s="302" t="str">
        <f t="shared" si="30"/>
        <v/>
      </c>
      <c r="P695" s="304" t="str">
        <f t="shared" si="31"/>
        <v/>
      </c>
      <c r="Q695" s="47"/>
      <c r="R695" s="341"/>
      <c r="S695" s="33"/>
      <c r="T695" s="33"/>
      <c r="U695" s="33"/>
      <c r="V695" s="33"/>
      <c r="W695" s="33"/>
      <c r="X695" s="33"/>
    </row>
    <row r="696" spans="1:243" s="39" customFormat="1" ht="23.65" customHeight="1">
      <c r="A696" s="216"/>
      <c r="B696" s="156"/>
      <c r="C696" s="855"/>
      <c r="D696" s="1840"/>
      <c r="E696" s="1840"/>
      <c r="F696" s="1840"/>
      <c r="G696" s="1840"/>
      <c r="H696" s="1840"/>
      <c r="I696" s="1840"/>
      <c r="J696" s="1840"/>
      <c r="K696" s="1840"/>
      <c r="L696" s="1840"/>
      <c r="M696" s="576"/>
      <c r="N696" s="303"/>
      <c r="O696" s="302" t="str">
        <f t="shared" si="30"/>
        <v/>
      </c>
      <c r="P696" s="304" t="str">
        <f t="shared" si="31"/>
        <v/>
      </c>
      <c r="Q696" s="47"/>
      <c r="R696" s="341"/>
      <c r="S696" s="33"/>
      <c r="T696" s="33"/>
      <c r="U696" s="33"/>
      <c r="V696" s="33"/>
      <c r="W696" s="33"/>
      <c r="X696" s="33"/>
    </row>
    <row r="697" spans="1:243" s="39" customFormat="1" ht="23.65" customHeight="1">
      <c r="A697" s="216"/>
      <c r="B697" s="156"/>
      <c r="C697" s="855"/>
      <c r="D697" s="1840"/>
      <c r="E697" s="1840"/>
      <c r="F697" s="1840"/>
      <c r="G697" s="1840"/>
      <c r="H697" s="1840"/>
      <c r="I697" s="1840"/>
      <c r="J697" s="1840"/>
      <c r="K697" s="1840"/>
      <c r="L697" s="1840"/>
      <c r="M697" s="576"/>
      <c r="N697" s="303"/>
      <c r="O697" s="302" t="str">
        <f t="shared" si="30"/>
        <v/>
      </c>
      <c r="P697" s="304" t="str">
        <f t="shared" si="31"/>
        <v/>
      </c>
      <c r="Q697" s="47"/>
      <c r="R697" s="341"/>
      <c r="S697" s="33"/>
      <c r="T697" s="33"/>
      <c r="U697" s="33"/>
      <c r="V697" s="33"/>
      <c r="W697" s="33"/>
      <c r="X697" s="33"/>
    </row>
    <row r="698" spans="1:243" s="42" customFormat="1" ht="6" customHeight="1">
      <c r="A698" s="363"/>
      <c r="B698" s="18"/>
      <c r="C698" s="822"/>
      <c r="D698" s="822"/>
      <c r="E698" s="823"/>
      <c r="F698" s="823"/>
      <c r="G698" s="823"/>
      <c r="H698" s="823"/>
      <c r="I698" s="823"/>
      <c r="J698" s="823"/>
      <c r="K698" s="822"/>
      <c r="L698" s="822"/>
      <c r="M698" s="18"/>
      <c r="N698" s="18"/>
      <c r="O698" s="258"/>
      <c r="P698" s="258"/>
      <c r="Q698" s="1"/>
      <c r="R698" s="374"/>
      <c r="S698" s="34"/>
      <c r="T698" s="34"/>
      <c r="U698" s="34"/>
      <c r="V698" s="34"/>
      <c r="W698" s="34"/>
      <c r="X698" s="34"/>
    </row>
    <row r="699" spans="1:243" s="38" customFormat="1" ht="21" customHeight="1">
      <c r="A699" s="370"/>
      <c r="B699" s="1852" t="s">
        <v>68</v>
      </c>
      <c r="C699" s="1853"/>
      <c r="D699" s="1853"/>
      <c r="E699" s="1853"/>
      <c r="F699" s="1853"/>
      <c r="G699" s="1853"/>
      <c r="H699" s="1853"/>
      <c r="I699" s="1853"/>
      <c r="J699" s="1853"/>
      <c r="K699" s="1853"/>
      <c r="L699" s="1853"/>
      <c r="M699" s="1852"/>
      <c r="N699" s="1852"/>
      <c r="O699" s="1852"/>
      <c r="P699" s="1852"/>
      <c r="Q699" s="1852"/>
      <c r="R699" s="388"/>
      <c r="S699" s="37"/>
      <c r="T699" s="37"/>
      <c r="U699" s="37"/>
      <c r="V699" s="37"/>
      <c r="W699" s="37"/>
      <c r="X699" s="37"/>
    </row>
    <row r="700" spans="1:243" s="39" customFormat="1" ht="12.75" customHeight="1">
      <c r="A700" s="363"/>
      <c r="B700" s="27" t="str">
        <f>'1-MPN'!$B$64</f>
        <v>FAPESP,  SETEMBRO DE 2015</v>
      </c>
      <c r="C700" s="899"/>
      <c r="D700" s="899"/>
      <c r="E700" s="899"/>
      <c r="F700" s="899"/>
      <c r="G700" s="899"/>
      <c r="H700" s="899"/>
      <c r="I700" s="899"/>
      <c r="J700" s="899"/>
      <c r="K700" s="899"/>
      <c r="L700" s="899"/>
      <c r="M700" s="27"/>
      <c r="N700" s="27"/>
      <c r="O700" s="27"/>
      <c r="P700" s="27"/>
      <c r="Q700" s="27">
        <v>2</v>
      </c>
      <c r="R700" s="373"/>
      <c r="S700" s="33"/>
      <c r="T700" s="33"/>
      <c r="U700" s="33"/>
      <c r="V700" s="33"/>
      <c r="W700" s="33"/>
      <c r="X700" s="33"/>
    </row>
    <row r="701" spans="1:243" s="51" customFormat="1" ht="18">
      <c r="A701" s="573"/>
      <c r="B701" s="602" t="str">
        <f>B655</f>
        <v>8- DESPESAS COM DIÁRIAS NO PAÍS E NO EXTERIOR</v>
      </c>
      <c r="C701" s="832"/>
      <c r="D701" s="832"/>
      <c r="E701" s="831"/>
      <c r="F701" s="831"/>
      <c r="G701" s="831"/>
      <c r="H701" s="831"/>
      <c r="I701" s="831"/>
      <c r="J701" s="832"/>
      <c r="K701" s="831"/>
      <c r="L701" s="831"/>
      <c r="R701" s="573"/>
    </row>
    <row r="702" spans="1:243" s="38" customFormat="1" ht="31.5" customHeight="1">
      <c r="A702" s="370"/>
      <c r="B702" s="567" t="s">
        <v>1</v>
      </c>
      <c r="C702" s="814" t="s">
        <v>7</v>
      </c>
      <c r="D702" s="1581" t="s">
        <v>8</v>
      </c>
      <c r="E702" s="1581"/>
      <c r="F702" s="1581"/>
      <c r="G702" s="1581"/>
      <c r="H702" s="1581"/>
      <c r="I702" s="1581"/>
      <c r="J702" s="1581"/>
      <c r="K702" s="1581"/>
      <c r="L702" s="1581"/>
      <c r="M702" s="305" t="s">
        <v>142</v>
      </c>
      <c r="N702" s="566" t="s">
        <v>3</v>
      </c>
      <c r="O702" s="419" t="s">
        <v>108</v>
      </c>
      <c r="P702" s="419" t="s">
        <v>110</v>
      </c>
      <c r="Q702" s="567" t="s">
        <v>2</v>
      </c>
      <c r="R702" s="388"/>
      <c r="S702" s="37"/>
      <c r="T702" s="37"/>
      <c r="U702" s="37"/>
      <c r="V702" s="37"/>
      <c r="W702" s="37"/>
      <c r="X702" s="37"/>
    </row>
    <row r="703" spans="1:243" s="39" customFormat="1" ht="23.65" customHeight="1">
      <c r="A703" s="216"/>
      <c r="B703" s="156"/>
      <c r="C703" s="855"/>
      <c r="D703" s="1840"/>
      <c r="E703" s="1840"/>
      <c r="F703" s="1840"/>
      <c r="G703" s="1840"/>
      <c r="H703" s="1840"/>
      <c r="I703" s="1840"/>
      <c r="J703" s="1840"/>
      <c r="K703" s="1840"/>
      <c r="L703" s="1840"/>
      <c r="M703" s="576"/>
      <c r="N703" s="303"/>
      <c r="O703" s="302" t="str">
        <f t="shared" ref="O703:O743" si="32">IF(M703="DIP",C703*N703,"")</f>
        <v/>
      </c>
      <c r="P703" s="304" t="str">
        <f t="shared" ref="P703:P743" si="33">IF(M703="DIE",C703*N703,"")</f>
        <v/>
      </c>
      <c r="Q703" s="47"/>
      <c r="R703" s="341"/>
      <c r="S703" s="33"/>
      <c r="T703" s="33"/>
      <c r="U703" s="33"/>
      <c r="V703" s="33"/>
      <c r="W703" s="33"/>
      <c r="X703" s="33"/>
      <c r="IH703" s="40"/>
      <c r="II703" s="41"/>
    </row>
    <row r="704" spans="1:243" s="39" customFormat="1" ht="23.65" customHeight="1">
      <c r="A704" s="216"/>
      <c r="B704" s="156"/>
      <c r="C704" s="855"/>
      <c r="D704" s="1840"/>
      <c r="E704" s="1840"/>
      <c r="F704" s="1840"/>
      <c r="G704" s="1840"/>
      <c r="H704" s="1840"/>
      <c r="I704" s="1840"/>
      <c r="J704" s="1840"/>
      <c r="K704" s="1840"/>
      <c r="L704" s="1840"/>
      <c r="M704" s="576"/>
      <c r="N704" s="303"/>
      <c r="O704" s="302" t="str">
        <f t="shared" si="32"/>
        <v/>
      </c>
      <c r="P704" s="304" t="str">
        <f t="shared" si="33"/>
        <v/>
      </c>
      <c r="Q704" s="47"/>
      <c r="R704" s="341"/>
      <c r="S704" s="33"/>
      <c r="T704" s="33"/>
      <c r="U704" s="33"/>
      <c r="V704" s="33"/>
      <c r="W704" s="33"/>
      <c r="X704" s="33"/>
      <c r="IH704" s="40"/>
      <c r="II704" s="41"/>
    </row>
    <row r="705" spans="1:243" s="39" customFormat="1" ht="23.65" customHeight="1">
      <c r="A705" s="216"/>
      <c r="B705" s="156"/>
      <c r="C705" s="855"/>
      <c r="D705" s="1840"/>
      <c r="E705" s="1840"/>
      <c r="F705" s="1840"/>
      <c r="G705" s="1840"/>
      <c r="H705" s="1840"/>
      <c r="I705" s="1840"/>
      <c r="J705" s="1840"/>
      <c r="K705" s="1840"/>
      <c r="L705" s="1840"/>
      <c r="M705" s="576"/>
      <c r="N705" s="303"/>
      <c r="O705" s="302" t="str">
        <f t="shared" si="32"/>
        <v/>
      </c>
      <c r="P705" s="304" t="str">
        <f t="shared" si="33"/>
        <v/>
      </c>
      <c r="Q705" s="47"/>
      <c r="R705" s="341"/>
      <c r="S705" s="33"/>
      <c r="T705" s="33"/>
      <c r="U705" s="33"/>
      <c r="V705" s="33"/>
      <c r="W705" s="33"/>
      <c r="X705" s="33"/>
      <c r="IH705" s="41"/>
      <c r="II705" s="41"/>
    </row>
    <row r="706" spans="1:243" s="39" customFormat="1" ht="23.65" customHeight="1">
      <c r="A706" s="216"/>
      <c r="B706" s="156"/>
      <c r="C706" s="855"/>
      <c r="D706" s="1840"/>
      <c r="E706" s="1840"/>
      <c r="F706" s="1840"/>
      <c r="G706" s="1840"/>
      <c r="H706" s="1840"/>
      <c r="I706" s="1840"/>
      <c r="J706" s="1840"/>
      <c r="K706" s="1840"/>
      <c r="L706" s="1840"/>
      <c r="M706" s="576"/>
      <c r="N706" s="303"/>
      <c r="O706" s="302" t="str">
        <f t="shared" si="32"/>
        <v/>
      </c>
      <c r="P706" s="304" t="str">
        <f t="shared" si="33"/>
        <v/>
      </c>
      <c r="Q706" s="47"/>
      <c r="R706" s="341"/>
      <c r="S706" s="33"/>
      <c r="T706" s="33"/>
      <c r="U706" s="33"/>
      <c r="V706" s="33"/>
      <c r="W706" s="33"/>
      <c r="X706" s="33"/>
      <c r="IH706" s="41"/>
      <c r="II706" s="41"/>
    </row>
    <row r="707" spans="1:243" s="39" customFormat="1" ht="23.65" customHeight="1">
      <c r="A707" s="216"/>
      <c r="B707" s="156"/>
      <c r="C707" s="855"/>
      <c r="D707" s="1840"/>
      <c r="E707" s="1840"/>
      <c r="F707" s="1840"/>
      <c r="G707" s="1840"/>
      <c r="H707" s="1840"/>
      <c r="I707" s="1840"/>
      <c r="J707" s="1840"/>
      <c r="K707" s="1840"/>
      <c r="L707" s="1840"/>
      <c r="M707" s="576"/>
      <c r="N707" s="303"/>
      <c r="O707" s="302" t="str">
        <f t="shared" si="32"/>
        <v/>
      </c>
      <c r="P707" s="304" t="str">
        <f t="shared" si="33"/>
        <v/>
      </c>
      <c r="Q707" s="47"/>
      <c r="R707" s="341"/>
      <c r="S707" s="33"/>
      <c r="T707" s="33"/>
      <c r="U707" s="33"/>
      <c r="V707" s="33"/>
      <c r="W707" s="33"/>
      <c r="X707" s="33"/>
    </row>
    <row r="708" spans="1:243" s="39" customFormat="1" ht="23.65" customHeight="1">
      <c r="A708" s="216"/>
      <c r="B708" s="156"/>
      <c r="C708" s="855"/>
      <c r="D708" s="1840"/>
      <c r="E708" s="1840"/>
      <c r="F708" s="1840"/>
      <c r="G708" s="1840"/>
      <c r="H708" s="1840"/>
      <c r="I708" s="1840"/>
      <c r="J708" s="1840"/>
      <c r="K708" s="1840"/>
      <c r="L708" s="1840"/>
      <c r="M708" s="576"/>
      <c r="N708" s="303"/>
      <c r="O708" s="302" t="str">
        <f t="shared" si="32"/>
        <v/>
      </c>
      <c r="P708" s="304" t="str">
        <f t="shared" si="33"/>
        <v/>
      </c>
      <c r="Q708" s="47"/>
      <c r="R708" s="341"/>
      <c r="S708" s="33"/>
      <c r="T708" s="33"/>
      <c r="U708" s="33"/>
      <c r="V708" s="33"/>
      <c r="W708" s="33"/>
      <c r="X708" s="33"/>
    </row>
    <row r="709" spans="1:243" s="39" customFormat="1" ht="23.65" customHeight="1">
      <c r="A709" s="216"/>
      <c r="B709" s="156"/>
      <c r="C709" s="855"/>
      <c r="D709" s="1840"/>
      <c r="E709" s="1840"/>
      <c r="F709" s="1840"/>
      <c r="G709" s="1840"/>
      <c r="H709" s="1840"/>
      <c r="I709" s="1840"/>
      <c r="J709" s="1840"/>
      <c r="K709" s="1840"/>
      <c r="L709" s="1840"/>
      <c r="M709" s="576"/>
      <c r="N709" s="303"/>
      <c r="O709" s="302" t="str">
        <f t="shared" si="32"/>
        <v/>
      </c>
      <c r="P709" s="304" t="str">
        <f t="shared" si="33"/>
        <v/>
      </c>
      <c r="Q709" s="47"/>
      <c r="R709" s="341"/>
      <c r="S709" s="33"/>
      <c r="T709" s="33"/>
      <c r="U709" s="33"/>
      <c r="V709" s="33"/>
      <c r="W709" s="33"/>
      <c r="X709" s="33"/>
    </row>
    <row r="710" spans="1:243" s="39" customFormat="1" ht="23.65" customHeight="1">
      <c r="A710" s="216"/>
      <c r="B710" s="156"/>
      <c r="C710" s="156"/>
      <c r="D710" s="1841"/>
      <c r="E710" s="1841"/>
      <c r="F710" s="1841"/>
      <c r="G710" s="1841"/>
      <c r="H710" s="1841"/>
      <c r="I710" s="1841"/>
      <c r="J710" s="1841"/>
      <c r="K710" s="1841"/>
      <c r="L710" s="1841"/>
      <c r="M710" s="576"/>
      <c r="N710" s="303"/>
      <c r="O710" s="302" t="str">
        <f t="shared" si="32"/>
        <v/>
      </c>
      <c r="P710" s="304" t="str">
        <f t="shared" si="33"/>
        <v/>
      </c>
      <c r="Q710" s="47"/>
      <c r="R710" s="341"/>
      <c r="S710" s="33"/>
      <c r="T710" s="33"/>
      <c r="U710" s="33"/>
      <c r="V710" s="33"/>
      <c r="W710" s="33"/>
      <c r="X710" s="33"/>
    </row>
    <row r="711" spans="1:243" s="39" customFormat="1" ht="23.65" customHeight="1">
      <c r="A711" s="216"/>
      <c r="B711" s="156"/>
      <c r="C711" s="156"/>
      <c r="D711" s="1841"/>
      <c r="E711" s="1841"/>
      <c r="F711" s="1841"/>
      <c r="G711" s="1841"/>
      <c r="H711" s="1841"/>
      <c r="I711" s="1841"/>
      <c r="J711" s="1841"/>
      <c r="K711" s="1841"/>
      <c r="L711" s="1841"/>
      <c r="M711" s="576"/>
      <c r="N711" s="303"/>
      <c r="O711" s="302" t="str">
        <f t="shared" si="32"/>
        <v/>
      </c>
      <c r="P711" s="304" t="str">
        <f t="shared" si="33"/>
        <v/>
      </c>
      <c r="Q711" s="47"/>
      <c r="R711" s="341"/>
      <c r="S711" s="33"/>
      <c r="T711" s="33"/>
      <c r="U711" s="33"/>
      <c r="V711" s="33"/>
      <c r="W711" s="33"/>
      <c r="X711" s="33"/>
    </row>
    <row r="712" spans="1:243" s="39" customFormat="1" ht="23.65" customHeight="1">
      <c r="A712" s="216"/>
      <c r="B712" s="156"/>
      <c r="C712" s="156"/>
      <c r="D712" s="1841"/>
      <c r="E712" s="1841"/>
      <c r="F712" s="1841"/>
      <c r="G712" s="1841"/>
      <c r="H712" s="1841"/>
      <c r="I712" s="1841"/>
      <c r="J712" s="1841"/>
      <c r="K712" s="1841"/>
      <c r="L712" s="1841"/>
      <c r="M712" s="576"/>
      <c r="N712" s="303"/>
      <c r="O712" s="302" t="str">
        <f t="shared" si="32"/>
        <v/>
      </c>
      <c r="P712" s="304" t="str">
        <f t="shared" si="33"/>
        <v/>
      </c>
      <c r="Q712" s="47"/>
      <c r="R712" s="341"/>
      <c r="S712" s="33"/>
      <c r="T712" s="33"/>
      <c r="U712" s="33"/>
      <c r="V712" s="33"/>
      <c r="W712" s="33"/>
      <c r="X712" s="33"/>
    </row>
    <row r="713" spans="1:243" s="39" customFormat="1" ht="23.65" customHeight="1">
      <c r="A713" s="216"/>
      <c r="B713" s="156"/>
      <c r="C713" s="156"/>
      <c r="D713" s="1841"/>
      <c r="E713" s="1841"/>
      <c r="F713" s="1841"/>
      <c r="G713" s="1841"/>
      <c r="H713" s="1841"/>
      <c r="I713" s="1841"/>
      <c r="J713" s="1841"/>
      <c r="K713" s="1841"/>
      <c r="L713" s="1841"/>
      <c r="M713" s="576"/>
      <c r="N713" s="303"/>
      <c r="O713" s="302" t="str">
        <f t="shared" si="32"/>
        <v/>
      </c>
      <c r="P713" s="304" t="str">
        <f t="shared" si="33"/>
        <v/>
      </c>
      <c r="Q713" s="47"/>
      <c r="R713" s="341"/>
      <c r="S713" s="33"/>
      <c r="T713" s="33"/>
      <c r="U713" s="33"/>
      <c r="V713" s="33"/>
      <c r="W713" s="33"/>
      <c r="X713" s="33"/>
      <c r="IH713" s="40"/>
      <c r="II713" s="41"/>
    </row>
    <row r="714" spans="1:243" s="39" customFormat="1" ht="23.65" customHeight="1">
      <c r="A714" s="216"/>
      <c r="B714" s="156"/>
      <c r="C714" s="156"/>
      <c r="D714" s="1841"/>
      <c r="E714" s="1841"/>
      <c r="F714" s="1841"/>
      <c r="G714" s="1841"/>
      <c r="H714" s="1841"/>
      <c r="I714" s="1841"/>
      <c r="J714" s="1841"/>
      <c r="K714" s="1841"/>
      <c r="L714" s="1841"/>
      <c r="M714" s="576"/>
      <c r="N714" s="303"/>
      <c r="O714" s="302" t="str">
        <f t="shared" si="32"/>
        <v/>
      </c>
      <c r="P714" s="304" t="str">
        <f t="shared" si="33"/>
        <v/>
      </c>
      <c r="Q714" s="47"/>
      <c r="R714" s="341"/>
      <c r="S714" s="33"/>
      <c r="T714" s="33"/>
      <c r="U714" s="33"/>
      <c r="V714" s="33"/>
      <c r="W714" s="33"/>
      <c r="X714" s="33"/>
      <c r="IH714" s="41"/>
      <c r="II714" s="41"/>
    </row>
    <row r="715" spans="1:243" s="39" customFormat="1" ht="23.65" customHeight="1">
      <c r="A715" s="216"/>
      <c r="B715" s="156"/>
      <c r="C715" s="156"/>
      <c r="D715" s="1841"/>
      <c r="E715" s="1841"/>
      <c r="F715" s="1841"/>
      <c r="G715" s="1841"/>
      <c r="H715" s="1841"/>
      <c r="I715" s="1841"/>
      <c r="J715" s="1841"/>
      <c r="K715" s="1841"/>
      <c r="L715" s="1841"/>
      <c r="M715" s="576"/>
      <c r="N715" s="303"/>
      <c r="O715" s="302" t="str">
        <f t="shared" si="32"/>
        <v/>
      </c>
      <c r="P715" s="304" t="str">
        <f t="shared" si="33"/>
        <v/>
      </c>
      <c r="Q715" s="47"/>
      <c r="R715" s="341"/>
      <c r="S715" s="33"/>
      <c r="T715" s="33"/>
      <c r="U715" s="33"/>
      <c r="V715" s="33"/>
      <c r="W715" s="33"/>
      <c r="X715" s="33"/>
      <c r="IH715" s="41"/>
      <c r="II715" s="41"/>
    </row>
    <row r="716" spans="1:243" s="39" customFormat="1" ht="23.65" customHeight="1">
      <c r="A716" s="216"/>
      <c r="B716" s="156"/>
      <c r="C716" s="156"/>
      <c r="D716" s="1841"/>
      <c r="E716" s="1841"/>
      <c r="F716" s="1841"/>
      <c r="G716" s="1841"/>
      <c r="H716" s="1841"/>
      <c r="I716" s="1841"/>
      <c r="J716" s="1841"/>
      <c r="K716" s="1841"/>
      <c r="L716" s="1841"/>
      <c r="M716" s="576"/>
      <c r="N716" s="303"/>
      <c r="O716" s="302" t="str">
        <f t="shared" si="32"/>
        <v/>
      </c>
      <c r="P716" s="304" t="str">
        <f t="shared" si="33"/>
        <v/>
      </c>
      <c r="Q716" s="47"/>
      <c r="R716" s="341"/>
      <c r="S716" s="33"/>
      <c r="T716" s="33"/>
      <c r="U716" s="33"/>
      <c r="V716" s="33"/>
      <c r="W716" s="33"/>
      <c r="X716" s="33"/>
    </row>
    <row r="717" spans="1:243" s="39" customFormat="1" ht="23.65" customHeight="1">
      <c r="A717" s="216"/>
      <c r="B717" s="156"/>
      <c r="C717" s="855"/>
      <c r="D717" s="1840"/>
      <c r="E717" s="1840"/>
      <c r="F717" s="1840"/>
      <c r="G717" s="1840"/>
      <c r="H717" s="1840"/>
      <c r="I717" s="1840"/>
      <c r="J717" s="1840"/>
      <c r="K717" s="1840"/>
      <c r="L717" s="1840"/>
      <c r="M717" s="576"/>
      <c r="N717" s="303"/>
      <c r="O717" s="302" t="str">
        <f t="shared" si="32"/>
        <v/>
      </c>
      <c r="P717" s="304" t="str">
        <f t="shared" si="33"/>
        <v/>
      </c>
      <c r="Q717" s="47"/>
      <c r="R717" s="341"/>
      <c r="S717" s="33"/>
      <c r="T717" s="33"/>
      <c r="U717" s="33"/>
      <c r="V717" s="33"/>
      <c r="W717" s="33"/>
      <c r="X717" s="33"/>
      <c r="IH717" s="41"/>
      <c r="II717" s="41"/>
    </row>
    <row r="718" spans="1:243" s="39" customFormat="1" ht="23.65" customHeight="1">
      <c r="A718" s="216"/>
      <c r="B718" s="156"/>
      <c r="C718" s="855"/>
      <c r="D718" s="1840"/>
      <c r="E718" s="1840"/>
      <c r="F718" s="1840"/>
      <c r="G718" s="1840"/>
      <c r="H718" s="1840"/>
      <c r="I718" s="1840"/>
      <c r="J718" s="1840"/>
      <c r="K718" s="1840"/>
      <c r="L718" s="1840"/>
      <c r="M718" s="576"/>
      <c r="N718" s="303"/>
      <c r="O718" s="302" t="str">
        <f t="shared" si="32"/>
        <v/>
      </c>
      <c r="P718" s="304" t="str">
        <f t="shared" si="33"/>
        <v/>
      </c>
      <c r="Q718" s="47"/>
      <c r="R718" s="341"/>
      <c r="S718" s="33"/>
      <c r="T718" s="33"/>
      <c r="U718" s="33"/>
      <c r="V718" s="33"/>
      <c r="W718" s="33"/>
      <c r="X718" s="33"/>
    </row>
    <row r="719" spans="1:243" s="39" customFormat="1" ht="23.65" customHeight="1">
      <c r="A719" s="216"/>
      <c r="B719" s="156"/>
      <c r="C719" s="855"/>
      <c r="D719" s="1840"/>
      <c r="E719" s="1840"/>
      <c r="F719" s="1840"/>
      <c r="G719" s="1840"/>
      <c r="H719" s="1840"/>
      <c r="I719" s="1840"/>
      <c r="J719" s="1840"/>
      <c r="K719" s="1840"/>
      <c r="L719" s="1840"/>
      <c r="M719" s="576"/>
      <c r="N719" s="303"/>
      <c r="O719" s="302" t="str">
        <f t="shared" si="32"/>
        <v/>
      </c>
      <c r="P719" s="304" t="str">
        <f t="shared" si="33"/>
        <v/>
      </c>
      <c r="Q719" s="47"/>
      <c r="R719" s="341"/>
      <c r="S719" s="33"/>
      <c r="T719" s="33"/>
      <c r="U719" s="33"/>
      <c r="V719" s="33"/>
      <c r="W719" s="33"/>
      <c r="X719" s="33"/>
    </row>
    <row r="720" spans="1:243" s="39" customFormat="1" ht="23.65" customHeight="1">
      <c r="A720" s="216"/>
      <c r="B720" s="156"/>
      <c r="C720" s="855"/>
      <c r="D720" s="1840"/>
      <c r="E720" s="1840"/>
      <c r="F720" s="1840"/>
      <c r="G720" s="1840"/>
      <c r="H720" s="1840"/>
      <c r="I720" s="1840"/>
      <c r="J720" s="1840"/>
      <c r="K720" s="1840"/>
      <c r="L720" s="1840"/>
      <c r="M720" s="576"/>
      <c r="N720" s="303"/>
      <c r="O720" s="302" t="str">
        <f t="shared" si="32"/>
        <v/>
      </c>
      <c r="P720" s="304" t="str">
        <f t="shared" si="33"/>
        <v/>
      </c>
      <c r="Q720" s="47"/>
      <c r="R720" s="341"/>
      <c r="S720" s="33"/>
      <c r="T720" s="33"/>
      <c r="U720" s="33"/>
      <c r="V720" s="33"/>
      <c r="W720" s="33"/>
      <c r="X720" s="33"/>
    </row>
    <row r="721" spans="1:24" s="39" customFormat="1" ht="23.65" customHeight="1">
      <c r="A721" s="216"/>
      <c r="B721" s="156"/>
      <c r="C721" s="855"/>
      <c r="D721" s="1840"/>
      <c r="E721" s="1840"/>
      <c r="F721" s="1840"/>
      <c r="G721" s="1840"/>
      <c r="H721" s="1840"/>
      <c r="I721" s="1840"/>
      <c r="J721" s="1840"/>
      <c r="K721" s="1840"/>
      <c r="L721" s="1840"/>
      <c r="M721" s="576"/>
      <c r="N721" s="303"/>
      <c r="O721" s="302" t="str">
        <f t="shared" si="32"/>
        <v/>
      </c>
      <c r="P721" s="304" t="str">
        <f t="shared" si="33"/>
        <v/>
      </c>
      <c r="Q721" s="47"/>
      <c r="R721" s="341"/>
      <c r="S721" s="33"/>
      <c r="T721" s="33"/>
      <c r="U721" s="33"/>
      <c r="V721" s="33"/>
      <c r="W721" s="33"/>
      <c r="X721" s="33"/>
    </row>
    <row r="722" spans="1:24" s="39" customFormat="1" ht="23.65" customHeight="1">
      <c r="A722" s="216"/>
      <c r="B722" s="156"/>
      <c r="C722" s="855"/>
      <c r="D722" s="1840"/>
      <c r="E722" s="1840"/>
      <c r="F722" s="1840"/>
      <c r="G722" s="1840"/>
      <c r="H722" s="1840"/>
      <c r="I722" s="1840"/>
      <c r="J722" s="1840"/>
      <c r="K722" s="1840"/>
      <c r="L722" s="1840"/>
      <c r="M722" s="576"/>
      <c r="N722" s="303"/>
      <c r="O722" s="302" t="str">
        <f t="shared" si="32"/>
        <v/>
      </c>
      <c r="P722" s="304" t="str">
        <f t="shared" si="33"/>
        <v/>
      </c>
      <c r="Q722" s="47"/>
      <c r="R722" s="341"/>
      <c r="S722" s="33"/>
      <c r="T722" s="33"/>
      <c r="U722" s="33"/>
      <c r="V722" s="33"/>
      <c r="W722" s="33"/>
      <c r="X722" s="33"/>
    </row>
    <row r="723" spans="1:24" s="39" customFormat="1" ht="23.65" customHeight="1">
      <c r="A723" s="216"/>
      <c r="B723" s="156"/>
      <c r="C723" s="855"/>
      <c r="D723" s="1840"/>
      <c r="E723" s="1840"/>
      <c r="F723" s="1840"/>
      <c r="G723" s="1840"/>
      <c r="H723" s="1840"/>
      <c r="I723" s="1840"/>
      <c r="J723" s="1840"/>
      <c r="K723" s="1840"/>
      <c r="L723" s="1840"/>
      <c r="M723" s="576"/>
      <c r="N723" s="303"/>
      <c r="O723" s="302" t="str">
        <f t="shared" si="32"/>
        <v/>
      </c>
      <c r="P723" s="304" t="str">
        <f t="shared" si="33"/>
        <v/>
      </c>
      <c r="Q723" s="47"/>
      <c r="R723" s="341"/>
      <c r="S723" s="33"/>
      <c r="T723" s="33"/>
      <c r="U723" s="33"/>
      <c r="V723" s="33"/>
      <c r="W723" s="33"/>
      <c r="X723" s="33"/>
    </row>
    <row r="724" spans="1:24" s="39" customFormat="1" ht="23.65" customHeight="1">
      <c r="A724" s="216"/>
      <c r="B724" s="156"/>
      <c r="C724" s="855"/>
      <c r="D724" s="1840"/>
      <c r="E724" s="1840"/>
      <c r="F724" s="1840"/>
      <c r="G724" s="1840"/>
      <c r="H724" s="1840"/>
      <c r="I724" s="1840"/>
      <c r="J724" s="1840"/>
      <c r="K724" s="1840"/>
      <c r="L724" s="1840"/>
      <c r="M724" s="576"/>
      <c r="N724" s="303"/>
      <c r="O724" s="302" t="str">
        <f t="shared" si="32"/>
        <v/>
      </c>
      <c r="P724" s="304" t="str">
        <f t="shared" si="33"/>
        <v/>
      </c>
      <c r="Q724" s="47"/>
      <c r="R724" s="341"/>
      <c r="S724" s="33"/>
      <c r="T724" s="33"/>
      <c r="U724" s="33"/>
      <c r="V724" s="33"/>
      <c r="W724" s="33"/>
      <c r="X724" s="33"/>
    </row>
    <row r="725" spans="1:24" s="39" customFormat="1" ht="23.65" customHeight="1">
      <c r="A725" s="216"/>
      <c r="B725" s="156"/>
      <c r="C725" s="855"/>
      <c r="D725" s="1840"/>
      <c r="E725" s="1840"/>
      <c r="F725" s="1840"/>
      <c r="G725" s="1840"/>
      <c r="H725" s="1840"/>
      <c r="I725" s="1840"/>
      <c r="J725" s="1840"/>
      <c r="K725" s="1840"/>
      <c r="L725" s="1840"/>
      <c r="M725" s="576"/>
      <c r="N725" s="303"/>
      <c r="O725" s="302" t="str">
        <f t="shared" si="32"/>
        <v/>
      </c>
      <c r="P725" s="304" t="str">
        <f t="shared" si="33"/>
        <v/>
      </c>
      <c r="Q725" s="47"/>
      <c r="R725" s="341"/>
      <c r="S725" s="33"/>
      <c r="T725" s="33"/>
      <c r="U725" s="33"/>
      <c r="V725" s="33"/>
      <c r="W725" s="33"/>
      <c r="X725" s="33"/>
    </row>
    <row r="726" spans="1:24" s="39" customFormat="1" ht="23.65" customHeight="1">
      <c r="A726" s="216"/>
      <c r="B726" s="156"/>
      <c r="C726" s="855"/>
      <c r="D726" s="1840"/>
      <c r="E726" s="1840"/>
      <c r="F726" s="1840"/>
      <c r="G726" s="1840"/>
      <c r="H726" s="1840"/>
      <c r="I726" s="1840"/>
      <c r="J726" s="1840"/>
      <c r="K726" s="1840"/>
      <c r="L726" s="1840"/>
      <c r="M726" s="576"/>
      <c r="N726" s="303"/>
      <c r="O726" s="302" t="str">
        <f t="shared" si="32"/>
        <v/>
      </c>
      <c r="P726" s="304" t="str">
        <f t="shared" si="33"/>
        <v/>
      </c>
      <c r="Q726" s="47"/>
      <c r="R726" s="341"/>
      <c r="S726" s="33"/>
      <c r="T726" s="33"/>
      <c r="U726" s="33"/>
      <c r="V726" s="33"/>
      <c r="W726" s="33"/>
      <c r="X726" s="33"/>
    </row>
    <row r="727" spans="1:24" s="39" customFormat="1" ht="23.65" customHeight="1">
      <c r="A727" s="216"/>
      <c r="B727" s="156"/>
      <c r="C727" s="855"/>
      <c r="D727" s="1840"/>
      <c r="E727" s="1840"/>
      <c r="F727" s="1840"/>
      <c r="G727" s="1840"/>
      <c r="H727" s="1840"/>
      <c r="I727" s="1840"/>
      <c r="J727" s="1840"/>
      <c r="K727" s="1840"/>
      <c r="L727" s="1840"/>
      <c r="M727" s="576"/>
      <c r="N727" s="303"/>
      <c r="O727" s="302" t="str">
        <f t="shared" si="32"/>
        <v/>
      </c>
      <c r="P727" s="304" t="str">
        <f t="shared" si="33"/>
        <v/>
      </c>
      <c r="Q727" s="47"/>
      <c r="R727" s="341"/>
      <c r="S727" s="33"/>
      <c r="T727" s="33"/>
      <c r="U727" s="33"/>
      <c r="V727" s="33"/>
      <c r="W727" s="33"/>
      <c r="X727" s="33"/>
    </row>
    <row r="728" spans="1:24" s="39" customFormat="1" ht="23.65" customHeight="1">
      <c r="A728" s="216"/>
      <c r="B728" s="156"/>
      <c r="C728" s="855"/>
      <c r="D728" s="1840"/>
      <c r="E728" s="1840"/>
      <c r="F728" s="1840"/>
      <c r="G728" s="1840"/>
      <c r="H728" s="1840"/>
      <c r="I728" s="1840"/>
      <c r="J728" s="1840"/>
      <c r="K728" s="1840"/>
      <c r="L728" s="1840"/>
      <c r="M728" s="576"/>
      <c r="N728" s="303"/>
      <c r="O728" s="302" t="str">
        <f t="shared" si="32"/>
        <v/>
      </c>
      <c r="P728" s="304" t="str">
        <f t="shared" si="33"/>
        <v/>
      </c>
      <c r="Q728" s="47"/>
      <c r="R728" s="341"/>
      <c r="S728" s="33"/>
      <c r="T728" s="33"/>
      <c r="U728" s="33"/>
      <c r="V728" s="33"/>
      <c r="W728" s="33"/>
      <c r="X728" s="33"/>
    </row>
    <row r="729" spans="1:24" s="39" customFormat="1" ht="23.65" customHeight="1">
      <c r="A729" s="216"/>
      <c r="B729" s="156"/>
      <c r="C729" s="855"/>
      <c r="D729" s="1840"/>
      <c r="E729" s="1840"/>
      <c r="F729" s="1840"/>
      <c r="G729" s="1840"/>
      <c r="H729" s="1840"/>
      <c r="I729" s="1840"/>
      <c r="J729" s="1840"/>
      <c r="K729" s="1840"/>
      <c r="L729" s="1840"/>
      <c r="M729" s="576"/>
      <c r="N729" s="303"/>
      <c r="O729" s="302" t="str">
        <f t="shared" si="32"/>
        <v/>
      </c>
      <c r="P729" s="304" t="str">
        <f t="shared" si="33"/>
        <v/>
      </c>
      <c r="Q729" s="47"/>
      <c r="R729" s="341"/>
      <c r="S729" s="33"/>
      <c r="T729" s="33"/>
      <c r="U729" s="33"/>
      <c r="V729" s="33"/>
      <c r="W729" s="33"/>
      <c r="X729" s="33"/>
    </row>
    <row r="730" spans="1:24" s="39" customFormat="1" ht="23.65" customHeight="1">
      <c r="A730" s="216"/>
      <c r="B730" s="156"/>
      <c r="C730" s="855"/>
      <c r="D730" s="1840"/>
      <c r="E730" s="1840"/>
      <c r="F730" s="1840"/>
      <c r="G730" s="1840"/>
      <c r="H730" s="1840"/>
      <c r="I730" s="1840"/>
      <c r="J730" s="1840"/>
      <c r="K730" s="1840"/>
      <c r="L730" s="1840"/>
      <c r="M730" s="576"/>
      <c r="N730" s="303"/>
      <c r="O730" s="302" t="str">
        <f t="shared" si="32"/>
        <v/>
      </c>
      <c r="P730" s="304" t="str">
        <f t="shared" si="33"/>
        <v/>
      </c>
      <c r="Q730" s="47"/>
      <c r="R730" s="341"/>
      <c r="S730" s="33"/>
      <c r="T730" s="33"/>
      <c r="U730" s="33"/>
      <c r="V730" s="33"/>
      <c r="W730" s="33"/>
      <c r="X730" s="33"/>
    </row>
    <row r="731" spans="1:24" s="39" customFormat="1" ht="23.65" customHeight="1">
      <c r="A731" s="216"/>
      <c r="B731" s="156"/>
      <c r="C731" s="855"/>
      <c r="D731" s="1840"/>
      <c r="E731" s="1840"/>
      <c r="F731" s="1840"/>
      <c r="G731" s="1840"/>
      <c r="H731" s="1840"/>
      <c r="I731" s="1840"/>
      <c r="J731" s="1840"/>
      <c r="K731" s="1840"/>
      <c r="L731" s="1840"/>
      <c r="M731" s="576"/>
      <c r="N731" s="303"/>
      <c r="O731" s="302" t="str">
        <f t="shared" si="32"/>
        <v/>
      </c>
      <c r="P731" s="304" t="str">
        <f t="shared" si="33"/>
        <v/>
      </c>
      <c r="Q731" s="47"/>
      <c r="R731" s="341"/>
      <c r="S731" s="33"/>
      <c r="T731" s="33"/>
      <c r="U731" s="33"/>
      <c r="V731" s="33"/>
      <c r="W731" s="33"/>
      <c r="X731" s="33"/>
    </row>
    <row r="732" spans="1:24" s="39" customFormat="1" ht="23.65" customHeight="1">
      <c r="A732" s="216"/>
      <c r="B732" s="156"/>
      <c r="C732" s="855"/>
      <c r="D732" s="1840"/>
      <c r="E732" s="1840"/>
      <c r="F732" s="1840"/>
      <c r="G732" s="1840"/>
      <c r="H732" s="1840"/>
      <c r="I732" s="1840"/>
      <c r="J732" s="1840"/>
      <c r="K732" s="1840"/>
      <c r="L732" s="1840"/>
      <c r="M732" s="576"/>
      <c r="N732" s="303"/>
      <c r="O732" s="302" t="str">
        <f t="shared" si="32"/>
        <v/>
      </c>
      <c r="P732" s="304" t="str">
        <f t="shared" si="33"/>
        <v/>
      </c>
      <c r="Q732" s="47"/>
      <c r="R732" s="341"/>
      <c r="S732" s="33"/>
      <c r="T732" s="33"/>
      <c r="U732" s="33"/>
      <c r="V732" s="33"/>
      <c r="W732" s="33"/>
      <c r="X732" s="33"/>
    </row>
    <row r="733" spans="1:24" s="39" customFormat="1" ht="23.65" customHeight="1">
      <c r="A733" s="216"/>
      <c r="B733" s="156"/>
      <c r="C733" s="855"/>
      <c r="D733" s="1840"/>
      <c r="E733" s="1840"/>
      <c r="F733" s="1840"/>
      <c r="G733" s="1840"/>
      <c r="H733" s="1840"/>
      <c r="I733" s="1840"/>
      <c r="J733" s="1840"/>
      <c r="K733" s="1840"/>
      <c r="L733" s="1840"/>
      <c r="M733" s="576"/>
      <c r="N733" s="303"/>
      <c r="O733" s="302" t="str">
        <f t="shared" si="32"/>
        <v/>
      </c>
      <c r="P733" s="304" t="str">
        <f t="shared" si="33"/>
        <v/>
      </c>
      <c r="Q733" s="47"/>
      <c r="R733" s="341"/>
      <c r="S733" s="33"/>
      <c r="T733" s="33"/>
      <c r="U733" s="33"/>
      <c r="V733" s="33"/>
      <c r="W733" s="33"/>
      <c r="X733" s="33"/>
    </row>
    <row r="734" spans="1:24" s="39" customFormat="1" ht="23.65" customHeight="1">
      <c r="A734" s="216"/>
      <c r="B734" s="156"/>
      <c r="C734" s="855"/>
      <c r="D734" s="1840"/>
      <c r="E734" s="1840"/>
      <c r="F734" s="1840"/>
      <c r="G734" s="1840"/>
      <c r="H734" s="1840"/>
      <c r="I734" s="1840"/>
      <c r="J734" s="1840"/>
      <c r="K734" s="1840"/>
      <c r="L734" s="1840"/>
      <c r="M734" s="576"/>
      <c r="N734" s="303"/>
      <c r="O734" s="302" t="str">
        <f t="shared" si="32"/>
        <v/>
      </c>
      <c r="P734" s="304" t="str">
        <f t="shared" si="33"/>
        <v/>
      </c>
      <c r="Q734" s="47"/>
      <c r="R734" s="341"/>
      <c r="S734" s="33"/>
      <c r="T734" s="33"/>
      <c r="U734" s="33"/>
      <c r="V734" s="33"/>
      <c r="W734" s="33"/>
      <c r="X734" s="33"/>
    </row>
    <row r="735" spans="1:24" s="39" customFormat="1" ht="23.65" customHeight="1">
      <c r="A735" s="216"/>
      <c r="B735" s="156"/>
      <c r="C735" s="855"/>
      <c r="D735" s="1840"/>
      <c r="E735" s="1840"/>
      <c r="F735" s="1840"/>
      <c r="G735" s="1840"/>
      <c r="H735" s="1840"/>
      <c r="I735" s="1840"/>
      <c r="J735" s="1840"/>
      <c r="K735" s="1840"/>
      <c r="L735" s="1840"/>
      <c r="M735" s="576"/>
      <c r="N735" s="303"/>
      <c r="O735" s="302" t="str">
        <f t="shared" si="32"/>
        <v/>
      </c>
      <c r="P735" s="304" t="str">
        <f t="shared" si="33"/>
        <v/>
      </c>
      <c r="Q735" s="47"/>
      <c r="R735" s="341"/>
      <c r="S735" s="33"/>
      <c r="T735" s="33"/>
      <c r="U735" s="33"/>
      <c r="V735" s="33"/>
      <c r="W735" s="33"/>
      <c r="X735" s="33"/>
    </row>
    <row r="736" spans="1:24" s="39" customFormat="1" ht="23.65" customHeight="1">
      <c r="A736" s="216"/>
      <c r="B736" s="156"/>
      <c r="C736" s="855"/>
      <c r="D736" s="1840"/>
      <c r="E736" s="1840"/>
      <c r="F736" s="1840"/>
      <c r="G736" s="1840"/>
      <c r="H736" s="1840"/>
      <c r="I736" s="1840"/>
      <c r="J736" s="1840"/>
      <c r="K736" s="1840"/>
      <c r="L736" s="1840"/>
      <c r="M736" s="576"/>
      <c r="N736" s="303"/>
      <c r="O736" s="302" t="str">
        <f t="shared" si="32"/>
        <v/>
      </c>
      <c r="P736" s="304" t="str">
        <f t="shared" si="33"/>
        <v/>
      </c>
      <c r="Q736" s="47"/>
      <c r="R736" s="341"/>
      <c r="S736" s="33"/>
      <c r="T736" s="33"/>
      <c r="U736" s="33"/>
      <c r="V736" s="33"/>
      <c r="W736" s="33"/>
      <c r="X736" s="33"/>
    </row>
    <row r="737" spans="1:243" s="39" customFormat="1" ht="23.65" customHeight="1">
      <c r="A737" s="216"/>
      <c r="B737" s="156"/>
      <c r="C737" s="855"/>
      <c r="D737" s="1840"/>
      <c r="E737" s="1840"/>
      <c r="F737" s="1840"/>
      <c r="G737" s="1840"/>
      <c r="H737" s="1840"/>
      <c r="I737" s="1840"/>
      <c r="J737" s="1840"/>
      <c r="K737" s="1840"/>
      <c r="L737" s="1840"/>
      <c r="M737" s="576"/>
      <c r="N737" s="303"/>
      <c r="O737" s="302" t="str">
        <f t="shared" si="32"/>
        <v/>
      </c>
      <c r="P737" s="304" t="str">
        <f t="shared" si="33"/>
        <v/>
      </c>
      <c r="Q737" s="47"/>
      <c r="R737" s="341"/>
      <c r="S737" s="33"/>
      <c r="T737" s="33"/>
      <c r="U737" s="33"/>
      <c r="V737" s="33"/>
      <c r="W737" s="33"/>
      <c r="X737" s="33"/>
    </row>
    <row r="738" spans="1:243" s="39" customFormat="1" ht="23.65" customHeight="1">
      <c r="A738" s="216"/>
      <c r="B738" s="156"/>
      <c r="C738" s="855"/>
      <c r="D738" s="1840"/>
      <c r="E738" s="1840"/>
      <c r="F738" s="1840"/>
      <c r="G738" s="1840"/>
      <c r="H738" s="1840"/>
      <c r="I738" s="1840"/>
      <c r="J738" s="1840"/>
      <c r="K738" s="1840"/>
      <c r="L738" s="1840"/>
      <c r="M738" s="576"/>
      <c r="N738" s="303"/>
      <c r="O738" s="302" t="str">
        <f t="shared" si="32"/>
        <v/>
      </c>
      <c r="P738" s="304" t="str">
        <f t="shared" si="33"/>
        <v/>
      </c>
      <c r="Q738" s="47"/>
      <c r="R738" s="341"/>
      <c r="S738" s="33"/>
      <c r="T738" s="33"/>
      <c r="U738" s="33"/>
      <c r="V738" s="33"/>
      <c r="W738" s="33"/>
      <c r="X738" s="33"/>
    </row>
    <row r="739" spans="1:243" s="39" customFormat="1" ht="23.65" customHeight="1">
      <c r="A739" s="216"/>
      <c r="B739" s="156"/>
      <c r="C739" s="855"/>
      <c r="D739" s="1840"/>
      <c r="E739" s="1840"/>
      <c r="F739" s="1840"/>
      <c r="G739" s="1840"/>
      <c r="H739" s="1840"/>
      <c r="I739" s="1840"/>
      <c r="J739" s="1840"/>
      <c r="K739" s="1840"/>
      <c r="L739" s="1840"/>
      <c r="M739" s="576"/>
      <c r="N739" s="303"/>
      <c r="O739" s="302" t="str">
        <f t="shared" si="32"/>
        <v/>
      </c>
      <c r="P739" s="304" t="str">
        <f t="shared" si="33"/>
        <v/>
      </c>
      <c r="Q739" s="47"/>
      <c r="R739" s="341"/>
      <c r="S739" s="33"/>
      <c r="T739" s="33"/>
      <c r="U739" s="33"/>
      <c r="V739" s="33"/>
      <c r="W739" s="33"/>
      <c r="X739" s="33"/>
    </row>
    <row r="740" spans="1:243" s="39" customFormat="1" ht="23.65" customHeight="1">
      <c r="A740" s="216"/>
      <c r="B740" s="156"/>
      <c r="C740" s="855"/>
      <c r="D740" s="1840"/>
      <c r="E740" s="1840"/>
      <c r="F740" s="1840"/>
      <c r="G740" s="1840"/>
      <c r="H740" s="1840"/>
      <c r="I740" s="1840"/>
      <c r="J740" s="1840"/>
      <c r="K740" s="1840"/>
      <c r="L740" s="1840"/>
      <c r="M740" s="576"/>
      <c r="N740" s="303"/>
      <c r="O740" s="302" t="str">
        <f t="shared" si="32"/>
        <v/>
      </c>
      <c r="P740" s="304" t="str">
        <f t="shared" si="33"/>
        <v/>
      </c>
      <c r="Q740" s="47"/>
      <c r="R740" s="341"/>
      <c r="S740" s="33"/>
      <c r="T740" s="33"/>
      <c r="U740" s="33"/>
      <c r="V740" s="33"/>
      <c r="W740" s="33"/>
      <c r="X740" s="33"/>
    </row>
    <row r="741" spans="1:243" s="39" customFormat="1" ht="23.65" customHeight="1">
      <c r="A741" s="216"/>
      <c r="B741" s="156"/>
      <c r="C741" s="855"/>
      <c r="D741" s="1840"/>
      <c r="E741" s="1840"/>
      <c r="F741" s="1840"/>
      <c r="G741" s="1840"/>
      <c r="H741" s="1840"/>
      <c r="I741" s="1840"/>
      <c r="J741" s="1840"/>
      <c r="K741" s="1840"/>
      <c r="L741" s="1840"/>
      <c r="M741" s="576"/>
      <c r="N741" s="303"/>
      <c r="O741" s="302" t="str">
        <f t="shared" si="32"/>
        <v/>
      </c>
      <c r="P741" s="304" t="str">
        <f t="shared" si="33"/>
        <v/>
      </c>
      <c r="Q741" s="47"/>
      <c r="R741" s="341"/>
      <c r="S741" s="33"/>
      <c r="T741" s="33"/>
      <c r="U741" s="33"/>
      <c r="V741" s="33"/>
      <c r="W741" s="33"/>
      <c r="X741" s="33"/>
    </row>
    <row r="742" spans="1:243" s="39" customFormat="1" ht="23.65" customHeight="1">
      <c r="A742" s="216"/>
      <c r="B742" s="156"/>
      <c r="C742" s="855"/>
      <c r="D742" s="1840"/>
      <c r="E742" s="1840"/>
      <c r="F742" s="1840"/>
      <c r="G742" s="1840"/>
      <c r="H742" s="1840"/>
      <c r="I742" s="1840"/>
      <c r="J742" s="1840"/>
      <c r="K742" s="1840"/>
      <c r="L742" s="1840"/>
      <c r="M742" s="576"/>
      <c r="N742" s="303"/>
      <c r="O742" s="302" t="str">
        <f t="shared" si="32"/>
        <v/>
      </c>
      <c r="P742" s="304" t="str">
        <f t="shared" si="33"/>
        <v/>
      </c>
      <c r="Q742" s="47"/>
      <c r="R742" s="341"/>
      <c r="S742" s="33"/>
      <c r="T742" s="33"/>
      <c r="U742" s="33"/>
      <c r="V742" s="33"/>
      <c r="W742" s="33"/>
      <c r="X742" s="33"/>
    </row>
    <row r="743" spans="1:243" s="39" customFormat="1" ht="23.65" customHeight="1">
      <c r="A743" s="216"/>
      <c r="B743" s="156"/>
      <c r="C743" s="855"/>
      <c r="D743" s="1840"/>
      <c r="E743" s="1840"/>
      <c r="F743" s="1840"/>
      <c r="G743" s="1840"/>
      <c r="H743" s="1840"/>
      <c r="I743" s="1840"/>
      <c r="J743" s="1840"/>
      <c r="K743" s="1840"/>
      <c r="L743" s="1840"/>
      <c r="M743" s="576"/>
      <c r="N743" s="303"/>
      <c r="O743" s="302" t="str">
        <f t="shared" si="32"/>
        <v/>
      </c>
      <c r="P743" s="304" t="str">
        <f t="shared" si="33"/>
        <v/>
      </c>
      <c r="Q743" s="47"/>
      <c r="R743" s="341"/>
      <c r="S743" s="33"/>
      <c r="T743" s="33"/>
      <c r="U743" s="33"/>
      <c r="V743" s="33"/>
      <c r="W743" s="33"/>
      <c r="X743" s="33"/>
    </row>
    <row r="744" spans="1:243" s="42" customFormat="1" ht="6" customHeight="1">
      <c r="A744" s="363"/>
      <c r="B744" s="18"/>
      <c r="C744" s="822"/>
      <c r="D744" s="822"/>
      <c r="E744" s="823"/>
      <c r="F744" s="823"/>
      <c r="G744" s="823"/>
      <c r="H744" s="823"/>
      <c r="I744" s="823"/>
      <c r="J744" s="823"/>
      <c r="K744" s="822"/>
      <c r="L744" s="822"/>
      <c r="M744" s="18"/>
      <c r="N744" s="18"/>
      <c r="O744" s="258"/>
      <c r="P744" s="258"/>
      <c r="Q744" s="1"/>
      <c r="R744" s="374"/>
      <c r="S744" s="34"/>
      <c r="T744" s="34"/>
      <c r="U744" s="34"/>
      <c r="V744" s="34"/>
      <c r="W744" s="34"/>
      <c r="X744" s="34"/>
    </row>
    <row r="745" spans="1:243" s="38" customFormat="1" ht="21" customHeight="1">
      <c r="A745" s="370"/>
      <c r="B745" s="1852" t="s">
        <v>68</v>
      </c>
      <c r="C745" s="1853"/>
      <c r="D745" s="1853"/>
      <c r="E745" s="1853"/>
      <c r="F745" s="1853"/>
      <c r="G745" s="1853"/>
      <c r="H745" s="1853"/>
      <c r="I745" s="1853"/>
      <c r="J745" s="1853"/>
      <c r="K745" s="1853"/>
      <c r="L745" s="1853"/>
      <c r="M745" s="1852"/>
      <c r="N745" s="1852"/>
      <c r="O745" s="1852"/>
      <c r="P745" s="1852"/>
      <c r="Q745" s="1852"/>
      <c r="R745" s="388"/>
      <c r="S745" s="37"/>
      <c r="T745" s="37"/>
      <c r="U745" s="37"/>
      <c r="V745" s="37"/>
      <c r="W745" s="37"/>
      <c r="X745" s="37"/>
    </row>
    <row r="746" spans="1:243" s="39" customFormat="1" ht="12.75" customHeight="1">
      <c r="A746" s="363"/>
      <c r="B746" s="27" t="str">
        <f>'1-MPN'!$B$64</f>
        <v>FAPESP,  SETEMBRO DE 2015</v>
      </c>
      <c r="C746" s="899"/>
      <c r="D746" s="899"/>
      <c r="E746" s="899"/>
      <c r="F746" s="899"/>
      <c r="G746" s="899"/>
      <c r="H746" s="899"/>
      <c r="I746" s="899"/>
      <c r="J746" s="899"/>
      <c r="K746" s="899"/>
      <c r="L746" s="899"/>
      <c r="M746" s="27"/>
      <c r="N746" s="27"/>
      <c r="O746" s="27"/>
      <c r="P746" s="27"/>
      <c r="Q746" s="27">
        <v>3</v>
      </c>
      <c r="R746" s="373"/>
      <c r="S746" s="33"/>
      <c r="T746" s="33"/>
      <c r="U746" s="33"/>
      <c r="V746" s="33"/>
      <c r="W746" s="33"/>
      <c r="X746" s="33"/>
    </row>
    <row r="747" spans="1:243" s="51" customFormat="1" ht="18">
      <c r="A747" s="573"/>
      <c r="B747" s="602" t="str">
        <f>B701</f>
        <v>8- DESPESAS COM DIÁRIAS NO PAÍS E NO EXTERIOR</v>
      </c>
      <c r="C747" s="832"/>
      <c r="D747" s="832"/>
      <c r="E747" s="831"/>
      <c r="F747" s="831"/>
      <c r="G747" s="831"/>
      <c r="H747" s="831"/>
      <c r="I747" s="831"/>
      <c r="J747" s="832"/>
      <c r="K747" s="831"/>
      <c r="L747" s="831"/>
      <c r="R747" s="573"/>
    </row>
    <row r="748" spans="1:243" s="38" customFormat="1" ht="31.5" customHeight="1">
      <c r="A748" s="370"/>
      <c r="B748" s="567" t="s">
        <v>1</v>
      </c>
      <c r="C748" s="814" t="s">
        <v>7</v>
      </c>
      <c r="D748" s="1581" t="s">
        <v>8</v>
      </c>
      <c r="E748" s="1581"/>
      <c r="F748" s="1581"/>
      <c r="G748" s="1581"/>
      <c r="H748" s="1581"/>
      <c r="I748" s="1581"/>
      <c r="J748" s="1581"/>
      <c r="K748" s="1581"/>
      <c r="L748" s="1581"/>
      <c r="M748" s="305" t="s">
        <v>142</v>
      </c>
      <c r="N748" s="566" t="s">
        <v>3</v>
      </c>
      <c r="O748" s="419" t="s">
        <v>108</v>
      </c>
      <c r="P748" s="419" t="s">
        <v>110</v>
      </c>
      <c r="Q748" s="567" t="s">
        <v>2</v>
      </c>
      <c r="R748" s="388"/>
      <c r="S748" s="37"/>
      <c r="T748" s="37"/>
      <c r="U748" s="37"/>
      <c r="V748" s="37"/>
      <c r="W748" s="37"/>
      <c r="X748" s="37"/>
    </row>
    <row r="749" spans="1:243" s="39" customFormat="1" ht="23.65" customHeight="1">
      <c r="A749" s="216"/>
      <c r="B749" s="156"/>
      <c r="C749" s="855"/>
      <c r="D749" s="1840"/>
      <c r="E749" s="1840"/>
      <c r="F749" s="1840"/>
      <c r="G749" s="1840"/>
      <c r="H749" s="1840"/>
      <c r="I749" s="1840"/>
      <c r="J749" s="1840"/>
      <c r="K749" s="1840"/>
      <c r="L749" s="1840"/>
      <c r="M749" s="576"/>
      <c r="N749" s="303"/>
      <c r="O749" s="302" t="str">
        <f t="shared" ref="O749:O789" si="34">IF(M749="DIP",C749*N749,"")</f>
        <v/>
      </c>
      <c r="P749" s="304" t="str">
        <f t="shared" ref="P749:P789" si="35">IF(M749="DIE",C749*N749,"")</f>
        <v/>
      </c>
      <c r="Q749" s="47"/>
      <c r="R749" s="341"/>
      <c r="S749" s="33"/>
      <c r="T749" s="33"/>
      <c r="U749" s="33"/>
      <c r="V749" s="33"/>
      <c r="W749" s="33"/>
      <c r="X749" s="33"/>
      <c r="IH749" s="40"/>
      <c r="II749" s="41"/>
    </row>
    <row r="750" spans="1:243" s="39" customFormat="1" ht="23.65" customHeight="1">
      <c r="A750" s="216"/>
      <c r="B750" s="156"/>
      <c r="C750" s="855"/>
      <c r="D750" s="1840"/>
      <c r="E750" s="1840"/>
      <c r="F750" s="1840"/>
      <c r="G750" s="1840"/>
      <c r="H750" s="1840"/>
      <c r="I750" s="1840"/>
      <c r="J750" s="1840"/>
      <c r="K750" s="1840"/>
      <c r="L750" s="1840"/>
      <c r="M750" s="576"/>
      <c r="N750" s="303"/>
      <c r="O750" s="302" t="str">
        <f t="shared" si="34"/>
        <v/>
      </c>
      <c r="P750" s="304" t="str">
        <f t="shared" si="35"/>
        <v/>
      </c>
      <c r="Q750" s="47"/>
      <c r="R750" s="341"/>
      <c r="S750" s="33"/>
      <c r="T750" s="33"/>
      <c r="U750" s="33"/>
      <c r="V750" s="33"/>
      <c r="W750" s="33"/>
      <c r="X750" s="33"/>
      <c r="IH750" s="40"/>
      <c r="II750" s="41"/>
    </row>
    <row r="751" spans="1:243" s="39" customFormat="1" ht="23.65" customHeight="1">
      <c r="A751" s="216"/>
      <c r="B751" s="156"/>
      <c r="C751" s="855"/>
      <c r="D751" s="1840"/>
      <c r="E751" s="1840"/>
      <c r="F751" s="1840"/>
      <c r="G751" s="1840"/>
      <c r="H751" s="1840"/>
      <c r="I751" s="1840"/>
      <c r="J751" s="1840"/>
      <c r="K751" s="1840"/>
      <c r="L751" s="1840"/>
      <c r="M751" s="576"/>
      <c r="N751" s="303"/>
      <c r="O751" s="302" t="str">
        <f t="shared" si="34"/>
        <v/>
      </c>
      <c r="P751" s="304" t="str">
        <f t="shared" si="35"/>
        <v/>
      </c>
      <c r="Q751" s="47"/>
      <c r="R751" s="341"/>
      <c r="S751" s="33"/>
      <c r="T751" s="33"/>
      <c r="U751" s="33"/>
      <c r="V751" s="33"/>
      <c r="W751" s="33"/>
      <c r="X751" s="33"/>
      <c r="IH751" s="41"/>
      <c r="II751" s="41"/>
    </row>
    <row r="752" spans="1:243" s="39" customFormat="1" ht="23.65" customHeight="1">
      <c r="A752" s="216"/>
      <c r="B752" s="156"/>
      <c r="C752" s="855"/>
      <c r="D752" s="1840"/>
      <c r="E752" s="1840"/>
      <c r="F752" s="1840"/>
      <c r="G752" s="1840"/>
      <c r="H752" s="1840"/>
      <c r="I752" s="1840"/>
      <c r="J752" s="1840"/>
      <c r="K752" s="1840"/>
      <c r="L752" s="1840"/>
      <c r="M752" s="576"/>
      <c r="N752" s="303"/>
      <c r="O752" s="302" t="str">
        <f t="shared" si="34"/>
        <v/>
      </c>
      <c r="P752" s="304" t="str">
        <f t="shared" si="35"/>
        <v/>
      </c>
      <c r="Q752" s="47"/>
      <c r="R752" s="341"/>
      <c r="S752" s="33"/>
      <c r="T752" s="33"/>
      <c r="U752" s="33"/>
      <c r="V752" s="33"/>
      <c r="W752" s="33"/>
      <c r="X752" s="33"/>
      <c r="IH752" s="41"/>
      <c r="II752" s="41"/>
    </row>
    <row r="753" spans="1:243" s="39" customFormat="1" ht="23.65" customHeight="1">
      <c r="A753" s="216"/>
      <c r="B753" s="156"/>
      <c r="C753" s="855"/>
      <c r="D753" s="1840"/>
      <c r="E753" s="1840"/>
      <c r="F753" s="1840"/>
      <c r="G753" s="1840"/>
      <c r="H753" s="1840"/>
      <c r="I753" s="1840"/>
      <c r="J753" s="1840"/>
      <c r="K753" s="1840"/>
      <c r="L753" s="1840"/>
      <c r="M753" s="576"/>
      <c r="N753" s="303"/>
      <c r="O753" s="302" t="str">
        <f t="shared" si="34"/>
        <v/>
      </c>
      <c r="P753" s="304" t="str">
        <f t="shared" si="35"/>
        <v/>
      </c>
      <c r="Q753" s="47"/>
      <c r="R753" s="341"/>
      <c r="S753" s="33"/>
      <c r="T753" s="33"/>
      <c r="U753" s="33"/>
      <c r="V753" s="33"/>
      <c r="W753" s="33"/>
      <c r="X753" s="33"/>
    </row>
    <row r="754" spans="1:243" s="39" customFormat="1" ht="23.65" customHeight="1">
      <c r="A754" s="216"/>
      <c r="B754" s="156"/>
      <c r="C754" s="855"/>
      <c r="D754" s="1840"/>
      <c r="E754" s="1840"/>
      <c r="F754" s="1840"/>
      <c r="G754" s="1840"/>
      <c r="H754" s="1840"/>
      <c r="I754" s="1840"/>
      <c r="J754" s="1840"/>
      <c r="K754" s="1840"/>
      <c r="L754" s="1840"/>
      <c r="M754" s="576"/>
      <c r="N754" s="303"/>
      <c r="O754" s="302" t="str">
        <f t="shared" si="34"/>
        <v/>
      </c>
      <c r="P754" s="304" t="str">
        <f t="shared" si="35"/>
        <v/>
      </c>
      <c r="Q754" s="47"/>
      <c r="R754" s="341"/>
      <c r="S754" s="33"/>
      <c r="T754" s="33"/>
      <c r="U754" s="33"/>
      <c r="V754" s="33"/>
      <c r="W754" s="33"/>
      <c r="X754" s="33"/>
    </row>
    <row r="755" spans="1:243" s="39" customFormat="1" ht="23.65" customHeight="1">
      <c r="A755" s="216"/>
      <c r="B755" s="156"/>
      <c r="C755" s="855"/>
      <c r="D755" s="1840"/>
      <c r="E755" s="1840"/>
      <c r="F755" s="1840"/>
      <c r="G755" s="1840"/>
      <c r="H755" s="1840"/>
      <c r="I755" s="1840"/>
      <c r="J755" s="1840"/>
      <c r="K755" s="1840"/>
      <c r="L755" s="1840"/>
      <c r="M755" s="576"/>
      <c r="N755" s="303"/>
      <c r="O755" s="302" t="str">
        <f t="shared" si="34"/>
        <v/>
      </c>
      <c r="P755" s="304" t="str">
        <f t="shared" si="35"/>
        <v/>
      </c>
      <c r="Q755" s="47"/>
      <c r="R755" s="341"/>
      <c r="S755" s="33"/>
      <c r="T755" s="33"/>
      <c r="U755" s="33"/>
      <c r="V755" s="33"/>
      <c r="W755" s="33"/>
      <c r="X755" s="33"/>
    </row>
    <row r="756" spans="1:243" s="39" customFormat="1" ht="23.65" customHeight="1">
      <c r="A756" s="216"/>
      <c r="B756" s="156"/>
      <c r="C756" s="855"/>
      <c r="D756" s="1840"/>
      <c r="E756" s="1840"/>
      <c r="F756" s="1840"/>
      <c r="G756" s="1840"/>
      <c r="H756" s="1840"/>
      <c r="I756" s="1840"/>
      <c r="J756" s="1840"/>
      <c r="K756" s="1840"/>
      <c r="L756" s="1840"/>
      <c r="M756" s="576"/>
      <c r="N756" s="303"/>
      <c r="O756" s="302" t="str">
        <f t="shared" si="34"/>
        <v/>
      </c>
      <c r="P756" s="304" t="str">
        <f t="shared" si="35"/>
        <v/>
      </c>
      <c r="Q756" s="47"/>
      <c r="R756" s="341"/>
      <c r="S756" s="33"/>
      <c r="T756" s="33"/>
      <c r="U756" s="33"/>
      <c r="V756" s="33"/>
      <c r="W756" s="33"/>
      <c r="X756" s="33"/>
    </row>
    <row r="757" spans="1:243" s="39" customFormat="1" ht="23.65" customHeight="1">
      <c r="A757" s="216"/>
      <c r="B757" s="156"/>
      <c r="C757" s="855"/>
      <c r="D757" s="1840"/>
      <c r="E757" s="1840"/>
      <c r="F757" s="1840"/>
      <c r="G757" s="1840"/>
      <c r="H757" s="1840"/>
      <c r="I757" s="1840"/>
      <c r="J757" s="1840"/>
      <c r="K757" s="1840"/>
      <c r="L757" s="1840"/>
      <c r="M757" s="576"/>
      <c r="N757" s="303"/>
      <c r="O757" s="302" t="str">
        <f t="shared" si="34"/>
        <v/>
      </c>
      <c r="P757" s="304" t="str">
        <f t="shared" si="35"/>
        <v/>
      </c>
      <c r="Q757" s="47"/>
      <c r="R757" s="341"/>
      <c r="S757" s="33"/>
      <c r="T757" s="33"/>
      <c r="U757" s="33"/>
      <c r="V757" s="33"/>
      <c r="W757" s="33"/>
      <c r="X757" s="33"/>
    </row>
    <row r="758" spans="1:243" s="39" customFormat="1" ht="23.65" customHeight="1">
      <c r="A758" s="216"/>
      <c r="B758" s="156"/>
      <c r="C758" s="855"/>
      <c r="D758" s="1840"/>
      <c r="E758" s="1840"/>
      <c r="F758" s="1840"/>
      <c r="G758" s="1840"/>
      <c r="H758" s="1840"/>
      <c r="I758" s="1840"/>
      <c r="J758" s="1840"/>
      <c r="K758" s="1840"/>
      <c r="L758" s="1840"/>
      <c r="M758" s="576"/>
      <c r="N758" s="303"/>
      <c r="O758" s="302" t="str">
        <f t="shared" si="34"/>
        <v/>
      </c>
      <c r="P758" s="304" t="str">
        <f t="shared" si="35"/>
        <v/>
      </c>
      <c r="Q758" s="47"/>
      <c r="R758" s="341"/>
      <c r="S758" s="33"/>
      <c r="T758" s="33"/>
      <c r="U758" s="33"/>
      <c r="V758" s="33"/>
      <c r="W758" s="33"/>
      <c r="X758" s="33"/>
    </row>
    <row r="759" spans="1:243" s="39" customFormat="1" ht="23.65" customHeight="1">
      <c r="A759" s="216"/>
      <c r="B759" s="156"/>
      <c r="C759" s="855"/>
      <c r="D759" s="1840"/>
      <c r="E759" s="1840"/>
      <c r="F759" s="1840"/>
      <c r="G759" s="1840"/>
      <c r="H759" s="1840"/>
      <c r="I759" s="1840"/>
      <c r="J759" s="1840"/>
      <c r="K759" s="1840"/>
      <c r="L759" s="1840"/>
      <c r="M759" s="576"/>
      <c r="N759" s="303"/>
      <c r="O759" s="302" t="str">
        <f t="shared" si="34"/>
        <v/>
      </c>
      <c r="P759" s="304" t="str">
        <f t="shared" si="35"/>
        <v/>
      </c>
      <c r="Q759" s="47"/>
      <c r="R759" s="341"/>
      <c r="S759" s="33"/>
      <c r="T759" s="33"/>
      <c r="U759" s="33"/>
      <c r="V759" s="33"/>
      <c r="W759" s="33"/>
      <c r="X759" s="33"/>
      <c r="IH759" s="40"/>
      <c r="II759" s="41"/>
    </row>
    <row r="760" spans="1:243" s="39" customFormat="1" ht="23.65" customHeight="1">
      <c r="A760" s="216"/>
      <c r="B760" s="156"/>
      <c r="C760" s="855"/>
      <c r="D760" s="1840"/>
      <c r="E760" s="1840"/>
      <c r="F760" s="1840"/>
      <c r="G760" s="1840"/>
      <c r="H760" s="1840"/>
      <c r="I760" s="1840"/>
      <c r="J760" s="1840"/>
      <c r="K760" s="1840"/>
      <c r="L760" s="1840"/>
      <c r="M760" s="576"/>
      <c r="N760" s="303"/>
      <c r="O760" s="302" t="str">
        <f t="shared" si="34"/>
        <v/>
      </c>
      <c r="P760" s="304" t="str">
        <f t="shared" si="35"/>
        <v/>
      </c>
      <c r="Q760" s="47"/>
      <c r="R760" s="341"/>
      <c r="S760" s="33"/>
      <c r="T760" s="33"/>
      <c r="U760" s="33"/>
      <c r="V760" s="33"/>
      <c r="W760" s="33"/>
      <c r="X760" s="33"/>
      <c r="IH760" s="41"/>
      <c r="II760" s="41"/>
    </row>
    <row r="761" spans="1:243" s="39" customFormat="1" ht="23.65" customHeight="1">
      <c r="A761" s="216"/>
      <c r="B761" s="156"/>
      <c r="C761" s="855"/>
      <c r="D761" s="1840"/>
      <c r="E761" s="1840"/>
      <c r="F761" s="1840"/>
      <c r="G761" s="1840"/>
      <c r="H761" s="1840"/>
      <c r="I761" s="1840"/>
      <c r="J761" s="1840"/>
      <c r="K761" s="1840"/>
      <c r="L761" s="1840"/>
      <c r="M761" s="576"/>
      <c r="N761" s="303"/>
      <c r="O761" s="302" t="str">
        <f t="shared" si="34"/>
        <v/>
      </c>
      <c r="P761" s="304" t="str">
        <f t="shared" si="35"/>
        <v/>
      </c>
      <c r="Q761" s="47"/>
      <c r="R761" s="341"/>
      <c r="S761" s="33"/>
      <c r="T761" s="33"/>
      <c r="U761" s="33"/>
      <c r="V761" s="33"/>
      <c r="W761" s="33"/>
      <c r="X761" s="33"/>
      <c r="IH761" s="41"/>
      <c r="II761" s="41"/>
    </row>
    <row r="762" spans="1:243" s="39" customFormat="1" ht="23.65" customHeight="1">
      <c r="A762" s="216"/>
      <c r="B762" s="156"/>
      <c r="C762" s="855"/>
      <c r="D762" s="1840"/>
      <c r="E762" s="1840"/>
      <c r="F762" s="1840"/>
      <c r="G762" s="1840"/>
      <c r="H762" s="1840"/>
      <c r="I762" s="1840"/>
      <c r="J762" s="1840"/>
      <c r="K762" s="1840"/>
      <c r="L762" s="1840"/>
      <c r="M762" s="576"/>
      <c r="N762" s="303"/>
      <c r="O762" s="302" t="str">
        <f t="shared" si="34"/>
        <v/>
      </c>
      <c r="P762" s="304" t="str">
        <f t="shared" si="35"/>
        <v/>
      </c>
      <c r="Q762" s="47"/>
      <c r="R762" s="341"/>
      <c r="S762" s="33"/>
      <c r="T762" s="33"/>
      <c r="U762" s="33"/>
      <c r="V762" s="33"/>
      <c r="W762" s="33"/>
      <c r="X762" s="33"/>
    </row>
    <row r="763" spans="1:243" s="39" customFormat="1" ht="23.65" customHeight="1">
      <c r="A763" s="216"/>
      <c r="B763" s="156"/>
      <c r="C763" s="156"/>
      <c r="D763" s="1840"/>
      <c r="E763" s="1840"/>
      <c r="F763" s="1840"/>
      <c r="G763" s="1840"/>
      <c r="H763" s="1840"/>
      <c r="I763" s="1840"/>
      <c r="J763" s="1840"/>
      <c r="K763" s="1840"/>
      <c r="L763" s="1841"/>
      <c r="M763" s="576"/>
      <c r="N763" s="303"/>
      <c r="O763" s="302" t="str">
        <f t="shared" si="34"/>
        <v/>
      </c>
      <c r="P763" s="304" t="str">
        <f t="shared" si="35"/>
        <v/>
      </c>
      <c r="Q763" s="47"/>
      <c r="R763" s="341"/>
      <c r="S763" s="33"/>
      <c r="T763" s="33"/>
      <c r="U763" s="33"/>
      <c r="V763" s="33"/>
      <c r="W763" s="33"/>
      <c r="X763" s="33"/>
      <c r="IH763" s="41"/>
      <c r="II763" s="41"/>
    </row>
    <row r="764" spans="1:243" s="39" customFormat="1" ht="23.65" customHeight="1">
      <c r="A764" s="216"/>
      <c r="B764" s="156"/>
      <c r="C764" s="156"/>
      <c r="D764" s="1840"/>
      <c r="E764" s="1840"/>
      <c r="F764" s="1840"/>
      <c r="G764" s="1840"/>
      <c r="H764" s="1840"/>
      <c r="I764" s="1840"/>
      <c r="J764" s="1840"/>
      <c r="K764" s="1840"/>
      <c r="L764" s="1841"/>
      <c r="M764" s="576"/>
      <c r="N764" s="303"/>
      <c r="O764" s="302" t="str">
        <f t="shared" si="34"/>
        <v/>
      </c>
      <c r="P764" s="304" t="str">
        <f t="shared" si="35"/>
        <v/>
      </c>
      <c r="Q764" s="47"/>
      <c r="R764" s="341"/>
      <c r="S764" s="33"/>
      <c r="T764" s="33"/>
      <c r="U764" s="33"/>
      <c r="V764" s="33"/>
      <c r="W764" s="33"/>
      <c r="X764" s="33"/>
    </row>
    <row r="765" spans="1:243" s="39" customFormat="1" ht="23.65" customHeight="1">
      <c r="A765" s="216"/>
      <c r="B765" s="156"/>
      <c r="C765" s="156"/>
      <c r="D765" s="1840"/>
      <c r="E765" s="1840"/>
      <c r="F765" s="1840"/>
      <c r="G765" s="1840"/>
      <c r="H765" s="1840"/>
      <c r="I765" s="1840"/>
      <c r="J765" s="1840"/>
      <c r="K765" s="1840"/>
      <c r="L765" s="1841"/>
      <c r="M765" s="576"/>
      <c r="N765" s="303"/>
      <c r="O765" s="302" t="str">
        <f t="shared" si="34"/>
        <v/>
      </c>
      <c r="P765" s="304" t="str">
        <f t="shared" si="35"/>
        <v/>
      </c>
      <c r="Q765" s="47"/>
      <c r="R765" s="341"/>
      <c r="S765" s="33"/>
      <c r="T765" s="33"/>
      <c r="U765" s="33"/>
      <c r="V765" s="33"/>
      <c r="W765" s="33"/>
      <c r="X765" s="33"/>
    </row>
    <row r="766" spans="1:243" s="39" customFormat="1" ht="23.65" customHeight="1">
      <c r="A766" s="216"/>
      <c r="B766" s="156"/>
      <c r="C766" s="156"/>
      <c r="D766" s="1840"/>
      <c r="E766" s="1840"/>
      <c r="F766" s="1840"/>
      <c r="G766" s="1840"/>
      <c r="H766" s="1840"/>
      <c r="I766" s="1840"/>
      <c r="J766" s="1840"/>
      <c r="K766" s="1840"/>
      <c r="L766" s="1841"/>
      <c r="M766" s="576"/>
      <c r="N766" s="303"/>
      <c r="O766" s="302" t="str">
        <f t="shared" si="34"/>
        <v/>
      </c>
      <c r="P766" s="304" t="str">
        <f t="shared" si="35"/>
        <v/>
      </c>
      <c r="Q766" s="47"/>
      <c r="R766" s="341"/>
      <c r="S766" s="33"/>
      <c r="T766" s="33"/>
      <c r="U766" s="33"/>
      <c r="V766" s="33"/>
      <c r="W766" s="33"/>
      <c r="X766" s="33"/>
    </row>
    <row r="767" spans="1:243" s="39" customFormat="1" ht="23.65" customHeight="1">
      <c r="A767" s="216"/>
      <c r="B767" s="156"/>
      <c r="C767" s="156"/>
      <c r="D767" s="1840"/>
      <c r="E767" s="1840"/>
      <c r="F767" s="1840"/>
      <c r="G767" s="1840"/>
      <c r="H767" s="1840"/>
      <c r="I767" s="1840"/>
      <c r="J767" s="1840"/>
      <c r="K767" s="1840"/>
      <c r="L767" s="1841"/>
      <c r="M767" s="576"/>
      <c r="N767" s="303"/>
      <c r="O767" s="302" t="str">
        <f t="shared" si="34"/>
        <v/>
      </c>
      <c r="P767" s="304" t="str">
        <f t="shared" si="35"/>
        <v/>
      </c>
      <c r="Q767" s="47"/>
      <c r="R767" s="341"/>
      <c r="S767" s="33"/>
      <c r="T767" s="33"/>
      <c r="U767" s="33"/>
      <c r="V767" s="33"/>
      <c r="W767" s="33"/>
      <c r="X767" s="33"/>
    </row>
    <row r="768" spans="1:243" s="39" customFormat="1" ht="23.65" customHeight="1">
      <c r="A768" s="216"/>
      <c r="B768" s="156"/>
      <c r="C768" s="156"/>
      <c r="D768" s="1840"/>
      <c r="E768" s="1840"/>
      <c r="F768" s="1840"/>
      <c r="G768" s="1840"/>
      <c r="H768" s="1840"/>
      <c r="I768" s="1840"/>
      <c r="J768" s="1840"/>
      <c r="K768" s="1840"/>
      <c r="L768" s="1841"/>
      <c r="M768" s="576"/>
      <c r="N768" s="303"/>
      <c r="O768" s="302" t="str">
        <f t="shared" si="34"/>
        <v/>
      </c>
      <c r="P768" s="304" t="str">
        <f t="shared" si="35"/>
        <v/>
      </c>
      <c r="Q768" s="47"/>
      <c r="R768" s="341"/>
      <c r="S768" s="33"/>
      <c r="T768" s="33"/>
      <c r="U768" s="33"/>
      <c r="V768" s="33"/>
      <c r="W768" s="33"/>
      <c r="X768" s="33"/>
    </row>
    <row r="769" spans="1:24" s="39" customFormat="1" ht="23.65" customHeight="1">
      <c r="A769" s="216"/>
      <c r="B769" s="156"/>
      <c r="C769" s="156"/>
      <c r="D769" s="1840"/>
      <c r="E769" s="1840"/>
      <c r="F769" s="1840"/>
      <c r="G769" s="1840"/>
      <c r="H769" s="1840"/>
      <c r="I769" s="1840"/>
      <c r="J769" s="1840"/>
      <c r="K769" s="1840"/>
      <c r="L769" s="1841"/>
      <c r="M769" s="576"/>
      <c r="N769" s="303"/>
      <c r="O769" s="302" t="str">
        <f t="shared" si="34"/>
        <v/>
      </c>
      <c r="P769" s="304" t="str">
        <f t="shared" si="35"/>
        <v/>
      </c>
      <c r="Q769" s="47"/>
      <c r="R769" s="341"/>
      <c r="S769" s="33"/>
      <c r="T769" s="33"/>
      <c r="U769" s="33"/>
      <c r="V769" s="33"/>
      <c r="W769" s="33"/>
      <c r="X769" s="33"/>
    </row>
    <row r="770" spans="1:24" s="39" customFormat="1" ht="23.65" customHeight="1">
      <c r="A770" s="216"/>
      <c r="B770" s="156"/>
      <c r="C770" s="855"/>
      <c r="D770" s="1840"/>
      <c r="E770" s="1840"/>
      <c r="F770" s="1840"/>
      <c r="G770" s="1840"/>
      <c r="H770" s="1840"/>
      <c r="I770" s="1840"/>
      <c r="J770" s="1840"/>
      <c r="K770" s="1840"/>
      <c r="L770" s="1840"/>
      <c r="M770" s="576"/>
      <c r="N770" s="303"/>
      <c r="O770" s="302" t="str">
        <f t="shared" si="34"/>
        <v/>
      </c>
      <c r="P770" s="304" t="str">
        <f t="shared" si="35"/>
        <v/>
      </c>
      <c r="Q770" s="47"/>
      <c r="R770" s="341"/>
      <c r="S770" s="33"/>
      <c r="T770" s="33"/>
      <c r="U770" s="33"/>
      <c r="V770" s="33"/>
      <c r="W770" s="33"/>
      <c r="X770" s="33"/>
    </row>
    <row r="771" spans="1:24" s="39" customFormat="1" ht="23.65" customHeight="1">
      <c r="A771" s="216"/>
      <c r="B771" s="156"/>
      <c r="C771" s="855"/>
      <c r="D771" s="1840"/>
      <c r="E771" s="1840"/>
      <c r="F771" s="1840"/>
      <c r="G771" s="1840"/>
      <c r="H771" s="1840"/>
      <c r="I771" s="1840"/>
      <c r="J771" s="1840"/>
      <c r="K771" s="1840"/>
      <c r="L771" s="1840"/>
      <c r="M771" s="576"/>
      <c r="N771" s="303"/>
      <c r="O771" s="302" t="str">
        <f t="shared" si="34"/>
        <v/>
      </c>
      <c r="P771" s="304" t="str">
        <f t="shared" si="35"/>
        <v/>
      </c>
      <c r="Q771" s="47"/>
      <c r="R771" s="341"/>
      <c r="S771" s="33"/>
      <c r="T771" s="33"/>
      <c r="U771" s="33"/>
      <c r="V771" s="33"/>
      <c r="W771" s="33"/>
      <c r="X771" s="33"/>
    </row>
    <row r="772" spans="1:24" s="39" customFormat="1" ht="23.65" customHeight="1">
      <c r="A772" s="216"/>
      <c r="B772" s="156"/>
      <c r="C772" s="855"/>
      <c r="D772" s="1840"/>
      <c r="E772" s="1840"/>
      <c r="F772" s="1840"/>
      <c r="G772" s="1840"/>
      <c r="H772" s="1840"/>
      <c r="I772" s="1840"/>
      <c r="J772" s="1840"/>
      <c r="K772" s="1840"/>
      <c r="L772" s="1840"/>
      <c r="M772" s="576"/>
      <c r="N772" s="303"/>
      <c r="O772" s="302" t="str">
        <f t="shared" si="34"/>
        <v/>
      </c>
      <c r="P772" s="304" t="str">
        <f t="shared" si="35"/>
        <v/>
      </c>
      <c r="Q772" s="47"/>
      <c r="R772" s="341"/>
      <c r="S772" s="33"/>
      <c r="T772" s="33"/>
      <c r="U772" s="33"/>
      <c r="V772" s="33"/>
      <c r="W772" s="33"/>
      <c r="X772" s="33"/>
    </row>
    <row r="773" spans="1:24" s="39" customFormat="1" ht="23.65" customHeight="1">
      <c r="A773" s="216"/>
      <c r="B773" s="156"/>
      <c r="C773" s="855"/>
      <c r="D773" s="1840"/>
      <c r="E773" s="1840"/>
      <c r="F773" s="1840"/>
      <c r="G773" s="1840"/>
      <c r="H773" s="1840"/>
      <c r="I773" s="1840"/>
      <c r="J773" s="1840"/>
      <c r="K773" s="1840"/>
      <c r="L773" s="1840"/>
      <c r="M773" s="576"/>
      <c r="N773" s="303"/>
      <c r="O773" s="302" t="str">
        <f t="shared" si="34"/>
        <v/>
      </c>
      <c r="P773" s="304" t="str">
        <f t="shared" si="35"/>
        <v/>
      </c>
      <c r="Q773" s="47"/>
      <c r="R773" s="341"/>
      <c r="S773" s="33"/>
      <c r="T773" s="33"/>
      <c r="U773" s="33"/>
      <c r="V773" s="33"/>
      <c r="W773" s="33"/>
      <c r="X773" s="33"/>
    </row>
    <row r="774" spans="1:24" s="39" customFormat="1" ht="23.65" customHeight="1">
      <c r="A774" s="216"/>
      <c r="B774" s="156"/>
      <c r="C774" s="855"/>
      <c r="D774" s="1840"/>
      <c r="E774" s="1840"/>
      <c r="F774" s="1840"/>
      <c r="G774" s="1840"/>
      <c r="H774" s="1840"/>
      <c r="I774" s="1840"/>
      <c r="J774" s="1840"/>
      <c r="K774" s="1840"/>
      <c r="L774" s="1840"/>
      <c r="M774" s="576"/>
      <c r="N774" s="303"/>
      <c r="O774" s="302" t="str">
        <f t="shared" si="34"/>
        <v/>
      </c>
      <c r="P774" s="304" t="str">
        <f t="shared" si="35"/>
        <v/>
      </c>
      <c r="Q774" s="47"/>
      <c r="R774" s="341"/>
      <c r="S774" s="33"/>
      <c r="T774" s="33"/>
      <c r="U774" s="33"/>
      <c r="V774" s="33"/>
      <c r="W774" s="33"/>
      <c r="X774" s="33"/>
    </row>
    <row r="775" spans="1:24" s="39" customFormat="1" ht="23.65" customHeight="1">
      <c r="A775" s="216"/>
      <c r="B775" s="156"/>
      <c r="C775" s="855"/>
      <c r="D775" s="1840"/>
      <c r="E775" s="1840"/>
      <c r="F775" s="1840"/>
      <c r="G775" s="1840"/>
      <c r="H775" s="1840"/>
      <c r="I775" s="1840"/>
      <c r="J775" s="1840"/>
      <c r="K775" s="1840"/>
      <c r="L775" s="1840"/>
      <c r="M775" s="576"/>
      <c r="N775" s="303"/>
      <c r="O775" s="302" t="str">
        <f t="shared" si="34"/>
        <v/>
      </c>
      <c r="P775" s="304" t="str">
        <f t="shared" si="35"/>
        <v/>
      </c>
      <c r="Q775" s="47"/>
      <c r="R775" s="341"/>
      <c r="S775" s="33"/>
      <c r="T775" s="33"/>
      <c r="U775" s="33"/>
      <c r="V775" s="33"/>
      <c r="W775" s="33"/>
      <c r="X775" s="33"/>
    </row>
    <row r="776" spans="1:24" s="39" customFormat="1" ht="23.65" customHeight="1">
      <c r="A776" s="216"/>
      <c r="B776" s="156"/>
      <c r="C776" s="855"/>
      <c r="D776" s="1840"/>
      <c r="E776" s="1840"/>
      <c r="F776" s="1840"/>
      <c r="G776" s="1840"/>
      <c r="H776" s="1840"/>
      <c r="I776" s="1840"/>
      <c r="J776" s="1840"/>
      <c r="K776" s="1840"/>
      <c r="L776" s="1840"/>
      <c r="M776" s="576"/>
      <c r="N776" s="303"/>
      <c r="O776" s="302" t="str">
        <f t="shared" si="34"/>
        <v/>
      </c>
      <c r="P776" s="304" t="str">
        <f t="shared" si="35"/>
        <v/>
      </c>
      <c r="Q776" s="47"/>
      <c r="R776" s="341"/>
      <c r="S776" s="33"/>
      <c r="T776" s="33"/>
      <c r="U776" s="33"/>
      <c r="V776" s="33"/>
      <c r="W776" s="33"/>
      <c r="X776" s="33"/>
    </row>
    <row r="777" spans="1:24" s="39" customFormat="1" ht="23.65" customHeight="1">
      <c r="A777" s="216"/>
      <c r="B777" s="156"/>
      <c r="C777" s="855"/>
      <c r="D777" s="1840"/>
      <c r="E777" s="1840"/>
      <c r="F777" s="1840"/>
      <c r="G777" s="1840"/>
      <c r="H777" s="1840"/>
      <c r="I777" s="1840"/>
      <c r="J777" s="1840"/>
      <c r="K777" s="1840"/>
      <c r="L777" s="1840"/>
      <c r="M777" s="576"/>
      <c r="N777" s="303"/>
      <c r="O777" s="302" t="str">
        <f t="shared" si="34"/>
        <v/>
      </c>
      <c r="P777" s="304" t="str">
        <f t="shared" si="35"/>
        <v/>
      </c>
      <c r="Q777" s="47"/>
      <c r="R777" s="341"/>
      <c r="S777" s="33"/>
      <c r="T777" s="33"/>
      <c r="U777" s="33"/>
      <c r="V777" s="33"/>
      <c r="W777" s="33"/>
      <c r="X777" s="33"/>
    </row>
    <row r="778" spans="1:24" s="39" customFormat="1" ht="23.65" customHeight="1">
      <c r="A778" s="216"/>
      <c r="B778" s="156"/>
      <c r="C778" s="855"/>
      <c r="D778" s="1840"/>
      <c r="E778" s="1840"/>
      <c r="F778" s="1840"/>
      <c r="G778" s="1840"/>
      <c r="H778" s="1840"/>
      <c r="I778" s="1840"/>
      <c r="J778" s="1840"/>
      <c r="K778" s="1840"/>
      <c r="L778" s="1840"/>
      <c r="M778" s="576"/>
      <c r="N778" s="303"/>
      <c r="O778" s="302" t="str">
        <f t="shared" si="34"/>
        <v/>
      </c>
      <c r="P778" s="304" t="str">
        <f t="shared" si="35"/>
        <v/>
      </c>
      <c r="Q778" s="47"/>
      <c r="R778" s="341"/>
      <c r="S778" s="33"/>
      <c r="T778" s="33"/>
      <c r="U778" s="33"/>
      <c r="V778" s="33"/>
      <c r="W778" s="33"/>
      <c r="X778" s="33"/>
    </row>
    <row r="779" spans="1:24" s="39" customFormat="1" ht="23.65" customHeight="1">
      <c r="A779" s="216"/>
      <c r="B779" s="156"/>
      <c r="C779" s="855"/>
      <c r="D779" s="1840"/>
      <c r="E779" s="1840"/>
      <c r="F779" s="1840"/>
      <c r="G779" s="1840"/>
      <c r="H779" s="1840"/>
      <c r="I779" s="1840"/>
      <c r="J779" s="1840"/>
      <c r="K779" s="1840"/>
      <c r="L779" s="1840"/>
      <c r="M779" s="576"/>
      <c r="N779" s="303"/>
      <c r="O779" s="302" t="str">
        <f t="shared" si="34"/>
        <v/>
      </c>
      <c r="P779" s="304" t="str">
        <f t="shared" si="35"/>
        <v/>
      </c>
      <c r="Q779" s="47"/>
      <c r="R779" s="341"/>
      <c r="S779" s="33"/>
      <c r="T779" s="33"/>
      <c r="U779" s="33"/>
      <c r="V779" s="33"/>
      <c r="W779" s="33"/>
      <c r="X779" s="33"/>
    </row>
    <row r="780" spans="1:24" s="39" customFormat="1" ht="23.65" customHeight="1">
      <c r="A780" s="216"/>
      <c r="B780" s="156"/>
      <c r="C780" s="855"/>
      <c r="D780" s="1840"/>
      <c r="E780" s="1840"/>
      <c r="F780" s="1840"/>
      <c r="G780" s="1840"/>
      <c r="H780" s="1840"/>
      <c r="I780" s="1840"/>
      <c r="J780" s="1840"/>
      <c r="K780" s="1840"/>
      <c r="L780" s="1840"/>
      <c r="M780" s="576"/>
      <c r="N780" s="303"/>
      <c r="O780" s="302" t="str">
        <f t="shared" si="34"/>
        <v/>
      </c>
      <c r="P780" s="304" t="str">
        <f t="shared" si="35"/>
        <v/>
      </c>
      <c r="Q780" s="47"/>
      <c r="R780" s="341"/>
      <c r="S780" s="33"/>
      <c r="T780" s="33"/>
      <c r="U780" s="33"/>
      <c r="V780" s="33"/>
      <c r="W780" s="33"/>
      <c r="X780" s="33"/>
    </row>
    <row r="781" spans="1:24" s="39" customFormat="1" ht="23.65" customHeight="1">
      <c r="A781" s="216"/>
      <c r="B781" s="156"/>
      <c r="C781" s="855"/>
      <c r="D781" s="1840"/>
      <c r="E781" s="1840"/>
      <c r="F781" s="1840"/>
      <c r="G781" s="1840"/>
      <c r="H781" s="1840"/>
      <c r="I781" s="1840"/>
      <c r="J781" s="1840"/>
      <c r="K781" s="1840"/>
      <c r="L781" s="1840"/>
      <c r="M781" s="576"/>
      <c r="N781" s="303"/>
      <c r="O781" s="302" t="str">
        <f t="shared" si="34"/>
        <v/>
      </c>
      <c r="P781" s="304" t="str">
        <f t="shared" si="35"/>
        <v/>
      </c>
      <c r="Q781" s="47"/>
      <c r="R781" s="341"/>
      <c r="S781" s="33"/>
      <c r="T781" s="33"/>
      <c r="U781" s="33"/>
      <c r="V781" s="33"/>
      <c r="W781" s="33"/>
      <c r="X781" s="33"/>
    </row>
    <row r="782" spans="1:24" s="39" customFormat="1" ht="23.65" customHeight="1">
      <c r="A782" s="216"/>
      <c r="B782" s="156"/>
      <c r="C782" s="855"/>
      <c r="D782" s="1840"/>
      <c r="E782" s="1840"/>
      <c r="F782" s="1840"/>
      <c r="G782" s="1840"/>
      <c r="H782" s="1840"/>
      <c r="I782" s="1840"/>
      <c r="J782" s="1840"/>
      <c r="K782" s="1840"/>
      <c r="L782" s="1840"/>
      <c r="M782" s="576"/>
      <c r="N782" s="303"/>
      <c r="O782" s="302" t="str">
        <f t="shared" si="34"/>
        <v/>
      </c>
      <c r="P782" s="304" t="str">
        <f t="shared" si="35"/>
        <v/>
      </c>
      <c r="Q782" s="47"/>
      <c r="R782" s="341"/>
      <c r="S782" s="33"/>
      <c r="T782" s="33"/>
      <c r="U782" s="33"/>
      <c r="V782" s="33"/>
      <c r="W782" s="33"/>
      <c r="X782" s="33"/>
    </row>
    <row r="783" spans="1:24" s="39" customFormat="1" ht="23.65" customHeight="1">
      <c r="A783" s="216"/>
      <c r="B783" s="156"/>
      <c r="C783" s="855"/>
      <c r="D783" s="1840"/>
      <c r="E783" s="1840"/>
      <c r="F783" s="1840"/>
      <c r="G783" s="1840"/>
      <c r="H783" s="1840"/>
      <c r="I783" s="1840"/>
      <c r="J783" s="1840"/>
      <c r="K783" s="1840"/>
      <c r="L783" s="1840"/>
      <c r="M783" s="576"/>
      <c r="N783" s="303"/>
      <c r="O783" s="302" t="str">
        <f t="shared" si="34"/>
        <v/>
      </c>
      <c r="P783" s="304" t="str">
        <f t="shared" si="35"/>
        <v/>
      </c>
      <c r="Q783" s="47"/>
      <c r="R783" s="341"/>
      <c r="S783" s="33"/>
      <c r="T783" s="33"/>
      <c r="U783" s="33"/>
      <c r="V783" s="33"/>
      <c r="W783" s="33"/>
      <c r="X783" s="33"/>
    </row>
    <row r="784" spans="1:24" s="39" customFormat="1" ht="23.65" customHeight="1">
      <c r="A784" s="216"/>
      <c r="B784" s="156"/>
      <c r="C784" s="855"/>
      <c r="D784" s="1840"/>
      <c r="E784" s="1840"/>
      <c r="F784" s="1840"/>
      <c r="G784" s="1840"/>
      <c r="H784" s="1840"/>
      <c r="I784" s="1840"/>
      <c r="J784" s="1840"/>
      <c r="K784" s="1840"/>
      <c r="L784" s="1840"/>
      <c r="M784" s="576"/>
      <c r="N784" s="303"/>
      <c r="O784" s="302" t="str">
        <f t="shared" si="34"/>
        <v/>
      </c>
      <c r="P784" s="304" t="str">
        <f t="shared" si="35"/>
        <v/>
      </c>
      <c r="Q784" s="47"/>
      <c r="R784" s="341"/>
      <c r="S784" s="33"/>
      <c r="T784" s="33"/>
      <c r="U784" s="33"/>
      <c r="V784" s="33"/>
      <c r="W784" s="33"/>
      <c r="X784" s="33"/>
    </row>
    <row r="785" spans="1:25" s="39" customFormat="1" ht="23.65" customHeight="1">
      <c r="A785" s="216"/>
      <c r="B785" s="156"/>
      <c r="C785" s="855"/>
      <c r="D785" s="1840"/>
      <c r="E785" s="1840"/>
      <c r="F785" s="1840"/>
      <c r="G785" s="1840"/>
      <c r="H785" s="1840"/>
      <c r="I785" s="1840"/>
      <c r="J785" s="1840"/>
      <c r="K785" s="1840"/>
      <c r="L785" s="1840"/>
      <c r="M785" s="576"/>
      <c r="N785" s="303"/>
      <c r="O785" s="302" t="str">
        <f t="shared" si="34"/>
        <v/>
      </c>
      <c r="P785" s="304" t="str">
        <f t="shared" si="35"/>
        <v/>
      </c>
      <c r="Q785" s="47"/>
      <c r="R785" s="341"/>
      <c r="S785" s="33"/>
      <c r="T785" s="33"/>
      <c r="U785" s="33"/>
      <c r="V785" s="33"/>
      <c r="W785" s="33"/>
      <c r="X785" s="33"/>
    </row>
    <row r="786" spans="1:25" s="39" customFormat="1" ht="23.65" customHeight="1">
      <c r="A786" s="216"/>
      <c r="B786" s="156"/>
      <c r="C786" s="855"/>
      <c r="D786" s="1840"/>
      <c r="E786" s="1840"/>
      <c r="F786" s="1840"/>
      <c r="G786" s="1840"/>
      <c r="H786" s="1840"/>
      <c r="I786" s="1840"/>
      <c r="J786" s="1840"/>
      <c r="K786" s="1840"/>
      <c r="L786" s="1840"/>
      <c r="M786" s="576"/>
      <c r="N786" s="303"/>
      <c r="O786" s="302" t="str">
        <f t="shared" si="34"/>
        <v/>
      </c>
      <c r="P786" s="304" t="str">
        <f t="shared" si="35"/>
        <v/>
      </c>
      <c r="Q786" s="47"/>
      <c r="R786" s="341"/>
      <c r="S786" s="33"/>
      <c r="T786" s="33"/>
      <c r="U786" s="33"/>
      <c r="V786" s="33"/>
      <c r="W786" s="33"/>
      <c r="X786" s="33"/>
    </row>
    <row r="787" spans="1:25" s="39" customFormat="1" ht="23.65" customHeight="1">
      <c r="A787" s="216"/>
      <c r="B787" s="156"/>
      <c r="C787" s="855"/>
      <c r="D787" s="1840"/>
      <c r="E787" s="1840"/>
      <c r="F787" s="1840"/>
      <c r="G787" s="1840"/>
      <c r="H787" s="1840"/>
      <c r="I787" s="1840"/>
      <c r="J787" s="1840"/>
      <c r="K787" s="1840"/>
      <c r="L787" s="1840"/>
      <c r="M787" s="576"/>
      <c r="N787" s="303"/>
      <c r="O787" s="302" t="str">
        <f t="shared" si="34"/>
        <v/>
      </c>
      <c r="P787" s="304" t="str">
        <f t="shared" si="35"/>
        <v/>
      </c>
      <c r="Q787" s="47"/>
      <c r="R787" s="341"/>
      <c r="S787" s="33"/>
      <c r="T787" s="33"/>
      <c r="U787" s="33"/>
      <c r="V787" s="33"/>
      <c r="W787" s="33"/>
      <c r="X787" s="33"/>
    </row>
    <row r="788" spans="1:25" s="39" customFormat="1" ht="23.65" customHeight="1">
      <c r="A788" s="216"/>
      <c r="B788" s="156"/>
      <c r="C788" s="855"/>
      <c r="D788" s="1840"/>
      <c r="E788" s="1840"/>
      <c r="F788" s="1840"/>
      <c r="G788" s="1840"/>
      <c r="H788" s="1840"/>
      <c r="I788" s="1840"/>
      <c r="J788" s="1840"/>
      <c r="K788" s="1840"/>
      <c r="L788" s="1840"/>
      <c r="M788" s="576"/>
      <c r="N788" s="303"/>
      <c r="O788" s="302" t="str">
        <f t="shared" si="34"/>
        <v/>
      </c>
      <c r="P788" s="304" t="str">
        <f t="shared" si="35"/>
        <v/>
      </c>
      <c r="Q788" s="47"/>
      <c r="R788" s="341"/>
      <c r="S788" s="33"/>
      <c r="T788" s="33"/>
      <c r="U788" s="33"/>
      <c r="V788" s="33"/>
      <c r="W788" s="33"/>
      <c r="X788" s="33"/>
    </row>
    <row r="789" spans="1:25" s="39" customFormat="1" ht="23.65" customHeight="1">
      <c r="A789" s="216"/>
      <c r="B789" s="156"/>
      <c r="C789" s="855"/>
      <c r="D789" s="1840"/>
      <c r="E789" s="1840"/>
      <c r="F789" s="1840"/>
      <c r="G789" s="1840"/>
      <c r="H789" s="1840"/>
      <c r="I789" s="1840"/>
      <c r="J789" s="1840"/>
      <c r="K789" s="1840"/>
      <c r="L789" s="1840"/>
      <c r="M789" s="576"/>
      <c r="N789" s="303"/>
      <c r="O789" s="302" t="str">
        <f t="shared" si="34"/>
        <v/>
      </c>
      <c r="P789" s="304" t="str">
        <f t="shared" si="35"/>
        <v/>
      </c>
      <c r="Q789" s="47"/>
      <c r="R789" s="341"/>
      <c r="S789" s="33"/>
      <c r="T789" s="33"/>
      <c r="U789" s="33"/>
      <c r="V789" s="33"/>
      <c r="W789" s="33"/>
      <c r="X789" s="33"/>
    </row>
    <row r="790" spans="1:25" s="42" customFormat="1" ht="6" customHeight="1">
      <c r="A790" s="363"/>
      <c r="B790" s="18"/>
      <c r="C790" s="822"/>
      <c r="D790" s="822"/>
      <c r="E790" s="823"/>
      <c r="F790" s="823"/>
      <c r="G790" s="823"/>
      <c r="H790" s="823"/>
      <c r="I790" s="823"/>
      <c r="J790" s="823"/>
      <c r="K790" s="822"/>
      <c r="L790" s="822"/>
      <c r="M790" s="18"/>
      <c r="N790" s="18"/>
      <c r="O790" s="258"/>
      <c r="P790" s="258"/>
      <c r="Q790" s="1"/>
      <c r="R790" s="374"/>
      <c r="S790" s="34"/>
      <c r="T790" s="34"/>
      <c r="U790" s="34"/>
      <c r="V790" s="34"/>
      <c r="W790" s="34"/>
      <c r="X790" s="34"/>
    </row>
    <row r="791" spans="1:25" s="38" customFormat="1" ht="21" customHeight="1">
      <c r="A791" s="370"/>
      <c r="B791" s="1852" t="s">
        <v>68</v>
      </c>
      <c r="C791" s="1853"/>
      <c r="D791" s="1853"/>
      <c r="E791" s="1853"/>
      <c r="F791" s="1853"/>
      <c r="G791" s="1853"/>
      <c r="H791" s="1853"/>
      <c r="I791" s="1853"/>
      <c r="J791" s="1853"/>
      <c r="K791" s="1853"/>
      <c r="L791" s="1853"/>
      <c r="M791" s="1852"/>
      <c r="N791" s="1852"/>
      <c r="O791" s="1852"/>
      <c r="P791" s="1852"/>
      <c r="Q791" s="1852"/>
      <c r="R791" s="388"/>
      <c r="S791" s="37"/>
      <c r="T791" s="37"/>
      <c r="U791" s="37"/>
      <c r="V791" s="37"/>
      <c r="W791" s="37"/>
      <c r="X791" s="37"/>
    </row>
    <row r="792" spans="1:25" s="39" customFormat="1" ht="12.75" customHeight="1">
      <c r="A792" s="363"/>
      <c r="B792" s="27" t="str">
        <f>'1-MPN'!$B$64</f>
        <v>FAPESP,  SETEMBRO DE 2015</v>
      </c>
      <c r="C792" s="899"/>
      <c r="D792" s="899"/>
      <c r="E792" s="899"/>
      <c r="F792" s="899"/>
      <c r="G792" s="899"/>
      <c r="H792" s="899"/>
      <c r="I792" s="899"/>
      <c r="J792" s="899"/>
      <c r="K792" s="899"/>
      <c r="L792" s="899"/>
      <c r="M792" s="27"/>
      <c r="N792" s="27"/>
      <c r="O792" s="27"/>
      <c r="P792" s="27"/>
      <c r="Q792" s="27">
        <v>4</v>
      </c>
      <c r="R792" s="373"/>
      <c r="S792" s="33"/>
      <c r="T792" s="33"/>
      <c r="U792" s="33"/>
      <c r="V792" s="33"/>
      <c r="W792" s="33"/>
      <c r="X792" s="33"/>
    </row>
    <row r="793" spans="1:25" s="39" customFormat="1" ht="12.75" customHeight="1">
      <c r="A793" s="363"/>
      <c r="B793" s="27"/>
      <c r="C793" s="899"/>
      <c r="D793" s="899"/>
      <c r="E793" s="899"/>
      <c r="F793" s="899"/>
      <c r="G793" s="899"/>
      <c r="H793" s="899"/>
      <c r="I793" s="899"/>
      <c r="J793" s="899"/>
      <c r="K793" s="899"/>
      <c r="L793" s="899"/>
      <c r="M793" s="27"/>
      <c r="N793" s="27"/>
      <c r="O793" s="27"/>
      <c r="P793" s="27"/>
      <c r="Q793" s="27"/>
      <c r="R793" s="373"/>
      <c r="S793" s="33"/>
      <c r="T793" s="33"/>
      <c r="U793" s="33"/>
      <c r="V793" s="33"/>
      <c r="W793" s="33"/>
      <c r="X793" s="33"/>
    </row>
    <row r="794" spans="1:25" s="33" customFormat="1" ht="12.75" customHeight="1">
      <c r="A794" s="366"/>
      <c r="B794" s="3"/>
      <c r="C794" s="824"/>
      <c r="D794" s="824"/>
      <c r="E794" s="826"/>
      <c r="F794" s="826"/>
      <c r="G794" s="826"/>
      <c r="H794" s="826"/>
      <c r="I794" s="826"/>
      <c r="J794" s="826"/>
      <c r="K794" s="824"/>
      <c r="L794" s="824"/>
      <c r="M794" s="3"/>
      <c r="N794" s="3"/>
      <c r="O794" s="1600"/>
      <c r="P794" s="1600"/>
      <c r="Q794" s="1600"/>
      <c r="R794" s="341"/>
    </row>
    <row r="795" spans="1:25" s="33" customFormat="1" ht="12.75" customHeight="1">
      <c r="A795" s="366"/>
      <c r="B795" s="3"/>
      <c r="C795" s="824"/>
      <c r="D795" s="824"/>
      <c r="E795" s="826"/>
      <c r="F795" s="826"/>
      <c r="G795" s="826"/>
      <c r="H795" s="826"/>
      <c r="I795" s="826"/>
      <c r="J795" s="826"/>
      <c r="K795" s="824"/>
      <c r="L795" s="923"/>
      <c r="Q795" s="568"/>
      <c r="R795" s="341"/>
    </row>
    <row r="796" spans="1:25" s="33" customFormat="1" ht="12.75" customHeight="1">
      <c r="A796" s="366"/>
      <c r="B796" s="3"/>
      <c r="C796" s="824"/>
      <c r="D796" s="824"/>
      <c r="E796" s="826"/>
      <c r="F796" s="826"/>
      <c r="G796" s="826"/>
      <c r="H796" s="826"/>
      <c r="I796" s="826"/>
      <c r="J796" s="826"/>
      <c r="K796" s="824"/>
      <c r="L796" s="923"/>
      <c r="Q796" s="568"/>
      <c r="R796" s="341"/>
    </row>
    <row r="797" spans="1:25" s="33" customFormat="1" ht="12.75" customHeight="1">
      <c r="A797" s="366"/>
      <c r="B797" s="3"/>
      <c r="C797" s="824"/>
      <c r="D797" s="824"/>
      <c r="E797" s="826"/>
      <c r="F797" s="826"/>
      <c r="G797" s="826"/>
      <c r="H797" s="826"/>
      <c r="I797" s="826"/>
      <c r="J797" s="826"/>
      <c r="K797" s="824"/>
      <c r="L797" s="824"/>
      <c r="M797" s="3"/>
      <c r="N797" s="3"/>
      <c r="O797" s="568"/>
      <c r="P797" s="568"/>
      <c r="Q797" s="568"/>
      <c r="R797" s="341"/>
    </row>
    <row r="798" spans="1:25" s="4" customFormat="1" ht="19.5" customHeight="1">
      <c r="A798" s="367"/>
      <c r="B798" s="310" t="s">
        <v>186</v>
      </c>
      <c r="C798" s="817"/>
      <c r="D798" s="817"/>
      <c r="E798" s="817"/>
      <c r="F798" s="817"/>
      <c r="G798" s="817"/>
      <c r="H798" s="817"/>
      <c r="I798" s="817"/>
      <c r="J798" s="856"/>
      <c r="K798" s="856"/>
      <c r="L798" s="856"/>
      <c r="Q798" s="50"/>
      <c r="S798" s="569"/>
      <c r="T798" s="569"/>
      <c r="U798" s="569"/>
      <c r="V798" s="569"/>
      <c r="W798" s="569"/>
      <c r="X798" s="569"/>
      <c r="Y798" s="50"/>
    </row>
    <row r="799" spans="1:25" s="33" customFormat="1" ht="6.75" customHeight="1">
      <c r="A799" s="366"/>
      <c r="B799" s="50"/>
      <c r="C799" s="900"/>
      <c r="D799" s="900"/>
      <c r="E799" s="886"/>
      <c r="F799" s="886"/>
      <c r="G799" s="886"/>
      <c r="H799" s="886"/>
      <c r="I799" s="886"/>
      <c r="J799" s="886"/>
      <c r="K799" s="900"/>
      <c r="L799" s="900"/>
      <c r="M799" s="63"/>
      <c r="N799" s="64"/>
      <c r="O799" s="64"/>
      <c r="P799" s="64"/>
      <c r="Q799" s="64"/>
      <c r="R799" s="341"/>
      <c r="S799" s="569"/>
    </row>
    <row r="800" spans="1:25" s="33" customFormat="1" ht="21" customHeight="1">
      <c r="A800" s="366"/>
      <c r="B800" s="1873" t="s">
        <v>97</v>
      </c>
      <c r="C800" s="1875"/>
      <c r="D800" s="1875"/>
      <c r="E800" s="1876"/>
      <c r="F800" s="1877"/>
      <c r="G800" s="1679"/>
      <c r="H800" s="1679"/>
      <c r="I800" s="1679"/>
      <c r="J800" s="1679"/>
      <c r="K800" s="1679"/>
      <c r="L800" s="1679"/>
      <c r="M800" s="1663"/>
      <c r="N800" s="1663"/>
      <c r="O800" s="1663"/>
      <c r="P800" s="1663"/>
      <c r="Q800" s="1663"/>
      <c r="R800" s="386"/>
      <c r="S800" s="569"/>
    </row>
    <row r="801" spans="1:243" s="33" customFormat="1" ht="6.75" customHeight="1">
      <c r="A801" s="366"/>
      <c r="B801" s="50"/>
      <c r="C801" s="900"/>
      <c r="D801" s="900"/>
      <c r="E801" s="886"/>
      <c r="F801" s="886"/>
      <c r="G801" s="886"/>
      <c r="H801" s="886"/>
      <c r="I801" s="886"/>
      <c r="J801" s="886"/>
      <c r="K801" s="900"/>
      <c r="L801" s="900"/>
      <c r="M801" s="63"/>
      <c r="N801" s="64"/>
      <c r="O801" s="64"/>
      <c r="P801" s="64"/>
      <c r="Q801" s="64"/>
      <c r="R801" s="341"/>
      <c r="S801" s="569"/>
    </row>
    <row r="802" spans="1:243" s="33" customFormat="1" ht="18.75" customHeight="1">
      <c r="A802" s="366"/>
      <c r="B802" s="1868" t="s">
        <v>0</v>
      </c>
      <c r="C802" s="1878"/>
      <c r="D802" s="1609"/>
      <c r="E802" s="1609"/>
      <c r="F802" s="1609"/>
      <c r="G802" s="826"/>
      <c r="H802" s="826"/>
      <c r="I802" s="826"/>
      <c r="J802" s="826"/>
      <c r="K802" s="824"/>
      <c r="L802" s="824"/>
      <c r="M802" s="3"/>
      <c r="N802" s="3"/>
      <c r="O802" s="568"/>
      <c r="P802" s="568"/>
      <c r="Q802" s="568"/>
      <c r="R802" s="341"/>
    </row>
    <row r="803" spans="1:243" s="33" customFormat="1" ht="6.75" customHeight="1">
      <c r="A803" s="366"/>
      <c r="B803" s="3"/>
      <c r="C803" s="824"/>
      <c r="D803" s="824"/>
      <c r="E803" s="826"/>
      <c r="F803" s="826"/>
      <c r="G803" s="826"/>
      <c r="H803" s="826"/>
      <c r="I803" s="826"/>
      <c r="J803" s="826"/>
      <c r="K803" s="824"/>
      <c r="L803" s="824"/>
      <c r="M803" s="3"/>
      <c r="N803" s="3"/>
      <c r="O803" s="568"/>
      <c r="P803" s="568"/>
      <c r="Q803" s="568"/>
      <c r="R803" s="341"/>
    </row>
    <row r="804" spans="1:243" s="33" customFormat="1" ht="19.5" customHeight="1">
      <c r="A804" s="366"/>
      <c r="B804" s="1863" t="s">
        <v>145</v>
      </c>
      <c r="C804" s="1879"/>
      <c r="D804" s="1381" t="str">
        <f>IF(SUM(O807:O849,O855:O895,O901:O941,O947:O987)=0,"",(SUM(O807:O849,O855:O895,O901:O941,O947:O987)))</f>
        <v/>
      </c>
      <c r="E804" s="1381"/>
      <c r="F804" s="1381"/>
      <c r="G804" s="901"/>
      <c r="H804" s="1879" t="s">
        <v>109</v>
      </c>
      <c r="I804" s="1879"/>
      <c r="J804" s="1879"/>
      <c r="K804" s="1881" t="str">
        <f>IF(SUM(P807:P849,P855:P895,P901:P941,P947:P987)=0,"",(SUM(P807:P849,P855:P895,P901:P941,P947:P987)))</f>
        <v/>
      </c>
      <c r="L804" s="1881"/>
      <c r="M804" s="1869"/>
      <c r="N804" s="108"/>
      <c r="O804" s="108"/>
      <c r="P804" s="108"/>
      <c r="Q804" s="108"/>
      <c r="R804" s="341"/>
    </row>
    <row r="805" spans="1:243" s="36" customFormat="1" ht="6.75" customHeight="1">
      <c r="A805" s="385"/>
      <c r="B805" s="18"/>
      <c r="C805" s="822"/>
      <c r="D805" s="822"/>
      <c r="E805" s="823"/>
      <c r="F805" s="823"/>
      <c r="G805" s="823"/>
      <c r="H805" s="823"/>
      <c r="I805" s="823"/>
      <c r="J805" s="823"/>
      <c r="K805" s="822"/>
      <c r="L805" s="822"/>
      <c r="M805" s="18"/>
      <c r="N805" s="18"/>
      <c r="O805" s="1"/>
      <c r="P805" s="1"/>
      <c r="Q805" s="1"/>
      <c r="R805" s="347"/>
      <c r="S805" s="35"/>
      <c r="T805" s="35"/>
      <c r="U805" s="35"/>
      <c r="V805" s="35"/>
      <c r="W805" s="35"/>
      <c r="X805" s="35"/>
    </row>
    <row r="806" spans="1:243" s="38" customFormat="1" ht="32.25" customHeight="1">
      <c r="A806" s="370"/>
      <c r="B806" s="567" t="s">
        <v>1</v>
      </c>
      <c r="C806" s="814" t="s">
        <v>7</v>
      </c>
      <c r="D806" s="1834" t="s">
        <v>8</v>
      </c>
      <c r="E806" s="1835"/>
      <c r="F806" s="1835"/>
      <c r="G806" s="1835"/>
      <c r="H806" s="1835"/>
      <c r="I806" s="1835"/>
      <c r="J806" s="1835"/>
      <c r="K806" s="1835"/>
      <c r="L806" s="1880"/>
      <c r="M806" s="305" t="s">
        <v>142</v>
      </c>
      <c r="N806" s="566" t="s">
        <v>3</v>
      </c>
      <c r="O806" s="419" t="s">
        <v>108</v>
      </c>
      <c r="P806" s="419" t="s">
        <v>110</v>
      </c>
      <c r="Q806" s="567" t="s">
        <v>2</v>
      </c>
      <c r="R806" s="388"/>
      <c r="S806" s="139"/>
      <c r="T806" s="37"/>
      <c r="U806" s="37"/>
      <c r="V806" s="37"/>
      <c r="W806" s="37"/>
      <c r="X806" s="37"/>
    </row>
    <row r="807" spans="1:243" s="39" customFormat="1" ht="23.65" customHeight="1">
      <c r="A807" s="216"/>
      <c r="B807" s="156"/>
      <c r="C807" s="855"/>
      <c r="D807" s="1840"/>
      <c r="E807" s="1840"/>
      <c r="F807" s="1840"/>
      <c r="G807" s="1840"/>
      <c r="H807" s="1840"/>
      <c r="I807" s="1840"/>
      <c r="J807" s="1840"/>
      <c r="K807" s="1840"/>
      <c r="L807" s="1840"/>
      <c r="M807" s="576"/>
      <c r="N807" s="303"/>
      <c r="O807" s="302" t="str">
        <f t="shared" ref="O807:O849" si="36">IF(M807="DIP",C807*N807,"")</f>
        <v/>
      </c>
      <c r="P807" s="304" t="str">
        <f t="shared" ref="P807:P847" si="37">IF(M807="DIE",C807*N807,"")</f>
        <v/>
      </c>
      <c r="Q807" s="47"/>
      <c r="R807" s="341"/>
      <c r="S807" s="139"/>
      <c r="T807" s="33"/>
      <c r="U807" s="33"/>
      <c r="V807" s="33"/>
      <c r="W807" s="33"/>
      <c r="X807" s="33"/>
      <c r="IH807" s="40"/>
      <c r="II807" s="41"/>
    </row>
    <row r="808" spans="1:243" s="39" customFormat="1" ht="23.65" customHeight="1">
      <c r="A808" s="216"/>
      <c r="B808" s="156"/>
      <c r="C808" s="855"/>
      <c r="D808" s="1840"/>
      <c r="E808" s="1840"/>
      <c r="F808" s="1840"/>
      <c r="G808" s="1840"/>
      <c r="H808" s="1840"/>
      <c r="I808" s="1840"/>
      <c r="J808" s="1840"/>
      <c r="K808" s="1840"/>
      <c r="L808" s="1840"/>
      <c r="M808" s="576"/>
      <c r="N808" s="303"/>
      <c r="O808" s="302" t="str">
        <f t="shared" si="36"/>
        <v/>
      </c>
      <c r="P808" s="304" t="str">
        <f t="shared" si="37"/>
        <v/>
      </c>
      <c r="Q808" s="47"/>
      <c r="R808" s="341"/>
      <c r="S808" s="33"/>
      <c r="T808" s="33"/>
      <c r="U808" s="33"/>
      <c r="V808" s="33"/>
      <c r="W808" s="33"/>
      <c r="X808" s="33"/>
      <c r="IH808" s="41"/>
      <c r="II808" s="41"/>
    </row>
    <row r="809" spans="1:243" s="39" customFormat="1" ht="23.65" customHeight="1">
      <c r="A809" s="216"/>
      <c r="B809" s="156"/>
      <c r="C809" s="855"/>
      <c r="D809" s="1840"/>
      <c r="E809" s="1840"/>
      <c r="F809" s="1840"/>
      <c r="G809" s="1840"/>
      <c r="H809" s="1840"/>
      <c r="I809" s="1840"/>
      <c r="J809" s="1840"/>
      <c r="K809" s="1840"/>
      <c r="L809" s="1840"/>
      <c r="M809" s="576"/>
      <c r="N809" s="303"/>
      <c r="O809" s="302" t="str">
        <f t="shared" si="36"/>
        <v/>
      </c>
      <c r="P809" s="304" t="str">
        <f t="shared" si="37"/>
        <v/>
      </c>
      <c r="Q809" s="47"/>
      <c r="R809" s="341"/>
      <c r="S809" s="33"/>
      <c r="T809" s="33"/>
      <c r="U809" s="33"/>
      <c r="V809" s="33"/>
      <c r="W809" s="33"/>
      <c r="X809" s="33"/>
      <c r="IH809" s="41"/>
      <c r="II809" s="41"/>
    </row>
    <row r="810" spans="1:243" s="39" customFormat="1" ht="23.65" customHeight="1">
      <c r="A810" s="216"/>
      <c r="B810" s="156"/>
      <c r="C810" s="855"/>
      <c r="D810" s="1840"/>
      <c r="E810" s="1840"/>
      <c r="F810" s="1840"/>
      <c r="G810" s="1840"/>
      <c r="H810" s="1840"/>
      <c r="I810" s="1840"/>
      <c r="J810" s="1840"/>
      <c r="K810" s="1840"/>
      <c r="L810" s="1840"/>
      <c r="M810" s="576"/>
      <c r="N810" s="303"/>
      <c r="O810" s="302" t="str">
        <f t="shared" si="36"/>
        <v/>
      </c>
      <c r="P810" s="304" t="str">
        <f t="shared" si="37"/>
        <v/>
      </c>
      <c r="Q810" s="47"/>
      <c r="R810" s="341"/>
      <c r="S810" s="33"/>
      <c r="T810" s="33"/>
      <c r="U810" s="33"/>
      <c r="V810" s="33"/>
      <c r="W810" s="33"/>
      <c r="X810" s="33"/>
    </row>
    <row r="811" spans="1:243" s="39" customFormat="1" ht="23.65" customHeight="1">
      <c r="A811" s="216"/>
      <c r="B811" s="156"/>
      <c r="C811" s="855"/>
      <c r="D811" s="1840"/>
      <c r="E811" s="1840"/>
      <c r="F811" s="1840"/>
      <c r="G811" s="1840"/>
      <c r="H811" s="1840"/>
      <c r="I811" s="1840"/>
      <c r="J811" s="1840"/>
      <c r="K811" s="1840"/>
      <c r="L811" s="1840"/>
      <c r="M811" s="576"/>
      <c r="N811" s="303"/>
      <c r="O811" s="302" t="str">
        <f t="shared" si="36"/>
        <v/>
      </c>
      <c r="P811" s="304" t="str">
        <f t="shared" si="37"/>
        <v/>
      </c>
      <c r="Q811" s="47"/>
      <c r="R811" s="341"/>
      <c r="S811" s="33"/>
      <c r="T811" s="33"/>
      <c r="U811" s="33"/>
      <c r="V811" s="33"/>
      <c r="W811" s="33"/>
      <c r="X811" s="33"/>
      <c r="IH811" s="40"/>
      <c r="II811" s="41"/>
    </row>
    <row r="812" spans="1:243" s="39" customFormat="1" ht="23.65" customHeight="1">
      <c r="A812" s="216"/>
      <c r="B812" s="156"/>
      <c r="C812" s="855"/>
      <c r="D812" s="1840"/>
      <c r="E812" s="1840"/>
      <c r="F812" s="1840"/>
      <c r="G812" s="1840"/>
      <c r="H812" s="1840"/>
      <c r="I812" s="1840"/>
      <c r="J812" s="1840"/>
      <c r="K812" s="1840"/>
      <c r="L812" s="1840"/>
      <c r="M812" s="576"/>
      <c r="N812" s="303"/>
      <c r="O812" s="302" t="str">
        <f t="shared" si="36"/>
        <v/>
      </c>
      <c r="P812" s="304" t="str">
        <f t="shared" si="37"/>
        <v/>
      </c>
      <c r="Q812" s="47"/>
      <c r="R812" s="341"/>
      <c r="S812" s="33"/>
      <c r="T812" s="33"/>
      <c r="U812" s="33"/>
      <c r="V812" s="33"/>
      <c r="W812" s="33"/>
      <c r="X812" s="33"/>
      <c r="IH812" s="41"/>
      <c r="II812" s="41"/>
    </row>
    <row r="813" spans="1:243" s="39" customFormat="1" ht="23.65" customHeight="1">
      <c r="A813" s="216"/>
      <c r="B813" s="156"/>
      <c r="C813" s="855"/>
      <c r="D813" s="1840"/>
      <c r="E813" s="1840"/>
      <c r="F813" s="1840"/>
      <c r="G813" s="1840"/>
      <c r="H813" s="1840"/>
      <c r="I813" s="1840"/>
      <c r="J813" s="1840"/>
      <c r="K813" s="1840"/>
      <c r="L813" s="1840"/>
      <c r="M813" s="576"/>
      <c r="N813" s="303"/>
      <c r="O813" s="302" t="str">
        <f t="shared" si="36"/>
        <v/>
      </c>
      <c r="P813" s="304" t="str">
        <f t="shared" si="37"/>
        <v/>
      </c>
      <c r="Q813" s="47"/>
      <c r="R813" s="341"/>
      <c r="S813" s="33"/>
      <c r="T813" s="33"/>
      <c r="U813" s="33"/>
      <c r="V813" s="33"/>
      <c r="W813" s="33"/>
      <c r="X813" s="33"/>
      <c r="IH813" s="41"/>
      <c r="II813" s="41"/>
    </row>
    <row r="814" spans="1:243" s="39" customFormat="1" ht="23.65" customHeight="1">
      <c r="A814" s="216"/>
      <c r="B814" s="156"/>
      <c r="C814" s="855"/>
      <c r="D814" s="1840"/>
      <c r="E814" s="1840"/>
      <c r="F814" s="1840"/>
      <c r="G814" s="1840"/>
      <c r="H814" s="1840"/>
      <c r="I814" s="1840"/>
      <c r="J814" s="1840"/>
      <c r="K814" s="1840"/>
      <c r="L814" s="1840"/>
      <c r="M814" s="576"/>
      <c r="N814" s="303"/>
      <c r="O814" s="302" t="str">
        <f t="shared" si="36"/>
        <v/>
      </c>
      <c r="P814" s="304" t="str">
        <f t="shared" si="37"/>
        <v/>
      </c>
      <c r="Q814" s="47"/>
      <c r="R814" s="341"/>
      <c r="S814" s="33"/>
      <c r="T814" s="33"/>
      <c r="U814" s="33"/>
      <c r="V814" s="33"/>
      <c r="W814" s="33"/>
      <c r="X814" s="33"/>
    </row>
    <row r="815" spans="1:243" s="39" customFormat="1" ht="23.65" customHeight="1">
      <c r="A815" s="216"/>
      <c r="B815" s="156"/>
      <c r="C815" s="855"/>
      <c r="D815" s="1840"/>
      <c r="E815" s="1840"/>
      <c r="F815" s="1840"/>
      <c r="G815" s="1840"/>
      <c r="H815" s="1840"/>
      <c r="I815" s="1840"/>
      <c r="J815" s="1840"/>
      <c r="K815" s="1840"/>
      <c r="L815" s="1840"/>
      <c r="M815" s="576"/>
      <c r="N815" s="303"/>
      <c r="O815" s="302" t="str">
        <f t="shared" si="36"/>
        <v/>
      </c>
      <c r="P815" s="304" t="str">
        <f t="shared" si="37"/>
        <v/>
      </c>
      <c r="Q815" s="47"/>
      <c r="R815" s="341"/>
      <c r="S815" s="33"/>
      <c r="T815" s="33"/>
      <c r="U815" s="33"/>
      <c r="V815" s="33"/>
      <c r="W815" s="33"/>
      <c r="X815" s="33"/>
    </row>
    <row r="816" spans="1:243" s="39" customFormat="1" ht="23.65" customHeight="1">
      <c r="A816" s="216"/>
      <c r="B816" s="156"/>
      <c r="C816" s="855"/>
      <c r="D816" s="1840"/>
      <c r="E816" s="1840"/>
      <c r="F816" s="1840"/>
      <c r="G816" s="1840"/>
      <c r="H816" s="1840"/>
      <c r="I816" s="1840"/>
      <c r="J816" s="1840"/>
      <c r="K816" s="1840"/>
      <c r="L816" s="1840"/>
      <c r="M816" s="576"/>
      <c r="N816" s="303"/>
      <c r="O816" s="302" t="str">
        <f t="shared" si="36"/>
        <v/>
      </c>
      <c r="P816" s="304" t="str">
        <f t="shared" si="37"/>
        <v/>
      </c>
      <c r="Q816" s="47"/>
      <c r="R816" s="341"/>
      <c r="S816" s="33"/>
      <c r="T816" s="33"/>
      <c r="U816" s="33"/>
      <c r="V816" s="33"/>
      <c r="W816" s="33"/>
      <c r="X816" s="33"/>
    </row>
    <row r="817" spans="1:243" s="39" customFormat="1" ht="23.65" customHeight="1">
      <c r="A817" s="216"/>
      <c r="B817" s="156"/>
      <c r="C817" s="156"/>
      <c r="D817" s="1840"/>
      <c r="E817" s="1840"/>
      <c r="F817" s="1840"/>
      <c r="G817" s="1840"/>
      <c r="H817" s="1840"/>
      <c r="I817" s="1840"/>
      <c r="J817" s="1840"/>
      <c r="K817" s="1840"/>
      <c r="L817" s="1841"/>
      <c r="M817" s="576"/>
      <c r="N817" s="303"/>
      <c r="O817" s="302" t="str">
        <f t="shared" si="36"/>
        <v/>
      </c>
      <c r="P817" s="304" t="str">
        <f t="shared" si="37"/>
        <v/>
      </c>
      <c r="Q817" s="47"/>
      <c r="R817" s="341"/>
      <c r="S817" s="33"/>
      <c r="T817" s="33"/>
      <c r="U817" s="33"/>
      <c r="V817" s="33"/>
      <c r="W817" s="33"/>
      <c r="X817" s="33"/>
    </row>
    <row r="818" spans="1:243" s="39" customFormat="1" ht="23.65" customHeight="1">
      <c r="A818" s="216"/>
      <c r="B818" s="156"/>
      <c r="C818" s="156"/>
      <c r="D818" s="1840"/>
      <c r="E818" s="1840"/>
      <c r="F818" s="1840"/>
      <c r="G818" s="1840"/>
      <c r="H818" s="1840"/>
      <c r="I818" s="1840"/>
      <c r="J818" s="1840"/>
      <c r="K818" s="1840"/>
      <c r="L818" s="1841"/>
      <c r="M818" s="576"/>
      <c r="N818" s="303"/>
      <c r="O818" s="302" t="str">
        <f t="shared" si="36"/>
        <v/>
      </c>
      <c r="P818" s="304" t="str">
        <f t="shared" si="37"/>
        <v/>
      </c>
      <c r="Q818" s="47"/>
      <c r="R818" s="341"/>
      <c r="S818" s="33"/>
      <c r="T818" s="33"/>
      <c r="U818" s="33"/>
      <c r="V818" s="33"/>
      <c r="W818" s="33"/>
      <c r="X818" s="33"/>
    </row>
    <row r="819" spans="1:243" s="39" customFormat="1" ht="23.65" customHeight="1">
      <c r="A819" s="216"/>
      <c r="B819" s="156"/>
      <c r="C819" s="156"/>
      <c r="D819" s="1840"/>
      <c r="E819" s="1840"/>
      <c r="F819" s="1840"/>
      <c r="G819" s="1840"/>
      <c r="H819" s="1840"/>
      <c r="I819" s="1840"/>
      <c r="J819" s="1840"/>
      <c r="K819" s="1840"/>
      <c r="L819" s="1841"/>
      <c r="M819" s="576"/>
      <c r="N819" s="303"/>
      <c r="O819" s="302" t="str">
        <f t="shared" si="36"/>
        <v/>
      </c>
      <c r="P819" s="304" t="str">
        <f t="shared" si="37"/>
        <v/>
      </c>
      <c r="Q819" s="47"/>
      <c r="R819" s="341"/>
      <c r="S819" s="33"/>
      <c r="T819" s="33"/>
      <c r="U819" s="33"/>
      <c r="V819" s="33"/>
      <c r="W819" s="33"/>
      <c r="X819" s="33"/>
    </row>
    <row r="820" spans="1:243" s="39" customFormat="1" ht="23.65" customHeight="1">
      <c r="A820" s="216"/>
      <c r="B820" s="156"/>
      <c r="C820" s="156"/>
      <c r="D820" s="1840"/>
      <c r="E820" s="1840"/>
      <c r="F820" s="1840"/>
      <c r="G820" s="1840"/>
      <c r="H820" s="1840"/>
      <c r="I820" s="1840"/>
      <c r="J820" s="1840"/>
      <c r="K820" s="1840"/>
      <c r="L820" s="1841"/>
      <c r="M820" s="576"/>
      <c r="N820" s="303"/>
      <c r="O820" s="302" t="str">
        <f t="shared" si="36"/>
        <v/>
      </c>
      <c r="P820" s="304" t="str">
        <f t="shared" si="37"/>
        <v/>
      </c>
      <c r="Q820" s="47"/>
      <c r="R820" s="341"/>
      <c r="S820" s="33"/>
      <c r="T820" s="33"/>
      <c r="U820" s="33"/>
      <c r="V820" s="33"/>
      <c r="W820" s="33"/>
      <c r="X820" s="33"/>
    </row>
    <row r="821" spans="1:243" s="39" customFormat="1" ht="23.65" customHeight="1">
      <c r="A821" s="216"/>
      <c r="B821" s="156"/>
      <c r="C821" s="156"/>
      <c r="D821" s="1840"/>
      <c r="E821" s="1840"/>
      <c r="F821" s="1840"/>
      <c r="G821" s="1840"/>
      <c r="H821" s="1840"/>
      <c r="I821" s="1840"/>
      <c r="J821" s="1840"/>
      <c r="K821" s="1840"/>
      <c r="L821" s="1841"/>
      <c r="M821" s="576"/>
      <c r="N821" s="303"/>
      <c r="O821" s="302" t="str">
        <f t="shared" si="36"/>
        <v/>
      </c>
      <c r="P821" s="304" t="str">
        <f t="shared" si="37"/>
        <v/>
      </c>
      <c r="Q821" s="47"/>
      <c r="R821" s="341"/>
      <c r="S821" s="33"/>
      <c r="T821" s="33"/>
      <c r="U821" s="33"/>
      <c r="V821" s="33"/>
      <c r="W821" s="33"/>
      <c r="X821" s="33"/>
    </row>
    <row r="822" spans="1:243" s="39" customFormat="1" ht="23.65" customHeight="1">
      <c r="A822" s="216"/>
      <c r="B822" s="156"/>
      <c r="C822" s="156"/>
      <c r="D822" s="1840"/>
      <c r="E822" s="1840"/>
      <c r="F822" s="1840"/>
      <c r="G822" s="1840"/>
      <c r="H822" s="1840"/>
      <c r="I822" s="1840"/>
      <c r="J822" s="1840"/>
      <c r="K822" s="1840"/>
      <c r="L822" s="1841"/>
      <c r="M822" s="576"/>
      <c r="N822" s="303"/>
      <c r="O822" s="302" t="str">
        <f t="shared" si="36"/>
        <v/>
      </c>
      <c r="P822" s="304" t="str">
        <f t="shared" si="37"/>
        <v/>
      </c>
      <c r="Q822" s="47"/>
      <c r="R822" s="341"/>
      <c r="S822" s="33"/>
      <c r="T822" s="33"/>
      <c r="U822" s="33"/>
      <c r="V822" s="33"/>
      <c r="W822" s="33"/>
      <c r="X822" s="33"/>
    </row>
    <row r="823" spans="1:243" s="39" customFormat="1" ht="23.65" customHeight="1">
      <c r="A823" s="216"/>
      <c r="B823" s="156"/>
      <c r="C823" s="855"/>
      <c r="D823" s="1840"/>
      <c r="E823" s="1840"/>
      <c r="F823" s="1840"/>
      <c r="G823" s="1840"/>
      <c r="H823" s="1840"/>
      <c r="I823" s="1840"/>
      <c r="J823" s="1840"/>
      <c r="K823" s="1840"/>
      <c r="L823" s="1840"/>
      <c r="M823" s="576"/>
      <c r="N823" s="303"/>
      <c r="O823" s="302" t="str">
        <f t="shared" si="36"/>
        <v/>
      </c>
      <c r="P823" s="304" t="str">
        <f t="shared" si="37"/>
        <v/>
      </c>
      <c r="Q823" s="47"/>
      <c r="R823" s="341"/>
      <c r="S823" s="33"/>
      <c r="T823" s="33"/>
      <c r="U823" s="33"/>
      <c r="V823" s="33"/>
      <c r="W823" s="33"/>
      <c r="X823" s="33"/>
    </row>
    <row r="824" spans="1:243" s="39" customFormat="1" ht="23.65" customHeight="1">
      <c r="A824" s="216"/>
      <c r="B824" s="156"/>
      <c r="C824" s="855"/>
      <c r="D824" s="1840"/>
      <c r="E824" s="1840"/>
      <c r="F824" s="1840"/>
      <c r="G824" s="1840"/>
      <c r="H824" s="1840"/>
      <c r="I824" s="1840"/>
      <c r="J824" s="1840"/>
      <c r="K824" s="1840"/>
      <c r="L824" s="1840"/>
      <c r="M824" s="576"/>
      <c r="N824" s="303"/>
      <c r="O824" s="302" t="str">
        <f t="shared" si="36"/>
        <v/>
      </c>
      <c r="P824" s="304" t="str">
        <f t="shared" si="37"/>
        <v/>
      </c>
      <c r="Q824" s="47"/>
      <c r="R824" s="341"/>
      <c r="S824" s="33"/>
      <c r="T824" s="33"/>
      <c r="U824" s="33"/>
      <c r="V824" s="33"/>
      <c r="W824" s="33"/>
      <c r="X824" s="33"/>
    </row>
    <row r="825" spans="1:243" s="39" customFormat="1" ht="23.65" customHeight="1">
      <c r="A825" s="216"/>
      <c r="B825" s="156"/>
      <c r="C825" s="855"/>
      <c r="D825" s="1840"/>
      <c r="E825" s="1840"/>
      <c r="F825" s="1840"/>
      <c r="G825" s="1840"/>
      <c r="H825" s="1840"/>
      <c r="I825" s="1840"/>
      <c r="J825" s="1840"/>
      <c r="K825" s="1840"/>
      <c r="L825" s="1840"/>
      <c r="M825" s="576"/>
      <c r="N825" s="303"/>
      <c r="O825" s="302" t="str">
        <f t="shared" si="36"/>
        <v/>
      </c>
      <c r="P825" s="304" t="str">
        <f t="shared" si="37"/>
        <v/>
      </c>
      <c r="Q825" s="47"/>
      <c r="R825" s="341"/>
      <c r="T825" s="33"/>
      <c r="U825" s="33"/>
      <c r="V825" s="33"/>
      <c r="W825" s="33"/>
      <c r="X825" s="33"/>
      <c r="IH825" s="40"/>
      <c r="II825" s="41"/>
    </row>
    <row r="826" spans="1:243" s="39" customFormat="1" ht="23.65" customHeight="1">
      <c r="A826" s="216"/>
      <c r="B826" s="156"/>
      <c r="C826" s="855"/>
      <c r="D826" s="1840"/>
      <c r="E826" s="1840"/>
      <c r="F826" s="1840"/>
      <c r="G826" s="1840"/>
      <c r="H826" s="1840"/>
      <c r="I826" s="1840"/>
      <c r="J826" s="1840"/>
      <c r="K826" s="1840"/>
      <c r="L826" s="1840"/>
      <c r="M826" s="576"/>
      <c r="N826" s="303"/>
      <c r="O826" s="302" t="str">
        <f t="shared" si="36"/>
        <v/>
      </c>
      <c r="P826" s="304" t="str">
        <f t="shared" si="37"/>
        <v/>
      </c>
      <c r="Q826" s="47"/>
      <c r="R826" s="341"/>
      <c r="S826" s="33"/>
      <c r="T826" s="33"/>
      <c r="U826" s="33"/>
      <c r="V826" s="33"/>
      <c r="W826" s="33"/>
      <c r="X826" s="33"/>
      <c r="IH826" s="40"/>
      <c r="II826" s="41"/>
    </row>
    <row r="827" spans="1:243" s="39" customFormat="1" ht="23.65" customHeight="1">
      <c r="A827" s="216"/>
      <c r="B827" s="156"/>
      <c r="C827" s="855"/>
      <c r="D827" s="1840"/>
      <c r="E827" s="1840"/>
      <c r="F827" s="1840"/>
      <c r="G827" s="1840"/>
      <c r="H827" s="1840"/>
      <c r="I827" s="1840"/>
      <c r="J827" s="1840"/>
      <c r="K827" s="1840"/>
      <c r="L827" s="1840"/>
      <c r="M827" s="576"/>
      <c r="N827" s="303"/>
      <c r="O827" s="302" t="str">
        <f t="shared" si="36"/>
        <v/>
      </c>
      <c r="P827" s="304" t="str">
        <f t="shared" si="37"/>
        <v/>
      </c>
      <c r="Q827" s="47"/>
      <c r="R827" s="341"/>
      <c r="S827" s="33"/>
      <c r="T827" s="33"/>
      <c r="U827" s="33"/>
      <c r="V827" s="33"/>
      <c r="W827" s="33"/>
      <c r="X827" s="33"/>
      <c r="IH827" s="41"/>
      <c r="II827" s="41"/>
    </row>
    <row r="828" spans="1:243" s="39" customFormat="1" ht="23.65" customHeight="1">
      <c r="A828" s="216"/>
      <c r="B828" s="156"/>
      <c r="C828" s="855"/>
      <c r="D828" s="1840"/>
      <c r="E828" s="1840"/>
      <c r="F828" s="1840"/>
      <c r="G828" s="1840"/>
      <c r="H828" s="1840"/>
      <c r="I828" s="1840"/>
      <c r="J828" s="1840"/>
      <c r="K828" s="1840"/>
      <c r="L828" s="1840"/>
      <c r="M828" s="576"/>
      <c r="N828" s="303"/>
      <c r="O828" s="302" t="str">
        <f t="shared" si="36"/>
        <v/>
      </c>
      <c r="P828" s="304" t="str">
        <f t="shared" si="37"/>
        <v/>
      </c>
      <c r="Q828" s="47"/>
      <c r="R828" s="341"/>
      <c r="S828" s="33"/>
      <c r="T828" s="33"/>
      <c r="U828" s="33"/>
      <c r="V828" s="33"/>
      <c r="W828" s="33"/>
      <c r="X828" s="33"/>
      <c r="IH828" s="41"/>
      <c r="II828" s="41"/>
    </row>
    <row r="829" spans="1:243" s="39" customFormat="1" ht="23.65" customHeight="1">
      <c r="A829" s="216"/>
      <c r="B829" s="156"/>
      <c r="C829" s="855"/>
      <c r="D829" s="1840"/>
      <c r="E829" s="1840"/>
      <c r="F829" s="1840"/>
      <c r="G829" s="1840"/>
      <c r="H829" s="1840"/>
      <c r="I829" s="1840"/>
      <c r="J829" s="1840"/>
      <c r="K829" s="1840"/>
      <c r="L829" s="1840"/>
      <c r="M829" s="576"/>
      <c r="N829" s="303"/>
      <c r="O829" s="302" t="str">
        <f t="shared" si="36"/>
        <v/>
      </c>
      <c r="P829" s="304" t="str">
        <f t="shared" si="37"/>
        <v/>
      </c>
      <c r="Q829" s="47"/>
      <c r="R829" s="341"/>
      <c r="S829" s="33"/>
      <c r="T829" s="33"/>
      <c r="U829" s="33"/>
      <c r="V829" s="33"/>
      <c r="W829" s="33"/>
      <c r="X829" s="33"/>
    </row>
    <row r="830" spans="1:243" s="39" customFormat="1" ht="23.65" customHeight="1">
      <c r="A830" s="216"/>
      <c r="B830" s="156"/>
      <c r="C830" s="855"/>
      <c r="D830" s="1840"/>
      <c r="E830" s="1840"/>
      <c r="F830" s="1840"/>
      <c r="G830" s="1840"/>
      <c r="H830" s="1840"/>
      <c r="I830" s="1840"/>
      <c r="J830" s="1840"/>
      <c r="K830" s="1840"/>
      <c r="L830" s="1840"/>
      <c r="M830" s="576"/>
      <c r="N830" s="303"/>
      <c r="O830" s="302" t="str">
        <f t="shared" si="36"/>
        <v/>
      </c>
      <c r="P830" s="304" t="str">
        <f t="shared" si="37"/>
        <v/>
      </c>
      <c r="Q830" s="47"/>
      <c r="R830" s="341"/>
      <c r="S830" s="33"/>
      <c r="T830" s="33"/>
      <c r="U830" s="33"/>
      <c r="V830" s="33"/>
      <c r="W830" s="33"/>
      <c r="X830" s="33"/>
      <c r="IH830" s="40"/>
      <c r="II830" s="41"/>
    </row>
    <row r="831" spans="1:243" s="39" customFormat="1" ht="23.65" customHeight="1">
      <c r="A831" s="216"/>
      <c r="B831" s="156"/>
      <c r="C831" s="855"/>
      <c r="D831" s="1840"/>
      <c r="E831" s="1840"/>
      <c r="F831" s="1840"/>
      <c r="G831" s="1840"/>
      <c r="H831" s="1840"/>
      <c r="I831" s="1840"/>
      <c r="J831" s="1840"/>
      <c r="K831" s="1840"/>
      <c r="L831" s="1840"/>
      <c r="M831" s="576"/>
      <c r="N831" s="303"/>
      <c r="O831" s="302" t="str">
        <f t="shared" si="36"/>
        <v/>
      </c>
      <c r="P831" s="304" t="str">
        <f t="shared" si="37"/>
        <v/>
      </c>
      <c r="Q831" s="47"/>
      <c r="R831" s="341"/>
      <c r="S831" s="33"/>
      <c r="T831" s="33"/>
      <c r="U831" s="33"/>
      <c r="V831" s="33"/>
      <c r="W831" s="33"/>
      <c r="X831" s="33"/>
      <c r="IH831" s="41"/>
      <c r="II831" s="41"/>
    </row>
    <row r="832" spans="1:243" s="39" customFormat="1" ht="23.65" customHeight="1">
      <c r="A832" s="216"/>
      <c r="B832" s="156"/>
      <c r="C832" s="855"/>
      <c r="D832" s="1840"/>
      <c r="E832" s="1840"/>
      <c r="F832" s="1840"/>
      <c r="G832" s="1840"/>
      <c r="H832" s="1840"/>
      <c r="I832" s="1840"/>
      <c r="J832" s="1840"/>
      <c r="K832" s="1840"/>
      <c r="L832" s="1840"/>
      <c r="M832" s="576"/>
      <c r="N832" s="303"/>
      <c r="O832" s="302" t="str">
        <f t="shared" si="36"/>
        <v/>
      </c>
      <c r="P832" s="304" t="str">
        <f t="shared" si="37"/>
        <v/>
      </c>
      <c r="Q832" s="47"/>
      <c r="R832" s="341"/>
      <c r="S832" s="33"/>
      <c r="T832" s="33"/>
      <c r="U832" s="33"/>
      <c r="V832" s="33"/>
      <c r="W832" s="33"/>
      <c r="X832" s="33"/>
      <c r="IH832" s="41"/>
      <c r="II832" s="41"/>
    </row>
    <row r="833" spans="1:24" s="39" customFormat="1" ht="23.65" customHeight="1">
      <c r="A833" s="216"/>
      <c r="B833" s="156"/>
      <c r="C833" s="855"/>
      <c r="D833" s="1840"/>
      <c r="E833" s="1840"/>
      <c r="F833" s="1840"/>
      <c r="G833" s="1840"/>
      <c r="H833" s="1840"/>
      <c r="I833" s="1840"/>
      <c r="J833" s="1840"/>
      <c r="K833" s="1840"/>
      <c r="L833" s="1840"/>
      <c r="M833" s="576"/>
      <c r="N833" s="303"/>
      <c r="O833" s="302" t="str">
        <f t="shared" si="36"/>
        <v/>
      </c>
      <c r="P833" s="304" t="str">
        <f t="shared" si="37"/>
        <v/>
      </c>
      <c r="Q833" s="47"/>
      <c r="R833" s="341"/>
      <c r="S833" s="33"/>
      <c r="T833" s="33"/>
      <c r="U833" s="33"/>
      <c r="V833" s="33"/>
      <c r="W833" s="33"/>
      <c r="X833" s="33"/>
    </row>
    <row r="834" spans="1:24" s="39" customFormat="1" ht="23.65" customHeight="1">
      <c r="A834" s="216"/>
      <c r="B834" s="156"/>
      <c r="C834" s="855"/>
      <c r="D834" s="1840"/>
      <c r="E834" s="1840"/>
      <c r="F834" s="1840"/>
      <c r="G834" s="1840"/>
      <c r="H834" s="1840"/>
      <c r="I834" s="1840"/>
      <c r="J834" s="1840"/>
      <c r="K834" s="1840"/>
      <c r="L834" s="1840"/>
      <c r="M834" s="576"/>
      <c r="N834" s="303"/>
      <c r="O834" s="302" t="str">
        <f t="shared" si="36"/>
        <v/>
      </c>
      <c r="P834" s="304" t="str">
        <f t="shared" si="37"/>
        <v/>
      </c>
      <c r="Q834" s="47"/>
      <c r="R834" s="341"/>
      <c r="S834" s="33"/>
      <c r="T834" s="33"/>
      <c r="U834" s="33"/>
      <c r="V834" s="33"/>
      <c r="W834" s="33"/>
      <c r="X834" s="33"/>
    </row>
    <row r="835" spans="1:24" s="39" customFormat="1" ht="23.65" customHeight="1">
      <c r="A835" s="216"/>
      <c r="B835" s="156"/>
      <c r="C835" s="855"/>
      <c r="D835" s="1840"/>
      <c r="E835" s="1840"/>
      <c r="F835" s="1840"/>
      <c r="G835" s="1840"/>
      <c r="H835" s="1840"/>
      <c r="I835" s="1840"/>
      <c r="J835" s="1840"/>
      <c r="K835" s="1840"/>
      <c r="L835" s="1840"/>
      <c r="M835" s="576"/>
      <c r="N835" s="303"/>
      <c r="O835" s="302" t="str">
        <f t="shared" si="36"/>
        <v/>
      </c>
      <c r="P835" s="304" t="str">
        <f t="shared" si="37"/>
        <v/>
      </c>
      <c r="Q835" s="47"/>
      <c r="R835" s="341"/>
      <c r="S835" s="33"/>
      <c r="T835" s="33"/>
      <c r="U835" s="33"/>
      <c r="V835" s="33"/>
      <c r="W835" s="33"/>
      <c r="X835" s="33"/>
    </row>
    <row r="836" spans="1:24" s="39" customFormat="1" ht="23.65" customHeight="1">
      <c r="A836" s="216"/>
      <c r="B836" s="156"/>
      <c r="C836" s="855"/>
      <c r="D836" s="1840"/>
      <c r="E836" s="1840"/>
      <c r="F836" s="1840"/>
      <c r="G836" s="1840"/>
      <c r="H836" s="1840"/>
      <c r="I836" s="1840"/>
      <c r="J836" s="1840"/>
      <c r="K836" s="1840"/>
      <c r="L836" s="1840"/>
      <c r="M836" s="576"/>
      <c r="N836" s="303"/>
      <c r="O836" s="302" t="str">
        <f t="shared" si="36"/>
        <v/>
      </c>
      <c r="P836" s="304" t="str">
        <f t="shared" si="37"/>
        <v/>
      </c>
      <c r="Q836" s="47"/>
      <c r="R836" s="341"/>
      <c r="S836" s="33"/>
      <c r="T836" s="33"/>
      <c r="U836" s="33"/>
      <c r="V836" s="33"/>
      <c r="W836" s="33"/>
      <c r="X836" s="33"/>
    </row>
    <row r="837" spans="1:24" s="39" customFormat="1" ht="23.65" customHeight="1">
      <c r="A837" s="216"/>
      <c r="B837" s="156"/>
      <c r="C837" s="855"/>
      <c r="D837" s="1840"/>
      <c r="E837" s="1840"/>
      <c r="F837" s="1840"/>
      <c r="G837" s="1840"/>
      <c r="H837" s="1840"/>
      <c r="I837" s="1840"/>
      <c r="J837" s="1840"/>
      <c r="K837" s="1840"/>
      <c r="L837" s="1840"/>
      <c r="M837" s="576"/>
      <c r="N837" s="303"/>
      <c r="O837" s="302" t="str">
        <f t="shared" si="36"/>
        <v/>
      </c>
      <c r="P837" s="304" t="str">
        <f t="shared" si="37"/>
        <v/>
      </c>
      <c r="Q837" s="47"/>
      <c r="R837" s="341"/>
      <c r="S837" s="33"/>
      <c r="T837" s="33"/>
      <c r="U837" s="33"/>
      <c r="V837" s="33"/>
      <c r="W837" s="33"/>
      <c r="X837" s="33"/>
    </row>
    <row r="838" spans="1:24" s="39" customFormat="1" ht="23.65" customHeight="1">
      <c r="A838" s="216"/>
      <c r="B838" s="156"/>
      <c r="C838" s="855"/>
      <c r="D838" s="1840"/>
      <c r="E838" s="1840"/>
      <c r="F838" s="1840"/>
      <c r="G838" s="1840"/>
      <c r="H838" s="1840"/>
      <c r="I838" s="1840"/>
      <c r="J838" s="1840"/>
      <c r="K838" s="1840"/>
      <c r="L838" s="1840"/>
      <c r="M838" s="576"/>
      <c r="N838" s="303"/>
      <c r="O838" s="302" t="str">
        <f t="shared" si="36"/>
        <v/>
      </c>
      <c r="P838" s="304" t="str">
        <f t="shared" si="37"/>
        <v/>
      </c>
      <c r="Q838" s="47"/>
      <c r="R838" s="341"/>
      <c r="S838" s="33"/>
      <c r="T838" s="33"/>
      <c r="U838" s="33"/>
      <c r="V838" s="33"/>
      <c r="W838" s="33"/>
      <c r="X838" s="33"/>
    </row>
    <row r="839" spans="1:24" s="39" customFormat="1" ht="23.65" customHeight="1">
      <c r="A839" s="216"/>
      <c r="B839" s="156"/>
      <c r="C839" s="855"/>
      <c r="D839" s="1840"/>
      <c r="E839" s="1840"/>
      <c r="F839" s="1840"/>
      <c r="G839" s="1840"/>
      <c r="H839" s="1840"/>
      <c r="I839" s="1840"/>
      <c r="J839" s="1840"/>
      <c r="K839" s="1840"/>
      <c r="L839" s="1840"/>
      <c r="M839" s="576"/>
      <c r="N839" s="303"/>
      <c r="O839" s="302" t="str">
        <f t="shared" si="36"/>
        <v/>
      </c>
      <c r="P839" s="304" t="str">
        <f t="shared" si="37"/>
        <v/>
      </c>
      <c r="Q839" s="47"/>
      <c r="R839" s="341"/>
      <c r="S839" s="33"/>
      <c r="T839" s="33"/>
      <c r="U839" s="33"/>
      <c r="V839" s="33"/>
      <c r="W839" s="33"/>
      <c r="X839" s="33"/>
    </row>
    <row r="840" spans="1:24" s="39" customFormat="1" ht="23.65" customHeight="1">
      <c r="A840" s="216"/>
      <c r="B840" s="156"/>
      <c r="C840" s="855"/>
      <c r="D840" s="1840"/>
      <c r="E840" s="1840"/>
      <c r="F840" s="1840"/>
      <c r="G840" s="1840"/>
      <c r="H840" s="1840"/>
      <c r="I840" s="1840"/>
      <c r="J840" s="1840"/>
      <c r="K840" s="1840"/>
      <c r="L840" s="1840"/>
      <c r="M840" s="576"/>
      <c r="N840" s="303"/>
      <c r="O840" s="302" t="str">
        <f t="shared" si="36"/>
        <v/>
      </c>
      <c r="P840" s="304" t="str">
        <f t="shared" si="37"/>
        <v/>
      </c>
      <c r="Q840" s="47"/>
      <c r="R840" s="341"/>
      <c r="S840" s="33"/>
      <c r="T840" s="33"/>
      <c r="U840" s="33"/>
      <c r="V840" s="33"/>
      <c r="W840" s="33"/>
      <c r="X840" s="33"/>
    </row>
    <row r="841" spans="1:24" s="39" customFormat="1" ht="23.65" customHeight="1">
      <c r="A841" s="216"/>
      <c r="B841" s="156"/>
      <c r="C841" s="855"/>
      <c r="D841" s="1840"/>
      <c r="E841" s="1840"/>
      <c r="F841" s="1840"/>
      <c r="G841" s="1840"/>
      <c r="H841" s="1840"/>
      <c r="I841" s="1840"/>
      <c r="J841" s="1840"/>
      <c r="K841" s="1840"/>
      <c r="L841" s="1840"/>
      <c r="M841" s="576"/>
      <c r="N841" s="303"/>
      <c r="O841" s="302" t="str">
        <f t="shared" si="36"/>
        <v/>
      </c>
      <c r="P841" s="304" t="str">
        <f t="shared" si="37"/>
        <v/>
      </c>
      <c r="Q841" s="47"/>
      <c r="R841" s="341"/>
      <c r="S841" s="33"/>
      <c r="T841" s="33"/>
      <c r="U841" s="33"/>
      <c r="V841" s="33"/>
      <c r="W841" s="33"/>
      <c r="X841" s="33"/>
    </row>
    <row r="842" spans="1:24" s="39" customFormat="1" ht="23.65" customHeight="1">
      <c r="A842" s="216"/>
      <c r="B842" s="156"/>
      <c r="C842" s="855"/>
      <c r="D842" s="1840"/>
      <c r="E842" s="1840"/>
      <c r="F842" s="1840"/>
      <c r="G842" s="1840"/>
      <c r="H842" s="1840"/>
      <c r="I842" s="1840"/>
      <c r="J842" s="1840"/>
      <c r="K842" s="1840"/>
      <c r="L842" s="1840"/>
      <c r="M842" s="576"/>
      <c r="N842" s="303"/>
      <c r="O842" s="302" t="str">
        <f t="shared" si="36"/>
        <v/>
      </c>
      <c r="P842" s="304" t="str">
        <f t="shared" si="37"/>
        <v/>
      </c>
      <c r="Q842" s="47"/>
      <c r="R842" s="341"/>
      <c r="S842" s="33"/>
      <c r="T842" s="33"/>
      <c r="U842" s="33"/>
      <c r="V842" s="33"/>
      <c r="W842" s="33"/>
      <c r="X842" s="33"/>
    </row>
    <row r="843" spans="1:24" s="39" customFormat="1" ht="23.65" customHeight="1">
      <c r="A843" s="216"/>
      <c r="B843" s="156"/>
      <c r="C843" s="855"/>
      <c r="D843" s="1840"/>
      <c r="E843" s="1840"/>
      <c r="F843" s="1840"/>
      <c r="G843" s="1840"/>
      <c r="H843" s="1840"/>
      <c r="I843" s="1840"/>
      <c r="J843" s="1840"/>
      <c r="K843" s="1840"/>
      <c r="L843" s="1840"/>
      <c r="M843" s="576"/>
      <c r="N843" s="303"/>
      <c r="O843" s="302" t="str">
        <f t="shared" si="36"/>
        <v/>
      </c>
      <c r="P843" s="304" t="str">
        <f t="shared" si="37"/>
        <v/>
      </c>
      <c r="Q843" s="47"/>
      <c r="R843" s="341"/>
      <c r="S843" s="33"/>
      <c r="T843" s="33"/>
      <c r="U843" s="33"/>
      <c r="V843" s="33"/>
      <c r="W843" s="33"/>
      <c r="X843" s="33"/>
    </row>
    <row r="844" spans="1:24" s="39" customFormat="1" ht="23.65" customHeight="1">
      <c r="A844" s="216"/>
      <c r="B844" s="156"/>
      <c r="C844" s="855"/>
      <c r="D844" s="1840"/>
      <c r="E844" s="1840"/>
      <c r="F844" s="1840"/>
      <c r="G844" s="1840"/>
      <c r="H844" s="1840"/>
      <c r="I844" s="1840"/>
      <c r="J844" s="1840"/>
      <c r="K844" s="1840"/>
      <c r="L844" s="1840"/>
      <c r="M844" s="576"/>
      <c r="N844" s="303"/>
      <c r="O844" s="302" t="str">
        <f t="shared" si="36"/>
        <v/>
      </c>
      <c r="P844" s="304" t="str">
        <f t="shared" si="37"/>
        <v/>
      </c>
      <c r="Q844" s="47"/>
      <c r="R844" s="341"/>
      <c r="S844" s="33"/>
      <c r="T844" s="33"/>
      <c r="U844" s="33"/>
      <c r="V844" s="33"/>
      <c r="W844" s="33"/>
      <c r="X844" s="33"/>
    </row>
    <row r="845" spans="1:24" s="39" customFormat="1" ht="23.65" customHeight="1">
      <c r="A845" s="216"/>
      <c r="B845" s="156"/>
      <c r="C845" s="855"/>
      <c r="D845" s="1840"/>
      <c r="E845" s="1840"/>
      <c r="F845" s="1840"/>
      <c r="G845" s="1840"/>
      <c r="H845" s="1840"/>
      <c r="I845" s="1840"/>
      <c r="J845" s="1840"/>
      <c r="K845" s="1840"/>
      <c r="L845" s="1840"/>
      <c r="M845" s="576"/>
      <c r="N845" s="303"/>
      <c r="O845" s="302" t="str">
        <f t="shared" si="36"/>
        <v/>
      </c>
      <c r="P845" s="304" t="str">
        <f t="shared" si="37"/>
        <v/>
      </c>
      <c r="Q845" s="47"/>
      <c r="R845" s="341"/>
      <c r="S845" s="33"/>
      <c r="T845" s="33"/>
      <c r="U845" s="33"/>
      <c r="V845" s="33"/>
      <c r="W845" s="33"/>
      <c r="X845" s="33"/>
    </row>
    <row r="846" spans="1:24" s="39" customFormat="1" ht="23.65" customHeight="1">
      <c r="A846" s="216"/>
      <c r="B846" s="156"/>
      <c r="C846" s="855"/>
      <c r="D846" s="1840"/>
      <c r="E846" s="1840"/>
      <c r="F846" s="1840"/>
      <c r="G846" s="1840"/>
      <c r="H846" s="1840"/>
      <c r="I846" s="1840"/>
      <c r="J846" s="1840"/>
      <c r="K846" s="1840"/>
      <c r="L846" s="1840"/>
      <c r="M846" s="576"/>
      <c r="N846" s="303"/>
      <c r="O846" s="302" t="str">
        <f t="shared" si="36"/>
        <v/>
      </c>
      <c r="P846" s="304" t="str">
        <f t="shared" si="37"/>
        <v/>
      </c>
      <c r="Q846" s="47"/>
      <c r="R846" s="341"/>
      <c r="S846" s="33"/>
      <c r="T846" s="33"/>
      <c r="U846" s="33"/>
      <c r="V846" s="33"/>
      <c r="W846" s="33"/>
      <c r="X846" s="33"/>
    </row>
    <row r="847" spans="1:24" s="39" customFormat="1" ht="23.65" customHeight="1">
      <c r="A847" s="216"/>
      <c r="B847" s="156"/>
      <c r="C847" s="855"/>
      <c r="D847" s="1840"/>
      <c r="E847" s="1840"/>
      <c r="F847" s="1840"/>
      <c r="G847" s="1840"/>
      <c r="H847" s="1840"/>
      <c r="I847" s="1840"/>
      <c r="J847" s="1840"/>
      <c r="K847" s="1840"/>
      <c r="L847" s="1840"/>
      <c r="M847" s="576"/>
      <c r="N847" s="303"/>
      <c r="O847" s="302" t="str">
        <f t="shared" si="36"/>
        <v/>
      </c>
      <c r="P847" s="304" t="str">
        <f t="shared" si="37"/>
        <v/>
      </c>
      <c r="Q847" s="47"/>
      <c r="R847" s="341"/>
      <c r="S847" s="33"/>
      <c r="T847" s="33"/>
      <c r="U847" s="33"/>
      <c r="V847" s="33"/>
      <c r="W847" s="33"/>
      <c r="X847" s="33"/>
    </row>
    <row r="848" spans="1:24" s="39" customFormat="1" ht="23.65" customHeight="1">
      <c r="A848" s="216"/>
      <c r="B848" s="156"/>
      <c r="C848" s="855"/>
      <c r="D848" s="1840"/>
      <c r="E848" s="1840"/>
      <c r="F848" s="1840"/>
      <c r="G848" s="1840"/>
      <c r="H848" s="1840"/>
      <c r="I848" s="1840"/>
      <c r="J848" s="1840"/>
      <c r="K848" s="1840"/>
      <c r="L848" s="1840"/>
      <c r="M848" s="576"/>
      <c r="N848" s="303"/>
      <c r="O848" s="302" t="str">
        <f t="shared" si="36"/>
        <v/>
      </c>
      <c r="P848" s="304" t="str">
        <f>IF(M848="DIE",C848*N848,"")</f>
        <v/>
      </c>
      <c r="Q848" s="47"/>
      <c r="R848" s="341"/>
      <c r="S848" s="33"/>
      <c r="T848" s="33"/>
      <c r="U848" s="33"/>
      <c r="V848" s="33"/>
      <c r="W848" s="33"/>
      <c r="X848" s="33"/>
    </row>
    <row r="849" spans="1:243" s="39" customFormat="1" ht="23.65" customHeight="1">
      <c r="A849" s="216"/>
      <c r="B849" s="156"/>
      <c r="C849" s="855"/>
      <c r="D849" s="1840"/>
      <c r="E849" s="1840"/>
      <c r="F849" s="1840"/>
      <c r="G849" s="1840"/>
      <c r="H849" s="1840"/>
      <c r="I849" s="1840"/>
      <c r="J849" s="1840"/>
      <c r="K849" s="1840"/>
      <c r="L849" s="1840"/>
      <c r="M849" s="576"/>
      <c r="N849" s="303"/>
      <c r="O849" s="302" t="str">
        <f t="shared" si="36"/>
        <v/>
      </c>
      <c r="P849" s="304" t="str">
        <f>IF(M849="DIE",C849*N849,"")</f>
        <v/>
      </c>
      <c r="Q849" s="47"/>
      <c r="R849" s="341"/>
      <c r="S849" s="33"/>
      <c r="T849" s="33"/>
      <c r="U849" s="33"/>
      <c r="V849" s="33"/>
      <c r="W849" s="33"/>
      <c r="X849" s="33"/>
    </row>
    <row r="850" spans="1:243" s="42" customFormat="1" ht="6" customHeight="1">
      <c r="A850" s="363"/>
      <c r="B850" s="18"/>
      <c r="C850" s="822"/>
      <c r="D850" s="822"/>
      <c r="E850" s="823"/>
      <c r="F850" s="823"/>
      <c r="G850" s="823"/>
      <c r="H850" s="823"/>
      <c r="I850" s="823"/>
      <c r="J850" s="823"/>
      <c r="K850" s="822"/>
      <c r="L850" s="822"/>
      <c r="M850" s="18"/>
      <c r="N850" s="18"/>
      <c r="O850" s="258"/>
      <c r="P850" s="258"/>
      <c r="Q850" s="1"/>
      <c r="R850" s="374"/>
      <c r="S850" s="34"/>
      <c r="T850" s="34"/>
      <c r="U850" s="34"/>
      <c r="V850" s="34"/>
      <c r="W850" s="34"/>
      <c r="X850" s="34"/>
    </row>
    <row r="851" spans="1:243" s="38" customFormat="1" ht="21" customHeight="1">
      <c r="A851" s="370"/>
      <c r="B851" s="1864" t="s">
        <v>68</v>
      </c>
      <c r="C851" s="1866"/>
      <c r="D851" s="1866"/>
      <c r="E851" s="1866"/>
      <c r="F851" s="1866"/>
      <c r="G851" s="1866"/>
      <c r="H851" s="1866"/>
      <c r="I851" s="1866"/>
      <c r="J851" s="1866"/>
      <c r="K851" s="1866"/>
      <c r="L851" s="1866"/>
      <c r="M851" s="1865"/>
      <c r="N851" s="1865"/>
      <c r="O851" s="1865"/>
      <c r="P851" s="1865"/>
      <c r="Q851" s="1867"/>
      <c r="R851" s="388"/>
      <c r="S851" s="37"/>
      <c r="T851" s="37"/>
      <c r="U851" s="37"/>
      <c r="V851" s="37"/>
      <c r="W851" s="37"/>
      <c r="X851" s="37"/>
    </row>
    <row r="852" spans="1:243" s="39" customFormat="1" ht="12.75" customHeight="1">
      <c r="A852" s="363"/>
      <c r="B852" s="27" t="str">
        <f>'1-MPN'!$B$64</f>
        <v>FAPESP,  SETEMBRO DE 2015</v>
      </c>
      <c r="C852" s="824"/>
      <c r="D852" s="824"/>
      <c r="E852" s="826"/>
      <c r="F852" s="826"/>
      <c r="G852" s="826"/>
      <c r="H852" s="826"/>
      <c r="I852" s="826"/>
      <c r="J852" s="826"/>
      <c r="K852" s="824"/>
      <c r="L852" s="824"/>
      <c r="M852" s="3"/>
      <c r="N852" s="3"/>
      <c r="O852" s="118"/>
      <c r="P852" s="118"/>
      <c r="Q852" s="118">
        <v>1</v>
      </c>
      <c r="R852" s="373"/>
      <c r="S852" s="33"/>
      <c r="T852" s="33"/>
      <c r="U852" s="33"/>
      <c r="V852" s="33"/>
      <c r="W852" s="33"/>
      <c r="X852" s="33"/>
    </row>
    <row r="853" spans="1:243" s="51" customFormat="1" ht="18">
      <c r="A853" s="573"/>
      <c r="B853" s="310" t="str">
        <f>B798</f>
        <v>8- DESPESAS COM DIÁRIAS NO PAÍS E NO EXTERIOR</v>
      </c>
      <c r="C853" s="832"/>
      <c r="D853" s="832"/>
      <c r="E853" s="831"/>
      <c r="F853" s="831"/>
      <c r="G853" s="831"/>
      <c r="H853" s="831"/>
      <c r="I853" s="831"/>
      <c r="J853" s="832"/>
      <c r="K853" s="831"/>
      <c r="L853" s="831"/>
      <c r="R853" s="573"/>
    </row>
    <row r="854" spans="1:243" s="38" customFormat="1" ht="31.5" customHeight="1">
      <c r="A854" s="370"/>
      <c r="B854" s="567" t="s">
        <v>1</v>
      </c>
      <c r="C854" s="814" t="s">
        <v>7</v>
      </c>
      <c r="D854" s="1581" t="s">
        <v>8</v>
      </c>
      <c r="E854" s="1581"/>
      <c r="F854" s="1581"/>
      <c r="G854" s="1581"/>
      <c r="H854" s="1581"/>
      <c r="I854" s="1581"/>
      <c r="J854" s="1581"/>
      <c r="K854" s="1581"/>
      <c r="L854" s="1581"/>
      <c r="M854" s="305" t="s">
        <v>142</v>
      </c>
      <c r="N854" s="566" t="s">
        <v>3</v>
      </c>
      <c r="O854" s="419" t="s">
        <v>108</v>
      </c>
      <c r="P854" s="419" t="s">
        <v>110</v>
      </c>
      <c r="Q854" s="567" t="s">
        <v>2</v>
      </c>
      <c r="R854" s="388"/>
      <c r="S854" s="37"/>
      <c r="T854" s="37"/>
      <c r="U854" s="37"/>
      <c r="V854" s="37"/>
      <c r="W854" s="37"/>
      <c r="X854" s="37"/>
    </row>
    <row r="855" spans="1:243" s="39" customFormat="1" ht="23.65" customHeight="1">
      <c r="A855" s="216"/>
      <c r="B855" s="156"/>
      <c r="C855" s="855"/>
      <c r="D855" s="1840"/>
      <c r="E855" s="1840"/>
      <c r="F855" s="1840"/>
      <c r="G855" s="1840"/>
      <c r="H855" s="1840"/>
      <c r="I855" s="1840"/>
      <c r="J855" s="1840"/>
      <c r="K855" s="1840"/>
      <c r="L855" s="1840"/>
      <c r="M855" s="576"/>
      <c r="N855" s="303"/>
      <c r="O855" s="302" t="str">
        <f t="shared" ref="O855:O895" si="38">IF(M855="DIP",C855*N855,"")</f>
        <v/>
      </c>
      <c r="P855" s="304" t="str">
        <f t="shared" ref="P855:P895" si="39">IF(M855="DIE",C855*N855,"")</f>
        <v/>
      </c>
      <c r="Q855" s="47"/>
      <c r="R855" s="341"/>
      <c r="S855" s="33"/>
      <c r="T855" s="33"/>
      <c r="U855" s="33"/>
      <c r="V855" s="33"/>
      <c r="W855" s="33"/>
      <c r="X855" s="33"/>
      <c r="IH855" s="40"/>
      <c r="II855" s="41"/>
    </row>
    <row r="856" spans="1:243" s="39" customFormat="1" ht="23.65" customHeight="1">
      <c r="A856" s="216"/>
      <c r="B856" s="156"/>
      <c r="C856" s="855"/>
      <c r="D856" s="1840"/>
      <c r="E856" s="1840"/>
      <c r="F856" s="1840"/>
      <c r="G856" s="1840"/>
      <c r="H856" s="1840"/>
      <c r="I856" s="1840"/>
      <c r="J856" s="1840"/>
      <c r="K856" s="1840"/>
      <c r="L856" s="1840"/>
      <c r="M856" s="576"/>
      <c r="N856" s="303"/>
      <c r="O856" s="302" t="str">
        <f t="shared" si="38"/>
        <v/>
      </c>
      <c r="P856" s="304" t="str">
        <f t="shared" si="39"/>
        <v/>
      </c>
      <c r="Q856" s="47"/>
      <c r="R856" s="341"/>
      <c r="S856" s="33"/>
      <c r="T856" s="33"/>
      <c r="U856" s="33"/>
      <c r="V856" s="33"/>
      <c r="W856" s="33"/>
      <c r="X856" s="33"/>
      <c r="IH856" s="40"/>
      <c r="II856" s="41"/>
    </row>
    <row r="857" spans="1:243" s="39" customFormat="1" ht="23.65" customHeight="1">
      <c r="A857" s="216"/>
      <c r="B857" s="156"/>
      <c r="C857" s="855"/>
      <c r="D857" s="1840"/>
      <c r="E857" s="1840"/>
      <c r="F857" s="1840"/>
      <c r="G857" s="1840"/>
      <c r="H857" s="1840"/>
      <c r="I857" s="1840"/>
      <c r="J857" s="1840"/>
      <c r="K857" s="1840"/>
      <c r="L857" s="1840"/>
      <c r="M857" s="576"/>
      <c r="N857" s="303"/>
      <c r="O857" s="302" t="str">
        <f t="shared" si="38"/>
        <v/>
      </c>
      <c r="P857" s="304" t="str">
        <f t="shared" si="39"/>
        <v/>
      </c>
      <c r="Q857" s="47"/>
      <c r="R857" s="341"/>
      <c r="S857" s="33"/>
      <c r="T857" s="33"/>
      <c r="U857" s="33"/>
      <c r="V857" s="33"/>
      <c r="W857" s="33"/>
      <c r="X857" s="33"/>
      <c r="IH857" s="41"/>
      <c r="II857" s="41"/>
    </row>
    <row r="858" spans="1:243" s="39" customFormat="1" ht="23.65" customHeight="1">
      <c r="A858" s="216"/>
      <c r="B858" s="156"/>
      <c r="C858" s="855"/>
      <c r="D858" s="1840"/>
      <c r="E858" s="1840"/>
      <c r="F858" s="1840"/>
      <c r="G858" s="1840"/>
      <c r="H858" s="1840"/>
      <c r="I858" s="1840"/>
      <c r="J858" s="1840"/>
      <c r="K858" s="1840"/>
      <c r="L858" s="1840"/>
      <c r="M858" s="576"/>
      <c r="N858" s="303"/>
      <c r="O858" s="302" t="str">
        <f t="shared" si="38"/>
        <v/>
      </c>
      <c r="P858" s="304" t="str">
        <f t="shared" si="39"/>
        <v/>
      </c>
      <c r="Q858" s="47"/>
      <c r="R858" s="341"/>
      <c r="S858" s="33"/>
      <c r="T858" s="33"/>
      <c r="U858" s="33"/>
      <c r="V858" s="33"/>
      <c r="W858" s="33"/>
      <c r="X858" s="33"/>
      <c r="IH858" s="41"/>
      <c r="II858" s="41"/>
    </row>
    <row r="859" spans="1:243" s="39" customFormat="1" ht="23.65" customHeight="1">
      <c r="A859" s="216"/>
      <c r="B859" s="156"/>
      <c r="C859" s="855"/>
      <c r="D859" s="1840"/>
      <c r="E859" s="1840"/>
      <c r="F859" s="1840"/>
      <c r="G859" s="1840"/>
      <c r="H859" s="1840"/>
      <c r="I859" s="1840"/>
      <c r="J859" s="1840"/>
      <c r="K859" s="1840"/>
      <c r="L859" s="1840"/>
      <c r="M859" s="576"/>
      <c r="N859" s="303"/>
      <c r="O859" s="302" t="str">
        <f t="shared" si="38"/>
        <v/>
      </c>
      <c r="P859" s="304" t="str">
        <f t="shared" si="39"/>
        <v/>
      </c>
      <c r="Q859" s="47"/>
      <c r="R859" s="341"/>
      <c r="S859" s="33"/>
      <c r="T859" s="33"/>
      <c r="U859" s="33"/>
      <c r="V859" s="33"/>
      <c r="W859" s="33"/>
      <c r="X859" s="33"/>
    </row>
    <row r="860" spans="1:243" s="39" customFormat="1" ht="23.65" customHeight="1">
      <c r="A860" s="216"/>
      <c r="B860" s="156"/>
      <c r="C860" s="855"/>
      <c r="D860" s="1840"/>
      <c r="E860" s="1840"/>
      <c r="F860" s="1840"/>
      <c r="G860" s="1840"/>
      <c r="H860" s="1840"/>
      <c r="I860" s="1840"/>
      <c r="J860" s="1840"/>
      <c r="K860" s="1840"/>
      <c r="L860" s="1840"/>
      <c r="M860" s="576"/>
      <c r="N860" s="303"/>
      <c r="O860" s="302" t="str">
        <f t="shared" si="38"/>
        <v/>
      </c>
      <c r="P860" s="304" t="str">
        <f t="shared" si="39"/>
        <v/>
      </c>
      <c r="Q860" s="47"/>
      <c r="R860" s="341"/>
      <c r="S860" s="33"/>
      <c r="T860" s="33"/>
      <c r="U860" s="33"/>
      <c r="V860" s="33"/>
      <c r="W860" s="33"/>
      <c r="X860" s="33"/>
    </row>
    <row r="861" spans="1:243" s="39" customFormat="1" ht="23.65" customHeight="1">
      <c r="A861" s="216"/>
      <c r="B861" s="156"/>
      <c r="C861" s="855"/>
      <c r="D861" s="1840"/>
      <c r="E861" s="1840"/>
      <c r="F861" s="1840"/>
      <c r="G861" s="1840"/>
      <c r="H861" s="1840"/>
      <c r="I861" s="1840"/>
      <c r="J861" s="1840"/>
      <c r="K861" s="1840"/>
      <c r="L861" s="1840"/>
      <c r="M861" s="576"/>
      <c r="N861" s="303"/>
      <c r="O861" s="302" t="str">
        <f t="shared" si="38"/>
        <v/>
      </c>
      <c r="P861" s="304" t="str">
        <f t="shared" si="39"/>
        <v/>
      </c>
      <c r="Q861" s="47"/>
      <c r="R861" s="341"/>
      <c r="S861" s="33"/>
      <c r="T861" s="33"/>
      <c r="U861" s="33"/>
      <c r="V861" s="33"/>
      <c r="W861" s="33"/>
      <c r="X861" s="33"/>
    </row>
    <row r="862" spans="1:243" s="39" customFormat="1" ht="23.65" customHeight="1">
      <c r="A862" s="216"/>
      <c r="B862" s="156"/>
      <c r="C862" s="855"/>
      <c r="D862" s="1840"/>
      <c r="E862" s="1840"/>
      <c r="F862" s="1840"/>
      <c r="G862" s="1840"/>
      <c r="H862" s="1840"/>
      <c r="I862" s="1840"/>
      <c r="J862" s="1840"/>
      <c r="K862" s="1840"/>
      <c r="L862" s="1840"/>
      <c r="M862" s="576"/>
      <c r="N862" s="303"/>
      <c r="O862" s="302" t="str">
        <f t="shared" si="38"/>
        <v/>
      </c>
      <c r="P862" s="304" t="str">
        <f t="shared" si="39"/>
        <v/>
      </c>
      <c r="Q862" s="47"/>
      <c r="R862" s="341"/>
      <c r="S862" s="33"/>
      <c r="T862" s="33"/>
      <c r="U862" s="33"/>
      <c r="V862" s="33"/>
      <c r="W862" s="33"/>
      <c r="X862" s="33"/>
    </row>
    <row r="863" spans="1:243" s="39" customFormat="1" ht="23.65" customHeight="1">
      <c r="A863" s="216"/>
      <c r="B863" s="156"/>
      <c r="C863" s="855"/>
      <c r="D863" s="1840"/>
      <c r="E863" s="1840"/>
      <c r="F863" s="1840"/>
      <c r="G863" s="1840"/>
      <c r="H863" s="1840"/>
      <c r="I863" s="1840"/>
      <c r="J863" s="1840"/>
      <c r="K863" s="1840"/>
      <c r="L863" s="1840"/>
      <c r="M863" s="576"/>
      <c r="N863" s="303"/>
      <c r="O863" s="302" t="str">
        <f t="shared" si="38"/>
        <v/>
      </c>
      <c r="P863" s="304" t="str">
        <f t="shared" si="39"/>
        <v/>
      </c>
      <c r="Q863" s="47"/>
      <c r="R863" s="341"/>
      <c r="S863" s="33"/>
      <c r="T863" s="33"/>
      <c r="U863" s="33"/>
      <c r="V863" s="33"/>
      <c r="W863" s="33"/>
      <c r="X863" s="33"/>
    </row>
    <row r="864" spans="1:243" s="39" customFormat="1" ht="23.65" customHeight="1">
      <c r="A864" s="216"/>
      <c r="B864" s="156"/>
      <c r="C864" s="855"/>
      <c r="D864" s="1840"/>
      <c r="E864" s="1840"/>
      <c r="F864" s="1840"/>
      <c r="G864" s="1840"/>
      <c r="H864" s="1840"/>
      <c r="I864" s="1840"/>
      <c r="J864" s="1840"/>
      <c r="K864" s="1840"/>
      <c r="L864" s="1840"/>
      <c r="M864" s="576"/>
      <c r="N864" s="303"/>
      <c r="O864" s="302" t="str">
        <f t="shared" si="38"/>
        <v/>
      </c>
      <c r="P864" s="304" t="str">
        <f t="shared" si="39"/>
        <v/>
      </c>
      <c r="Q864" s="47"/>
      <c r="R864" s="341"/>
      <c r="S864" s="33"/>
      <c r="T864" s="33"/>
      <c r="U864" s="33"/>
      <c r="V864" s="33"/>
      <c r="W864" s="33"/>
      <c r="X864" s="33"/>
    </row>
    <row r="865" spans="1:243" s="39" customFormat="1" ht="23.65" customHeight="1">
      <c r="A865" s="216"/>
      <c r="B865" s="156"/>
      <c r="C865" s="855"/>
      <c r="D865" s="1840"/>
      <c r="E865" s="1840"/>
      <c r="F865" s="1840"/>
      <c r="G865" s="1840"/>
      <c r="H865" s="1840"/>
      <c r="I865" s="1840"/>
      <c r="J865" s="1840"/>
      <c r="K865" s="1840"/>
      <c r="L865" s="1840"/>
      <c r="M865" s="576"/>
      <c r="N865" s="303"/>
      <c r="O865" s="302" t="str">
        <f t="shared" si="38"/>
        <v/>
      </c>
      <c r="P865" s="304" t="str">
        <f t="shared" si="39"/>
        <v/>
      </c>
      <c r="Q865" s="47"/>
      <c r="R865" s="341"/>
      <c r="S865" s="33"/>
      <c r="T865" s="33"/>
      <c r="U865" s="33"/>
      <c r="V865" s="33"/>
      <c r="W865" s="33"/>
      <c r="X865" s="33"/>
      <c r="IH865" s="40"/>
      <c r="II865" s="41"/>
    </row>
    <row r="866" spans="1:243" s="39" customFormat="1" ht="23.65" customHeight="1">
      <c r="A866" s="216"/>
      <c r="B866" s="156"/>
      <c r="C866" s="855"/>
      <c r="D866" s="1840"/>
      <c r="E866" s="1840"/>
      <c r="F866" s="1840"/>
      <c r="G866" s="1840"/>
      <c r="H866" s="1840"/>
      <c r="I866" s="1840"/>
      <c r="J866" s="1840"/>
      <c r="K866" s="1840"/>
      <c r="L866" s="1840"/>
      <c r="M866" s="576"/>
      <c r="N866" s="303"/>
      <c r="O866" s="302" t="str">
        <f t="shared" si="38"/>
        <v/>
      </c>
      <c r="P866" s="304" t="str">
        <f t="shared" si="39"/>
        <v/>
      </c>
      <c r="Q866" s="47"/>
      <c r="R866" s="341"/>
      <c r="S866" s="33"/>
      <c r="T866" s="33"/>
      <c r="U866" s="33"/>
      <c r="V866" s="33"/>
      <c r="W866" s="33"/>
      <c r="X866" s="33"/>
      <c r="IH866" s="41"/>
      <c r="II866" s="41"/>
    </row>
    <row r="867" spans="1:243" s="39" customFormat="1" ht="23.65" customHeight="1">
      <c r="A867" s="216"/>
      <c r="B867" s="156"/>
      <c r="C867" s="855"/>
      <c r="D867" s="1840"/>
      <c r="E867" s="1840"/>
      <c r="F867" s="1840"/>
      <c r="G867" s="1840"/>
      <c r="H867" s="1840"/>
      <c r="I867" s="1840"/>
      <c r="J867" s="1840"/>
      <c r="K867" s="1840"/>
      <c r="L867" s="1840"/>
      <c r="M867" s="576"/>
      <c r="N867" s="303"/>
      <c r="O867" s="302" t="str">
        <f t="shared" si="38"/>
        <v/>
      </c>
      <c r="P867" s="304" t="str">
        <f t="shared" si="39"/>
        <v/>
      </c>
      <c r="Q867" s="47"/>
      <c r="R867" s="341"/>
      <c r="S867" s="33"/>
      <c r="T867" s="33"/>
      <c r="U867" s="33"/>
      <c r="V867" s="33"/>
      <c r="W867" s="33"/>
      <c r="X867" s="33"/>
      <c r="IH867" s="41"/>
      <c r="II867" s="41"/>
    </row>
    <row r="868" spans="1:243" s="39" customFormat="1" ht="23.65" customHeight="1">
      <c r="A868" s="216"/>
      <c r="B868" s="156"/>
      <c r="C868" s="855"/>
      <c r="D868" s="1840"/>
      <c r="E868" s="1840"/>
      <c r="F868" s="1840"/>
      <c r="G868" s="1840"/>
      <c r="H868" s="1840"/>
      <c r="I868" s="1840"/>
      <c r="J868" s="1840"/>
      <c r="K868" s="1840"/>
      <c r="L868" s="1840"/>
      <c r="M868" s="576"/>
      <c r="N868" s="303"/>
      <c r="O868" s="302" t="str">
        <f t="shared" si="38"/>
        <v/>
      </c>
      <c r="P868" s="304" t="str">
        <f t="shared" si="39"/>
        <v/>
      </c>
      <c r="Q868" s="47"/>
      <c r="R868" s="341"/>
      <c r="S868" s="33"/>
      <c r="T868" s="33"/>
      <c r="U868" s="33"/>
      <c r="V868" s="33"/>
      <c r="W868" s="33"/>
      <c r="X868" s="33"/>
    </row>
    <row r="869" spans="1:243" s="39" customFormat="1" ht="23.65" customHeight="1">
      <c r="A869" s="216"/>
      <c r="B869" s="156"/>
      <c r="C869" s="855"/>
      <c r="D869" s="1840"/>
      <c r="E869" s="1840"/>
      <c r="F869" s="1840"/>
      <c r="G869" s="1840"/>
      <c r="H869" s="1840"/>
      <c r="I869" s="1840"/>
      <c r="J869" s="1840"/>
      <c r="K869" s="1840"/>
      <c r="L869" s="1840"/>
      <c r="M869" s="576"/>
      <c r="N869" s="303"/>
      <c r="O869" s="302" t="str">
        <f t="shared" si="38"/>
        <v/>
      </c>
      <c r="P869" s="304" t="str">
        <f t="shared" si="39"/>
        <v/>
      </c>
      <c r="Q869" s="47"/>
      <c r="R869" s="341"/>
      <c r="S869" s="33"/>
      <c r="T869" s="33"/>
      <c r="U869" s="33"/>
      <c r="V869" s="33"/>
      <c r="W869" s="33"/>
      <c r="X869" s="33"/>
      <c r="IH869" s="41"/>
      <c r="II869" s="41"/>
    </row>
    <row r="870" spans="1:243" s="39" customFormat="1" ht="23.65" customHeight="1">
      <c r="A870" s="216"/>
      <c r="B870" s="156"/>
      <c r="C870" s="156"/>
      <c r="D870" s="1840"/>
      <c r="E870" s="1840"/>
      <c r="F870" s="1840"/>
      <c r="G870" s="1840"/>
      <c r="H870" s="1840"/>
      <c r="I870" s="1840"/>
      <c r="J870" s="1840"/>
      <c r="K870" s="1840"/>
      <c r="L870" s="1841"/>
      <c r="M870" s="576"/>
      <c r="N870" s="303"/>
      <c r="O870" s="302" t="str">
        <f t="shared" si="38"/>
        <v/>
      </c>
      <c r="P870" s="304" t="str">
        <f t="shared" si="39"/>
        <v/>
      </c>
      <c r="Q870" s="47"/>
      <c r="R870" s="341"/>
      <c r="S870" s="33"/>
      <c r="T870" s="33"/>
      <c r="U870" s="33"/>
      <c r="V870" s="33"/>
      <c r="W870" s="33"/>
      <c r="X870" s="33"/>
    </row>
    <row r="871" spans="1:243" s="39" customFormat="1" ht="23.65" customHeight="1">
      <c r="A871" s="216"/>
      <c r="B871" s="156"/>
      <c r="C871" s="156"/>
      <c r="D871" s="1840"/>
      <c r="E871" s="1840"/>
      <c r="F871" s="1840"/>
      <c r="G871" s="1840"/>
      <c r="H871" s="1840"/>
      <c r="I871" s="1840"/>
      <c r="J871" s="1840"/>
      <c r="K871" s="1840"/>
      <c r="L871" s="1841"/>
      <c r="M871" s="576"/>
      <c r="N871" s="303"/>
      <c r="O871" s="302" t="str">
        <f t="shared" si="38"/>
        <v/>
      </c>
      <c r="P871" s="304" t="str">
        <f t="shared" si="39"/>
        <v/>
      </c>
      <c r="Q871" s="47"/>
      <c r="R871" s="341"/>
      <c r="S871" s="33"/>
      <c r="T871" s="33"/>
      <c r="U871" s="33"/>
      <c r="V871" s="33"/>
      <c r="W871" s="33"/>
      <c r="X871" s="33"/>
    </row>
    <row r="872" spans="1:243" s="39" customFormat="1" ht="23.65" customHeight="1">
      <c r="A872" s="216"/>
      <c r="B872" s="156"/>
      <c r="C872" s="156"/>
      <c r="D872" s="1840"/>
      <c r="E872" s="1840"/>
      <c r="F872" s="1840"/>
      <c r="G872" s="1840"/>
      <c r="H872" s="1840"/>
      <c r="I872" s="1840"/>
      <c r="J872" s="1840"/>
      <c r="K872" s="1840"/>
      <c r="L872" s="1841"/>
      <c r="M872" s="576"/>
      <c r="N872" s="303"/>
      <c r="O872" s="302" t="str">
        <f t="shared" si="38"/>
        <v/>
      </c>
      <c r="P872" s="304" t="str">
        <f t="shared" si="39"/>
        <v/>
      </c>
      <c r="Q872" s="47"/>
      <c r="R872" s="341"/>
      <c r="S872" s="33"/>
      <c r="T872" s="33"/>
      <c r="U872" s="33"/>
      <c r="V872" s="33"/>
      <c r="W872" s="33"/>
      <c r="X872" s="33"/>
    </row>
    <row r="873" spans="1:243" s="39" customFormat="1" ht="23.65" customHeight="1">
      <c r="A873" s="216"/>
      <c r="B873" s="156"/>
      <c r="C873" s="156"/>
      <c r="D873" s="1840"/>
      <c r="E873" s="1840"/>
      <c r="F873" s="1840"/>
      <c r="G873" s="1840"/>
      <c r="H873" s="1840"/>
      <c r="I873" s="1840"/>
      <c r="J873" s="1840"/>
      <c r="K873" s="1840"/>
      <c r="L873" s="1841"/>
      <c r="M873" s="576"/>
      <c r="N873" s="303"/>
      <c r="O873" s="302" t="str">
        <f t="shared" si="38"/>
        <v/>
      </c>
      <c r="P873" s="304" t="str">
        <f t="shared" si="39"/>
        <v/>
      </c>
      <c r="Q873" s="47"/>
      <c r="R873" s="341"/>
      <c r="S873" s="33"/>
      <c r="T873" s="33"/>
      <c r="U873" s="33"/>
      <c r="V873" s="33"/>
      <c r="W873" s="33"/>
      <c r="X873" s="33"/>
    </row>
    <row r="874" spans="1:243" s="39" customFormat="1" ht="23.65" customHeight="1">
      <c r="A874" s="216"/>
      <c r="B874" s="156"/>
      <c r="C874" s="156"/>
      <c r="D874" s="1840"/>
      <c r="E874" s="1840"/>
      <c r="F874" s="1840"/>
      <c r="G874" s="1840"/>
      <c r="H874" s="1840"/>
      <c r="I874" s="1840"/>
      <c r="J874" s="1840"/>
      <c r="K874" s="1840"/>
      <c r="L874" s="1841"/>
      <c r="M874" s="576"/>
      <c r="N874" s="303"/>
      <c r="O874" s="302" t="str">
        <f t="shared" si="38"/>
        <v/>
      </c>
      <c r="P874" s="304" t="str">
        <f t="shared" si="39"/>
        <v/>
      </c>
      <c r="Q874" s="47"/>
      <c r="R874" s="341"/>
      <c r="S874" s="33"/>
      <c r="T874" s="33"/>
      <c r="U874" s="33"/>
      <c r="V874" s="33"/>
      <c r="W874" s="33"/>
      <c r="X874" s="33"/>
    </row>
    <row r="875" spans="1:243" s="39" customFormat="1" ht="23.65" customHeight="1">
      <c r="A875" s="216"/>
      <c r="B875" s="156"/>
      <c r="C875" s="156"/>
      <c r="D875" s="1840"/>
      <c r="E875" s="1840"/>
      <c r="F875" s="1840"/>
      <c r="G875" s="1840"/>
      <c r="H875" s="1840"/>
      <c r="I875" s="1840"/>
      <c r="J875" s="1840"/>
      <c r="K875" s="1840"/>
      <c r="L875" s="1841"/>
      <c r="M875" s="576"/>
      <c r="N875" s="303"/>
      <c r="O875" s="302" t="str">
        <f t="shared" si="38"/>
        <v/>
      </c>
      <c r="P875" s="304" t="str">
        <f t="shared" si="39"/>
        <v/>
      </c>
      <c r="Q875" s="47"/>
      <c r="R875" s="341"/>
      <c r="S875" s="33"/>
      <c r="T875" s="33"/>
      <c r="U875" s="33"/>
      <c r="V875" s="33"/>
      <c r="W875" s="33"/>
      <c r="X875" s="33"/>
    </row>
    <row r="876" spans="1:243" s="39" customFormat="1" ht="23.65" customHeight="1">
      <c r="A876" s="216"/>
      <c r="B876" s="156"/>
      <c r="C876" s="156"/>
      <c r="D876" s="1840"/>
      <c r="E876" s="1840"/>
      <c r="F876" s="1840"/>
      <c r="G876" s="1840"/>
      <c r="H876" s="1840"/>
      <c r="I876" s="1840"/>
      <c r="J876" s="1840"/>
      <c r="K876" s="1840"/>
      <c r="L876" s="1841"/>
      <c r="M876" s="576"/>
      <c r="N876" s="303"/>
      <c r="O876" s="302" t="str">
        <f t="shared" si="38"/>
        <v/>
      </c>
      <c r="P876" s="304" t="str">
        <f t="shared" si="39"/>
        <v/>
      </c>
      <c r="Q876" s="47"/>
      <c r="R876" s="341"/>
      <c r="S876" s="33"/>
      <c r="T876" s="33"/>
      <c r="U876" s="33"/>
      <c r="V876" s="33"/>
      <c r="W876" s="33"/>
      <c r="X876" s="33"/>
    </row>
    <row r="877" spans="1:243" s="39" customFormat="1" ht="23.65" customHeight="1">
      <c r="A877" s="216"/>
      <c r="B877" s="156"/>
      <c r="C877" s="156"/>
      <c r="D877" s="1840"/>
      <c r="E877" s="1840"/>
      <c r="F877" s="1840"/>
      <c r="G877" s="1840"/>
      <c r="H877" s="1840"/>
      <c r="I877" s="1840"/>
      <c r="J877" s="1840"/>
      <c r="K877" s="1840"/>
      <c r="L877" s="1841"/>
      <c r="M877" s="576"/>
      <c r="N877" s="303"/>
      <c r="O877" s="302" t="str">
        <f t="shared" si="38"/>
        <v/>
      </c>
      <c r="P877" s="304" t="str">
        <f t="shared" si="39"/>
        <v/>
      </c>
      <c r="Q877" s="47"/>
      <c r="R877" s="341"/>
      <c r="S877" s="33"/>
      <c r="T877" s="33"/>
      <c r="U877" s="33"/>
      <c r="V877" s="33"/>
      <c r="W877" s="33"/>
      <c r="X877" s="33"/>
    </row>
    <row r="878" spans="1:243" s="39" customFormat="1" ht="23.65" customHeight="1">
      <c r="A878" s="216"/>
      <c r="B878" s="156"/>
      <c r="C878" s="156"/>
      <c r="D878" s="1840"/>
      <c r="E878" s="1840"/>
      <c r="F878" s="1840"/>
      <c r="G878" s="1840"/>
      <c r="H878" s="1840"/>
      <c r="I878" s="1840"/>
      <c r="J878" s="1840"/>
      <c r="K878" s="1840"/>
      <c r="L878" s="1841"/>
      <c r="M878" s="576"/>
      <c r="N878" s="303"/>
      <c r="O878" s="302" t="str">
        <f t="shared" si="38"/>
        <v/>
      </c>
      <c r="P878" s="304" t="str">
        <f t="shared" si="39"/>
        <v/>
      </c>
      <c r="Q878" s="47"/>
      <c r="R878" s="341"/>
      <c r="S878" s="33"/>
      <c r="T878" s="33"/>
      <c r="U878" s="33"/>
      <c r="V878" s="33"/>
      <c r="W878" s="33"/>
      <c r="X878" s="33"/>
    </row>
    <row r="879" spans="1:243" s="39" customFormat="1" ht="23.65" customHeight="1">
      <c r="A879" s="216"/>
      <c r="B879" s="156"/>
      <c r="C879" s="156"/>
      <c r="D879" s="1840"/>
      <c r="E879" s="1840"/>
      <c r="F879" s="1840"/>
      <c r="G879" s="1840"/>
      <c r="H879" s="1840"/>
      <c r="I879" s="1840"/>
      <c r="J879" s="1840"/>
      <c r="K879" s="1840"/>
      <c r="L879" s="1841"/>
      <c r="M879" s="576"/>
      <c r="N879" s="303"/>
      <c r="O879" s="302" t="str">
        <f t="shared" si="38"/>
        <v/>
      </c>
      <c r="P879" s="304" t="str">
        <f t="shared" si="39"/>
        <v/>
      </c>
      <c r="Q879" s="47"/>
      <c r="R879" s="341"/>
      <c r="S879" s="33"/>
      <c r="T879" s="33"/>
      <c r="U879" s="33"/>
      <c r="V879" s="33"/>
      <c r="W879" s="33"/>
      <c r="X879" s="33"/>
    </row>
    <row r="880" spans="1:243" s="39" customFormat="1" ht="23.65" customHeight="1">
      <c r="A880" s="216"/>
      <c r="B880" s="156"/>
      <c r="C880" s="156"/>
      <c r="D880" s="1840"/>
      <c r="E880" s="1840"/>
      <c r="F880" s="1840"/>
      <c r="G880" s="1840"/>
      <c r="H880" s="1840"/>
      <c r="I880" s="1840"/>
      <c r="J880" s="1840"/>
      <c r="K880" s="1840"/>
      <c r="L880" s="1841"/>
      <c r="M880" s="576"/>
      <c r="N880" s="303"/>
      <c r="O880" s="302" t="str">
        <f t="shared" si="38"/>
        <v/>
      </c>
      <c r="P880" s="304" t="str">
        <f t="shared" si="39"/>
        <v/>
      </c>
      <c r="Q880" s="47"/>
      <c r="R880" s="341"/>
      <c r="S880" s="33"/>
      <c r="T880" s="33"/>
      <c r="U880" s="33"/>
      <c r="V880" s="33"/>
      <c r="W880" s="33"/>
      <c r="X880" s="33"/>
    </row>
    <row r="881" spans="1:24" s="39" customFormat="1" ht="23.65" customHeight="1">
      <c r="A881" s="216"/>
      <c r="B881" s="156"/>
      <c r="C881" s="156"/>
      <c r="D881" s="1840"/>
      <c r="E881" s="1840"/>
      <c r="F881" s="1840"/>
      <c r="G881" s="1840"/>
      <c r="H881" s="1840"/>
      <c r="I881" s="1840"/>
      <c r="J881" s="1840"/>
      <c r="K881" s="1840"/>
      <c r="L881" s="1841"/>
      <c r="M881" s="576"/>
      <c r="N881" s="303"/>
      <c r="O881" s="302" t="str">
        <f t="shared" si="38"/>
        <v/>
      </c>
      <c r="P881" s="304" t="str">
        <f t="shared" si="39"/>
        <v/>
      </c>
      <c r="Q881" s="47"/>
      <c r="R881" s="341"/>
      <c r="S881" s="33"/>
      <c r="T881" s="33"/>
      <c r="U881" s="33"/>
      <c r="V881" s="33"/>
      <c r="W881" s="33"/>
      <c r="X881" s="33"/>
    </row>
    <row r="882" spans="1:24" s="39" customFormat="1" ht="23.65" customHeight="1">
      <c r="A882" s="216"/>
      <c r="B882" s="156"/>
      <c r="C882" s="156"/>
      <c r="D882" s="1840"/>
      <c r="E882" s="1840"/>
      <c r="F882" s="1840"/>
      <c r="G882" s="1840"/>
      <c r="H882" s="1840"/>
      <c r="I882" s="1840"/>
      <c r="J882" s="1840"/>
      <c r="K882" s="1840"/>
      <c r="L882" s="1841"/>
      <c r="M882" s="576"/>
      <c r="N882" s="303"/>
      <c r="O882" s="302" t="str">
        <f t="shared" si="38"/>
        <v/>
      </c>
      <c r="P882" s="304" t="str">
        <f t="shared" si="39"/>
        <v/>
      </c>
      <c r="Q882" s="47"/>
      <c r="R882" s="341"/>
      <c r="S882" s="33"/>
      <c r="T882" s="33"/>
      <c r="U882" s="33"/>
      <c r="V882" s="33"/>
      <c r="W882" s="33"/>
      <c r="X882" s="33"/>
    </row>
    <row r="883" spans="1:24" s="39" customFormat="1" ht="23.65" customHeight="1">
      <c r="A883" s="216"/>
      <c r="B883" s="156"/>
      <c r="C883" s="156"/>
      <c r="D883" s="1840"/>
      <c r="E883" s="1840"/>
      <c r="F883" s="1840"/>
      <c r="G883" s="1840"/>
      <c r="H883" s="1840"/>
      <c r="I883" s="1840"/>
      <c r="J883" s="1840"/>
      <c r="K883" s="1840"/>
      <c r="L883" s="1841"/>
      <c r="M883" s="576"/>
      <c r="N883" s="303"/>
      <c r="O883" s="302" t="str">
        <f t="shared" si="38"/>
        <v/>
      </c>
      <c r="P883" s="304" t="str">
        <f t="shared" si="39"/>
        <v/>
      </c>
      <c r="Q883" s="47"/>
      <c r="R883" s="341"/>
      <c r="S883" s="33"/>
      <c r="T883" s="33"/>
      <c r="U883" s="33"/>
      <c r="V883" s="33"/>
      <c r="W883" s="33"/>
      <c r="X883" s="33"/>
    </row>
    <row r="884" spans="1:24" s="39" customFormat="1" ht="23.65" customHeight="1">
      <c r="A884" s="216"/>
      <c r="B884" s="156"/>
      <c r="C884" s="156"/>
      <c r="D884" s="1840"/>
      <c r="E884" s="1840"/>
      <c r="F884" s="1840"/>
      <c r="G884" s="1840"/>
      <c r="H884" s="1840"/>
      <c r="I884" s="1840"/>
      <c r="J884" s="1840"/>
      <c r="K884" s="1840"/>
      <c r="L884" s="1841"/>
      <c r="M884" s="576"/>
      <c r="N884" s="303"/>
      <c r="O884" s="302" t="str">
        <f t="shared" si="38"/>
        <v/>
      </c>
      <c r="P884" s="304" t="str">
        <f t="shared" si="39"/>
        <v/>
      </c>
      <c r="Q884" s="47"/>
      <c r="R884" s="341"/>
      <c r="S884" s="33"/>
      <c r="T884" s="33"/>
      <c r="U884" s="33"/>
      <c r="V884" s="33"/>
      <c r="W884" s="33"/>
      <c r="X884" s="33"/>
    </row>
    <row r="885" spans="1:24" s="39" customFormat="1" ht="23.65" customHeight="1">
      <c r="A885" s="216"/>
      <c r="B885" s="156"/>
      <c r="C885" s="156"/>
      <c r="D885" s="1840"/>
      <c r="E885" s="1840"/>
      <c r="F885" s="1840"/>
      <c r="G885" s="1840"/>
      <c r="H885" s="1840"/>
      <c r="I885" s="1840"/>
      <c r="J885" s="1840"/>
      <c r="K885" s="1840"/>
      <c r="L885" s="1841"/>
      <c r="M885" s="576"/>
      <c r="N885" s="303"/>
      <c r="O885" s="302" t="str">
        <f t="shared" si="38"/>
        <v/>
      </c>
      <c r="P885" s="304" t="str">
        <f t="shared" si="39"/>
        <v/>
      </c>
      <c r="Q885" s="47"/>
      <c r="R885" s="341"/>
      <c r="S885" s="33"/>
      <c r="T885" s="33"/>
      <c r="U885" s="33"/>
      <c r="V885" s="33"/>
      <c r="W885" s="33"/>
      <c r="X885" s="33"/>
    </row>
    <row r="886" spans="1:24" s="39" customFormat="1" ht="23.65" customHeight="1">
      <c r="A886" s="216"/>
      <c r="B886" s="156"/>
      <c r="C886" s="156"/>
      <c r="D886" s="1841"/>
      <c r="E886" s="1841"/>
      <c r="F886" s="1841"/>
      <c r="G886" s="1841"/>
      <c r="H886" s="1841"/>
      <c r="I886" s="1841"/>
      <c r="J886" s="1841"/>
      <c r="K886" s="1841"/>
      <c r="L886" s="1841"/>
      <c r="M886" s="576"/>
      <c r="N886" s="303"/>
      <c r="O886" s="302" t="str">
        <f t="shared" si="38"/>
        <v/>
      </c>
      <c r="P886" s="304" t="str">
        <f t="shared" si="39"/>
        <v/>
      </c>
      <c r="Q886" s="47"/>
      <c r="R886" s="341"/>
      <c r="S886" s="33"/>
      <c r="T886" s="33"/>
      <c r="U886" s="33"/>
      <c r="V886" s="33"/>
      <c r="W886" s="33"/>
      <c r="X886" s="33"/>
    </row>
    <row r="887" spans="1:24" s="39" customFormat="1" ht="23.65" customHeight="1">
      <c r="A887" s="216"/>
      <c r="B887" s="156"/>
      <c r="C887" s="855"/>
      <c r="D887" s="1840"/>
      <c r="E887" s="1840"/>
      <c r="F887" s="1840"/>
      <c r="G887" s="1840"/>
      <c r="H887" s="1840"/>
      <c r="I887" s="1840"/>
      <c r="J887" s="1840"/>
      <c r="K887" s="1840"/>
      <c r="L887" s="1840"/>
      <c r="M887" s="576"/>
      <c r="N887" s="303"/>
      <c r="O887" s="302" t="str">
        <f t="shared" si="38"/>
        <v/>
      </c>
      <c r="P887" s="304" t="str">
        <f t="shared" si="39"/>
        <v/>
      </c>
      <c r="Q887" s="47"/>
      <c r="R887" s="341"/>
      <c r="S887" s="33"/>
      <c r="T887" s="33"/>
      <c r="U887" s="33"/>
      <c r="V887" s="33"/>
      <c r="W887" s="33"/>
      <c r="X887" s="33"/>
    </row>
    <row r="888" spans="1:24" s="39" customFormat="1" ht="23.65" customHeight="1">
      <c r="A888" s="216"/>
      <c r="B888" s="156"/>
      <c r="C888" s="855"/>
      <c r="D888" s="1840"/>
      <c r="E888" s="1840"/>
      <c r="F888" s="1840"/>
      <c r="G888" s="1840"/>
      <c r="H888" s="1840"/>
      <c r="I888" s="1840"/>
      <c r="J888" s="1840"/>
      <c r="K888" s="1840"/>
      <c r="L888" s="1840"/>
      <c r="M888" s="576"/>
      <c r="N888" s="303"/>
      <c r="O888" s="302" t="str">
        <f t="shared" si="38"/>
        <v/>
      </c>
      <c r="P888" s="304" t="str">
        <f t="shared" si="39"/>
        <v/>
      </c>
      <c r="Q888" s="47"/>
      <c r="R888" s="341"/>
      <c r="S888" s="33"/>
      <c r="T888" s="33"/>
      <c r="U888" s="33"/>
      <c r="V888" s="33"/>
      <c r="W888" s="33"/>
      <c r="X888" s="33"/>
    </row>
    <row r="889" spans="1:24" s="39" customFormat="1" ht="23.65" customHeight="1">
      <c r="A889" s="216"/>
      <c r="B889" s="156"/>
      <c r="C889" s="855"/>
      <c r="D889" s="1840"/>
      <c r="E889" s="1840"/>
      <c r="F889" s="1840"/>
      <c r="G889" s="1840"/>
      <c r="H889" s="1840"/>
      <c r="I889" s="1840"/>
      <c r="J889" s="1840"/>
      <c r="K889" s="1840"/>
      <c r="L889" s="1840"/>
      <c r="M889" s="576"/>
      <c r="N889" s="303"/>
      <c r="O889" s="302" t="str">
        <f t="shared" si="38"/>
        <v/>
      </c>
      <c r="P889" s="304" t="str">
        <f t="shared" si="39"/>
        <v/>
      </c>
      <c r="Q889" s="47"/>
      <c r="R889" s="341"/>
      <c r="S889" s="33"/>
      <c r="T889" s="33"/>
      <c r="U889" s="33"/>
      <c r="V889" s="33"/>
      <c r="W889" s="33"/>
      <c r="X889" s="33"/>
    </row>
    <row r="890" spans="1:24" s="39" customFormat="1" ht="23.65" customHeight="1">
      <c r="A890" s="216"/>
      <c r="B890" s="156"/>
      <c r="C890" s="855"/>
      <c r="D890" s="1840"/>
      <c r="E890" s="1840"/>
      <c r="F890" s="1840"/>
      <c r="G890" s="1840"/>
      <c r="H890" s="1840"/>
      <c r="I890" s="1840"/>
      <c r="J890" s="1840"/>
      <c r="K890" s="1840"/>
      <c r="L890" s="1840"/>
      <c r="M890" s="576"/>
      <c r="N890" s="303"/>
      <c r="O890" s="302" t="str">
        <f t="shared" si="38"/>
        <v/>
      </c>
      <c r="P890" s="304" t="str">
        <f t="shared" si="39"/>
        <v/>
      </c>
      <c r="Q890" s="47"/>
      <c r="R890" s="341"/>
      <c r="S890" s="33"/>
      <c r="T890" s="33"/>
      <c r="U890" s="33"/>
      <c r="V890" s="33"/>
      <c r="W890" s="33"/>
      <c r="X890" s="33"/>
    </row>
    <row r="891" spans="1:24" s="39" customFormat="1" ht="23.65" customHeight="1">
      <c r="A891" s="216"/>
      <c r="B891" s="156"/>
      <c r="C891" s="855"/>
      <c r="D891" s="1840"/>
      <c r="E891" s="1840"/>
      <c r="F891" s="1840"/>
      <c r="G891" s="1840"/>
      <c r="H891" s="1840"/>
      <c r="I891" s="1840"/>
      <c r="J891" s="1840"/>
      <c r="K891" s="1840"/>
      <c r="L891" s="1840"/>
      <c r="M891" s="576"/>
      <c r="N891" s="303"/>
      <c r="O891" s="302" t="str">
        <f t="shared" si="38"/>
        <v/>
      </c>
      <c r="P891" s="304" t="str">
        <f t="shared" si="39"/>
        <v/>
      </c>
      <c r="Q891" s="47"/>
      <c r="R891" s="341"/>
      <c r="S891" s="33"/>
      <c r="T891" s="33"/>
      <c r="U891" s="33"/>
      <c r="V891" s="33"/>
      <c r="W891" s="33"/>
      <c r="X891" s="33"/>
    </row>
    <row r="892" spans="1:24" s="39" customFormat="1" ht="23.65" customHeight="1">
      <c r="A892" s="216"/>
      <c r="B892" s="156"/>
      <c r="C892" s="855"/>
      <c r="D892" s="1840"/>
      <c r="E892" s="1840"/>
      <c r="F892" s="1840"/>
      <c r="G892" s="1840"/>
      <c r="H892" s="1840"/>
      <c r="I892" s="1840"/>
      <c r="J892" s="1840"/>
      <c r="K892" s="1840"/>
      <c r="L892" s="1840"/>
      <c r="M892" s="576"/>
      <c r="N892" s="303"/>
      <c r="O892" s="302" t="str">
        <f t="shared" si="38"/>
        <v/>
      </c>
      <c r="P892" s="304" t="str">
        <f t="shared" si="39"/>
        <v/>
      </c>
      <c r="Q892" s="47"/>
      <c r="R892" s="341"/>
      <c r="S892" s="33"/>
      <c r="T892" s="33"/>
      <c r="U892" s="33"/>
      <c r="V892" s="33"/>
      <c r="W892" s="33"/>
      <c r="X892" s="33"/>
    </row>
    <row r="893" spans="1:24" s="39" customFormat="1" ht="23.65" customHeight="1">
      <c r="A893" s="216"/>
      <c r="B893" s="156"/>
      <c r="C893" s="855"/>
      <c r="D893" s="1840"/>
      <c r="E893" s="1840"/>
      <c r="F893" s="1840"/>
      <c r="G893" s="1840"/>
      <c r="H893" s="1840"/>
      <c r="I893" s="1840"/>
      <c r="J893" s="1840"/>
      <c r="K893" s="1840"/>
      <c r="L893" s="1840"/>
      <c r="M893" s="576"/>
      <c r="N893" s="303"/>
      <c r="O893" s="302" t="str">
        <f t="shared" si="38"/>
        <v/>
      </c>
      <c r="P893" s="304" t="str">
        <f t="shared" si="39"/>
        <v/>
      </c>
      <c r="Q893" s="47"/>
      <c r="R893" s="341"/>
      <c r="S893" s="33"/>
      <c r="T893" s="33"/>
      <c r="U893" s="33"/>
      <c r="V893" s="33"/>
      <c r="W893" s="33"/>
      <c r="X893" s="33"/>
    </row>
    <row r="894" spans="1:24" s="39" customFormat="1" ht="23.65" customHeight="1">
      <c r="A894" s="216"/>
      <c r="B894" s="156"/>
      <c r="C894" s="855"/>
      <c r="D894" s="1840"/>
      <c r="E894" s="1840"/>
      <c r="F894" s="1840"/>
      <c r="G894" s="1840"/>
      <c r="H894" s="1840"/>
      <c r="I894" s="1840"/>
      <c r="J894" s="1840"/>
      <c r="K894" s="1840"/>
      <c r="L894" s="1840"/>
      <c r="M894" s="576"/>
      <c r="N894" s="303"/>
      <c r="O894" s="302" t="str">
        <f t="shared" si="38"/>
        <v/>
      </c>
      <c r="P894" s="304" t="str">
        <f t="shared" si="39"/>
        <v/>
      </c>
      <c r="Q894" s="47"/>
      <c r="R894" s="341"/>
      <c r="S894" s="33"/>
      <c r="T894" s="33"/>
      <c r="U894" s="33"/>
      <c r="V894" s="33"/>
      <c r="W894" s="33"/>
      <c r="X894" s="33"/>
    </row>
    <row r="895" spans="1:24" s="39" customFormat="1" ht="23.65" customHeight="1">
      <c r="A895" s="216"/>
      <c r="B895" s="156"/>
      <c r="C895" s="855"/>
      <c r="D895" s="1840"/>
      <c r="E895" s="1840"/>
      <c r="F895" s="1840"/>
      <c r="G895" s="1840"/>
      <c r="H895" s="1840"/>
      <c r="I895" s="1840"/>
      <c r="J895" s="1840"/>
      <c r="K895" s="1840"/>
      <c r="L895" s="1840"/>
      <c r="M895" s="576"/>
      <c r="N895" s="303"/>
      <c r="O895" s="302" t="str">
        <f t="shared" si="38"/>
        <v/>
      </c>
      <c r="P895" s="304" t="str">
        <f t="shared" si="39"/>
        <v/>
      </c>
      <c r="Q895" s="47"/>
      <c r="R895" s="341"/>
      <c r="S895" s="33"/>
      <c r="T895" s="33"/>
      <c r="U895" s="33"/>
      <c r="V895" s="33"/>
      <c r="W895" s="33"/>
      <c r="X895" s="33"/>
    </row>
    <row r="896" spans="1:24" s="42" customFormat="1" ht="6" customHeight="1">
      <c r="A896" s="363"/>
      <c r="B896" s="18"/>
      <c r="C896" s="822"/>
      <c r="D896" s="822"/>
      <c r="E896" s="823"/>
      <c r="F896" s="823"/>
      <c r="G896" s="823"/>
      <c r="H896" s="823"/>
      <c r="I896" s="823"/>
      <c r="J896" s="823"/>
      <c r="K896" s="822"/>
      <c r="L896" s="822"/>
      <c r="M896" s="18"/>
      <c r="N896" s="18"/>
      <c r="O896" s="258"/>
      <c r="P896" s="258"/>
      <c r="Q896" s="1"/>
      <c r="R896" s="374"/>
      <c r="S896" s="34"/>
      <c r="T896" s="34"/>
      <c r="U896" s="34"/>
      <c r="V896" s="34"/>
      <c r="W896" s="34"/>
      <c r="X896" s="34"/>
    </row>
    <row r="897" spans="1:243" s="38" customFormat="1" ht="21" customHeight="1">
      <c r="A897" s="370"/>
      <c r="B897" s="1852" t="s">
        <v>68</v>
      </c>
      <c r="C897" s="1853"/>
      <c r="D897" s="1853"/>
      <c r="E897" s="1853"/>
      <c r="F897" s="1853"/>
      <c r="G897" s="1853"/>
      <c r="H897" s="1853"/>
      <c r="I897" s="1853"/>
      <c r="J897" s="1853"/>
      <c r="K897" s="1853"/>
      <c r="L897" s="1853"/>
      <c r="M897" s="1852"/>
      <c r="N897" s="1852"/>
      <c r="O897" s="1852"/>
      <c r="P897" s="1852"/>
      <c r="Q897" s="1852"/>
      <c r="R897" s="388"/>
      <c r="S897" s="37"/>
      <c r="T897" s="37"/>
      <c r="U897" s="37"/>
      <c r="V897" s="37"/>
      <c r="W897" s="37"/>
      <c r="X897" s="37"/>
    </row>
    <row r="898" spans="1:243" s="39" customFormat="1" ht="12.75" customHeight="1">
      <c r="A898" s="363"/>
      <c r="B898" s="27" t="str">
        <f>'1-MPN'!$B$64</f>
        <v>FAPESP,  SETEMBRO DE 2015</v>
      </c>
      <c r="C898" s="899"/>
      <c r="D898" s="899"/>
      <c r="E898" s="899"/>
      <c r="F898" s="899"/>
      <c r="G898" s="899"/>
      <c r="H898" s="899"/>
      <c r="I898" s="899"/>
      <c r="J898" s="899"/>
      <c r="K898" s="899"/>
      <c r="L898" s="899"/>
      <c r="M898" s="27"/>
      <c r="N898" s="27"/>
      <c r="O898" s="27"/>
      <c r="P898" s="27"/>
      <c r="Q898" s="27">
        <v>2</v>
      </c>
      <c r="R898" s="373"/>
      <c r="S898" s="33"/>
      <c r="T898" s="33"/>
      <c r="U898" s="33"/>
      <c r="V898" s="33"/>
      <c r="W898" s="33"/>
      <c r="X898" s="33"/>
    </row>
    <row r="899" spans="1:243" s="51" customFormat="1" ht="18">
      <c r="A899" s="573"/>
      <c r="B899" s="602" t="str">
        <f>B853</f>
        <v>8- DESPESAS COM DIÁRIAS NO PAÍS E NO EXTERIOR</v>
      </c>
      <c r="C899" s="832"/>
      <c r="D899" s="832"/>
      <c r="E899" s="831"/>
      <c r="F899" s="831"/>
      <c r="G899" s="831"/>
      <c r="H899" s="831"/>
      <c r="I899" s="831"/>
      <c r="J899" s="832"/>
      <c r="K899" s="831"/>
      <c r="L899" s="831"/>
      <c r="R899" s="573"/>
    </row>
    <row r="900" spans="1:243" s="38" customFormat="1" ht="31.5" customHeight="1">
      <c r="A900" s="370"/>
      <c r="B900" s="567" t="s">
        <v>1</v>
      </c>
      <c r="C900" s="814" t="s">
        <v>7</v>
      </c>
      <c r="D900" s="1581" t="s">
        <v>8</v>
      </c>
      <c r="E900" s="1581"/>
      <c r="F900" s="1581"/>
      <c r="G900" s="1581"/>
      <c r="H900" s="1581"/>
      <c r="I900" s="1581"/>
      <c r="J900" s="1581"/>
      <c r="K900" s="1581"/>
      <c r="L900" s="1581"/>
      <c r="M900" s="305" t="s">
        <v>142</v>
      </c>
      <c r="N900" s="566" t="s">
        <v>3</v>
      </c>
      <c r="O900" s="419" t="s">
        <v>108</v>
      </c>
      <c r="P900" s="419" t="s">
        <v>110</v>
      </c>
      <c r="Q900" s="567" t="s">
        <v>2</v>
      </c>
      <c r="R900" s="388"/>
      <c r="S900" s="37"/>
      <c r="T900" s="37"/>
      <c r="U900" s="37"/>
      <c r="V900" s="37"/>
      <c r="W900" s="37"/>
      <c r="X900" s="37"/>
    </row>
    <row r="901" spans="1:243" s="39" customFormat="1" ht="23.65" customHeight="1">
      <c r="A901" s="216"/>
      <c r="B901" s="156"/>
      <c r="C901" s="855"/>
      <c r="D901" s="1840"/>
      <c r="E901" s="1840"/>
      <c r="F901" s="1840"/>
      <c r="G901" s="1840"/>
      <c r="H901" s="1840"/>
      <c r="I901" s="1840"/>
      <c r="J901" s="1840"/>
      <c r="K901" s="1840"/>
      <c r="L901" s="1840"/>
      <c r="M901" s="576"/>
      <c r="N901" s="303"/>
      <c r="O901" s="302" t="str">
        <f t="shared" ref="O901:O941" si="40">IF(M901="DIP",C901*N901,"")</f>
        <v/>
      </c>
      <c r="P901" s="304" t="str">
        <f t="shared" ref="P901:P941" si="41">IF(M901="DIE",C901*N901,"")</f>
        <v/>
      </c>
      <c r="Q901" s="47"/>
      <c r="R901" s="341"/>
      <c r="S901" s="33"/>
      <c r="T901" s="33"/>
      <c r="U901" s="33"/>
      <c r="V901" s="33"/>
      <c r="W901" s="33"/>
      <c r="X901" s="33"/>
      <c r="IH901" s="40"/>
      <c r="II901" s="41"/>
    </row>
    <row r="902" spans="1:243" s="39" customFormat="1" ht="23.65" customHeight="1">
      <c r="A902" s="216"/>
      <c r="B902" s="156"/>
      <c r="C902" s="855"/>
      <c r="D902" s="1840"/>
      <c r="E902" s="1840"/>
      <c r="F902" s="1840"/>
      <c r="G902" s="1840"/>
      <c r="H902" s="1840"/>
      <c r="I902" s="1840"/>
      <c r="J902" s="1840"/>
      <c r="K902" s="1840"/>
      <c r="L902" s="1840"/>
      <c r="M902" s="576"/>
      <c r="N902" s="303"/>
      <c r="O902" s="302" t="str">
        <f t="shared" si="40"/>
        <v/>
      </c>
      <c r="P902" s="304" t="str">
        <f t="shared" si="41"/>
        <v/>
      </c>
      <c r="Q902" s="47"/>
      <c r="R902" s="341"/>
      <c r="S902" s="33"/>
      <c r="T902" s="33"/>
      <c r="U902" s="33"/>
      <c r="V902" s="33"/>
      <c r="W902" s="33"/>
      <c r="X902" s="33"/>
      <c r="IH902" s="40"/>
      <c r="II902" s="41"/>
    </row>
    <row r="903" spans="1:243" s="39" customFormat="1" ht="23.65" customHeight="1">
      <c r="A903" s="216"/>
      <c r="B903" s="156"/>
      <c r="C903" s="855"/>
      <c r="D903" s="1840"/>
      <c r="E903" s="1840"/>
      <c r="F903" s="1840"/>
      <c r="G903" s="1840"/>
      <c r="H903" s="1840"/>
      <c r="I903" s="1840"/>
      <c r="J903" s="1840"/>
      <c r="K903" s="1840"/>
      <c r="L903" s="1840"/>
      <c r="M903" s="576"/>
      <c r="N903" s="303"/>
      <c r="O903" s="302" t="str">
        <f t="shared" si="40"/>
        <v/>
      </c>
      <c r="P903" s="304" t="str">
        <f t="shared" si="41"/>
        <v/>
      </c>
      <c r="Q903" s="47"/>
      <c r="R903" s="341"/>
      <c r="S903" s="33"/>
      <c r="T903" s="33"/>
      <c r="U903" s="33"/>
      <c r="V903" s="33"/>
      <c r="W903" s="33"/>
      <c r="X903" s="33"/>
      <c r="IH903" s="41"/>
      <c r="II903" s="41"/>
    </row>
    <row r="904" spans="1:243" s="39" customFormat="1" ht="23.65" customHeight="1">
      <c r="A904" s="216"/>
      <c r="B904" s="156"/>
      <c r="C904" s="855"/>
      <c r="D904" s="1840"/>
      <c r="E904" s="1840"/>
      <c r="F904" s="1840"/>
      <c r="G904" s="1840"/>
      <c r="H904" s="1840"/>
      <c r="I904" s="1840"/>
      <c r="J904" s="1840"/>
      <c r="K904" s="1840"/>
      <c r="L904" s="1840"/>
      <c r="M904" s="576"/>
      <c r="N904" s="303"/>
      <c r="O904" s="302" t="str">
        <f t="shared" si="40"/>
        <v/>
      </c>
      <c r="P904" s="304" t="str">
        <f t="shared" si="41"/>
        <v/>
      </c>
      <c r="Q904" s="47"/>
      <c r="R904" s="341"/>
      <c r="S904" s="33"/>
      <c r="T904" s="33"/>
      <c r="U904" s="33"/>
      <c r="V904" s="33"/>
      <c r="W904" s="33"/>
      <c r="X904" s="33"/>
      <c r="IH904" s="41"/>
      <c r="II904" s="41"/>
    </row>
    <row r="905" spans="1:243" s="39" customFormat="1" ht="23.65" customHeight="1">
      <c r="A905" s="216"/>
      <c r="B905" s="156"/>
      <c r="C905" s="855"/>
      <c r="D905" s="1840"/>
      <c r="E905" s="1840"/>
      <c r="F905" s="1840"/>
      <c r="G905" s="1840"/>
      <c r="H905" s="1840"/>
      <c r="I905" s="1840"/>
      <c r="J905" s="1840"/>
      <c r="K905" s="1840"/>
      <c r="L905" s="1840"/>
      <c r="M905" s="576"/>
      <c r="N905" s="303"/>
      <c r="O905" s="302" t="str">
        <f t="shared" si="40"/>
        <v/>
      </c>
      <c r="P905" s="304" t="str">
        <f t="shared" si="41"/>
        <v/>
      </c>
      <c r="Q905" s="47"/>
      <c r="R905" s="341"/>
      <c r="S905" s="33"/>
      <c r="T905" s="33"/>
      <c r="U905" s="33"/>
      <c r="V905" s="33"/>
      <c r="W905" s="33"/>
      <c r="X905" s="33"/>
    </row>
    <row r="906" spans="1:243" s="39" customFormat="1" ht="23.65" customHeight="1">
      <c r="A906" s="216"/>
      <c r="B906" s="156"/>
      <c r="C906" s="855"/>
      <c r="D906" s="1840"/>
      <c r="E906" s="1840"/>
      <c r="F906" s="1840"/>
      <c r="G906" s="1840"/>
      <c r="H906" s="1840"/>
      <c r="I906" s="1840"/>
      <c r="J906" s="1840"/>
      <c r="K906" s="1840"/>
      <c r="L906" s="1840"/>
      <c r="M906" s="576"/>
      <c r="N906" s="303"/>
      <c r="O906" s="302" t="str">
        <f t="shared" si="40"/>
        <v/>
      </c>
      <c r="P906" s="304" t="str">
        <f t="shared" si="41"/>
        <v/>
      </c>
      <c r="Q906" s="47"/>
      <c r="R906" s="341"/>
      <c r="S906" s="33"/>
      <c r="T906" s="33"/>
      <c r="U906" s="33"/>
      <c r="V906" s="33"/>
      <c r="W906" s="33"/>
      <c r="X906" s="33"/>
    </row>
    <row r="907" spans="1:243" s="39" customFormat="1" ht="23.65" customHeight="1">
      <c r="A907" s="216"/>
      <c r="B907" s="156"/>
      <c r="C907" s="855"/>
      <c r="D907" s="1840"/>
      <c r="E907" s="1840"/>
      <c r="F907" s="1840"/>
      <c r="G907" s="1840"/>
      <c r="H907" s="1840"/>
      <c r="I907" s="1840"/>
      <c r="J907" s="1840"/>
      <c r="K907" s="1840"/>
      <c r="L907" s="1840"/>
      <c r="M907" s="576"/>
      <c r="N907" s="303"/>
      <c r="O907" s="302" t="str">
        <f t="shared" si="40"/>
        <v/>
      </c>
      <c r="P907" s="304" t="str">
        <f t="shared" si="41"/>
        <v/>
      </c>
      <c r="Q907" s="47"/>
      <c r="R907" s="341"/>
      <c r="S907" s="33"/>
      <c r="T907" s="33"/>
      <c r="U907" s="33"/>
      <c r="V907" s="33"/>
      <c r="W907" s="33"/>
      <c r="X907" s="33"/>
    </row>
    <row r="908" spans="1:243" s="39" customFormat="1" ht="23.65" customHeight="1">
      <c r="A908" s="216"/>
      <c r="B908" s="156"/>
      <c r="C908" s="855"/>
      <c r="D908" s="1840"/>
      <c r="E908" s="1840"/>
      <c r="F908" s="1840"/>
      <c r="G908" s="1840"/>
      <c r="H908" s="1840"/>
      <c r="I908" s="1840"/>
      <c r="J908" s="1840"/>
      <c r="K908" s="1840"/>
      <c r="L908" s="1840"/>
      <c r="M908" s="576"/>
      <c r="N908" s="303"/>
      <c r="O908" s="302" t="str">
        <f t="shared" si="40"/>
        <v/>
      </c>
      <c r="P908" s="304" t="str">
        <f t="shared" si="41"/>
        <v/>
      </c>
      <c r="Q908" s="47"/>
      <c r="R908" s="341"/>
      <c r="S908" s="33"/>
      <c r="T908" s="33"/>
      <c r="U908" s="33"/>
      <c r="V908" s="33"/>
      <c r="W908" s="33"/>
      <c r="X908" s="33"/>
    </row>
    <row r="909" spans="1:243" s="39" customFormat="1" ht="23.65" customHeight="1">
      <c r="A909" s="216"/>
      <c r="B909" s="156"/>
      <c r="C909" s="855"/>
      <c r="D909" s="1840"/>
      <c r="E909" s="1840"/>
      <c r="F909" s="1840"/>
      <c r="G909" s="1840"/>
      <c r="H909" s="1840"/>
      <c r="I909" s="1840"/>
      <c r="J909" s="1840"/>
      <c r="K909" s="1840"/>
      <c r="L909" s="1840"/>
      <c r="M909" s="576"/>
      <c r="N909" s="303"/>
      <c r="O909" s="302" t="str">
        <f t="shared" si="40"/>
        <v/>
      </c>
      <c r="P909" s="304" t="str">
        <f t="shared" si="41"/>
        <v/>
      </c>
      <c r="Q909" s="47"/>
      <c r="R909" s="341"/>
      <c r="S909" s="33"/>
      <c r="T909" s="33"/>
      <c r="U909" s="33"/>
      <c r="V909" s="33"/>
      <c r="W909" s="33"/>
      <c r="X909" s="33"/>
    </row>
    <row r="910" spans="1:243" s="39" customFormat="1" ht="23.65" customHeight="1">
      <c r="A910" s="216"/>
      <c r="B910" s="156"/>
      <c r="C910" s="855"/>
      <c r="D910" s="1840"/>
      <c r="E910" s="1840"/>
      <c r="F910" s="1840"/>
      <c r="G910" s="1840"/>
      <c r="H910" s="1840"/>
      <c r="I910" s="1840"/>
      <c r="J910" s="1840"/>
      <c r="K910" s="1840"/>
      <c r="L910" s="1840"/>
      <c r="M910" s="576"/>
      <c r="N910" s="303"/>
      <c r="O910" s="302" t="str">
        <f t="shared" si="40"/>
        <v/>
      </c>
      <c r="P910" s="304" t="str">
        <f t="shared" si="41"/>
        <v/>
      </c>
      <c r="Q910" s="47"/>
      <c r="R910" s="341"/>
      <c r="S910" s="33"/>
      <c r="T910" s="33"/>
      <c r="U910" s="33"/>
      <c r="V910" s="33"/>
      <c r="W910" s="33"/>
      <c r="X910" s="33"/>
    </row>
    <row r="911" spans="1:243" s="39" customFormat="1" ht="23.65" customHeight="1">
      <c r="A911" s="216"/>
      <c r="B911" s="156"/>
      <c r="C911" s="855"/>
      <c r="D911" s="1840"/>
      <c r="E911" s="1840"/>
      <c r="F911" s="1840"/>
      <c r="G911" s="1840"/>
      <c r="H911" s="1840"/>
      <c r="I911" s="1840"/>
      <c r="J911" s="1840"/>
      <c r="K911" s="1840"/>
      <c r="L911" s="1840"/>
      <c r="M911" s="576"/>
      <c r="N911" s="303"/>
      <c r="O911" s="302" t="str">
        <f t="shared" si="40"/>
        <v/>
      </c>
      <c r="P911" s="304" t="str">
        <f t="shared" si="41"/>
        <v/>
      </c>
      <c r="Q911" s="47"/>
      <c r="R911" s="341"/>
      <c r="S911" s="33"/>
      <c r="T911" s="33"/>
      <c r="U911" s="33"/>
      <c r="V911" s="33"/>
      <c r="W911" s="33"/>
      <c r="X911" s="33"/>
      <c r="IH911" s="40"/>
      <c r="II911" s="41"/>
    </row>
    <row r="912" spans="1:243" s="39" customFormat="1" ht="23.65" customHeight="1">
      <c r="A912" s="216"/>
      <c r="B912" s="156"/>
      <c r="C912" s="855"/>
      <c r="D912" s="1840"/>
      <c r="E912" s="1840"/>
      <c r="F912" s="1840"/>
      <c r="G912" s="1840"/>
      <c r="H912" s="1840"/>
      <c r="I912" s="1840"/>
      <c r="J912" s="1840"/>
      <c r="K912" s="1840"/>
      <c r="L912" s="1840"/>
      <c r="M912" s="576"/>
      <c r="N912" s="303"/>
      <c r="O912" s="302" t="str">
        <f t="shared" si="40"/>
        <v/>
      </c>
      <c r="P912" s="304" t="str">
        <f t="shared" si="41"/>
        <v/>
      </c>
      <c r="Q912" s="47"/>
      <c r="R912" s="341"/>
      <c r="S912" s="33"/>
      <c r="T912" s="33"/>
      <c r="U912" s="33"/>
      <c r="V912" s="33"/>
      <c r="W912" s="33"/>
      <c r="X912" s="33"/>
      <c r="IH912" s="41"/>
      <c r="II912" s="41"/>
    </row>
    <row r="913" spans="1:243" s="39" customFormat="1" ht="23.65" customHeight="1">
      <c r="A913" s="216"/>
      <c r="B913" s="156"/>
      <c r="C913" s="855"/>
      <c r="D913" s="1840"/>
      <c r="E913" s="1840"/>
      <c r="F913" s="1840"/>
      <c r="G913" s="1840"/>
      <c r="H913" s="1840"/>
      <c r="I913" s="1840"/>
      <c r="J913" s="1840"/>
      <c r="K913" s="1840"/>
      <c r="L913" s="1840"/>
      <c r="M913" s="576"/>
      <c r="N913" s="303"/>
      <c r="O913" s="302" t="str">
        <f t="shared" si="40"/>
        <v/>
      </c>
      <c r="P913" s="304" t="str">
        <f t="shared" si="41"/>
        <v/>
      </c>
      <c r="Q913" s="47"/>
      <c r="R913" s="341"/>
      <c r="S913" s="33"/>
      <c r="T913" s="33"/>
      <c r="U913" s="33"/>
      <c r="V913" s="33"/>
      <c r="W913" s="33"/>
      <c r="X913" s="33"/>
      <c r="IH913" s="41"/>
      <c r="II913" s="41"/>
    </row>
    <row r="914" spans="1:243" s="39" customFormat="1" ht="23.65" customHeight="1">
      <c r="A914" s="216"/>
      <c r="B914" s="156"/>
      <c r="C914" s="855"/>
      <c r="D914" s="1840"/>
      <c r="E914" s="1840"/>
      <c r="F914" s="1840"/>
      <c r="G914" s="1840"/>
      <c r="H914" s="1840"/>
      <c r="I914" s="1840"/>
      <c r="J914" s="1840"/>
      <c r="K914" s="1840"/>
      <c r="L914" s="1840"/>
      <c r="M914" s="576"/>
      <c r="N914" s="303"/>
      <c r="O914" s="302" t="str">
        <f t="shared" si="40"/>
        <v/>
      </c>
      <c r="P914" s="304" t="str">
        <f t="shared" si="41"/>
        <v/>
      </c>
      <c r="Q914" s="47"/>
      <c r="R914" s="341"/>
      <c r="S914" s="33"/>
      <c r="T914" s="33"/>
      <c r="U914" s="33"/>
      <c r="V914" s="33"/>
      <c r="W914" s="33"/>
      <c r="X914" s="33"/>
    </row>
    <row r="915" spans="1:243" s="39" customFormat="1" ht="23.65" customHeight="1">
      <c r="A915" s="216"/>
      <c r="B915" s="156"/>
      <c r="C915" s="855"/>
      <c r="D915" s="1840"/>
      <c r="E915" s="1840"/>
      <c r="F915" s="1840"/>
      <c r="G915" s="1840"/>
      <c r="H915" s="1840"/>
      <c r="I915" s="1840"/>
      <c r="J915" s="1840"/>
      <c r="K915" s="1840"/>
      <c r="L915" s="1840"/>
      <c r="M915" s="576"/>
      <c r="N915" s="303"/>
      <c r="O915" s="302" t="str">
        <f t="shared" si="40"/>
        <v/>
      </c>
      <c r="P915" s="304" t="str">
        <f t="shared" si="41"/>
        <v/>
      </c>
      <c r="Q915" s="47"/>
      <c r="R915" s="341"/>
      <c r="S915" s="33"/>
      <c r="T915" s="33"/>
      <c r="U915" s="33"/>
      <c r="V915" s="33"/>
      <c r="W915" s="33"/>
      <c r="X915" s="33"/>
      <c r="IH915" s="41"/>
      <c r="II915" s="41"/>
    </row>
    <row r="916" spans="1:243" s="39" customFormat="1" ht="23.65" customHeight="1">
      <c r="A916" s="216"/>
      <c r="B916" s="156"/>
      <c r="C916" s="855"/>
      <c r="D916" s="1840"/>
      <c r="E916" s="1840"/>
      <c r="F916" s="1840"/>
      <c r="G916" s="1840"/>
      <c r="H916" s="1840"/>
      <c r="I916" s="1840"/>
      <c r="J916" s="1840"/>
      <c r="K916" s="1840"/>
      <c r="L916" s="1840"/>
      <c r="M916" s="576"/>
      <c r="N916" s="303"/>
      <c r="O916" s="302" t="str">
        <f t="shared" si="40"/>
        <v/>
      </c>
      <c r="P916" s="304" t="str">
        <f t="shared" si="41"/>
        <v/>
      </c>
      <c r="Q916" s="47"/>
      <c r="R916" s="341"/>
      <c r="S916" s="33"/>
      <c r="T916" s="33"/>
      <c r="U916" s="33"/>
      <c r="V916" s="33"/>
      <c r="W916" s="33"/>
      <c r="X916" s="33"/>
    </row>
    <row r="917" spans="1:243" s="39" customFormat="1" ht="23.65" customHeight="1">
      <c r="A917" s="216"/>
      <c r="B917" s="156"/>
      <c r="C917" s="855"/>
      <c r="D917" s="1840"/>
      <c r="E917" s="1840"/>
      <c r="F917" s="1840"/>
      <c r="G917" s="1840"/>
      <c r="H917" s="1840"/>
      <c r="I917" s="1840"/>
      <c r="J917" s="1840"/>
      <c r="K917" s="1840"/>
      <c r="L917" s="1840"/>
      <c r="M917" s="576"/>
      <c r="N917" s="303"/>
      <c r="O917" s="302" t="str">
        <f t="shared" si="40"/>
        <v/>
      </c>
      <c r="P917" s="304" t="str">
        <f t="shared" si="41"/>
        <v/>
      </c>
      <c r="Q917" s="47"/>
      <c r="R917" s="341"/>
      <c r="S917" s="33"/>
      <c r="T917" s="33"/>
      <c r="U917" s="33"/>
      <c r="V917" s="33"/>
      <c r="W917" s="33"/>
      <c r="X917" s="33"/>
    </row>
    <row r="918" spans="1:243" s="39" customFormat="1" ht="23.65" customHeight="1">
      <c r="A918" s="216"/>
      <c r="B918" s="156"/>
      <c r="C918" s="855"/>
      <c r="D918" s="1840"/>
      <c r="E918" s="1840"/>
      <c r="F918" s="1840"/>
      <c r="G918" s="1840"/>
      <c r="H918" s="1840"/>
      <c r="I918" s="1840"/>
      <c r="J918" s="1840"/>
      <c r="K918" s="1840"/>
      <c r="L918" s="1840"/>
      <c r="M918" s="576"/>
      <c r="N918" s="303"/>
      <c r="O918" s="302" t="str">
        <f t="shared" si="40"/>
        <v/>
      </c>
      <c r="P918" s="304" t="str">
        <f t="shared" si="41"/>
        <v/>
      </c>
      <c r="Q918" s="47"/>
      <c r="R918" s="341"/>
      <c r="S918" s="33"/>
      <c r="T918" s="33"/>
      <c r="U918" s="33"/>
      <c r="V918" s="33"/>
      <c r="W918" s="33"/>
      <c r="X918" s="33"/>
    </row>
    <row r="919" spans="1:243" s="39" customFormat="1" ht="23.65" customHeight="1">
      <c r="A919" s="216"/>
      <c r="B919" s="156"/>
      <c r="C919" s="855"/>
      <c r="D919" s="1840"/>
      <c r="E919" s="1840"/>
      <c r="F919" s="1840"/>
      <c r="G919" s="1840"/>
      <c r="H919" s="1840"/>
      <c r="I919" s="1840"/>
      <c r="J919" s="1840"/>
      <c r="K919" s="1840"/>
      <c r="L919" s="1840"/>
      <c r="M919" s="576"/>
      <c r="N919" s="303"/>
      <c r="O919" s="302" t="str">
        <f t="shared" si="40"/>
        <v/>
      </c>
      <c r="P919" s="304" t="str">
        <f t="shared" si="41"/>
        <v/>
      </c>
      <c r="Q919" s="47"/>
      <c r="R919" s="341"/>
      <c r="S919" s="33"/>
      <c r="T919" s="33"/>
      <c r="U919" s="33"/>
      <c r="V919" s="33"/>
      <c r="W919" s="33"/>
      <c r="X919" s="33"/>
    </row>
    <row r="920" spans="1:243" s="39" customFormat="1" ht="23.65" customHeight="1">
      <c r="A920" s="216"/>
      <c r="B920" s="156"/>
      <c r="C920" s="855"/>
      <c r="D920" s="1840"/>
      <c r="E920" s="1840"/>
      <c r="F920" s="1840"/>
      <c r="G920" s="1840"/>
      <c r="H920" s="1840"/>
      <c r="I920" s="1840"/>
      <c r="J920" s="1840"/>
      <c r="K920" s="1840"/>
      <c r="L920" s="1840"/>
      <c r="M920" s="576"/>
      <c r="N920" s="303"/>
      <c r="O920" s="302" t="str">
        <f t="shared" si="40"/>
        <v/>
      </c>
      <c r="P920" s="304" t="str">
        <f t="shared" si="41"/>
        <v/>
      </c>
      <c r="Q920" s="47"/>
      <c r="R920" s="341"/>
      <c r="S920" s="33"/>
      <c r="T920" s="33"/>
      <c r="U920" s="33"/>
      <c r="V920" s="33"/>
      <c r="W920" s="33"/>
      <c r="X920" s="33"/>
    </row>
    <row r="921" spans="1:243" s="39" customFormat="1" ht="23.65" customHeight="1">
      <c r="A921" s="216"/>
      <c r="B921" s="156"/>
      <c r="C921" s="855"/>
      <c r="D921" s="1840"/>
      <c r="E921" s="1840"/>
      <c r="F921" s="1840"/>
      <c r="G921" s="1840"/>
      <c r="H921" s="1840"/>
      <c r="I921" s="1840"/>
      <c r="J921" s="1840"/>
      <c r="K921" s="1840"/>
      <c r="L921" s="1840"/>
      <c r="M921" s="576"/>
      <c r="N921" s="303"/>
      <c r="O921" s="302" t="str">
        <f t="shared" si="40"/>
        <v/>
      </c>
      <c r="P921" s="304" t="str">
        <f t="shared" si="41"/>
        <v/>
      </c>
      <c r="Q921" s="47"/>
      <c r="R921" s="341"/>
      <c r="S921" s="33"/>
      <c r="T921" s="33"/>
      <c r="U921" s="33"/>
      <c r="V921" s="33"/>
      <c r="W921" s="33"/>
      <c r="X921" s="33"/>
    </row>
    <row r="922" spans="1:243" s="39" customFormat="1" ht="23.65" customHeight="1">
      <c r="A922" s="216"/>
      <c r="B922" s="156"/>
      <c r="C922" s="855"/>
      <c r="D922" s="1840"/>
      <c r="E922" s="1840"/>
      <c r="F922" s="1840"/>
      <c r="G922" s="1840"/>
      <c r="H922" s="1840"/>
      <c r="I922" s="1840"/>
      <c r="J922" s="1840"/>
      <c r="K922" s="1840"/>
      <c r="L922" s="1840"/>
      <c r="M922" s="576"/>
      <c r="N922" s="303"/>
      <c r="O922" s="302" t="str">
        <f t="shared" si="40"/>
        <v/>
      </c>
      <c r="P922" s="304" t="str">
        <f t="shared" si="41"/>
        <v/>
      </c>
      <c r="Q922" s="47"/>
      <c r="R922" s="341"/>
      <c r="S922" s="33"/>
      <c r="T922" s="33"/>
      <c r="U922" s="33"/>
      <c r="V922" s="33"/>
      <c r="W922" s="33"/>
      <c r="X922" s="33"/>
    </row>
    <row r="923" spans="1:243" s="39" customFormat="1" ht="23.65" customHeight="1">
      <c r="A923" s="216"/>
      <c r="B923" s="156"/>
      <c r="C923" s="855"/>
      <c r="D923" s="1840"/>
      <c r="E923" s="1840"/>
      <c r="F923" s="1840"/>
      <c r="G923" s="1840"/>
      <c r="H923" s="1840"/>
      <c r="I923" s="1840"/>
      <c r="J923" s="1840"/>
      <c r="K923" s="1840"/>
      <c r="L923" s="1840"/>
      <c r="M923" s="576"/>
      <c r="N923" s="303"/>
      <c r="O923" s="302" t="str">
        <f t="shared" si="40"/>
        <v/>
      </c>
      <c r="P923" s="304" t="str">
        <f t="shared" si="41"/>
        <v/>
      </c>
      <c r="Q923" s="47"/>
      <c r="R923" s="341"/>
      <c r="S923" s="33"/>
      <c r="T923" s="33"/>
      <c r="U923" s="33"/>
      <c r="V923" s="33"/>
      <c r="W923" s="33"/>
      <c r="X923" s="33"/>
    </row>
    <row r="924" spans="1:243" s="39" customFormat="1" ht="23.65" customHeight="1">
      <c r="A924" s="216"/>
      <c r="B924" s="156"/>
      <c r="C924" s="855"/>
      <c r="D924" s="1840"/>
      <c r="E924" s="1840"/>
      <c r="F924" s="1840"/>
      <c r="G924" s="1840"/>
      <c r="H924" s="1840"/>
      <c r="I924" s="1840"/>
      <c r="J924" s="1840"/>
      <c r="K924" s="1840"/>
      <c r="L924" s="1840"/>
      <c r="M924" s="576"/>
      <c r="N924" s="303"/>
      <c r="O924" s="302" t="str">
        <f t="shared" si="40"/>
        <v/>
      </c>
      <c r="P924" s="304" t="str">
        <f t="shared" si="41"/>
        <v/>
      </c>
      <c r="Q924" s="47"/>
      <c r="R924" s="341"/>
      <c r="S924" s="33"/>
      <c r="T924" s="33"/>
      <c r="U924" s="33"/>
      <c r="V924" s="33"/>
      <c r="W924" s="33"/>
      <c r="X924" s="33"/>
    </row>
    <row r="925" spans="1:243" s="39" customFormat="1" ht="23.65" customHeight="1">
      <c r="A925" s="216"/>
      <c r="B925" s="156"/>
      <c r="C925" s="855"/>
      <c r="D925" s="1840"/>
      <c r="E925" s="1840"/>
      <c r="F925" s="1840"/>
      <c r="G925" s="1840"/>
      <c r="H925" s="1840"/>
      <c r="I925" s="1840"/>
      <c r="J925" s="1840"/>
      <c r="K925" s="1840"/>
      <c r="L925" s="1840"/>
      <c r="M925" s="576"/>
      <c r="N925" s="303"/>
      <c r="O925" s="302" t="str">
        <f t="shared" si="40"/>
        <v/>
      </c>
      <c r="P925" s="304" t="str">
        <f t="shared" si="41"/>
        <v/>
      </c>
      <c r="Q925" s="47"/>
      <c r="R925" s="341"/>
      <c r="S925" s="33"/>
      <c r="T925" s="33"/>
      <c r="U925" s="33"/>
      <c r="V925" s="33"/>
      <c r="W925" s="33"/>
      <c r="X925" s="33"/>
    </row>
    <row r="926" spans="1:243" s="39" customFormat="1" ht="23.65" customHeight="1">
      <c r="A926" s="216"/>
      <c r="B926" s="156"/>
      <c r="C926" s="855"/>
      <c r="D926" s="1840"/>
      <c r="E926" s="1840"/>
      <c r="F926" s="1840"/>
      <c r="G926" s="1840"/>
      <c r="H926" s="1840"/>
      <c r="I926" s="1840"/>
      <c r="J926" s="1840"/>
      <c r="K926" s="1840"/>
      <c r="L926" s="1840"/>
      <c r="M926" s="576"/>
      <c r="N926" s="303"/>
      <c r="O926" s="302" t="str">
        <f t="shared" si="40"/>
        <v/>
      </c>
      <c r="P926" s="304" t="str">
        <f t="shared" si="41"/>
        <v/>
      </c>
      <c r="Q926" s="47"/>
      <c r="R926" s="341"/>
      <c r="S926" s="33"/>
      <c r="T926" s="33"/>
      <c r="U926" s="33"/>
      <c r="V926" s="33"/>
      <c r="W926" s="33"/>
      <c r="X926" s="33"/>
    </row>
    <row r="927" spans="1:243" s="39" customFormat="1" ht="23.65" customHeight="1">
      <c r="A927" s="216"/>
      <c r="B927" s="156"/>
      <c r="C927" s="855"/>
      <c r="D927" s="1840"/>
      <c r="E927" s="1840"/>
      <c r="F927" s="1840"/>
      <c r="G927" s="1840"/>
      <c r="H927" s="1840"/>
      <c r="I927" s="1840"/>
      <c r="J927" s="1840"/>
      <c r="K927" s="1840"/>
      <c r="L927" s="1840"/>
      <c r="M927" s="576"/>
      <c r="N927" s="303"/>
      <c r="O927" s="302" t="str">
        <f t="shared" si="40"/>
        <v/>
      </c>
      <c r="P927" s="304" t="str">
        <f t="shared" si="41"/>
        <v/>
      </c>
      <c r="Q927" s="47"/>
      <c r="R927" s="341"/>
      <c r="S927" s="33"/>
      <c r="T927" s="33"/>
      <c r="U927" s="33"/>
      <c r="V927" s="33"/>
      <c r="W927" s="33"/>
      <c r="X927" s="33"/>
    </row>
    <row r="928" spans="1:243" s="39" customFormat="1" ht="23.65" customHeight="1">
      <c r="A928" s="216"/>
      <c r="B928" s="156"/>
      <c r="C928" s="156"/>
      <c r="D928" s="1840"/>
      <c r="E928" s="1840"/>
      <c r="F928" s="1840"/>
      <c r="G928" s="1840"/>
      <c r="H928" s="1840"/>
      <c r="I928" s="1840"/>
      <c r="J928" s="1840"/>
      <c r="K928" s="1840"/>
      <c r="L928" s="1841"/>
      <c r="M928" s="576"/>
      <c r="N928" s="303"/>
      <c r="O928" s="302" t="str">
        <f t="shared" si="40"/>
        <v/>
      </c>
      <c r="P928" s="304" t="str">
        <f t="shared" si="41"/>
        <v/>
      </c>
      <c r="Q928" s="47"/>
      <c r="R928" s="341"/>
      <c r="S928" s="33"/>
      <c r="T928" s="33"/>
      <c r="U928" s="33"/>
      <c r="V928" s="33"/>
      <c r="W928" s="33"/>
      <c r="X928" s="33"/>
    </row>
    <row r="929" spans="1:24" s="39" customFormat="1" ht="23.65" customHeight="1">
      <c r="A929" s="216"/>
      <c r="B929" s="156"/>
      <c r="C929" s="156"/>
      <c r="D929" s="1840"/>
      <c r="E929" s="1840"/>
      <c r="F929" s="1840"/>
      <c r="G929" s="1840"/>
      <c r="H929" s="1840"/>
      <c r="I929" s="1840"/>
      <c r="J929" s="1840"/>
      <c r="K929" s="1840"/>
      <c r="L929" s="1841"/>
      <c r="M929" s="576"/>
      <c r="N929" s="303"/>
      <c r="O929" s="302" t="str">
        <f t="shared" si="40"/>
        <v/>
      </c>
      <c r="P929" s="304" t="str">
        <f t="shared" si="41"/>
        <v/>
      </c>
      <c r="Q929" s="47"/>
      <c r="R929" s="341"/>
      <c r="S929" s="33"/>
      <c r="T929" s="33"/>
      <c r="U929" s="33"/>
      <c r="V929" s="33"/>
      <c r="W929" s="33"/>
      <c r="X929" s="33"/>
    </row>
    <row r="930" spans="1:24" s="39" customFormat="1" ht="23.65" customHeight="1">
      <c r="A930" s="216"/>
      <c r="B930" s="156"/>
      <c r="C930" s="156"/>
      <c r="D930" s="1840"/>
      <c r="E930" s="1840"/>
      <c r="F930" s="1840"/>
      <c r="G930" s="1840"/>
      <c r="H930" s="1840"/>
      <c r="I930" s="1840"/>
      <c r="J930" s="1840"/>
      <c r="K930" s="1840"/>
      <c r="L930" s="1841"/>
      <c r="M930" s="576"/>
      <c r="N930" s="303"/>
      <c r="O930" s="302" t="str">
        <f t="shared" si="40"/>
        <v/>
      </c>
      <c r="P930" s="304" t="str">
        <f t="shared" si="41"/>
        <v/>
      </c>
      <c r="Q930" s="47"/>
      <c r="R930" s="341"/>
      <c r="S930" s="33"/>
      <c r="T930" s="33"/>
      <c r="U930" s="33"/>
      <c r="V930" s="33"/>
      <c r="W930" s="33"/>
      <c r="X930" s="33"/>
    </row>
    <row r="931" spans="1:24" s="39" customFormat="1" ht="23.65" customHeight="1">
      <c r="A931" s="216"/>
      <c r="B931" s="156"/>
      <c r="C931" s="156"/>
      <c r="D931" s="1840"/>
      <c r="E931" s="1840"/>
      <c r="F931" s="1840"/>
      <c r="G931" s="1840"/>
      <c r="H931" s="1840"/>
      <c r="I931" s="1840"/>
      <c r="J931" s="1840"/>
      <c r="K931" s="1840"/>
      <c r="L931" s="1841"/>
      <c r="M931" s="576"/>
      <c r="N931" s="303"/>
      <c r="O931" s="302" t="str">
        <f t="shared" si="40"/>
        <v/>
      </c>
      <c r="P931" s="304" t="str">
        <f t="shared" si="41"/>
        <v/>
      </c>
      <c r="Q931" s="47"/>
      <c r="R931" s="341"/>
      <c r="S931" s="33"/>
      <c r="T931" s="33"/>
      <c r="U931" s="33"/>
      <c r="V931" s="33"/>
      <c r="W931" s="33"/>
      <c r="X931" s="33"/>
    </row>
    <row r="932" spans="1:24" s="39" customFormat="1" ht="23.65" customHeight="1">
      <c r="A932" s="216"/>
      <c r="B932" s="156"/>
      <c r="C932" s="156"/>
      <c r="D932" s="1840"/>
      <c r="E932" s="1840"/>
      <c r="F932" s="1840"/>
      <c r="G932" s="1840"/>
      <c r="H932" s="1840"/>
      <c r="I932" s="1840"/>
      <c r="J932" s="1840"/>
      <c r="K932" s="1840"/>
      <c r="L932" s="1841"/>
      <c r="M932" s="576"/>
      <c r="N932" s="303"/>
      <c r="O932" s="302" t="str">
        <f t="shared" si="40"/>
        <v/>
      </c>
      <c r="P932" s="304" t="str">
        <f t="shared" si="41"/>
        <v/>
      </c>
      <c r="Q932" s="47"/>
      <c r="R932" s="341"/>
      <c r="S932" s="33"/>
      <c r="T932" s="33"/>
      <c r="U932" s="33"/>
      <c r="V932" s="33"/>
      <c r="W932" s="33"/>
      <c r="X932" s="33"/>
    </row>
    <row r="933" spans="1:24" s="39" customFormat="1" ht="23.65" customHeight="1">
      <c r="A933" s="216"/>
      <c r="B933" s="156"/>
      <c r="C933" s="156"/>
      <c r="D933" s="1840"/>
      <c r="E933" s="1840"/>
      <c r="F933" s="1840"/>
      <c r="G933" s="1840"/>
      <c r="H933" s="1840"/>
      <c r="I933" s="1840"/>
      <c r="J933" s="1840"/>
      <c r="K933" s="1840"/>
      <c r="L933" s="1841"/>
      <c r="M933" s="576"/>
      <c r="N933" s="303"/>
      <c r="O933" s="302" t="str">
        <f t="shared" si="40"/>
        <v/>
      </c>
      <c r="P933" s="304" t="str">
        <f t="shared" si="41"/>
        <v/>
      </c>
      <c r="Q933" s="47"/>
      <c r="R933" s="341"/>
      <c r="S933" s="33"/>
      <c r="T933" s="33"/>
      <c r="U933" s="33"/>
      <c r="V933" s="33"/>
      <c r="W933" s="33"/>
      <c r="X933" s="33"/>
    </row>
    <row r="934" spans="1:24" s="39" customFormat="1" ht="23.65" customHeight="1">
      <c r="A934" s="216"/>
      <c r="B934" s="156"/>
      <c r="C934" s="156"/>
      <c r="D934" s="1840"/>
      <c r="E934" s="1840"/>
      <c r="F934" s="1840"/>
      <c r="G934" s="1840"/>
      <c r="H934" s="1840"/>
      <c r="I934" s="1840"/>
      <c r="J934" s="1840"/>
      <c r="K934" s="1840"/>
      <c r="L934" s="1841"/>
      <c r="M934" s="576"/>
      <c r="N934" s="303"/>
      <c r="O934" s="302" t="str">
        <f t="shared" si="40"/>
        <v/>
      </c>
      <c r="P934" s="304" t="str">
        <f t="shared" si="41"/>
        <v/>
      </c>
      <c r="Q934" s="47"/>
      <c r="R934" s="341"/>
      <c r="S934" s="33"/>
      <c r="T934" s="33"/>
      <c r="U934" s="33"/>
      <c r="V934" s="33"/>
      <c r="W934" s="33"/>
      <c r="X934" s="33"/>
    </row>
    <row r="935" spans="1:24" s="39" customFormat="1" ht="23.65" customHeight="1">
      <c r="A935" s="216"/>
      <c r="B935" s="156"/>
      <c r="C935" s="855"/>
      <c r="D935" s="1840"/>
      <c r="E935" s="1840"/>
      <c r="F935" s="1840"/>
      <c r="G935" s="1840"/>
      <c r="H935" s="1840"/>
      <c r="I935" s="1840"/>
      <c r="J935" s="1840"/>
      <c r="K935" s="1840"/>
      <c r="L935" s="1840"/>
      <c r="M935" s="576"/>
      <c r="N935" s="303"/>
      <c r="O935" s="302" t="str">
        <f t="shared" si="40"/>
        <v/>
      </c>
      <c r="P935" s="304" t="str">
        <f t="shared" si="41"/>
        <v/>
      </c>
      <c r="Q935" s="47"/>
      <c r="R935" s="341"/>
      <c r="S935" s="33"/>
      <c r="T935" s="33"/>
      <c r="U935" s="33"/>
      <c r="V935" s="33"/>
      <c r="W935" s="33"/>
      <c r="X935" s="33"/>
    </row>
    <row r="936" spans="1:24" s="39" customFormat="1" ht="23.65" customHeight="1">
      <c r="A936" s="216"/>
      <c r="B936" s="156"/>
      <c r="C936" s="855"/>
      <c r="D936" s="1840"/>
      <c r="E936" s="1840"/>
      <c r="F936" s="1840"/>
      <c r="G936" s="1840"/>
      <c r="H936" s="1840"/>
      <c r="I936" s="1840"/>
      <c r="J936" s="1840"/>
      <c r="K936" s="1840"/>
      <c r="L936" s="1840"/>
      <c r="M936" s="576"/>
      <c r="N936" s="303"/>
      <c r="O936" s="302" t="str">
        <f t="shared" si="40"/>
        <v/>
      </c>
      <c r="P936" s="304" t="str">
        <f t="shared" si="41"/>
        <v/>
      </c>
      <c r="Q936" s="47"/>
      <c r="R936" s="341"/>
      <c r="S936" s="33"/>
      <c r="T936" s="33"/>
      <c r="U936" s="33"/>
      <c r="V936" s="33"/>
      <c r="W936" s="33"/>
      <c r="X936" s="33"/>
    </row>
    <row r="937" spans="1:24" s="39" customFormat="1" ht="23.65" customHeight="1">
      <c r="A937" s="216"/>
      <c r="B937" s="156"/>
      <c r="C937" s="855"/>
      <c r="D937" s="1840"/>
      <c r="E937" s="1840"/>
      <c r="F937" s="1840"/>
      <c r="G937" s="1840"/>
      <c r="H937" s="1840"/>
      <c r="I937" s="1840"/>
      <c r="J937" s="1840"/>
      <c r="K937" s="1840"/>
      <c r="L937" s="1840"/>
      <c r="M937" s="576"/>
      <c r="N937" s="303"/>
      <c r="O937" s="302" t="str">
        <f t="shared" si="40"/>
        <v/>
      </c>
      <c r="P937" s="304" t="str">
        <f t="shared" si="41"/>
        <v/>
      </c>
      <c r="Q937" s="47"/>
      <c r="R937" s="341"/>
      <c r="S937" s="33"/>
      <c r="T937" s="33"/>
      <c r="U937" s="33"/>
      <c r="V937" s="33"/>
      <c r="W937" s="33"/>
      <c r="X937" s="33"/>
    </row>
    <row r="938" spans="1:24" s="39" customFormat="1" ht="23.65" customHeight="1">
      <c r="A938" s="216"/>
      <c r="B938" s="156"/>
      <c r="C938" s="855"/>
      <c r="D938" s="1840"/>
      <c r="E938" s="1840"/>
      <c r="F938" s="1840"/>
      <c r="G938" s="1840"/>
      <c r="H938" s="1840"/>
      <c r="I938" s="1840"/>
      <c r="J938" s="1840"/>
      <c r="K938" s="1840"/>
      <c r="L938" s="1840"/>
      <c r="M938" s="576"/>
      <c r="N938" s="303"/>
      <c r="O938" s="302" t="str">
        <f t="shared" si="40"/>
        <v/>
      </c>
      <c r="P938" s="304" t="str">
        <f t="shared" si="41"/>
        <v/>
      </c>
      <c r="Q938" s="47"/>
      <c r="R938" s="341"/>
      <c r="S938" s="33"/>
      <c r="T938" s="33"/>
      <c r="U938" s="33"/>
      <c r="V938" s="33"/>
      <c r="W938" s="33"/>
      <c r="X938" s="33"/>
    </row>
    <row r="939" spans="1:24" s="39" customFormat="1" ht="23.65" customHeight="1">
      <c r="A939" s="216"/>
      <c r="B939" s="156"/>
      <c r="C939" s="855"/>
      <c r="D939" s="1840"/>
      <c r="E939" s="1840"/>
      <c r="F939" s="1840"/>
      <c r="G939" s="1840"/>
      <c r="H939" s="1840"/>
      <c r="I939" s="1840"/>
      <c r="J939" s="1840"/>
      <c r="K939" s="1840"/>
      <c r="L939" s="1840"/>
      <c r="M939" s="576"/>
      <c r="N939" s="303"/>
      <c r="O939" s="302" t="str">
        <f t="shared" si="40"/>
        <v/>
      </c>
      <c r="P939" s="304" t="str">
        <f t="shared" si="41"/>
        <v/>
      </c>
      <c r="Q939" s="47"/>
      <c r="R939" s="341"/>
      <c r="S939" s="33"/>
      <c r="T939" s="33"/>
      <c r="U939" s="33"/>
      <c r="V939" s="33"/>
      <c r="W939" s="33"/>
      <c r="X939" s="33"/>
    </row>
    <row r="940" spans="1:24" s="39" customFormat="1" ht="23.65" customHeight="1">
      <c r="A940" s="216"/>
      <c r="B940" s="156"/>
      <c r="C940" s="855"/>
      <c r="D940" s="1840"/>
      <c r="E940" s="1840"/>
      <c r="F940" s="1840"/>
      <c r="G940" s="1840"/>
      <c r="H940" s="1840"/>
      <c r="I940" s="1840"/>
      <c r="J940" s="1840"/>
      <c r="K940" s="1840"/>
      <c r="L940" s="1840"/>
      <c r="M940" s="576"/>
      <c r="N940" s="303"/>
      <c r="O940" s="302" t="str">
        <f t="shared" si="40"/>
        <v/>
      </c>
      <c r="P940" s="304" t="str">
        <f t="shared" si="41"/>
        <v/>
      </c>
      <c r="Q940" s="47"/>
      <c r="R940" s="341"/>
      <c r="S940" s="33"/>
      <c r="T940" s="33"/>
      <c r="U940" s="33"/>
      <c r="V940" s="33"/>
      <c r="W940" s="33"/>
      <c r="X940" s="33"/>
    </row>
    <row r="941" spans="1:24" s="39" customFormat="1" ht="23.65" customHeight="1">
      <c r="A941" s="216"/>
      <c r="B941" s="156"/>
      <c r="C941" s="855"/>
      <c r="D941" s="1840"/>
      <c r="E941" s="1840"/>
      <c r="F941" s="1840"/>
      <c r="G941" s="1840"/>
      <c r="H941" s="1840"/>
      <c r="I941" s="1840"/>
      <c r="J941" s="1840"/>
      <c r="K941" s="1840"/>
      <c r="L941" s="1840"/>
      <c r="M941" s="576"/>
      <c r="N941" s="303"/>
      <c r="O941" s="302" t="str">
        <f t="shared" si="40"/>
        <v/>
      </c>
      <c r="P941" s="304" t="str">
        <f t="shared" si="41"/>
        <v/>
      </c>
      <c r="Q941" s="47"/>
      <c r="R941" s="341"/>
      <c r="S941" s="33"/>
      <c r="T941" s="33"/>
      <c r="U941" s="33"/>
      <c r="V941" s="33"/>
      <c r="W941" s="33"/>
      <c r="X941" s="33"/>
    </row>
    <row r="942" spans="1:24" s="42" customFormat="1" ht="6" customHeight="1">
      <c r="A942" s="363"/>
      <c r="B942" s="18"/>
      <c r="C942" s="822"/>
      <c r="D942" s="822"/>
      <c r="E942" s="823"/>
      <c r="F942" s="823"/>
      <c r="G942" s="823"/>
      <c r="H942" s="823"/>
      <c r="I942" s="823"/>
      <c r="J942" s="823"/>
      <c r="K942" s="822"/>
      <c r="L942" s="822"/>
      <c r="M942" s="18"/>
      <c r="N942" s="18"/>
      <c r="O942" s="258"/>
      <c r="P942" s="258"/>
      <c r="Q942" s="1"/>
      <c r="R942" s="374"/>
      <c r="S942" s="34"/>
      <c r="T942" s="34"/>
      <c r="U942" s="34"/>
      <c r="V942" s="34"/>
      <c r="W942" s="34"/>
      <c r="X942" s="34"/>
    </row>
    <row r="943" spans="1:24" s="38" customFormat="1" ht="21" customHeight="1">
      <c r="A943" s="370"/>
      <c r="B943" s="1852" t="s">
        <v>68</v>
      </c>
      <c r="C943" s="1853"/>
      <c r="D943" s="1853"/>
      <c r="E943" s="1853"/>
      <c r="F943" s="1853"/>
      <c r="G943" s="1853"/>
      <c r="H943" s="1853"/>
      <c r="I943" s="1853"/>
      <c r="J943" s="1853"/>
      <c r="K943" s="1853"/>
      <c r="L943" s="1853"/>
      <c r="M943" s="1852"/>
      <c r="N943" s="1852"/>
      <c r="O943" s="1852"/>
      <c r="P943" s="1852"/>
      <c r="Q943" s="1852"/>
      <c r="R943" s="388"/>
      <c r="S943" s="37"/>
      <c r="T943" s="37"/>
      <c r="U943" s="37"/>
      <c r="V943" s="37"/>
      <c r="W943" s="37"/>
      <c r="X943" s="37"/>
    </row>
    <row r="944" spans="1:24" s="39" customFormat="1" ht="12.75" customHeight="1">
      <c r="A944" s="363"/>
      <c r="B944" s="27" t="str">
        <f>'1-MPN'!$B$64</f>
        <v>FAPESP,  SETEMBRO DE 2015</v>
      </c>
      <c r="C944" s="899"/>
      <c r="D944" s="899"/>
      <c r="E944" s="899"/>
      <c r="F944" s="899"/>
      <c r="G944" s="899"/>
      <c r="H944" s="899"/>
      <c r="I944" s="899"/>
      <c r="J944" s="899"/>
      <c r="K944" s="899"/>
      <c r="L944" s="899"/>
      <c r="M944" s="27"/>
      <c r="N944" s="27"/>
      <c r="O944" s="27"/>
      <c r="P944" s="27"/>
      <c r="Q944" s="27">
        <v>3</v>
      </c>
      <c r="R944" s="373"/>
      <c r="S944" s="33"/>
      <c r="T944" s="33"/>
      <c r="U944" s="33"/>
      <c r="V944" s="33"/>
      <c r="W944" s="33"/>
      <c r="X944" s="33"/>
    </row>
    <row r="945" spans="1:243" s="51" customFormat="1" ht="18">
      <c r="A945" s="573"/>
      <c r="B945" s="602" t="str">
        <f>B899</f>
        <v>8- DESPESAS COM DIÁRIAS NO PAÍS E NO EXTERIOR</v>
      </c>
      <c r="C945" s="832"/>
      <c r="D945" s="832"/>
      <c r="E945" s="831"/>
      <c r="F945" s="831"/>
      <c r="G945" s="831"/>
      <c r="H945" s="831"/>
      <c r="I945" s="831"/>
      <c r="J945" s="832"/>
      <c r="K945" s="831"/>
      <c r="L945" s="831"/>
      <c r="R945" s="573"/>
    </row>
    <row r="946" spans="1:243" s="38" customFormat="1" ht="31.5" customHeight="1">
      <c r="A946" s="370"/>
      <c r="B946" s="567" t="s">
        <v>1</v>
      </c>
      <c r="C946" s="814" t="s">
        <v>7</v>
      </c>
      <c r="D946" s="1581" t="s">
        <v>8</v>
      </c>
      <c r="E946" s="1581"/>
      <c r="F946" s="1581"/>
      <c r="G946" s="1581"/>
      <c r="H946" s="1581"/>
      <c r="I946" s="1581"/>
      <c r="J946" s="1581"/>
      <c r="K946" s="1581"/>
      <c r="L946" s="1581"/>
      <c r="M946" s="305" t="s">
        <v>142</v>
      </c>
      <c r="N946" s="566" t="s">
        <v>3</v>
      </c>
      <c r="O946" s="419" t="s">
        <v>108</v>
      </c>
      <c r="P946" s="419" t="s">
        <v>110</v>
      </c>
      <c r="Q946" s="567" t="s">
        <v>2</v>
      </c>
      <c r="R946" s="388"/>
      <c r="S946" s="37"/>
      <c r="T946" s="37"/>
      <c r="U946" s="37"/>
      <c r="V946" s="37"/>
      <c r="W946" s="37"/>
      <c r="X946" s="37"/>
    </row>
    <row r="947" spans="1:243" s="39" customFormat="1" ht="23.65" customHeight="1">
      <c r="A947" s="216"/>
      <c r="B947" s="156"/>
      <c r="C947" s="855"/>
      <c r="D947" s="1840"/>
      <c r="E947" s="1840"/>
      <c r="F947" s="1840"/>
      <c r="G947" s="1840"/>
      <c r="H947" s="1840"/>
      <c r="I947" s="1840"/>
      <c r="J947" s="1840"/>
      <c r="K947" s="1840"/>
      <c r="L947" s="1840"/>
      <c r="M947" s="576"/>
      <c r="N947" s="303"/>
      <c r="O947" s="302" t="str">
        <f t="shared" ref="O947:O987" si="42">IF(M947="DIP",C947*N947,"")</f>
        <v/>
      </c>
      <c r="P947" s="304" t="str">
        <f t="shared" ref="P947:P987" si="43">IF(M947="DIE",C947*N947,"")</f>
        <v/>
      </c>
      <c r="Q947" s="47"/>
      <c r="R947" s="341"/>
      <c r="S947" s="33"/>
      <c r="T947" s="33"/>
      <c r="U947" s="33"/>
      <c r="V947" s="33"/>
      <c r="W947" s="33"/>
      <c r="X947" s="33"/>
      <c r="IH947" s="40"/>
      <c r="II947" s="41"/>
    </row>
    <row r="948" spans="1:243" s="39" customFormat="1" ht="23.65" customHeight="1">
      <c r="A948" s="216"/>
      <c r="B948" s="156"/>
      <c r="C948" s="855"/>
      <c r="D948" s="1840"/>
      <c r="E948" s="1840"/>
      <c r="F948" s="1840"/>
      <c r="G948" s="1840"/>
      <c r="H948" s="1840"/>
      <c r="I948" s="1840"/>
      <c r="J948" s="1840"/>
      <c r="K948" s="1840"/>
      <c r="L948" s="1840"/>
      <c r="M948" s="576"/>
      <c r="N948" s="303"/>
      <c r="O948" s="302" t="str">
        <f t="shared" si="42"/>
        <v/>
      </c>
      <c r="P948" s="304" t="str">
        <f t="shared" si="43"/>
        <v/>
      </c>
      <c r="Q948" s="47"/>
      <c r="R948" s="341"/>
      <c r="S948" s="33"/>
      <c r="T948" s="33"/>
      <c r="U948" s="33"/>
      <c r="V948" s="33"/>
      <c r="W948" s="33"/>
      <c r="X948" s="33"/>
      <c r="IH948" s="40"/>
      <c r="II948" s="41"/>
    </row>
    <row r="949" spans="1:243" s="39" customFormat="1" ht="23.65" customHeight="1">
      <c r="A949" s="216"/>
      <c r="B949" s="156"/>
      <c r="C949" s="855"/>
      <c r="D949" s="1840"/>
      <c r="E949" s="1840"/>
      <c r="F949" s="1840"/>
      <c r="G949" s="1840"/>
      <c r="H949" s="1840"/>
      <c r="I949" s="1840"/>
      <c r="J949" s="1840"/>
      <c r="K949" s="1840"/>
      <c r="L949" s="1840"/>
      <c r="M949" s="576"/>
      <c r="N949" s="303"/>
      <c r="O949" s="302" t="str">
        <f t="shared" si="42"/>
        <v/>
      </c>
      <c r="P949" s="304" t="str">
        <f t="shared" si="43"/>
        <v/>
      </c>
      <c r="Q949" s="47"/>
      <c r="R949" s="341"/>
      <c r="S949" s="33"/>
      <c r="T949" s="33"/>
      <c r="U949" s="33"/>
      <c r="V949" s="33"/>
      <c r="W949" s="33"/>
      <c r="X949" s="33"/>
      <c r="IH949" s="41"/>
      <c r="II949" s="41"/>
    </row>
    <row r="950" spans="1:243" s="39" customFormat="1" ht="23.65" customHeight="1">
      <c r="A950" s="216"/>
      <c r="B950" s="156"/>
      <c r="C950" s="855"/>
      <c r="D950" s="1840"/>
      <c r="E950" s="1840"/>
      <c r="F950" s="1840"/>
      <c r="G950" s="1840"/>
      <c r="H950" s="1840"/>
      <c r="I950" s="1840"/>
      <c r="J950" s="1840"/>
      <c r="K950" s="1840"/>
      <c r="L950" s="1840"/>
      <c r="M950" s="576"/>
      <c r="N950" s="303"/>
      <c r="O950" s="302" t="str">
        <f t="shared" si="42"/>
        <v/>
      </c>
      <c r="P950" s="304" t="str">
        <f t="shared" si="43"/>
        <v/>
      </c>
      <c r="Q950" s="47"/>
      <c r="R950" s="341"/>
      <c r="S950" s="33"/>
      <c r="T950" s="33"/>
      <c r="U950" s="33"/>
      <c r="V950" s="33"/>
      <c r="W950" s="33"/>
      <c r="X950" s="33"/>
      <c r="IH950" s="41"/>
      <c r="II950" s="41"/>
    </row>
    <row r="951" spans="1:243" s="39" customFormat="1" ht="23.65" customHeight="1">
      <c r="A951" s="216"/>
      <c r="B951" s="156"/>
      <c r="C951" s="855"/>
      <c r="D951" s="1840"/>
      <c r="E951" s="1840"/>
      <c r="F951" s="1840"/>
      <c r="G951" s="1840"/>
      <c r="H951" s="1840"/>
      <c r="I951" s="1840"/>
      <c r="J951" s="1840"/>
      <c r="K951" s="1840"/>
      <c r="L951" s="1840"/>
      <c r="M951" s="576"/>
      <c r="N951" s="303"/>
      <c r="O951" s="302" t="str">
        <f t="shared" si="42"/>
        <v/>
      </c>
      <c r="P951" s="304" t="str">
        <f t="shared" si="43"/>
        <v/>
      </c>
      <c r="Q951" s="47"/>
      <c r="R951" s="341"/>
      <c r="S951" s="33"/>
      <c r="T951" s="33"/>
      <c r="U951" s="33"/>
      <c r="V951" s="33"/>
      <c r="W951" s="33"/>
      <c r="X951" s="33"/>
    </row>
    <row r="952" spans="1:243" s="39" customFormat="1" ht="23.65" customHeight="1">
      <c r="A952" s="216"/>
      <c r="B952" s="156"/>
      <c r="C952" s="855"/>
      <c r="D952" s="1840"/>
      <c r="E952" s="1840"/>
      <c r="F952" s="1840"/>
      <c r="G952" s="1840"/>
      <c r="H952" s="1840"/>
      <c r="I952" s="1840"/>
      <c r="J952" s="1840"/>
      <c r="K952" s="1840"/>
      <c r="L952" s="1840"/>
      <c r="M952" s="576"/>
      <c r="N952" s="303"/>
      <c r="O952" s="302" t="str">
        <f t="shared" si="42"/>
        <v/>
      </c>
      <c r="P952" s="304" t="str">
        <f t="shared" si="43"/>
        <v/>
      </c>
      <c r="Q952" s="47"/>
      <c r="R952" s="341"/>
      <c r="S952" s="33"/>
      <c r="T952" s="33"/>
      <c r="U952" s="33"/>
      <c r="V952" s="33"/>
      <c r="W952" s="33"/>
      <c r="X952" s="33"/>
    </row>
    <row r="953" spans="1:243" s="39" customFormat="1" ht="23.65" customHeight="1">
      <c r="A953" s="216"/>
      <c r="B953" s="156"/>
      <c r="C953" s="855"/>
      <c r="D953" s="1840"/>
      <c r="E953" s="1840"/>
      <c r="F953" s="1840"/>
      <c r="G953" s="1840"/>
      <c r="H953" s="1840"/>
      <c r="I953" s="1840"/>
      <c r="J953" s="1840"/>
      <c r="K953" s="1840"/>
      <c r="L953" s="1840"/>
      <c r="M953" s="576"/>
      <c r="N953" s="303"/>
      <c r="O953" s="302" t="str">
        <f t="shared" si="42"/>
        <v/>
      </c>
      <c r="P953" s="304" t="str">
        <f t="shared" si="43"/>
        <v/>
      </c>
      <c r="Q953" s="47"/>
      <c r="R953" s="341"/>
      <c r="S953" s="33"/>
      <c r="T953" s="33"/>
      <c r="U953" s="33"/>
      <c r="V953" s="33"/>
      <c r="W953" s="33"/>
      <c r="X953" s="33"/>
    </row>
    <row r="954" spans="1:243" s="39" customFormat="1" ht="23.65" customHeight="1">
      <c r="A954" s="216"/>
      <c r="B954" s="156"/>
      <c r="C954" s="855"/>
      <c r="D954" s="1840"/>
      <c r="E954" s="1840"/>
      <c r="F954" s="1840"/>
      <c r="G954" s="1840"/>
      <c r="H954" s="1840"/>
      <c r="I954" s="1840"/>
      <c r="J954" s="1840"/>
      <c r="K954" s="1840"/>
      <c r="L954" s="1840"/>
      <c r="M954" s="576"/>
      <c r="N954" s="303"/>
      <c r="O954" s="302" t="str">
        <f t="shared" si="42"/>
        <v/>
      </c>
      <c r="P954" s="304" t="str">
        <f t="shared" si="43"/>
        <v/>
      </c>
      <c r="Q954" s="47"/>
      <c r="R954" s="341"/>
      <c r="S954" s="33"/>
      <c r="T954" s="33"/>
      <c r="U954" s="33"/>
      <c r="V954" s="33"/>
      <c r="W954" s="33"/>
      <c r="X954" s="33"/>
    </row>
    <row r="955" spans="1:243" s="39" customFormat="1" ht="23.65" customHeight="1">
      <c r="A955" s="216"/>
      <c r="B955" s="156"/>
      <c r="C955" s="855"/>
      <c r="D955" s="1840"/>
      <c r="E955" s="1840"/>
      <c r="F955" s="1840"/>
      <c r="G955" s="1840"/>
      <c r="H955" s="1840"/>
      <c r="I955" s="1840"/>
      <c r="J955" s="1840"/>
      <c r="K955" s="1840"/>
      <c r="L955" s="1840"/>
      <c r="M955" s="576"/>
      <c r="N955" s="303"/>
      <c r="O955" s="302" t="str">
        <f t="shared" si="42"/>
        <v/>
      </c>
      <c r="P955" s="304" t="str">
        <f t="shared" si="43"/>
        <v/>
      </c>
      <c r="Q955" s="47"/>
      <c r="R955" s="341"/>
      <c r="S955" s="33"/>
      <c r="T955" s="33"/>
      <c r="U955" s="33"/>
      <c r="V955" s="33"/>
      <c r="W955" s="33"/>
      <c r="X955" s="33"/>
    </row>
    <row r="956" spans="1:243" s="39" customFormat="1" ht="23.65" customHeight="1">
      <c r="A956" s="216"/>
      <c r="B956" s="156"/>
      <c r="C956" s="855"/>
      <c r="D956" s="1840"/>
      <c r="E956" s="1840"/>
      <c r="F956" s="1840"/>
      <c r="G956" s="1840"/>
      <c r="H956" s="1840"/>
      <c r="I956" s="1840"/>
      <c r="J956" s="1840"/>
      <c r="K956" s="1840"/>
      <c r="L956" s="1840"/>
      <c r="M956" s="576"/>
      <c r="N956" s="303"/>
      <c r="O956" s="302" t="str">
        <f t="shared" si="42"/>
        <v/>
      </c>
      <c r="P956" s="304" t="str">
        <f t="shared" si="43"/>
        <v/>
      </c>
      <c r="Q956" s="47"/>
      <c r="R956" s="341"/>
      <c r="S956" s="33"/>
      <c r="T956" s="33"/>
      <c r="U956" s="33"/>
      <c r="V956" s="33"/>
      <c r="W956" s="33"/>
      <c r="X956" s="33"/>
    </row>
    <row r="957" spans="1:243" s="39" customFormat="1" ht="23.65" customHeight="1">
      <c r="A957" s="216"/>
      <c r="B957" s="156"/>
      <c r="C957" s="855"/>
      <c r="D957" s="1840"/>
      <c r="E957" s="1840"/>
      <c r="F957" s="1840"/>
      <c r="G957" s="1840"/>
      <c r="H957" s="1840"/>
      <c r="I957" s="1840"/>
      <c r="J957" s="1840"/>
      <c r="K957" s="1840"/>
      <c r="L957" s="1840"/>
      <c r="M957" s="576"/>
      <c r="N957" s="303"/>
      <c r="O957" s="302" t="str">
        <f t="shared" si="42"/>
        <v/>
      </c>
      <c r="P957" s="304" t="str">
        <f t="shared" si="43"/>
        <v/>
      </c>
      <c r="Q957" s="47"/>
      <c r="R957" s="341"/>
      <c r="S957" s="33"/>
      <c r="T957" s="33"/>
      <c r="U957" s="33"/>
      <c r="V957" s="33"/>
      <c r="W957" s="33"/>
      <c r="X957" s="33"/>
      <c r="IH957" s="40"/>
      <c r="II957" s="41"/>
    </row>
    <row r="958" spans="1:243" s="39" customFormat="1" ht="23.65" customHeight="1">
      <c r="A958" s="216"/>
      <c r="B958" s="156"/>
      <c r="C958" s="855"/>
      <c r="D958" s="1840"/>
      <c r="E958" s="1840"/>
      <c r="F958" s="1840"/>
      <c r="G958" s="1840"/>
      <c r="H958" s="1840"/>
      <c r="I958" s="1840"/>
      <c r="J958" s="1840"/>
      <c r="K958" s="1840"/>
      <c r="L958" s="1840"/>
      <c r="M958" s="576"/>
      <c r="N958" s="303"/>
      <c r="O958" s="302" t="str">
        <f t="shared" si="42"/>
        <v/>
      </c>
      <c r="P958" s="304" t="str">
        <f t="shared" si="43"/>
        <v/>
      </c>
      <c r="Q958" s="47"/>
      <c r="R958" s="341"/>
      <c r="S958" s="33"/>
      <c r="T958" s="33"/>
      <c r="U958" s="33"/>
      <c r="V958" s="33"/>
      <c r="W958" s="33"/>
      <c r="X958" s="33"/>
      <c r="IH958" s="41"/>
      <c r="II958" s="41"/>
    </row>
    <row r="959" spans="1:243" s="39" customFormat="1" ht="23.65" customHeight="1">
      <c r="A959" s="216"/>
      <c r="B959" s="156"/>
      <c r="C959" s="855"/>
      <c r="D959" s="1840"/>
      <c r="E959" s="1840"/>
      <c r="F959" s="1840"/>
      <c r="G959" s="1840"/>
      <c r="H959" s="1840"/>
      <c r="I959" s="1840"/>
      <c r="J959" s="1840"/>
      <c r="K959" s="1840"/>
      <c r="L959" s="1840"/>
      <c r="M959" s="576"/>
      <c r="N959" s="303"/>
      <c r="O959" s="302" t="str">
        <f t="shared" si="42"/>
        <v/>
      </c>
      <c r="P959" s="304" t="str">
        <f t="shared" si="43"/>
        <v/>
      </c>
      <c r="Q959" s="47"/>
      <c r="R959" s="341"/>
      <c r="S959" s="33"/>
      <c r="T959" s="33"/>
      <c r="U959" s="33"/>
      <c r="V959" s="33"/>
      <c r="W959" s="33"/>
      <c r="X959" s="33"/>
      <c r="IH959" s="41"/>
      <c r="II959" s="41"/>
    </row>
    <row r="960" spans="1:243" s="39" customFormat="1" ht="23.65" customHeight="1">
      <c r="A960" s="216"/>
      <c r="B960" s="156"/>
      <c r="C960" s="855"/>
      <c r="D960" s="1840"/>
      <c r="E960" s="1840"/>
      <c r="F960" s="1840"/>
      <c r="G960" s="1840"/>
      <c r="H960" s="1840"/>
      <c r="I960" s="1840"/>
      <c r="J960" s="1840"/>
      <c r="K960" s="1840"/>
      <c r="L960" s="1840"/>
      <c r="M960" s="576"/>
      <c r="N960" s="303"/>
      <c r="O960" s="302" t="str">
        <f t="shared" si="42"/>
        <v/>
      </c>
      <c r="P960" s="304" t="str">
        <f t="shared" si="43"/>
        <v/>
      </c>
      <c r="Q960" s="47"/>
      <c r="R960" s="341"/>
      <c r="S960" s="33"/>
      <c r="T960" s="33"/>
      <c r="U960" s="33"/>
      <c r="V960" s="33"/>
      <c r="W960" s="33"/>
      <c r="X960" s="33"/>
    </row>
    <row r="961" spans="1:243" s="39" customFormat="1" ht="23.65" customHeight="1">
      <c r="A961" s="216"/>
      <c r="B961" s="156"/>
      <c r="C961" s="855"/>
      <c r="D961" s="1840"/>
      <c r="E961" s="1840"/>
      <c r="F961" s="1840"/>
      <c r="G961" s="1840"/>
      <c r="H961" s="1840"/>
      <c r="I961" s="1840"/>
      <c r="J961" s="1840"/>
      <c r="K961" s="1840"/>
      <c r="L961" s="1840"/>
      <c r="M961" s="576"/>
      <c r="N961" s="303"/>
      <c r="O961" s="302" t="str">
        <f t="shared" si="42"/>
        <v/>
      </c>
      <c r="P961" s="304" t="str">
        <f t="shared" si="43"/>
        <v/>
      </c>
      <c r="Q961" s="47"/>
      <c r="R961" s="341"/>
      <c r="S961" s="33"/>
      <c r="T961" s="33"/>
      <c r="U961" s="33"/>
      <c r="V961" s="33"/>
      <c r="W961" s="33"/>
      <c r="X961" s="33"/>
      <c r="IH961" s="41"/>
      <c r="II961" s="41"/>
    </row>
    <row r="962" spans="1:243" s="39" customFormat="1" ht="23.65" customHeight="1">
      <c r="A962" s="216"/>
      <c r="B962" s="156"/>
      <c r="C962" s="855"/>
      <c r="D962" s="1840"/>
      <c r="E962" s="1840"/>
      <c r="F962" s="1840"/>
      <c r="G962" s="1840"/>
      <c r="H962" s="1840"/>
      <c r="I962" s="1840"/>
      <c r="J962" s="1840"/>
      <c r="K962" s="1840"/>
      <c r="L962" s="1840"/>
      <c r="M962" s="576"/>
      <c r="N962" s="303"/>
      <c r="O962" s="302" t="str">
        <f t="shared" si="42"/>
        <v/>
      </c>
      <c r="P962" s="304" t="str">
        <f t="shared" si="43"/>
        <v/>
      </c>
      <c r="Q962" s="47"/>
      <c r="R962" s="341"/>
      <c r="S962" s="33"/>
      <c r="T962" s="33"/>
      <c r="U962" s="33"/>
      <c r="V962" s="33"/>
      <c r="W962" s="33"/>
      <c r="X962" s="33"/>
    </row>
    <row r="963" spans="1:243" s="39" customFormat="1" ht="23.65" customHeight="1">
      <c r="A963" s="216"/>
      <c r="B963" s="156"/>
      <c r="C963" s="855"/>
      <c r="D963" s="1840"/>
      <c r="E963" s="1840"/>
      <c r="F963" s="1840"/>
      <c r="G963" s="1840"/>
      <c r="H963" s="1840"/>
      <c r="I963" s="1840"/>
      <c r="J963" s="1840"/>
      <c r="K963" s="1840"/>
      <c r="L963" s="1840"/>
      <c r="M963" s="576"/>
      <c r="N963" s="303"/>
      <c r="O963" s="302" t="str">
        <f t="shared" si="42"/>
        <v/>
      </c>
      <c r="P963" s="304" t="str">
        <f t="shared" si="43"/>
        <v/>
      </c>
      <c r="Q963" s="47"/>
      <c r="R963" s="341"/>
      <c r="S963" s="33"/>
      <c r="T963" s="33"/>
      <c r="U963" s="33"/>
      <c r="V963" s="33"/>
      <c r="W963" s="33"/>
      <c r="X963" s="33"/>
    </row>
    <row r="964" spans="1:243" s="39" customFormat="1" ht="23.65" customHeight="1">
      <c r="A964" s="216"/>
      <c r="B964" s="156"/>
      <c r="C964" s="855"/>
      <c r="D964" s="1840"/>
      <c r="E964" s="1840"/>
      <c r="F964" s="1840"/>
      <c r="G964" s="1840"/>
      <c r="H964" s="1840"/>
      <c r="I964" s="1840"/>
      <c r="J964" s="1840"/>
      <c r="K964" s="1840"/>
      <c r="L964" s="1840"/>
      <c r="M964" s="576"/>
      <c r="N964" s="303"/>
      <c r="O964" s="302" t="str">
        <f t="shared" si="42"/>
        <v/>
      </c>
      <c r="P964" s="304" t="str">
        <f t="shared" si="43"/>
        <v/>
      </c>
      <c r="Q964" s="47"/>
      <c r="R964" s="341"/>
      <c r="S964" s="33"/>
      <c r="T964" s="33"/>
      <c r="U964" s="33"/>
      <c r="V964" s="33"/>
      <c r="W964" s="33"/>
      <c r="X964" s="33"/>
    </row>
    <row r="965" spans="1:243" s="39" customFormat="1" ht="23.65" customHeight="1">
      <c r="A965" s="216"/>
      <c r="B965" s="156"/>
      <c r="C965" s="855"/>
      <c r="D965" s="1840"/>
      <c r="E965" s="1840"/>
      <c r="F965" s="1840"/>
      <c r="G965" s="1840"/>
      <c r="H965" s="1840"/>
      <c r="I965" s="1840"/>
      <c r="J965" s="1840"/>
      <c r="K965" s="1840"/>
      <c r="L965" s="1840"/>
      <c r="M965" s="576"/>
      <c r="N965" s="303"/>
      <c r="O965" s="302" t="str">
        <f t="shared" si="42"/>
        <v/>
      </c>
      <c r="P965" s="304" t="str">
        <f t="shared" si="43"/>
        <v/>
      </c>
      <c r="Q965" s="47"/>
      <c r="R965" s="341"/>
      <c r="S965" s="33"/>
      <c r="T965" s="33"/>
      <c r="U965" s="33"/>
      <c r="V965" s="33"/>
      <c r="W965" s="33"/>
      <c r="X965" s="33"/>
    </row>
    <row r="966" spans="1:243" s="39" customFormat="1" ht="23.65" customHeight="1">
      <c r="A966" s="216"/>
      <c r="B966" s="156"/>
      <c r="C966" s="855"/>
      <c r="D966" s="1840"/>
      <c r="E966" s="1840"/>
      <c r="F966" s="1840"/>
      <c r="G966" s="1840"/>
      <c r="H966" s="1840"/>
      <c r="I966" s="1840"/>
      <c r="J966" s="1840"/>
      <c r="K966" s="1840"/>
      <c r="L966" s="1840"/>
      <c r="M966" s="576"/>
      <c r="N966" s="303"/>
      <c r="O966" s="302" t="str">
        <f t="shared" si="42"/>
        <v/>
      </c>
      <c r="P966" s="304" t="str">
        <f t="shared" si="43"/>
        <v/>
      </c>
      <c r="Q966" s="47"/>
      <c r="R966" s="341"/>
      <c r="S966" s="33"/>
      <c r="T966" s="33"/>
      <c r="U966" s="33"/>
      <c r="V966" s="33"/>
      <c r="W966" s="33"/>
      <c r="X966" s="33"/>
    </row>
    <row r="967" spans="1:243" s="39" customFormat="1" ht="23.65" customHeight="1">
      <c r="A967" s="216"/>
      <c r="B967" s="156"/>
      <c r="C967" s="855"/>
      <c r="D967" s="1840"/>
      <c r="E967" s="1840"/>
      <c r="F967" s="1840"/>
      <c r="G967" s="1840"/>
      <c r="H967" s="1840"/>
      <c r="I967" s="1840"/>
      <c r="J967" s="1840"/>
      <c r="K967" s="1840"/>
      <c r="L967" s="1840"/>
      <c r="M967" s="576"/>
      <c r="N967" s="303"/>
      <c r="O967" s="302" t="str">
        <f t="shared" si="42"/>
        <v/>
      </c>
      <c r="P967" s="304" t="str">
        <f t="shared" si="43"/>
        <v/>
      </c>
      <c r="Q967" s="47"/>
      <c r="R967" s="341"/>
      <c r="S967" s="33"/>
      <c r="T967" s="33"/>
      <c r="U967" s="33"/>
      <c r="V967" s="33"/>
      <c r="W967" s="33"/>
      <c r="X967" s="33"/>
    </row>
    <row r="968" spans="1:243" s="39" customFormat="1" ht="23.65" customHeight="1">
      <c r="A968" s="216"/>
      <c r="B968" s="156"/>
      <c r="C968" s="855"/>
      <c r="D968" s="1840"/>
      <c r="E968" s="1840"/>
      <c r="F968" s="1840"/>
      <c r="G968" s="1840"/>
      <c r="H968" s="1840"/>
      <c r="I968" s="1840"/>
      <c r="J968" s="1840"/>
      <c r="K968" s="1840"/>
      <c r="L968" s="1840"/>
      <c r="M968" s="576"/>
      <c r="N968" s="303"/>
      <c r="O968" s="302" t="str">
        <f t="shared" si="42"/>
        <v/>
      </c>
      <c r="P968" s="304" t="str">
        <f t="shared" si="43"/>
        <v/>
      </c>
      <c r="Q968" s="47"/>
      <c r="R968" s="341"/>
      <c r="S968" s="33"/>
      <c r="T968" s="33"/>
      <c r="U968" s="33"/>
      <c r="V968" s="33"/>
      <c r="W968" s="33"/>
      <c r="X968" s="33"/>
    </row>
    <row r="969" spans="1:243" s="39" customFormat="1" ht="23.65" customHeight="1">
      <c r="A969" s="216"/>
      <c r="B969" s="156"/>
      <c r="C969" s="855"/>
      <c r="D969" s="1840"/>
      <c r="E969" s="1840"/>
      <c r="F969" s="1840"/>
      <c r="G969" s="1840"/>
      <c r="H969" s="1840"/>
      <c r="I969" s="1840"/>
      <c r="J969" s="1840"/>
      <c r="K969" s="1840"/>
      <c r="L969" s="1840"/>
      <c r="M969" s="576"/>
      <c r="N969" s="303"/>
      <c r="O969" s="302" t="str">
        <f t="shared" si="42"/>
        <v/>
      </c>
      <c r="P969" s="304" t="str">
        <f t="shared" si="43"/>
        <v/>
      </c>
      <c r="Q969" s="47"/>
      <c r="R969" s="341"/>
      <c r="S969" s="33"/>
      <c r="T969" s="33"/>
      <c r="U969" s="33"/>
      <c r="V969" s="33"/>
      <c r="W969" s="33"/>
      <c r="X969" s="33"/>
    </row>
    <row r="970" spans="1:243" s="39" customFormat="1" ht="23.65" customHeight="1">
      <c r="A970" s="216"/>
      <c r="B970" s="156"/>
      <c r="C970" s="855"/>
      <c r="D970" s="1840"/>
      <c r="E970" s="1840"/>
      <c r="F970" s="1840"/>
      <c r="G970" s="1840"/>
      <c r="H970" s="1840"/>
      <c r="I970" s="1840"/>
      <c r="J970" s="1840"/>
      <c r="K970" s="1840"/>
      <c r="L970" s="1840"/>
      <c r="M970" s="576"/>
      <c r="N970" s="303"/>
      <c r="O970" s="302" t="str">
        <f t="shared" si="42"/>
        <v/>
      </c>
      <c r="P970" s="304" t="str">
        <f t="shared" si="43"/>
        <v/>
      </c>
      <c r="Q970" s="47"/>
      <c r="R970" s="341"/>
      <c r="S970" s="33"/>
      <c r="T970" s="33"/>
      <c r="U970" s="33"/>
      <c r="V970" s="33"/>
      <c r="W970" s="33"/>
      <c r="X970" s="33"/>
    </row>
    <row r="971" spans="1:243" s="39" customFormat="1" ht="23.65" customHeight="1">
      <c r="A971" s="216"/>
      <c r="B971" s="156"/>
      <c r="C971" s="855"/>
      <c r="D971" s="1840"/>
      <c r="E971" s="1840"/>
      <c r="F971" s="1840"/>
      <c r="G971" s="1840"/>
      <c r="H971" s="1840"/>
      <c r="I971" s="1840"/>
      <c r="J971" s="1840"/>
      <c r="K971" s="1840"/>
      <c r="L971" s="1840"/>
      <c r="M971" s="576"/>
      <c r="N971" s="303"/>
      <c r="O971" s="302" t="str">
        <f t="shared" si="42"/>
        <v/>
      </c>
      <c r="P971" s="304" t="str">
        <f t="shared" si="43"/>
        <v/>
      </c>
      <c r="Q971" s="47"/>
      <c r="R971" s="341"/>
      <c r="S971" s="33"/>
      <c r="T971" s="33"/>
      <c r="U971" s="33"/>
      <c r="V971" s="33"/>
      <c r="W971" s="33"/>
      <c r="X971" s="33"/>
    </row>
    <row r="972" spans="1:243" s="39" customFormat="1" ht="23.65" customHeight="1">
      <c r="A972" s="216"/>
      <c r="B972" s="156"/>
      <c r="C972" s="855"/>
      <c r="D972" s="1840"/>
      <c r="E972" s="1840"/>
      <c r="F972" s="1840"/>
      <c r="G972" s="1840"/>
      <c r="H972" s="1840"/>
      <c r="I972" s="1840"/>
      <c r="J972" s="1840"/>
      <c r="K972" s="1840"/>
      <c r="L972" s="1840"/>
      <c r="M972" s="576"/>
      <c r="N972" s="303"/>
      <c r="O972" s="302" t="str">
        <f t="shared" si="42"/>
        <v/>
      </c>
      <c r="P972" s="304" t="str">
        <f t="shared" si="43"/>
        <v/>
      </c>
      <c r="Q972" s="47"/>
      <c r="R972" s="341"/>
      <c r="S972" s="33"/>
      <c r="T972" s="33"/>
      <c r="U972" s="33"/>
      <c r="V972" s="33"/>
      <c r="W972" s="33"/>
      <c r="X972" s="33"/>
    </row>
    <row r="973" spans="1:243" s="39" customFormat="1" ht="23.65" customHeight="1">
      <c r="A973" s="216"/>
      <c r="B973" s="156"/>
      <c r="C973" s="855"/>
      <c r="D973" s="1840"/>
      <c r="E973" s="1840"/>
      <c r="F973" s="1840"/>
      <c r="G973" s="1840"/>
      <c r="H973" s="1840"/>
      <c r="I973" s="1840"/>
      <c r="J973" s="1840"/>
      <c r="K973" s="1840"/>
      <c r="L973" s="1840"/>
      <c r="M973" s="576"/>
      <c r="N973" s="303"/>
      <c r="O973" s="302" t="str">
        <f t="shared" si="42"/>
        <v/>
      </c>
      <c r="P973" s="304" t="str">
        <f t="shared" si="43"/>
        <v/>
      </c>
      <c r="Q973" s="47"/>
      <c r="R973" s="341"/>
      <c r="S973" s="33"/>
      <c r="T973" s="33"/>
      <c r="U973" s="33"/>
      <c r="V973" s="33"/>
      <c r="W973" s="33"/>
      <c r="X973" s="33"/>
    </row>
    <row r="974" spans="1:243" s="39" customFormat="1" ht="23.65" customHeight="1">
      <c r="A974" s="216"/>
      <c r="B974" s="156"/>
      <c r="C974" s="855"/>
      <c r="D974" s="1840"/>
      <c r="E974" s="1840"/>
      <c r="F974" s="1840"/>
      <c r="G974" s="1840"/>
      <c r="H974" s="1840"/>
      <c r="I974" s="1840"/>
      <c r="J974" s="1840"/>
      <c r="K974" s="1840"/>
      <c r="L974" s="1840"/>
      <c r="M974" s="576"/>
      <c r="N974" s="303"/>
      <c r="O974" s="302" t="str">
        <f t="shared" si="42"/>
        <v/>
      </c>
      <c r="P974" s="304" t="str">
        <f t="shared" si="43"/>
        <v/>
      </c>
      <c r="Q974" s="47"/>
      <c r="R974" s="341"/>
      <c r="S974" s="33"/>
      <c r="T974" s="33"/>
      <c r="U974" s="33"/>
      <c r="V974" s="33"/>
      <c r="W974" s="33"/>
      <c r="X974" s="33"/>
    </row>
    <row r="975" spans="1:243" s="39" customFormat="1" ht="23.65" customHeight="1">
      <c r="A975" s="216"/>
      <c r="B975" s="156"/>
      <c r="C975" s="855"/>
      <c r="D975" s="1840"/>
      <c r="E975" s="1840"/>
      <c r="F975" s="1840"/>
      <c r="G975" s="1840"/>
      <c r="H975" s="1840"/>
      <c r="I975" s="1840"/>
      <c r="J975" s="1840"/>
      <c r="K975" s="1840"/>
      <c r="L975" s="1840"/>
      <c r="M975" s="576"/>
      <c r="N975" s="303"/>
      <c r="O975" s="302" t="str">
        <f t="shared" si="42"/>
        <v/>
      </c>
      <c r="P975" s="304" t="str">
        <f t="shared" si="43"/>
        <v/>
      </c>
      <c r="Q975" s="47"/>
      <c r="R975" s="341"/>
      <c r="S975" s="33"/>
      <c r="T975" s="33"/>
      <c r="U975" s="33"/>
      <c r="V975" s="33"/>
      <c r="W975" s="33"/>
      <c r="X975" s="33"/>
    </row>
    <row r="976" spans="1:243" s="39" customFormat="1" ht="23.65" customHeight="1">
      <c r="A976" s="216"/>
      <c r="B976" s="156"/>
      <c r="C976" s="855"/>
      <c r="D976" s="1840"/>
      <c r="E976" s="1840"/>
      <c r="F976" s="1840"/>
      <c r="G976" s="1840"/>
      <c r="H976" s="1840"/>
      <c r="I976" s="1840"/>
      <c r="J976" s="1840"/>
      <c r="K976" s="1840"/>
      <c r="L976" s="1840"/>
      <c r="M976" s="576"/>
      <c r="N976" s="303"/>
      <c r="O976" s="302" t="str">
        <f t="shared" si="42"/>
        <v/>
      </c>
      <c r="P976" s="304" t="str">
        <f t="shared" si="43"/>
        <v/>
      </c>
      <c r="Q976" s="47"/>
      <c r="R976" s="341"/>
      <c r="S976" s="33"/>
      <c r="T976" s="33"/>
      <c r="U976" s="33"/>
      <c r="V976" s="33"/>
      <c r="W976" s="33"/>
      <c r="X976" s="33"/>
    </row>
    <row r="977" spans="1:24" s="39" customFormat="1" ht="23.65" customHeight="1">
      <c r="A977" s="216"/>
      <c r="B977" s="156"/>
      <c r="C977" s="855"/>
      <c r="D977" s="1840"/>
      <c r="E977" s="1840"/>
      <c r="F977" s="1840"/>
      <c r="G977" s="1840"/>
      <c r="H977" s="1840"/>
      <c r="I977" s="1840"/>
      <c r="J977" s="1840"/>
      <c r="K977" s="1840"/>
      <c r="L977" s="1840"/>
      <c r="M977" s="576"/>
      <c r="N977" s="303"/>
      <c r="O977" s="302" t="str">
        <f t="shared" si="42"/>
        <v/>
      </c>
      <c r="P977" s="304" t="str">
        <f t="shared" si="43"/>
        <v/>
      </c>
      <c r="Q977" s="47"/>
      <c r="R977" s="341"/>
      <c r="S977" s="33"/>
      <c r="T977" s="33"/>
      <c r="U977" s="33"/>
      <c r="V977" s="33"/>
      <c r="W977" s="33"/>
      <c r="X977" s="33"/>
    </row>
    <row r="978" spans="1:24" s="39" customFormat="1" ht="23.65" customHeight="1">
      <c r="A978" s="216"/>
      <c r="B978" s="156"/>
      <c r="C978" s="855"/>
      <c r="D978" s="1840"/>
      <c r="E978" s="1840"/>
      <c r="F978" s="1840"/>
      <c r="G978" s="1840"/>
      <c r="H978" s="1840"/>
      <c r="I978" s="1840"/>
      <c r="J978" s="1840"/>
      <c r="K978" s="1840"/>
      <c r="L978" s="1840"/>
      <c r="M978" s="576"/>
      <c r="N978" s="303"/>
      <c r="O978" s="302" t="str">
        <f t="shared" si="42"/>
        <v/>
      </c>
      <c r="P978" s="304" t="str">
        <f t="shared" si="43"/>
        <v/>
      </c>
      <c r="Q978" s="47"/>
      <c r="R978" s="341"/>
      <c r="S978" s="33"/>
      <c r="T978" s="33"/>
      <c r="U978" s="33"/>
      <c r="V978" s="33"/>
      <c r="W978" s="33"/>
      <c r="X978" s="33"/>
    </row>
    <row r="979" spans="1:24" s="39" customFormat="1" ht="23.65" customHeight="1">
      <c r="A979" s="216"/>
      <c r="B979" s="156"/>
      <c r="C979" s="855"/>
      <c r="D979" s="1840"/>
      <c r="E979" s="1840"/>
      <c r="F979" s="1840"/>
      <c r="G979" s="1840"/>
      <c r="H979" s="1840"/>
      <c r="I979" s="1840"/>
      <c r="J979" s="1840"/>
      <c r="K979" s="1840"/>
      <c r="L979" s="1840"/>
      <c r="M979" s="576"/>
      <c r="N979" s="303"/>
      <c r="O979" s="302" t="str">
        <f t="shared" si="42"/>
        <v/>
      </c>
      <c r="P979" s="304" t="str">
        <f t="shared" si="43"/>
        <v/>
      </c>
      <c r="Q979" s="47"/>
      <c r="R979" s="341"/>
      <c r="S979" s="33"/>
      <c r="T979" s="33"/>
      <c r="U979" s="33"/>
      <c r="V979" s="33"/>
      <c r="W979" s="33"/>
      <c r="X979" s="33"/>
    </row>
    <row r="980" spans="1:24" s="39" customFormat="1" ht="23.65" customHeight="1">
      <c r="A980" s="216"/>
      <c r="B980" s="156"/>
      <c r="C980" s="855"/>
      <c r="D980" s="1840"/>
      <c r="E980" s="1840"/>
      <c r="F980" s="1840"/>
      <c r="G980" s="1840"/>
      <c r="H980" s="1840"/>
      <c r="I980" s="1840"/>
      <c r="J980" s="1840"/>
      <c r="K980" s="1840"/>
      <c r="L980" s="1840"/>
      <c r="M980" s="576"/>
      <c r="N980" s="303"/>
      <c r="O980" s="302" t="str">
        <f t="shared" si="42"/>
        <v/>
      </c>
      <c r="P980" s="304" t="str">
        <f t="shared" si="43"/>
        <v/>
      </c>
      <c r="Q980" s="47"/>
      <c r="R980" s="341"/>
      <c r="S980" s="33"/>
      <c r="T980" s="33"/>
      <c r="U980" s="33"/>
      <c r="V980" s="33"/>
      <c r="W980" s="33"/>
      <c r="X980" s="33"/>
    </row>
    <row r="981" spans="1:24" s="39" customFormat="1" ht="23.65" customHeight="1">
      <c r="A981" s="216"/>
      <c r="B981" s="156"/>
      <c r="C981" s="156"/>
      <c r="D981" s="1840"/>
      <c r="E981" s="1840"/>
      <c r="F981" s="1840"/>
      <c r="G981" s="1840"/>
      <c r="H981" s="1840"/>
      <c r="I981" s="1840"/>
      <c r="J981" s="1840"/>
      <c r="K981" s="1840"/>
      <c r="L981" s="1841"/>
      <c r="M981" s="576"/>
      <c r="N981" s="303"/>
      <c r="O981" s="302" t="str">
        <f t="shared" si="42"/>
        <v/>
      </c>
      <c r="P981" s="304" t="str">
        <f t="shared" si="43"/>
        <v/>
      </c>
      <c r="Q981" s="47"/>
      <c r="R981" s="341"/>
      <c r="S981" s="33"/>
      <c r="T981" s="33"/>
      <c r="U981" s="33"/>
      <c r="V981" s="33"/>
      <c r="W981" s="33"/>
      <c r="X981" s="33"/>
    </row>
    <row r="982" spans="1:24" s="39" customFormat="1" ht="23.65" customHeight="1">
      <c r="A982" s="216"/>
      <c r="B982" s="156"/>
      <c r="C982" s="156"/>
      <c r="D982" s="1840"/>
      <c r="E982" s="1840"/>
      <c r="F982" s="1840"/>
      <c r="G982" s="1840"/>
      <c r="H982" s="1840"/>
      <c r="I982" s="1840"/>
      <c r="J982" s="1840"/>
      <c r="K982" s="1840"/>
      <c r="L982" s="1841"/>
      <c r="M982" s="576"/>
      <c r="N982" s="303"/>
      <c r="O982" s="302" t="str">
        <f t="shared" si="42"/>
        <v/>
      </c>
      <c r="P982" s="304" t="str">
        <f t="shared" si="43"/>
        <v/>
      </c>
      <c r="Q982" s="47"/>
      <c r="R982" s="341"/>
      <c r="S982" s="33"/>
      <c r="T982" s="33"/>
      <c r="U982" s="33"/>
      <c r="V982" s="33"/>
      <c r="W982" s="33"/>
      <c r="X982" s="33"/>
    </row>
    <row r="983" spans="1:24" s="39" customFormat="1" ht="23.65" customHeight="1">
      <c r="A983" s="216"/>
      <c r="B983" s="156"/>
      <c r="C983" s="156"/>
      <c r="D983" s="1840"/>
      <c r="E983" s="1840"/>
      <c r="F983" s="1840"/>
      <c r="G983" s="1840"/>
      <c r="H983" s="1840"/>
      <c r="I983" s="1840"/>
      <c r="J983" s="1840"/>
      <c r="K983" s="1840"/>
      <c r="L983" s="1841"/>
      <c r="M983" s="576"/>
      <c r="N983" s="303"/>
      <c r="O983" s="302" t="str">
        <f t="shared" si="42"/>
        <v/>
      </c>
      <c r="P983" s="304" t="str">
        <f t="shared" si="43"/>
        <v/>
      </c>
      <c r="Q983" s="47"/>
      <c r="R983" s="341"/>
      <c r="S983" s="33"/>
      <c r="T983" s="33"/>
      <c r="U983" s="33"/>
      <c r="V983" s="33"/>
      <c r="W983" s="33"/>
      <c r="X983" s="33"/>
    </row>
    <row r="984" spans="1:24" s="39" customFormat="1" ht="23.65" customHeight="1">
      <c r="A984" s="216"/>
      <c r="B984" s="156"/>
      <c r="C984" s="156"/>
      <c r="D984" s="1840"/>
      <c r="E984" s="1840"/>
      <c r="F984" s="1840"/>
      <c r="G984" s="1840"/>
      <c r="H984" s="1840"/>
      <c r="I984" s="1840"/>
      <c r="J984" s="1840"/>
      <c r="K984" s="1840"/>
      <c r="L984" s="1841"/>
      <c r="M984" s="576"/>
      <c r="N984" s="303"/>
      <c r="O984" s="302" t="str">
        <f t="shared" si="42"/>
        <v/>
      </c>
      <c r="P984" s="304" t="str">
        <f t="shared" si="43"/>
        <v/>
      </c>
      <c r="Q984" s="47"/>
      <c r="R984" s="341"/>
      <c r="S984" s="33"/>
      <c r="T984" s="33"/>
      <c r="U984" s="33"/>
      <c r="V984" s="33"/>
      <c r="W984" s="33"/>
      <c r="X984" s="33"/>
    </row>
    <row r="985" spans="1:24" s="39" customFormat="1" ht="23.65" customHeight="1">
      <c r="A985" s="216"/>
      <c r="B985" s="156"/>
      <c r="C985" s="156"/>
      <c r="D985" s="1840"/>
      <c r="E985" s="1840"/>
      <c r="F985" s="1840"/>
      <c r="G985" s="1840"/>
      <c r="H985" s="1840"/>
      <c r="I985" s="1840"/>
      <c r="J985" s="1840"/>
      <c r="K985" s="1840"/>
      <c r="L985" s="1841"/>
      <c r="M985" s="576"/>
      <c r="N985" s="303"/>
      <c r="O985" s="302" t="str">
        <f t="shared" si="42"/>
        <v/>
      </c>
      <c r="P985" s="304" t="str">
        <f t="shared" si="43"/>
        <v/>
      </c>
      <c r="Q985" s="47"/>
      <c r="R985" s="341"/>
      <c r="S985" s="33"/>
      <c r="T985" s="33"/>
      <c r="U985" s="33"/>
      <c r="V985" s="33"/>
      <c r="W985" s="33"/>
      <c r="X985" s="33"/>
    </row>
    <row r="986" spans="1:24" s="39" customFormat="1" ht="23.65" customHeight="1">
      <c r="A986" s="216"/>
      <c r="B986" s="156"/>
      <c r="C986" s="156"/>
      <c r="D986" s="1840"/>
      <c r="E986" s="1840"/>
      <c r="F986" s="1840"/>
      <c r="G986" s="1840"/>
      <c r="H986" s="1840"/>
      <c r="I986" s="1840"/>
      <c r="J986" s="1840"/>
      <c r="K986" s="1840"/>
      <c r="L986" s="1841"/>
      <c r="M986" s="576"/>
      <c r="N986" s="303"/>
      <c r="O986" s="302" t="str">
        <f t="shared" si="42"/>
        <v/>
      </c>
      <c r="P986" s="304" t="str">
        <f t="shared" si="43"/>
        <v/>
      </c>
      <c r="Q986" s="47"/>
      <c r="R986" s="341"/>
      <c r="S986" s="33"/>
      <c r="T986" s="33"/>
      <c r="U986" s="33"/>
      <c r="V986" s="33"/>
      <c r="W986" s="33"/>
      <c r="X986" s="33"/>
    </row>
    <row r="987" spans="1:24" s="39" customFormat="1" ht="23.65" customHeight="1">
      <c r="A987" s="216"/>
      <c r="B987" s="156"/>
      <c r="C987" s="156"/>
      <c r="D987" s="1840"/>
      <c r="E987" s="1840"/>
      <c r="F987" s="1840"/>
      <c r="G987" s="1840"/>
      <c r="H987" s="1840"/>
      <c r="I987" s="1840"/>
      <c r="J987" s="1840"/>
      <c r="K987" s="1840"/>
      <c r="L987" s="1841"/>
      <c r="M987" s="576"/>
      <c r="N987" s="303"/>
      <c r="O987" s="302" t="str">
        <f t="shared" si="42"/>
        <v/>
      </c>
      <c r="P987" s="304" t="str">
        <f t="shared" si="43"/>
        <v/>
      </c>
      <c r="Q987" s="47"/>
      <c r="R987" s="341"/>
      <c r="S987" s="33"/>
      <c r="T987" s="33"/>
      <c r="U987" s="33"/>
      <c r="V987" s="33"/>
      <c r="W987" s="33"/>
      <c r="X987" s="33"/>
    </row>
    <row r="988" spans="1:24" s="42" customFormat="1" ht="6" customHeight="1">
      <c r="A988" s="363"/>
      <c r="B988" s="18"/>
      <c r="C988" s="822"/>
      <c r="D988" s="822"/>
      <c r="E988" s="823"/>
      <c r="F988" s="823"/>
      <c r="G988" s="823"/>
      <c r="H988" s="823"/>
      <c r="I988" s="823"/>
      <c r="J988" s="823"/>
      <c r="K988" s="822"/>
      <c r="L988" s="822"/>
      <c r="M988" s="18"/>
      <c r="N988" s="18"/>
      <c r="O988" s="258"/>
      <c r="P988" s="258"/>
      <c r="Q988" s="1"/>
      <c r="R988" s="374"/>
      <c r="S988" s="34"/>
      <c r="T988" s="34"/>
      <c r="U988" s="34"/>
      <c r="V988" s="34"/>
      <c r="W988" s="34"/>
      <c r="X988" s="34"/>
    </row>
    <row r="989" spans="1:24" s="38" customFormat="1" ht="21" customHeight="1">
      <c r="A989" s="370"/>
      <c r="B989" s="1852" t="s">
        <v>68</v>
      </c>
      <c r="C989" s="1853"/>
      <c r="D989" s="1853"/>
      <c r="E989" s="1853"/>
      <c r="F989" s="1853"/>
      <c r="G989" s="1853"/>
      <c r="H989" s="1853"/>
      <c r="I989" s="1853"/>
      <c r="J989" s="1853"/>
      <c r="K989" s="1853"/>
      <c r="L989" s="1853"/>
      <c r="M989" s="1852"/>
      <c r="N989" s="1852"/>
      <c r="O989" s="1852"/>
      <c r="P989" s="1852"/>
      <c r="Q989" s="1852"/>
      <c r="R989" s="388"/>
      <c r="S989" s="37"/>
      <c r="T989" s="37"/>
      <c r="U989" s="37"/>
      <c r="V989" s="37"/>
      <c r="W989" s="37"/>
      <c r="X989" s="37"/>
    </row>
    <row r="990" spans="1:24" s="39" customFormat="1" ht="12.75" customHeight="1">
      <c r="A990" s="363"/>
      <c r="B990" s="27" t="str">
        <f>'1-MPN'!$B$64</f>
        <v>FAPESP,  SETEMBRO DE 2015</v>
      </c>
      <c r="C990" s="899"/>
      <c r="D990" s="899"/>
      <c r="E990" s="899"/>
      <c r="F990" s="899"/>
      <c r="G990" s="899"/>
      <c r="H990" s="899"/>
      <c r="I990" s="899"/>
      <c r="J990" s="899"/>
      <c r="K990" s="899"/>
      <c r="L990" s="899"/>
      <c r="M990" s="27"/>
      <c r="N990" s="27"/>
      <c r="O990" s="27"/>
      <c r="P990" s="27"/>
      <c r="Q990" s="27">
        <v>4</v>
      </c>
      <c r="R990" s="373"/>
      <c r="S990" s="33"/>
      <c r="T990" s="33"/>
      <c r="U990" s="33"/>
      <c r="V990" s="33"/>
      <c r="W990" s="33"/>
      <c r="X990" s="33"/>
    </row>
    <row r="991" spans="1:24" s="51" customFormat="1" ht="12.75" hidden="1" customHeight="1">
      <c r="A991" s="573"/>
      <c r="B991" s="62"/>
      <c r="C991" s="832"/>
      <c r="D991" s="832"/>
      <c r="E991" s="831"/>
      <c r="F991" s="831"/>
      <c r="G991" s="831"/>
      <c r="H991" s="831"/>
      <c r="I991" s="831"/>
      <c r="J991" s="832"/>
      <c r="K991" s="831"/>
      <c r="L991" s="831"/>
      <c r="R991" s="573"/>
    </row>
    <row r="992" spans="1:24" s="51" customFormat="1" ht="12.75" hidden="1" customHeight="1">
      <c r="A992" s="573"/>
      <c r="B992" s="62"/>
      <c r="C992" s="832"/>
      <c r="D992" s="832"/>
      <c r="E992" s="831"/>
      <c r="F992" s="831"/>
      <c r="G992" s="831"/>
      <c r="H992" s="831"/>
      <c r="I992" s="831"/>
      <c r="J992" s="832"/>
      <c r="K992" s="831"/>
      <c r="L992" s="831"/>
      <c r="R992" s="573"/>
    </row>
    <row r="993" spans="1:18" s="51" customFormat="1" ht="12.75" hidden="1" customHeight="1">
      <c r="A993" s="573"/>
      <c r="B993" s="62"/>
      <c r="C993" s="832"/>
      <c r="D993" s="832"/>
      <c r="E993" s="831"/>
      <c r="F993" s="831"/>
      <c r="G993" s="831"/>
      <c r="H993" s="831"/>
      <c r="I993" s="831"/>
      <c r="J993" s="832"/>
      <c r="K993" s="831"/>
      <c r="L993" s="831"/>
      <c r="R993" s="573"/>
    </row>
    <row r="994" spans="1:18" s="51" customFormat="1" ht="12.75" hidden="1" customHeight="1">
      <c r="A994" s="573"/>
      <c r="B994" s="62"/>
      <c r="C994" s="832"/>
      <c r="D994" s="832"/>
      <c r="E994" s="831"/>
      <c r="F994" s="831"/>
      <c r="G994" s="831"/>
      <c r="H994" s="831"/>
      <c r="I994" s="831"/>
      <c r="J994" s="832"/>
      <c r="K994" s="831"/>
      <c r="L994" s="831"/>
      <c r="R994" s="573"/>
    </row>
    <row r="995" spans="1:18" s="51" customFormat="1" ht="12.75" hidden="1" customHeight="1">
      <c r="A995" s="573"/>
      <c r="B995" s="62"/>
      <c r="C995" s="832"/>
      <c r="D995" s="832"/>
      <c r="E995" s="831"/>
      <c r="F995" s="831"/>
      <c r="G995" s="831"/>
      <c r="H995" s="831"/>
      <c r="I995" s="831"/>
      <c r="J995" s="832"/>
      <c r="K995" s="831"/>
      <c r="L995" s="831"/>
      <c r="R995" s="573"/>
    </row>
    <row r="996" spans="1:18" s="51" customFormat="1" ht="12.75" hidden="1" customHeight="1">
      <c r="A996" s="573"/>
      <c r="B996" s="62"/>
      <c r="C996" s="832"/>
      <c r="D996" s="832"/>
      <c r="E996" s="831"/>
      <c r="F996" s="831"/>
      <c r="G996" s="831"/>
      <c r="H996" s="831"/>
      <c r="I996" s="831"/>
      <c r="J996" s="832"/>
      <c r="K996" s="831"/>
      <c r="L996" s="831"/>
      <c r="R996" s="573"/>
    </row>
    <row r="997" spans="1:18" s="51" customFormat="1" ht="12.75" hidden="1" customHeight="1">
      <c r="A997" s="573"/>
      <c r="B997" s="62"/>
      <c r="C997" s="832"/>
      <c r="D997" s="832"/>
      <c r="E997" s="831"/>
      <c r="F997" s="831"/>
      <c r="G997" s="831"/>
      <c r="H997" s="831"/>
      <c r="I997" s="831"/>
      <c r="J997" s="832"/>
      <c r="K997" s="831"/>
      <c r="L997" s="831"/>
      <c r="R997" s="573"/>
    </row>
    <row r="998" spans="1:18" s="51" customFormat="1" ht="12.75" hidden="1" customHeight="1">
      <c r="A998" s="573"/>
      <c r="B998" s="62"/>
      <c r="C998" s="832"/>
      <c r="D998" s="832"/>
      <c r="E998" s="831"/>
      <c r="F998" s="831"/>
      <c r="G998" s="831"/>
      <c r="H998" s="831"/>
      <c r="I998" s="831"/>
      <c r="J998" s="832"/>
      <c r="K998" s="831"/>
      <c r="L998" s="831"/>
      <c r="R998" s="573"/>
    </row>
    <row r="999" spans="1:18" s="51" customFormat="1" ht="12.75" hidden="1" customHeight="1">
      <c r="A999" s="573"/>
      <c r="B999" s="62"/>
      <c r="C999" s="832"/>
      <c r="D999" s="832"/>
      <c r="E999" s="831"/>
      <c r="F999" s="831"/>
      <c r="G999" s="831"/>
      <c r="H999" s="831"/>
      <c r="I999" s="831"/>
      <c r="J999" s="832"/>
      <c r="K999" s="831"/>
      <c r="L999" s="831"/>
      <c r="R999" s="573"/>
    </row>
    <row r="1000" spans="1:18" s="51" customFormat="1" ht="12.75" hidden="1" customHeight="1">
      <c r="A1000" s="573"/>
      <c r="B1000" s="62"/>
      <c r="C1000" s="832"/>
      <c r="D1000" s="832"/>
      <c r="E1000" s="831"/>
      <c r="F1000" s="831"/>
      <c r="G1000" s="831"/>
      <c r="H1000" s="831"/>
      <c r="I1000" s="831"/>
      <c r="J1000" s="832"/>
      <c r="K1000" s="831"/>
      <c r="L1000" s="831"/>
      <c r="R1000" s="573"/>
    </row>
    <row r="1001" spans="1:18" s="51" customFormat="1" ht="12.75" hidden="1" customHeight="1">
      <c r="A1001" s="573"/>
      <c r="B1001" s="62"/>
      <c r="C1001" s="832"/>
      <c r="D1001" s="832"/>
      <c r="E1001" s="831"/>
      <c r="F1001" s="831"/>
      <c r="G1001" s="831"/>
      <c r="H1001" s="831"/>
      <c r="I1001" s="831"/>
      <c r="J1001" s="832"/>
      <c r="K1001" s="831"/>
      <c r="L1001" s="831"/>
      <c r="R1001" s="573"/>
    </row>
    <row r="1002" spans="1:18" s="51" customFormat="1" ht="12.75" hidden="1" customHeight="1">
      <c r="A1002" s="573"/>
      <c r="B1002" s="62"/>
      <c r="C1002" s="832"/>
      <c r="D1002" s="832"/>
      <c r="E1002" s="831"/>
      <c r="F1002" s="831"/>
      <c r="G1002" s="831"/>
      <c r="H1002" s="831"/>
      <c r="I1002" s="831"/>
      <c r="J1002" s="832"/>
      <c r="K1002" s="831"/>
      <c r="L1002" s="831"/>
      <c r="R1002" s="573"/>
    </row>
    <row r="1003" spans="1:18" s="51" customFormat="1" ht="12.75" hidden="1" customHeight="1">
      <c r="A1003" s="573"/>
      <c r="B1003" s="62"/>
      <c r="C1003" s="832"/>
      <c r="D1003" s="832"/>
      <c r="E1003" s="831"/>
      <c r="F1003" s="831"/>
      <c r="G1003" s="831"/>
      <c r="H1003" s="831"/>
      <c r="I1003" s="831"/>
      <c r="J1003" s="832"/>
      <c r="K1003" s="831"/>
      <c r="L1003" s="831"/>
      <c r="R1003" s="573"/>
    </row>
    <row r="1004" spans="1:18" s="51" customFormat="1" ht="12.75" hidden="1" customHeight="1">
      <c r="A1004" s="573"/>
      <c r="B1004" s="62"/>
      <c r="C1004" s="832"/>
      <c r="D1004" s="832"/>
      <c r="E1004" s="831"/>
      <c r="F1004" s="831"/>
      <c r="G1004" s="831"/>
      <c r="H1004" s="831"/>
      <c r="I1004" s="831"/>
      <c r="J1004" s="832"/>
      <c r="K1004" s="831"/>
      <c r="L1004" s="831"/>
      <c r="R1004" s="573"/>
    </row>
    <row r="1005" spans="1:18" s="51" customFormat="1" ht="12.75" hidden="1" customHeight="1">
      <c r="A1005" s="573"/>
      <c r="B1005" s="62"/>
      <c r="C1005" s="832"/>
      <c r="D1005" s="832"/>
      <c r="E1005" s="831"/>
      <c r="F1005" s="831"/>
      <c r="G1005" s="831"/>
      <c r="H1005" s="831"/>
      <c r="I1005" s="831"/>
      <c r="J1005" s="832"/>
      <c r="K1005" s="831"/>
      <c r="L1005" s="831"/>
      <c r="R1005" s="573"/>
    </row>
    <row r="1006" spans="1:18" s="51" customFormat="1" ht="12.75" hidden="1" customHeight="1">
      <c r="A1006" s="573"/>
      <c r="B1006" s="62"/>
      <c r="C1006" s="832"/>
      <c r="D1006" s="832"/>
      <c r="E1006" s="831"/>
      <c r="F1006" s="831"/>
      <c r="G1006" s="831"/>
      <c r="H1006" s="831"/>
      <c r="I1006" s="831"/>
      <c r="J1006" s="832"/>
      <c r="K1006" s="831"/>
      <c r="L1006" s="831"/>
      <c r="R1006" s="573"/>
    </row>
    <row r="1007" spans="1:18" s="51" customFormat="1" ht="12.75" hidden="1" customHeight="1">
      <c r="A1007" s="573"/>
      <c r="B1007" s="62"/>
      <c r="C1007" s="832"/>
      <c r="D1007" s="832"/>
      <c r="E1007" s="831"/>
      <c r="F1007" s="831"/>
      <c r="G1007" s="831"/>
      <c r="H1007" s="831"/>
      <c r="I1007" s="831"/>
      <c r="J1007" s="832"/>
      <c r="K1007" s="831"/>
      <c r="L1007" s="831"/>
      <c r="R1007" s="573"/>
    </row>
    <row r="1008" spans="1:18" s="51" customFormat="1" ht="12.75" hidden="1" customHeight="1">
      <c r="A1008" s="573"/>
      <c r="B1008" s="62"/>
      <c r="C1008" s="832"/>
      <c r="D1008" s="832"/>
      <c r="E1008" s="831"/>
      <c r="F1008" s="831"/>
      <c r="G1008" s="831"/>
      <c r="H1008" s="831"/>
      <c r="I1008" s="831"/>
      <c r="J1008" s="832"/>
      <c r="K1008" s="831"/>
      <c r="L1008" s="831"/>
      <c r="R1008" s="573"/>
    </row>
    <row r="1009" spans="1:18" s="51" customFormat="1" ht="12.75" hidden="1" customHeight="1">
      <c r="A1009" s="573"/>
      <c r="B1009" s="62"/>
      <c r="C1009" s="832"/>
      <c r="D1009" s="832"/>
      <c r="E1009" s="831"/>
      <c r="F1009" s="831"/>
      <c r="G1009" s="831"/>
      <c r="H1009" s="831"/>
      <c r="I1009" s="831"/>
      <c r="J1009" s="832"/>
      <c r="K1009" s="831"/>
      <c r="L1009" s="831"/>
      <c r="R1009" s="573"/>
    </row>
    <row r="1010" spans="1:18" s="51" customFormat="1" ht="12.75" hidden="1" customHeight="1">
      <c r="A1010" s="573"/>
      <c r="B1010" s="62"/>
      <c r="C1010" s="832"/>
      <c r="D1010" s="832"/>
      <c r="E1010" s="831"/>
      <c r="F1010" s="831"/>
      <c r="G1010" s="831"/>
      <c r="H1010" s="831"/>
      <c r="I1010" s="831"/>
      <c r="J1010" s="832"/>
      <c r="K1010" s="831"/>
      <c r="L1010" s="831"/>
      <c r="R1010" s="573"/>
    </row>
    <row r="1011" spans="1:18" s="51" customFormat="1" ht="12.75" hidden="1" customHeight="1">
      <c r="A1011" s="573"/>
      <c r="B1011" s="62"/>
      <c r="C1011" s="832"/>
      <c r="D1011" s="832"/>
      <c r="E1011" s="831"/>
      <c r="F1011" s="831"/>
      <c r="G1011" s="831"/>
      <c r="H1011" s="831"/>
      <c r="I1011" s="831"/>
      <c r="J1011" s="832"/>
      <c r="K1011" s="831"/>
      <c r="L1011" s="831"/>
      <c r="R1011" s="573"/>
    </row>
    <row r="1012" spans="1:18" s="51" customFormat="1" ht="12.75" hidden="1" customHeight="1">
      <c r="A1012" s="573"/>
      <c r="B1012" s="62"/>
      <c r="C1012" s="832"/>
      <c r="D1012" s="832"/>
      <c r="E1012" s="831"/>
      <c r="F1012" s="831"/>
      <c r="G1012" s="831"/>
      <c r="H1012" s="831"/>
      <c r="I1012" s="831"/>
      <c r="J1012" s="832"/>
      <c r="K1012" s="831"/>
      <c r="L1012" s="831"/>
      <c r="R1012" s="573"/>
    </row>
    <row r="1013" spans="1:18" s="51" customFormat="1" ht="12.75" hidden="1" customHeight="1">
      <c r="A1013" s="573"/>
      <c r="B1013" s="62"/>
      <c r="C1013" s="832"/>
      <c r="D1013" s="832"/>
      <c r="E1013" s="831"/>
      <c r="F1013" s="831"/>
      <c r="G1013" s="831"/>
      <c r="H1013" s="831"/>
      <c r="I1013" s="831"/>
      <c r="J1013" s="832"/>
      <c r="K1013" s="831"/>
      <c r="L1013" s="831"/>
      <c r="R1013" s="573"/>
    </row>
    <row r="1014" spans="1:18" s="51" customFormat="1" ht="12.75" hidden="1" customHeight="1">
      <c r="A1014" s="573"/>
      <c r="B1014" s="62"/>
      <c r="C1014" s="832"/>
      <c r="D1014" s="832"/>
      <c r="E1014" s="831"/>
      <c r="F1014" s="831"/>
      <c r="G1014" s="831"/>
      <c r="H1014" s="831"/>
      <c r="I1014" s="831"/>
      <c r="J1014" s="832"/>
      <c r="K1014" s="831"/>
      <c r="L1014" s="831"/>
      <c r="R1014" s="573"/>
    </row>
    <row r="1015" spans="1:18" s="51" customFormat="1" ht="12.75" hidden="1" customHeight="1">
      <c r="A1015" s="573"/>
      <c r="B1015" s="62"/>
      <c r="C1015" s="832"/>
      <c r="D1015" s="832"/>
      <c r="E1015" s="831"/>
      <c r="F1015" s="831"/>
      <c r="G1015" s="831"/>
      <c r="H1015" s="831"/>
      <c r="I1015" s="831"/>
      <c r="J1015" s="832"/>
      <c r="K1015" s="831"/>
      <c r="L1015" s="831"/>
      <c r="R1015" s="573"/>
    </row>
    <row r="1016" spans="1:18" s="51" customFormat="1" ht="12.75" hidden="1" customHeight="1">
      <c r="A1016" s="573"/>
      <c r="B1016" s="62"/>
      <c r="C1016" s="832"/>
      <c r="D1016" s="832"/>
      <c r="E1016" s="831"/>
      <c r="F1016" s="831"/>
      <c r="G1016" s="831"/>
      <c r="H1016" s="831"/>
      <c r="I1016" s="831"/>
      <c r="J1016" s="832"/>
      <c r="K1016" s="831"/>
      <c r="L1016" s="831"/>
      <c r="R1016" s="573"/>
    </row>
    <row r="1017" spans="1:18" s="51" customFormat="1" ht="12.75" hidden="1" customHeight="1">
      <c r="A1017" s="573"/>
      <c r="B1017" s="62"/>
      <c r="C1017" s="832"/>
      <c r="D1017" s="832"/>
      <c r="E1017" s="831"/>
      <c r="F1017" s="831"/>
      <c r="G1017" s="831"/>
      <c r="H1017" s="831"/>
      <c r="I1017" s="831"/>
      <c r="J1017" s="832"/>
      <c r="K1017" s="831"/>
      <c r="L1017" s="831"/>
      <c r="R1017" s="573"/>
    </row>
    <row r="1018" spans="1:18" s="51" customFormat="1" ht="12.75" hidden="1" customHeight="1">
      <c r="A1018" s="573"/>
      <c r="B1018" s="62"/>
      <c r="C1018" s="832"/>
      <c r="D1018" s="832"/>
      <c r="E1018" s="831"/>
      <c r="F1018" s="831"/>
      <c r="G1018" s="831"/>
      <c r="H1018" s="831"/>
      <c r="I1018" s="831"/>
      <c r="J1018" s="832"/>
      <c r="K1018" s="831"/>
      <c r="L1018" s="831"/>
      <c r="R1018" s="573"/>
    </row>
    <row r="1019" spans="1:18" s="51" customFormat="1" ht="12.75" hidden="1" customHeight="1">
      <c r="A1019" s="573"/>
      <c r="B1019" s="62"/>
      <c r="C1019" s="832"/>
      <c r="D1019" s="832"/>
      <c r="E1019" s="831"/>
      <c r="F1019" s="831"/>
      <c r="G1019" s="831"/>
      <c r="H1019" s="831"/>
      <c r="I1019" s="831"/>
      <c r="J1019" s="832"/>
      <c r="K1019" s="831"/>
      <c r="L1019" s="831"/>
      <c r="R1019" s="573"/>
    </row>
    <row r="1020" spans="1:18" s="51" customFormat="1" ht="12.75" hidden="1" customHeight="1">
      <c r="A1020" s="573"/>
      <c r="B1020" s="62"/>
      <c r="C1020" s="832"/>
      <c r="D1020" s="832"/>
      <c r="E1020" s="831"/>
      <c r="F1020" s="831"/>
      <c r="G1020" s="831"/>
      <c r="H1020" s="831"/>
      <c r="I1020" s="831"/>
      <c r="J1020" s="832"/>
      <c r="K1020" s="831"/>
      <c r="L1020" s="831"/>
      <c r="R1020" s="573"/>
    </row>
    <row r="1021" spans="1:18" s="51" customFormat="1" ht="12.75" hidden="1" customHeight="1">
      <c r="A1021" s="573"/>
      <c r="B1021" s="62"/>
      <c r="C1021" s="832"/>
      <c r="D1021" s="832"/>
      <c r="E1021" s="831"/>
      <c r="F1021" s="831"/>
      <c r="G1021" s="831"/>
      <c r="H1021" s="831"/>
      <c r="I1021" s="831"/>
      <c r="J1021" s="832"/>
      <c r="K1021" s="831"/>
      <c r="L1021" s="831"/>
      <c r="R1021" s="573"/>
    </row>
    <row r="1022" spans="1:18" s="51" customFormat="1" ht="12.75" hidden="1" customHeight="1">
      <c r="A1022" s="573"/>
      <c r="B1022" s="62"/>
      <c r="C1022" s="832"/>
      <c r="D1022" s="832"/>
      <c r="E1022" s="831"/>
      <c r="F1022" s="831"/>
      <c r="G1022" s="831"/>
      <c r="H1022" s="831"/>
      <c r="I1022" s="831"/>
      <c r="J1022" s="832"/>
      <c r="K1022" s="831"/>
      <c r="L1022" s="831"/>
      <c r="R1022" s="573"/>
    </row>
    <row r="1023" spans="1:18" s="51" customFormat="1" ht="12.75" hidden="1" customHeight="1">
      <c r="A1023" s="573"/>
      <c r="B1023" s="62"/>
      <c r="C1023" s="832"/>
      <c r="D1023" s="832"/>
      <c r="E1023" s="831"/>
      <c r="F1023" s="831"/>
      <c r="G1023" s="831"/>
      <c r="H1023" s="831"/>
      <c r="I1023" s="831"/>
      <c r="J1023" s="832"/>
      <c r="K1023" s="831"/>
      <c r="L1023" s="831"/>
      <c r="R1023" s="573"/>
    </row>
    <row r="1024" spans="1:18" s="51" customFormat="1" ht="12.75" hidden="1" customHeight="1">
      <c r="A1024" s="573"/>
      <c r="B1024" s="62"/>
      <c r="C1024" s="832"/>
      <c r="D1024" s="832"/>
      <c r="E1024" s="831"/>
      <c r="F1024" s="831"/>
      <c r="G1024" s="831"/>
      <c r="H1024" s="831"/>
      <c r="I1024" s="831"/>
      <c r="J1024" s="832"/>
      <c r="K1024" s="831"/>
      <c r="L1024" s="831"/>
      <c r="R1024" s="573"/>
    </row>
    <row r="1025" spans="1:18" s="51" customFormat="1" ht="12.75" hidden="1" customHeight="1">
      <c r="A1025" s="573"/>
      <c r="B1025" s="62"/>
      <c r="C1025" s="832"/>
      <c r="D1025" s="832"/>
      <c r="E1025" s="831"/>
      <c r="F1025" s="831"/>
      <c r="G1025" s="831"/>
      <c r="H1025" s="831"/>
      <c r="I1025" s="831"/>
      <c r="J1025" s="832"/>
      <c r="K1025" s="831"/>
      <c r="L1025" s="831"/>
      <c r="R1025" s="573"/>
    </row>
    <row r="1026" spans="1:18" s="51" customFormat="1" ht="12.75" hidden="1" customHeight="1">
      <c r="A1026" s="573"/>
      <c r="B1026" s="62"/>
      <c r="C1026" s="832"/>
      <c r="D1026" s="832"/>
      <c r="E1026" s="831"/>
      <c r="F1026" s="831"/>
      <c r="G1026" s="831"/>
      <c r="H1026" s="831"/>
      <c r="I1026" s="831"/>
      <c r="J1026" s="832"/>
      <c r="K1026" s="831"/>
      <c r="L1026" s="831"/>
      <c r="R1026" s="573"/>
    </row>
    <row r="1027" spans="1:18" s="51" customFormat="1" ht="12.75" hidden="1" customHeight="1">
      <c r="A1027" s="573"/>
      <c r="B1027" s="62"/>
      <c r="C1027" s="832"/>
      <c r="D1027" s="832"/>
      <c r="E1027" s="831"/>
      <c r="F1027" s="831"/>
      <c r="G1027" s="831"/>
      <c r="H1027" s="831"/>
      <c r="I1027" s="831"/>
      <c r="J1027" s="832"/>
      <c r="K1027" s="831"/>
      <c r="L1027" s="831"/>
      <c r="R1027" s="573"/>
    </row>
    <row r="1028" spans="1:18" s="51" customFormat="1" ht="12.75" hidden="1" customHeight="1">
      <c r="A1028" s="573"/>
      <c r="B1028" s="62"/>
      <c r="C1028" s="832"/>
      <c r="D1028" s="832"/>
      <c r="E1028" s="831"/>
      <c r="F1028" s="831"/>
      <c r="G1028" s="831"/>
      <c r="H1028" s="831"/>
      <c r="I1028" s="831"/>
      <c r="J1028" s="832"/>
      <c r="K1028" s="831"/>
      <c r="L1028" s="831"/>
      <c r="R1028" s="573"/>
    </row>
    <row r="1029" spans="1:18" s="51" customFormat="1" ht="12.75" hidden="1" customHeight="1">
      <c r="A1029" s="573"/>
      <c r="B1029" s="62"/>
      <c r="C1029" s="832"/>
      <c r="D1029" s="832"/>
      <c r="E1029" s="831"/>
      <c r="F1029" s="831"/>
      <c r="G1029" s="831"/>
      <c r="H1029" s="831"/>
      <c r="I1029" s="831"/>
      <c r="J1029" s="832"/>
      <c r="K1029" s="831"/>
      <c r="L1029" s="831"/>
      <c r="R1029" s="573"/>
    </row>
    <row r="1030" spans="1:18" s="51" customFormat="1" ht="12.75" hidden="1" customHeight="1">
      <c r="A1030" s="573"/>
      <c r="B1030" s="62"/>
      <c r="C1030" s="832"/>
      <c r="D1030" s="832"/>
      <c r="E1030" s="831"/>
      <c r="F1030" s="831"/>
      <c r="G1030" s="831"/>
      <c r="H1030" s="831"/>
      <c r="I1030" s="831"/>
      <c r="J1030" s="832"/>
      <c r="K1030" s="831"/>
      <c r="L1030" s="831"/>
      <c r="R1030" s="573"/>
    </row>
    <row r="1031" spans="1:18" s="51" customFormat="1" ht="12.75" hidden="1" customHeight="1">
      <c r="A1031" s="573"/>
      <c r="B1031" s="62"/>
      <c r="C1031" s="832"/>
      <c r="D1031" s="832"/>
      <c r="E1031" s="831"/>
      <c r="F1031" s="831"/>
      <c r="G1031" s="831"/>
      <c r="H1031" s="831"/>
      <c r="I1031" s="831"/>
      <c r="J1031" s="832"/>
      <c r="K1031" s="831"/>
      <c r="L1031" s="831"/>
      <c r="R1031" s="573"/>
    </row>
    <row r="1032" spans="1:18" s="51" customFormat="1" ht="12.75" hidden="1" customHeight="1">
      <c r="A1032" s="573"/>
      <c r="B1032" s="62"/>
      <c r="C1032" s="832"/>
      <c r="D1032" s="832"/>
      <c r="E1032" s="831"/>
      <c r="F1032" s="831"/>
      <c r="G1032" s="831"/>
      <c r="H1032" s="831"/>
      <c r="I1032" s="831"/>
      <c r="J1032" s="832"/>
      <c r="K1032" s="831"/>
      <c r="L1032" s="831"/>
      <c r="R1032" s="573"/>
    </row>
    <row r="1033" spans="1:18" s="51" customFormat="1" ht="12.75" hidden="1" customHeight="1">
      <c r="A1033" s="573"/>
      <c r="B1033" s="62"/>
      <c r="C1033" s="832"/>
      <c r="D1033" s="832"/>
      <c r="E1033" s="831"/>
      <c r="F1033" s="831"/>
      <c r="G1033" s="831"/>
      <c r="H1033" s="831"/>
      <c r="I1033" s="831"/>
      <c r="J1033" s="832"/>
      <c r="K1033" s="831"/>
      <c r="L1033" s="831"/>
      <c r="R1033" s="573"/>
    </row>
    <row r="1034" spans="1:18" s="51" customFormat="1" ht="12.75" hidden="1" customHeight="1">
      <c r="A1034" s="573"/>
      <c r="B1034" s="62"/>
      <c r="C1034" s="832"/>
      <c r="D1034" s="832"/>
      <c r="E1034" s="831"/>
      <c r="F1034" s="831"/>
      <c r="G1034" s="831"/>
      <c r="H1034" s="831"/>
      <c r="I1034" s="831"/>
      <c r="J1034" s="832"/>
      <c r="K1034" s="831"/>
      <c r="L1034" s="831"/>
      <c r="R1034" s="573"/>
    </row>
    <row r="1035" spans="1:18" s="51" customFormat="1" ht="12.75" hidden="1" customHeight="1">
      <c r="A1035" s="573"/>
      <c r="B1035" s="62"/>
      <c r="C1035" s="62"/>
      <c r="D1035" s="832"/>
      <c r="E1035" s="831"/>
      <c r="F1035" s="831"/>
      <c r="G1035" s="831"/>
      <c r="H1035" s="831"/>
      <c r="I1035" s="831"/>
      <c r="J1035" s="832"/>
      <c r="K1035" s="831"/>
      <c r="R1035" s="573"/>
    </row>
    <row r="1036" spans="1:18" s="51" customFormat="1" ht="12.75" hidden="1" customHeight="1">
      <c r="A1036" s="573"/>
      <c r="B1036" s="62"/>
      <c r="C1036" s="62"/>
      <c r="D1036" s="832"/>
      <c r="E1036" s="831"/>
      <c r="F1036" s="831"/>
      <c r="G1036" s="831"/>
      <c r="H1036" s="831"/>
      <c r="I1036" s="831"/>
      <c r="J1036" s="832"/>
      <c r="K1036" s="831"/>
      <c r="R1036" s="573"/>
    </row>
    <row r="1037" spans="1:18" s="51" customFormat="1" ht="12.75" hidden="1" customHeight="1">
      <c r="A1037" s="573"/>
      <c r="B1037" s="62"/>
      <c r="C1037" s="62"/>
      <c r="D1037" s="832"/>
      <c r="E1037" s="831"/>
      <c r="F1037" s="831"/>
      <c r="G1037" s="831"/>
      <c r="H1037" s="831"/>
      <c r="I1037" s="831"/>
      <c r="J1037" s="832"/>
      <c r="K1037" s="831"/>
      <c r="R1037" s="573"/>
    </row>
    <row r="1038" spans="1:18" s="51" customFormat="1" ht="12.75" hidden="1" customHeight="1">
      <c r="A1038" s="573"/>
      <c r="B1038" s="62"/>
      <c r="C1038" s="62"/>
      <c r="D1038" s="832"/>
      <c r="E1038" s="831"/>
      <c r="F1038" s="831"/>
      <c r="G1038" s="831"/>
      <c r="H1038" s="831"/>
      <c r="I1038" s="831"/>
      <c r="J1038" s="832"/>
      <c r="K1038" s="831"/>
      <c r="R1038" s="573"/>
    </row>
    <row r="1039" spans="1:18" s="51" customFormat="1" ht="12.75" hidden="1" customHeight="1">
      <c r="A1039" s="573"/>
      <c r="B1039" s="62"/>
      <c r="C1039" s="62"/>
      <c r="D1039" s="832"/>
      <c r="E1039" s="831"/>
      <c r="F1039" s="831"/>
      <c r="G1039" s="831"/>
      <c r="H1039" s="831"/>
      <c r="I1039" s="831"/>
      <c r="J1039" s="832"/>
      <c r="K1039" s="831"/>
      <c r="R1039" s="573"/>
    </row>
    <row r="1040" spans="1:18" s="51" customFormat="1" ht="12.75" hidden="1" customHeight="1">
      <c r="A1040" s="573"/>
      <c r="B1040" s="62"/>
      <c r="C1040" s="62"/>
      <c r="D1040" s="832"/>
      <c r="E1040" s="831"/>
      <c r="F1040" s="831"/>
      <c r="G1040" s="831"/>
      <c r="H1040" s="831"/>
      <c r="I1040" s="831"/>
      <c r="J1040" s="832"/>
      <c r="K1040" s="831"/>
      <c r="R1040" s="573"/>
    </row>
    <row r="1041" spans="1:18" s="51" customFormat="1" ht="12.75" hidden="1" customHeight="1">
      <c r="A1041" s="573"/>
      <c r="B1041" s="62"/>
      <c r="C1041" s="832"/>
      <c r="D1041" s="832"/>
      <c r="E1041" s="831"/>
      <c r="F1041" s="831"/>
      <c r="G1041" s="831"/>
      <c r="H1041" s="831"/>
      <c r="I1041" s="831"/>
      <c r="J1041" s="832"/>
      <c r="K1041" s="831"/>
      <c r="L1041" s="831"/>
      <c r="R1041" s="573"/>
    </row>
    <row r="1042" spans="1:18" s="51" customFormat="1" ht="12.75" hidden="1" customHeight="1">
      <c r="A1042" s="573"/>
      <c r="B1042" s="62"/>
      <c r="C1042" s="832"/>
      <c r="D1042" s="832"/>
      <c r="E1042" s="831"/>
      <c r="F1042" s="831"/>
      <c r="G1042" s="831"/>
      <c r="H1042" s="831"/>
      <c r="I1042" s="831"/>
      <c r="J1042" s="832"/>
      <c r="K1042" s="831"/>
      <c r="L1042" s="831"/>
      <c r="R1042" s="573"/>
    </row>
    <row r="1043" spans="1:18" s="51" customFormat="1" ht="12.75" hidden="1" customHeight="1">
      <c r="A1043" s="573"/>
      <c r="B1043" s="62"/>
      <c r="C1043" s="832"/>
      <c r="D1043" s="832"/>
      <c r="E1043" s="831"/>
      <c r="F1043" s="831"/>
      <c r="G1043" s="831"/>
      <c r="H1043" s="831"/>
      <c r="I1043" s="831"/>
      <c r="J1043" s="832"/>
      <c r="K1043" s="831"/>
      <c r="L1043" s="831"/>
      <c r="R1043" s="573"/>
    </row>
    <row r="1044" spans="1:18" s="51" customFormat="1" ht="12.75" hidden="1" customHeight="1">
      <c r="A1044" s="573"/>
      <c r="B1044" s="62"/>
      <c r="C1044" s="832"/>
      <c r="D1044" s="832"/>
      <c r="E1044" s="831"/>
      <c r="F1044" s="831"/>
      <c r="G1044" s="831"/>
      <c r="H1044" s="831"/>
      <c r="I1044" s="831"/>
      <c r="J1044" s="832"/>
      <c r="K1044" s="831"/>
      <c r="L1044" s="831"/>
      <c r="R1044" s="573"/>
    </row>
    <row r="1045" spans="1:18" s="51" customFormat="1" ht="12.75" hidden="1" customHeight="1">
      <c r="A1045" s="573"/>
      <c r="B1045" s="62"/>
      <c r="C1045" s="832"/>
      <c r="D1045" s="832"/>
      <c r="E1045" s="831"/>
      <c r="F1045" s="831"/>
      <c r="G1045" s="831"/>
      <c r="H1045" s="831"/>
      <c r="I1045" s="831"/>
      <c r="J1045" s="832"/>
      <c r="K1045" s="831"/>
      <c r="L1045" s="831"/>
      <c r="R1045" s="573"/>
    </row>
    <row r="1046" spans="1:18" s="51" customFormat="1" ht="12.75" hidden="1" customHeight="1">
      <c r="A1046" s="573"/>
      <c r="B1046" s="62"/>
      <c r="C1046" s="832"/>
      <c r="D1046" s="832"/>
      <c r="E1046" s="831"/>
      <c r="F1046" s="831"/>
      <c r="G1046" s="831"/>
      <c r="H1046" s="831"/>
      <c r="I1046" s="831"/>
      <c r="J1046" s="832"/>
      <c r="K1046" s="831"/>
      <c r="L1046" s="831"/>
      <c r="R1046" s="573"/>
    </row>
    <row r="1047" spans="1:18" s="51" customFormat="1" ht="12.75" hidden="1" customHeight="1">
      <c r="A1047" s="573"/>
      <c r="B1047" s="62"/>
      <c r="C1047" s="832"/>
      <c r="D1047" s="832"/>
      <c r="E1047" s="831"/>
      <c r="F1047" s="831"/>
      <c r="G1047" s="831"/>
      <c r="H1047" s="831"/>
      <c r="I1047" s="831"/>
      <c r="J1047" s="832"/>
      <c r="K1047" s="831"/>
      <c r="L1047" s="831"/>
      <c r="R1047" s="573"/>
    </row>
    <row r="1048" spans="1:18" s="51" customFormat="1" ht="12.75" hidden="1" customHeight="1">
      <c r="A1048" s="573"/>
      <c r="B1048" s="62"/>
      <c r="C1048" s="832"/>
      <c r="D1048" s="832"/>
      <c r="E1048" s="831"/>
      <c r="F1048" s="831"/>
      <c r="G1048" s="831"/>
      <c r="H1048" s="831"/>
      <c r="I1048" s="831"/>
      <c r="J1048" s="832"/>
      <c r="K1048" s="831"/>
      <c r="L1048" s="831"/>
      <c r="R1048" s="573"/>
    </row>
    <row r="1049" spans="1:18" s="51" customFormat="1" ht="12.75" hidden="1" customHeight="1">
      <c r="A1049" s="573"/>
      <c r="B1049" s="62"/>
      <c r="C1049" s="832"/>
      <c r="D1049" s="832"/>
      <c r="E1049" s="831"/>
      <c r="F1049" s="831"/>
      <c r="G1049" s="831"/>
      <c r="H1049" s="831"/>
      <c r="I1049" s="831"/>
      <c r="J1049" s="832"/>
      <c r="K1049" s="831"/>
      <c r="L1049" s="831"/>
      <c r="R1049" s="573"/>
    </row>
    <row r="1050" spans="1:18" s="51" customFormat="1" ht="12.75" hidden="1" customHeight="1">
      <c r="A1050" s="573"/>
      <c r="B1050" s="62"/>
      <c r="C1050" s="832"/>
      <c r="D1050" s="832"/>
      <c r="E1050" s="831"/>
      <c r="F1050" s="831"/>
      <c r="G1050" s="831"/>
      <c r="H1050" s="831"/>
      <c r="I1050" s="831"/>
      <c r="J1050" s="832"/>
      <c r="K1050" s="831"/>
      <c r="L1050" s="831"/>
      <c r="R1050" s="573"/>
    </row>
    <row r="1051" spans="1:18" s="51" customFormat="1" ht="12.75" hidden="1" customHeight="1">
      <c r="A1051" s="573"/>
      <c r="B1051" s="62"/>
      <c r="C1051" s="832"/>
      <c r="D1051" s="832"/>
      <c r="E1051" s="831"/>
      <c r="F1051" s="831"/>
      <c r="G1051" s="831"/>
      <c r="H1051" s="831"/>
      <c r="I1051" s="831"/>
      <c r="J1051" s="832"/>
      <c r="K1051" s="831"/>
      <c r="L1051" s="831"/>
      <c r="R1051" s="573"/>
    </row>
    <row r="1052" spans="1:18" s="51" customFormat="1" ht="12.75" hidden="1" customHeight="1">
      <c r="A1052" s="573"/>
      <c r="B1052" s="62"/>
      <c r="C1052" s="832"/>
      <c r="D1052" s="832"/>
      <c r="E1052" s="831"/>
      <c r="F1052" s="831"/>
      <c r="G1052" s="831"/>
      <c r="H1052" s="831"/>
      <c r="I1052" s="831"/>
      <c r="J1052" s="832"/>
      <c r="K1052" s="831"/>
      <c r="L1052" s="831"/>
      <c r="R1052" s="573"/>
    </row>
    <row r="1053" spans="1:18" s="51" customFormat="1" ht="12.75" hidden="1" customHeight="1">
      <c r="A1053" s="573"/>
      <c r="B1053" s="62"/>
      <c r="C1053" s="832"/>
      <c r="D1053" s="832"/>
      <c r="E1053" s="831"/>
      <c r="F1053" s="831"/>
      <c r="G1053" s="831"/>
      <c r="H1053" s="831"/>
      <c r="I1053" s="831"/>
      <c r="J1053" s="832"/>
      <c r="K1053" s="831"/>
      <c r="L1053" s="831"/>
      <c r="R1053" s="573"/>
    </row>
    <row r="1054" spans="1:18" s="51" customFormat="1" ht="12.75" hidden="1" customHeight="1">
      <c r="A1054" s="573"/>
      <c r="B1054" s="62"/>
      <c r="C1054" s="832"/>
      <c r="D1054" s="832"/>
      <c r="E1054" s="831"/>
      <c r="F1054" s="831"/>
      <c r="G1054" s="831"/>
      <c r="H1054" s="831"/>
      <c r="I1054" s="831"/>
      <c r="J1054" s="832"/>
      <c r="K1054" s="831"/>
      <c r="L1054" s="831"/>
      <c r="R1054" s="573"/>
    </row>
    <row r="1055" spans="1:18" s="51" customFormat="1" ht="12.75" hidden="1" customHeight="1">
      <c r="A1055" s="573"/>
      <c r="B1055" s="62"/>
      <c r="C1055" s="832"/>
      <c r="D1055" s="832"/>
      <c r="E1055" s="831"/>
      <c r="F1055" s="831"/>
      <c r="G1055" s="831"/>
      <c r="H1055" s="831"/>
      <c r="I1055" s="831"/>
      <c r="J1055" s="832"/>
      <c r="K1055" s="831"/>
      <c r="L1055" s="831"/>
      <c r="R1055" s="573"/>
    </row>
    <row r="1056" spans="1:18" s="51" customFormat="1" ht="12.75" hidden="1" customHeight="1">
      <c r="A1056" s="573"/>
      <c r="B1056" s="62"/>
      <c r="C1056" s="832"/>
      <c r="D1056" s="832"/>
      <c r="E1056" s="831"/>
      <c r="F1056" s="831"/>
      <c r="G1056" s="831"/>
      <c r="H1056" s="831"/>
      <c r="I1056" s="831"/>
      <c r="J1056" s="832"/>
      <c r="K1056" s="831"/>
      <c r="L1056" s="831"/>
      <c r="R1056" s="573"/>
    </row>
    <row r="1057" spans="1:18" s="51" customFormat="1" ht="12.75" hidden="1" customHeight="1">
      <c r="A1057" s="573"/>
      <c r="B1057" s="62"/>
      <c r="C1057" s="832"/>
      <c r="D1057" s="832"/>
      <c r="E1057" s="831"/>
      <c r="F1057" s="831"/>
      <c r="G1057" s="831"/>
      <c r="H1057" s="831"/>
      <c r="I1057" s="831"/>
      <c r="J1057" s="832"/>
      <c r="K1057" s="831"/>
      <c r="L1057" s="831"/>
      <c r="R1057" s="573"/>
    </row>
    <row r="1058" spans="1:18" s="51" customFormat="1" ht="12.75" hidden="1" customHeight="1">
      <c r="A1058" s="573"/>
      <c r="B1058" s="62"/>
      <c r="C1058" s="832"/>
      <c r="D1058" s="832"/>
      <c r="E1058" s="831"/>
      <c r="F1058" s="831"/>
      <c r="G1058" s="831"/>
      <c r="H1058" s="831"/>
      <c r="I1058" s="831"/>
      <c r="J1058" s="832"/>
      <c r="K1058" s="831"/>
      <c r="L1058" s="831"/>
      <c r="R1058" s="573"/>
    </row>
    <row r="1059" spans="1:18" s="51" customFormat="1" ht="12.75" hidden="1" customHeight="1">
      <c r="A1059" s="573"/>
      <c r="B1059" s="62"/>
      <c r="C1059" s="832"/>
      <c r="D1059" s="832"/>
      <c r="E1059" s="831"/>
      <c r="F1059" s="831"/>
      <c r="G1059" s="831"/>
      <c r="H1059" s="831"/>
      <c r="I1059" s="831"/>
      <c r="J1059" s="832"/>
      <c r="K1059" s="831"/>
      <c r="L1059" s="831"/>
      <c r="R1059" s="573"/>
    </row>
    <row r="1060" spans="1:18" s="51" customFormat="1" ht="12.75" hidden="1" customHeight="1">
      <c r="A1060" s="573"/>
      <c r="B1060" s="62"/>
      <c r="C1060" s="832"/>
      <c r="D1060" s="832"/>
      <c r="E1060" s="831"/>
      <c r="F1060" s="831"/>
      <c r="G1060" s="831"/>
      <c r="H1060" s="831"/>
      <c r="I1060" s="831"/>
      <c r="J1060" s="832"/>
      <c r="K1060" s="831"/>
      <c r="L1060" s="831"/>
      <c r="R1060" s="573"/>
    </row>
    <row r="1061" spans="1:18" s="51" customFormat="1" ht="12.75" hidden="1" customHeight="1">
      <c r="A1061" s="573"/>
      <c r="B1061" s="62"/>
      <c r="C1061" s="832"/>
      <c r="D1061" s="832"/>
      <c r="E1061" s="831"/>
      <c r="F1061" s="831"/>
      <c r="G1061" s="831"/>
      <c r="H1061" s="831"/>
      <c r="I1061" s="831"/>
      <c r="J1061" s="832"/>
      <c r="K1061" s="831"/>
      <c r="L1061" s="831"/>
      <c r="R1061" s="573"/>
    </row>
    <row r="1062" spans="1:18" s="51" customFormat="1" ht="12.75" hidden="1" customHeight="1">
      <c r="A1062" s="573"/>
      <c r="B1062" s="62"/>
      <c r="C1062" s="832"/>
      <c r="D1062" s="832"/>
      <c r="E1062" s="831"/>
      <c r="F1062" s="831"/>
      <c r="G1062" s="831"/>
      <c r="H1062" s="831"/>
      <c r="I1062" s="831"/>
      <c r="J1062" s="832"/>
      <c r="K1062" s="831"/>
      <c r="L1062" s="831"/>
      <c r="R1062" s="573"/>
    </row>
    <row r="1063" spans="1:18" s="51" customFormat="1" ht="12.75" hidden="1" customHeight="1">
      <c r="A1063" s="573"/>
      <c r="B1063" s="62"/>
      <c r="C1063" s="832"/>
      <c r="D1063" s="832"/>
      <c r="E1063" s="831"/>
      <c r="F1063" s="831"/>
      <c r="G1063" s="831"/>
      <c r="H1063" s="831"/>
      <c r="I1063" s="831"/>
      <c r="J1063" s="832"/>
      <c r="K1063" s="831"/>
      <c r="L1063" s="831"/>
      <c r="R1063" s="573"/>
    </row>
    <row r="1064" spans="1:18" s="51" customFormat="1" ht="12.75" hidden="1" customHeight="1">
      <c r="A1064" s="573"/>
      <c r="B1064" s="62"/>
      <c r="C1064" s="832"/>
      <c r="D1064" s="832"/>
      <c r="E1064" s="831"/>
      <c r="F1064" s="831"/>
      <c r="G1064" s="831"/>
      <c r="H1064" s="831"/>
      <c r="I1064" s="831"/>
      <c r="J1064" s="832"/>
      <c r="K1064" s="831"/>
      <c r="L1064" s="831"/>
      <c r="R1064" s="573"/>
    </row>
    <row r="1065" spans="1:18" s="51" customFormat="1" ht="12.75" hidden="1" customHeight="1">
      <c r="A1065" s="573"/>
      <c r="B1065" s="62"/>
      <c r="C1065" s="832"/>
      <c r="D1065" s="832"/>
      <c r="E1065" s="831"/>
      <c r="F1065" s="831"/>
      <c r="G1065" s="831"/>
      <c r="H1065" s="831"/>
      <c r="I1065" s="831"/>
      <c r="J1065" s="832"/>
      <c r="K1065" s="831"/>
      <c r="L1065" s="831"/>
      <c r="R1065" s="573"/>
    </row>
    <row r="1066" spans="1:18" s="51" customFormat="1" ht="12.75" hidden="1" customHeight="1">
      <c r="A1066" s="573"/>
      <c r="B1066" s="62"/>
      <c r="C1066" s="832"/>
      <c r="D1066" s="832"/>
      <c r="E1066" s="831"/>
      <c r="F1066" s="831"/>
      <c r="G1066" s="831"/>
      <c r="H1066" s="831"/>
      <c r="I1066" s="831"/>
      <c r="J1066" s="832"/>
      <c r="K1066" s="831"/>
      <c r="L1066" s="831"/>
      <c r="R1066" s="573"/>
    </row>
    <row r="1067" spans="1:18" s="51" customFormat="1" ht="12.75" hidden="1" customHeight="1">
      <c r="A1067" s="573"/>
      <c r="B1067" s="62"/>
      <c r="C1067" s="832"/>
      <c r="D1067" s="832"/>
      <c r="E1067" s="831"/>
      <c r="F1067" s="831"/>
      <c r="G1067" s="831"/>
      <c r="H1067" s="831"/>
      <c r="I1067" s="831"/>
      <c r="J1067" s="832"/>
      <c r="K1067" s="831"/>
      <c r="L1067" s="831"/>
      <c r="R1067" s="573"/>
    </row>
    <row r="1068" spans="1:18" s="51" customFormat="1" ht="12.75" hidden="1" customHeight="1">
      <c r="A1068" s="573"/>
      <c r="B1068" s="62"/>
      <c r="C1068" s="832"/>
      <c r="D1068" s="832"/>
      <c r="E1068" s="831"/>
      <c r="F1068" s="831"/>
      <c r="G1068" s="831"/>
      <c r="H1068" s="831"/>
      <c r="I1068" s="831"/>
      <c r="J1068" s="832"/>
      <c r="K1068" s="831"/>
      <c r="L1068" s="831"/>
      <c r="R1068" s="573"/>
    </row>
    <row r="1069" spans="1:18" s="51" customFormat="1" ht="12.75" hidden="1" customHeight="1">
      <c r="A1069" s="573"/>
      <c r="B1069" s="62"/>
      <c r="C1069" s="832"/>
      <c r="D1069" s="832"/>
      <c r="E1069" s="831"/>
      <c r="F1069" s="831"/>
      <c r="G1069" s="831"/>
      <c r="H1069" s="831"/>
      <c r="I1069" s="831"/>
      <c r="J1069" s="832"/>
      <c r="K1069" s="831"/>
      <c r="L1069" s="831"/>
      <c r="R1069" s="573"/>
    </row>
    <row r="1070" spans="1:18" s="51" customFormat="1" ht="12.75" hidden="1" customHeight="1">
      <c r="A1070" s="573"/>
      <c r="B1070" s="62"/>
      <c r="C1070" s="832"/>
      <c r="D1070" s="832"/>
      <c r="E1070" s="831"/>
      <c r="F1070" s="831"/>
      <c r="G1070" s="831"/>
      <c r="H1070" s="831"/>
      <c r="I1070" s="831"/>
      <c r="J1070" s="832"/>
      <c r="K1070" s="831"/>
      <c r="L1070" s="831"/>
      <c r="R1070" s="573"/>
    </row>
    <row r="1071" spans="1:18" s="51" customFormat="1" ht="12.75" hidden="1" customHeight="1">
      <c r="A1071" s="573"/>
      <c r="B1071" s="62"/>
      <c r="C1071" s="832"/>
      <c r="D1071" s="832"/>
      <c r="E1071" s="831"/>
      <c r="F1071" s="831"/>
      <c r="G1071" s="831"/>
      <c r="H1071" s="831"/>
      <c r="I1071" s="831"/>
      <c r="J1071" s="832"/>
      <c r="K1071" s="831"/>
      <c r="L1071" s="831"/>
      <c r="R1071" s="573"/>
    </row>
    <row r="1072" spans="1:18" s="51" customFormat="1" ht="12.75" hidden="1" customHeight="1">
      <c r="A1072" s="573"/>
      <c r="B1072" s="62"/>
      <c r="C1072" s="832"/>
      <c r="D1072" s="832"/>
      <c r="E1072" s="831"/>
      <c r="F1072" s="831"/>
      <c r="G1072" s="831"/>
      <c r="H1072" s="831"/>
      <c r="I1072" s="831"/>
      <c r="J1072" s="832"/>
      <c r="K1072" s="831"/>
      <c r="L1072" s="831"/>
      <c r="R1072" s="573"/>
    </row>
    <row r="1073" spans="1:18" s="51" customFormat="1" ht="12.75" hidden="1" customHeight="1">
      <c r="A1073" s="573"/>
      <c r="B1073" s="62"/>
      <c r="C1073" s="832"/>
      <c r="D1073" s="832"/>
      <c r="E1073" s="831"/>
      <c r="F1073" s="831"/>
      <c r="G1073" s="831"/>
      <c r="H1073" s="831"/>
      <c r="I1073" s="831"/>
      <c r="J1073" s="832"/>
      <c r="K1073" s="831"/>
      <c r="L1073" s="831"/>
      <c r="R1073" s="573"/>
    </row>
    <row r="1074" spans="1:18" s="51" customFormat="1" ht="12.75" hidden="1" customHeight="1">
      <c r="A1074" s="573"/>
      <c r="B1074" s="62"/>
      <c r="C1074" s="832"/>
      <c r="D1074" s="832"/>
      <c r="E1074" s="831"/>
      <c r="F1074" s="831"/>
      <c r="G1074" s="831"/>
      <c r="H1074" s="831"/>
      <c r="I1074" s="831"/>
      <c r="J1074" s="832"/>
      <c r="K1074" s="831"/>
      <c r="L1074" s="831"/>
      <c r="R1074" s="573"/>
    </row>
    <row r="1075" spans="1:18" s="51" customFormat="1" ht="12.75" hidden="1" customHeight="1">
      <c r="A1075" s="573"/>
      <c r="B1075" s="62"/>
      <c r="C1075" s="832"/>
      <c r="D1075" s="832"/>
      <c r="E1075" s="831"/>
      <c r="F1075" s="831"/>
      <c r="G1075" s="831"/>
      <c r="H1075" s="831"/>
      <c r="I1075" s="831"/>
      <c r="J1075" s="832"/>
      <c r="K1075" s="831"/>
      <c r="L1075" s="831"/>
      <c r="R1075" s="573"/>
    </row>
    <row r="1076" spans="1:18" s="51" customFormat="1" ht="12.75" hidden="1" customHeight="1">
      <c r="A1076" s="573"/>
      <c r="B1076" s="62"/>
      <c r="C1076" s="832"/>
      <c r="D1076" s="832"/>
      <c r="E1076" s="831"/>
      <c r="F1076" s="831"/>
      <c r="G1076" s="831"/>
      <c r="H1076" s="831"/>
      <c r="I1076" s="831"/>
      <c r="J1076" s="832"/>
      <c r="K1076" s="831"/>
      <c r="L1076" s="831"/>
      <c r="R1076" s="573"/>
    </row>
    <row r="1077" spans="1:18" s="51" customFormat="1" ht="12.75" hidden="1" customHeight="1">
      <c r="A1077" s="573"/>
      <c r="B1077" s="62"/>
      <c r="C1077" s="832"/>
      <c r="D1077" s="832"/>
      <c r="E1077" s="831"/>
      <c r="F1077" s="831"/>
      <c r="G1077" s="831"/>
      <c r="H1077" s="831"/>
      <c r="I1077" s="831"/>
      <c r="J1077" s="832"/>
      <c r="K1077" s="831"/>
      <c r="L1077" s="831"/>
      <c r="R1077" s="573"/>
    </row>
    <row r="1078" spans="1:18" s="51" customFormat="1" ht="12.75" hidden="1" customHeight="1">
      <c r="A1078" s="573"/>
      <c r="B1078" s="62"/>
      <c r="C1078" s="832"/>
      <c r="D1078" s="832"/>
      <c r="E1078" s="831"/>
      <c r="F1078" s="831"/>
      <c r="G1078" s="831"/>
      <c r="H1078" s="831"/>
      <c r="I1078" s="831"/>
      <c r="J1078" s="832"/>
      <c r="K1078" s="831"/>
      <c r="L1078" s="831"/>
      <c r="R1078" s="573"/>
    </row>
    <row r="1079" spans="1:18" s="51" customFormat="1" ht="12.75" hidden="1" customHeight="1">
      <c r="A1079" s="573"/>
      <c r="B1079" s="62"/>
      <c r="C1079" s="832"/>
      <c r="D1079" s="832"/>
      <c r="E1079" s="831"/>
      <c r="F1079" s="831"/>
      <c r="G1079" s="831"/>
      <c r="H1079" s="831"/>
      <c r="I1079" s="831"/>
      <c r="J1079" s="832"/>
      <c r="K1079" s="831"/>
      <c r="L1079" s="831"/>
      <c r="R1079" s="573"/>
    </row>
    <row r="1080" spans="1:18" s="51" customFormat="1" ht="12.75" hidden="1" customHeight="1">
      <c r="A1080" s="573"/>
      <c r="B1080" s="62"/>
      <c r="C1080" s="832"/>
      <c r="D1080" s="832"/>
      <c r="E1080" s="831"/>
      <c r="F1080" s="831"/>
      <c r="G1080" s="831"/>
      <c r="H1080" s="831"/>
      <c r="I1080" s="831"/>
      <c r="J1080" s="832"/>
      <c r="K1080" s="831"/>
      <c r="L1080" s="831"/>
      <c r="R1080" s="573"/>
    </row>
    <row r="1081" spans="1:18" s="51" customFormat="1" ht="12.75" hidden="1" customHeight="1">
      <c r="A1081" s="573"/>
      <c r="B1081" s="62"/>
      <c r="C1081" s="832"/>
      <c r="D1081" s="832"/>
      <c r="E1081" s="831"/>
      <c r="F1081" s="831"/>
      <c r="G1081" s="831"/>
      <c r="H1081" s="831"/>
      <c r="I1081" s="831"/>
      <c r="J1081" s="832"/>
      <c r="K1081" s="831"/>
      <c r="L1081" s="831"/>
      <c r="R1081" s="573"/>
    </row>
    <row r="1082" spans="1:18" s="51" customFormat="1" ht="12.75" hidden="1" customHeight="1">
      <c r="A1082" s="573"/>
      <c r="B1082" s="62"/>
      <c r="C1082" s="832"/>
      <c r="D1082" s="832"/>
      <c r="E1082" s="831"/>
      <c r="F1082" s="831"/>
      <c r="G1082" s="831"/>
      <c r="H1082" s="831"/>
      <c r="I1082" s="831"/>
      <c r="J1082" s="832"/>
      <c r="K1082" s="831"/>
      <c r="L1082" s="831"/>
      <c r="R1082" s="573"/>
    </row>
    <row r="1083" spans="1:18" s="51" customFormat="1" ht="12.75" hidden="1" customHeight="1">
      <c r="A1083" s="573"/>
      <c r="B1083" s="62"/>
      <c r="C1083" s="832"/>
      <c r="D1083" s="832"/>
      <c r="E1083" s="831"/>
      <c r="F1083" s="831"/>
      <c r="G1083" s="831"/>
      <c r="H1083" s="831"/>
      <c r="I1083" s="831"/>
      <c r="J1083" s="832"/>
      <c r="K1083" s="831"/>
      <c r="L1083" s="831"/>
      <c r="R1083" s="573"/>
    </row>
    <row r="1084" spans="1:18" s="51" customFormat="1" ht="12.75" hidden="1" customHeight="1">
      <c r="A1084" s="573"/>
      <c r="B1084" s="62"/>
      <c r="C1084" s="832"/>
      <c r="D1084" s="832"/>
      <c r="E1084" s="831"/>
      <c r="F1084" s="831"/>
      <c r="G1084" s="831"/>
      <c r="H1084" s="831"/>
      <c r="I1084" s="831"/>
      <c r="J1084" s="832"/>
      <c r="K1084" s="831"/>
      <c r="L1084" s="831"/>
      <c r="R1084" s="573"/>
    </row>
    <row r="1085" spans="1:18" s="51" customFormat="1" ht="12.75" hidden="1" customHeight="1">
      <c r="A1085" s="573"/>
      <c r="B1085" s="62"/>
      <c r="C1085" s="832"/>
      <c r="D1085" s="832"/>
      <c r="E1085" s="831"/>
      <c r="F1085" s="831"/>
      <c r="G1085" s="831"/>
      <c r="H1085" s="831"/>
      <c r="I1085" s="831"/>
      <c r="J1085" s="832"/>
      <c r="K1085" s="831"/>
      <c r="L1085" s="831"/>
      <c r="R1085" s="573"/>
    </row>
    <row r="1086" spans="1:18" s="51" customFormat="1" ht="12.75" hidden="1" customHeight="1">
      <c r="A1086" s="573"/>
      <c r="B1086" s="62"/>
      <c r="C1086" s="832"/>
      <c r="D1086" s="832"/>
      <c r="E1086" s="831"/>
      <c r="F1086" s="831"/>
      <c r="G1086" s="831"/>
      <c r="H1086" s="831"/>
      <c r="I1086" s="831"/>
      <c r="J1086" s="832"/>
      <c r="K1086" s="831"/>
      <c r="L1086" s="831"/>
      <c r="R1086" s="573"/>
    </row>
    <row r="1087" spans="1:18" s="51" customFormat="1" ht="12.75" hidden="1" customHeight="1">
      <c r="A1087" s="573"/>
      <c r="B1087" s="62"/>
      <c r="C1087" s="832"/>
      <c r="D1087" s="832"/>
      <c r="E1087" s="831"/>
      <c r="F1087" s="831"/>
      <c r="G1087" s="831"/>
      <c r="H1087" s="831"/>
      <c r="I1087" s="831"/>
      <c r="J1087" s="832"/>
      <c r="K1087" s="831"/>
      <c r="L1087" s="831"/>
      <c r="R1087" s="573"/>
    </row>
    <row r="1088" spans="1:18" s="51" customFormat="1" ht="12.75" hidden="1" customHeight="1">
      <c r="A1088" s="573"/>
      <c r="B1088" s="62"/>
      <c r="C1088" s="62"/>
      <c r="D1088" s="832"/>
      <c r="E1088" s="831"/>
      <c r="F1088" s="831"/>
      <c r="G1088" s="831"/>
      <c r="H1088" s="831"/>
      <c r="I1088" s="831"/>
      <c r="J1088" s="832"/>
      <c r="K1088" s="831"/>
      <c r="R1088" s="573"/>
    </row>
    <row r="1089" spans="1:18" s="51" customFormat="1" ht="12.75" hidden="1" customHeight="1">
      <c r="A1089" s="573"/>
      <c r="B1089" s="62"/>
      <c r="C1089" s="62"/>
      <c r="D1089" s="832"/>
      <c r="E1089" s="831"/>
      <c r="F1089" s="831"/>
      <c r="G1089" s="831"/>
      <c r="H1089" s="831"/>
      <c r="I1089" s="831"/>
      <c r="J1089" s="832"/>
      <c r="K1089" s="831"/>
      <c r="R1089" s="573"/>
    </row>
    <row r="1090" spans="1:18" s="51" customFormat="1" ht="12.75" hidden="1" customHeight="1">
      <c r="A1090" s="573"/>
      <c r="B1090" s="62"/>
      <c r="C1090" s="62"/>
      <c r="D1090" s="832"/>
      <c r="E1090" s="831"/>
      <c r="F1090" s="831"/>
      <c r="G1090" s="831"/>
      <c r="H1090" s="831"/>
      <c r="I1090" s="831"/>
      <c r="J1090" s="832"/>
      <c r="K1090" s="831"/>
      <c r="R1090" s="573"/>
    </row>
    <row r="1091" spans="1:18" s="51" customFormat="1" ht="12.75" hidden="1" customHeight="1">
      <c r="A1091" s="573"/>
      <c r="B1091" s="62"/>
      <c r="C1091" s="62"/>
      <c r="D1091" s="832"/>
      <c r="E1091" s="831"/>
      <c r="F1091" s="831"/>
      <c r="G1091" s="831"/>
      <c r="H1091" s="831"/>
      <c r="I1091" s="831"/>
      <c r="J1091" s="832"/>
      <c r="K1091" s="831"/>
      <c r="R1091" s="573"/>
    </row>
    <row r="1092" spans="1:18" s="51" customFormat="1" ht="12.75" hidden="1" customHeight="1">
      <c r="A1092" s="573"/>
      <c r="B1092" s="62"/>
      <c r="C1092" s="62"/>
      <c r="D1092" s="832"/>
      <c r="E1092" s="831"/>
      <c r="F1092" s="831"/>
      <c r="G1092" s="831"/>
      <c r="H1092" s="831"/>
      <c r="I1092" s="831"/>
      <c r="J1092" s="832"/>
      <c r="K1092" s="831"/>
      <c r="R1092" s="573"/>
    </row>
    <row r="1093" spans="1:18" s="51" customFormat="1" ht="12.75" hidden="1" customHeight="1">
      <c r="A1093" s="573"/>
      <c r="B1093" s="62"/>
      <c r="C1093" s="62"/>
      <c r="D1093" s="832"/>
      <c r="E1093" s="831"/>
      <c r="F1093" s="831"/>
      <c r="G1093" s="831"/>
      <c r="H1093" s="831"/>
      <c r="I1093" s="831"/>
      <c r="J1093" s="832"/>
      <c r="K1093" s="831"/>
      <c r="R1093" s="573"/>
    </row>
    <row r="1094" spans="1:18" s="51" customFormat="1" ht="12.75" hidden="1" customHeight="1">
      <c r="A1094" s="573"/>
      <c r="B1094" s="62"/>
      <c r="C1094" s="62"/>
      <c r="D1094" s="832"/>
      <c r="E1094" s="831"/>
      <c r="F1094" s="831"/>
      <c r="G1094" s="831"/>
      <c r="H1094" s="831"/>
      <c r="I1094" s="831"/>
      <c r="J1094" s="832"/>
      <c r="K1094" s="831"/>
      <c r="R1094" s="573"/>
    </row>
    <row r="1095" spans="1:18" s="51" customFormat="1" ht="12.75" hidden="1" customHeight="1">
      <c r="A1095" s="573"/>
      <c r="B1095" s="62"/>
      <c r="C1095" s="62"/>
      <c r="D1095" s="832"/>
      <c r="E1095" s="831"/>
      <c r="F1095" s="831"/>
      <c r="G1095" s="831"/>
      <c r="H1095" s="831"/>
      <c r="I1095" s="831"/>
      <c r="J1095" s="832"/>
      <c r="K1095" s="831"/>
      <c r="R1095" s="573"/>
    </row>
    <row r="1096" spans="1:18" s="51" customFormat="1" ht="12.75" hidden="1" customHeight="1">
      <c r="A1096" s="573"/>
      <c r="B1096" s="62"/>
      <c r="C1096" s="62"/>
      <c r="D1096" s="832"/>
      <c r="E1096" s="831"/>
      <c r="F1096" s="831"/>
      <c r="G1096" s="831"/>
      <c r="H1096" s="831"/>
      <c r="I1096" s="831"/>
      <c r="J1096" s="832"/>
      <c r="K1096" s="831"/>
      <c r="R1096" s="573"/>
    </row>
    <row r="1097" spans="1:18" s="51" customFormat="1" ht="12.75" hidden="1" customHeight="1">
      <c r="A1097" s="573"/>
      <c r="B1097" s="62"/>
      <c r="C1097" s="62"/>
      <c r="D1097" s="832"/>
      <c r="E1097" s="831"/>
      <c r="F1097" s="831"/>
      <c r="G1097" s="831"/>
      <c r="H1097" s="831"/>
      <c r="I1097" s="831"/>
      <c r="J1097" s="832"/>
      <c r="K1097" s="831"/>
      <c r="R1097" s="573"/>
    </row>
    <row r="1098" spans="1:18" s="51" customFormat="1" ht="12.75" hidden="1" customHeight="1">
      <c r="A1098" s="573"/>
      <c r="B1098" s="62"/>
      <c r="C1098" s="62"/>
      <c r="D1098" s="832"/>
      <c r="E1098" s="831"/>
      <c r="F1098" s="831"/>
      <c r="G1098" s="831"/>
      <c r="H1098" s="831"/>
      <c r="I1098" s="831"/>
      <c r="J1098" s="832"/>
      <c r="K1098" s="831"/>
      <c r="R1098" s="573"/>
    </row>
    <row r="1099" spans="1:18" s="51" customFormat="1" ht="12.75" hidden="1" customHeight="1">
      <c r="A1099" s="573"/>
      <c r="B1099" s="62"/>
      <c r="C1099" s="62"/>
      <c r="D1099" s="832"/>
      <c r="E1099" s="831"/>
      <c r="F1099" s="831"/>
      <c r="G1099" s="831"/>
      <c r="H1099" s="831"/>
      <c r="I1099" s="831"/>
      <c r="J1099" s="832"/>
      <c r="K1099" s="831"/>
      <c r="R1099" s="573"/>
    </row>
    <row r="1100" spans="1:18" s="51" customFormat="1" ht="12.75" hidden="1" customHeight="1">
      <c r="A1100" s="573"/>
      <c r="B1100" s="62"/>
      <c r="C1100" s="62"/>
      <c r="D1100" s="832"/>
      <c r="E1100" s="831"/>
      <c r="F1100" s="831"/>
      <c r="G1100" s="831"/>
      <c r="H1100" s="831"/>
      <c r="I1100" s="831"/>
      <c r="J1100" s="832"/>
      <c r="K1100" s="831"/>
      <c r="R1100" s="573"/>
    </row>
    <row r="1101" spans="1:18" s="51" customFormat="1" ht="12.75" hidden="1" customHeight="1">
      <c r="A1101" s="573"/>
      <c r="B1101" s="62"/>
      <c r="C1101" s="62"/>
      <c r="D1101" s="832"/>
      <c r="E1101" s="831"/>
      <c r="F1101" s="831"/>
      <c r="G1101" s="831"/>
      <c r="H1101" s="831"/>
      <c r="I1101" s="831"/>
      <c r="J1101" s="832"/>
      <c r="K1101" s="831"/>
      <c r="R1101" s="573"/>
    </row>
    <row r="1102" spans="1:18" s="51" customFormat="1" ht="12.75" hidden="1" customHeight="1">
      <c r="A1102" s="573"/>
      <c r="B1102" s="62"/>
      <c r="C1102" s="62"/>
      <c r="D1102" s="832"/>
      <c r="E1102" s="831"/>
      <c r="F1102" s="831"/>
      <c r="G1102" s="831"/>
      <c r="H1102" s="831"/>
      <c r="I1102" s="831"/>
      <c r="J1102" s="832"/>
      <c r="K1102" s="831"/>
      <c r="R1102" s="573"/>
    </row>
    <row r="1103" spans="1:18" s="51" customFormat="1" ht="12.75" hidden="1" customHeight="1">
      <c r="A1103" s="573"/>
      <c r="B1103" s="62"/>
      <c r="C1103" s="62"/>
      <c r="D1103" s="832"/>
      <c r="E1103" s="831"/>
      <c r="F1103" s="831"/>
      <c r="G1103" s="831"/>
      <c r="H1103" s="831"/>
      <c r="I1103" s="831"/>
      <c r="J1103" s="832"/>
      <c r="K1103" s="831"/>
      <c r="R1103" s="573"/>
    </row>
    <row r="1104" spans="1:18" s="51" customFormat="1" ht="12.75" hidden="1" customHeight="1">
      <c r="A1104" s="573"/>
      <c r="B1104" s="62"/>
      <c r="C1104" s="62"/>
      <c r="D1104" s="832"/>
      <c r="E1104" s="831"/>
      <c r="F1104" s="831"/>
      <c r="G1104" s="831"/>
      <c r="H1104" s="831"/>
      <c r="I1104" s="831"/>
      <c r="J1104" s="832"/>
      <c r="K1104" s="831"/>
      <c r="R1104" s="573"/>
    </row>
    <row r="1105" spans="1:18" s="51" customFormat="1" ht="12.75" hidden="1" customHeight="1">
      <c r="A1105" s="573"/>
      <c r="B1105" s="62"/>
      <c r="C1105" s="62"/>
      <c r="D1105" s="832"/>
      <c r="E1105" s="831"/>
      <c r="F1105" s="831"/>
      <c r="G1105" s="831"/>
      <c r="H1105" s="831"/>
      <c r="I1105" s="831"/>
      <c r="J1105" s="832"/>
      <c r="K1105" s="831"/>
      <c r="R1105" s="573"/>
    </row>
    <row r="1106" spans="1:18" s="51" customFormat="1" ht="12.75" hidden="1" customHeight="1">
      <c r="A1106" s="573"/>
      <c r="B1106" s="62"/>
      <c r="C1106" s="62"/>
      <c r="D1106" s="832"/>
      <c r="E1106" s="831"/>
      <c r="F1106" s="831"/>
      <c r="G1106" s="831"/>
      <c r="H1106" s="831"/>
      <c r="I1106" s="831"/>
      <c r="J1106" s="832"/>
      <c r="K1106" s="831"/>
      <c r="R1106" s="573"/>
    </row>
    <row r="1107" spans="1:18" s="51" customFormat="1" ht="12.75" hidden="1" customHeight="1">
      <c r="A1107" s="573"/>
      <c r="B1107" s="62"/>
      <c r="C1107" s="62"/>
      <c r="D1107" s="832"/>
      <c r="E1107" s="831"/>
      <c r="F1107" s="831"/>
      <c r="G1107" s="831"/>
      <c r="H1107" s="831"/>
      <c r="I1107" s="831"/>
      <c r="J1107" s="832"/>
      <c r="K1107" s="831"/>
      <c r="R1107" s="573"/>
    </row>
    <row r="1108" spans="1:18" s="51" customFormat="1" ht="12.75" hidden="1" customHeight="1">
      <c r="A1108" s="573"/>
      <c r="B1108" s="62"/>
      <c r="C1108" s="62"/>
      <c r="D1108" s="832"/>
      <c r="E1108" s="831"/>
      <c r="F1108" s="831"/>
      <c r="G1108" s="831"/>
      <c r="H1108" s="831"/>
      <c r="I1108" s="831"/>
      <c r="J1108" s="832"/>
      <c r="K1108" s="831"/>
      <c r="R1108" s="573"/>
    </row>
    <row r="1109" spans="1:18" s="51" customFormat="1" ht="12.75" hidden="1" customHeight="1">
      <c r="A1109" s="573"/>
      <c r="B1109" s="62"/>
      <c r="C1109" s="62"/>
      <c r="D1109" s="832"/>
      <c r="E1109" s="831"/>
      <c r="F1109" s="831"/>
      <c r="G1109" s="831"/>
      <c r="H1109" s="831"/>
      <c r="I1109" s="831"/>
      <c r="J1109" s="832"/>
      <c r="K1109" s="831"/>
      <c r="R1109" s="573"/>
    </row>
    <row r="1110" spans="1:18" s="51" customFormat="1" ht="12.75" hidden="1" customHeight="1">
      <c r="A1110" s="573"/>
      <c r="B1110" s="62"/>
      <c r="C1110" s="62"/>
      <c r="D1110" s="832"/>
      <c r="E1110" s="831"/>
      <c r="F1110" s="831"/>
      <c r="G1110" s="831"/>
      <c r="H1110" s="831"/>
      <c r="I1110" s="831"/>
      <c r="J1110" s="832"/>
      <c r="K1110" s="831"/>
      <c r="R1110" s="573"/>
    </row>
    <row r="1111" spans="1:18" s="51" customFormat="1" ht="12.75" hidden="1" customHeight="1">
      <c r="A1111" s="573"/>
      <c r="B1111" s="62"/>
      <c r="C1111" s="62"/>
      <c r="D1111" s="832"/>
      <c r="E1111" s="831"/>
      <c r="F1111" s="831"/>
      <c r="G1111" s="831"/>
      <c r="H1111" s="831"/>
      <c r="I1111" s="831"/>
      <c r="J1111" s="832"/>
      <c r="K1111" s="831"/>
      <c r="R1111" s="573"/>
    </row>
    <row r="1112" spans="1:18" s="51" customFormat="1" ht="12.75" hidden="1" customHeight="1">
      <c r="A1112" s="573"/>
      <c r="B1112" s="62"/>
      <c r="C1112" s="62"/>
      <c r="D1112" s="832"/>
      <c r="E1112" s="831"/>
      <c r="F1112" s="831"/>
      <c r="G1112" s="831"/>
      <c r="H1112" s="831"/>
      <c r="I1112" s="831"/>
      <c r="J1112" s="832"/>
      <c r="K1112" s="831"/>
      <c r="R1112" s="573"/>
    </row>
    <row r="1113" spans="1:18" s="51" customFormat="1" ht="12.75" hidden="1" customHeight="1">
      <c r="A1113" s="573"/>
      <c r="B1113" s="62"/>
      <c r="C1113" s="62"/>
      <c r="D1113" s="832"/>
      <c r="E1113" s="831"/>
      <c r="F1113" s="831"/>
      <c r="G1113" s="831"/>
      <c r="H1113" s="831"/>
      <c r="I1113" s="831"/>
      <c r="J1113" s="832"/>
      <c r="K1113" s="831"/>
      <c r="R1113" s="573"/>
    </row>
    <row r="1114" spans="1:18" s="51" customFormat="1" ht="12.75" hidden="1" customHeight="1">
      <c r="A1114" s="573"/>
      <c r="B1114" s="62"/>
      <c r="C1114" s="62"/>
      <c r="D1114" s="832"/>
      <c r="E1114" s="831"/>
      <c r="F1114" s="831"/>
      <c r="G1114" s="831"/>
      <c r="H1114" s="831"/>
      <c r="I1114" s="831"/>
      <c r="J1114" s="832"/>
      <c r="K1114" s="831"/>
      <c r="R1114" s="573"/>
    </row>
    <row r="1115" spans="1:18" s="51" customFormat="1" ht="12.75" hidden="1" customHeight="1">
      <c r="A1115" s="573"/>
      <c r="B1115" s="62"/>
      <c r="C1115" s="62"/>
      <c r="D1115" s="832"/>
      <c r="E1115" s="831"/>
      <c r="F1115" s="831"/>
      <c r="G1115" s="831"/>
      <c r="H1115" s="831"/>
      <c r="I1115" s="831"/>
      <c r="J1115" s="832"/>
      <c r="K1115" s="831"/>
      <c r="R1115" s="573"/>
    </row>
    <row r="1116" spans="1:18" s="51" customFormat="1" ht="12.75" hidden="1" customHeight="1">
      <c r="A1116" s="573"/>
      <c r="B1116" s="62"/>
      <c r="C1116" s="62"/>
      <c r="D1116" s="832"/>
      <c r="E1116" s="831"/>
      <c r="F1116" s="831"/>
      <c r="G1116" s="831"/>
      <c r="H1116" s="831"/>
      <c r="I1116" s="831"/>
      <c r="J1116" s="832"/>
      <c r="K1116" s="831"/>
      <c r="R1116" s="573"/>
    </row>
    <row r="1117" spans="1:18" s="51" customFormat="1" ht="12.75" hidden="1" customHeight="1">
      <c r="A1117" s="573"/>
      <c r="B1117" s="62"/>
      <c r="C1117" s="62"/>
      <c r="D1117" s="832"/>
      <c r="E1117" s="831"/>
      <c r="F1117" s="831"/>
      <c r="G1117" s="831"/>
      <c r="H1117" s="831"/>
      <c r="I1117" s="831"/>
      <c r="J1117" s="832"/>
      <c r="K1117" s="831"/>
      <c r="R1117" s="573"/>
    </row>
    <row r="1118" spans="1:18" s="51" customFormat="1" ht="12.75" hidden="1" customHeight="1">
      <c r="A1118" s="573"/>
      <c r="B1118" s="62"/>
      <c r="C1118" s="62"/>
      <c r="D1118" s="832"/>
      <c r="E1118" s="831"/>
      <c r="F1118" s="831"/>
      <c r="G1118" s="831"/>
      <c r="H1118" s="831"/>
      <c r="I1118" s="831"/>
      <c r="J1118" s="832"/>
      <c r="K1118" s="831"/>
      <c r="R1118" s="573"/>
    </row>
    <row r="1119" spans="1:18" s="51" customFormat="1" ht="12.75" hidden="1" customHeight="1">
      <c r="A1119" s="573"/>
      <c r="B1119" s="62"/>
      <c r="C1119" s="62"/>
      <c r="D1119" s="832"/>
      <c r="E1119" s="831"/>
      <c r="F1119" s="831"/>
      <c r="G1119" s="831"/>
      <c r="H1119" s="831"/>
      <c r="I1119" s="831"/>
      <c r="J1119" s="832"/>
      <c r="K1119" s="831"/>
      <c r="R1119" s="573"/>
    </row>
    <row r="1120" spans="1:18" s="51" customFormat="1" ht="12.75" hidden="1" customHeight="1">
      <c r="A1120" s="573"/>
      <c r="B1120" s="62"/>
      <c r="C1120" s="62"/>
      <c r="D1120" s="832"/>
      <c r="E1120" s="831"/>
      <c r="F1120" s="831"/>
      <c r="G1120" s="831"/>
      <c r="H1120" s="831"/>
      <c r="I1120" s="831"/>
      <c r="J1120" s="832"/>
      <c r="K1120" s="831"/>
      <c r="R1120" s="573"/>
    </row>
    <row r="1121" spans="1:18" s="51" customFormat="1" ht="12.75" hidden="1" customHeight="1">
      <c r="A1121" s="573"/>
      <c r="B1121" s="62"/>
      <c r="C1121" s="62"/>
      <c r="D1121" s="832"/>
      <c r="E1121" s="831"/>
      <c r="F1121" s="831"/>
      <c r="G1121" s="831"/>
      <c r="H1121" s="831"/>
      <c r="I1121" s="831"/>
      <c r="J1121" s="832"/>
      <c r="K1121" s="831"/>
      <c r="R1121" s="573"/>
    </row>
    <row r="1122" spans="1:18" s="51" customFormat="1" ht="12.75" hidden="1" customHeight="1">
      <c r="A1122" s="573"/>
      <c r="B1122" s="62"/>
      <c r="C1122" s="62"/>
      <c r="D1122" s="832"/>
      <c r="E1122" s="831"/>
      <c r="F1122" s="831"/>
      <c r="G1122" s="831"/>
      <c r="H1122" s="831"/>
      <c r="I1122" s="831"/>
      <c r="J1122" s="832"/>
      <c r="K1122" s="831"/>
      <c r="R1122" s="573"/>
    </row>
    <row r="1123" spans="1:18" s="51" customFormat="1" ht="12.75" hidden="1" customHeight="1">
      <c r="A1123" s="573"/>
      <c r="B1123" s="62"/>
      <c r="C1123" s="62"/>
      <c r="D1123" s="62"/>
      <c r="J1123" s="62"/>
      <c r="R1123" s="573"/>
    </row>
    <row r="1124" spans="1:18" s="51" customFormat="1" ht="12.75" hidden="1" customHeight="1">
      <c r="A1124" s="573"/>
      <c r="B1124" s="62"/>
      <c r="C1124" s="62"/>
      <c r="D1124" s="62"/>
      <c r="J1124" s="62"/>
      <c r="R1124" s="573"/>
    </row>
    <row r="1125" spans="1:18" s="51" customFormat="1" ht="12.75" hidden="1" customHeight="1">
      <c r="A1125" s="573"/>
      <c r="B1125" s="62"/>
      <c r="C1125" s="62"/>
      <c r="D1125" s="62"/>
      <c r="J1125" s="62"/>
      <c r="R1125" s="573"/>
    </row>
    <row r="1126" spans="1:18" s="51" customFormat="1" ht="12.75" hidden="1" customHeight="1">
      <c r="A1126" s="573"/>
      <c r="B1126" s="62"/>
      <c r="C1126" s="62"/>
      <c r="D1126" s="62"/>
      <c r="J1126" s="62"/>
      <c r="R1126" s="573"/>
    </row>
    <row r="1127" spans="1:18" s="51" customFormat="1" ht="12.75" hidden="1" customHeight="1">
      <c r="A1127" s="573"/>
      <c r="B1127" s="62"/>
      <c r="C1127" s="62"/>
      <c r="D1127" s="62"/>
      <c r="J1127" s="62"/>
      <c r="R1127" s="573"/>
    </row>
    <row r="1128" spans="1:18" s="51" customFormat="1" ht="12.75" hidden="1" customHeight="1">
      <c r="A1128" s="573"/>
      <c r="B1128" s="62"/>
      <c r="C1128" s="62"/>
      <c r="D1128" s="62"/>
      <c r="J1128" s="62"/>
      <c r="R1128" s="573"/>
    </row>
    <row r="1129" spans="1:18" s="51" customFormat="1" ht="12.75" hidden="1" customHeight="1">
      <c r="A1129" s="573"/>
      <c r="B1129" s="62"/>
      <c r="C1129" s="62"/>
      <c r="D1129" s="62"/>
      <c r="J1129" s="62"/>
      <c r="R1129" s="573"/>
    </row>
    <row r="1130" spans="1:18" s="51" customFormat="1" ht="12.75" hidden="1" customHeight="1">
      <c r="A1130" s="573"/>
      <c r="B1130" s="62"/>
      <c r="C1130" s="62"/>
      <c r="D1130" s="832"/>
      <c r="E1130" s="831"/>
      <c r="F1130" s="831"/>
      <c r="G1130" s="831"/>
      <c r="H1130" s="831"/>
      <c r="I1130" s="831"/>
      <c r="J1130" s="832"/>
      <c r="K1130" s="831"/>
      <c r="R1130" s="573"/>
    </row>
    <row r="1131" spans="1:18" s="51" customFormat="1" ht="12.75" hidden="1" customHeight="1">
      <c r="A1131" s="573"/>
      <c r="B1131" s="62"/>
      <c r="C1131" s="62"/>
      <c r="D1131" s="832"/>
      <c r="E1131" s="831"/>
      <c r="F1131" s="831"/>
      <c r="G1131" s="831"/>
      <c r="H1131" s="831"/>
      <c r="I1131" s="831"/>
      <c r="J1131" s="832"/>
      <c r="K1131" s="831"/>
      <c r="R1131" s="573"/>
    </row>
    <row r="1132" spans="1:18" s="51" customFormat="1" ht="12.75" hidden="1" customHeight="1">
      <c r="A1132" s="573"/>
      <c r="B1132" s="62"/>
      <c r="C1132" s="62"/>
      <c r="D1132" s="832"/>
      <c r="E1132" s="831"/>
      <c r="F1132" s="831"/>
      <c r="G1132" s="831"/>
      <c r="H1132" s="831"/>
      <c r="I1132" s="831"/>
      <c r="J1132" s="832"/>
      <c r="K1132" s="831"/>
      <c r="R1132" s="573"/>
    </row>
    <row r="1133" spans="1:18" s="51" customFormat="1" ht="12.75" hidden="1" customHeight="1">
      <c r="A1133" s="573"/>
      <c r="B1133" s="62"/>
      <c r="C1133" s="62"/>
      <c r="D1133" s="832"/>
      <c r="E1133" s="831"/>
      <c r="F1133" s="831"/>
      <c r="G1133" s="831"/>
      <c r="H1133" s="831"/>
      <c r="I1133" s="831"/>
      <c r="J1133" s="832"/>
      <c r="K1133" s="831"/>
      <c r="R1133" s="573"/>
    </row>
    <row r="1134" spans="1:18" s="51" customFormat="1" ht="12.75" hidden="1" customHeight="1">
      <c r="A1134" s="573"/>
      <c r="B1134" s="62"/>
      <c r="C1134" s="62"/>
      <c r="D1134" s="832"/>
      <c r="E1134" s="831"/>
      <c r="F1134" s="831"/>
      <c r="G1134" s="831"/>
      <c r="H1134" s="831"/>
      <c r="I1134" s="831"/>
      <c r="J1134" s="832"/>
      <c r="K1134" s="831"/>
      <c r="R1134" s="573"/>
    </row>
    <row r="1135" spans="1:18" s="51" customFormat="1" ht="12.75" hidden="1" customHeight="1">
      <c r="A1135" s="573"/>
      <c r="B1135" s="62"/>
      <c r="C1135" s="62"/>
      <c r="D1135" s="832"/>
      <c r="E1135" s="831"/>
      <c r="F1135" s="831"/>
      <c r="G1135" s="831"/>
      <c r="H1135" s="831"/>
      <c r="I1135" s="831"/>
      <c r="J1135" s="832"/>
      <c r="K1135" s="831"/>
      <c r="R1135" s="573"/>
    </row>
    <row r="1136" spans="1:18" s="51" customFormat="1" ht="12.75" hidden="1" customHeight="1">
      <c r="A1136" s="573"/>
      <c r="B1136" s="62"/>
      <c r="C1136" s="62"/>
      <c r="D1136" s="832"/>
      <c r="E1136" s="831"/>
      <c r="F1136" s="831"/>
      <c r="G1136" s="831"/>
      <c r="H1136" s="831"/>
      <c r="I1136" s="831"/>
      <c r="J1136" s="832"/>
      <c r="K1136" s="831"/>
      <c r="R1136" s="573"/>
    </row>
    <row r="1137" spans="1:18" s="51" customFormat="1" ht="12.75" hidden="1" customHeight="1">
      <c r="A1137" s="573"/>
      <c r="B1137" s="62"/>
      <c r="C1137" s="62"/>
      <c r="D1137" s="832"/>
      <c r="E1137" s="831"/>
      <c r="F1137" s="831"/>
      <c r="G1137" s="831"/>
      <c r="H1137" s="831"/>
      <c r="I1137" s="831"/>
      <c r="J1137" s="832"/>
      <c r="K1137" s="831"/>
      <c r="R1137" s="573"/>
    </row>
    <row r="1138" spans="1:18" s="51" customFormat="1" ht="12.75" hidden="1" customHeight="1">
      <c r="A1138" s="573"/>
      <c r="B1138" s="62"/>
      <c r="C1138" s="62"/>
      <c r="D1138" s="832"/>
      <c r="E1138" s="831"/>
      <c r="F1138" s="831"/>
      <c r="G1138" s="831"/>
      <c r="H1138" s="831"/>
      <c r="I1138" s="831"/>
      <c r="J1138" s="832"/>
      <c r="K1138" s="831"/>
      <c r="R1138" s="573"/>
    </row>
    <row r="1139" spans="1:18" s="51" customFormat="1" ht="12.75" hidden="1" customHeight="1">
      <c r="A1139" s="573"/>
      <c r="B1139" s="62"/>
      <c r="C1139" s="62"/>
      <c r="D1139" s="832"/>
      <c r="E1139" s="831"/>
      <c r="F1139" s="831"/>
      <c r="G1139" s="831"/>
      <c r="H1139" s="831"/>
      <c r="I1139" s="831"/>
      <c r="J1139" s="832"/>
      <c r="K1139" s="831"/>
      <c r="R1139" s="573"/>
    </row>
    <row r="1140" spans="1:18" s="51" customFormat="1" ht="12.75" hidden="1" customHeight="1">
      <c r="A1140" s="573"/>
      <c r="B1140" s="62"/>
      <c r="C1140" s="62"/>
      <c r="D1140" s="832"/>
      <c r="E1140" s="831"/>
      <c r="F1140" s="831"/>
      <c r="G1140" s="831"/>
      <c r="H1140" s="831"/>
      <c r="I1140" s="831"/>
      <c r="J1140" s="832"/>
      <c r="K1140" s="831"/>
      <c r="R1140" s="573"/>
    </row>
    <row r="1141" spans="1:18" s="51" customFormat="1" ht="12.75" hidden="1" customHeight="1">
      <c r="A1141" s="573"/>
      <c r="B1141" s="62"/>
      <c r="C1141" s="62"/>
      <c r="D1141" s="832"/>
      <c r="E1141" s="831"/>
      <c r="F1141" s="831"/>
      <c r="G1141" s="831"/>
      <c r="H1141" s="831"/>
      <c r="I1141" s="831"/>
      <c r="J1141" s="832"/>
      <c r="K1141" s="831"/>
      <c r="R1141" s="573"/>
    </row>
    <row r="1142" spans="1:18" s="51" customFormat="1" ht="12.75" hidden="1" customHeight="1">
      <c r="A1142" s="573"/>
      <c r="B1142" s="62"/>
      <c r="C1142" s="62"/>
      <c r="D1142" s="832"/>
      <c r="E1142" s="831"/>
      <c r="F1142" s="831"/>
      <c r="G1142" s="831"/>
      <c r="H1142" s="831"/>
      <c r="I1142" s="831"/>
      <c r="J1142" s="832"/>
      <c r="K1142" s="831"/>
      <c r="R1142" s="573"/>
    </row>
    <row r="1143" spans="1:18" s="51" customFormat="1" ht="12.75" hidden="1" customHeight="1">
      <c r="A1143" s="573"/>
      <c r="B1143" s="62"/>
      <c r="C1143" s="62"/>
      <c r="D1143" s="832"/>
      <c r="E1143" s="831"/>
      <c r="F1143" s="831"/>
      <c r="G1143" s="831"/>
      <c r="H1143" s="831"/>
      <c r="I1143" s="831"/>
      <c r="J1143" s="832"/>
      <c r="K1143" s="831"/>
      <c r="R1143" s="573"/>
    </row>
    <row r="1144" spans="1:18" s="51" customFormat="1" ht="12.75" hidden="1" customHeight="1">
      <c r="A1144" s="573"/>
      <c r="B1144" s="62"/>
      <c r="C1144" s="62"/>
      <c r="D1144" s="832"/>
      <c r="E1144" s="831"/>
      <c r="F1144" s="831"/>
      <c r="G1144" s="831"/>
      <c r="H1144" s="831"/>
      <c r="I1144" s="831"/>
      <c r="J1144" s="832"/>
      <c r="K1144" s="831"/>
      <c r="R1144" s="573"/>
    </row>
    <row r="1145" spans="1:18" s="51" customFormat="1" ht="12.75" hidden="1" customHeight="1">
      <c r="A1145" s="573"/>
      <c r="B1145" s="62"/>
      <c r="C1145" s="62"/>
      <c r="D1145" s="832"/>
      <c r="E1145" s="831"/>
      <c r="F1145" s="831"/>
      <c r="G1145" s="831"/>
      <c r="H1145" s="831"/>
      <c r="I1145" s="831"/>
      <c r="J1145" s="832"/>
      <c r="K1145" s="831"/>
      <c r="R1145" s="573"/>
    </row>
    <row r="1146" spans="1:18" s="51" customFormat="1" ht="12.75" hidden="1" customHeight="1">
      <c r="A1146" s="573"/>
      <c r="B1146" s="62"/>
      <c r="C1146" s="62"/>
      <c r="D1146" s="832"/>
      <c r="E1146" s="831"/>
      <c r="F1146" s="831"/>
      <c r="G1146" s="831"/>
      <c r="H1146" s="831"/>
      <c r="I1146" s="831"/>
      <c r="J1146" s="832"/>
      <c r="K1146" s="831"/>
      <c r="R1146" s="573"/>
    </row>
    <row r="1147" spans="1:18" s="51" customFormat="1" ht="12.75" hidden="1" customHeight="1">
      <c r="A1147" s="573"/>
      <c r="B1147" s="62"/>
      <c r="C1147" s="62"/>
      <c r="D1147" s="832"/>
      <c r="E1147" s="831"/>
      <c r="F1147" s="831"/>
      <c r="G1147" s="831"/>
      <c r="H1147" s="831"/>
      <c r="I1147" s="831"/>
      <c r="J1147" s="832"/>
      <c r="K1147" s="831"/>
      <c r="R1147" s="573"/>
    </row>
    <row r="1148" spans="1:18" s="51" customFormat="1" ht="12.75" hidden="1" customHeight="1">
      <c r="A1148" s="573"/>
      <c r="B1148" s="62"/>
      <c r="C1148" s="62"/>
      <c r="D1148" s="832"/>
      <c r="E1148" s="831"/>
      <c r="F1148" s="831"/>
      <c r="G1148" s="831"/>
      <c r="H1148" s="831"/>
      <c r="I1148" s="831"/>
      <c r="J1148" s="832"/>
      <c r="K1148" s="831"/>
      <c r="R1148" s="573"/>
    </row>
    <row r="1149" spans="1:18" s="51" customFormat="1" ht="12.75" hidden="1" customHeight="1">
      <c r="A1149" s="573"/>
      <c r="B1149" s="62"/>
      <c r="C1149" s="62"/>
      <c r="D1149" s="832"/>
      <c r="E1149" s="831"/>
      <c r="F1149" s="831"/>
      <c r="G1149" s="831"/>
      <c r="H1149" s="831"/>
      <c r="I1149" s="831"/>
      <c r="J1149" s="832"/>
      <c r="K1149" s="831"/>
      <c r="R1149" s="573"/>
    </row>
    <row r="1150" spans="1:18" s="51" customFormat="1" ht="12.75" hidden="1" customHeight="1">
      <c r="A1150" s="573"/>
      <c r="B1150" s="62"/>
      <c r="C1150" s="62"/>
      <c r="D1150" s="832"/>
      <c r="E1150" s="831"/>
      <c r="F1150" s="831"/>
      <c r="G1150" s="831"/>
      <c r="H1150" s="831"/>
      <c r="I1150" s="831"/>
      <c r="J1150" s="832"/>
      <c r="K1150" s="831"/>
      <c r="R1150" s="573"/>
    </row>
    <row r="1151" spans="1:18" s="51" customFormat="1" ht="12.75" hidden="1" customHeight="1">
      <c r="A1151" s="573"/>
      <c r="B1151" s="62"/>
      <c r="C1151" s="62"/>
      <c r="D1151" s="832"/>
      <c r="E1151" s="831"/>
      <c r="F1151" s="831"/>
      <c r="G1151" s="831"/>
      <c r="H1151" s="831"/>
      <c r="I1151" s="831"/>
      <c r="J1151" s="832"/>
      <c r="K1151" s="831"/>
      <c r="R1151" s="573"/>
    </row>
    <row r="1152" spans="1:18" s="51" customFormat="1" ht="12.75" hidden="1" customHeight="1">
      <c r="A1152" s="573"/>
      <c r="B1152" s="62"/>
      <c r="C1152" s="62"/>
      <c r="D1152" s="832"/>
      <c r="E1152" s="831"/>
      <c r="F1152" s="831"/>
      <c r="G1152" s="831"/>
      <c r="H1152" s="831"/>
      <c r="I1152" s="831"/>
      <c r="J1152" s="832"/>
      <c r="K1152" s="831"/>
      <c r="R1152" s="573"/>
    </row>
    <row r="1153" spans="1:18" s="51" customFormat="1" ht="12.75" hidden="1" customHeight="1">
      <c r="A1153" s="573"/>
      <c r="B1153" s="62"/>
      <c r="C1153" s="62"/>
      <c r="D1153" s="832"/>
      <c r="E1153" s="831"/>
      <c r="F1153" s="831"/>
      <c r="G1153" s="831"/>
      <c r="H1153" s="831"/>
      <c r="I1153" s="831"/>
      <c r="J1153" s="832"/>
      <c r="K1153" s="831"/>
      <c r="R1153" s="573"/>
    </row>
    <row r="1154" spans="1:18" s="51" customFormat="1" ht="12.75" hidden="1" customHeight="1">
      <c r="A1154" s="573"/>
      <c r="B1154" s="62"/>
      <c r="C1154" s="62"/>
      <c r="D1154" s="832"/>
      <c r="E1154" s="831"/>
      <c r="F1154" s="831"/>
      <c r="G1154" s="831"/>
      <c r="H1154" s="831"/>
      <c r="I1154" s="831"/>
      <c r="J1154" s="832"/>
      <c r="K1154" s="831"/>
      <c r="R1154" s="573"/>
    </row>
    <row r="1155" spans="1:18" s="51" customFormat="1" ht="12.75" hidden="1" customHeight="1">
      <c r="A1155" s="573"/>
      <c r="B1155" s="62"/>
      <c r="C1155" s="62"/>
      <c r="D1155" s="832"/>
      <c r="E1155" s="831"/>
      <c r="F1155" s="831"/>
      <c r="G1155" s="831"/>
      <c r="H1155" s="831"/>
      <c r="I1155" s="831"/>
      <c r="J1155" s="832"/>
      <c r="K1155" s="831"/>
      <c r="R1155" s="573"/>
    </row>
    <row r="1156" spans="1:18" s="51" customFormat="1" ht="12.75" hidden="1" customHeight="1">
      <c r="A1156" s="573"/>
      <c r="B1156" s="62"/>
      <c r="C1156" s="62"/>
      <c r="D1156" s="832"/>
      <c r="E1156" s="831"/>
      <c r="F1156" s="831"/>
      <c r="G1156" s="831"/>
      <c r="H1156" s="831"/>
      <c r="I1156" s="831"/>
      <c r="J1156" s="832"/>
      <c r="K1156" s="831"/>
      <c r="R1156" s="573"/>
    </row>
    <row r="1157" spans="1:18" s="51" customFormat="1" ht="12.75" hidden="1" customHeight="1">
      <c r="A1157" s="573"/>
      <c r="B1157" s="62"/>
      <c r="C1157" s="62"/>
      <c r="D1157" s="832"/>
      <c r="E1157" s="831"/>
      <c r="F1157" s="831"/>
      <c r="G1157" s="831"/>
      <c r="H1157" s="831"/>
      <c r="I1157" s="831"/>
      <c r="J1157" s="832"/>
      <c r="K1157" s="831"/>
      <c r="R1157" s="573"/>
    </row>
    <row r="1158" spans="1:18" s="51" customFormat="1" ht="12.75" hidden="1" customHeight="1">
      <c r="A1158" s="573"/>
      <c r="B1158" s="62"/>
      <c r="C1158" s="62"/>
      <c r="D1158" s="832"/>
      <c r="E1158" s="831"/>
      <c r="F1158" s="831"/>
      <c r="G1158" s="831"/>
      <c r="H1158" s="831"/>
      <c r="I1158" s="831"/>
      <c r="J1158" s="832"/>
      <c r="K1158" s="831"/>
      <c r="R1158" s="573"/>
    </row>
    <row r="1159" spans="1:18" s="51" customFormat="1" ht="12.75" hidden="1" customHeight="1">
      <c r="A1159" s="573"/>
      <c r="B1159" s="62"/>
      <c r="C1159" s="62"/>
      <c r="D1159" s="832"/>
      <c r="E1159" s="831"/>
      <c r="F1159" s="831"/>
      <c r="G1159" s="831"/>
      <c r="H1159" s="831"/>
      <c r="I1159" s="831"/>
      <c r="J1159" s="832"/>
      <c r="K1159" s="831"/>
      <c r="R1159" s="573"/>
    </row>
    <row r="1160" spans="1:18" s="51" customFormat="1" ht="12.75" hidden="1" customHeight="1">
      <c r="A1160" s="573"/>
      <c r="B1160" s="62"/>
      <c r="C1160" s="62"/>
      <c r="D1160" s="832"/>
      <c r="E1160" s="831"/>
      <c r="F1160" s="831"/>
      <c r="G1160" s="831"/>
      <c r="H1160" s="831"/>
      <c r="I1160" s="831"/>
      <c r="J1160" s="832"/>
      <c r="K1160" s="831"/>
      <c r="R1160" s="573"/>
    </row>
    <row r="1161" spans="1:18" s="51" customFormat="1" ht="12.75" hidden="1" customHeight="1">
      <c r="A1161" s="573"/>
      <c r="B1161" s="62"/>
      <c r="C1161" s="62"/>
      <c r="D1161" s="832"/>
      <c r="E1161" s="831"/>
      <c r="F1161" s="831"/>
      <c r="G1161" s="831"/>
      <c r="H1161" s="831"/>
      <c r="I1161" s="831"/>
      <c r="J1161" s="832"/>
      <c r="K1161" s="831"/>
      <c r="R1161" s="573"/>
    </row>
    <row r="1162" spans="1:18" s="51" customFormat="1" ht="12.75" hidden="1" customHeight="1">
      <c r="A1162" s="573"/>
      <c r="B1162" s="62"/>
      <c r="C1162" s="62"/>
      <c r="D1162" s="832"/>
      <c r="E1162" s="831"/>
      <c r="F1162" s="831"/>
      <c r="G1162" s="831"/>
      <c r="H1162" s="831"/>
      <c r="I1162" s="831"/>
      <c r="J1162" s="832"/>
      <c r="K1162" s="831"/>
      <c r="R1162" s="573"/>
    </row>
    <row r="1163" spans="1:18" s="51" customFormat="1" ht="12.75" hidden="1" customHeight="1">
      <c r="A1163" s="573"/>
      <c r="B1163" s="62"/>
      <c r="C1163" s="62"/>
      <c r="D1163" s="832"/>
      <c r="E1163" s="831"/>
      <c r="F1163" s="831"/>
      <c r="G1163" s="831"/>
      <c r="H1163" s="831"/>
      <c r="I1163" s="831"/>
      <c r="J1163" s="832"/>
      <c r="K1163" s="831"/>
      <c r="R1163" s="573"/>
    </row>
    <row r="1164" spans="1:18" s="51" customFormat="1" ht="12.75" hidden="1" customHeight="1">
      <c r="A1164" s="573"/>
      <c r="B1164" s="62"/>
      <c r="C1164" s="62"/>
      <c r="D1164" s="832"/>
      <c r="E1164" s="831"/>
      <c r="F1164" s="831"/>
      <c r="G1164" s="831"/>
      <c r="H1164" s="831"/>
      <c r="I1164" s="831"/>
      <c r="J1164" s="832"/>
      <c r="K1164" s="831"/>
      <c r="R1164" s="573"/>
    </row>
    <row r="1165" spans="1:18" s="51" customFormat="1" ht="12.75" hidden="1" customHeight="1">
      <c r="A1165" s="573"/>
      <c r="B1165" s="62"/>
      <c r="C1165" s="62"/>
      <c r="D1165" s="832"/>
      <c r="E1165" s="831"/>
      <c r="F1165" s="831"/>
      <c r="G1165" s="831"/>
      <c r="H1165" s="831"/>
      <c r="I1165" s="831"/>
      <c r="J1165" s="832"/>
      <c r="K1165" s="831"/>
      <c r="R1165" s="573"/>
    </row>
    <row r="1166" spans="1:18" s="51" customFormat="1" ht="12.75" hidden="1" customHeight="1">
      <c r="A1166" s="573"/>
      <c r="B1166" s="62"/>
      <c r="C1166" s="62"/>
      <c r="D1166" s="832"/>
      <c r="E1166" s="831"/>
      <c r="F1166" s="831"/>
      <c r="G1166" s="831"/>
      <c r="H1166" s="831"/>
      <c r="I1166" s="831"/>
      <c r="J1166" s="832"/>
      <c r="K1166" s="831"/>
      <c r="R1166" s="573"/>
    </row>
    <row r="1167" spans="1:18" s="51" customFormat="1" ht="12.75" hidden="1" customHeight="1">
      <c r="A1167" s="573"/>
      <c r="B1167" s="62"/>
      <c r="C1167" s="62"/>
      <c r="D1167" s="832"/>
      <c r="E1167" s="831"/>
      <c r="F1167" s="831"/>
      <c r="G1167" s="831"/>
      <c r="H1167" s="831"/>
      <c r="I1167" s="831"/>
      <c r="J1167" s="832"/>
      <c r="K1167" s="831"/>
      <c r="R1167" s="573"/>
    </row>
    <row r="1168" spans="1:18" s="51" customFormat="1" ht="12.75" hidden="1" customHeight="1">
      <c r="A1168" s="573"/>
      <c r="B1168" s="62"/>
      <c r="C1168" s="62"/>
      <c r="D1168" s="832"/>
      <c r="E1168" s="831"/>
      <c r="F1168" s="831"/>
      <c r="G1168" s="831"/>
      <c r="H1168" s="831"/>
      <c r="I1168" s="831"/>
      <c r="J1168" s="832"/>
      <c r="K1168" s="831"/>
      <c r="R1168" s="573"/>
    </row>
    <row r="1169" spans="1:18" s="51" customFormat="1" ht="12.75" hidden="1" customHeight="1">
      <c r="A1169" s="573"/>
      <c r="B1169" s="62"/>
      <c r="C1169" s="62"/>
      <c r="D1169" s="832"/>
      <c r="E1169" s="831"/>
      <c r="F1169" s="831"/>
      <c r="G1169" s="831"/>
      <c r="H1169" s="831"/>
      <c r="I1169" s="831"/>
      <c r="J1169" s="832"/>
      <c r="K1169" s="831"/>
      <c r="R1169" s="573"/>
    </row>
    <row r="1170" spans="1:18" s="51" customFormat="1" ht="12.75" hidden="1" customHeight="1">
      <c r="A1170" s="573"/>
      <c r="B1170" s="62"/>
      <c r="C1170" s="62"/>
      <c r="D1170" s="832"/>
      <c r="E1170" s="831"/>
      <c r="F1170" s="831"/>
      <c r="G1170" s="831"/>
      <c r="H1170" s="831"/>
      <c r="I1170" s="831"/>
      <c r="J1170" s="832"/>
      <c r="K1170" s="831"/>
      <c r="R1170" s="573"/>
    </row>
    <row r="1171" spans="1:18" s="51" customFormat="1" ht="12.75" hidden="1" customHeight="1">
      <c r="A1171" s="573"/>
      <c r="B1171" s="62"/>
      <c r="C1171" s="62"/>
      <c r="D1171" s="832"/>
      <c r="E1171" s="831"/>
      <c r="F1171" s="831"/>
      <c r="G1171" s="831"/>
      <c r="H1171" s="831"/>
      <c r="I1171" s="831"/>
      <c r="J1171" s="832"/>
      <c r="K1171" s="831"/>
      <c r="R1171" s="573"/>
    </row>
    <row r="1172" spans="1:18" s="51" customFormat="1" ht="12.75" hidden="1" customHeight="1">
      <c r="A1172" s="573"/>
      <c r="B1172" s="62"/>
      <c r="C1172" s="62"/>
      <c r="D1172" s="832"/>
      <c r="E1172" s="831"/>
      <c r="F1172" s="831"/>
      <c r="G1172" s="831"/>
      <c r="H1172" s="831"/>
      <c r="I1172" s="831"/>
      <c r="J1172" s="832"/>
      <c r="K1172" s="831"/>
      <c r="R1172" s="573"/>
    </row>
    <row r="1173" spans="1:18" s="51" customFormat="1" ht="12.75" hidden="1" customHeight="1">
      <c r="A1173" s="573"/>
      <c r="B1173" s="62"/>
      <c r="C1173" s="62"/>
      <c r="D1173" s="832"/>
      <c r="E1173" s="831"/>
      <c r="F1173" s="831"/>
      <c r="G1173" s="831"/>
      <c r="H1173" s="831"/>
      <c r="I1173" s="831"/>
      <c r="J1173" s="832"/>
      <c r="K1173" s="831"/>
      <c r="R1173" s="573"/>
    </row>
    <row r="1174" spans="1:18" s="51" customFormat="1" ht="12.75" hidden="1" customHeight="1">
      <c r="A1174" s="573"/>
      <c r="B1174" s="62"/>
      <c r="C1174" s="62"/>
      <c r="D1174" s="832"/>
      <c r="E1174" s="831"/>
      <c r="F1174" s="831"/>
      <c r="G1174" s="831"/>
      <c r="H1174" s="831"/>
      <c r="I1174" s="831"/>
      <c r="J1174" s="832"/>
      <c r="K1174" s="831"/>
      <c r="R1174" s="573"/>
    </row>
    <row r="1175" spans="1:18" s="51" customFormat="1" ht="12.75" hidden="1" customHeight="1">
      <c r="A1175" s="573"/>
      <c r="B1175" s="62"/>
      <c r="C1175" s="62"/>
      <c r="D1175" s="832"/>
      <c r="E1175" s="831"/>
      <c r="F1175" s="831"/>
      <c r="G1175" s="831"/>
      <c r="H1175" s="831"/>
      <c r="I1175" s="831"/>
      <c r="J1175" s="832"/>
      <c r="K1175" s="831"/>
      <c r="R1175" s="573"/>
    </row>
    <row r="1176" spans="1:18" s="51" customFormat="1" ht="12.75" hidden="1" customHeight="1">
      <c r="A1176" s="573"/>
      <c r="B1176" s="62"/>
      <c r="C1176" s="62"/>
      <c r="D1176" s="832"/>
      <c r="E1176" s="831"/>
      <c r="F1176" s="831"/>
      <c r="G1176" s="831"/>
      <c r="H1176" s="831"/>
      <c r="I1176" s="831"/>
      <c r="J1176" s="832"/>
      <c r="K1176" s="831"/>
      <c r="R1176" s="573"/>
    </row>
    <row r="1177" spans="1:18" s="51" customFormat="1" ht="12.75" hidden="1" customHeight="1">
      <c r="A1177" s="573"/>
      <c r="B1177" s="62"/>
      <c r="C1177" s="62"/>
      <c r="D1177" s="832"/>
      <c r="E1177" s="831"/>
      <c r="F1177" s="831"/>
      <c r="G1177" s="831"/>
      <c r="H1177" s="831"/>
      <c r="I1177" s="831"/>
      <c r="J1177" s="832"/>
      <c r="K1177" s="831"/>
      <c r="R1177" s="573"/>
    </row>
    <row r="1178" spans="1:18" s="51" customFormat="1" ht="12.75" hidden="1" customHeight="1">
      <c r="A1178" s="573"/>
      <c r="B1178" s="62"/>
      <c r="C1178" s="62"/>
      <c r="D1178" s="832"/>
      <c r="E1178" s="831"/>
      <c r="F1178" s="831"/>
      <c r="G1178" s="831"/>
      <c r="H1178" s="831"/>
      <c r="I1178" s="831"/>
      <c r="J1178" s="832"/>
      <c r="K1178" s="831"/>
      <c r="R1178" s="573"/>
    </row>
    <row r="1179" spans="1:18" s="51" customFormat="1" ht="12.75" hidden="1" customHeight="1">
      <c r="A1179" s="573"/>
      <c r="B1179" s="62"/>
      <c r="C1179" s="62"/>
      <c r="D1179" s="832"/>
      <c r="E1179" s="831"/>
      <c r="F1179" s="831"/>
      <c r="G1179" s="831"/>
      <c r="H1179" s="831"/>
      <c r="I1179" s="831"/>
      <c r="J1179" s="832"/>
      <c r="K1179" s="831"/>
      <c r="R1179" s="573"/>
    </row>
    <row r="1180" spans="1:18" s="51" customFormat="1" ht="12.75" hidden="1" customHeight="1">
      <c r="A1180" s="573"/>
      <c r="B1180" s="62"/>
      <c r="C1180" s="62"/>
      <c r="D1180" s="832"/>
      <c r="E1180" s="831"/>
      <c r="F1180" s="831"/>
      <c r="G1180" s="831"/>
      <c r="H1180" s="831"/>
      <c r="I1180" s="831"/>
      <c r="J1180" s="832"/>
      <c r="K1180" s="831"/>
      <c r="R1180" s="573"/>
    </row>
    <row r="1181" spans="1:18" s="51" customFormat="1" ht="12.75" hidden="1" customHeight="1">
      <c r="A1181" s="573"/>
      <c r="B1181" s="62"/>
      <c r="C1181" s="62"/>
      <c r="D1181" s="832"/>
      <c r="E1181" s="831"/>
      <c r="F1181" s="831"/>
      <c r="G1181" s="831"/>
      <c r="H1181" s="831"/>
      <c r="I1181" s="831"/>
      <c r="J1181" s="832"/>
      <c r="K1181" s="831"/>
      <c r="R1181" s="573"/>
    </row>
    <row r="1182" spans="1:18" s="51" customFormat="1" ht="12.75" hidden="1" customHeight="1">
      <c r="A1182" s="573"/>
      <c r="B1182" s="62"/>
      <c r="C1182" s="62"/>
      <c r="D1182" s="62"/>
      <c r="J1182" s="62"/>
      <c r="R1182" s="573"/>
    </row>
    <row r="1183" spans="1:18" s="51" customFormat="1" ht="12.75" hidden="1" customHeight="1">
      <c r="A1183" s="573"/>
      <c r="B1183" s="62"/>
      <c r="C1183" s="62"/>
      <c r="D1183" s="62"/>
      <c r="J1183" s="62"/>
      <c r="R1183" s="573"/>
    </row>
    <row r="1184" spans="1:18" s="51" customFormat="1" ht="12.75" hidden="1" customHeight="1">
      <c r="A1184" s="573"/>
      <c r="B1184" s="62"/>
      <c r="C1184" s="62"/>
      <c r="D1184" s="62"/>
      <c r="J1184" s="62"/>
      <c r="R1184" s="573"/>
    </row>
    <row r="1185" spans="1:18" s="51" customFormat="1" ht="12.75" hidden="1" customHeight="1">
      <c r="A1185" s="573"/>
      <c r="B1185" s="62"/>
      <c r="C1185" s="62"/>
      <c r="D1185" s="62"/>
      <c r="J1185" s="62"/>
      <c r="R1185" s="573"/>
    </row>
    <row r="1186" spans="1:18" s="51" customFormat="1" ht="12.75" hidden="1" customHeight="1">
      <c r="A1186" s="573"/>
      <c r="B1186" s="62"/>
      <c r="C1186" s="62"/>
      <c r="D1186" s="62"/>
      <c r="J1186" s="62"/>
      <c r="R1186" s="573"/>
    </row>
    <row r="1187" spans="1:18" s="51" customFormat="1" ht="12.75" hidden="1" customHeight="1">
      <c r="A1187" s="573"/>
      <c r="B1187" s="62"/>
      <c r="C1187" s="62"/>
      <c r="D1187" s="62"/>
      <c r="J1187" s="62"/>
      <c r="R1187" s="573"/>
    </row>
    <row r="1188" spans="1:18" s="51" customFormat="1" ht="12.75" hidden="1" customHeight="1">
      <c r="A1188" s="573"/>
      <c r="B1188" s="62"/>
      <c r="C1188" s="62"/>
      <c r="D1188" s="62"/>
      <c r="J1188" s="62"/>
      <c r="R1188" s="573"/>
    </row>
    <row r="1189" spans="1:18" s="51" customFormat="1" ht="12.75" hidden="1" customHeight="1">
      <c r="A1189" s="573"/>
      <c r="B1189" s="62"/>
      <c r="C1189" s="62"/>
      <c r="D1189" s="62"/>
      <c r="J1189" s="62"/>
      <c r="R1189" s="573"/>
    </row>
    <row r="1190" spans="1:18" s="51" customFormat="1" ht="12.75" hidden="1" customHeight="1">
      <c r="A1190" s="573"/>
      <c r="B1190" s="62"/>
      <c r="C1190" s="62"/>
      <c r="D1190" s="62"/>
      <c r="J1190" s="62"/>
      <c r="R1190" s="573"/>
    </row>
    <row r="1191" spans="1:18" s="51" customFormat="1" ht="12.75" hidden="1" customHeight="1">
      <c r="A1191" s="573"/>
      <c r="B1191" s="62"/>
      <c r="C1191" s="62"/>
      <c r="D1191" s="62"/>
      <c r="J1191" s="62"/>
      <c r="R1191" s="573"/>
    </row>
    <row r="1192" spans="1:18" s="51" customFormat="1" ht="12.75" hidden="1" customHeight="1">
      <c r="A1192" s="573"/>
      <c r="B1192" s="62"/>
      <c r="C1192" s="62"/>
      <c r="D1192" s="62"/>
      <c r="J1192" s="62"/>
      <c r="R1192" s="573"/>
    </row>
    <row r="1193" spans="1:18" s="51" customFormat="1" ht="12.75" hidden="1" customHeight="1">
      <c r="A1193" s="573"/>
      <c r="B1193" s="62"/>
      <c r="C1193" s="62"/>
      <c r="D1193" s="62"/>
      <c r="J1193" s="62"/>
      <c r="R1193" s="573"/>
    </row>
    <row r="1194" spans="1:18" s="51" customFormat="1" ht="12.75" hidden="1" customHeight="1">
      <c r="A1194" s="573"/>
      <c r="B1194" s="62"/>
      <c r="C1194" s="62"/>
      <c r="D1194" s="62"/>
      <c r="J1194" s="62"/>
      <c r="R1194" s="573"/>
    </row>
    <row r="1195" spans="1:18" s="51" customFormat="1" ht="12.75" hidden="1" customHeight="1">
      <c r="A1195" s="573"/>
      <c r="B1195" s="62"/>
      <c r="C1195" s="62"/>
      <c r="D1195" s="62"/>
      <c r="J1195" s="62"/>
      <c r="R1195" s="573"/>
    </row>
    <row r="1196" spans="1:18" s="51" customFormat="1" ht="12.75" hidden="1" customHeight="1">
      <c r="A1196" s="573"/>
      <c r="B1196" s="62"/>
      <c r="C1196" s="62"/>
      <c r="D1196" s="62"/>
      <c r="J1196" s="62"/>
      <c r="R1196" s="573"/>
    </row>
    <row r="1197" spans="1:18" s="51" customFormat="1" ht="12.75" hidden="1" customHeight="1">
      <c r="A1197" s="573"/>
      <c r="B1197" s="62"/>
      <c r="C1197" s="62"/>
      <c r="D1197" s="62"/>
      <c r="J1197" s="62"/>
      <c r="R1197" s="573"/>
    </row>
    <row r="1198" spans="1:18" s="51" customFormat="1" ht="12.75" hidden="1" customHeight="1">
      <c r="A1198" s="573"/>
      <c r="B1198" s="62"/>
      <c r="C1198" s="62"/>
      <c r="D1198" s="62"/>
      <c r="J1198" s="62"/>
      <c r="R1198" s="573"/>
    </row>
    <row r="1199" spans="1:18" s="51" customFormat="1" ht="12.75" hidden="1" customHeight="1">
      <c r="A1199" s="573"/>
      <c r="B1199" s="62"/>
      <c r="C1199" s="62"/>
      <c r="D1199" s="62"/>
      <c r="J1199" s="62"/>
      <c r="R1199" s="573"/>
    </row>
    <row r="1200" spans="1:18" s="51" customFormat="1" ht="12.75" hidden="1" customHeight="1">
      <c r="A1200" s="573"/>
      <c r="B1200" s="62"/>
      <c r="C1200" s="62"/>
      <c r="D1200" s="62"/>
      <c r="J1200" s="62"/>
      <c r="R1200" s="573"/>
    </row>
    <row r="1201" spans="1:18" s="51" customFormat="1" ht="12.75" hidden="1" customHeight="1">
      <c r="A1201" s="573"/>
      <c r="B1201" s="62"/>
      <c r="C1201" s="62"/>
      <c r="D1201" s="62"/>
      <c r="J1201" s="62"/>
      <c r="R1201" s="573"/>
    </row>
    <row r="1202" spans="1:18" s="51" customFormat="1" ht="12.75" hidden="1" customHeight="1">
      <c r="A1202" s="573"/>
      <c r="B1202" s="62"/>
      <c r="C1202" s="62"/>
      <c r="D1202" s="62"/>
      <c r="J1202" s="62"/>
      <c r="R1202" s="573"/>
    </row>
    <row r="1203" spans="1:18" s="51" customFormat="1" ht="12.75" hidden="1" customHeight="1">
      <c r="A1203" s="573"/>
      <c r="B1203" s="62"/>
      <c r="C1203" s="62"/>
      <c r="D1203" s="62"/>
      <c r="J1203" s="62"/>
      <c r="R1203" s="573"/>
    </row>
    <row r="1204" spans="1:18" s="51" customFormat="1" ht="12.75" hidden="1" customHeight="1">
      <c r="A1204" s="573"/>
      <c r="B1204" s="62"/>
      <c r="C1204" s="62"/>
      <c r="D1204" s="62"/>
      <c r="J1204" s="62"/>
      <c r="R1204" s="573"/>
    </row>
    <row r="1205" spans="1:18" s="51" customFormat="1" ht="12.75" hidden="1" customHeight="1">
      <c r="A1205" s="573"/>
      <c r="B1205" s="62"/>
      <c r="C1205" s="62"/>
      <c r="D1205" s="62"/>
      <c r="J1205" s="62"/>
      <c r="R1205" s="573"/>
    </row>
    <row r="1206" spans="1:18" s="51" customFormat="1" ht="12.75" hidden="1" customHeight="1">
      <c r="A1206" s="573"/>
      <c r="B1206" s="62"/>
      <c r="C1206" s="62"/>
      <c r="D1206" s="62"/>
      <c r="J1206" s="62"/>
      <c r="R1206" s="573"/>
    </row>
    <row r="1207" spans="1:18" s="51" customFormat="1" ht="12.75" hidden="1" customHeight="1">
      <c r="A1207" s="573"/>
      <c r="B1207" s="62"/>
      <c r="C1207" s="62"/>
      <c r="D1207" s="62"/>
      <c r="J1207" s="62"/>
      <c r="R1207" s="573"/>
    </row>
    <row r="1208" spans="1:18" s="51" customFormat="1" ht="12.75" hidden="1" customHeight="1">
      <c r="A1208" s="573"/>
      <c r="B1208" s="62"/>
      <c r="C1208" s="62"/>
      <c r="D1208" s="62"/>
      <c r="J1208" s="62"/>
      <c r="R1208" s="573"/>
    </row>
    <row r="1209" spans="1:18" s="51" customFormat="1" ht="12.75" hidden="1" customHeight="1">
      <c r="A1209" s="573"/>
      <c r="B1209" s="62"/>
      <c r="C1209" s="62"/>
      <c r="D1209" s="62"/>
      <c r="J1209" s="62"/>
      <c r="R1209" s="573"/>
    </row>
    <row r="1210" spans="1:18" s="51" customFormat="1" ht="12.75" hidden="1" customHeight="1">
      <c r="A1210" s="573"/>
      <c r="B1210" s="62"/>
      <c r="C1210" s="62"/>
      <c r="D1210" s="62"/>
      <c r="J1210" s="62"/>
      <c r="R1210" s="573"/>
    </row>
    <row r="1211" spans="1:18" s="51" customFormat="1" ht="12.75" hidden="1" customHeight="1">
      <c r="A1211" s="573"/>
      <c r="B1211" s="62"/>
      <c r="C1211" s="62"/>
      <c r="D1211" s="62"/>
      <c r="J1211" s="62"/>
      <c r="R1211" s="573"/>
    </row>
    <row r="1212" spans="1:18" s="51" customFormat="1" ht="12.75" hidden="1" customHeight="1">
      <c r="A1212" s="573"/>
      <c r="B1212" s="62"/>
      <c r="C1212" s="62"/>
      <c r="D1212" s="62"/>
      <c r="J1212" s="62"/>
      <c r="R1212" s="573"/>
    </row>
    <row r="1213" spans="1:18" s="51" customFormat="1" ht="12.75" hidden="1" customHeight="1">
      <c r="A1213" s="573"/>
      <c r="B1213" s="62"/>
      <c r="C1213" s="62"/>
      <c r="D1213" s="62"/>
      <c r="J1213" s="62"/>
      <c r="R1213" s="573"/>
    </row>
    <row r="1214" spans="1:18" s="51" customFormat="1" ht="12.75" hidden="1" customHeight="1">
      <c r="A1214" s="573"/>
      <c r="B1214" s="62"/>
      <c r="C1214" s="62"/>
      <c r="D1214" s="62"/>
      <c r="J1214" s="62"/>
      <c r="R1214" s="573"/>
    </row>
    <row r="1215" spans="1:18" s="51" customFormat="1" ht="12.75" hidden="1" customHeight="1">
      <c r="A1215" s="573"/>
      <c r="B1215" s="62"/>
      <c r="C1215" s="62"/>
      <c r="D1215" s="62"/>
      <c r="J1215" s="62"/>
      <c r="R1215" s="573"/>
    </row>
    <row r="1216" spans="1:18" s="51" customFormat="1" ht="12.75" hidden="1" customHeight="1">
      <c r="A1216" s="573"/>
      <c r="B1216" s="62"/>
      <c r="C1216" s="62"/>
      <c r="D1216" s="62"/>
      <c r="J1216" s="62"/>
      <c r="R1216" s="573"/>
    </row>
    <row r="1217" spans="1:18" s="51" customFormat="1" ht="12.75" hidden="1" customHeight="1">
      <c r="A1217" s="573"/>
      <c r="B1217" s="62"/>
      <c r="C1217" s="62"/>
      <c r="D1217" s="62"/>
      <c r="J1217" s="62"/>
      <c r="R1217" s="573"/>
    </row>
    <row r="1218" spans="1:18" s="51" customFormat="1" ht="12.75" hidden="1" customHeight="1">
      <c r="A1218" s="573"/>
      <c r="B1218" s="62"/>
      <c r="C1218" s="62"/>
      <c r="D1218" s="62"/>
      <c r="J1218" s="62"/>
      <c r="R1218" s="573"/>
    </row>
    <row r="1219" spans="1:18" s="51" customFormat="1" ht="12.75" hidden="1" customHeight="1">
      <c r="A1219" s="573"/>
      <c r="B1219" s="62"/>
      <c r="C1219" s="62"/>
      <c r="D1219" s="62"/>
      <c r="J1219" s="62"/>
      <c r="R1219" s="573"/>
    </row>
    <row r="1220" spans="1:18" s="51" customFormat="1" ht="12.75" hidden="1" customHeight="1">
      <c r="A1220" s="573"/>
      <c r="B1220" s="62"/>
      <c r="C1220" s="62"/>
      <c r="D1220" s="62"/>
      <c r="J1220" s="62"/>
      <c r="R1220" s="573"/>
    </row>
    <row r="1221" spans="1:18" s="51" customFormat="1" ht="12.75" hidden="1" customHeight="1">
      <c r="A1221" s="573"/>
      <c r="B1221" s="62"/>
      <c r="C1221" s="62"/>
      <c r="D1221" s="62"/>
      <c r="J1221" s="62"/>
      <c r="R1221" s="573"/>
    </row>
    <row r="1222" spans="1:18" s="51" customFormat="1" ht="12.75" hidden="1" customHeight="1">
      <c r="A1222" s="573"/>
      <c r="B1222" s="62"/>
      <c r="C1222" s="62"/>
      <c r="D1222" s="62"/>
      <c r="J1222" s="62"/>
      <c r="R1222" s="573"/>
    </row>
    <row r="1223" spans="1:18" s="51" customFormat="1" ht="12.75" hidden="1" customHeight="1">
      <c r="A1223" s="573"/>
      <c r="B1223" s="62"/>
      <c r="C1223" s="62"/>
      <c r="D1223" s="62"/>
      <c r="J1223" s="62"/>
      <c r="R1223" s="573"/>
    </row>
    <row r="1224" spans="1:18" s="51" customFormat="1" ht="12.75" hidden="1" customHeight="1">
      <c r="A1224" s="573"/>
      <c r="B1224" s="62"/>
      <c r="C1224" s="62"/>
      <c r="D1224" s="62"/>
      <c r="J1224" s="62"/>
      <c r="R1224" s="573"/>
    </row>
    <row r="1225" spans="1:18" s="51" customFormat="1" ht="12.75" hidden="1" customHeight="1">
      <c r="A1225" s="573"/>
      <c r="B1225" s="62"/>
      <c r="C1225" s="62"/>
      <c r="D1225" s="62"/>
      <c r="J1225" s="62"/>
      <c r="R1225" s="573"/>
    </row>
    <row r="1226" spans="1:18" s="51" customFormat="1" ht="12.75" hidden="1" customHeight="1">
      <c r="A1226" s="573"/>
      <c r="B1226" s="62"/>
      <c r="C1226" s="62"/>
      <c r="D1226" s="62"/>
      <c r="J1226" s="62"/>
      <c r="R1226" s="573"/>
    </row>
    <row r="1227" spans="1:18" s="51" customFormat="1" ht="12.75" hidden="1" customHeight="1">
      <c r="A1227" s="573"/>
      <c r="B1227" s="62"/>
      <c r="C1227" s="62"/>
      <c r="D1227" s="62"/>
      <c r="J1227" s="62"/>
      <c r="R1227" s="573"/>
    </row>
    <row r="1228" spans="1:18" s="51" customFormat="1" ht="12.75" hidden="1" customHeight="1">
      <c r="A1228" s="573"/>
      <c r="B1228" s="62"/>
      <c r="C1228" s="62"/>
      <c r="D1228" s="62"/>
      <c r="J1228" s="62"/>
      <c r="R1228" s="573"/>
    </row>
    <row r="1229" spans="1:18" s="51" customFormat="1" ht="12.75" hidden="1" customHeight="1">
      <c r="A1229" s="573"/>
      <c r="B1229" s="62"/>
      <c r="C1229" s="62"/>
      <c r="D1229" s="62"/>
      <c r="J1229" s="62"/>
      <c r="R1229" s="573"/>
    </row>
    <row r="1230" spans="1:18" s="51" customFormat="1" ht="12.75" hidden="1" customHeight="1">
      <c r="A1230" s="573"/>
      <c r="B1230" s="62"/>
      <c r="C1230" s="62"/>
      <c r="D1230" s="62"/>
      <c r="J1230" s="62"/>
      <c r="R1230" s="573"/>
    </row>
    <row r="1231" spans="1:18" s="51" customFormat="1" ht="12.75" hidden="1" customHeight="1">
      <c r="A1231" s="573"/>
      <c r="B1231" s="62"/>
      <c r="C1231" s="62"/>
      <c r="D1231" s="62"/>
      <c r="J1231" s="62"/>
      <c r="R1231" s="573"/>
    </row>
    <row r="1232" spans="1:18" s="51" customFormat="1" ht="12.75" hidden="1" customHeight="1">
      <c r="A1232" s="573"/>
      <c r="B1232" s="62"/>
      <c r="C1232" s="62"/>
      <c r="D1232" s="62"/>
      <c r="J1232" s="62"/>
      <c r="R1232" s="573"/>
    </row>
    <row r="1233" spans="1:18" s="51" customFormat="1" ht="12.75" hidden="1" customHeight="1">
      <c r="A1233" s="573"/>
      <c r="B1233" s="62"/>
      <c r="C1233" s="62"/>
      <c r="D1233" s="62"/>
      <c r="J1233" s="62"/>
      <c r="R1233" s="573"/>
    </row>
    <row r="1234" spans="1:18" s="51" customFormat="1" ht="12.75" hidden="1" customHeight="1">
      <c r="A1234" s="573"/>
      <c r="B1234" s="62"/>
      <c r="C1234" s="62"/>
      <c r="D1234" s="62"/>
      <c r="J1234" s="62"/>
      <c r="R1234" s="573"/>
    </row>
    <row r="1235" spans="1:18" s="51" customFormat="1" ht="12.75" hidden="1" customHeight="1">
      <c r="A1235" s="573"/>
      <c r="B1235" s="62"/>
      <c r="C1235" s="62"/>
      <c r="D1235" s="62"/>
      <c r="J1235" s="62"/>
      <c r="R1235" s="573"/>
    </row>
    <row r="1236" spans="1:18" s="51" customFormat="1" ht="12.75" hidden="1" customHeight="1">
      <c r="A1236" s="573"/>
      <c r="B1236" s="62"/>
      <c r="C1236" s="62"/>
      <c r="D1236" s="62"/>
      <c r="J1236" s="62"/>
      <c r="R1236" s="573"/>
    </row>
    <row r="1237" spans="1:18" s="51" customFormat="1" ht="12.75" hidden="1" customHeight="1">
      <c r="A1237" s="573"/>
      <c r="B1237" s="62"/>
      <c r="C1237" s="62"/>
      <c r="D1237" s="62"/>
      <c r="J1237" s="62"/>
      <c r="R1237" s="573"/>
    </row>
    <row r="1238" spans="1:18" s="51" customFormat="1" ht="12.75" hidden="1" customHeight="1">
      <c r="A1238" s="573"/>
      <c r="B1238" s="62"/>
      <c r="C1238" s="62"/>
      <c r="D1238" s="62"/>
      <c r="J1238" s="62"/>
      <c r="R1238" s="573"/>
    </row>
    <row r="1239" spans="1:18" s="51" customFormat="1" ht="12.75" hidden="1" customHeight="1">
      <c r="A1239" s="573"/>
      <c r="B1239" s="62"/>
      <c r="C1239" s="62"/>
      <c r="D1239" s="62"/>
      <c r="J1239" s="62"/>
      <c r="R1239" s="573"/>
    </row>
    <row r="1240" spans="1:18" s="51" customFormat="1" ht="12.75" hidden="1" customHeight="1">
      <c r="A1240" s="573"/>
      <c r="B1240" s="62"/>
      <c r="C1240" s="62"/>
      <c r="D1240" s="62"/>
      <c r="J1240" s="62"/>
      <c r="R1240" s="573"/>
    </row>
    <row r="1241" spans="1:18" s="51" customFormat="1" ht="12.75" hidden="1" customHeight="1">
      <c r="A1241" s="573"/>
      <c r="B1241" s="62"/>
      <c r="C1241" s="62"/>
      <c r="D1241" s="62"/>
      <c r="J1241" s="62"/>
      <c r="R1241" s="573"/>
    </row>
    <row r="1242" spans="1:18" s="51" customFormat="1" ht="12.75" hidden="1" customHeight="1">
      <c r="A1242" s="573"/>
      <c r="B1242" s="62"/>
      <c r="C1242" s="62"/>
      <c r="D1242" s="62"/>
      <c r="J1242" s="62"/>
      <c r="R1242" s="573"/>
    </row>
    <row r="1243" spans="1:18" s="51" customFormat="1" ht="12.75" hidden="1" customHeight="1">
      <c r="A1243" s="573"/>
      <c r="B1243" s="62"/>
      <c r="C1243" s="62"/>
      <c r="D1243" s="62"/>
      <c r="J1243" s="62"/>
      <c r="R1243" s="573"/>
    </row>
    <row r="1244" spans="1:18" s="51" customFormat="1" ht="12.75" hidden="1" customHeight="1">
      <c r="A1244" s="573"/>
      <c r="B1244" s="62"/>
      <c r="C1244" s="62"/>
      <c r="D1244" s="62"/>
      <c r="J1244" s="62"/>
      <c r="R1244" s="573"/>
    </row>
    <row r="1245" spans="1:18" s="51" customFormat="1" ht="12.75" hidden="1" customHeight="1">
      <c r="A1245" s="573"/>
      <c r="B1245" s="62"/>
      <c r="C1245" s="62"/>
      <c r="D1245" s="62"/>
      <c r="J1245" s="62"/>
      <c r="R1245" s="573"/>
    </row>
    <row r="1246" spans="1:18" s="51" customFormat="1" ht="12.75" hidden="1" customHeight="1">
      <c r="A1246" s="573"/>
      <c r="B1246" s="62"/>
      <c r="C1246" s="62"/>
      <c r="D1246" s="62"/>
      <c r="J1246" s="62"/>
      <c r="R1246" s="573"/>
    </row>
    <row r="1247" spans="1:18" s="51" customFormat="1" ht="12.75" hidden="1" customHeight="1">
      <c r="A1247" s="573"/>
      <c r="B1247" s="62"/>
      <c r="C1247" s="62"/>
      <c r="D1247" s="62"/>
      <c r="J1247" s="62"/>
      <c r="R1247" s="573"/>
    </row>
    <row r="1248" spans="1:18" s="51" customFormat="1" ht="12.75" hidden="1" customHeight="1">
      <c r="A1248" s="573"/>
      <c r="B1248" s="62"/>
      <c r="C1248" s="62"/>
      <c r="D1248" s="62"/>
      <c r="J1248" s="62"/>
      <c r="R1248" s="573"/>
    </row>
    <row r="1249" spans="1:18" s="51" customFormat="1" ht="12.75" hidden="1" customHeight="1">
      <c r="A1249" s="573"/>
      <c r="B1249" s="62"/>
      <c r="C1249" s="62"/>
      <c r="D1249" s="62"/>
      <c r="J1249" s="62"/>
      <c r="R1249" s="573"/>
    </row>
    <row r="1250" spans="1:18" s="51" customFormat="1" ht="12.75" hidden="1" customHeight="1">
      <c r="A1250" s="573"/>
      <c r="B1250" s="62"/>
      <c r="C1250" s="62"/>
      <c r="D1250" s="62"/>
      <c r="J1250" s="62"/>
      <c r="R1250" s="573"/>
    </row>
    <row r="1251" spans="1:18" s="51" customFormat="1" ht="12.75" hidden="1" customHeight="1">
      <c r="A1251" s="573"/>
      <c r="B1251" s="62"/>
      <c r="C1251" s="62"/>
      <c r="D1251" s="62"/>
      <c r="J1251" s="62"/>
      <c r="R1251" s="573"/>
    </row>
    <row r="1252" spans="1:18" s="51" customFormat="1" ht="12.75" hidden="1" customHeight="1">
      <c r="A1252" s="573"/>
      <c r="B1252" s="62"/>
      <c r="C1252" s="62"/>
      <c r="D1252" s="62"/>
      <c r="J1252" s="62"/>
      <c r="R1252" s="573"/>
    </row>
    <row r="1253" spans="1:18" s="51" customFormat="1" ht="12.75" hidden="1" customHeight="1">
      <c r="A1253" s="573"/>
      <c r="B1253" s="62"/>
      <c r="C1253" s="62"/>
      <c r="D1253" s="62"/>
      <c r="J1253" s="62"/>
      <c r="R1253" s="573"/>
    </row>
    <row r="1254" spans="1:18" s="51" customFormat="1" ht="12.75" hidden="1" customHeight="1">
      <c r="A1254" s="573"/>
      <c r="B1254" s="62"/>
      <c r="C1254" s="62"/>
      <c r="D1254" s="62"/>
      <c r="J1254" s="62"/>
      <c r="R1254" s="573"/>
    </row>
    <row r="1255" spans="1:18" s="51" customFormat="1" ht="12.75" hidden="1" customHeight="1">
      <c r="A1255" s="573"/>
      <c r="B1255" s="62"/>
      <c r="C1255" s="62"/>
      <c r="D1255" s="62"/>
      <c r="J1255" s="62"/>
      <c r="R1255" s="573"/>
    </row>
    <row r="1256" spans="1:18" s="51" customFormat="1" ht="12.75" hidden="1" customHeight="1">
      <c r="A1256" s="573"/>
      <c r="B1256" s="62"/>
      <c r="C1256" s="62"/>
      <c r="D1256" s="62"/>
      <c r="J1256" s="62"/>
      <c r="R1256" s="573"/>
    </row>
    <row r="1257" spans="1:18" s="51" customFormat="1" ht="12.75" hidden="1" customHeight="1">
      <c r="A1257" s="573"/>
      <c r="B1257" s="62"/>
      <c r="C1257" s="62"/>
      <c r="D1257" s="62"/>
      <c r="J1257" s="62"/>
      <c r="R1257" s="573"/>
    </row>
    <row r="1258" spans="1:18" s="51" customFormat="1" ht="12.75" hidden="1" customHeight="1">
      <c r="A1258" s="573"/>
      <c r="B1258" s="62"/>
      <c r="C1258" s="62"/>
      <c r="D1258" s="62"/>
      <c r="J1258" s="62"/>
      <c r="R1258" s="573"/>
    </row>
    <row r="1259" spans="1:18" s="51" customFormat="1" ht="12.75" hidden="1" customHeight="1">
      <c r="A1259" s="573"/>
      <c r="B1259" s="62"/>
      <c r="C1259" s="62"/>
      <c r="D1259" s="62"/>
      <c r="J1259" s="62"/>
      <c r="R1259" s="573"/>
    </row>
    <row r="1260" spans="1:18" s="51" customFormat="1" ht="12.75" hidden="1" customHeight="1">
      <c r="A1260" s="573"/>
      <c r="B1260" s="62"/>
      <c r="C1260" s="62"/>
      <c r="D1260" s="62"/>
      <c r="J1260" s="62"/>
      <c r="R1260" s="573"/>
    </row>
    <row r="1261" spans="1:18" s="51" customFormat="1" ht="12.75" hidden="1" customHeight="1">
      <c r="A1261" s="573"/>
      <c r="B1261" s="62"/>
      <c r="C1261" s="62"/>
      <c r="D1261" s="62"/>
      <c r="J1261" s="62"/>
      <c r="R1261" s="573"/>
    </row>
    <row r="1262" spans="1:18" s="51" customFormat="1" ht="12.75" hidden="1" customHeight="1">
      <c r="A1262" s="573"/>
      <c r="B1262" s="62"/>
      <c r="C1262" s="62"/>
      <c r="D1262" s="62"/>
      <c r="J1262" s="62"/>
      <c r="R1262" s="573"/>
    </row>
    <row r="1263" spans="1:18" s="51" customFormat="1" ht="12.75" hidden="1" customHeight="1">
      <c r="A1263" s="573"/>
      <c r="B1263" s="62"/>
      <c r="C1263" s="62"/>
      <c r="D1263" s="62"/>
      <c r="J1263" s="62"/>
      <c r="R1263" s="573"/>
    </row>
    <row r="1264" spans="1:18" s="51" customFormat="1" ht="12.75" hidden="1" customHeight="1">
      <c r="A1264" s="573"/>
      <c r="B1264" s="62"/>
      <c r="C1264" s="62"/>
      <c r="D1264" s="62"/>
      <c r="J1264" s="62"/>
      <c r="R1264" s="573"/>
    </row>
    <row r="1265" spans="1:18" s="51" customFormat="1" ht="12.75" hidden="1" customHeight="1">
      <c r="A1265" s="573"/>
      <c r="B1265" s="62"/>
      <c r="C1265" s="62"/>
      <c r="D1265" s="62"/>
      <c r="J1265" s="62"/>
      <c r="R1265" s="573"/>
    </row>
    <row r="1266" spans="1:18" s="51" customFormat="1" ht="12.75" hidden="1" customHeight="1">
      <c r="A1266" s="573"/>
      <c r="B1266" s="62"/>
      <c r="C1266" s="62"/>
      <c r="D1266" s="62"/>
      <c r="J1266" s="62"/>
      <c r="R1266" s="573"/>
    </row>
    <row r="1267" spans="1:18" s="51" customFormat="1" ht="12.75" hidden="1" customHeight="1">
      <c r="A1267" s="573"/>
      <c r="B1267" s="62"/>
      <c r="C1267" s="62"/>
      <c r="D1267" s="62"/>
      <c r="J1267" s="62"/>
      <c r="R1267" s="573"/>
    </row>
    <row r="1268" spans="1:18" s="51" customFormat="1" ht="12.75" hidden="1" customHeight="1">
      <c r="A1268" s="573"/>
      <c r="B1268" s="62"/>
      <c r="C1268" s="62"/>
      <c r="D1268" s="62"/>
      <c r="J1268" s="62"/>
      <c r="R1268" s="573"/>
    </row>
    <row r="1269" spans="1:18" s="51" customFormat="1" ht="12.75" hidden="1" customHeight="1">
      <c r="A1269" s="573"/>
      <c r="B1269" s="62"/>
      <c r="C1269" s="62"/>
      <c r="D1269" s="62"/>
      <c r="J1269" s="62"/>
      <c r="R1269" s="573"/>
    </row>
    <row r="1270" spans="1:18" s="51" customFormat="1" ht="12.75" hidden="1" customHeight="1">
      <c r="A1270" s="573"/>
      <c r="B1270" s="62"/>
      <c r="C1270" s="62"/>
      <c r="D1270" s="62"/>
      <c r="J1270" s="62"/>
      <c r="R1270" s="573"/>
    </row>
    <row r="1271" spans="1:18" s="51" customFormat="1" ht="12.75" hidden="1" customHeight="1">
      <c r="A1271" s="573"/>
      <c r="B1271" s="62"/>
      <c r="C1271" s="62"/>
      <c r="D1271" s="62"/>
      <c r="J1271" s="62"/>
      <c r="R1271" s="573"/>
    </row>
    <row r="1272" spans="1:18" s="51" customFormat="1" ht="12.75" hidden="1" customHeight="1">
      <c r="A1272" s="573"/>
      <c r="B1272" s="62"/>
      <c r="C1272" s="62"/>
      <c r="D1272" s="62"/>
      <c r="J1272" s="62"/>
      <c r="R1272" s="573"/>
    </row>
    <row r="1273" spans="1:18" s="51" customFormat="1" ht="12.75" hidden="1" customHeight="1">
      <c r="A1273" s="573"/>
      <c r="B1273" s="62"/>
      <c r="C1273" s="62"/>
      <c r="D1273" s="62"/>
      <c r="J1273" s="62"/>
      <c r="R1273" s="573"/>
    </row>
    <row r="1274" spans="1:18" s="51" customFormat="1" ht="12.75" hidden="1" customHeight="1">
      <c r="A1274" s="573"/>
      <c r="B1274" s="62"/>
      <c r="C1274" s="62"/>
      <c r="D1274" s="62"/>
      <c r="J1274" s="62"/>
      <c r="R1274" s="573"/>
    </row>
    <row r="1275" spans="1:18" s="51" customFormat="1" ht="12.75" hidden="1" customHeight="1">
      <c r="A1275" s="573"/>
      <c r="B1275" s="62"/>
      <c r="C1275" s="62"/>
      <c r="D1275" s="62"/>
      <c r="J1275" s="62"/>
      <c r="R1275" s="573"/>
    </row>
    <row r="1276" spans="1:18" s="51" customFormat="1" ht="12.75" hidden="1" customHeight="1">
      <c r="A1276" s="573"/>
      <c r="B1276" s="62"/>
      <c r="C1276" s="62"/>
      <c r="D1276" s="62"/>
      <c r="J1276" s="62"/>
      <c r="R1276" s="573"/>
    </row>
    <row r="1277" spans="1:18" s="51" customFormat="1" ht="12.75" hidden="1" customHeight="1">
      <c r="A1277" s="573"/>
      <c r="B1277" s="62"/>
      <c r="C1277" s="62"/>
      <c r="D1277" s="62"/>
      <c r="J1277" s="62"/>
      <c r="R1277" s="573"/>
    </row>
    <row r="1278" spans="1:18" s="51" customFormat="1" ht="12.75" hidden="1" customHeight="1">
      <c r="A1278" s="573"/>
      <c r="B1278" s="62"/>
      <c r="C1278" s="62"/>
      <c r="D1278" s="62"/>
      <c r="J1278" s="62"/>
      <c r="R1278" s="573"/>
    </row>
    <row r="1279" spans="1:18" s="51" customFormat="1" ht="12.75" hidden="1" customHeight="1">
      <c r="A1279" s="573"/>
      <c r="B1279" s="62"/>
      <c r="C1279" s="62"/>
      <c r="D1279" s="62"/>
      <c r="J1279" s="62"/>
      <c r="R1279" s="573"/>
    </row>
    <row r="1280" spans="1:18" s="51" customFormat="1" ht="12.75" hidden="1" customHeight="1">
      <c r="A1280" s="573"/>
      <c r="B1280" s="62"/>
      <c r="C1280" s="62"/>
      <c r="D1280" s="62"/>
      <c r="J1280" s="62"/>
      <c r="R1280" s="573"/>
    </row>
    <row r="1281" spans="1:18" s="51" customFormat="1" ht="12.75" hidden="1" customHeight="1">
      <c r="A1281" s="573"/>
      <c r="B1281" s="62"/>
      <c r="C1281" s="62"/>
      <c r="D1281" s="62"/>
      <c r="J1281" s="62"/>
      <c r="R1281" s="573"/>
    </row>
    <row r="1282" spans="1:18" s="51" customFormat="1" ht="12.75" hidden="1" customHeight="1">
      <c r="A1282" s="573"/>
      <c r="B1282" s="62"/>
      <c r="C1282" s="62"/>
      <c r="D1282" s="62"/>
      <c r="J1282" s="62"/>
      <c r="R1282" s="573"/>
    </row>
    <row r="1283" spans="1:18" s="51" customFormat="1" ht="12.75" hidden="1" customHeight="1">
      <c r="A1283" s="573"/>
      <c r="B1283" s="62"/>
      <c r="C1283" s="62"/>
      <c r="D1283" s="62"/>
      <c r="J1283" s="62"/>
      <c r="R1283" s="573"/>
    </row>
    <row r="1284" spans="1:18" s="51" customFormat="1" ht="12.75" hidden="1" customHeight="1">
      <c r="A1284" s="573"/>
      <c r="B1284" s="62"/>
      <c r="C1284" s="62"/>
      <c r="D1284" s="62"/>
      <c r="J1284" s="62"/>
      <c r="R1284" s="573"/>
    </row>
    <row r="1285" spans="1:18" s="51" customFormat="1" ht="12.75" hidden="1" customHeight="1">
      <c r="A1285" s="573"/>
      <c r="B1285" s="62"/>
      <c r="C1285" s="62"/>
      <c r="D1285" s="62"/>
      <c r="J1285" s="62"/>
      <c r="R1285" s="573"/>
    </row>
    <row r="1286" spans="1:18" s="51" customFormat="1" ht="12.75" hidden="1" customHeight="1">
      <c r="A1286" s="573"/>
      <c r="B1286" s="62"/>
      <c r="C1286" s="62"/>
      <c r="D1286" s="62"/>
      <c r="J1286" s="62"/>
      <c r="R1286" s="573"/>
    </row>
    <row r="1287" spans="1:18" s="51" customFormat="1" ht="12.75" hidden="1" customHeight="1">
      <c r="A1287" s="573"/>
      <c r="B1287" s="62"/>
      <c r="C1287" s="62"/>
      <c r="D1287" s="62"/>
      <c r="J1287" s="62"/>
      <c r="R1287" s="573"/>
    </row>
    <row r="1288" spans="1:18" s="51" customFormat="1" ht="12.75" hidden="1" customHeight="1">
      <c r="A1288" s="573"/>
      <c r="B1288" s="62"/>
      <c r="C1288" s="62"/>
      <c r="D1288" s="62"/>
      <c r="J1288" s="62"/>
      <c r="R1288" s="573"/>
    </row>
    <row r="1289" spans="1:18" s="51" customFormat="1" ht="12.75" hidden="1" customHeight="1">
      <c r="A1289" s="573"/>
      <c r="B1289" s="62"/>
      <c r="C1289" s="62"/>
      <c r="D1289" s="62"/>
      <c r="J1289" s="62"/>
      <c r="R1289" s="573"/>
    </row>
    <row r="1290" spans="1:18" s="51" customFormat="1" ht="12.75" hidden="1" customHeight="1">
      <c r="A1290" s="573"/>
      <c r="B1290" s="62"/>
      <c r="C1290" s="62"/>
      <c r="D1290" s="62"/>
      <c r="J1290" s="62"/>
      <c r="R1290" s="573"/>
    </row>
    <row r="1291" spans="1:18" s="51" customFormat="1" ht="12.75" hidden="1" customHeight="1">
      <c r="A1291" s="573"/>
      <c r="B1291" s="62"/>
      <c r="C1291" s="62"/>
      <c r="D1291" s="62"/>
      <c r="J1291" s="62"/>
      <c r="R1291" s="573"/>
    </row>
    <row r="1292" spans="1:18" s="51" customFormat="1" ht="12.75" hidden="1" customHeight="1">
      <c r="A1292" s="573"/>
      <c r="B1292" s="62"/>
      <c r="C1292" s="62"/>
      <c r="D1292" s="62"/>
      <c r="J1292" s="62"/>
      <c r="R1292" s="573"/>
    </row>
    <row r="1293" spans="1:18" s="51" customFormat="1" ht="12.75" hidden="1" customHeight="1">
      <c r="A1293" s="573"/>
      <c r="B1293" s="62"/>
      <c r="C1293" s="62"/>
      <c r="D1293" s="62"/>
      <c r="J1293" s="62"/>
      <c r="R1293" s="573"/>
    </row>
    <row r="1294" spans="1:18" s="51" customFormat="1" ht="12.75" hidden="1" customHeight="1">
      <c r="A1294" s="573"/>
      <c r="B1294" s="62"/>
      <c r="C1294" s="62"/>
      <c r="D1294" s="62"/>
      <c r="J1294" s="62"/>
      <c r="R1294" s="573"/>
    </row>
    <row r="1295" spans="1:18" s="51" customFormat="1" ht="12.75" hidden="1" customHeight="1">
      <c r="A1295" s="573"/>
      <c r="B1295" s="62"/>
      <c r="C1295" s="62"/>
      <c r="D1295" s="62"/>
      <c r="J1295" s="62"/>
      <c r="R1295" s="573"/>
    </row>
    <row r="1296" spans="1:18" s="51" customFormat="1" ht="12.75" hidden="1" customHeight="1">
      <c r="A1296" s="573"/>
      <c r="B1296" s="62"/>
      <c r="C1296" s="62"/>
      <c r="D1296" s="62"/>
      <c r="J1296" s="62"/>
      <c r="R1296" s="573"/>
    </row>
    <row r="1297" spans="1:18" s="51" customFormat="1" ht="12.75" hidden="1" customHeight="1">
      <c r="A1297" s="573"/>
      <c r="B1297" s="62"/>
      <c r="C1297" s="62"/>
      <c r="D1297" s="62"/>
      <c r="J1297" s="62"/>
      <c r="R1297" s="573"/>
    </row>
    <row r="1298" spans="1:18" s="51" customFormat="1" ht="12.75" hidden="1" customHeight="1">
      <c r="A1298" s="573"/>
      <c r="B1298" s="62"/>
      <c r="C1298" s="62"/>
      <c r="D1298" s="62"/>
      <c r="J1298" s="62"/>
      <c r="R1298" s="573"/>
    </row>
    <row r="1299" spans="1:18" s="51" customFormat="1" ht="12.75" hidden="1" customHeight="1">
      <c r="A1299" s="573"/>
      <c r="B1299" s="62"/>
      <c r="C1299" s="62"/>
      <c r="D1299" s="62"/>
      <c r="J1299" s="62"/>
      <c r="R1299" s="573"/>
    </row>
    <row r="1300" spans="1:18" s="51" customFormat="1" ht="12.75" hidden="1" customHeight="1">
      <c r="A1300" s="573"/>
      <c r="B1300" s="62"/>
      <c r="C1300" s="62"/>
      <c r="D1300" s="62"/>
      <c r="J1300" s="62"/>
      <c r="R1300" s="573"/>
    </row>
    <row r="1301" spans="1:18" s="51" customFormat="1" ht="12.75" hidden="1" customHeight="1">
      <c r="A1301" s="573"/>
      <c r="B1301" s="62"/>
      <c r="C1301" s="62"/>
      <c r="D1301" s="62"/>
      <c r="J1301" s="62"/>
      <c r="R1301" s="573"/>
    </row>
    <row r="1302" spans="1:18" s="51" customFormat="1" ht="12.75" hidden="1" customHeight="1">
      <c r="A1302" s="573"/>
      <c r="B1302" s="62"/>
      <c r="C1302" s="62"/>
      <c r="D1302" s="62"/>
      <c r="J1302" s="62"/>
      <c r="R1302" s="573"/>
    </row>
    <row r="1303" spans="1:18" s="51" customFormat="1" ht="12.75" hidden="1" customHeight="1">
      <c r="A1303" s="573"/>
      <c r="B1303" s="62"/>
      <c r="C1303" s="62"/>
      <c r="D1303" s="62"/>
      <c r="J1303" s="62"/>
      <c r="R1303" s="573"/>
    </row>
    <row r="1304" spans="1:18" s="51" customFormat="1" ht="12.75" hidden="1" customHeight="1">
      <c r="A1304" s="573"/>
      <c r="B1304" s="62"/>
      <c r="C1304" s="62"/>
      <c r="D1304" s="62"/>
      <c r="J1304" s="62"/>
      <c r="R1304" s="573"/>
    </row>
    <row r="1305" spans="1:18" s="51" customFormat="1" ht="12.75" hidden="1" customHeight="1">
      <c r="A1305" s="573"/>
      <c r="B1305" s="62"/>
      <c r="C1305" s="62"/>
      <c r="D1305" s="62"/>
      <c r="J1305" s="62"/>
      <c r="R1305" s="573"/>
    </row>
    <row r="1306" spans="1:18" s="51" customFormat="1" ht="12.75" hidden="1" customHeight="1">
      <c r="A1306" s="573"/>
      <c r="B1306" s="62"/>
      <c r="C1306" s="62"/>
      <c r="D1306" s="62"/>
      <c r="J1306" s="62"/>
      <c r="R1306" s="573"/>
    </row>
    <row r="1307" spans="1:18" s="51" customFormat="1" ht="12.75" hidden="1" customHeight="1">
      <c r="A1307" s="573"/>
      <c r="B1307" s="62"/>
      <c r="C1307" s="62"/>
      <c r="D1307" s="62"/>
      <c r="J1307" s="62"/>
      <c r="R1307" s="573"/>
    </row>
    <row r="1308" spans="1:18" s="51" customFormat="1" ht="12.75" hidden="1" customHeight="1">
      <c r="A1308" s="573"/>
      <c r="B1308" s="62"/>
      <c r="C1308" s="62"/>
      <c r="D1308" s="62"/>
      <c r="J1308" s="62"/>
      <c r="R1308" s="573"/>
    </row>
    <row r="1309" spans="1:18" s="51" customFormat="1" ht="12.75" hidden="1" customHeight="1">
      <c r="A1309" s="573"/>
      <c r="B1309" s="62"/>
      <c r="C1309" s="62"/>
      <c r="D1309" s="62"/>
      <c r="J1309" s="62"/>
      <c r="R1309" s="573"/>
    </row>
    <row r="1310" spans="1:18" s="51" customFormat="1" ht="12.75" hidden="1" customHeight="1">
      <c r="A1310" s="573"/>
      <c r="B1310" s="62"/>
      <c r="C1310" s="62"/>
      <c r="D1310" s="62"/>
      <c r="J1310" s="62"/>
      <c r="R1310" s="573"/>
    </row>
    <row r="1311" spans="1:18" s="51" customFormat="1" ht="12.75" hidden="1" customHeight="1">
      <c r="A1311" s="573"/>
      <c r="B1311" s="62"/>
      <c r="C1311" s="62"/>
      <c r="D1311" s="62"/>
      <c r="J1311" s="62"/>
      <c r="R1311" s="573"/>
    </row>
    <row r="1312" spans="1:18" s="51" customFormat="1" ht="12.75" hidden="1" customHeight="1">
      <c r="A1312" s="573"/>
      <c r="B1312" s="62"/>
      <c r="C1312" s="62"/>
      <c r="D1312" s="62"/>
      <c r="J1312" s="62"/>
      <c r="R1312" s="573"/>
    </row>
    <row r="1313" spans="1:18" s="51" customFormat="1" ht="12.75" hidden="1" customHeight="1">
      <c r="A1313" s="573"/>
      <c r="B1313" s="62"/>
      <c r="C1313" s="62"/>
      <c r="D1313" s="62"/>
      <c r="J1313" s="62"/>
      <c r="R1313" s="573"/>
    </row>
    <row r="1314" spans="1:18" s="51" customFormat="1" ht="12.75" hidden="1" customHeight="1">
      <c r="A1314" s="573"/>
      <c r="B1314" s="62"/>
      <c r="C1314" s="62"/>
      <c r="D1314" s="62"/>
      <c r="J1314" s="62"/>
      <c r="R1314" s="573"/>
    </row>
    <row r="1315" spans="1:18" s="51" customFormat="1" ht="12.75" hidden="1" customHeight="1">
      <c r="A1315" s="573"/>
      <c r="B1315" s="62"/>
      <c r="C1315" s="62"/>
      <c r="D1315" s="62"/>
      <c r="J1315" s="62"/>
      <c r="R1315" s="573"/>
    </row>
    <row r="1316" spans="1:18" s="51" customFormat="1" ht="12.75" hidden="1" customHeight="1">
      <c r="A1316" s="573"/>
      <c r="B1316" s="62"/>
      <c r="C1316" s="62"/>
      <c r="D1316" s="62"/>
      <c r="J1316" s="62"/>
      <c r="R1316" s="573"/>
    </row>
    <row r="1317" spans="1:18" s="51" customFormat="1" ht="12.75" hidden="1" customHeight="1">
      <c r="A1317" s="573"/>
      <c r="B1317" s="62"/>
      <c r="C1317" s="62"/>
      <c r="D1317" s="62"/>
      <c r="J1317" s="62"/>
      <c r="R1317" s="573"/>
    </row>
    <row r="1318" spans="1:18" s="51" customFormat="1" ht="12.75" hidden="1" customHeight="1">
      <c r="A1318" s="573"/>
      <c r="B1318" s="62"/>
      <c r="C1318" s="62"/>
      <c r="D1318" s="62"/>
      <c r="J1318" s="62"/>
      <c r="R1318" s="573"/>
    </row>
    <row r="1319" spans="1:18" s="51" customFormat="1" ht="12.75" hidden="1" customHeight="1">
      <c r="A1319" s="573"/>
      <c r="B1319" s="62"/>
      <c r="C1319" s="62"/>
      <c r="D1319" s="62"/>
      <c r="J1319" s="62"/>
      <c r="R1319" s="573"/>
    </row>
    <row r="1320" spans="1:18" s="51" customFormat="1" ht="12.75" hidden="1" customHeight="1">
      <c r="A1320" s="573"/>
      <c r="B1320" s="62"/>
      <c r="C1320" s="62"/>
      <c r="D1320" s="62"/>
      <c r="J1320" s="62"/>
      <c r="R1320" s="573"/>
    </row>
    <row r="1321" spans="1:18" s="51" customFormat="1" ht="12.75" hidden="1" customHeight="1">
      <c r="A1321" s="573"/>
      <c r="B1321" s="62"/>
      <c r="C1321" s="62"/>
      <c r="D1321" s="62"/>
      <c r="J1321" s="62"/>
      <c r="R1321" s="573"/>
    </row>
    <row r="1322" spans="1:18" s="51" customFormat="1" ht="12.75" hidden="1" customHeight="1">
      <c r="A1322" s="573"/>
      <c r="B1322" s="62"/>
      <c r="C1322" s="62"/>
      <c r="D1322" s="62"/>
      <c r="J1322" s="62"/>
      <c r="R1322" s="573"/>
    </row>
    <row r="1323" spans="1:18" s="51" customFormat="1" ht="12.75" hidden="1" customHeight="1">
      <c r="A1323" s="573"/>
      <c r="B1323" s="62"/>
      <c r="C1323" s="62"/>
      <c r="D1323" s="62"/>
      <c r="J1323" s="62"/>
      <c r="R1323" s="573"/>
    </row>
    <row r="1324" spans="1:18" s="51" customFormat="1" ht="12.75" hidden="1" customHeight="1">
      <c r="A1324" s="573"/>
      <c r="B1324" s="62"/>
      <c r="C1324" s="62"/>
      <c r="D1324" s="62"/>
      <c r="J1324" s="62"/>
      <c r="R1324" s="573"/>
    </row>
    <row r="1325" spans="1:18" s="51" customFormat="1" ht="12.75" hidden="1" customHeight="1">
      <c r="A1325" s="573"/>
      <c r="B1325" s="62"/>
      <c r="C1325" s="62"/>
      <c r="D1325" s="62"/>
      <c r="J1325" s="62"/>
      <c r="R1325" s="573"/>
    </row>
    <row r="1326" spans="1:18" s="51" customFormat="1" ht="12.75" hidden="1" customHeight="1">
      <c r="A1326" s="573"/>
      <c r="B1326" s="62"/>
      <c r="C1326" s="62"/>
      <c r="D1326" s="62"/>
      <c r="J1326" s="62"/>
      <c r="R1326" s="573"/>
    </row>
    <row r="1327" spans="1:18" s="51" customFormat="1" ht="12.75" hidden="1" customHeight="1">
      <c r="A1327" s="573"/>
      <c r="B1327" s="62"/>
      <c r="C1327" s="62"/>
      <c r="D1327" s="62"/>
      <c r="J1327" s="62"/>
      <c r="R1327" s="573"/>
    </row>
    <row r="1328" spans="1:18" s="51" customFormat="1" ht="12.75" hidden="1" customHeight="1">
      <c r="A1328" s="573"/>
      <c r="B1328" s="62"/>
      <c r="C1328" s="62"/>
      <c r="D1328" s="62"/>
      <c r="J1328" s="62"/>
      <c r="R1328" s="573"/>
    </row>
    <row r="1329" spans="1:18" s="51" customFormat="1" ht="12.75" hidden="1" customHeight="1">
      <c r="A1329" s="573"/>
      <c r="B1329" s="62"/>
      <c r="C1329" s="62"/>
      <c r="D1329" s="62"/>
      <c r="J1329" s="62"/>
      <c r="R1329" s="573"/>
    </row>
    <row r="1330" spans="1:18" s="51" customFormat="1" ht="12.75" hidden="1" customHeight="1">
      <c r="A1330" s="573"/>
      <c r="B1330" s="62"/>
      <c r="C1330" s="62"/>
      <c r="D1330" s="62"/>
      <c r="J1330" s="62"/>
      <c r="R1330" s="573"/>
    </row>
    <row r="1331" spans="1:18" s="51" customFormat="1" ht="12.75" hidden="1" customHeight="1">
      <c r="A1331" s="573"/>
      <c r="B1331" s="62"/>
      <c r="C1331" s="62"/>
      <c r="D1331" s="62"/>
      <c r="J1331" s="62"/>
      <c r="R1331" s="573"/>
    </row>
    <row r="1332" spans="1:18" s="51" customFormat="1" ht="12.75" hidden="1" customHeight="1">
      <c r="A1332" s="573"/>
      <c r="B1332" s="62"/>
      <c r="C1332" s="62"/>
      <c r="D1332" s="62"/>
      <c r="J1332" s="62"/>
      <c r="R1332" s="573"/>
    </row>
    <row r="1333" spans="1:18" s="51" customFormat="1" ht="12.75" hidden="1" customHeight="1">
      <c r="A1333" s="573"/>
      <c r="B1333" s="62"/>
      <c r="C1333" s="62"/>
      <c r="D1333" s="62"/>
      <c r="J1333" s="62"/>
      <c r="R1333" s="573"/>
    </row>
    <row r="1334" spans="1:18" s="51" customFormat="1" ht="12.75" hidden="1" customHeight="1">
      <c r="A1334" s="573"/>
      <c r="B1334" s="62"/>
      <c r="C1334" s="62"/>
      <c r="D1334" s="62"/>
      <c r="J1334" s="62"/>
      <c r="R1334" s="573"/>
    </row>
    <row r="1335" spans="1:18" s="51" customFormat="1" ht="12.75" hidden="1" customHeight="1">
      <c r="A1335" s="573"/>
      <c r="B1335" s="62"/>
      <c r="C1335" s="62"/>
      <c r="D1335" s="62"/>
      <c r="J1335" s="62"/>
      <c r="R1335" s="573"/>
    </row>
    <row r="1336" spans="1:18" s="51" customFormat="1" ht="12.75" hidden="1" customHeight="1">
      <c r="A1336" s="573"/>
      <c r="B1336" s="62"/>
      <c r="C1336" s="62"/>
      <c r="D1336" s="62"/>
      <c r="J1336" s="62"/>
      <c r="R1336" s="573"/>
    </row>
    <row r="1337" spans="1:18" s="51" customFormat="1" ht="12.75" hidden="1" customHeight="1">
      <c r="A1337" s="573"/>
      <c r="B1337" s="62"/>
      <c r="C1337" s="62"/>
      <c r="D1337" s="62"/>
      <c r="J1337" s="62"/>
      <c r="R1337" s="573"/>
    </row>
    <row r="1338" spans="1:18" s="51" customFormat="1" ht="12.75" hidden="1" customHeight="1">
      <c r="A1338" s="573"/>
      <c r="B1338" s="62"/>
      <c r="C1338" s="62"/>
      <c r="D1338" s="62"/>
      <c r="J1338" s="62"/>
      <c r="R1338" s="573"/>
    </row>
    <row r="1339" spans="1:18" s="51" customFormat="1" ht="12.75" hidden="1" customHeight="1">
      <c r="A1339" s="573"/>
      <c r="B1339" s="62"/>
      <c r="C1339" s="62"/>
      <c r="D1339" s="62"/>
      <c r="J1339" s="62"/>
      <c r="R1339" s="573"/>
    </row>
    <row r="1340" spans="1:18" s="51" customFormat="1" ht="12.75" hidden="1" customHeight="1">
      <c r="A1340" s="573"/>
      <c r="B1340" s="62"/>
      <c r="C1340" s="62"/>
      <c r="D1340" s="62"/>
      <c r="J1340" s="62"/>
      <c r="R1340" s="573"/>
    </row>
    <row r="1341" spans="1:18" s="51" customFormat="1" ht="12.75" hidden="1" customHeight="1">
      <c r="A1341" s="573"/>
      <c r="B1341" s="62"/>
      <c r="C1341" s="62"/>
      <c r="D1341" s="62"/>
      <c r="J1341" s="62"/>
      <c r="R1341" s="573"/>
    </row>
    <row r="1342" spans="1:18" s="51" customFormat="1" ht="12.75" hidden="1" customHeight="1">
      <c r="A1342" s="573"/>
      <c r="B1342" s="62"/>
      <c r="C1342" s="62"/>
      <c r="D1342" s="62"/>
      <c r="J1342" s="62"/>
      <c r="R1342" s="573"/>
    </row>
    <row r="1343" spans="1:18" s="51" customFormat="1" ht="12.75" hidden="1" customHeight="1">
      <c r="A1343" s="573"/>
      <c r="B1343" s="62"/>
      <c r="C1343" s="62"/>
      <c r="D1343" s="62"/>
      <c r="J1343" s="62"/>
      <c r="R1343" s="573"/>
    </row>
    <row r="1344" spans="1:18" s="51" customFormat="1" ht="12.75" hidden="1" customHeight="1">
      <c r="A1344" s="573"/>
      <c r="B1344" s="62"/>
      <c r="C1344" s="62"/>
      <c r="D1344" s="62"/>
      <c r="J1344" s="62"/>
      <c r="R1344" s="573"/>
    </row>
    <row r="1345" spans="1:18" s="51" customFormat="1" ht="12.75" hidden="1" customHeight="1">
      <c r="A1345" s="573"/>
      <c r="B1345" s="62"/>
      <c r="C1345" s="62"/>
      <c r="D1345" s="62"/>
      <c r="J1345" s="62"/>
      <c r="R1345" s="573"/>
    </row>
    <row r="1346" spans="1:18" s="51" customFormat="1" ht="12.75" hidden="1" customHeight="1">
      <c r="A1346" s="573"/>
      <c r="B1346" s="62"/>
      <c r="C1346" s="62"/>
      <c r="D1346" s="62"/>
      <c r="J1346" s="62"/>
      <c r="R1346" s="573"/>
    </row>
    <row r="1347" spans="1:18" s="51" customFormat="1" ht="12.75" hidden="1" customHeight="1">
      <c r="A1347" s="573"/>
      <c r="B1347" s="62"/>
      <c r="C1347" s="62"/>
      <c r="D1347" s="62"/>
      <c r="J1347" s="62"/>
      <c r="R1347" s="573"/>
    </row>
    <row r="1348" spans="1:18" s="51" customFormat="1" ht="12.75" hidden="1" customHeight="1">
      <c r="A1348" s="573"/>
      <c r="B1348" s="62"/>
      <c r="C1348" s="62"/>
      <c r="D1348" s="62"/>
      <c r="J1348" s="62"/>
      <c r="R1348" s="573"/>
    </row>
    <row r="1349" spans="1:18" s="51" customFormat="1" ht="12.75" hidden="1" customHeight="1">
      <c r="A1349" s="573"/>
      <c r="B1349" s="62"/>
      <c r="C1349" s="62"/>
      <c r="D1349" s="62"/>
      <c r="J1349" s="62"/>
      <c r="R1349" s="573"/>
    </row>
    <row r="1350" spans="1:18" s="51" customFormat="1" ht="12.75" hidden="1" customHeight="1">
      <c r="A1350" s="573"/>
      <c r="B1350" s="62"/>
      <c r="C1350" s="62"/>
      <c r="D1350" s="62"/>
      <c r="J1350" s="62"/>
      <c r="R1350" s="573"/>
    </row>
    <row r="1351" spans="1:18" s="51" customFormat="1" ht="12.75" hidden="1" customHeight="1">
      <c r="A1351" s="573"/>
      <c r="B1351" s="62"/>
      <c r="C1351" s="62"/>
      <c r="D1351" s="62"/>
      <c r="J1351" s="62"/>
      <c r="R1351" s="573"/>
    </row>
    <row r="1352" spans="1:18" s="51" customFormat="1" ht="12.75" hidden="1" customHeight="1">
      <c r="A1352" s="573"/>
      <c r="B1352" s="62"/>
      <c r="C1352" s="62"/>
      <c r="D1352" s="62"/>
      <c r="J1352" s="62"/>
      <c r="R1352" s="573"/>
    </row>
    <row r="1353" spans="1:18" s="51" customFormat="1" ht="12.75" hidden="1" customHeight="1">
      <c r="A1353" s="573"/>
      <c r="B1353" s="62"/>
      <c r="C1353" s="62"/>
      <c r="D1353" s="62"/>
      <c r="J1353" s="62"/>
      <c r="R1353" s="573"/>
    </row>
    <row r="1354" spans="1:18" s="51" customFormat="1" ht="12.75" hidden="1" customHeight="1">
      <c r="A1354" s="573"/>
      <c r="B1354" s="62"/>
      <c r="C1354" s="62"/>
      <c r="D1354" s="62"/>
      <c r="J1354" s="62"/>
      <c r="R1354" s="573"/>
    </row>
    <row r="1355" spans="1:18" s="51" customFormat="1" ht="12.75" hidden="1" customHeight="1">
      <c r="A1355" s="573"/>
      <c r="B1355" s="62"/>
      <c r="C1355" s="62"/>
      <c r="D1355" s="62"/>
      <c r="J1355" s="62"/>
      <c r="R1355" s="573"/>
    </row>
    <row r="1356" spans="1:18" s="51" customFormat="1" ht="12.75" hidden="1" customHeight="1">
      <c r="A1356" s="573"/>
      <c r="B1356" s="62"/>
      <c r="C1356" s="62"/>
      <c r="D1356" s="62"/>
      <c r="J1356" s="62"/>
      <c r="R1356" s="573"/>
    </row>
    <row r="1357" spans="1:18" s="51" customFormat="1" ht="12.75" hidden="1" customHeight="1">
      <c r="A1357" s="573"/>
      <c r="B1357" s="62"/>
      <c r="C1357" s="62"/>
      <c r="D1357" s="62"/>
      <c r="J1357" s="62"/>
      <c r="R1357" s="573"/>
    </row>
    <row r="1358" spans="1:18" s="51" customFormat="1" ht="12.75" hidden="1" customHeight="1">
      <c r="A1358" s="573"/>
      <c r="B1358" s="62"/>
      <c r="C1358" s="62"/>
      <c r="D1358" s="62"/>
      <c r="J1358" s="62"/>
      <c r="R1358" s="573"/>
    </row>
    <row r="1359" spans="1:18" s="51" customFormat="1" ht="12.75" hidden="1" customHeight="1">
      <c r="A1359" s="573"/>
      <c r="B1359" s="62"/>
      <c r="C1359" s="62"/>
      <c r="D1359" s="62"/>
      <c r="J1359" s="62"/>
      <c r="R1359" s="573"/>
    </row>
    <row r="1360" spans="1:18" s="51" customFormat="1" ht="12.75" hidden="1" customHeight="1">
      <c r="A1360" s="573"/>
      <c r="B1360" s="62"/>
      <c r="C1360" s="62"/>
      <c r="D1360" s="62"/>
      <c r="J1360" s="62"/>
      <c r="R1360" s="573"/>
    </row>
    <row r="1361" spans="1:18" s="51" customFormat="1" ht="12.75" hidden="1" customHeight="1">
      <c r="A1361" s="573"/>
      <c r="B1361" s="62"/>
      <c r="C1361" s="62"/>
      <c r="D1361" s="62"/>
      <c r="J1361" s="62"/>
      <c r="R1361" s="573"/>
    </row>
    <row r="1362" spans="1:18" s="51" customFormat="1" ht="12.75" hidden="1" customHeight="1">
      <c r="A1362" s="573"/>
      <c r="B1362" s="62"/>
      <c r="C1362" s="62"/>
      <c r="D1362" s="62"/>
      <c r="J1362" s="62"/>
      <c r="R1362" s="573"/>
    </row>
    <row r="1363" spans="1:18" s="51" customFormat="1" ht="12.75" hidden="1" customHeight="1">
      <c r="A1363" s="573"/>
      <c r="B1363" s="62"/>
      <c r="C1363" s="62"/>
      <c r="D1363" s="62"/>
      <c r="J1363" s="62"/>
      <c r="R1363" s="573"/>
    </row>
    <row r="1364" spans="1:18" s="51" customFormat="1" ht="12.75" hidden="1" customHeight="1">
      <c r="A1364" s="573"/>
      <c r="B1364" s="62"/>
      <c r="C1364" s="62"/>
      <c r="D1364" s="62"/>
      <c r="J1364" s="62"/>
      <c r="R1364" s="573"/>
    </row>
    <row r="1365" spans="1:18" s="51" customFormat="1" ht="12.75" hidden="1" customHeight="1">
      <c r="A1365" s="573"/>
      <c r="B1365" s="62"/>
      <c r="C1365" s="62"/>
      <c r="D1365" s="62"/>
      <c r="J1365" s="62"/>
      <c r="R1365" s="573"/>
    </row>
    <row r="1366" spans="1:18" s="51" customFormat="1" ht="12.75" hidden="1" customHeight="1">
      <c r="A1366" s="573"/>
      <c r="B1366" s="62"/>
      <c r="C1366" s="62"/>
      <c r="D1366" s="62"/>
      <c r="J1366" s="62"/>
      <c r="R1366" s="573"/>
    </row>
    <row r="1367" spans="1:18" s="51" customFormat="1" ht="12.75" hidden="1" customHeight="1">
      <c r="A1367" s="573"/>
      <c r="B1367" s="62"/>
      <c r="C1367" s="62"/>
      <c r="D1367" s="62"/>
      <c r="J1367" s="62"/>
      <c r="R1367" s="573"/>
    </row>
    <row r="1368" spans="1:18" s="51" customFormat="1" ht="12.75" hidden="1" customHeight="1">
      <c r="A1368" s="573"/>
      <c r="B1368" s="62"/>
      <c r="C1368" s="62"/>
      <c r="D1368" s="62"/>
      <c r="J1368" s="62"/>
      <c r="R1368" s="573"/>
    </row>
    <row r="1369" spans="1:18" s="51" customFormat="1" ht="12.75" hidden="1" customHeight="1">
      <c r="A1369" s="573"/>
      <c r="B1369" s="62"/>
      <c r="C1369" s="62"/>
      <c r="D1369" s="62"/>
      <c r="J1369" s="62"/>
      <c r="R1369" s="573"/>
    </row>
    <row r="1370" spans="1:18" s="51" customFormat="1" ht="12.75" hidden="1" customHeight="1">
      <c r="A1370" s="573"/>
      <c r="B1370" s="62"/>
      <c r="C1370" s="62"/>
      <c r="D1370" s="62"/>
      <c r="J1370" s="62"/>
      <c r="R1370" s="573"/>
    </row>
    <row r="1371" spans="1:18" s="51" customFormat="1" ht="12.75" hidden="1" customHeight="1">
      <c r="A1371" s="573"/>
      <c r="B1371" s="62"/>
      <c r="C1371" s="62"/>
      <c r="D1371" s="62"/>
      <c r="J1371" s="62"/>
      <c r="R1371" s="573"/>
    </row>
    <row r="1372" spans="1:18" s="51" customFormat="1" ht="12.75" hidden="1" customHeight="1">
      <c r="A1372" s="573"/>
      <c r="B1372" s="62"/>
      <c r="C1372" s="62"/>
      <c r="D1372" s="62"/>
      <c r="J1372" s="62"/>
      <c r="R1372" s="573"/>
    </row>
    <row r="1373" spans="1:18" s="51" customFormat="1" ht="12.75" hidden="1" customHeight="1">
      <c r="A1373" s="573"/>
      <c r="B1373" s="62"/>
      <c r="C1373" s="62"/>
      <c r="D1373" s="62"/>
      <c r="J1373" s="62"/>
      <c r="R1373" s="573"/>
    </row>
    <row r="1374" spans="1:18" s="51" customFormat="1" ht="12.75" hidden="1" customHeight="1">
      <c r="A1374" s="573"/>
      <c r="B1374" s="62"/>
      <c r="C1374" s="62"/>
      <c r="D1374" s="62"/>
      <c r="J1374" s="62"/>
      <c r="R1374" s="573"/>
    </row>
    <row r="1375" spans="1:18" s="51" customFormat="1" ht="12.75" hidden="1" customHeight="1">
      <c r="A1375" s="573"/>
      <c r="B1375" s="62"/>
      <c r="C1375" s="62"/>
      <c r="D1375" s="62"/>
      <c r="J1375" s="62"/>
      <c r="R1375" s="573"/>
    </row>
    <row r="1376" spans="1:18" s="51" customFormat="1" ht="12.75" hidden="1" customHeight="1">
      <c r="A1376" s="573"/>
      <c r="B1376" s="62"/>
      <c r="C1376" s="62"/>
      <c r="D1376" s="62"/>
      <c r="J1376" s="62"/>
      <c r="R1376" s="573"/>
    </row>
    <row r="1377" spans="1:18" s="51" customFormat="1" ht="12.75" hidden="1" customHeight="1">
      <c r="A1377" s="573"/>
      <c r="B1377" s="62"/>
      <c r="C1377" s="62"/>
      <c r="D1377" s="62"/>
      <c r="J1377" s="62"/>
      <c r="R1377" s="573"/>
    </row>
    <row r="1378" spans="1:18" s="51" customFormat="1" ht="12.75" hidden="1" customHeight="1">
      <c r="A1378" s="573"/>
      <c r="B1378" s="62"/>
      <c r="C1378" s="62"/>
      <c r="D1378" s="62"/>
      <c r="J1378" s="62"/>
      <c r="R1378" s="573"/>
    </row>
    <row r="1379" spans="1:18" s="51" customFormat="1" ht="12.75" hidden="1" customHeight="1">
      <c r="A1379" s="573"/>
      <c r="B1379" s="62"/>
      <c r="C1379" s="62"/>
      <c r="D1379" s="62"/>
      <c r="J1379" s="62"/>
      <c r="R1379" s="573"/>
    </row>
    <row r="1380" spans="1:18" s="51" customFormat="1" ht="12.75" hidden="1" customHeight="1">
      <c r="A1380" s="573"/>
      <c r="B1380" s="62"/>
      <c r="C1380" s="62"/>
      <c r="D1380" s="62"/>
      <c r="J1380" s="62"/>
      <c r="R1380" s="573"/>
    </row>
    <row r="1381" spans="1:18" s="51" customFormat="1" ht="12.75" hidden="1" customHeight="1">
      <c r="A1381" s="573"/>
      <c r="B1381" s="62"/>
      <c r="C1381" s="62"/>
      <c r="D1381" s="62"/>
      <c r="J1381" s="62"/>
      <c r="R1381" s="573"/>
    </row>
    <row r="1382" spans="1:18" s="51" customFormat="1" ht="12.75" hidden="1" customHeight="1">
      <c r="A1382" s="573"/>
      <c r="B1382" s="62"/>
      <c r="C1382" s="62"/>
      <c r="D1382" s="62"/>
      <c r="J1382" s="62"/>
      <c r="R1382" s="573"/>
    </row>
    <row r="1383" spans="1:18" s="51" customFormat="1" ht="12.75" hidden="1" customHeight="1">
      <c r="A1383" s="573"/>
      <c r="B1383" s="62"/>
      <c r="C1383" s="62"/>
      <c r="D1383" s="62"/>
      <c r="J1383" s="62"/>
      <c r="R1383" s="573"/>
    </row>
    <row r="1384" spans="1:18" s="51" customFormat="1" ht="12.75" hidden="1" customHeight="1">
      <c r="A1384" s="573"/>
      <c r="B1384" s="62"/>
      <c r="C1384" s="62"/>
      <c r="D1384" s="62"/>
      <c r="J1384" s="62"/>
      <c r="R1384" s="573"/>
    </row>
    <row r="1385" spans="1:18" s="51" customFormat="1" ht="12.75" hidden="1" customHeight="1">
      <c r="A1385" s="573"/>
      <c r="B1385" s="62"/>
      <c r="C1385" s="62"/>
      <c r="D1385" s="62"/>
      <c r="J1385" s="62"/>
      <c r="R1385" s="573"/>
    </row>
    <row r="1386" spans="1:18" s="51" customFormat="1" ht="12.75" hidden="1" customHeight="1">
      <c r="A1386" s="573"/>
      <c r="B1386" s="62"/>
      <c r="C1386" s="62"/>
      <c r="D1386" s="62"/>
      <c r="J1386" s="62"/>
      <c r="R1386" s="573"/>
    </row>
    <row r="1387" spans="1:18" s="51" customFormat="1" ht="12.75" hidden="1" customHeight="1">
      <c r="A1387" s="573"/>
      <c r="B1387" s="62"/>
      <c r="C1387" s="62"/>
      <c r="D1387" s="62"/>
      <c r="J1387" s="62"/>
      <c r="R1387" s="573"/>
    </row>
    <row r="1388" spans="1:18" s="51" customFormat="1" ht="12.75" hidden="1" customHeight="1">
      <c r="A1388" s="573"/>
      <c r="B1388" s="62"/>
      <c r="C1388" s="62"/>
      <c r="D1388" s="62"/>
      <c r="J1388" s="62"/>
      <c r="R1388" s="573"/>
    </row>
    <row r="1389" spans="1:18" s="51" customFormat="1" ht="12.75" hidden="1" customHeight="1">
      <c r="A1389" s="573"/>
      <c r="B1389" s="62"/>
      <c r="C1389" s="62"/>
      <c r="D1389" s="62"/>
      <c r="J1389" s="62"/>
      <c r="R1389" s="573"/>
    </row>
    <row r="1390" spans="1:18" s="51" customFormat="1" ht="12.75" hidden="1" customHeight="1">
      <c r="A1390" s="573"/>
      <c r="B1390" s="62"/>
      <c r="C1390" s="62"/>
      <c r="D1390" s="62"/>
      <c r="J1390" s="62"/>
      <c r="R1390" s="573"/>
    </row>
    <row r="1391" spans="1:18" s="51" customFormat="1" ht="12.75" hidden="1" customHeight="1">
      <c r="A1391" s="573"/>
      <c r="B1391" s="62"/>
      <c r="C1391" s="62"/>
      <c r="D1391" s="62"/>
      <c r="J1391" s="62"/>
      <c r="R1391" s="573"/>
    </row>
    <row r="1392" spans="1:18" s="51" customFormat="1" ht="12.75" hidden="1" customHeight="1">
      <c r="A1392" s="573"/>
      <c r="B1392" s="62"/>
      <c r="C1392" s="62"/>
      <c r="D1392" s="62"/>
      <c r="J1392" s="62"/>
      <c r="R1392" s="573"/>
    </row>
    <row r="1393" spans="1:18" s="51" customFormat="1" ht="12.75" hidden="1" customHeight="1">
      <c r="A1393" s="573"/>
      <c r="B1393" s="62"/>
      <c r="C1393" s="62"/>
      <c r="D1393" s="62"/>
      <c r="J1393" s="62"/>
      <c r="R1393" s="573"/>
    </row>
    <row r="1394" spans="1:18" s="51" customFormat="1" ht="12.75" hidden="1" customHeight="1">
      <c r="A1394" s="573"/>
      <c r="B1394" s="62"/>
      <c r="C1394" s="62"/>
      <c r="D1394" s="62"/>
      <c r="J1394" s="62"/>
      <c r="R1394" s="573"/>
    </row>
    <row r="1395" spans="1:18" s="51" customFormat="1" ht="12.75" hidden="1" customHeight="1">
      <c r="A1395" s="573"/>
      <c r="B1395" s="62"/>
      <c r="C1395" s="62"/>
      <c r="D1395" s="62"/>
      <c r="J1395" s="62"/>
      <c r="R1395" s="573"/>
    </row>
    <row r="1396" spans="1:18" s="51" customFormat="1" ht="12.75" hidden="1" customHeight="1">
      <c r="A1396" s="573"/>
      <c r="B1396" s="62"/>
      <c r="C1396" s="62"/>
      <c r="D1396" s="62"/>
      <c r="J1396" s="62"/>
      <c r="R1396" s="573"/>
    </row>
    <row r="1397" spans="1:18" s="51" customFormat="1" ht="12.75" hidden="1" customHeight="1">
      <c r="A1397" s="573"/>
      <c r="B1397" s="62"/>
      <c r="C1397" s="62"/>
      <c r="D1397" s="62"/>
      <c r="J1397" s="62"/>
      <c r="R1397" s="573"/>
    </row>
    <row r="1398" spans="1:18" s="51" customFormat="1" ht="12.75" hidden="1" customHeight="1">
      <c r="A1398" s="573"/>
      <c r="B1398" s="62"/>
      <c r="C1398" s="62"/>
      <c r="D1398" s="62"/>
      <c r="J1398" s="62"/>
      <c r="R1398" s="573"/>
    </row>
    <row r="1399" spans="1:18" s="51" customFormat="1" ht="12.75" hidden="1" customHeight="1">
      <c r="A1399" s="573"/>
      <c r="B1399" s="62"/>
      <c r="C1399" s="62"/>
      <c r="D1399" s="62"/>
      <c r="J1399" s="62"/>
      <c r="R1399" s="573"/>
    </row>
    <row r="1400" spans="1:18" s="51" customFormat="1" ht="12.75" hidden="1" customHeight="1">
      <c r="A1400" s="573"/>
      <c r="B1400" s="62"/>
      <c r="C1400" s="62"/>
      <c r="D1400" s="62"/>
      <c r="J1400" s="62"/>
      <c r="R1400" s="573"/>
    </row>
    <row r="1401" spans="1:18" s="51" customFormat="1" ht="12.75" hidden="1" customHeight="1">
      <c r="A1401" s="573"/>
      <c r="B1401" s="62"/>
      <c r="C1401" s="62"/>
      <c r="D1401" s="62"/>
      <c r="J1401" s="62"/>
      <c r="R1401" s="573"/>
    </row>
    <row r="1402" spans="1:18" s="51" customFormat="1" ht="12.75" hidden="1" customHeight="1">
      <c r="A1402" s="573"/>
      <c r="B1402" s="62"/>
      <c r="C1402" s="62"/>
      <c r="D1402" s="62"/>
      <c r="J1402" s="62"/>
      <c r="R1402" s="573"/>
    </row>
    <row r="1403" spans="1:18" s="51" customFormat="1" ht="12.75" hidden="1" customHeight="1">
      <c r="A1403" s="573"/>
      <c r="B1403" s="62"/>
      <c r="C1403" s="62"/>
      <c r="D1403" s="62"/>
      <c r="J1403" s="62"/>
      <c r="R1403" s="573"/>
    </row>
    <row r="1404" spans="1:18" s="51" customFormat="1" ht="12.75" hidden="1" customHeight="1">
      <c r="A1404" s="573"/>
      <c r="B1404" s="62"/>
      <c r="C1404" s="62"/>
      <c r="D1404" s="62"/>
      <c r="J1404" s="62"/>
      <c r="R1404" s="573"/>
    </row>
    <row r="1405" spans="1:18" s="51" customFormat="1" ht="12.75" hidden="1" customHeight="1">
      <c r="A1405" s="573"/>
      <c r="B1405" s="62"/>
      <c r="C1405" s="62"/>
      <c r="D1405" s="62"/>
      <c r="J1405" s="62"/>
      <c r="R1405" s="573"/>
    </row>
    <row r="1406" spans="1:18" s="51" customFormat="1" ht="12.75" hidden="1" customHeight="1">
      <c r="A1406" s="573"/>
      <c r="B1406" s="62"/>
      <c r="C1406" s="62"/>
      <c r="D1406" s="62"/>
      <c r="J1406" s="62"/>
      <c r="R1406" s="573"/>
    </row>
    <row r="1407" spans="1:18" s="51" customFormat="1" ht="12.75" hidden="1" customHeight="1">
      <c r="A1407" s="573"/>
      <c r="B1407" s="62"/>
      <c r="C1407" s="62"/>
      <c r="D1407" s="62"/>
      <c r="J1407" s="62"/>
      <c r="R1407" s="573"/>
    </row>
    <row r="1408" spans="1:18" s="51" customFormat="1" ht="12.75" hidden="1" customHeight="1">
      <c r="A1408" s="573"/>
      <c r="B1408" s="62"/>
      <c r="C1408" s="62"/>
      <c r="D1408" s="62"/>
      <c r="J1408" s="62"/>
      <c r="R1408" s="573"/>
    </row>
    <row r="1409" spans="1:18" s="51" customFormat="1" ht="12.75" hidden="1" customHeight="1">
      <c r="A1409" s="573"/>
      <c r="B1409" s="62"/>
      <c r="C1409" s="62"/>
      <c r="D1409" s="62"/>
      <c r="J1409" s="62"/>
      <c r="R1409" s="573"/>
    </row>
    <row r="1410" spans="1:18" s="51" customFormat="1" ht="12.75" hidden="1" customHeight="1">
      <c r="A1410" s="573"/>
      <c r="B1410" s="62"/>
      <c r="C1410" s="62"/>
      <c r="D1410" s="62"/>
      <c r="J1410" s="62"/>
      <c r="R1410" s="573"/>
    </row>
    <row r="1411" spans="1:18" s="51" customFormat="1" ht="12.75" hidden="1" customHeight="1">
      <c r="A1411" s="573"/>
      <c r="B1411" s="62"/>
      <c r="C1411" s="62"/>
      <c r="D1411" s="62"/>
      <c r="J1411" s="62"/>
      <c r="R1411" s="573"/>
    </row>
    <row r="1412" spans="1:18" s="51" customFormat="1" ht="12.75" hidden="1" customHeight="1">
      <c r="A1412" s="573"/>
      <c r="B1412" s="62"/>
      <c r="C1412" s="62"/>
      <c r="D1412" s="62"/>
      <c r="J1412" s="62"/>
      <c r="R1412" s="573"/>
    </row>
    <row r="1413" spans="1:18" s="51" customFormat="1" ht="12.75" hidden="1" customHeight="1">
      <c r="A1413" s="573"/>
      <c r="B1413" s="62"/>
      <c r="C1413" s="62"/>
      <c r="D1413" s="62"/>
      <c r="J1413" s="62"/>
      <c r="R1413" s="573"/>
    </row>
    <row r="1414" spans="1:18" s="51" customFormat="1" ht="12.75" hidden="1" customHeight="1">
      <c r="A1414" s="573"/>
      <c r="B1414" s="62"/>
      <c r="C1414" s="62"/>
      <c r="D1414" s="62"/>
      <c r="J1414" s="62"/>
      <c r="R1414" s="573"/>
    </row>
    <row r="1415" spans="1:18" s="51" customFormat="1" ht="12.75" hidden="1" customHeight="1">
      <c r="A1415" s="573"/>
      <c r="B1415" s="62"/>
      <c r="C1415" s="62"/>
      <c r="D1415" s="62"/>
      <c r="J1415" s="62"/>
      <c r="R1415" s="573"/>
    </row>
    <row r="1416" spans="1:18" s="51" customFormat="1" ht="12.75" hidden="1" customHeight="1">
      <c r="A1416" s="573"/>
      <c r="B1416" s="62"/>
      <c r="C1416" s="62"/>
      <c r="D1416" s="62"/>
      <c r="J1416" s="62"/>
      <c r="R1416" s="573"/>
    </row>
    <row r="1417" spans="1:18" s="51" customFormat="1" ht="12.75" hidden="1" customHeight="1">
      <c r="A1417" s="573"/>
      <c r="B1417" s="62"/>
      <c r="C1417" s="62"/>
      <c r="D1417" s="62"/>
      <c r="J1417" s="62"/>
      <c r="R1417" s="573"/>
    </row>
    <row r="1418" spans="1:18" s="51" customFormat="1" ht="12.75" hidden="1" customHeight="1">
      <c r="A1418" s="573"/>
      <c r="B1418" s="62"/>
      <c r="C1418" s="62"/>
      <c r="D1418" s="62"/>
      <c r="J1418" s="62"/>
      <c r="R1418" s="573"/>
    </row>
    <row r="1419" spans="1:18" s="51" customFormat="1" ht="12.75" hidden="1" customHeight="1">
      <c r="A1419" s="573"/>
      <c r="B1419" s="62"/>
      <c r="C1419" s="62"/>
      <c r="D1419" s="62"/>
      <c r="J1419" s="62"/>
      <c r="R1419" s="573"/>
    </row>
    <row r="1420" spans="1:18" s="51" customFormat="1" ht="12.75" hidden="1" customHeight="1">
      <c r="A1420" s="573"/>
      <c r="B1420" s="62"/>
      <c r="C1420" s="62"/>
      <c r="D1420" s="62"/>
      <c r="J1420" s="62"/>
      <c r="R1420" s="573"/>
    </row>
    <row r="1421" spans="1:18" s="51" customFormat="1" ht="12.75" hidden="1" customHeight="1">
      <c r="A1421" s="573"/>
      <c r="B1421" s="62"/>
      <c r="C1421" s="62"/>
      <c r="D1421" s="62"/>
      <c r="J1421" s="62"/>
      <c r="R1421" s="573"/>
    </row>
    <row r="1422" spans="1:18" s="51" customFormat="1" ht="12.75" hidden="1" customHeight="1">
      <c r="A1422" s="573"/>
      <c r="B1422" s="62"/>
      <c r="C1422" s="62"/>
      <c r="D1422" s="62"/>
      <c r="J1422" s="62"/>
      <c r="R1422" s="573"/>
    </row>
    <row r="1423" spans="1:18" s="51" customFormat="1" ht="12.75" hidden="1" customHeight="1">
      <c r="A1423" s="573"/>
      <c r="B1423" s="62"/>
      <c r="C1423" s="62"/>
      <c r="D1423" s="62"/>
      <c r="J1423" s="62"/>
      <c r="R1423" s="573"/>
    </row>
    <row r="1424" spans="1:18" s="51" customFormat="1" ht="12.75" hidden="1" customHeight="1">
      <c r="A1424" s="573"/>
      <c r="B1424" s="62"/>
      <c r="C1424" s="62"/>
      <c r="D1424" s="62"/>
      <c r="J1424" s="62"/>
      <c r="R1424" s="573"/>
    </row>
    <row r="1425" spans="1:18" s="51" customFormat="1" ht="12.75" hidden="1" customHeight="1">
      <c r="A1425" s="573"/>
      <c r="B1425" s="62"/>
      <c r="C1425" s="62"/>
      <c r="D1425" s="62"/>
      <c r="J1425" s="62"/>
      <c r="R1425" s="573"/>
    </row>
    <row r="1426" spans="1:18" s="51" customFormat="1" ht="12.75" hidden="1" customHeight="1">
      <c r="A1426" s="573"/>
      <c r="B1426" s="62"/>
      <c r="C1426" s="62"/>
      <c r="D1426" s="62"/>
      <c r="J1426" s="62"/>
      <c r="R1426" s="573"/>
    </row>
    <row r="1427" spans="1:18" s="51" customFormat="1" ht="12.75" hidden="1" customHeight="1">
      <c r="A1427" s="573"/>
      <c r="B1427" s="62"/>
      <c r="C1427" s="62"/>
      <c r="D1427" s="62"/>
      <c r="J1427" s="62"/>
      <c r="R1427" s="573"/>
    </row>
    <row r="1428" spans="1:18" s="51" customFormat="1" ht="12.75" hidden="1" customHeight="1">
      <c r="A1428" s="573"/>
      <c r="B1428" s="62"/>
      <c r="C1428" s="62"/>
      <c r="D1428" s="62"/>
      <c r="J1428" s="62"/>
      <c r="R1428" s="573"/>
    </row>
    <row r="1429" spans="1:18" s="51" customFormat="1" ht="12.75" hidden="1" customHeight="1">
      <c r="A1429" s="573"/>
      <c r="B1429" s="62"/>
      <c r="C1429" s="62"/>
      <c r="D1429" s="62"/>
      <c r="J1429" s="62"/>
      <c r="R1429" s="573"/>
    </row>
    <row r="1430" spans="1:18" s="51" customFormat="1" ht="12.75" hidden="1" customHeight="1">
      <c r="A1430" s="573"/>
      <c r="B1430" s="62"/>
      <c r="C1430" s="62"/>
      <c r="D1430" s="62"/>
      <c r="J1430" s="62"/>
      <c r="R1430" s="573"/>
    </row>
    <row r="1431" spans="1:18" s="51" customFormat="1" ht="12.75" hidden="1" customHeight="1">
      <c r="A1431" s="573"/>
      <c r="B1431" s="62"/>
      <c r="C1431" s="62"/>
      <c r="D1431" s="62"/>
      <c r="J1431" s="62"/>
      <c r="R1431" s="573"/>
    </row>
    <row r="1432" spans="1:18" s="51" customFormat="1" ht="12.75" hidden="1" customHeight="1">
      <c r="A1432" s="573"/>
      <c r="B1432" s="62"/>
      <c r="C1432" s="62"/>
      <c r="D1432" s="62"/>
      <c r="J1432" s="62"/>
      <c r="R1432" s="573"/>
    </row>
    <row r="1433" spans="1:18" s="51" customFormat="1" ht="12.75" hidden="1" customHeight="1">
      <c r="A1433" s="573"/>
      <c r="B1433" s="62"/>
      <c r="C1433" s="62"/>
      <c r="D1433" s="62"/>
      <c r="J1433" s="62"/>
      <c r="R1433" s="573"/>
    </row>
    <row r="1434" spans="1:18" s="51" customFormat="1" ht="12.75" hidden="1" customHeight="1">
      <c r="A1434" s="573"/>
      <c r="B1434" s="62"/>
      <c r="C1434" s="62"/>
      <c r="D1434" s="62"/>
      <c r="J1434" s="62"/>
      <c r="R1434" s="573"/>
    </row>
    <row r="1435" spans="1:18" s="51" customFormat="1" ht="12.75" hidden="1" customHeight="1">
      <c r="A1435" s="573"/>
      <c r="B1435" s="62"/>
      <c r="C1435" s="62"/>
      <c r="D1435" s="62"/>
      <c r="J1435" s="62"/>
      <c r="R1435" s="573"/>
    </row>
    <row r="1436" spans="1:18" s="51" customFormat="1" ht="12.75" hidden="1" customHeight="1">
      <c r="A1436" s="573"/>
      <c r="B1436" s="62"/>
      <c r="C1436" s="62"/>
      <c r="D1436" s="62"/>
      <c r="J1436" s="62"/>
      <c r="R1436" s="573"/>
    </row>
    <row r="1437" spans="1:18" s="51" customFormat="1" ht="12.75" hidden="1" customHeight="1">
      <c r="A1437" s="573"/>
      <c r="B1437" s="62"/>
      <c r="C1437" s="62"/>
      <c r="D1437" s="62"/>
      <c r="J1437" s="62"/>
      <c r="R1437" s="573"/>
    </row>
    <row r="1438" spans="1:18" s="51" customFormat="1" ht="12.75" hidden="1" customHeight="1">
      <c r="A1438" s="573"/>
      <c r="B1438" s="62"/>
      <c r="C1438" s="62"/>
      <c r="D1438" s="62"/>
      <c r="J1438" s="62"/>
      <c r="R1438" s="573"/>
    </row>
    <row r="1439" spans="1:18" s="51" customFormat="1" ht="12.75" hidden="1" customHeight="1">
      <c r="A1439" s="573"/>
      <c r="B1439" s="62"/>
      <c r="C1439" s="62"/>
      <c r="D1439" s="62"/>
      <c r="J1439" s="62"/>
      <c r="R1439" s="573"/>
    </row>
    <row r="1440" spans="1:18" s="51" customFormat="1" ht="12.75" hidden="1" customHeight="1">
      <c r="A1440" s="573"/>
      <c r="B1440" s="62"/>
      <c r="C1440" s="62"/>
      <c r="D1440" s="62"/>
      <c r="J1440" s="62"/>
      <c r="R1440" s="573"/>
    </row>
    <row r="1441" spans="1:18" s="51" customFormat="1" ht="12.75" hidden="1" customHeight="1">
      <c r="A1441" s="573"/>
      <c r="B1441" s="62"/>
      <c r="C1441" s="62"/>
      <c r="D1441" s="62"/>
      <c r="J1441" s="62"/>
      <c r="R1441" s="573"/>
    </row>
    <row r="1442" spans="1:18" s="51" customFormat="1" ht="12.75" hidden="1" customHeight="1">
      <c r="A1442" s="573"/>
      <c r="B1442" s="62"/>
      <c r="C1442" s="62"/>
      <c r="D1442" s="62"/>
      <c r="J1442" s="62"/>
      <c r="R1442" s="573"/>
    </row>
    <row r="1443" spans="1:18" s="51" customFormat="1" ht="12.75" hidden="1" customHeight="1">
      <c r="A1443" s="573"/>
      <c r="B1443" s="62"/>
      <c r="C1443" s="62"/>
      <c r="D1443" s="62"/>
      <c r="J1443" s="62"/>
      <c r="R1443" s="573"/>
    </row>
    <row r="1444" spans="1:18" s="51" customFormat="1" ht="12.75" hidden="1" customHeight="1">
      <c r="A1444" s="573"/>
      <c r="B1444" s="62"/>
      <c r="C1444" s="62"/>
      <c r="D1444" s="62"/>
      <c r="J1444" s="62"/>
      <c r="R1444" s="573"/>
    </row>
    <row r="1445" spans="1:18" s="51" customFormat="1" ht="12.75" hidden="1" customHeight="1">
      <c r="A1445" s="573"/>
      <c r="B1445" s="62"/>
      <c r="C1445" s="62"/>
      <c r="D1445" s="62"/>
      <c r="J1445" s="62"/>
      <c r="R1445" s="573"/>
    </row>
    <row r="1446" spans="1:18" s="51" customFormat="1" ht="12.75" hidden="1" customHeight="1">
      <c r="A1446" s="573"/>
      <c r="B1446" s="62"/>
      <c r="C1446" s="62"/>
      <c r="D1446" s="62"/>
      <c r="J1446" s="62"/>
      <c r="R1446" s="573"/>
    </row>
    <row r="1447" spans="1:18" s="51" customFormat="1" ht="12.75" hidden="1" customHeight="1">
      <c r="A1447" s="573"/>
      <c r="B1447" s="62"/>
      <c r="C1447" s="62"/>
      <c r="D1447" s="62"/>
      <c r="J1447" s="62"/>
      <c r="R1447" s="573"/>
    </row>
    <row r="1448" spans="1:18" s="51" customFormat="1" ht="12.75" hidden="1" customHeight="1">
      <c r="A1448" s="573"/>
      <c r="B1448" s="62"/>
      <c r="C1448" s="62"/>
      <c r="D1448" s="62"/>
      <c r="J1448" s="62"/>
      <c r="R1448" s="573"/>
    </row>
    <row r="1449" spans="1:18" s="51" customFormat="1" ht="12.75" hidden="1" customHeight="1">
      <c r="A1449" s="573"/>
      <c r="B1449" s="62"/>
      <c r="C1449" s="62"/>
      <c r="D1449" s="62"/>
      <c r="J1449" s="62"/>
      <c r="R1449" s="573"/>
    </row>
    <row r="1450" spans="1:18" s="51" customFormat="1" ht="12.75" hidden="1" customHeight="1">
      <c r="A1450" s="573"/>
      <c r="B1450" s="62"/>
      <c r="C1450" s="62"/>
      <c r="D1450" s="62"/>
      <c r="J1450" s="62"/>
      <c r="R1450" s="573"/>
    </row>
    <row r="1451" spans="1:18" s="51" customFormat="1" ht="12.75" hidden="1" customHeight="1">
      <c r="A1451" s="573"/>
      <c r="B1451" s="62"/>
      <c r="C1451" s="62"/>
      <c r="D1451" s="62"/>
      <c r="J1451" s="62"/>
      <c r="R1451" s="573"/>
    </row>
    <row r="1452" spans="1:18" s="51" customFormat="1" ht="12.75" hidden="1" customHeight="1">
      <c r="A1452" s="573"/>
      <c r="B1452" s="62"/>
      <c r="C1452" s="62"/>
      <c r="D1452" s="62"/>
      <c r="J1452" s="62"/>
      <c r="R1452" s="573"/>
    </row>
    <row r="1453" spans="1:18" s="51" customFormat="1" ht="12.75" hidden="1" customHeight="1">
      <c r="A1453" s="573"/>
      <c r="B1453" s="62"/>
      <c r="C1453" s="62"/>
      <c r="D1453" s="62"/>
      <c r="J1453" s="62"/>
      <c r="R1453" s="573"/>
    </row>
    <row r="1454" spans="1:18" s="51" customFormat="1" ht="12.75" hidden="1" customHeight="1">
      <c r="A1454" s="573"/>
      <c r="B1454" s="62"/>
      <c r="C1454" s="62"/>
      <c r="D1454" s="62"/>
      <c r="J1454" s="62"/>
      <c r="R1454" s="573"/>
    </row>
    <row r="1455" spans="1:18" s="51" customFormat="1" ht="12.75" hidden="1" customHeight="1">
      <c r="A1455" s="573"/>
      <c r="B1455" s="62"/>
      <c r="C1455" s="62"/>
      <c r="D1455" s="62"/>
      <c r="J1455" s="62"/>
      <c r="R1455" s="573"/>
    </row>
    <row r="1456" spans="1:18" s="51" customFormat="1" ht="12.75" hidden="1" customHeight="1">
      <c r="A1456" s="573"/>
      <c r="B1456" s="62"/>
      <c r="C1456" s="62"/>
      <c r="D1456" s="62"/>
      <c r="J1456" s="62"/>
      <c r="R1456" s="573"/>
    </row>
    <row r="1457" spans="1:18" s="51" customFormat="1" ht="12.75" hidden="1" customHeight="1">
      <c r="A1457" s="573"/>
      <c r="B1457" s="62"/>
      <c r="C1457" s="62"/>
      <c r="D1457" s="62"/>
      <c r="J1457" s="62"/>
      <c r="R1457" s="573"/>
    </row>
    <row r="1458" spans="1:18" s="51" customFormat="1" ht="12.75" hidden="1" customHeight="1">
      <c r="A1458" s="573"/>
      <c r="B1458" s="62"/>
      <c r="C1458" s="62"/>
      <c r="D1458" s="62"/>
      <c r="J1458" s="62"/>
      <c r="R1458" s="573"/>
    </row>
    <row r="1459" spans="1:18" s="51" customFormat="1" ht="12.75" hidden="1" customHeight="1">
      <c r="A1459" s="573"/>
      <c r="B1459" s="62"/>
      <c r="C1459" s="62"/>
      <c r="D1459" s="62"/>
      <c r="J1459" s="62"/>
      <c r="R1459" s="573"/>
    </row>
    <row r="1460" spans="1:18" s="51" customFormat="1" ht="12.75" hidden="1" customHeight="1">
      <c r="A1460" s="573"/>
      <c r="B1460" s="62"/>
      <c r="C1460" s="62"/>
      <c r="D1460" s="62"/>
      <c r="J1460" s="62"/>
      <c r="R1460" s="573"/>
    </row>
    <row r="1461" spans="1:18" s="51" customFormat="1" ht="12.75" hidden="1" customHeight="1">
      <c r="A1461" s="573"/>
      <c r="B1461" s="62"/>
      <c r="C1461" s="62"/>
      <c r="D1461" s="62"/>
      <c r="J1461" s="62"/>
      <c r="R1461" s="573"/>
    </row>
    <row r="1462" spans="1:18" s="51" customFormat="1" ht="12.75" hidden="1" customHeight="1">
      <c r="A1462" s="573"/>
      <c r="B1462" s="62"/>
      <c r="C1462" s="62"/>
      <c r="D1462" s="62"/>
      <c r="J1462" s="62"/>
      <c r="R1462" s="573"/>
    </row>
    <row r="1463" spans="1:18" s="51" customFormat="1" ht="12.75" hidden="1" customHeight="1">
      <c r="A1463" s="573"/>
      <c r="B1463" s="62"/>
      <c r="C1463" s="62"/>
      <c r="D1463" s="62"/>
      <c r="J1463" s="62"/>
      <c r="R1463" s="573"/>
    </row>
    <row r="1464" spans="1:18" s="51" customFormat="1" ht="12.75" hidden="1" customHeight="1">
      <c r="A1464" s="573"/>
      <c r="B1464" s="62"/>
      <c r="C1464" s="62"/>
      <c r="D1464" s="62"/>
      <c r="J1464" s="62"/>
      <c r="R1464" s="573"/>
    </row>
    <row r="1465" spans="1:18" s="51" customFormat="1" ht="12.75" hidden="1" customHeight="1">
      <c r="A1465" s="573"/>
      <c r="B1465" s="62"/>
      <c r="C1465" s="62"/>
      <c r="D1465" s="62"/>
      <c r="J1465" s="62"/>
      <c r="R1465" s="573"/>
    </row>
    <row r="1466" spans="1:18" s="51" customFormat="1" ht="12.75" hidden="1" customHeight="1">
      <c r="A1466" s="573"/>
      <c r="B1466" s="62"/>
      <c r="C1466" s="62"/>
      <c r="D1466" s="62"/>
      <c r="J1466" s="62"/>
      <c r="R1466" s="573"/>
    </row>
    <row r="1467" spans="1:18" s="51" customFormat="1" ht="12.75" hidden="1" customHeight="1">
      <c r="A1467" s="573"/>
      <c r="B1467" s="62"/>
      <c r="C1467" s="62"/>
      <c r="D1467" s="62"/>
      <c r="J1467" s="62"/>
      <c r="R1467" s="573"/>
    </row>
    <row r="1468" spans="1:18" s="51" customFormat="1" ht="12.75" hidden="1" customHeight="1">
      <c r="A1468" s="573"/>
      <c r="B1468" s="62"/>
      <c r="C1468" s="62"/>
      <c r="D1468" s="62"/>
      <c r="J1468" s="62"/>
      <c r="R1468" s="573"/>
    </row>
    <row r="1469" spans="1:18" s="51" customFormat="1" ht="12.75" hidden="1" customHeight="1">
      <c r="A1469" s="573"/>
      <c r="B1469" s="62"/>
      <c r="C1469" s="62"/>
      <c r="D1469" s="62"/>
      <c r="J1469" s="62"/>
      <c r="R1469" s="573"/>
    </row>
    <row r="1470" spans="1:18" s="51" customFormat="1" ht="12.75" hidden="1" customHeight="1">
      <c r="A1470" s="573"/>
      <c r="B1470" s="62"/>
      <c r="C1470" s="62"/>
      <c r="D1470" s="62"/>
      <c r="J1470" s="62"/>
      <c r="R1470" s="573"/>
    </row>
    <row r="1471" spans="1:18" s="51" customFormat="1" ht="12.75" hidden="1" customHeight="1">
      <c r="A1471" s="573"/>
      <c r="B1471" s="62"/>
      <c r="C1471" s="62"/>
      <c r="D1471" s="62"/>
      <c r="J1471" s="62"/>
      <c r="R1471" s="573"/>
    </row>
    <row r="1472" spans="1:18" s="51" customFormat="1" ht="12.75" hidden="1" customHeight="1">
      <c r="A1472" s="573"/>
      <c r="B1472" s="62"/>
      <c r="C1472" s="62"/>
      <c r="D1472" s="62"/>
      <c r="J1472" s="62"/>
      <c r="R1472" s="573"/>
    </row>
    <row r="1473" spans="1:18" s="51" customFormat="1" ht="12.75" hidden="1" customHeight="1">
      <c r="A1473" s="573"/>
      <c r="B1473" s="62"/>
      <c r="C1473" s="62"/>
      <c r="D1473" s="62"/>
      <c r="J1473" s="62"/>
      <c r="R1473" s="573"/>
    </row>
    <row r="1474" spans="1:18" s="51" customFormat="1" ht="12.75" hidden="1" customHeight="1">
      <c r="A1474" s="573"/>
      <c r="B1474" s="62"/>
      <c r="C1474" s="62"/>
      <c r="D1474" s="62"/>
      <c r="J1474" s="62"/>
      <c r="R1474" s="573"/>
    </row>
    <row r="1475" spans="1:18" s="51" customFormat="1" ht="12.75" hidden="1" customHeight="1">
      <c r="A1475" s="573"/>
      <c r="B1475" s="62"/>
      <c r="C1475" s="62"/>
      <c r="D1475" s="62"/>
      <c r="J1475" s="62"/>
      <c r="R1475" s="573"/>
    </row>
    <row r="1476" spans="1:18" s="51" customFormat="1" ht="12.75" hidden="1" customHeight="1">
      <c r="A1476" s="573"/>
      <c r="B1476" s="62"/>
      <c r="C1476" s="62"/>
      <c r="D1476" s="62"/>
      <c r="J1476" s="62"/>
      <c r="R1476" s="573"/>
    </row>
    <row r="1477" spans="1:18" s="51" customFormat="1" ht="12.75" hidden="1" customHeight="1">
      <c r="A1477" s="573"/>
      <c r="B1477" s="62"/>
      <c r="C1477" s="62"/>
      <c r="D1477" s="62"/>
      <c r="J1477" s="62"/>
      <c r="R1477" s="573"/>
    </row>
    <row r="1478" spans="1:18" s="51" customFormat="1" ht="12.75" hidden="1" customHeight="1">
      <c r="A1478" s="573"/>
      <c r="B1478" s="62"/>
      <c r="C1478" s="62"/>
      <c r="D1478" s="62"/>
      <c r="J1478" s="62"/>
      <c r="R1478" s="573"/>
    </row>
    <row r="1479" spans="1:18" s="51" customFormat="1" ht="12.75" hidden="1" customHeight="1">
      <c r="A1479" s="573"/>
      <c r="B1479" s="62"/>
      <c r="C1479" s="62"/>
      <c r="D1479" s="62"/>
      <c r="J1479" s="62"/>
      <c r="R1479" s="573"/>
    </row>
    <row r="1480" spans="1:18" s="51" customFormat="1" ht="12.75" hidden="1" customHeight="1">
      <c r="A1480" s="573"/>
      <c r="B1480" s="62"/>
      <c r="C1480" s="62"/>
      <c r="D1480" s="62"/>
      <c r="J1480" s="62"/>
      <c r="R1480" s="573"/>
    </row>
    <row r="1481" spans="1:18" s="51" customFormat="1" ht="12.75" hidden="1" customHeight="1">
      <c r="A1481" s="573"/>
      <c r="B1481" s="62"/>
      <c r="C1481" s="62"/>
      <c r="D1481" s="62"/>
      <c r="J1481" s="62"/>
      <c r="R1481" s="573"/>
    </row>
    <row r="1482" spans="1:18" s="51" customFormat="1" ht="12.75" hidden="1" customHeight="1">
      <c r="A1482" s="573"/>
      <c r="B1482" s="62"/>
      <c r="C1482" s="62"/>
      <c r="D1482" s="62"/>
      <c r="J1482" s="62"/>
      <c r="R1482" s="573"/>
    </row>
    <row r="1483" spans="1:18" s="51" customFormat="1" ht="12.75" hidden="1" customHeight="1">
      <c r="A1483" s="573"/>
      <c r="B1483" s="62"/>
      <c r="C1483" s="62"/>
      <c r="D1483" s="62"/>
      <c r="J1483" s="62"/>
      <c r="R1483" s="573"/>
    </row>
    <row r="1484" spans="1:18" s="51" customFormat="1" ht="12.75" hidden="1" customHeight="1">
      <c r="A1484" s="573"/>
      <c r="B1484" s="62"/>
      <c r="C1484" s="62"/>
      <c r="D1484" s="62"/>
      <c r="J1484" s="62"/>
      <c r="R1484" s="573"/>
    </row>
    <row r="1485" spans="1:18" s="51" customFormat="1" ht="12.75" hidden="1" customHeight="1">
      <c r="A1485" s="573"/>
      <c r="B1485" s="62"/>
      <c r="C1485" s="62"/>
      <c r="D1485" s="62"/>
      <c r="J1485" s="62"/>
      <c r="R1485" s="573"/>
    </row>
    <row r="1486" spans="1:18" s="51" customFormat="1" ht="12.75" hidden="1" customHeight="1">
      <c r="A1486" s="573"/>
      <c r="B1486" s="62"/>
      <c r="C1486" s="62"/>
      <c r="D1486" s="62"/>
      <c r="J1486" s="62"/>
      <c r="R1486" s="573"/>
    </row>
    <row r="1487" spans="1:18" s="51" customFormat="1" ht="12.75" hidden="1" customHeight="1">
      <c r="A1487" s="573"/>
      <c r="B1487" s="62"/>
      <c r="C1487" s="62"/>
      <c r="D1487" s="62"/>
      <c r="J1487" s="62"/>
      <c r="R1487" s="573"/>
    </row>
    <row r="1488" spans="1:18" s="51" customFormat="1" ht="12.75" hidden="1" customHeight="1">
      <c r="A1488" s="573"/>
      <c r="B1488" s="62"/>
      <c r="C1488" s="62"/>
      <c r="D1488" s="62"/>
      <c r="J1488" s="62"/>
      <c r="R1488" s="573"/>
    </row>
    <row r="1489" spans="1:18" s="51" customFormat="1" ht="12.75" hidden="1" customHeight="1">
      <c r="A1489" s="573"/>
      <c r="B1489" s="62"/>
      <c r="C1489" s="62"/>
      <c r="D1489" s="62"/>
      <c r="J1489" s="62"/>
      <c r="R1489" s="573"/>
    </row>
    <row r="1490" spans="1:18" s="51" customFormat="1" ht="12.75" hidden="1" customHeight="1">
      <c r="A1490" s="573"/>
      <c r="B1490" s="62"/>
      <c r="C1490" s="62"/>
      <c r="D1490" s="62"/>
      <c r="J1490" s="62"/>
      <c r="R1490" s="573"/>
    </row>
    <row r="1491" spans="1:18" s="51" customFormat="1" ht="12.75" hidden="1" customHeight="1">
      <c r="A1491" s="573"/>
      <c r="B1491" s="62"/>
      <c r="C1491" s="62"/>
      <c r="D1491" s="62"/>
      <c r="J1491" s="62"/>
      <c r="R1491" s="573"/>
    </row>
    <row r="1492" spans="1:18" s="51" customFormat="1" ht="12.75" hidden="1" customHeight="1">
      <c r="A1492" s="573"/>
      <c r="B1492" s="62"/>
      <c r="C1492" s="62"/>
      <c r="D1492" s="62"/>
      <c r="J1492" s="62"/>
      <c r="R1492" s="573"/>
    </row>
    <row r="1493" spans="1:18" s="51" customFormat="1" ht="12.75" hidden="1" customHeight="1">
      <c r="A1493" s="573"/>
      <c r="B1493" s="62"/>
      <c r="C1493" s="62"/>
      <c r="D1493" s="62"/>
      <c r="J1493" s="62"/>
      <c r="R1493" s="573"/>
    </row>
    <row r="1494" spans="1:18" s="51" customFormat="1" ht="12.75" hidden="1" customHeight="1">
      <c r="A1494" s="573"/>
      <c r="B1494" s="62"/>
      <c r="C1494" s="62"/>
      <c r="D1494" s="62"/>
      <c r="J1494" s="62"/>
      <c r="R1494" s="573"/>
    </row>
    <row r="1495" spans="1:18" s="51" customFormat="1" ht="12.75" hidden="1" customHeight="1">
      <c r="A1495" s="573"/>
      <c r="B1495" s="62"/>
      <c r="C1495" s="62"/>
      <c r="D1495" s="62"/>
      <c r="J1495" s="62"/>
      <c r="R1495" s="573"/>
    </row>
    <row r="1496" spans="1:18" s="51" customFormat="1" ht="12.75" hidden="1" customHeight="1">
      <c r="A1496" s="573"/>
      <c r="B1496" s="62"/>
      <c r="C1496" s="62"/>
      <c r="D1496" s="62"/>
      <c r="J1496" s="62"/>
      <c r="R1496" s="573"/>
    </row>
    <row r="1497" spans="1:18" s="51" customFormat="1" ht="12.75" hidden="1" customHeight="1">
      <c r="A1497" s="573"/>
      <c r="B1497" s="62"/>
      <c r="C1497" s="62"/>
      <c r="D1497" s="62"/>
      <c r="J1497" s="62"/>
      <c r="R1497" s="573"/>
    </row>
    <row r="1498" spans="1:18" s="51" customFormat="1" ht="12.75" hidden="1" customHeight="1">
      <c r="A1498" s="573"/>
      <c r="B1498" s="62"/>
      <c r="C1498" s="62"/>
      <c r="D1498" s="62"/>
      <c r="J1498" s="62"/>
      <c r="R1498" s="573"/>
    </row>
    <row r="1499" spans="1:18" s="51" customFormat="1" ht="12.75" hidden="1" customHeight="1">
      <c r="A1499" s="573"/>
      <c r="B1499" s="62"/>
      <c r="C1499" s="62"/>
      <c r="D1499" s="62"/>
      <c r="J1499" s="62"/>
      <c r="R1499" s="573"/>
    </row>
    <row r="1500" spans="1:18" s="51" customFormat="1" ht="12.75" hidden="1" customHeight="1">
      <c r="A1500" s="573"/>
      <c r="B1500" s="62"/>
      <c r="C1500" s="62"/>
      <c r="D1500" s="62"/>
      <c r="J1500" s="62"/>
      <c r="R1500" s="573"/>
    </row>
    <row r="1501" spans="1:18" s="51" customFormat="1" ht="12.75" hidden="1" customHeight="1">
      <c r="A1501" s="573"/>
      <c r="B1501" s="62"/>
      <c r="C1501" s="62"/>
      <c r="D1501" s="62"/>
      <c r="J1501" s="62"/>
      <c r="R1501" s="573"/>
    </row>
    <row r="1502" spans="1:18" s="51" customFormat="1" ht="12.75" hidden="1" customHeight="1">
      <c r="A1502" s="573"/>
      <c r="B1502" s="62"/>
      <c r="C1502" s="62"/>
      <c r="D1502" s="62"/>
      <c r="J1502" s="62"/>
      <c r="R1502" s="573"/>
    </row>
    <row r="1503" spans="1:18" s="51" customFormat="1" ht="12.75" hidden="1" customHeight="1">
      <c r="A1503" s="573"/>
      <c r="B1503" s="62"/>
      <c r="C1503" s="62"/>
      <c r="D1503" s="62"/>
      <c r="J1503" s="62"/>
      <c r="R1503" s="573"/>
    </row>
    <row r="1504" spans="1:18" s="51" customFormat="1" ht="12.75" hidden="1" customHeight="1">
      <c r="A1504" s="573"/>
      <c r="B1504" s="62"/>
      <c r="C1504" s="62"/>
      <c r="D1504" s="62"/>
      <c r="J1504" s="62"/>
      <c r="R1504" s="573"/>
    </row>
    <row r="1505" spans="1:18" s="51" customFormat="1" ht="12.75" hidden="1" customHeight="1">
      <c r="A1505" s="573"/>
      <c r="B1505" s="62"/>
      <c r="C1505" s="62"/>
      <c r="D1505" s="62"/>
      <c r="J1505" s="62"/>
      <c r="R1505" s="573"/>
    </row>
    <row r="1506" spans="1:18" s="51" customFormat="1" ht="12.75" hidden="1" customHeight="1">
      <c r="A1506" s="573"/>
      <c r="B1506" s="62"/>
      <c r="C1506" s="62"/>
      <c r="D1506" s="62"/>
      <c r="J1506" s="62"/>
      <c r="R1506" s="573"/>
    </row>
    <row r="1507" spans="1:18" s="51" customFormat="1" ht="12.75" hidden="1" customHeight="1">
      <c r="A1507" s="573"/>
      <c r="B1507" s="62"/>
      <c r="C1507" s="62"/>
      <c r="D1507" s="62"/>
      <c r="J1507" s="62"/>
      <c r="R1507" s="573"/>
    </row>
    <row r="1508" spans="1:18" s="51" customFormat="1" ht="12.75" hidden="1" customHeight="1">
      <c r="A1508" s="573"/>
      <c r="B1508" s="62"/>
      <c r="C1508" s="62"/>
      <c r="D1508" s="62"/>
      <c r="J1508" s="62"/>
      <c r="R1508" s="573"/>
    </row>
    <row r="1509" spans="1:18" s="51" customFormat="1" ht="12.75" hidden="1" customHeight="1">
      <c r="A1509" s="573"/>
      <c r="B1509" s="62"/>
      <c r="C1509" s="62"/>
      <c r="D1509" s="62"/>
      <c r="J1509" s="62"/>
      <c r="R1509" s="573"/>
    </row>
    <row r="1510" spans="1:18" s="51" customFormat="1" ht="12.75" hidden="1" customHeight="1">
      <c r="A1510" s="573"/>
      <c r="B1510" s="62"/>
      <c r="C1510" s="62"/>
      <c r="D1510" s="62"/>
      <c r="J1510" s="62"/>
      <c r="R1510" s="573"/>
    </row>
    <row r="1511" spans="1:18" s="51" customFormat="1" ht="12.75" hidden="1" customHeight="1">
      <c r="A1511" s="573"/>
      <c r="B1511" s="62"/>
      <c r="C1511" s="62"/>
      <c r="D1511" s="62"/>
      <c r="J1511" s="62"/>
      <c r="R1511" s="573"/>
    </row>
    <row r="1512" spans="1:18" s="51" customFormat="1" ht="12.75" hidden="1" customHeight="1">
      <c r="A1512" s="573"/>
      <c r="B1512" s="62"/>
      <c r="C1512" s="62"/>
      <c r="D1512" s="62"/>
      <c r="J1512" s="62"/>
      <c r="R1512" s="573"/>
    </row>
    <row r="1513" spans="1:18" s="51" customFormat="1" ht="12.75" hidden="1" customHeight="1">
      <c r="A1513" s="573"/>
      <c r="B1513" s="62"/>
      <c r="C1513" s="62"/>
      <c r="D1513" s="62"/>
      <c r="J1513" s="62"/>
      <c r="R1513" s="573"/>
    </row>
    <row r="1514" spans="1:18" s="51" customFormat="1" ht="12.75" hidden="1" customHeight="1">
      <c r="A1514" s="573"/>
      <c r="B1514" s="62"/>
      <c r="C1514" s="62"/>
      <c r="D1514" s="62"/>
      <c r="J1514" s="62"/>
      <c r="R1514" s="573"/>
    </row>
    <row r="1515" spans="1:18" s="51" customFormat="1" ht="12.75" hidden="1" customHeight="1">
      <c r="A1515" s="573"/>
      <c r="B1515" s="62"/>
      <c r="C1515" s="62"/>
      <c r="D1515" s="62"/>
      <c r="J1515" s="62"/>
      <c r="R1515" s="573"/>
    </row>
    <row r="1516" spans="1:18" s="51" customFormat="1" ht="12.75" hidden="1" customHeight="1">
      <c r="A1516" s="573"/>
      <c r="B1516" s="62"/>
      <c r="C1516" s="62"/>
      <c r="D1516" s="62"/>
      <c r="J1516" s="62"/>
      <c r="R1516" s="573"/>
    </row>
    <row r="1517" spans="1:18" s="51" customFormat="1" ht="12.75" hidden="1" customHeight="1">
      <c r="A1517" s="573"/>
      <c r="B1517" s="62"/>
      <c r="C1517" s="62"/>
      <c r="D1517" s="62"/>
      <c r="J1517" s="62"/>
      <c r="R1517" s="573"/>
    </row>
    <row r="1518" spans="1:18" s="51" customFormat="1" ht="12.75" hidden="1" customHeight="1">
      <c r="A1518" s="573"/>
      <c r="B1518" s="62"/>
      <c r="C1518" s="62"/>
      <c r="D1518" s="62"/>
      <c r="J1518" s="62"/>
      <c r="R1518" s="573"/>
    </row>
    <row r="1519" spans="1:18" s="51" customFormat="1" ht="12.75" hidden="1" customHeight="1">
      <c r="A1519" s="573"/>
      <c r="B1519" s="62"/>
      <c r="C1519" s="62"/>
      <c r="D1519" s="62"/>
      <c r="J1519" s="62"/>
      <c r="R1519" s="573"/>
    </row>
    <row r="1520" spans="1:18" s="51" customFormat="1" ht="12.75" hidden="1" customHeight="1">
      <c r="A1520" s="573"/>
      <c r="B1520" s="62"/>
      <c r="C1520" s="62"/>
      <c r="D1520" s="62"/>
      <c r="J1520" s="62"/>
      <c r="R1520" s="573"/>
    </row>
    <row r="1521" spans="1:18" s="51" customFormat="1" ht="12.75" hidden="1" customHeight="1">
      <c r="A1521" s="573"/>
      <c r="B1521" s="62"/>
      <c r="C1521" s="62"/>
      <c r="D1521" s="62"/>
      <c r="J1521" s="62"/>
      <c r="R1521" s="573"/>
    </row>
    <row r="1522" spans="1:18" s="51" customFormat="1" ht="12.75" hidden="1" customHeight="1">
      <c r="A1522" s="573"/>
      <c r="B1522" s="62"/>
      <c r="C1522" s="62"/>
      <c r="D1522" s="62"/>
      <c r="J1522" s="62"/>
      <c r="R1522" s="573"/>
    </row>
    <row r="1523" spans="1:18" s="51" customFormat="1" ht="12.75" hidden="1" customHeight="1">
      <c r="A1523" s="573"/>
      <c r="B1523" s="62"/>
      <c r="C1523" s="62"/>
      <c r="D1523" s="62"/>
      <c r="J1523" s="62"/>
      <c r="R1523" s="573"/>
    </row>
    <row r="1524" spans="1:18" s="51" customFormat="1" ht="12.75" hidden="1" customHeight="1">
      <c r="A1524" s="573"/>
      <c r="B1524" s="62"/>
      <c r="C1524" s="62"/>
      <c r="D1524" s="62"/>
      <c r="J1524" s="62"/>
      <c r="R1524" s="573"/>
    </row>
    <row r="1525" spans="1:18" s="51" customFormat="1" ht="12.75" hidden="1" customHeight="1">
      <c r="A1525" s="573"/>
      <c r="B1525" s="62"/>
      <c r="C1525" s="62"/>
      <c r="D1525" s="62"/>
      <c r="J1525" s="62"/>
      <c r="R1525" s="573"/>
    </row>
    <row r="1526" spans="1:18" s="51" customFormat="1" ht="12.75" hidden="1" customHeight="1">
      <c r="A1526" s="573"/>
      <c r="B1526" s="62"/>
      <c r="C1526" s="62"/>
      <c r="D1526" s="62"/>
      <c r="J1526" s="62"/>
      <c r="R1526" s="573"/>
    </row>
    <row r="1527" spans="1:18" s="51" customFormat="1" ht="12.75" hidden="1" customHeight="1">
      <c r="A1527" s="573"/>
      <c r="B1527" s="62"/>
      <c r="C1527" s="62"/>
      <c r="D1527" s="62"/>
      <c r="J1527" s="62"/>
      <c r="R1527" s="573"/>
    </row>
    <row r="1528" spans="1:18" s="51" customFormat="1" ht="12.75" hidden="1" customHeight="1">
      <c r="A1528" s="573"/>
      <c r="B1528" s="62"/>
      <c r="C1528" s="62"/>
      <c r="D1528" s="62"/>
      <c r="J1528" s="62"/>
      <c r="R1528" s="573"/>
    </row>
    <row r="1529" spans="1:18" s="51" customFormat="1" ht="12.75" hidden="1" customHeight="1">
      <c r="A1529" s="573"/>
      <c r="B1529" s="62"/>
      <c r="C1529" s="62"/>
      <c r="D1529" s="62"/>
      <c r="J1529" s="62"/>
      <c r="R1529" s="573"/>
    </row>
    <row r="1530" spans="1:18" s="51" customFormat="1" ht="12.75" hidden="1" customHeight="1">
      <c r="A1530" s="573"/>
      <c r="B1530" s="62"/>
      <c r="C1530" s="62"/>
      <c r="D1530" s="62"/>
      <c r="J1530" s="62"/>
      <c r="R1530" s="573"/>
    </row>
    <row r="1531" spans="1:18" s="51" customFormat="1" ht="12.75" hidden="1" customHeight="1">
      <c r="A1531" s="573"/>
      <c r="B1531" s="62"/>
      <c r="C1531" s="62"/>
      <c r="D1531" s="62"/>
      <c r="J1531" s="62"/>
      <c r="R1531" s="573"/>
    </row>
    <row r="1532" spans="1:18" s="51" customFormat="1" ht="12.75" hidden="1" customHeight="1">
      <c r="A1532" s="573"/>
      <c r="B1532" s="62"/>
      <c r="C1532" s="62"/>
      <c r="D1532" s="62"/>
      <c r="J1532" s="62"/>
      <c r="R1532" s="573"/>
    </row>
    <row r="1533" spans="1:18" s="51" customFormat="1" ht="12.75" hidden="1" customHeight="1">
      <c r="A1533" s="573"/>
      <c r="B1533" s="62"/>
      <c r="C1533" s="62"/>
      <c r="D1533" s="62"/>
      <c r="J1533" s="62"/>
      <c r="R1533" s="573"/>
    </row>
    <row r="1534" spans="1:18" s="51" customFormat="1" ht="12.75" hidden="1" customHeight="1">
      <c r="A1534" s="573"/>
      <c r="B1534" s="62"/>
      <c r="C1534" s="62"/>
      <c r="D1534" s="62"/>
      <c r="J1534" s="62"/>
      <c r="R1534" s="573"/>
    </row>
    <row r="1535" spans="1:18" s="51" customFormat="1" ht="12.75" hidden="1" customHeight="1">
      <c r="A1535" s="573"/>
      <c r="B1535" s="62"/>
      <c r="C1535" s="62"/>
      <c r="D1535" s="62"/>
      <c r="J1535" s="62"/>
      <c r="R1535" s="573"/>
    </row>
    <row r="1536" spans="1:18" s="51" customFormat="1" ht="12.75" hidden="1" customHeight="1">
      <c r="A1536" s="573"/>
      <c r="B1536" s="62"/>
      <c r="C1536" s="62"/>
      <c r="D1536" s="62"/>
      <c r="J1536" s="62"/>
      <c r="R1536" s="573"/>
    </row>
    <row r="1537" spans="1:18" s="51" customFormat="1" ht="12.75" hidden="1" customHeight="1">
      <c r="A1537" s="573"/>
      <c r="B1537" s="62"/>
      <c r="C1537" s="62"/>
      <c r="D1537" s="62"/>
      <c r="J1537" s="62"/>
      <c r="R1537" s="573"/>
    </row>
    <row r="1538" spans="1:18" s="51" customFormat="1" ht="12.75" hidden="1" customHeight="1">
      <c r="A1538" s="573"/>
      <c r="B1538" s="62"/>
      <c r="C1538" s="62"/>
      <c r="D1538" s="62"/>
      <c r="J1538" s="62"/>
      <c r="R1538" s="573"/>
    </row>
    <row r="1539" spans="1:18" s="51" customFormat="1" ht="12.75" hidden="1" customHeight="1">
      <c r="A1539" s="573"/>
      <c r="B1539" s="62"/>
      <c r="C1539" s="62"/>
      <c r="D1539" s="62"/>
      <c r="J1539" s="62"/>
      <c r="R1539" s="573"/>
    </row>
    <row r="1540" spans="1:18" s="51" customFormat="1" ht="12.75" hidden="1" customHeight="1">
      <c r="A1540" s="573"/>
      <c r="B1540" s="62"/>
      <c r="C1540" s="62"/>
      <c r="D1540" s="62"/>
      <c r="J1540" s="62"/>
      <c r="R1540" s="573"/>
    </row>
    <row r="1541" spans="1:18" s="51" customFormat="1" ht="12.75" hidden="1" customHeight="1">
      <c r="A1541" s="573"/>
      <c r="B1541" s="62"/>
      <c r="C1541" s="62"/>
      <c r="D1541" s="62"/>
      <c r="J1541" s="62"/>
      <c r="R1541" s="573"/>
    </row>
    <row r="1542" spans="1:18" s="51" customFormat="1" ht="12.75" hidden="1" customHeight="1">
      <c r="A1542" s="573"/>
      <c r="B1542" s="62"/>
      <c r="C1542" s="62"/>
      <c r="D1542" s="62"/>
      <c r="J1542" s="62"/>
      <c r="R1542" s="573"/>
    </row>
    <row r="1543" spans="1:18" s="51" customFormat="1" ht="12.75" hidden="1" customHeight="1">
      <c r="A1543" s="573"/>
      <c r="B1543" s="62"/>
      <c r="C1543" s="62"/>
      <c r="D1543" s="62"/>
      <c r="J1543" s="62"/>
      <c r="R1543" s="573"/>
    </row>
    <row r="1544" spans="1:18" s="51" customFormat="1" ht="12.75" hidden="1" customHeight="1">
      <c r="A1544" s="573"/>
      <c r="B1544" s="62"/>
      <c r="C1544" s="62"/>
      <c r="D1544" s="62"/>
      <c r="J1544" s="62"/>
      <c r="R1544" s="573"/>
    </row>
    <row r="1545" spans="1:18" s="51" customFormat="1" ht="12.75" hidden="1" customHeight="1">
      <c r="A1545" s="573"/>
      <c r="B1545" s="62"/>
      <c r="C1545" s="62"/>
      <c r="D1545" s="62"/>
      <c r="J1545" s="62"/>
      <c r="R1545" s="573"/>
    </row>
    <row r="1546" spans="1:18" s="51" customFormat="1" ht="12.75" hidden="1" customHeight="1">
      <c r="A1546" s="573"/>
      <c r="B1546" s="62"/>
      <c r="C1546" s="62"/>
      <c r="D1546" s="62"/>
      <c r="J1546" s="62"/>
      <c r="R1546" s="573"/>
    </row>
    <row r="1547" spans="1:18" s="51" customFormat="1" ht="12.75" hidden="1" customHeight="1">
      <c r="A1547" s="573"/>
      <c r="B1547" s="62"/>
      <c r="C1547" s="62"/>
      <c r="D1547" s="62"/>
      <c r="J1547" s="62"/>
      <c r="R1547" s="573"/>
    </row>
    <row r="1548" spans="1:18" s="51" customFormat="1" ht="12.75" hidden="1" customHeight="1">
      <c r="A1548" s="573"/>
      <c r="B1548" s="62"/>
      <c r="C1548" s="62"/>
      <c r="D1548" s="62"/>
      <c r="J1548" s="62"/>
      <c r="R1548" s="573"/>
    </row>
    <row r="1549" spans="1:18" s="51" customFormat="1" ht="12.75" hidden="1" customHeight="1">
      <c r="A1549" s="573"/>
      <c r="B1549" s="62"/>
      <c r="C1549" s="62"/>
      <c r="D1549" s="62"/>
      <c r="J1549" s="62"/>
      <c r="R1549" s="573"/>
    </row>
    <row r="1550" spans="1:18" s="51" customFormat="1" ht="12.75" hidden="1" customHeight="1">
      <c r="A1550" s="573"/>
      <c r="B1550" s="62"/>
      <c r="C1550" s="62"/>
      <c r="D1550" s="62"/>
      <c r="J1550" s="62"/>
      <c r="R1550" s="573"/>
    </row>
    <row r="1551" spans="1:18" s="51" customFormat="1" ht="12.75" hidden="1" customHeight="1">
      <c r="A1551" s="573"/>
      <c r="B1551" s="62"/>
      <c r="C1551" s="62"/>
      <c r="D1551" s="62"/>
      <c r="J1551" s="62"/>
      <c r="R1551" s="573"/>
    </row>
    <row r="1552" spans="1:18" s="51" customFormat="1" ht="12.75" hidden="1" customHeight="1">
      <c r="A1552" s="573"/>
      <c r="B1552" s="62"/>
      <c r="C1552" s="62"/>
      <c r="D1552" s="62"/>
      <c r="J1552" s="62"/>
      <c r="R1552" s="573"/>
    </row>
    <row r="1553" spans="1:18" s="51" customFormat="1" ht="12.75" hidden="1" customHeight="1">
      <c r="A1553" s="573"/>
      <c r="B1553" s="62"/>
      <c r="C1553" s="62"/>
      <c r="D1553" s="62"/>
      <c r="J1553" s="62"/>
      <c r="R1553" s="573"/>
    </row>
    <row r="1554" spans="1:18" s="51" customFormat="1" ht="12.75" hidden="1" customHeight="1">
      <c r="A1554" s="573"/>
      <c r="B1554" s="62"/>
      <c r="C1554" s="62"/>
      <c r="D1554" s="62"/>
      <c r="J1554" s="62"/>
      <c r="R1554" s="573"/>
    </row>
    <row r="1555" spans="1:18" s="51" customFormat="1" ht="12.75" hidden="1" customHeight="1">
      <c r="A1555" s="573"/>
      <c r="B1555" s="62"/>
      <c r="C1555" s="62"/>
      <c r="D1555" s="62"/>
      <c r="J1555" s="62"/>
      <c r="R1555" s="573"/>
    </row>
    <row r="1556" spans="1:18" s="51" customFormat="1" ht="12.75" hidden="1" customHeight="1">
      <c r="A1556" s="573"/>
      <c r="B1556" s="62"/>
      <c r="C1556" s="62"/>
      <c r="D1556" s="62"/>
      <c r="J1556" s="62"/>
      <c r="R1556" s="573"/>
    </row>
    <row r="1557" spans="1:18" s="51" customFormat="1" ht="12.75" hidden="1" customHeight="1">
      <c r="A1557" s="573"/>
      <c r="B1557" s="62"/>
      <c r="C1557" s="62"/>
      <c r="D1557" s="62"/>
      <c r="J1557" s="62"/>
      <c r="R1557" s="573"/>
    </row>
    <row r="1558" spans="1:18" s="51" customFormat="1" ht="12.75" hidden="1" customHeight="1">
      <c r="A1558" s="573"/>
      <c r="B1558" s="62"/>
      <c r="C1558" s="62"/>
      <c r="D1558" s="62"/>
      <c r="J1558" s="62"/>
      <c r="R1558" s="573"/>
    </row>
    <row r="1559" spans="1:18" s="51" customFormat="1" ht="12.75" hidden="1" customHeight="1">
      <c r="A1559" s="573"/>
      <c r="B1559" s="62"/>
      <c r="C1559" s="62"/>
      <c r="D1559" s="62"/>
      <c r="J1559" s="62"/>
      <c r="R1559" s="573"/>
    </row>
    <row r="1560" spans="1:18" s="51" customFormat="1" ht="12.75" hidden="1" customHeight="1">
      <c r="A1560" s="573"/>
      <c r="B1560" s="62"/>
      <c r="C1560" s="62"/>
      <c r="D1560" s="62"/>
      <c r="J1560" s="62"/>
      <c r="R1560" s="573"/>
    </row>
    <row r="1561" spans="1:18" s="51" customFormat="1" ht="12.75" hidden="1" customHeight="1">
      <c r="A1561" s="573"/>
      <c r="B1561" s="62"/>
      <c r="C1561" s="62"/>
      <c r="D1561" s="62"/>
      <c r="J1561" s="62"/>
      <c r="R1561" s="573"/>
    </row>
    <row r="1562" spans="1:18" s="51" customFormat="1" ht="12.75" hidden="1" customHeight="1">
      <c r="A1562" s="573"/>
      <c r="B1562" s="62"/>
      <c r="C1562" s="62"/>
      <c r="D1562" s="62"/>
      <c r="J1562" s="62"/>
      <c r="R1562" s="573"/>
    </row>
    <row r="1563" spans="1:18" s="51" customFormat="1" ht="12.75" hidden="1" customHeight="1">
      <c r="A1563" s="573"/>
      <c r="B1563" s="62"/>
      <c r="C1563" s="62"/>
      <c r="D1563" s="62"/>
      <c r="J1563" s="62"/>
      <c r="R1563" s="573"/>
    </row>
    <row r="1564" spans="1:18" s="51" customFormat="1" ht="12.75" hidden="1" customHeight="1">
      <c r="A1564" s="573"/>
      <c r="B1564" s="62"/>
      <c r="C1564" s="62"/>
      <c r="D1564" s="62"/>
      <c r="J1564" s="62"/>
      <c r="R1564" s="573"/>
    </row>
    <row r="1565" spans="1:18" s="51" customFormat="1" ht="12.75" hidden="1" customHeight="1">
      <c r="A1565" s="573"/>
      <c r="B1565" s="62"/>
      <c r="C1565" s="62"/>
      <c r="D1565" s="62"/>
      <c r="J1565" s="62"/>
      <c r="R1565" s="573"/>
    </row>
    <row r="1566" spans="1:18" s="51" customFormat="1" ht="12.75" hidden="1" customHeight="1">
      <c r="A1566" s="573"/>
      <c r="B1566" s="62"/>
      <c r="C1566" s="62"/>
      <c r="D1566" s="62"/>
      <c r="J1566" s="62"/>
      <c r="R1566" s="573"/>
    </row>
    <row r="1567" spans="1:18" s="51" customFormat="1" ht="12.75" hidden="1" customHeight="1">
      <c r="A1567" s="573"/>
      <c r="B1567" s="62"/>
      <c r="C1567" s="62"/>
      <c r="D1567" s="62"/>
      <c r="J1567" s="62"/>
      <c r="R1567" s="573"/>
    </row>
    <row r="1568" spans="1:18" s="51" customFormat="1" ht="12.75" hidden="1" customHeight="1">
      <c r="A1568" s="573"/>
      <c r="B1568" s="62"/>
      <c r="C1568" s="62"/>
      <c r="D1568" s="62"/>
      <c r="J1568" s="62"/>
      <c r="R1568" s="573"/>
    </row>
    <row r="1569" spans="1:18" s="51" customFormat="1" ht="12.75" hidden="1" customHeight="1">
      <c r="A1569" s="573"/>
      <c r="B1569" s="62"/>
      <c r="C1569" s="62"/>
      <c r="D1569" s="62"/>
      <c r="J1569" s="62"/>
      <c r="R1569" s="573"/>
    </row>
    <row r="1570" spans="1:18" s="51" customFormat="1" ht="12.75" hidden="1" customHeight="1">
      <c r="A1570" s="573"/>
      <c r="B1570" s="62"/>
      <c r="C1570" s="62"/>
      <c r="D1570" s="62"/>
      <c r="J1570" s="62"/>
      <c r="R1570" s="573"/>
    </row>
    <row r="1571" spans="1:18" s="51" customFormat="1" ht="12.75" hidden="1" customHeight="1">
      <c r="A1571" s="573"/>
      <c r="B1571" s="62"/>
      <c r="C1571" s="62"/>
      <c r="D1571" s="62"/>
      <c r="J1571" s="62"/>
      <c r="R1571" s="573"/>
    </row>
    <row r="1572" spans="1:18" s="51" customFormat="1" ht="12.75" hidden="1" customHeight="1">
      <c r="A1572" s="573"/>
      <c r="B1572" s="62"/>
      <c r="C1572" s="62"/>
      <c r="D1572" s="62"/>
      <c r="J1572" s="62"/>
      <c r="R1572" s="573"/>
    </row>
    <row r="1573" spans="1:18" s="51" customFormat="1" ht="12.75" hidden="1" customHeight="1">
      <c r="A1573" s="573"/>
      <c r="B1573" s="62"/>
      <c r="C1573" s="62"/>
      <c r="D1573" s="62"/>
      <c r="J1573" s="62"/>
      <c r="R1573" s="573"/>
    </row>
    <row r="1574" spans="1:18" s="51" customFormat="1" ht="12.75" hidden="1" customHeight="1">
      <c r="A1574" s="573"/>
      <c r="B1574" s="62"/>
      <c r="C1574" s="62"/>
      <c r="D1574" s="62"/>
      <c r="J1574" s="62"/>
      <c r="R1574" s="573"/>
    </row>
    <row r="1575" spans="1:18" s="51" customFormat="1" ht="12.75" hidden="1" customHeight="1">
      <c r="A1575" s="573"/>
      <c r="B1575" s="62"/>
      <c r="C1575" s="62"/>
      <c r="D1575" s="62"/>
      <c r="J1575" s="62"/>
      <c r="R1575" s="573"/>
    </row>
    <row r="1576" spans="1:18" s="51" customFormat="1" ht="12.75" hidden="1" customHeight="1">
      <c r="A1576" s="573"/>
      <c r="B1576" s="62"/>
      <c r="C1576" s="62"/>
      <c r="D1576" s="62"/>
      <c r="J1576" s="62"/>
      <c r="R1576" s="573"/>
    </row>
    <row r="1577" spans="1:18" s="51" customFormat="1" ht="12.75" hidden="1" customHeight="1">
      <c r="A1577" s="573"/>
      <c r="B1577" s="62"/>
      <c r="C1577" s="62"/>
      <c r="D1577" s="62"/>
      <c r="J1577" s="62"/>
      <c r="R1577" s="573"/>
    </row>
    <row r="1578" spans="1:18" s="51" customFormat="1" ht="12.75" hidden="1" customHeight="1">
      <c r="A1578" s="573"/>
      <c r="B1578" s="62"/>
      <c r="C1578" s="62"/>
      <c r="D1578" s="62"/>
      <c r="J1578" s="62"/>
      <c r="R1578" s="573"/>
    </row>
    <row r="1579" spans="1:18" s="51" customFormat="1" ht="12.75" hidden="1" customHeight="1">
      <c r="A1579" s="573"/>
      <c r="B1579" s="62"/>
      <c r="C1579" s="62"/>
      <c r="D1579" s="62"/>
      <c r="J1579" s="62"/>
      <c r="R1579" s="573"/>
    </row>
    <row r="1580" spans="1:18" s="51" customFormat="1" ht="12.75" hidden="1" customHeight="1">
      <c r="A1580" s="573"/>
      <c r="B1580" s="62"/>
      <c r="C1580" s="62"/>
      <c r="D1580" s="62"/>
      <c r="J1580" s="62"/>
      <c r="R1580" s="573"/>
    </row>
    <row r="1581" spans="1:18" s="51" customFormat="1" ht="12.75" hidden="1" customHeight="1">
      <c r="A1581" s="573"/>
      <c r="B1581" s="62"/>
      <c r="C1581" s="62"/>
      <c r="D1581" s="62"/>
      <c r="J1581" s="62"/>
      <c r="R1581" s="573"/>
    </row>
    <row r="1582" spans="1:18" s="51" customFormat="1" ht="12.75" hidden="1" customHeight="1">
      <c r="A1582" s="573"/>
      <c r="B1582" s="62"/>
      <c r="C1582" s="62"/>
      <c r="D1582" s="62"/>
      <c r="J1582" s="62"/>
      <c r="R1582" s="573"/>
    </row>
    <row r="1583" spans="1:18" s="51" customFormat="1" ht="12.75" hidden="1" customHeight="1">
      <c r="A1583" s="573"/>
      <c r="B1583" s="62"/>
      <c r="C1583" s="62"/>
      <c r="D1583" s="62"/>
      <c r="J1583" s="62"/>
      <c r="R1583" s="573"/>
    </row>
    <row r="1584" spans="1:18" s="51" customFormat="1" ht="12.75" hidden="1" customHeight="1">
      <c r="A1584" s="573"/>
      <c r="B1584" s="62"/>
      <c r="C1584" s="62"/>
      <c r="D1584" s="62"/>
      <c r="J1584" s="62"/>
      <c r="R1584" s="573"/>
    </row>
    <row r="1585" spans="1:18" s="51" customFormat="1" ht="12.75" hidden="1" customHeight="1">
      <c r="A1585" s="573"/>
      <c r="B1585" s="62"/>
      <c r="C1585" s="62"/>
      <c r="D1585" s="62"/>
      <c r="J1585" s="62"/>
      <c r="R1585" s="573"/>
    </row>
    <row r="1586" spans="1:18" s="51" customFormat="1" ht="12.75" hidden="1" customHeight="1">
      <c r="A1586" s="573"/>
      <c r="B1586" s="62"/>
      <c r="C1586" s="62"/>
      <c r="D1586" s="62"/>
      <c r="J1586" s="62"/>
      <c r="R1586" s="573"/>
    </row>
    <row r="1587" spans="1:18" s="51" customFormat="1" ht="12.75" hidden="1" customHeight="1">
      <c r="A1587" s="573"/>
      <c r="B1587" s="62"/>
      <c r="C1587" s="62"/>
      <c r="D1587" s="62"/>
      <c r="J1587" s="62"/>
      <c r="R1587" s="573"/>
    </row>
    <row r="1588" spans="1:18" s="51" customFormat="1" ht="12.75" hidden="1" customHeight="1">
      <c r="A1588" s="573"/>
      <c r="B1588" s="62"/>
      <c r="C1588" s="62"/>
      <c r="D1588" s="62"/>
      <c r="J1588" s="62"/>
      <c r="R1588" s="573"/>
    </row>
    <row r="1589" spans="1:18" s="51" customFormat="1" ht="12.75" hidden="1" customHeight="1">
      <c r="A1589" s="573"/>
      <c r="B1589" s="62"/>
      <c r="C1589" s="62"/>
      <c r="D1589" s="62"/>
      <c r="J1589" s="62"/>
      <c r="R1589" s="573"/>
    </row>
    <row r="1590" spans="1:18" s="51" customFormat="1" ht="12.75" hidden="1" customHeight="1">
      <c r="A1590" s="573"/>
      <c r="B1590" s="62"/>
      <c r="C1590" s="62"/>
      <c r="D1590" s="62"/>
      <c r="J1590" s="62"/>
      <c r="R1590" s="573"/>
    </row>
    <row r="1591" spans="1:18" s="51" customFormat="1" ht="12.75" hidden="1" customHeight="1">
      <c r="A1591" s="573"/>
      <c r="B1591" s="62"/>
      <c r="C1591" s="62"/>
      <c r="D1591" s="62"/>
      <c r="J1591" s="62"/>
      <c r="R1591" s="573"/>
    </row>
    <row r="1592" spans="1:18" s="51" customFormat="1" ht="12.75" hidden="1" customHeight="1">
      <c r="A1592" s="573"/>
      <c r="B1592" s="62"/>
      <c r="C1592" s="62"/>
      <c r="D1592" s="62"/>
      <c r="J1592" s="62"/>
      <c r="R1592" s="573"/>
    </row>
    <row r="1593" spans="1:18" s="51" customFormat="1" ht="12.75" hidden="1" customHeight="1">
      <c r="A1593" s="573"/>
      <c r="B1593" s="62"/>
      <c r="C1593" s="62"/>
      <c r="D1593" s="62"/>
      <c r="J1593" s="62"/>
      <c r="R1593" s="573"/>
    </row>
    <row r="1594" spans="1:18" s="51" customFormat="1" ht="12.75" hidden="1" customHeight="1">
      <c r="A1594" s="573"/>
      <c r="B1594" s="62"/>
      <c r="C1594" s="62"/>
      <c r="D1594" s="62"/>
      <c r="J1594" s="62"/>
      <c r="R1594" s="573"/>
    </row>
    <row r="1595" spans="1:18" s="51" customFormat="1" ht="12.75" hidden="1" customHeight="1">
      <c r="A1595" s="573"/>
      <c r="B1595" s="62"/>
      <c r="C1595" s="62"/>
      <c r="D1595" s="62"/>
      <c r="J1595" s="62"/>
      <c r="R1595" s="573"/>
    </row>
    <row r="1596" spans="1:18" s="51" customFormat="1" ht="12.75" hidden="1" customHeight="1">
      <c r="A1596" s="573"/>
      <c r="B1596" s="62"/>
      <c r="C1596" s="62"/>
      <c r="D1596" s="62"/>
      <c r="J1596" s="62"/>
      <c r="R1596" s="573"/>
    </row>
    <row r="1597" spans="1:18" s="51" customFormat="1" ht="12.75" hidden="1" customHeight="1">
      <c r="A1597" s="573"/>
      <c r="B1597" s="62"/>
      <c r="C1597" s="62"/>
      <c r="D1597" s="62"/>
      <c r="J1597" s="62"/>
      <c r="R1597" s="573"/>
    </row>
    <row r="1598" spans="1:18" s="51" customFormat="1" ht="12.75" hidden="1" customHeight="1">
      <c r="A1598" s="573"/>
      <c r="B1598" s="62"/>
      <c r="C1598" s="62"/>
      <c r="D1598" s="62"/>
      <c r="J1598" s="62"/>
      <c r="R1598" s="573"/>
    </row>
    <row r="1599" spans="1:18" s="51" customFormat="1" ht="12.75" hidden="1" customHeight="1">
      <c r="A1599" s="573"/>
      <c r="B1599" s="62"/>
      <c r="C1599" s="62"/>
      <c r="D1599" s="62"/>
      <c r="J1599" s="62"/>
      <c r="R1599" s="573"/>
    </row>
    <row r="1600" spans="1:18" s="51" customFormat="1" ht="12.75" hidden="1" customHeight="1">
      <c r="A1600" s="573"/>
      <c r="B1600" s="62"/>
      <c r="C1600" s="62"/>
      <c r="D1600" s="62"/>
      <c r="J1600" s="62"/>
      <c r="R1600" s="573"/>
    </row>
    <row r="1601" spans="1:18" s="51" customFormat="1" ht="12.75" hidden="1" customHeight="1">
      <c r="A1601" s="573"/>
      <c r="B1601" s="62"/>
      <c r="C1601" s="62"/>
      <c r="D1601" s="62"/>
      <c r="J1601" s="62"/>
      <c r="R1601" s="573"/>
    </row>
    <row r="1602" spans="1:18" s="51" customFormat="1" ht="12.75" hidden="1" customHeight="1">
      <c r="A1602" s="573"/>
      <c r="B1602" s="62"/>
      <c r="C1602" s="62"/>
      <c r="D1602" s="62"/>
      <c r="J1602" s="62"/>
      <c r="R1602" s="573"/>
    </row>
    <row r="1603" spans="1:18" s="51" customFormat="1" ht="12.75" hidden="1" customHeight="1">
      <c r="A1603" s="573"/>
      <c r="B1603" s="62"/>
      <c r="C1603" s="62"/>
      <c r="D1603" s="62"/>
      <c r="J1603" s="62"/>
      <c r="R1603" s="573"/>
    </row>
    <row r="1604" spans="1:18" s="51" customFormat="1" ht="12.75" hidden="1" customHeight="1">
      <c r="A1604" s="573"/>
      <c r="B1604" s="62"/>
      <c r="C1604" s="62"/>
      <c r="D1604" s="62"/>
      <c r="J1604" s="62"/>
      <c r="R1604" s="573"/>
    </row>
    <row r="1605" spans="1:18" s="51" customFormat="1" ht="12.75" hidden="1" customHeight="1">
      <c r="A1605" s="573"/>
      <c r="B1605" s="62"/>
      <c r="C1605" s="62"/>
      <c r="D1605" s="62"/>
      <c r="J1605" s="62"/>
      <c r="R1605" s="573"/>
    </row>
    <row r="1606" spans="1:18" s="51" customFormat="1" ht="12.75" hidden="1" customHeight="1">
      <c r="A1606" s="573"/>
      <c r="B1606" s="62"/>
      <c r="C1606" s="62"/>
      <c r="D1606" s="62"/>
      <c r="J1606" s="62"/>
      <c r="R1606" s="573"/>
    </row>
    <row r="1607" spans="1:18" s="51" customFormat="1" ht="12.75" hidden="1" customHeight="1">
      <c r="A1607" s="573"/>
      <c r="B1607" s="62"/>
      <c r="C1607" s="62"/>
      <c r="D1607" s="62"/>
      <c r="J1607" s="62"/>
      <c r="R1607" s="573"/>
    </row>
    <row r="1608" spans="1:18" s="51" customFormat="1" ht="12.75" hidden="1" customHeight="1">
      <c r="A1608" s="573"/>
      <c r="B1608" s="62"/>
      <c r="C1608" s="62"/>
      <c r="D1608" s="62"/>
      <c r="J1608" s="62"/>
      <c r="R1608" s="573"/>
    </row>
    <row r="1609" spans="1:18" s="51" customFormat="1" ht="12.75" hidden="1" customHeight="1">
      <c r="A1609" s="573"/>
      <c r="B1609" s="62"/>
      <c r="C1609" s="62"/>
      <c r="D1609" s="62"/>
      <c r="J1609" s="62"/>
      <c r="R1609" s="573"/>
    </row>
    <row r="1610" spans="1:18" s="51" customFormat="1" ht="12.75" hidden="1" customHeight="1">
      <c r="A1610" s="573"/>
      <c r="B1610" s="62"/>
      <c r="C1610" s="62"/>
      <c r="D1610" s="62"/>
      <c r="J1610" s="62"/>
      <c r="R1610" s="573"/>
    </row>
    <row r="1611" spans="1:18" s="51" customFormat="1" ht="12.75" hidden="1" customHeight="1">
      <c r="A1611" s="573"/>
      <c r="B1611" s="62"/>
      <c r="C1611" s="62"/>
      <c r="D1611" s="62"/>
      <c r="J1611" s="62"/>
      <c r="R1611" s="573"/>
    </row>
    <row r="1612" spans="1:18" s="51" customFormat="1" ht="12.75" hidden="1" customHeight="1">
      <c r="A1612" s="573"/>
      <c r="B1612" s="62"/>
      <c r="C1612" s="62"/>
      <c r="D1612" s="62"/>
      <c r="J1612" s="62"/>
      <c r="R1612" s="573"/>
    </row>
    <row r="1613" spans="1:18" s="51" customFormat="1" ht="12.75" hidden="1" customHeight="1">
      <c r="A1613" s="573"/>
      <c r="B1613" s="62"/>
      <c r="C1613" s="62"/>
      <c r="D1613" s="62"/>
      <c r="J1613" s="62"/>
      <c r="R1613" s="573"/>
    </row>
    <row r="1614" spans="1:18" s="51" customFormat="1" ht="12.75" hidden="1" customHeight="1">
      <c r="A1614" s="573"/>
      <c r="B1614" s="62"/>
      <c r="C1614" s="62"/>
      <c r="D1614" s="62"/>
      <c r="J1614" s="62"/>
      <c r="R1614" s="573"/>
    </row>
    <row r="1615" spans="1:18" s="51" customFormat="1" ht="12.75" hidden="1" customHeight="1">
      <c r="A1615" s="573"/>
      <c r="B1615" s="62"/>
      <c r="C1615" s="62"/>
      <c r="D1615" s="62"/>
      <c r="J1615" s="62"/>
      <c r="R1615" s="573"/>
    </row>
    <row r="1616" spans="1:18" s="51" customFormat="1" ht="12.75" hidden="1" customHeight="1">
      <c r="A1616" s="573"/>
      <c r="B1616" s="62"/>
      <c r="C1616" s="62"/>
      <c r="D1616" s="62"/>
      <c r="J1616" s="62"/>
      <c r="R1616" s="573"/>
    </row>
    <row r="1617" spans="1:18" s="51" customFormat="1" ht="12.75" hidden="1" customHeight="1">
      <c r="A1617" s="573"/>
      <c r="B1617" s="62"/>
      <c r="C1617" s="62"/>
      <c r="D1617" s="62"/>
      <c r="J1617" s="62"/>
      <c r="R1617" s="573"/>
    </row>
    <row r="1618" spans="1:18" s="51" customFormat="1" ht="12.75" hidden="1" customHeight="1">
      <c r="A1618" s="573"/>
      <c r="B1618" s="62"/>
      <c r="C1618" s="62"/>
      <c r="D1618" s="62"/>
      <c r="J1618" s="62"/>
      <c r="R1618" s="573"/>
    </row>
    <row r="1619" spans="1:18" s="51" customFormat="1" ht="12.75" hidden="1" customHeight="1">
      <c r="A1619" s="573"/>
      <c r="B1619" s="62"/>
      <c r="C1619" s="62"/>
      <c r="D1619" s="62"/>
      <c r="J1619" s="62"/>
      <c r="R1619" s="573"/>
    </row>
    <row r="1620" spans="1:18" s="51" customFormat="1" ht="12.75" hidden="1" customHeight="1">
      <c r="A1620" s="573"/>
      <c r="B1620" s="62"/>
      <c r="C1620" s="62"/>
      <c r="D1620" s="62"/>
      <c r="J1620" s="62"/>
      <c r="R1620" s="573"/>
    </row>
    <row r="1621" spans="1:18" s="51" customFormat="1" ht="12.75" hidden="1" customHeight="1">
      <c r="A1621" s="573"/>
      <c r="B1621" s="62"/>
      <c r="C1621" s="62"/>
      <c r="D1621" s="62"/>
      <c r="J1621" s="62"/>
      <c r="R1621" s="573"/>
    </row>
    <row r="1622" spans="1:18" s="51" customFormat="1" ht="12.75" hidden="1" customHeight="1">
      <c r="A1622" s="573"/>
      <c r="B1622" s="62"/>
      <c r="C1622" s="62"/>
      <c r="D1622" s="62"/>
      <c r="J1622" s="62"/>
      <c r="R1622" s="573"/>
    </row>
    <row r="1623" spans="1:18" s="51" customFormat="1" ht="12.75" hidden="1" customHeight="1">
      <c r="A1623" s="573"/>
      <c r="B1623" s="62"/>
      <c r="C1623" s="62"/>
      <c r="D1623" s="62"/>
      <c r="J1623" s="62"/>
      <c r="R1623" s="573"/>
    </row>
    <row r="1624" spans="1:18" s="51" customFormat="1" ht="12.75" hidden="1" customHeight="1">
      <c r="A1624" s="573"/>
      <c r="B1624" s="62"/>
      <c r="C1624" s="62"/>
      <c r="D1624" s="62"/>
      <c r="J1624" s="62"/>
      <c r="R1624" s="573"/>
    </row>
    <row r="1625" spans="1:18" s="51" customFormat="1" ht="12.75" hidden="1" customHeight="1">
      <c r="A1625" s="573"/>
      <c r="B1625" s="62"/>
      <c r="C1625" s="62"/>
      <c r="D1625" s="62"/>
      <c r="J1625" s="62"/>
      <c r="R1625" s="573"/>
    </row>
    <row r="1626" spans="1:18" s="51" customFormat="1" ht="12.75" hidden="1" customHeight="1">
      <c r="A1626" s="573"/>
      <c r="B1626" s="62"/>
      <c r="C1626" s="62"/>
      <c r="D1626" s="62"/>
      <c r="J1626" s="62"/>
      <c r="R1626" s="573"/>
    </row>
    <row r="1627" spans="1:18" s="51" customFormat="1" ht="12.75" hidden="1" customHeight="1">
      <c r="A1627" s="573"/>
      <c r="B1627" s="62"/>
      <c r="C1627" s="62"/>
      <c r="D1627" s="62"/>
      <c r="J1627" s="62"/>
      <c r="R1627" s="573"/>
    </row>
    <row r="1628" spans="1:18" s="51" customFormat="1" ht="12.75" hidden="1" customHeight="1">
      <c r="A1628" s="573"/>
      <c r="B1628" s="62"/>
      <c r="C1628" s="62"/>
      <c r="D1628" s="62"/>
      <c r="J1628" s="62"/>
      <c r="R1628" s="573"/>
    </row>
    <row r="1629" spans="1:18" s="51" customFormat="1" ht="12.75" hidden="1" customHeight="1">
      <c r="A1629" s="573"/>
      <c r="B1629" s="62"/>
      <c r="C1629" s="62"/>
      <c r="D1629" s="62"/>
      <c r="J1629" s="62"/>
      <c r="R1629" s="573"/>
    </row>
    <row r="1630" spans="1:18" s="51" customFormat="1" ht="12.75" hidden="1" customHeight="1">
      <c r="A1630" s="573"/>
      <c r="B1630" s="62"/>
      <c r="C1630" s="62"/>
      <c r="D1630" s="62"/>
      <c r="J1630" s="62"/>
      <c r="R1630" s="573"/>
    </row>
    <row r="1631" spans="1:18" s="51" customFormat="1" ht="12.75" hidden="1" customHeight="1">
      <c r="A1631" s="573"/>
      <c r="B1631" s="62"/>
      <c r="C1631" s="62"/>
      <c r="D1631" s="62"/>
      <c r="J1631" s="62"/>
      <c r="R1631" s="573"/>
    </row>
    <row r="1632" spans="1:18" s="51" customFormat="1" ht="12.75" hidden="1" customHeight="1">
      <c r="A1632" s="573"/>
      <c r="B1632" s="62"/>
      <c r="C1632" s="62"/>
      <c r="D1632" s="62"/>
      <c r="J1632" s="62"/>
      <c r="R1632" s="573"/>
    </row>
    <row r="1633" spans="1:18" s="51" customFormat="1" ht="12.75" hidden="1" customHeight="1">
      <c r="A1633" s="573"/>
      <c r="B1633" s="62"/>
      <c r="C1633" s="62"/>
      <c r="D1633" s="62"/>
      <c r="J1633" s="62"/>
      <c r="R1633" s="573"/>
    </row>
    <row r="1634" spans="1:18" s="51" customFormat="1" ht="12.75" hidden="1" customHeight="1">
      <c r="A1634" s="573"/>
      <c r="B1634" s="62"/>
      <c r="C1634" s="62"/>
      <c r="D1634" s="62"/>
      <c r="J1634" s="62"/>
      <c r="R1634" s="573"/>
    </row>
    <row r="1635" spans="1:18" s="51" customFormat="1" ht="12.75" hidden="1" customHeight="1">
      <c r="A1635" s="573"/>
      <c r="B1635" s="62"/>
      <c r="C1635" s="62"/>
      <c r="D1635" s="62"/>
      <c r="J1635" s="62"/>
      <c r="R1635" s="573"/>
    </row>
    <row r="1636" spans="1:18" s="51" customFormat="1" ht="12.75" hidden="1" customHeight="1">
      <c r="A1636" s="573"/>
      <c r="B1636" s="62"/>
      <c r="C1636" s="62"/>
      <c r="D1636" s="62"/>
      <c r="J1636" s="62"/>
      <c r="R1636" s="573"/>
    </row>
    <row r="1637" spans="1:18" s="51" customFormat="1" ht="12.75" hidden="1" customHeight="1">
      <c r="A1637" s="573"/>
      <c r="B1637" s="62"/>
      <c r="C1637" s="62"/>
      <c r="D1637" s="62"/>
      <c r="J1637" s="62"/>
      <c r="R1637" s="573"/>
    </row>
    <row r="1638" spans="1:18" s="51" customFormat="1" ht="12.75" hidden="1" customHeight="1">
      <c r="A1638" s="573"/>
      <c r="B1638" s="62"/>
      <c r="C1638" s="62"/>
      <c r="D1638" s="62"/>
      <c r="J1638" s="62"/>
      <c r="R1638" s="573"/>
    </row>
    <row r="1639" spans="1:18" s="51" customFormat="1" ht="12.75" hidden="1" customHeight="1">
      <c r="A1639" s="573"/>
      <c r="B1639" s="62"/>
      <c r="C1639" s="62"/>
      <c r="D1639" s="62"/>
      <c r="J1639" s="62"/>
      <c r="R1639" s="573"/>
    </row>
    <row r="1640" spans="1:18" s="51" customFormat="1" ht="12.75" hidden="1" customHeight="1">
      <c r="A1640" s="573"/>
      <c r="B1640" s="62"/>
      <c r="C1640" s="62"/>
      <c r="D1640" s="62"/>
      <c r="J1640" s="62"/>
      <c r="R1640" s="573"/>
    </row>
    <row r="1641" spans="1:18" s="51" customFormat="1" ht="12.75" hidden="1" customHeight="1">
      <c r="A1641" s="573"/>
      <c r="B1641" s="62"/>
      <c r="C1641" s="62"/>
      <c r="D1641" s="62"/>
      <c r="J1641" s="62"/>
      <c r="R1641" s="573"/>
    </row>
    <row r="1642" spans="1:18" s="51" customFormat="1" ht="12.75" hidden="1" customHeight="1">
      <c r="A1642" s="573"/>
      <c r="B1642" s="62"/>
      <c r="C1642" s="62"/>
      <c r="D1642" s="62"/>
      <c r="J1642" s="62"/>
      <c r="R1642" s="573"/>
    </row>
    <row r="1643" spans="1:18" s="51" customFormat="1" ht="12.75" hidden="1" customHeight="1">
      <c r="A1643" s="573"/>
      <c r="B1643" s="62"/>
      <c r="C1643" s="62"/>
      <c r="D1643" s="62"/>
      <c r="J1643" s="62"/>
      <c r="R1643" s="573"/>
    </row>
    <row r="1644" spans="1:18" s="51" customFormat="1" ht="12.75" hidden="1" customHeight="1">
      <c r="A1644" s="573"/>
      <c r="B1644" s="62"/>
      <c r="C1644" s="62"/>
      <c r="D1644" s="62"/>
      <c r="J1644" s="62"/>
      <c r="R1644" s="573"/>
    </row>
    <row r="1645" spans="1:18" s="51" customFormat="1" ht="12.75" hidden="1" customHeight="1">
      <c r="A1645" s="573"/>
      <c r="B1645" s="62"/>
      <c r="C1645" s="62"/>
      <c r="D1645" s="62"/>
      <c r="J1645" s="62"/>
      <c r="R1645" s="573"/>
    </row>
    <row r="1646" spans="1:18" s="51" customFormat="1" ht="12.75" hidden="1" customHeight="1">
      <c r="A1646" s="573"/>
      <c r="B1646" s="62"/>
      <c r="C1646" s="62"/>
      <c r="D1646" s="62"/>
      <c r="J1646" s="62"/>
      <c r="R1646" s="573"/>
    </row>
    <row r="1647" spans="1:18" s="51" customFormat="1" ht="12.75" hidden="1" customHeight="1">
      <c r="A1647" s="573"/>
      <c r="B1647" s="62"/>
      <c r="C1647" s="62"/>
      <c r="D1647" s="62"/>
      <c r="J1647" s="62"/>
      <c r="R1647" s="573"/>
    </row>
    <row r="1648" spans="1:18" s="51" customFormat="1" ht="12.75" hidden="1" customHeight="1">
      <c r="A1648" s="573"/>
      <c r="B1648" s="62"/>
      <c r="C1648" s="62"/>
      <c r="D1648" s="62"/>
      <c r="J1648" s="62"/>
      <c r="R1648" s="573"/>
    </row>
    <row r="1649" spans="1:18" s="51" customFormat="1" ht="12.75" hidden="1" customHeight="1">
      <c r="A1649" s="573"/>
      <c r="B1649" s="62"/>
      <c r="C1649" s="62"/>
      <c r="D1649" s="62"/>
      <c r="J1649" s="62"/>
      <c r="R1649" s="573"/>
    </row>
    <row r="1650" spans="1:18" s="51" customFormat="1" ht="12.75" hidden="1" customHeight="1">
      <c r="A1650" s="573"/>
      <c r="B1650" s="62"/>
      <c r="C1650" s="62"/>
      <c r="D1650" s="62"/>
      <c r="J1650" s="62"/>
      <c r="R1650" s="573"/>
    </row>
    <row r="1651" spans="1:18" s="51" customFormat="1" ht="12.75" hidden="1" customHeight="1">
      <c r="A1651" s="573"/>
      <c r="B1651" s="62"/>
      <c r="C1651" s="62"/>
      <c r="D1651" s="62"/>
      <c r="J1651" s="62"/>
      <c r="R1651" s="573"/>
    </row>
    <row r="1652" spans="1:18" s="51" customFormat="1" ht="12.75" hidden="1" customHeight="1">
      <c r="A1652" s="573"/>
      <c r="B1652" s="62"/>
      <c r="C1652" s="62"/>
      <c r="D1652" s="62"/>
      <c r="J1652" s="62"/>
      <c r="R1652" s="573"/>
    </row>
    <row r="1653" spans="1:18" s="51" customFormat="1" ht="12.75" hidden="1" customHeight="1">
      <c r="A1653" s="573"/>
      <c r="B1653" s="62"/>
      <c r="C1653" s="62"/>
      <c r="D1653" s="62"/>
      <c r="J1653" s="62"/>
      <c r="R1653" s="573"/>
    </row>
    <row r="1654" spans="1:18" s="51" customFormat="1" ht="12.75" hidden="1" customHeight="1">
      <c r="A1654" s="573"/>
      <c r="B1654" s="62"/>
      <c r="C1654" s="62"/>
      <c r="D1654" s="62"/>
      <c r="J1654" s="62"/>
      <c r="R1654" s="573"/>
    </row>
    <row r="1655" spans="1:18" s="51" customFormat="1" ht="12.75" hidden="1" customHeight="1">
      <c r="A1655" s="573"/>
      <c r="B1655" s="62"/>
      <c r="C1655" s="62"/>
      <c r="D1655" s="62"/>
      <c r="J1655" s="62"/>
      <c r="R1655" s="573"/>
    </row>
    <row r="1656" spans="1:18" s="51" customFormat="1" ht="12.75" hidden="1" customHeight="1">
      <c r="A1656" s="573"/>
      <c r="B1656" s="62"/>
      <c r="C1656" s="62"/>
      <c r="D1656" s="62"/>
      <c r="J1656" s="62"/>
      <c r="R1656" s="573"/>
    </row>
    <row r="1657" spans="1:18" s="51" customFormat="1" ht="12.75" hidden="1" customHeight="1">
      <c r="A1657" s="573"/>
      <c r="B1657" s="62"/>
      <c r="C1657" s="62"/>
      <c r="D1657" s="62"/>
      <c r="J1657" s="62"/>
      <c r="R1657" s="573"/>
    </row>
    <row r="1658" spans="1:18" s="51" customFormat="1" ht="12.75" hidden="1" customHeight="1">
      <c r="A1658" s="573"/>
      <c r="B1658" s="62"/>
      <c r="C1658" s="62"/>
      <c r="D1658" s="62"/>
      <c r="J1658" s="62"/>
      <c r="R1658" s="573"/>
    </row>
    <row r="1659" spans="1:18" s="51" customFormat="1" ht="12.75" hidden="1" customHeight="1">
      <c r="A1659" s="573"/>
      <c r="B1659" s="62"/>
      <c r="C1659" s="62"/>
      <c r="D1659" s="62"/>
      <c r="J1659" s="62"/>
      <c r="R1659" s="573"/>
    </row>
    <row r="1660" spans="1:18" s="51" customFormat="1" ht="12.75" hidden="1" customHeight="1">
      <c r="A1660" s="573"/>
      <c r="B1660" s="62"/>
      <c r="C1660" s="62"/>
      <c r="D1660" s="62"/>
      <c r="J1660" s="62"/>
      <c r="R1660" s="573"/>
    </row>
    <row r="1661" spans="1:18" s="51" customFormat="1" ht="12.75" hidden="1" customHeight="1">
      <c r="A1661" s="573"/>
      <c r="B1661" s="62"/>
      <c r="C1661" s="62"/>
      <c r="D1661" s="62"/>
      <c r="J1661" s="62"/>
      <c r="R1661" s="573"/>
    </row>
    <row r="1662" spans="1:18" s="51" customFormat="1" ht="12.75" hidden="1" customHeight="1">
      <c r="A1662" s="573"/>
      <c r="B1662" s="62"/>
      <c r="C1662" s="62"/>
      <c r="D1662" s="62"/>
      <c r="J1662" s="62"/>
      <c r="R1662" s="573"/>
    </row>
    <row r="1663" spans="1:18" s="51" customFormat="1" ht="12.75" hidden="1" customHeight="1">
      <c r="A1663" s="573"/>
      <c r="B1663" s="62"/>
      <c r="C1663" s="62"/>
      <c r="D1663" s="62"/>
      <c r="J1663" s="62"/>
      <c r="R1663" s="573"/>
    </row>
    <row r="1664" spans="1:18" s="51" customFormat="1" ht="12.75" hidden="1" customHeight="1">
      <c r="A1664" s="573"/>
      <c r="B1664" s="62"/>
      <c r="C1664" s="62"/>
      <c r="D1664" s="62"/>
      <c r="J1664" s="62"/>
      <c r="R1664" s="573"/>
    </row>
    <row r="1665" spans="1:18" s="51" customFormat="1" ht="12.75" hidden="1" customHeight="1">
      <c r="A1665" s="573"/>
      <c r="B1665" s="62"/>
      <c r="C1665" s="62"/>
      <c r="D1665" s="62"/>
      <c r="J1665" s="62"/>
      <c r="R1665" s="573"/>
    </row>
    <row r="1666" spans="1:18" s="51" customFormat="1" ht="12.75" hidden="1" customHeight="1">
      <c r="A1666" s="573"/>
      <c r="B1666" s="62"/>
      <c r="C1666" s="62"/>
      <c r="D1666" s="62"/>
      <c r="J1666" s="62"/>
      <c r="R1666" s="573"/>
    </row>
    <row r="1667" spans="1:18" s="51" customFormat="1" ht="12.75" hidden="1" customHeight="1">
      <c r="A1667" s="573"/>
      <c r="B1667" s="62"/>
      <c r="C1667" s="62"/>
      <c r="D1667" s="62"/>
      <c r="J1667" s="62"/>
      <c r="R1667" s="573"/>
    </row>
    <row r="1668" spans="1:18" s="51" customFormat="1" ht="12.75" hidden="1" customHeight="1">
      <c r="A1668" s="573"/>
      <c r="B1668" s="62"/>
      <c r="C1668" s="62"/>
      <c r="D1668" s="62"/>
      <c r="J1668" s="62"/>
      <c r="R1668" s="573"/>
    </row>
    <row r="1669" spans="1:18" s="51" customFormat="1" ht="12.75" hidden="1" customHeight="1">
      <c r="A1669" s="573"/>
      <c r="B1669" s="62"/>
      <c r="C1669" s="62"/>
      <c r="D1669" s="62"/>
      <c r="J1669" s="62"/>
      <c r="R1669" s="573"/>
    </row>
    <row r="1670" spans="1:18" s="51" customFormat="1" ht="12.75" hidden="1" customHeight="1">
      <c r="A1670" s="573"/>
      <c r="B1670" s="62"/>
      <c r="C1670" s="62"/>
      <c r="D1670" s="62"/>
      <c r="J1670" s="62"/>
      <c r="R1670" s="573"/>
    </row>
    <row r="1671" spans="1:18" s="51" customFormat="1" ht="12.75" hidden="1" customHeight="1">
      <c r="A1671" s="573"/>
      <c r="B1671" s="62"/>
      <c r="C1671" s="62"/>
      <c r="D1671" s="62"/>
      <c r="J1671" s="62"/>
      <c r="R1671" s="573"/>
    </row>
    <row r="1672" spans="1:18" s="51" customFormat="1" ht="12.75" hidden="1" customHeight="1">
      <c r="A1672" s="573"/>
      <c r="B1672" s="62"/>
      <c r="C1672" s="62"/>
      <c r="D1672" s="62"/>
      <c r="J1672" s="62"/>
      <c r="R1672" s="573"/>
    </row>
    <row r="1673" spans="1:18" s="51" customFormat="1" ht="12.75" hidden="1" customHeight="1">
      <c r="A1673" s="573"/>
      <c r="B1673" s="62"/>
      <c r="C1673" s="62"/>
      <c r="D1673" s="62"/>
      <c r="J1673" s="62"/>
      <c r="R1673" s="573"/>
    </row>
    <row r="1674" spans="1:18" s="51" customFormat="1" ht="12.75" hidden="1" customHeight="1">
      <c r="A1674" s="573"/>
      <c r="B1674" s="62"/>
      <c r="C1674" s="62"/>
      <c r="D1674" s="62"/>
      <c r="J1674" s="62"/>
      <c r="R1674" s="573"/>
    </row>
    <row r="1675" spans="1:18" s="51" customFormat="1" ht="12.75" hidden="1" customHeight="1">
      <c r="A1675" s="573"/>
      <c r="B1675" s="62"/>
      <c r="C1675" s="62"/>
      <c r="D1675" s="62"/>
      <c r="J1675" s="62"/>
      <c r="R1675" s="573"/>
    </row>
    <row r="1676" spans="1:18" s="51" customFormat="1" ht="12.75" hidden="1" customHeight="1">
      <c r="A1676" s="573"/>
      <c r="B1676" s="62"/>
      <c r="C1676" s="62"/>
      <c r="D1676" s="62"/>
      <c r="J1676" s="62"/>
      <c r="R1676" s="573"/>
    </row>
    <row r="1677" spans="1:18" s="51" customFormat="1" ht="12.75" hidden="1" customHeight="1">
      <c r="A1677" s="573"/>
      <c r="B1677" s="62"/>
      <c r="C1677" s="62"/>
      <c r="D1677" s="62"/>
      <c r="J1677" s="62"/>
      <c r="R1677" s="573"/>
    </row>
    <row r="1678" spans="1:18" s="51" customFormat="1" ht="12.75" hidden="1" customHeight="1">
      <c r="A1678" s="573"/>
      <c r="B1678" s="62"/>
      <c r="C1678" s="62"/>
      <c r="D1678" s="62"/>
      <c r="J1678" s="62"/>
      <c r="R1678" s="573"/>
    </row>
    <row r="1679" spans="1:18" s="51" customFormat="1" ht="12.75" hidden="1" customHeight="1">
      <c r="A1679" s="573"/>
      <c r="B1679" s="62"/>
      <c r="C1679" s="62"/>
      <c r="D1679" s="62"/>
      <c r="J1679" s="62"/>
      <c r="R1679" s="573"/>
    </row>
    <row r="1680" spans="1:18" s="51" customFormat="1" ht="12.75" hidden="1" customHeight="1">
      <c r="A1680" s="573"/>
      <c r="B1680" s="62"/>
      <c r="C1680" s="62"/>
      <c r="D1680" s="62"/>
      <c r="J1680" s="62"/>
      <c r="R1680" s="573"/>
    </row>
    <row r="1681" spans="1:18" s="51" customFormat="1" ht="12.75" hidden="1" customHeight="1">
      <c r="A1681" s="573"/>
      <c r="B1681" s="62"/>
      <c r="C1681" s="62"/>
      <c r="D1681" s="62"/>
      <c r="J1681" s="62"/>
      <c r="R1681" s="573"/>
    </row>
    <row r="1682" spans="1:18" s="51" customFormat="1" ht="12.75" hidden="1" customHeight="1">
      <c r="A1682" s="573"/>
      <c r="B1682" s="62"/>
      <c r="C1682" s="62"/>
      <c r="D1682" s="62"/>
      <c r="J1682" s="62"/>
      <c r="R1682" s="573"/>
    </row>
    <row r="1683" spans="1:18" s="51" customFormat="1" ht="12.75" hidden="1" customHeight="1">
      <c r="A1683" s="573"/>
      <c r="B1683" s="62"/>
      <c r="C1683" s="62"/>
      <c r="D1683" s="62"/>
      <c r="J1683" s="62"/>
      <c r="R1683" s="573"/>
    </row>
    <row r="1684" spans="1:18" s="51" customFormat="1" ht="12.75" hidden="1" customHeight="1">
      <c r="A1684" s="573"/>
      <c r="B1684" s="62"/>
      <c r="C1684" s="62"/>
      <c r="D1684" s="62"/>
      <c r="J1684" s="62"/>
      <c r="R1684" s="573"/>
    </row>
    <row r="1685" spans="1:18" s="51" customFormat="1" ht="12.75" hidden="1" customHeight="1">
      <c r="A1685" s="573"/>
      <c r="B1685" s="62"/>
      <c r="C1685" s="62"/>
      <c r="D1685" s="62"/>
      <c r="J1685" s="62"/>
      <c r="R1685" s="573"/>
    </row>
    <row r="1686" spans="1:18" s="51" customFormat="1" ht="12.75" hidden="1" customHeight="1">
      <c r="A1686" s="573"/>
      <c r="B1686" s="62"/>
      <c r="C1686" s="62"/>
      <c r="D1686" s="62"/>
      <c r="J1686" s="62"/>
      <c r="R1686" s="573"/>
    </row>
    <row r="1687" spans="1:18" s="51" customFormat="1" ht="12.75" hidden="1" customHeight="1">
      <c r="A1687" s="573"/>
      <c r="B1687" s="62"/>
      <c r="C1687" s="62"/>
      <c r="D1687" s="62"/>
      <c r="J1687" s="62"/>
      <c r="R1687" s="573"/>
    </row>
    <row r="1688" spans="1:18" s="51" customFormat="1" ht="12.75" hidden="1" customHeight="1">
      <c r="A1688" s="573"/>
      <c r="B1688" s="62"/>
      <c r="C1688" s="62"/>
      <c r="D1688" s="62"/>
      <c r="J1688" s="62"/>
      <c r="R1688" s="573"/>
    </row>
    <row r="1689" spans="1:18" s="51" customFormat="1" ht="12.75" hidden="1" customHeight="1">
      <c r="A1689" s="573"/>
      <c r="B1689" s="62"/>
      <c r="C1689" s="62"/>
      <c r="D1689" s="62"/>
      <c r="J1689" s="62"/>
      <c r="R1689" s="573"/>
    </row>
    <row r="1690" spans="1:18" s="51" customFormat="1" ht="12.75" hidden="1" customHeight="1">
      <c r="A1690" s="573"/>
      <c r="B1690" s="62"/>
      <c r="C1690" s="62"/>
      <c r="D1690" s="62"/>
      <c r="J1690" s="62"/>
      <c r="R1690" s="573"/>
    </row>
    <row r="1691" spans="1:18" s="51" customFormat="1" ht="12.75" hidden="1" customHeight="1">
      <c r="A1691" s="573"/>
      <c r="B1691" s="62"/>
      <c r="C1691" s="62"/>
      <c r="D1691" s="62"/>
      <c r="J1691" s="62"/>
      <c r="R1691" s="573"/>
    </row>
    <row r="1692" spans="1:18" s="51" customFormat="1" ht="12.75" hidden="1" customHeight="1">
      <c r="A1692" s="573"/>
      <c r="B1692" s="62"/>
      <c r="C1692" s="62"/>
      <c r="D1692" s="62"/>
      <c r="J1692" s="62"/>
      <c r="R1692" s="573"/>
    </row>
    <row r="1693" spans="1:18" s="51" customFormat="1" ht="12.75" hidden="1" customHeight="1">
      <c r="A1693" s="573"/>
      <c r="B1693" s="62"/>
      <c r="C1693" s="62"/>
      <c r="D1693" s="62"/>
      <c r="J1693" s="62"/>
      <c r="R1693" s="573"/>
    </row>
    <row r="1694" spans="1:18" s="51" customFormat="1" ht="12.75" hidden="1" customHeight="1">
      <c r="A1694" s="573"/>
      <c r="B1694" s="62"/>
      <c r="C1694" s="62"/>
      <c r="D1694" s="62"/>
      <c r="J1694" s="62"/>
      <c r="R1694" s="573"/>
    </row>
    <row r="1695" spans="1:18" s="51" customFormat="1" ht="12.75" hidden="1" customHeight="1">
      <c r="A1695" s="573"/>
      <c r="B1695" s="62"/>
      <c r="C1695" s="62"/>
      <c r="D1695" s="62"/>
      <c r="J1695" s="62"/>
      <c r="R1695" s="573"/>
    </row>
    <row r="1696" spans="1:18" s="51" customFormat="1" ht="12.75" hidden="1" customHeight="1">
      <c r="A1696" s="573"/>
      <c r="B1696" s="62"/>
      <c r="C1696" s="62"/>
      <c r="D1696" s="62"/>
      <c r="J1696" s="62"/>
      <c r="R1696" s="573"/>
    </row>
    <row r="1697" spans="1:18" s="51" customFormat="1" ht="12.75" hidden="1" customHeight="1">
      <c r="A1697" s="573"/>
      <c r="B1697" s="62"/>
      <c r="C1697" s="62"/>
      <c r="D1697" s="62"/>
      <c r="J1697" s="62"/>
      <c r="R1697" s="573"/>
    </row>
    <row r="1698" spans="1:18" s="51" customFormat="1" ht="12.75" hidden="1" customHeight="1">
      <c r="A1698" s="573"/>
      <c r="B1698" s="62"/>
      <c r="C1698" s="62"/>
      <c r="D1698" s="62"/>
      <c r="J1698" s="62"/>
      <c r="R1698" s="573"/>
    </row>
    <row r="1699" spans="1:18" s="51" customFormat="1" ht="12.75" hidden="1" customHeight="1">
      <c r="A1699" s="573"/>
      <c r="B1699" s="62"/>
      <c r="C1699" s="62"/>
      <c r="D1699" s="62"/>
      <c r="J1699" s="62"/>
      <c r="R1699" s="573"/>
    </row>
    <row r="1700" spans="1:18" s="51" customFormat="1" ht="12.75" hidden="1" customHeight="1">
      <c r="A1700" s="573"/>
      <c r="B1700" s="62"/>
      <c r="C1700" s="62"/>
      <c r="D1700" s="62"/>
      <c r="J1700" s="62"/>
      <c r="R1700" s="573"/>
    </row>
    <row r="1701" spans="1:18" s="51" customFormat="1" ht="12.75" hidden="1" customHeight="1">
      <c r="A1701" s="573"/>
      <c r="B1701" s="62"/>
      <c r="C1701" s="62"/>
      <c r="D1701" s="62"/>
      <c r="J1701" s="62"/>
      <c r="R1701" s="573"/>
    </row>
    <row r="1702" spans="1:18" s="51" customFormat="1" ht="12.75" hidden="1" customHeight="1">
      <c r="A1702" s="573"/>
      <c r="B1702" s="62"/>
      <c r="C1702" s="62"/>
      <c r="D1702" s="62"/>
      <c r="J1702" s="62"/>
      <c r="R1702" s="573"/>
    </row>
    <row r="1703" spans="1:18" s="51" customFormat="1" ht="12.75" hidden="1" customHeight="1">
      <c r="A1703" s="573"/>
      <c r="B1703" s="62"/>
      <c r="C1703" s="62"/>
      <c r="D1703" s="62"/>
      <c r="J1703" s="62"/>
      <c r="R1703" s="573"/>
    </row>
    <row r="1704" spans="1:18" s="51" customFormat="1" ht="12.75" hidden="1" customHeight="1">
      <c r="A1704" s="573"/>
      <c r="B1704" s="62"/>
      <c r="C1704" s="62"/>
      <c r="D1704" s="62"/>
      <c r="J1704" s="62"/>
      <c r="R1704" s="573"/>
    </row>
    <row r="1705" spans="1:18" s="51" customFormat="1" ht="12.75" hidden="1" customHeight="1">
      <c r="A1705" s="573"/>
      <c r="B1705" s="62"/>
      <c r="C1705" s="62"/>
      <c r="D1705" s="62"/>
      <c r="J1705" s="62"/>
      <c r="R1705" s="573"/>
    </row>
    <row r="1706" spans="1:18" s="51" customFormat="1" ht="12.75" hidden="1" customHeight="1">
      <c r="A1706" s="573"/>
      <c r="B1706" s="62"/>
      <c r="C1706" s="62"/>
      <c r="D1706" s="62"/>
      <c r="J1706" s="62"/>
      <c r="R1706" s="573"/>
    </row>
    <row r="1707" spans="1:18" s="51" customFormat="1" ht="12.75" hidden="1" customHeight="1">
      <c r="A1707" s="573"/>
      <c r="B1707" s="62"/>
      <c r="C1707" s="62"/>
      <c r="D1707" s="62"/>
      <c r="J1707" s="62"/>
      <c r="R1707" s="573"/>
    </row>
    <row r="1708" spans="1:18" s="51" customFormat="1" ht="12.75" hidden="1" customHeight="1">
      <c r="A1708" s="573"/>
      <c r="B1708" s="62"/>
      <c r="C1708" s="62"/>
      <c r="D1708" s="62"/>
      <c r="J1708" s="62"/>
      <c r="R1708" s="573"/>
    </row>
    <row r="1709" spans="1:18" s="51" customFormat="1" ht="12.75" hidden="1" customHeight="1">
      <c r="A1709" s="573"/>
      <c r="B1709" s="62"/>
      <c r="C1709" s="62"/>
      <c r="D1709" s="62"/>
      <c r="J1709" s="62"/>
      <c r="R1709" s="573"/>
    </row>
    <row r="1710" spans="1:18" s="51" customFormat="1" ht="12.75" hidden="1" customHeight="1">
      <c r="A1710" s="573"/>
      <c r="B1710" s="62"/>
      <c r="C1710" s="62"/>
      <c r="D1710" s="62"/>
      <c r="J1710" s="62"/>
      <c r="R1710" s="573"/>
    </row>
    <row r="1711" spans="1:18" s="51" customFormat="1" ht="12.75" hidden="1" customHeight="1">
      <c r="A1711" s="573"/>
      <c r="B1711" s="62"/>
      <c r="C1711" s="62"/>
      <c r="D1711" s="62"/>
      <c r="J1711" s="62"/>
      <c r="R1711" s="573"/>
    </row>
    <row r="1712" spans="1:18" s="51" customFormat="1" ht="12.75" hidden="1" customHeight="1">
      <c r="A1712" s="573"/>
      <c r="B1712" s="62"/>
      <c r="C1712" s="62"/>
      <c r="D1712" s="62"/>
      <c r="J1712" s="62"/>
      <c r="R1712" s="573"/>
    </row>
    <row r="1713" spans="1:18" s="51" customFormat="1" ht="12.75" hidden="1" customHeight="1">
      <c r="A1713" s="573"/>
      <c r="B1713" s="62"/>
      <c r="C1713" s="62"/>
      <c r="D1713" s="62"/>
      <c r="J1713" s="62"/>
      <c r="R1713" s="573"/>
    </row>
    <row r="1714" spans="1:18" s="51" customFormat="1" ht="12.75" hidden="1" customHeight="1">
      <c r="A1714" s="573"/>
      <c r="B1714" s="62"/>
      <c r="C1714" s="62"/>
      <c r="D1714" s="62"/>
      <c r="J1714" s="62"/>
      <c r="R1714" s="573"/>
    </row>
    <row r="1715" spans="1:18" s="51" customFormat="1" ht="12.75" hidden="1" customHeight="1">
      <c r="A1715" s="573"/>
      <c r="B1715" s="62"/>
      <c r="C1715" s="62"/>
      <c r="D1715" s="62"/>
      <c r="J1715" s="62"/>
      <c r="R1715" s="573"/>
    </row>
    <row r="1716" spans="1:18" s="51" customFormat="1" ht="12.75" hidden="1" customHeight="1">
      <c r="A1716" s="573"/>
      <c r="B1716" s="62"/>
      <c r="C1716" s="62"/>
      <c r="D1716" s="62"/>
      <c r="J1716" s="62"/>
      <c r="R1716" s="573"/>
    </row>
    <row r="1717" spans="1:18" s="51" customFormat="1" ht="12.75" hidden="1" customHeight="1">
      <c r="A1717" s="573"/>
      <c r="B1717" s="62"/>
      <c r="C1717" s="62"/>
      <c r="D1717" s="62"/>
      <c r="J1717" s="62"/>
      <c r="R1717" s="573"/>
    </row>
    <row r="1718" spans="1:18" s="51" customFormat="1" ht="12.75" hidden="1" customHeight="1">
      <c r="A1718" s="573"/>
      <c r="B1718" s="62"/>
      <c r="C1718" s="62"/>
      <c r="D1718" s="62"/>
      <c r="J1718" s="62"/>
      <c r="R1718" s="573"/>
    </row>
    <row r="1719" spans="1:18" s="51" customFormat="1" ht="12.75" hidden="1" customHeight="1">
      <c r="A1719" s="573"/>
      <c r="B1719" s="62"/>
      <c r="C1719" s="62"/>
      <c r="D1719" s="62"/>
      <c r="J1719" s="62"/>
      <c r="R1719" s="573"/>
    </row>
    <row r="1720" spans="1:18" s="51" customFormat="1" ht="12.75" hidden="1" customHeight="1">
      <c r="A1720" s="573"/>
      <c r="B1720" s="62"/>
      <c r="C1720" s="62"/>
      <c r="D1720" s="62"/>
      <c r="J1720" s="62"/>
      <c r="R1720" s="573"/>
    </row>
    <row r="1721" spans="1:18" s="51" customFormat="1" ht="12.75" hidden="1" customHeight="1">
      <c r="A1721" s="573"/>
      <c r="B1721" s="62"/>
      <c r="C1721" s="62"/>
      <c r="D1721" s="62"/>
      <c r="J1721" s="62"/>
      <c r="R1721" s="573"/>
    </row>
    <row r="1722" spans="1:18" s="51" customFormat="1" ht="12.75" hidden="1" customHeight="1">
      <c r="A1722" s="573"/>
      <c r="B1722" s="62"/>
      <c r="C1722" s="62"/>
      <c r="D1722" s="62"/>
      <c r="J1722" s="62"/>
      <c r="R1722" s="573"/>
    </row>
    <row r="1723" spans="1:18" s="51" customFormat="1" ht="12.75" hidden="1" customHeight="1">
      <c r="A1723" s="573"/>
      <c r="B1723" s="62"/>
      <c r="C1723" s="62"/>
      <c r="D1723" s="62"/>
      <c r="J1723" s="62"/>
      <c r="R1723" s="573"/>
    </row>
    <row r="1724" spans="1:18" s="51" customFormat="1" ht="12.75" hidden="1" customHeight="1">
      <c r="A1724" s="573"/>
      <c r="B1724" s="62"/>
      <c r="C1724" s="62"/>
      <c r="D1724" s="62"/>
      <c r="J1724" s="62"/>
      <c r="R1724" s="573"/>
    </row>
    <row r="1725" spans="1:18" s="51" customFormat="1" ht="12.75" hidden="1" customHeight="1">
      <c r="A1725" s="573"/>
      <c r="B1725" s="62"/>
      <c r="C1725" s="62"/>
      <c r="D1725" s="62"/>
      <c r="J1725" s="62"/>
      <c r="R1725" s="573"/>
    </row>
    <row r="1726" spans="1:18" s="51" customFormat="1" ht="12.75" hidden="1" customHeight="1">
      <c r="A1726" s="573"/>
      <c r="B1726" s="62"/>
      <c r="C1726" s="62"/>
      <c r="D1726" s="62"/>
      <c r="J1726" s="62"/>
      <c r="R1726" s="573"/>
    </row>
    <row r="1727" spans="1:18" s="51" customFormat="1" ht="12.75" hidden="1" customHeight="1">
      <c r="A1727" s="573"/>
      <c r="B1727" s="62"/>
      <c r="C1727" s="62"/>
      <c r="D1727" s="62"/>
      <c r="J1727" s="62"/>
      <c r="R1727" s="573"/>
    </row>
    <row r="1728" spans="1:18" s="51" customFormat="1" ht="12.75" hidden="1" customHeight="1">
      <c r="A1728" s="573"/>
      <c r="B1728" s="62"/>
      <c r="C1728" s="62"/>
      <c r="D1728" s="62"/>
      <c r="J1728" s="62"/>
      <c r="R1728" s="573"/>
    </row>
    <row r="1729" spans="1:18" s="51" customFormat="1" ht="12.75" hidden="1" customHeight="1">
      <c r="A1729" s="573"/>
      <c r="B1729" s="62"/>
      <c r="C1729" s="62"/>
      <c r="D1729" s="62"/>
      <c r="J1729" s="62"/>
      <c r="R1729" s="573"/>
    </row>
    <row r="1730" spans="1:18" s="51" customFormat="1" ht="12.75" hidden="1" customHeight="1">
      <c r="A1730" s="573"/>
      <c r="B1730" s="62"/>
      <c r="C1730" s="62"/>
      <c r="D1730" s="62"/>
      <c r="J1730" s="62"/>
      <c r="R1730" s="573"/>
    </row>
    <row r="1731" spans="1:18" s="51" customFormat="1" ht="12.75" hidden="1" customHeight="1">
      <c r="A1731" s="573"/>
      <c r="B1731" s="62"/>
      <c r="C1731" s="62"/>
      <c r="D1731" s="62"/>
      <c r="J1731" s="62"/>
      <c r="R1731" s="573"/>
    </row>
    <row r="1732" spans="1:18" s="51" customFormat="1" ht="12.75" hidden="1" customHeight="1">
      <c r="A1732" s="573"/>
      <c r="B1732" s="62"/>
      <c r="C1732" s="62"/>
      <c r="D1732" s="62"/>
      <c r="J1732" s="62"/>
      <c r="R1732" s="573"/>
    </row>
    <row r="1733" spans="1:18" s="51" customFormat="1" ht="12.75" hidden="1" customHeight="1">
      <c r="A1733" s="573"/>
      <c r="B1733" s="62"/>
      <c r="C1733" s="62"/>
      <c r="D1733" s="62"/>
      <c r="J1733" s="62"/>
      <c r="R1733" s="573"/>
    </row>
    <row r="1734" spans="1:18" s="51" customFormat="1" ht="12.75" hidden="1" customHeight="1">
      <c r="A1734" s="573"/>
      <c r="B1734" s="62"/>
      <c r="C1734" s="62"/>
      <c r="D1734" s="62"/>
      <c r="J1734" s="62"/>
      <c r="R1734" s="573"/>
    </row>
    <row r="1735" spans="1:18" s="51" customFormat="1" ht="12.75" hidden="1" customHeight="1">
      <c r="A1735" s="573"/>
      <c r="B1735" s="62"/>
      <c r="C1735" s="62"/>
      <c r="D1735" s="62"/>
      <c r="J1735" s="62"/>
      <c r="R1735" s="573"/>
    </row>
    <row r="1736" spans="1:18" s="51" customFormat="1" ht="12.75" hidden="1" customHeight="1">
      <c r="A1736" s="573"/>
      <c r="B1736" s="62"/>
      <c r="C1736" s="62"/>
      <c r="D1736" s="62"/>
      <c r="J1736" s="62"/>
      <c r="R1736" s="573"/>
    </row>
    <row r="1737" spans="1:18" s="51" customFormat="1" ht="12.75" hidden="1" customHeight="1">
      <c r="A1737" s="573"/>
      <c r="B1737" s="62"/>
      <c r="C1737" s="62"/>
      <c r="D1737" s="62"/>
      <c r="J1737" s="62"/>
      <c r="R1737" s="573"/>
    </row>
    <row r="1738" spans="1:18" s="51" customFormat="1" ht="12.75" hidden="1" customHeight="1">
      <c r="A1738" s="573"/>
      <c r="B1738" s="62"/>
      <c r="C1738" s="62"/>
      <c r="D1738" s="62"/>
      <c r="J1738" s="62"/>
      <c r="R1738" s="573"/>
    </row>
    <row r="1739" spans="1:18" s="51" customFormat="1" ht="12.75" hidden="1" customHeight="1">
      <c r="A1739" s="573"/>
      <c r="B1739" s="62"/>
      <c r="C1739" s="62"/>
      <c r="D1739" s="62"/>
      <c r="J1739" s="62"/>
      <c r="R1739" s="573"/>
    </row>
    <row r="1740" spans="1:18" s="51" customFormat="1" ht="12.75" hidden="1" customHeight="1">
      <c r="A1740" s="573"/>
      <c r="B1740" s="62"/>
      <c r="C1740" s="62"/>
      <c r="D1740" s="62"/>
      <c r="J1740" s="62"/>
      <c r="R1740" s="573"/>
    </row>
    <row r="1741" spans="1:18" s="51" customFormat="1" ht="12.75" hidden="1" customHeight="1">
      <c r="A1741" s="573"/>
      <c r="B1741" s="62"/>
      <c r="C1741" s="62"/>
      <c r="D1741" s="62"/>
      <c r="J1741" s="62"/>
      <c r="R1741" s="573"/>
    </row>
    <row r="1742" spans="1:18" s="51" customFormat="1" ht="12.75" hidden="1" customHeight="1">
      <c r="A1742" s="573"/>
      <c r="B1742" s="62"/>
      <c r="C1742" s="62"/>
      <c r="D1742" s="62"/>
      <c r="J1742" s="62"/>
      <c r="R1742" s="573"/>
    </row>
    <row r="1743" spans="1:18" s="51" customFormat="1" ht="12.75" hidden="1" customHeight="1">
      <c r="A1743" s="573"/>
      <c r="B1743" s="62"/>
      <c r="C1743" s="62"/>
      <c r="D1743" s="62"/>
      <c r="J1743" s="62"/>
      <c r="R1743" s="573"/>
    </row>
    <row r="1744" spans="1:18" s="51" customFormat="1" ht="12.75" hidden="1" customHeight="1">
      <c r="A1744" s="573"/>
      <c r="B1744" s="62"/>
      <c r="C1744" s="62"/>
      <c r="D1744" s="62"/>
      <c r="J1744" s="62"/>
      <c r="R1744" s="573"/>
    </row>
    <row r="1745" spans="1:18" s="51" customFormat="1" ht="12.75" hidden="1" customHeight="1">
      <c r="A1745" s="573"/>
      <c r="B1745" s="62"/>
      <c r="C1745" s="62"/>
      <c r="D1745" s="62"/>
      <c r="J1745" s="62"/>
      <c r="R1745" s="573"/>
    </row>
    <row r="1746" spans="1:18" s="51" customFormat="1" ht="12.75" hidden="1" customHeight="1">
      <c r="A1746" s="573"/>
      <c r="B1746" s="62"/>
      <c r="C1746" s="62"/>
      <c r="D1746" s="62"/>
      <c r="J1746" s="62"/>
      <c r="R1746" s="573"/>
    </row>
    <row r="1747" spans="1:18" s="51" customFormat="1" ht="12.75" hidden="1" customHeight="1">
      <c r="A1747" s="573"/>
      <c r="B1747" s="62"/>
      <c r="C1747" s="62"/>
      <c r="D1747" s="62"/>
      <c r="J1747" s="62"/>
      <c r="R1747" s="573"/>
    </row>
    <row r="1748" spans="1:18" s="51" customFormat="1" ht="12.75" hidden="1" customHeight="1">
      <c r="A1748" s="573"/>
      <c r="B1748" s="62"/>
      <c r="C1748" s="62"/>
      <c r="D1748" s="62"/>
      <c r="J1748" s="62"/>
      <c r="R1748" s="573"/>
    </row>
    <row r="1749" spans="1:18" s="51" customFormat="1" ht="12.75" hidden="1" customHeight="1">
      <c r="A1749" s="573"/>
      <c r="B1749" s="62"/>
      <c r="C1749" s="62"/>
      <c r="D1749" s="62"/>
      <c r="J1749" s="62"/>
      <c r="R1749" s="573"/>
    </row>
    <row r="1750" spans="1:18" s="51" customFormat="1" ht="12.75" hidden="1" customHeight="1">
      <c r="A1750" s="573"/>
      <c r="B1750" s="62"/>
      <c r="C1750" s="62"/>
      <c r="D1750" s="62"/>
      <c r="J1750" s="62"/>
      <c r="R1750" s="573"/>
    </row>
    <row r="1751" spans="1:18" s="51" customFormat="1" ht="12.75" hidden="1" customHeight="1">
      <c r="A1751" s="573"/>
      <c r="B1751" s="62"/>
      <c r="C1751" s="62"/>
      <c r="D1751" s="62"/>
      <c r="J1751" s="62"/>
      <c r="R1751" s="573"/>
    </row>
    <row r="1752" spans="1:18" s="51" customFormat="1" ht="12.75" hidden="1" customHeight="1">
      <c r="A1752" s="573"/>
      <c r="B1752" s="62"/>
      <c r="C1752" s="62"/>
      <c r="D1752" s="62"/>
      <c r="J1752" s="62"/>
      <c r="R1752" s="573"/>
    </row>
    <row r="1753" spans="1:18" s="51" customFormat="1" ht="12.75" hidden="1" customHeight="1">
      <c r="A1753" s="573"/>
      <c r="B1753" s="62"/>
      <c r="C1753" s="62"/>
      <c r="D1753" s="62"/>
      <c r="J1753" s="62"/>
      <c r="R1753" s="573"/>
    </row>
    <row r="1754" spans="1:18" s="51" customFormat="1" ht="12.75" hidden="1" customHeight="1">
      <c r="A1754" s="573"/>
      <c r="B1754" s="62"/>
      <c r="C1754" s="62"/>
      <c r="D1754" s="62"/>
      <c r="J1754" s="62"/>
      <c r="R1754" s="573"/>
    </row>
    <row r="1755" spans="1:18" s="51" customFormat="1" ht="12.75" hidden="1" customHeight="1">
      <c r="A1755" s="573"/>
      <c r="B1755" s="62"/>
      <c r="C1755" s="62"/>
      <c r="D1755" s="62"/>
      <c r="J1755" s="62"/>
      <c r="R1755" s="573"/>
    </row>
    <row r="1756" spans="1:18" s="51" customFormat="1" ht="12.75" hidden="1" customHeight="1">
      <c r="A1756" s="573"/>
      <c r="B1756" s="62"/>
      <c r="C1756" s="62"/>
      <c r="D1756" s="62"/>
      <c r="J1756" s="62"/>
      <c r="R1756" s="573"/>
    </row>
    <row r="1757" spans="1:18" s="51" customFormat="1" ht="12.75" hidden="1" customHeight="1">
      <c r="A1757" s="573"/>
      <c r="B1757" s="62"/>
      <c r="C1757" s="62"/>
      <c r="D1757" s="62"/>
      <c r="J1757" s="62"/>
      <c r="R1757" s="573"/>
    </row>
    <row r="1758" spans="1:18" s="51" customFormat="1" ht="12.75" hidden="1" customHeight="1">
      <c r="A1758" s="573"/>
      <c r="B1758" s="62"/>
      <c r="C1758" s="62"/>
      <c r="D1758" s="62"/>
      <c r="J1758" s="62"/>
      <c r="R1758" s="573"/>
    </row>
    <row r="1759" spans="1:18" s="51" customFormat="1" ht="12.75" hidden="1" customHeight="1">
      <c r="A1759" s="573"/>
      <c r="B1759" s="62"/>
      <c r="C1759" s="62"/>
      <c r="D1759" s="62"/>
      <c r="J1759" s="62"/>
      <c r="R1759" s="573"/>
    </row>
    <row r="1760" spans="1:18" s="51" customFormat="1" ht="12.75" hidden="1" customHeight="1">
      <c r="A1760" s="573"/>
      <c r="B1760" s="62"/>
      <c r="C1760" s="62"/>
      <c r="D1760" s="62"/>
      <c r="J1760" s="62"/>
      <c r="R1760" s="573"/>
    </row>
    <row r="1761" spans="1:18" s="51" customFormat="1" ht="12.75" hidden="1" customHeight="1">
      <c r="A1761" s="573"/>
      <c r="B1761" s="62"/>
      <c r="C1761" s="62"/>
      <c r="D1761" s="62"/>
      <c r="J1761" s="62"/>
      <c r="R1761" s="573"/>
    </row>
    <row r="1762" spans="1:18" s="51" customFormat="1" ht="12.75" hidden="1" customHeight="1">
      <c r="A1762" s="573"/>
      <c r="B1762" s="62"/>
      <c r="C1762" s="62"/>
      <c r="D1762" s="62"/>
      <c r="J1762" s="62"/>
      <c r="R1762" s="573"/>
    </row>
    <row r="1763" spans="1:18" s="51" customFormat="1" ht="12.75" hidden="1" customHeight="1">
      <c r="A1763" s="573"/>
      <c r="B1763" s="62"/>
      <c r="C1763" s="62"/>
      <c r="D1763" s="62"/>
      <c r="J1763" s="62"/>
      <c r="R1763" s="573"/>
    </row>
    <row r="1764" spans="1:18" s="51" customFormat="1" ht="12.75" hidden="1" customHeight="1">
      <c r="A1764" s="573"/>
      <c r="B1764" s="62"/>
      <c r="C1764" s="62"/>
      <c r="D1764" s="62"/>
      <c r="J1764" s="62"/>
      <c r="R1764" s="573"/>
    </row>
    <row r="1765" spans="1:18" s="51" customFormat="1" ht="12.75" hidden="1" customHeight="1">
      <c r="A1765" s="573"/>
      <c r="B1765" s="62"/>
      <c r="C1765" s="62"/>
      <c r="D1765" s="62"/>
      <c r="J1765" s="62"/>
      <c r="R1765" s="573"/>
    </row>
    <row r="1766" spans="1:18" s="51" customFormat="1" ht="12.75" hidden="1" customHeight="1">
      <c r="A1766" s="573"/>
      <c r="B1766" s="62"/>
      <c r="C1766" s="62"/>
      <c r="D1766" s="62"/>
      <c r="J1766" s="62"/>
      <c r="R1766" s="573"/>
    </row>
    <row r="1767" spans="1:18" s="51" customFormat="1" ht="12.75" hidden="1" customHeight="1">
      <c r="A1767" s="573"/>
      <c r="B1767" s="62"/>
      <c r="C1767" s="62"/>
      <c r="D1767" s="62"/>
      <c r="J1767" s="62"/>
      <c r="R1767" s="573"/>
    </row>
    <row r="1768" spans="1:18" s="51" customFormat="1" ht="12.75" hidden="1" customHeight="1">
      <c r="A1768" s="573"/>
      <c r="B1768" s="62"/>
      <c r="C1768" s="62"/>
      <c r="D1768" s="62"/>
      <c r="J1768" s="62"/>
      <c r="R1768" s="573"/>
    </row>
    <row r="1769" spans="1:18" s="51" customFormat="1" ht="12.75" hidden="1" customHeight="1">
      <c r="A1769" s="573"/>
      <c r="B1769" s="62"/>
      <c r="C1769" s="62"/>
      <c r="D1769" s="62"/>
      <c r="J1769" s="62"/>
      <c r="R1769" s="573"/>
    </row>
    <row r="1770" spans="1:18" s="51" customFormat="1" ht="12.75" hidden="1" customHeight="1">
      <c r="A1770" s="573"/>
      <c r="B1770" s="62"/>
      <c r="C1770" s="62"/>
      <c r="D1770" s="62"/>
      <c r="J1770" s="62"/>
      <c r="R1770" s="573"/>
    </row>
    <row r="1771" spans="1:18" s="51" customFormat="1" ht="12.75" hidden="1" customHeight="1">
      <c r="A1771" s="573"/>
      <c r="B1771" s="62"/>
      <c r="C1771" s="62"/>
      <c r="D1771" s="62"/>
      <c r="J1771" s="62"/>
      <c r="R1771" s="573"/>
    </row>
    <row r="1772" spans="1:18" s="51" customFormat="1" ht="12.75" hidden="1" customHeight="1">
      <c r="A1772" s="573"/>
      <c r="B1772" s="62"/>
      <c r="C1772" s="62"/>
      <c r="D1772" s="62"/>
      <c r="J1772" s="62"/>
      <c r="R1772" s="573"/>
    </row>
    <row r="1773" spans="1:18" s="51" customFormat="1" ht="12.75" hidden="1" customHeight="1">
      <c r="A1773" s="573"/>
      <c r="B1773" s="62"/>
      <c r="C1773" s="62"/>
      <c r="D1773" s="62"/>
      <c r="J1773" s="62"/>
      <c r="R1773" s="573"/>
    </row>
    <row r="1774" spans="1:18" s="51" customFormat="1" ht="12.75" hidden="1" customHeight="1">
      <c r="A1774" s="573"/>
      <c r="B1774" s="62"/>
      <c r="C1774" s="62"/>
      <c r="D1774" s="62"/>
      <c r="J1774" s="62"/>
      <c r="R1774" s="573"/>
    </row>
    <row r="1775" spans="1:18" s="51" customFormat="1" ht="12.75" hidden="1" customHeight="1">
      <c r="A1775" s="573"/>
      <c r="B1775" s="62"/>
      <c r="C1775" s="62"/>
      <c r="D1775" s="62"/>
      <c r="J1775" s="62"/>
      <c r="R1775" s="573"/>
    </row>
    <row r="1776" spans="1:18" s="51" customFormat="1" ht="12.75" hidden="1" customHeight="1">
      <c r="A1776" s="573"/>
      <c r="B1776" s="62"/>
      <c r="C1776" s="62"/>
      <c r="D1776" s="62"/>
      <c r="J1776" s="62"/>
      <c r="R1776" s="573"/>
    </row>
    <row r="1777" spans="1:18" s="51" customFormat="1" ht="12.75" hidden="1" customHeight="1">
      <c r="A1777" s="573"/>
      <c r="B1777" s="62"/>
      <c r="C1777" s="62"/>
      <c r="D1777" s="62"/>
      <c r="J1777" s="62"/>
      <c r="R1777" s="573"/>
    </row>
    <row r="1778" spans="1:18" s="51" customFormat="1" ht="12.75" hidden="1" customHeight="1">
      <c r="A1778" s="573"/>
      <c r="B1778" s="62"/>
      <c r="C1778" s="62"/>
      <c r="D1778" s="62"/>
      <c r="J1778" s="62"/>
      <c r="R1778" s="573"/>
    </row>
    <row r="1779" spans="1:18" s="51" customFormat="1" ht="12.75" hidden="1" customHeight="1">
      <c r="A1779" s="573"/>
      <c r="B1779" s="62"/>
      <c r="C1779" s="62"/>
      <c r="D1779" s="62"/>
      <c r="J1779" s="62"/>
      <c r="R1779" s="573"/>
    </row>
    <row r="1780" spans="1:18" s="51" customFormat="1" ht="12.75" hidden="1" customHeight="1">
      <c r="A1780" s="573"/>
      <c r="B1780" s="62"/>
      <c r="C1780" s="62"/>
      <c r="D1780" s="62"/>
      <c r="J1780" s="62"/>
      <c r="R1780" s="573"/>
    </row>
    <row r="1781" spans="1:18" s="51" customFormat="1" ht="12.75" hidden="1" customHeight="1">
      <c r="A1781" s="573"/>
      <c r="B1781" s="62"/>
      <c r="C1781" s="62"/>
      <c r="D1781" s="62"/>
      <c r="J1781" s="62"/>
      <c r="R1781" s="573"/>
    </row>
    <row r="1782" spans="1:18" s="51" customFormat="1" ht="12.75" hidden="1" customHeight="1">
      <c r="A1782" s="573"/>
      <c r="B1782" s="62"/>
      <c r="C1782" s="62"/>
      <c r="D1782" s="62"/>
      <c r="J1782" s="62"/>
      <c r="R1782" s="573"/>
    </row>
    <row r="1783" spans="1:18" s="51" customFormat="1" ht="12.75" hidden="1" customHeight="1">
      <c r="A1783" s="573"/>
      <c r="B1783" s="62"/>
      <c r="C1783" s="62"/>
      <c r="D1783" s="62"/>
      <c r="J1783" s="62"/>
      <c r="R1783" s="573"/>
    </row>
    <row r="1784" spans="1:18" s="51" customFormat="1" ht="12.75" hidden="1" customHeight="1">
      <c r="A1784" s="573"/>
      <c r="B1784" s="62"/>
      <c r="C1784" s="62"/>
      <c r="D1784" s="62"/>
      <c r="J1784" s="62"/>
      <c r="R1784" s="573"/>
    </row>
    <row r="1785" spans="1:18" s="51" customFormat="1" ht="12.75" hidden="1" customHeight="1">
      <c r="A1785" s="573"/>
      <c r="B1785" s="62"/>
      <c r="C1785" s="62"/>
      <c r="D1785" s="62"/>
      <c r="J1785" s="62"/>
      <c r="R1785" s="573"/>
    </row>
    <row r="1786" spans="1:18" s="51" customFormat="1" ht="12.75" hidden="1" customHeight="1">
      <c r="A1786" s="573"/>
      <c r="B1786" s="62"/>
      <c r="C1786" s="62"/>
      <c r="D1786" s="62"/>
      <c r="J1786" s="62"/>
      <c r="R1786" s="573"/>
    </row>
    <row r="1787" spans="1:18" s="51" customFormat="1" ht="12.75" hidden="1" customHeight="1">
      <c r="A1787" s="573"/>
      <c r="B1787" s="62"/>
      <c r="C1787" s="62"/>
      <c r="D1787" s="62"/>
      <c r="J1787" s="62"/>
      <c r="R1787" s="573"/>
    </row>
    <row r="1788" spans="1:18" s="51" customFormat="1" ht="12.75" hidden="1" customHeight="1">
      <c r="A1788" s="573"/>
      <c r="B1788" s="62"/>
      <c r="C1788" s="62"/>
      <c r="D1788" s="62"/>
      <c r="J1788" s="62"/>
      <c r="R1788" s="573"/>
    </row>
    <row r="1789" spans="1:18" s="51" customFormat="1" ht="12.75" hidden="1" customHeight="1">
      <c r="A1789" s="573"/>
      <c r="B1789" s="62"/>
      <c r="C1789" s="62"/>
      <c r="D1789" s="62"/>
      <c r="J1789" s="62"/>
      <c r="R1789" s="573"/>
    </row>
    <row r="1790" spans="1:18" s="51" customFormat="1" ht="12.75" hidden="1" customHeight="1">
      <c r="A1790" s="573"/>
      <c r="B1790" s="62"/>
      <c r="C1790" s="62"/>
      <c r="D1790" s="62"/>
      <c r="J1790" s="62"/>
      <c r="R1790" s="573"/>
    </row>
    <row r="1791" spans="1:18" s="51" customFormat="1" ht="12.75" hidden="1" customHeight="1">
      <c r="A1791" s="573"/>
      <c r="B1791" s="62"/>
      <c r="C1791" s="62"/>
      <c r="D1791" s="62"/>
      <c r="J1791" s="62"/>
      <c r="R1791" s="573"/>
    </row>
    <row r="1792" spans="1:18" s="51" customFormat="1" ht="12.75" hidden="1" customHeight="1">
      <c r="A1792" s="573"/>
      <c r="B1792" s="62"/>
      <c r="C1792" s="62"/>
      <c r="D1792" s="62"/>
      <c r="J1792" s="62"/>
      <c r="R1792" s="573"/>
    </row>
    <row r="1793" spans="1:18" s="51" customFormat="1" ht="12.75" hidden="1" customHeight="1">
      <c r="A1793" s="573"/>
      <c r="B1793" s="62"/>
      <c r="C1793" s="62"/>
      <c r="D1793" s="62"/>
      <c r="J1793" s="62"/>
      <c r="R1793" s="573"/>
    </row>
    <row r="1794" spans="1:18" s="51" customFormat="1" ht="12.75" hidden="1" customHeight="1">
      <c r="A1794" s="573"/>
      <c r="B1794" s="62"/>
      <c r="C1794" s="62"/>
      <c r="D1794" s="62"/>
      <c r="J1794" s="62"/>
      <c r="R1794" s="573"/>
    </row>
    <row r="1795" spans="1:18" s="51" customFormat="1" ht="12.75" hidden="1" customHeight="1">
      <c r="A1795" s="573"/>
      <c r="B1795" s="62"/>
      <c r="C1795" s="62"/>
      <c r="D1795" s="62"/>
      <c r="J1795" s="62"/>
      <c r="R1795" s="573"/>
    </row>
    <row r="1796" spans="1:18" s="51" customFormat="1" ht="12.75" hidden="1" customHeight="1">
      <c r="A1796" s="573"/>
      <c r="B1796" s="62"/>
      <c r="C1796" s="62"/>
      <c r="D1796" s="62"/>
      <c r="J1796" s="62"/>
      <c r="R1796" s="573"/>
    </row>
    <row r="1797" spans="1:18" s="51" customFormat="1" ht="12.75" hidden="1" customHeight="1">
      <c r="A1797" s="573"/>
      <c r="B1797" s="62"/>
      <c r="C1797" s="62"/>
      <c r="D1797" s="62"/>
      <c r="J1797" s="62"/>
      <c r="R1797" s="573"/>
    </row>
    <row r="1798" spans="1:18" s="51" customFormat="1" ht="12.75" hidden="1" customHeight="1">
      <c r="A1798" s="573"/>
      <c r="B1798" s="62"/>
      <c r="C1798" s="62"/>
      <c r="D1798" s="62"/>
      <c r="J1798" s="62"/>
      <c r="R1798" s="573"/>
    </row>
    <row r="1799" spans="1:18" s="51" customFormat="1" ht="12.75" hidden="1" customHeight="1">
      <c r="A1799" s="573"/>
      <c r="B1799" s="62"/>
      <c r="C1799" s="62"/>
      <c r="D1799" s="62"/>
      <c r="J1799" s="62"/>
      <c r="R1799" s="573"/>
    </row>
    <row r="1800" spans="1:18" s="51" customFormat="1" ht="12.75" hidden="1" customHeight="1">
      <c r="A1800" s="573"/>
      <c r="B1800" s="62"/>
      <c r="C1800" s="62"/>
      <c r="D1800" s="62"/>
      <c r="J1800" s="62"/>
      <c r="R1800" s="573"/>
    </row>
    <row r="1801" spans="1:18" s="51" customFormat="1" ht="12.75" hidden="1" customHeight="1">
      <c r="A1801" s="573"/>
      <c r="B1801" s="62"/>
      <c r="C1801" s="62"/>
      <c r="D1801" s="62"/>
      <c r="J1801" s="62"/>
      <c r="R1801" s="573"/>
    </row>
    <row r="1802" spans="1:18" s="51" customFormat="1" ht="12.75" hidden="1" customHeight="1">
      <c r="A1802" s="573"/>
      <c r="B1802" s="62"/>
      <c r="C1802" s="62"/>
      <c r="D1802" s="62"/>
      <c r="J1802" s="62"/>
      <c r="R1802" s="573"/>
    </row>
    <row r="1803" spans="1:18" s="51" customFormat="1" ht="12.75" hidden="1" customHeight="1">
      <c r="A1803" s="573"/>
      <c r="B1803" s="62"/>
      <c r="C1803" s="62"/>
      <c r="D1803" s="62"/>
      <c r="J1803" s="62"/>
      <c r="R1803" s="573"/>
    </row>
    <row r="1804" spans="1:18" s="51" customFormat="1" ht="12.75" hidden="1" customHeight="1">
      <c r="A1804" s="573"/>
      <c r="B1804" s="62"/>
      <c r="C1804" s="62"/>
      <c r="D1804" s="62"/>
      <c r="J1804" s="62"/>
      <c r="R1804" s="573"/>
    </row>
    <row r="1805" spans="1:18" s="51" customFormat="1" ht="12.75" hidden="1" customHeight="1">
      <c r="A1805" s="573"/>
      <c r="B1805" s="62"/>
      <c r="C1805" s="62"/>
      <c r="D1805" s="62"/>
      <c r="J1805" s="62"/>
      <c r="R1805" s="573"/>
    </row>
    <row r="1806" spans="1:18" s="51" customFormat="1" ht="12.75" hidden="1" customHeight="1">
      <c r="A1806" s="573"/>
      <c r="B1806" s="62"/>
      <c r="C1806" s="62"/>
      <c r="D1806" s="62"/>
      <c r="J1806" s="62"/>
      <c r="R1806" s="573"/>
    </row>
    <row r="1807" spans="1:18" s="51" customFormat="1" ht="12.75" hidden="1" customHeight="1">
      <c r="A1807" s="573"/>
      <c r="B1807" s="62"/>
      <c r="C1807" s="62"/>
      <c r="D1807" s="62"/>
      <c r="J1807" s="62"/>
      <c r="R1807" s="573"/>
    </row>
    <row r="1808" spans="1:18" s="51" customFormat="1" ht="12.75" hidden="1" customHeight="1">
      <c r="A1808" s="573"/>
      <c r="B1808" s="62"/>
      <c r="C1808" s="62"/>
      <c r="D1808" s="62"/>
      <c r="J1808" s="62"/>
      <c r="R1808" s="573"/>
    </row>
    <row r="1809" spans="1:18" s="51" customFormat="1" ht="12.75" hidden="1" customHeight="1">
      <c r="A1809" s="573"/>
      <c r="B1809" s="62"/>
      <c r="C1809" s="62"/>
      <c r="D1809" s="62"/>
      <c r="J1809" s="62"/>
      <c r="R1809" s="573"/>
    </row>
    <row r="1810" spans="1:18" s="51" customFormat="1" ht="12.75" hidden="1" customHeight="1">
      <c r="A1810" s="573"/>
      <c r="B1810" s="62"/>
      <c r="C1810" s="62"/>
      <c r="D1810" s="62"/>
      <c r="J1810" s="62"/>
      <c r="R1810" s="573"/>
    </row>
    <row r="1811" spans="1:18" s="51" customFormat="1" ht="12.75" hidden="1" customHeight="1">
      <c r="A1811" s="573"/>
      <c r="B1811" s="62"/>
      <c r="C1811" s="62"/>
      <c r="D1811" s="62"/>
      <c r="J1811" s="62"/>
      <c r="R1811" s="573"/>
    </row>
    <row r="1812" spans="1:18" s="51" customFormat="1" ht="12.75" hidden="1" customHeight="1">
      <c r="A1812" s="573"/>
      <c r="B1812" s="62"/>
      <c r="C1812" s="62"/>
      <c r="D1812" s="62"/>
      <c r="J1812" s="62"/>
      <c r="R1812" s="573"/>
    </row>
    <row r="1813" spans="1:18" s="51" customFormat="1" ht="12.75" hidden="1" customHeight="1">
      <c r="A1813" s="573"/>
      <c r="B1813" s="62"/>
      <c r="C1813" s="62"/>
      <c r="D1813" s="62"/>
      <c r="J1813" s="62"/>
      <c r="R1813" s="573"/>
    </row>
    <row r="1814" spans="1:18" s="51" customFormat="1" ht="12.75" hidden="1" customHeight="1">
      <c r="A1814" s="573"/>
      <c r="B1814" s="62"/>
      <c r="C1814" s="62"/>
      <c r="D1814" s="62"/>
      <c r="J1814" s="62"/>
      <c r="R1814" s="573"/>
    </row>
    <row r="1815" spans="1:18" s="51" customFormat="1" ht="12.75" hidden="1" customHeight="1">
      <c r="A1815" s="573"/>
      <c r="B1815" s="62"/>
      <c r="C1815" s="62"/>
      <c r="D1815" s="62"/>
      <c r="J1815" s="62"/>
      <c r="R1815" s="573"/>
    </row>
    <row r="1816" spans="1:18" s="51" customFormat="1" ht="12.75" hidden="1" customHeight="1">
      <c r="A1816" s="573"/>
      <c r="B1816" s="62"/>
      <c r="C1816" s="62"/>
      <c r="D1816" s="62"/>
      <c r="J1816" s="62"/>
      <c r="R1816" s="573"/>
    </row>
    <row r="1817" spans="1:18" s="51" customFormat="1" ht="12.75" hidden="1" customHeight="1">
      <c r="A1817" s="573"/>
      <c r="B1817" s="62"/>
      <c r="C1817" s="62"/>
      <c r="D1817" s="62"/>
      <c r="J1817" s="62"/>
      <c r="R1817" s="573"/>
    </row>
    <row r="1818" spans="1:18" s="51" customFormat="1" ht="12.75" hidden="1" customHeight="1">
      <c r="A1818" s="573"/>
      <c r="B1818" s="62"/>
      <c r="C1818" s="62"/>
      <c r="D1818" s="62"/>
      <c r="J1818" s="62"/>
      <c r="R1818" s="573"/>
    </row>
    <row r="1819" spans="1:18" s="51" customFormat="1" ht="12.75" hidden="1" customHeight="1">
      <c r="A1819" s="573"/>
      <c r="B1819" s="62"/>
      <c r="C1819" s="62"/>
      <c r="D1819" s="62"/>
      <c r="J1819" s="62"/>
      <c r="R1819" s="573"/>
    </row>
    <row r="1820" spans="1:18" s="51" customFormat="1" ht="12.75" hidden="1" customHeight="1">
      <c r="A1820" s="573"/>
      <c r="B1820" s="62"/>
      <c r="C1820" s="62"/>
      <c r="D1820" s="62"/>
      <c r="J1820" s="62"/>
      <c r="R1820" s="573"/>
    </row>
    <row r="1821" spans="1:18" s="51" customFormat="1" ht="12.75" hidden="1" customHeight="1">
      <c r="A1821" s="573"/>
      <c r="B1821" s="62"/>
      <c r="C1821" s="62"/>
      <c r="D1821" s="62"/>
      <c r="J1821" s="62"/>
      <c r="R1821" s="573"/>
    </row>
    <row r="1822" spans="1:18" s="51" customFormat="1" ht="12.75" hidden="1" customHeight="1">
      <c r="A1822" s="573"/>
      <c r="B1822" s="62"/>
      <c r="C1822" s="62"/>
      <c r="D1822" s="62"/>
      <c r="J1822" s="62"/>
      <c r="R1822" s="573"/>
    </row>
    <row r="1823" spans="1:18" s="51" customFormat="1" ht="12.75" hidden="1" customHeight="1">
      <c r="A1823" s="573"/>
      <c r="B1823" s="62"/>
      <c r="C1823" s="62"/>
      <c r="D1823" s="62"/>
      <c r="J1823" s="62"/>
      <c r="R1823" s="573"/>
    </row>
    <row r="1824" spans="1:18" s="51" customFormat="1" ht="12.75" hidden="1" customHeight="1">
      <c r="A1824" s="573"/>
      <c r="B1824" s="62"/>
      <c r="C1824" s="62"/>
      <c r="D1824" s="62"/>
      <c r="J1824" s="62"/>
      <c r="R1824" s="573"/>
    </row>
    <row r="1825" spans="1:18" s="51" customFormat="1" ht="12.75" hidden="1" customHeight="1">
      <c r="A1825" s="573"/>
      <c r="B1825" s="62"/>
      <c r="C1825" s="62"/>
      <c r="D1825" s="62"/>
      <c r="J1825" s="62"/>
      <c r="R1825" s="573"/>
    </row>
    <row r="1826" spans="1:18" s="51" customFormat="1" ht="12.75" hidden="1" customHeight="1">
      <c r="A1826" s="573"/>
      <c r="B1826" s="62"/>
      <c r="C1826" s="62"/>
      <c r="D1826" s="62"/>
      <c r="J1826" s="62"/>
      <c r="R1826" s="573"/>
    </row>
    <row r="1827" spans="1:18" s="51" customFormat="1" ht="12.75" hidden="1" customHeight="1">
      <c r="A1827" s="573"/>
      <c r="B1827" s="62"/>
      <c r="C1827" s="62"/>
      <c r="D1827" s="62"/>
      <c r="J1827" s="62"/>
      <c r="R1827" s="573"/>
    </row>
    <row r="1828" spans="1:18" s="51" customFormat="1" ht="12.75" hidden="1" customHeight="1">
      <c r="A1828" s="573"/>
      <c r="B1828" s="62"/>
      <c r="C1828" s="62"/>
      <c r="D1828" s="62"/>
      <c r="J1828" s="62"/>
      <c r="R1828" s="573"/>
    </row>
    <row r="1829" spans="1:18" s="51" customFormat="1" ht="12.75" hidden="1" customHeight="1">
      <c r="A1829" s="573"/>
      <c r="B1829" s="62"/>
      <c r="C1829" s="62"/>
      <c r="D1829" s="62"/>
      <c r="J1829" s="62"/>
      <c r="R1829" s="573"/>
    </row>
    <row r="1830" spans="1:18" s="51" customFormat="1" ht="12.75" hidden="1" customHeight="1">
      <c r="A1830" s="573"/>
      <c r="B1830" s="62"/>
      <c r="C1830" s="62"/>
      <c r="D1830" s="62"/>
      <c r="J1830" s="62"/>
      <c r="R1830" s="573"/>
    </row>
    <row r="1831" spans="1:18" s="51" customFormat="1" ht="12.75" hidden="1" customHeight="1">
      <c r="A1831" s="573"/>
      <c r="B1831" s="62"/>
      <c r="C1831" s="62"/>
      <c r="D1831" s="62"/>
      <c r="J1831" s="62"/>
      <c r="R1831" s="573"/>
    </row>
    <row r="1832" spans="1:18" s="51" customFormat="1" ht="12.75" hidden="1" customHeight="1">
      <c r="A1832" s="573"/>
      <c r="B1832" s="62"/>
      <c r="C1832" s="62"/>
      <c r="D1832" s="62"/>
      <c r="J1832" s="62"/>
      <c r="R1832" s="573"/>
    </row>
    <row r="1833" spans="1:18" s="51" customFormat="1" ht="12.75" hidden="1" customHeight="1">
      <c r="A1833" s="573"/>
      <c r="B1833" s="62"/>
      <c r="C1833" s="62"/>
      <c r="D1833" s="62"/>
      <c r="J1833" s="62"/>
      <c r="R1833" s="573"/>
    </row>
    <row r="1834" spans="1:18" s="51" customFormat="1" ht="12.75" hidden="1" customHeight="1">
      <c r="A1834" s="573"/>
      <c r="B1834" s="62"/>
      <c r="C1834" s="62"/>
      <c r="D1834" s="62"/>
      <c r="J1834" s="62"/>
      <c r="R1834" s="573"/>
    </row>
    <row r="1835" spans="1:18" s="51" customFormat="1" ht="12.75" hidden="1" customHeight="1">
      <c r="A1835" s="573"/>
      <c r="B1835" s="62"/>
      <c r="C1835" s="62"/>
      <c r="D1835" s="62"/>
      <c r="J1835" s="62"/>
      <c r="R1835" s="573"/>
    </row>
    <row r="1836" spans="1:18" s="51" customFormat="1" ht="12.75" hidden="1" customHeight="1">
      <c r="A1836" s="573"/>
      <c r="B1836" s="62"/>
      <c r="C1836" s="62"/>
      <c r="D1836" s="62"/>
      <c r="J1836" s="62"/>
      <c r="R1836" s="573"/>
    </row>
    <row r="1837" spans="1:18" s="51" customFormat="1" ht="12.75" hidden="1" customHeight="1">
      <c r="A1837" s="573"/>
      <c r="B1837" s="62"/>
      <c r="C1837" s="62"/>
      <c r="D1837" s="62"/>
      <c r="J1837" s="62"/>
      <c r="R1837" s="573"/>
    </row>
    <row r="1838" spans="1:18" s="51" customFormat="1" ht="12.75" hidden="1" customHeight="1">
      <c r="A1838" s="573"/>
      <c r="B1838" s="62"/>
      <c r="C1838" s="62"/>
      <c r="D1838" s="62"/>
      <c r="J1838" s="62"/>
      <c r="R1838" s="573"/>
    </row>
    <row r="1839" spans="1:18" s="51" customFormat="1" ht="12.75" hidden="1" customHeight="1">
      <c r="A1839" s="573"/>
      <c r="B1839" s="62"/>
      <c r="C1839" s="62"/>
      <c r="D1839" s="62"/>
      <c r="J1839" s="62"/>
      <c r="R1839" s="573"/>
    </row>
    <row r="1840" spans="1:18" s="51" customFormat="1" ht="12.75" hidden="1" customHeight="1">
      <c r="A1840" s="573"/>
      <c r="B1840" s="62"/>
      <c r="C1840" s="62"/>
      <c r="D1840" s="62"/>
      <c r="J1840" s="62"/>
      <c r="R1840" s="573"/>
    </row>
    <row r="1841" spans="1:18" s="51" customFormat="1" ht="12.75" hidden="1" customHeight="1">
      <c r="A1841" s="573"/>
      <c r="B1841" s="62"/>
      <c r="C1841" s="62"/>
      <c r="D1841" s="62"/>
      <c r="J1841" s="62"/>
      <c r="R1841" s="573"/>
    </row>
    <row r="1842" spans="1:18" s="51" customFormat="1" ht="12.75" hidden="1" customHeight="1">
      <c r="A1842" s="573"/>
      <c r="B1842" s="62"/>
      <c r="C1842" s="62"/>
      <c r="D1842" s="62"/>
      <c r="J1842" s="62"/>
      <c r="R1842" s="573"/>
    </row>
    <row r="1843" spans="1:18" s="51" customFormat="1" ht="12.75" hidden="1" customHeight="1">
      <c r="A1843" s="573"/>
      <c r="B1843" s="62"/>
      <c r="C1843" s="62"/>
      <c r="D1843" s="62"/>
      <c r="J1843" s="62"/>
      <c r="R1843" s="573"/>
    </row>
    <row r="1844" spans="1:18" s="51" customFormat="1" ht="12.75" hidden="1" customHeight="1">
      <c r="A1844" s="573"/>
      <c r="B1844" s="62"/>
      <c r="C1844" s="62"/>
      <c r="D1844" s="62"/>
      <c r="J1844" s="62"/>
      <c r="R1844" s="573"/>
    </row>
    <row r="1845" spans="1:18" s="51" customFormat="1" ht="12.75" hidden="1" customHeight="1">
      <c r="A1845" s="573"/>
      <c r="B1845" s="62"/>
      <c r="C1845" s="62"/>
      <c r="D1845" s="62"/>
      <c r="J1845" s="62"/>
      <c r="R1845" s="573"/>
    </row>
    <row r="1846" spans="1:18" s="51" customFormat="1" ht="12.75" hidden="1" customHeight="1">
      <c r="A1846" s="573"/>
      <c r="B1846" s="62"/>
      <c r="C1846" s="62"/>
      <c r="D1846" s="62"/>
      <c r="J1846" s="62"/>
      <c r="R1846" s="573"/>
    </row>
    <row r="1847" spans="1:18" s="51" customFormat="1" ht="12.75" hidden="1" customHeight="1">
      <c r="A1847" s="573"/>
      <c r="B1847" s="62"/>
      <c r="C1847" s="62"/>
      <c r="D1847" s="62"/>
      <c r="J1847" s="62"/>
      <c r="R1847" s="573"/>
    </row>
    <row r="1848" spans="1:18" s="51" customFormat="1" ht="12.75" hidden="1" customHeight="1">
      <c r="A1848" s="573"/>
      <c r="B1848" s="62"/>
      <c r="C1848" s="62"/>
      <c r="D1848" s="62"/>
      <c r="J1848" s="62"/>
      <c r="R1848" s="573"/>
    </row>
    <row r="1849" spans="1:18" s="51" customFormat="1" ht="12.75" hidden="1" customHeight="1">
      <c r="A1849" s="573"/>
      <c r="B1849" s="62"/>
      <c r="C1849" s="62"/>
      <c r="D1849" s="62"/>
      <c r="J1849" s="62"/>
      <c r="R1849" s="573"/>
    </row>
    <row r="1850" spans="1:18" s="51" customFormat="1" ht="12.75" hidden="1" customHeight="1">
      <c r="A1850" s="573"/>
      <c r="B1850" s="62"/>
      <c r="C1850" s="62"/>
      <c r="D1850" s="62"/>
      <c r="J1850" s="62"/>
      <c r="R1850" s="573"/>
    </row>
    <row r="1851" spans="1:18" s="51" customFormat="1" ht="12.75" hidden="1" customHeight="1">
      <c r="A1851" s="573"/>
      <c r="B1851" s="62"/>
      <c r="C1851" s="62"/>
      <c r="D1851" s="62"/>
      <c r="J1851" s="62"/>
      <c r="R1851" s="573"/>
    </row>
    <row r="1852" spans="1:18" s="51" customFormat="1" ht="12.75" hidden="1" customHeight="1">
      <c r="A1852" s="573"/>
      <c r="B1852" s="62"/>
      <c r="C1852" s="62"/>
      <c r="D1852" s="62"/>
      <c r="J1852" s="62"/>
      <c r="R1852" s="573"/>
    </row>
    <row r="1853" spans="1:18" s="51" customFormat="1" ht="12.75" hidden="1" customHeight="1">
      <c r="A1853" s="573"/>
      <c r="B1853" s="62"/>
      <c r="C1853" s="62"/>
      <c r="D1853" s="62"/>
      <c r="J1853" s="62"/>
      <c r="R1853" s="573"/>
    </row>
    <row r="1854" spans="1:18" s="51" customFormat="1" ht="12.75" hidden="1" customHeight="1">
      <c r="A1854" s="573"/>
      <c r="B1854" s="62"/>
      <c r="C1854" s="62"/>
      <c r="D1854" s="62"/>
      <c r="J1854" s="62"/>
      <c r="R1854" s="573"/>
    </row>
    <row r="1855" spans="1:18" s="51" customFormat="1" ht="12.75" hidden="1" customHeight="1">
      <c r="A1855" s="573"/>
      <c r="B1855" s="62"/>
      <c r="C1855" s="62"/>
      <c r="D1855" s="62"/>
      <c r="J1855" s="62"/>
      <c r="R1855" s="573"/>
    </row>
    <row r="1856" spans="1:18" s="51" customFormat="1" ht="12.75" hidden="1" customHeight="1">
      <c r="A1856" s="573"/>
      <c r="B1856" s="62"/>
      <c r="C1856" s="62"/>
      <c r="D1856" s="62"/>
      <c r="J1856" s="62"/>
      <c r="R1856" s="573"/>
    </row>
    <row r="1857" spans="1:18" s="51" customFormat="1" ht="12.75" hidden="1" customHeight="1">
      <c r="A1857" s="573"/>
      <c r="B1857" s="62"/>
      <c r="C1857" s="62"/>
      <c r="D1857" s="62"/>
      <c r="J1857" s="62"/>
      <c r="R1857" s="573"/>
    </row>
    <row r="1858" spans="1:18" s="51" customFormat="1" ht="12.75" hidden="1" customHeight="1">
      <c r="A1858" s="573"/>
      <c r="B1858" s="62"/>
      <c r="C1858" s="62"/>
      <c r="D1858" s="62"/>
      <c r="J1858" s="62"/>
      <c r="R1858" s="573"/>
    </row>
    <row r="1859" spans="1:18" s="51" customFormat="1" ht="12.75" hidden="1" customHeight="1">
      <c r="A1859" s="573"/>
      <c r="B1859" s="62"/>
      <c r="C1859" s="62"/>
      <c r="D1859" s="62"/>
      <c r="J1859" s="62"/>
      <c r="R1859" s="573"/>
    </row>
    <row r="1860" spans="1:18" s="51" customFormat="1" ht="12.75" hidden="1" customHeight="1">
      <c r="A1860" s="573"/>
      <c r="B1860" s="62"/>
      <c r="C1860" s="62"/>
      <c r="D1860" s="62"/>
      <c r="J1860" s="62"/>
      <c r="R1860" s="573"/>
    </row>
    <row r="1861" spans="1:18" s="51" customFormat="1" ht="12.75" hidden="1" customHeight="1">
      <c r="A1861" s="573"/>
      <c r="B1861" s="62"/>
      <c r="C1861" s="62"/>
      <c r="D1861" s="62"/>
      <c r="J1861" s="62"/>
      <c r="R1861" s="573"/>
    </row>
    <row r="1862" spans="1:18" s="51" customFormat="1" ht="12.75" hidden="1" customHeight="1">
      <c r="A1862" s="573"/>
      <c r="B1862" s="62"/>
      <c r="C1862" s="62"/>
      <c r="D1862" s="62"/>
      <c r="J1862" s="62"/>
      <c r="R1862" s="573"/>
    </row>
    <row r="1863" spans="1:18" s="51" customFormat="1" ht="12.75" hidden="1" customHeight="1">
      <c r="A1863" s="573"/>
      <c r="B1863" s="62"/>
      <c r="C1863" s="62"/>
      <c r="D1863" s="62"/>
      <c r="J1863" s="62"/>
      <c r="R1863" s="573"/>
    </row>
    <row r="1864" spans="1:18" s="51" customFormat="1" ht="12.75" hidden="1" customHeight="1">
      <c r="A1864" s="573"/>
      <c r="B1864" s="62"/>
      <c r="C1864" s="62"/>
      <c r="D1864" s="62"/>
      <c r="J1864" s="62"/>
      <c r="R1864" s="573"/>
    </row>
    <row r="1865" spans="1:18" s="51" customFormat="1" ht="12.75" hidden="1" customHeight="1">
      <c r="A1865" s="573"/>
      <c r="B1865" s="62"/>
      <c r="C1865" s="62"/>
      <c r="D1865" s="62"/>
      <c r="J1865" s="62"/>
      <c r="R1865" s="573"/>
    </row>
    <row r="1866" spans="1:18" s="51" customFormat="1" ht="12.75" hidden="1" customHeight="1">
      <c r="A1866" s="573"/>
      <c r="B1866" s="62"/>
      <c r="C1866" s="62"/>
      <c r="D1866" s="62"/>
      <c r="J1866" s="62"/>
      <c r="R1866" s="573"/>
    </row>
    <row r="1867" spans="1:18" s="51" customFormat="1" ht="12.75" hidden="1" customHeight="1">
      <c r="A1867" s="573"/>
      <c r="B1867" s="62"/>
      <c r="C1867" s="62"/>
      <c r="D1867" s="62"/>
      <c r="J1867" s="62"/>
      <c r="R1867" s="573"/>
    </row>
    <row r="1868" spans="1:18" s="51" customFormat="1" ht="12.75" hidden="1" customHeight="1">
      <c r="A1868" s="573"/>
      <c r="B1868" s="62"/>
      <c r="C1868" s="62"/>
      <c r="D1868" s="62"/>
      <c r="J1868" s="62"/>
      <c r="R1868" s="573"/>
    </row>
    <row r="1869" spans="1:18" s="51" customFormat="1" ht="12.75" hidden="1" customHeight="1">
      <c r="A1869" s="573"/>
      <c r="B1869" s="62"/>
      <c r="C1869" s="62"/>
      <c r="D1869" s="62"/>
      <c r="J1869" s="62"/>
      <c r="R1869" s="573"/>
    </row>
    <row r="1870" spans="1:18" s="51" customFormat="1" ht="12.75" hidden="1" customHeight="1">
      <c r="A1870" s="573"/>
      <c r="B1870" s="62"/>
      <c r="C1870" s="62"/>
      <c r="D1870" s="62"/>
      <c r="J1870" s="62"/>
      <c r="R1870" s="573"/>
    </row>
    <row r="1871" spans="1:18" s="51" customFormat="1" ht="12.75" hidden="1" customHeight="1">
      <c r="A1871" s="573"/>
      <c r="B1871" s="62"/>
      <c r="C1871" s="62"/>
      <c r="D1871" s="62"/>
      <c r="J1871" s="62"/>
      <c r="R1871" s="573"/>
    </row>
    <row r="1872" spans="1:18" s="51" customFormat="1" ht="12.75" hidden="1" customHeight="1">
      <c r="A1872" s="573"/>
      <c r="B1872" s="62"/>
      <c r="C1872" s="62"/>
      <c r="D1872" s="62"/>
      <c r="J1872" s="62"/>
      <c r="R1872" s="573"/>
    </row>
    <row r="1873" spans="1:18" s="51" customFormat="1" ht="12.75" hidden="1" customHeight="1">
      <c r="A1873" s="573"/>
      <c r="B1873" s="62"/>
      <c r="C1873" s="62"/>
      <c r="D1873" s="62"/>
      <c r="J1873" s="62"/>
      <c r="R1873" s="573"/>
    </row>
    <row r="1874" spans="1:18" s="51" customFormat="1" ht="12.75" hidden="1" customHeight="1">
      <c r="A1874" s="573"/>
      <c r="B1874" s="62"/>
      <c r="C1874" s="62"/>
      <c r="D1874" s="62"/>
      <c r="J1874" s="62"/>
      <c r="R1874" s="573"/>
    </row>
    <row r="1875" spans="1:18" s="51" customFormat="1" ht="12.75" hidden="1" customHeight="1">
      <c r="A1875" s="573"/>
      <c r="B1875" s="62"/>
      <c r="C1875" s="62"/>
      <c r="D1875" s="62"/>
      <c r="J1875" s="62"/>
      <c r="R1875" s="573"/>
    </row>
    <row r="1876" spans="1:18" s="51" customFormat="1" ht="12.75" hidden="1" customHeight="1">
      <c r="A1876" s="573"/>
      <c r="B1876" s="62"/>
      <c r="C1876" s="62"/>
      <c r="D1876" s="62"/>
      <c r="J1876" s="62"/>
      <c r="R1876" s="573"/>
    </row>
    <row r="1877" spans="1:18" s="51" customFormat="1" ht="12.75" hidden="1" customHeight="1">
      <c r="A1877" s="573"/>
      <c r="B1877" s="62"/>
      <c r="C1877" s="62"/>
      <c r="D1877" s="62"/>
      <c r="J1877" s="62"/>
      <c r="R1877" s="573"/>
    </row>
    <row r="1878" spans="1:18" s="51" customFormat="1" ht="12.75" hidden="1" customHeight="1">
      <c r="A1878" s="573"/>
      <c r="B1878" s="62"/>
      <c r="C1878" s="62"/>
      <c r="D1878" s="62"/>
      <c r="J1878" s="62"/>
      <c r="R1878" s="573"/>
    </row>
    <row r="1879" spans="1:18" s="51" customFormat="1" ht="12.75" hidden="1" customHeight="1">
      <c r="A1879" s="573"/>
      <c r="B1879" s="62"/>
      <c r="C1879" s="62"/>
      <c r="D1879" s="62"/>
      <c r="J1879" s="62"/>
      <c r="R1879" s="573"/>
    </row>
    <row r="1880" spans="1:18" s="51" customFormat="1" ht="12.75" hidden="1" customHeight="1">
      <c r="A1880" s="573"/>
      <c r="B1880" s="62"/>
      <c r="C1880" s="62"/>
      <c r="D1880" s="62"/>
      <c r="J1880" s="62"/>
      <c r="R1880" s="573"/>
    </row>
    <row r="1881" spans="1:18" s="51" customFormat="1" ht="12.75" hidden="1" customHeight="1">
      <c r="A1881" s="573"/>
      <c r="B1881" s="62"/>
      <c r="C1881" s="62"/>
      <c r="D1881" s="62"/>
      <c r="J1881" s="62"/>
      <c r="R1881" s="573"/>
    </row>
    <row r="1882" spans="1:18" s="51" customFormat="1" ht="12.75" hidden="1" customHeight="1">
      <c r="A1882" s="573"/>
      <c r="B1882" s="62"/>
      <c r="C1882" s="62"/>
      <c r="D1882" s="62"/>
      <c r="J1882" s="62"/>
      <c r="R1882" s="573"/>
    </row>
    <row r="1883" spans="1:18" s="51" customFormat="1" ht="12.75" hidden="1" customHeight="1">
      <c r="A1883" s="573"/>
      <c r="B1883" s="62"/>
      <c r="C1883" s="62"/>
      <c r="D1883" s="62"/>
      <c r="J1883" s="62"/>
      <c r="R1883" s="573"/>
    </row>
    <row r="1884" spans="1:18" s="51" customFormat="1" ht="12.75" hidden="1" customHeight="1">
      <c r="A1884" s="573"/>
      <c r="B1884" s="62"/>
      <c r="C1884" s="62"/>
      <c r="D1884" s="62"/>
      <c r="J1884" s="62"/>
      <c r="R1884" s="573"/>
    </row>
    <row r="1885" spans="1:18" s="51" customFormat="1" ht="12.75" hidden="1" customHeight="1">
      <c r="A1885" s="573"/>
      <c r="B1885" s="62"/>
      <c r="C1885" s="62"/>
      <c r="D1885" s="62"/>
      <c r="J1885" s="62"/>
      <c r="R1885" s="573"/>
    </row>
    <row r="1886" spans="1:18" s="51" customFormat="1" ht="12.75" hidden="1" customHeight="1">
      <c r="A1886" s="573"/>
      <c r="B1886" s="62"/>
      <c r="C1886" s="62"/>
      <c r="D1886" s="62"/>
      <c r="J1886" s="62"/>
      <c r="R1886" s="573"/>
    </row>
    <row r="1887" spans="1:18" s="51" customFormat="1" ht="12.75" hidden="1" customHeight="1">
      <c r="A1887" s="573"/>
      <c r="B1887" s="62"/>
      <c r="C1887" s="62"/>
      <c r="D1887" s="62"/>
      <c r="J1887" s="62"/>
      <c r="R1887" s="573"/>
    </row>
    <row r="1888" spans="1:18" s="51" customFormat="1" ht="12.75" hidden="1" customHeight="1">
      <c r="A1888" s="573"/>
      <c r="B1888" s="62"/>
      <c r="C1888" s="62"/>
      <c r="D1888" s="62"/>
      <c r="J1888" s="62"/>
      <c r="R1888" s="573"/>
    </row>
    <row r="1889" spans="1:18" s="51" customFormat="1" ht="12.75" hidden="1" customHeight="1">
      <c r="A1889" s="573"/>
      <c r="B1889" s="62"/>
      <c r="C1889" s="62"/>
      <c r="D1889" s="62"/>
      <c r="J1889" s="62"/>
      <c r="R1889" s="573"/>
    </row>
    <row r="1890" spans="1:18" s="51" customFormat="1" ht="12.75" hidden="1" customHeight="1">
      <c r="A1890" s="573"/>
      <c r="B1890" s="62"/>
      <c r="C1890" s="62"/>
      <c r="D1890" s="62"/>
      <c r="J1890" s="62"/>
      <c r="R1890" s="573"/>
    </row>
    <row r="1891" spans="1:18" s="51" customFormat="1" ht="12.75" hidden="1" customHeight="1">
      <c r="A1891" s="573"/>
      <c r="B1891" s="62"/>
      <c r="C1891" s="62"/>
      <c r="D1891" s="62"/>
      <c r="J1891" s="62"/>
      <c r="R1891" s="573"/>
    </row>
    <row r="1892" spans="1:18" s="51" customFormat="1" ht="12.75" hidden="1" customHeight="1">
      <c r="A1892" s="573"/>
      <c r="B1892" s="62"/>
      <c r="C1892" s="62"/>
      <c r="D1892" s="62"/>
      <c r="J1892" s="62"/>
      <c r="R1892" s="573"/>
    </row>
    <row r="1893" spans="1:18" s="51" customFormat="1" ht="12.75" hidden="1" customHeight="1">
      <c r="A1893" s="573"/>
      <c r="B1893" s="62"/>
      <c r="C1893" s="62"/>
      <c r="D1893" s="62"/>
      <c r="J1893" s="62"/>
      <c r="R1893" s="573"/>
    </row>
    <row r="1894" spans="1:18" s="51" customFormat="1" ht="12.75" hidden="1" customHeight="1">
      <c r="A1894" s="573"/>
      <c r="B1894" s="62"/>
      <c r="C1894" s="62"/>
      <c r="D1894" s="62"/>
      <c r="J1894" s="62"/>
      <c r="R1894" s="573"/>
    </row>
    <row r="1895" spans="1:18" s="51" customFormat="1" ht="12.75" hidden="1" customHeight="1">
      <c r="A1895" s="573"/>
      <c r="B1895" s="62"/>
      <c r="C1895" s="62"/>
      <c r="D1895" s="62"/>
      <c r="J1895" s="62"/>
      <c r="R1895" s="573"/>
    </row>
    <row r="1896" spans="1:18" s="51" customFormat="1" ht="12.75" hidden="1" customHeight="1">
      <c r="A1896" s="573"/>
      <c r="B1896" s="62"/>
      <c r="C1896" s="62"/>
      <c r="D1896" s="62"/>
      <c r="J1896" s="62"/>
      <c r="R1896" s="573"/>
    </row>
    <row r="1897" spans="1:18" s="51" customFormat="1" ht="12.75" hidden="1" customHeight="1">
      <c r="A1897" s="573"/>
      <c r="B1897" s="62"/>
      <c r="C1897" s="62"/>
      <c r="D1897" s="62"/>
      <c r="J1897" s="62"/>
      <c r="R1897" s="573"/>
    </row>
    <row r="1898" spans="1:18" s="51" customFormat="1" ht="12.75" hidden="1" customHeight="1">
      <c r="A1898" s="573"/>
      <c r="B1898" s="62"/>
      <c r="C1898" s="62"/>
      <c r="D1898" s="62"/>
      <c r="J1898" s="62"/>
      <c r="R1898" s="573"/>
    </row>
    <row r="1899" spans="1:18" s="51" customFormat="1" ht="12.75" hidden="1" customHeight="1">
      <c r="A1899" s="573"/>
      <c r="B1899" s="62"/>
      <c r="C1899" s="62"/>
      <c r="D1899" s="62"/>
      <c r="J1899" s="62"/>
      <c r="R1899" s="573"/>
    </row>
    <row r="1900" spans="1:18" s="51" customFormat="1" ht="12.75" hidden="1" customHeight="1">
      <c r="A1900" s="573"/>
      <c r="B1900" s="62"/>
      <c r="C1900" s="62"/>
      <c r="D1900" s="62"/>
      <c r="J1900" s="62"/>
      <c r="R1900" s="573"/>
    </row>
    <row r="1901" spans="1:18" s="51" customFormat="1" ht="12.75" hidden="1" customHeight="1">
      <c r="A1901" s="573"/>
      <c r="B1901" s="62"/>
      <c r="C1901" s="62"/>
      <c r="D1901" s="62"/>
      <c r="J1901" s="62"/>
      <c r="R1901" s="573"/>
    </row>
    <row r="1902" spans="1:18" s="51" customFormat="1" ht="12.75" hidden="1" customHeight="1">
      <c r="A1902" s="573"/>
      <c r="B1902" s="62"/>
      <c r="C1902" s="62"/>
      <c r="D1902" s="62"/>
      <c r="J1902" s="62"/>
      <c r="R1902" s="573"/>
    </row>
    <row r="1903" spans="1:18" s="51" customFormat="1" ht="12.75" hidden="1" customHeight="1">
      <c r="A1903" s="573"/>
      <c r="B1903" s="62"/>
      <c r="C1903" s="62"/>
      <c r="D1903" s="62"/>
      <c r="J1903" s="62"/>
      <c r="R1903" s="573"/>
    </row>
    <row r="1904" spans="1:18" s="51" customFormat="1" ht="12.75" hidden="1" customHeight="1">
      <c r="A1904" s="573"/>
      <c r="B1904" s="62"/>
      <c r="C1904" s="62"/>
      <c r="D1904" s="62"/>
      <c r="J1904" s="62"/>
      <c r="R1904" s="573"/>
    </row>
    <row r="1905" spans="1:18" s="51" customFormat="1" ht="12.75" hidden="1" customHeight="1">
      <c r="A1905" s="573"/>
      <c r="B1905" s="62"/>
      <c r="C1905" s="62"/>
      <c r="D1905" s="62"/>
      <c r="J1905" s="62"/>
      <c r="R1905" s="573"/>
    </row>
    <row r="1906" spans="1:18" s="51" customFormat="1" ht="12.75" hidden="1" customHeight="1">
      <c r="A1906" s="573"/>
      <c r="B1906" s="62"/>
      <c r="C1906" s="62"/>
      <c r="D1906" s="62"/>
      <c r="J1906" s="62"/>
      <c r="R1906" s="573"/>
    </row>
    <row r="1907" spans="1:18" s="51" customFormat="1" ht="12.75" hidden="1" customHeight="1">
      <c r="A1907" s="573"/>
      <c r="B1907" s="62"/>
      <c r="C1907" s="62"/>
      <c r="D1907" s="62"/>
      <c r="J1907" s="62"/>
      <c r="R1907" s="573"/>
    </row>
    <row r="1908" spans="1:18" s="51" customFormat="1" ht="12.75" hidden="1" customHeight="1">
      <c r="A1908" s="573"/>
      <c r="B1908" s="62"/>
      <c r="C1908" s="62"/>
      <c r="D1908" s="62"/>
      <c r="J1908" s="62"/>
      <c r="R1908" s="573"/>
    </row>
    <row r="1909" spans="1:18" s="51" customFormat="1" ht="12.75" hidden="1" customHeight="1">
      <c r="A1909" s="573"/>
      <c r="B1909" s="62"/>
      <c r="C1909" s="62"/>
      <c r="D1909" s="62"/>
      <c r="J1909" s="62"/>
      <c r="R1909" s="573"/>
    </row>
    <row r="1910" spans="1:18" s="51" customFormat="1" ht="12.75" hidden="1" customHeight="1">
      <c r="A1910" s="573"/>
      <c r="B1910" s="62"/>
      <c r="C1910" s="62"/>
      <c r="D1910" s="62"/>
      <c r="J1910" s="62"/>
      <c r="R1910" s="573"/>
    </row>
    <row r="1911" spans="1:18" s="51" customFormat="1" ht="12.75" hidden="1" customHeight="1">
      <c r="A1911" s="573"/>
      <c r="B1911" s="62"/>
      <c r="C1911" s="62"/>
      <c r="D1911" s="62"/>
      <c r="J1911" s="62"/>
      <c r="R1911" s="573"/>
    </row>
    <row r="1912" spans="1:18" s="51" customFormat="1" ht="12.75" hidden="1" customHeight="1">
      <c r="A1912" s="573"/>
      <c r="B1912" s="62"/>
      <c r="C1912" s="62"/>
      <c r="D1912" s="62"/>
      <c r="J1912" s="62"/>
      <c r="R1912" s="573"/>
    </row>
    <row r="1913" spans="1:18" s="51" customFormat="1" ht="12.75" hidden="1" customHeight="1">
      <c r="A1913" s="573"/>
      <c r="B1913" s="62"/>
      <c r="C1913" s="62"/>
      <c r="D1913" s="62"/>
      <c r="J1913" s="62"/>
      <c r="R1913" s="573"/>
    </row>
    <row r="1914" spans="1:18" s="51" customFormat="1" ht="12.75" hidden="1" customHeight="1">
      <c r="A1914" s="573"/>
      <c r="B1914" s="62"/>
      <c r="C1914" s="62"/>
      <c r="D1914" s="62"/>
      <c r="J1914" s="62"/>
      <c r="R1914" s="573"/>
    </row>
    <row r="1915" spans="1:18" s="51" customFormat="1" ht="12.75" hidden="1" customHeight="1">
      <c r="A1915" s="573"/>
      <c r="B1915" s="62"/>
      <c r="C1915" s="62"/>
      <c r="D1915" s="62"/>
      <c r="J1915" s="62"/>
      <c r="R1915" s="573"/>
    </row>
    <row r="1916" spans="1:18" s="51" customFormat="1" ht="12.75" hidden="1" customHeight="1">
      <c r="A1916" s="573"/>
      <c r="B1916" s="62"/>
      <c r="C1916" s="62"/>
      <c r="D1916" s="62"/>
      <c r="J1916" s="62"/>
      <c r="R1916" s="573"/>
    </row>
    <row r="1917" spans="1:18" s="51" customFormat="1" ht="12.75" hidden="1" customHeight="1">
      <c r="A1917" s="573"/>
      <c r="B1917" s="62"/>
      <c r="C1917" s="62"/>
      <c r="D1917" s="62"/>
      <c r="J1917" s="62"/>
      <c r="R1917" s="573"/>
    </row>
    <row r="1918" spans="1:18" s="51" customFormat="1" ht="12.75" hidden="1" customHeight="1">
      <c r="A1918" s="573"/>
      <c r="B1918" s="62"/>
      <c r="C1918" s="62"/>
      <c r="D1918" s="62"/>
      <c r="J1918" s="62"/>
      <c r="R1918" s="573"/>
    </row>
    <row r="1919" spans="1:18" s="51" customFormat="1" ht="12.75" hidden="1" customHeight="1">
      <c r="A1919" s="573"/>
      <c r="B1919" s="62"/>
      <c r="C1919" s="62"/>
      <c r="D1919" s="62"/>
      <c r="J1919" s="62"/>
      <c r="R1919" s="573"/>
    </row>
    <row r="1920" spans="1:18" s="51" customFormat="1" ht="12.75" hidden="1" customHeight="1">
      <c r="A1920" s="573"/>
      <c r="B1920" s="62"/>
      <c r="C1920" s="62"/>
      <c r="D1920" s="62"/>
      <c r="J1920" s="62"/>
      <c r="R1920" s="573"/>
    </row>
    <row r="1921" spans="1:18" s="51" customFormat="1" ht="12.75" hidden="1" customHeight="1">
      <c r="A1921" s="573"/>
      <c r="B1921" s="62"/>
      <c r="C1921" s="62"/>
      <c r="D1921" s="62"/>
      <c r="J1921" s="62"/>
      <c r="R1921" s="573"/>
    </row>
    <row r="1922" spans="1:18" s="51" customFormat="1" ht="12.75" hidden="1" customHeight="1">
      <c r="A1922" s="573"/>
      <c r="B1922" s="62"/>
      <c r="C1922" s="62"/>
      <c r="D1922" s="62"/>
      <c r="J1922" s="62"/>
      <c r="R1922" s="573"/>
    </row>
    <row r="1923" spans="1:18" s="51" customFormat="1" ht="12.75" hidden="1" customHeight="1">
      <c r="A1923" s="573"/>
      <c r="B1923" s="62"/>
      <c r="C1923" s="62"/>
      <c r="D1923" s="62"/>
      <c r="J1923" s="62"/>
      <c r="R1923" s="573"/>
    </row>
    <row r="1924" spans="1:18" s="51" customFormat="1" ht="12.75" hidden="1" customHeight="1">
      <c r="A1924" s="573"/>
      <c r="B1924" s="62"/>
      <c r="C1924" s="62"/>
      <c r="D1924" s="62"/>
      <c r="J1924" s="62"/>
      <c r="R1924" s="573"/>
    </row>
    <row r="1925" spans="1:18" s="51" customFormat="1" ht="12.75" hidden="1" customHeight="1">
      <c r="A1925" s="573"/>
      <c r="B1925" s="62"/>
      <c r="C1925" s="62"/>
      <c r="D1925" s="62"/>
      <c r="J1925" s="62"/>
      <c r="R1925" s="573"/>
    </row>
    <row r="1926" spans="1:18" s="51" customFormat="1" ht="12.75" hidden="1" customHeight="1">
      <c r="A1926" s="573"/>
      <c r="B1926" s="62"/>
      <c r="C1926" s="62"/>
      <c r="D1926" s="62"/>
      <c r="J1926" s="62"/>
      <c r="R1926" s="573"/>
    </row>
    <row r="1927" spans="1:18" s="51" customFormat="1" ht="12.75" hidden="1" customHeight="1">
      <c r="A1927" s="573"/>
      <c r="B1927" s="62"/>
      <c r="C1927" s="62"/>
      <c r="D1927" s="62"/>
      <c r="J1927" s="62"/>
      <c r="R1927" s="573"/>
    </row>
    <row r="1928" spans="1:18" s="51" customFormat="1" ht="12.75" hidden="1" customHeight="1">
      <c r="A1928" s="573"/>
      <c r="B1928" s="62"/>
      <c r="C1928" s="62"/>
      <c r="D1928" s="62"/>
      <c r="J1928" s="62"/>
      <c r="R1928" s="573"/>
    </row>
    <row r="1929" spans="1:18" s="51" customFormat="1" ht="12.75" hidden="1" customHeight="1">
      <c r="A1929" s="573"/>
      <c r="B1929" s="62"/>
      <c r="C1929" s="62"/>
      <c r="D1929" s="62"/>
      <c r="J1929" s="62"/>
      <c r="R1929" s="573"/>
    </row>
    <row r="1930" spans="1:18" s="51" customFormat="1" ht="12.75" hidden="1" customHeight="1">
      <c r="A1930" s="573"/>
      <c r="B1930" s="62"/>
      <c r="C1930" s="62"/>
      <c r="D1930" s="62"/>
      <c r="J1930" s="62"/>
      <c r="R1930" s="573"/>
    </row>
    <row r="1931" spans="1:18" s="51" customFormat="1" ht="12.75" hidden="1" customHeight="1">
      <c r="A1931" s="573"/>
      <c r="B1931" s="62"/>
      <c r="C1931" s="62"/>
      <c r="D1931" s="62"/>
      <c r="J1931" s="62"/>
      <c r="R1931" s="573"/>
    </row>
    <row r="1932" spans="1:18" s="51" customFormat="1" ht="12.75" hidden="1" customHeight="1">
      <c r="A1932" s="573"/>
      <c r="B1932" s="62"/>
      <c r="C1932" s="62"/>
      <c r="D1932" s="62"/>
      <c r="J1932" s="62"/>
      <c r="R1932" s="573"/>
    </row>
    <row r="1933" spans="1:18" s="51" customFormat="1" ht="12.75" hidden="1" customHeight="1">
      <c r="A1933" s="573"/>
      <c r="B1933" s="62"/>
      <c r="C1933" s="62"/>
      <c r="D1933" s="62"/>
      <c r="J1933" s="62"/>
      <c r="R1933" s="573"/>
    </row>
    <row r="1934" spans="1:18" s="51" customFormat="1" ht="12.75" hidden="1" customHeight="1">
      <c r="A1934" s="573"/>
      <c r="B1934" s="62"/>
      <c r="C1934" s="62"/>
      <c r="D1934" s="62"/>
      <c r="J1934" s="62"/>
      <c r="R1934" s="573"/>
    </row>
    <row r="1935" spans="1:18" s="51" customFormat="1" ht="12.75" hidden="1" customHeight="1">
      <c r="A1935" s="573"/>
      <c r="B1935" s="62"/>
      <c r="C1935" s="62"/>
      <c r="D1935" s="62"/>
      <c r="J1935" s="62"/>
      <c r="R1935" s="573"/>
    </row>
    <row r="1936" spans="1:18" s="51" customFormat="1" ht="12.75" hidden="1" customHeight="1">
      <c r="A1936" s="573"/>
      <c r="B1936" s="62"/>
      <c r="C1936" s="62"/>
      <c r="D1936" s="62"/>
      <c r="J1936" s="62"/>
      <c r="R1936" s="573"/>
    </row>
    <row r="1937" spans="1:18" s="51" customFormat="1" ht="12.75" hidden="1" customHeight="1">
      <c r="A1937" s="573"/>
      <c r="B1937" s="62"/>
      <c r="C1937" s="62"/>
      <c r="D1937" s="62"/>
      <c r="J1937" s="62"/>
      <c r="R1937" s="573"/>
    </row>
    <row r="1938" spans="1:18" s="51" customFormat="1" ht="12.75" hidden="1" customHeight="1">
      <c r="A1938" s="573"/>
      <c r="B1938" s="62"/>
      <c r="C1938" s="62"/>
      <c r="D1938" s="62"/>
      <c r="J1938" s="62"/>
      <c r="R1938" s="573"/>
    </row>
    <row r="1939" spans="1:18" s="51" customFormat="1" ht="12.75" hidden="1" customHeight="1">
      <c r="A1939" s="573"/>
      <c r="B1939" s="62"/>
      <c r="C1939" s="62"/>
      <c r="D1939" s="62"/>
      <c r="J1939" s="62"/>
      <c r="R1939" s="573"/>
    </row>
    <row r="1940" spans="1:18" s="51" customFormat="1" ht="12.75" hidden="1" customHeight="1">
      <c r="A1940" s="573"/>
      <c r="B1940" s="62"/>
      <c r="C1940" s="62"/>
      <c r="D1940" s="62"/>
      <c r="J1940" s="62"/>
      <c r="R1940" s="573"/>
    </row>
    <row r="1941" spans="1:18" s="51" customFormat="1" ht="12.75" hidden="1" customHeight="1">
      <c r="A1941" s="573"/>
      <c r="B1941" s="62"/>
      <c r="C1941" s="62"/>
      <c r="D1941" s="62"/>
      <c r="J1941" s="62"/>
      <c r="R1941" s="573"/>
    </row>
    <row r="1942" spans="1:18" s="51" customFormat="1" ht="12.75" hidden="1" customHeight="1">
      <c r="A1942" s="573"/>
      <c r="B1942" s="62"/>
      <c r="C1942" s="62"/>
      <c r="D1942" s="62"/>
      <c r="J1942" s="62"/>
      <c r="R1942" s="573"/>
    </row>
    <row r="1943" spans="1:18" s="51" customFormat="1" ht="12.75" hidden="1" customHeight="1">
      <c r="A1943" s="573"/>
      <c r="B1943" s="62"/>
      <c r="C1943" s="62"/>
      <c r="D1943" s="62"/>
      <c r="J1943" s="62"/>
      <c r="R1943" s="573"/>
    </row>
    <row r="1944" spans="1:18" s="51" customFormat="1" ht="12.75" hidden="1" customHeight="1">
      <c r="A1944" s="573"/>
      <c r="B1944" s="62"/>
      <c r="C1944" s="62"/>
      <c r="D1944" s="62"/>
      <c r="J1944" s="62"/>
      <c r="R1944" s="573"/>
    </row>
    <row r="1945" spans="1:18" s="51" customFormat="1" ht="12.75" hidden="1" customHeight="1">
      <c r="A1945" s="573"/>
      <c r="B1945" s="62"/>
      <c r="C1945" s="62"/>
      <c r="D1945" s="62"/>
      <c r="J1945" s="62"/>
      <c r="R1945" s="573"/>
    </row>
    <row r="1946" spans="1:18" s="51" customFormat="1" ht="12.75" hidden="1" customHeight="1">
      <c r="A1946" s="573"/>
      <c r="B1946" s="62"/>
      <c r="C1946" s="62"/>
      <c r="D1946" s="62"/>
      <c r="J1946" s="62"/>
      <c r="R1946" s="573"/>
    </row>
    <row r="1947" spans="1:18" s="51" customFormat="1" ht="12.75" hidden="1" customHeight="1">
      <c r="A1947" s="573"/>
      <c r="B1947" s="62"/>
      <c r="C1947" s="62"/>
      <c r="D1947" s="62"/>
      <c r="J1947" s="62"/>
      <c r="R1947" s="573"/>
    </row>
    <row r="1948" spans="1:18" s="51" customFormat="1" ht="12.75" hidden="1" customHeight="1">
      <c r="A1948" s="573"/>
      <c r="B1948" s="62"/>
      <c r="C1948" s="62"/>
      <c r="D1948" s="62"/>
      <c r="J1948" s="62"/>
      <c r="R1948" s="573"/>
    </row>
    <row r="1949" spans="1:18" s="51" customFormat="1" ht="12.75" hidden="1" customHeight="1">
      <c r="A1949" s="573"/>
      <c r="B1949" s="62"/>
      <c r="C1949" s="62"/>
      <c r="D1949" s="62"/>
      <c r="J1949" s="62"/>
      <c r="R1949" s="573"/>
    </row>
    <row r="1950" spans="1:18" s="51" customFormat="1" ht="12.75" hidden="1" customHeight="1">
      <c r="A1950" s="573"/>
      <c r="B1950" s="62"/>
      <c r="C1950" s="62"/>
      <c r="D1950" s="62"/>
      <c r="J1950" s="62"/>
      <c r="R1950" s="573"/>
    </row>
    <row r="1951" spans="1:18" s="51" customFormat="1" ht="12.75" hidden="1" customHeight="1">
      <c r="A1951" s="573"/>
      <c r="B1951" s="62"/>
      <c r="C1951" s="62"/>
      <c r="D1951" s="62"/>
      <c r="J1951" s="62"/>
      <c r="R1951" s="573"/>
    </row>
    <row r="1952" spans="1:18" s="51" customFormat="1" ht="12.75" hidden="1" customHeight="1">
      <c r="A1952" s="573"/>
      <c r="B1952" s="62"/>
      <c r="C1952" s="62"/>
      <c r="D1952" s="62"/>
      <c r="J1952" s="62"/>
      <c r="R1952" s="573"/>
    </row>
    <row r="1953" spans="1:18" s="51" customFormat="1" ht="12.75" hidden="1" customHeight="1">
      <c r="A1953" s="573"/>
      <c r="B1953" s="62"/>
      <c r="C1953" s="62"/>
      <c r="D1953" s="62"/>
      <c r="J1953" s="62"/>
      <c r="R1953" s="573"/>
    </row>
    <row r="1954" spans="1:18" s="51" customFormat="1" ht="12.75" hidden="1" customHeight="1">
      <c r="A1954" s="573"/>
      <c r="B1954" s="62"/>
      <c r="C1954" s="62"/>
      <c r="D1954" s="62"/>
      <c r="J1954" s="62"/>
      <c r="R1954" s="573"/>
    </row>
    <row r="1955" spans="1:18" s="51" customFormat="1" ht="12.75" hidden="1" customHeight="1">
      <c r="A1955" s="573"/>
      <c r="B1955" s="62"/>
      <c r="C1955" s="62"/>
      <c r="D1955" s="62"/>
      <c r="J1955" s="62"/>
      <c r="R1955" s="573"/>
    </row>
    <row r="1956" spans="1:18" s="51" customFormat="1" ht="12.75" hidden="1" customHeight="1">
      <c r="A1956" s="573"/>
      <c r="B1956" s="62"/>
      <c r="C1956" s="62"/>
      <c r="D1956" s="62"/>
      <c r="J1956" s="62"/>
      <c r="R1956" s="573"/>
    </row>
    <row r="1957" spans="1:18" s="51" customFormat="1" ht="12.75" hidden="1" customHeight="1">
      <c r="A1957" s="573"/>
      <c r="B1957" s="62"/>
      <c r="C1957" s="62"/>
      <c r="D1957" s="62"/>
      <c r="J1957" s="62"/>
      <c r="R1957" s="573"/>
    </row>
    <row r="1958" spans="1:18" s="51" customFormat="1" ht="12.75" hidden="1" customHeight="1">
      <c r="A1958" s="573"/>
      <c r="B1958" s="62"/>
      <c r="C1958" s="62"/>
      <c r="D1958" s="62"/>
      <c r="J1958" s="62"/>
      <c r="R1958" s="573"/>
    </row>
    <row r="1959" spans="1:18" s="51" customFormat="1" ht="12.75" hidden="1" customHeight="1">
      <c r="A1959" s="573"/>
      <c r="B1959" s="62"/>
      <c r="C1959" s="62"/>
      <c r="D1959" s="62"/>
      <c r="J1959" s="62"/>
      <c r="R1959" s="573"/>
    </row>
    <row r="1960" spans="1:18" s="51" customFormat="1" ht="12.75" hidden="1" customHeight="1">
      <c r="A1960" s="573"/>
      <c r="B1960" s="62"/>
      <c r="C1960" s="62"/>
      <c r="D1960" s="62"/>
      <c r="J1960" s="62"/>
      <c r="R1960" s="573"/>
    </row>
    <row r="1961" spans="1:18" s="51" customFormat="1" ht="12.75" hidden="1" customHeight="1">
      <c r="A1961" s="573"/>
      <c r="B1961" s="62"/>
      <c r="C1961" s="62"/>
      <c r="D1961" s="62"/>
      <c r="J1961" s="62"/>
      <c r="R1961" s="573"/>
    </row>
    <row r="1962" spans="1:18" s="51" customFormat="1" ht="12.75" hidden="1" customHeight="1">
      <c r="A1962" s="573"/>
      <c r="B1962" s="62"/>
      <c r="C1962" s="62"/>
      <c r="D1962" s="62"/>
      <c r="J1962" s="62"/>
      <c r="R1962" s="573"/>
    </row>
    <row r="1963" spans="1:18" s="51" customFormat="1" ht="12.75" hidden="1" customHeight="1">
      <c r="A1963" s="573"/>
      <c r="B1963" s="62"/>
      <c r="C1963" s="62"/>
      <c r="D1963" s="62"/>
      <c r="J1963" s="62"/>
      <c r="R1963" s="573"/>
    </row>
    <row r="1964" spans="1:18" s="51" customFormat="1" ht="12.75" hidden="1" customHeight="1">
      <c r="A1964" s="573"/>
      <c r="B1964" s="62"/>
      <c r="C1964" s="62"/>
      <c r="D1964" s="62"/>
      <c r="J1964" s="62"/>
      <c r="R1964" s="573"/>
    </row>
    <row r="1965" spans="1:18" s="51" customFormat="1" ht="12.75" hidden="1" customHeight="1">
      <c r="A1965" s="573"/>
      <c r="B1965" s="62"/>
      <c r="C1965" s="62"/>
      <c r="D1965" s="62"/>
      <c r="J1965" s="62"/>
      <c r="R1965" s="573"/>
    </row>
    <row r="1966" spans="1:18" s="51" customFormat="1" ht="12.75" hidden="1" customHeight="1">
      <c r="A1966" s="573"/>
      <c r="B1966" s="62"/>
      <c r="C1966" s="62"/>
      <c r="D1966" s="62"/>
      <c r="J1966" s="62"/>
      <c r="R1966" s="573"/>
    </row>
    <row r="1967" spans="1:18" s="51" customFormat="1" ht="12.75" hidden="1" customHeight="1">
      <c r="A1967" s="573"/>
      <c r="B1967" s="62"/>
      <c r="C1967" s="62"/>
      <c r="D1967" s="62"/>
      <c r="J1967" s="62"/>
      <c r="R1967" s="573"/>
    </row>
    <row r="1968" spans="1:18" s="51" customFormat="1" ht="12.75" hidden="1" customHeight="1">
      <c r="A1968" s="573"/>
      <c r="B1968" s="62"/>
      <c r="C1968" s="62"/>
      <c r="D1968" s="62"/>
      <c r="J1968" s="62"/>
      <c r="R1968" s="573"/>
    </row>
    <row r="1969" spans="1:18" s="51" customFormat="1" ht="12.75" hidden="1" customHeight="1">
      <c r="A1969" s="573"/>
      <c r="B1969" s="62"/>
      <c r="C1969" s="62"/>
      <c r="D1969" s="62"/>
      <c r="J1969" s="62"/>
      <c r="R1969" s="573"/>
    </row>
    <row r="1970" spans="1:18" s="51" customFormat="1" ht="12.75" hidden="1" customHeight="1">
      <c r="A1970" s="573"/>
      <c r="B1970" s="62"/>
      <c r="C1970" s="62"/>
      <c r="D1970" s="62"/>
      <c r="J1970" s="62"/>
      <c r="R1970" s="573"/>
    </row>
    <row r="1971" spans="1:18" s="51" customFormat="1" ht="12.75" hidden="1" customHeight="1">
      <c r="A1971" s="573"/>
      <c r="B1971" s="62"/>
      <c r="C1971" s="62"/>
      <c r="D1971" s="62"/>
      <c r="J1971" s="62"/>
      <c r="R1971" s="573"/>
    </row>
    <row r="1972" spans="1:18" s="51" customFormat="1" ht="12.75" hidden="1" customHeight="1">
      <c r="A1972" s="573"/>
      <c r="B1972" s="62"/>
      <c r="C1972" s="62"/>
      <c r="D1972" s="62"/>
      <c r="J1972" s="62"/>
      <c r="R1972" s="573"/>
    </row>
    <row r="1973" spans="1:18" s="51" customFormat="1" ht="12.75" hidden="1" customHeight="1">
      <c r="A1973" s="573"/>
      <c r="B1973" s="62"/>
      <c r="C1973" s="62"/>
      <c r="D1973" s="62"/>
      <c r="J1973" s="62"/>
      <c r="R1973" s="573"/>
    </row>
    <row r="1974" spans="1:18" s="51" customFormat="1" ht="12.75" hidden="1" customHeight="1">
      <c r="A1974" s="573"/>
      <c r="B1974" s="62"/>
      <c r="C1974" s="62"/>
      <c r="D1974" s="62"/>
      <c r="J1974" s="62"/>
      <c r="R1974" s="573"/>
    </row>
    <row r="1975" spans="1:18" s="51" customFormat="1" ht="12.75" hidden="1" customHeight="1">
      <c r="A1975" s="573"/>
      <c r="B1975" s="62"/>
      <c r="C1975" s="62"/>
      <c r="D1975" s="62"/>
      <c r="J1975" s="62"/>
      <c r="R1975" s="573"/>
    </row>
    <row r="1976" spans="1:18" s="51" customFormat="1" ht="12.75" hidden="1" customHeight="1">
      <c r="A1976" s="573"/>
      <c r="B1976" s="62"/>
      <c r="C1976" s="62"/>
      <c r="D1976" s="62"/>
      <c r="J1976" s="62"/>
      <c r="R1976" s="573"/>
    </row>
    <row r="1977" spans="1:18" s="51" customFormat="1" ht="12.75" hidden="1" customHeight="1">
      <c r="A1977" s="573"/>
      <c r="B1977" s="62"/>
      <c r="C1977" s="62"/>
      <c r="D1977" s="62"/>
      <c r="J1977" s="62"/>
      <c r="R1977" s="573"/>
    </row>
    <row r="1978" spans="1:18" s="51" customFormat="1" ht="12.75" hidden="1" customHeight="1">
      <c r="A1978" s="573"/>
      <c r="B1978" s="62"/>
      <c r="C1978" s="62"/>
      <c r="D1978" s="62"/>
      <c r="J1978" s="62"/>
      <c r="R1978" s="573"/>
    </row>
    <row r="1979" spans="1:18" s="51" customFormat="1" ht="12.75" hidden="1" customHeight="1">
      <c r="A1979" s="573"/>
      <c r="B1979" s="62"/>
      <c r="C1979" s="62"/>
      <c r="D1979" s="62"/>
      <c r="J1979" s="62"/>
      <c r="R1979" s="573"/>
    </row>
    <row r="1980" spans="1:18" s="51" customFormat="1" ht="12.75" hidden="1" customHeight="1">
      <c r="A1980" s="573"/>
      <c r="B1980" s="62"/>
      <c r="C1980" s="62"/>
      <c r="D1980" s="62"/>
      <c r="J1980" s="62"/>
      <c r="R1980" s="573"/>
    </row>
    <row r="1981" spans="1:18" s="51" customFormat="1" ht="12.75" hidden="1" customHeight="1">
      <c r="A1981" s="573"/>
      <c r="B1981" s="62"/>
      <c r="C1981" s="62"/>
      <c r="D1981" s="62"/>
      <c r="J1981" s="62"/>
      <c r="R1981" s="573"/>
    </row>
    <row r="1982" spans="1:18" s="51" customFormat="1" ht="12.75" hidden="1" customHeight="1">
      <c r="A1982" s="573"/>
      <c r="B1982" s="62"/>
      <c r="C1982" s="62"/>
      <c r="D1982" s="62"/>
      <c r="J1982" s="62"/>
      <c r="R1982" s="573"/>
    </row>
    <row r="1983" spans="1:18" s="51" customFormat="1" ht="12.75" hidden="1" customHeight="1">
      <c r="A1983" s="573"/>
      <c r="B1983" s="62"/>
      <c r="C1983" s="62"/>
      <c r="D1983" s="62"/>
      <c r="J1983" s="62"/>
      <c r="R1983" s="573"/>
    </row>
    <row r="1984" spans="1:18" s="51" customFormat="1" ht="12.75" hidden="1" customHeight="1">
      <c r="A1984" s="573"/>
      <c r="B1984" s="62"/>
      <c r="C1984" s="62"/>
      <c r="D1984" s="62"/>
      <c r="J1984" s="62"/>
      <c r="R1984" s="573"/>
    </row>
    <row r="1985" spans="1:18" s="51" customFormat="1" ht="12.75" hidden="1" customHeight="1">
      <c r="A1985" s="573"/>
      <c r="B1985" s="62"/>
      <c r="C1985" s="62"/>
      <c r="D1985" s="62"/>
      <c r="J1985" s="62"/>
      <c r="R1985" s="573"/>
    </row>
    <row r="1986" spans="1:18" s="51" customFormat="1" ht="12.75" hidden="1" customHeight="1">
      <c r="A1986" s="573"/>
      <c r="B1986" s="62"/>
      <c r="C1986" s="62"/>
      <c r="D1986" s="62"/>
      <c r="J1986" s="62"/>
      <c r="R1986" s="573"/>
    </row>
    <row r="1987" spans="1:18" s="51" customFormat="1" ht="12.75" hidden="1" customHeight="1">
      <c r="A1987" s="573"/>
      <c r="B1987" s="62"/>
      <c r="C1987" s="62"/>
      <c r="D1987" s="62"/>
      <c r="J1987" s="62"/>
      <c r="R1987" s="573"/>
    </row>
    <row r="1988" spans="1:18" s="51" customFormat="1" ht="12.75" hidden="1" customHeight="1">
      <c r="A1988" s="573"/>
      <c r="B1988" s="62"/>
      <c r="C1988" s="62"/>
      <c r="D1988" s="62"/>
      <c r="J1988" s="62"/>
      <c r="R1988" s="573"/>
    </row>
    <row r="1989" spans="1:18" s="51" customFormat="1" ht="12.75" hidden="1" customHeight="1">
      <c r="A1989" s="573"/>
      <c r="B1989" s="62"/>
      <c r="C1989" s="62"/>
      <c r="D1989" s="62"/>
      <c r="J1989" s="62"/>
      <c r="R1989" s="573"/>
    </row>
    <row r="1990" spans="1:18" s="51" customFormat="1" ht="12.75" hidden="1" customHeight="1">
      <c r="A1990" s="573"/>
      <c r="B1990" s="62"/>
      <c r="C1990" s="62"/>
      <c r="D1990" s="62"/>
      <c r="J1990" s="62"/>
      <c r="R1990" s="573"/>
    </row>
    <row r="1991" spans="1:18" s="51" customFormat="1" ht="12.75" hidden="1" customHeight="1">
      <c r="A1991" s="573"/>
      <c r="B1991" s="62"/>
      <c r="C1991" s="62"/>
      <c r="D1991" s="62"/>
      <c r="J1991" s="62"/>
      <c r="R1991" s="573"/>
    </row>
    <row r="1992" spans="1:18" s="51" customFormat="1" ht="12.75" hidden="1" customHeight="1">
      <c r="A1992" s="573"/>
      <c r="B1992" s="62"/>
      <c r="C1992" s="62"/>
      <c r="D1992" s="62"/>
      <c r="J1992" s="62"/>
      <c r="R1992" s="573"/>
    </row>
    <row r="1993" spans="1:18" s="51" customFormat="1" ht="12.75" hidden="1" customHeight="1">
      <c r="A1993" s="573"/>
      <c r="B1993" s="62"/>
      <c r="C1993" s="62"/>
      <c r="D1993" s="62"/>
      <c r="J1993" s="62"/>
      <c r="R1993" s="573"/>
    </row>
    <row r="1994" spans="1:18" s="51" customFormat="1" ht="12.75" hidden="1" customHeight="1">
      <c r="A1994" s="573"/>
      <c r="B1994" s="62"/>
      <c r="C1994" s="62"/>
      <c r="D1994" s="62"/>
      <c r="J1994" s="62"/>
      <c r="R1994" s="573"/>
    </row>
    <row r="1995" spans="1:18" s="51" customFormat="1" ht="12.75" hidden="1" customHeight="1">
      <c r="A1995" s="573"/>
      <c r="B1995" s="62"/>
      <c r="C1995" s="62"/>
      <c r="D1995" s="62"/>
      <c r="J1995" s="62"/>
      <c r="R1995" s="573"/>
    </row>
    <row r="1996" spans="1:18" s="51" customFormat="1" ht="12.75" hidden="1" customHeight="1">
      <c r="A1996" s="573"/>
      <c r="B1996" s="62"/>
      <c r="C1996" s="62"/>
      <c r="D1996" s="62"/>
      <c r="J1996" s="62"/>
      <c r="R1996" s="573"/>
    </row>
    <row r="1997" spans="1:18" s="51" customFormat="1" ht="12.75" hidden="1" customHeight="1">
      <c r="A1997" s="573"/>
      <c r="B1997" s="62"/>
      <c r="C1997" s="62"/>
      <c r="D1997" s="62"/>
      <c r="J1997" s="62"/>
      <c r="R1997" s="573"/>
    </row>
    <row r="1998" spans="1:18" s="51" customFormat="1" ht="12.75" hidden="1" customHeight="1">
      <c r="A1998" s="573"/>
      <c r="B1998" s="62"/>
      <c r="C1998" s="62"/>
      <c r="D1998" s="62"/>
      <c r="J1998" s="62"/>
      <c r="R1998" s="573"/>
    </row>
    <row r="1999" spans="1:18" s="51" customFormat="1" ht="12.75" hidden="1" customHeight="1">
      <c r="A1999" s="573"/>
      <c r="B1999" s="62"/>
      <c r="C1999" s="62"/>
      <c r="D1999" s="62"/>
      <c r="J1999" s="62"/>
      <c r="R1999" s="573"/>
    </row>
    <row r="2000" spans="1:18" s="51" customFormat="1" ht="12.75" hidden="1" customHeight="1">
      <c r="A2000" s="573"/>
      <c r="B2000" s="62"/>
      <c r="C2000" s="62"/>
      <c r="D2000" s="62"/>
      <c r="J2000" s="62"/>
      <c r="R2000" s="573"/>
    </row>
    <row r="2001" spans="1:18" s="51" customFormat="1" ht="12.75" hidden="1" customHeight="1">
      <c r="A2001" s="573"/>
      <c r="B2001" s="62"/>
      <c r="C2001" s="62"/>
      <c r="D2001" s="62"/>
      <c r="J2001" s="62"/>
      <c r="R2001" s="573"/>
    </row>
    <row r="2002" spans="1:18" s="51" customFormat="1" ht="12.75" hidden="1" customHeight="1">
      <c r="A2002" s="573"/>
      <c r="B2002" s="62"/>
      <c r="C2002" s="62"/>
      <c r="D2002" s="62"/>
      <c r="J2002" s="62"/>
      <c r="R2002" s="573"/>
    </row>
    <row r="2003" spans="1:18" s="51" customFormat="1" ht="12.75" hidden="1" customHeight="1">
      <c r="A2003" s="573"/>
      <c r="B2003" s="62"/>
      <c r="C2003" s="62"/>
      <c r="D2003" s="62"/>
      <c r="J2003" s="62"/>
      <c r="R2003" s="573"/>
    </row>
    <row r="2004" spans="1:18" s="51" customFormat="1" ht="12.75" hidden="1" customHeight="1">
      <c r="A2004" s="573"/>
      <c r="B2004" s="62"/>
      <c r="C2004" s="62"/>
      <c r="D2004" s="62"/>
      <c r="J2004" s="62"/>
      <c r="R2004" s="573"/>
    </row>
    <row r="2005" spans="1:18" s="51" customFormat="1" ht="12.75" hidden="1" customHeight="1">
      <c r="A2005" s="573"/>
      <c r="B2005" s="62"/>
      <c r="C2005" s="62"/>
      <c r="D2005" s="62"/>
      <c r="J2005" s="62"/>
      <c r="R2005" s="573"/>
    </row>
    <row r="2006" spans="1:18" s="51" customFormat="1" ht="12.75" hidden="1" customHeight="1">
      <c r="A2006" s="573"/>
      <c r="B2006" s="62"/>
      <c r="C2006" s="62"/>
      <c r="D2006" s="62"/>
      <c r="J2006" s="62"/>
      <c r="R2006" s="573"/>
    </row>
    <row r="2007" spans="1:18" s="51" customFormat="1" ht="12.75" hidden="1" customHeight="1">
      <c r="A2007" s="573"/>
      <c r="B2007" s="62"/>
      <c r="C2007" s="62"/>
      <c r="D2007" s="62"/>
      <c r="J2007" s="62"/>
      <c r="R2007" s="573"/>
    </row>
    <row r="2008" spans="1:18" s="51" customFormat="1" ht="12.75" hidden="1" customHeight="1">
      <c r="A2008" s="573"/>
      <c r="B2008" s="62"/>
      <c r="C2008" s="62"/>
      <c r="D2008" s="62"/>
      <c r="J2008" s="62"/>
      <c r="R2008" s="573"/>
    </row>
    <row r="2009" spans="1:18" s="51" customFormat="1" ht="12.75" hidden="1" customHeight="1">
      <c r="A2009" s="573"/>
      <c r="B2009" s="62"/>
      <c r="C2009" s="62"/>
      <c r="D2009" s="62"/>
      <c r="J2009" s="62"/>
      <c r="R2009" s="573"/>
    </row>
    <row r="2010" spans="1:18" s="51" customFormat="1" ht="12.75" hidden="1" customHeight="1">
      <c r="A2010" s="573"/>
      <c r="B2010" s="62"/>
      <c r="C2010" s="62"/>
      <c r="D2010" s="62"/>
      <c r="J2010" s="62"/>
      <c r="R2010" s="573"/>
    </row>
    <row r="2011" spans="1:18" s="51" customFormat="1" ht="12.75" hidden="1" customHeight="1">
      <c r="A2011" s="573"/>
      <c r="B2011" s="62"/>
      <c r="C2011" s="62"/>
      <c r="D2011" s="62"/>
      <c r="J2011" s="62"/>
      <c r="R2011" s="573"/>
    </row>
    <row r="2012" spans="1:18" s="51" customFormat="1" ht="12.75" hidden="1" customHeight="1">
      <c r="A2012" s="573"/>
      <c r="B2012" s="62"/>
      <c r="C2012" s="62"/>
      <c r="D2012" s="62"/>
      <c r="J2012" s="62"/>
      <c r="R2012" s="573"/>
    </row>
    <row r="2013" spans="1:18" s="51" customFormat="1" ht="12.75" hidden="1" customHeight="1">
      <c r="A2013" s="573"/>
      <c r="B2013" s="62"/>
      <c r="C2013" s="62"/>
      <c r="D2013" s="62"/>
      <c r="J2013" s="62"/>
      <c r="R2013" s="573"/>
    </row>
    <row r="2014" spans="1:18" s="51" customFormat="1" ht="12.75" hidden="1" customHeight="1">
      <c r="A2014" s="573"/>
      <c r="B2014" s="62"/>
      <c r="C2014" s="62"/>
      <c r="D2014" s="62"/>
      <c r="J2014" s="62"/>
      <c r="R2014" s="573"/>
    </row>
    <row r="2015" spans="1:18" s="51" customFormat="1" ht="12.75" hidden="1" customHeight="1">
      <c r="A2015" s="573"/>
      <c r="B2015" s="62"/>
      <c r="C2015" s="62"/>
      <c r="D2015" s="62"/>
      <c r="J2015" s="62"/>
      <c r="R2015" s="573"/>
    </row>
    <row r="2016" spans="1:18" s="51" customFormat="1" ht="12.75" hidden="1" customHeight="1">
      <c r="A2016" s="573"/>
      <c r="B2016" s="62"/>
      <c r="C2016" s="62"/>
      <c r="D2016" s="62"/>
      <c r="J2016" s="62"/>
      <c r="R2016" s="573"/>
    </row>
    <row r="2017" spans="1:18" s="51" customFormat="1" ht="12.75" hidden="1" customHeight="1">
      <c r="A2017" s="573"/>
      <c r="B2017" s="62"/>
      <c r="C2017" s="62"/>
      <c r="D2017" s="62"/>
      <c r="J2017" s="62"/>
      <c r="R2017" s="573"/>
    </row>
    <row r="2018" spans="1:18" s="51" customFormat="1" ht="12.75" hidden="1" customHeight="1">
      <c r="A2018" s="573"/>
      <c r="B2018" s="62"/>
      <c r="C2018" s="62"/>
      <c r="D2018" s="62"/>
      <c r="J2018" s="62"/>
      <c r="R2018" s="573"/>
    </row>
    <row r="2019" spans="1:18" s="51" customFormat="1" ht="12.75" hidden="1" customHeight="1">
      <c r="A2019" s="573"/>
      <c r="B2019" s="62"/>
      <c r="C2019" s="62"/>
      <c r="D2019" s="62"/>
      <c r="J2019" s="62"/>
      <c r="R2019" s="573"/>
    </row>
    <row r="2020" spans="1:18" s="51" customFormat="1" ht="12.75" hidden="1" customHeight="1">
      <c r="A2020" s="573"/>
      <c r="B2020" s="62"/>
      <c r="C2020" s="62"/>
      <c r="D2020" s="62"/>
      <c r="J2020" s="62"/>
      <c r="R2020" s="573"/>
    </row>
    <row r="2021" spans="1:18" s="51" customFormat="1" ht="12.75" hidden="1" customHeight="1">
      <c r="A2021" s="573"/>
      <c r="B2021" s="62"/>
      <c r="C2021" s="62"/>
      <c r="D2021" s="62"/>
      <c r="J2021" s="62"/>
      <c r="R2021" s="573"/>
    </row>
    <row r="2022" spans="1:18" s="51" customFormat="1" ht="12.75" hidden="1" customHeight="1">
      <c r="A2022" s="573"/>
      <c r="B2022" s="62"/>
      <c r="C2022" s="62"/>
      <c r="D2022" s="62"/>
      <c r="J2022" s="62"/>
      <c r="R2022" s="573"/>
    </row>
    <row r="2023" spans="1:18" s="51" customFormat="1" ht="12.75" hidden="1" customHeight="1">
      <c r="A2023" s="573"/>
      <c r="B2023" s="62"/>
      <c r="C2023" s="62"/>
      <c r="D2023" s="62"/>
      <c r="J2023" s="62"/>
      <c r="R2023" s="573"/>
    </row>
    <row r="2024" spans="1:18" s="51" customFormat="1" ht="12.75" hidden="1" customHeight="1">
      <c r="A2024" s="573"/>
      <c r="B2024" s="62"/>
      <c r="C2024" s="62"/>
      <c r="D2024" s="62"/>
      <c r="J2024" s="62"/>
      <c r="R2024" s="573"/>
    </row>
    <row r="2025" spans="1:18" s="51" customFormat="1" ht="12.75" hidden="1" customHeight="1">
      <c r="A2025" s="573"/>
      <c r="B2025" s="62"/>
      <c r="C2025" s="62"/>
      <c r="D2025" s="62"/>
      <c r="J2025" s="62"/>
      <c r="R2025" s="573"/>
    </row>
    <row r="2026" spans="1:18" s="51" customFormat="1" ht="12.75" hidden="1" customHeight="1">
      <c r="A2026" s="573"/>
      <c r="B2026" s="62"/>
      <c r="C2026" s="62"/>
      <c r="D2026" s="62"/>
      <c r="J2026" s="62"/>
      <c r="R2026" s="573"/>
    </row>
    <row r="2027" spans="1:18" s="51" customFormat="1" ht="12.75" hidden="1" customHeight="1">
      <c r="A2027" s="573"/>
      <c r="B2027" s="62"/>
      <c r="C2027" s="62"/>
      <c r="D2027" s="62"/>
      <c r="J2027" s="62"/>
      <c r="R2027" s="573"/>
    </row>
    <row r="2028" spans="1:18" s="51" customFormat="1" ht="12.75" hidden="1" customHeight="1">
      <c r="A2028" s="573"/>
      <c r="B2028" s="62"/>
      <c r="C2028" s="62"/>
      <c r="D2028" s="62"/>
      <c r="J2028" s="62"/>
      <c r="R2028" s="573"/>
    </row>
    <row r="2029" spans="1:18" s="51" customFormat="1" ht="12.75" hidden="1" customHeight="1">
      <c r="A2029" s="573"/>
      <c r="B2029" s="62"/>
      <c r="C2029" s="62"/>
      <c r="D2029" s="62"/>
      <c r="J2029" s="62"/>
      <c r="R2029" s="573"/>
    </row>
    <row r="2030" spans="1:18" s="51" customFormat="1" ht="12.75" hidden="1" customHeight="1">
      <c r="A2030" s="573"/>
      <c r="B2030" s="62"/>
      <c r="C2030" s="62"/>
      <c r="D2030" s="62"/>
      <c r="J2030" s="62"/>
      <c r="R2030" s="573"/>
    </row>
    <row r="2031" spans="1:18" s="51" customFormat="1" ht="12.75" hidden="1" customHeight="1">
      <c r="A2031" s="573"/>
      <c r="B2031" s="62"/>
      <c r="C2031" s="62"/>
      <c r="D2031" s="62"/>
      <c r="J2031" s="62"/>
      <c r="R2031" s="573"/>
    </row>
    <row r="2032" spans="1:18" s="51" customFormat="1" ht="12.75" hidden="1" customHeight="1">
      <c r="A2032" s="573"/>
      <c r="B2032" s="62"/>
      <c r="C2032" s="62"/>
      <c r="D2032" s="62"/>
      <c r="J2032" s="62"/>
      <c r="R2032" s="573"/>
    </row>
    <row r="2033" spans="1:18" s="51" customFormat="1" ht="12.75" hidden="1" customHeight="1">
      <c r="A2033" s="573"/>
      <c r="B2033" s="62"/>
      <c r="C2033" s="62"/>
      <c r="D2033" s="62"/>
      <c r="J2033" s="62"/>
      <c r="R2033" s="573"/>
    </row>
    <row r="2034" spans="1:18" s="51" customFormat="1" ht="12.75" hidden="1" customHeight="1">
      <c r="A2034" s="573"/>
      <c r="B2034" s="62"/>
      <c r="C2034" s="62"/>
      <c r="D2034" s="62"/>
      <c r="J2034" s="62"/>
      <c r="R2034" s="573"/>
    </row>
    <row r="2035" spans="1:18" s="51" customFormat="1" ht="12.75" hidden="1" customHeight="1">
      <c r="A2035" s="573"/>
      <c r="B2035" s="62"/>
      <c r="C2035" s="62"/>
      <c r="D2035" s="62"/>
      <c r="J2035" s="62"/>
      <c r="R2035" s="573"/>
    </row>
    <row r="2036" spans="1:18" s="51" customFormat="1" ht="12.75" hidden="1" customHeight="1">
      <c r="A2036" s="573"/>
      <c r="B2036" s="62"/>
      <c r="C2036" s="62"/>
      <c r="D2036" s="62"/>
      <c r="J2036" s="62"/>
      <c r="R2036" s="573"/>
    </row>
    <row r="2037" spans="1:18" s="51" customFormat="1" ht="12.75" hidden="1" customHeight="1">
      <c r="A2037" s="573"/>
      <c r="B2037" s="62"/>
      <c r="C2037" s="62"/>
      <c r="D2037" s="62"/>
      <c r="J2037" s="62"/>
      <c r="R2037" s="573"/>
    </row>
    <row r="2038" spans="1:18" s="51" customFormat="1" ht="12.75" hidden="1" customHeight="1">
      <c r="A2038" s="573"/>
      <c r="B2038" s="62"/>
      <c r="C2038" s="62"/>
      <c r="D2038" s="62"/>
      <c r="J2038" s="62"/>
      <c r="R2038" s="573"/>
    </row>
    <row r="2039" spans="1:18" s="51" customFormat="1" ht="12.75" hidden="1" customHeight="1">
      <c r="A2039" s="573"/>
      <c r="B2039" s="62"/>
      <c r="C2039" s="62"/>
      <c r="D2039" s="62"/>
      <c r="J2039" s="62"/>
      <c r="R2039" s="573"/>
    </row>
    <row r="2040" spans="1:18" s="51" customFormat="1" ht="12.75" hidden="1" customHeight="1">
      <c r="A2040" s="573"/>
      <c r="B2040" s="62"/>
      <c r="C2040" s="62"/>
      <c r="D2040" s="62"/>
      <c r="J2040" s="62"/>
      <c r="R2040" s="573"/>
    </row>
    <row r="2041" spans="1:18" s="51" customFormat="1" ht="12.75" hidden="1" customHeight="1">
      <c r="A2041" s="573"/>
      <c r="B2041" s="62"/>
      <c r="C2041" s="62"/>
      <c r="D2041" s="62"/>
      <c r="J2041" s="62"/>
      <c r="R2041" s="573"/>
    </row>
    <row r="2042" spans="1:18" s="51" customFormat="1" ht="12.75" hidden="1" customHeight="1">
      <c r="A2042" s="573"/>
      <c r="B2042" s="62"/>
      <c r="C2042" s="62"/>
      <c r="D2042" s="62"/>
      <c r="J2042" s="62"/>
      <c r="R2042" s="573"/>
    </row>
    <row r="2043" spans="1:18" s="51" customFormat="1" ht="12.75" hidden="1" customHeight="1">
      <c r="A2043" s="573"/>
      <c r="B2043" s="62"/>
      <c r="C2043" s="62"/>
      <c r="D2043" s="62"/>
      <c r="J2043" s="62"/>
      <c r="R2043" s="573"/>
    </row>
    <row r="2044" spans="1:18" s="51" customFormat="1" ht="12.75" hidden="1" customHeight="1">
      <c r="A2044" s="573"/>
      <c r="B2044" s="62"/>
      <c r="C2044" s="62"/>
      <c r="D2044" s="62"/>
      <c r="J2044" s="62"/>
      <c r="R2044" s="573"/>
    </row>
    <row r="2045" spans="1:18" s="51" customFormat="1" ht="12.75" hidden="1" customHeight="1">
      <c r="A2045" s="573"/>
      <c r="B2045" s="62"/>
      <c r="C2045" s="62"/>
      <c r="D2045" s="62"/>
      <c r="J2045" s="62"/>
      <c r="R2045" s="573"/>
    </row>
    <row r="2046" spans="1:18" s="51" customFormat="1" ht="12.75" hidden="1" customHeight="1">
      <c r="A2046" s="573"/>
      <c r="B2046" s="62"/>
      <c r="C2046" s="62"/>
      <c r="D2046" s="62"/>
      <c r="J2046" s="62"/>
      <c r="R2046" s="573"/>
    </row>
    <row r="2047" spans="1:18" s="51" customFormat="1" ht="12.75" hidden="1" customHeight="1">
      <c r="A2047" s="573"/>
      <c r="B2047" s="62"/>
      <c r="C2047" s="62"/>
      <c r="D2047" s="62"/>
      <c r="J2047" s="62"/>
      <c r="R2047" s="573"/>
    </row>
    <row r="2048" spans="1:18" s="51" customFormat="1" ht="12.75" hidden="1" customHeight="1">
      <c r="A2048" s="573"/>
      <c r="B2048" s="62"/>
      <c r="C2048" s="62"/>
      <c r="D2048" s="62"/>
      <c r="J2048" s="62"/>
      <c r="R2048" s="573"/>
    </row>
    <row r="2049" spans="1:18" s="51" customFormat="1" ht="12.75" hidden="1" customHeight="1">
      <c r="A2049" s="573"/>
      <c r="B2049" s="62"/>
      <c r="C2049" s="62"/>
      <c r="D2049" s="62"/>
      <c r="J2049" s="62"/>
      <c r="R2049" s="573"/>
    </row>
    <row r="2050" spans="1:18" s="51" customFormat="1" ht="12.75" hidden="1" customHeight="1">
      <c r="A2050" s="573"/>
      <c r="B2050" s="62"/>
      <c r="C2050" s="62"/>
      <c r="D2050" s="62"/>
      <c r="J2050" s="62"/>
      <c r="R2050" s="573"/>
    </row>
    <row r="2051" spans="1:18" s="51" customFormat="1" ht="12.75" hidden="1" customHeight="1">
      <c r="A2051" s="573"/>
      <c r="B2051" s="62"/>
      <c r="C2051" s="62"/>
      <c r="D2051" s="62"/>
      <c r="J2051" s="62"/>
      <c r="R2051" s="573"/>
    </row>
    <row r="2052" spans="1:18" s="51" customFormat="1" ht="12.75" hidden="1" customHeight="1">
      <c r="A2052" s="573"/>
      <c r="B2052" s="62"/>
      <c r="C2052" s="62"/>
      <c r="D2052" s="62"/>
      <c r="J2052" s="62"/>
      <c r="R2052" s="573"/>
    </row>
    <row r="2053" spans="1:18" s="51" customFormat="1" ht="12.75" hidden="1" customHeight="1">
      <c r="A2053" s="573"/>
      <c r="B2053" s="62"/>
      <c r="C2053" s="62"/>
      <c r="D2053" s="62"/>
      <c r="J2053" s="62"/>
      <c r="R2053" s="573"/>
    </row>
    <row r="2054" spans="1:18" s="51" customFormat="1" ht="12.75" hidden="1" customHeight="1">
      <c r="A2054" s="573"/>
      <c r="B2054" s="62"/>
      <c r="C2054" s="62"/>
      <c r="D2054" s="62"/>
      <c r="J2054" s="62"/>
      <c r="R2054" s="573"/>
    </row>
    <row r="2055" spans="1:18" s="51" customFormat="1" ht="12.75" hidden="1" customHeight="1">
      <c r="A2055" s="573"/>
      <c r="B2055" s="62"/>
      <c r="C2055" s="62"/>
      <c r="D2055" s="62"/>
      <c r="J2055" s="62"/>
      <c r="R2055" s="573"/>
    </row>
    <row r="2056" spans="1:18" s="51" customFormat="1" ht="12.75" hidden="1" customHeight="1">
      <c r="A2056" s="573"/>
      <c r="B2056" s="62"/>
      <c r="C2056" s="62"/>
      <c r="D2056" s="62"/>
      <c r="J2056" s="62"/>
      <c r="R2056" s="573"/>
    </row>
    <row r="2057" spans="1:18" s="51" customFormat="1" ht="12.75" hidden="1" customHeight="1">
      <c r="A2057" s="573"/>
      <c r="B2057" s="62"/>
      <c r="C2057" s="62"/>
      <c r="D2057" s="62"/>
      <c r="J2057" s="62"/>
      <c r="R2057" s="573"/>
    </row>
    <row r="2058" spans="1:18" s="51" customFormat="1" ht="12.75" hidden="1" customHeight="1">
      <c r="A2058" s="573"/>
      <c r="B2058" s="62"/>
      <c r="C2058" s="62"/>
      <c r="D2058" s="62"/>
      <c r="J2058" s="62"/>
      <c r="R2058" s="573"/>
    </row>
    <row r="2059" spans="1:18" s="51" customFormat="1" ht="12.75" hidden="1" customHeight="1">
      <c r="A2059" s="573"/>
      <c r="B2059" s="62"/>
      <c r="C2059" s="62"/>
      <c r="D2059" s="62"/>
      <c r="J2059" s="62"/>
      <c r="R2059" s="573"/>
    </row>
    <row r="2060" spans="1:18" s="51" customFormat="1" ht="12.75" hidden="1" customHeight="1">
      <c r="A2060" s="573"/>
      <c r="B2060" s="62"/>
      <c r="C2060" s="62"/>
      <c r="D2060" s="62"/>
      <c r="J2060" s="62"/>
      <c r="R2060" s="573"/>
    </row>
    <row r="2061" spans="1:18" s="51" customFormat="1" ht="12.75" hidden="1" customHeight="1">
      <c r="A2061" s="573"/>
      <c r="B2061" s="62"/>
      <c r="C2061" s="62"/>
      <c r="D2061" s="62"/>
      <c r="J2061" s="62"/>
      <c r="R2061" s="573"/>
    </row>
    <row r="2062" spans="1:18" s="51" customFormat="1" ht="12.75" hidden="1" customHeight="1">
      <c r="A2062" s="573"/>
      <c r="B2062" s="62"/>
      <c r="C2062" s="62"/>
      <c r="D2062" s="62"/>
      <c r="J2062" s="62"/>
      <c r="R2062" s="573"/>
    </row>
    <row r="2063" spans="1:18" s="51" customFormat="1" ht="12.75" hidden="1" customHeight="1">
      <c r="A2063" s="573"/>
      <c r="B2063" s="62"/>
      <c r="C2063" s="62"/>
      <c r="D2063" s="62"/>
      <c r="J2063" s="62"/>
      <c r="R2063" s="573"/>
    </row>
    <row r="2064" spans="1:18" s="51" customFormat="1" ht="12.75" hidden="1" customHeight="1">
      <c r="A2064" s="573"/>
      <c r="B2064" s="62"/>
      <c r="C2064" s="62"/>
      <c r="D2064" s="62"/>
      <c r="J2064" s="62"/>
      <c r="R2064" s="573"/>
    </row>
    <row r="2065" spans="1:18" s="51" customFormat="1" ht="12.75" hidden="1" customHeight="1">
      <c r="A2065" s="573"/>
      <c r="B2065" s="62"/>
      <c r="C2065" s="62"/>
      <c r="D2065" s="62"/>
      <c r="J2065" s="62"/>
      <c r="R2065" s="573"/>
    </row>
    <row r="2066" spans="1:18" s="51" customFormat="1" ht="12.75" hidden="1" customHeight="1">
      <c r="A2066" s="573"/>
      <c r="B2066" s="62"/>
      <c r="C2066" s="62"/>
      <c r="D2066" s="62"/>
      <c r="J2066" s="62"/>
      <c r="R2066" s="573"/>
    </row>
    <row r="2067" spans="1:18" s="51" customFormat="1" ht="12.75" hidden="1" customHeight="1">
      <c r="A2067" s="573"/>
      <c r="B2067" s="62"/>
      <c r="C2067" s="62"/>
      <c r="D2067" s="62"/>
      <c r="J2067" s="62"/>
      <c r="R2067" s="573"/>
    </row>
    <row r="2068" spans="1:18" s="51" customFormat="1" ht="12.75" hidden="1" customHeight="1">
      <c r="A2068" s="573"/>
      <c r="B2068" s="62"/>
      <c r="C2068" s="62"/>
      <c r="D2068" s="62"/>
      <c r="J2068" s="62"/>
      <c r="R2068" s="573"/>
    </row>
    <row r="2069" spans="1:18" s="51" customFormat="1" ht="12.75" hidden="1" customHeight="1">
      <c r="A2069" s="573"/>
      <c r="B2069" s="62"/>
      <c r="C2069" s="62"/>
      <c r="D2069" s="62"/>
      <c r="J2069" s="62"/>
      <c r="R2069" s="573"/>
    </row>
    <row r="2070" spans="1:18" s="51" customFormat="1" ht="12.75" hidden="1" customHeight="1">
      <c r="A2070" s="573"/>
      <c r="B2070" s="62"/>
      <c r="C2070" s="62"/>
      <c r="D2070" s="62"/>
      <c r="J2070" s="62"/>
      <c r="R2070" s="573"/>
    </row>
    <row r="2071" spans="1:18" s="51" customFormat="1" ht="12.75" hidden="1" customHeight="1">
      <c r="A2071" s="573"/>
      <c r="B2071" s="62"/>
      <c r="C2071" s="62"/>
      <c r="D2071" s="62"/>
      <c r="J2071" s="62"/>
      <c r="R2071" s="573"/>
    </row>
    <row r="2072" spans="1:18" s="51" customFormat="1" ht="12.75" hidden="1" customHeight="1">
      <c r="A2072" s="573"/>
      <c r="B2072" s="62"/>
      <c r="C2072" s="62"/>
      <c r="D2072" s="62"/>
      <c r="J2072" s="62"/>
      <c r="R2072" s="573"/>
    </row>
    <row r="2073" spans="1:18" s="51" customFormat="1" ht="12.75" hidden="1" customHeight="1">
      <c r="A2073" s="573"/>
      <c r="B2073" s="62"/>
      <c r="C2073" s="62"/>
      <c r="D2073" s="62"/>
      <c r="J2073" s="62"/>
      <c r="R2073" s="573"/>
    </row>
    <row r="2074" spans="1:18" s="51" customFormat="1" ht="12.75" hidden="1" customHeight="1">
      <c r="A2074" s="573"/>
      <c r="B2074" s="62"/>
      <c r="C2074" s="62"/>
      <c r="D2074" s="62"/>
      <c r="J2074" s="62"/>
      <c r="R2074" s="573"/>
    </row>
    <row r="2075" spans="1:18" s="51" customFormat="1" ht="12.75" hidden="1" customHeight="1">
      <c r="A2075" s="573"/>
      <c r="B2075" s="62"/>
      <c r="C2075" s="62"/>
      <c r="D2075" s="62"/>
      <c r="J2075" s="62"/>
      <c r="R2075" s="573"/>
    </row>
    <row r="2076" spans="1:18" s="51" customFormat="1" ht="12.75" hidden="1" customHeight="1">
      <c r="A2076" s="573"/>
      <c r="B2076" s="62"/>
      <c r="C2076" s="62"/>
      <c r="D2076" s="62"/>
      <c r="J2076" s="62"/>
      <c r="R2076" s="573"/>
    </row>
    <row r="2077" spans="1:18" s="51" customFormat="1" ht="12.75" hidden="1" customHeight="1">
      <c r="A2077" s="573"/>
      <c r="B2077" s="62"/>
      <c r="C2077" s="62"/>
      <c r="D2077" s="62"/>
      <c r="J2077" s="62"/>
      <c r="R2077" s="573"/>
    </row>
    <row r="2078" spans="1:18" s="51" customFormat="1" ht="12.75" hidden="1" customHeight="1">
      <c r="A2078" s="573"/>
      <c r="B2078" s="62"/>
      <c r="C2078" s="62"/>
      <c r="D2078" s="62"/>
      <c r="J2078" s="62"/>
      <c r="R2078" s="573"/>
    </row>
    <row r="2079" spans="1:18" s="51" customFormat="1" ht="12.75" hidden="1" customHeight="1">
      <c r="A2079" s="573"/>
      <c r="B2079" s="62"/>
      <c r="C2079" s="62"/>
      <c r="D2079" s="62"/>
      <c r="J2079" s="62"/>
      <c r="R2079" s="573"/>
    </row>
    <row r="2080" spans="1:18" s="51" customFormat="1" ht="12.75" hidden="1" customHeight="1">
      <c r="A2080" s="573"/>
      <c r="B2080" s="62"/>
      <c r="C2080" s="62"/>
      <c r="D2080" s="62"/>
      <c r="J2080" s="62"/>
      <c r="R2080" s="573"/>
    </row>
    <row r="2081" spans="1:18" s="51" customFormat="1" ht="12.75" hidden="1" customHeight="1">
      <c r="A2081" s="573"/>
      <c r="B2081" s="62"/>
      <c r="C2081" s="62"/>
      <c r="D2081" s="62"/>
      <c r="J2081" s="62"/>
      <c r="R2081" s="573"/>
    </row>
    <row r="2082" spans="1:18" s="51" customFormat="1" ht="12.75" hidden="1" customHeight="1">
      <c r="A2082" s="573"/>
      <c r="B2082" s="62"/>
      <c r="C2082" s="62"/>
      <c r="D2082" s="62"/>
      <c r="J2082" s="62"/>
      <c r="R2082" s="573"/>
    </row>
    <row r="2083" spans="1:18" s="51" customFormat="1" ht="12.75" hidden="1" customHeight="1">
      <c r="A2083" s="573"/>
      <c r="B2083" s="62"/>
      <c r="C2083" s="62"/>
      <c r="D2083" s="62"/>
      <c r="J2083" s="62"/>
      <c r="R2083" s="573"/>
    </row>
    <row r="2084" spans="1:18" s="51" customFormat="1" ht="12.75" hidden="1" customHeight="1">
      <c r="A2084" s="573"/>
      <c r="B2084" s="62"/>
      <c r="C2084" s="62"/>
      <c r="D2084" s="62"/>
      <c r="J2084" s="62"/>
      <c r="R2084" s="573"/>
    </row>
    <row r="2085" spans="1:18" s="51" customFormat="1" ht="12.75" hidden="1" customHeight="1">
      <c r="A2085" s="573"/>
      <c r="B2085" s="62"/>
      <c r="C2085" s="62"/>
      <c r="D2085" s="62"/>
      <c r="J2085" s="62"/>
      <c r="R2085" s="573"/>
    </row>
    <row r="2086" spans="1:18" s="51" customFormat="1" ht="12.75" hidden="1" customHeight="1">
      <c r="A2086" s="573"/>
      <c r="B2086" s="62"/>
      <c r="C2086" s="62"/>
      <c r="D2086" s="62"/>
      <c r="J2086" s="62"/>
      <c r="R2086" s="573"/>
    </row>
    <row r="2087" spans="1:18" s="51" customFormat="1" ht="12.75" hidden="1" customHeight="1">
      <c r="A2087" s="573"/>
      <c r="B2087" s="62"/>
      <c r="C2087" s="62"/>
      <c r="D2087" s="62"/>
      <c r="J2087" s="62"/>
      <c r="R2087" s="573"/>
    </row>
    <row r="2088" spans="1:18" s="51" customFormat="1" ht="12.75" hidden="1" customHeight="1">
      <c r="A2088" s="573"/>
      <c r="B2088" s="62"/>
      <c r="C2088" s="62"/>
      <c r="D2088" s="62"/>
      <c r="J2088" s="62"/>
      <c r="R2088" s="573"/>
    </row>
    <row r="2089" spans="1:18" s="51" customFormat="1" ht="12.75" hidden="1" customHeight="1">
      <c r="A2089" s="573"/>
      <c r="B2089" s="62"/>
      <c r="C2089" s="62"/>
      <c r="D2089" s="62"/>
      <c r="J2089" s="62"/>
      <c r="R2089" s="573"/>
    </row>
    <row r="2090" spans="1:18" s="51" customFormat="1" ht="12.75" hidden="1" customHeight="1">
      <c r="A2090" s="573"/>
      <c r="B2090" s="62"/>
      <c r="C2090" s="62"/>
      <c r="D2090" s="62"/>
      <c r="J2090" s="62"/>
      <c r="R2090" s="573"/>
    </row>
    <row r="2091" spans="1:18" s="51" customFormat="1" ht="12.75" hidden="1" customHeight="1">
      <c r="A2091" s="573"/>
      <c r="B2091" s="62"/>
      <c r="C2091" s="62"/>
      <c r="D2091" s="62"/>
      <c r="J2091" s="62"/>
      <c r="R2091" s="573"/>
    </row>
    <row r="2092" spans="1:18" s="51" customFormat="1" ht="12.75" hidden="1" customHeight="1">
      <c r="A2092" s="573"/>
      <c r="B2092" s="62"/>
      <c r="C2092" s="62"/>
      <c r="D2092" s="62"/>
      <c r="J2092" s="62"/>
      <c r="R2092" s="573"/>
    </row>
    <row r="2093" spans="1:18" s="51" customFormat="1" ht="12.75" hidden="1" customHeight="1">
      <c r="A2093" s="573"/>
      <c r="B2093" s="62"/>
      <c r="C2093" s="62"/>
      <c r="D2093" s="62"/>
      <c r="J2093" s="62"/>
      <c r="R2093" s="573"/>
    </row>
    <row r="2094" spans="1:18" s="51" customFormat="1" ht="12.75" hidden="1" customHeight="1">
      <c r="A2094" s="573"/>
      <c r="B2094" s="62"/>
      <c r="C2094" s="62"/>
      <c r="D2094" s="62"/>
      <c r="J2094" s="62"/>
      <c r="R2094" s="573"/>
    </row>
    <row r="2095" spans="1:18" s="51" customFormat="1" ht="12.75" hidden="1" customHeight="1">
      <c r="A2095" s="573"/>
      <c r="B2095" s="62"/>
      <c r="C2095" s="62"/>
      <c r="D2095" s="62"/>
      <c r="J2095" s="62"/>
      <c r="R2095" s="573"/>
    </row>
    <row r="2096" spans="1:18" s="51" customFormat="1" ht="12.75" hidden="1" customHeight="1">
      <c r="A2096" s="573"/>
      <c r="B2096" s="62"/>
      <c r="C2096" s="62"/>
      <c r="D2096" s="62"/>
      <c r="J2096" s="62"/>
      <c r="R2096" s="573"/>
    </row>
    <row r="2097" spans="1:18" s="51" customFormat="1" ht="12.75" hidden="1" customHeight="1">
      <c r="A2097" s="573"/>
      <c r="B2097" s="62"/>
      <c r="C2097" s="62"/>
      <c r="D2097" s="62"/>
      <c r="J2097" s="62"/>
      <c r="R2097" s="573"/>
    </row>
    <row r="2098" spans="1:18" s="51" customFormat="1" ht="12.75" hidden="1" customHeight="1">
      <c r="A2098" s="573"/>
      <c r="B2098" s="62"/>
      <c r="C2098" s="62"/>
      <c r="D2098" s="62"/>
      <c r="J2098" s="62"/>
      <c r="R2098" s="573"/>
    </row>
    <row r="2099" spans="1:18" s="51" customFormat="1" ht="12.75" hidden="1" customHeight="1">
      <c r="A2099" s="573"/>
      <c r="B2099" s="62"/>
      <c r="C2099" s="62"/>
      <c r="D2099" s="62"/>
      <c r="J2099" s="62"/>
      <c r="R2099" s="573"/>
    </row>
    <row r="2100" spans="1:18" s="51" customFormat="1" ht="12.75" hidden="1" customHeight="1">
      <c r="A2100" s="573"/>
      <c r="B2100" s="62"/>
      <c r="C2100" s="62"/>
      <c r="D2100" s="62"/>
      <c r="J2100" s="62"/>
      <c r="R2100" s="573"/>
    </row>
    <row r="2101" spans="1:18" s="51" customFormat="1" ht="12.75" hidden="1" customHeight="1">
      <c r="A2101" s="573"/>
      <c r="B2101" s="62"/>
      <c r="C2101" s="62"/>
      <c r="D2101" s="62"/>
      <c r="J2101" s="62"/>
      <c r="R2101" s="573"/>
    </row>
    <row r="2102" spans="1:18" s="51" customFormat="1" ht="12.75" hidden="1" customHeight="1">
      <c r="A2102" s="573"/>
      <c r="B2102" s="62"/>
      <c r="C2102" s="62"/>
      <c r="D2102" s="62"/>
      <c r="J2102" s="62"/>
      <c r="R2102" s="573"/>
    </row>
    <row r="2103" spans="1:18" s="51" customFormat="1" ht="12.75" hidden="1" customHeight="1">
      <c r="A2103" s="573"/>
      <c r="B2103" s="62"/>
      <c r="C2103" s="62"/>
      <c r="D2103" s="62"/>
      <c r="J2103" s="62"/>
      <c r="R2103" s="573"/>
    </row>
    <row r="2104" spans="1:18" s="51" customFormat="1" ht="12.75" hidden="1" customHeight="1">
      <c r="A2104" s="573"/>
      <c r="B2104" s="62"/>
      <c r="C2104" s="62"/>
      <c r="D2104" s="62"/>
      <c r="J2104" s="62"/>
      <c r="R2104" s="573"/>
    </row>
    <row r="2105" spans="1:18" s="51" customFormat="1" ht="12.75" hidden="1" customHeight="1">
      <c r="A2105" s="573"/>
      <c r="B2105" s="62"/>
      <c r="C2105" s="62"/>
      <c r="D2105" s="62"/>
      <c r="J2105" s="62"/>
      <c r="R2105" s="573"/>
    </row>
    <row r="2106" spans="1:18" s="51" customFormat="1" ht="12.75" hidden="1" customHeight="1">
      <c r="A2106" s="573"/>
      <c r="B2106" s="62"/>
      <c r="C2106" s="62"/>
      <c r="D2106" s="62"/>
      <c r="J2106" s="62"/>
      <c r="R2106" s="573"/>
    </row>
    <row r="2107" spans="1:18" s="51" customFormat="1" ht="12.75" hidden="1" customHeight="1">
      <c r="A2107" s="573"/>
      <c r="B2107" s="62"/>
      <c r="C2107" s="62"/>
      <c r="D2107" s="62"/>
      <c r="J2107" s="62"/>
      <c r="R2107" s="573"/>
    </row>
    <row r="2108" spans="1:18" s="51" customFormat="1" ht="12.75" hidden="1" customHeight="1">
      <c r="A2108" s="573"/>
      <c r="B2108" s="62"/>
      <c r="C2108" s="62"/>
      <c r="D2108" s="62"/>
      <c r="J2108" s="62"/>
      <c r="R2108" s="573"/>
    </row>
    <row r="2109" spans="1:18" s="51" customFormat="1" ht="12.75" hidden="1" customHeight="1">
      <c r="A2109" s="573"/>
      <c r="B2109" s="62"/>
      <c r="C2109" s="62"/>
      <c r="D2109" s="62"/>
      <c r="J2109" s="62"/>
      <c r="R2109" s="573"/>
    </row>
    <row r="2110" spans="1:18" s="51" customFormat="1" ht="12.75" hidden="1" customHeight="1">
      <c r="A2110" s="573"/>
      <c r="B2110" s="62"/>
      <c r="C2110" s="62"/>
      <c r="D2110" s="62"/>
      <c r="J2110" s="62"/>
      <c r="R2110" s="573"/>
    </row>
    <row r="2111" spans="1:18" s="51" customFormat="1" ht="12.75" hidden="1" customHeight="1">
      <c r="A2111" s="573"/>
      <c r="B2111" s="62"/>
      <c r="C2111" s="62"/>
      <c r="D2111" s="62"/>
      <c r="J2111" s="62"/>
      <c r="R2111" s="573"/>
    </row>
    <row r="2112" spans="1:18" s="51" customFormat="1" ht="12.75" hidden="1" customHeight="1">
      <c r="A2112" s="573"/>
      <c r="B2112" s="62"/>
      <c r="C2112" s="62"/>
      <c r="D2112" s="62"/>
      <c r="J2112" s="62"/>
      <c r="R2112" s="573"/>
    </row>
    <row r="2113" spans="1:18" s="51" customFormat="1" ht="12.75" hidden="1" customHeight="1">
      <c r="A2113" s="573"/>
      <c r="B2113" s="62"/>
      <c r="C2113" s="62"/>
      <c r="D2113" s="62"/>
      <c r="J2113" s="62"/>
      <c r="R2113" s="573"/>
    </row>
    <row r="2114" spans="1:18" s="51" customFormat="1" ht="12.75" hidden="1" customHeight="1">
      <c r="A2114" s="573"/>
      <c r="B2114" s="62"/>
      <c r="C2114" s="62"/>
      <c r="D2114" s="62"/>
      <c r="J2114" s="62"/>
      <c r="R2114" s="573"/>
    </row>
    <row r="2115" spans="1:18" s="51" customFormat="1" ht="12.75" hidden="1" customHeight="1">
      <c r="A2115" s="573"/>
      <c r="B2115" s="62"/>
      <c r="C2115" s="62"/>
      <c r="D2115" s="62"/>
      <c r="J2115" s="62"/>
      <c r="R2115" s="573"/>
    </row>
    <row r="2116" spans="1:18" s="51" customFormat="1" ht="12.75" hidden="1" customHeight="1">
      <c r="A2116" s="573"/>
      <c r="B2116" s="62"/>
      <c r="C2116" s="62"/>
      <c r="D2116" s="62"/>
      <c r="J2116" s="62"/>
      <c r="R2116" s="573"/>
    </row>
    <row r="2117" spans="1:18" s="51" customFormat="1" ht="12.75" hidden="1" customHeight="1">
      <c r="A2117" s="573"/>
      <c r="B2117" s="62"/>
      <c r="C2117" s="62"/>
      <c r="D2117" s="62"/>
      <c r="J2117" s="62"/>
      <c r="R2117" s="573"/>
    </row>
    <row r="2118" spans="1:18" s="51" customFormat="1" ht="12.75" hidden="1" customHeight="1">
      <c r="A2118" s="573"/>
      <c r="B2118" s="62"/>
      <c r="C2118" s="62"/>
      <c r="D2118" s="62"/>
      <c r="J2118" s="62"/>
      <c r="R2118" s="573"/>
    </row>
    <row r="2119" spans="1:18" s="51" customFormat="1" ht="12.75" hidden="1" customHeight="1">
      <c r="A2119" s="573"/>
      <c r="B2119" s="62"/>
      <c r="C2119" s="62"/>
      <c r="D2119" s="62"/>
      <c r="J2119" s="62"/>
      <c r="R2119" s="573"/>
    </row>
    <row r="2120" spans="1:18" s="51" customFormat="1" ht="12.75" hidden="1" customHeight="1">
      <c r="A2120" s="573"/>
      <c r="B2120" s="62"/>
      <c r="C2120" s="62"/>
      <c r="D2120" s="62"/>
      <c r="J2120" s="62"/>
      <c r="R2120" s="573"/>
    </row>
    <row r="2121" spans="1:18" s="51" customFormat="1" ht="12.75" hidden="1" customHeight="1">
      <c r="A2121" s="573"/>
      <c r="B2121" s="62"/>
      <c r="C2121" s="62"/>
      <c r="D2121" s="62"/>
      <c r="J2121" s="62"/>
      <c r="R2121" s="573"/>
    </row>
    <row r="2122" spans="1:18" s="51" customFormat="1" ht="12.75" hidden="1" customHeight="1">
      <c r="A2122" s="573"/>
      <c r="B2122" s="62"/>
      <c r="C2122" s="62"/>
      <c r="D2122" s="62"/>
      <c r="J2122" s="62"/>
      <c r="R2122" s="573"/>
    </row>
    <row r="2123" spans="1:18" s="51" customFormat="1" ht="12.75" hidden="1" customHeight="1">
      <c r="A2123" s="573"/>
      <c r="B2123" s="62"/>
      <c r="C2123" s="62"/>
      <c r="D2123" s="62"/>
      <c r="J2123" s="62"/>
      <c r="R2123" s="573"/>
    </row>
    <row r="2124" spans="1:18" s="51" customFormat="1" ht="12.75" hidden="1" customHeight="1">
      <c r="A2124" s="573"/>
      <c r="B2124" s="62"/>
      <c r="C2124" s="62"/>
      <c r="D2124" s="62"/>
      <c r="J2124" s="62"/>
      <c r="R2124" s="573"/>
    </row>
    <row r="2125" spans="1:18" s="51" customFormat="1" ht="12.75" hidden="1" customHeight="1">
      <c r="A2125" s="573"/>
      <c r="B2125" s="62"/>
      <c r="C2125" s="62"/>
      <c r="D2125" s="62"/>
      <c r="J2125" s="62"/>
      <c r="R2125" s="573"/>
    </row>
    <row r="2126" spans="1:18" s="51" customFormat="1" ht="12.75" hidden="1" customHeight="1">
      <c r="A2126" s="573"/>
      <c r="B2126" s="62"/>
      <c r="C2126" s="62"/>
      <c r="D2126" s="62"/>
      <c r="J2126" s="62"/>
      <c r="R2126" s="573"/>
    </row>
    <row r="2127" spans="1:18" s="51" customFormat="1" ht="12.75" hidden="1" customHeight="1">
      <c r="A2127" s="573"/>
      <c r="B2127" s="62"/>
      <c r="C2127" s="62"/>
      <c r="D2127" s="62"/>
      <c r="J2127" s="62"/>
      <c r="R2127" s="573"/>
    </row>
    <row r="2128" spans="1:18" s="51" customFormat="1" ht="12.75" hidden="1" customHeight="1">
      <c r="A2128" s="573"/>
      <c r="B2128" s="62"/>
      <c r="C2128" s="62"/>
      <c r="D2128" s="62"/>
      <c r="J2128" s="62"/>
      <c r="R2128" s="573"/>
    </row>
    <row r="2129" spans="1:18" s="51" customFormat="1" ht="12.75" hidden="1" customHeight="1">
      <c r="A2129" s="573"/>
      <c r="B2129" s="62"/>
      <c r="C2129" s="62"/>
      <c r="D2129" s="62"/>
      <c r="J2129" s="62"/>
      <c r="R2129" s="573"/>
    </row>
    <row r="2130" spans="1:18" s="51" customFormat="1" ht="12.75" hidden="1" customHeight="1">
      <c r="A2130" s="573"/>
      <c r="B2130" s="62"/>
      <c r="C2130" s="62"/>
      <c r="D2130" s="62"/>
      <c r="J2130" s="62"/>
      <c r="R2130" s="573"/>
    </row>
    <row r="2131" spans="1:18" s="51" customFormat="1" ht="12.75" hidden="1" customHeight="1">
      <c r="A2131" s="573"/>
      <c r="B2131" s="62"/>
      <c r="C2131" s="62"/>
      <c r="D2131" s="62"/>
      <c r="J2131" s="62"/>
      <c r="R2131" s="573"/>
    </row>
    <row r="2132" spans="1:18" s="51" customFormat="1" ht="12.75" hidden="1" customHeight="1">
      <c r="A2132" s="573"/>
      <c r="B2132" s="62"/>
      <c r="C2132" s="62"/>
      <c r="D2132" s="62"/>
      <c r="J2132" s="62"/>
      <c r="R2132" s="573"/>
    </row>
    <row r="2133" spans="1:18" s="51" customFormat="1" ht="12.75" hidden="1" customHeight="1">
      <c r="A2133" s="573"/>
      <c r="B2133" s="62"/>
      <c r="C2133" s="62"/>
      <c r="D2133" s="62"/>
      <c r="J2133" s="62"/>
      <c r="R2133" s="573"/>
    </row>
    <row r="2134" spans="1:18" s="51" customFormat="1" ht="12.75" hidden="1" customHeight="1">
      <c r="A2134" s="573"/>
      <c r="B2134" s="62"/>
      <c r="C2134" s="62"/>
      <c r="D2134" s="62"/>
      <c r="J2134" s="62"/>
      <c r="R2134" s="573"/>
    </row>
    <row r="2135" spans="1:18" s="51" customFormat="1" ht="12.75" hidden="1" customHeight="1">
      <c r="A2135" s="573"/>
      <c r="B2135" s="62"/>
      <c r="C2135" s="62"/>
      <c r="D2135" s="62"/>
      <c r="J2135" s="62"/>
      <c r="R2135" s="573"/>
    </row>
    <row r="2136" spans="1:18" s="51" customFormat="1" ht="12.75" hidden="1" customHeight="1">
      <c r="A2136" s="573"/>
      <c r="B2136" s="62"/>
      <c r="C2136" s="62"/>
      <c r="D2136" s="62"/>
      <c r="J2136" s="62"/>
      <c r="R2136" s="573"/>
    </row>
    <row r="2137" spans="1:18" s="51" customFormat="1" ht="12.75" hidden="1" customHeight="1">
      <c r="A2137" s="573"/>
      <c r="B2137" s="62"/>
      <c r="C2137" s="62"/>
      <c r="D2137" s="62"/>
      <c r="J2137" s="62"/>
      <c r="R2137" s="573"/>
    </row>
    <row r="2138" spans="1:18" s="51" customFormat="1" ht="12.75" hidden="1" customHeight="1">
      <c r="A2138" s="573"/>
      <c r="B2138" s="62"/>
      <c r="C2138" s="62"/>
      <c r="D2138" s="62"/>
      <c r="J2138" s="62"/>
      <c r="R2138" s="573"/>
    </row>
    <row r="2139" spans="1:18" s="51" customFormat="1" ht="12.75" hidden="1" customHeight="1">
      <c r="A2139" s="573"/>
      <c r="B2139" s="62"/>
      <c r="C2139" s="62"/>
      <c r="D2139" s="62"/>
      <c r="J2139" s="62"/>
      <c r="R2139" s="573"/>
    </row>
    <row r="2140" spans="1:18" s="51" customFormat="1" ht="12.75" hidden="1" customHeight="1">
      <c r="A2140" s="573"/>
      <c r="B2140" s="62"/>
      <c r="C2140" s="62"/>
      <c r="D2140" s="62"/>
      <c r="J2140" s="62"/>
      <c r="R2140" s="573"/>
    </row>
    <row r="2141" spans="1:18" s="51" customFormat="1" ht="12.75" hidden="1" customHeight="1">
      <c r="A2141" s="573"/>
      <c r="B2141" s="62"/>
      <c r="C2141" s="62"/>
      <c r="D2141" s="62"/>
      <c r="J2141" s="62"/>
      <c r="R2141" s="573"/>
    </row>
    <row r="2142" spans="1:18" s="51" customFormat="1" ht="12.75" hidden="1" customHeight="1">
      <c r="A2142" s="573"/>
      <c r="B2142" s="62"/>
      <c r="C2142" s="62"/>
      <c r="D2142" s="62"/>
      <c r="J2142" s="62"/>
      <c r="R2142" s="573"/>
    </row>
    <row r="2143" spans="1:18" s="51" customFormat="1" ht="12.75" hidden="1" customHeight="1">
      <c r="A2143" s="573"/>
      <c r="B2143" s="62"/>
      <c r="C2143" s="62"/>
      <c r="D2143" s="62"/>
      <c r="J2143" s="62"/>
      <c r="R2143" s="573"/>
    </row>
    <row r="2144" spans="1:18" s="51" customFormat="1" ht="12.75" hidden="1" customHeight="1">
      <c r="A2144" s="573"/>
      <c r="B2144" s="62"/>
      <c r="C2144" s="62"/>
      <c r="D2144" s="62"/>
      <c r="J2144" s="62"/>
      <c r="R2144" s="573"/>
    </row>
    <row r="2145" spans="1:18" s="51" customFormat="1" ht="12.75" hidden="1" customHeight="1">
      <c r="A2145" s="573"/>
      <c r="B2145" s="62"/>
      <c r="C2145" s="62"/>
      <c r="D2145" s="62"/>
      <c r="J2145" s="62"/>
      <c r="R2145" s="573"/>
    </row>
    <row r="2146" spans="1:18" s="51" customFormat="1" ht="12.75" hidden="1" customHeight="1">
      <c r="A2146" s="573"/>
      <c r="B2146" s="62"/>
      <c r="C2146" s="62"/>
      <c r="D2146" s="62"/>
      <c r="J2146" s="62"/>
      <c r="R2146" s="573"/>
    </row>
    <row r="2147" spans="1:18" s="51" customFormat="1" ht="12.75" hidden="1" customHeight="1">
      <c r="A2147" s="573"/>
      <c r="B2147" s="62"/>
      <c r="C2147" s="62"/>
      <c r="D2147" s="62"/>
      <c r="J2147" s="62"/>
      <c r="R2147" s="573"/>
    </row>
    <row r="2148" spans="1:18" s="51" customFormat="1" ht="12.75" hidden="1" customHeight="1">
      <c r="A2148" s="573"/>
      <c r="B2148" s="62"/>
      <c r="C2148" s="62"/>
      <c r="D2148" s="62"/>
      <c r="J2148" s="62"/>
      <c r="R2148" s="573"/>
    </row>
    <row r="2149" spans="1:18" s="51" customFormat="1" ht="12.75" hidden="1" customHeight="1">
      <c r="A2149" s="573"/>
      <c r="B2149" s="62"/>
      <c r="C2149" s="62"/>
      <c r="D2149" s="62"/>
      <c r="J2149" s="62"/>
      <c r="R2149" s="573"/>
    </row>
    <row r="2150" spans="1:18" s="51" customFormat="1" ht="12.75" hidden="1" customHeight="1">
      <c r="A2150" s="573"/>
      <c r="B2150" s="62"/>
      <c r="C2150" s="62"/>
      <c r="D2150" s="62"/>
      <c r="J2150" s="62"/>
      <c r="R2150" s="573"/>
    </row>
    <row r="2151" spans="1:18" s="51" customFormat="1" ht="12.75" hidden="1" customHeight="1">
      <c r="A2151" s="573"/>
      <c r="B2151" s="62"/>
      <c r="C2151" s="62"/>
      <c r="D2151" s="62"/>
      <c r="J2151" s="62"/>
      <c r="R2151" s="573"/>
    </row>
    <row r="2152" spans="1:18" s="51" customFormat="1" ht="12.75" hidden="1" customHeight="1">
      <c r="A2152" s="573"/>
      <c r="B2152" s="62"/>
      <c r="C2152" s="62"/>
      <c r="D2152" s="62"/>
      <c r="J2152" s="62"/>
      <c r="R2152" s="573"/>
    </row>
    <row r="2153" spans="1:18" s="51" customFormat="1" ht="12.75" hidden="1" customHeight="1">
      <c r="A2153" s="573"/>
      <c r="B2153" s="62"/>
      <c r="C2153" s="62"/>
      <c r="D2153" s="62"/>
      <c r="J2153" s="62"/>
      <c r="R2153" s="573"/>
    </row>
    <row r="2154" spans="1:18" s="51" customFormat="1" ht="12.75" hidden="1" customHeight="1">
      <c r="A2154" s="573"/>
      <c r="B2154" s="62"/>
      <c r="C2154" s="62"/>
      <c r="D2154" s="62"/>
      <c r="J2154" s="62"/>
      <c r="R2154" s="573"/>
    </row>
    <row r="2155" spans="1:18" s="51" customFormat="1" ht="12.75" hidden="1" customHeight="1">
      <c r="A2155" s="573"/>
      <c r="B2155" s="62"/>
      <c r="C2155" s="62"/>
      <c r="D2155" s="62"/>
      <c r="J2155" s="62"/>
      <c r="R2155" s="573"/>
    </row>
    <row r="2156" spans="1:18" s="51" customFormat="1" ht="12.75" hidden="1" customHeight="1">
      <c r="A2156" s="573"/>
      <c r="B2156" s="62"/>
      <c r="C2156" s="62"/>
      <c r="D2156" s="62"/>
      <c r="J2156" s="62"/>
      <c r="R2156" s="573"/>
    </row>
    <row r="2157" spans="1:18" s="51" customFormat="1" ht="12.75" hidden="1" customHeight="1">
      <c r="A2157" s="573"/>
      <c r="B2157" s="62"/>
      <c r="C2157" s="62"/>
      <c r="D2157" s="62"/>
      <c r="J2157" s="62"/>
      <c r="R2157" s="573"/>
    </row>
    <row r="2158" spans="1:18" s="51" customFormat="1" ht="12.75" hidden="1" customHeight="1">
      <c r="A2158" s="573"/>
      <c r="B2158" s="62"/>
      <c r="C2158" s="62"/>
      <c r="D2158" s="62"/>
      <c r="J2158" s="62"/>
      <c r="R2158" s="573"/>
    </row>
    <row r="2159" spans="1:18" s="51" customFormat="1" ht="12.75" hidden="1" customHeight="1">
      <c r="A2159" s="573"/>
      <c r="B2159" s="62"/>
      <c r="C2159" s="62"/>
      <c r="D2159" s="62"/>
      <c r="J2159" s="62"/>
      <c r="R2159" s="573"/>
    </row>
    <row r="2160" spans="1:18" s="51" customFormat="1" ht="12.75" hidden="1" customHeight="1">
      <c r="A2160" s="573"/>
      <c r="B2160" s="62"/>
      <c r="C2160" s="62"/>
      <c r="D2160" s="62"/>
      <c r="J2160" s="62"/>
      <c r="R2160" s="573"/>
    </row>
    <row r="2161" spans="1:18" s="51" customFormat="1" ht="12.75" hidden="1" customHeight="1">
      <c r="A2161" s="573"/>
      <c r="B2161" s="62"/>
      <c r="C2161" s="62"/>
      <c r="D2161" s="62"/>
      <c r="J2161" s="62"/>
      <c r="R2161" s="573"/>
    </row>
    <row r="2162" spans="1:18" s="51" customFormat="1" ht="12.75" hidden="1" customHeight="1">
      <c r="A2162" s="573"/>
      <c r="B2162" s="62"/>
      <c r="C2162" s="62"/>
      <c r="D2162" s="62"/>
      <c r="J2162" s="62"/>
      <c r="R2162" s="573"/>
    </row>
    <row r="2163" spans="1:18" s="51" customFormat="1" ht="12.75" hidden="1" customHeight="1">
      <c r="A2163" s="573"/>
      <c r="B2163" s="62"/>
      <c r="C2163" s="62"/>
      <c r="D2163" s="62"/>
      <c r="J2163" s="62"/>
      <c r="R2163" s="573"/>
    </row>
    <row r="2164" spans="1:18" s="51" customFormat="1" ht="12.75" hidden="1" customHeight="1">
      <c r="A2164" s="573"/>
      <c r="B2164" s="62"/>
      <c r="C2164" s="62"/>
      <c r="D2164" s="62"/>
      <c r="J2164" s="62"/>
      <c r="R2164" s="573"/>
    </row>
    <row r="2165" spans="1:18" s="51" customFormat="1" ht="12.75" hidden="1" customHeight="1">
      <c r="A2165" s="573"/>
      <c r="B2165" s="62"/>
      <c r="C2165" s="62"/>
      <c r="D2165" s="62"/>
      <c r="J2165" s="62"/>
      <c r="R2165" s="573"/>
    </row>
    <row r="2166" spans="1:18" s="51" customFormat="1" ht="12.75" hidden="1" customHeight="1">
      <c r="A2166" s="573"/>
      <c r="B2166" s="62"/>
      <c r="C2166" s="62"/>
      <c r="D2166" s="62"/>
      <c r="J2166" s="62"/>
      <c r="R2166" s="573"/>
    </row>
    <row r="2167" spans="1:18" s="51" customFormat="1" ht="12.75" hidden="1" customHeight="1">
      <c r="A2167" s="573"/>
      <c r="B2167" s="62"/>
      <c r="C2167" s="62"/>
      <c r="D2167" s="62"/>
      <c r="J2167" s="62"/>
      <c r="R2167" s="573"/>
    </row>
    <row r="2168" spans="1:18" s="51" customFormat="1" ht="12.75" hidden="1" customHeight="1">
      <c r="A2168" s="573"/>
      <c r="B2168" s="62"/>
      <c r="C2168" s="62"/>
      <c r="D2168" s="62"/>
      <c r="J2168" s="62"/>
      <c r="R2168" s="573"/>
    </row>
    <row r="2169" spans="1:18" s="51" customFormat="1" ht="12.75" hidden="1" customHeight="1">
      <c r="A2169" s="573"/>
      <c r="B2169" s="62"/>
      <c r="C2169" s="62"/>
      <c r="D2169" s="62"/>
      <c r="J2169" s="62"/>
      <c r="R2169" s="573"/>
    </row>
    <row r="2170" spans="1:18" s="51" customFormat="1" ht="12.75" hidden="1" customHeight="1">
      <c r="A2170" s="573"/>
      <c r="B2170" s="62"/>
      <c r="C2170" s="62"/>
      <c r="D2170" s="62"/>
      <c r="J2170" s="62"/>
      <c r="R2170" s="573"/>
    </row>
    <row r="2171" spans="1:18" s="51" customFormat="1" ht="12.75" hidden="1" customHeight="1">
      <c r="A2171" s="573"/>
      <c r="B2171" s="62"/>
      <c r="C2171" s="62"/>
      <c r="D2171" s="62"/>
      <c r="J2171" s="62"/>
      <c r="R2171" s="573"/>
    </row>
    <row r="2172" spans="1:18" s="51" customFormat="1" ht="12.75" hidden="1" customHeight="1">
      <c r="A2172" s="573"/>
      <c r="B2172" s="62"/>
      <c r="C2172" s="62"/>
      <c r="D2172" s="62"/>
      <c r="J2172" s="62"/>
      <c r="R2172" s="573"/>
    </row>
    <row r="2173" spans="1:18" s="51" customFormat="1" ht="12.75" hidden="1" customHeight="1">
      <c r="A2173" s="573"/>
      <c r="B2173" s="62"/>
      <c r="C2173" s="62"/>
      <c r="D2173" s="62"/>
      <c r="J2173" s="62"/>
      <c r="R2173" s="573"/>
    </row>
    <row r="2174" spans="1:18" s="51" customFormat="1" ht="12.75" hidden="1" customHeight="1">
      <c r="A2174" s="573"/>
      <c r="B2174" s="62"/>
      <c r="C2174" s="62"/>
      <c r="D2174" s="62"/>
      <c r="J2174" s="62"/>
      <c r="R2174" s="573"/>
    </row>
    <row r="2175" spans="1:18" s="51" customFormat="1" ht="12.75" hidden="1" customHeight="1">
      <c r="A2175" s="573"/>
      <c r="B2175" s="62"/>
      <c r="C2175" s="62"/>
      <c r="D2175" s="62"/>
      <c r="J2175" s="62"/>
      <c r="R2175" s="573"/>
    </row>
    <row r="2176" spans="1:18" s="51" customFormat="1" ht="12.75" hidden="1" customHeight="1">
      <c r="A2176" s="573"/>
      <c r="B2176" s="62"/>
      <c r="C2176" s="62"/>
      <c r="D2176" s="62"/>
      <c r="J2176" s="62"/>
      <c r="R2176" s="573"/>
    </row>
    <row r="2177" spans="1:18" s="51" customFormat="1" ht="12.75" hidden="1" customHeight="1">
      <c r="A2177" s="573"/>
      <c r="B2177" s="62"/>
      <c r="C2177" s="62"/>
      <c r="D2177" s="62"/>
      <c r="J2177" s="62"/>
      <c r="R2177" s="573"/>
    </row>
    <row r="2178" spans="1:18" s="51" customFormat="1" ht="12.75" hidden="1" customHeight="1">
      <c r="A2178" s="573"/>
      <c r="B2178" s="62"/>
      <c r="C2178" s="62"/>
      <c r="D2178" s="62"/>
      <c r="J2178" s="62"/>
      <c r="R2178" s="573"/>
    </row>
    <row r="2179" spans="1:18" s="51" customFormat="1" ht="12.75" hidden="1" customHeight="1">
      <c r="A2179" s="573"/>
      <c r="B2179" s="62"/>
      <c r="C2179" s="62"/>
      <c r="D2179" s="62"/>
      <c r="J2179" s="62"/>
      <c r="R2179" s="573"/>
    </row>
    <row r="2180" spans="1:18" s="51" customFormat="1" ht="12.75" hidden="1" customHeight="1">
      <c r="A2180" s="573"/>
      <c r="B2180" s="62"/>
      <c r="C2180" s="62"/>
      <c r="D2180" s="62"/>
      <c r="J2180" s="62"/>
      <c r="R2180" s="573"/>
    </row>
    <row r="2181" spans="1:18" s="51" customFormat="1" ht="12.75" hidden="1" customHeight="1">
      <c r="A2181" s="573"/>
      <c r="B2181" s="62"/>
      <c r="C2181" s="62"/>
      <c r="D2181" s="62"/>
      <c r="J2181" s="62"/>
      <c r="R2181" s="573"/>
    </row>
    <row r="2182" spans="1:18" s="51" customFormat="1" ht="12.75" hidden="1" customHeight="1">
      <c r="A2182" s="573"/>
      <c r="B2182" s="62"/>
      <c r="C2182" s="62"/>
      <c r="D2182" s="62"/>
      <c r="J2182" s="62"/>
      <c r="R2182" s="573"/>
    </row>
    <row r="2183" spans="1:18" s="51" customFormat="1" ht="12.75" hidden="1" customHeight="1">
      <c r="A2183" s="573"/>
      <c r="B2183" s="62"/>
      <c r="C2183" s="62"/>
      <c r="D2183" s="62"/>
      <c r="J2183" s="62"/>
      <c r="R2183" s="573"/>
    </row>
    <row r="2184" spans="1:18" s="51" customFormat="1" ht="12.75" hidden="1" customHeight="1">
      <c r="A2184" s="573"/>
      <c r="B2184" s="62"/>
      <c r="C2184" s="62"/>
      <c r="D2184" s="62"/>
      <c r="J2184" s="62"/>
      <c r="R2184" s="573"/>
    </row>
    <row r="2185" spans="1:18" s="51" customFormat="1" ht="12.75" hidden="1" customHeight="1">
      <c r="A2185" s="573"/>
      <c r="B2185" s="62"/>
      <c r="C2185" s="62"/>
      <c r="D2185" s="62"/>
      <c r="J2185" s="62"/>
      <c r="R2185" s="573"/>
    </row>
    <row r="2186" spans="1:18" s="51" customFormat="1" ht="12.75" hidden="1" customHeight="1">
      <c r="A2186" s="573"/>
      <c r="B2186" s="62"/>
      <c r="C2186" s="62"/>
      <c r="D2186" s="62"/>
      <c r="J2186" s="62"/>
      <c r="R2186" s="573"/>
    </row>
    <row r="2187" spans="1:18" s="51" customFormat="1" ht="12.75" hidden="1" customHeight="1">
      <c r="A2187" s="573"/>
      <c r="B2187" s="62"/>
      <c r="C2187" s="62"/>
      <c r="D2187" s="62"/>
      <c r="J2187" s="62"/>
      <c r="R2187" s="573"/>
    </row>
    <row r="2188" spans="1:18" s="51" customFormat="1" ht="12.75" hidden="1" customHeight="1">
      <c r="A2188" s="573"/>
      <c r="B2188" s="62"/>
      <c r="C2188" s="62"/>
      <c r="D2188" s="62"/>
      <c r="J2188" s="62"/>
      <c r="R2188" s="573"/>
    </row>
    <row r="2189" spans="1:18" s="51" customFormat="1" ht="12.75" hidden="1" customHeight="1">
      <c r="A2189" s="573"/>
      <c r="B2189" s="62"/>
      <c r="C2189" s="62"/>
      <c r="D2189" s="62"/>
      <c r="J2189" s="62"/>
      <c r="R2189" s="573"/>
    </row>
    <row r="2190" spans="1:18" s="51" customFormat="1" ht="12.75" hidden="1" customHeight="1">
      <c r="A2190" s="573"/>
      <c r="B2190" s="62"/>
      <c r="C2190" s="62"/>
      <c r="D2190" s="62"/>
      <c r="J2190" s="62"/>
      <c r="R2190" s="573"/>
    </row>
    <row r="2191" spans="1:18" s="51" customFormat="1" ht="12.75" hidden="1" customHeight="1">
      <c r="A2191" s="573"/>
      <c r="B2191" s="62"/>
      <c r="C2191" s="62"/>
      <c r="D2191" s="62"/>
      <c r="J2191" s="62"/>
      <c r="R2191" s="573"/>
    </row>
    <row r="2192" spans="1:18" s="51" customFormat="1" ht="12.75" hidden="1" customHeight="1">
      <c r="A2192" s="573"/>
      <c r="B2192" s="62"/>
      <c r="C2192" s="62"/>
      <c r="D2192" s="62"/>
      <c r="J2192" s="62"/>
      <c r="R2192" s="573"/>
    </row>
    <row r="2193" spans="1:18" s="51" customFormat="1" ht="12.75" hidden="1" customHeight="1">
      <c r="A2193" s="573"/>
      <c r="B2193" s="62"/>
      <c r="C2193" s="62"/>
      <c r="D2193" s="62"/>
      <c r="J2193" s="62"/>
      <c r="R2193" s="573"/>
    </row>
    <row r="2194" spans="1:18" s="51" customFormat="1" ht="12.75" hidden="1" customHeight="1">
      <c r="A2194" s="573"/>
      <c r="B2194" s="62"/>
      <c r="C2194" s="62"/>
      <c r="D2194" s="62"/>
      <c r="J2194" s="62"/>
      <c r="R2194" s="573"/>
    </row>
    <row r="2195" spans="1:18" s="51" customFormat="1" ht="12.75" hidden="1" customHeight="1">
      <c r="A2195" s="573"/>
      <c r="B2195" s="62"/>
      <c r="C2195" s="62"/>
      <c r="D2195" s="62"/>
      <c r="J2195" s="62"/>
      <c r="R2195" s="573"/>
    </row>
    <row r="2196" spans="1:18" s="51" customFormat="1" ht="12.75" hidden="1" customHeight="1">
      <c r="A2196" s="573"/>
      <c r="B2196" s="62"/>
      <c r="C2196" s="62"/>
      <c r="D2196" s="62"/>
      <c r="J2196" s="62"/>
      <c r="R2196" s="573"/>
    </row>
    <row r="2197" spans="1:18" s="51" customFormat="1" ht="12.75" hidden="1" customHeight="1">
      <c r="A2197" s="573"/>
      <c r="B2197" s="62"/>
      <c r="C2197" s="62"/>
      <c r="D2197" s="62"/>
      <c r="J2197" s="62"/>
      <c r="R2197" s="573"/>
    </row>
    <row r="2198" spans="1:18" s="51" customFormat="1" ht="12.75" hidden="1" customHeight="1">
      <c r="A2198" s="573"/>
      <c r="B2198" s="62"/>
      <c r="C2198" s="62"/>
      <c r="D2198" s="62"/>
      <c r="J2198" s="62"/>
      <c r="R2198" s="573"/>
    </row>
    <row r="2199" spans="1:18" s="51" customFormat="1" ht="12.75" hidden="1" customHeight="1">
      <c r="A2199" s="573"/>
      <c r="B2199" s="62"/>
      <c r="C2199" s="62"/>
      <c r="D2199" s="62"/>
      <c r="J2199" s="62"/>
      <c r="R2199" s="573"/>
    </row>
    <row r="2200" spans="1:18" s="51" customFormat="1" ht="12.75" hidden="1" customHeight="1">
      <c r="A2200" s="573"/>
      <c r="B2200" s="62"/>
      <c r="C2200" s="62"/>
      <c r="D2200" s="62"/>
      <c r="J2200" s="62"/>
      <c r="R2200" s="573"/>
    </row>
    <row r="2201" spans="1:18" s="51" customFormat="1" ht="12.75" hidden="1" customHeight="1">
      <c r="A2201" s="573"/>
      <c r="B2201" s="62"/>
      <c r="C2201" s="62"/>
      <c r="D2201" s="62"/>
      <c r="J2201" s="62"/>
      <c r="R2201" s="573"/>
    </row>
    <row r="2202" spans="1:18" s="51" customFormat="1" ht="12.75" hidden="1" customHeight="1">
      <c r="A2202" s="573"/>
      <c r="B2202" s="62"/>
      <c r="C2202" s="62"/>
      <c r="D2202" s="62"/>
      <c r="J2202" s="62"/>
      <c r="R2202" s="573"/>
    </row>
    <row r="2203" spans="1:18" s="51" customFormat="1" ht="12.75" hidden="1" customHeight="1">
      <c r="A2203" s="573"/>
      <c r="B2203" s="62"/>
      <c r="C2203" s="62"/>
      <c r="D2203" s="62"/>
      <c r="J2203" s="62"/>
      <c r="R2203" s="573"/>
    </row>
    <row r="2204" spans="1:18" s="51" customFormat="1" ht="12.75" hidden="1" customHeight="1">
      <c r="A2204" s="573"/>
      <c r="B2204" s="62"/>
      <c r="C2204" s="62"/>
      <c r="D2204" s="62"/>
      <c r="J2204" s="62"/>
      <c r="R2204" s="573"/>
    </row>
    <row r="2205" spans="1:18" s="51" customFormat="1" ht="12.75" hidden="1" customHeight="1">
      <c r="A2205" s="573"/>
      <c r="B2205" s="62"/>
      <c r="C2205" s="62"/>
      <c r="D2205" s="62"/>
      <c r="J2205" s="62"/>
      <c r="R2205" s="573"/>
    </row>
    <row r="2206" spans="1:18" s="51" customFormat="1" ht="12.75" hidden="1" customHeight="1">
      <c r="A2206" s="573"/>
      <c r="B2206" s="62"/>
      <c r="C2206" s="62"/>
      <c r="D2206" s="62"/>
      <c r="J2206" s="62"/>
      <c r="R2206" s="573"/>
    </row>
    <row r="2207" spans="1:18" s="51" customFormat="1" ht="12.75" hidden="1" customHeight="1">
      <c r="A2207" s="573"/>
      <c r="B2207" s="62"/>
      <c r="C2207" s="62"/>
      <c r="D2207" s="62"/>
      <c r="J2207" s="62"/>
      <c r="R2207" s="573"/>
    </row>
    <row r="2208" spans="1:18" s="51" customFormat="1" ht="12.75" hidden="1" customHeight="1">
      <c r="A2208" s="573"/>
      <c r="B2208" s="62"/>
      <c r="C2208" s="62"/>
      <c r="D2208" s="62"/>
      <c r="J2208" s="62"/>
      <c r="R2208" s="573"/>
    </row>
    <row r="2209" spans="1:18" s="51" customFormat="1" ht="12.75" hidden="1" customHeight="1">
      <c r="A2209" s="573"/>
      <c r="B2209" s="62"/>
      <c r="C2209" s="62"/>
      <c r="D2209" s="62"/>
      <c r="J2209" s="62"/>
      <c r="R2209" s="573"/>
    </row>
    <row r="2210" spans="1:18" s="51" customFormat="1" ht="12.75" hidden="1" customHeight="1">
      <c r="A2210" s="573"/>
      <c r="B2210" s="62"/>
      <c r="C2210" s="62"/>
      <c r="D2210" s="62"/>
      <c r="J2210" s="62"/>
      <c r="R2210" s="573"/>
    </row>
    <row r="2211" spans="1:18" s="51" customFormat="1" ht="12.75" hidden="1" customHeight="1">
      <c r="A2211" s="573"/>
      <c r="B2211" s="62"/>
      <c r="C2211" s="62"/>
      <c r="D2211" s="62"/>
      <c r="J2211" s="62"/>
      <c r="R2211" s="573"/>
    </row>
    <row r="2212" spans="1:18" s="51" customFormat="1" ht="12.75" hidden="1" customHeight="1">
      <c r="A2212" s="573"/>
      <c r="B2212" s="62"/>
      <c r="C2212" s="62"/>
      <c r="D2212" s="62"/>
      <c r="J2212" s="62"/>
      <c r="R2212" s="573"/>
    </row>
    <row r="2213" spans="1:18" s="51" customFormat="1" ht="12.75" hidden="1" customHeight="1">
      <c r="A2213" s="573"/>
      <c r="B2213" s="62"/>
      <c r="C2213" s="62"/>
      <c r="D2213" s="62"/>
      <c r="J2213" s="62"/>
      <c r="R2213" s="573"/>
    </row>
    <row r="2214" spans="1:18" s="51" customFormat="1" ht="12.75" hidden="1" customHeight="1">
      <c r="A2214" s="573"/>
      <c r="B2214" s="62"/>
      <c r="C2214" s="62"/>
      <c r="D2214" s="62"/>
      <c r="J2214" s="62"/>
      <c r="R2214" s="573"/>
    </row>
    <row r="2215" spans="1:18" s="51" customFormat="1" ht="12.75" hidden="1" customHeight="1">
      <c r="A2215" s="573"/>
      <c r="B2215" s="62"/>
      <c r="C2215" s="62"/>
      <c r="D2215" s="62"/>
      <c r="J2215" s="62"/>
      <c r="R2215" s="573"/>
    </row>
    <row r="2216" spans="1:18" s="51" customFormat="1" ht="12.75" hidden="1" customHeight="1">
      <c r="A2216" s="573"/>
      <c r="B2216" s="62"/>
      <c r="C2216" s="62"/>
      <c r="D2216" s="62"/>
      <c r="J2216" s="62"/>
      <c r="R2216" s="573"/>
    </row>
    <row r="2217" spans="1:18" s="51" customFormat="1" ht="12.75" hidden="1" customHeight="1">
      <c r="A2217" s="573"/>
      <c r="B2217" s="62"/>
      <c r="C2217" s="62"/>
      <c r="D2217" s="62"/>
      <c r="J2217" s="62"/>
      <c r="R2217" s="573"/>
    </row>
    <row r="2218" spans="1:18" s="51" customFormat="1" ht="12.75" hidden="1" customHeight="1">
      <c r="A2218" s="573"/>
      <c r="B2218" s="62"/>
      <c r="C2218" s="62"/>
      <c r="D2218" s="62"/>
      <c r="J2218" s="62"/>
      <c r="R2218" s="573"/>
    </row>
    <row r="2219" spans="1:18" s="51" customFormat="1" ht="12.75" hidden="1" customHeight="1">
      <c r="A2219" s="573"/>
      <c r="B2219" s="62"/>
      <c r="C2219" s="62"/>
      <c r="D2219" s="62"/>
      <c r="J2219" s="62"/>
      <c r="R2219" s="573"/>
    </row>
    <row r="2220" spans="1:18" s="51" customFormat="1" ht="12.75" hidden="1" customHeight="1">
      <c r="A2220" s="573"/>
      <c r="B2220" s="62"/>
      <c r="C2220" s="62"/>
      <c r="D2220" s="62"/>
      <c r="J2220" s="62"/>
      <c r="R2220" s="573"/>
    </row>
    <row r="2221" spans="1:18" s="51" customFormat="1" ht="12.75" hidden="1" customHeight="1">
      <c r="A2221" s="573"/>
      <c r="B2221" s="62"/>
      <c r="C2221" s="62"/>
      <c r="D2221" s="62"/>
      <c r="J2221" s="62"/>
      <c r="R2221" s="573"/>
    </row>
    <row r="2222" spans="1:18" s="51" customFormat="1" ht="12.75" hidden="1" customHeight="1">
      <c r="A2222" s="573"/>
      <c r="B2222" s="62"/>
      <c r="C2222" s="62"/>
      <c r="D2222" s="62"/>
      <c r="J2222" s="62"/>
      <c r="R2222" s="573"/>
    </row>
    <row r="2223" spans="1:18" s="51" customFormat="1" ht="12.75" hidden="1" customHeight="1">
      <c r="A2223" s="573"/>
      <c r="B2223" s="62"/>
      <c r="C2223" s="62"/>
      <c r="D2223" s="62"/>
      <c r="J2223" s="62"/>
      <c r="R2223" s="573"/>
    </row>
    <row r="2224" spans="1:18" s="51" customFormat="1" ht="12.75" hidden="1" customHeight="1">
      <c r="A2224" s="573"/>
      <c r="B2224" s="62"/>
      <c r="C2224" s="62"/>
      <c r="D2224" s="62"/>
      <c r="J2224" s="62"/>
      <c r="R2224" s="573"/>
    </row>
    <row r="2225" spans="1:18" s="51" customFormat="1" ht="12.75" hidden="1" customHeight="1">
      <c r="A2225" s="573"/>
      <c r="B2225" s="62"/>
      <c r="C2225" s="62"/>
      <c r="D2225" s="62"/>
      <c r="J2225" s="62"/>
      <c r="R2225" s="573"/>
    </row>
    <row r="2226" spans="1:18" s="51" customFormat="1" ht="12.75" hidden="1" customHeight="1">
      <c r="A2226" s="573"/>
      <c r="B2226" s="62"/>
      <c r="C2226" s="62"/>
      <c r="D2226" s="62"/>
      <c r="J2226" s="62"/>
      <c r="R2226" s="573"/>
    </row>
    <row r="2227" spans="1:18" s="51" customFormat="1" ht="12.75" hidden="1" customHeight="1">
      <c r="A2227" s="573"/>
      <c r="B2227" s="62"/>
      <c r="C2227" s="62"/>
      <c r="D2227" s="62"/>
      <c r="J2227" s="62"/>
      <c r="R2227" s="573"/>
    </row>
    <row r="2228" spans="1:18" s="51" customFormat="1" ht="12.75" hidden="1" customHeight="1">
      <c r="A2228" s="573"/>
      <c r="B2228" s="62"/>
      <c r="C2228" s="62"/>
      <c r="D2228" s="62"/>
      <c r="J2228" s="62"/>
      <c r="R2228" s="573"/>
    </row>
    <row r="2229" spans="1:18" s="51" customFormat="1" ht="12.75" hidden="1" customHeight="1">
      <c r="A2229" s="573"/>
      <c r="B2229" s="62"/>
      <c r="C2229" s="62"/>
      <c r="D2229" s="62"/>
      <c r="J2229" s="62"/>
      <c r="R2229" s="573"/>
    </row>
    <row r="2230" spans="1:18" s="51" customFormat="1" ht="12.75" hidden="1" customHeight="1">
      <c r="A2230" s="573"/>
      <c r="B2230" s="62"/>
      <c r="C2230" s="62"/>
      <c r="D2230" s="62"/>
      <c r="J2230" s="62"/>
      <c r="R2230" s="573"/>
    </row>
    <row r="2231" spans="1:18" s="51" customFormat="1" ht="12.75" hidden="1" customHeight="1">
      <c r="A2231" s="573"/>
      <c r="B2231" s="62"/>
      <c r="C2231" s="62"/>
      <c r="D2231" s="62"/>
      <c r="J2231" s="62"/>
      <c r="R2231" s="573"/>
    </row>
    <row r="2232" spans="1:18" s="51" customFormat="1" ht="12.75" hidden="1" customHeight="1">
      <c r="A2232" s="573"/>
      <c r="B2232" s="62"/>
      <c r="C2232" s="62"/>
      <c r="D2232" s="62"/>
      <c r="J2232" s="62"/>
      <c r="R2232" s="573"/>
    </row>
    <row r="2233" spans="1:18" s="51" customFormat="1" ht="12.75" hidden="1" customHeight="1">
      <c r="A2233" s="573"/>
      <c r="B2233" s="62"/>
      <c r="C2233" s="62"/>
      <c r="D2233" s="62"/>
      <c r="J2233" s="62"/>
      <c r="R2233" s="573"/>
    </row>
    <row r="2234" spans="1:18" s="51" customFormat="1" ht="12.75" hidden="1" customHeight="1">
      <c r="A2234" s="573"/>
      <c r="B2234" s="62"/>
      <c r="C2234" s="62"/>
      <c r="D2234" s="62"/>
      <c r="J2234" s="62"/>
      <c r="R2234" s="573"/>
    </row>
    <row r="2235" spans="1:18" s="51" customFormat="1" ht="12.75" hidden="1" customHeight="1">
      <c r="A2235" s="573"/>
      <c r="B2235" s="62"/>
      <c r="C2235" s="62"/>
      <c r="D2235" s="62"/>
      <c r="J2235" s="62"/>
      <c r="R2235" s="573"/>
    </row>
    <row r="2236" spans="1:18" s="51" customFormat="1" ht="12.75" hidden="1" customHeight="1">
      <c r="A2236" s="573"/>
      <c r="B2236" s="62"/>
      <c r="C2236" s="62"/>
      <c r="D2236" s="62"/>
      <c r="J2236" s="62"/>
      <c r="R2236" s="573"/>
    </row>
    <row r="2237" spans="1:18" s="51" customFormat="1" ht="12.75" hidden="1" customHeight="1">
      <c r="A2237" s="573"/>
      <c r="B2237" s="62"/>
      <c r="C2237" s="62"/>
      <c r="D2237" s="62"/>
      <c r="J2237" s="62"/>
      <c r="R2237" s="573"/>
    </row>
    <row r="2238" spans="1:18" s="51" customFormat="1" ht="12.75" hidden="1" customHeight="1">
      <c r="A2238" s="573"/>
      <c r="B2238" s="62"/>
      <c r="C2238" s="62"/>
      <c r="D2238" s="62"/>
      <c r="J2238" s="62"/>
      <c r="R2238" s="573"/>
    </row>
    <row r="2239" spans="1:18" s="51" customFormat="1" ht="12.75" hidden="1" customHeight="1">
      <c r="A2239" s="573"/>
      <c r="B2239" s="62"/>
      <c r="C2239" s="62"/>
      <c r="D2239" s="62"/>
      <c r="J2239" s="62"/>
      <c r="R2239" s="573"/>
    </row>
    <row r="2240" spans="1:18" s="51" customFormat="1" ht="12.75" hidden="1" customHeight="1">
      <c r="A2240" s="573"/>
      <c r="B2240" s="62"/>
      <c r="C2240" s="62"/>
      <c r="D2240" s="62"/>
      <c r="J2240" s="62"/>
      <c r="R2240" s="573"/>
    </row>
    <row r="2241" spans="1:18" s="51" customFormat="1" ht="12.75" hidden="1" customHeight="1">
      <c r="A2241" s="573"/>
      <c r="B2241" s="62"/>
      <c r="C2241" s="62"/>
      <c r="D2241" s="62"/>
      <c r="J2241" s="62"/>
      <c r="R2241" s="573"/>
    </row>
    <row r="2242" spans="1:18" s="51" customFormat="1" ht="12.75" hidden="1" customHeight="1">
      <c r="A2242" s="573"/>
      <c r="B2242" s="62"/>
      <c r="C2242" s="62"/>
      <c r="D2242" s="62"/>
      <c r="J2242" s="62"/>
      <c r="R2242" s="573"/>
    </row>
    <row r="2243" spans="1:18" s="51" customFormat="1" ht="12.75" hidden="1" customHeight="1">
      <c r="A2243" s="573"/>
      <c r="B2243" s="62"/>
      <c r="C2243" s="62"/>
      <c r="D2243" s="62"/>
      <c r="J2243" s="62"/>
      <c r="R2243" s="573"/>
    </row>
    <row r="2244" spans="1:18" s="51" customFormat="1" ht="12.75" hidden="1" customHeight="1">
      <c r="A2244" s="573"/>
      <c r="B2244" s="62"/>
      <c r="C2244" s="62"/>
      <c r="D2244" s="62"/>
      <c r="J2244" s="62"/>
      <c r="R2244" s="573"/>
    </row>
    <row r="2245" spans="1:18" s="51" customFormat="1" ht="12.75" hidden="1" customHeight="1">
      <c r="A2245" s="573"/>
      <c r="B2245" s="62"/>
      <c r="C2245" s="62"/>
      <c r="D2245" s="62"/>
      <c r="J2245" s="62"/>
      <c r="R2245" s="573"/>
    </row>
    <row r="2246" spans="1:18" s="51" customFormat="1" ht="12.75" hidden="1" customHeight="1">
      <c r="A2246" s="573"/>
      <c r="B2246" s="62"/>
      <c r="C2246" s="62"/>
      <c r="D2246" s="62"/>
      <c r="J2246" s="62"/>
      <c r="R2246" s="573"/>
    </row>
    <row r="2247" spans="1:18" s="51" customFormat="1" ht="12.75" hidden="1" customHeight="1">
      <c r="A2247" s="573"/>
      <c r="B2247" s="62"/>
      <c r="C2247" s="62"/>
      <c r="D2247" s="62"/>
      <c r="J2247" s="62"/>
      <c r="R2247" s="573"/>
    </row>
    <row r="2248" spans="1:18" s="51" customFormat="1" ht="12.75" hidden="1" customHeight="1">
      <c r="A2248" s="573"/>
      <c r="B2248" s="62"/>
      <c r="C2248" s="62"/>
      <c r="D2248" s="62"/>
      <c r="J2248" s="62"/>
      <c r="R2248" s="573"/>
    </row>
    <row r="2249" spans="1:18" s="51" customFormat="1" ht="12.75" hidden="1" customHeight="1">
      <c r="A2249" s="573"/>
      <c r="B2249" s="62"/>
      <c r="C2249" s="62"/>
      <c r="D2249" s="62"/>
      <c r="J2249" s="62"/>
      <c r="R2249" s="573"/>
    </row>
    <row r="2250" spans="1:18" s="51" customFormat="1" ht="12.75" hidden="1" customHeight="1">
      <c r="A2250" s="573"/>
      <c r="B2250" s="62"/>
      <c r="C2250" s="62"/>
      <c r="D2250" s="62"/>
      <c r="J2250" s="62"/>
      <c r="R2250" s="573"/>
    </row>
    <row r="2251" spans="1:18" s="51" customFormat="1" ht="12.75" hidden="1" customHeight="1">
      <c r="A2251" s="573"/>
      <c r="B2251" s="62"/>
      <c r="C2251" s="62"/>
      <c r="D2251" s="62"/>
      <c r="J2251" s="62"/>
      <c r="R2251" s="573"/>
    </row>
    <row r="2252" spans="1:18" s="51" customFormat="1" ht="12.75" hidden="1" customHeight="1">
      <c r="A2252" s="573"/>
      <c r="B2252" s="62"/>
      <c r="C2252" s="62"/>
      <c r="D2252" s="62"/>
      <c r="J2252" s="62"/>
      <c r="R2252" s="573"/>
    </row>
    <row r="2253" spans="1:18" s="51" customFormat="1" ht="12.75" hidden="1" customHeight="1">
      <c r="A2253" s="573"/>
      <c r="B2253" s="62"/>
      <c r="C2253" s="62"/>
      <c r="D2253" s="62"/>
      <c r="J2253" s="62"/>
      <c r="R2253" s="573"/>
    </row>
    <row r="2254" spans="1:18" s="51" customFormat="1" ht="12.75" hidden="1" customHeight="1">
      <c r="A2254" s="573"/>
      <c r="B2254" s="62"/>
      <c r="C2254" s="62"/>
      <c r="D2254" s="62"/>
      <c r="J2254" s="62"/>
      <c r="R2254" s="573"/>
    </row>
    <row r="2255" spans="1:18" s="51" customFormat="1" ht="12.75" hidden="1" customHeight="1">
      <c r="A2255" s="573"/>
      <c r="B2255" s="62"/>
      <c r="C2255" s="62"/>
      <c r="D2255" s="62"/>
      <c r="J2255" s="62"/>
      <c r="R2255" s="573"/>
    </row>
    <row r="2256" spans="1:18" s="51" customFormat="1" ht="12.75" hidden="1" customHeight="1">
      <c r="A2256" s="573"/>
      <c r="B2256" s="62"/>
      <c r="C2256" s="62"/>
      <c r="D2256" s="62"/>
      <c r="J2256" s="62"/>
      <c r="R2256" s="573"/>
    </row>
    <row r="2257" spans="1:18" s="51" customFormat="1" ht="12.75" hidden="1" customHeight="1">
      <c r="A2257" s="573"/>
      <c r="B2257" s="62"/>
      <c r="C2257" s="62"/>
      <c r="D2257" s="62"/>
      <c r="J2257" s="62"/>
      <c r="R2257" s="573"/>
    </row>
    <row r="2258" spans="1:18" s="51" customFormat="1" ht="12.75" hidden="1" customHeight="1">
      <c r="A2258" s="573"/>
      <c r="B2258" s="62"/>
      <c r="C2258" s="62"/>
      <c r="D2258" s="62"/>
      <c r="J2258" s="62"/>
      <c r="R2258" s="573"/>
    </row>
    <row r="2259" spans="1:18" s="51" customFormat="1" ht="12.75" hidden="1" customHeight="1">
      <c r="A2259" s="573"/>
      <c r="B2259" s="62"/>
      <c r="C2259" s="62"/>
      <c r="D2259" s="62"/>
      <c r="J2259" s="62"/>
      <c r="R2259" s="573"/>
    </row>
    <row r="2260" spans="1:18" s="51" customFormat="1" ht="12.75" hidden="1" customHeight="1">
      <c r="A2260" s="573"/>
      <c r="B2260" s="62"/>
      <c r="C2260" s="62"/>
      <c r="D2260" s="62"/>
      <c r="J2260" s="62"/>
      <c r="R2260" s="573"/>
    </row>
    <row r="2261" spans="1:18" s="51" customFormat="1" ht="12.75" hidden="1" customHeight="1">
      <c r="A2261" s="573"/>
      <c r="B2261" s="62"/>
      <c r="C2261" s="62"/>
      <c r="D2261" s="62"/>
      <c r="J2261" s="62"/>
      <c r="R2261" s="573"/>
    </row>
    <row r="2262" spans="1:18" s="51" customFormat="1" ht="12.75" hidden="1" customHeight="1">
      <c r="A2262" s="573"/>
      <c r="B2262" s="62"/>
      <c r="C2262" s="62"/>
      <c r="D2262" s="62"/>
      <c r="J2262" s="62"/>
      <c r="R2262" s="573"/>
    </row>
    <row r="2263" spans="1:18" s="51" customFormat="1" ht="12.75" hidden="1" customHeight="1">
      <c r="A2263" s="573"/>
      <c r="B2263" s="62"/>
      <c r="C2263" s="62"/>
      <c r="D2263" s="62"/>
      <c r="J2263" s="62"/>
      <c r="R2263" s="573"/>
    </row>
    <row r="2264" spans="1:18" s="51" customFormat="1" ht="12.75" hidden="1" customHeight="1">
      <c r="A2264" s="573"/>
      <c r="B2264" s="62"/>
      <c r="C2264" s="62"/>
      <c r="D2264" s="62"/>
      <c r="J2264" s="62"/>
      <c r="R2264" s="573"/>
    </row>
    <row r="2265" spans="1:18" s="51" customFormat="1" ht="12.75" hidden="1" customHeight="1">
      <c r="A2265" s="573"/>
      <c r="B2265" s="62"/>
      <c r="C2265" s="62"/>
      <c r="D2265" s="62"/>
      <c r="J2265" s="62"/>
      <c r="R2265" s="573"/>
    </row>
    <row r="2266" spans="1:18" s="51" customFormat="1" ht="12.75" hidden="1" customHeight="1">
      <c r="A2266" s="573"/>
      <c r="B2266" s="62"/>
      <c r="C2266" s="62"/>
      <c r="D2266" s="62"/>
      <c r="J2266" s="62"/>
      <c r="R2266" s="573"/>
    </row>
    <row r="2267" spans="1:18" s="51" customFormat="1" ht="12.75" hidden="1" customHeight="1">
      <c r="A2267" s="573"/>
      <c r="B2267" s="62"/>
      <c r="C2267" s="62"/>
      <c r="D2267" s="62"/>
      <c r="J2267" s="62"/>
      <c r="R2267" s="573"/>
    </row>
    <row r="2268" spans="1:18" s="51" customFormat="1" ht="12.75" hidden="1" customHeight="1">
      <c r="A2268" s="573"/>
      <c r="B2268" s="62"/>
      <c r="C2268" s="62"/>
      <c r="D2268" s="62"/>
      <c r="J2268" s="62"/>
      <c r="R2268" s="573"/>
    </row>
    <row r="2269" spans="1:18" s="51" customFormat="1" ht="12.75" hidden="1" customHeight="1">
      <c r="A2269" s="573"/>
      <c r="B2269" s="62"/>
      <c r="C2269" s="62"/>
      <c r="D2269" s="62"/>
      <c r="J2269" s="62"/>
      <c r="R2269" s="573"/>
    </row>
    <row r="2270" spans="1:18" s="51" customFormat="1" ht="12.75" hidden="1" customHeight="1">
      <c r="A2270" s="573"/>
      <c r="B2270" s="62"/>
      <c r="C2270" s="62"/>
      <c r="D2270" s="62"/>
      <c r="J2270" s="62"/>
      <c r="R2270" s="573"/>
    </row>
    <row r="2271" spans="1:18" s="51" customFormat="1" ht="12.75" hidden="1" customHeight="1">
      <c r="A2271" s="573"/>
      <c r="B2271" s="62"/>
      <c r="C2271" s="62"/>
      <c r="D2271" s="62"/>
      <c r="J2271" s="62"/>
      <c r="R2271" s="573"/>
    </row>
    <row r="2272" spans="1:18" s="51" customFormat="1" ht="12.75" hidden="1" customHeight="1">
      <c r="A2272" s="573"/>
      <c r="B2272" s="62"/>
      <c r="C2272" s="62"/>
      <c r="D2272" s="62"/>
      <c r="J2272" s="62"/>
      <c r="R2272" s="573"/>
    </row>
    <row r="2273" spans="1:18" s="51" customFormat="1" ht="12.75" hidden="1" customHeight="1">
      <c r="A2273" s="573"/>
      <c r="B2273" s="62"/>
      <c r="C2273" s="62"/>
      <c r="D2273" s="62"/>
      <c r="J2273" s="62"/>
      <c r="R2273" s="573"/>
    </row>
    <row r="2274" spans="1:18" s="51" customFormat="1" ht="12.75" hidden="1" customHeight="1">
      <c r="A2274" s="573"/>
      <c r="B2274" s="62"/>
      <c r="C2274" s="62"/>
      <c r="D2274" s="62"/>
      <c r="J2274" s="62"/>
      <c r="R2274" s="573"/>
    </row>
    <row r="2275" spans="1:18" s="51" customFormat="1" ht="12.75" hidden="1" customHeight="1">
      <c r="A2275" s="573"/>
      <c r="B2275" s="62"/>
      <c r="C2275" s="62"/>
      <c r="D2275" s="62"/>
      <c r="J2275" s="62"/>
      <c r="R2275" s="573"/>
    </row>
    <row r="2276" spans="1:18" s="51" customFormat="1" ht="12.75" hidden="1" customHeight="1">
      <c r="A2276" s="573"/>
      <c r="B2276" s="62"/>
      <c r="C2276" s="62"/>
      <c r="D2276" s="62"/>
      <c r="J2276" s="62"/>
      <c r="R2276" s="573"/>
    </row>
    <row r="2277" spans="1:18" s="51" customFormat="1" ht="12.75" hidden="1" customHeight="1">
      <c r="A2277" s="573"/>
      <c r="B2277" s="62"/>
      <c r="C2277" s="62"/>
      <c r="D2277" s="62"/>
      <c r="J2277" s="62"/>
      <c r="R2277" s="573"/>
    </row>
    <row r="2278" spans="1:18" s="51" customFormat="1" ht="12.75" hidden="1" customHeight="1">
      <c r="A2278" s="573"/>
      <c r="B2278" s="62"/>
      <c r="C2278" s="62"/>
      <c r="D2278" s="62"/>
      <c r="J2278" s="62"/>
      <c r="R2278" s="573"/>
    </row>
    <row r="2279" spans="1:18" s="51" customFormat="1" ht="12.75" hidden="1" customHeight="1">
      <c r="A2279" s="573"/>
      <c r="B2279" s="62"/>
      <c r="C2279" s="62"/>
      <c r="D2279" s="62"/>
      <c r="J2279" s="62"/>
      <c r="R2279" s="573"/>
    </row>
    <row r="2280" spans="1:18" s="51" customFormat="1" ht="12.75" hidden="1" customHeight="1">
      <c r="A2280" s="573"/>
      <c r="B2280" s="62"/>
      <c r="C2280" s="62"/>
      <c r="D2280" s="62"/>
      <c r="J2280" s="62"/>
      <c r="R2280" s="573"/>
    </row>
    <row r="2281" spans="1:18" s="51" customFormat="1" ht="12.75" hidden="1" customHeight="1">
      <c r="A2281" s="573"/>
      <c r="B2281" s="62"/>
      <c r="C2281" s="62"/>
      <c r="D2281" s="62"/>
      <c r="J2281" s="62"/>
      <c r="R2281" s="573"/>
    </row>
    <row r="2282" spans="1:18" s="51" customFormat="1" ht="12.75" hidden="1" customHeight="1">
      <c r="A2282" s="573"/>
      <c r="B2282" s="62"/>
      <c r="C2282" s="62"/>
      <c r="D2282" s="62"/>
      <c r="J2282" s="62"/>
      <c r="R2282" s="573"/>
    </row>
    <row r="2283" spans="1:18" s="51" customFormat="1" ht="12.75" hidden="1" customHeight="1">
      <c r="A2283" s="573"/>
      <c r="B2283" s="62"/>
      <c r="C2283" s="62"/>
      <c r="D2283" s="62"/>
      <c r="J2283" s="62"/>
      <c r="R2283" s="573"/>
    </row>
    <row r="2284" spans="1:18" s="51" customFormat="1" ht="12.75" hidden="1" customHeight="1">
      <c r="A2284" s="573"/>
      <c r="B2284" s="62"/>
      <c r="C2284" s="62"/>
      <c r="D2284" s="62"/>
      <c r="J2284" s="62"/>
      <c r="R2284" s="573"/>
    </row>
    <row r="2285" spans="1:18" s="51" customFormat="1" ht="12.75" hidden="1" customHeight="1">
      <c r="A2285" s="573"/>
      <c r="B2285" s="62"/>
      <c r="C2285" s="62"/>
      <c r="D2285" s="62"/>
      <c r="J2285" s="62"/>
      <c r="R2285" s="573"/>
    </row>
    <row r="2286" spans="1:18" s="51" customFormat="1" ht="12.75" hidden="1" customHeight="1">
      <c r="A2286" s="573"/>
      <c r="B2286" s="62"/>
      <c r="C2286" s="62"/>
      <c r="D2286" s="62"/>
      <c r="J2286" s="62"/>
      <c r="R2286" s="573"/>
    </row>
    <row r="2287" spans="1:18" s="51" customFormat="1" ht="12.75" hidden="1" customHeight="1">
      <c r="A2287" s="573"/>
      <c r="B2287" s="62"/>
      <c r="C2287" s="62"/>
      <c r="D2287" s="62"/>
      <c r="J2287" s="62"/>
      <c r="R2287" s="573"/>
    </row>
    <row r="2288" spans="1:18" s="51" customFormat="1" ht="12.75" hidden="1" customHeight="1">
      <c r="A2288" s="573"/>
      <c r="B2288" s="62"/>
      <c r="C2288" s="62"/>
      <c r="D2288" s="62"/>
      <c r="J2288" s="62"/>
      <c r="R2288" s="573"/>
    </row>
    <row r="2289" spans="1:18" s="51" customFormat="1" ht="12.75" hidden="1" customHeight="1">
      <c r="A2289" s="573"/>
      <c r="B2289" s="62"/>
      <c r="C2289" s="62"/>
      <c r="D2289" s="62"/>
      <c r="J2289" s="62"/>
      <c r="R2289" s="573"/>
    </row>
    <row r="2290" spans="1:18" s="51" customFormat="1" ht="12.75" hidden="1" customHeight="1">
      <c r="A2290" s="573"/>
      <c r="B2290" s="62"/>
      <c r="C2290" s="62"/>
      <c r="D2290" s="62"/>
      <c r="J2290" s="62"/>
      <c r="R2290" s="573"/>
    </row>
    <row r="2291" spans="1:18" s="51" customFormat="1" ht="12.75" hidden="1" customHeight="1">
      <c r="A2291" s="573"/>
      <c r="B2291" s="62"/>
      <c r="C2291" s="62"/>
      <c r="D2291" s="62"/>
      <c r="J2291" s="62"/>
      <c r="R2291" s="573"/>
    </row>
    <row r="2292" spans="1:18" s="51" customFormat="1" ht="12.75" hidden="1" customHeight="1">
      <c r="A2292" s="573"/>
      <c r="B2292" s="62"/>
      <c r="C2292" s="62"/>
      <c r="D2292" s="62"/>
      <c r="J2292" s="62"/>
      <c r="R2292" s="573"/>
    </row>
    <row r="2293" spans="1:18" s="51" customFormat="1" ht="12.75" hidden="1" customHeight="1">
      <c r="A2293" s="573"/>
      <c r="B2293" s="62"/>
      <c r="C2293" s="62"/>
      <c r="D2293" s="62"/>
      <c r="J2293" s="62"/>
      <c r="R2293" s="573"/>
    </row>
    <row r="2294" spans="1:18" s="51" customFormat="1" ht="12.75" hidden="1" customHeight="1">
      <c r="A2294" s="573"/>
      <c r="B2294" s="62"/>
      <c r="C2294" s="62"/>
      <c r="D2294" s="62"/>
      <c r="J2294" s="62"/>
      <c r="R2294" s="573"/>
    </row>
    <row r="2295" spans="1:18" s="51" customFormat="1" ht="12.75" hidden="1" customHeight="1">
      <c r="A2295" s="573"/>
      <c r="B2295" s="62"/>
      <c r="C2295" s="62"/>
      <c r="D2295" s="62"/>
      <c r="J2295" s="62"/>
      <c r="R2295" s="573"/>
    </row>
    <row r="2296" spans="1:18" s="51" customFormat="1" ht="12.75" hidden="1" customHeight="1">
      <c r="A2296" s="573"/>
      <c r="B2296" s="62"/>
      <c r="C2296" s="62"/>
      <c r="D2296" s="62"/>
      <c r="J2296" s="62"/>
      <c r="R2296" s="573"/>
    </row>
    <row r="2297" spans="1:18" s="51" customFormat="1" ht="12.75" hidden="1" customHeight="1">
      <c r="A2297" s="573"/>
      <c r="B2297" s="62"/>
      <c r="C2297" s="62"/>
      <c r="D2297" s="62"/>
      <c r="J2297" s="62"/>
      <c r="R2297" s="573"/>
    </row>
    <row r="2298" spans="1:18" s="51" customFormat="1" ht="12.75" hidden="1" customHeight="1">
      <c r="A2298" s="573"/>
      <c r="B2298" s="62"/>
      <c r="C2298" s="62"/>
      <c r="D2298" s="62"/>
      <c r="J2298" s="62"/>
      <c r="R2298" s="573"/>
    </row>
    <row r="2299" spans="1:18" s="51" customFormat="1" ht="12.75" hidden="1" customHeight="1">
      <c r="A2299" s="573"/>
      <c r="B2299" s="62"/>
      <c r="C2299" s="62"/>
      <c r="D2299" s="62"/>
      <c r="J2299" s="62"/>
      <c r="R2299" s="573"/>
    </row>
    <row r="2300" spans="1:18" s="51" customFormat="1" ht="12.75" hidden="1" customHeight="1">
      <c r="A2300" s="573"/>
      <c r="B2300" s="62"/>
      <c r="C2300" s="62"/>
      <c r="D2300" s="62"/>
      <c r="J2300" s="62"/>
      <c r="R2300" s="573"/>
    </row>
    <row r="2301" spans="1:18" s="51" customFormat="1" ht="12.75" hidden="1" customHeight="1">
      <c r="A2301" s="573"/>
      <c r="B2301" s="62"/>
      <c r="C2301" s="62"/>
      <c r="D2301" s="62"/>
      <c r="J2301" s="62"/>
      <c r="R2301" s="573"/>
    </row>
    <row r="2302" spans="1:18" s="51" customFormat="1" ht="12.75" hidden="1" customHeight="1">
      <c r="A2302" s="573"/>
      <c r="B2302" s="62"/>
      <c r="C2302" s="62"/>
      <c r="D2302" s="62"/>
      <c r="J2302" s="62"/>
      <c r="R2302" s="573"/>
    </row>
    <row r="2303" spans="1:18" s="51" customFormat="1" ht="12.75" hidden="1" customHeight="1">
      <c r="A2303" s="573"/>
      <c r="B2303" s="62"/>
      <c r="C2303" s="62"/>
      <c r="D2303" s="62"/>
      <c r="J2303" s="62"/>
      <c r="R2303" s="573"/>
    </row>
    <row r="2304" spans="1:18" s="51" customFormat="1" ht="12.75" hidden="1" customHeight="1">
      <c r="A2304" s="573"/>
      <c r="B2304" s="62"/>
      <c r="C2304" s="62"/>
      <c r="D2304" s="62"/>
      <c r="J2304" s="62"/>
      <c r="R2304" s="573"/>
    </row>
    <row r="2305" spans="1:18" s="51" customFormat="1" ht="12.75" hidden="1" customHeight="1">
      <c r="A2305" s="573"/>
      <c r="B2305" s="62"/>
      <c r="C2305" s="62"/>
      <c r="D2305" s="62"/>
      <c r="J2305" s="62"/>
      <c r="R2305" s="573"/>
    </row>
    <row r="2306" spans="1:18" s="51" customFormat="1" ht="12.75" hidden="1" customHeight="1">
      <c r="A2306" s="573"/>
      <c r="B2306" s="62"/>
      <c r="C2306" s="62"/>
      <c r="D2306" s="62"/>
      <c r="J2306" s="62"/>
      <c r="R2306" s="573"/>
    </row>
    <row r="2307" spans="1:18" s="51" customFormat="1" ht="12.75" hidden="1" customHeight="1">
      <c r="A2307" s="573"/>
      <c r="B2307" s="62"/>
      <c r="C2307" s="62"/>
      <c r="D2307" s="62"/>
      <c r="J2307" s="62"/>
      <c r="R2307" s="573"/>
    </row>
    <row r="2308" spans="1:18" s="51" customFormat="1" ht="12.75" hidden="1" customHeight="1">
      <c r="A2308" s="573"/>
      <c r="B2308" s="62"/>
      <c r="C2308" s="62"/>
      <c r="D2308" s="62"/>
      <c r="J2308" s="62"/>
      <c r="R2308" s="573"/>
    </row>
    <row r="2309" spans="1:18" s="51" customFormat="1" ht="12.75" hidden="1" customHeight="1">
      <c r="A2309" s="573"/>
      <c r="B2309" s="62"/>
      <c r="C2309" s="62"/>
      <c r="D2309" s="62"/>
      <c r="J2309" s="62"/>
      <c r="R2309" s="573"/>
    </row>
    <row r="2310" spans="1:18" s="51" customFormat="1" ht="12.75" hidden="1" customHeight="1">
      <c r="A2310" s="573"/>
      <c r="B2310" s="62"/>
      <c r="C2310" s="62"/>
      <c r="D2310" s="62"/>
      <c r="J2310" s="62"/>
      <c r="R2310" s="573"/>
    </row>
    <row r="2311" spans="1:18" s="51" customFormat="1" ht="12.75" hidden="1" customHeight="1">
      <c r="A2311" s="573"/>
      <c r="B2311" s="62"/>
      <c r="C2311" s="62"/>
      <c r="D2311" s="62"/>
      <c r="J2311" s="62"/>
      <c r="R2311" s="573"/>
    </row>
    <row r="2312" spans="1:18" s="51" customFormat="1" ht="12.75" hidden="1" customHeight="1">
      <c r="A2312" s="573"/>
      <c r="B2312" s="62"/>
      <c r="C2312" s="62"/>
      <c r="D2312" s="62"/>
      <c r="J2312" s="62"/>
      <c r="R2312" s="573"/>
    </row>
    <row r="2313" spans="1:18" s="51" customFormat="1" ht="12.75" hidden="1" customHeight="1">
      <c r="A2313" s="573"/>
      <c r="B2313" s="62"/>
      <c r="C2313" s="62"/>
      <c r="D2313" s="62"/>
      <c r="J2313" s="62"/>
      <c r="R2313" s="573"/>
    </row>
    <row r="2314" spans="1:18" s="51" customFormat="1" ht="12.75" hidden="1" customHeight="1">
      <c r="A2314" s="573"/>
      <c r="B2314" s="62"/>
      <c r="C2314" s="62"/>
      <c r="D2314" s="62"/>
      <c r="J2314" s="62"/>
      <c r="R2314" s="573"/>
    </row>
    <row r="2315" spans="1:18" s="51" customFormat="1" ht="12.75" hidden="1" customHeight="1">
      <c r="A2315" s="573"/>
      <c r="B2315" s="62"/>
      <c r="C2315" s="62"/>
      <c r="D2315" s="62"/>
      <c r="J2315" s="62"/>
      <c r="R2315" s="573"/>
    </row>
    <row r="2316" spans="1:18" s="51" customFormat="1" ht="12.75" hidden="1" customHeight="1">
      <c r="A2316" s="573"/>
      <c r="B2316" s="62"/>
      <c r="C2316" s="62"/>
      <c r="D2316" s="62"/>
      <c r="J2316" s="62"/>
      <c r="R2316" s="573"/>
    </row>
    <row r="2317" spans="1:18" s="51" customFormat="1" ht="12.75" hidden="1" customHeight="1">
      <c r="A2317" s="573"/>
      <c r="B2317" s="62"/>
      <c r="C2317" s="62"/>
      <c r="D2317" s="62"/>
      <c r="J2317" s="62"/>
      <c r="R2317" s="573"/>
    </row>
    <row r="2318" spans="1:18" s="51" customFormat="1" ht="12.75" hidden="1" customHeight="1">
      <c r="A2318" s="573"/>
      <c r="B2318" s="62"/>
      <c r="C2318" s="62"/>
      <c r="D2318" s="62"/>
      <c r="J2318" s="62"/>
      <c r="R2318" s="573"/>
    </row>
    <row r="2319" spans="1:18" s="51" customFormat="1" ht="12.75" hidden="1" customHeight="1">
      <c r="A2319" s="573"/>
      <c r="B2319" s="62"/>
      <c r="C2319" s="62"/>
      <c r="D2319" s="62"/>
      <c r="J2319" s="62"/>
      <c r="R2319" s="573"/>
    </row>
    <row r="2320" spans="1:18" s="51" customFormat="1" ht="12.75" hidden="1" customHeight="1">
      <c r="A2320" s="573"/>
      <c r="B2320" s="62"/>
      <c r="C2320" s="62"/>
      <c r="D2320" s="62"/>
      <c r="J2320" s="62"/>
      <c r="R2320" s="573"/>
    </row>
    <row r="2321" spans="1:18" s="51" customFormat="1" ht="12.75" hidden="1" customHeight="1">
      <c r="A2321" s="573"/>
      <c r="B2321" s="62"/>
      <c r="C2321" s="62"/>
      <c r="D2321" s="62"/>
      <c r="J2321" s="62"/>
      <c r="R2321" s="573"/>
    </row>
    <row r="2322" spans="1:18" s="51" customFormat="1" ht="12.75" hidden="1" customHeight="1">
      <c r="A2322" s="573"/>
      <c r="B2322" s="62"/>
      <c r="C2322" s="62"/>
      <c r="D2322" s="62"/>
      <c r="J2322" s="62"/>
      <c r="R2322" s="573"/>
    </row>
    <row r="2323" spans="1:18" s="51" customFormat="1" ht="12.75" hidden="1" customHeight="1">
      <c r="A2323" s="573"/>
      <c r="B2323" s="62"/>
      <c r="C2323" s="62"/>
      <c r="D2323" s="62"/>
      <c r="J2323" s="62"/>
      <c r="R2323" s="573"/>
    </row>
    <row r="2324" spans="1:18" s="51" customFormat="1" ht="12.75" hidden="1" customHeight="1">
      <c r="A2324" s="573"/>
      <c r="B2324" s="62"/>
      <c r="C2324" s="62"/>
      <c r="D2324" s="62"/>
      <c r="J2324" s="62"/>
      <c r="R2324" s="573"/>
    </row>
    <row r="2325" spans="1:18" s="51" customFormat="1" ht="12.75" hidden="1" customHeight="1">
      <c r="A2325" s="573"/>
      <c r="B2325" s="62"/>
      <c r="C2325" s="62"/>
      <c r="D2325" s="62"/>
      <c r="J2325" s="62"/>
      <c r="R2325" s="573"/>
    </row>
    <row r="2326" spans="1:18" s="51" customFormat="1" ht="12.75" hidden="1" customHeight="1">
      <c r="A2326" s="573"/>
      <c r="B2326" s="62"/>
      <c r="C2326" s="62"/>
      <c r="D2326" s="62"/>
      <c r="J2326" s="62"/>
      <c r="R2326" s="573"/>
    </row>
    <row r="2327" spans="1:18" s="51" customFormat="1" ht="12.75" hidden="1" customHeight="1">
      <c r="A2327" s="573"/>
      <c r="B2327" s="62"/>
      <c r="C2327" s="62"/>
      <c r="D2327" s="62"/>
      <c r="J2327" s="62"/>
      <c r="R2327" s="573"/>
    </row>
    <row r="2328" spans="1:18" s="51" customFormat="1" ht="12.75" hidden="1" customHeight="1">
      <c r="A2328" s="573"/>
      <c r="B2328" s="62"/>
      <c r="C2328" s="62"/>
      <c r="D2328" s="62"/>
      <c r="J2328" s="62"/>
      <c r="R2328" s="573"/>
    </row>
    <row r="2329" spans="1:18" s="51" customFormat="1" ht="12.75" hidden="1" customHeight="1">
      <c r="A2329" s="573"/>
      <c r="B2329" s="62"/>
      <c r="C2329" s="62"/>
      <c r="D2329" s="62"/>
      <c r="J2329" s="62"/>
      <c r="R2329" s="573"/>
    </row>
    <row r="2330" spans="1:18" s="51" customFormat="1" ht="12.75" hidden="1" customHeight="1">
      <c r="A2330" s="573"/>
      <c r="B2330" s="62"/>
      <c r="C2330" s="62"/>
      <c r="D2330" s="62"/>
      <c r="J2330" s="62"/>
      <c r="R2330" s="573"/>
    </row>
    <row r="2331" spans="1:18" s="51" customFormat="1" ht="12.75" hidden="1" customHeight="1">
      <c r="A2331" s="573"/>
      <c r="B2331" s="62"/>
      <c r="C2331" s="62"/>
      <c r="D2331" s="62"/>
      <c r="J2331" s="62"/>
      <c r="R2331" s="573"/>
    </row>
    <row r="2332" spans="1:18" s="51" customFormat="1" ht="12.75" hidden="1" customHeight="1">
      <c r="A2332" s="573"/>
      <c r="B2332" s="62"/>
      <c r="C2332" s="62"/>
      <c r="D2332" s="62"/>
      <c r="J2332" s="62"/>
      <c r="R2332" s="573"/>
    </row>
    <row r="2333" spans="1:18" s="51" customFormat="1" ht="12.75" hidden="1" customHeight="1">
      <c r="A2333" s="573"/>
      <c r="B2333" s="62"/>
      <c r="C2333" s="62"/>
      <c r="D2333" s="62"/>
      <c r="J2333" s="62"/>
      <c r="R2333" s="573"/>
    </row>
    <row r="2334" spans="1:18" s="51" customFormat="1" ht="12.75" hidden="1" customHeight="1">
      <c r="A2334" s="573"/>
      <c r="B2334" s="62"/>
      <c r="C2334" s="62"/>
      <c r="D2334" s="62"/>
      <c r="J2334" s="62"/>
      <c r="R2334" s="573"/>
    </row>
    <row r="2335" spans="1:18" s="51" customFormat="1" ht="12.75" hidden="1" customHeight="1">
      <c r="A2335" s="573"/>
      <c r="B2335" s="62"/>
      <c r="C2335" s="62"/>
      <c r="D2335" s="62"/>
      <c r="J2335" s="62"/>
      <c r="R2335" s="573"/>
    </row>
    <row r="2336" spans="1:18" s="51" customFormat="1" ht="12.75" hidden="1" customHeight="1">
      <c r="A2336" s="573"/>
      <c r="B2336" s="62"/>
      <c r="C2336" s="62"/>
      <c r="D2336" s="62"/>
      <c r="J2336" s="62"/>
      <c r="R2336" s="573"/>
    </row>
    <row r="2337" spans="1:18" s="51" customFormat="1" ht="12.75" hidden="1" customHeight="1">
      <c r="A2337" s="573"/>
      <c r="B2337" s="62"/>
      <c r="C2337" s="62"/>
      <c r="D2337" s="62"/>
      <c r="J2337" s="62"/>
      <c r="R2337" s="573"/>
    </row>
    <row r="2338" spans="1:18" s="51" customFormat="1" ht="12.75" hidden="1" customHeight="1">
      <c r="A2338" s="573"/>
      <c r="B2338" s="62"/>
      <c r="C2338" s="62"/>
      <c r="D2338" s="62"/>
      <c r="J2338" s="62"/>
      <c r="R2338" s="573"/>
    </row>
    <row r="2339" spans="1:18" s="51" customFormat="1" ht="12.75" hidden="1" customHeight="1">
      <c r="A2339" s="573"/>
      <c r="B2339" s="62"/>
      <c r="C2339" s="62"/>
      <c r="D2339" s="62"/>
      <c r="J2339" s="62"/>
      <c r="R2339" s="573"/>
    </row>
    <row r="2340" spans="1:18" s="51" customFormat="1" ht="12.75" hidden="1" customHeight="1">
      <c r="A2340" s="573"/>
      <c r="B2340" s="62"/>
      <c r="C2340" s="62"/>
      <c r="D2340" s="62"/>
      <c r="J2340" s="62"/>
      <c r="R2340" s="573"/>
    </row>
    <row r="2341" spans="1:18" s="51" customFormat="1" ht="12.75" hidden="1" customHeight="1">
      <c r="A2341" s="573"/>
      <c r="B2341" s="62"/>
      <c r="C2341" s="62"/>
      <c r="D2341" s="62"/>
      <c r="J2341" s="62"/>
      <c r="R2341" s="573"/>
    </row>
    <row r="2342" spans="1:18" s="51" customFormat="1" ht="12.75" hidden="1" customHeight="1">
      <c r="A2342" s="573"/>
      <c r="B2342" s="62"/>
      <c r="C2342" s="62"/>
      <c r="D2342" s="62"/>
      <c r="J2342" s="62"/>
      <c r="R2342" s="573"/>
    </row>
    <row r="2343" spans="1:18" s="51" customFormat="1" ht="12.75" hidden="1" customHeight="1">
      <c r="A2343" s="573"/>
      <c r="B2343" s="62"/>
      <c r="C2343" s="62"/>
      <c r="D2343" s="62"/>
      <c r="J2343" s="62"/>
      <c r="R2343" s="573"/>
    </row>
    <row r="2344" spans="1:18" s="51" customFormat="1" ht="12.75" hidden="1" customHeight="1">
      <c r="A2344" s="573"/>
      <c r="B2344" s="62"/>
      <c r="C2344" s="62"/>
      <c r="D2344" s="62"/>
      <c r="J2344" s="62"/>
      <c r="R2344" s="573"/>
    </row>
    <row r="2345" spans="1:18" s="51" customFormat="1" ht="12.75" hidden="1" customHeight="1">
      <c r="A2345" s="573"/>
      <c r="B2345" s="62"/>
      <c r="C2345" s="62"/>
      <c r="D2345" s="62"/>
      <c r="J2345" s="62"/>
      <c r="R2345" s="573"/>
    </row>
    <row r="2346" spans="1:18" s="51" customFormat="1" ht="12.75" hidden="1" customHeight="1">
      <c r="A2346" s="573"/>
      <c r="B2346" s="62"/>
      <c r="C2346" s="62"/>
      <c r="D2346" s="62"/>
      <c r="J2346" s="62"/>
      <c r="R2346" s="573"/>
    </row>
    <row r="2347" spans="1:18" s="51" customFormat="1" ht="12.75" hidden="1" customHeight="1">
      <c r="A2347" s="573"/>
      <c r="B2347" s="62"/>
      <c r="C2347" s="62"/>
      <c r="D2347" s="62"/>
      <c r="J2347" s="62"/>
      <c r="R2347" s="573"/>
    </row>
    <row r="2348" spans="1:18" s="51" customFormat="1" ht="12.75" hidden="1" customHeight="1">
      <c r="A2348" s="573"/>
      <c r="B2348" s="62"/>
      <c r="C2348" s="62"/>
      <c r="D2348" s="62"/>
      <c r="J2348" s="62"/>
      <c r="R2348" s="573"/>
    </row>
    <row r="2349" spans="1:18" s="51" customFormat="1" ht="12.75" hidden="1" customHeight="1">
      <c r="A2349" s="573"/>
      <c r="B2349" s="62"/>
      <c r="C2349" s="62"/>
      <c r="D2349" s="62"/>
      <c r="J2349" s="62"/>
      <c r="R2349" s="573"/>
    </row>
    <row r="2350" spans="1:18" s="51" customFormat="1" ht="12.75" hidden="1" customHeight="1">
      <c r="A2350" s="573"/>
      <c r="B2350" s="62"/>
      <c r="C2350" s="62"/>
      <c r="D2350" s="62"/>
      <c r="J2350" s="62"/>
      <c r="R2350" s="573"/>
    </row>
    <row r="2351" spans="1:18" s="51" customFormat="1" ht="12.75" hidden="1" customHeight="1">
      <c r="A2351" s="573"/>
      <c r="B2351" s="62"/>
      <c r="C2351" s="62"/>
      <c r="D2351" s="62"/>
      <c r="J2351" s="62"/>
      <c r="R2351" s="573"/>
    </row>
    <row r="2352" spans="1:18" s="51" customFormat="1" ht="12.75" hidden="1" customHeight="1">
      <c r="A2352" s="573"/>
      <c r="B2352" s="62"/>
      <c r="C2352" s="62"/>
      <c r="D2352" s="62"/>
      <c r="J2352" s="62"/>
      <c r="R2352" s="573"/>
    </row>
    <row r="2353" spans="1:18" s="51" customFormat="1" ht="12.75" hidden="1" customHeight="1">
      <c r="A2353" s="573"/>
      <c r="B2353" s="62"/>
      <c r="C2353" s="62"/>
      <c r="D2353" s="62"/>
      <c r="J2353" s="62"/>
      <c r="R2353" s="573"/>
    </row>
    <row r="2354" spans="1:18" s="51" customFormat="1" ht="12.75" hidden="1" customHeight="1">
      <c r="A2354" s="573"/>
      <c r="B2354" s="62"/>
      <c r="C2354" s="62"/>
      <c r="D2354" s="62"/>
      <c r="J2354" s="62"/>
      <c r="R2354" s="573"/>
    </row>
    <row r="2355" spans="1:18" s="51" customFormat="1" ht="12.75" hidden="1" customHeight="1">
      <c r="A2355" s="573"/>
      <c r="B2355" s="62"/>
      <c r="C2355" s="62"/>
      <c r="D2355" s="62"/>
      <c r="J2355" s="62"/>
      <c r="R2355" s="573"/>
    </row>
    <row r="2356" spans="1:18" s="51" customFormat="1" ht="12.75" hidden="1" customHeight="1">
      <c r="A2356" s="573"/>
      <c r="B2356" s="62"/>
      <c r="C2356" s="62"/>
      <c r="D2356" s="62"/>
      <c r="J2356" s="62"/>
      <c r="R2356" s="573"/>
    </row>
    <row r="2357" spans="1:18" s="51" customFormat="1" ht="12.75" hidden="1" customHeight="1">
      <c r="A2357" s="573"/>
      <c r="B2357" s="62"/>
      <c r="C2357" s="62"/>
      <c r="D2357" s="62"/>
      <c r="J2357" s="62"/>
      <c r="R2357" s="573"/>
    </row>
    <row r="2358" spans="1:18" s="51" customFormat="1" ht="12.75" hidden="1" customHeight="1">
      <c r="A2358" s="573"/>
      <c r="B2358" s="62"/>
      <c r="C2358" s="62"/>
      <c r="D2358" s="62"/>
      <c r="J2358" s="62"/>
      <c r="R2358" s="573"/>
    </row>
    <row r="2359" spans="1:18" s="51" customFormat="1" ht="12.75" hidden="1" customHeight="1">
      <c r="A2359" s="573"/>
      <c r="B2359" s="62"/>
      <c r="C2359" s="62"/>
      <c r="D2359" s="62"/>
      <c r="J2359" s="62"/>
      <c r="R2359" s="573"/>
    </row>
    <row r="2360" spans="1:18" s="51" customFormat="1" ht="12.75" hidden="1" customHeight="1">
      <c r="A2360" s="573"/>
      <c r="B2360" s="62"/>
      <c r="C2360" s="62"/>
      <c r="D2360" s="62"/>
      <c r="J2360" s="62"/>
      <c r="R2360" s="573"/>
    </row>
    <row r="2361" spans="1:18" s="51" customFormat="1" ht="12.75" hidden="1" customHeight="1">
      <c r="A2361" s="573"/>
      <c r="B2361" s="62"/>
      <c r="C2361" s="62"/>
      <c r="D2361" s="62"/>
      <c r="J2361" s="62"/>
      <c r="R2361" s="573"/>
    </row>
    <row r="2362" spans="1:18" s="51" customFormat="1" ht="12.75" hidden="1" customHeight="1">
      <c r="A2362" s="573"/>
      <c r="B2362" s="62"/>
      <c r="C2362" s="62"/>
      <c r="D2362" s="62"/>
      <c r="J2362" s="62"/>
      <c r="R2362" s="573"/>
    </row>
    <row r="2363" spans="1:18" s="51" customFormat="1" ht="12.75" hidden="1" customHeight="1">
      <c r="A2363" s="573"/>
      <c r="B2363" s="62"/>
      <c r="C2363" s="62"/>
      <c r="D2363" s="62"/>
      <c r="J2363" s="62"/>
      <c r="R2363" s="573"/>
    </row>
    <row r="2364" spans="1:18" s="51" customFormat="1" ht="12.75" hidden="1" customHeight="1">
      <c r="A2364" s="573"/>
      <c r="B2364" s="62"/>
      <c r="C2364" s="62"/>
      <c r="D2364" s="62"/>
      <c r="J2364" s="62"/>
      <c r="R2364" s="573"/>
    </row>
    <row r="2365" spans="1:18" s="51" customFormat="1" ht="12.75" hidden="1" customHeight="1">
      <c r="A2365" s="573"/>
      <c r="B2365" s="62"/>
      <c r="C2365" s="62"/>
      <c r="D2365" s="62"/>
      <c r="J2365" s="62"/>
      <c r="R2365" s="573"/>
    </row>
    <row r="2366" spans="1:18" s="51" customFormat="1" ht="12.75" hidden="1" customHeight="1">
      <c r="A2366" s="573"/>
      <c r="B2366" s="62"/>
      <c r="C2366" s="62"/>
      <c r="D2366" s="62"/>
      <c r="J2366" s="62"/>
      <c r="R2366" s="573"/>
    </row>
    <row r="2367" spans="1:18" s="51" customFormat="1" ht="12.75" hidden="1" customHeight="1">
      <c r="A2367" s="573"/>
      <c r="B2367" s="62"/>
      <c r="C2367" s="62"/>
      <c r="D2367" s="62"/>
      <c r="J2367" s="62"/>
      <c r="R2367" s="573"/>
    </row>
    <row r="2368" spans="1:18" s="51" customFormat="1" ht="12.75" hidden="1" customHeight="1">
      <c r="A2368" s="573"/>
      <c r="B2368" s="62"/>
      <c r="C2368" s="62"/>
      <c r="D2368" s="62"/>
      <c r="J2368" s="62"/>
      <c r="R2368" s="573"/>
    </row>
    <row r="2369" spans="1:18" s="51" customFormat="1" ht="12.75" hidden="1" customHeight="1">
      <c r="A2369" s="573"/>
      <c r="B2369" s="62"/>
      <c r="C2369" s="62"/>
      <c r="D2369" s="62"/>
      <c r="J2369" s="62"/>
      <c r="R2369" s="573"/>
    </row>
    <row r="2370" spans="1:18" s="51" customFormat="1" ht="12.75" hidden="1" customHeight="1">
      <c r="A2370" s="573"/>
      <c r="B2370" s="62"/>
      <c r="C2370" s="62"/>
      <c r="D2370" s="62"/>
      <c r="J2370" s="62"/>
      <c r="R2370" s="573"/>
    </row>
    <row r="2371" spans="1:18" s="51" customFormat="1" ht="12.75" hidden="1" customHeight="1">
      <c r="A2371" s="573"/>
      <c r="B2371" s="62"/>
      <c r="C2371" s="62"/>
      <c r="D2371" s="62"/>
      <c r="J2371" s="62"/>
      <c r="R2371" s="573"/>
    </row>
    <row r="2372" spans="1:18" s="51" customFormat="1" ht="12.75" hidden="1" customHeight="1">
      <c r="A2372" s="573"/>
      <c r="B2372" s="62"/>
      <c r="C2372" s="62"/>
      <c r="D2372" s="62"/>
      <c r="J2372" s="62"/>
      <c r="R2372" s="573"/>
    </row>
    <row r="2373" spans="1:18" s="51" customFormat="1" ht="12.75" hidden="1" customHeight="1">
      <c r="A2373" s="573"/>
      <c r="B2373" s="62"/>
      <c r="C2373" s="62"/>
      <c r="D2373" s="62"/>
      <c r="J2373" s="62"/>
      <c r="R2373" s="573"/>
    </row>
    <row r="2374" spans="1:18" s="51" customFormat="1" ht="12.75" hidden="1" customHeight="1">
      <c r="A2374" s="573"/>
      <c r="B2374" s="62"/>
      <c r="C2374" s="62"/>
      <c r="D2374" s="62"/>
      <c r="J2374" s="62"/>
      <c r="R2374" s="573"/>
    </row>
    <row r="2375" spans="1:18" s="51" customFormat="1" ht="12.75" hidden="1" customHeight="1">
      <c r="A2375" s="573"/>
      <c r="B2375" s="62"/>
      <c r="C2375" s="62"/>
      <c r="D2375" s="62"/>
      <c r="J2375" s="62"/>
      <c r="R2375" s="573"/>
    </row>
    <row r="2376" spans="1:18" s="51" customFormat="1" ht="12.75" hidden="1" customHeight="1">
      <c r="A2376" s="573"/>
      <c r="B2376" s="62"/>
      <c r="C2376" s="62"/>
      <c r="D2376" s="62"/>
      <c r="J2376" s="62"/>
      <c r="R2376" s="573"/>
    </row>
    <row r="2377" spans="1:18" s="51" customFormat="1" ht="12.75" hidden="1" customHeight="1">
      <c r="A2377" s="573"/>
      <c r="B2377" s="62"/>
      <c r="C2377" s="62"/>
      <c r="D2377" s="62"/>
      <c r="J2377" s="62"/>
      <c r="R2377" s="573"/>
    </row>
    <row r="2378" spans="1:18" s="51" customFormat="1" ht="12.75" hidden="1" customHeight="1">
      <c r="A2378" s="573"/>
      <c r="B2378" s="62"/>
      <c r="C2378" s="62"/>
      <c r="D2378" s="62"/>
      <c r="J2378" s="62"/>
      <c r="R2378" s="573"/>
    </row>
    <row r="2379" spans="1:18" s="51" customFormat="1" ht="12.75" hidden="1" customHeight="1">
      <c r="A2379" s="573"/>
      <c r="B2379" s="62"/>
      <c r="C2379" s="62"/>
      <c r="D2379" s="62"/>
      <c r="J2379" s="62"/>
      <c r="R2379" s="573"/>
    </row>
    <row r="2380" spans="1:18" s="51" customFormat="1" ht="12.75" hidden="1" customHeight="1">
      <c r="A2380" s="573"/>
      <c r="B2380" s="62"/>
      <c r="C2380" s="62"/>
      <c r="D2380" s="62"/>
      <c r="J2380" s="62"/>
      <c r="R2380" s="573"/>
    </row>
    <row r="2381" spans="1:18" s="51" customFormat="1" ht="12.75" hidden="1" customHeight="1">
      <c r="A2381" s="573"/>
      <c r="B2381" s="62"/>
      <c r="C2381" s="62"/>
      <c r="D2381" s="62"/>
      <c r="J2381" s="62"/>
      <c r="R2381" s="573"/>
    </row>
    <row r="2382" spans="1:18" s="51" customFormat="1" ht="12.75" hidden="1" customHeight="1">
      <c r="A2382" s="573"/>
      <c r="B2382" s="62"/>
      <c r="C2382" s="62"/>
      <c r="D2382" s="62"/>
      <c r="J2382" s="62"/>
      <c r="R2382" s="573"/>
    </row>
    <row r="2383" spans="1:18" s="51" customFormat="1" ht="12.75" hidden="1" customHeight="1">
      <c r="A2383" s="573"/>
      <c r="B2383" s="62"/>
      <c r="C2383" s="62"/>
      <c r="D2383" s="62"/>
      <c r="J2383" s="62"/>
      <c r="R2383" s="573"/>
    </row>
    <row r="2384" spans="1:18" s="51" customFormat="1" ht="12.75" hidden="1" customHeight="1">
      <c r="A2384" s="573"/>
      <c r="B2384" s="62"/>
      <c r="C2384" s="62"/>
      <c r="D2384" s="62"/>
      <c r="J2384" s="62"/>
      <c r="R2384" s="573"/>
    </row>
    <row r="2385" spans="1:18" s="51" customFormat="1" ht="12.75" hidden="1" customHeight="1">
      <c r="A2385" s="573"/>
      <c r="B2385" s="62"/>
      <c r="C2385" s="62"/>
      <c r="D2385" s="62"/>
      <c r="J2385" s="62"/>
      <c r="R2385" s="573"/>
    </row>
    <row r="2386" spans="1:18" s="51" customFormat="1" ht="12.75" hidden="1" customHeight="1">
      <c r="A2386" s="573"/>
      <c r="B2386" s="62"/>
      <c r="C2386" s="62"/>
      <c r="D2386" s="62"/>
      <c r="J2386" s="62"/>
      <c r="R2386" s="573"/>
    </row>
    <row r="2387" spans="1:18" s="51" customFormat="1" ht="12.75" hidden="1" customHeight="1">
      <c r="A2387" s="573"/>
      <c r="B2387" s="62"/>
      <c r="C2387" s="62"/>
      <c r="D2387" s="62"/>
      <c r="J2387" s="62"/>
      <c r="R2387" s="573"/>
    </row>
    <row r="2388" spans="1:18" s="51" customFormat="1" ht="12.75" hidden="1" customHeight="1">
      <c r="A2388" s="573"/>
      <c r="B2388" s="62"/>
      <c r="C2388" s="62"/>
      <c r="D2388" s="62"/>
      <c r="J2388" s="62"/>
      <c r="R2388" s="573"/>
    </row>
    <row r="2389" spans="1:18" s="51" customFormat="1" ht="12.75" hidden="1" customHeight="1">
      <c r="A2389" s="573"/>
      <c r="B2389" s="62"/>
      <c r="C2389" s="62"/>
      <c r="D2389" s="62"/>
      <c r="J2389" s="62"/>
      <c r="R2389" s="573"/>
    </row>
    <row r="2390" spans="1:18" s="51" customFormat="1" ht="12.75" hidden="1" customHeight="1">
      <c r="A2390" s="573"/>
      <c r="B2390" s="62"/>
      <c r="C2390" s="62"/>
      <c r="D2390" s="62"/>
      <c r="J2390" s="62"/>
      <c r="R2390" s="573"/>
    </row>
    <row r="2391" spans="1:18" s="51" customFormat="1" ht="12.75" hidden="1" customHeight="1">
      <c r="A2391" s="573"/>
      <c r="B2391" s="62"/>
      <c r="C2391" s="62"/>
      <c r="D2391" s="62"/>
      <c r="J2391" s="62"/>
      <c r="R2391" s="573"/>
    </row>
    <row r="2392" spans="1:18" s="51" customFormat="1" ht="12.75" hidden="1" customHeight="1">
      <c r="A2392" s="573"/>
      <c r="B2392" s="62"/>
      <c r="C2392" s="62"/>
      <c r="D2392" s="62"/>
      <c r="J2392" s="62"/>
      <c r="R2392" s="573"/>
    </row>
    <row r="2393" spans="1:18" s="51" customFormat="1" ht="12.75" hidden="1" customHeight="1">
      <c r="A2393" s="573"/>
      <c r="B2393" s="62"/>
      <c r="C2393" s="62"/>
      <c r="D2393" s="62"/>
      <c r="J2393" s="62"/>
      <c r="R2393" s="573"/>
    </row>
    <row r="2394" spans="1:18" s="51" customFormat="1" ht="12.75" hidden="1" customHeight="1">
      <c r="A2394" s="573"/>
      <c r="B2394" s="62"/>
      <c r="C2394" s="62"/>
      <c r="D2394" s="62"/>
      <c r="J2394" s="62"/>
      <c r="R2394" s="573"/>
    </row>
    <row r="2395" spans="1:18" s="51" customFormat="1" ht="12.75" hidden="1" customHeight="1">
      <c r="A2395" s="573"/>
      <c r="B2395" s="62"/>
      <c r="C2395" s="62"/>
      <c r="D2395" s="62"/>
      <c r="J2395" s="62"/>
      <c r="R2395" s="573"/>
    </row>
    <row r="2396" spans="1:18" s="51" customFormat="1" ht="12.75" hidden="1" customHeight="1">
      <c r="A2396" s="573"/>
      <c r="B2396" s="62"/>
      <c r="C2396" s="62"/>
      <c r="D2396" s="62"/>
      <c r="J2396" s="62"/>
      <c r="R2396" s="573"/>
    </row>
    <row r="2397" spans="1:18" s="51" customFormat="1" ht="12.75" hidden="1" customHeight="1">
      <c r="A2397" s="573"/>
      <c r="B2397" s="62"/>
      <c r="C2397" s="62"/>
      <c r="D2397" s="62"/>
      <c r="J2397" s="62"/>
      <c r="R2397" s="573"/>
    </row>
    <row r="2398" spans="1:18" s="51" customFormat="1" ht="12.75" hidden="1" customHeight="1">
      <c r="A2398" s="573"/>
      <c r="B2398" s="62"/>
      <c r="C2398" s="62"/>
      <c r="D2398" s="62"/>
      <c r="J2398" s="62"/>
      <c r="R2398" s="573"/>
    </row>
    <row r="2399" spans="1:18" s="51" customFormat="1" ht="12.75" hidden="1" customHeight="1">
      <c r="A2399" s="573"/>
      <c r="B2399" s="62"/>
      <c r="C2399" s="62"/>
      <c r="D2399" s="62"/>
      <c r="J2399" s="62"/>
      <c r="R2399" s="573"/>
    </row>
    <row r="2400" spans="1:18" s="51" customFormat="1" ht="12.75" hidden="1" customHeight="1">
      <c r="A2400" s="573"/>
      <c r="B2400" s="62"/>
      <c r="C2400" s="62"/>
      <c r="D2400" s="62"/>
      <c r="J2400" s="62"/>
      <c r="R2400" s="573"/>
    </row>
    <row r="2401" spans="1:18" s="51" customFormat="1" ht="12.75" hidden="1" customHeight="1">
      <c r="A2401" s="573"/>
      <c r="B2401" s="62"/>
      <c r="C2401" s="62"/>
      <c r="D2401" s="62"/>
      <c r="J2401" s="62"/>
      <c r="R2401" s="573"/>
    </row>
    <row r="2402" spans="1:18" s="51" customFormat="1" ht="12.75" hidden="1" customHeight="1">
      <c r="A2402" s="573"/>
      <c r="B2402" s="62"/>
      <c r="C2402" s="62"/>
      <c r="D2402" s="62"/>
      <c r="J2402" s="62"/>
      <c r="R2402" s="573"/>
    </row>
    <row r="2403" spans="1:18" s="51" customFormat="1" ht="12.75" hidden="1" customHeight="1">
      <c r="A2403" s="573"/>
      <c r="B2403" s="62"/>
      <c r="C2403" s="62"/>
      <c r="D2403" s="62"/>
      <c r="J2403" s="62"/>
      <c r="R2403" s="573"/>
    </row>
    <row r="2404" spans="1:18" s="51" customFormat="1" ht="12.75" hidden="1" customHeight="1">
      <c r="A2404" s="573"/>
      <c r="B2404" s="62"/>
      <c r="C2404" s="62"/>
      <c r="D2404" s="62"/>
      <c r="J2404" s="62"/>
      <c r="R2404" s="573"/>
    </row>
    <row r="2405" spans="1:18" s="51" customFormat="1" ht="12.75" hidden="1" customHeight="1">
      <c r="A2405" s="573"/>
      <c r="B2405" s="62"/>
      <c r="C2405" s="62"/>
      <c r="D2405" s="62"/>
      <c r="J2405" s="62"/>
      <c r="R2405" s="573"/>
    </row>
    <row r="2406" spans="1:18" s="51" customFormat="1" ht="12.75" hidden="1" customHeight="1">
      <c r="A2406" s="573"/>
      <c r="B2406" s="62"/>
      <c r="C2406" s="62"/>
      <c r="D2406" s="62"/>
      <c r="J2406" s="62"/>
      <c r="R2406" s="573"/>
    </row>
    <row r="2407" spans="1:18" s="51" customFormat="1" ht="12.75" hidden="1" customHeight="1">
      <c r="A2407" s="573"/>
      <c r="B2407" s="62"/>
      <c r="C2407" s="62"/>
      <c r="D2407" s="62"/>
      <c r="J2407" s="62"/>
      <c r="R2407" s="573"/>
    </row>
    <row r="2408" spans="1:18" s="51" customFormat="1" ht="12.75" hidden="1" customHeight="1">
      <c r="A2408" s="573"/>
      <c r="B2408" s="62"/>
      <c r="C2408" s="62"/>
      <c r="D2408" s="62"/>
      <c r="J2408" s="62"/>
      <c r="R2408" s="573"/>
    </row>
    <row r="2409" spans="1:18" s="51" customFormat="1" ht="12.75" hidden="1" customHeight="1">
      <c r="A2409" s="573"/>
      <c r="B2409" s="62"/>
      <c r="C2409" s="62"/>
      <c r="D2409" s="62"/>
      <c r="J2409" s="62"/>
      <c r="R2409" s="573"/>
    </row>
    <row r="2410" spans="1:18" s="51" customFormat="1" ht="12.75" hidden="1" customHeight="1">
      <c r="A2410" s="573"/>
      <c r="B2410" s="62"/>
      <c r="C2410" s="62"/>
      <c r="D2410" s="62"/>
      <c r="J2410" s="62"/>
      <c r="R2410" s="573"/>
    </row>
    <row r="2411" spans="1:18" s="51" customFormat="1" ht="12.75" hidden="1" customHeight="1">
      <c r="A2411" s="573"/>
      <c r="B2411" s="62"/>
      <c r="C2411" s="62"/>
      <c r="D2411" s="62"/>
      <c r="J2411" s="62"/>
      <c r="R2411" s="573"/>
    </row>
    <row r="2412" spans="1:18" s="51" customFormat="1" ht="12.75" hidden="1" customHeight="1">
      <c r="A2412" s="573"/>
      <c r="B2412" s="62"/>
      <c r="C2412" s="62"/>
      <c r="D2412" s="62"/>
      <c r="J2412" s="62"/>
      <c r="R2412" s="573"/>
    </row>
    <row r="2413" spans="1:18" s="51" customFormat="1" ht="12.75" hidden="1" customHeight="1">
      <c r="A2413" s="573"/>
      <c r="B2413" s="62"/>
      <c r="C2413" s="62"/>
      <c r="D2413" s="62"/>
      <c r="J2413" s="62"/>
      <c r="R2413" s="573"/>
    </row>
    <row r="2414" spans="1:18" s="51" customFormat="1" ht="12.75" hidden="1" customHeight="1">
      <c r="A2414" s="573"/>
      <c r="B2414" s="62"/>
      <c r="C2414" s="62"/>
      <c r="D2414" s="62"/>
      <c r="J2414" s="62"/>
      <c r="R2414" s="573"/>
    </row>
    <row r="2415" spans="1:18" s="51" customFormat="1" ht="12.75" hidden="1" customHeight="1">
      <c r="A2415" s="573"/>
      <c r="B2415" s="62"/>
      <c r="C2415" s="62"/>
      <c r="D2415" s="62"/>
      <c r="J2415" s="62"/>
      <c r="R2415" s="573"/>
    </row>
    <row r="2416" spans="1:18" s="51" customFormat="1" ht="12.75" hidden="1" customHeight="1">
      <c r="A2416" s="573"/>
      <c r="B2416" s="62"/>
      <c r="C2416" s="62"/>
      <c r="D2416" s="62"/>
      <c r="J2416" s="62"/>
      <c r="R2416" s="573"/>
    </row>
    <row r="2417" spans="1:18" s="51" customFormat="1" ht="12.75" hidden="1" customHeight="1">
      <c r="A2417" s="573"/>
      <c r="B2417" s="62"/>
      <c r="C2417" s="62"/>
      <c r="D2417" s="62"/>
      <c r="J2417" s="62"/>
      <c r="R2417" s="573"/>
    </row>
    <row r="2418" spans="1:18" s="51" customFormat="1" ht="12.75" hidden="1" customHeight="1">
      <c r="A2418" s="573"/>
      <c r="B2418" s="62"/>
      <c r="C2418" s="62"/>
      <c r="D2418" s="62"/>
      <c r="J2418" s="62"/>
      <c r="R2418" s="573"/>
    </row>
    <row r="2419" spans="1:18" s="51" customFormat="1" ht="12.75" hidden="1" customHeight="1">
      <c r="A2419" s="573"/>
      <c r="B2419" s="62"/>
      <c r="C2419" s="62"/>
      <c r="D2419" s="62"/>
      <c r="J2419" s="62"/>
      <c r="R2419" s="573"/>
    </row>
    <row r="2420" spans="1:18" s="51" customFormat="1" ht="12.75" hidden="1" customHeight="1">
      <c r="A2420" s="573"/>
      <c r="B2420" s="62"/>
      <c r="C2420" s="62"/>
      <c r="D2420" s="62"/>
      <c r="J2420" s="62"/>
      <c r="R2420" s="573"/>
    </row>
    <row r="2421" spans="1:18" s="51" customFormat="1" ht="12.75" hidden="1" customHeight="1">
      <c r="A2421" s="573"/>
      <c r="B2421" s="62"/>
      <c r="C2421" s="62"/>
      <c r="D2421" s="62"/>
      <c r="J2421" s="62"/>
      <c r="R2421" s="573"/>
    </row>
    <row r="2422" spans="1:18" s="51" customFormat="1" ht="12.75" hidden="1" customHeight="1">
      <c r="A2422" s="573"/>
      <c r="B2422" s="62"/>
      <c r="C2422" s="62"/>
      <c r="D2422" s="62"/>
      <c r="J2422" s="62"/>
      <c r="R2422" s="573"/>
    </row>
    <row r="2423" spans="1:18" s="51" customFormat="1" ht="12.75" hidden="1" customHeight="1">
      <c r="A2423" s="573"/>
      <c r="B2423" s="62"/>
      <c r="C2423" s="62"/>
      <c r="D2423" s="62"/>
      <c r="J2423" s="62"/>
      <c r="R2423" s="573"/>
    </row>
    <row r="2424" spans="1:18" s="51" customFormat="1" ht="12.75" hidden="1" customHeight="1">
      <c r="A2424" s="573"/>
      <c r="B2424" s="62"/>
      <c r="C2424" s="62"/>
      <c r="D2424" s="62"/>
      <c r="J2424" s="62"/>
      <c r="R2424" s="573"/>
    </row>
    <row r="2425" spans="1:18" s="51" customFormat="1" ht="12.75" hidden="1" customHeight="1">
      <c r="A2425" s="573"/>
      <c r="B2425" s="62"/>
      <c r="C2425" s="62"/>
      <c r="D2425" s="62"/>
      <c r="J2425" s="62"/>
      <c r="R2425" s="573"/>
    </row>
    <row r="2426" spans="1:18" s="51" customFormat="1" ht="12.75" hidden="1" customHeight="1">
      <c r="A2426" s="573"/>
      <c r="B2426" s="62"/>
      <c r="C2426" s="62"/>
      <c r="D2426" s="62"/>
      <c r="J2426" s="62"/>
      <c r="R2426" s="573"/>
    </row>
    <row r="2427" spans="1:18" s="51" customFormat="1" ht="12.75" hidden="1" customHeight="1">
      <c r="A2427" s="573"/>
      <c r="B2427" s="62"/>
      <c r="C2427" s="62"/>
      <c r="D2427" s="62"/>
      <c r="J2427" s="62"/>
      <c r="R2427" s="573"/>
    </row>
    <row r="2428" spans="1:18" s="51" customFormat="1" ht="12.75" hidden="1" customHeight="1">
      <c r="A2428" s="573"/>
      <c r="B2428" s="62"/>
      <c r="C2428" s="62"/>
      <c r="D2428" s="62"/>
      <c r="J2428" s="62"/>
      <c r="R2428" s="573"/>
    </row>
    <row r="2429" spans="1:18" s="51" customFormat="1" ht="12.75" hidden="1" customHeight="1">
      <c r="A2429" s="573"/>
      <c r="B2429" s="62"/>
      <c r="C2429" s="62"/>
      <c r="D2429" s="62"/>
      <c r="J2429" s="62"/>
      <c r="R2429" s="573"/>
    </row>
    <row r="2430" spans="1:18" s="51" customFormat="1" ht="12.75" hidden="1" customHeight="1">
      <c r="A2430" s="573"/>
      <c r="B2430" s="62"/>
      <c r="C2430" s="62"/>
      <c r="D2430" s="62"/>
      <c r="J2430" s="62"/>
      <c r="R2430" s="573"/>
    </row>
    <row r="2431" spans="1:18" s="51" customFormat="1" ht="12.75" hidden="1" customHeight="1">
      <c r="A2431" s="573"/>
      <c r="B2431" s="62"/>
      <c r="C2431" s="62"/>
      <c r="D2431" s="62"/>
      <c r="J2431" s="62"/>
      <c r="R2431" s="573"/>
    </row>
    <row r="2432" spans="1:18" s="51" customFormat="1" ht="12.75" hidden="1" customHeight="1">
      <c r="A2432" s="573"/>
      <c r="B2432" s="62"/>
      <c r="C2432" s="62"/>
      <c r="D2432" s="62"/>
      <c r="J2432" s="62"/>
      <c r="R2432" s="573"/>
    </row>
    <row r="2433" spans="1:18" s="51" customFormat="1" ht="12.75" hidden="1" customHeight="1">
      <c r="A2433" s="573"/>
      <c r="B2433" s="62"/>
      <c r="C2433" s="62"/>
      <c r="D2433" s="62"/>
      <c r="J2433" s="62"/>
      <c r="R2433" s="573"/>
    </row>
    <row r="2434" spans="1:18" s="51" customFormat="1" ht="12.75" hidden="1" customHeight="1">
      <c r="A2434" s="573"/>
      <c r="B2434" s="62"/>
      <c r="C2434" s="62"/>
      <c r="D2434" s="62"/>
      <c r="J2434" s="62"/>
      <c r="R2434" s="573"/>
    </row>
    <row r="2435" spans="1:18" s="51" customFormat="1" ht="12.75" hidden="1" customHeight="1">
      <c r="A2435" s="573"/>
      <c r="B2435" s="62"/>
      <c r="C2435" s="62"/>
      <c r="D2435" s="62"/>
      <c r="J2435" s="62"/>
      <c r="R2435" s="573"/>
    </row>
    <row r="2436" spans="1:18" s="51" customFormat="1" ht="12.75" hidden="1" customHeight="1">
      <c r="A2436" s="573"/>
      <c r="B2436" s="62"/>
      <c r="C2436" s="62"/>
      <c r="D2436" s="62"/>
      <c r="J2436" s="62"/>
      <c r="R2436" s="573"/>
    </row>
    <row r="2437" spans="1:18" s="51" customFormat="1" ht="12.75" hidden="1" customHeight="1">
      <c r="A2437" s="573"/>
      <c r="B2437" s="62"/>
      <c r="C2437" s="62"/>
      <c r="D2437" s="62"/>
      <c r="J2437" s="62"/>
      <c r="R2437" s="573"/>
    </row>
    <row r="2438" spans="1:18" s="51" customFormat="1" ht="12.75" hidden="1" customHeight="1">
      <c r="A2438" s="573"/>
      <c r="B2438" s="62"/>
      <c r="C2438" s="62"/>
      <c r="D2438" s="62"/>
      <c r="J2438" s="62"/>
      <c r="R2438" s="573"/>
    </row>
    <row r="2439" spans="1:18" s="51" customFormat="1" ht="12.75" hidden="1" customHeight="1">
      <c r="A2439" s="573"/>
      <c r="B2439" s="62"/>
      <c r="C2439" s="62"/>
      <c r="D2439" s="62"/>
      <c r="J2439" s="62"/>
      <c r="R2439" s="573"/>
    </row>
    <row r="2440" spans="1:18" s="51" customFormat="1" ht="12.75" hidden="1" customHeight="1">
      <c r="A2440" s="573"/>
      <c r="B2440" s="62"/>
      <c r="C2440" s="62"/>
      <c r="D2440" s="62"/>
      <c r="J2440" s="62"/>
      <c r="R2440" s="573"/>
    </row>
    <row r="2441" spans="1:18" s="51" customFormat="1" ht="12.75" hidden="1" customHeight="1">
      <c r="A2441" s="573"/>
      <c r="B2441" s="62"/>
      <c r="C2441" s="62"/>
      <c r="D2441" s="62"/>
      <c r="J2441" s="62"/>
      <c r="R2441" s="573"/>
    </row>
    <row r="2442" spans="1:18" s="51" customFormat="1" ht="12.75" hidden="1" customHeight="1">
      <c r="A2442" s="573"/>
      <c r="B2442" s="62"/>
      <c r="C2442" s="62"/>
      <c r="D2442" s="62"/>
      <c r="J2442" s="62"/>
      <c r="R2442" s="573"/>
    </row>
    <row r="2443" spans="1:18" s="51" customFormat="1" ht="12.75" hidden="1" customHeight="1">
      <c r="A2443" s="573"/>
      <c r="B2443" s="62"/>
      <c r="C2443" s="62"/>
      <c r="D2443" s="62"/>
      <c r="J2443" s="62"/>
      <c r="R2443" s="573"/>
    </row>
    <row r="2444" spans="1:18" s="51" customFormat="1" ht="12.75" hidden="1" customHeight="1">
      <c r="A2444" s="573"/>
      <c r="B2444" s="62"/>
      <c r="C2444" s="62"/>
      <c r="D2444" s="62"/>
      <c r="J2444" s="62"/>
      <c r="R2444" s="573"/>
    </row>
    <row r="2445" spans="1:18" s="51" customFormat="1" ht="12.75" hidden="1" customHeight="1">
      <c r="A2445" s="573"/>
      <c r="B2445" s="62"/>
      <c r="C2445" s="62"/>
      <c r="D2445" s="62"/>
      <c r="J2445" s="62"/>
      <c r="R2445" s="573"/>
    </row>
    <row r="2446" spans="1:18" s="51" customFormat="1" ht="12.75" hidden="1" customHeight="1">
      <c r="A2446" s="573"/>
      <c r="B2446" s="62"/>
      <c r="C2446" s="62"/>
      <c r="D2446" s="62"/>
      <c r="J2446" s="62"/>
      <c r="R2446" s="573"/>
    </row>
    <row r="2447" spans="1:18" s="51" customFormat="1" ht="12.75" hidden="1" customHeight="1">
      <c r="A2447" s="573"/>
      <c r="B2447" s="62"/>
      <c r="C2447" s="62"/>
      <c r="D2447" s="62"/>
      <c r="J2447" s="62"/>
      <c r="R2447" s="573"/>
    </row>
    <row r="2448" spans="1:18" s="51" customFormat="1" ht="12.75" hidden="1" customHeight="1">
      <c r="A2448" s="573"/>
      <c r="B2448" s="62"/>
      <c r="C2448" s="62"/>
      <c r="D2448" s="62"/>
      <c r="J2448" s="62"/>
      <c r="R2448" s="573"/>
    </row>
    <row r="2449" spans="1:18" s="51" customFormat="1" ht="12.75" hidden="1" customHeight="1">
      <c r="A2449" s="573"/>
      <c r="B2449" s="62"/>
      <c r="C2449" s="62"/>
      <c r="D2449" s="62"/>
      <c r="J2449" s="62"/>
      <c r="R2449" s="573"/>
    </row>
    <row r="2450" spans="1:18" s="51" customFormat="1" ht="12.75" hidden="1" customHeight="1">
      <c r="A2450" s="573"/>
      <c r="B2450" s="62"/>
      <c r="C2450" s="62"/>
      <c r="D2450" s="62"/>
      <c r="J2450" s="62"/>
      <c r="R2450" s="573"/>
    </row>
    <row r="2451" spans="1:18" s="51" customFormat="1" ht="12.75" hidden="1" customHeight="1">
      <c r="A2451" s="573"/>
      <c r="B2451" s="62"/>
      <c r="C2451" s="62"/>
      <c r="D2451" s="62"/>
      <c r="J2451" s="62"/>
      <c r="R2451" s="573"/>
    </row>
    <row r="2452" spans="1:18" s="51" customFormat="1" ht="12.75" hidden="1" customHeight="1">
      <c r="A2452" s="573"/>
      <c r="B2452" s="62"/>
      <c r="C2452" s="62"/>
      <c r="D2452" s="62"/>
      <c r="J2452" s="62"/>
      <c r="R2452" s="573"/>
    </row>
    <row r="2453" spans="1:18" s="51" customFormat="1" ht="12.75" hidden="1" customHeight="1">
      <c r="A2453" s="573"/>
      <c r="B2453" s="62"/>
      <c r="C2453" s="62"/>
      <c r="D2453" s="62"/>
      <c r="J2453" s="62"/>
      <c r="R2453" s="573"/>
    </row>
    <row r="2454" spans="1:18" s="51" customFormat="1" ht="12.75" hidden="1" customHeight="1">
      <c r="A2454" s="573"/>
      <c r="B2454" s="62"/>
      <c r="C2454" s="62"/>
      <c r="D2454" s="62"/>
      <c r="J2454" s="62"/>
      <c r="R2454" s="573"/>
    </row>
    <row r="2455" spans="1:18" s="51" customFormat="1" ht="12.75" hidden="1" customHeight="1">
      <c r="A2455" s="573"/>
      <c r="B2455" s="62"/>
      <c r="C2455" s="62"/>
      <c r="D2455" s="62"/>
      <c r="J2455" s="62"/>
      <c r="R2455" s="573"/>
    </row>
    <row r="2456" spans="1:18" s="51" customFormat="1" ht="12.75" hidden="1" customHeight="1">
      <c r="A2456" s="573"/>
      <c r="B2456" s="62"/>
      <c r="C2456" s="62"/>
      <c r="D2456" s="62"/>
      <c r="J2456" s="62"/>
      <c r="R2456" s="573"/>
    </row>
    <row r="2457" spans="1:18" s="51" customFormat="1" ht="12.75" hidden="1" customHeight="1">
      <c r="A2457" s="573"/>
      <c r="B2457" s="62"/>
      <c r="C2457" s="62"/>
      <c r="D2457" s="62"/>
      <c r="J2457" s="62"/>
      <c r="R2457" s="573"/>
    </row>
    <row r="2458" spans="1:18" s="51" customFormat="1" ht="12.75" hidden="1" customHeight="1">
      <c r="A2458" s="573"/>
      <c r="B2458" s="62"/>
      <c r="C2458" s="62"/>
      <c r="D2458" s="62"/>
      <c r="J2458" s="62"/>
      <c r="R2458" s="573"/>
    </row>
    <row r="2459" spans="1:18" s="51" customFormat="1" ht="12.75" hidden="1" customHeight="1">
      <c r="A2459" s="573"/>
      <c r="B2459" s="62"/>
      <c r="C2459" s="62"/>
      <c r="D2459" s="62"/>
      <c r="J2459" s="62"/>
      <c r="R2459" s="573"/>
    </row>
    <row r="2460" spans="1:18" s="51" customFormat="1" ht="12.75" hidden="1" customHeight="1">
      <c r="A2460" s="573"/>
      <c r="B2460" s="62"/>
      <c r="C2460" s="62"/>
      <c r="D2460" s="62"/>
      <c r="J2460" s="62"/>
      <c r="R2460" s="573"/>
    </row>
    <row r="2461" spans="1:18" s="51" customFormat="1" ht="12.75" hidden="1" customHeight="1">
      <c r="A2461" s="573"/>
      <c r="B2461" s="62"/>
      <c r="C2461" s="62"/>
      <c r="D2461" s="62"/>
      <c r="J2461" s="62"/>
      <c r="R2461" s="573"/>
    </row>
    <row r="2462" spans="1:18" s="51" customFormat="1" ht="12.75" hidden="1" customHeight="1">
      <c r="A2462" s="573"/>
      <c r="B2462" s="62"/>
      <c r="C2462" s="62"/>
      <c r="D2462" s="62"/>
      <c r="J2462" s="62"/>
      <c r="R2462" s="573"/>
    </row>
    <row r="2463" spans="1:18" s="51" customFormat="1" ht="12.75" hidden="1" customHeight="1">
      <c r="A2463" s="573"/>
      <c r="B2463" s="62"/>
      <c r="C2463" s="62"/>
      <c r="D2463" s="62"/>
      <c r="J2463" s="62"/>
      <c r="R2463" s="573"/>
    </row>
    <row r="2464" spans="1:18" s="51" customFormat="1" ht="12.75" hidden="1" customHeight="1">
      <c r="A2464" s="573"/>
      <c r="B2464" s="62"/>
      <c r="C2464" s="62"/>
      <c r="D2464" s="62"/>
      <c r="J2464" s="62"/>
      <c r="R2464" s="573"/>
    </row>
    <row r="2465" spans="1:18" s="51" customFormat="1" ht="12.75" hidden="1" customHeight="1">
      <c r="A2465" s="573"/>
      <c r="B2465" s="62"/>
      <c r="C2465" s="62"/>
      <c r="D2465" s="62"/>
      <c r="J2465" s="62"/>
      <c r="R2465" s="573"/>
    </row>
    <row r="2466" spans="1:18" s="51" customFormat="1" ht="12.75" hidden="1" customHeight="1">
      <c r="A2466" s="573"/>
      <c r="B2466" s="62"/>
      <c r="C2466" s="62"/>
      <c r="D2466" s="62"/>
      <c r="J2466" s="62"/>
      <c r="R2466" s="573"/>
    </row>
    <row r="2467" spans="1:18" s="51" customFormat="1" ht="12.75" hidden="1" customHeight="1">
      <c r="A2467" s="573"/>
      <c r="B2467" s="62"/>
      <c r="C2467" s="62"/>
      <c r="D2467" s="62"/>
      <c r="J2467" s="62"/>
      <c r="R2467" s="573"/>
    </row>
    <row r="2468" spans="1:18" s="51" customFormat="1" ht="12.75" hidden="1" customHeight="1">
      <c r="A2468" s="573"/>
      <c r="B2468" s="62"/>
      <c r="C2468" s="62"/>
      <c r="D2468" s="62"/>
      <c r="J2468" s="62"/>
      <c r="R2468" s="573"/>
    </row>
    <row r="2469" spans="1:18" s="51" customFormat="1" ht="12.75" hidden="1" customHeight="1">
      <c r="A2469" s="573"/>
      <c r="B2469" s="62"/>
      <c r="C2469" s="62"/>
      <c r="D2469" s="62"/>
      <c r="J2469" s="62"/>
      <c r="R2469" s="573"/>
    </row>
    <row r="2470" spans="1:18" s="51" customFormat="1" ht="12.75" hidden="1" customHeight="1">
      <c r="A2470" s="573"/>
      <c r="B2470" s="62"/>
      <c r="C2470" s="62"/>
      <c r="D2470" s="62"/>
      <c r="J2470" s="62"/>
      <c r="R2470" s="573"/>
    </row>
    <row r="2471" spans="1:18" s="51" customFormat="1" ht="12.75" hidden="1" customHeight="1">
      <c r="A2471" s="573"/>
      <c r="B2471" s="62"/>
      <c r="C2471" s="62"/>
      <c r="D2471" s="62"/>
      <c r="J2471" s="62"/>
      <c r="R2471" s="573"/>
    </row>
    <row r="2472" spans="1:18" s="51" customFormat="1" ht="12.75" hidden="1" customHeight="1">
      <c r="A2472" s="573"/>
      <c r="B2472" s="62"/>
      <c r="C2472" s="62"/>
      <c r="D2472" s="62"/>
      <c r="J2472" s="62"/>
      <c r="R2472" s="573"/>
    </row>
    <row r="2473" spans="1:18" s="51" customFormat="1" ht="12.75" hidden="1" customHeight="1">
      <c r="A2473" s="573"/>
      <c r="B2473" s="62"/>
      <c r="C2473" s="62"/>
      <c r="D2473" s="62"/>
      <c r="J2473" s="62"/>
      <c r="R2473" s="573"/>
    </row>
    <row r="2474" spans="1:18" s="51" customFormat="1" ht="12.75" hidden="1" customHeight="1">
      <c r="A2474" s="573"/>
      <c r="B2474" s="62"/>
      <c r="C2474" s="62"/>
      <c r="D2474" s="62"/>
      <c r="J2474" s="62"/>
      <c r="R2474" s="573"/>
    </row>
    <row r="2475" spans="1:18" s="51" customFormat="1" ht="12.75" hidden="1" customHeight="1">
      <c r="A2475" s="573"/>
      <c r="B2475" s="62"/>
      <c r="C2475" s="62"/>
      <c r="D2475" s="62"/>
      <c r="J2475" s="62"/>
      <c r="R2475" s="573"/>
    </row>
    <row r="2476" spans="1:18" s="51" customFormat="1" ht="12.75" hidden="1" customHeight="1">
      <c r="A2476" s="573"/>
      <c r="B2476" s="62"/>
      <c r="C2476" s="62"/>
      <c r="D2476" s="62"/>
      <c r="J2476" s="62"/>
      <c r="R2476" s="573"/>
    </row>
    <row r="2477" spans="1:18" s="51" customFormat="1" ht="12.75" hidden="1" customHeight="1">
      <c r="A2477" s="573"/>
      <c r="B2477" s="62"/>
      <c r="C2477" s="62"/>
      <c r="D2477" s="62"/>
      <c r="J2477" s="62"/>
      <c r="R2477" s="573"/>
    </row>
    <row r="2478" spans="1:18" s="51" customFormat="1" ht="12.75" hidden="1" customHeight="1">
      <c r="A2478" s="573"/>
      <c r="B2478" s="62"/>
      <c r="C2478" s="62"/>
      <c r="D2478" s="62"/>
      <c r="J2478" s="62"/>
      <c r="R2478" s="573"/>
    </row>
    <row r="2479" spans="1:18" s="51" customFormat="1" ht="12.75" hidden="1" customHeight="1">
      <c r="A2479" s="573"/>
      <c r="B2479" s="62"/>
      <c r="C2479" s="62"/>
      <c r="D2479" s="62"/>
      <c r="J2479" s="62"/>
      <c r="R2479" s="573"/>
    </row>
    <row r="2480" spans="1:18" s="51" customFormat="1" ht="12.75" hidden="1" customHeight="1">
      <c r="A2480" s="573"/>
      <c r="B2480" s="62"/>
      <c r="C2480" s="62"/>
      <c r="D2480" s="62"/>
      <c r="J2480" s="62"/>
      <c r="R2480" s="573"/>
    </row>
    <row r="2481" spans="1:18" s="51" customFormat="1" ht="12.75" hidden="1" customHeight="1">
      <c r="A2481" s="573"/>
      <c r="B2481" s="62"/>
      <c r="C2481" s="62"/>
      <c r="D2481" s="62"/>
      <c r="J2481" s="62"/>
      <c r="R2481" s="573"/>
    </row>
    <row r="2482" spans="1:18" s="51" customFormat="1" ht="12.75" hidden="1" customHeight="1">
      <c r="A2482" s="573"/>
      <c r="B2482" s="62"/>
      <c r="C2482" s="62"/>
      <c r="D2482" s="62"/>
      <c r="J2482" s="62"/>
      <c r="R2482" s="573"/>
    </row>
    <row r="2483" spans="1:18" s="51" customFormat="1" ht="12.75" hidden="1" customHeight="1">
      <c r="A2483" s="573"/>
      <c r="B2483" s="62"/>
      <c r="C2483" s="62"/>
      <c r="D2483" s="62"/>
      <c r="J2483" s="62"/>
      <c r="R2483" s="573"/>
    </row>
    <row r="2484" spans="1:18" s="51" customFormat="1" ht="12.75" hidden="1" customHeight="1">
      <c r="A2484" s="573"/>
      <c r="B2484" s="62"/>
      <c r="C2484" s="62"/>
      <c r="D2484" s="62"/>
      <c r="J2484" s="62"/>
      <c r="R2484" s="573"/>
    </row>
    <row r="2485" spans="1:18" s="51" customFormat="1" ht="12.75" hidden="1" customHeight="1">
      <c r="A2485" s="573"/>
      <c r="B2485" s="62"/>
      <c r="C2485" s="62"/>
      <c r="D2485" s="62"/>
      <c r="J2485" s="62"/>
      <c r="R2485" s="573"/>
    </row>
    <row r="2486" spans="1:18" s="51" customFormat="1" ht="12.75" hidden="1" customHeight="1">
      <c r="A2486" s="573"/>
      <c r="B2486" s="62"/>
      <c r="C2486" s="62"/>
      <c r="D2486" s="62"/>
      <c r="J2486" s="62"/>
      <c r="R2486" s="573"/>
    </row>
    <row r="2487" spans="1:18" s="51" customFormat="1" ht="12.75" hidden="1" customHeight="1">
      <c r="A2487" s="573"/>
      <c r="B2487" s="62"/>
      <c r="C2487" s="62"/>
      <c r="D2487" s="62"/>
      <c r="J2487" s="62"/>
      <c r="R2487" s="573"/>
    </row>
    <row r="2488" spans="1:18" s="51" customFormat="1" ht="12.75" hidden="1" customHeight="1">
      <c r="A2488" s="573"/>
      <c r="B2488" s="62"/>
      <c r="C2488" s="62"/>
      <c r="D2488" s="62"/>
      <c r="J2488" s="62"/>
      <c r="R2488" s="573"/>
    </row>
    <row r="2489" spans="1:18" s="51" customFormat="1" ht="12.75" hidden="1" customHeight="1">
      <c r="A2489" s="573"/>
      <c r="B2489" s="62"/>
      <c r="C2489" s="62"/>
      <c r="D2489" s="62"/>
      <c r="J2489" s="62"/>
      <c r="R2489" s="573"/>
    </row>
    <row r="2490" spans="1:18" s="51" customFormat="1" ht="12.75" hidden="1" customHeight="1">
      <c r="A2490" s="573"/>
      <c r="B2490" s="62"/>
      <c r="C2490" s="62"/>
      <c r="D2490" s="62"/>
      <c r="J2490" s="62"/>
      <c r="R2490" s="573"/>
    </row>
    <row r="2491" spans="1:18" s="51" customFormat="1" ht="12.75" hidden="1" customHeight="1">
      <c r="A2491" s="573"/>
      <c r="B2491" s="62"/>
      <c r="C2491" s="62"/>
      <c r="D2491" s="62"/>
      <c r="J2491" s="62"/>
      <c r="R2491" s="573"/>
    </row>
    <row r="2492" spans="1:18" s="51" customFormat="1" ht="12.75" hidden="1" customHeight="1">
      <c r="A2492" s="573"/>
      <c r="B2492" s="62"/>
      <c r="C2492" s="62"/>
      <c r="D2492" s="62"/>
      <c r="J2492" s="62"/>
      <c r="R2492" s="573"/>
    </row>
    <row r="2493" spans="1:18" s="51" customFormat="1" ht="12.75" hidden="1" customHeight="1">
      <c r="A2493" s="573"/>
      <c r="B2493" s="62"/>
      <c r="C2493" s="62"/>
      <c r="D2493" s="62"/>
      <c r="J2493" s="62"/>
      <c r="R2493" s="573"/>
    </row>
    <row r="2494" spans="1:18" s="51" customFormat="1" ht="12.75" hidden="1" customHeight="1">
      <c r="A2494" s="573"/>
      <c r="B2494" s="62"/>
      <c r="C2494" s="62"/>
      <c r="D2494" s="62"/>
      <c r="J2494" s="62"/>
      <c r="R2494" s="573"/>
    </row>
    <row r="2495" spans="1:18" s="51" customFormat="1" ht="12.75" hidden="1" customHeight="1">
      <c r="A2495" s="573"/>
      <c r="B2495" s="62"/>
      <c r="C2495" s="62"/>
      <c r="D2495" s="62"/>
      <c r="J2495" s="62"/>
      <c r="R2495" s="573"/>
    </row>
    <row r="2496" spans="1:18" s="51" customFormat="1" ht="12.75" hidden="1" customHeight="1">
      <c r="A2496" s="573"/>
      <c r="B2496" s="62"/>
      <c r="C2496" s="62"/>
      <c r="D2496" s="62"/>
      <c r="J2496" s="62"/>
      <c r="R2496" s="573"/>
    </row>
    <row r="2497" spans="1:18" s="51" customFormat="1" ht="12.75" hidden="1" customHeight="1">
      <c r="A2497" s="573"/>
      <c r="B2497" s="62"/>
      <c r="C2497" s="62"/>
      <c r="D2497" s="62"/>
      <c r="J2497" s="62"/>
      <c r="R2497" s="573"/>
    </row>
    <row r="2498" spans="1:18" s="51" customFormat="1" ht="12.75" hidden="1" customHeight="1">
      <c r="A2498" s="573"/>
      <c r="B2498" s="62"/>
      <c r="C2498" s="62"/>
      <c r="D2498" s="62"/>
      <c r="J2498" s="62"/>
      <c r="R2498" s="573"/>
    </row>
    <row r="2499" spans="1:18" s="51" customFormat="1" ht="12.75" hidden="1" customHeight="1">
      <c r="A2499" s="573"/>
      <c r="B2499" s="62"/>
      <c r="C2499" s="62"/>
      <c r="D2499" s="62"/>
      <c r="J2499" s="62"/>
      <c r="R2499" s="573"/>
    </row>
    <row r="2500" spans="1:18" s="51" customFormat="1" ht="12.75" hidden="1" customHeight="1">
      <c r="A2500" s="573"/>
      <c r="B2500" s="62"/>
      <c r="C2500" s="62"/>
      <c r="D2500" s="62"/>
      <c r="J2500" s="62"/>
      <c r="R2500" s="573"/>
    </row>
    <row r="2501" spans="1:18" s="51" customFormat="1" ht="12.75" hidden="1" customHeight="1">
      <c r="A2501" s="573"/>
      <c r="B2501" s="62"/>
      <c r="C2501" s="62"/>
      <c r="D2501" s="62"/>
      <c r="J2501" s="62"/>
      <c r="R2501" s="573"/>
    </row>
    <row r="2502" spans="1:18" s="51" customFormat="1" ht="12.75" hidden="1" customHeight="1">
      <c r="A2502" s="573"/>
      <c r="B2502" s="62"/>
      <c r="C2502" s="62"/>
      <c r="D2502" s="62"/>
      <c r="J2502" s="62"/>
      <c r="R2502" s="573"/>
    </row>
    <row r="2503" spans="1:18" s="51" customFormat="1" ht="12.75" hidden="1" customHeight="1">
      <c r="A2503" s="573"/>
      <c r="B2503" s="62"/>
      <c r="C2503" s="62"/>
      <c r="D2503" s="62"/>
      <c r="J2503" s="62"/>
      <c r="R2503" s="573"/>
    </row>
    <row r="2504" spans="1:18" s="51" customFormat="1" ht="12.75" hidden="1" customHeight="1">
      <c r="A2504" s="573"/>
      <c r="B2504" s="62"/>
      <c r="C2504" s="62"/>
      <c r="D2504" s="62"/>
      <c r="J2504" s="62"/>
      <c r="R2504" s="573"/>
    </row>
    <row r="2505" spans="1:18" s="51" customFormat="1" ht="12.75" hidden="1" customHeight="1">
      <c r="A2505" s="573"/>
      <c r="B2505" s="62"/>
      <c r="C2505" s="62"/>
      <c r="D2505" s="62"/>
      <c r="J2505" s="62"/>
      <c r="R2505" s="573"/>
    </row>
    <row r="2506" spans="1:18" s="51" customFormat="1" ht="12.75" hidden="1" customHeight="1">
      <c r="A2506" s="573"/>
      <c r="B2506" s="62"/>
      <c r="C2506" s="62"/>
      <c r="D2506" s="62"/>
      <c r="J2506" s="62"/>
      <c r="R2506" s="573"/>
    </row>
    <row r="2507" spans="1:18" s="51" customFormat="1" ht="12.75" hidden="1" customHeight="1">
      <c r="A2507" s="573"/>
      <c r="B2507" s="62"/>
      <c r="C2507" s="62"/>
      <c r="D2507" s="62"/>
      <c r="J2507" s="62"/>
      <c r="R2507" s="573"/>
    </row>
    <row r="2508" spans="1:18" s="51" customFormat="1" ht="12.75" hidden="1" customHeight="1">
      <c r="A2508" s="573"/>
      <c r="B2508" s="62"/>
      <c r="C2508" s="62"/>
      <c r="D2508" s="62"/>
      <c r="J2508" s="62"/>
      <c r="R2508" s="573"/>
    </row>
    <row r="2509" spans="1:18" s="51" customFormat="1" ht="12.75" hidden="1" customHeight="1">
      <c r="A2509" s="573"/>
      <c r="B2509" s="62"/>
      <c r="C2509" s="62"/>
      <c r="D2509" s="62"/>
      <c r="J2509" s="62"/>
      <c r="R2509" s="573"/>
    </row>
    <row r="2510" spans="1:18" s="51" customFormat="1" ht="12.75" hidden="1" customHeight="1">
      <c r="A2510" s="573"/>
      <c r="B2510" s="62"/>
      <c r="C2510" s="62"/>
      <c r="D2510" s="62"/>
      <c r="J2510" s="62"/>
      <c r="R2510" s="573"/>
    </row>
    <row r="2511" spans="1:18" s="51" customFormat="1" ht="12.75" hidden="1" customHeight="1">
      <c r="A2511" s="573"/>
      <c r="B2511" s="62"/>
      <c r="C2511" s="62"/>
      <c r="D2511" s="62"/>
      <c r="J2511" s="62"/>
      <c r="R2511" s="573"/>
    </row>
    <row r="2512" spans="1:18" s="51" customFormat="1" ht="12.75" hidden="1" customHeight="1">
      <c r="A2512" s="573"/>
      <c r="B2512" s="62"/>
      <c r="C2512" s="62"/>
      <c r="D2512" s="62"/>
      <c r="J2512" s="62"/>
      <c r="R2512" s="573"/>
    </row>
    <row r="2513" spans="1:18" s="51" customFormat="1" ht="12.75" hidden="1" customHeight="1">
      <c r="A2513" s="573"/>
      <c r="B2513" s="62"/>
      <c r="C2513" s="62"/>
      <c r="D2513" s="62"/>
      <c r="J2513" s="62"/>
      <c r="R2513" s="573"/>
    </row>
    <row r="2514" spans="1:18" s="51" customFormat="1" ht="12.75" hidden="1" customHeight="1">
      <c r="A2514" s="573"/>
      <c r="B2514" s="62"/>
      <c r="C2514" s="62"/>
      <c r="D2514" s="62"/>
      <c r="J2514" s="62"/>
      <c r="R2514" s="573"/>
    </row>
    <row r="2515" spans="1:18" s="51" customFormat="1" ht="12.75" hidden="1" customHeight="1">
      <c r="A2515" s="573"/>
      <c r="B2515" s="62"/>
      <c r="C2515" s="62"/>
      <c r="D2515" s="62"/>
      <c r="J2515" s="62"/>
      <c r="R2515" s="573"/>
    </row>
    <row r="2516" spans="1:18" s="51" customFormat="1" ht="12.75" hidden="1" customHeight="1">
      <c r="A2516" s="573"/>
      <c r="B2516" s="62"/>
      <c r="C2516" s="62"/>
      <c r="D2516" s="62"/>
      <c r="J2516" s="62"/>
      <c r="R2516" s="573"/>
    </row>
    <row r="2517" spans="1:18" s="51" customFormat="1" ht="12.75" hidden="1" customHeight="1">
      <c r="A2517" s="573"/>
      <c r="B2517" s="62"/>
      <c r="C2517" s="62"/>
      <c r="D2517" s="62"/>
      <c r="J2517" s="62"/>
      <c r="R2517" s="573"/>
    </row>
    <row r="2518" spans="1:18" s="51" customFormat="1" ht="12.75" hidden="1" customHeight="1">
      <c r="A2518" s="573"/>
      <c r="B2518" s="62"/>
      <c r="C2518" s="62"/>
      <c r="D2518" s="62"/>
      <c r="J2518" s="62"/>
      <c r="R2518" s="573"/>
    </row>
    <row r="2519" spans="1:18" s="51" customFormat="1" ht="12.75" hidden="1" customHeight="1">
      <c r="A2519" s="573"/>
      <c r="B2519" s="62"/>
      <c r="C2519" s="62"/>
      <c r="D2519" s="62"/>
      <c r="J2519" s="62"/>
      <c r="R2519" s="573"/>
    </row>
    <row r="2520" spans="1:18" s="51" customFormat="1" ht="12.75" hidden="1" customHeight="1">
      <c r="A2520" s="573"/>
      <c r="B2520" s="62"/>
      <c r="C2520" s="62"/>
      <c r="D2520" s="62"/>
      <c r="J2520" s="62"/>
      <c r="R2520" s="573"/>
    </row>
    <row r="2521" spans="1:18" s="51" customFormat="1" ht="12.75" hidden="1" customHeight="1">
      <c r="A2521" s="573"/>
      <c r="B2521" s="62"/>
      <c r="C2521" s="62"/>
      <c r="D2521" s="62"/>
      <c r="J2521" s="62"/>
      <c r="R2521" s="573"/>
    </row>
    <row r="2522" spans="1:18" s="51" customFormat="1" ht="12.75" hidden="1" customHeight="1">
      <c r="A2522" s="573"/>
      <c r="B2522" s="62"/>
      <c r="C2522" s="62"/>
      <c r="D2522" s="62"/>
      <c r="J2522" s="62"/>
      <c r="R2522" s="573"/>
    </row>
    <row r="2523" spans="1:18" s="51" customFormat="1" ht="12.75" hidden="1" customHeight="1">
      <c r="A2523" s="573"/>
      <c r="B2523" s="62"/>
      <c r="C2523" s="62"/>
      <c r="D2523" s="62"/>
      <c r="J2523" s="62"/>
      <c r="R2523" s="573"/>
    </row>
    <row r="2524" spans="1:18" s="51" customFormat="1" ht="12.75" hidden="1" customHeight="1">
      <c r="A2524" s="573"/>
      <c r="B2524" s="62"/>
      <c r="C2524" s="62"/>
      <c r="D2524" s="62"/>
      <c r="J2524" s="62"/>
      <c r="R2524" s="573"/>
    </row>
    <row r="2525" spans="1:18" s="51" customFormat="1" ht="12.75" hidden="1" customHeight="1">
      <c r="A2525" s="573"/>
      <c r="B2525" s="62"/>
      <c r="C2525" s="62"/>
      <c r="D2525" s="62"/>
      <c r="J2525" s="62"/>
      <c r="R2525" s="573"/>
    </row>
    <row r="2526" spans="1:18" s="51" customFormat="1" ht="12.75" hidden="1" customHeight="1">
      <c r="A2526" s="573"/>
      <c r="B2526" s="62"/>
      <c r="C2526" s="62"/>
      <c r="D2526" s="62"/>
      <c r="J2526" s="62"/>
      <c r="R2526" s="573"/>
    </row>
    <row r="2527" spans="1:18" s="51" customFormat="1" ht="12.75" hidden="1" customHeight="1">
      <c r="A2527" s="573"/>
      <c r="B2527" s="62"/>
      <c r="C2527" s="62"/>
      <c r="D2527" s="62"/>
      <c r="J2527" s="62"/>
      <c r="R2527" s="573"/>
    </row>
    <row r="2528" spans="1:18" s="51" customFormat="1" ht="12.75" hidden="1" customHeight="1">
      <c r="A2528" s="573"/>
      <c r="B2528" s="62"/>
      <c r="C2528" s="62"/>
      <c r="D2528" s="62"/>
      <c r="J2528" s="62"/>
      <c r="R2528" s="573"/>
    </row>
    <row r="2529" spans="1:18" s="51" customFormat="1" ht="12.75" hidden="1" customHeight="1">
      <c r="A2529" s="573"/>
      <c r="B2529" s="62"/>
      <c r="C2529" s="62"/>
      <c r="D2529" s="62"/>
      <c r="J2529" s="62"/>
      <c r="R2529" s="573"/>
    </row>
    <row r="2530" spans="1:18" s="51" customFormat="1" ht="12.75" hidden="1" customHeight="1">
      <c r="A2530" s="573"/>
      <c r="B2530" s="62"/>
      <c r="C2530" s="62"/>
      <c r="D2530" s="62"/>
      <c r="J2530" s="62"/>
      <c r="R2530" s="573"/>
    </row>
    <row r="2531" spans="1:18" s="51" customFormat="1" ht="12.75" hidden="1" customHeight="1">
      <c r="A2531" s="573"/>
      <c r="B2531" s="62"/>
      <c r="C2531" s="62"/>
      <c r="D2531" s="62"/>
      <c r="J2531" s="62"/>
      <c r="R2531" s="573"/>
    </row>
    <row r="2532" spans="1:18" s="51" customFormat="1" ht="12.75" hidden="1" customHeight="1">
      <c r="A2532" s="573"/>
      <c r="B2532" s="62"/>
      <c r="C2532" s="62"/>
      <c r="D2532" s="62"/>
      <c r="J2532" s="62"/>
      <c r="R2532" s="573"/>
    </row>
    <row r="2533" spans="1:18" s="51" customFormat="1" ht="12.75" hidden="1" customHeight="1">
      <c r="A2533" s="573"/>
      <c r="B2533" s="62"/>
      <c r="C2533" s="62"/>
      <c r="D2533" s="62"/>
      <c r="J2533" s="62"/>
      <c r="R2533" s="573"/>
    </row>
    <row r="2534" spans="1:18" s="51" customFormat="1" ht="12.75" hidden="1" customHeight="1">
      <c r="A2534" s="573"/>
      <c r="B2534" s="62"/>
      <c r="C2534" s="62"/>
      <c r="D2534" s="62"/>
      <c r="J2534" s="62"/>
      <c r="R2534" s="573"/>
    </row>
    <row r="2535" spans="1:18" s="51" customFormat="1" ht="12.75" hidden="1" customHeight="1">
      <c r="A2535" s="573"/>
      <c r="B2535" s="62"/>
      <c r="C2535" s="62"/>
      <c r="D2535" s="62"/>
      <c r="J2535" s="62"/>
      <c r="R2535" s="573"/>
    </row>
    <row r="2536" spans="1:18" s="51" customFormat="1" ht="12.75" hidden="1" customHeight="1">
      <c r="A2536" s="573"/>
      <c r="B2536" s="62"/>
      <c r="C2536" s="62"/>
      <c r="D2536" s="62"/>
      <c r="J2536" s="62"/>
      <c r="R2536" s="573"/>
    </row>
    <row r="2537" spans="1:18" s="51" customFormat="1" ht="12.75" hidden="1" customHeight="1">
      <c r="A2537" s="573"/>
      <c r="B2537" s="62"/>
      <c r="C2537" s="62"/>
      <c r="D2537" s="62"/>
      <c r="J2537" s="62"/>
      <c r="R2537" s="573"/>
    </row>
    <row r="2538" spans="1:18" s="51" customFormat="1" ht="12.75" hidden="1" customHeight="1">
      <c r="A2538" s="573"/>
      <c r="B2538" s="62"/>
      <c r="C2538" s="62"/>
      <c r="D2538" s="62"/>
      <c r="J2538" s="62"/>
      <c r="R2538" s="573"/>
    </row>
    <row r="2539" spans="1:18" s="51" customFormat="1" ht="12.75" hidden="1" customHeight="1">
      <c r="A2539" s="573"/>
      <c r="B2539" s="62"/>
      <c r="C2539" s="62"/>
      <c r="D2539" s="62"/>
      <c r="J2539" s="62"/>
      <c r="R2539" s="573"/>
    </row>
    <row r="2540" spans="1:18" s="51" customFormat="1" ht="12.75" hidden="1" customHeight="1">
      <c r="A2540" s="573"/>
      <c r="B2540" s="62"/>
      <c r="C2540" s="62"/>
      <c r="D2540" s="62"/>
      <c r="J2540" s="62"/>
      <c r="R2540" s="573"/>
    </row>
    <row r="2541" spans="1:18" s="51" customFormat="1" ht="12.75" hidden="1" customHeight="1">
      <c r="A2541" s="573"/>
      <c r="B2541" s="62"/>
      <c r="C2541" s="62"/>
      <c r="D2541" s="62"/>
      <c r="J2541" s="62"/>
      <c r="R2541" s="573"/>
    </row>
    <row r="2542" spans="1:18" s="51" customFormat="1" ht="12.75" hidden="1" customHeight="1">
      <c r="A2542" s="573"/>
      <c r="B2542" s="62"/>
      <c r="C2542" s="62"/>
      <c r="D2542" s="62"/>
      <c r="J2542" s="62"/>
      <c r="R2542" s="573"/>
    </row>
    <row r="2543" spans="1:18" s="51" customFormat="1" ht="12.75" hidden="1" customHeight="1">
      <c r="A2543" s="573"/>
      <c r="B2543" s="62"/>
      <c r="C2543" s="62"/>
      <c r="D2543" s="62"/>
      <c r="J2543" s="62"/>
      <c r="R2543" s="573"/>
    </row>
    <row r="2544" spans="1:18" s="51" customFormat="1" ht="12.75" hidden="1" customHeight="1">
      <c r="A2544" s="573"/>
      <c r="B2544" s="62"/>
      <c r="C2544" s="62"/>
      <c r="D2544" s="62"/>
      <c r="J2544" s="62"/>
      <c r="R2544" s="573"/>
    </row>
    <row r="2545" spans="1:18" s="51" customFormat="1" ht="12.75" hidden="1" customHeight="1">
      <c r="A2545" s="573"/>
      <c r="B2545" s="62"/>
      <c r="C2545" s="62"/>
      <c r="D2545" s="62"/>
      <c r="J2545" s="62"/>
      <c r="R2545" s="573"/>
    </row>
    <row r="2546" spans="1:18" s="51" customFormat="1" ht="12.75" hidden="1" customHeight="1">
      <c r="A2546" s="573"/>
      <c r="B2546" s="62"/>
      <c r="C2546" s="62"/>
      <c r="D2546" s="62"/>
      <c r="J2546" s="62"/>
      <c r="R2546" s="573"/>
    </row>
    <row r="2547" spans="1:18" s="51" customFormat="1" ht="12.75" hidden="1" customHeight="1">
      <c r="A2547" s="573"/>
      <c r="B2547" s="62"/>
      <c r="C2547" s="62"/>
      <c r="D2547" s="62"/>
      <c r="J2547" s="62"/>
      <c r="R2547" s="573"/>
    </row>
    <row r="2548" spans="1:18" s="51" customFormat="1" ht="12.75" hidden="1" customHeight="1">
      <c r="A2548" s="573"/>
      <c r="B2548" s="62"/>
      <c r="C2548" s="62"/>
      <c r="D2548" s="62"/>
      <c r="J2548" s="62"/>
      <c r="R2548" s="573"/>
    </row>
    <row r="2549" spans="1:18" s="51" customFormat="1" ht="12.75" hidden="1" customHeight="1">
      <c r="A2549" s="573"/>
      <c r="B2549" s="62"/>
      <c r="C2549" s="62"/>
      <c r="D2549" s="62"/>
      <c r="J2549" s="62"/>
      <c r="R2549" s="573"/>
    </row>
    <row r="2550" spans="1:18" s="51" customFormat="1" ht="12.75" hidden="1" customHeight="1">
      <c r="A2550" s="573"/>
      <c r="B2550" s="62"/>
      <c r="C2550" s="62"/>
      <c r="D2550" s="62"/>
      <c r="J2550" s="62"/>
      <c r="R2550" s="573"/>
    </row>
    <row r="2551" spans="1:18" s="51" customFormat="1" ht="12.75" hidden="1" customHeight="1">
      <c r="A2551" s="573"/>
      <c r="B2551" s="62"/>
      <c r="C2551" s="62"/>
      <c r="D2551" s="62"/>
      <c r="J2551" s="62"/>
      <c r="R2551" s="573"/>
    </row>
    <row r="2552" spans="1:18" s="51" customFormat="1" ht="12.75" hidden="1" customHeight="1">
      <c r="A2552" s="573"/>
      <c r="B2552" s="62"/>
      <c r="C2552" s="62"/>
      <c r="D2552" s="62"/>
      <c r="J2552" s="62"/>
      <c r="R2552" s="573"/>
    </row>
    <row r="2553" spans="1:18" s="51" customFormat="1" ht="12.75" hidden="1" customHeight="1">
      <c r="A2553" s="573"/>
      <c r="B2553" s="62"/>
      <c r="C2553" s="62"/>
      <c r="D2553" s="62"/>
      <c r="J2553" s="62"/>
      <c r="R2553" s="573"/>
    </row>
    <row r="2554" spans="1:18" s="51" customFormat="1" ht="12.75" hidden="1" customHeight="1">
      <c r="A2554" s="573"/>
      <c r="B2554" s="62"/>
      <c r="C2554" s="62"/>
      <c r="D2554" s="62"/>
      <c r="J2554" s="62"/>
      <c r="R2554" s="573"/>
    </row>
    <row r="2555" spans="1:18" s="51" customFormat="1" ht="12.75" hidden="1" customHeight="1">
      <c r="A2555" s="573"/>
      <c r="B2555" s="62"/>
      <c r="C2555" s="62"/>
      <c r="D2555" s="62"/>
      <c r="J2555" s="62"/>
      <c r="R2555" s="573"/>
    </row>
    <row r="2556" spans="1:18" s="51" customFormat="1" ht="12.75" hidden="1" customHeight="1">
      <c r="A2556" s="573"/>
      <c r="B2556" s="62"/>
      <c r="C2556" s="62"/>
      <c r="D2556" s="62"/>
      <c r="J2556" s="62"/>
      <c r="R2556" s="573"/>
    </row>
    <row r="2557" spans="1:18" s="51" customFormat="1" ht="12.75" hidden="1" customHeight="1">
      <c r="A2557" s="573"/>
      <c r="B2557" s="62"/>
      <c r="C2557" s="62"/>
      <c r="D2557" s="62"/>
      <c r="J2557" s="62"/>
      <c r="R2557" s="573"/>
    </row>
    <row r="2558" spans="1:18" s="51" customFormat="1" ht="12.75" hidden="1" customHeight="1">
      <c r="A2558" s="573"/>
      <c r="B2558" s="62"/>
      <c r="C2558" s="62"/>
      <c r="D2558" s="62"/>
      <c r="J2558" s="62"/>
      <c r="R2558" s="573"/>
    </row>
    <row r="2559" spans="1:18" s="51" customFormat="1" ht="12.75" hidden="1" customHeight="1">
      <c r="A2559" s="573"/>
      <c r="B2559" s="62"/>
      <c r="C2559" s="62"/>
      <c r="D2559" s="62"/>
      <c r="J2559" s="62"/>
      <c r="R2559" s="573"/>
    </row>
    <row r="2560" spans="1:18" s="51" customFormat="1" ht="12.75" hidden="1" customHeight="1">
      <c r="A2560" s="573"/>
      <c r="B2560" s="62"/>
      <c r="C2560" s="62"/>
      <c r="D2560" s="62"/>
      <c r="J2560" s="62"/>
      <c r="R2560" s="573"/>
    </row>
    <row r="2561" spans="1:18" s="51" customFormat="1" ht="12.75" hidden="1" customHeight="1">
      <c r="A2561" s="573"/>
      <c r="B2561" s="62"/>
      <c r="C2561" s="62"/>
      <c r="D2561" s="62"/>
      <c r="J2561" s="62"/>
      <c r="R2561" s="573"/>
    </row>
    <row r="2562" spans="1:18" s="51" customFormat="1" ht="12.75" hidden="1" customHeight="1">
      <c r="A2562" s="573"/>
      <c r="B2562" s="62"/>
      <c r="C2562" s="62"/>
      <c r="D2562" s="62"/>
      <c r="J2562" s="62"/>
      <c r="R2562" s="573"/>
    </row>
    <row r="2563" spans="1:18" s="51" customFormat="1" ht="12.75" hidden="1" customHeight="1">
      <c r="A2563" s="573"/>
      <c r="B2563" s="62"/>
      <c r="C2563" s="62"/>
      <c r="D2563" s="62"/>
      <c r="J2563" s="62"/>
      <c r="R2563" s="573"/>
    </row>
    <row r="2564" spans="1:18" s="51" customFormat="1" ht="12.75" hidden="1" customHeight="1">
      <c r="A2564" s="573"/>
      <c r="B2564" s="62"/>
      <c r="C2564" s="62"/>
      <c r="D2564" s="62"/>
      <c r="J2564" s="62"/>
      <c r="R2564" s="573"/>
    </row>
    <row r="2565" spans="1:18" s="51" customFormat="1" ht="12.75" hidden="1" customHeight="1">
      <c r="A2565" s="573"/>
      <c r="B2565" s="62"/>
      <c r="C2565" s="62"/>
      <c r="D2565" s="62"/>
      <c r="J2565" s="62"/>
      <c r="R2565" s="573"/>
    </row>
    <row r="2566" spans="1:18" s="51" customFormat="1" ht="12.75" hidden="1" customHeight="1">
      <c r="A2566" s="573"/>
      <c r="B2566" s="62"/>
      <c r="C2566" s="62"/>
      <c r="D2566" s="62"/>
      <c r="J2566" s="62"/>
      <c r="R2566" s="573"/>
    </row>
    <row r="2567" spans="1:18" s="51" customFormat="1" ht="12.75" hidden="1" customHeight="1">
      <c r="A2567" s="573"/>
      <c r="B2567" s="62"/>
      <c r="C2567" s="62"/>
      <c r="D2567" s="62"/>
      <c r="J2567" s="62"/>
      <c r="R2567" s="573"/>
    </row>
    <row r="2568" spans="1:18" s="51" customFormat="1" ht="12.75" hidden="1" customHeight="1">
      <c r="A2568" s="573"/>
      <c r="B2568" s="62"/>
      <c r="C2568" s="62"/>
      <c r="D2568" s="62"/>
      <c r="J2568" s="62"/>
      <c r="R2568" s="573"/>
    </row>
    <row r="2569" spans="1:18" s="51" customFormat="1" ht="12.75" hidden="1" customHeight="1">
      <c r="A2569" s="573"/>
      <c r="B2569" s="62"/>
      <c r="C2569" s="62"/>
      <c r="D2569" s="62"/>
      <c r="J2569" s="62"/>
      <c r="R2569" s="573"/>
    </row>
    <row r="2570" spans="1:18" s="51" customFormat="1" ht="12.75" hidden="1" customHeight="1">
      <c r="A2570" s="573"/>
      <c r="B2570" s="62"/>
      <c r="C2570" s="62"/>
      <c r="D2570" s="62"/>
      <c r="J2570" s="62"/>
      <c r="R2570" s="573"/>
    </row>
    <row r="2571" spans="1:18" s="51" customFormat="1" ht="12.75" hidden="1" customHeight="1">
      <c r="A2571" s="573"/>
      <c r="B2571" s="62"/>
      <c r="C2571" s="62"/>
      <c r="D2571" s="62"/>
      <c r="J2571" s="62"/>
      <c r="R2571" s="573"/>
    </row>
    <row r="2572" spans="1:18" s="51" customFormat="1" ht="12.75" hidden="1" customHeight="1">
      <c r="A2572" s="573"/>
      <c r="B2572" s="62"/>
      <c r="C2572" s="62"/>
      <c r="D2572" s="62"/>
      <c r="J2572" s="62"/>
      <c r="R2572" s="573"/>
    </row>
    <row r="2573" spans="1:18" s="51" customFormat="1" ht="12.75" hidden="1" customHeight="1">
      <c r="A2573" s="573"/>
      <c r="B2573" s="62"/>
      <c r="C2573" s="62"/>
      <c r="D2573" s="62"/>
      <c r="J2573" s="62"/>
      <c r="R2573" s="573"/>
    </row>
    <row r="2574" spans="1:18" s="51" customFormat="1" ht="12.75" hidden="1" customHeight="1">
      <c r="A2574" s="573"/>
      <c r="B2574" s="62"/>
      <c r="C2574" s="62"/>
      <c r="D2574" s="62"/>
      <c r="J2574" s="62"/>
      <c r="R2574" s="573"/>
    </row>
    <row r="2575" spans="1:18" s="51" customFormat="1" ht="12.75" hidden="1" customHeight="1">
      <c r="A2575" s="573"/>
      <c r="B2575" s="62"/>
      <c r="C2575" s="62"/>
      <c r="D2575" s="62"/>
      <c r="J2575" s="62"/>
      <c r="R2575" s="573"/>
    </row>
    <row r="2576" spans="1:18" s="51" customFormat="1" ht="12.75" hidden="1" customHeight="1">
      <c r="A2576" s="573"/>
      <c r="B2576" s="62"/>
      <c r="C2576" s="62"/>
      <c r="D2576" s="62"/>
      <c r="J2576" s="62"/>
      <c r="R2576" s="573"/>
    </row>
    <row r="2577" spans="1:18" s="51" customFormat="1" ht="12.75" hidden="1" customHeight="1">
      <c r="A2577" s="573"/>
      <c r="B2577" s="62"/>
      <c r="C2577" s="62"/>
      <c r="D2577" s="62"/>
      <c r="J2577" s="62"/>
      <c r="R2577" s="573"/>
    </row>
    <row r="2578" spans="1:18" s="51" customFormat="1" ht="12.75" hidden="1" customHeight="1">
      <c r="A2578" s="573"/>
      <c r="B2578" s="62"/>
      <c r="C2578" s="62"/>
      <c r="D2578" s="62"/>
      <c r="J2578" s="62"/>
      <c r="R2578" s="573"/>
    </row>
    <row r="2579" spans="1:18" s="51" customFormat="1" ht="12.75" hidden="1" customHeight="1">
      <c r="A2579" s="573"/>
      <c r="B2579" s="62"/>
      <c r="C2579" s="62"/>
      <c r="D2579" s="62"/>
      <c r="J2579" s="62"/>
      <c r="R2579" s="573"/>
    </row>
    <row r="2580" spans="1:18" s="51" customFormat="1" ht="12.75" hidden="1" customHeight="1">
      <c r="A2580" s="573"/>
      <c r="B2580" s="62"/>
      <c r="C2580" s="62"/>
      <c r="D2580" s="62"/>
      <c r="J2580" s="62"/>
      <c r="R2580" s="573"/>
    </row>
    <row r="2581" spans="1:18" s="51" customFormat="1" ht="12.75" hidden="1" customHeight="1">
      <c r="A2581" s="573"/>
      <c r="B2581" s="62"/>
      <c r="C2581" s="62"/>
      <c r="D2581" s="62"/>
      <c r="J2581" s="62"/>
      <c r="R2581" s="573"/>
    </row>
    <row r="2582" spans="1:18" s="51" customFormat="1" ht="12.75" hidden="1" customHeight="1">
      <c r="A2582" s="573"/>
      <c r="B2582" s="62"/>
      <c r="C2582" s="62"/>
      <c r="D2582" s="62"/>
      <c r="J2582" s="62"/>
      <c r="R2582" s="573"/>
    </row>
    <row r="2583" spans="1:18" s="51" customFormat="1" ht="12.75" hidden="1" customHeight="1">
      <c r="A2583" s="573"/>
      <c r="B2583" s="62"/>
      <c r="C2583" s="62"/>
      <c r="D2583" s="62"/>
      <c r="J2583" s="62"/>
      <c r="R2583" s="573"/>
    </row>
    <row r="2584" spans="1:18" s="51" customFormat="1" ht="12.75" hidden="1" customHeight="1">
      <c r="A2584" s="573"/>
      <c r="B2584" s="62"/>
      <c r="C2584" s="62"/>
      <c r="D2584" s="62"/>
      <c r="J2584" s="62"/>
      <c r="R2584" s="573"/>
    </row>
    <row r="2585" spans="1:18" s="51" customFormat="1" ht="12.75" hidden="1" customHeight="1">
      <c r="A2585" s="573"/>
      <c r="B2585" s="62"/>
      <c r="C2585" s="62"/>
      <c r="D2585" s="62"/>
      <c r="J2585" s="62"/>
      <c r="R2585" s="573"/>
    </row>
    <row r="2586" spans="1:18" s="51" customFormat="1" ht="12.75" hidden="1" customHeight="1">
      <c r="A2586" s="573"/>
      <c r="B2586" s="62"/>
      <c r="C2586" s="62"/>
      <c r="D2586" s="62"/>
      <c r="J2586" s="62"/>
      <c r="R2586" s="573"/>
    </row>
    <row r="2587" spans="1:18" s="51" customFormat="1" ht="12.75" hidden="1" customHeight="1">
      <c r="A2587" s="573"/>
      <c r="B2587" s="62"/>
      <c r="C2587" s="62"/>
      <c r="D2587" s="62"/>
      <c r="J2587" s="62"/>
      <c r="R2587" s="573"/>
    </row>
    <row r="2588" spans="1:18" s="51" customFormat="1" ht="12.75" hidden="1" customHeight="1">
      <c r="A2588" s="573"/>
      <c r="B2588" s="62"/>
      <c r="C2588" s="62"/>
      <c r="D2588" s="62"/>
      <c r="J2588" s="62"/>
      <c r="R2588" s="573"/>
    </row>
    <row r="2589" spans="1:18" s="51" customFormat="1" ht="12.75" hidden="1" customHeight="1">
      <c r="A2589" s="573"/>
      <c r="B2589" s="62"/>
      <c r="C2589" s="62"/>
      <c r="D2589" s="62"/>
      <c r="J2589" s="62"/>
      <c r="R2589" s="573"/>
    </row>
    <row r="2590" spans="1:18" s="51" customFormat="1" ht="12.75" hidden="1" customHeight="1">
      <c r="A2590" s="573"/>
      <c r="B2590" s="62"/>
      <c r="C2590" s="62"/>
      <c r="D2590" s="62"/>
      <c r="J2590" s="62"/>
      <c r="R2590" s="573"/>
    </row>
    <row r="2591" spans="1:18" s="51" customFormat="1" ht="12.75" hidden="1" customHeight="1">
      <c r="A2591" s="573"/>
      <c r="B2591" s="62"/>
      <c r="C2591" s="62"/>
      <c r="D2591" s="62"/>
      <c r="J2591" s="62"/>
      <c r="R2591" s="573"/>
    </row>
    <row r="2592" spans="1:18" s="51" customFormat="1" ht="12.75" hidden="1" customHeight="1">
      <c r="A2592" s="573"/>
      <c r="B2592" s="62"/>
      <c r="C2592" s="62"/>
      <c r="D2592" s="62"/>
      <c r="J2592" s="62"/>
      <c r="R2592" s="573"/>
    </row>
    <row r="2593" spans="1:18" s="51" customFormat="1" ht="12.75" hidden="1" customHeight="1">
      <c r="A2593" s="573"/>
      <c r="B2593" s="62"/>
      <c r="C2593" s="62"/>
      <c r="D2593" s="62"/>
      <c r="J2593" s="62"/>
      <c r="R2593" s="573"/>
    </row>
    <row r="2594" spans="1:18" s="51" customFormat="1" ht="12.75" hidden="1" customHeight="1">
      <c r="A2594" s="573"/>
      <c r="B2594" s="62"/>
      <c r="C2594" s="62"/>
      <c r="D2594" s="62"/>
      <c r="J2594" s="62"/>
      <c r="R2594" s="573"/>
    </row>
    <row r="2595" spans="1:18" s="51" customFormat="1" ht="12.75" hidden="1" customHeight="1">
      <c r="A2595" s="573"/>
      <c r="B2595" s="62"/>
      <c r="C2595" s="62"/>
      <c r="D2595" s="62"/>
      <c r="J2595" s="62"/>
      <c r="R2595" s="573"/>
    </row>
    <row r="2596" spans="1:18" s="51" customFormat="1" ht="12.75" hidden="1" customHeight="1">
      <c r="A2596" s="573"/>
      <c r="B2596" s="62"/>
      <c r="C2596" s="62"/>
      <c r="D2596" s="62"/>
      <c r="J2596" s="62"/>
      <c r="R2596" s="573"/>
    </row>
    <row r="2597" spans="1:18" s="51" customFormat="1" ht="12.75" hidden="1" customHeight="1">
      <c r="A2597" s="573"/>
      <c r="B2597" s="62"/>
      <c r="C2597" s="62"/>
      <c r="D2597" s="62"/>
      <c r="J2597" s="62"/>
      <c r="R2597" s="573"/>
    </row>
    <row r="2598" spans="1:18" s="51" customFormat="1" ht="12.75" hidden="1" customHeight="1">
      <c r="A2598" s="573"/>
      <c r="B2598" s="62"/>
      <c r="C2598" s="62"/>
      <c r="D2598" s="62"/>
      <c r="J2598" s="62"/>
      <c r="R2598" s="573"/>
    </row>
    <row r="2599" spans="1:18" s="51" customFormat="1" ht="12.75" hidden="1" customHeight="1">
      <c r="A2599" s="573"/>
      <c r="B2599" s="62"/>
      <c r="C2599" s="62"/>
      <c r="D2599" s="62"/>
      <c r="J2599" s="62"/>
      <c r="R2599" s="573"/>
    </row>
    <row r="2600" spans="1:18" s="51" customFormat="1" ht="12.75" hidden="1" customHeight="1">
      <c r="A2600" s="573"/>
      <c r="B2600" s="62"/>
      <c r="C2600" s="62"/>
      <c r="D2600" s="62"/>
      <c r="J2600" s="62"/>
      <c r="R2600" s="573"/>
    </row>
    <row r="2601" spans="1:18" s="51" customFormat="1" ht="12.75" hidden="1" customHeight="1">
      <c r="A2601" s="573"/>
      <c r="B2601" s="62"/>
      <c r="C2601" s="62"/>
      <c r="D2601" s="62"/>
      <c r="J2601" s="62"/>
      <c r="R2601" s="573"/>
    </row>
    <row r="2602" spans="1:18" s="51" customFormat="1" ht="12.75" hidden="1" customHeight="1">
      <c r="A2602" s="573"/>
      <c r="B2602" s="62"/>
      <c r="C2602" s="62"/>
      <c r="D2602" s="62"/>
      <c r="J2602" s="62"/>
      <c r="R2602" s="573"/>
    </row>
    <row r="2603" spans="1:18" s="51" customFormat="1" ht="12.75" hidden="1" customHeight="1">
      <c r="A2603" s="573"/>
      <c r="B2603" s="62"/>
      <c r="C2603" s="62"/>
      <c r="D2603" s="62"/>
      <c r="J2603" s="62"/>
      <c r="R2603" s="573"/>
    </row>
    <row r="2604" spans="1:18" s="51" customFormat="1" ht="12.75" hidden="1" customHeight="1">
      <c r="A2604" s="573"/>
      <c r="B2604" s="62"/>
      <c r="C2604" s="62"/>
      <c r="D2604" s="62"/>
      <c r="J2604" s="62"/>
      <c r="R2604" s="573"/>
    </row>
    <row r="2605" spans="1:18" s="51" customFormat="1" ht="12.75" hidden="1" customHeight="1">
      <c r="A2605" s="573"/>
      <c r="B2605" s="62"/>
      <c r="C2605" s="62"/>
      <c r="D2605" s="62"/>
      <c r="J2605" s="62"/>
      <c r="R2605" s="573"/>
    </row>
    <row r="2606" spans="1:18" s="51" customFormat="1" ht="12.75" hidden="1" customHeight="1">
      <c r="A2606" s="573"/>
      <c r="B2606" s="62"/>
      <c r="C2606" s="62"/>
      <c r="D2606" s="62"/>
      <c r="J2606" s="62"/>
      <c r="R2606" s="573"/>
    </row>
    <row r="2607" spans="1:18" s="51" customFormat="1" ht="12.75" hidden="1" customHeight="1">
      <c r="A2607" s="573"/>
      <c r="B2607" s="62"/>
      <c r="C2607" s="62"/>
      <c r="D2607" s="62"/>
      <c r="J2607" s="62"/>
      <c r="R2607" s="573"/>
    </row>
    <row r="2608" spans="1:18" s="51" customFormat="1" ht="12.75" hidden="1" customHeight="1">
      <c r="A2608" s="573"/>
      <c r="B2608" s="62"/>
      <c r="C2608" s="62"/>
      <c r="D2608" s="62"/>
      <c r="J2608" s="62"/>
      <c r="R2608" s="573"/>
    </row>
    <row r="2609" spans="1:18" s="51" customFormat="1" ht="12.75" hidden="1" customHeight="1">
      <c r="A2609" s="573"/>
      <c r="B2609" s="62"/>
      <c r="C2609" s="62"/>
      <c r="D2609" s="62"/>
      <c r="J2609" s="62"/>
      <c r="R2609" s="573"/>
    </row>
    <row r="2610" spans="1:18" s="51" customFormat="1" ht="12.75" hidden="1" customHeight="1">
      <c r="A2610" s="573"/>
      <c r="B2610" s="62"/>
      <c r="C2610" s="62"/>
      <c r="D2610" s="62"/>
      <c r="J2610" s="62"/>
      <c r="R2610" s="573"/>
    </row>
    <row r="2611" spans="1:18" s="51" customFormat="1" ht="12.75" hidden="1" customHeight="1">
      <c r="A2611" s="573"/>
      <c r="B2611" s="62"/>
      <c r="C2611" s="62"/>
      <c r="D2611" s="62"/>
      <c r="J2611" s="62"/>
      <c r="R2611" s="573"/>
    </row>
    <row r="2612" spans="1:18" s="51" customFormat="1" ht="12.75" hidden="1" customHeight="1">
      <c r="A2612" s="573"/>
      <c r="B2612" s="62"/>
      <c r="C2612" s="62"/>
      <c r="D2612" s="62"/>
      <c r="J2612" s="62"/>
      <c r="R2612" s="573"/>
    </row>
    <row r="2613" spans="1:18" s="51" customFormat="1" ht="12.75" hidden="1" customHeight="1">
      <c r="A2613" s="573"/>
      <c r="B2613" s="62"/>
      <c r="C2613" s="62"/>
      <c r="D2613" s="62"/>
      <c r="J2613" s="62"/>
      <c r="R2613" s="573"/>
    </row>
    <row r="2614" spans="1:18" s="51" customFormat="1" ht="12.75" hidden="1" customHeight="1">
      <c r="A2614" s="573"/>
      <c r="B2614" s="62"/>
      <c r="C2614" s="62"/>
      <c r="D2614" s="62"/>
      <c r="J2614" s="62"/>
      <c r="R2614" s="573"/>
    </row>
    <row r="2615" spans="1:18" s="51" customFormat="1" ht="12.75" hidden="1" customHeight="1">
      <c r="A2615" s="573"/>
      <c r="B2615" s="62"/>
      <c r="C2615" s="62"/>
      <c r="D2615" s="62"/>
      <c r="J2615" s="62"/>
      <c r="R2615" s="573"/>
    </row>
    <row r="2616" spans="1:18" s="51" customFormat="1" ht="12.75" hidden="1" customHeight="1">
      <c r="A2616" s="573"/>
      <c r="B2616" s="62"/>
      <c r="C2616" s="62"/>
      <c r="D2616" s="62"/>
      <c r="J2616" s="62"/>
      <c r="R2616" s="573"/>
    </row>
    <row r="2617" spans="1:18" s="51" customFormat="1" ht="12.75" hidden="1" customHeight="1">
      <c r="A2617" s="573"/>
      <c r="B2617" s="62"/>
      <c r="C2617" s="62"/>
      <c r="D2617" s="62"/>
      <c r="J2617" s="62"/>
      <c r="R2617" s="573"/>
    </row>
    <row r="2618" spans="1:18" s="51" customFormat="1" ht="12.75" hidden="1" customHeight="1">
      <c r="A2618" s="573"/>
      <c r="B2618" s="62"/>
      <c r="C2618" s="62"/>
      <c r="D2618" s="62"/>
      <c r="J2618" s="62"/>
      <c r="R2618" s="573"/>
    </row>
    <row r="2619" spans="1:18" s="51" customFormat="1" ht="12.75" hidden="1" customHeight="1">
      <c r="A2619" s="573"/>
      <c r="B2619" s="62"/>
      <c r="C2619" s="62"/>
      <c r="D2619" s="62"/>
      <c r="J2619" s="62"/>
      <c r="R2619" s="573"/>
    </row>
    <row r="2620" spans="1:18" s="51" customFormat="1" ht="12.75" hidden="1" customHeight="1">
      <c r="A2620" s="573"/>
      <c r="B2620" s="62"/>
      <c r="C2620" s="62"/>
      <c r="D2620" s="62"/>
      <c r="J2620" s="62"/>
      <c r="R2620" s="573"/>
    </row>
    <row r="2621" spans="1:18" s="51" customFormat="1" ht="12.75" hidden="1" customHeight="1">
      <c r="A2621" s="573"/>
      <c r="B2621" s="62"/>
      <c r="C2621" s="62"/>
      <c r="D2621" s="62"/>
      <c r="J2621" s="62"/>
      <c r="R2621" s="573"/>
    </row>
    <row r="2622" spans="1:18" s="51" customFormat="1" ht="12.75" hidden="1" customHeight="1">
      <c r="A2622" s="573"/>
      <c r="B2622" s="62"/>
      <c r="C2622" s="62"/>
      <c r="D2622" s="62"/>
      <c r="J2622" s="62"/>
      <c r="R2622" s="573"/>
    </row>
    <row r="2623" spans="1:18" s="51" customFormat="1" ht="12.75" hidden="1" customHeight="1">
      <c r="A2623" s="573"/>
      <c r="B2623" s="62"/>
      <c r="C2623" s="62"/>
      <c r="D2623" s="62"/>
      <c r="J2623" s="62"/>
      <c r="R2623" s="573"/>
    </row>
    <row r="2624" spans="1:18" s="51" customFormat="1" ht="12.75" hidden="1" customHeight="1">
      <c r="A2624" s="573"/>
      <c r="B2624" s="62"/>
      <c r="C2624" s="62"/>
      <c r="D2624" s="62"/>
      <c r="J2624" s="62"/>
      <c r="R2624" s="573"/>
    </row>
    <row r="2625" spans="1:18" s="51" customFormat="1" ht="12.75" hidden="1" customHeight="1">
      <c r="A2625" s="573"/>
      <c r="B2625" s="62"/>
      <c r="C2625" s="62"/>
      <c r="D2625" s="62"/>
      <c r="J2625" s="62"/>
      <c r="R2625" s="573"/>
    </row>
    <row r="2626" spans="1:18" s="51" customFormat="1" ht="12.75" hidden="1" customHeight="1">
      <c r="A2626" s="573"/>
      <c r="B2626" s="62"/>
      <c r="C2626" s="62"/>
      <c r="D2626" s="62"/>
      <c r="J2626" s="62"/>
      <c r="R2626" s="573"/>
    </row>
    <row r="2627" spans="1:18" s="51" customFormat="1" ht="12.75" hidden="1" customHeight="1">
      <c r="A2627" s="573"/>
      <c r="B2627" s="62"/>
      <c r="C2627" s="62"/>
      <c r="D2627" s="62"/>
      <c r="J2627" s="62"/>
      <c r="R2627" s="573"/>
    </row>
    <row r="2628" spans="1:18" s="51" customFormat="1" ht="12.75" hidden="1" customHeight="1">
      <c r="A2628" s="573"/>
      <c r="B2628" s="62"/>
      <c r="C2628" s="62"/>
      <c r="D2628" s="62"/>
      <c r="J2628" s="62"/>
      <c r="R2628" s="573"/>
    </row>
    <row r="2629" spans="1:18" s="51" customFormat="1" ht="12.75" hidden="1" customHeight="1">
      <c r="A2629" s="573"/>
      <c r="B2629" s="62"/>
      <c r="C2629" s="62"/>
      <c r="D2629" s="62"/>
      <c r="J2629" s="62"/>
      <c r="R2629" s="573"/>
    </row>
    <row r="2630" spans="1:18" s="51" customFormat="1" ht="12.75" hidden="1" customHeight="1">
      <c r="A2630" s="573"/>
      <c r="B2630" s="62"/>
      <c r="C2630" s="62"/>
      <c r="D2630" s="62"/>
      <c r="J2630" s="62"/>
      <c r="R2630" s="573"/>
    </row>
    <row r="2631" spans="1:18" s="51" customFormat="1" ht="12.75" hidden="1" customHeight="1">
      <c r="A2631" s="573"/>
      <c r="B2631" s="62"/>
      <c r="C2631" s="62"/>
      <c r="D2631" s="62"/>
      <c r="J2631" s="62"/>
      <c r="R2631" s="573"/>
    </row>
    <row r="2632" spans="1:18" s="51" customFormat="1" ht="12.75" hidden="1" customHeight="1">
      <c r="A2632" s="573"/>
      <c r="B2632" s="62"/>
      <c r="C2632" s="62"/>
      <c r="D2632" s="62"/>
      <c r="J2632" s="62"/>
      <c r="R2632" s="573"/>
    </row>
    <row r="2633" spans="1:18" s="51" customFormat="1" ht="12.75" hidden="1" customHeight="1">
      <c r="A2633" s="573"/>
      <c r="B2633" s="62"/>
      <c r="C2633" s="62"/>
      <c r="D2633" s="62"/>
      <c r="J2633" s="62"/>
      <c r="R2633" s="573"/>
    </row>
    <row r="2634" spans="1:18" s="51" customFormat="1" ht="12.75" hidden="1" customHeight="1">
      <c r="A2634" s="573"/>
      <c r="B2634" s="62"/>
      <c r="C2634" s="62"/>
      <c r="D2634" s="62"/>
      <c r="J2634" s="62"/>
      <c r="R2634" s="573"/>
    </row>
    <row r="2635" spans="1:18" s="51" customFormat="1" ht="12.75" hidden="1" customHeight="1">
      <c r="A2635" s="573"/>
      <c r="B2635" s="62"/>
      <c r="C2635" s="62"/>
      <c r="D2635" s="62"/>
      <c r="J2635" s="62"/>
      <c r="R2635" s="573"/>
    </row>
    <row r="2636" spans="1:18" s="51" customFormat="1" ht="12.75" hidden="1" customHeight="1">
      <c r="A2636" s="573"/>
      <c r="B2636" s="62"/>
      <c r="C2636" s="62"/>
      <c r="D2636" s="62"/>
      <c r="J2636" s="62"/>
      <c r="R2636" s="573"/>
    </row>
    <row r="2637" spans="1:18" s="51" customFormat="1" ht="12.75" hidden="1" customHeight="1">
      <c r="A2637" s="573"/>
      <c r="B2637" s="62"/>
      <c r="C2637" s="62"/>
      <c r="D2637" s="62"/>
      <c r="J2637" s="62"/>
      <c r="R2637" s="573"/>
    </row>
    <row r="2638" spans="1:18" s="51" customFormat="1" ht="12.75" hidden="1" customHeight="1">
      <c r="A2638" s="573"/>
      <c r="B2638" s="62"/>
      <c r="C2638" s="62"/>
      <c r="D2638" s="62"/>
      <c r="J2638" s="62"/>
      <c r="R2638" s="573"/>
    </row>
    <row r="2639" spans="1:18" s="51" customFormat="1" ht="12.75" hidden="1" customHeight="1">
      <c r="A2639" s="573"/>
      <c r="B2639" s="62"/>
      <c r="C2639" s="62"/>
      <c r="D2639" s="62"/>
      <c r="J2639" s="62"/>
      <c r="R2639" s="573"/>
    </row>
    <row r="2640" spans="1:18" s="51" customFormat="1" ht="12.75" hidden="1" customHeight="1">
      <c r="A2640" s="573"/>
      <c r="B2640" s="62"/>
      <c r="C2640" s="62"/>
      <c r="D2640" s="62"/>
      <c r="J2640" s="62"/>
      <c r="R2640" s="573"/>
    </row>
    <row r="2641" spans="1:18" s="51" customFormat="1" ht="12.75" hidden="1" customHeight="1">
      <c r="A2641" s="573"/>
      <c r="B2641" s="62"/>
      <c r="C2641" s="62"/>
      <c r="D2641" s="62"/>
      <c r="J2641" s="62"/>
      <c r="R2641" s="573"/>
    </row>
    <row r="2642" spans="1:18" s="51" customFormat="1" ht="12.75" hidden="1" customHeight="1">
      <c r="A2642" s="573"/>
      <c r="B2642" s="62"/>
      <c r="C2642" s="62"/>
      <c r="D2642" s="62"/>
      <c r="J2642" s="62"/>
      <c r="R2642" s="573"/>
    </row>
    <row r="2643" spans="1:18" s="51" customFormat="1" ht="12.75" hidden="1" customHeight="1">
      <c r="A2643" s="573"/>
      <c r="B2643" s="62"/>
      <c r="C2643" s="62"/>
      <c r="D2643" s="62"/>
      <c r="J2643" s="62"/>
      <c r="R2643" s="573"/>
    </row>
    <row r="2644" spans="1:18" s="51" customFormat="1" ht="12.75" hidden="1" customHeight="1">
      <c r="A2644" s="573"/>
      <c r="B2644" s="62"/>
      <c r="C2644" s="62"/>
      <c r="D2644" s="62"/>
      <c r="J2644" s="62"/>
      <c r="R2644" s="573"/>
    </row>
    <row r="2645" spans="1:18" s="51" customFormat="1" ht="12.75" hidden="1" customHeight="1">
      <c r="A2645" s="573"/>
      <c r="B2645" s="62"/>
      <c r="C2645" s="62"/>
      <c r="D2645" s="62"/>
      <c r="J2645" s="62"/>
      <c r="R2645" s="573"/>
    </row>
    <row r="2646" spans="1:18" s="51" customFormat="1" ht="12.75" hidden="1" customHeight="1">
      <c r="A2646" s="573"/>
      <c r="B2646" s="62"/>
      <c r="C2646" s="62"/>
      <c r="D2646" s="62"/>
      <c r="J2646" s="62"/>
      <c r="R2646" s="573"/>
    </row>
    <row r="2647" spans="1:18" s="51" customFormat="1" ht="12.75" hidden="1" customHeight="1">
      <c r="A2647" s="573"/>
      <c r="B2647" s="62"/>
      <c r="C2647" s="62"/>
      <c r="D2647" s="62"/>
      <c r="J2647" s="62"/>
      <c r="R2647" s="573"/>
    </row>
    <row r="2648" spans="1:18" s="51" customFormat="1" ht="12.75" hidden="1" customHeight="1">
      <c r="A2648" s="573"/>
      <c r="B2648" s="62"/>
      <c r="C2648" s="62"/>
      <c r="D2648" s="62"/>
      <c r="J2648" s="62"/>
      <c r="R2648" s="573"/>
    </row>
    <row r="2649" spans="1:18" s="51" customFormat="1" ht="12.75" hidden="1" customHeight="1">
      <c r="A2649" s="573"/>
      <c r="B2649" s="62"/>
      <c r="C2649" s="62"/>
      <c r="D2649" s="62"/>
      <c r="J2649" s="62"/>
      <c r="R2649" s="573"/>
    </row>
    <row r="2650" spans="1:18" s="51" customFormat="1" ht="12.75" hidden="1" customHeight="1">
      <c r="A2650" s="573"/>
      <c r="B2650" s="62"/>
      <c r="C2650" s="62"/>
      <c r="D2650" s="62"/>
      <c r="J2650" s="62"/>
      <c r="R2650" s="573"/>
    </row>
    <row r="2651" spans="1:18" s="51" customFormat="1" ht="12.75" hidden="1" customHeight="1">
      <c r="A2651" s="573"/>
      <c r="B2651" s="62"/>
      <c r="C2651" s="62"/>
      <c r="D2651" s="62"/>
      <c r="J2651" s="62"/>
      <c r="R2651" s="573"/>
    </row>
    <row r="2652" spans="1:18" s="51" customFormat="1" ht="12.75" hidden="1" customHeight="1">
      <c r="A2652" s="573"/>
      <c r="B2652" s="62"/>
      <c r="C2652" s="62"/>
      <c r="D2652" s="62"/>
      <c r="J2652" s="62"/>
      <c r="R2652" s="573"/>
    </row>
    <row r="2653" spans="1:18" s="51" customFormat="1" ht="12.75" hidden="1" customHeight="1">
      <c r="A2653" s="573"/>
      <c r="B2653" s="62"/>
      <c r="C2653" s="62"/>
      <c r="D2653" s="62"/>
      <c r="J2653" s="62"/>
      <c r="R2653" s="573"/>
    </row>
    <row r="2654" spans="1:18" s="51" customFormat="1" ht="12.75" hidden="1" customHeight="1">
      <c r="A2654" s="573"/>
      <c r="B2654" s="62"/>
      <c r="C2654" s="62"/>
      <c r="D2654" s="62"/>
      <c r="J2654" s="62"/>
      <c r="R2654" s="573"/>
    </row>
    <row r="2655" spans="1:18" s="51" customFormat="1" ht="12.75" hidden="1" customHeight="1">
      <c r="A2655" s="573"/>
      <c r="B2655" s="62"/>
      <c r="C2655" s="62"/>
      <c r="D2655" s="62"/>
      <c r="J2655" s="62"/>
      <c r="R2655" s="573"/>
    </row>
    <row r="2656" spans="1:18" s="51" customFormat="1" ht="12.75" hidden="1" customHeight="1">
      <c r="A2656" s="573"/>
      <c r="B2656" s="62"/>
      <c r="C2656" s="62"/>
      <c r="D2656" s="62"/>
      <c r="J2656" s="62"/>
      <c r="R2656" s="573"/>
    </row>
    <row r="2657" spans="1:18" s="51" customFormat="1" ht="12.75" hidden="1" customHeight="1">
      <c r="A2657" s="573"/>
      <c r="B2657" s="62"/>
      <c r="C2657" s="62"/>
      <c r="D2657" s="62"/>
      <c r="J2657" s="62"/>
      <c r="R2657" s="573"/>
    </row>
    <row r="2658" spans="1:18" s="51" customFormat="1" ht="12.75" hidden="1" customHeight="1">
      <c r="A2658" s="573"/>
      <c r="B2658" s="62"/>
      <c r="C2658" s="62"/>
      <c r="D2658" s="62"/>
      <c r="J2658" s="62"/>
      <c r="R2658" s="573"/>
    </row>
    <row r="2659" spans="1:18" s="51" customFormat="1" ht="12.75" hidden="1" customHeight="1">
      <c r="A2659" s="573"/>
      <c r="B2659" s="62"/>
      <c r="C2659" s="62"/>
      <c r="D2659" s="62"/>
      <c r="J2659" s="62"/>
      <c r="R2659" s="573"/>
    </row>
    <row r="2660" spans="1:18" s="51" customFormat="1" ht="12.75" hidden="1" customHeight="1">
      <c r="A2660" s="573"/>
      <c r="B2660" s="62"/>
      <c r="C2660" s="62"/>
      <c r="D2660" s="62"/>
      <c r="J2660" s="62"/>
      <c r="R2660" s="573"/>
    </row>
    <row r="2661" spans="1:18" s="51" customFormat="1" ht="12.75" hidden="1" customHeight="1">
      <c r="A2661" s="573"/>
      <c r="B2661" s="62"/>
      <c r="C2661" s="62"/>
      <c r="D2661" s="62"/>
      <c r="J2661" s="62"/>
      <c r="R2661" s="573"/>
    </row>
    <row r="2662" spans="1:18" s="51" customFormat="1" ht="12.75" hidden="1" customHeight="1">
      <c r="A2662" s="573"/>
      <c r="B2662" s="62"/>
      <c r="C2662" s="62"/>
      <c r="D2662" s="62"/>
      <c r="J2662" s="62"/>
      <c r="R2662" s="573"/>
    </row>
    <row r="2663" spans="1:18" s="51" customFormat="1" ht="12.75" hidden="1" customHeight="1">
      <c r="A2663" s="573"/>
      <c r="B2663" s="62"/>
      <c r="C2663" s="62"/>
      <c r="D2663" s="62"/>
      <c r="J2663" s="62"/>
      <c r="R2663" s="573"/>
    </row>
    <row r="2664" spans="1:18" s="51" customFormat="1" ht="12.75" hidden="1" customHeight="1">
      <c r="A2664" s="573"/>
      <c r="B2664" s="62"/>
      <c r="C2664" s="62"/>
      <c r="D2664" s="62"/>
      <c r="J2664" s="62"/>
      <c r="R2664" s="573"/>
    </row>
    <row r="2665" spans="1:18" s="51" customFormat="1" ht="12.75" hidden="1" customHeight="1">
      <c r="A2665" s="573"/>
      <c r="B2665" s="62"/>
      <c r="C2665" s="62"/>
      <c r="D2665" s="62"/>
      <c r="J2665" s="62"/>
      <c r="R2665" s="573"/>
    </row>
    <row r="2666" spans="1:18" s="51" customFormat="1" ht="12.75" hidden="1" customHeight="1">
      <c r="A2666" s="573"/>
      <c r="B2666" s="62"/>
      <c r="C2666" s="62"/>
      <c r="D2666" s="62"/>
      <c r="J2666" s="62"/>
      <c r="R2666" s="573"/>
    </row>
    <row r="2667" spans="1:18" s="51" customFormat="1" ht="12.75" hidden="1" customHeight="1">
      <c r="A2667" s="573"/>
      <c r="B2667" s="62"/>
      <c r="C2667" s="62"/>
      <c r="D2667" s="62"/>
      <c r="J2667" s="62"/>
      <c r="R2667" s="573"/>
    </row>
    <row r="2668" spans="1:18" s="51" customFormat="1" ht="12.75" hidden="1" customHeight="1">
      <c r="A2668" s="573"/>
      <c r="B2668" s="62"/>
      <c r="C2668" s="62"/>
      <c r="D2668" s="62"/>
      <c r="J2668" s="62"/>
      <c r="R2668" s="573"/>
    </row>
    <row r="2669" spans="1:18" s="51" customFormat="1" ht="12.75" hidden="1" customHeight="1">
      <c r="A2669" s="573"/>
      <c r="B2669" s="62"/>
      <c r="C2669" s="62"/>
      <c r="D2669" s="62"/>
      <c r="J2669" s="62"/>
      <c r="R2669" s="573"/>
    </row>
    <row r="2670" spans="1:18" s="51" customFormat="1" ht="12.75" hidden="1" customHeight="1">
      <c r="A2670" s="573"/>
      <c r="B2670" s="62"/>
      <c r="C2670" s="62"/>
      <c r="D2670" s="62"/>
      <c r="J2670" s="62"/>
      <c r="R2670" s="573"/>
    </row>
    <row r="2671" spans="1:18" s="51" customFormat="1" ht="12.75" hidden="1" customHeight="1">
      <c r="A2671" s="573"/>
      <c r="B2671" s="62"/>
      <c r="C2671" s="62"/>
      <c r="D2671" s="62"/>
      <c r="J2671" s="62"/>
      <c r="R2671" s="573"/>
    </row>
    <row r="2672" spans="1:18" s="51" customFormat="1" ht="12.75" hidden="1" customHeight="1">
      <c r="A2672" s="573"/>
      <c r="B2672" s="62"/>
      <c r="C2672" s="62"/>
      <c r="D2672" s="62"/>
      <c r="J2672" s="62"/>
      <c r="R2672" s="573"/>
    </row>
    <row r="2673" spans="1:18" s="51" customFormat="1" ht="12.75" hidden="1" customHeight="1">
      <c r="A2673" s="573"/>
      <c r="B2673" s="62"/>
      <c r="C2673" s="62"/>
      <c r="D2673" s="62"/>
      <c r="J2673" s="62"/>
      <c r="R2673" s="573"/>
    </row>
    <row r="2674" spans="1:18" s="51" customFormat="1" ht="12.75" hidden="1" customHeight="1">
      <c r="A2674" s="573"/>
      <c r="B2674" s="62"/>
      <c r="C2674" s="62"/>
      <c r="D2674" s="62"/>
      <c r="J2674" s="62"/>
      <c r="R2674" s="573"/>
    </row>
    <row r="2675" spans="1:18" s="51" customFormat="1" ht="12.75" hidden="1" customHeight="1">
      <c r="A2675" s="573"/>
      <c r="B2675" s="62"/>
      <c r="C2675" s="62"/>
      <c r="D2675" s="62"/>
      <c r="J2675" s="62"/>
      <c r="R2675" s="573"/>
    </row>
    <row r="2676" spans="1:18" s="51" customFormat="1" ht="12.75" hidden="1" customHeight="1">
      <c r="A2676" s="573"/>
      <c r="B2676" s="62"/>
      <c r="C2676" s="62"/>
      <c r="D2676" s="62"/>
      <c r="J2676" s="62"/>
      <c r="R2676" s="573"/>
    </row>
    <row r="2677" spans="1:18" s="51" customFormat="1" ht="12.75" hidden="1" customHeight="1">
      <c r="A2677" s="573"/>
      <c r="B2677" s="62"/>
      <c r="C2677" s="62"/>
      <c r="D2677" s="62"/>
      <c r="J2677" s="62"/>
      <c r="R2677" s="573"/>
    </row>
    <row r="2678" spans="1:18" s="51" customFormat="1" ht="12.75" hidden="1" customHeight="1">
      <c r="A2678" s="573"/>
      <c r="B2678" s="62"/>
      <c r="C2678" s="62"/>
      <c r="D2678" s="62"/>
      <c r="J2678" s="62"/>
      <c r="R2678" s="573"/>
    </row>
    <row r="2679" spans="1:18" s="51" customFormat="1" ht="12.75" hidden="1" customHeight="1">
      <c r="A2679" s="573"/>
      <c r="B2679" s="62"/>
      <c r="C2679" s="62"/>
      <c r="D2679" s="62"/>
      <c r="J2679" s="62"/>
      <c r="R2679" s="573"/>
    </row>
    <row r="2680" spans="1:18" s="51" customFormat="1" ht="12.75" hidden="1" customHeight="1">
      <c r="A2680" s="573"/>
      <c r="B2680" s="62"/>
      <c r="C2680" s="62"/>
      <c r="D2680" s="62"/>
      <c r="J2680" s="62"/>
      <c r="R2680" s="573"/>
    </row>
    <row r="2681" spans="1:18" s="51" customFormat="1" ht="12.75" hidden="1" customHeight="1">
      <c r="A2681" s="573"/>
      <c r="B2681" s="62"/>
      <c r="C2681" s="62"/>
      <c r="D2681" s="62"/>
      <c r="J2681" s="62"/>
      <c r="R2681" s="573"/>
    </row>
    <row r="2682" spans="1:18" s="51" customFormat="1" ht="12.75" hidden="1" customHeight="1">
      <c r="A2682" s="573"/>
      <c r="B2682" s="62"/>
      <c r="C2682" s="62"/>
      <c r="D2682" s="62"/>
      <c r="J2682" s="62"/>
      <c r="R2682" s="573"/>
    </row>
    <row r="2683" spans="1:18" s="51" customFormat="1" ht="12.75" hidden="1" customHeight="1">
      <c r="A2683" s="573"/>
      <c r="B2683" s="62"/>
      <c r="C2683" s="62"/>
      <c r="D2683" s="62"/>
      <c r="J2683" s="62"/>
      <c r="R2683" s="573"/>
    </row>
    <row r="2684" spans="1:18" s="51" customFormat="1" ht="12.75" hidden="1" customHeight="1">
      <c r="A2684" s="573"/>
      <c r="B2684" s="62"/>
      <c r="C2684" s="62"/>
      <c r="D2684" s="62"/>
      <c r="J2684" s="62"/>
      <c r="R2684" s="573"/>
    </row>
    <row r="2685" spans="1:18" s="51" customFormat="1" ht="12.75" hidden="1" customHeight="1">
      <c r="A2685" s="573"/>
      <c r="B2685" s="62"/>
      <c r="C2685" s="62"/>
      <c r="D2685" s="62"/>
      <c r="J2685" s="62"/>
      <c r="R2685" s="573"/>
    </row>
    <row r="2686" spans="1:18" s="51" customFormat="1" ht="12.75" hidden="1" customHeight="1">
      <c r="A2686" s="573"/>
      <c r="B2686" s="62"/>
      <c r="C2686" s="62"/>
      <c r="D2686" s="62"/>
      <c r="J2686" s="62"/>
      <c r="R2686" s="573"/>
    </row>
    <row r="2687" spans="1:18" s="51" customFormat="1" ht="12.75" hidden="1" customHeight="1">
      <c r="A2687" s="573"/>
      <c r="B2687" s="62"/>
      <c r="C2687" s="62"/>
      <c r="D2687" s="62"/>
      <c r="J2687" s="62"/>
      <c r="R2687" s="573"/>
    </row>
    <row r="2688" spans="1:18" s="51" customFormat="1" ht="12.75" hidden="1" customHeight="1">
      <c r="A2688" s="573"/>
      <c r="B2688" s="62"/>
      <c r="C2688" s="62"/>
      <c r="D2688" s="62"/>
      <c r="J2688" s="62"/>
      <c r="R2688" s="573"/>
    </row>
    <row r="2689" spans="1:18" s="51" customFormat="1" ht="12.75" hidden="1" customHeight="1">
      <c r="A2689" s="573"/>
      <c r="B2689" s="62"/>
      <c r="C2689" s="62"/>
      <c r="D2689" s="62"/>
      <c r="J2689" s="62"/>
      <c r="R2689" s="573"/>
    </row>
    <row r="2690" spans="1:18" s="51" customFormat="1" ht="12.75" hidden="1" customHeight="1">
      <c r="A2690" s="573"/>
      <c r="B2690" s="62"/>
      <c r="C2690" s="62"/>
      <c r="D2690" s="62"/>
      <c r="J2690" s="62"/>
      <c r="R2690" s="573"/>
    </row>
    <row r="2691" spans="1:18" s="51" customFormat="1" ht="12.75" hidden="1" customHeight="1">
      <c r="A2691" s="573"/>
      <c r="B2691" s="62"/>
      <c r="C2691" s="62"/>
      <c r="D2691" s="62"/>
      <c r="J2691" s="62"/>
      <c r="R2691" s="573"/>
    </row>
    <row r="2692" spans="1:18" s="51" customFormat="1" ht="12.75" hidden="1" customHeight="1">
      <c r="A2692" s="573"/>
      <c r="B2692" s="62"/>
      <c r="C2692" s="62"/>
      <c r="D2692" s="62"/>
      <c r="J2692" s="62"/>
      <c r="R2692" s="573"/>
    </row>
    <row r="2693" spans="1:18" s="51" customFormat="1" ht="12.75" hidden="1" customHeight="1">
      <c r="A2693" s="573"/>
      <c r="B2693" s="62"/>
      <c r="C2693" s="62"/>
      <c r="D2693" s="62"/>
      <c r="J2693" s="62"/>
      <c r="R2693" s="573"/>
    </row>
    <row r="2694" spans="1:18" s="51" customFormat="1" ht="12.75" hidden="1" customHeight="1">
      <c r="A2694" s="573"/>
      <c r="B2694" s="62"/>
      <c r="C2694" s="62"/>
      <c r="D2694" s="62"/>
      <c r="J2694" s="62"/>
      <c r="R2694" s="573"/>
    </row>
    <row r="2695" spans="1:18" s="51" customFormat="1" ht="12.75" hidden="1" customHeight="1">
      <c r="A2695" s="573"/>
      <c r="B2695" s="62"/>
      <c r="C2695" s="62"/>
      <c r="D2695" s="62"/>
      <c r="J2695" s="62"/>
      <c r="R2695" s="573"/>
    </row>
    <row r="2696" spans="1:18" s="51" customFormat="1" ht="12.75" hidden="1" customHeight="1">
      <c r="A2696" s="573"/>
      <c r="B2696" s="62"/>
      <c r="C2696" s="62"/>
      <c r="D2696" s="62"/>
      <c r="J2696" s="62"/>
      <c r="R2696" s="573"/>
    </row>
    <row r="2697" spans="1:18" s="51" customFormat="1" ht="12.75" hidden="1" customHeight="1">
      <c r="A2697" s="573"/>
      <c r="B2697" s="62"/>
      <c r="C2697" s="62"/>
      <c r="D2697" s="62"/>
      <c r="J2697" s="62"/>
      <c r="R2697" s="573"/>
    </row>
    <row r="2698" spans="1:18" s="51" customFormat="1" ht="12.75" hidden="1" customHeight="1">
      <c r="A2698" s="573"/>
      <c r="B2698" s="62"/>
      <c r="C2698" s="62"/>
      <c r="D2698" s="62"/>
      <c r="J2698" s="62"/>
      <c r="R2698" s="573"/>
    </row>
    <row r="2699" spans="1:18" s="51" customFormat="1" ht="12.75" hidden="1" customHeight="1">
      <c r="A2699" s="573"/>
      <c r="B2699" s="62"/>
      <c r="C2699" s="62"/>
      <c r="D2699" s="62"/>
      <c r="J2699" s="62"/>
      <c r="R2699" s="573"/>
    </row>
    <row r="2700" spans="1:18" s="51" customFormat="1" ht="12.75" hidden="1" customHeight="1">
      <c r="A2700" s="573"/>
      <c r="B2700" s="62"/>
      <c r="C2700" s="62"/>
      <c r="D2700" s="62"/>
      <c r="J2700" s="62"/>
      <c r="R2700" s="573"/>
    </row>
    <row r="2701" spans="1:18" s="51" customFormat="1" ht="12.75" hidden="1" customHeight="1">
      <c r="A2701" s="573"/>
      <c r="B2701" s="62"/>
      <c r="C2701" s="62"/>
      <c r="D2701" s="62"/>
      <c r="J2701" s="62"/>
      <c r="R2701" s="573"/>
    </row>
    <row r="2702" spans="1:18" s="51" customFormat="1" ht="12.75" hidden="1" customHeight="1">
      <c r="A2702" s="573"/>
      <c r="B2702" s="62"/>
      <c r="C2702" s="62"/>
      <c r="D2702" s="62"/>
      <c r="J2702" s="62"/>
      <c r="R2702" s="573"/>
    </row>
    <row r="2703" spans="1:18" s="51" customFormat="1" ht="12.75" hidden="1" customHeight="1">
      <c r="A2703" s="573"/>
      <c r="B2703" s="62"/>
      <c r="C2703" s="62"/>
      <c r="D2703" s="62"/>
      <c r="J2703" s="62"/>
      <c r="R2703" s="573"/>
    </row>
    <row r="2704" spans="1:18" s="51" customFormat="1" ht="12.75" hidden="1" customHeight="1">
      <c r="A2704" s="573"/>
      <c r="B2704" s="62"/>
      <c r="C2704" s="62"/>
      <c r="D2704" s="62"/>
      <c r="J2704" s="62"/>
      <c r="R2704" s="573"/>
    </row>
    <row r="2705" spans="1:18" s="51" customFormat="1" ht="12.75" hidden="1" customHeight="1">
      <c r="A2705" s="573"/>
      <c r="B2705" s="62"/>
      <c r="C2705" s="62"/>
      <c r="D2705" s="62"/>
      <c r="J2705" s="62"/>
      <c r="R2705" s="573"/>
    </row>
    <row r="2706" spans="1:18" s="51" customFormat="1" ht="12.75" hidden="1" customHeight="1">
      <c r="A2706" s="573"/>
      <c r="B2706" s="62"/>
      <c r="C2706" s="62"/>
      <c r="D2706" s="62"/>
      <c r="J2706" s="62"/>
      <c r="R2706" s="573"/>
    </row>
    <row r="2707" spans="1:18" s="51" customFormat="1" ht="12.75" hidden="1" customHeight="1">
      <c r="A2707" s="573"/>
      <c r="B2707" s="62"/>
      <c r="C2707" s="62"/>
      <c r="D2707" s="62"/>
      <c r="J2707" s="62"/>
      <c r="R2707" s="573"/>
    </row>
    <row r="2708" spans="1:18" s="51" customFormat="1" ht="12.75" hidden="1" customHeight="1">
      <c r="A2708" s="573"/>
      <c r="B2708" s="62"/>
      <c r="C2708" s="62"/>
      <c r="D2708" s="62"/>
      <c r="J2708" s="62"/>
      <c r="R2708" s="573"/>
    </row>
    <row r="2709" spans="1:18" s="51" customFormat="1" ht="12.75" hidden="1" customHeight="1">
      <c r="A2709" s="573"/>
      <c r="B2709" s="62"/>
      <c r="C2709" s="62"/>
      <c r="D2709" s="62"/>
      <c r="J2709" s="62"/>
      <c r="R2709" s="573"/>
    </row>
    <row r="2710" spans="1:18" s="51" customFormat="1" ht="12.75" hidden="1" customHeight="1">
      <c r="A2710" s="573"/>
      <c r="B2710" s="62"/>
      <c r="C2710" s="62"/>
      <c r="D2710" s="62"/>
      <c r="J2710" s="62"/>
      <c r="R2710" s="573"/>
    </row>
    <row r="2711" spans="1:18" s="51" customFormat="1" ht="12.75" hidden="1" customHeight="1">
      <c r="A2711" s="573"/>
      <c r="B2711" s="62"/>
      <c r="C2711" s="62"/>
      <c r="D2711" s="62"/>
      <c r="J2711" s="62"/>
      <c r="R2711" s="573"/>
    </row>
    <row r="2712" spans="1:18" s="51" customFormat="1" ht="12.75" hidden="1" customHeight="1">
      <c r="A2712" s="573"/>
      <c r="B2712" s="62"/>
      <c r="C2712" s="62"/>
      <c r="D2712" s="62"/>
      <c r="J2712" s="62"/>
      <c r="R2712" s="573"/>
    </row>
    <row r="2713" spans="1:18" s="51" customFormat="1" ht="12.75" hidden="1" customHeight="1">
      <c r="A2713" s="573"/>
      <c r="B2713" s="62"/>
      <c r="C2713" s="62"/>
      <c r="D2713" s="62"/>
      <c r="J2713" s="62"/>
      <c r="R2713" s="573"/>
    </row>
    <row r="2714" spans="1:18" s="51" customFormat="1" ht="12.75" hidden="1" customHeight="1">
      <c r="A2714" s="573"/>
      <c r="B2714" s="62"/>
      <c r="C2714" s="62"/>
      <c r="D2714" s="62"/>
      <c r="J2714" s="62"/>
      <c r="R2714" s="573"/>
    </row>
    <row r="2715" spans="1:18" s="51" customFormat="1" ht="12.75" hidden="1" customHeight="1">
      <c r="A2715" s="573"/>
      <c r="B2715" s="62"/>
      <c r="C2715" s="62"/>
      <c r="D2715" s="62"/>
      <c r="J2715" s="62"/>
      <c r="R2715" s="573"/>
    </row>
    <row r="2716" spans="1:18" s="51" customFormat="1" ht="12.75" hidden="1" customHeight="1">
      <c r="A2716" s="573"/>
      <c r="B2716" s="62"/>
      <c r="C2716" s="62"/>
      <c r="D2716" s="62"/>
      <c r="J2716" s="62"/>
      <c r="R2716" s="573"/>
    </row>
    <row r="2717" spans="1:18" s="51" customFormat="1" ht="12.75" hidden="1" customHeight="1">
      <c r="A2717" s="573"/>
      <c r="B2717" s="62"/>
      <c r="C2717" s="62"/>
      <c r="D2717" s="62"/>
      <c r="J2717" s="62"/>
      <c r="R2717" s="573"/>
    </row>
    <row r="2718" spans="1:18" s="51" customFormat="1" ht="12.75" hidden="1" customHeight="1">
      <c r="A2718" s="573"/>
      <c r="B2718" s="62"/>
      <c r="C2718" s="62"/>
      <c r="D2718" s="62"/>
      <c r="J2718" s="62"/>
      <c r="R2718" s="573"/>
    </row>
    <row r="2719" spans="1:18" s="51" customFormat="1" ht="12.75" hidden="1" customHeight="1">
      <c r="A2719" s="573"/>
      <c r="B2719" s="62"/>
      <c r="C2719" s="62"/>
      <c r="D2719" s="62"/>
      <c r="J2719" s="62"/>
      <c r="R2719" s="573"/>
    </row>
    <row r="2720" spans="1:18" s="51" customFormat="1" ht="12.75" hidden="1" customHeight="1">
      <c r="A2720" s="573"/>
      <c r="B2720" s="62"/>
      <c r="C2720" s="62"/>
      <c r="D2720" s="62"/>
      <c r="J2720" s="62"/>
      <c r="R2720" s="573"/>
    </row>
    <row r="2721" spans="1:18" s="51" customFormat="1" ht="12.75" hidden="1" customHeight="1">
      <c r="A2721" s="573"/>
      <c r="B2721" s="62"/>
      <c r="C2721" s="62"/>
      <c r="D2721" s="62"/>
      <c r="J2721" s="62"/>
      <c r="R2721" s="573"/>
    </row>
    <row r="2722" spans="1:18" s="51" customFormat="1" ht="12.75" hidden="1" customHeight="1">
      <c r="A2722" s="573"/>
      <c r="B2722" s="62"/>
      <c r="C2722" s="62"/>
      <c r="D2722" s="62"/>
      <c r="J2722" s="62"/>
      <c r="R2722" s="573"/>
    </row>
    <row r="2723" spans="1:18" s="51" customFormat="1" ht="12.75" hidden="1" customHeight="1">
      <c r="A2723" s="573"/>
      <c r="B2723" s="62"/>
      <c r="C2723" s="62"/>
      <c r="D2723" s="62"/>
      <c r="J2723" s="62"/>
      <c r="R2723" s="573"/>
    </row>
    <row r="2724" spans="1:18" s="51" customFormat="1" ht="12.75" hidden="1" customHeight="1">
      <c r="A2724" s="573"/>
      <c r="B2724" s="62"/>
      <c r="C2724" s="62"/>
      <c r="D2724" s="62"/>
      <c r="J2724" s="62"/>
      <c r="R2724" s="573"/>
    </row>
    <row r="2725" spans="1:18" s="51" customFormat="1" ht="12.75" hidden="1" customHeight="1">
      <c r="A2725" s="573"/>
      <c r="B2725" s="62"/>
      <c r="C2725" s="62"/>
      <c r="D2725" s="62"/>
      <c r="J2725" s="62"/>
      <c r="R2725" s="573"/>
    </row>
    <row r="2726" spans="1:18" s="51" customFormat="1" ht="12.75" hidden="1" customHeight="1">
      <c r="A2726" s="573"/>
      <c r="B2726" s="62"/>
      <c r="C2726" s="62"/>
      <c r="D2726" s="62"/>
      <c r="J2726" s="62"/>
      <c r="R2726" s="573"/>
    </row>
    <row r="2727" spans="1:18" s="51" customFormat="1" ht="12.75" hidden="1" customHeight="1">
      <c r="A2727" s="573"/>
      <c r="B2727" s="62"/>
      <c r="C2727" s="62"/>
      <c r="D2727" s="62"/>
      <c r="J2727" s="62"/>
      <c r="R2727" s="573"/>
    </row>
    <row r="2728" spans="1:18" s="51" customFormat="1" ht="12.75" hidden="1" customHeight="1">
      <c r="A2728" s="573"/>
      <c r="B2728" s="62"/>
      <c r="C2728" s="62"/>
      <c r="D2728" s="62"/>
      <c r="J2728" s="62"/>
      <c r="R2728" s="573"/>
    </row>
    <row r="2729" spans="1:18" s="51" customFormat="1" ht="12.75" hidden="1" customHeight="1">
      <c r="A2729" s="573"/>
      <c r="B2729" s="62"/>
      <c r="C2729" s="62"/>
      <c r="D2729" s="62"/>
      <c r="J2729" s="62"/>
      <c r="R2729" s="573"/>
    </row>
    <row r="2730" spans="1:18" s="51" customFormat="1" ht="12.75" hidden="1" customHeight="1">
      <c r="A2730" s="573"/>
      <c r="B2730" s="62"/>
      <c r="C2730" s="62"/>
      <c r="D2730" s="62"/>
      <c r="J2730" s="62"/>
      <c r="R2730" s="573"/>
    </row>
    <row r="2731" spans="1:18" s="51" customFormat="1" ht="12.75" hidden="1" customHeight="1">
      <c r="A2731" s="573"/>
      <c r="B2731" s="62"/>
      <c r="C2731" s="62"/>
      <c r="D2731" s="62"/>
      <c r="J2731" s="62"/>
      <c r="R2731" s="573"/>
    </row>
    <row r="2732" spans="1:18" s="51" customFormat="1" ht="12.75" hidden="1" customHeight="1">
      <c r="A2732" s="573"/>
      <c r="B2732" s="62"/>
      <c r="C2732" s="62"/>
      <c r="D2732" s="62"/>
      <c r="J2732" s="62"/>
      <c r="R2732" s="573"/>
    </row>
    <row r="2733" spans="1:18" s="51" customFormat="1" ht="12.75" hidden="1" customHeight="1">
      <c r="A2733" s="573"/>
      <c r="B2733" s="62"/>
      <c r="C2733" s="62"/>
      <c r="D2733" s="62"/>
      <c r="J2733" s="62"/>
      <c r="R2733" s="573"/>
    </row>
    <row r="2734" spans="1:18" s="51" customFormat="1" ht="12.75" hidden="1" customHeight="1">
      <c r="A2734" s="573"/>
      <c r="B2734" s="62"/>
      <c r="C2734" s="62"/>
      <c r="D2734" s="62"/>
      <c r="J2734" s="62"/>
      <c r="R2734" s="573"/>
    </row>
    <row r="2735" spans="1:18" s="51" customFormat="1" ht="12.75" hidden="1" customHeight="1">
      <c r="A2735" s="573"/>
      <c r="B2735" s="62"/>
      <c r="C2735" s="62"/>
      <c r="D2735" s="62"/>
      <c r="J2735" s="62"/>
      <c r="R2735" s="573"/>
    </row>
    <row r="2736" spans="1:18" s="51" customFormat="1" ht="12.75" hidden="1" customHeight="1">
      <c r="A2736" s="573"/>
      <c r="B2736" s="62"/>
      <c r="C2736" s="62"/>
      <c r="D2736" s="62"/>
      <c r="J2736" s="62"/>
      <c r="R2736" s="573"/>
    </row>
    <row r="2737" spans="1:18" s="51" customFormat="1" ht="12.75" hidden="1" customHeight="1">
      <c r="A2737" s="573"/>
      <c r="B2737" s="62"/>
      <c r="C2737" s="62"/>
      <c r="D2737" s="62"/>
      <c r="J2737" s="62"/>
      <c r="R2737" s="573"/>
    </row>
    <row r="2738" spans="1:18" s="51" customFormat="1" ht="12.75" hidden="1" customHeight="1">
      <c r="A2738" s="573"/>
      <c r="B2738" s="62"/>
      <c r="C2738" s="62"/>
      <c r="D2738" s="62"/>
      <c r="J2738" s="62"/>
      <c r="R2738" s="573"/>
    </row>
    <row r="2739" spans="1:18" s="51" customFormat="1" ht="12.75" hidden="1" customHeight="1">
      <c r="A2739" s="573"/>
      <c r="B2739" s="62"/>
      <c r="C2739" s="62"/>
      <c r="D2739" s="62"/>
      <c r="J2739" s="62"/>
      <c r="R2739" s="573"/>
    </row>
    <row r="2740" spans="1:18" s="51" customFormat="1" ht="12.75" hidden="1" customHeight="1">
      <c r="A2740" s="573"/>
      <c r="B2740" s="62"/>
      <c r="C2740" s="62"/>
      <c r="D2740" s="62"/>
      <c r="J2740" s="62"/>
      <c r="R2740" s="573"/>
    </row>
    <row r="2741" spans="1:18" s="51" customFormat="1" ht="12.75" hidden="1" customHeight="1">
      <c r="A2741" s="573"/>
      <c r="B2741" s="62"/>
      <c r="C2741" s="62"/>
      <c r="D2741" s="62"/>
      <c r="J2741" s="62"/>
      <c r="R2741" s="573"/>
    </row>
    <row r="2742" spans="1:18" s="51" customFormat="1" ht="12.75" hidden="1" customHeight="1">
      <c r="A2742" s="573"/>
      <c r="B2742" s="62"/>
      <c r="C2742" s="62"/>
      <c r="D2742" s="62"/>
      <c r="J2742" s="62"/>
      <c r="R2742" s="573"/>
    </row>
    <row r="2743" spans="1:18" s="51" customFormat="1" ht="12.75" hidden="1" customHeight="1">
      <c r="A2743" s="573"/>
      <c r="B2743" s="62"/>
      <c r="C2743" s="62"/>
      <c r="D2743" s="62"/>
      <c r="J2743" s="62"/>
      <c r="R2743" s="573"/>
    </row>
    <row r="2744" spans="1:18" s="51" customFormat="1" ht="12.75" hidden="1" customHeight="1">
      <c r="A2744" s="573"/>
      <c r="B2744" s="62"/>
      <c r="C2744" s="62"/>
      <c r="D2744" s="62"/>
      <c r="J2744" s="62"/>
      <c r="R2744" s="573"/>
    </row>
    <row r="2745" spans="1:18" s="51" customFormat="1" ht="12.75" hidden="1" customHeight="1">
      <c r="A2745" s="573"/>
      <c r="B2745" s="62"/>
      <c r="C2745" s="62"/>
      <c r="D2745" s="62"/>
      <c r="J2745" s="62"/>
      <c r="R2745" s="573"/>
    </row>
    <row r="2746" spans="1:18" s="51" customFormat="1" ht="12.75" hidden="1" customHeight="1">
      <c r="A2746" s="573"/>
      <c r="B2746" s="62"/>
      <c r="C2746" s="62"/>
      <c r="D2746" s="62"/>
      <c r="J2746" s="62"/>
      <c r="R2746" s="573"/>
    </row>
    <row r="2747" spans="1:18" s="51" customFormat="1" ht="12.75" hidden="1" customHeight="1">
      <c r="A2747" s="573"/>
      <c r="B2747" s="62"/>
      <c r="C2747" s="62"/>
      <c r="D2747" s="62"/>
      <c r="J2747" s="62"/>
      <c r="R2747" s="573"/>
    </row>
    <row r="2748" spans="1:18" s="51" customFormat="1" ht="12.75" hidden="1" customHeight="1">
      <c r="A2748" s="573"/>
      <c r="B2748" s="62"/>
      <c r="C2748" s="62"/>
      <c r="D2748" s="62"/>
      <c r="J2748" s="62"/>
      <c r="R2748" s="573"/>
    </row>
    <row r="2749" spans="1:18" s="51" customFormat="1" ht="12.75" hidden="1" customHeight="1">
      <c r="A2749" s="573"/>
      <c r="B2749" s="62"/>
      <c r="C2749" s="62"/>
      <c r="D2749" s="62"/>
      <c r="J2749" s="62"/>
      <c r="R2749" s="573"/>
    </row>
    <row r="2750" spans="1:18" s="51" customFormat="1" ht="12.75" hidden="1" customHeight="1">
      <c r="A2750" s="573"/>
      <c r="B2750" s="62"/>
      <c r="C2750" s="62"/>
      <c r="D2750" s="62"/>
      <c r="J2750" s="62"/>
      <c r="R2750" s="573"/>
    </row>
    <row r="2751" spans="1:18" s="51" customFormat="1" ht="12.75" hidden="1" customHeight="1">
      <c r="A2751" s="573"/>
      <c r="B2751" s="62"/>
      <c r="C2751" s="62"/>
      <c r="D2751" s="62"/>
      <c r="J2751" s="62"/>
      <c r="R2751" s="573"/>
    </row>
    <row r="2752" spans="1:18" s="51" customFormat="1" ht="12.75" hidden="1" customHeight="1">
      <c r="A2752" s="573"/>
      <c r="B2752" s="62"/>
      <c r="C2752" s="62"/>
      <c r="D2752" s="62"/>
      <c r="J2752" s="62"/>
      <c r="R2752" s="573"/>
    </row>
    <row r="2753" spans="1:18" s="51" customFormat="1" ht="12.75" hidden="1" customHeight="1">
      <c r="A2753" s="573"/>
      <c r="B2753" s="62"/>
      <c r="C2753" s="62"/>
      <c r="D2753" s="62"/>
      <c r="J2753" s="62"/>
      <c r="R2753" s="573"/>
    </row>
    <row r="2754" spans="1:18" s="51" customFormat="1" ht="12.75" hidden="1" customHeight="1">
      <c r="A2754" s="573"/>
      <c r="B2754" s="62"/>
      <c r="C2754" s="62"/>
      <c r="D2754" s="62"/>
      <c r="J2754" s="62"/>
      <c r="R2754" s="573"/>
    </row>
    <row r="2755" spans="1:18" s="51" customFormat="1" ht="12.75" hidden="1" customHeight="1">
      <c r="A2755" s="573"/>
      <c r="B2755" s="62"/>
      <c r="C2755" s="62"/>
      <c r="D2755" s="62"/>
      <c r="J2755" s="62"/>
      <c r="R2755" s="573"/>
    </row>
    <row r="2756" spans="1:18" s="51" customFormat="1" ht="12.75" hidden="1" customHeight="1">
      <c r="A2756" s="573"/>
      <c r="B2756" s="62"/>
      <c r="C2756" s="62"/>
      <c r="D2756" s="62"/>
      <c r="J2756" s="62"/>
      <c r="R2756" s="573"/>
    </row>
    <row r="2757" spans="1:18" s="51" customFormat="1" ht="12.75" hidden="1" customHeight="1">
      <c r="A2757" s="573"/>
      <c r="B2757" s="62"/>
      <c r="C2757" s="62"/>
      <c r="D2757" s="62"/>
      <c r="J2757" s="62"/>
      <c r="R2757" s="573"/>
    </row>
    <row r="2758" spans="1:18" s="51" customFormat="1" ht="12.75" hidden="1" customHeight="1">
      <c r="A2758" s="573"/>
      <c r="B2758" s="62"/>
      <c r="C2758" s="62"/>
      <c r="D2758" s="62"/>
      <c r="J2758" s="62"/>
      <c r="R2758" s="573"/>
    </row>
    <row r="2759" spans="1:18" s="51" customFormat="1" ht="12.75" hidden="1" customHeight="1">
      <c r="A2759" s="573"/>
      <c r="B2759" s="62"/>
      <c r="C2759" s="62"/>
      <c r="D2759" s="62"/>
      <c r="J2759" s="62"/>
      <c r="R2759" s="573"/>
    </row>
    <row r="2760" spans="1:18" s="51" customFormat="1" ht="12.75" hidden="1" customHeight="1">
      <c r="A2760" s="573"/>
      <c r="B2760" s="62"/>
      <c r="C2760" s="62"/>
      <c r="D2760" s="62"/>
      <c r="J2760" s="62"/>
      <c r="R2760" s="573"/>
    </row>
    <row r="2761" spans="1:18" s="51" customFormat="1" ht="12.75" hidden="1" customHeight="1">
      <c r="A2761" s="573"/>
      <c r="B2761" s="62"/>
      <c r="C2761" s="62"/>
      <c r="D2761" s="62"/>
      <c r="J2761" s="62"/>
      <c r="R2761" s="573"/>
    </row>
    <row r="2762" spans="1:18" s="51" customFormat="1" ht="12.75" hidden="1" customHeight="1">
      <c r="A2762" s="573"/>
      <c r="B2762" s="62"/>
      <c r="C2762" s="62"/>
      <c r="D2762" s="62"/>
      <c r="J2762" s="62"/>
      <c r="R2762" s="573"/>
    </row>
    <row r="2763" spans="1:18" s="51" customFormat="1" ht="12.75" hidden="1" customHeight="1">
      <c r="A2763" s="573"/>
      <c r="B2763" s="62"/>
      <c r="C2763" s="62"/>
      <c r="D2763" s="62"/>
      <c r="J2763" s="62"/>
      <c r="R2763" s="573"/>
    </row>
    <row r="2764" spans="1:18" s="51" customFormat="1" ht="12.75" hidden="1" customHeight="1">
      <c r="A2764" s="573"/>
      <c r="B2764" s="62"/>
      <c r="C2764" s="62"/>
      <c r="D2764" s="62"/>
      <c r="J2764" s="62"/>
      <c r="R2764" s="573"/>
    </row>
    <row r="2765" spans="1:18" s="51" customFormat="1" ht="12.75" hidden="1" customHeight="1">
      <c r="A2765" s="573"/>
      <c r="B2765" s="62"/>
      <c r="C2765" s="62"/>
      <c r="D2765" s="62"/>
      <c r="J2765" s="62"/>
      <c r="R2765" s="573"/>
    </row>
    <row r="2766" spans="1:18" s="51" customFormat="1" ht="12.75" hidden="1" customHeight="1">
      <c r="A2766" s="573"/>
      <c r="B2766" s="62"/>
      <c r="C2766" s="62"/>
      <c r="D2766" s="62"/>
      <c r="J2766" s="62"/>
      <c r="R2766" s="573"/>
    </row>
    <row r="2767" spans="1:18" s="51" customFormat="1" ht="12.75" hidden="1" customHeight="1">
      <c r="A2767" s="573"/>
      <c r="B2767" s="62"/>
      <c r="C2767" s="62"/>
      <c r="D2767" s="62"/>
      <c r="J2767" s="62"/>
      <c r="R2767" s="573"/>
    </row>
    <row r="2768" spans="1:18" s="51" customFormat="1" ht="12.75" hidden="1" customHeight="1">
      <c r="A2768" s="573"/>
      <c r="B2768" s="62"/>
      <c r="C2768" s="62"/>
      <c r="D2768" s="62"/>
      <c r="J2768" s="62"/>
      <c r="R2768" s="573"/>
    </row>
    <row r="2769" spans="1:18" s="51" customFormat="1" ht="12.75" hidden="1" customHeight="1">
      <c r="A2769" s="573"/>
      <c r="B2769" s="62"/>
      <c r="C2769" s="62"/>
      <c r="D2769" s="62"/>
      <c r="J2769" s="62"/>
      <c r="R2769" s="573"/>
    </row>
    <row r="2770" spans="1:18" s="51" customFormat="1" ht="12.75" hidden="1" customHeight="1">
      <c r="A2770" s="573"/>
      <c r="B2770" s="62"/>
      <c r="C2770" s="62"/>
      <c r="D2770" s="62"/>
      <c r="J2770" s="62"/>
      <c r="R2770" s="573"/>
    </row>
    <row r="2771" spans="1:18" s="51" customFormat="1" ht="12.75" hidden="1" customHeight="1">
      <c r="A2771" s="573"/>
      <c r="B2771" s="62"/>
      <c r="C2771" s="62"/>
      <c r="D2771" s="62"/>
      <c r="J2771" s="62"/>
      <c r="R2771" s="573"/>
    </row>
    <row r="2772" spans="1:18" s="51" customFormat="1" ht="12.75" hidden="1" customHeight="1">
      <c r="A2772" s="573"/>
      <c r="B2772" s="62"/>
      <c r="C2772" s="62"/>
      <c r="D2772" s="62"/>
      <c r="J2772" s="62"/>
      <c r="R2772" s="573"/>
    </row>
    <row r="2773" spans="1:18" s="51" customFormat="1" ht="12.75" hidden="1" customHeight="1">
      <c r="A2773" s="573"/>
      <c r="B2773" s="62"/>
      <c r="C2773" s="62"/>
      <c r="D2773" s="62"/>
      <c r="J2773" s="62"/>
      <c r="R2773" s="573"/>
    </row>
    <row r="2774" spans="1:18" s="51" customFormat="1" ht="12.75" hidden="1" customHeight="1">
      <c r="A2774" s="573"/>
      <c r="B2774" s="62"/>
      <c r="C2774" s="62"/>
      <c r="D2774" s="62"/>
      <c r="J2774" s="62"/>
      <c r="R2774" s="573"/>
    </row>
    <row r="2775" spans="1:18" s="51" customFormat="1" ht="12.75" hidden="1" customHeight="1">
      <c r="A2775" s="573"/>
      <c r="B2775" s="62"/>
      <c r="C2775" s="62"/>
      <c r="D2775" s="62"/>
      <c r="J2775" s="62"/>
      <c r="R2775" s="573"/>
    </row>
    <row r="2776" spans="1:18" s="51" customFormat="1" ht="12.75" hidden="1" customHeight="1">
      <c r="A2776" s="573"/>
      <c r="B2776" s="62"/>
      <c r="C2776" s="62"/>
      <c r="D2776" s="62"/>
      <c r="J2776" s="62"/>
      <c r="R2776" s="573"/>
    </row>
    <row r="2777" spans="1:18" s="51" customFormat="1" ht="12.75" hidden="1" customHeight="1">
      <c r="A2777" s="573"/>
      <c r="B2777" s="62"/>
      <c r="C2777" s="62"/>
      <c r="D2777" s="62"/>
      <c r="J2777" s="62"/>
      <c r="R2777" s="573"/>
    </row>
    <row r="2778" spans="1:18" s="51" customFormat="1" ht="12.75" hidden="1" customHeight="1">
      <c r="A2778" s="573"/>
      <c r="B2778" s="62"/>
      <c r="C2778" s="62"/>
      <c r="D2778" s="62"/>
      <c r="J2778" s="62"/>
      <c r="R2778" s="573"/>
    </row>
    <row r="2779" spans="1:18" s="51" customFormat="1" ht="12.75" hidden="1" customHeight="1">
      <c r="A2779" s="573"/>
      <c r="B2779" s="62"/>
      <c r="C2779" s="62"/>
      <c r="D2779" s="62"/>
      <c r="J2779" s="62"/>
      <c r="R2779" s="573"/>
    </row>
    <row r="2780" spans="1:18" s="51" customFormat="1" ht="12.75" hidden="1" customHeight="1">
      <c r="A2780" s="573"/>
      <c r="B2780" s="62"/>
      <c r="C2780" s="62"/>
      <c r="D2780" s="62"/>
      <c r="J2780" s="62"/>
      <c r="R2780" s="573"/>
    </row>
    <row r="2781" spans="1:18" s="51" customFormat="1" ht="12.75" hidden="1" customHeight="1">
      <c r="A2781" s="573"/>
      <c r="B2781" s="62"/>
      <c r="C2781" s="62"/>
      <c r="D2781" s="62"/>
      <c r="J2781" s="62"/>
      <c r="R2781" s="573"/>
    </row>
    <row r="2782" spans="1:18" s="51" customFormat="1" ht="12.75" hidden="1" customHeight="1">
      <c r="A2782" s="573"/>
      <c r="B2782" s="62"/>
      <c r="C2782" s="62"/>
      <c r="D2782" s="62"/>
      <c r="J2782" s="62"/>
      <c r="R2782" s="573"/>
    </row>
    <row r="2783" spans="1:18" s="51" customFormat="1" ht="12.75" hidden="1" customHeight="1">
      <c r="A2783" s="573"/>
      <c r="B2783" s="62"/>
      <c r="C2783" s="62"/>
      <c r="D2783" s="62"/>
      <c r="J2783" s="62"/>
      <c r="R2783" s="573"/>
    </row>
    <row r="2784" spans="1:18" s="51" customFormat="1" ht="12.75" hidden="1" customHeight="1">
      <c r="A2784" s="573"/>
      <c r="B2784" s="62"/>
      <c r="C2784" s="62"/>
      <c r="D2784" s="62"/>
      <c r="J2784" s="62"/>
      <c r="R2784" s="573"/>
    </row>
    <row r="2785" spans="1:18" s="51" customFormat="1" ht="12.75" hidden="1" customHeight="1">
      <c r="A2785" s="573"/>
      <c r="B2785" s="62"/>
      <c r="C2785" s="62"/>
      <c r="D2785" s="62"/>
      <c r="J2785" s="62"/>
      <c r="R2785" s="573"/>
    </row>
    <row r="2786" spans="1:18" s="51" customFormat="1" ht="12.75" hidden="1" customHeight="1">
      <c r="A2786" s="573"/>
      <c r="B2786" s="62"/>
      <c r="C2786" s="62"/>
      <c r="D2786" s="62"/>
      <c r="J2786" s="62"/>
      <c r="R2786" s="573"/>
    </row>
    <row r="2787" spans="1:18" s="51" customFormat="1" ht="12.75" hidden="1" customHeight="1">
      <c r="A2787" s="573"/>
      <c r="B2787" s="62"/>
      <c r="C2787" s="62"/>
      <c r="D2787" s="62"/>
      <c r="J2787" s="62"/>
      <c r="R2787" s="573"/>
    </row>
    <row r="2788" spans="1:18" s="51" customFormat="1" ht="12.75" hidden="1" customHeight="1">
      <c r="A2788" s="573"/>
      <c r="B2788" s="62"/>
      <c r="C2788" s="62"/>
      <c r="D2788" s="62"/>
      <c r="J2788" s="62"/>
      <c r="R2788" s="573"/>
    </row>
    <row r="2789" spans="1:18" s="51" customFormat="1" ht="12.75" hidden="1" customHeight="1">
      <c r="A2789" s="573"/>
      <c r="B2789" s="62"/>
      <c r="C2789" s="62"/>
      <c r="D2789" s="62"/>
      <c r="J2789" s="62"/>
      <c r="R2789" s="573"/>
    </row>
    <row r="2790" spans="1:18" s="51" customFormat="1" ht="12.75" hidden="1" customHeight="1">
      <c r="A2790" s="573"/>
      <c r="B2790" s="62"/>
      <c r="C2790" s="62"/>
      <c r="D2790" s="62"/>
      <c r="J2790" s="62"/>
      <c r="R2790" s="573"/>
    </row>
    <row r="2791" spans="1:18" s="51" customFormat="1" ht="12.75" hidden="1" customHeight="1">
      <c r="A2791" s="573"/>
      <c r="B2791" s="62"/>
      <c r="C2791" s="62"/>
      <c r="D2791" s="62"/>
      <c r="J2791" s="62"/>
      <c r="R2791" s="573"/>
    </row>
    <row r="2792" spans="1:18" s="51" customFormat="1" ht="12.75" hidden="1" customHeight="1">
      <c r="A2792" s="573"/>
      <c r="B2792" s="62"/>
      <c r="C2792" s="62"/>
      <c r="D2792" s="62"/>
      <c r="J2792" s="62"/>
      <c r="R2792" s="573"/>
    </row>
    <row r="2793" spans="1:18" s="51" customFormat="1" ht="12.75" hidden="1" customHeight="1">
      <c r="A2793" s="573"/>
      <c r="B2793" s="62"/>
      <c r="C2793" s="62"/>
      <c r="D2793" s="62"/>
      <c r="J2793" s="62"/>
      <c r="R2793" s="573"/>
    </row>
    <row r="2794" spans="1:18" s="51" customFormat="1" ht="12.75" hidden="1" customHeight="1">
      <c r="A2794" s="573"/>
      <c r="B2794" s="62"/>
      <c r="C2794" s="62"/>
      <c r="D2794" s="62"/>
      <c r="J2794" s="62"/>
      <c r="R2794" s="573"/>
    </row>
    <row r="2795" spans="1:18" s="51" customFormat="1" ht="12.75" hidden="1" customHeight="1">
      <c r="A2795" s="573"/>
      <c r="B2795" s="62"/>
      <c r="C2795" s="62"/>
      <c r="D2795" s="62"/>
      <c r="J2795" s="62"/>
      <c r="R2795" s="573"/>
    </row>
    <row r="2796" spans="1:18" s="51" customFormat="1" ht="12.75" hidden="1" customHeight="1">
      <c r="A2796" s="573"/>
      <c r="B2796" s="62"/>
      <c r="C2796" s="62"/>
      <c r="D2796" s="62"/>
      <c r="J2796" s="62"/>
      <c r="R2796" s="573"/>
    </row>
    <row r="2797" spans="1:18" s="51" customFormat="1" ht="12.75" hidden="1" customHeight="1">
      <c r="A2797" s="573"/>
      <c r="B2797" s="62"/>
      <c r="C2797" s="62"/>
      <c r="D2797" s="62"/>
      <c r="J2797" s="62"/>
      <c r="R2797" s="573"/>
    </row>
    <row r="2798" spans="1:18" s="51" customFormat="1" ht="12.75" hidden="1" customHeight="1">
      <c r="A2798" s="573"/>
      <c r="B2798" s="62"/>
      <c r="C2798" s="62"/>
      <c r="D2798" s="62"/>
      <c r="J2798" s="62"/>
      <c r="R2798" s="573"/>
    </row>
    <row r="2799" spans="1:18" s="51" customFormat="1" ht="12.75" hidden="1" customHeight="1">
      <c r="A2799" s="573"/>
      <c r="B2799" s="62"/>
      <c r="C2799" s="62"/>
      <c r="D2799" s="62"/>
      <c r="J2799" s="62"/>
      <c r="R2799" s="573"/>
    </row>
    <row r="2800" spans="1:18" s="51" customFormat="1" ht="12.75" hidden="1" customHeight="1">
      <c r="A2800" s="573"/>
      <c r="B2800" s="62"/>
      <c r="C2800" s="62"/>
      <c r="D2800" s="62"/>
      <c r="J2800" s="62"/>
      <c r="R2800" s="573"/>
    </row>
    <row r="2801" spans="1:18" s="51" customFormat="1" ht="12.75" hidden="1" customHeight="1">
      <c r="A2801" s="573"/>
      <c r="B2801" s="62"/>
      <c r="C2801" s="62"/>
      <c r="D2801" s="62"/>
      <c r="J2801" s="62"/>
      <c r="R2801" s="573"/>
    </row>
    <row r="2802" spans="1:18" s="51" customFormat="1" ht="12.75" hidden="1" customHeight="1">
      <c r="A2802" s="573"/>
      <c r="B2802" s="62"/>
      <c r="C2802" s="62"/>
      <c r="D2802" s="62"/>
      <c r="J2802" s="62"/>
      <c r="R2802" s="573"/>
    </row>
    <row r="2803" spans="1:18" s="51" customFormat="1" ht="12.75" hidden="1" customHeight="1">
      <c r="A2803" s="573"/>
      <c r="B2803" s="62"/>
      <c r="C2803" s="62"/>
      <c r="D2803" s="62"/>
      <c r="J2803" s="62"/>
      <c r="R2803" s="573"/>
    </row>
    <row r="2804" spans="1:18" s="51" customFormat="1" ht="12.75" hidden="1" customHeight="1">
      <c r="A2804" s="573"/>
      <c r="B2804" s="62"/>
      <c r="C2804" s="62"/>
      <c r="D2804" s="62"/>
      <c r="J2804" s="62"/>
      <c r="R2804" s="573"/>
    </row>
    <row r="2805" spans="1:18" s="51" customFormat="1" ht="12.75" hidden="1" customHeight="1">
      <c r="A2805" s="573"/>
      <c r="B2805" s="62"/>
      <c r="C2805" s="62"/>
      <c r="D2805" s="62"/>
      <c r="J2805" s="62"/>
      <c r="R2805" s="573"/>
    </row>
    <row r="2806" spans="1:18" s="51" customFormat="1" ht="12.75" hidden="1" customHeight="1">
      <c r="A2806" s="573"/>
      <c r="B2806" s="62"/>
      <c r="C2806" s="62"/>
      <c r="D2806" s="62"/>
      <c r="J2806" s="62"/>
      <c r="R2806" s="573"/>
    </row>
    <row r="2807" spans="1:18" s="51" customFormat="1" ht="12.75" hidden="1" customHeight="1">
      <c r="A2807" s="573"/>
      <c r="B2807" s="62"/>
      <c r="C2807" s="62"/>
      <c r="D2807" s="62"/>
      <c r="J2807" s="62"/>
      <c r="R2807" s="573"/>
    </row>
    <row r="2808" spans="1:18" s="51" customFormat="1" ht="12.75" hidden="1" customHeight="1">
      <c r="A2808" s="573"/>
      <c r="B2808" s="62"/>
      <c r="C2808" s="62"/>
      <c r="D2808" s="62"/>
      <c r="J2808" s="62"/>
      <c r="R2808" s="573"/>
    </row>
    <row r="2809" spans="1:18" s="51" customFormat="1" ht="12.75" hidden="1" customHeight="1">
      <c r="A2809" s="573"/>
      <c r="B2809" s="62"/>
      <c r="C2809" s="62"/>
      <c r="D2809" s="62"/>
      <c r="J2809" s="62"/>
      <c r="R2809" s="573"/>
    </row>
    <row r="2810" spans="1:18" s="51" customFormat="1" ht="12.75" hidden="1" customHeight="1">
      <c r="A2810" s="573"/>
      <c r="B2810" s="62"/>
      <c r="C2810" s="62"/>
      <c r="D2810" s="62"/>
      <c r="J2810" s="62"/>
      <c r="R2810" s="573"/>
    </row>
    <row r="2811" spans="1:18" s="51" customFormat="1" ht="12.75" hidden="1" customHeight="1">
      <c r="A2811" s="573"/>
      <c r="B2811" s="62"/>
      <c r="C2811" s="62"/>
      <c r="D2811" s="62"/>
      <c r="J2811" s="62"/>
      <c r="R2811" s="573"/>
    </row>
    <row r="2812" spans="1:18" s="51" customFormat="1" ht="12.75" hidden="1" customHeight="1">
      <c r="A2812" s="573"/>
      <c r="B2812" s="62"/>
      <c r="C2812" s="62"/>
      <c r="D2812" s="62"/>
      <c r="J2812" s="62"/>
      <c r="R2812" s="573"/>
    </row>
    <row r="2813" spans="1:18" s="51" customFormat="1" ht="12.75" hidden="1" customHeight="1">
      <c r="A2813" s="573"/>
      <c r="B2813" s="62"/>
      <c r="C2813" s="62"/>
      <c r="D2813" s="62"/>
      <c r="J2813" s="62"/>
      <c r="R2813" s="573"/>
    </row>
    <row r="2814" spans="1:18" s="51" customFormat="1" ht="12.75" hidden="1" customHeight="1">
      <c r="A2814" s="573"/>
      <c r="B2814" s="62"/>
      <c r="C2814" s="62"/>
      <c r="D2814" s="62"/>
      <c r="J2814" s="62"/>
      <c r="R2814" s="573"/>
    </row>
    <row r="2815" spans="1:18" s="51" customFormat="1" ht="12.75" hidden="1" customHeight="1">
      <c r="A2815" s="573"/>
      <c r="B2815" s="62"/>
      <c r="C2815" s="62"/>
      <c r="D2815" s="62"/>
      <c r="J2815" s="62"/>
      <c r="R2815" s="573"/>
    </row>
    <row r="2816" spans="1:18" s="51" customFormat="1" ht="12.75" hidden="1" customHeight="1">
      <c r="A2816" s="573"/>
      <c r="B2816" s="62"/>
      <c r="C2816" s="62"/>
      <c r="D2816" s="62"/>
      <c r="J2816" s="62"/>
      <c r="R2816" s="573"/>
    </row>
    <row r="2817" spans="1:18" s="51" customFormat="1" ht="12.75" hidden="1" customHeight="1">
      <c r="A2817" s="573"/>
      <c r="B2817" s="62"/>
      <c r="C2817" s="62"/>
      <c r="D2817" s="62"/>
      <c r="J2817" s="62"/>
      <c r="R2817" s="573"/>
    </row>
    <row r="2818" spans="1:18" s="51" customFormat="1" ht="12.75" hidden="1" customHeight="1">
      <c r="A2818" s="573"/>
      <c r="B2818" s="62"/>
      <c r="C2818" s="62"/>
      <c r="D2818" s="62"/>
      <c r="J2818" s="62"/>
      <c r="R2818" s="573"/>
    </row>
    <row r="2819" spans="1:18" s="51" customFormat="1" ht="12.75" hidden="1" customHeight="1">
      <c r="A2819" s="573"/>
      <c r="B2819" s="62"/>
      <c r="C2819" s="62"/>
      <c r="D2819" s="62"/>
      <c r="J2819" s="62"/>
      <c r="R2819" s="573"/>
    </row>
    <row r="2820" spans="1:18" s="51" customFormat="1" ht="12.75" hidden="1" customHeight="1">
      <c r="A2820" s="573"/>
      <c r="B2820" s="62"/>
      <c r="C2820" s="62"/>
      <c r="D2820" s="62"/>
      <c r="J2820" s="62"/>
      <c r="R2820" s="573"/>
    </row>
    <row r="2821" spans="1:18" s="51" customFormat="1" ht="12.75" hidden="1" customHeight="1">
      <c r="A2821" s="573"/>
      <c r="B2821" s="62"/>
      <c r="C2821" s="62"/>
      <c r="D2821" s="62"/>
      <c r="J2821" s="62"/>
      <c r="R2821" s="573"/>
    </row>
    <row r="2822" spans="1:18" s="51" customFormat="1" ht="12.75" hidden="1" customHeight="1">
      <c r="A2822" s="573"/>
      <c r="B2822" s="62"/>
      <c r="C2822" s="62"/>
      <c r="D2822" s="62"/>
      <c r="J2822" s="62"/>
      <c r="R2822" s="573"/>
    </row>
    <row r="2823" spans="1:18" s="51" customFormat="1" ht="12.75" hidden="1" customHeight="1">
      <c r="A2823" s="573"/>
      <c r="B2823" s="62"/>
      <c r="C2823" s="62"/>
      <c r="D2823" s="62"/>
      <c r="J2823" s="62"/>
      <c r="R2823" s="573"/>
    </row>
    <row r="2824" spans="1:18" s="51" customFormat="1" ht="12.75" hidden="1" customHeight="1">
      <c r="A2824" s="573"/>
      <c r="B2824" s="62"/>
      <c r="C2824" s="62"/>
      <c r="D2824" s="62"/>
      <c r="J2824" s="62"/>
      <c r="R2824" s="573"/>
    </row>
    <row r="2825" spans="1:18" s="51" customFormat="1" ht="12.75" hidden="1" customHeight="1">
      <c r="A2825" s="573"/>
      <c r="B2825" s="62"/>
      <c r="C2825" s="62"/>
      <c r="D2825" s="62"/>
      <c r="J2825" s="62"/>
      <c r="R2825" s="573"/>
    </row>
    <row r="2826" spans="1:18" s="51" customFormat="1" ht="12.75" hidden="1" customHeight="1">
      <c r="A2826" s="573"/>
      <c r="B2826" s="62"/>
      <c r="C2826" s="62"/>
      <c r="D2826" s="62"/>
      <c r="J2826" s="62"/>
      <c r="R2826" s="573"/>
    </row>
    <row r="2827" spans="1:18" s="51" customFormat="1" ht="12.75" hidden="1" customHeight="1">
      <c r="A2827" s="573"/>
      <c r="B2827" s="62"/>
      <c r="C2827" s="62"/>
      <c r="D2827" s="62"/>
      <c r="J2827" s="62"/>
      <c r="R2827" s="573"/>
    </row>
    <row r="2828" spans="1:18" s="51" customFormat="1" ht="12.75" hidden="1" customHeight="1">
      <c r="A2828" s="573"/>
      <c r="B2828" s="62"/>
      <c r="C2828" s="62"/>
      <c r="D2828" s="62"/>
      <c r="J2828" s="62"/>
      <c r="R2828" s="573"/>
    </row>
    <row r="2829" spans="1:18" s="51" customFormat="1" ht="12.75" hidden="1" customHeight="1">
      <c r="A2829" s="573"/>
      <c r="B2829" s="62"/>
      <c r="C2829" s="62"/>
      <c r="D2829" s="62"/>
      <c r="J2829" s="62"/>
      <c r="R2829" s="573"/>
    </row>
    <row r="2830" spans="1:18" s="51" customFormat="1" ht="12.75" hidden="1" customHeight="1">
      <c r="A2830" s="573"/>
      <c r="B2830" s="62"/>
      <c r="C2830" s="62"/>
      <c r="D2830" s="62"/>
      <c r="J2830" s="62"/>
      <c r="R2830" s="573"/>
    </row>
    <row r="2831" spans="1:18" s="51" customFormat="1" ht="12.75" hidden="1" customHeight="1">
      <c r="A2831" s="573"/>
      <c r="B2831" s="62"/>
      <c r="C2831" s="62"/>
      <c r="D2831" s="62"/>
      <c r="J2831" s="62"/>
      <c r="R2831" s="573"/>
    </row>
    <row r="2832" spans="1:18" s="51" customFormat="1" ht="12.75" hidden="1" customHeight="1">
      <c r="A2832" s="573"/>
      <c r="B2832" s="62"/>
      <c r="C2832" s="62"/>
      <c r="D2832" s="62"/>
      <c r="J2832" s="62"/>
      <c r="R2832" s="573"/>
    </row>
    <row r="2833" spans="1:18" s="51" customFormat="1" ht="12.75" hidden="1" customHeight="1">
      <c r="A2833" s="573"/>
      <c r="B2833" s="62"/>
      <c r="C2833" s="62"/>
      <c r="D2833" s="62"/>
      <c r="J2833" s="62"/>
      <c r="R2833" s="573"/>
    </row>
    <row r="2834" spans="1:18" s="51" customFormat="1" ht="12.75" hidden="1" customHeight="1">
      <c r="A2834" s="573"/>
      <c r="B2834" s="62"/>
      <c r="C2834" s="62"/>
      <c r="D2834" s="62"/>
      <c r="J2834" s="62"/>
      <c r="R2834" s="573"/>
    </row>
    <row r="2835" spans="1:18" s="51" customFormat="1" ht="12.75" hidden="1" customHeight="1">
      <c r="A2835" s="573"/>
      <c r="B2835" s="62"/>
      <c r="C2835" s="62"/>
      <c r="D2835" s="62"/>
      <c r="J2835" s="62"/>
      <c r="R2835" s="573"/>
    </row>
    <row r="2836" spans="1:18" s="51" customFormat="1" ht="12.75" hidden="1" customHeight="1">
      <c r="A2836" s="573"/>
      <c r="B2836" s="62"/>
      <c r="C2836" s="62"/>
      <c r="D2836" s="62"/>
      <c r="J2836" s="62"/>
      <c r="R2836" s="573"/>
    </row>
    <row r="2837" spans="1:18" s="51" customFormat="1" ht="12.75" hidden="1" customHeight="1">
      <c r="A2837" s="573"/>
      <c r="B2837" s="62"/>
      <c r="C2837" s="62"/>
      <c r="D2837" s="62"/>
      <c r="J2837" s="62"/>
      <c r="R2837" s="573"/>
    </row>
    <row r="2838" spans="1:18" s="51" customFormat="1" ht="12.75" hidden="1" customHeight="1">
      <c r="A2838" s="573"/>
      <c r="B2838" s="62"/>
      <c r="C2838" s="62"/>
      <c r="D2838" s="62"/>
      <c r="J2838" s="62"/>
      <c r="R2838" s="573"/>
    </row>
    <row r="2839" spans="1:18" s="51" customFormat="1" ht="12.75" hidden="1" customHeight="1">
      <c r="A2839" s="573"/>
      <c r="B2839" s="62"/>
      <c r="C2839" s="62"/>
      <c r="D2839" s="62"/>
      <c r="J2839" s="62"/>
      <c r="R2839" s="573"/>
    </row>
    <row r="2840" spans="1:18" s="51" customFormat="1" ht="12.75" hidden="1" customHeight="1">
      <c r="A2840" s="573"/>
      <c r="B2840" s="62"/>
      <c r="C2840" s="62"/>
      <c r="D2840" s="62"/>
      <c r="J2840" s="62"/>
      <c r="R2840" s="573"/>
    </row>
    <row r="2841" spans="1:18" s="51" customFormat="1" ht="12.75" hidden="1" customHeight="1">
      <c r="A2841" s="573"/>
      <c r="B2841" s="62"/>
      <c r="C2841" s="62"/>
      <c r="D2841" s="62"/>
      <c r="J2841" s="62"/>
      <c r="R2841" s="573"/>
    </row>
    <row r="2842" spans="1:18" s="51" customFormat="1" ht="12.75" hidden="1" customHeight="1">
      <c r="A2842" s="573"/>
      <c r="B2842" s="62"/>
      <c r="C2842" s="62"/>
      <c r="D2842" s="62"/>
      <c r="J2842" s="62"/>
      <c r="R2842" s="573"/>
    </row>
    <row r="2843" spans="1:18" s="51" customFormat="1" ht="12.75" hidden="1" customHeight="1">
      <c r="A2843" s="573"/>
      <c r="B2843" s="62"/>
      <c r="C2843" s="62"/>
      <c r="D2843" s="62"/>
      <c r="J2843" s="62"/>
      <c r="R2843" s="573"/>
    </row>
    <row r="2844" spans="1:18" s="51" customFormat="1" ht="12.75" hidden="1" customHeight="1">
      <c r="A2844" s="573"/>
      <c r="B2844" s="62"/>
      <c r="C2844" s="62"/>
      <c r="D2844" s="62"/>
      <c r="J2844" s="62"/>
      <c r="R2844" s="573"/>
    </row>
    <row r="2845" spans="1:18" s="51" customFormat="1" ht="12.75" hidden="1" customHeight="1">
      <c r="A2845" s="573"/>
      <c r="B2845" s="62"/>
      <c r="C2845" s="62"/>
      <c r="D2845" s="62"/>
      <c r="J2845" s="62"/>
      <c r="R2845" s="573"/>
    </row>
    <row r="2846" spans="1:18" s="51" customFormat="1" ht="12.75" hidden="1" customHeight="1">
      <c r="A2846" s="573"/>
      <c r="B2846" s="62"/>
      <c r="C2846" s="62"/>
      <c r="D2846" s="62"/>
      <c r="J2846" s="62"/>
      <c r="R2846" s="573"/>
    </row>
    <row r="2847" spans="1:18" s="51" customFormat="1" ht="12.75" hidden="1" customHeight="1">
      <c r="A2847" s="573"/>
      <c r="B2847" s="62"/>
      <c r="C2847" s="62"/>
      <c r="D2847" s="62"/>
      <c r="J2847" s="62"/>
      <c r="R2847" s="573"/>
    </row>
    <row r="2848" spans="1:18" s="51" customFormat="1" ht="12.75" hidden="1" customHeight="1">
      <c r="A2848" s="573"/>
      <c r="B2848" s="62"/>
      <c r="C2848" s="62"/>
      <c r="D2848" s="62"/>
      <c r="J2848" s="62"/>
      <c r="R2848" s="573"/>
    </row>
    <row r="2849" spans="1:18" s="51" customFormat="1" ht="12.75" hidden="1" customHeight="1">
      <c r="A2849" s="573"/>
      <c r="B2849" s="62"/>
      <c r="C2849" s="62"/>
      <c r="D2849" s="62"/>
      <c r="J2849" s="62"/>
      <c r="R2849" s="573"/>
    </row>
    <row r="2850" spans="1:18" s="51" customFormat="1" ht="12.75" hidden="1" customHeight="1">
      <c r="A2850" s="573"/>
      <c r="B2850" s="62"/>
      <c r="C2850" s="62"/>
      <c r="D2850" s="62"/>
      <c r="J2850" s="62"/>
      <c r="R2850" s="573"/>
    </row>
    <row r="2851" spans="1:18" s="51" customFormat="1" ht="12.75" hidden="1" customHeight="1">
      <c r="A2851" s="573"/>
      <c r="B2851" s="62"/>
      <c r="C2851" s="62"/>
      <c r="D2851" s="62"/>
      <c r="J2851" s="62"/>
      <c r="R2851" s="573"/>
    </row>
    <row r="2852" spans="1:18" s="51" customFormat="1" ht="12.75" hidden="1" customHeight="1">
      <c r="A2852" s="573"/>
      <c r="B2852" s="62"/>
      <c r="C2852" s="62"/>
      <c r="D2852" s="62"/>
      <c r="J2852" s="62"/>
      <c r="R2852" s="573"/>
    </row>
    <row r="2853" spans="1:18" s="51" customFormat="1" ht="12.75" hidden="1" customHeight="1">
      <c r="A2853" s="573"/>
      <c r="B2853" s="62"/>
      <c r="C2853" s="62"/>
      <c r="D2853" s="62"/>
      <c r="J2853" s="62"/>
      <c r="R2853" s="573"/>
    </row>
    <row r="2854" spans="1:18" s="51" customFormat="1" ht="12.75" hidden="1" customHeight="1">
      <c r="A2854" s="573"/>
      <c r="B2854" s="62"/>
      <c r="C2854" s="62"/>
      <c r="D2854" s="62"/>
      <c r="J2854" s="62"/>
      <c r="R2854" s="573"/>
    </row>
    <row r="2855" spans="1:18" s="51" customFormat="1" ht="12.75" hidden="1" customHeight="1">
      <c r="A2855" s="573"/>
      <c r="B2855" s="62"/>
      <c r="C2855" s="62"/>
      <c r="D2855" s="62"/>
      <c r="J2855" s="62"/>
      <c r="R2855" s="573"/>
    </row>
    <row r="2856" spans="1:18" s="51" customFormat="1" ht="12.75" hidden="1" customHeight="1">
      <c r="A2856" s="573"/>
      <c r="B2856" s="62"/>
      <c r="C2856" s="62"/>
      <c r="D2856" s="62"/>
      <c r="J2856" s="62"/>
      <c r="R2856" s="573"/>
    </row>
    <row r="2857" spans="1:18" s="51" customFormat="1" ht="12.75" hidden="1" customHeight="1">
      <c r="A2857" s="573"/>
      <c r="B2857" s="62"/>
      <c r="C2857" s="62"/>
      <c r="D2857" s="62"/>
      <c r="J2857" s="62"/>
      <c r="R2857" s="573"/>
    </row>
    <row r="2858" spans="1:18" s="51" customFormat="1" ht="12.75" hidden="1" customHeight="1">
      <c r="A2858" s="573"/>
      <c r="B2858" s="62"/>
      <c r="C2858" s="62"/>
      <c r="D2858" s="62"/>
      <c r="J2858" s="62"/>
      <c r="R2858" s="573"/>
    </row>
    <row r="2859" spans="1:18" s="51" customFormat="1" ht="12.75" hidden="1" customHeight="1">
      <c r="A2859" s="573"/>
      <c r="B2859" s="62"/>
      <c r="C2859" s="62"/>
      <c r="D2859" s="62"/>
      <c r="J2859" s="62"/>
      <c r="R2859" s="573"/>
    </row>
    <row r="2860" spans="1:18" s="51" customFormat="1" ht="12.75" hidden="1" customHeight="1">
      <c r="A2860" s="573"/>
      <c r="B2860" s="62"/>
      <c r="C2860" s="62"/>
      <c r="D2860" s="62"/>
      <c r="J2860" s="62"/>
      <c r="R2860" s="573"/>
    </row>
    <row r="2861" spans="1:18" s="51" customFormat="1" ht="12.75" hidden="1" customHeight="1">
      <c r="A2861" s="573"/>
      <c r="B2861" s="62"/>
      <c r="C2861" s="62"/>
      <c r="D2861" s="62"/>
      <c r="J2861" s="62"/>
      <c r="R2861" s="573"/>
    </row>
    <row r="2862" spans="1:18" s="51" customFormat="1" ht="12.75" hidden="1" customHeight="1">
      <c r="A2862" s="573"/>
      <c r="B2862" s="62"/>
      <c r="C2862" s="62"/>
      <c r="D2862" s="62"/>
      <c r="J2862" s="62"/>
      <c r="R2862" s="573"/>
    </row>
    <row r="2863" spans="1:18" s="51" customFormat="1" ht="12.75" hidden="1" customHeight="1">
      <c r="A2863" s="573"/>
      <c r="B2863" s="62"/>
      <c r="C2863" s="62"/>
      <c r="D2863" s="62"/>
      <c r="J2863" s="62"/>
      <c r="R2863" s="573"/>
    </row>
    <row r="2864" spans="1:18" s="51" customFormat="1" ht="12.75" hidden="1" customHeight="1">
      <c r="A2864" s="573"/>
      <c r="B2864" s="62"/>
      <c r="C2864" s="62"/>
      <c r="D2864" s="62"/>
      <c r="J2864" s="62"/>
      <c r="R2864" s="573"/>
    </row>
    <row r="2865" spans="1:18" s="51" customFormat="1" ht="12.75" hidden="1" customHeight="1">
      <c r="A2865" s="573"/>
      <c r="B2865" s="62"/>
      <c r="C2865" s="62"/>
      <c r="D2865" s="62"/>
      <c r="J2865" s="62"/>
      <c r="R2865" s="573"/>
    </row>
    <row r="2866" spans="1:18" s="51" customFormat="1" ht="12.75" hidden="1" customHeight="1">
      <c r="A2866" s="573"/>
      <c r="B2866" s="62"/>
      <c r="C2866" s="62"/>
      <c r="D2866" s="62"/>
      <c r="J2866" s="62"/>
      <c r="R2866" s="573"/>
    </row>
    <row r="2867" spans="1:18" s="51" customFormat="1" ht="12.75" hidden="1" customHeight="1">
      <c r="A2867" s="573"/>
      <c r="B2867" s="62"/>
      <c r="C2867" s="62"/>
      <c r="D2867" s="62"/>
      <c r="J2867" s="62"/>
      <c r="R2867" s="573"/>
    </row>
    <row r="2868" spans="1:18" s="51" customFormat="1" ht="12.75" hidden="1" customHeight="1">
      <c r="A2868" s="573"/>
      <c r="B2868" s="62"/>
      <c r="C2868" s="62"/>
      <c r="D2868" s="62"/>
      <c r="J2868" s="62"/>
      <c r="R2868" s="573"/>
    </row>
    <row r="2869" spans="1:18" s="51" customFormat="1" ht="12.75" hidden="1" customHeight="1">
      <c r="A2869" s="573"/>
      <c r="B2869" s="62"/>
      <c r="C2869" s="62"/>
      <c r="D2869" s="62"/>
      <c r="J2869" s="62"/>
      <c r="R2869" s="573"/>
    </row>
    <row r="2870" spans="1:18" s="51" customFormat="1" ht="12.75" hidden="1" customHeight="1">
      <c r="A2870" s="573"/>
      <c r="B2870" s="62"/>
      <c r="C2870" s="62"/>
      <c r="D2870" s="62"/>
      <c r="J2870" s="62"/>
      <c r="R2870" s="573"/>
    </row>
    <row r="2871" spans="1:18" s="51" customFormat="1" ht="12.75" hidden="1" customHeight="1">
      <c r="A2871" s="573"/>
      <c r="B2871" s="62"/>
      <c r="C2871" s="62"/>
      <c r="D2871" s="62"/>
      <c r="J2871" s="62"/>
      <c r="R2871" s="573"/>
    </row>
    <row r="2872" spans="1:18" s="51" customFormat="1" ht="12.75" hidden="1" customHeight="1">
      <c r="A2872" s="573"/>
      <c r="B2872" s="62"/>
      <c r="C2872" s="62"/>
      <c r="D2872" s="62"/>
      <c r="J2872" s="62"/>
      <c r="R2872" s="573"/>
    </row>
    <row r="2873" spans="1:18" s="51" customFormat="1" ht="12.75" hidden="1" customHeight="1">
      <c r="A2873" s="573"/>
      <c r="B2873" s="62"/>
      <c r="C2873" s="62"/>
      <c r="D2873" s="62"/>
      <c r="J2873" s="62"/>
      <c r="R2873" s="573"/>
    </row>
    <row r="2874" spans="1:18" s="51" customFormat="1" ht="12.75" hidden="1" customHeight="1">
      <c r="A2874" s="573"/>
      <c r="B2874" s="62"/>
      <c r="C2874" s="62"/>
      <c r="D2874" s="62"/>
      <c r="J2874" s="62"/>
      <c r="R2874" s="573"/>
    </row>
    <row r="2875" spans="1:18" s="51" customFormat="1" ht="12.75" hidden="1" customHeight="1">
      <c r="A2875" s="573"/>
      <c r="B2875" s="62"/>
      <c r="C2875" s="62"/>
      <c r="D2875" s="62"/>
      <c r="J2875" s="62"/>
      <c r="R2875" s="573"/>
    </row>
    <row r="2876" spans="1:18" s="51" customFormat="1" ht="12.75" hidden="1" customHeight="1">
      <c r="A2876" s="573"/>
      <c r="B2876" s="62"/>
      <c r="C2876" s="62"/>
      <c r="D2876" s="62"/>
      <c r="J2876" s="62"/>
      <c r="R2876" s="573"/>
    </row>
    <row r="2877" spans="1:18" s="51" customFormat="1" ht="12.75" hidden="1" customHeight="1">
      <c r="A2877" s="573"/>
      <c r="B2877" s="62"/>
      <c r="C2877" s="62"/>
      <c r="D2877" s="62"/>
      <c r="J2877" s="62"/>
      <c r="R2877" s="573"/>
    </row>
    <row r="2878" spans="1:18" s="51" customFormat="1" ht="12.75" hidden="1" customHeight="1">
      <c r="A2878" s="573"/>
      <c r="B2878" s="62"/>
      <c r="C2878" s="62"/>
      <c r="D2878" s="62"/>
      <c r="J2878" s="62"/>
      <c r="R2878" s="573"/>
    </row>
    <row r="2879" spans="1:18" s="51" customFormat="1" ht="12.75" hidden="1" customHeight="1">
      <c r="A2879" s="573"/>
      <c r="B2879" s="62"/>
      <c r="C2879" s="62"/>
      <c r="D2879" s="62"/>
      <c r="J2879" s="62"/>
      <c r="R2879" s="573"/>
    </row>
    <row r="2880" spans="1:18" s="51" customFormat="1" ht="12.75" hidden="1" customHeight="1">
      <c r="A2880" s="573"/>
      <c r="B2880" s="62"/>
      <c r="C2880" s="62"/>
      <c r="D2880" s="62"/>
      <c r="J2880" s="62"/>
      <c r="R2880" s="573"/>
    </row>
    <row r="2881" spans="1:18" s="51" customFormat="1" ht="12.75" hidden="1" customHeight="1">
      <c r="A2881" s="573"/>
      <c r="B2881" s="62"/>
      <c r="C2881" s="62"/>
      <c r="D2881" s="62"/>
      <c r="J2881" s="62"/>
      <c r="R2881" s="573"/>
    </row>
    <row r="2882" spans="1:18" s="51" customFormat="1" ht="12.75" hidden="1" customHeight="1">
      <c r="A2882" s="573"/>
      <c r="B2882" s="62"/>
      <c r="C2882" s="62"/>
      <c r="D2882" s="62"/>
      <c r="J2882" s="62"/>
      <c r="R2882" s="573"/>
    </row>
    <row r="2883" spans="1:18" s="51" customFormat="1" ht="12.75" hidden="1" customHeight="1">
      <c r="A2883" s="573"/>
      <c r="B2883" s="62"/>
      <c r="C2883" s="62"/>
      <c r="D2883" s="62"/>
      <c r="J2883" s="62"/>
      <c r="R2883" s="573"/>
    </row>
    <row r="2884" spans="1:18" s="51" customFormat="1" ht="12.75" hidden="1" customHeight="1">
      <c r="A2884" s="573"/>
      <c r="B2884" s="62"/>
      <c r="C2884" s="62"/>
      <c r="D2884" s="62"/>
      <c r="J2884" s="62"/>
      <c r="R2884" s="573"/>
    </row>
    <row r="2885" spans="1:18" s="51" customFormat="1" ht="12.75" hidden="1" customHeight="1">
      <c r="A2885" s="573"/>
      <c r="B2885" s="62"/>
      <c r="C2885" s="62"/>
      <c r="D2885" s="62"/>
      <c r="J2885" s="62"/>
      <c r="R2885" s="573"/>
    </row>
    <row r="2886" spans="1:18" s="51" customFormat="1" ht="12.75" hidden="1" customHeight="1">
      <c r="A2886" s="573"/>
      <c r="B2886" s="62"/>
      <c r="C2886" s="62"/>
      <c r="D2886" s="62"/>
      <c r="J2886" s="62"/>
      <c r="R2886" s="573"/>
    </row>
    <row r="2887" spans="1:18" s="51" customFormat="1" ht="12.75" hidden="1" customHeight="1">
      <c r="A2887" s="573"/>
      <c r="B2887" s="62"/>
      <c r="C2887" s="62"/>
      <c r="D2887" s="62"/>
      <c r="J2887" s="62"/>
      <c r="R2887" s="573"/>
    </row>
    <row r="2888" spans="1:18" s="51" customFormat="1" ht="12.75" hidden="1" customHeight="1">
      <c r="A2888" s="573"/>
      <c r="B2888" s="62"/>
      <c r="C2888" s="62"/>
      <c r="D2888" s="62"/>
      <c r="J2888" s="62"/>
      <c r="R2888" s="573"/>
    </row>
    <row r="2889" spans="1:18" s="51" customFormat="1" ht="12.75" hidden="1" customHeight="1">
      <c r="A2889" s="573"/>
      <c r="B2889" s="62"/>
      <c r="C2889" s="62"/>
      <c r="D2889" s="62"/>
      <c r="J2889" s="62"/>
      <c r="R2889" s="573"/>
    </row>
    <row r="2890" spans="1:18" s="51" customFormat="1" ht="12.75" hidden="1" customHeight="1">
      <c r="A2890" s="573"/>
      <c r="B2890" s="62"/>
      <c r="C2890" s="62"/>
      <c r="D2890" s="62"/>
      <c r="J2890" s="62"/>
      <c r="R2890" s="573"/>
    </row>
    <row r="2891" spans="1:18" s="51" customFormat="1" ht="12.75" hidden="1" customHeight="1">
      <c r="A2891" s="573"/>
      <c r="B2891" s="62"/>
      <c r="C2891" s="62"/>
      <c r="D2891" s="62"/>
      <c r="J2891" s="62"/>
      <c r="R2891" s="573"/>
    </row>
    <row r="2892" spans="1:18" s="51" customFormat="1" ht="12.75" hidden="1" customHeight="1">
      <c r="A2892" s="573"/>
      <c r="B2892" s="62"/>
      <c r="C2892" s="62"/>
      <c r="D2892" s="62"/>
      <c r="J2892" s="62"/>
      <c r="R2892" s="573"/>
    </row>
    <row r="2893" spans="1:18" s="51" customFormat="1" ht="12.75" hidden="1" customHeight="1">
      <c r="A2893" s="573"/>
      <c r="B2893" s="62"/>
      <c r="C2893" s="62"/>
      <c r="D2893" s="62"/>
      <c r="J2893" s="62"/>
      <c r="R2893" s="573"/>
    </row>
    <row r="2894" spans="1:18" s="51" customFormat="1" ht="12.75" hidden="1" customHeight="1">
      <c r="A2894" s="573"/>
      <c r="B2894" s="62"/>
      <c r="C2894" s="62"/>
      <c r="D2894" s="62"/>
      <c r="J2894" s="62"/>
      <c r="R2894" s="573"/>
    </row>
    <row r="2895" spans="1:18" s="51" customFormat="1" ht="12.75" hidden="1" customHeight="1">
      <c r="A2895" s="573"/>
      <c r="B2895" s="62"/>
      <c r="C2895" s="62"/>
      <c r="D2895" s="62"/>
      <c r="J2895" s="62"/>
      <c r="R2895" s="573"/>
    </row>
    <row r="2896" spans="1:18" s="51" customFormat="1" ht="12.75" hidden="1" customHeight="1">
      <c r="A2896" s="573"/>
      <c r="B2896" s="62"/>
      <c r="C2896" s="62"/>
      <c r="D2896" s="62"/>
      <c r="J2896" s="62"/>
      <c r="R2896" s="573"/>
    </row>
    <row r="2897" spans="1:18" s="51" customFormat="1" ht="12.75" hidden="1" customHeight="1">
      <c r="A2897" s="573"/>
      <c r="B2897" s="62"/>
      <c r="C2897" s="62"/>
      <c r="D2897" s="62"/>
      <c r="J2897" s="62"/>
      <c r="R2897" s="573"/>
    </row>
    <row r="2898" spans="1:18" s="51" customFormat="1" ht="12.75" hidden="1" customHeight="1">
      <c r="A2898" s="573"/>
      <c r="B2898" s="62"/>
      <c r="C2898" s="62"/>
      <c r="D2898" s="62"/>
      <c r="J2898" s="62"/>
      <c r="R2898" s="573"/>
    </row>
    <row r="2899" spans="1:18" s="51" customFormat="1" ht="12.75" hidden="1" customHeight="1">
      <c r="A2899" s="573"/>
      <c r="B2899" s="62"/>
      <c r="C2899" s="62"/>
      <c r="D2899" s="62"/>
      <c r="J2899" s="62"/>
      <c r="R2899" s="573"/>
    </row>
    <row r="2900" spans="1:18" s="51" customFormat="1" ht="12.75" hidden="1" customHeight="1">
      <c r="A2900" s="573"/>
      <c r="B2900" s="62"/>
      <c r="C2900" s="62"/>
      <c r="D2900" s="62"/>
      <c r="J2900" s="62"/>
      <c r="R2900" s="573"/>
    </row>
    <row r="2901" spans="1:18" s="51" customFormat="1" ht="12.75" hidden="1" customHeight="1">
      <c r="A2901" s="573"/>
      <c r="B2901" s="62"/>
      <c r="C2901" s="62"/>
      <c r="D2901" s="62"/>
      <c r="J2901" s="62"/>
      <c r="R2901" s="573"/>
    </row>
    <row r="2902" spans="1:18" s="51" customFormat="1" ht="12.75" hidden="1" customHeight="1">
      <c r="A2902" s="573"/>
      <c r="B2902" s="62"/>
      <c r="C2902" s="62"/>
      <c r="D2902" s="62"/>
      <c r="J2902" s="62"/>
      <c r="R2902" s="573"/>
    </row>
    <row r="2903" spans="1:18" s="51" customFormat="1" ht="12.75" hidden="1" customHeight="1">
      <c r="A2903" s="573"/>
      <c r="B2903" s="62"/>
      <c r="C2903" s="62"/>
      <c r="D2903" s="62"/>
      <c r="J2903" s="62"/>
      <c r="R2903" s="573"/>
    </row>
    <row r="2904" spans="1:18" s="51" customFormat="1" ht="12.75" hidden="1" customHeight="1">
      <c r="A2904" s="573"/>
      <c r="B2904" s="62"/>
      <c r="C2904" s="62"/>
      <c r="D2904" s="62"/>
      <c r="J2904" s="62"/>
      <c r="R2904" s="573"/>
    </row>
    <row r="2905" spans="1:18" s="51" customFormat="1" ht="12.75" hidden="1" customHeight="1">
      <c r="A2905" s="573"/>
      <c r="B2905" s="62"/>
      <c r="C2905" s="62"/>
      <c r="D2905" s="62"/>
      <c r="J2905" s="62"/>
      <c r="R2905" s="573"/>
    </row>
    <row r="2906" spans="1:18" s="51" customFormat="1" ht="12.75" hidden="1" customHeight="1">
      <c r="A2906" s="573"/>
      <c r="B2906" s="62"/>
      <c r="C2906" s="62"/>
      <c r="D2906" s="62"/>
      <c r="J2906" s="62"/>
      <c r="R2906" s="573"/>
    </row>
    <row r="2907" spans="1:18" s="51" customFormat="1" ht="12.75" hidden="1" customHeight="1">
      <c r="A2907" s="573"/>
      <c r="B2907" s="62"/>
      <c r="C2907" s="62"/>
      <c r="D2907" s="62"/>
      <c r="J2907" s="62"/>
      <c r="R2907" s="573"/>
    </row>
    <row r="2908" spans="1:18" s="51" customFormat="1" ht="12.75" hidden="1" customHeight="1">
      <c r="A2908" s="573"/>
      <c r="B2908" s="62"/>
      <c r="C2908" s="62"/>
      <c r="D2908" s="62"/>
      <c r="J2908" s="62"/>
      <c r="R2908" s="573"/>
    </row>
    <row r="2909" spans="1:18" s="51" customFormat="1" ht="12.75" hidden="1" customHeight="1">
      <c r="A2909" s="573"/>
      <c r="B2909" s="62"/>
      <c r="C2909" s="62"/>
      <c r="D2909" s="62"/>
      <c r="J2909" s="62"/>
      <c r="R2909" s="573"/>
    </row>
    <row r="2910" spans="1:18" s="51" customFormat="1" ht="12.75" hidden="1" customHeight="1">
      <c r="A2910" s="573"/>
      <c r="B2910" s="62"/>
      <c r="C2910" s="62"/>
      <c r="D2910" s="62"/>
      <c r="J2910" s="62"/>
      <c r="R2910" s="573"/>
    </row>
    <row r="2911" spans="1:18" s="51" customFormat="1" ht="12.75" hidden="1" customHeight="1">
      <c r="A2911" s="573"/>
      <c r="B2911" s="62"/>
      <c r="C2911" s="62"/>
      <c r="D2911" s="62"/>
      <c r="J2911" s="62"/>
      <c r="R2911" s="573"/>
    </row>
    <row r="2912" spans="1:18" s="51" customFormat="1" ht="12.75" hidden="1" customHeight="1">
      <c r="A2912" s="573"/>
      <c r="B2912" s="62"/>
      <c r="C2912" s="62"/>
      <c r="D2912" s="62"/>
      <c r="J2912" s="62"/>
      <c r="R2912" s="573"/>
    </row>
    <row r="2913" spans="1:18" s="51" customFormat="1" ht="12.75" hidden="1" customHeight="1">
      <c r="A2913" s="573"/>
      <c r="B2913" s="62"/>
      <c r="C2913" s="62"/>
      <c r="D2913" s="62"/>
      <c r="J2913" s="62"/>
      <c r="R2913" s="573"/>
    </row>
    <row r="2914" spans="1:18" s="51" customFormat="1" ht="12.75" hidden="1" customHeight="1">
      <c r="A2914" s="573"/>
      <c r="B2914" s="62"/>
      <c r="C2914" s="62"/>
      <c r="D2914" s="62"/>
      <c r="J2914" s="62"/>
      <c r="R2914" s="573"/>
    </row>
    <row r="2915" spans="1:18" s="51" customFormat="1" ht="12.75" hidden="1" customHeight="1">
      <c r="A2915" s="573"/>
      <c r="B2915" s="62"/>
      <c r="C2915" s="62"/>
      <c r="D2915" s="62"/>
      <c r="J2915" s="62"/>
      <c r="R2915" s="573"/>
    </row>
    <row r="2916" spans="1:18" s="51" customFormat="1" ht="12.75" hidden="1" customHeight="1">
      <c r="A2916" s="573"/>
      <c r="B2916" s="62"/>
      <c r="C2916" s="62"/>
      <c r="D2916" s="62"/>
      <c r="J2916" s="62"/>
      <c r="R2916" s="573"/>
    </row>
    <row r="2917" spans="1:18" s="51" customFormat="1" ht="12.75" hidden="1" customHeight="1">
      <c r="A2917" s="573"/>
      <c r="B2917" s="62"/>
      <c r="C2917" s="62"/>
      <c r="D2917" s="62"/>
      <c r="J2917" s="62"/>
      <c r="R2917" s="573"/>
    </row>
    <row r="2918" spans="1:18" s="51" customFormat="1" ht="12.75" hidden="1" customHeight="1">
      <c r="A2918" s="573"/>
      <c r="B2918" s="62"/>
      <c r="C2918" s="62"/>
      <c r="D2918" s="62"/>
      <c r="J2918" s="62"/>
      <c r="R2918" s="573"/>
    </row>
    <row r="2919" spans="1:18" s="51" customFormat="1" ht="12.75" hidden="1" customHeight="1">
      <c r="A2919" s="573"/>
      <c r="B2919" s="62"/>
      <c r="C2919" s="62"/>
      <c r="D2919" s="62"/>
      <c r="J2919" s="62"/>
      <c r="R2919" s="573"/>
    </row>
    <row r="2920" spans="1:18" s="51" customFormat="1" ht="12.75" hidden="1" customHeight="1">
      <c r="A2920" s="573"/>
      <c r="B2920" s="62"/>
      <c r="C2920" s="62"/>
      <c r="D2920" s="62"/>
      <c r="J2920" s="62"/>
      <c r="R2920" s="573"/>
    </row>
    <row r="2921" spans="1:18" s="51" customFormat="1" ht="12.75" hidden="1" customHeight="1">
      <c r="A2921" s="573"/>
      <c r="B2921" s="62"/>
      <c r="C2921" s="62"/>
      <c r="D2921" s="62"/>
      <c r="J2921" s="62"/>
      <c r="R2921" s="573"/>
    </row>
    <row r="2922" spans="1:18" s="51" customFormat="1" ht="12.75" hidden="1" customHeight="1">
      <c r="A2922" s="573"/>
      <c r="B2922" s="62"/>
      <c r="C2922" s="62"/>
      <c r="D2922" s="62"/>
      <c r="J2922" s="62"/>
      <c r="R2922" s="573"/>
    </row>
    <row r="2923" spans="1:18" s="51" customFormat="1" ht="12.75" hidden="1" customHeight="1">
      <c r="A2923" s="573"/>
      <c r="B2923" s="62"/>
      <c r="C2923" s="62"/>
      <c r="D2923" s="62"/>
      <c r="J2923" s="62"/>
      <c r="R2923" s="573"/>
    </row>
    <row r="2924" spans="1:18" s="51" customFormat="1" ht="12.75" hidden="1" customHeight="1">
      <c r="A2924" s="573"/>
      <c r="B2924" s="62"/>
      <c r="C2924" s="62"/>
      <c r="D2924" s="62"/>
      <c r="J2924" s="62"/>
      <c r="R2924" s="573"/>
    </row>
    <row r="2925" spans="1:18" s="51" customFormat="1" ht="12.75" hidden="1" customHeight="1">
      <c r="A2925" s="573"/>
      <c r="B2925" s="62"/>
      <c r="C2925" s="62"/>
      <c r="D2925" s="62"/>
      <c r="J2925" s="62"/>
      <c r="R2925" s="573"/>
    </row>
    <row r="2926" spans="1:18" s="51" customFormat="1" ht="12.75" hidden="1" customHeight="1">
      <c r="A2926" s="573"/>
      <c r="B2926" s="62"/>
      <c r="C2926" s="62"/>
      <c r="D2926" s="62"/>
      <c r="J2926" s="62"/>
      <c r="R2926" s="573"/>
    </row>
    <row r="2927" spans="1:18" s="51" customFormat="1" ht="12.75" hidden="1" customHeight="1">
      <c r="A2927" s="573"/>
      <c r="B2927" s="62"/>
      <c r="C2927" s="62"/>
      <c r="D2927" s="62"/>
      <c r="J2927" s="62"/>
      <c r="R2927" s="573"/>
    </row>
    <row r="2928" spans="1:18" s="51" customFormat="1" ht="12.75" hidden="1" customHeight="1">
      <c r="A2928" s="573"/>
      <c r="B2928" s="62"/>
      <c r="C2928" s="62"/>
      <c r="D2928" s="62"/>
      <c r="J2928" s="62"/>
      <c r="R2928" s="573"/>
    </row>
    <row r="2929" spans="1:18" s="51" customFormat="1" ht="12.75" hidden="1" customHeight="1">
      <c r="A2929" s="573"/>
      <c r="B2929" s="62"/>
      <c r="C2929" s="62"/>
      <c r="D2929" s="62"/>
      <c r="J2929" s="62"/>
      <c r="R2929" s="573"/>
    </row>
    <row r="2930" spans="1:18" s="51" customFormat="1" ht="12.75" hidden="1" customHeight="1">
      <c r="A2930" s="573"/>
      <c r="B2930" s="62"/>
      <c r="C2930" s="62"/>
      <c r="D2930" s="62"/>
      <c r="J2930" s="62"/>
      <c r="R2930" s="573"/>
    </row>
    <row r="2931" spans="1:18" s="51" customFormat="1" ht="12.75" hidden="1" customHeight="1">
      <c r="A2931" s="573"/>
      <c r="B2931" s="62"/>
      <c r="C2931" s="62"/>
      <c r="D2931" s="62"/>
      <c r="J2931" s="62"/>
      <c r="R2931" s="573"/>
    </row>
    <row r="2932" spans="1:18" s="51" customFormat="1" ht="12.75" hidden="1" customHeight="1">
      <c r="A2932" s="573"/>
      <c r="B2932" s="62"/>
      <c r="C2932" s="62"/>
      <c r="D2932" s="62"/>
      <c r="J2932" s="62"/>
      <c r="R2932" s="573"/>
    </row>
    <row r="2933" spans="1:18" s="51" customFormat="1" ht="12.75" hidden="1" customHeight="1">
      <c r="A2933" s="573"/>
      <c r="B2933" s="62"/>
      <c r="C2933" s="62"/>
      <c r="D2933" s="62"/>
      <c r="J2933" s="62"/>
      <c r="R2933" s="573"/>
    </row>
    <row r="2934" spans="1:18" s="51" customFormat="1" ht="12.75" hidden="1" customHeight="1">
      <c r="A2934" s="573"/>
      <c r="B2934" s="62"/>
      <c r="C2934" s="62"/>
      <c r="D2934" s="62"/>
      <c r="J2934" s="62"/>
      <c r="R2934" s="573"/>
    </row>
    <row r="2935" spans="1:18" s="51" customFormat="1" ht="12.75" hidden="1" customHeight="1">
      <c r="A2935" s="573"/>
      <c r="B2935" s="62"/>
      <c r="C2935" s="62"/>
      <c r="D2935" s="62"/>
      <c r="J2935" s="62"/>
      <c r="R2935" s="573"/>
    </row>
    <row r="2936" spans="1:18" s="51" customFormat="1" ht="12.75" hidden="1" customHeight="1">
      <c r="A2936" s="573"/>
      <c r="B2936" s="62"/>
      <c r="C2936" s="62"/>
      <c r="D2936" s="62"/>
      <c r="J2936" s="62"/>
      <c r="R2936" s="573"/>
    </row>
    <row r="2937" spans="1:18" s="51" customFormat="1" ht="12.75" hidden="1" customHeight="1">
      <c r="A2937" s="573"/>
      <c r="B2937" s="62"/>
      <c r="C2937" s="62"/>
      <c r="D2937" s="62"/>
      <c r="J2937" s="62"/>
      <c r="R2937" s="573"/>
    </row>
    <row r="2938" spans="1:18" s="51" customFormat="1" ht="12.75" hidden="1" customHeight="1">
      <c r="A2938" s="573"/>
      <c r="B2938" s="62"/>
      <c r="C2938" s="62"/>
      <c r="D2938" s="62"/>
      <c r="J2938" s="62"/>
      <c r="R2938" s="573"/>
    </row>
    <row r="2939" spans="1:18" s="51" customFormat="1" ht="12.75" hidden="1" customHeight="1">
      <c r="A2939" s="573"/>
      <c r="B2939" s="62"/>
      <c r="C2939" s="62"/>
      <c r="D2939" s="62"/>
      <c r="J2939" s="62"/>
      <c r="R2939" s="573"/>
    </row>
    <row r="2940" spans="1:18" s="51" customFormat="1" ht="12.75" hidden="1" customHeight="1">
      <c r="A2940" s="573"/>
      <c r="B2940" s="62"/>
      <c r="C2940" s="62"/>
      <c r="D2940" s="62"/>
      <c r="J2940" s="62"/>
      <c r="R2940" s="573"/>
    </row>
    <row r="2941" spans="1:18" s="51" customFormat="1" ht="12.75" hidden="1" customHeight="1">
      <c r="A2941" s="573"/>
      <c r="B2941" s="62"/>
      <c r="C2941" s="62"/>
      <c r="D2941" s="62"/>
      <c r="J2941" s="62"/>
      <c r="R2941" s="573"/>
    </row>
    <row r="2942" spans="1:18" s="51" customFormat="1" ht="12.75" hidden="1" customHeight="1">
      <c r="A2942" s="573"/>
      <c r="B2942" s="62"/>
      <c r="C2942" s="62"/>
      <c r="D2942" s="62"/>
      <c r="J2942" s="62"/>
      <c r="R2942" s="573"/>
    </row>
    <row r="2943" spans="1:18" s="51" customFormat="1" ht="12.75" hidden="1" customHeight="1">
      <c r="A2943" s="573"/>
      <c r="B2943" s="62"/>
      <c r="C2943" s="62"/>
      <c r="D2943" s="62"/>
      <c r="J2943" s="62"/>
      <c r="R2943" s="573"/>
    </row>
    <row r="2944" spans="1:18" s="51" customFormat="1" ht="12.75" hidden="1" customHeight="1">
      <c r="A2944" s="573"/>
      <c r="B2944" s="62"/>
      <c r="C2944" s="62"/>
      <c r="D2944" s="62"/>
      <c r="J2944" s="62"/>
      <c r="R2944" s="573"/>
    </row>
    <row r="2945" spans="1:18" s="51" customFormat="1" ht="12.75" hidden="1" customHeight="1">
      <c r="A2945" s="573"/>
      <c r="B2945" s="62"/>
      <c r="C2945" s="62"/>
      <c r="D2945" s="62"/>
      <c r="J2945" s="62"/>
      <c r="R2945" s="573"/>
    </row>
    <row r="2946" spans="1:18" s="51" customFormat="1" ht="12.75" hidden="1" customHeight="1">
      <c r="A2946" s="573"/>
      <c r="B2946" s="62"/>
      <c r="C2946" s="62"/>
      <c r="D2946" s="62"/>
      <c r="J2946" s="62"/>
      <c r="R2946" s="573"/>
    </row>
    <row r="2947" spans="1:18" s="51" customFormat="1" ht="12.75" hidden="1" customHeight="1">
      <c r="A2947" s="573"/>
      <c r="B2947" s="62"/>
      <c r="C2947" s="62"/>
      <c r="D2947" s="62"/>
      <c r="J2947" s="62"/>
      <c r="R2947" s="573"/>
    </row>
    <row r="2948" spans="1:18" s="51" customFormat="1" ht="12.75" hidden="1" customHeight="1">
      <c r="A2948" s="573"/>
      <c r="B2948" s="62"/>
      <c r="C2948" s="62"/>
      <c r="D2948" s="62"/>
      <c r="J2948" s="62"/>
      <c r="R2948" s="573"/>
    </row>
    <row r="2949" spans="1:18" s="51" customFormat="1" ht="12.75" hidden="1" customHeight="1">
      <c r="A2949" s="573"/>
      <c r="B2949" s="62"/>
      <c r="C2949" s="62"/>
      <c r="D2949" s="62"/>
      <c r="J2949" s="62"/>
      <c r="R2949" s="573"/>
    </row>
    <row r="2950" spans="1:18" s="51" customFormat="1" ht="12.75" hidden="1" customHeight="1">
      <c r="A2950" s="573"/>
      <c r="B2950" s="62"/>
      <c r="C2950" s="62"/>
      <c r="D2950" s="62"/>
      <c r="J2950" s="62"/>
      <c r="R2950" s="573"/>
    </row>
    <row r="2951" spans="1:18" s="51" customFormat="1" ht="12.75" hidden="1" customHeight="1">
      <c r="A2951" s="573"/>
      <c r="B2951" s="62"/>
      <c r="C2951" s="62"/>
      <c r="D2951" s="62"/>
      <c r="J2951" s="62"/>
      <c r="R2951" s="573"/>
    </row>
    <row r="2952" spans="1:18" s="51" customFormat="1" ht="12.75" hidden="1" customHeight="1">
      <c r="A2952" s="573"/>
      <c r="B2952" s="62"/>
      <c r="C2952" s="62"/>
      <c r="D2952" s="62"/>
      <c r="J2952" s="62"/>
      <c r="R2952" s="573"/>
    </row>
    <row r="2953" spans="1:18" s="51" customFormat="1" ht="12.75" hidden="1" customHeight="1">
      <c r="A2953" s="573"/>
      <c r="B2953" s="62"/>
      <c r="C2953" s="62"/>
      <c r="D2953" s="62"/>
      <c r="J2953" s="62"/>
      <c r="R2953" s="573"/>
    </row>
    <row r="2954" spans="1:18" s="51" customFormat="1" ht="12.75" hidden="1" customHeight="1">
      <c r="A2954" s="573"/>
      <c r="B2954" s="62"/>
      <c r="C2954" s="62"/>
      <c r="D2954" s="62"/>
      <c r="J2954" s="62"/>
      <c r="R2954" s="573"/>
    </row>
    <row r="2955" spans="1:18" s="51" customFormat="1" ht="12.75" hidden="1" customHeight="1">
      <c r="A2955" s="573"/>
      <c r="B2955" s="62"/>
      <c r="C2955" s="62"/>
      <c r="D2955" s="62"/>
      <c r="J2955" s="62"/>
      <c r="R2955" s="573"/>
    </row>
    <row r="2956" spans="1:18" s="51" customFormat="1" ht="12.75" hidden="1" customHeight="1">
      <c r="A2956" s="573"/>
      <c r="B2956" s="62"/>
      <c r="C2956" s="62"/>
      <c r="D2956" s="62"/>
      <c r="J2956" s="62"/>
      <c r="R2956" s="573"/>
    </row>
    <row r="2957" spans="1:18" s="51" customFormat="1" ht="12.75" hidden="1" customHeight="1">
      <c r="A2957" s="573"/>
      <c r="B2957" s="62"/>
      <c r="C2957" s="62"/>
      <c r="D2957" s="62"/>
      <c r="J2957" s="62"/>
      <c r="R2957" s="573"/>
    </row>
    <row r="2958" spans="1:18" s="51" customFormat="1" ht="12.75" hidden="1" customHeight="1">
      <c r="A2958" s="573"/>
      <c r="B2958" s="62"/>
      <c r="C2958" s="62"/>
      <c r="D2958" s="62"/>
      <c r="J2958" s="62"/>
      <c r="R2958" s="573"/>
    </row>
    <row r="2959" spans="1:18" s="51" customFormat="1" ht="12.75" hidden="1" customHeight="1">
      <c r="A2959" s="573"/>
      <c r="B2959" s="62"/>
      <c r="C2959" s="62"/>
      <c r="D2959" s="62"/>
      <c r="J2959" s="62"/>
      <c r="R2959" s="573"/>
    </row>
    <row r="2960" spans="1:18" s="51" customFormat="1" ht="12.75" hidden="1" customHeight="1">
      <c r="A2960" s="573"/>
      <c r="B2960" s="62"/>
      <c r="C2960" s="62"/>
      <c r="D2960" s="62"/>
      <c r="J2960" s="62"/>
      <c r="R2960" s="573"/>
    </row>
    <row r="2961" spans="1:18" s="51" customFormat="1" ht="12.75" hidden="1" customHeight="1">
      <c r="A2961" s="573"/>
      <c r="B2961" s="62"/>
      <c r="C2961" s="62"/>
      <c r="D2961" s="62"/>
      <c r="J2961" s="62"/>
      <c r="R2961" s="573"/>
    </row>
    <row r="2962" spans="1:18" s="51" customFormat="1" ht="12.75" hidden="1" customHeight="1">
      <c r="A2962" s="573"/>
      <c r="B2962" s="62"/>
      <c r="C2962" s="62"/>
      <c r="D2962" s="62"/>
      <c r="J2962" s="62"/>
      <c r="R2962" s="573"/>
    </row>
    <row r="2963" spans="1:18" s="51" customFormat="1" ht="12.75" hidden="1" customHeight="1">
      <c r="A2963" s="573"/>
      <c r="B2963" s="62"/>
      <c r="C2963" s="62"/>
      <c r="D2963" s="62"/>
      <c r="J2963" s="62"/>
      <c r="R2963" s="573"/>
    </row>
    <row r="2964" spans="1:18" s="51" customFormat="1" ht="12.75" hidden="1" customHeight="1">
      <c r="A2964" s="573"/>
      <c r="B2964" s="62"/>
      <c r="C2964" s="62"/>
      <c r="D2964" s="62"/>
      <c r="J2964" s="62"/>
      <c r="R2964" s="573"/>
    </row>
    <row r="2965" spans="1:18" s="51" customFormat="1" ht="12.75" hidden="1" customHeight="1">
      <c r="A2965" s="573"/>
      <c r="B2965" s="62"/>
      <c r="C2965" s="62"/>
      <c r="D2965" s="62"/>
      <c r="J2965" s="62"/>
      <c r="R2965" s="573"/>
    </row>
    <row r="2966" spans="1:18" s="51" customFormat="1" ht="12.75" hidden="1" customHeight="1">
      <c r="A2966" s="573"/>
      <c r="B2966" s="62"/>
      <c r="C2966" s="62"/>
      <c r="D2966" s="62"/>
      <c r="J2966" s="62"/>
      <c r="R2966" s="573"/>
    </row>
    <row r="2967" spans="1:18" s="51" customFormat="1" ht="12.75" hidden="1" customHeight="1">
      <c r="A2967" s="573"/>
      <c r="B2967" s="62"/>
      <c r="C2967" s="62"/>
      <c r="D2967" s="62"/>
      <c r="J2967" s="62"/>
      <c r="R2967" s="573"/>
    </row>
    <row r="2968" spans="1:18" s="51" customFormat="1" ht="12.75" hidden="1" customHeight="1">
      <c r="A2968" s="573"/>
      <c r="B2968" s="62"/>
      <c r="C2968" s="62"/>
      <c r="D2968" s="62"/>
      <c r="J2968" s="62"/>
      <c r="R2968" s="573"/>
    </row>
    <row r="2969" spans="1:18" s="51" customFormat="1" ht="12.75" hidden="1" customHeight="1">
      <c r="A2969" s="573"/>
      <c r="B2969" s="62"/>
      <c r="C2969" s="62"/>
      <c r="D2969" s="62"/>
      <c r="J2969" s="62"/>
      <c r="R2969" s="573"/>
    </row>
    <row r="2970" spans="1:18" s="51" customFormat="1" ht="12.75" hidden="1" customHeight="1">
      <c r="A2970" s="573"/>
      <c r="B2970" s="62"/>
      <c r="C2970" s="62"/>
      <c r="D2970" s="62"/>
      <c r="J2970" s="62"/>
      <c r="R2970" s="573"/>
    </row>
    <row r="2971" spans="1:18" s="51" customFormat="1" ht="12.75" hidden="1" customHeight="1">
      <c r="A2971" s="573"/>
      <c r="B2971" s="62"/>
      <c r="C2971" s="62"/>
      <c r="D2971" s="62"/>
      <c r="J2971" s="62"/>
      <c r="R2971" s="573"/>
    </row>
    <row r="2972" spans="1:18" s="51" customFormat="1" ht="12.75" hidden="1" customHeight="1">
      <c r="A2972" s="573"/>
      <c r="B2972" s="62"/>
      <c r="C2972" s="62"/>
      <c r="D2972" s="62"/>
      <c r="J2972" s="62"/>
      <c r="R2972" s="573"/>
    </row>
    <row r="2973" spans="1:18" s="51" customFormat="1" ht="12.75" hidden="1" customHeight="1">
      <c r="A2973" s="573"/>
      <c r="B2973" s="62"/>
      <c r="C2973" s="62"/>
      <c r="D2973" s="62"/>
      <c r="J2973" s="62"/>
      <c r="R2973" s="573"/>
    </row>
    <row r="2974" spans="1:18" s="51" customFormat="1" ht="12.75" hidden="1" customHeight="1">
      <c r="A2974" s="573"/>
      <c r="B2974" s="62"/>
      <c r="C2974" s="62"/>
      <c r="D2974" s="62"/>
      <c r="J2974" s="62"/>
      <c r="R2974" s="573"/>
    </row>
    <row r="2975" spans="1:18" s="51" customFormat="1" ht="12.75" hidden="1" customHeight="1">
      <c r="A2975" s="573"/>
      <c r="B2975" s="62"/>
      <c r="C2975" s="62"/>
      <c r="D2975" s="62"/>
      <c r="J2975" s="62"/>
      <c r="R2975" s="573"/>
    </row>
    <row r="2976" spans="1:18" s="51" customFormat="1" ht="12.75" hidden="1" customHeight="1">
      <c r="A2976" s="573"/>
      <c r="B2976" s="62"/>
      <c r="C2976" s="62"/>
      <c r="D2976" s="62"/>
      <c r="J2976" s="62"/>
      <c r="R2976" s="573"/>
    </row>
    <row r="2977" spans="1:18" s="51" customFormat="1" ht="12.75" hidden="1" customHeight="1">
      <c r="A2977" s="573"/>
      <c r="B2977" s="62"/>
      <c r="C2977" s="62"/>
      <c r="D2977" s="62"/>
      <c r="J2977" s="62"/>
      <c r="R2977" s="573"/>
    </row>
    <row r="2978" spans="1:18" s="51" customFormat="1" ht="12.75" hidden="1" customHeight="1">
      <c r="A2978" s="573"/>
      <c r="B2978" s="62"/>
      <c r="C2978" s="62"/>
      <c r="D2978" s="62"/>
      <c r="J2978" s="62"/>
      <c r="R2978" s="573"/>
    </row>
    <row r="2979" spans="1:18" s="51" customFormat="1" ht="12.75" hidden="1" customHeight="1">
      <c r="A2979" s="573"/>
      <c r="B2979" s="62"/>
      <c r="C2979" s="62"/>
      <c r="D2979" s="62"/>
      <c r="J2979" s="62"/>
      <c r="R2979" s="573"/>
    </row>
    <row r="2980" spans="1:18" s="51" customFormat="1" ht="12.75" hidden="1" customHeight="1">
      <c r="A2980" s="573"/>
      <c r="B2980" s="62"/>
      <c r="C2980" s="62"/>
      <c r="D2980" s="62"/>
      <c r="J2980" s="62"/>
      <c r="R2980" s="573"/>
    </row>
    <row r="2981" spans="1:18" s="51" customFormat="1" ht="12.75" hidden="1" customHeight="1">
      <c r="A2981" s="573"/>
      <c r="B2981" s="62"/>
      <c r="C2981" s="62"/>
      <c r="D2981" s="62"/>
      <c r="J2981" s="62"/>
      <c r="R2981" s="573"/>
    </row>
    <row r="2982" spans="1:18" s="51" customFormat="1" ht="12.75" hidden="1" customHeight="1">
      <c r="A2982" s="573"/>
      <c r="B2982" s="62"/>
      <c r="C2982" s="62"/>
      <c r="D2982" s="62"/>
      <c r="J2982" s="62"/>
      <c r="R2982" s="573"/>
    </row>
    <row r="2983" spans="1:18" s="51" customFormat="1" ht="12.75" hidden="1" customHeight="1">
      <c r="A2983" s="573"/>
      <c r="B2983" s="62"/>
      <c r="C2983" s="62"/>
      <c r="D2983" s="62"/>
      <c r="J2983" s="62"/>
      <c r="R2983" s="573"/>
    </row>
    <row r="2984" spans="1:18" s="51" customFormat="1" ht="12.75" hidden="1" customHeight="1">
      <c r="A2984" s="573"/>
      <c r="B2984" s="62"/>
      <c r="C2984" s="62"/>
      <c r="D2984" s="62"/>
      <c r="J2984" s="62"/>
      <c r="R2984" s="573"/>
    </row>
    <row r="2985" spans="1:18" s="51" customFormat="1" ht="12.75" hidden="1" customHeight="1">
      <c r="A2985" s="573"/>
      <c r="B2985" s="62"/>
      <c r="C2985" s="62"/>
      <c r="D2985" s="62"/>
      <c r="J2985" s="62"/>
      <c r="R2985" s="573"/>
    </row>
    <row r="2986" spans="1:18" s="51" customFormat="1" ht="12.75" hidden="1" customHeight="1">
      <c r="A2986" s="573"/>
      <c r="B2986" s="62"/>
      <c r="C2986" s="62"/>
      <c r="D2986" s="62"/>
      <c r="J2986" s="62"/>
      <c r="R2986" s="573"/>
    </row>
    <row r="2987" spans="1:18" s="51" customFormat="1" ht="12.75" hidden="1" customHeight="1">
      <c r="A2987" s="573"/>
      <c r="B2987" s="62"/>
      <c r="C2987" s="62"/>
      <c r="D2987" s="62"/>
      <c r="J2987" s="62"/>
      <c r="R2987" s="573"/>
    </row>
    <row r="2988" spans="1:18" s="51" customFormat="1" ht="12.75" hidden="1" customHeight="1">
      <c r="A2988" s="573"/>
      <c r="B2988" s="62"/>
      <c r="C2988" s="62"/>
      <c r="D2988" s="62"/>
      <c r="J2988" s="62"/>
      <c r="R2988" s="573"/>
    </row>
    <row r="2989" spans="1:18" s="51" customFormat="1" ht="12.75" hidden="1" customHeight="1">
      <c r="A2989" s="573"/>
      <c r="B2989" s="62"/>
      <c r="C2989" s="62"/>
      <c r="D2989" s="62"/>
      <c r="J2989" s="62"/>
      <c r="R2989" s="573"/>
    </row>
    <row r="2990" spans="1:18" s="51" customFormat="1" ht="12.75" hidden="1" customHeight="1">
      <c r="A2990" s="573"/>
      <c r="B2990" s="62"/>
      <c r="C2990" s="62"/>
      <c r="D2990" s="62"/>
      <c r="J2990" s="62"/>
      <c r="R2990" s="573"/>
    </row>
    <row r="2991" spans="1:18" s="51" customFormat="1" ht="12.75" hidden="1" customHeight="1">
      <c r="A2991" s="573"/>
      <c r="B2991" s="62"/>
      <c r="C2991" s="62"/>
      <c r="D2991" s="62"/>
      <c r="J2991" s="62"/>
      <c r="R2991" s="573"/>
    </row>
    <row r="2992" spans="1:18" s="51" customFormat="1" ht="12.75" hidden="1" customHeight="1">
      <c r="A2992" s="573"/>
      <c r="B2992" s="62"/>
      <c r="C2992" s="62"/>
      <c r="D2992" s="62"/>
      <c r="J2992" s="62"/>
      <c r="R2992" s="573"/>
    </row>
    <row r="2993" spans="1:18" s="51" customFormat="1" ht="12.75" hidden="1" customHeight="1">
      <c r="A2993" s="573"/>
      <c r="B2993" s="62"/>
      <c r="C2993" s="62"/>
      <c r="D2993" s="62"/>
      <c r="J2993" s="62"/>
      <c r="R2993" s="573"/>
    </row>
    <row r="2994" spans="1:18" s="51" customFormat="1" ht="12.75" hidden="1" customHeight="1">
      <c r="A2994" s="573"/>
      <c r="B2994" s="62"/>
      <c r="C2994" s="62"/>
      <c r="D2994" s="62"/>
      <c r="J2994" s="62"/>
      <c r="R2994" s="573"/>
    </row>
    <row r="2995" spans="1:18" s="51" customFormat="1" ht="12.75" hidden="1" customHeight="1">
      <c r="A2995" s="573"/>
      <c r="B2995" s="62"/>
      <c r="C2995" s="62"/>
      <c r="D2995" s="62"/>
      <c r="J2995" s="62"/>
      <c r="R2995" s="573"/>
    </row>
    <row r="2996" spans="1:18" s="51" customFormat="1" ht="12.75" hidden="1" customHeight="1">
      <c r="A2996" s="573"/>
      <c r="B2996" s="62"/>
      <c r="C2996" s="62"/>
      <c r="D2996" s="62"/>
      <c r="J2996" s="62"/>
      <c r="R2996" s="573"/>
    </row>
    <row r="2997" spans="1:18" s="51" customFormat="1" ht="12.75" hidden="1" customHeight="1">
      <c r="A2997" s="573"/>
      <c r="B2997" s="62"/>
      <c r="C2997" s="62"/>
      <c r="D2997" s="62"/>
      <c r="J2997" s="62"/>
      <c r="R2997" s="573"/>
    </row>
    <row r="2998" spans="1:18" s="51" customFormat="1" ht="12.75" hidden="1" customHeight="1">
      <c r="A2998" s="573"/>
      <c r="B2998" s="62"/>
      <c r="C2998" s="62"/>
      <c r="D2998" s="62"/>
      <c r="J2998" s="62"/>
      <c r="R2998" s="573"/>
    </row>
    <row r="2999" spans="1:18" s="51" customFormat="1" ht="12.75" hidden="1" customHeight="1">
      <c r="A2999" s="573"/>
      <c r="B2999" s="62"/>
      <c r="C2999" s="62"/>
      <c r="D2999" s="62"/>
      <c r="J2999" s="62"/>
      <c r="R2999" s="573"/>
    </row>
    <row r="3000" spans="1:18" s="51" customFormat="1" ht="12.75" hidden="1" customHeight="1">
      <c r="A3000" s="573"/>
      <c r="B3000" s="62"/>
      <c r="C3000" s="62"/>
      <c r="D3000" s="62"/>
      <c r="J3000" s="62"/>
      <c r="R3000" s="573"/>
    </row>
    <row r="3001" spans="1:18" s="51" customFormat="1" ht="12.75" hidden="1" customHeight="1">
      <c r="A3001" s="573"/>
      <c r="B3001" s="62"/>
      <c r="C3001" s="62"/>
      <c r="D3001" s="62"/>
      <c r="J3001" s="62"/>
      <c r="R3001" s="573"/>
    </row>
    <row r="3002" spans="1:18" s="51" customFormat="1" ht="12.75" hidden="1" customHeight="1">
      <c r="A3002" s="573"/>
      <c r="B3002" s="62"/>
      <c r="C3002" s="62"/>
      <c r="D3002" s="62"/>
      <c r="J3002" s="62"/>
      <c r="R3002" s="573"/>
    </row>
    <row r="3003" spans="1:18" s="51" customFormat="1" ht="12.75" hidden="1" customHeight="1">
      <c r="A3003" s="573"/>
      <c r="B3003" s="62"/>
      <c r="C3003" s="62"/>
      <c r="D3003" s="62"/>
      <c r="J3003" s="62"/>
      <c r="R3003" s="573"/>
    </row>
    <row r="3004" spans="1:18" s="51" customFormat="1" ht="12.75" hidden="1" customHeight="1">
      <c r="A3004" s="573"/>
      <c r="B3004" s="62"/>
      <c r="C3004" s="62"/>
      <c r="D3004" s="62"/>
      <c r="J3004" s="62"/>
      <c r="R3004" s="573"/>
    </row>
    <row r="3005" spans="1:18" s="51" customFormat="1" ht="12.75" hidden="1" customHeight="1">
      <c r="A3005" s="573"/>
      <c r="B3005" s="62"/>
      <c r="C3005" s="62"/>
      <c r="D3005" s="62"/>
      <c r="J3005" s="62"/>
      <c r="R3005" s="573"/>
    </row>
    <row r="3006" spans="1:18" s="51" customFormat="1" ht="12.75" hidden="1" customHeight="1">
      <c r="A3006" s="573"/>
      <c r="B3006" s="62"/>
      <c r="C3006" s="62"/>
      <c r="D3006" s="62"/>
      <c r="J3006" s="62"/>
      <c r="R3006" s="573"/>
    </row>
    <row r="3007" spans="1:18" s="51" customFormat="1" ht="12.75" hidden="1" customHeight="1">
      <c r="A3007" s="573"/>
      <c r="B3007" s="62"/>
      <c r="C3007" s="62"/>
      <c r="D3007" s="62"/>
      <c r="J3007" s="62"/>
      <c r="R3007" s="573"/>
    </row>
    <row r="3008" spans="1:18" s="51" customFormat="1" ht="12.75" hidden="1" customHeight="1">
      <c r="A3008" s="573"/>
      <c r="B3008" s="62"/>
      <c r="C3008" s="62"/>
      <c r="D3008" s="62"/>
      <c r="J3008" s="62"/>
      <c r="R3008" s="573"/>
    </row>
    <row r="3009" spans="1:18" s="51" customFormat="1" ht="12.75" hidden="1" customHeight="1">
      <c r="A3009" s="573"/>
      <c r="B3009" s="62"/>
      <c r="C3009" s="62"/>
      <c r="D3009" s="62"/>
      <c r="J3009" s="62"/>
      <c r="R3009" s="573"/>
    </row>
    <row r="3010" spans="1:18" s="51" customFormat="1" ht="12.75" hidden="1" customHeight="1">
      <c r="A3010" s="573"/>
      <c r="B3010" s="62"/>
      <c r="C3010" s="62"/>
      <c r="D3010" s="62"/>
      <c r="J3010" s="62"/>
      <c r="R3010" s="573"/>
    </row>
    <row r="3011" spans="1:18" s="51" customFormat="1" ht="12.75" hidden="1" customHeight="1">
      <c r="A3011" s="573"/>
      <c r="B3011" s="62"/>
      <c r="C3011" s="62"/>
      <c r="D3011" s="62"/>
      <c r="J3011" s="62"/>
      <c r="R3011" s="573"/>
    </row>
    <row r="3012" spans="1:18" s="51" customFormat="1" ht="12.75" hidden="1" customHeight="1">
      <c r="A3012" s="573"/>
      <c r="B3012" s="62"/>
      <c r="C3012" s="62"/>
      <c r="D3012" s="62"/>
      <c r="J3012" s="62"/>
      <c r="R3012" s="573"/>
    </row>
    <row r="3013" spans="1:18" s="51" customFormat="1" ht="12.75" hidden="1" customHeight="1">
      <c r="A3013" s="573"/>
      <c r="B3013" s="62"/>
      <c r="C3013" s="62"/>
      <c r="D3013" s="62"/>
      <c r="J3013" s="62"/>
      <c r="R3013" s="573"/>
    </row>
    <row r="3014" spans="1:18" s="51" customFormat="1" ht="12.75" hidden="1" customHeight="1">
      <c r="A3014" s="573"/>
      <c r="B3014" s="62"/>
      <c r="C3014" s="62"/>
      <c r="D3014" s="62"/>
      <c r="J3014" s="62"/>
      <c r="R3014" s="573"/>
    </row>
    <row r="3015" spans="1:18" s="51" customFormat="1" ht="12.75" hidden="1" customHeight="1">
      <c r="A3015" s="573"/>
      <c r="B3015" s="62"/>
      <c r="C3015" s="62"/>
      <c r="D3015" s="62"/>
      <c r="J3015" s="62"/>
      <c r="R3015" s="573"/>
    </row>
    <row r="3016" spans="1:18" s="51" customFormat="1" ht="12.75" hidden="1" customHeight="1">
      <c r="A3016" s="573"/>
      <c r="B3016" s="62"/>
      <c r="C3016" s="62"/>
      <c r="D3016" s="62"/>
      <c r="J3016" s="62"/>
      <c r="R3016" s="573"/>
    </row>
    <row r="3017" spans="1:18" s="51" customFormat="1" ht="12.75" hidden="1" customHeight="1">
      <c r="A3017" s="573"/>
      <c r="B3017" s="62"/>
      <c r="C3017" s="62"/>
      <c r="D3017" s="62"/>
      <c r="J3017" s="62"/>
      <c r="R3017" s="573"/>
    </row>
    <row r="3018" spans="1:18" s="51" customFormat="1" ht="12.75" hidden="1" customHeight="1">
      <c r="A3018" s="573"/>
      <c r="B3018" s="62"/>
      <c r="C3018" s="62"/>
      <c r="D3018" s="62"/>
      <c r="J3018" s="62"/>
      <c r="R3018" s="573"/>
    </row>
    <row r="3019" spans="1:18" s="51" customFormat="1" ht="12.75" hidden="1" customHeight="1">
      <c r="A3019" s="573"/>
      <c r="B3019" s="62"/>
      <c r="C3019" s="62"/>
      <c r="D3019" s="62"/>
      <c r="J3019" s="62"/>
      <c r="R3019" s="573"/>
    </row>
    <row r="3020" spans="1:18" s="51" customFormat="1" ht="12.75" hidden="1" customHeight="1">
      <c r="A3020" s="573"/>
      <c r="B3020" s="62"/>
      <c r="C3020" s="62"/>
      <c r="D3020" s="62"/>
      <c r="J3020" s="62"/>
      <c r="R3020" s="573"/>
    </row>
    <row r="3021" spans="1:18" s="51" customFormat="1" ht="12.75" hidden="1" customHeight="1">
      <c r="A3021" s="573"/>
      <c r="B3021" s="62"/>
      <c r="C3021" s="62"/>
      <c r="D3021" s="62"/>
      <c r="J3021" s="62"/>
      <c r="R3021" s="573"/>
    </row>
    <row r="3022" spans="1:18" s="51" customFormat="1" ht="12.75" hidden="1" customHeight="1">
      <c r="A3022" s="573"/>
      <c r="B3022" s="62"/>
      <c r="C3022" s="62"/>
      <c r="D3022" s="62"/>
      <c r="J3022" s="62"/>
      <c r="R3022" s="573"/>
    </row>
    <row r="3023" spans="1:18" s="51" customFormat="1" ht="12.75" hidden="1" customHeight="1">
      <c r="A3023" s="573"/>
      <c r="B3023" s="62"/>
      <c r="C3023" s="62"/>
      <c r="D3023" s="62"/>
      <c r="J3023" s="62"/>
      <c r="R3023" s="573"/>
    </row>
    <row r="3024" spans="1:18" s="51" customFormat="1" ht="12.75" hidden="1" customHeight="1">
      <c r="A3024" s="573"/>
      <c r="B3024" s="62"/>
      <c r="C3024" s="62"/>
      <c r="D3024" s="62"/>
      <c r="J3024" s="62"/>
      <c r="R3024" s="573"/>
    </row>
    <row r="3025" spans="1:18" s="51" customFormat="1" ht="12.75" hidden="1" customHeight="1">
      <c r="A3025" s="573"/>
      <c r="B3025" s="62"/>
      <c r="C3025" s="62"/>
      <c r="D3025" s="62"/>
      <c r="J3025" s="62"/>
      <c r="R3025" s="573"/>
    </row>
    <row r="3026" spans="1:18" s="51" customFormat="1" ht="12.75" hidden="1" customHeight="1">
      <c r="A3026" s="573"/>
      <c r="B3026" s="62"/>
      <c r="C3026" s="62"/>
      <c r="D3026" s="62"/>
      <c r="J3026" s="62"/>
      <c r="R3026" s="573"/>
    </row>
    <row r="3027" spans="1:18" s="51" customFormat="1" ht="12.75" hidden="1" customHeight="1">
      <c r="A3027" s="573"/>
      <c r="B3027" s="62"/>
      <c r="C3027" s="62"/>
      <c r="D3027" s="62"/>
      <c r="J3027" s="62"/>
      <c r="R3027" s="573"/>
    </row>
    <row r="3028" spans="1:18" s="51" customFormat="1" ht="12.75" hidden="1" customHeight="1">
      <c r="A3028" s="573"/>
      <c r="B3028" s="62"/>
      <c r="C3028" s="62"/>
      <c r="D3028" s="62"/>
      <c r="J3028" s="62"/>
      <c r="R3028" s="573"/>
    </row>
    <row r="3029" spans="1:18" s="51" customFormat="1" ht="12.75" hidden="1" customHeight="1">
      <c r="A3029" s="573"/>
      <c r="B3029" s="62"/>
      <c r="C3029" s="62"/>
      <c r="D3029" s="62"/>
      <c r="J3029" s="62"/>
      <c r="R3029" s="573"/>
    </row>
    <row r="3030" spans="1:18" s="51" customFormat="1" ht="12.75" hidden="1" customHeight="1">
      <c r="A3030" s="573"/>
      <c r="B3030" s="62"/>
      <c r="C3030" s="62"/>
      <c r="D3030" s="62"/>
      <c r="J3030" s="62"/>
      <c r="R3030" s="573"/>
    </row>
    <row r="3031" spans="1:18" s="51" customFormat="1" ht="12.75" hidden="1" customHeight="1">
      <c r="A3031" s="573"/>
      <c r="B3031" s="62"/>
      <c r="C3031" s="62"/>
      <c r="D3031" s="62"/>
      <c r="J3031" s="62"/>
      <c r="R3031" s="573"/>
    </row>
    <row r="3032" spans="1:18" s="51" customFormat="1" ht="12.75" hidden="1" customHeight="1">
      <c r="A3032" s="573"/>
      <c r="B3032" s="62"/>
      <c r="C3032" s="62"/>
      <c r="D3032" s="62"/>
      <c r="J3032" s="62"/>
      <c r="R3032" s="573"/>
    </row>
    <row r="3033" spans="1:18" s="51" customFormat="1" ht="12.75" hidden="1" customHeight="1">
      <c r="A3033" s="573"/>
      <c r="B3033" s="62"/>
      <c r="C3033" s="62"/>
      <c r="D3033" s="62"/>
      <c r="J3033" s="62"/>
      <c r="R3033" s="573"/>
    </row>
    <row r="3034" spans="1:18" s="51" customFormat="1" ht="12.75" hidden="1" customHeight="1">
      <c r="A3034" s="573"/>
      <c r="B3034" s="62"/>
      <c r="C3034" s="62"/>
      <c r="D3034" s="62"/>
      <c r="J3034" s="62"/>
      <c r="R3034" s="573"/>
    </row>
    <row r="3035" spans="1:18" s="51" customFormat="1" ht="12.75" hidden="1" customHeight="1">
      <c r="A3035" s="573"/>
      <c r="B3035" s="62"/>
      <c r="C3035" s="62"/>
      <c r="D3035" s="62"/>
      <c r="J3035" s="62"/>
      <c r="R3035" s="573"/>
    </row>
    <row r="3036" spans="1:18" s="51" customFormat="1" ht="12.75" hidden="1" customHeight="1">
      <c r="A3036" s="573"/>
      <c r="B3036" s="62"/>
      <c r="C3036" s="62"/>
      <c r="D3036" s="62"/>
      <c r="J3036" s="62"/>
      <c r="R3036" s="573"/>
    </row>
    <row r="3037" spans="1:18" s="51" customFormat="1" ht="12.75" hidden="1" customHeight="1">
      <c r="A3037" s="573"/>
      <c r="B3037" s="62"/>
      <c r="C3037" s="62"/>
      <c r="D3037" s="62"/>
      <c r="J3037" s="62"/>
      <c r="R3037" s="573"/>
    </row>
    <row r="3038" spans="1:18" s="51" customFormat="1" ht="12.75" hidden="1" customHeight="1">
      <c r="A3038" s="573"/>
      <c r="B3038" s="62"/>
      <c r="C3038" s="62"/>
      <c r="D3038" s="62"/>
      <c r="J3038" s="62"/>
      <c r="R3038" s="573"/>
    </row>
    <row r="3039" spans="1:18" s="51" customFormat="1" ht="12.75" hidden="1" customHeight="1">
      <c r="A3039" s="573"/>
      <c r="B3039" s="62"/>
      <c r="C3039" s="62"/>
      <c r="D3039" s="62"/>
      <c r="J3039" s="62"/>
      <c r="R3039" s="573"/>
    </row>
    <row r="3040" spans="1:18" s="51" customFormat="1" ht="12.75" hidden="1" customHeight="1">
      <c r="A3040" s="573"/>
      <c r="B3040" s="62"/>
      <c r="C3040" s="62"/>
      <c r="D3040" s="62"/>
      <c r="J3040" s="62"/>
      <c r="R3040" s="573"/>
    </row>
    <row r="3041" spans="1:18" s="51" customFormat="1" ht="12.75" hidden="1" customHeight="1">
      <c r="A3041" s="573"/>
      <c r="B3041" s="62"/>
      <c r="C3041" s="62"/>
      <c r="D3041" s="62"/>
      <c r="J3041" s="62"/>
      <c r="R3041" s="573"/>
    </row>
    <row r="3042" spans="1:18" s="51" customFormat="1" ht="12.75" hidden="1" customHeight="1">
      <c r="A3042" s="573"/>
      <c r="B3042" s="62"/>
      <c r="C3042" s="62"/>
      <c r="D3042" s="62"/>
      <c r="J3042" s="62"/>
      <c r="R3042" s="573"/>
    </row>
    <row r="3043" spans="1:18" s="51" customFormat="1" ht="12.75" hidden="1" customHeight="1">
      <c r="A3043" s="573"/>
      <c r="B3043" s="62"/>
      <c r="C3043" s="62"/>
      <c r="D3043" s="62"/>
      <c r="J3043" s="62"/>
      <c r="R3043" s="573"/>
    </row>
    <row r="3044" spans="1:18" s="51" customFormat="1" ht="12.75" hidden="1" customHeight="1">
      <c r="A3044" s="573"/>
      <c r="B3044" s="62"/>
      <c r="C3044" s="62"/>
      <c r="D3044" s="62"/>
      <c r="J3044" s="62"/>
      <c r="R3044" s="573"/>
    </row>
    <row r="3045" spans="1:18" s="51" customFormat="1" ht="12.75" hidden="1" customHeight="1">
      <c r="A3045" s="573"/>
      <c r="B3045" s="62"/>
      <c r="C3045" s="62"/>
      <c r="D3045" s="62"/>
      <c r="J3045" s="62"/>
      <c r="R3045" s="573"/>
    </row>
    <row r="3046" spans="1:18" s="51" customFormat="1" ht="12.75" hidden="1" customHeight="1">
      <c r="A3046" s="573"/>
      <c r="B3046" s="62"/>
      <c r="C3046" s="62"/>
      <c r="D3046" s="62"/>
      <c r="J3046" s="62"/>
      <c r="R3046" s="573"/>
    </row>
    <row r="3047" spans="1:18" s="51" customFormat="1" ht="12.75" hidden="1" customHeight="1">
      <c r="A3047" s="573"/>
      <c r="B3047" s="62"/>
      <c r="C3047" s="62"/>
      <c r="D3047" s="62"/>
      <c r="J3047" s="62"/>
      <c r="R3047" s="573"/>
    </row>
    <row r="3048" spans="1:18" s="51" customFormat="1" ht="12.75" hidden="1" customHeight="1">
      <c r="A3048" s="573"/>
      <c r="B3048" s="62"/>
      <c r="C3048" s="62"/>
      <c r="D3048" s="62"/>
      <c r="J3048" s="62"/>
      <c r="R3048" s="573"/>
    </row>
    <row r="3049" spans="1:18" s="51" customFormat="1" ht="12.75" hidden="1" customHeight="1">
      <c r="A3049" s="573"/>
      <c r="B3049" s="62"/>
      <c r="C3049" s="62"/>
      <c r="D3049" s="62"/>
      <c r="J3049" s="62"/>
      <c r="R3049" s="573"/>
    </row>
    <row r="3050" spans="1:18" s="51" customFormat="1" ht="12.75" hidden="1" customHeight="1">
      <c r="A3050" s="573"/>
      <c r="B3050" s="62"/>
      <c r="C3050" s="62"/>
      <c r="D3050" s="62"/>
      <c r="J3050" s="62"/>
      <c r="R3050" s="573"/>
    </row>
    <row r="3051" spans="1:18" s="51" customFormat="1" ht="12.75" hidden="1" customHeight="1">
      <c r="A3051" s="573"/>
      <c r="B3051" s="62"/>
      <c r="C3051" s="62"/>
      <c r="D3051" s="62"/>
      <c r="J3051" s="62"/>
      <c r="R3051" s="573"/>
    </row>
    <row r="3052" spans="1:18" s="51" customFormat="1" ht="12.75" hidden="1" customHeight="1">
      <c r="A3052" s="573"/>
      <c r="B3052" s="62"/>
      <c r="C3052" s="62"/>
      <c r="D3052" s="62"/>
      <c r="J3052" s="62"/>
      <c r="R3052" s="573"/>
    </row>
    <row r="3053" spans="1:18" s="51" customFormat="1" ht="12.75" hidden="1" customHeight="1">
      <c r="A3053" s="573"/>
      <c r="B3053" s="62"/>
      <c r="C3053" s="62"/>
      <c r="D3053" s="62"/>
      <c r="J3053" s="62"/>
      <c r="R3053" s="573"/>
    </row>
    <row r="3054" spans="1:18" s="51" customFormat="1" ht="12.75" hidden="1" customHeight="1">
      <c r="A3054" s="573"/>
      <c r="B3054" s="62"/>
      <c r="C3054" s="62"/>
      <c r="D3054" s="62"/>
      <c r="J3054" s="62"/>
      <c r="R3054" s="573"/>
    </row>
    <row r="3055" spans="1:18" s="51" customFormat="1" ht="12.75" hidden="1" customHeight="1">
      <c r="A3055" s="573"/>
      <c r="B3055" s="62"/>
      <c r="C3055" s="62"/>
      <c r="D3055" s="62"/>
      <c r="J3055" s="62"/>
      <c r="R3055" s="573"/>
    </row>
    <row r="3056" spans="1:18" s="51" customFormat="1" ht="12.75" hidden="1" customHeight="1">
      <c r="A3056" s="573"/>
      <c r="B3056" s="62"/>
      <c r="C3056" s="62"/>
      <c r="D3056" s="62"/>
      <c r="J3056" s="62"/>
      <c r="R3056" s="573"/>
    </row>
    <row r="3057" spans="1:18" s="51" customFormat="1" ht="12.75" hidden="1" customHeight="1">
      <c r="A3057" s="573"/>
      <c r="B3057" s="62"/>
      <c r="C3057" s="62"/>
      <c r="D3057" s="62"/>
      <c r="J3057" s="62"/>
      <c r="R3057" s="573"/>
    </row>
    <row r="3058" spans="1:18" s="51" customFormat="1" ht="12.75" hidden="1" customHeight="1">
      <c r="A3058" s="573"/>
      <c r="B3058" s="62"/>
      <c r="C3058" s="62"/>
      <c r="D3058" s="62"/>
      <c r="J3058" s="62"/>
      <c r="R3058" s="573"/>
    </row>
    <row r="3059" spans="1:18" s="51" customFormat="1" ht="12.75" hidden="1" customHeight="1">
      <c r="A3059" s="573"/>
      <c r="B3059" s="62"/>
      <c r="C3059" s="62"/>
      <c r="D3059" s="62"/>
      <c r="J3059" s="62"/>
      <c r="R3059" s="573"/>
    </row>
    <row r="3060" spans="1:18" s="51" customFormat="1" ht="12.75" hidden="1" customHeight="1">
      <c r="A3060" s="573"/>
      <c r="B3060" s="62"/>
      <c r="C3060" s="62"/>
      <c r="D3060" s="62"/>
      <c r="J3060" s="62"/>
      <c r="R3060" s="573"/>
    </row>
    <row r="3061" spans="1:18" s="51" customFormat="1" ht="12.75" hidden="1" customHeight="1">
      <c r="A3061" s="573"/>
      <c r="B3061" s="62"/>
      <c r="C3061" s="62"/>
      <c r="D3061" s="62"/>
      <c r="J3061" s="62"/>
      <c r="R3061" s="573"/>
    </row>
    <row r="3062" spans="1:18" s="51" customFormat="1" ht="12.75" hidden="1" customHeight="1">
      <c r="A3062" s="573"/>
      <c r="B3062" s="62"/>
      <c r="C3062" s="62"/>
      <c r="D3062" s="62"/>
      <c r="J3062" s="62"/>
      <c r="R3062" s="573"/>
    </row>
    <row r="3063" spans="1:18" s="51" customFormat="1" ht="12.75" hidden="1" customHeight="1">
      <c r="A3063" s="573"/>
      <c r="B3063" s="62"/>
      <c r="C3063" s="62"/>
      <c r="D3063" s="62"/>
      <c r="J3063" s="62"/>
      <c r="R3063" s="573"/>
    </row>
    <row r="3064" spans="1:18" s="51" customFormat="1" ht="12.75" hidden="1" customHeight="1">
      <c r="A3064" s="573"/>
      <c r="B3064" s="62"/>
      <c r="C3064" s="62"/>
      <c r="D3064" s="62"/>
      <c r="J3064" s="62"/>
      <c r="R3064" s="573"/>
    </row>
    <row r="3065" spans="1:18" s="51" customFormat="1" ht="12.75" hidden="1" customHeight="1">
      <c r="A3065" s="573"/>
      <c r="B3065" s="62"/>
      <c r="C3065" s="62"/>
      <c r="D3065" s="62"/>
      <c r="J3065" s="62"/>
      <c r="R3065" s="573"/>
    </row>
    <row r="3066" spans="1:18" s="51" customFormat="1" ht="12.75" hidden="1" customHeight="1">
      <c r="A3066" s="573"/>
      <c r="B3066" s="62"/>
      <c r="C3066" s="62"/>
      <c r="D3066" s="62"/>
      <c r="J3066" s="62"/>
      <c r="R3066" s="573"/>
    </row>
    <row r="3067" spans="1:18" s="51" customFormat="1" ht="12.75" hidden="1" customHeight="1">
      <c r="A3067" s="573"/>
      <c r="B3067" s="62"/>
      <c r="C3067" s="62"/>
      <c r="D3067" s="62"/>
      <c r="J3067" s="62"/>
      <c r="R3067" s="573"/>
    </row>
    <row r="3068" spans="1:18" s="51" customFormat="1" ht="12.75" hidden="1" customHeight="1">
      <c r="A3068" s="573"/>
      <c r="B3068" s="62"/>
      <c r="C3068" s="62"/>
      <c r="D3068" s="62"/>
      <c r="J3068" s="62"/>
      <c r="R3068" s="573"/>
    </row>
    <row r="3069" spans="1:18" s="51" customFormat="1" ht="12.75" hidden="1" customHeight="1">
      <c r="A3069" s="573"/>
      <c r="B3069" s="62"/>
      <c r="C3069" s="62"/>
      <c r="D3069" s="62"/>
      <c r="J3069" s="62"/>
      <c r="R3069" s="573"/>
    </row>
    <row r="3070" spans="1:18" s="51" customFormat="1" ht="12.75" hidden="1" customHeight="1">
      <c r="A3070" s="573"/>
      <c r="B3070" s="62"/>
      <c r="C3070" s="62"/>
      <c r="D3070" s="62"/>
      <c r="J3070" s="62"/>
      <c r="R3070" s="573"/>
    </row>
    <row r="3071" spans="1:18" s="51" customFormat="1" ht="12.75" hidden="1" customHeight="1">
      <c r="A3071" s="573"/>
      <c r="B3071" s="62"/>
      <c r="C3071" s="62"/>
      <c r="D3071" s="62"/>
      <c r="J3071" s="62"/>
      <c r="R3071" s="573"/>
    </row>
    <row r="3072" spans="1:18" s="51" customFormat="1" ht="12.75" hidden="1" customHeight="1">
      <c r="A3072" s="573"/>
      <c r="B3072" s="62"/>
      <c r="C3072" s="62"/>
      <c r="D3072" s="62"/>
      <c r="J3072" s="62"/>
      <c r="R3072" s="573"/>
    </row>
    <row r="3073" spans="1:18" s="51" customFormat="1" ht="12.75" hidden="1" customHeight="1">
      <c r="A3073" s="573"/>
      <c r="B3073" s="62"/>
      <c r="C3073" s="62"/>
      <c r="D3073" s="62"/>
      <c r="J3073" s="62"/>
      <c r="R3073" s="573"/>
    </row>
    <row r="3074" spans="1:18" s="51" customFormat="1" ht="12.75" hidden="1" customHeight="1">
      <c r="A3074" s="573"/>
      <c r="B3074" s="62"/>
      <c r="C3074" s="62"/>
      <c r="D3074" s="62"/>
      <c r="J3074" s="62"/>
      <c r="R3074" s="573"/>
    </row>
    <row r="3075" spans="1:18" s="51" customFormat="1" ht="12.75" hidden="1" customHeight="1">
      <c r="A3075" s="573"/>
      <c r="B3075" s="62"/>
      <c r="C3075" s="62"/>
      <c r="D3075" s="62"/>
      <c r="J3075" s="62"/>
      <c r="R3075" s="573"/>
    </row>
    <row r="3076" spans="1:18" s="51" customFormat="1" ht="12.75" hidden="1" customHeight="1">
      <c r="A3076" s="573"/>
      <c r="B3076" s="62"/>
      <c r="C3076" s="62"/>
      <c r="D3076" s="62"/>
      <c r="J3076" s="62"/>
      <c r="R3076" s="573"/>
    </row>
    <row r="3077" spans="1:18" s="51" customFormat="1" ht="12.75" hidden="1" customHeight="1">
      <c r="A3077" s="573"/>
      <c r="B3077" s="62"/>
      <c r="C3077" s="62"/>
      <c r="D3077" s="62"/>
      <c r="J3077" s="62"/>
      <c r="R3077" s="573"/>
    </row>
    <row r="3078" spans="1:18" s="51" customFormat="1" ht="12.75" hidden="1" customHeight="1">
      <c r="A3078" s="573"/>
      <c r="B3078" s="62"/>
      <c r="C3078" s="62"/>
      <c r="D3078" s="62"/>
      <c r="J3078" s="62"/>
      <c r="R3078" s="573"/>
    </row>
    <row r="3079" spans="1:18" s="51" customFormat="1" ht="12.75" hidden="1" customHeight="1">
      <c r="A3079" s="573"/>
      <c r="B3079" s="62"/>
      <c r="C3079" s="62"/>
      <c r="D3079" s="62"/>
      <c r="J3079" s="62"/>
      <c r="R3079" s="573"/>
    </row>
    <row r="3080" spans="1:18" s="51" customFormat="1" ht="12.75" hidden="1" customHeight="1">
      <c r="A3080" s="573"/>
      <c r="B3080" s="62"/>
      <c r="C3080" s="62"/>
      <c r="D3080" s="62"/>
      <c r="J3080" s="62"/>
      <c r="R3080" s="573"/>
    </row>
    <row r="3081" spans="1:18" s="51" customFormat="1" ht="12.75" hidden="1" customHeight="1">
      <c r="A3081" s="573"/>
      <c r="B3081" s="62"/>
      <c r="C3081" s="62"/>
      <c r="D3081" s="62"/>
      <c r="J3081" s="62"/>
      <c r="R3081" s="573"/>
    </row>
    <row r="3082" spans="1:18" s="51" customFormat="1" ht="12.75" hidden="1" customHeight="1">
      <c r="A3082" s="573"/>
      <c r="B3082" s="62"/>
      <c r="C3082" s="62"/>
      <c r="D3082" s="62"/>
      <c r="J3082" s="62"/>
      <c r="R3082" s="573"/>
    </row>
    <row r="3083" spans="1:18" s="51" customFormat="1" ht="12.75" hidden="1" customHeight="1">
      <c r="A3083" s="573"/>
      <c r="B3083" s="62"/>
      <c r="C3083" s="62"/>
      <c r="D3083" s="62"/>
      <c r="J3083" s="62"/>
      <c r="R3083" s="573"/>
    </row>
    <row r="3084" spans="1:18" s="51" customFormat="1" ht="12.75" hidden="1" customHeight="1">
      <c r="A3084" s="573"/>
      <c r="B3084" s="62"/>
      <c r="C3084" s="62"/>
      <c r="D3084" s="62"/>
      <c r="J3084" s="62"/>
      <c r="R3084" s="573"/>
    </row>
    <row r="3085" spans="1:18" s="51" customFormat="1" ht="12.75" hidden="1" customHeight="1">
      <c r="A3085" s="573"/>
      <c r="B3085" s="62"/>
      <c r="C3085" s="62"/>
      <c r="D3085" s="62"/>
      <c r="J3085" s="62"/>
      <c r="R3085" s="573"/>
    </row>
    <row r="3086" spans="1:18" s="51" customFormat="1" ht="12.75" hidden="1" customHeight="1">
      <c r="A3086" s="573"/>
      <c r="B3086" s="62"/>
      <c r="C3086" s="62"/>
      <c r="D3086" s="62"/>
      <c r="J3086" s="62"/>
      <c r="R3086" s="573"/>
    </row>
    <row r="3087" spans="1:18" s="51" customFormat="1" ht="12.75" hidden="1" customHeight="1">
      <c r="A3087" s="573"/>
      <c r="B3087" s="62"/>
      <c r="C3087" s="62"/>
      <c r="D3087" s="62"/>
      <c r="J3087" s="62"/>
      <c r="R3087" s="573"/>
    </row>
    <row r="3088" spans="1:18" s="51" customFormat="1" ht="12.75" hidden="1" customHeight="1">
      <c r="A3088" s="573"/>
      <c r="B3088" s="62"/>
      <c r="C3088" s="62"/>
      <c r="D3088" s="62"/>
      <c r="J3088" s="62"/>
      <c r="R3088" s="573"/>
    </row>
    <row r="3089" spans="1:18" s="51" customFormat="1" ht="12.75" hidden="1" customHeight="1">
      <c r="A3089" s="573"/>
      <c r="B3089" s="62"/>
      <c r="C3089" s="62"/>
      <c r="D3089" s="62"/>
      <c r="J3089" s="62"/>
      <c r="R3089" s="573"/>
    </row>
    <row r="3090" spans="1:18" s="51" customFormat="1" ht="12.75" hidden="1" customHeight="1">
      <c r="A3090" s="573"/>
      <c r="B3090" s="62"/>
      <c r="C3090" s="62"/>
      <c r="D3090" s="62"/>
      <c r="J3090" s="62"/>
      <c r="R3090" s="573"/>
    </row>
    <row r="3091" spans="1:18" s="51" customFormat="1" ht="12.75" hidden="1" customHeight="1">
      <c r="A3091" s="573"/>
      <c r="B3091" s="62"/>
      <c r="C3091" s="62"/>
      <c r="D3091" s="62"/>
      <c r="J3091" s="62"/>
      <c r="R3091" s="573"/>
    </row>
    <row r="3092" spans="1:18" s="51" customFormat="1" ht="12.75" hidden="1" customHeight="1">
      <c r="A3092" s="573"/>
      <c r="B3092" s="62"/>
      <c r="C3092" s="62"/>
      <c r="D3092" s="62"/>
      <c r="J3092" s="62"/>
      <c r="R3092" s="573"/>
    </row>
    <row r="3093" spans="1:18" s="51" customFormat="1" ht="12.75" hidden="1" customHeight="1">
      <c r="A3093" s="573"/>
      <c r="B3093" s="62"/>
      <c r="C3093" s="62"/>
      <c r="D3093" s="62"/>
      <c r="J3093" s="62"/>
      <c r="R3093" s="573"/>
    </row>
    <row r="3094" spans="1:18" s="51" customFormat="1" ht="12.75" hidden="1" customHeight="1">
      <c r="A3094" s="573"/>
      <c r="B3094" s="62"/>
      <c r="C3094" s="62"/>
      <c r="D3094" s="62"/>
      <c r="J3094" s="62"/>
      <c r="R3094" s="573"/>
    </row>
    <row r="3095" spans="1:18" s="51" customFormat="1" ht="12.75" hidden="1" customHeight="1">
      <c r="A3095" s="573"/>
      <c r="B3095" s="62"/>
      <c r="C3095" s="62"/>
      <c r="D3095" s="62"/>
      <c r="J3095" s="62"/>
      <c r="R3095" s="573"/>
    </row>
    <row r="3096" spans="1:18" s="51" customFormat="1" ht="12.75" hidden="1" customHeight="1">
      <c r="A3096" s="573"/>
      <c r="B3096" s="62"/>
      <c r="C3096" s="62"/>
      <c r="D3096" s="62"/>
      <c r="J3096" s="62"/>
      <c r="R3096" s="573"/>
    </row>
    <row r="3097" spans="1:18" s="51" customFormat="1" ht="12.75" hidden="1" customHeight="1">
      <c r="A3097" s="573"/>
      <c r="B3097" s="62"/>
      <c r="C3097" s="62"/>
      <c r="D3097" s="62"/>
      <c r="J3097" s="62"/>
      <c r="R3097" s="573"/>
    </row>
    <row r="3098" spans="1:18" s="51" customFormat="1" ht="12.75" hidden="1" customHeight="1">
      <c r="A3098" s="573"/>
      <c r="B3098" s="62"/>
      <c r="C3098" s="62"/>
      <c r="D3098" s="62"/>
      <c r="J3098" s="62"/>
      <c r="R3098" s="573"/>
    </row>
    <row r="3099" spans="1:18" s="51" customFormat="1" ht="12.75" hidden="1" customHeight="1">
      <c r="A3099" s="573"/>
      <c r="B3099" s="62"/>
      <c r="C3099" s="62"/>
      <c r="D3099" s="62"/>
      <c r="J3099" s="62"/>
      <c r="R3099" s="573"/>
    </row>
    <row r="3100" spans="1:18" s="51" customFormat="1" ht="12.75" hidden="1" customHeight="1">
      <c r="A3100" s="573"/>
      <c r="B3100" s="62"/>
      <c r="C3100" s="62"/>
      <c r="D3100" s="62"/>
      <c r="J3100" s="62"/>
      <c r="R3100" s="573"/>
    </row>
    <row r="3101" spans="1:18" s="51" customFormat="1" ht="12.75" hidden="1" customHeight="1">
      <c r="A3101" s="573"/>
      <c r="B3101" s="62"/>
      <c r="C3101" s="62"/>
      <c r="D3101" s="62"/>
      <c r="J3101" s="62"/>
      <c r="R3101" s="573"/>
    </row>
    <row r="3102" spans="1:18" s="51" customFormat="1" ht="12.75" hidden="1" customHeight="1">
      <c r="A3102" s="573"/>
      <c r="B3102" s="62"/>
      <c r="C3102" s="62"/>
      <c r="D3102" s="62"/>
      <c r="J3102" s="62"/>
      <c r="R3102" s="573"/>
    </row>
    <row r="3103" spans="1:18" s="51" customFormat="1" ht="12.75" hidden="1" customHeight="1">
      <c r="A3103" s="573"/>
      <c r="B3103" s="62"/>
      <c r="C3103" s="62"/>
      <c r="D3103" s="62"/>
      <c r="J3103" s="62"/>
      <c r="R3103" s="573"/>
    </row>
    <row r="3104" spans="1:18" s="51" customFormat="1" ht="12.75" hidden="1" customHeight="1">
      <c r="A3104" s="573"/>
      <c r="B3104" s="62"/>
      <c r="C3104" s="62"/>
      <c r="D3104" s="62"/>
      <c r="J3104" s="62"/>
      <c r="R3104" s="573"/>
    </row>
    <row r="3105" spans="1:18" s="51" customFormat="1" ht="12.75" hidden="1" customHeight="1">
      <c r="A3105" s="573"/>
      <c r="B3105" s="62"/>
      <c r="C3105" s="62"/>
      <c r="D3105" s="62"/>
      <c r="J3105" s="62"/>
      <c r="R3105" s="573"/>
    </row>
    <row r="3106" spans="1:18" s="51" customFormat="1" ht="12.75" hidden="1" customHeight="1">
      <c r="A3106" s="573"/>
      <c r="B3106" s="62"/>
      <c r="C3106" s="62"/>
      <c r="D3106" s="62"/>
      <c r="J3106" s="62"/>
      <c r="R3106" s="573"/>
    </row>
    <row r="3107" spans="1:18" s="51" customFormat="1" ht="12.75" hidden="1" customHeight="1">
      <c r="A3107" s="573"/>
      <c r="B3107" s="62"/>
      <c r="C3107" s="62"/>
      <c r="D3107" s="62"/>
      <c r="J3107" s="62"/>
      <c r="R3107" s="573"/>
    </row>
    <row r="3108" spans="1:18" s="51" customFormat="1" ht="12.75" hidden="1" customHeight="1">
      <c r="A3108" s="573"/>
      <c r="B3108" s="62"/>
      <c r="C3108" s="62"/>
      <c r="D3108" s="62"/>
      <c r="J3108" s="62"/>
      <c r="R3108" s="573"/>
    </row>
    <row r="3109" spans="1:18" s="51" customFormat="1" ht="12.75" hidden="1" customHeight="1">
      <c r="A3109" s="573"/>
      <c r="B3109" s="62"/>
      <c r="C3109" s="62"/>
      <c r="D3109" s="62"/>
      <c r="J3109" s="62"/>
      <c r="R3109" s="573"/>
    </row>
    <row r="3110" spans="1:18" s="51" customFormat="1" ht="12.75" hidden="1" customHeight="1">
      <c r="A3110" s="573"/>
      <c r="B3110" s="62"/>
      <c r="C3110" s="62"/>
      <c r="D3110" s="62"/>
      <c r="J3110" s="62"/>
      <c r="R3110" s="573"/>
    </row>
    <row r="3111" spans="1:18" s="51" customFormat="1" ht="12.75" hidden="1" customHeight="1">
      <c r="A3111" s="573"/>
      <c r="B3111" s="62"/>
      <c r="C3111" s="62"/>
      <c r="D3111" s="62"/>
      <c r="J3111" s="62"/>
      <c r="R3111" s="573"/>
    </row>
    <row r="3112" spans="1:18" s="51" customFormat="1" ht="12.75" hidden="1" customHeight="1">
      <c r="A3112" s="573"/>
      <c r="B3112" s="62"/>
      <c r="C3112" s="62"/>
      <c r="D3112" s="62"/>
      <c r="J3112" s="62"/>
      <c r="R3112" s="573"/>
    </row>
    <row r="3113" spans="1:18" s="51" customFormat="1" ht="12.75" hidden="1" customHeight="1">
      <c r="A3113" s="573"/>
      <c r="B3113" s="62"/>
      <c r="C3113" s="62"/>
      <c r="D3113" s="62"/>
      <c r="J3113" s="62"/>
      <c r="R3113" s="573"/>
    </row>
    <row r="3114" spans="1:18" s="51" customFormat="1" ht="12.75" hidden="1" customHeight="1">
      <c r="A3114" s="573"/>
      <c r="B3114" s="62"/>
      <c r="C3114" s="62"/>
      <c r="D3114" s="62"/>
      <c r="J3114" s="62"/>
      <c r="R3114" s="573"/>
    </row>
    <row r="3115" spans="1:18" s="51" customFormat="1" ht="12.75" hidden="1" customHeight="1">
      <c r="A3115" s="573"/>
      <c r="B3115" s="62"/>
      <c r="C3115" s="62"/>
      <c r="D3115" s="62"/>
      <c r="J3115" s="62"/>
      <c r="R3115" s="573"/>
    </row>
    <row r="3116" spans="1:18" s="51" customFormat="1" ht="12.75" hidden="1" customHeight="1">
      <c r="A3116" s="573"/>
      <c r="B3116" s="62"/>
      <c r="C3116" s="62"/>
      <c r="D3116" s="62"/>
      <c r="J3116" s="62"/>
      <c r="R3116" s="573"/>
    </row>
    <row r="3117" spans="1:18" s="51" customFormat="1" ht="12.75" hidden="1" customHeight="1">
      <c r="A3117" s="573"/>
      <c r="B3117" s="62"/>
      <c r="C3117" s="62"/>
      <c r="D3117" s="62"/>
      <c r="J3117" s="62"/>
      <c r="R3117" s="573"/>
    </row>
    <row r="3118" spans="1:18" s="51" customFormat="1" ht="12.75" hidden="1" customHeight="1">
      <c r="A3118" s="573"/>
      <c r="B3118" s="62"/>
      <c r="C3118" s="62"/>
      <c r="D3118" s="62"/>
      <c r="J3118" s="62"/>
      <c r="R3118" s="573"/>
    </row>
    <row r="3119" spans="1:18" s="51" customFormat="1" ht="12.75" hidden="1" customHeight="1">
      <c r="A3119" s="573"/>
      <c r="B3119" s="62"/>
      <c r="C3119" s="62"/>
      <c r="D3119" s="62"/>
      <c r="J3119" s="62"/>
      <c r="R3119" s="573"/>
    </row>
    <row r="3120" spans="1:18" s="51" customFormat="1" ht="12.75" hidden="1" customHeight="1">
      <c r="A3120" s="573"/>
      <c r="B3120" s="62"/>
      <c r="C3120" s="62"/>
      <c r="D3120" s="62"/>
      <c r="J3120" s="62"/>
      <c r="R3120" s="573"/>
    </row>
    <row r="3121" spans="1:18" s="51" customFormat="1" ht="12.75" hidden="1" customHeight="1">
      <c r="A3121" s="573"/>
      <c r="B3121" s="62"/>
      <c r="C3121" s="62"/>
      <c r="D3121" s="62"/>
      <c r="J3121" s="62"/>
      <c r="R3121" s="573"/>
    </row>
    <row r="3122" spans="1:18" s="51" customFormat="1" ht="12.75" hidden="1" customHeight="1">
      <c r="A3122" s="573"/>
      <c r="B3122" s="62"/>
      <c r="C3122" s="62"/>
      <c r="D3122" s="62"/>
      <c r="J3122" s="62"/>
      <c r="R3122" s="573"/>
    </row>
    <row r="3123" spans="1:18" s="51" customFormat="1" ht="12.75" hidden="1" customHeight="1">
      <c r="A3123" s="573"/>
      <c r="B3123" s="62"/>
      <c r="C3123" s="62"/>
      <c r="D3123" s="62"/>
      <c r="J3123" s="62"/>
      <c r="R3123" s="573"/>
    </row>
    <row r="3124" spans="1:18" s="51" customFormat="1" ht="12.75" hidden="1" customHeight="1">
      <c r="A3124" s="573"/>
      <c r="B3124" s="62"/>
      <c r="C3124" s="62"/>
      <c r="D3124" s="62"/>
      <c r="J3124" s="62"/>
      <c r="R3124" s="573"/>
    </row>
    <row r="3125" spans="1:18" s="51" customFormat="1" ht="12.75" hidden="1" customHeight="1">
      <c r="A3125" s="573"/>
      <c r="B3125" s="62"/>
      <c r="C3125" s="62"/>
      <c r="D3125" s="62"/>
      <c r="J3125" s="62"/>
      <c r="R3125" s="573"/>
    </row>
    <row r="3126" spans="1:18" s="51" customFormat="1" ht="12.75" hidden="1" customHeight="1">
      <c r="A3126" s="573"/>
      <c r="B3126" s="62"/>
      <c r="C3126" s="62"/>
      <c r="D3126" s="62"/>
      <c r="J3126" s="62"/>
      <c r="R3126" s="573"/>
    </row>
    <row r="3127" spans="1:18" s="51" customFormat="1" ht="12.75" hidden="1" customHeight="1">
      <c r="A3127" s="573"/>
      <c r="B3127" s="62"/>
      <c r="C3127" s="62"/>
      <c r="D3127" s="62"/>
      <c r="J3127" s="62"/>
      <c r="R3127" s="573"/>
    </row>
    <row r="3128" spans="1:18" s="51" customFormat="1" ht="12.75" hidden="1" customHeight="1">
      <c r="A3128" s="573"/>
      <c r="B3128" s="62"/>
      <c r="C3128" s="62"/>
      <c r="D3128" s="62"/>
      <c r="J3128" s="62"/>
      <c r="R3128" s="573"/>
    </row>
    <row r="3129" spans="1:18" s="51" customFormat="1" ht="12.75" hidden="1" customHeight="1">
      <c r="A3129" s="573"/>
      <c r="B3129" s="62"/>
      <c r="C3129" s="62"/>
      <c r="D3129" s="62"/>
      <c r="J3129" s="62"/>
      <c r="R3129" s="573"/>
    </row>
    <row r="3130" spans="1:18" s="51" customFormat="1" ht="12.75" hidden="1" customHeight="1">
      <c r="A3130" s="573"/>
      <c r="B3130" s="62"/>
      <c r="C3130" s="62"/>
      <c r="D3130" s="62"/>
      <c r="J3130" s="62"/>
      <c r="R3130" s="573"/>
    </row>
    <row r="3131" spans="1:18" s="51" customFormat="1" ht="12.75" hidden="1" customHeight="1">
      <c r="A3131" s="573"/>
      <c r="B3131" s="62"/>
      <c r="C3131" s="62"/>
      <c r="D3131" s="62"/>
      <c r="J3131" s="62"/>
      <c r="R3131" s="573"/>
    </row>
    <row r="3132" spans="1:18" s="51" customFormat="1" ht="12.75" hidden="1" customHeight="1">
      <c r="A3132" s="573"/>
      <c r="B3132" s="62"/>
      <c r="C3132" s="62"/>
      <c r="D3132" s="62"/>
      <c r="J3132" s="62"/>
      <c r="R3132" s="573"/>
    </row>
    <row r="3133" spans="1:18" s="51" customFormat="1" ht="12.75" hidden="1" customHeight="1">
      <c r="A3133" s="573"/>
      <c r="B3133" s="62"/>
      <c r="C3133" s="62"/>
      <c r="D3133" s="62"/>
      <c r="J3133" s="62"/>
      <c r="R3133" s="573"/>
    </row>
    <row r="3134" spans="1:18" s="51" customFormat="1" ht="12.75" hidden="1" customHeight="1">
      <c r="A3134" s="573"/>
      <c r="B3134" s="62"/>
      <c r="C3134" s="62"/>
      <c r="D3134" s="62"/>
      <c r="J3134" s="62"/>
      <c r="R3134" s="573"/>
    </row>
    <row r="3135" spans="1:18" s="51" customFormat="1" ht="12.75" hidden="1" customHeight="1">
      <c r="A3135" s="573"/>
      <c r="B3135" s="62"/>
      <c r="C3135" s="62"/>
      <c r="D3135" s="62"/>
      <c r="J3135" s="62"/>
      <c r="R3135" s="573"/>
    </row>
    <row r="3136" spans="1:18" s="51" customFormat="1" ht="12.75" hidden="1" customHeight="1">
      <c r="A3136" s="573"/>
      <c r="B3136" s="62"/>
      <c r="C3136" s="62"/>
      <c r="D3136" s="62"/>
      <c r="J3136" s="62"/>
      <c r="R3136" s="573"/>
    </row>
    <row r="3137" spans="1:18" s="51" customFormat="1" ht="12.75" hidden="1" customHeight="1">
      <c r="A3137" s="573"/>
      <c r="B3137" s="62"/>
      <c r="C3137" s="62"/>
      <c r="D3137" s="62"/>
      <c r="J3137" s="62"/>
      <c r="R3137" s="573"/>
    </row>
    <row r="3138" spans="1:18" s="51" customFormat="1" ht="12.75" hidden="1" customHeight="1">
      <c r="A3138" s="573"/>
      <c r="B3138" s="62"/>
      <c r="C3138" s="62"/>
      <c r="D3138" s="62"/>
      <c r="J3138" s="62"/>
      <c r="R3138" s="573"/>
    </row>
    <row r="3139" spans="1:18" s="51" customFormat="1" ht="12.75" hidden="1" customHeight="1">
      <c r="A3139" s="573"/>
      <c r="B3139" s="62"/>
      <c r="C3139" s="62"/>
      <c r="D3139" s="62"/>
      <c r="J3139" s="62"/>
      <c r="R3139" s="573"/>
    </row>
    <row r="3140" spans="1:18" s="51" customFormat="1" ht="12.75" hidden="1" customHeight="1">
      <c r="A3140" s="573"/>
      <c r="B3140" s="62"/>
      <c r="C3140" s="62"/>
      <c r="D3140" s="62"/>
      <c r="J3140" s="62"/>
      <c r="R3140" s="573"/>
    </row>
    <row r="3141" spans="1:18" s="51" customFormat="1" ht="12.75" hidden="1" customHeight="1">
      <c r="A3141" s="573"/>
      <c r="B3141" s="62"/>
      <c r="C3141" s="62"/>
      <c r="D3141" s="62"/>
      <c r="J3141" s="62"/>
      <c r="R3141" s="573"/>
    </row>
    <row r="3142" spans="1:18" s="51" customFormat="1" ht="12.75" hidden="1" customHeight="1">
      <c r="A3142" s="573"/>
      <c r="B3142" s="62"/>
      <c r="C3142" s="62"/>
      <c r="D3142" s="62"/>
      <c r="J3142" s="62"/>
      <c r="R3142" s="573"/>
    </row>
    <row r="3143" spans="1:18" s="51" customFormat="1" ht="12.75" hidden="1" customHeight="1">
      <c r="A3143" s="573"/>
      <c r="B3143" s="62"/>
      <c r="C3143" s="62"/>
      <c r="D3143" s="62"/>
      <c r="J3143" s="62"/>
      <c r="R3143" s="573"/>
    </row>
    <row r="3144" spans="1:18" s="51" customFormat="1" ht="12.75" hidden="1" customHeight="1">
      <c r="A3144" s="573"/>
      <c r="B3144" s="62"/>
      <c r="C3144" s="62"/>
      <c r="D3144" s="62"/>
      <c r="J3144" s="62"/>
      <c r="R3144" s="573"/>
    </row>
    <row r="3145" spans="1:18" s="51" customFormat="1" ht="12.75" hidden="1" customHeight="1">
      <c r="A3145" s="573"/>
      <c r="B3145" s="62"/>
      <c r="C3145" s="62"/>
      <c r="D3145" s="62"/>
      <c r="J3145" s="62"/>
      <c r="R3145" s="573"/>
    </row>
    <row r="3146" spans="1:18" s="51" customFormat="1" ht="12.75" hidden="1" customHeight="1">
      <c r="A3146" s="573"/>
      <c r="B3146" s="62"/>
      <c r="C3146" s="62"/>
      <c r="D3146" s="62"/>
      <c r="J3146" s="62"/>
      <c r="R3146" s="573"/>
    </row>
    <row r="3147" spans="1:18" s="51" customFormat="1" ht="12.75" hidden="1" customHeight="1">
      <c r="A3147" s="573"/>
      <c r="B3147" s="62"/>
      <c r="C3147" s="62"/>
      <c r="D3147" s="62"/>
      <c r="J3147" s="62"/>
      <c r="R3147" s="573"/>
    </row>
    <row r="3148" spans="1:18" s="51" customFormat="1" ht="12.75" hidden="1" customHeight="1">
      <c r="A3148" s="573"/>
      <c r="B3148" s="62"/>
      <c r="C3148" s="62"/>
      <c r="D3148" s="62"/>
      <c r="J3148" s="62"/>
      <c r="R3148" s="573"/>
    </row>
    <row r="3149" spans="1:18" s="51" customFormat="1" ht="12.75" hidden="1" customHeight="1">
      <c r="A3149" s="573"/>
      <c r="B3149" s="62"/>
      <c r="C3149" s="62"/>
      <c r="D3149" s="62"/>
      <c r="J3149" s="62"/>
      <c r="R3149" s="573"/>
    </row>
    <row r="3150" spans="1:18" s="51" customFormat="1" ht="12.75" hidden="1" customHeight="1">
      <c r="A3150" s="573"/>
      <c r="B3150" s="62"/>
      <c r="C3150" s="62"/>
      <c r="D3150" s="62"/>
      <c r="J3150" s="62"/>
      <c r="R3150" s="573"/>
    </row>
    <row r="3151" spans="1:18" s="51" customFormat="1" ht="12.75" hidden="1" customHeight="1">
      <c r="A3151" s="573"/>
      <c r="B3151" s="62"/>
      <c r="C3151" s="62"/>
      <c r="D3151" s="62"/>
      <c r="J3151" s="62"/>
      <c r="R3151" s="573"/>
    </row>
    <row r="3152" spans="1:18" s="51" customFormat="1" ht="12.75" hidden="1" customHeight="1">
      <c r="A3152" s="573"/>
      <c r="B3152" s="62"/>
      <c r="C3152" s="62"/>
      <c r="D3152" s="62"/>
      <c r="J3152" s="62"/>
      <c r="R3152" s="573"/>
    </row>
    <row r="3153" spans="1:18" s="51" customFormat="1" ht="12.75" hidden="1" customHeight="1">
      <c r="A3153" s="573"/>
      <c r="B3153" s="62"/>
      <c r="C3153" s="62"/>
      <c r="D3153" s="62"/>
      <c r="J3153" s="62"/>
      <c r="R3153" s="573"/>
    </row>
    <row r="3154" spans="1:18" s="51" customFormat="1" ht="12.75" hidden="1" customHeight="1">
      <c r="A3154" s="573"/>
      <c r="B3154" s="62"/>
      <c r="C3154" s="62"/>
      <c r="D3154" s="62"/>
      <c r="J3154" s="62"/>
      <c r="R3154" s="573"/>
    </row>
    <row r="3155" spans="1:18" s="51" customFormat="1" ht="12.75" hidden="1" customHeight="1">
      <c r="A3155" s="573"/>
      <c r="B3155" s="62"/>
      <c r="C3155" s="62"/>
      <c r="D3155" s="62"/>
      <c r="J3155" s="62"/>
      <c r="R3155" s="573"/>
    </row>
    <row r="3156" spans="1:18" s="51" customFormat="1" ht="12.75" hidden="1" customHeight="1">
      <c r="A3156" s="573"/>
      <c r="B3156" s="62"/>
      <c r="C3156" s="62"/>
      <c r="D3156" s="62"/>
      <c r="J3156" s="62"/>
      <c r="R3156" s="573"/>
    </row>
    <row r="3157" spans="1:18" s="51" customFormat="1" ht="12.75" hidden="1" customHeight="1">
      <c r="A3157" s="573"/>
      <c r="B3157" s="62"/>
      <c r="C3157" s="62"/>
      <c r="D3157" s="62"/>
      <c r="J3157" s="62"/>
      <c r="R3157" s="573"/>
    </row>
    <row r="3158" spans="1:18" s="51" customFormat="1" ht="12.75" hidden="1" customHeight="1">
      <c r="A3158" s="573"/>
      <c r="B3158" s="62"/>
      <c r="C3158" s="62"/>
      <c r="D3158" s="62"/>
      <c r="J3158" s="62"/>
      <c r="R3158" s="573"/>
    </row>
    <row r="3159" spans="1:18" s="51" customFormat="1" ht="12.75" hidden="1" customHeight="1">
      <c r="A3159" s="573"/>
      <c r="B3159" s="62"/>
      <c r="C3159" s="62"/>
      <c r="D3159" s="62"/>
      <c r="J3159" s="62"/>
      <c r="R3159" s="573"/>
    </row>
    <row r="3160" spans="1:18" s="51" customFormat="1" ht="12.75" hidden="1" customHeight="1">
      <c r="A3160" s="573"/>
      <c r="B3160" s="62"/>
      <c r="C3160" s="62"/>
      <c r="D3160" s="62"/>
      <c r="J3160" s="62"/>
      <c r="R3160" s="573"/>
    </row>
    <row r="3161" spans="1:18" s="51" customFormat="1" ht="12.75" hidden="1" customHeight="1">
      <c r="A3161" s="573"/>
      <c r="B3161" s="62"/>
      <c r="C3161" s="62"/>
      <c r="D3161" s="62"/>
      <c r="J3161" s="62"/>
      <c r="R3161" s="573"/>
    </row>
    <row r="3162" spans="1:18" s="51" customFormat="1" ht="12.75" hidden="1" customHeight="1">
      <c r="A3162" s="573"/>
      <c r="B3162" s="62"/>
      <c r="C3162" s="62"/>
      <c r="D3162" s="62"/>
      <c r="J3162" s="62"/>
      <c r="R3162" s="573"/>
    </row>
    <row r="3163" spans="1:18" s="51" customFormat="1" ht="12.75" hidden="1" customHeight="1">
      <c r="A3163" s="573"/>
      <c r="B3163" s="62"/>
      <c r="C3163" s="62"/>
      <c r="D3163" s="62"/>
      <c r="J3163" s="62"/>
      <c r="R3163" s="573"/>
    </row>
    <row r="3164" spans="1:18" s="51" customFormat="1" ht="12.75" hidden="1" customHeight="1">
      <c r="A3164" s="573"/>
      <c r="B3164" s="62"/>
      <c r="C3164" s="62"/>
      <c r="D3164" s="62"/>
      <c r="J3164" s="62"/>
      <c r="R3164" s="573"/>
    </row>
    <row r="3165" spans="1:18" s="51" customFormat="1" ht="12.75" hidden="1" customHeight="1">
      <c r="A3165" s="573"/>
      <c r="B3165" s="62"/>
      <c r="C3165" s="62"/>
      <c r="D3165" s="62"/>
      <c r="J3165" s="62"/>
      <c r="R3165" s="573"/>
    </row>
    <row r="3166" spans="1:18" s="51" customFormat="1" ht="12.75" hidden="1" customHeight="1">
      <c r="A3166" s="573"/>
      <c r="B3166" s="62"/>
      <c r="C3166" s="62"/>
      <c r="D3166" s="62"/>
      <c r="J3166" s="62"/>
      <c r="R3166" s="573"/>
    </row>
    <row r="3167" spans="1:18" s="51" customFormat="1" ht="12.75" hidden="1" customHeight="1">
      <c r="A3167" s="573"/>
      <c r="B3167" s="62"/>
      <c r="C3167" s="62"/>
      <c r="D3167" s="62"/>
      <c r="J3167" s="62"/>
      <c r="R3167" s="573"/>
    </row>
    <row r="3168" spans="1:18" s="51" customFormat="1" ht="12.75" hidden="1" customHeight="1">
      <c r="A3168" s="573"/>
      <c r="B3168" s="62"/>
      <c r="C3168" s="62"/>
      <c r="D3168" s="62"/>
      <c r="J3168" s="62"/>
      <c r="R3168" s="573"/>
    </row>
    <row r="3169" spans="1:18" s="51" customFormat="1" ht="12.75" hidden="1" customHeight="1">
      <c r="A3169" s="573"/>
      <c r="B3169" s="62"/>
      <c r="C3169" s="62"/>
      <c r="D3169" s="62"/>
      <c r="J3169" s="62"/>
      <c r="R3169" s="573"/>
    </row>
    <row r="3170" spans="1:18" s="51" customFormat="1" ht="12.75" hidden="1" customHeight="1">
      <c r="A3170" s="573"/>
      <c r="B3170" s="62"/>
      <c r="C3170" s="62"/>
      <c r="D3170" s="62"/>
      <c r="J3170" s="62"/>
      <c r="R3170" s="573"/>
    </row>
    <row r="3171" spans="1:18" s="51" customFormat="1" ht="12.75" hidden="1" customHeight="1">
      <c r="A3171" s="573"/>
      <c r="B3171" s="62"/>
      <c r="C3171" s="62"/>
      <c r="D3171" s="62"/>
      <c r="J3171" s="62"/>
      <c r="R3171" s="573"/>
    </row>
    <row r="3172" spans="1:18" s="51" customFormat="1" ht="12.75" hidden="1" customHeight="1">
      <c r="A3172" s="573"/>
      <c r="B3172" s="62"/>
      <c r="C3172" s="62"/>
      <c r="D3172" s="62"/>
      <c r="J3172" s="62"/>
      <c r="R3172" s="573"/>
    </row>
    <row r="3173" spans="1:18" s="51" customFormat="1" ht="12.75" hidden="1" customHeight="1">
      <c r="A3173" s="573"/>
      <c r="B3173" s="62"/>
      <c r="C3173" s="62"/>
      <c r="D3173" s="62"/>
      <c r="J3173" s="62"/>
      <c r="R3173" s="573"/>
    </row>
    <row r="3174" spans="1:18" s="51" customFormat="1" ht="12.75" hidden="1" customHeight="1">
      <c r="A3174" s="573"/>
      <c r="B3174" s="62"/>
      <c r="C3174" s="62"/>
      <c r="D3174" s="62"/>
      <c r="J3174" s="62"/>
      <c r="R3174" s="573"/>
    </row>
    <row r="3175" spans="1:18" s="51" customFormat="1" ht="12.75" hidden="1" customHeight="1">
      <c r="A3175" s="573"/>
      <c r="B3175" s="62"/>
      <c r="C3175" s="62"/>
      <c r="D3175" s="62"/>
      <c r="J3175" s="62"/>
      <c r="R3175" s="573"/>
    </row>
    <row r="3176" spans="1:18" s="51" customFormat="1" ht="12.75" hidden="1" customHeight="1">
      <c r="A3176" s="573"/>
      <c r="B3176" s="62"/>
      <c r="C3176" s="62"/>
      <c r="D3176" s="62"/>
      <c r="J3176" s="62"/>
      <c r="R3176" s="573"/>
    </row>
    <row r="3177" spans="1:18" s="51" customFormat="1" ht="12.75" hidden="1" customHeight="1">
      <c r="A3177" s="573"/>
      <c r="B3177" s="62"/>
      <c r="C3177" s="62"/>
      <c r="D3177" s="62"/>
      <c r="J3177" s="62"/>
      <c r="R3177" s="573"/>
    </row>
    <row r="3178" spans="1:18" s="51" customFormat="1" ht="12.75" hidden="1" customHeight="1">
      <c r="A3178" s="573"/>
      <c r="B3178" s="62"/>
      <c r="C3178" s="62"/>
      <c r="D3178" s="62"/>
      <c r="J3178" s="62"/>
      <c r="R3178" s="573"/>
    </row>
    <row r="3179" spans="1:18" s="51" customFormat="1" ht="12.75" hidden="1" customHeight="1">
      <c r="A3179" s="573"/>
      <c r="B3179" s="62"/>
      <c r="C3179" s="62"/>
      <c r="D3179" s="62"/>
      <c r="J3179" s="62"/>
      <c r="R3179" s="573"/>
    </row>
    <row r="3180" spans="1:18" s="51" customFormat="1" ht="12.75" hidden="1" customHeight="1">
      <c r="A3180" s="573"/>
      <c r="B3180" s="62"/>
      <c r="C3180" s="62"/>
      <c r="D3180" s="62"/>
      <c r="J3180" s="62"/>
      <c r="R3180" s="573"/>
    </row>
    <row r="3181" spans="1:18" s="51" customFormat="1" ht="12.75" hidden="1" customHeight="1">
      <c r="A3181" s="573"/>
      <c r="B3181" s="62"/>
      <c r="C3181" s="62"/>
      <c r="D3181" s="62"/>
      <c r="J3181" s="62"/>
      <c r="R3181" s="573"/>
    </row>
    <row r="3182" spans="1:18" s="51" customFormat="1" ht="12.75" hidden="1" customHeight="1">
      <c r="A3182" s="573"/>
      <c r="B3182" s="62"/>
      <c r="C3182" s="62"/>
      <c r="D3182" s="62"/>
      <c r="J3182" s="62"/>
      <c r="R3182" s="573"/>
    </row>
    <row r="3183" spans="1:18" s="51" customFormat="1" ht="12.75" hidden="1" customHeight="1">
      <c r="A3183" s="573"/>
      <c r="B3183" s="62"/>
      <c r="C3183" s="62"/>
      <c r="D3183" s="62"/>
      <c r="J3183" s="62"/>
      <c r="R3183" s="573"/>
    </row>
    <row r="3184" spans="1:18" s="51" customFormat="1" ht="12.75" hidden="1" customHeight="1">
      <c r="A3184" s="573"/>
      <c r="B3184" s="62"/>
      <c r="C3184" s="62"/>
      <c r="D3184" s="62"/>
      <c r="J3184" s="62"/>
      <c r="R3184" s="573"/>
    </row>
    <row r="3185" spans="1:18" s="51" customFormat="1" ht="12.75" hidden="1" customHeight="1">
      <c r="A3185" s="573"/>
      <c r="B3185" s="62"/>
      <c r="C3185" s="62"/>
      <c r="D3185" s="62"/>
      <c r="J3185" s="62"/>
      <c r="R3185" s="573"/>
    </row>
    <row r="3186" spans="1:18" s="51" customFormat="1" ht="12.75" hidden="1" customHeight="1">
      <c r="A3186" s="573"/>
      <c r="B3186" s="62"/>
      <c r="C3186" s="62"/>
      <c r="D3186" s="62"/>
      <c r="J3186" s="62"/>
      <c r="R3186" s="573"/>
    </row>
    <row r="3187" spans="1:18" s="51" customFormat="1" ht="12.75" hidden="1" customHeight="1">
      <c r="A3187" s="573"/>
      <c r="B3187" s="62"/>
      <c r="C3187" s="62"/>
      <c r="D3187" s="62"/>
      <c r="J3187" s="62"/>
      <c r="R3187" s="573"/>
    </row>
    <row r="3188" spans="1:18" s="51" customFormat="1" ht="12.75" hidden="1" customHeight="1">
      <c r="A3188" s="573"/>
      <c r="B3188" s="62"/>
      <c r="C3188" s="62"/>
      <c r="D3188" s="62"/>
      <c r="J3188" s="62"/>
      <c r="R3188" s="573"/>
    </row>
    <row r="3189" spans="1:18" s="51" customFormat="1" ht="12.75" hidden="1" customHeight="1">
      <c r="A3189" s="573"/>
      <c r="B3189" s="62"/>
      <c r="C3189" s="62"/>
      <c r="D3189" s="62"/>
      <c r="J3189" s="62"/>
      <c r="R3189" s="573"/>
    </row>
    <row r="3190" spans="1:18" s="51" customFormat="1" ht="12.75" hidden="1" customHeight="1">
      <c r="A3190" s="573"/>
      <c r="B3190" s="62"/>
      <c r="C3190" s="62"/>
      <c r="D3190" s="62"/>
      <c r="J3190" s="62"/>
      <c r="R3190" s="573"/>
    </row>
    <row r="3191" spans="1:18" s="51" customFormat="1" ht="12.75" hidden="1" customHeight="1">
      <c r="A3191" s="573"/>
      <c r="B3191" s="62"/>
      <c r="C3191" s="62"/>
      <c r="D3191" s="62"/>
      <c r="J3191" s="62"/>
      <c r="R3191" s="573"/>
    </row>
    <row r="3192" spans="1:18" s="51" customFormat="1" ht="12.75" hidden="1" customHeight="1">
      <c r="A3192" s="573"/>
      <c r="B3192" s="62"/>
      <c r="C3192" s="62"/>
      <c r="D3192" s="62"/>
      <c r="J3192" s="62"/>
      <c r="R3192" s="573"/>
    </row>
    <row r="3193" spans="1:18" s="51" customFormat="1" ht="12.75" hidden="1" customHeight="1">
      <c r="A3193" s="573"/>
      <c r="B3193" s="62"/>
      <c r="C3193" s="62"/>
      <c r="D3193" s="62"/>
      <c r="J3193" s="62"/>
      <c r="R3193" s="573"/>
    </row>
    <row r="3194" spans="1:18" s="51" customFormat="1" ht="12.75" hidden="1" customHeight="1">
      <c r="A3194" s="573"/>
      <c r="B3194" s="62"/>
      <c r="C3194" s="62"/>
      <c r="D3194" s="62"/>
      <c r="J3194" s="62"/>
      <c r="R3194" s="573"/>
    </row>
    <row r="3195" spans="1:18" s="51" customFormat="1" ht="12.75" hidden="1" customHeight="1">
      <c r="A3195" s="573"/>
      <c r="B3195" s="62"/>
      <c r="C3195" s="62"/>
      <c r="D3195" s="62"/>
      <c r="J3195" s="62"/>
      <c r="R3195" s="573"/>
    </row>
    <row r="3196" spans="1:18" s="51" customFormat="1" ht="12.75" hidden="1" customHeight="1">
      <c r="A3196" s="573"/>
      <c r="B3196" s="62"/>
      <c r="C3196" s="62"/>
      <c r="D3196" s="62"/>
      <c r="J3196" s="62"/>
      <c r="R3196" s="573"/>
    </row>
    <row r="3197" spans="1:18" s="51" customFormat="1" ht="12.75" hidden="1" customHeight="1">
      <c r="A3197" s="573"/>
      <c r="B3197" s="62"/>
      <c r="C3197" s="62"/>
      <c r="D3197" s="62"/>
      <c r="J3197" s="62"/>
      <c r="R3197" s="573"/>
    </row>
    <row r="3198" spans="1:18" s="51" customFormat="1" ht="12.75" hidden="1" customHeight="1">
      <c r="A3198" s="573"/>
      <c r="B3198" s="62"/>
      <c r="C3198" s="62"/>
      <c r="D3198" s="62"/>
      <c r="J3198" s="62"/>
      <c r="R3198" s="573"/>
    </row>
    <row r="3199" spans="1:18" s="51" customFormat="1" ht="12.75" hidden="1" customHeight="1">
      <c r="A3199" s="573"/>
      <c r="B3199" s="62"/>
      <c r="C3199" s="62"/>
      <c r="D3199" s="62"/>
      <c r="J3199" s="62"/>
      <c r="R3199" s="573"/>
    </row>
    <row r="3200" spans="1:18" s="51" customFormat="1" ht="12.75" hidden="1" customHeight="1">
      <c r="A3200" s="573"/>
      <c r="B3200" s="62"/>
      <c r="C3200" s="62"/>
      <c r="D3200" s="62"/>
      <c r="J3200" s="62"/>
      <c r="R3200" s="573"/>
    </row>
    <row r="3201" spans="1:18" s="51" customFormat="1" ht="12.75" hidden="1" customHeight="1">
      <c r="A3201" s="573"/>
      <c r="B3201" s="62"/>
      <c r="C3201" s="62"/>
      <c r="D3201" s="62"/>
      <c r="J3201" s="62"/>
      <c r="R3201" s="573"/>
    </row>
    <row r="3202" spans="1:18" s="51" customFormat="1" ht="12.75" hidden="1" customHeight="1">
      <c r="A3202" s="573"/>
      <c r="B3202" s="62"/>
      <c r="C3202" s="62"/>
      <c r="D3202" s="62"/>
      <c r="J3202" s="62"/>
      <c r="R3202" s="573"/>
    </row>
    <row r="3203" spans="1:18" s="51" customFormat="1" ht="12.75" hidden="1" customHeight="1">
      <c r="A3203" s="573"/>
      <c r="B3203" s="62"/>
      <c r="C3203" s="62"/>
      <c r="D3203" s="62"/>
      <c r="J3203" s="62"/>
      <c r="R3203" s="573"/>
    </row>
    <row r="3204" spans="1:18" s="51" customFormat="1" ht="12.75" hidden="1" customHeight="1">
      <c r="A3204" s="573"/>
      <c r="B3204" s="62"/>
      <c r="C3204" s="62"/>
      <c r="D3204" s="62"/>
      <c r="J3204" s="62"/>
      <c r="R3204" s="573"/>
    </row>
    <row r="3205" spans="1:18" s="51" customFormat="1" ht="12.75" hidden="1" customHeight="1">
      <c r="A3205" s="573"/>
      <c r="B3205" s="62"/>
      <c r="C3205" s="62"/>
      <c r="D3205" s="62"/>
      <c r="J3205" s="62"/>
      <c r="R3205" s="573"/>
    </row>
    <row r="3206" spans="1:18" s="51" customFormat="1" ht="12.75" hidden="1" customHeight="1">
      <c r="A3206" s="573"/>
      <c r="B3206" s="62"/>
      <c r="C3206" s="62"/>
      <c r="D3206" s="62"/>
      <c r="J3206" s="62"/>
      <c r="R3206" s="573"/>
    </row>
    <row r="3207" spans="1:18" s="51" customFormat="1" ht="12.75" hidden="1" customHeight="1">
      <c r="A3207" s="573"/>
      <c r="B3207" s="62"/>
      <c r="C3207" s="62"/>
      <c r="D3207" s="62"/>
      <c r="J3207" s="62"/>
      <c r="R3207" s="573"/>
    </row>
    <row r="3208" spans="1:18" s="51" customFormat="1" ht="12.75" hidden="1" customHeight="1">
      <c r="A3208" s="573"/>
      <c r="B3208" s="62"/>
      <c r="C3208" s="62"/>
      <c r="D3208" s="62"/>
      <c r="J3208" s="62"/>
      <c r="R3208" s="573"/>
    </row>
    <row r="3209" spans="1:18" s="51" customFormat="1" ht="12.75" hidden="1" customHeight="1">
      <c r="A3209" s="573"/>
      <c r="B3209" s="62"/>
      <c r="C3209" s="62"/>
      <c r="D3209" s="62"/>
      <c r="J3209" s="62"/>
      <c r="R3209" s="573"/>
    </row>
    <row r="3210" spans="1:18" s="51" customFormat="1" ht="12.75" hidden="1" customHeight="1">
      <c r="A3210" s="573"/>
      <c r="B3210" s="62"/>
      <c r="C3210" s="62"/>
      <c r="D3210" s="62"/>
      <c r="J3210" s="62"/>
      <c r="R3210" s="573"/>
    </row>
    <row r="3211" spans="1:18" s="51" customFormat="1" ht="12.75" hidden="1" customHeight="1">
      <c r="A3211" s="573"/>
      <c r="B3211" s="62"/>
      <c r="C3211" s="62"/>
      <c r="D3211" s="62"/>
      <c r="J3211" s="62"/>
      <c r="R3211" s="573"/>
    </row>
    <row r="3212" spans="1:18" s="51" customFormat="1" ht="12.75" hidden="1" customHeight="1">
      <c r="A3212" s="573"/>
      <c r="B3212" s="62"/>
      <c r="C3212" s="62"/>
      <c r="D3212" s="62"/>
      <c r="J3212" s="62"/>
      <c r="R3212" s="573"/>
    </row>
    <row r="3213" spans="1:18" s="51" customFormat="1" ht="12.75" hidden="1" customHeight="1">
      <c r="A3213" s="573"/>
      <c r="B3213" s="62"/>
      <c r="C3213" s="62"/>
      <c r="D3213" s="62"/>
      <c r="J3213" s="62"/>
      <c r="R3213" s="573"/>
    </row>
    <row r="3214" spans="1:18" s="51" customFormat="1" ht="12.75" hidden="1" customHeight="1">
      <c r="A3214" s="573"/>
      <c r="B3214" s="62"/>
      <c r="C3214" s="62"/>
      <c r="D3214" s="62"/>
      <c r="J3214" s="62"/>
      <c r="R3214" s="573"/>
    </row>
    <row r="3215" spans="1:18" s="51" customFormat="1" ht="12.75" hidden="1" customHeight="1">
      <c r="A3215" s="573"/>
      <c r="B3215" s="62"/>
      <c r="C3215" s="62"/>
      <c r="D3215" s="62"/>
      <c r="J3215" s="62"/>
      <c r="R3215" s="573"/>
    </row>
    <row r="3216" spans="1:18" s="51" customFormat="1" ht="12.75" hidden="1" customHeight="1">
      <c r="A3216" s="573"/>
      <c r="B3216" s="62"/>
      <c r="C3216" s="62"/>
      <c r="D3216" s="62"/>
      <c r="J3216" s="62"/>
      <c r="R3216" s="573"/>
    </row>
    <row r="3217" spans="1:18" s="51" customFormat="1" ht="12.75" hidden="1" customHeight="1">
      <c r="A3217" s="573"/>
      <c r="B3217" s="62"/>
      <c r="C3217" s="62"/>
      <c r="D3217" s="62"/>
      <c r="J3217" s="62"/>
      <c r="R3217" s="573"/>
    </row>
    <row r="3218" spans="1:18" s="51" customFormat="1" ht="12.75" hidden="1" customHeight="1">
      <c r="A3218" s="573"/>
      <c r="B3218" s="62"/>
      <c r="C3218" s="62"/>
      <c r="D3218" s="62"/>
      <c r="J3218" s="62"/>
      <c r="R3218" s="573"/>
    </row>
    <row r="3219" spans="1:18" s="51" customFormat="1" ht="12.75" hidden="1" customHeight="1">
      <c r="A3219" s="573"/>
      <c r="B3219" s="62"/>
      <c r="C3219" s="62"/>
      <c r="D3219" s="62"/>
      <c r="J3219" s="62"/>
      <c r="R3219" s="573"/>
    </row>
    <row r="3220" spans="1:18" s="51" customFormat="1" ht="12.75" hidden="1" customHeight="1">
      <c r="A3220" s="573"/>
      <c r="B3220" s="62"/>
      <c r="C3220" s="62"/>
      <c r="D3220" s="62"/>
      <c r="J3220" s="62"/>
      <c r="R3220" s="573"/>
    </row>
    <row r="3221" spans="1:18" s="51" customFormat="1" ht="12.75" hidden="1" customHeight="1">
      <c r="A3221" s="573"/>
      <c r="B3221" s="62"/>
      <c r="C3221" s="62"/>
      <c r="D3221" s="62"/>
      <c r="J3221" s="62"/>
      <c r="R3221" s="573"/>
    </row>
    <row r="3222" spans="1:18" s="51" customFormat="1" ht="12.75" hidden="1" customHeight="1">
      <c r="A3222" s="573"/>
      <c r="B3222" s="62"/>
      <c r="C3222" s="62"/>
      <c r="D3222" s="62"/>
      <c r="J3222" s="62"/>
      <c r="R3222" s="573"/>
    </row>
    <row r="3223" spans="1:18" s="51" customFormat="1" ht="12.75" hidden="1" customHeight="1">
      <c r="A3223" s="573"/>
      <c r="B3223" s="62"/>
      <c r="C3223" s="62"/>
      <c r="D3223" s="62"/>
      <c r="J3223" s="62"/>
      <c r="R3223" s="573"/>
    </row>
    <row r="3224" spans="1:18" s="51" customFormat="1" ht="12.75" hidden="1" customHeight="1">
      <c r="A3224" s="573"/>
      <c r="B3224" s="62"/>
      <c r="C3224" s="62"/>
      <c r="D3224" s="62"/>
      <c r="J3224" s="62"/>
      <c r="R3224" s="573"/>
    </row>
    <row r="3225" spans="1:18" s="51" customFormat="1" ht="12.75" hidden="1" customHeight="1">
      <c r="A3225" s="573"/>
      <c r="B3225" s="62"/>
      <c r="C3225" s="62"/>
      <c r="D3225" s="62"/>
      <c r="J3225" s="62"/>
      <c r="R3225" s="573"/>
    </row>
    <row r="3226" spans="1:18" s="51" customFormat="1" ht="12.75" hidden="1" customHeight="1">
      <c r="A3226" s="573"/>
      <c r="B3226" s="62"/>
      <c r="C3226" s="62"/>
      <c r="D3226" s="62"/>
      <c r="J3226" s="62"/>
      <c r="R3226" s="573"/>
    </row>
    <row r="3227" spans="1:18" s="51" customFormat="1" ht="12.75" hidden="1" customHeight="1">
      <c r="A3227" s="573"/>
      <c r="B3227" s="62"/>
      <c r="C3227" s="62"/>
      <c r="D3227" s="62"/>
      <c r="J3227" s="62"/>
      <c r="R3227" s="573"/>
    </row>
    <row r="3228" spans="1:18" s="51" customFormat="1" ht="12.75" hidden="1" customHeight="1">
      <c r="A3228" s="573"/>
      <c r="B3228" s="62"/>
      <c r="C3228" s="62"/>
      <c r="D3228" s="62"/>
      <c r="J3228" s="62"/>
      <c r="R3228" s="573"/>
    </row>
    <row r="3229" spans="1:18" s="51" customFormat="1" ht="12.75" hidden="1" customHeight="1">
      <c r="A3229" s="573"/>
      <c r="B3229" s="62"/>
      <c r="C3229" s="62"/>
      <c r="D3229" s="62"/>
      <c r="J3229" s="62"/>
      <c r="R3229" s="573"/>
    </row>
    <row r="3230" spans="1:18" s="51" customFormat="1" ht="12.75" hidden="1" customHeight="1">
      <c r="A3230" s="573"/>
      <c r="B3230" s="62"/>
      <c r="C3230" s="62"/>
      <c r="D3230" s="62"/>
      <c r="J3230" s="62"/>
      <c r="R3230" s="573"/>
    </row>
    <row r="3231" spans="1:18" s="51" customFormat="1" ht="12.75" hidden="1" customHeight="1">
      <c r="A3231" s="573"/>
      <c r="B3231" s="62"/>
      <c r="C3231" s="62"/>
      <c r="D3231" s="62"/>
      <c r="J3231" s="62"/>
      <c r="R3231" s="573"/>
    </row>
    <row r="3232" spans="1:18" s="51" customFormat="1" ht="12.75" hidden="1" customHeight="1">
      <c r="A3232" s="573"/>
      <c r="B3232" s="62"/>
      <c r="C3232" s="62"/>
      <c r="D3232" s="62"/>
      <c r="J3232" s="62"/>
      <c r="R3232" s="573"/>
    </row>
    <row r="3233" spans="1:18" s="51" customFormat="1" ht="12.75" hidden="1" customHeight="1">
      <c r="A3233" s="573"/>
      <c r="B3233" s="62"/>
      <c r="C3233" s="62"/>
      <c r="D3233" s="62"/>
      <c r="J3233" s="62"/>
      <c r="R3233" s="573"/>
    </row>
    <row r="3234" spans="1:18" s="51" customFormat="1" ht="12.75" hidden="1" customHeight="1">
      <c r="A3234" s="573"/>
      <c r="B3234" s="62"/>
      <c r="C3234" s="62"/>
      <c r="D3234" s="62"/>
      <c r="J3234" s="62"/>
      <c r="R3234" s="573"/>
    </row>
    <row r="3235" spans="1:18" s="51" customFormat="1" ht="12.75" hidden="1" customHeight="1">
      <c r="A3235" s="573"/>
      <c r="B3235" s="62"/>
      <c r="C3235" s="62"/>
      <c r="D3235" s="62"/>
      <c r="J3235" s="62"/>
      <c r="R3235" s="573"/>
    </row>
    <row r="3236" spans="1:18" s="51" customFormat="1" ht="12.75" hidden="1" customHeight="1">
      <c r="A3236" s="573"/>
      <c r="B3236" s="62"/>
      <c r="C3236" s="62"/>
      <c r="D3236" s="62"/>
      <c r="J3236" s="62"/>
      <c r="R3236" s="573"/>
    </row>
    <row r="3237" spans="1:18" s="51" customFormat="1" ht="12.75" hidden="1" customHeight="1">
      <c r="A3237" s="573"/>
      <c r="B3237" s="62"/>
      <c r="C3237" s="62"/>
      <c r="D3237" s="62"/>
      <c r="J3237" s="62"/>
      <c r="R3237" s="573"/>
    </row>
    <row r="3238" spans="1:18" s="51" customFormat="1" ht="12.75" hidden="1" customHeight="1">
      <c r="A3238" s="573"/>
      <c r="B3238" s="62"/>
      <c r="C3238" s="62"/>
      <c r="D3238" s="62"/>
      <c r="J3238" s="62"/>
      <c r="R3238" s="573"/>
    </row>
    <row r="3239" spans="1:18" s="51" customFormat="1" ht="12.75" hidden="1" customHeight="1">
      <c r="A3239" s="573"/>
      <c r="B3239" s="62"/>
      <c r="C3239" s="62"/>
      <c r="D3239" s="62"/>
      <c r="J3239" s="62"/>
      <c r="R3239" s="573"/>
    </row>
    <row r="3240" spans="1:18" s="51" customFormat="1" ht="12.75" hidden="1" customHeight="1">
      <c r="A3240" s="573"/>
      <c r="B3240" s="62"/>
      <c r="C3240" s="62"/>
      <c r="D3240" s="62"/>
      <c r="J3240" s="62"/>
      <c r="R3240" s="573"/>
    </row>
    <row r="3241" spans="1:18" s="51" customFormat="1" ht="12.75" hidden="1" customHeight="1">
      <c r="A3241" s="573"/>
      <c r="B3241" s="62"/>
      <c r="C3241" s="62"/>
      <c r="D3241" s="62"/>
      <c r="J3241" s="62"/>
      <c r="R3241" s="573"/>
    </row>
    <row r="3242" spans="1:18" s="51" customFormat="1" ht="12.75" hidden="1" customHeight="1">
      <c r="A3242" s="573"/>
      <c r="B3242" s="62"/>
      <c r="C3242" s="62"/>
      <c r="D3242" s="62"/>
      <c r="J3242" s="62"/>
      <c r="R3242" s="573"/>
    </row>
    <row r="3243" spans="1:18" s="51" customFormat="1" ht="12.75" hidden="1" customHeight="1">
      <c r="A3243" s="573"/>
      <c r="B3243" s="62"/>
      <c r="C3243" s="62"/>
      <c r="D3243" s="62"/>
      <c r="J3243" s="62"/>
      <c r="R3243" s="573"/>
    </row>
    <row r="3244" spans="1:18" s="51" customFormat="1" ht="12.75" hidden="1" customHeight="1">
      <c r="A3244" s="573"/>
      <c r="B3244" s="62"/>
      <c r="C3244" s="62"/>
      <c r="D3244" s="62"/>
      <c r="J3244" s="62"/>
      <c r="R3244" s="573"/>
    </row>
    <row r="3245" spans="1:18" s="51" customFormat="1" ht="12.75" hidden="1" customHeight="1">
      <c r="A3245" s="573"/>
      <c r="B3245" s="62"/>
      <c r="C3245" s="62"/>
      <c r="D3245" s="62"/>
      <c r="J3245" s="62"/>
      <c r="R3245" s="573"/>
    </row>
    <row r="3246" spans="1:18" s="51" customFormat="1" ht="12.75" hidden="1" customHeight="1">
      <c r="A3246" s="573"/>
      <c r="B3246" s="62"/>
      <c r="C3246" s="62"/>
      <c r="D3246" s="62"/>
      <c r="J3246" s="62"/>
      <c r="R3246" s="573"/>
    </row>
    <row r="3247" spans="1:18" s="51" customFormat="1" ht="12.75" hidden="1" customHeight="1">
      <c r="A3247" s="573"/>
      <c r="B3247" s="62"/>
      <c r="C3247" s="62"/>
      <c r="D3247" s="62"/>
      <c r="J3247" s="62"/>
      <c r="R3247" s="573"/>
    </row>
    <row r="3248" spans="1:18" s="51" customFormat="1" ht="12.75" hidden="1" customHeight="1">
      <c r="A3248" s="573"/>
      <c r="B3248" s="62"/>
      <c r="C3248" s="62"/>
      <c r="D3248" s="62"/>
      <c r="J3248" s="62"/>
      <c r="R3248" s="573"/>
    </row>
    <row r="3249" spans="1:18" s="51" customFormat="1" ht="12.75" hidden="1" customHeight="1">
      <c r="A3249" s="573"/>
      <c r="B3249" s="62"/>
      <c r="C3249" s="62"/>
      <c r="D3249" s="62"/>
      <c r="J3249" s="62"/>
      <c r="R3249" s="573"/>
    </row>
    <row r="3250" spans="1:18" s="51" customFormat="1" ht="12.75" hidden="1" customHeight="1">
      <c r="A3250" s="573"/>
      <c r="B3250" s="62"/>
      <c r="C3250" s="62"/>
      <c r="D3250" s="62"/>
      <c r="J3250" s="62"/>
      <c r="R3250" s="573"/>
    </row>
    <row r="3251" spans="1:18" s="51" customFormat="1" ht="12.75" hidden="1" customHeight="1">
      <c r="A3251" s="573"/>
      <c r="B3251" s="62"/>
      <c r="C3251" s="62"/>
      <c r="D3251" s="62"/>
      <c r="J3251" s="62"/>
      <c r="R3251" s="573"/>
    </row>
    <row r="3252" spans="1:18" s="51" customFormat="1" ht="12.75" hidden="1" customHeight="1">
      <c r="A3252" s="573"/>
      <c r="B3252" s="62"/>
      <c r="C3252" s="62"/>
      <c r="D3252" s="62"/>
      <c r="J3252" s="62"/>
      <c r="R3252" s="573"/>
    </row>
    <row r="3253" spans="1:18" s="51" customFormat="1" ht="12.75" hidden="1" customHeight="1">
      <c r="A3253" s="573"/>
      <c r="B3253" s="62"/>
      <c r="C3253" s="62"/>
      <c r="D3253" s="62"/>
      <c r="J3253" s="62"/>
      <c r="R3253" s="573"/>
    </row>
    <row r="3254" spans="1:18" s="51" customFormat="1" ht="12.75" hidden="1" customHeight="1">
      <c r="A3254" s="573"/>
      <c r="B3254" s="62"/>
      <c r="C3254" s="62"/>
      <c r="D3254" s="62"/>
      <c r="J3254" s="62"/>
      <c r="R3254" s="573"/>
    </row>
    <row r="3255" spans="1:18" s="51" customFormat="1" ht="12.75" hidden="1" customHeight="1">
      <c r="A3255" s="573"/>
      <c r="B3255" s="62"/>
      <c r="C3255" s="62"/>
      <c r="D3255" s="62"/>
      <c r="J3255" s="62"/>
      <c r="R3255" s="573"/>
    </row>
    <row r="3256" spans="1:18" s="51" customFormat="1" ht="12.75" hidden="1" customHeight="1">
      <c r="A3256" s="573"/>
      <c r="B3256" s="62"/>
      <c r="C3256" s="62"/>
      <c r="D3256" s="62"/>
      <c r="J3256" s="62"/>
      <c r="R3256" s="573"/>
    </row>
    <row r="3257" spans="1:18" s="51" customFormat="1" ht="12.75" hidden="1" customHeight="1">
      <c r="A3257" s="573"/>
      <c r="B3257" s="62"/>
      <c r="C3257" s="62"/>
      <c r="D3257" s="62"/>
      <c r="J3257" s="62"/>
      <c r="R3257" s="573"/>
    </row>
    <row r="3258" spans="1:18" s="51" customFormat="1" ht="12.75" hidden="1" customHeight="1">
      <c r="A3258" s="573"/>
      <c r="B3258" s="62"/>
      <c r="C3258" s="62"/>
      <c r="D3258" s="62"/>
      <c r="J3258" s="62"/>
      <c r="R3258" s="573"/>
    </row>
    <row r="3259" spans="1:18" s="51" customFormat="1" ht="12.75" hidden="1" customHeight="1">
      <c r="A3259" s="573"/>
      <c r="B3259" s="62"/>
      <c r="C3259" s="62"/>
      <c r="D3259" s="62"/>
      <c r="J3259" s="62"/>
      <c r="R3259" s="573"/>
    </row>
    <row r="3260" spans="1:18" s="51" customFormat="1" ht="12.75" hidden="1" customHeight="1">
      <c r="A3260" s="573"/>
      <c r="B3260" s="62"/>
      <c r="C3260" s="62"/>
      <c r="D3260" s="62"/>
      <c r="J3260" s="62"/>
      <c r="R3260" s="573"/>
    </row>
    <row r="3261" spans="1:18" s="51" customFormat="1" ht="12.75" hidden="1" customHeight="1">
      <c r="A3261" s="573"/>
      <c r="B3261" s="62"/>
      <c r="C3261" s="62"/>
      <c r="D3261" s="62"/>
      <c r="J3261" s="62"/>
      <c r="R3261" s="573"/>
    </row>
    <row r="3262" spans="1:18" s="51" customFormat="1" ht="12.75" hidden="1" customHeight="1">
      <c r="A3262" s="573"/>
      <c r="B3262" s="62"/>
      <c r="C3262" s="62"/>
      <c r="D3262" s="62"/>
      <c r="J3262" s="62"/>
      <c r="R3262" s="573"/>
    </row>
    <row r="3263" spans="1:18" s="51" customFormat="1" ht="12.75" hidden="1" customHeight="1">
      <c r="A3263" s="573"/>
      <c r="B3263" s="62"/>
      <c r="C3263" s="62"/>
      <c r="D3263" s="62"/>
      <c r="J3263" s="62"/>
      <c r="R3263" s="573"/>
    </row>
    <row r="3264" spans="1:18" s="51" customFormat="1" ht="12.75" hidden="1" customHeight="1">
      <c r="A3264" s="573"/>
      <c r="B3264" s="62"/>
      <c r="C3264" s="62"/>
      <c r="D3264" s="62"/>
      <c r="J3264" s="62"/>
      <c r="R3264" s="573"/>
    </row>
    <row r="3265" spans="1:18" s="51" customFormat="1" ht="12.75" hidden="1" customHeight="1">
      <c r="A3265" s="573"/>
      <c r="B3265" s="62"/>
      <c r="C3265" s="62"/>
      <c r="D3265" s="62"/>
      <c r="J3265" s="62"/>
      <c r="R3265" s="573"/>
    </row>
    <row r="3266" spans="1:18" s="51" customFormat="1" ht="12.75" hidden="1" customHeight="1">
      <c r="A3266" s="573"/>
      <c r="B3266" s="62"/>
      <c r="C3266" s="62"/>
      <c r="D3266" s="62"/>
      <c r="J3266" s="62"/>
      <c r="R3266" s="573"/>
    </row>
    <row r="3267" spans="1:18" s="51" customFormat="1" ht="12.75" hidden="1" customHeight="1">
      <c r="A3267" s="573"/>
      <c r="B3267" s="62"/>
      <c r="C3267" s="62"/>
      <c r="D3267" s="62"/>
      <c r="J3267" s="62"/>
      <c r="R3267" s="573"/>
    </row>
    <row r="3268" spans="1:18" s="51" customFormat="1" ht="12.75" hidden="1" customHeight="1">
      <c r="A3268" s="573"/>
      <c r="B3268" s="62"/>
      <c r="C3268" s="62"/>
      <c r="D3268" s="62"/>
      <c r="J3268" s="62"/>
      <c r="R3268" s="573"/>
    </row>
    <row r="3269" spans="1:18" s="51" customFormat="1" ht="12.75" hidden="1" customHeight="1">
      <c r="A3269" s="573"/>
      <c r="B3269" s="62"/>
      <c r="C3269" s="62"/>
      <c r="D3269" s="62"/>
      <c r="J3269" s="62"/>
      <c r="R3269" s="573"/>
    </row>
    <row r="3270" spans="1:18" s="51" customFormat="1" ht="12.75" hidden="1" customHeight="1">
      <c r="A3270" s="573"/>
      <c r="B3270" s="62"/>
      <c r="C3270" s="62"/>
      <c r="D3270" s="62"/>
      <c r="J3270" s="62"/>
      <c r="R3270" s="573"/>
    </row>
    <row r="3271" spans="1:18" s="51" customFormat="1" ht="12.75" hidden="1" customHeight="1">
      <c r="A3271" s="573"/>
      <c r="B3271" s="62"/>
      <c r="C3271" s="62"/>
      <c r="D3271" s="62"/>
      <c r="J3271" s="62"/>
      <c r="R3271" s="573"/>
    </row>
    <row r="3272" spans="1:18" s="51" customFormat="1" ht="12.75" hidden="1" customHeight="1">
      <c r="A3272" s="573"/>
      <c r="B3272" s="62"/>
      <c r="C3272" s="62"/>
      <c r="D3272" s="62"/>
      <c r="J3272" s="62"/>
      <c r="R3272" s="573"/>
    </row>
    <row r="3273" spans="1:18" s="51" customFormat="1" ht="12.75" hidden="1" customHeight="1">
      <c r="A3273" s="573"/>
      <c r="B3273" s="62"/>
      <c r="C3273" s="62"/>
      <c r="D3273" s="62"/>
      <c r="J3273" s="62"/>
      <c r="R3273" s="573"/>
    </row>
    <row r="3274" spans="1:18" s="51" customFormat="1" ht="12.75" hidden="1" customHeight="1">
      <c r="A3274" s="573"/>
      <c r="B3274" s="62"/>
      <c r="C3274" s="62"/>
      <c r="D3274" s="62"/>
      <c r="J3274" s="62"/>
      <c r="R3274" s="573"/>
    </row>
    <row r="3275" spans="1:18" s="51" customFormat="1" ht="12.75" hidden="1" customHeight="1">
      <c r="A3275" s="573"/>
      <c r="B3275" s="62"/>
      <c r="C3275" s="62"/>
      <c r="D3275" s="62"/>
      <c r="J3275" s="62"/>
      <c r="R3275" s="573"/>
    </row>
    <row r="3276" spans="1:18" s="51" customFormat="1" ht="12.75" hidden="1" customHeight="1">
      <c r="A3276" s="573"/>
      <c r="B3276" s="62"/>
      <c r="C3276" s="62"/>
      <c r="D3276" s="62"/>
      <c r="J3276" s="62"/>
      <c r="R3276" s="573"/>
    </row>
    <row r="3277" spans="1:18" s="51" customFormat="1" ht="12.75" hidden="1" customHeight="1">
      <c r="A3277" s="573"/>
      <c r="B3277" s="62"/>
      <c r="C3277" s="62"/>
      <c r="D3277" s="62"/>
      <c r="J3277" s="62"/>
      <c r="R3277" s="573"/>
    </row>
    <row r="3278" spans="1:18" s="51" customFormat="1" ht="12.75" hidden="1" customHeight="1">
      <c r="A3278" s="573"/>
      <c r="B3278" s="62"/>
      <c r="C3278" s="62"/>
      <c r="D3278" s="62"/>
      <c r="J3278" s="62"/>
      <c r="R3278" s="573"/>
    </row>
    <row r="3279" spans="1:18" s="51" customFormat="1" ht="12.75" hidden="1" customHeight="1">
      <c r="A3279" s="573"/>
      <c r="B3279" s="62"/>
      <c r="C3279" s="62"/>
      <c r="D3279" s="62"/>
      <c r="J3279" s="62"/>
      <c r="R3279" s="573"/>
    </row>
    <row r="3280" spans="1:18" s="51" customFormat="1" ht="12.75" hidden="1" customHeight="1">
      <c r="A3280" s="573"/>
      <c r="B3280" s="62"/>
      <c r="C3280" s="62"/>
      <c r="D3280" s="62"/>
      <c r="J3280" s="62"/>
      <c r="R3280" s="573"/>
    </row>
    <row r="3281" spans="1:18" s="51" customFormat="1" ht="12.75" hidden="1" customHeight="1">
      <c r="A3281" s="573"/>
      <c r="B3281" s="62"/>
      <c r="C3281" s="62"/>
      <c r="D3281" s="62"/>
      <c r="J3281" s="62"/>
      <c r="R3281" s="573"/>
    </row>
    <row r="3282" spans="1:18" s="51" customFormat="1" ht="12.75" hidden="1" customHeight="1">
      <c r="A3282" s="573"/>
      <c r="B3282" s="62"/>
      <c r="C3282" s="62"/>
      <c r="D3282" s="62"/>
      <c r="J3282" s="62"/>
      <c r="R3282" s="573"/>
    </row>
    <row r="3283" spans="1:18" s="51" customFormat="1" ht="12.75" hidden="1" customHeight="1">
      <c r="A3283" s="573"/>
      <c r="B3283" s="62"/>
      <c r="C3283" s="62"/>
      <c r="D3283" s="62"/>
      <c r="J3283" s="62"/>
      <c r="R3283" s="573"/>
    </row>
    <row r="3284" spans="1:18" s="51" customFormat="1" ht="12.75" hidden="1" customHeight="1">
      <c r="A3284" s="573"/>
      <c r="B3284" s="62"/>
      <c r="C3284" s="62"/>
      <c r="D3284" s="62"/>
      <c r="J3284" s="62"/>
      <c r="R3284" s="573"/>
    </row>
    <row r="3285" spans="1:18" s="51" customFormat="1" ht="12.75" hidden="1" customHeight="1">
      <c r="A3285" s="573"/>
      <c r="B3285" s="62"/>
      <c r="C3285" s="62"/>
      <c r="D3285" s="62"/>
      <c r="J3285" s="62"/>
      <c r="R3285" s="573"/>
    </row>
    <row r="3286" spans="1:18" s="51" customFormat="1" ht="12.75" hidden="1" customHeight="1">
      <c r="A3286" s="573"/>
      <c r="B3286" s="62"/>
      <c r="C3286" s="62"/>
      <c r="D3286" s="62"/>
      <c r="J3286" s="62"/>
      <c r="R3286" s="573"/>
    </row>
    <row r="3287" spans="1:18" s="51" customFormat="1" ht="12.75" hidden="1" customHeight="1">
      <c r="A3287" s="573"/>
      <c r="B3287" s="62"/>
      <c r="C3287" s="62"/>
      <c r="D3287" s="62"/>
      <c r="J3287" s="62"/>
      <c r="R3287" s="573"/>
    </row>
    <row r="3288" spans="1:18" s="51" customFormat="1" ht="12.75" hidden="1" customHeight="1">
      <c r="A3288" s="573"/>
      <c r="B3288" s="62"/>
      <c r="C3288" s="62"/>
      <c r="D3288" s="62"/>
      <c r="J3288" s="62"/>
      <c r="R3288" s="573"/>
    </row>
    <row r="3289" spans="1:18" s="51" customFormat="1" ht="12.75" hidden="1" customHeight="1">
      <c r="A3289" s="573"/>
      <c r="B3289" s="62"/>
      <c r="C3289" s="62"/>
      <c r="D3289" s="62"/>
      <c r="J3289" s="62"/>
      <c r="R3289" s="573"/>
    </row>
    <row r="3290" spans="1:18" s="51" customFormat="1" ht="12.75" hidden="1" customHeight="1">
      <c r="A3290" s="573"/>
      <c r="B3290" s="62"/>
      <c r="C3290" s="62"/>
      <c r="D3290" s="62"/>
      <c r="J3290" s="62"/>
      <c r="R3290" s="573"/>
    </row>
    <row r="3291" spans="1:18" s="51" customFormat="1" ht="12.75" hidden="1" customHeight="1">
      <c r="A3291" s="573"/>
      <c r="B3291" s="62"/>
      <c r="C3291" s="62"/>
      <c r="D3291" s="62"/>
      <c r="J3291" s="62"/>
      <c r="R3291" s="573"/>
    </row>
    <row r="3292" spans="1:18" s="51" customFormat="1" ht="12.75" hidden="1" customHeight="1">
      <c r="A3292" s="573"/>
      <c r="B3292" s="62"/>
      <c r="C3292" s="62"/>
      <c r="D3292" s="62"/>
      <c r="J3292" s="62"/>
      <c r="R3292" s="573"/>
    </row>
    <row r="3293" spans="1:18" s="51" customFormat="1" ht="12.75" hidden="1" customHeight="1">
      <c r="A3293" s="573"/>
      <c r="B3293" s="62"/>
      <c r="C3293" s="62"/>
      <c r="D3293" s="62"/>
      <c r="J3293" s="62"/>
      <c r="R3293" s="573"/>
    </row>
    <row r="3294" spans="1:18" s="51" customFormat="1" ht="12.75" hidden="1" customHeight="1">
      <c r="A3294" s="573"/>
      <c r="B3294" s="62"/>
      <c r="C3294" s="62"/>
      <c r="D3294" s="62"/>
      <c r="J3294" s="62"/>
      <c r="R3294" s="573"/>
    </row>
    <row r="3295" spans="1:18" s="51" customFormat="1" ht="12.75" hidden="1" customHeight="1">
      <c r="A3295" s="573"/>
      <c r="B3295" s="62"/>
      <c r="C3295" s="62"/>
      <c r="D3295" s="62"/>
      <c r="J3295" s="62"/>
      <c r="R3295" s="573"/>
    </row>
    <row r="3296" spans="1:18" s="51" customFormat="1" ht="12.75" hidden="1" customHeight="1">
      <c r="A3296" s="573"/>
      <c r="B3296" s="62"/>
      <c r="C3296" s="62"/>
      <c r="D3296" s="62"/>
      <c r="J3296" s="62"/>
      <c r="R3296" s="573"/>
    </row>
    <row r="3297" spans="1:18" s="51" customFormat="1" ht="12.75" hidden="1" customHeight="1">
      <c r="A3297" s="573"/>
      <c r="B3297" s="62"/>
      <c r="C3297" s="62"/>
      <c r="D3297" s="62"/>
      <c r="J3297" s="62"/>
      <c r="R3297" s="573"/>
    </row>
    <row r="3298" spans="1:18" s="51" customFormat="1" ht="12.75" hidden="1" customHeight="1">
      <c r="A3298" s="573"/>
      <c r="B3298" s="62"/>
      <c r="C3298" s="62"/>
      <c r="D3298" s="62"/>
      <c r="J3298" s="62"/>
      <c r="R3298" s="573"/>
    </row>
    <row r="3299" spans="1:18" s="51" customFormat="1" ht="12.75" hidden="1" customHeight="1">
      <c r="A3299" s="573"/>
      <c r="B3299" s="62"/>
      <c r="C3299" s="62"/>
      <c r="D3299" s="62"/>
      <c r="J3299" s="62"/>
      <c r="R3299" s="573"/>
    </row>
    <row r="3300" spans="1:18" s="51" customFormat="1" ht="12.75" hidden="1" customHeight="1">
      <c r="A3300" s="573"/>
      <c r="B3300" s="62"/>
      <c r="C3300" s="62"/>
      <c r="D3300" s="62"/>
      <c r="J3300" s="62"/>
      <c r="R3300" s="573"/>
    </row>
    <row r="3301" spans="1:18" s="51" customFormat="1" ht="12.75" hidden="1" customHeight="1">
      <c r="A3301" s="573"/>
      <c r="B3301" s="62"/>
      <c r="C3301" s="62"/>
      <c r="D3301" s="62"/>
      <c r="J3301" s="62"/>
      <c r="R3301" s="573"/>
    </row>
    <row r="3302" spans="1:18" s="51" customFormat="1" ht="12.75" hidden="1" customHeight="1">
      <c r="A3302" s="573"/>
      <c r="B3302" s="62"/>
      <c r="C3302" s="62"/>
      <c r="D3302" s="62"/>
      <c r="J3302" s="62"/>
      <c r="R3302" s="573"/>
    </row>
    <row r="3303" spans="1:18" s="51" customFormat="1" ht="12.75" hidden="1" customHeight="1">
      <c r="A3303" s="573"/>
      <c r="B3303" s="62"/>
      <c r="C3303" s="62"/>
      <c r="D3303" s="62"/>
      <c r="J3303" s="62"/>
      <c r="R3303" s="573"/>
    </row>
    <row r="3304" spans="1:18" s="51" customFormat="1" ht="12.75" hidden="1" customHeight="1">
      <c r="A3304" s="573"/>
      <c r="B3304" s="62"/>
      <c r="C3304" s="62"/>
      <c r="D3304" s="62"/>
      <c r="J3304" s="62"/>
      <c r="R3304" s="573"/>
    </row>
    <row r="3305" spans="1:18" s="51" customFormat="1" ht="12.75" hidden="1" customHeight="1">
      <c r="A3305" s="573"/>
      <c r="B3305" s="62"/>
      <c r="C3305" s="62"/>
      <c r="D3305" s="62"/>
      <c r="J3305" s="62"/>
      <c r="R3305" s="573"/>
    </row>
    <row r="3306" spans="1:18" s="51" customFormat="1" ht="12.75" hidden="1" customHeight="1">
      <c r="A3306" s="573"/>
      <c r="B3306" s="62"/>
      <c r="C3306" s="62"/>
      <c r="D3306" s="62"/>
      <c r="J3306" s="62"/>
      <c r="R3306" s="573"/>
    </row>
    <row r="3307" spans="1:18" s="51" customFormat="1" ht="12.75" hidden="1" customHeight="1">
      <c r="A3307" s="573"/>
      <c r="B3307" s="62"/>
      <c r="C3307" s="62"/>
      <c r="D3307" s="62"/>
      <c r="J3307" s="62"/>
      <c r="R3307" s="573"/>
    </row>
    <row r="3308" spans="1:18" s="51" customFormat="1" ht="12.75" hidden="1" customHeight="1">
      <c r="A3308" s="573"/>
      <c r="B3308" s="62"/>
      <c r="C3308" s="62"/>
      <c r="D3308" s="62"/>
      <c r="J3308" s="62"/>
      <c r="R3308" s="573"/>
    </row>
    <row r="3309" spans="1:18" s="51" customFormat="1" ht="12.75" hidden="1" customHeight="1">
      <c r="A3309" s="573"/>
      <c r="B3309" s="62"/>
      <c r="C3309" s="62"/>
      <c r="D3309" s="62"/>
      <c r="J3309" s="62"/>
      <c r="R3309" s="573"/>
    </row>
    <row r="3310" spans="1:18" s="51" customFormat="1" ht="12.75" hidden="1" customHeight="1">
      <c r="A3310" s="573"/>
      <c r="B3310" s="62"/>
      <c r="C3310" s="62"/>
      <c r="D3310" s="62"/>
      <c r="J3310" s="62"/>
      <c r="R3310" s="573"/>
    </row>
    <row r="3311" spans="1:18" s="51" customFormat="1" ht="12.75" hidden="1" customHeight="1">
      <c r="A3311" s="573"/>
      <c r="B3311" s="62"/>
      <c r="C3311" s="62"/>
      <c r="D3311" s="62"/>
      <c r="J3311" s="62"/>
      <c r="R3311" s="573"/>
    </row>
    <row r="3312" spans="1:18" s="51" customFormat="1" ht="12.75" hidden="1" customHeight="1">
      <c r="A3312" s="573"/>
      <c r="B3312" s="62"/>
      <c r="C3312" s="62"/>
      <c r="D3312" s="62"/>
      <c r="J3312" s="62"/>
      <c r="R3312" s="573"/>
    </row>
    <row r="3313" spans="1:18" s="51" customFormat="1" ht="12.75" hidden="1" customHeight="1">
      <c r="A3313" s="573"/>
      <c r="B3313" s="62"/>
      <c r="C3313" s="62"/>
      <c r="D3313" s="62"/>
      <c r="J3313" s="62"/>
      <c r="R3313" s="573"/>
    </row>
    <row r="3314" spans="1:18" s="51" customFormat="1" ht="12.75" hidden="1" customHeight="1">
      <c r="A3314" s="573"/>
      <c r="B3314" s="62"/>
      <c r="C3314" s="62"/>
      <c r="D3314" s="62"/>
      <c r="J3314" s="62"/>
      <c r="R3314" s="573"/>
    </row>
    <row r="3315" spans="1:18" s="51" customFormat="1" ht="12.75" hidden="1" customHeight="1">
      <c r="A3315" s="573"/>
      <c r="B3315" s="62"/>
      <c r="C3315" s="62"/>
      <c r="D3315" s="62"/>
      <c r="J3315" s="62"/>
      <c r="R3315" s="573"/>
    </row>
    <row r="3316" spans="1:18" s="51" customFormat="1" ht="12.75" hidden="1" customHeight="1">
      <c r="A3316" s="573"/>
      <c r="B3316" s="62"/>
      <c r="C3316" s="62"/>
      <c r="D3316" s="62"/>
      <c r="J3316" s="62"/>
      <c r="R3316" s="573"/>
    </row>
    <row r="3317" spans="1:18" s="51" customFormat="1" ht="12.75" hidden="1" customHeight="1">
      <c r="A3317" s="573"/>
      <c r="B3317" s="62"/>
      <c r="C3317" s="62"/>
      <c r="D3317" s="62"/>
      <c r="J3317" s="62"/>
      <c r="R3317" s="573"/>
    </row>
    <row r="3318" spans="1:18" s="51" customFormat="1" ht="12.75" hidden="1" customHeight="1">
      <c r="A3318" s="573"/>
      <c r="B3318" s="62"/>
      <c r="C3318" s="62"/>
      <c r="D3318" s="62"/>
      <c r="J3318" s="62"/>
      <c r="R3318" s="573"/>
    </row>
    <row r="3319" spans="1:18" s="51" customFormat="1" ht="12.75" hidden="1" customHeight="1">
      <c r="A3319" s="573"/>
      <c r="B3319" s="62"/>
      <c r="C3319" s="62"/>
      <c r="D3319" s="62"/>
      <c r="J3319" s="62"/>
      <c r="R3319" s="573"/>
    </row>
    <row r="3320" spans="1:18" s="51" customFormat="1" ht="12.75" hidden="1" customHeight="1">
      <c r="A3320" s="573"/>
      <c r="B3320" s="62"/>
      <c r="C3320" s="62"/>
      <c r="D3320" s="62"/>
      <c r="J3320" s="62"/>
      <c r="R3320" s="573"/>
    </row>
    <row r="3321" spans="1:18" s="51" customFormat="1" ht="12.75" hidden="1" customHeight="1">
      <c r="A3321" s="573"/>
      <c r="B3321" s="62"/>
      <c r="C3321" s="62"/>
      <c r="D3321" s="62"/>
      <c r="J3321" s="62"/>
      <c r="R3321" s="573"/>
    </row>
    <row r="3322" spans="1:18" s="51" customFormat="1" ht="12.75" hidden="1" customHeight="1">
      <c r="A3322" s="573"/>
      <c r="B3322" s="62"/>
      <c r="C3322" s="62"/>
      <c r="D3322" s="62"/>
      <c r="J3322" s="62"/>
      <c r="R3322" s="573"/>
    </row>
    <row r="3323" spans="1:18" s="51" customFormat="1" ht="12.75" hidden="1" customHeight="1">
      <c r="A3323" s="573"/>
      <c r="B3323" s="62"/>
      <c r="C3323" s="62"/>
      <c r="D3323" s="62"/>
      <c r="J3323" s="62"/>
      <c r="R3323" s="573"/>
    </row>
    <row r="3324" spans="1:18" s="51" customFormat="1" ht="12.75" hidden="1" customHeight="1">
      <c r="A3324" s="573"/>
      <c r="B3324" s="62"/>
      <c r="C3324" s="62"/>
      <c r="D3324" s="62"/>
      <c r="J3324" s="62"/>
      <c r="R3324" s="573"/>
    </row>
    <row r="3325" spans="1:18" s="51" customFormat="1" ht="12.75" hidden="1" customHeight="1">
      <c r="A3325" s="573"/>
      <c r="B3325" s="62"/>
      <c r="C3325" s="62"/>
      <c r="D3325" s="62"/>
      <c r="J3325" s="62"/>
      <c r="R3325" s="573"/>
    </row>
    <row r="3326" spans="1:18" s="51" customFormat="1" ht="12.75" hidden="1" customHeight="1">
      <c r="A3326" s="573"/>
      <c r="B3326" s="62"/>
      <c r="C3326" s="62"/>
      <c r="D3326" s="62"/>
      <c r="J3326" s="62"/>
      <c r="R3326" s="573"/>
    </row>
    <row r="3327" spans="1:18" s="51" customFormat="1" ht="12.75" hidden="1" customHeight="1">
      <c r="A3327" s="573"/>
      <c r="B3327" s="62"/>
      <c r="C3327" s="62"/>
      <c r="D3327" s="62"/>
      <c r="J3327" s="62"/>
      <c r="R3327" s="573"/>
    </row>
    <row r="3328" spans="1:18" s="51" customFormat="1" ht="12.75" hidden="1" customHeight="1">
      <c r="A3328" s="573"/>
      <c r="B3328" s="62"/>
      <c r="C3328" s="62"/>
      <c r="D3328" s="62"/>
      <c r="J3328" s="62"/>
      <c r="R3328" s="573"/>
    </row>
    <row r="3329" spans="1:18" s="51" customFormat="1" ht="12.75" hidden="1" customHeight="1">
      <c r="A3329" s="573"/>
      <c r="B3329" s="62"/>
      <c r="C3329" s="62"/>
      <c r="D3329" s="62"/>
      <c r="J3329" s="62"/>
      <c r="R3329" s="573"/>
    </row>
    <row r="3330" spans="1:18" s="51" customFormat="1" ht="12.75" hidden="1" customHeight="1">
      <c r="A3330" s="573"/>
      <c r="B3330" s="62"/>
      <c r="C3330" s="62"/>
      <c r="D3330" s="62"/>
      <c r="J3330" s="62"/>
      <c r="R3330" s="573"/>
    </row>
    <row r="3331" spans="1:18" s="51" customFormat="1" ht="12.75" hidden="1" customHeight="1">
      <c r="A3331" s="573"/>
      <c r="B3331" s="62"/>
      <c r="C3331" s="62"/>
      <c r="D3331" s="62"/>
      <c r="J3331" s="62"/>
      <c r="R3331" s="573"/>
    </row>
    <row r="3332" spans="1:18" s="51" customFormat="1" ht="12.75" hidden="1" customHeight="1">
      <c r="A3332" s="573"/>
      <c r="B3332" s="62"/>
      <c r="C3332" s="62"/>
      <c r="D3332" s="62"/>
      <c r="J3332" s="62"/>
      <c r="R3332" s="573"/>
    </row>
    <row r="3333" spans="1:18" s="51" customFormat="1" ht="12.75" hidden="1" customHeight="1">
      <c r="A3333" s="573"/>
      <c r="B3333" s="62"/>
      <c r="C3333" s="62"/>
      <c r="D3333" s="62"/>
      <c r="J3333" s="62"/>
      <c r="R3333" s="573"/>
    </row>
    <row r="3334" spans="1:18" s="51" customFormat="1" ht="12.75" hidden="1" customHeight="1">
      <c r="A3334" s="573"/>
      <c r="B3334" s="62"/>
      <c r="C3334" s="62"/>
      <c r="D3334" s="62"/>
      <c r="J3334" s="62"/>
      <c r="R3334" s="573"/>
    </row>
    <row r="3335" spans="1:18" s="51" customFormat="1" ht="12.75" hidden="1" customHeight="1">
      <c r="A3335" s="573"/>
      <c r="B3335" s="62"/>
      <c r="C3335" s="62"/>
      <c r="D3335" s="62"/>
      <c r="J3335" s="62"/>
      <c r="R3335" s="573"/>
    </row>
    <row r="3336" spans="1:18" s="51" customFormat="1" ht="12.75" hidden="1" customHeight="1">
      <c r="A3336" s="573"/>
      <c r="B3336" s="62"/>
      <c r="C3336" s="62"/>
      <c r="D3336" s="62"/>
      <c r="J3336" s="62"/>
      <c r="R3336" s="573"/>
    </row>
    <row r="3337" spans="1:18" s="51" customFormat="1" ht="12.75" hidden="1" customHeight="1">
      <c r="A3337" s="573"/>
      <c r="B3337" s="62"/>
      <c r="C3337" s="62"/>
      <c r="D3337" s="62"/>
      <c r="J3337" s="62"/>
      <c r="R3337" s="573"/>
    </row>
    <row r="3338" spans="1:18" s="51" customFormat="1" ht="12.75" hidden="1" customHeight="1">
      <c r="A3338" s="573"/>
      <c r="B3338" s="62"/>
      <c r="C3338" s="62"/>
      <c r="D3338" s="62"/>
      <c r="J3338" s="62"/>
      <c r="R3338" s="573"/>
    </row>
    <row r="3339" spans="1:18" s="51" customFormat="1" ht="12.75" hidden="1" customHeight="1">
      <c r="A3339" s="573"/>
      <c r="B3339" s="62"/>
      <c r="C3339" s="62"/>
      <c r="D3339" s="62"/>
      <c r="J3339" s="62"/>
      <c r="R3339" s="573"/>
    </row>
    <row r="3340" spans="1:18" s="51" customFormat="1" ht="12.75" hidden="1" customHeight="1">
      <c r="A3340" s="573"/>
      <c r="B3340" s="62"/>
      <c r="C3340" s="62"/>
      <c r="D3340" s="62"/>
      <c r="J3340" s="62"/>
      <c r="R3340" s="573"/>
    </row>
    <row r="3341" spans="1:18" s="51" customFormat="1" ht="12.75" hidden="1" customHeight="1">
      <c r="A3341" s="573"/>
      <c r="B3341" s="62"/>
      <c r="C3341" s="62"/>
      <c r="D3341" s="62"/>
      <c r="J3341" s="62"/>
      <c r="R3341" s="573"/>
    </row>
    <row r="3342" spans="1:18" s="51" customFormat="1" ht="12.75" hidden="1" customHeight="1">
      <c r="A3342" s="573"/>
      <c r="B3342" s="62"/>
      <c r="C3342" s="62"/>
      <c r="D3342" s="62"/>
      <c r="J3342" s="62"/>
      <c r="R3342" s="573"/>
    </row>
    <row r="3343" spans="1:18" s="51" customFormat="1" ht="12.75" hidden="1" customHeight="1">
      <c r="A3343" s="573"/>
      <c r="B3343" s="62"/>
      <c r="C3343" s="62"/>
      <c r="D3343" s="62"/>
      <c r="J3343" s="62"/>
      <c r="R3343" s="573"/>
    </row>
    <row r="3344" spans="1:18" s="51" customFormat="1" ht="12.75" hidden="1" customHeight="1">
      <c r="A3344" s="573"/>
      <c r="B3344" s="62"/>
      <c r="C3344" s="62"/>
      <c r="D3344" s="62"/>
      <c r="J3344" s="62"/>
      <c r="R3344" s="573"/>
    </row>
    <row r="3345" spans="1:18" s="51" customFormat="1" ht="12.75" hidden="1" customHeight="1">
      <c r="A3345" s="573"/>
      <c r="B3345" s="62"/>
      <c r="C3345" s="62"/>
      <c r="D3345" s="62"/>
      <c r="J3345" s="62"/>
      <c r="R3345" s="573"/>
    </row>
    <row r="3346" spans="1:18" s="51" customFormat="1" ht="12.75" hidden="1" customHeight="1">
      <c r="A3346" s="573"/>
      <c r="B3346" s="62"/>
      <c r="C3346" s="62"/>
      <c r="D3346" s="62"/>
      <c r="J3346" s="62"/>
      <c r="R3346" s="573"/>
    </row>
    <row r="3347" spans="1:18" s="51" customFormat="1" ht="12.75" hidden="1" customHeight="1">
      <c r="A3347" s="573"/>
      <c r="B3347" s="62"/>
      <c r="C3347" s="62"/>
      <c r="D3347" s="62"/>
      <c r="J3347" s="62"/>
      <c r="R3347" s="573"/>
    </row>
    <row r="3348" spans="1:18" s="51" customFormat="1" ht="12.75" hidden="1" customHeight="1">
      <c r="A3348" s="573"/>
      <c r="B3348" s="62"/>
      <c r="C3348" s="62"/>
      <c r="D3348" s="62"/>
      <c r="J3348" s="62"/>
      <c r="R3348" s="573"/>
    </row>
    <row r="3349" spans="1:18" s="51" customFormat="1" ht="12.75" hidden="1" customHeight="1">
      <c r="A3349" s="573"/>
      <c r="B3349" s="62"/>
      <c r="C3349" s="62"/>
      <c r="D3349" s="62"/>
      <c r="J3349" s="62"/>
      <c r="R3349" s="573"/>
    </row>
    <row r="3350" spans="1:18" s="51" customFormat="1" ht="12.75" hidden="1" customHeight="1">
      <c r="A3350" s="573"/>
      <c r="B3350" s="62"/>
      <c r="C3350" s="62"/>
      <c r="D3350" s="62"/>
      <c r="J3350" s="62"/>
      <c r="R3350" s="573"/>
    </row>
    <row r="3351" spans="1:18" s="51" customFormat="1" ht="12.75" hidden="1" customHeight="1">
      <c r="A3351" s="573"/>
      <c r="B3351" s="62"/>
      <c r="C3351" s="62"/>
      <c r="D3351" s="62"/>
      <c r="J3351" s="62"/>
      <c r="R3351" s="573"/>
    </row>
    <row r="3352" spans="1:18" s="51" customFormat="1" ht="12.75" hidden="1" customHeight="1">
      <c r="A3352" s="573"/>
      <c r="B3352" s="62"/>
      <c r="C3352" s="62"/>
      <c r="D3352" s="62"/>
      <c r="J3352" s="62"/>
      <c r="R3352" s="573"/>
    </row>
    <row r="3353" spans="1:18" s="51" customFormat="1" ht="12.75" hidden="1" customHeight="1">
      <c r="A3353" s="573"/>
      <c r="B3353" s="62"/>
      <c r="C3353" s="62"/>
      <c r="D3353" s="62"/>
      <c r="J3353" s="62"/>
      <c r="R3353" s="573"/>
    </row>
    <row r="3354" spans="1:18" s="51" customFormat="1" ht="12.75" hidden="1" customHeight="1">
      <c r="A3354" s="573"/>
      <c r="B3354" s="62"/>
      <c r="C3354" s="62"/>
      <c r="D3354" s="62"/>
      <c r="J3354" s="62"/>
      <c r="R3354" s="573"/>
    </row>
    <row r="3355" spans="1:18" s="51" customFormat="1" ht="12.75" hidden="1" customHeight="1">
      <c r="A3355" s="573"/>
      <c r="B3355" s="62"/>
      <c r="C3355" s="62"/>
      <c r="D3355" s="62"/>
      <c r="J3355" s="62"/>
      <c r="R3355" s="573"/>
    </row>
    <row r="3356" spans="1:18" s="51" customFormat="1" ht="12.75" hidden="1" customHeight="1">
      <c r="A3356" s="573"/>
      <c r="B3356" s="62"/>
      <c r="C3356" s="62"/>
      <c r="D3356" s="62"/>
      <c r="J3356" s="62"/>
      <c r="R3356" s="573"/>
    </row>
    <row r="3357" spans="1:18" s="51" customFormat="1" ht="12.75" hidden="1" customHeight="1">
      <c r="A3357" s="573"/>
      <c r="B3357" s="62"/>
      <c r="C3357" s="62"/>
      <c r="D3357" s="62"/>
      <c r="J3357" s="62"/>
      <c r="R3357" s="573"/>
    </row>
    <row r="3358" spans="1:18" s="51" customFormat="1" ht="12.75" hidden="1" customHeight="1">
      <c r="A3358" s="573"/>
      <c r="B3358" s="62"/>
      <c r="C3358" s="62"/>
      <c r="D3358" s="62"/>
      <c r="J3358" s="62"/>
      <c r="R3358" s="573"/>
    </row>
    <row r="3359" spans="1:18" s="51" customFormat="1" ht="12.75" hidden="1" customHeight="1">
      <c r="A3359" s="573"/>
      <c r="B3359" s="62"/>
      <c r="C3359" s="62"/>
      <c r="D3359" s="62"/>
      <c r="J3359" s="62"/>
      <c r="R3359" s="573"/>
    </row>
    <row r="3360" spans="1:18" s="51" customFormat="1" ht="12.75" hidden="1" customHeight="1">
      <c r="A3360" s="573"/>
      <c r="B3360" s="62"/>
      <c r="C3360" s="62"/>
      <c r="D3360" s="62"/>
      <c r="J3360" s="62"/>
      <c r="R3360" s="573"/>
    </row>
    <row r="3361" spans="1:18" s="51" customFormat="1" ht="12.75" hidden="1" customHeight="1">
      <c r="A3361" s="573"/>
      <c r="B3361" s="62"/>
      <c r="C3361" s="62"/>
      <c r="D3361" s="62"/>
      <c r="J3361" s="62"/>
      <c r="R3361" s="573"/>
    </row>
    <row r="3362" spans="1:18" s="51" customFormat="1" ht="12.75" hidden="1" customHeight="1">
      <c r="A3362" s="573"/>
      <c r="B3362" s="62"/>
      <c r="C3362" s="62"/>
      <c r="D3362" s="62"/>
      <c r="J3362" s="62"/>
      <c r="R3362" s="573"/>
    </row>
    <row r="3363" spans="1:18" s="51" customFormat="1" ht="12.75" hidden="1" customHeight="1">
      <c r="A3363" s="573"/>
      <c r="B3363" s="62"/>
      <c r="C3363" s="62"/>
      <c r="D3363" s="62"/>
      <c r="J3363" s="62"/>
      <c r="R3363" s="573"/>
    </row>
    <row r="3364" spans="1:18" s="51" customFormat="1" ht="12.75" hidden="1" customHeight="1">
      <c r="A3364" s="573"/>
      <c r="B3364" s="62"/>
      <c r="C3364" s="62"/>
      <c r="D3364" s="62"/>
      <c r="J3364" s="62"/>
      <c r="R3364" s="573"/>
    </row>
    <row r="3365" spans="1:18" s="51" customFormat="1" ht="12.75" hidden="1" customHeight="1">
      <c r="A3365" s="573"/>
      <c r="B3365" s="62"/>
      <c r="C3365" s="62"/>
      <c r="D3365" s="62"/>
      <c r="J3365" s="62"/>
      <c r="R3365" s="573"/>
    </row>
    <row r="3366" spans="1:18" s="51" customFormat="1" ht="12.75" hidden="1" customHeight="1">
      <c r="A3366" s="573"/>
      <c r="B3366" s="62"/>
      <c r="C3366" s="62"/>
      <c r="D3366" s="62"/>
      <c r="J3366" s="62"/>
      <c r="R3366" s="573"/>
    </row>
    <row r="3367" spans="1:18" s="51" customFormat="1" ht="12.75" hidden="1" customHeight="1">
      <c r="A3367" s="573"/>
      <c r="B3367" s="62"/>
      <c r="C3367" s="62"/>
      <c r="D3367" s="62"/>
      <c r="J3367" s="62"/>
      <c r="R3367" s="573"/>
    </row>
    <row r="3368" spans="1:18" s="51" customFormat="1" ht="12.75" hidden="1" customHeight="1">
      <c r="A3368" s="573"/>
      <c r="B3368" s="62"/>
      <c r="C3368" s="62"/>
      <c r="D3368" s="62"/>
      <c r="J3368" s="62"/>
      <c r="R3368" s="573"/>
    </row>
    <row r="3369" spans="1:18" s="51" customFormat="1" ht="12.75" hidden="1" customHeight="1">
      <c r="A3369" s="573"/>
      <c r="B3369" s="62"/>
      <c r="C3369" s="62"/>
      <c r="D3369" s="62"/>
      <c r="J3369" s="62"/>
      <c r="R3369" s="573"/>
    </row>
    <row r="3370" spans="1:18" s="51" customFormat="1" ht="12.75" hidden="1" customHeight="1">
      <c r="A3370" s="573"/>
      <c r="B3370" s="62"/>
      <c r="C3370" s="62"/>
      <c r="D3370" s="62"/>
      <c r="J3370" s="62"/>
      <c r="R3370" s="573"/>
    </row>
    <row r="3371" spans="1:18" s="51" customFormat="1" ht="12.75" hidden="1" customHeight="1">
      <c r="A3371" s="573"/>
      <c r="B3371" s="62"/>
      <c r="C3371" s="62"/>
      <c r="D3371" s="62"/>
      <c r="J3371" s="62"/>
      <c r="R3371" s="573"/>
    </row>
    <row r="3372" spans="1:18" s="51" customFormat="1" ht="12.75" hidden="1" customHeight="1">
      <c r="A3372" s="573"/>
      <c r="B3372" s="62"/>
      <c r="C3372" s="62"/>
      <c r="D3372" s="62"/>
      <c r="J3372" s="62"/>
      <c r="R3372" s="573"/>
    </row>
    <row r="3373" spans="1:18" s="51" customFormat="1" ht="12.75" hidden="1" customHeight="1">
      <c r="A3373" s="573"/>
      <c r="B3373" s="62"/>
      <c r="C3373" s="62"/>
      <c r="D3373" s="62"/>
      <c r="J3373" s="62"/>
      <c r="R3373" s="573"/>
    </row>
    <row r="3374" spans="1:18" s="51" customFormat="1" ht="12.75" hidden="1" customHeight="1">
      <c r="A3374" s="573"/>
      <c r="B3374" s="62"/>
      <c r="C3374" s="62"/>
      <c r="D3374" s="62"/>
      <c r="J3374" s="62"/>
      <c r="R3374" s="573"/>
    </row>
    <row r="3375" spans="1:18" s="51" customFormat="1" ht="12.75" hidden="1" customHeight="1">
      <c r="A3375" s="573"/>
      <c r="B3375" s="62"/>
      <c r="C3375" s="62"/>
      <c r="D3375" s="62"/>
      <c r="J3375" s="62"/>
      <c r="R3375" s="573"/>
    </row>
    <row r="3376" spans="1:18" s="51" customFormat="1" ht="12.75" hidden="1" customHeight="1">
      <c r="A3376" s="573"/>
      <c r="B3376" s="62"/>
      <c r="C3376" s="62"/>
      <c r="D3376" s="62"/>
      <c r="J3376" s="62"/>
      <c r="R3376" s="573"/>
    </row>
    <row r="3377" spans="1:18" s="51" customFormat="1" ht="12.75" hidden="1" customHeight="1">
      <c r="A3377" s="573"/>
      <c r="B3377" s="62"/>
      <c r="C3377" s="62"/>
      <c r="D3377" s="62"/>
      <c r="J3377" s="62"/>
      <c r="R3377" s="573"/>
    </row>
    <row r="3378" spans="1:18" s="51" customFormat="1" ht="12.75" hidden="1" customHeight="1">
      <c r="A3378" s="573"/>
      <c r="B3378" s="62"/>
      <c r="C3378" s="62"/>
      <c r="D3378" s="62"/>
      <c r="J3378" s="62"/>
      <c r="R3378" s="573"/>
    </row>
    <row r="3379" spans="1:18" s="51" customFormat="1" ht="12.75" hidden="1" customHeight="1">
      <c r="A3379" s="573"/>
      <c r="B3379" s="62"/>
      <c r="C3379" s="62"/>
      <c r="D3379" s="62"/>
      <c r="J3379" s="62"/>
      <c r="R3379" s="573"/>
    </row>
    <row r="3380" spans="1:18" s="51" customFormat="1" ht="12.75" hidden="1" customHeight="1">
      <c r="A3380" s="573"/>
      <c r="B3380" s="62"/>
      <c r="C3380" s="62"/>
      <c r="D3380" s="62"/>
      <c r="J3380" s="62"/>
      <c r="R3380" s="573"/>
    </row>
    <row r="3381" spans="1:18" s="51" customFormat="1" ht="12.75" hidden="1" customHeight="1">
      <c r="A3381" s="573"/>
      <c r="B3381" s="62"/>
      <c r="C3381" s="62"/>
      <c r="D3381" s="62"/>
      <c r="J3381" s="62"/>
      <c r="R3381" s="573"/>
    </row>
    <row r="3382" spans="1:18" s="51" customFormat="1" ht="12.75" hidden="1" customHeight="1">
      <c r="A3382" s="573"/>
      <c r="B3382" s="62"/>
      <c r="C3382" s="62"/>
      <c r="D3382" s="62"/>
      <c r="J3382" s="62"/>
      <c r="R3382" s="573"/>
    </row>
    <row r="3383" spans="1:18" s="51" customFormat="1" ht="12.75" hidden="1" customHeight="1">
      <c r="A3383" s="573"/>
      <c r="B3383" s="62"/>
      <c r="C3383" s="62"/>
      <c r="D3383" s="62"/>
      <c r="J3383" s="62"/>
      <c r="R3383" s="573"/>
    </row>
    <row r="3384" spans="1:18" s="51" customFormat="1" ht="12.75" hidden="1" customHeight="1">
      <c r="A3384" s="573"/>
      <c r="B3384" s="62"/>
      <c r="C3384" s="62"/>
      <c r="D3384" s="62"/>
      <c r="J3384" s="62"/>
      <c r="R3384" s="573"/>
    </row>
    <row r="3385" spans="1:18" s="51" customFormat="1" ht="12.75" hidden="1" customHeight="1">
      <c r="A3385" s="573"/>
      <c r="B3385" s="62"/>
      <c r="C3385" s="62"/>
      <c r="D3385" s="62"/>
      <c r="J3385" s="62"/>
      <c r="R3385" s="573"/>
    </row>
    <row r="3386" spans="1:18" s="51" customFormat="1" ht="12.75" hidden="1" customHeight="1">
      <c r="A3386" s="573"/>
      <c r="B3386" s="62"/>
      <c r="C3386" s="62"/>
      <c r="D3386" s="62"/>
      <c r="J3386" s="62"/>
      <c r="R3386" s="573"/>
    </row>
    <row r="3387" spans="1:18" s="51" customFormat="1" ht="12.75" hidden="1" customHeight="1">
      <c r="A3387" s="573"/>
      <c r="B3387" s="62"/>
      <c r="C3387" s="62"/>
      <c r="D3387" s="62"/>
      <c r="J3387" s="62"/>
      <c r="R3387" s="573"/>
    </row>
    <row r="3388" spans="1:18" s="51" customFormat="1" ht="12.75" hidden="1" customHeight="1">
      <c r="A3388" s="573"/>
      <c r="B3388" s="62"/>
      <c r="C3388" s="62"/>
      <c r="D3388" s="62"/>
      <c r="J3388" s="62"/>
      <c r="R3388" s="573"/>
    </row>
    <row r="3389" spans="1:18" s="51" customFormat="1" ht="12.75" hidden="1" customHeight="1">
      <c r="A3389" s="573"/>
      <c r="B3389" s="62"/>
      <c r="C3389" s="62"/>
      <c r="D3389" s="62"/>
      <c r="J3389" s="62"/>
      <c r="R3389" s="573"/>
    </row>
    <row r="3390" spans="1:18" s="51" customFormat="1" ht="12.75" hidden="1" customHeight="1">
      <c r="A3390" s="573"/>
      <c r="B3390" s="62"/>
      <c r="C3390" s="62"/>
      <c r="D3390" s="62"/>
      <c r="J3390" s="62"/>
      <c r="R3390" s="573"/>
    </row>
    <row r="3391" spans="1:18" s="51" customFormat="1" ht="12.75" hidden="1" customHeight="1">
      <c r="A3391" s="573"/>
      <c r="B3391" s="62"/>
      <c r="C3391" s="62"/>
      <c r="D3391" s="62"/>
      <c r="J3391" s="62"/>
      <c r="R3391" s="573"/>
    </row>
    <row r="3392" spans="1:18" s="51" customFormat="1" ht="12.75" hidden="1" customHeight="1">
      <c r="A3392" s="573"/>
      <c r="B3392" s="62"/>
      <c r="C3392" s="62"/>
      <c r="D3392" s="62"/>
      <c r="J3392" s="62"/>
      <c r="R3392" s="573"/>
    </row>
    <row r="3393" spans="1:18" s="51" customFormat="1" ht="12.75" hidden="1" customHeight="1">
      <c r="A3393" s="573"/>
      <c r="B3393" s="62"/>
      <c r="C3393" s="62"/>
      <c r="D3393" s="62"/>
      <c r="J3393" s="62"/>
      <c r="R3393" s="573"/>
    </row>
    <row r="3394" spans="1:18" s="51" customFormat="1" ht="12.75" hidden="1" customHeight="1">
      <c r="A3394" s="573"/>
      <c r="B3394" s="62"/>
      <c r="C3394" s="62"/>
      <c r="D3394" s="62"/>
      <c r="J3394" s="62"/>
      <c r="R3394" s="573"/>
    </row>
    <row r="3395" spans="1:18" s="51" customFormat="1" ht="12.75" hidden="1" customHeight="1">
      <c r="A3395" s="573"/>
      <c r="B3395" s="62"/>
      <c r="C3395" s="62"/>
      <c r="D3395" s="62"/>
      <c r="J3395" s="62"/>
      <c r="R3395" s="573"/>
    </row>
    <row r="3396" spans="1:18" s="51" customFormat="1" ht="12.75" hidden="1" customHeight="1">
      <c r="A3396" s="573"/>
      <c r="B3396" s="62"/>
      <c r="C3396" s="62"/>
      <c r="D3396" s="62"/>
      <c r="J3396" s="62"/>
      <c r="R3396" s="573"/>
    </row>
    <row r="3397" spans="1:18" s="51" customFormat="1" ht="12.75" hidden="1" customHeight="1">
      <c r="A3397" s="573"/>
      <c r="B3397" s="62"/>
      <c r="C3397" s="62"/>
      <c r="D3397" s="62"/>
      <c r="J3397" s="62"/>
      <c r="R3397" s="573"/>
    </row>
    <row r="3398" spans="1:18" s="51" customFormat="1" ht="12.75" hidden="1" customHeight="1">
      <c r="A3398" s="573"/>
      <c r="B3398" s="62"/>
      <c r="C3398" s="62"/>
      <c r="D3398" s="62"/>
      <c r="J3398" s="62"/>
      <c r="R3398" s="573"/>
    </row>
    <row r="3399" spans="1:18" s="51" customFormat="1" ht="12.75" hidden="1" customHeight="1">
      <c r="A3399" s="573"/>
      <c r="B3399" s="62"/>
      <c r="C3399" s="62"/>
      <c r="D3399" s="62"/>
      <c r="J3399" s="62"/>
      <c r="R3399" s="573"/>
    </row>
    <row r="3400" spans="1:18" s="51" customFormat="1" ht="12.75" hidden="1" customHeight="1">
      <c r="A3400" s="573"/>
      <c r="B3400" s="62"/>
      <c r="C3400" s="62"/>
      <c r="D3400" s="62"/>
      <c r="J3400" s="62"/>
      <c r="R3400" s="573"/>
    </row>
    <row r="3401" spans="1:18" s="51" customFormat="1" ht="12.75" hidden="1" customHeight="1">
      <c r="A3401" s="573"/>
      <c r="B3401" s="62"/>
      <c r="C3401" s="62"/>
      <c r="D3401" s="62"/>
      <c r="J3401" s="62"/>
      <c r="R3401" s="573"/>
    </row>
    <row r="3402" spans="1:18" s="51" customFormat="1" ht="12.75" hidden="1" customHeight="1">
      <c r="A3402" s="573"/>
      <c r="B3402" s="62"/>
      <c r="C3402" s="62"/>
      <c r="D3402" s="62"/>
      <c r="J3402" s="62"/>
      <c r="R3402" s="573"/>
    </row>
    <row r="3403" spans="1:18" s="51" customFormat="1" ht="12.75" hidden="1" customHeight="1">
      <c r="A3403" s="573"/>
      <c r="B3403" s="62"/>
      <c r="C3403" s="62"/>
      <c r="D3403" s="62"/>
      <c r="J3403" s="62"/>
      <c r="R3403" s="573"/>
    </row>
    <row r="3404" spans="1:18" s="51" customFormat="1" ht="12.75" hidden="1" customHeight="1">
      <c r="A3404" s="573"/>
      <c r="B3404" s="62"/>
      <c r="C3404" s="62"/>
      <c r="D3404" s="62"/>
      <c r="J3404" s="62"/>
      <c r="R3404" s="573"/>
    </row>
    <row r="3405" spans="1:18" s="51" customFormat="1" ht="12.75" hidden="1" customHeight="1">
      <c r="A3405" s="573"/>
      <c r="B3405" s="62"/>
      <c r="C3405" s="62"/>
      <c r="D3405" s="62"/>
      <c r="J3405" s="62"/>
      <c r="R3405" s="573"/>
    </row>
    <row r="3406" spans="1:18" s="51" customFormat="1" ht="12.75" hidden="1" customHeight="1">
      <c r="A3406" s="573"/>
      <c r="B3406" s="62"/>
      <c r="C3406" s="62"/>
      <c r="D3406" s="62"/>
      <c r="J3406" s="62"/>
      <c r="R3406" s="573"/>
    </row>
    <row r="3407" spans="1:18" s="51" customFormat="1" ht="12.75" hidden="1" customHeight="1">
      <c r="A3407" s="573"/>
      <c r="B3407" s="62"/>
      <c r="C3407" s="62"/>
      <c r="D3407" s="62"/>
      <c r="J3407" s="62"/>
      <c r="R3407" s="573"/>
    </row>
    <row r="3408" spans="1:18" s="51" customFormat="1" ht="12.75" hidden="1" customHeight="1">
      <c r="A3408" s="573"/>
      <c r="B3408" s="62"/>
      <c r="C3408" s="62"/>
      <c r="D3408" s="62"/>
      <c r="J3408" s="62"/>
      <c r="R3408" s="573"/>
    </row>
    <row r="3409" spans="1:18" s="51" customFormat="1" ht="12.75" hidden="1" customHeight="1">
      <c r="A3409" s="573"/>
      <c r="B3409" s="62"/>
      <c r="C3409" s="62"/>
      <c r="D3409" s="62"/>
      <c r="J3409" s="62"/>
      <c r="R3409" s="573"/>
    </row>
    <row r="3410" spans="1:18" s="51" customFormat="1" ht="12.75" hidden="1" customHeight="1">
      <c r="A3410" s="573"/>
      <c r="B3410" s="62"/>
      <c r="C3410" s="62"/>
      <c r="D3410" s="62"/>
      <c r="J3410" s="62"/>
      <c r="R3410" s="573"/>
    </row>
    <row r="3411" spans="1:18" s="51" customFormat="1" ht="12.75" hidden="1" customHeight="1">
      <c r="A3411" s="573"/>
      <c r="B3411" s="62"/>
      <c r="C3411" s="62"/>
      <c r="D3411" s="62"/>
      <c r="J3411" s="62"/>
      <c r="R3411" s="573"/>
    </row>
    <row r="3412" spans="1:18" s="51" customFormat="1" ht="12.75" hidden="1" customHeight="1">
      <c r="A3412" s="573"/>
      <c r="B3412" s="62"/>
      <c r="C3412" s="62"/>
      <c r="D3412" s="62"/>
      <c r="J3412" s="62"/>
      <c r="R3412" s="573"/>
    </row>
    <row r="3413" spans="1:18" s="51" customFormat="1" ht="12.75" hidden="1" customHeight="1">
      <c r="A3413" s="573"/>
      <c r="B3413" s="62"/>
      <c r="C3413" s="62"/>
      <c r="D3413" s="62"/>
      <c r="J3413" s="62"/>
      <c r="R3413" s="573"/>
    </row>
    <row r="3414" spans="1:18" s="51" customFormat="1" ht="12.75" hidden="1" customHeight="1">
      <c r="A3414" s="573"/>
      <c r="B3414" s="62"/>
      <c r="C3414" s="62"/>
      <c r="D3414" s="62"/>
      <c r="J3414" s="62"/>
      <c r="R3414" s="573"/>
    </row>
    <row r="3415" spans="1:18" s="51" customFormat="1" ht="12.75" hidden="1" customHeight="1">
      <c r="A3415" s="573"/>
      <c r="B3415" s="62"/>
      <c r="C3415" s="62"/>
      <c r="D3415" s="62"/>
      <c r="J3415" s="62"/>
      <c r="R3415" s="573"/>
    </row>
    <row r="3416" spans="1:18" s="51" customFormat="1" ht="12.75" hidden="1" customHeight="1">
      <c r="A3416" s="573"/>
      <c r="B3416" s="62"/>
      <c r="C3416" s="62"/>
      <c r="D3416" s="62"/>
      <c r="J3416" s="62"/>
      <c r="R3416" s="573"/>
    </row>
    <row r="3417" spans="1:18" s="51" customFormat="1" ht="12.75" hidden="1" customHeight="1">
      <c r="A3417" s="573"/>
      <c r="B3417" s="62"/>
      <c r="C3417" s="62"/>
      <c r="D3417" s="62"/>
      <c r="J3417" s="62"/>
      <c r="R3417" s="573"/>
    </row>
    <row r="3418" spans="1:18" s="51" customFormat="1" ht="12.75" hidden="1" customHeight="1">
      <c r="A3418" s="573"/>
      <c r="B3418" s="62"/>
      <c r="C3418" s="62"/>
      <c r="D3418" s="62"/>
      <c r="J3418" s="62"/>
      <c r="R3418" s="573"/>
    </row>
    <row r="3419" spans="1:18" s="51" customFormat="1" ht="12.75" hidden="1" customHeight="1">
      <c r="A3419" s="573"/>
      <c r="B3419" s="62"/>
      <c r="C3419" s="62"/>
      <c r="D3419" s="62"/>
      <c r="J3419" s="62"/>
      <c r="R3419" s="573"/>
    </row>
    <row r="3420" spans="1:18" s="51" customFormat="1" ht="12.75" hidden="1" customHeight="1">
      <c r="A3420" s="573"/>
      <c r="B3420" s="62"/>
      <c r="C3420" s="62"/>
      <c r="D3420" s="62"/>
      <c r="J3420" s="62"/>
      <c r="R3420" s="573"/>
    </row>
    <row r="3421" spans="1:18" s="51" customFormat="1" ht="12.75" hidden="1" customHeight="1">
      <c r="A3421" s="573"/>
      <c r="B3421" s="62"/>
      <c r="C3421" s="62"/>
      <c r="D3421" s="62"/>
      <c r="J3421" s="62"/>
      <c r="R3421" s="573"/>
    </row>
    <row r="3422" spans="1:18" s="51" customFormat="1" ht="12.75" hidden="1" customHeight="1">
      <c r="A3422" s="573"/>
      <c r="B3422" s="62"/>
      <c r="C3422" s="62"/>
      <c r="D3422" s="62"/>
      <c r="J3422" s="62"/>
      <c r="R3422" s="573"/>
    </row>
    <row r="3423" spans="1:18" s="51" customFormat="1" ht="12.75" hidden="1" customHeight="1">
      <c r="A3423" s="573"/>
      <c r="B3423" s="62"/>
      <c r="C3423" s="62"/>
      <c r="D3423" s="62"/>
      <c r="J3423" s="62"/>
      <c r="R3423" s="573"/>
    </row>
    <row r="3424" spans="1:18" s="51" customFormat="1" ht="12.75" hidden="1" customHeight="1">
      <c r="A3424" s="573"/>
      <c r="B3424" s="62"/>
      <c r="C3424" s="62"/>
      <c r="D3424" s="62"/>
      <c r="J3424" s="62"/>
      <c r="R3424" s="573"/>
    </row>
    <row r="3425" spans="1:18" s="51" customFormat="1" ht="12.75" hidden="1" customHeight="1">
      <c r="A3425" s="573"/>
      <c r="B3425" s="62"/>
      <c r="C3425" s="62"/>
      <c r="D3425" s="62"/>
      <c r="J3425" s="62"/>
      <c r="R3425" s="573"/>
    </row>
    <row r="3426" spans="1:18" s="51" customFormat="1" ht="12.75" hidden="1" customHeight="1">
      <c r="A3426" s="573"/>
      <c r="B3426" s="62"/>
      <c r="C3426" s="62"/>
      <c r="D3426" s="62"/>
      <c r="J3426" s="62"/>
      <c r="R3426" s="573"/>
    </row>
    <row r="3427" spans="1:18" s="51" customFormat="1" ht="12.75" hidden="1" customHeight="1">
      <c r="A3427" s="573"/>
      <c r="B3427" s="62"/>
      <c r="C3427" s="62"/>
      <c r="D3427" s="62"/>
      <c r="J3427" s="62"/>
      <c r="R3427" s="573"/>
    </row>
    <row r="3428" spans="1:18" s="51" customFormat="1" ht="12.75" hidden="1" customHeight="1">
      <c r="A3428" s="573"/>
      <c r="B3428" s="62"/>
      <c r="C3428" s="62"/>
      <c r="D3428" s="62"/>
      <c r="J3428" s="62"/>
      <c r="R3428" s="573"/>
    </row>
    <row r="3429" spans="1:18" s="51" customFormat="1" ht="12.75" hidden="1" customHeight="1">
      <c r="A3429" s="573"/>
      <c r="B3429" s="62"/>
      <c r="C3429" s="62"/>
      <c r="D3429" s="62"/>
      <c r="J3429" s="62"/>
      <c r="R3429" s="573"/>
    </row>
    <row r="3430" spans="1:18" s="51" customFormat="1" ht="12.75" hidden="1" customHeight="1">
      <c r="A3430" s="573"/>
      <c r="B3430" s="62"/>
      <c r="C3430" s="62"/>
      <c r="D3430" s="62"/>
      <c r="J3430" s="62"/>
      <c r="R3430" s="573"/>
    </row>
    <row r="3431" spans="1:18" s="51" customFormat="1" ht="12.75" hidden="1" customHeight="1">
      <c r="A3431" s="573"/>
      <c r="B3431" s="62"/>
      <c r="C3431" s="62"/>
      <c r="D3431" s="62"/>
      <c r="J3431" s="62"/>
      <c r="R3431" s="573"/>
    </row>
    <row r="3432" spans="1:18" s="51" customFormat="1" ht="12.75" hidden="1" customHeight="1">
      <c r="A3432" s="573"/>
      <c r="B3432" s="62"/>
      <c r="C3432" s="62"/>
      <c r="D3432" s="62"/>
      <c r="J3432" s="62"/>
      <c r="R3432" s="573"/>
    </row>
    <row r="3433" spans="1:18" s="51" customFormat="1" ht="12.75" hidden="1" customHeight="1">
      <c r="A3433" s="573"/>
      <c r="B3433" s="62"/>
      <c r="C3433" s="62"/>
      <c r="D3433" s="62"/>
      <c r="J3433" s="62"/>
      <c r="R3433" s="573"/>
    </row>
    <row r="3434" spans="1:18" s="51" customFormat="1" ht="12.75" hidden="1" customHeight="1">
      <c r="A3434" s="573"/>
      <c r="B3434" s="62"/>
      <c r="C3434" s="62"/>
      <c r="D3434" s="62"/>
      <c r="J3434" s="62"/>
      <c r="R3434" s="573"/>
    </row>
    <row r="3435" spans="1:18" s="51" customFormat="1" ht="12.75" hidden="1" customHeight="1">
      <c r="A3435" s="573"/>
      <c r="B3435" s="62"/>
      <c r="C3435" s="62"/>
      <c r="D3435" s="62"/>
      <c r="J3435" s="62"/>
      <c r="R3435" s="573"/>
    </row>
    <row r="3436" spans="1:18" s="51" customFormat="1" ht="12.75" hidden="1" customHeight="1">
      <c r="A3436" s="573"/>
      <c r="B3436" s="62"/>
      <c r="C3436" s="62"/>
      <c r="D3436" s="62"/>
      <c r="J3436" s="62"/>
      <c r="R3436" s="573"/>
    </row>
    <row r="3437" spans="1:18" s="51" customFormat="1" ht="12.75" hidden="1" customHeight="1">
      <c r="A3437" s="573"/>
      <c r="B3437" s="62"/>
      <c r="C3437" s="62"/>
      <c r="D3437" s="62"/>
      <c r="J3437" s="62"/>
      <c r="R3437" s="573"/>
    </row>
    <row r="3438" spans="1:18" s="51" customFormat="1" ht="12.75" hidden="1" customHeight="1">
      <c r="A3438" s="573"/>
      <c r="B3438" s="62"/>
      <c r="C3438" s="62"/>
      <c r="D3438" s="62"/>
      <c r="J3438" s="62"/>
      <c r="R3438" s="573"/>
    </row>
    <row r="3439" spans="1:18" s="51" customFormat="1" ht="12.75" hidden="1" customHeight="1">
      <c r="A3439" s="573"/>
      <c r="B3439" s="62"/>
      <c r="C3439" s="62"/>
      <c r="D3439" s="62"/>
      <c r="J3439" s="62"/>
      <c r="R3439" s="573"/>
    </row>
    <row r="3440" spans="1:18" s="51" customFormat="1" ht="12.75" hidden="1" customHeight="1">
      <c r="A3440" s="573"/>
      <c r="B3440" s="62"/>
      <c r="C3440" s="62"/>
      <c r="D3440" s="62"/>
      <c r="J3440" s="62"/>
      <c r="R3440" s="573"/>
    </row>
    <row r="3441" spans="1:18" s="51" customFormat="1" ht="12.75" hidden="1" customHeight="1">
      <c r="A3441" s="573"/>
      <c r="B3441" s="62"/>
      <c r="C3441" s="62"/>
      <c r="D3441" s="62"/>
      <c r="J3441" s="62"/>
      <c r="R3441" s="573"/>
    </row>
    <row r="3442" spans="1:18" s="51" customFormat="1" ht="12.75" hidden="1" customHeight="1">
      <c r="A3442" s="573"/>
      <c r="B3442" s="62"/>
      <c r="C3442" s="62"/>
      <c r="D3442" s="62"/>
      <c r="J3442" s="62"/>
      <c r="R3442" s="573"/>
    </row>
    <row r="3443" spans="1:18" s="51" customFormat="1" ht="12.75" hidden="1" customHeight="1">
      <c r="A3443" s="573"/>
      <c r="B3443" s="62"/>
      <c r="C3443" s="62"/>
      <c r="D3443" s="62"/>
      <c r="J3443" s="62"/>
      <c r="R3443" s="573"/>
    </row>
    <row r="3444" spans="1:18" s="51" customFormat="1" ht="12.75" hidden="1" customHeight="1">
      <c r="A3444" s="573"/>
      <c r="B3444" s="62"/>
      <c r="C3444" s="62"/>
      <c r="D3444" s="62"/>
      <c r="J3444" s="62"/>
      <c r="R3444" s="573"/>
    </row>
    <row r="3445" spans="1:18" s="51" customFormat="1" ht="12.75" hidden="1" customHeight="1">
      <c r="A3445" s="573"/>
      <c r="B3445" s="62"/>
      <c r="C3445" s="62"/>
      <c r="D3445" s="62"/>
      <c r="J3445" s="62"/>
      <c r="R3445" s="573"/>
    </row>
    <row r="3446" spans="1:18" s="51" customFormat="1" ht="12.75" hidden="1" customHeight="1">
      <c r="A3446" s="573"/>
      <c r="B3446" s="62"/>
      <c r="C3446" s="62"/>
      <c r="D3446" s="62"/>
      <c r="J3446" s="62"/>
      <c r="R3446" s="573"/>
    </row>
    <row r="3447" spans="1:18" s="51" customFormat="1" ht="12.75" hidden="1" customHeight="1">
      <c r="A3447" s="573"/>
      <c r="B3447" s="62"/>
      <c r="C3447" s="62"/>
      <c r="D3447" s="62"/>
      <c r="J3447" s="62"/>
      <c r="R3447" s="573"/>
    </row>
    <row r="3448" spans="1:18" s="51" customFormat="1" ht="12.75" hidden="1" customHeight="1">
      <c r="A3448" s="573"/>
      <c r="B3448" s="62"/>
      <c r="C3448" s="62"/>
      <c r="D3448" s="62"/>
      <c r="J3448" s="62"/>
      <c r="R3448" s="573"/>
    </row>
    <row r="3449" spans="1:18" s="51" customFormat="1" ht="12.75" hidden="1" customHeight="1">
      <c r="A3449" s="573"/>
      <c r="B3449" s="62"/>
      <c r="C3449" s="62"/>
      <c r="D3449" s="62"/>
      <c r="J3449" s="62"/>
      <c r="R3449" s="573"/>
    </row>
    <row r="3450" spans="1:18" s="51" customFormat="1" ht="12.75" hidden="1" customHeight="1">
      <c r="A3450" s="573"/>
      <c r="B3450" s="62"/>
      <c r="C3450" s="62"/>
      <c r="D3450" s="62"/>
      <c r="J3450" s="62"/>
      <c r="R3450" s="573"/>
    </row>
    <row r="3451" spans="1:18" s="51" customFormat="1" ht="12.75" hidden="1" customHeight="1">
      <c r="A3451" s="573"/>
      <c r="B3451" s="62"/>
      <c r="C3451" s="62"/>
      <c r="D3451" s="62"/>
      <c r="J3451" s="62"/>
      <c r="R3451" s="573"/>
    </row>
    <row r="3452" spans="1:18" s="51" customFormat="1" ht="12.75" hidden="1" customHeight="1">
      <c r="A3452" s="573"/>
      <c r="B3452" s="62"/>
      <c r="C3452" s="62"/>
      <c r="D3452" s="62"/>
      <c r="J3452" s="62"/>
      <c r="R3452" s="573"/>
    </row>
    <row r="3453" spans="1:18" s="51" customFormat="1" ht="12.75" hidden="1" customHeight="1">
      <c r="A3453" s="573"/>
      <c r="B3453" s="62"/>
      <c r="C3453" s="62"/>
      <c r="D3453" s="62"/>
      <c r="J3453" s="62"/>
      <c r="R3453" s="573"/>
    </row>
    <row r="3454" spans="1:18" s="51" customFormat="1" ht="12.75" hidden="1" customHeight="1">
      <c r="A3454" s="573"/>
      <c r="B3454" s="62"/>
      <c r="C3454" s="62"/>
      <c r="D3454" s="62"/>
      <c r="J3454" s="62"/>
      <c r="R3454" s="573"/>
    </row>
    <row r="3455" spans="1:18" s="51" customFormat="1" ht="12.75" hidden="1" customHeight="1">
      <c r="A3455" s="573"/>
      <c r="B3455" s="62"/>
      <c r="C3455" s="62"/>
      <c r="D3455" s="62"/>
      <c r="J3455" s="62"/>
      <c r="R3455" s="573"/>
    </row>
    <row r="3456" spans="1:18" s="51" customFormat="1" ht="12.75" hidden="1" customHeight="1">
      <c r="A3456" s="573"/>
      <c r="B3456" s="62"/>
      <c r="C3456" s="62"/>
      <c r="D3456" s="62"/>
      <c r="J3456" s="62"/>
      <c r="R3456" s="573"/>
    </row>
    <row r="3457" spans="1:18" s="51" customFormat="1" ht="12.75" hidden="1" customHeight="1">
      <c r="A3457" s="573"/>
      <c r="B3457" s="62"/>
      <c r="C3457" s="62"/>
      <c r="D3457" s="62"/>
      <c r="J3457" s="62"/>
      <c r="R3457" s="573"/>
    </row>
    <row r="3458" spans="1:18" s="51" customFormat="1" ht="12.75" hidden="1" customHeight="1">
      <c r="A3458" s="573"/>
      <c r="B3458" s="62"/>
      <c r="C3458" s="62"/>
      <c r="D3458" s="62"/>
      <c r="J3458" s="62"/>
      <c r="R3458" s="573"/>
    </row>
    <row r="3459" spans="1:18" s="51" customFormat="1" ht="12.75" hidden="1" customHeight="1">
      <c r="A3459" s="573"/>
      <c r="B3459" s="62"/>
      <c r="C3459" s="62"/>
      <c r="D3459" s="62"/>
      <c r="J3459" s="62"/>
      <c r="R3459" s="573"/>
    </row>
    <row r="3460" spans="1:18" s="51" customFormat="1" ht="12.75" hidden="1" customHeight="1">
      <c r="A3460" s="573"/>
      <c r="B3460" s="62"/>
      <c r="C3460" s="62"/>
      <c r="D3460" s="62"/>
      <c r="J3460" s="62"/>
      <c r="R3460" s="573"/>
    </row>
    <row r="3461" spans="1:18" s="51" customFormat="1" ht="12.75" hidden="1" customHeight="1">
      <c r="A3461" s="573"/>
      <c r="B3461" s="62"/>
      <c r="C3461" s="62"/>
      <c r="D3461" s="62"/>
      <c r="J3461" s="62"/>
      <c r="R3461" s="573"/>
    </row>
    <row r="3462" spans="1:18" s="51" customFormat="1" ht="12.75" hidden="1" customHeight="1">
      <c r="A3462" s="573"/>
      <c r="B3462" s="62"/>
      <c r="C3462" s="62"/>
      <c r="D3462" s="62"/>
      <c r="J3462" s="62"/>
      <c r="R3462" s="573"/>
    </row>
    <row r="3463" spans="1:18" s="51" customFormat="1" ht="12.75" hidden="1" customHeight="1">
      <c r="A3463" s="573"/>
      <c r="B3463" s="62"/>
      <c r="C3463" s="62"/>
      <c r="D3463" s="62"/>
      <c r="J3463" s="62"/>
      <c r="R3463" s="573"/>
    </row>
    <row r="3464" spans="1:18" s="51" customFormat="1" ht="12.75" hidden="1" customHeight="1">
      <c r="A3464" s="573"/>
      <c r="B3464" s="62"/>
      <c r="C3464" s="62"/>
      <c r="D3464" s="62"/>
      <c r="J3464" s="62"/>
      <c r="R3464" s="573"/>
    </row>
    <row r="3465" spans="1:18" s="51" customFormat="1" ht="12.75" hidden="1" customHeight="1">
      <c r="A3465" s="573"/>
      <c r="B3465" s="62"/>
      <c r="C3465" s="62"/>
      <c r="D3465" s="62"/>
      <c r="J3465" s="62"/>
      <c r="R3465" s="573"/>
    </row>
    <row r="3466" spans="1:18" s="51" customFormat="1" ht="12.75" hidden="1" customHeight="1">
      <c r="A3466" s="573"/>
      <c r="B3466" s="62"/>
      <c r="C3466" s="62"/>
      <c r="D3466" s="62"/>
      <c r="J3466" s="62"/>
      <c r="R3466" s="573"/>
    </row>
    <row r="3467" spans="1:18" s="51" customFormat="1" ht="12.75" hidden="1" customHeight="1">
      <c r="A3467" s="573"/>
      <c r="B3467" s="62"/>
      <c r="C3467" s="62"/>
      <c r="D3467" s="62"/>
      <c r="J3467" s="62"/>
      <c r="R3467" s="573"/>
    </row>
    <row r="3468" spans="1:18" s="51" customFormat="1" ht="12.75" hidden="1" customHeight="1">
      <c r="A3468" s="573"/>
      <c r="B3468" s="62"/>
      <c r="C3468" s="62"/>
      <c r="D3468" s="62"/>
      <c r="J3468" s="62"/>
      <c r="R3468" s="573"/>
    </row>
    <row r="3469" spans="1:18" s="51" customFormat="1" ht="12.75" hidden="1" customHeight="1">
      <c r="A3469" s="573"/>
      <c r="B3469" s="62"/>
      <c r="C3469" s="62"/>
      <c r="D3469" s="62"/>
      <c r="J3469" s="62"/>
      <c r="R3469" s="573"/>
    </row>
    <row r="3470" spans="1:18" s="51" customFormat="1" ht="12.75" hidden="1" customHeight="1">
      <c r="A3470" s="573"/>
      <c r="B3470" s="62"/>
      <c r="C3470" s="62"/>
      <c r="D3470" s="62"/>
      <c r="J3470" s="62"/>
      <c r="R3470" s="573"/>
    </row>
    <row r="3471" spans="1:18" s="51" customFormat="1" ht="12.75" hidden="1" customHeight="1">
      <c r="A3471" s="573"/>
      <c r="B3471" s="62"/>
      <c r="C3471" s="62"/>
      <c r="D3471" s="62"/>
      <c r="J3471" s="62"/>
      <c r="R3471" s="573"/>
    </row>
    <row r="3472" spans="1:18" s="51" customFormat="1" ht="12.75" hidden="1" customHeight="1">
      <c r="A3472" s="573"/>
      <c r="B3472" s="62"/>
      <c r="C3472" s="62"/>
      <c r="D3472" s="62"/>
      <c r="J3472" s="62"/>
      <c r="R3472" s="573"/>
    </row>
    <row r="3473" spans="1:18" s="51" customFormat="1" ht="12.75" hidden="1" customHeight="1">
      <c r="A3473" s="573"/>
      <c r="B3473" s="62"/>
      <c r="C3473" s="62"/>
      <c r="D3473" s="62"/>
      <c r="J3473" s="62"/>
      <c r="R3473" s="573"/>
    </row>
    <row r="3474" spans="1:18" s="51" customFormat="1" ht="12.75" hidden="1" customHeight="1">
      <c r="A3474" s="573"/>
      <c r="B3474" s="62"/>
      <c r="C3474" s="62"/>
      <c r="D3474" s="62"/>
      <c r="J3474" s="62"/>
      <c r="R3474" s="573"/>
    </row>
    <row r="3475" spans="1:18" s="51" customFormat="1" ht="12.75" hidden="1" customHeight="1">
      <c r="A3475" s="573"/>
      <c r="B3475" s="62"/>
      <c r="C3475" s="62"/>
      <c r="D3475" s="62"/>
      <c r="J3475" s="62"/>
      <c r="R3475" s="573"/>
    </row>
    <row r="3476" spans="1:18" s="51" customFormat="1" ht="12.75" hidden="1" customHeight="1">
      <c r="A3476" s="573"/>
      <c r="B3476" s="62"/>
      <c r="C3476" s="62"/>
      <c r="D3476" s="62"/>
      <c r="J3476" s="62"/>
      <c r="R3476" s="573"/>
    </row>
    <row r="3477" spans="1:18" s="51" customFormat="1" ht="12.75" hidden="1" customHeight="1">
      <c r="A3477" s="573"/>
      <c r="B3477" s="62"/>
      <c r="C3477" s="62"/>
      <c r="D3477" s="62"/>
      <c r="J3477" s="62"/>
      <c r="R3477" s="573"/>
    </row>
    <row r="3478" spans="1:18" s="51" customFormat="1" ht="12.75" hidden="1" customHeight="1">
      <c r="A3478" s="573"/>
      <c r="B3478" s="62"/>
      <c r="C3478" s="62"/>
      <c r="D3478" s="62"/>
      <c r="J3478" s="62"/>
      <c r="R3478" s="573"/>
    </row>
    <row r="3479" spans="1:18" s="51" customFormat="1" ht="12.75" hidden="1" customHeight="1">
      <c r="A3479" s="573"/>
      <c r="B3479" s="62"/>
      <c r="C3479" s="62"/>
      <c r="D3479" s="62"/>
      <c r="J3479" s="62"/>
      <c r="R3479" s="573"/>
    </row>
    <row r="3480" spans="1:18" s="51" customFormat="1" ht="12.75" hidden="1" customHeight="1">
      <c r="A3480" s="573"/>
      <c r="B3480" s="62"/>
      <c r="C3480" s="62"/>
      <c r="D3480" s="62"/>
      <c r="J3480" s="62"/>
      <c r="R3480" s="573"/>
    </row>
    <row r="3481" spans="1:18" s="51" customFormat="1" ht="12.75" hidden="1" customHeight="1">
      <c r="A3481" s="573"/>
      <c r="B3481" s="62"/>
      <c r="C3481" s="62"/>
      <c r="D3481" s="62"/>
      <c r="J3481" s="62"/>
      <c r="R3481" s="573"/>
    </row>
    <row r="3482" spans="1:18" s="51" customFormat="1" ht="12.75" hidden="1" customHeight="1">
      <c r="A3482" s="573"/>
      <c r="B3482" s="62"/>
      <c r="C3482" s="62"/>
      <c r="D3482" s="62"/>
      <c r="J3482" s="62"/>
      <c r="R3482" s="573"/>
    </row>
    <row r="3483" spans="1:18" s="51" customFormat="1" ht="12.75" hidden="1" customHeight="1">
      <c r="A3483" s="573"/>
      <c r="B3483" s="62"/>
      <c r="C3483" s="62"/>
      <c r="D3483" s="62"/>
      <c r="J3483" s="62"/>
      <c r="R3483" s="573"/>
    </row>
    <row r="3484" spans="1:18" s="51" customFormat="1" ht="12.75" hidden="1" customHeight="1">
      <c r="A3484" s="573"/>
      <c r="B3484" s="62"/>
      <c r="C3484" s="62"/>
      <c r="D3484" s="62"/>
      <c r="J3484" s="62"/>
      <c r="R3484" s="573"/>
    </row>
    <row r="3485" spans="1:18" s="51" customFormat="1" ht="12.75" hidden="1" customHeight="1">
      <c r="A3485" s="573"/>
      <c r="B3485" s="62"/>
      <c r="C3485" s="62"/>
      <c r="D3485" s="62"/>
      <c r="J3485" s="62"/>
      <c r="R3485" s="573"/>
    </row>
    <row r="3486" spans="1:18" s="51" customFormat="1" ht="12.75" hidden="1" customHeight="1">
      <c r="A3486" s="573"/>
      <c r="B3486" s="62"/>
      <c r="C3486" s="62"/>
      <c r="D3486" s="62"/>
      <c r="J3486" s="62"/>
      <c r="R3486" s="573"/>
    </row>
    <row r="3487" spans="1:18" s="51" customFormat="1" ht="12.75" hidden="1" customHeight="1">
      <c r="A3487" s="573"/>
      <c r="B3487" s="62"/>
      <c r="C3487" s="62"/>
      <c r="D3487" s="62"/>
      <c r="J3487" s="62"/>
      <c r="R3487" s="573"/>
    </row>
    <row r="3488" spans="1:18" s="51" customFormat="1" ht="12.75" hidden="1" customHeight="1">
      <c r="A3488" s="573"/>
      <c r="B3488" s="62"/>
      <c r="C3488" s="62"/>
      <c r="D3488" s="62"/>
      <c r="J3488" s="62"/>
      <c r="R3488" s="573"/>
    </row>
    <row r="3489" spans="1:18" s="51" customFormat="1" ht="12.75" hidden="1" customHeight="1">
      <c r="A3489" s="573"/>
      <c r="B3489" s="62"/>
      <c r="C3489" s="62"/>
      <c r="D3489" s="62"/>
      <c r="J3489" s="62"/>
      <c r="R3489" s="573"/>
    </row>
    <row r="3490" spans="1:18" s="51" customFormat="1" ht="12.75" hidden="1" customHeight="1">
      <c r="A3490" s="573"/>
      <c r="B3490" s="62"/>
      <c r="C3490" s="62"/>
      <c r="D3490" s="62"/>
      <c r="J3490" s="62"/>
      <c r="R3490" s="573"/>
    </row>
    <row r="3491" spans="1:18" s="51" customFormat="1" ht="12.75" hidden="1" customHeight="1">
      <c r="A3491" s="573"/>
      <c r="B3491" s="62"/>
      <c r="C3491" s="62"/>
      <c r="D3491" s="62"/>
      <c r="J3491" s="62"/>
      <c r="R3491" s="573"/>
    </row>
    <row r="3492" spans="1:18" s="51" customFormat="1" ht="12.75" hidden="1" customHeight="1">
      <c r="A3492" s="573"/>
      <c r="B3492" s="62"/>
      <c r="C3492" s="62"/>
      <c r="D3492" s="62"/>
      <c r="J3492" s="62"/>
      <c r="R3492" s="573"/>
    </row>
    <row r="3493" spans="1:18" s="51" customFormat="1" ht="12.75" hidden="1" customHeight="1">
      <c r="A3493" s="573"/>
      <c r="B3493" s="62"/>
      <c r="C3493" s="62"/>
      <c r="D3493" s="62"/>
      <c r="J3493" s="62"/>
      <c r="R3493" s="573"/>
    </row>
    <row r="3494" spans="1:18" s="51" customFormat="1" ht="12.75" hidden="1" customHeight="1">
      <c r="A3494" s="573"/>
      <c r="B3494" s="62"/>
      <c r="C3494" s="62"/>
      <c r="D3494" s="62"/>
      <c r="J3494" s="62"/>
      <c r="R3494" s="573"/>
    </row>
    <row r="3495" spans="1:18" s="51" customFormat="1" ht="12.75" hidden="1" customHeight="1">
      <c r="A3495" s="573"/>
      <c r="B3495" s="62"/>
      <c r="C3495" s="62"/>
      <c r="D3495" s="62"/>
      <c r="J3495" s="62"/>
      <c r="R3495" s="573"/>
    </row>
    <row r="3496" spans="1:18" s="51" customFormat="1" ht="12.75" hidden="1" customHeight="1">
      <c r="A3496" s="573"/>
      <c r="B3496" s="62"/>
      <c r="C3496" s="62"/>
      <c r="D3496" s="62"/>
      <c r="J3496" s="62"/>
      <c r="R3496" s="573"/>
    </row>
    <row r="3497" spans="1:18" s="51" customFormat="1" ht="12.75" hidden="1" customHeight="1">
      <c r="A3497" s="573"/>
      <c r="B3497" s="62"/>
      <c r="C3497" s="62"/>
      <c r="D3497" s="62"/>
      <c r="J3497" s="62"/>
      <c r="R3497" s="573"/>
    </row>
    <row r="3498" spans="1:18" s="51" customFormat="1" ht="12.75" hidden="1" customHeight="1">
      <c r="A3498" s="573"/>
      <c r="B3498" s="62"/>
      <c r="C3498" s="62"/>
      <c r="D3498" s="62"/>
      <c r="J3498" s="62"/>
      <c r="R3498" s="573"/>
    </row>
    <row r="3499" spans="1:18" s="51" customFormat="1" ht="12.75" hidden="1" customHeight="1">
      <c r="A3499" s="573"/>
      <c r="B3499" s="62"/>
      <c r="C3499" s="62"/>
      <c r="D3499" s="62"/>
      <c r="J3499" s="62"/>
      <c r="R3499" s="573"/>
    </row>
    <row r="3500" spans="1:18" s="51" customFormat="1" ht="12.75" hidden="1" customHeight="1">
      <c r="A3500" s="573"/>
      <c r="B3500" s="62"/>
      <c r="C3500" s="62"/>
      <c r="D3500" s="62"/>
      <c r="J3500" s="62"/>
      <c r="R3500" s="573"/>
    </row>
    <row r="3501" spans="1:18" s="51" customFormat="1" ht="12.75" hidden="1" customHeight="1">
      <c r="A3501" s="573"/>
      <c r="B3501" s="62"/>
      <c r="C3501" s="62"/>
      <c r="D3501" s="62"/>
      <c r="J3501" s="62"/>
      <c r="R3501" s="573"/>
    </row>
    <row r="3502" spans="1:18" s="51" customFormat="1" ht="12.75" hidden="1" customHeight="1">
      <c r="A3502" s="573"/>
      <c r="B3502" s="62"/>
      <c r="C3502" s="62"/>
      <c r="D3502" s="62"/>
      <c r="J3502" s="62"/>
      <c r="R3502" s="573"/>
    </row>
    <row r="3503" spans="1:18" s="51" customFormat="1" ht="12.75" hidden="1" customHeight="1">
      <c r="A3503" s="573"/>
      <c r="B3503" s="62"/>
      <c r="C3503" s="62"/>
      <c r="D3503" s="62"/>
      <c r="J3503" s="62"/>
      <c r="R3503" s="573"/>
    </row>
    <row r="3504" spans="1:18" s="51" customFormat="1" ht="12.75" hidden="1" customHeight="1">
      <c r="A3504" s="573"/>
      <c r="B3504" s="62"/>
      <c r="C3504" s="62"/>
      <c r="D3504" s="62"/>
      <c r="J3504" s="62"/>
      <c r="R3504" s="573"/>
    </row>
    <row r="3505" spans="1:18" s="51" customFormat="1" ht="12.75" hidden="1" customHeight="1">
      <c r="A3505" s="573"/>
      <c r="B3505" s="62"/>
      <c r="C3505" s="62"/>
      <c r="D3505" s="62"/>
      <c r="J3505" s="62"/>
      <c r="R3505" s="573"/>
    </row>
    <row r="3506" spans="1:18" s="51" customFormat="1" ht="12.75" hidden="1" customHeight="1">
      <c r="A3506" s="573"/>
      <c r="B3506" s="62"/>
      <c r="C3506" s="62"/>
      <c r="D3506" s="62"/>
      <c r="J3506" s="62"/>
      <c r="R3506" s="573"/>
    </row>
    <row r="3507" spans="1:18" s="51" customFormat="1" ht="12.75" hidden="1" customHeight="1">
      <c r="A3507" s="573"/>
      <c r="B3507" s="62"/>
      <c r="C3507" s="62"/>
      <c r="D3507" s="62"/>
      <c r="J3507" s="62"/>
      <c r="R3507" s="573"/>
    </row>
    <row r="3508" spans="1:18" s="51" customFormat="1" ht="12.75" hidden="1" customHeight="1">
      <c r="A3508" s="573"/>
      <c r="B3508" s="62"/>
      <c r="C3508" s="62"/>
      <c r="D3508" s="62"/>
      <c r="J3508" s="62"/>
      <c r="R3508" s="573"/>
    </row>
    <row r="3509" spans="1:18" s="51" customFormat="1" ht="12.75" hidden="1" customHeight="1">
      <c r="A3509" s="573"/>
      <c r="B3509" s="62"/>
      <c r="C3509" s="62"/>
      <c r="D3509" s="62"/>
      <c r="J3509" s="62"/>
      <c r="R3509" s="573"/>
    </row>
    <row r="3510" spans="1:18" s="51" customFormat="1" ht="12.75" hidden="1" customHeight="1">
      <c r="A3510" s="573"/>
      <c r="B3510" s="62"/>
      <c r="C3510" s="62"/>
      <c r="D3510" s="62"/>
      <c r="J3510" s="62"/>
      <c r="R3510" s="573"/>
    </row>
    <row r="3511" spans="1:18" s="51" customFormat="1" ht="12.75" hidden="1" customHeight="1">
      <c r="A3511" s="573"/>
      <c r="B3511" s="62"/>
      <c r="C3511" s="62"/>
      <c r="D3511" s="62"/>
      <c r="J3511" s="62"/>
      <c r="R3511" s="573"/>
    </row>
    <row r="3512" spans="1:18" s="51" customFormat="1" ht="12.75" hidden="1" customHeight="1">
      <c r="A3512" s="573"/>
      <c r="B3512" s="62"/>
      <c r="C3512" s="62"/>
      <c r="D3512" s="62"/>
      <c r="J3512" s="62"/>
      <c r="R3512" s="573"/>
    </row>
    <row r="3513" spans="1:18" s="51" customFormat="1" ht="12.75" hidden="1" customHeight="1">
      <c r="A3513" s="573"/>
      <c r="B3513" s="62"/>
      <c r="C3513" s="62"/>
      <c r="D3513" s="62"/>
      <c r="J3513" s="62"/>
      <c r="R3513" s="573"/>
    </row>
    <row r="3514" spans="1:18" s="51" customFormat="1" ht="12.75" hidden="1" customHeight="1">
      <c r="A3514" s="573"/>
      <c r="B3514" s="62"/>
      <c r="C3514" s="62"/>
      <c r="D3514" s="62"/>
      <c r="J3514" s="62"/>
      <c r="R3514" s="573"/>
    </row>
    <row r="3515" spans="1:18" s="51" customFormat="1" ht="12.75" hidden="1" customHeight="1">
      <c r="A3515" s="573"/>
      <c r="B3515" s="62"/>
      <c r="C3515" s="62"/>
      <c r="D3515" s="62"/>
      <c r="J3515" s="62"/>
      <c r="R3515" s="573"/>
    </row>
    <row r="3516" spans="1:18" s="51" customFormat="1" ht="12.75" hidden="1" customHeight="1">
      <c r="A3516" s="573"/>
      <c r="B3516" s="62"/>
      <c r="C3516" s="62"/>
      <c r="D3516" s="62"/>
      <c r="J3516" s="62"/>
      <c r="R3516" s="573"/>
    </row>
    <row r="3517" spans="1:18" s="51" customFormat="1" ht="12.75" hidden="1" customHeight="1">
      <c r="A3517" s="573"/>
      <c r="B3517" s="62"/>
      <c r="C3517" s="62"/>
      <c r="D3517" s="62"/>
      <c r="J3517" s="62"/>
      <c r="R3517" s="573"/>
    </row>
    <row r="3518" spans="1:18" s="51" customFormat="1" ht="12.75" hidden="1" customHeight="1">
      <c r="A3518" s="573"/>
      <c r="B3518" s="62"/>
      <c r="C3518" s="62"/>
      <c r="D3518" s="62"/>
      <c r="J3518" s="62"/>
      <c r="R3518" s="573"/>
    </row>
    <row r="3519" spans="1:18" s="51" customFormat="1" ht="12.75" hidden="1" customHeight="1">
      <c r="A3519" s="573"/>
      <c r="B3519" s="62"/>
      <c r="C3519" s="62"/>
      <c r="D3519" s="62"/>
      <c r="J3519" s="62"/>
      <c r="R3519" s="573"/>
    </row>
    <row r="3520" spans="1:18" s="51" customFormat="1" ht="12.75" hidden="1" customHeight="1">
      <c r="A3520" s="573"/>
      <c r="B3520" s="62"/>
      <c r="C3520" s="62"/>
      <c r="D3520" s="62"/>
      <c r="J3520" s="62"/>
      <c r="R3520" s="573"/>
    </row>
    <row r="3521" spans="1:18" s="51" customFormat="1" ht="12.75" hidden="1" customHeight="1">
      <c r="A3521" s="573"/>
      <c r="B3521" s="62"/>
      <c r="C3521" s="62"/>
      <c r="D3521" s="62"/>
      <c r="J3521" s="62"/>
      <c r="R3521" s="573"/>
    </row>
    <row r="3522" spans="1:18" s="51" customFormat="1" ht="12.75" hidden="1" customHeight="1">
      <c r="A3522" s="573"/>
      <c r="B3522" s="62"/>
      <c r="C3522" s="62"/>
      <c r="D3522" s="62"/>
      <c r="J3522" s="62"/>
      <c r="R3522" s="573"/>
    </row>
    <row r="3523" spans="1:18" s="51" customFormat="1" ht="12.75" hidden="1" customHeight="1">
      <c r="A3523" s="573"/>
      <c r="B3523" s="62"/>
      <c r="C3523" s="62"/>
      <c r="D3523" s="62"/>
      <c r="J3523" s="62"/>
      <c r="R3523" s="573"/>
    </row>
    <row r="3524" spans="1:18" s="51" customFormat="1" ht="12.75" hidden="1" customHeight="1">
      <c r="A3524" s="573"/>
      <c r="B3524" s="62"/>
      <c r="C3524" s="62"/>
      <c r="D3524" s="62"/>
      <c r="J3524" s="62"/>
      <c r="R3524" s="573"/>
    </row>
    <row r="3525" spans="1:18" s="51" customFormat="1" ht="12.75" hidden="1" customHeight="1">
      <c r="A3525" s="573"/>
      <c r="B3525" s="62"/>
      <c r="C3525" s="62"/>
      <c r="D3525" s="62"/>
      <c r="J3525" s="62"/>
      <c r="R3525" s="573"/>
    </row>
    <row r="3526" spans="1:18" s="51" customFormat="1" ht="12.75" hidden="1" customHeight="1">
      <c r="A3526" s="573"/>
      <c r="B3526" s="62"/>
      <c r="C3526" s="62"/>
      <c r="D3526" s="62"/>
      <c r="J3526" s="62"/>
      <c r="R3526" s="573"/>
    </row>
    <row r="3527" spans="1:18" s="51" customFormat="1" ht="12.75" hidden="1" customHeight="1">
      <c r="A3527" s="573"/>
      <c r="B3527" s="62"/>
      <c r="C3527" s="62"/>
      <c r="D3527" s="62"/>
      <c r="J3527" s="62"/>
      <c r="R3527" s="573"/>
    </row>
    <row r="3528" spans="1:18" s="51" customFormat="1" ht="12.75" hidden="1" customHeight="1">
      <c r="A3528" s="573"/>
      <c r="B3528" s="62"/>
      <c r="C3528" s="62"/>
      <c r="D3528" s="62"/>
      <c r="J3528" s="62"/>
      <c r="R3528" s="573"/>
    </row>
    <row r="3529" spans="1:18" s="51" customFormat="1" ht="12.75" hidden="1" customHeight="1">
      <c r="A3529" s="573"/>
      <c r="B3529" s="62"/>
      <c r="C3529" s="62"/>
      <c r="D3529" s="62"/>
      <c r="J3529" s="62"/>
      <c r="R3529" s="573"/>
    </row>
    <row r="3530" spans="1:18" s="51" customFormat="1" ht="12.75" hidden="1" customHeight="1">
      <c r="A3530" s="573"/>
      <c r="B3530" s="62"/>
      <c r="C3530" s="62"/>
      <c r="D3530" s="62"/>
      <c r="J3530" s="62"/>
      <c r="R3530" s="573"/>
    </row>
    <row r="3531" spans="1:18" s="51" customFormat="1" ht="12.75" hidden="1" customHeight="1">
      <c r="A3531" s="573"/>
      <c r="B3531" s="62"/>
      <c r="C3531" s="62"/>
      <c r="D3531" s="62"/>
      <c r="J3531" s="62"/>
      <c r="R3531" s="573"/>
    </row>
    <row r="3532" spans="1:18" s="51" customFormat="1" ht="12.75" hidden="1" customHeight="1">
      <c r="A3532" s="573"/>
      <c r="B3532" s="62"/>
      <c r="C3532" s="62"/>
      <c r="D3532" s="62"/>
      <c r="J3532" s="62"/>
      <c r="R3532" s="573"/>
    </row>
    <row r="3533" spans="1:18" s="51" customFormat="1" ht="12.75" hidden="1" customHeight="1">
      <c r="A3533" s="573"/>
      <c r="B3533" s="62"/>
      <c r="C3533" s="62"/>
      <c r="D3533" s="62"/>
      <c r="J3533" s="62"/>
      <c r="R3533" s="573"/>
    </row>
    <row r="3534" spans="1:18" s="51" customFormat="1" ht="12.75" hidden="1" customHeight="1">
      <c r="A3534" s="573"/>
      <c r="B3534" s="62"/>
      <c r="C3534" s="62"/>
      <c r="D3534" s="62"/>
      <c r="J3534" s="62"/>
      <c r="R3534" s="573"/>
    </row>
    <row r="3535" spans="1:18" s="51" customFormat="1" ht="12.75" hidden="1" customHeight="1">
      <c r="A3535" s="573"/>
      <c r="B3535" s="62"/>
      <c r="C3535" s="62"/>
      <c r="D3535" s="62"/>
      <c r="J3535" s="62"/>
      <c r="R3535" s="573"/>
    </row>
    <row r="3536" spans="1:18" s="51" customFormat="1" ht="12.75" hidden="1" customHeight="1">
      <c r="A3536" s="573"/>
      <c r="B3536" s="62"/>
      <c r="C3536" s="62"/>
      <c r="D3536" s="62"/>
      <c r="J3536" s="62"/>
      <c r="R3536" s="573"/>
    </row>
    <row r="3537" spans="1:18" s="51" customFormat="1" ht="12.75" hidden="1" customHeight="1">
      <c r="A3537" s="573"/>
      <c r="B3537" s="62"/>
      <c r="C3537" s="62"/>
      <c r="D3537" s="62"/>
      <c r="J3537" s="62"/>
      <c r="R3537" s="573"/>
    </row>
    <row r="3538" spans="1:18" s="51" customFormat="1" ht="12.75" hidden="1" customHeight="1">
      <c r="A3538" s="573"/>
      <c r="B3538" s="62"/>
      <c r="C3538" s="62"/>
      <c r="D3538" s="62"/>
      <c r="J3538" s="62"/>
      <c r="R3538" s="573"/>
    </row>
    <row r="3539" spans="1:18" s="51" customFormat="1" ht="12.75" hidden="1" customHeight="1">
      <c r="A3539" s="573"/>
      <c r="B3539" s="62"/>
      <c r="C3539" s="62"/>
      <c r="D3539" s="62"/>
      <c r="J3539" s="62"/>
      <c r="R3539" s="573"/>
    </row>
    <row r="3540" spans="1:18" s="51" customFormat="1" ht="12.75" hidden="1" customHeight="1">
      <c r="A3540" s="573"/>
      <c r="B3540" s="62"/>
      <c r="C3540" s="62"/>
      <c r="D3540" s="62"/>
      <c r="J3540" s="62"/>
      <c r="R3540" s="573"/>
    </row>
    <row r="3541" spans="1:18" s="51" customFormat="1" ht="12.75" hidden="1" customHeight="1">
      <c r="A3541" s="573"/>
      <c r="B3541" s="62"/>
      <c r="C3541" s="62"/>
      <c r="D3541" s="62"/>
      <c r="J3541" s="62"/>
      <c r="R3541" s="573"/>
    </row>
    <row r="3542" spans="1:18" s="51" customFormat="1" ht="12.75" hidden="1" customHeight="1">
      <c r="A3542" s="573"/>
      <c r="B3542" s="62"/>
      <c r="C3542" s="62"/>
      <c r="D3542" s="62"/>
      <c r="J3542" s="62"/>
      <c r="R3542" s="573"/>
    </row>
    <row r="3543" spans="1:18" s="51" customFormat="1" ht="12.75" hidden="1" customHeight="1">
      <c r="A3543" s="573"/>
      <c r="B3543" s="62"/>
      <c r="C3543" s="62"/>
      <c r="D3543" s="62"/>
      <c r="J3543" s="62"/>
      <c r="R3543" s="573"/>
    </row>
    <row r="3544" spans="1:18" s="51" customFormat="1" ht="12.75" hidden="1" customHeight="1">
      <c r="A3544" s="573"/>
      <c r="B3544" s="62"/>
      <c r="C3544" s="62"/>
      <c r="D3544" s="62"/>
      <c r="J3544" s="62"/>
      <c r="R3544" s="573"/>
    </row>
    <row r="3545" spans="1:18" s="51" customFormat="1" ht="12.75" hidden="1" customHeight="1">
      <c r="A3545" s="573"/>
      <c r="B3545" s="62"/>
      <c r="C3545" s="62"/>
      <c r="D3545" s="62"/>
      <c r="J3545" s="62"/>
      <c r="R3545" s="573"/>
    </row>
    <row r="3546" spans="1:18" s="51" customFormat="1" ht="12.75" hidden="1" customHeight="1">
      <c r="A3546" s="573"/>
      <c r="B3546" s="62"/>
      <c r="C3546" s="62"/>
      <c r="D3546" s="62"/>
      <c r="J3546" s="62"/>
      <c r="R3546" s="573"/>
    </row>
    <row r="3547" spans="1:18" s="51" customFormat="1" ht="12.75" hidden="1" customHeight="1">
      <c r="A3547" s="573"/>
      <c r="B3547" s="62"/>
      <c r="C3547" s="62"/>
      <c r="D3547" s="62"/>
      <c r="J3547" s="62"/>
      <c r="R3547" s="573"/>
    </row>
    <row r="3548" spans="1:18" s="51" customFormat="1" ht="12.75" hidden="1" customHeight="1">
      <c r="A3548" s="573"/>
      <c r="B3548" s="62"/>
      <c r="C3548" s="62"/>
      <c r="D3548" s="62"/>
      <c r="J3548" s="62"/>
      <c r="R3548" s="573"/>
    </row>
    <row r="3549" spans="1:18" s="51" customFormat="1" ht="12.75" hidden="1" customHeight="1">
      <c r="A3549" s="573"/>
      <c r="B3549" s="62"/>
      <c r="C3549" s="62"/>
      <c r="D3549" s="62"/>
      <c r="J3549" s="62"/>
      <c r="R3549" s="573"/>
    </row>
    <row r="3550" spans="1:18" s="51" customFormat="1" ht="12.75" hidden="1" customHeight="1">
      <c r="A3550" s="573"/>
      <c r="B3550" s="62"/>
      <c r="C3550" s="62"/>
      <c r="D3550" s="62"/>
      <c r="J3550" s="62"/>
      <c r="R3550" s="573"/>
    </row>
    <row r="3551" spans="1:18" s="51" customFormat="1" ht="12.75" hidden="1" customHeight="1">
      <c r="A3551" s="573"/>
      <c r="B3551" s="62"/>
      <c r="C3551" s="62"/>
      <c r="D3551" s="62"/>
      <c r="J3551" s="62"/>
      <c r="R3551" s="573"/>
    </row>
    <row r="3552" spans="1:18" s="51" customFormat="1" ht="12.75" hidden="1" customHeight="1">
      <c r="A3552" s="573"/>
      <c r="B3552" s="62"/>
      <c r="C3552" s="62"/>
      <c r="D3552" s="62"/>
      <c r="J3552" s="62"/>
      <c r="R3552" s="573"/>
    </row>
    <row r="3553" spans="1:18" s="51" customFormat="1" ht="12.75" hidden="1" customHeight="1">
      <c r="A3553" s="573"/>
      <c r="B3553" s="62"/>
      <c r="C3553" s="62"/>
      <c r="D3553" s="62"/>
      <c r="J3553" s="62"/>
      <c r="R3553" s="573"/>
    </row>
    <row r="3554" spans="1:18" s="51" customFormat="1" ht="12.75" hidden="1" customHeight="1">
      <c r="A3554" s="573"/>
      <c r="B3554" s="62"/>
      <c r="C3554" s="62"/>
      <c r="D3554" s="62"/>
      <c r="J3554" s="62"/>
      <c r="R3554" s="573"/>
    </row>
    <row r="3555" spans="1:18" s="51" customFormat="1" ht="12.75" hidden="1" customHeight="1">
      <c r="A3555" s="573"/>
      <c r="B3555" s="62"/>
      <c r="C3555" s="62"/>
      <c r="D3555" s="62"/>
      <c r="J3555" s="62"/>
      <c r="R3555" s="573"/>
    </row>
    <row r="3556" spans="1:18" s="51" customFormat="1" ht="12.75" hidden="1" customHeight="1">
      <c r="A3556" s="573"/>
      <c r="B3556" s="62"/>
      <c r="C3556" s="62"/>
      <c r="D3556" s="62"/>
      <c r="J3556" s="62"/>
      <c r="R3556" s="573"/>
    </row>
    <row r="3557" spans="1:18" s="51" customFormat="1" ht="12.75" hidden="1" customHeight="1">
      <c r="A3557" s="573"/>
      <c r="B3557" s="62"/>
      <c r="C3557" s="62"/>
      <c r="D3557" s="62"/>
      <c r="J3557" s="62"/>
      <c r="R3557" s="573"/>
    </row>
    <row r="3558" spans="1:18" s="51" customFormat="1" ht="12.75" hidden="1" customHeight="1">
      <c r="A3558" s="573"/>
      <c r="B3558" s="62"/>
      <c r="C3558" s="62"/>
      <c r="D3558" s="62"/>
      <c r="J3558" s="62"/>
      <c r="R3558" s="573"/>
    </row>
    <row r="3559" spans="1:18" s="51" customFormat="1" ht="12.75" hidden="1" customHeight="1">
      <c r="A3559" s="573"/>
      <c r="B3559" s="62"/>
      <c r="C3559" s="62"/>
      <c r="D3559" s="62"/>
      <c r="J3559" s="62"/>
      <c r="R3559" s="573"/>
    </row>
    <row r="3560" spans="1:18" s="51" customFormat="1" ht="12.75" hidden="1" customHeight="1">
      <c r="A3560" s="573"/>
      <c r="B3560" s="62"/>
      <c r="C3560" s="62"/>
      <c r="D3560" s="62"/>
      <c r="J3560" s="62"/>
      <c r="R3560" s="573"/>
    </row>
    <row r="3561" spans="1:18" s="51" customFormat="1" ht="12.75" hidden="1" customHeight="1">
      <c r="A3561" s="573"/>
      <c r="B3561" s="62"/>
      <c r="C3561" s="62"/>
      <c r="D3561" s="62"/>
      <c r="J3561" s="62"/>
      <c r="R3561" s="573"/>
    </row>
    <row r="3562" spans="1:18" s="51" customFormat="1" ht="12.75" hidden="1" customHeight="1">
      <c r="A3562" s="573"/>
      <c r="B3562" s="62"/>
      <c r="C3562" s="62"/>
      <c r="D3562" s="62"/>
      <c r="J3562" s="62"/>
      <c r="R3562" s="573"/>
    </row>
    <row r="3563" spans="1:18" s="51" customFormat="1" ht="12.75" hidden="1" customHeight="1">
      <c r="A3563" s="573"/>
      <c r="B3563" s="62"/>
      <c r="C3563" s="62"/>
      <c r="D3563" s="62"/>
      <c r="J3563" s="62"/>
      <c r="R3563" s="573"/>
    </row>
    <row r="3564" spans="1:18" s="51" customFormat="1" ht="12.75" hidden="1" customHeight="1">
      <c r="A3564" s="573"/>
      <c r="B3564" s="62"/>
      <c r="C3564" s="62"/>
      <c r="D3564" s="62"/>
      <c r="J3564" s="62"/>
      <c r="R3564" s="573"/>
    </row>
    <row r="3565" spans="1:18" s="51" customFormat="1" ht="12.75" hidden="1" customHeight="1">
      <c r="A3565" s="573"/>
      <c r="B3565" s="62"/>
      <c r="C3565" s="62"/>
      <c r="D3565" s="62"/>
      <c r="J3565" s="62"/>
      <c r="R3565" s="573"/>
    </row>
    <row r="3566" spans="1:18" s="51" customFormat="1" ht="12.75" hidden="1" customHeight="1">
      <c r="A3566" s="573"/>
      <c r="B3566" s="62"/>
      <c r="C3566" s="62"/>
      <c r="D3566" s="62"/>
      <c r="J3566" s="62"/>
      <c r="R3566" s="573"/>
    </row>
    <row r="3567" spans="1:18" s="51" customFormat="1" ht="12.75" hidden="1" customHeight="1">
      <c r="A3567" s="573"/>
      <c r="B3567" s="62"/>
      <c r="C3567" s="62"/>
      <c r="D3567" s="62"/>
      <c r="J3567" s="62"/>
      <c r="R3567" s="573"/>
    </row>
    <row r="3568" spans="1:18" s="51" customFormat="1" ht="12.75" hidden="1" customHeight="1">
      <c r="A3568" s="573"/>
      <c r="B3568" s="62"/>
      <c r="C3568" s="62"/>
      <c r="D3568" s="62"/>
      <c r="J3568" s="62"/>
      <c r="R3568" s="573"/>
    </row>
    <row r="3569" spans="1:18" s="51" customFormat="1" ht="12.75" hidden="1" customHeight="1">
      <c r="A3569" s="573"/>
      <c r="B3569" s="62"/>
      <c r="C3569" s="62"/>
      <c r="D3569" s="62"/>
      <c r="J3569" s="62"/>
      <c r="R3569" s="573"/>
    </row>
    <row r="3570" spans="1:18" s="51" customFormat="1" ht="12.75" hidden="1" customHeight="1">
      <c r="A3570" s="573"/>
      <c r="B3570" s="62"/>
      <c r="C3570" s="62"/>
      <c r="D3570" s="62"/>
      <c r="J3570" s="62"/>
      <c r="R3570" s="573"/>
    </row>
    <row r="3571" spans="1:18" s="51" customFormat="1" ht="12.75" hidden="1" customHeight="1">
      <c r="A3571" s="573"/>
      <c r="B3571" s="62"/>
      <c r="C3571" s="62"/>
      <c r="D3571" s="62"/>
      <c r="J3571" s="62"/>
      <c r="R3571" s="573"/>
    </row>
    <row r="3572" spans="1:18" s="51" customFormat="1" ht="12.75" hidden="1" customHeight="1">
      <c r="A3572" s="573"/>
      <c r="B3572" s="62"/>
      <c r="C3572" s="62"/>
      <c r="D3572" s="62"/>
      <c r="J3572" s="62"/>
      <c r="R3572" s="573"/>
    </row>
    <row r="3573" spans="1:18" s="51" customFormat="1" ht="12.75" hidden="1" customHeight="1">
      <c r="A3573" s="573"/>
      <c r="B3573" s="62"/>
      <c r="C3573" s="62"/>
      <c r="D3573" s="62"/>
      <c r="J3573" s="62"/>
      <c r="R3573" s="573"/>
    </row>
    <row r="3574" spans="1:18" s="51" customFormat="1" ht="12.75" hidden="1" customHeight="1">
      <c r="A3574" s="573"/>
      <c r="B3574" s="62"/>
      <c r="C3574" s="62"/>
      <c r="D3574" s="62"/>
      <c r="J3574" s="62"/>
      <c r="R3574" s="573"/>
    </row>
    <row r="3575" spans="1:18" s="51" customFormat="1" ht="12.75" hidden="1" customHeight="1">
      <c r="A3575" s="573"/>
      <c r="B3575" s="62"/>
      <c r="C3575" s="62"/>
      <c r="D3575" s="62"/>
      <c r="J3575" s="62"/>
      <c r="R3575" s="573"/>
    </row>
    <row r="3576" spans="1:18" s="51" customFormat="1" ht="12.75" hidden="1" customHeight="1">
      <c r="A3576" s="573"/>
      <c r="B3576" s="62"/>
      <c r="C3576" s="62"/>
      <c r="D3576" s="62"/>
      <c r="J3576" s="62"/>
      <c r="R3576" s="573"/>
    </row>
    <row r="3577" spans="1:18" s="51" customFormat="1" ht="12.75" hidden="1" customHeight="1">
      <c r="A3577" s="573"/>
      <c r="B3577" s="62"/>
      <c r="C3577" s="62"/>
      <c r="D3577" s="62"/>
      <c r="J3577" s="62"/>
      <c r="R3577" s="573"/>
    </row>
    <row r="3578" spans="1:18" s="51" customFormat="1" ht="12.75" hidden="1" customHeight="1">
      <c r="A3578" s="573"/>
      <c r="B3578" s="62"/>
      <c r="C3578" s="62"/>
      <c r="D3578" s="62"/>
      <c r="J3578" s="62"/>
      <c r="R3578" s="573"/>
    </row>
    <row r="3579" spans="1:18" s="51" customFormat="1" ht="12.75" hidden="1" customHeight="1">
      <c r="A3579" s="573"/>
      <c r="B3579" s="62"/>
      <c r="C3579" s="62"/>
      <c r="D3579" s="62"/>
      <c r="J3579" s="62"/>
      <c r="R3579" s="573"/>
    </row>
    <row r="3580" spans="1:18" s="51" customFormat="1" ht="12.75" hidden="1" customHeight="1">
      <c r="A3580" s="573"/>
      <c r="B3580" s="62"/>
      <c r="C3580" s="62"/>
      <c r="D3580" s="62"/>
      <c r="J3580" s="62"/>
      <c r="R3580" s="573"/>
    </row>
    <row r="3581" spans="1:18" s="51" customFormat="1" ht="12.75" hidden="1" customHeight="1">
      <c r="A3581" s="573"/>
      <c r="B3581" s="62"/>
      <c r="C3581" s="62"/>
      <c r="D3581" s="62"/>
      <c r="J3581" s="62"/>
      <c r="R3581" s="573"/>
    </row>
    <row r="3582" spans="1:18" s="51" customFormat="1" ht="12.75" hidden="1" customHeight="1">
      <c r="A3582" s="573"/>
      <c r="B3582" s="62"/>
      <c r="C3582" s="62"/>
      <c r="D3582" s="62"/>
      <c r="J3582" s="62"/>
      <c r="R3582" s="573"/>
    </row>
    <row r="3583" spans="1:18" s="51" customFormat="1" ht="12.75" hidden="1" customHeight="1">
      <c r="A3583" s="573"/>
      <c r="B3583" s="62"/>
      <c r="C3583" s="62"/>
      <c r="D3583" s="62"/>
      <c r="J3583" s="62"/>
      <c r="R3583" s="573"/>
    </row>
    <row r="3584" spans="1:18" s="51" customFormat="1" ht="12.75" hidden="1" customHeight="1">
      <c r="A3584" s="573"/>
      <c r="B3584" s="62"/>
      <c r="C3584" s="62"/>
      <c r="D3584" s="62"/>
      <c r="J3584" s="62"/>
      <c r="R3584" s="573"/>
    </row>
    <row r="3585" spans="1:18" s="51" customFormat="1" ht="12.75" hidden="1" customHeight="1">
      <c r="A3585" s="573"/>
      <c r="B3585" s="62"/>
      <c r="C3585" s="62"/>
      <c r="D3585" s="62"/>
      <c r="J3585" s="62"/>
      <c r="R3585" s="573"/>
    </row>
    <row r="3586" spans="1:18" s="51" customFormat="1" ht="12.75" hidden="1" customHeight="1">
      <c r="A3586" s="573"/>
      <c r="B3586" s="62"/>
      <c r="C3586" s="62"/>
      <c r="D3586" s="62"/>
      <c r="J3586" s="62"/>
      <c r="R3586" s="573"/>
    </row>
    <row r="3587" spans="1:18" s="51" customFormat="1" ht="12.75" hidden="1" customHeight="1">
      <c r="A3587" s="573"/>
      <c r="B3587" s="62"/>
      <c r="C3587" s="62"/>
      <c r="D3587" s="62"/>
      <c r="J3587" s="62"/>
      <c r="R3587" s="573"/>
    </row>
    <row r="3588" spans="1:18" s="51" customFormat="1" ht="12.75" hidden="1" customHeight="1">
      <c r="A3588" s="573"/>
      <c r="B3588" s="62"/>
      <c r="C3588" s="62"/>
      <c r="D3588" s="62"/>
      <c r="J3588" s="62"/>
      <c r="R3588" s="573"/>
    </row>
    <row r="3589" spans="1:18" s="51" customFormat="1" ht="12.75" hidden="1" customHeight="1">
      <c r="A3589" s="573"/>
      <c r="B3589" s="62"/>
      <c r="C3589" s="62"/>
      <c r="D3589" s="62"/>
      <c r="J3589" s="62"/>
      <c r="R3589" s="573"/>
    </row>
    <row r="3590" spans="1:18" s="51" customFormat="1" ht="12.75" hidden="1" customHeight="1">
      <c r="A3590" s="573"/>
      <c r="B3590" s="62"/>
      <c r="C3590" s="62"/>
      <c r="D3590" s="62"/>
      <c r="J3590" s="62"/>
      <c r="R3590" s="573"/>
    </row>
    <row r="3591" spans="1:18" s="51" customFormat="1" ht="12.75" hidden="1" customHeight="1">
      <c r="A3591" s="573"/>
      <c r="B3591" s="62"/>
      <c r="C3591" s="62"/>
      <c r="D3591" s="62"/>
      <c r="J3591" s="62"/>
      <c r="R3591" s="573"/>
    </row>
    <row r="3592" spans="1:18" s="51" customFormat="1" ht="12.75" hidden="1" customHeight="1">
      <c r="A3592" s="573"/>
      <c r="B3592" s="62"/>
      <c r="C3592" s="62"/>
      <c r="D3592" s="62"/>
      <c r="J3592" s="62"/>
      <c r="R3592" s="573"/>
    </row>
    <row r="3593" spans="1:18" s="51" customFormat="1" ht="12.75" hidden="1" customHeight="1">
      <c r="A3593" s="573"/>
      <c r="B3593" s="62"/>
      <c r="C3593" s="62"/>
      <c r="D3593" s="62"/>
      <c r="J3593" s="62"/>
      <c r="R3593" s="573"/>
    </row>
    <row r="3594" spans="1:18" s="51" customFormat="1" ht="12.75" hidden="1" customHeight="1">
      <c r="A3594" s="573"/>
      <c r="B3594" s="62"/>
      <c r="C3594" s="62"/>
      <c r="D3594" s="62"/>
      <c r="J3594" s="62"/>
      <c r="R3594" s="573"/>
    </row>
    <row r="3595" spans="1:18" s="51" customFormat="1" ht="12.75" hidden="1" customHeight="1">
      <c r="A3595" s="573"/>
      <c r="B3595" s="62"/>
      <c r="C3595" s="62"/>
      <c r="D3595" s="62"/>
      <c r="J3595" s="62"/>
      <c r="R3595" s="573"/>
    </row>
    <row r="3596" spans="1:18" s="51" customFormat="1" ht="12.75" hidden="1" customHeight="1">
      <c r="A3596" s="573"/>
      <c r="B3596" s="62"/>
      <c r="C3596" s="62"/>
      <c r="D3596" s="62"/>
      <c r="J3596" s="62"/>
      <c r="R3596" s="573"/>
    </row>
    <row r="3597" spans="1:18" s="51" customFormat="1" ht="12.75" hidden="1" customHeight="1">
      <c r="A3597" s="573"/>
      <c r="B3597" s="62"/>
      <c r="C3597" s="62"/>
      <c r="D3597" s="62"/>
      <c r="J3597" s="62"/>
      <c r="R3597" s="573"/>
    </row>
    <row r="3598" spans="1:18" s="51" customFormat="1" ht="12.75" hidden="1" customHeight="1">
      <c r="A3598" s="573"/>
      <c r="B3598" s="62"/>
      <c r="C3598" s="62"/>
      <c r="D3598" s="62"/>
      <c r="J3598" s="62"/>
      <c r="R3598" s="573"/>
    </row>
    <row r="3599" spans="1:18" s="51" customFormat="1" ht="12.75" hidden="1" customHeight="1">
      <c r="A3599" s="573"/>
      <c r="B3599" s="62"/>
      <c r="C3599" s="62"/>
      <c r="D3599" s="62"/>
      <c r="J3599" s="62"/>
      <c r="R3599" s="573"/>
    </row>
    <row r="3600" spans="1:18" s="51" customFormat="1" ht="12.75" hidden="1" customHeight="1">
      <c r="A3600" s="573"/>
      <c r="B3600" s="62"/>
      <c r="C3600" s="62"/>
      <c r="D3600" s="62"/>
      <c r="J3600" s="62"/>
      <c r="R3600" s="573"/>
    </row>
    <row r="3601" spans="1:18" s="51" customFormat="1" ht="12.75" hidden="1" customHeight="1">
      <c r="A3601" s="573"/>
      <c r="B3601" s="62"/>
      <c r="C3601" s="62"/>
      <c r="D3601" s="62"/>
      <c r="J3601" s="62"/>
      <c r="R3601" s="573"/>
    </row>
    <row r="3602" spans="1:18" s="51" customFormat="1" ht="12.75" hidden="1" customHeight="1">
      <c r="A3602" s="573"/>
      <c r="B3602" s="62"/>
      <c r="C3602" s="62"/>
      <c r="D3602" s="62"/>
      <c r="J3602" s="62"/>
      <c r="R3602" s="573"/>
    </row>
    <row r="3603" spans="1:18" s="51" customFormat="1" ht="12.75" hidden="1" customHeight="1">
      <c r="A3603" s="573"/>
      <c r="B3603" s="62"/>
      <c r="C3603" s="62"/>
      <c r="D3603" s="62"/>
      <c r="J3603" s="62"/>
      <c r="R3603" s="573"/>
    </row>
    <row r="3604" spans="1:18" s="51" customFormat="1" ht="12.75" hidden="1" customHeight="1">
      <c r="A3604" s="573"/>
      <c r="B3604" s="62"/>
      <c r="C3604" s="62"/>
      <c r="D3604" s="62"/>
      <c r="J3604" s="62"/>
      <c r="R3604" s="573"/>
    </row>
    <row r="3605" spans="1:18" s="51" customFormat="1" ht="12.75" hidden="1" customHeight="1">
      <c r="A3605" s="573"/>
      <c r="B3605" s="62"/>
      <c r="C3605" s="62"/>
      <c r="D3605" s="62"/>
      <c r="J3605" s="62"/>
      <c r="R3605" s="573"/>
    </row>
    <row r="3606" spans="1:18" s="51" customFormat="1" ht="12.75" hidden="1" customHeight="1">
      <c r="A3606" s="573"/>
      <c r="B3606" s="62"/>
      <c r="C3606" s="62"/>
      <c r="D3606" s="62"/>
      <c r="J3606" s="62"/>
      <c r="R3606" s="573"/>
    </row>
    <row r="3607" spans="1:18" s="51" customFormat="1" ht="12.75" hidden="1" customHeight="1">
      <c r="A3607" s="573"/>
      <c r="B3607" s="62"/>
      <c r="C3607" s="62"/>
      <c r="D3607" s="62"/>
      <c r="J3607" s="62"/>
      <c r="R3607" s="573"/>
    </row>
    <row r="3608" spans="1:18" s="51" customFormat="1" ht="12.75" hidden="1" customHeight="1">
      <c r="A3608" s="573"/>
      <c r="B3608" s="62"/>
      <c r="C3608" s="62"/>
      <c r="D3608" s="62"/>
      <c r="J3608" s="62"/>
      <c r="R3608" s="573"/>
    </row>
    <row r="3609" spans="1:18" s="51" customFormat="1" ht="12.75" hidden="1" customHeight="1">
      <c r="A3609" s="573"/>
      <c r="B3609" s="62"/>
      <c r="C3609" s="62"/>
      <c r="D3609" s="62"/>
      <c r="J3609" s="62"/>
      <c r="R3609" s="573"/>
    </row>
    <row r="3610" spans="1:18" s="51" customFormat="1" ht="12.75" hidden="1" customHeight="1">
      <c r="A3610" s="573"/>
      <c r="B3610" s="62"/>
      <c r="C3610" s="62"/>
      <c r="D3610" s="62"/>
      <c r="J3610" s="62"/>
      <c r="R3610" s="573"/>
    </row>
    <row r="3611" spans="1:18" s="51" customFormat="1" ht="12.75" hidden="1" customHeight="1">
      <c r="A3611" s="573"/>
      <c r="B3611" s="62"/>
      <c r="C3611" s="62"/>
      <c r="D3611" s="62"/>
      <c r="J3611" s="62"/>
      <c r="R3611" s="573"/>
    </row>
    <row r="3612" spans="1:18" s="51" customFormat="1" ht="12.75" hidden="1" customHeight="1">
      <c r="A3612" s="573"/>
      <c r="B3612" s="62"/>
      <c r="C3612" s="62"/>
      <c r="D3612" s="62"/>
      <c r="J3612" s="62"/>
      <c r="R3612" s="573"/>
    </row>
    <row r="3613" spans="1:18" s="51" customFormat="1" ht="12.75" hidden="1" customHeight="1">
      <c r="A3613" s="573"/>
      <c r="B3613" s="62"/>
      <c r="C3613" s="62"/>
      <c r="D3613" s="62"/>
      <c r="J3613" s="62"/>
      <c r="R3613" s="573"/>
    </row>
    <row r="3614" spans="1:18" s="51" customFormat="1" ht="12.75" hidden="1" customHeight="1">
      <c r="A3614" s="573"/>
      <c r="B3614" s="62"/>
      <c r="C3614" s="62"/>
      <c r="D3614" s="62"/>
      <c r="J3614" s="62"/>
      <c r="R3614" s="573"/>
    </row>
    <row r="3615" spans="1:18" s="51" customFormat="1" ht="12.75" hidden="1" customHeight="1">
      <c r="A3615" s="573"/>
      <c r="B3615" s="62"/>
      <c r="C3615" s="62"/>
      <c r="D3615" s="62"/>
      <c r="J3615" s="62"/>
      <c r="R3615" s="573"/>
    </row>
    <row r="3616" spans="1:18" s="51" customFormat="1" ht="12.75" hidden="1" customHeight="1">
      <c r="A3616" s="573"/>
      <c r="B3616" s="62"/>
      <c r="C3616" s="62"/>
      <c r="D3616" s="62"/>
      <c r="J3616" s="62"/>
      <c r="R3616" s="573"/>
    </row>
    <row r="3617" spans="1:18" s="51" customFormat="1" ht="12.75" hidden="1" customHeight="1">
      <c r="A3617" s="573"/>
      <c r="B3617" s="62"/>
      <c r="C3617" s="62"/>
      <c r="D3617" s="62"/>
      <c r="J3617" s="62"/>
      <c r="R3617" s="573"/>
    </row>
    <row r="3618" spans="1:18" s="51" customFormat="1" ht="12.75" hidden="1" customHeight="1">
      <c r="A3618" s="573"/>
      <c r="B3618" s="62"/>
      <c r="C3618" s="62"/>
      <c r="D3618" s="62"/>
      <c r="J3618" s="62"/>
      <c r="R3618" s="573"/>
    </row>
    <row r="3619" spans="1:18" s="51" customFormat="1" ht="12.75" hidden="1" customHeight="1">
      <c r="A3619" s="573"/>
      <c r="B3619" s="62"/>
      <c r="C3619" s="62"/>
      <c r="D3619" s="62"/>
      <c r="J3619" s="62"/>
      <c r="R3619" s="573"/>
    </row>
    <row r="3620" spans="1:18" s="51" customFormat="1" ht="12.75" hidden="1" customHeight="1">
      <c r="A3620" s="573"/>
      <c r="B3620" s="62"/>
      <c r="C3620" s="62"/>
      <c r="D3620" s="62"/>
      <c r="J3620" s="62"/>
      <c r="R3620" s="573"/>
    </row>
    <row r="3621" spans="1:18" s="51" customFormat="1" ht="12.75" hidden="1" customHeight="1">
      <c r="A3621" s="573"/>
      <c r="B3621" s="62"/>
      <c r="C3621" s="62"/>
      <c r="D3621" s="62"/>
      <c r="J3621" s="62"/>
      <c r="R3621" s="573"/>
    </row>
    <row r="3622" spans="1:18" s="51" customFormat="1" ht="12.75" hidden="1" customHeight="1">
      <c r="A3622" s="573"/>
      <c r="B3622" s="62"/>
      <c r="C3622" s="62"/>
      <c r="D3622" s="62"/>
      <c r="J3622" s="62"/>
      <c r="R3622" s="573"/>
    </row>
    <row r="3623" spans="1:18" s="51" customFormat="1" ht="12.75" hidden="1" customHeight="1">
      <c r="A3623" s="573"/>
      <c r="B3623" s="62"/>
      <c r="C3623" s="62"/>
      <c r="D3623" s="62"/>
      <c r="J3623" s="62"/>
      <c r="R3623" s="573"/>
    </row>
    <row r="3624" spans="1:18" s="51" customFormat="1" ht="12.75" hidden="1" customHeight="1">
      <c r="A3624" s="573"/>
      <c r="B3624" s="62"/>
      <c r="C3624" s="62"/>
      <c r="D3624" s="62"/>
      <c r="J3624" s="62"/>
      <c r="R3624" s="573"/>
    </row>
    <row r="3625" spans="1:18" s="51" customFormat="1" ht="12.75" hidden="1" customHeight="1">
      <c r="A3625" s="573"/>
      <c r="B3625" s="62"/>
      <c r="C3625" s="62"/>
      <c r="D3625" s="62"/>
      <c r="J3625" s="62"/>
      <c r="R3625" s="573"/>
    </row>
    <row r="3626" spans="1:18" s="51" customFormat="1" ht="12.75" hidden="1" customHeight="1">
      <c r="A3626" s="573"/>
      <c r="B3626" s="62"/>
      <c r="C3626" s="62"/>
      <c r="D3626" s="62"/>
      <c r="J3626" s="62"/>
      <c r="R3626" s="573"/>
    </row>
    <row r="3627" spans="1:18" s="51" customFormat="1" ht="12.75" hidden="1" customHeight="1">
      <c r="A3627" s="573"/>
      <c r="B3627" s="62"/>
      <c r="C3627" s="62"/>
      <c r="D3627" s="62"/>
      <c r="J3627" s="62"/>
      <c r="R3627" s="573"/>
    </row>
    <row r="3628" spans="1:18" s="51" customFormat="1" ht="12.75" hidden="1" customHeight="1">
      <c r="A3628" s="573"/>
      <c r="B3628" s="62"/>
      <c r="C3628" s="62"/>
      <c r="D3628" s="62"/>
      <c r="J3628" s="62"/>
      <c r="R3628" s="573"/>
    </row>
    <row r="3629" spans="1:18" s="51" customFormat="1" ht="12.75" hidden="1" customHeight="1">
      <c r="A3629" s="573"/>
      <c r="B3629" s="62"/>
      <c r="C3629" s="62"/>
      <c r="D3629" s="62"/>
      <c r="J3629" s="62"/>
      <c r="R3629" s="573"/>
    </row>
    <row r="3630" spans="1:18" s="51" customFormat="1" ht="12.75" hidden="1" customHeight="1">
      <c r="A3630" s="573"/>
      <c r="B3630" s="62"/>
      <c r="C3630" s="62"/>
      <c r="D3630" s="62"/>
      <c r="J3630" s="62"/>
      <c r="R3630" s="573"/>
    </row>
    <row r="3631" spans="1:18" s="51" customFormat="1" ht="12.75" hidden="1" customHeight="1">
      <c r="A3631" s="573"/>
      <c r="B3631" s="62"/>
      <c r="C3631" s="62"/>
      <c r="D3631" s="62"/>
      <c r="J3631" s="62"/>
      <c r="R3631" s="573"/>
    </row>
    <row r="3632" spans="1:18" s="51" customFormat="1" ht="12.75" hidden="1" customHeight="1">
      <c r="A3632" s="573"/>
      <c r="B3632" s="62"/>
      <c r="C3632" s="62"/>
      <c r="D3632" s="62"/>
      <c r="J3632" s="62"/>
      <c r="R3632" s="573"/>
    </row>
    <row r="3633" spans="1:18" s="51" customFormat="1" ht="12.75" hidden="1" customHeight="1">
      <c r="A3633" s="573"/>
      <c r="B3633" s="62"/>
      <c r="C3633" s="62"/>
      <c r="D3633" s="62"/>
      <c r="J3633" s="62"/>
      <c r="R3633" s="573"/>
    </row>
    <row r="3634" spans="1:18" s="51" customFormat="1" ht="12.75" hidden="1" customHeight="1">
      <c r="A3634" s="573"/>
      <c r="B3634" s="62"/>
      <c r="C3634" s="62"/>
      <c r="D3634" s="62"/>
      <c r="J3634" s="62"/>
      <c r="R3634" s="573"/>
    </row>
    <row r="3635" spans="1:18" s="51" customFormat="1" ht="12.75" hidden="1" customHeight="1">
      <c r="A3635" s="573"/>
      <c r="B3635" s="62"/>
      <c r="C3635" s="62"/>
      <c r="D3635" s="62"/>
      <c r="J3635" s="62"/>
      <c r="R3635" s="573"/>
    </row>
    <row r="3636" spans="1:18" s="51" customFormat="1" ht="12.75" hidden="1" customHeight="1">
      <c r="A3636" s="573"/>
      <c r="B3636" s="62"/>
      <c r="C3636" s="62"/>
      <c r="D3636" s="62"/>
      <c r="J3636" s="62"/>
      <c r="R3636" s="573"/>
    </row>
    <row r="3637" spans="1:18" s="51" customFormat="1" ht="12.75" hidden="1" customHeight="1">
      <c r="A3637" s="573"/>
      <c r="B3637" s="62"/>
      <c r="C3637" s="62"/>
      <c r="D3637" s="62"/>
      <c r="J3637" s="62"/>
      <c r="R3637" s="573"/>
    </row>
    <row r="3638" spans="1:18" s="51" customFormat="1" ht="12.75" hidden="1" customHeight="1">
      <c r="A3638" s="573"/>
      <c r="B3638" s="62"/>
      <c r="C3638" s="62"/>
      <c r="D3638" s="62"/>
      <c r="J3638" s="62"/>
      <c r="R3638" s="573"/>
    </row>
    <row r="3639" spans="1:18" s="51" customFormat="1" ht="12.75" hidden="1" customHeight="1">
      <c r="A3639" s="573"/>
      <c r="B3639" s="62"/>
      <c r="C3639" s="62"/>
      <c r="D3639" s="62"/>
      <c r="J3639" s="62"/>
      <c r="R3639" s="573"/>
    </row>
    <row r="3640" spans="1:18" s="51" customFormat="1" ht="12.75" hidden="1" customHeight="1">
      <c r="A3640" s="573"/>
      <c r="B3640" s="62"/>
      <c r="C3640" s="62"/>
      <c r="D3640" s="62"/>
      <c r="J3640" s="62"/>
      <c r="R3640" s="573"/>
    </row>
    <row r="3641" spans="1:18" s="51" customFormat="1" ht="12.75" hidden="1" customHeight="1">
      <c r="A3641" s="573"/>
      <c r="B3641" s="62"/>
      <c r="C3641" s="62"/>
      <c r="D3641" s="62"/>
      <c r="J3641" s="62"/>
      <c r="R3641" s="573"/>
    </row>
    <row r="3642" spans="1:18" s="51" customFormat="1" ht="12.75" hidden="1" customHeight="1">
      <c r="A3642" s="573"/>
      <c r="B3642" s="62"/>
      <c r="C3642" s="62"/>
      <c r="D3642" s="62"/>
      <c r="J3642" s="62"/>
      <c r="R3642" s="573"/>
    </row>
    <row r="3643" spans="1:18" s="51" customFormat="1" ht="12.75" hidden="1" customHeight="1">
      <c r="A3643" s="573"/>
      <c r="B3643" s="62"/>
      <c r="C3643" s="62"/>
      <c r="D3643" s="62"/>
      <c r="J3643" s="62"/>
      <c r="R3643" s="573"/>
    </row>
    <row r="3644" spans="1:18" s="51" customFormat="1" ht="12.75" hidden="1" customHeight="1">
      <c r="A3644" s="573"/>
      <c r="B3644" s="62"/>
      <c r="C3644" s="62"/>
      <c r="D3644" s="62"/>
      <c r="J3644" s="62"/>
      <c r="R3644" s="573"/>
    </row>
    <row r="3645" spans="1:18" s="51" customFormat="1" ht="12.75" hidden="1" customHeight="1">
      <c r="A3645" s="573"/>
      <c r="B3645" s="62"/>
      <c r="C3645" s="62"/>
      <c r="D3645" s="62"/>
      <c r="J3645" s="62"/>
      <c r="R3645" s="573"/>
    </row>
    <row r="3646" spans="1:18" s="51" customFormat="1" ht="12.75" hidden="1" customHeight="1">
      <c r="A3646" s="573"/>
      <c r="B3646" s="62"/>
      <c r="C3646" s="62"/>
      <c r="D3646" s="62"/>
      <c r="J3646" s="62"/>
      <c r="R3646" s="573"/>
    </row>
    <row r="3647" spans="1:18" s="51" customFormat="1" ht="12.75" hidden="1" customHeight="1">
      <c r="A3647" s="573"/>
      <c r="B3647" s="62"/>
      <c r="C3647" s="62"/>
      <c r="D3647" s="62"/>
      <c r="J3647" s="62"/>
      <c r="R3647" s="573"/>
    </row>
    <row r="3648" spans="1:18" s="51" customFormat="1" ht="12.75" hidden="1" customHeight="1">
      <c r="A3648" s="573"/>
      <c r="B3648" s="62"/>
      <c r="C3648" s="62"/>
      <c r="D3648" s="62"/>
      <c r="J3648" s="62"/>
      <c r="R3648" s="573"/>
    </row>
    <row r="3649" spans="1:18" s="51" customFormat="1" ht="12.75" hidden="1" customHeight="1">
      <c r="A3649" s="573"/>
      <c r="B3649" s="62"/>
      <c r="C3649" s="62"/>
      <c r="D3649" s="62"/>
      <c r="J3649" s="62"/>
      <c r="R3649" s="573"/>
    </row>
    <row r="3650" spans="1:18" s="51" customFormat="1" ht="12.75" hidden="1" customHeight="1">
      <c r="A3650" s="573"/>
      <c r="B3650" s="62"/>
      <c r="C3650" s="62"/>
      <c r="D3650" s="62"/>
      <c r="J3650" s="62"/>
      <c r="R3650" s="573"/>
    </row>
    <row r="3651" spans="1:18" s="51" customFormat="1" ht="12.75" hidden="1" customHeight="1">
      <c r="A3651" s="573"/>
      <c r="B3651" s="62"/>
      <c r="C3651" s="62"/>
      <c r="D3651" s="62"/>
      <c r="J3651" s="62"/>
      <c r="R3651" s="573"/>
    </row>
    <row r="3652" spans="1:18" s="51" customFormat="1" ht="12.75" hidden="1" customHeight="1">
      <c r="A3652" s="573"/>
      <c r="B3652" s="62"/>
      <c r="C3652" s="62"/>
      <c r="D3652" s="62"/>
      <c r="J3652" s="62"/>
      <c r="R3652" s="573"/>
    </row>
    <row r="3653" spans="1:18" s="51" customFormat="1" ht="12.75" hidden="1" customHeight="1">
      <c r="A3653" s="573"/>
      <c r="B3653" s="62"/>
      <c r="C3653" s="62"/>
      <c r="D3653" s="62"/>
      <c r="J3653" s="62"/>
      <c r="R3653" s="573"/>
    </row>
    <row r="3654" spans="1:18" s="51" customFormat="1" ht="12.75" hidden="1" customHeight="1">
      <c r="A3654" s="573"/>
      <c r="B3654" s="62"/>
      <c r="C3654" s="62"/>
      <c r="D3654" s="62"/>
      <c r="J3654" s="62"/>
      <c r="R3654" s="573"/>
    </row>
    <row r="3655" spans="1:18" s="51" customFormat="1" ht="12.75" hidden="1" customHeight="1">
      <c r="A3655" s="573"/>
      <c r="B3655" s="62"/>
      <c r="C3655" s="62"/>
      <c r="D3655" s="62"/>
      <c r="J3655" s="62"/>
      <c r="R3655" s="573"/>
    </row>
    <row r="3656" spans="1:18" s="51" customFormat="1" ht="12.75" hidden="1" customHeight="1">
      <c r="A3656" s="573"/>
      <c r="B3656" s="62"/>
      <c r="C3656" s="62"/>
      <c r="D3656" s="62"/>
      <c r="J3656" s="62"/>
      <c r="R3656" s="573"/>
    </row>
    <row r="3657" spans="1:18" s="51" customFormat="1" ht="12.75" hidden="1" customHeight="1">
      <c r="A3657" s="573"/>
      <c r="B3657" s="62"/>
      <c r="C3657" s="62"/>
      <c r="D3657" s="62"/>
      <c r="J3657" s="62"/>
      <c r="R3657" s="573"/>
    </row>
    <row r="3658" spans="1:18" s="51" customFormat="1" ht="12.75" hidden="1" customHeight="1">
      <c r="A3658" s="573"/>
      <c r="B3658" s="62"/>
      <c r="C3658" s="62"/>
      <c r="D3658" s="62"/>
      <c r="J3658" s="62"/>
      <c r="R3658" s="573"/>
    </row>
    <row r="3659" spans="1:18" s="51" customFormat="1" ht="12.75" hidden="1" customHeight="1">
      <c r="A3659" s="573"/>
      <c r="B3659" s="62"/>
      <c r="C3659" s="62"/>
      <c r="D3659" s="62"/>
      <c r="J3659" s="62"/>
      <c r="R3659" s="573"/>
    </row>
    <row r="3660" spans="1:18" s="51" customFormat="1" ht="12.75" hidden="1" customHeight="1">
      <c r="A3660" s="573"/>
      <c r="B3660" s="62"/>
      <c r="C3660" s="62"/>
      <c r="D3660" s="62"/>
      <c r="J3660" s="62"/>
      <c r="R3660" s="573"/>
    </row>
    <row r="3661" spans="1:18" s="51" customFormat="1" ht="12.75" hidden="1" customHeight="1">
      <c r="A3661" s="573"/>
      <c r="B3661" s="62"/>
      <c r="C3661" s="62"/>
      <c r="D3661" s="62"/>
      <c r="J3661" s="62"/>
      <c r="R3661" s="573"/>
    </row>
    <row r="3662" spans="1:18" s="51" customFormat="1" ht="12.75" hidden="1" customHeight="1">
      <c r="A3662" s="573"/>
      <c r="B3662" s="62"/>
      <c r="C3662" s="62"/>
      <c r="D3662" s="62"/>
      <c r="J3662" s="62"/>
      <c r="R3662" s="573"/>
    </row>
    <row r="3663" spans="1:18" s="51" customFormat="1" ht="12.75" hidden="1" customHeight="1">
      <c r="A3663" s="573"/>
      <c r="B3663" s="62"/>
      <c r="C3663" s="62"/>
      <c r="D3663" s="62"/>
      <c r="J3663" s="62"/>
      <c r="R3663" s="573"/>
    </row>
    <row r="3664" spans="1:18" s="51" customFormat="1" ht="12.75" hidden="1" customHeight="1">
      <c r="A3664" s="573"/>
      <c r="B3664" s="62"/>
      <c r="C3664" s="62"/>
      <c r="D3664" s="62"/>
      <c r="J3664" s="62"/>
      <c r="R3664" s="573"/>
    </row>
    <row r="3665" spans="1:18" s="51" customFormat="1" ht="12.75" hidden="1" customHeight="1">
      <c r="A3665" s="573"/>
      <c r="B3665" s="62"/>
      <c r="C3665" s="62"/>
      <c r="D3665" s="62"/>
      <c r="J3665" s="62"/>
      <c r="R3665" s="573"/>
    </row>
    <row r="3666" spans="1:18" s="51" customFormat="1" ht="12.75" hidden="1" customHeight="1">
      <c r="A3666" s="573"/>
      <c r="B3666" s="62"/>
      <c r="C3666" s="62"/>
      <c r="D3666" s="62"/>
      <c r="J3666" s="62"/>
      <c r="R3666" s="573"/>
    </row>
    <row r="3667" spans="1:18" s="51" customFormat="1" ht="12.75" hidden="1" customHeight="1">
      <c r="A3667" s="573"/>
      <c r="B3667" s="62"/>
      <c r="C3667" s="62"/>
      <c r="D3667" s="62"/>
      <c r="J3667" s="62"/>
      <c r="R3667" s="573"/>
    </row>
    <row r="3668" spans="1:18" s="51" customFormat="1" ht="12.75" hidden="1" customHeight="1">
      <c r="A3668" s="573"/>
      <c r="B3668" s="62"/>
      <c r="C3668" s="62"/>
      <c r="D3668" s="62"/>
      <c r="J3668" s="62"/>
      <c r="R3668" s="573"/>
    </row>
    <row r="3669" spans="1:18" s="51" customFormat="1" ht="12.75" hidden="1" customHeight="1">
      <c r="A3669" s="573"/>
      <c r="B3669" s="62"/>
      <c r="C3669" s="62"/>
      <c r="D3669" s="62"/>
      <c r="J3669" s="62"/>
      <c r="R3669" s="573"/>
    </row>
    <row r="3670" spans="1:18" s="51" customFormat="1" ht="12.75" hidden="1" customHeight="1">
      <c r="A3670" s="573"/>
      <c r="B3670" s="62"/>
      <c r="C3670" s="62"/>
      <c r="D3670" s="62"/>
      <c r="J3670" s="62"/>
      <c r="R3670" s="573"/>
    </row>
    <row r="3671" spans="1:18" s="51" customFormat="1" ht="12.75" hidden="1" customHeight="1">
      <c r="A3671" s="573"/>
      <c r="B3671" s="62"/>
      <c r="C3671" s="62"/>
      <c r="D3671" s="62"/>
      <c r="J3671" s="62"/>
      <c r="R3671" s="573"/>
    </row>
    <row r="3672" spans="1:18" s="51" customFormat="1" ht="12.75" hidden="1" customHeight="1">
      <c r="A3672" s="573"/>
      <c r="B3672" s="62"/>
      <c r="C3672" s="62"/>
      <c r="D3672" s="62"/>
      <c r="J3672" s="62"/>
      <c r="R3672" s="573"/>
    </row>
    <row r="3673" spans="1:18" s="51" customFormat="1" ht="12.75" hidden="1" customHeight="1">
      <c r="A3673" s="573"/>
      <c r="B3673" s="62"/>
      <c r="C3673" s="62"/>
      <c r="D3673" s="62"/>
      <c r="J3673" s="62"/>
      <c r="R3673" s="573"/>
    </row>
    <row r="3674" spans="1:18" s="51" customFormat="1" ht="12.75" hidden="1" customHeight="1">
      <c r="A3674" s="573"/>
      <c r="B3674" s="62"/>
      <c r="C3674" s="62"/>
      <c r="D3674" s="62"/>
      <c r="J3674" s="62"/>
      <c r="R3674" s="573"/>
    </row>
    <row r="3675" spans="1:18" s="51" customFormat="1" ht="12.75" hidden="1" customHeight="1">
      <c r="A3675" s="573"/>
      <c r="B3675" s="62"/>
      <c r="C3675" s="62"/>
      <c r="D3675" s="62"/>
      <c r="J3675" s="62"/>
      <c r="R3675" s="573"/>
    </row>
    <row r="3676" spans="1:18" s="51" customFormat="1" ht="12.75" hidden="1" customHeight="1">
      <c r="A3676" s="573"/>
      <c r="B3676" s="62"/>
      <c r="C3676" s="62"/>
      <c r="D3676" s="62"/>
      <c r="J3676" s="62"/>
      <c r="R3676" s="573"/>
    </row>
    <row r="3677" spans="1:18" s="51" customFormat="1" ht="12.75" hidden="1" customHeight="1">
      <c r="A3677" s="573"/>
      <c r="B3677" s="62"/>
      <c r="C3677" s="62"/>
      <c r="D3677" s="62"/>
      <c r="J3677" s="62"/>
      <c r="R3677" s="573"/>
    </row>
    <row r="3678" spans="1:18" s="51" customFormat="1" ht="12.75" hidden="1" customHeight="1">
      <c r="A3678" s="573"/>
      <c r="B3678" s="62"/>
      <c r="C3678" s="62"/>
      <c r="D3678" s="62"/>
      <c r="J3678" s="62"/>
      <c r="R3678" s="573"/>
    </row>
    <row r="3679" spans="1:18" s="51" customFormat="1" ht="12.75" hidden="1" customHeight="1">
      <c r="A3679" s="573"/>
      <c r="B3679" s="62"/>
      <c r="C3679" s="62"/>
      <c r="D3679" s="62"/>
      <c r="J3679" s="62"/>
      <c r="R3679" s="573"/>
    </row>
    <row r="3680" spans="1:18" s="51" customFormat="1" ht="12.75" hidden="1" customHeight="1">
      <c r="A3680" s="573"/>
      <c r="B3680" s="62"/>
      <c r="C3680" s="62"/>
      <c r="D3680" s="62"/>
      <c r="J3680" s="62"/>
      <c r="R3680" s="573"/>
    </row>
    <row r="3681" spans="1:18" s="51" customFormat="1" ht="12.75" hidden="1" customHeight="1">
      <c r="A3681" s="573"/>
      <c r="B3681" s="62"/>
      <c r="C3681" s="62"/>
      <c r="D3681" s="62"/>
      <c r="J3681" s="62"/>
      <c r="R3681" s="573"/>
    </row>
    <row r="3682" spans="1:18" s="51" customFormat="1" ht="12.75" hidden="1" customHeight="1">
      <c r="A3682" s="573"/>
      <c r="B3682" s="62"/>
      <c r="C3682" s="62"/>
      <c r="D3682" s="62"/>
      <c r="J3682" s="62"/>
      <c r="R3682" s="573"/>
    </row>
    <row r="3683" spans="1:18" s="51" customFormat="1" ht="12.75" hidden="1" customHeight="1">
      <c r="A3683" s="573"/>
      <c r="B3683" s="62"/>
      <c r="C3683" s="62"/>
      <c r="D3683" s="62"/>
      <c r="J3683" s="62"/>
      <c r="R3683" s="573"/>
    </row>
    <row r="3684" spans="1:18" s="51" customFormat="1" ht="12.75" hidden="1" customHeight="1">
      <c r="A3684" s="573"/>
      <c r="B3684" s="62"/>
      <c r="C3684" s="62"/>
      <c r="D3684" s="62"/>
      <c r="J3684" s="62"/>
      <c r="R3684" s="573"/>
    </row>
    <row r="3685" spans="1:18" s="51" customFormat="1" ht="12.75" hidden="1" customHeight="1">
      <c r="A3685" s="573"/>
      <c r="B3685" s="62"/>
      <c r="C3685" s="62"/>
      <c r="D3685" s="62"/>
      <c r="J3685" s="62"/>
      <c r="R3685" s="573"/>
    </row>
    <row r="3686" spans="1:18" s="51" customFormat="1" ht="12.75" hidden="1" customHeight="1">
      <c r="A3686" s="573"/>
      <c r="B3686" s="62"/>
      <c r="C3686" s="62"/>
      <c r="D3686" s="62"/>
      <c r="J3686" s="62"/>
      <c r="R3686" s="573"/>
    </row>
    <row r="3687" spans="1:18" s="51" customFormat="1" ht="12.75" hidden="1" customHeight="1">
      <c r="A3687" s="573"/>
      <c r="B3687" s="62"/>
      <c r="C3687" s="62"/>
      <c r="D3687" s="62"/>
      <c r="J3687" s="62"/>
      <c r="R3687" s="573"/>
    </row>
    <row r="3688" spans="1:18" s="51" customFormat="1" ht="12.75" hidden="1" customHeight="1">
      <c r="A3688" s="573"/>
      <c r="B3688" s="62"/>
      <c r="C3688" s="62"/>
      <c r="D3688" s="62"/>
      <c r="J3688" s="62"/>
      <c r="R3688" s="573"/>
    </row>
    <row r="3689" spans="1:18" s="51" customFormat="1" ht="12.75" hidden="1" customHeight="1">
      <c r="A3689" s="573"/>
      <c r="B3689" s="62"/>
      <c r="C3689" s="62"/>
      <c r="D3689" s="62"/>
      <c r="J3689" s="62"/>
      <c r="R3689" s="573"/>
    </row>
    <row r="3690" spans="1:18" s="51" customFormat="1" ht="12.75" hidden="1" customHeight="1">
      <c r="A3690" s="573"/>
      <c r="B3690" s="62"/>
      <c r="C3690" s="62"/>
      <c r="D3690" s="62"/>
      <c r="J3690" s="62"/>
      <c r="R3690" s="573"/>
    </row>
    <row r="3691" spans="1:18" s="51" customFormat="1" ht="12.75" hidden="1" customHeight="1">
      <c r="A3691" s="573"/>
      <c r="B3691" s="62"/>
      <c r="C3691" s="62"/>
      <c r="D3691" s="62"/>
      <c r="J3691" s="62"/>
      <c r="R3691" s="573"/>
    </row>
    <row r="3692" spans="1:18" s="51" customFormat="1" ht="12.75" hidden="1" customHeight="1">
      <c r="A3692" s="573"/>
      <c r="B3692" s="62"/>
      <c r="C3692" s="62"/>
      <c r="D3692" s="62"/>
      <c r="J3692" s="62"/>
      <c r="R3692" s="573"/>
    </row>
    <row r="3693" spans="1:18" s="51" customFormat="1" ht="12.75" hidden="1" customHeight="1">
      <c r="A3693" s="573"/>
      <c r="B3693" s="62"/>
      <c r="C3693" s="62"/>
      <c r="D3693" s="62"/>
      <c r="J3693" s="62"/>
      <c r="R3693" s="573"/>
    </row>
    <row r="3694" spans="1:18" s="51" customFormat="1" ht="12.75" hidden="1" customHeight="1">
      <c r="A3694" s="573"/>
      <c r="B3694" s="62"/>
      <c r="C3694" s="62"/>
      <c r="D3694" s="62"/>
      <c r="J3694" s="62"/>
      <c r="R3694" s="573"/>
    </row>
    <row r="3695" spans="1:18" s="51" customFormat="1" ht="12.75" hidden="1" customHeight="1">
      <c r="A3695" s="573"/>
      <c r="B3695" s="62"/>
      <c r="C3695" s="62"/>
      <c r="D3695" s="62"/>
      <c r="J3695" s="62"/>
      <c r="R3695" s="573"/>
    </row>
    <row r="3696" spans="1:18" s="51" customFormat="1" ht="12.75" hidden="1" customHeight="1">
      <c r="A3696" s="573"/>
      <c r="B3696" s="62"/>
      <c r="C3696" s="62"/>
      <c r="D3696" s="62"/>
      <c r="J3696" s="62"/>
      <c r="R3696" s="573"/>
    </row>
    <row r="3697" spans="1:18" s="51" customFormat="1" ht="12.75" hidden="1" customHeight="1">
      <c r="A3697" s="573"/>
      <c r="B3697" s="62"/>
      <c r="C3697" s="62"/>
      <c r="D3697" s="62"/>
      <c r="J3697" s="62"/>
      <c r="R3697" s="573"/>
    </row>
    <row r="3698" spans="1:18" s="51" customFormat="1" ht="12.75" hidden="1" customHeight="1">
      <c r="A3698" s="573"/>
      <c r="B3698" s="62"/>
      <c r="C3698" s="62"/>
      <c r="D3698" s="62"/>
      <c r="J3698" s="62"/>
      <c r="R3698" s="573"/>
    </row>
    <row r="3699" spans="1:18" s="51" customFormat="1" ht="12.75" hidden="1" customHeight="1">
      <c r="A3699" s="573"/>
      <c r="B3699" s="62"/>
      <c r="C3699" s="62"/>
      <c r="D3699" s="62"/>
      <c r="J3699" s="62"/>
      <c r="R3699" s="573"/>
    </row>
    <row r="3700" spans="1:18" s="51" customFormat="1" ht="12.75" hidden="1" customHeight="1">
      <c r="A3700" s="573"/>
      <c r="B3700" s="62"/>
      <c r="C3700" s="62"/>
      <c r="D3700" s="62"/>
      <c r="J3700" s="62"/>
      <c r="R3700" s="573"/>
    </row>
    <row r="3701" spans="1:18" s="51" customFormat="1" ht="12.75" hidden="1" customHeight="1">
      <c r="A3701" s="573"/>
      <c r="B3701" s="62"/>
      <c r="C3701" s="62"/>
      <c r="D3701" s="62"/>
      <c r="J3701" s="62"/>
      <c r="R3701" s="573"/>
    </row>
    <row r="3702" spans="1:18" s="51" customFormat="1" ht="12.75" hidden="1" customHeight="1">
      <c r="A3702" s="573"/>
      <c r="B3702" s="62"/>
      <c r="C3702" s="62"/>
      <c r="D3702" s="62"/>
      <c r="J3702" s="62"/>
      <c r="R3702" s="573"/>
    </row>
    <row r="3703" spans="1:18" s="51" customFormat="1" ht="12.75" hidden="1" customHeight="1">
      <c r="A3703" s="573"/>
      <c r="B3703" s="62"/>
      <c r="C3703" s="62"/>
      <c r="D3703" s="62"/>
      <c r="J3703" s="62"/>
      <c r="R3703" s="573"/>
    </row>
    <row r="3704" spans="1:18" s="51" customFormat="1" ht="12.75" hidden="1" customHeight="1">
      <c r="A3704" s="573"/>
      <c r="B3704" s="62"/>
      <c r="C3704" s="62"/>
      <c r="D3704" s="62"/>
      <c r="J3704" s="62"/>
      <c r="R3704" s="573"/>
    </row>
    <row r="3705" spans="1:18" s="51" customFormat="1" ht="12.75" hidden="1" customHeight="1">
      <c r="A3705" s="573"/>
      <c r="B3705" s="62"/>
      <c r="C3705" s="62"/>
      <c r="D3705" s="62"/>
      <c r="J3705" s="62"/>
      <c r="R3705" s="573"/>
    </row>
    <row r="3706" spans="1:18" s="51" customFormat="1" ht="12.75" hidden="1" customHeight="1">
      <c r="A3706" s="573"/>
      <c r="B3706" s="62"/>
      <c r="C3706" s="62"/>
      <c r="D3706" s="62"/>
      <c r="J3706" s="62"/>
      <c r="R3706" s="573"/>
    </row>
    <row r="3707" spans="1:18" s="51" customFormat="1" ht="12.75" hidden="1" customHeight="1">
      <c r="A3707" s="573"/>
      <c r="B3707" s="62"/>
      <c r="C3707" s="62"/>
      <c r="D3707" s="62"/>
      <c r="J3707" s="62"/>
      <c r="R3707" s="573"/>
    </row>
    <row r="3708" spans="1:18" s="51" customFormat="1" ht="12.75" hidden="1" customHeight="1">
      <c r="A3708" s="573"/>
      <c r="B3708" s="62"/>
      <c r="C3708" s="62"/>
      <c r="D3708" s="62"/>
      <c r="J3708" s="62"/>
      <c r="R3708" s="573"/>
    </row>
    <row r="3709" spans="1:18" s="51" customFormat="1" ht="12.75" hidden="1" customHeight="1">
      <c r="A3709" s="573"/>
      <c r="B3709" s="62"/>
      <c r="C3709" s="62"/>
      <c r="D3709" s="62"/>
      <c r="J3709" s="62"/>
      <c r="R3709" s="573"/>
    </row>
    <row r="3710" spans="1:18" s="51" customFormat="1" ht="12.75" hidden="1" customHeight="1">
      <c r="A3710" s="573"/>
      <c r="B3710" s="62"/>
      <c r="C3710" s="62"/>
      <c r="D3710" s="62"/>
      <c r="J3710" s="62"/>
      <c r="R3710" s="573"/>
    </row>
    <row r="3711" spans="1:18" s="51" customFormat="1" ht="12.75" hidden="1" customHeight="1">
      <c r="A3711" s="573"/>
      <c r="B3711" s="62"/>
      <c r="C3711" s="62"/>
      <c r="D3711" s="62"/>
      <c r="J3711" s="62"/>
      <c r="R3711" s="573"/>
    </row>
    <row r="3712" spans="1:18" s="51" customFormat="1" ht="12.75" hidden="1" customHeight="1">
      <c r="A3712" s="573"/>
      <c r="B3712" s="62"/>
      <c r="C3712" s="62"/>
      <c r="D3712" s="62"/>
      <c r="J3712" s="62"/>
      <c r="R3712" s="573"/>
    </row>
    <row r="3713" spans="1:18" s="51" customFormat="1" ht="12.75" hidden="1" customHeight="1">
      <c r="A3713" s="573"/>
      <c r="B3713" s="62"/>
      <c r="C3713" s="62"/>
      <c r="D3713" s="62"/>
      <c r="J3713" s="62"/>
      <c r="R3713" s="573"/>
    </row>
    <row r="3714" spans="1:18" s="51" customFormat="1" ht="12.75" hidden="1" customHeight="1">
      <c r="A3714" s="573"/>
      <c r="B3714" s="62"/>
      <c r="C3714" s="62"/>
      <c r="D3714" s="62"/>
      <c r="J3714" s="62"/>
      <c r="R3714" s="573"/>
    </row>
    <row r="3715" spans="1:18" s="51" customFormat="1" ht="12.75" hidden="1" customHeight="1">
      <c r="A3715" s="573"/>
      <c r="B3715" s="62"/>
      <c r="C3715" s="62"/>
      <c r="D3715" s="62"/>
      <c r="J3715" s="62"/>
      <c r="R3715" s="573"/>
    </row>
    <row r="3716" spans="1:18" s="51" customFormat="1" ht="12.75" hidden="1" customHeight="1">
      <c r="A3716" s="573"/>
      <c r="B3716" s="62"/>
      <c r="C3716" s="62"/>
      <c r="D3716" s="62"/>
      <c r="J3716" s="62"/>
      <c r="R3716" s="573"/>
    </row>
    <row r="3717" spans="1:18" s="51" customFormat="1" ht="12.75" hidden="1" customHeight="1">
      <c r="A3717" s="573"/>
      <c r="B3717" s="62"/>
      <c r="C3717" s="62"/>
      <c r="D3717" s="62"/>
      <c r="J3717" s="62"/>
      <c r="R3717" s="573"/>
    </row>
    <row r="3718" spans="1:18" s="51" customFormat="1" ht="12.75" hidden="1" customHeight="1">
      <c r="A3718" s="573"/>
      <c r="B3718" s="62"/>
      <c r="C3718" s="62"/>
      <c r="D3718" s="62"/>
      <c r="J3718" s="62"/>
      <c r="R3718" s="573"/>
    </row>
    <row r="3719" spans="1:18" s="51" customFormat="1" ht="12.75" hidden="1" customHeight="1">
      <c r="A3719" s="573"/>
      <c r="B3719" s="62"/>
      <c r="C3719" s="62"/>
      <c r="D3719" s="62"/>
      <c r="J3719" s="62"/>
      <c r="R3719" s="573"/>
    </row>
    <row r="3720" spans="1:18" s="51" customFormat="1" ht="12.75" hidden="1" customHeight="1">
      <c r="A3720" s="573"/>
      <c r="B3720" s="62"/>
      <c r="C3720" s="62"/>
      <c r="D3720" s="62"/>
      <c r="J3720" s="62"/>
      <c r="R3720" s="573"/>
    </row>
    <row r="3721" spans="1:18" s="51" customFormat="1" ht="12.75" hidden="1" customHeight="1">
      <c r="A3721" s="573"/>
      <c r="B3721" s="62"/>
      <c r="C3721" s="62"/>
      <c r="D3721" s="62"/>
      <c r="J3721" s="62"/>
      <c r="R3721" s="573"/>
    </row>
    <row r="3722" spans="1:18" s="51" customFormat="1" ht="12.75" hidden="1" customHeight="1">
      <c r="A3722" s="573"/>
      <c r="B3722" s="62"/>
      <c r="C3722" s="62"/>
      <c r="D3722" s="62"/>
      <c r="J3722" s="62"/>
      <c r="R3722" s="573"/>
    </row>
    <row r="3723" spans="1:18" s="51" customFormat="1" ht="12.75" hidden="1" customHeight="1">
      <c r="A3723" s="573"/>
      <c r="B3723" s="62"/>
      <c r="C3723" s="62"/>
      <c r="D3723" s="62"/>
      <c r="J3723" s="62"/>
      <c r="R3723" s="573"/>
    </row>
    <row r="3724" spans="1:18" s="51" customFormat="1" ht="12.75" hidden="1" customHeight="1">
      <c r="A3724" s="573"/>
      <c r="B3724" s="62"/>
      <c r="C3724" s="62"/>
      <c r="D3724" s="62"/>
      <c r="J3724" s="62"/>
      <c r="R3724" s="573"/>
    </row>
    <row r="3725" spans="1:18" s="51" customFormat="1" ht="12.75" hidden="1" customHeight="1">
      <c r="A3725" s="573"/>
      <c r="B3725" s="62"/>
      <c r="C3725" s="62"/>
      <c r="D3725" s="62"/>
      <c r="J3725" s="62"/>
      <c r="R3725" s="573"/>
    </row>
    <row r="3726" spans="1:18" s="51" customFormat="1" ht="12.75" hidden="1" customHeight="1">
      <c r="A3726" s="573"/>
      <c r="B3726" s="62"/>
      <c r="C3726" s="62"/>
      <c r="D3726" s="62"/>
      <c r="J3726" s="62"/>
      <c r="R3726" s="573"/>
    </row>
    <row r="3727" spans="1:18" s="51" customFormat="1" ht="12.75" hidden="1" customHeight="1">
      <c r="A3727" s="573"/>
      <c r="B3727" s="62"/>
      <c r="C3727" s="62"/>
      <c r="D3727" s="62"/>
      <c r="J3727" s="62"/>
      <c r="R3727" s="573"/>
    </row>
    <row r="3728" spans="1:18" s="51" customFormat="1" ht="12.75" hidden="1" customHeight="1">
      <c r="A3728" s="573"/>
      <c r="B3728" s="62"/>
      <c r="C3728" s="62"/>
      <c r="D3728" s="62"/>
      <c r="J3728" s="62"/>
      <c r="R3728" s="573"/>
    </row>
    <row r="3729" spans="1:18" s="51" customFormat="1" ht="12.75" hidden="1" customHeight="1">
      <c r="A3729" s="573"/>
      <c r="B3729" s="62"/>
      <c r="C3729" s="62"/>
      <c r="D3729" s="62"/>
      <c r="J3729" s="62"/>
      <c r="R3729" s="573"/>
    </row>
    <row r="3730" spans="1:18" s="51" customFormat="1" ht="12.75" hidden="1" customHeight="1">
      <c r="A3730" s="573"/>
      <c r="B3730" s="62"/>
      <c r="C3730" s="62"/>
      <c r="D3730" s="62"/>
      <c r="J3730" s="62"/>
      <c r="R3730" s="573"/>
    </row>
    <row r="3731" spans="1:18" s="51" customFormat="1" ht="12.75" hidden="1" customHeight="1">
      <c r="A3731" s="573"/>
      <c r="B3731" s="62"/>
      <c r="C3731" s="62"/>
      <c r="D3731" s="62"/>
      <c r="J3731" s="62"/>
      <c r="R3731" s="573"/>
    </row>
    <row r="3732" spans="1:18" s="51" customFormat="1" ht="12.75" hidden="1" customHeight="1">
      <c r="A3732" s="573"/>
      <c r="B3732" s="62"/>
      <c r="C3732" s="62"/>
      <c r="D3732" s="62"/>
      <c r="J3732" s="62"/>
      <c r="R3732" s="573"/>
    </row>
    <row r="3733" spans="1:18" s="51" customFormat="1" ht="12.75" hidden="1" customHeight="1">
      <c r="A3733" s="573"/>
      <c r="B3733" s="62"/>
      <c r="C3733" s="62"/>
      <c r="D3733" s="62"/>
      <c r="J3733" s="62"/>
      <c r="R3733" s="573"/>
    </row>
    <row r="3734" spans="1:18" s="51" customFormat="1" ht="12.75" hidden="1" customHeight="1">
      <c r="A3734" s="573"/>
      <c r="B3734" s="62"/>
      <c r="C3734" s="62"/>
      <c r="D3734" s="62"/>
      <c r="J3734" s="62"/>
      <c r="R3734" s="573"/>
    </row>
    <row r="3735" spans="1:18" s="51" customFormat="1" ht="12.75" hidden="1" customHeight="1">
      <c r="A3735" s="573"/>
      <c r="B3735" s="62"/>
      <c r="C3735" s="62"/>
      <c r="D3735" s="62"/>
      <c r="J3735" s="62"/>
      <c r="R3735" s="573"/>
    </row>
    <row r="3736" spans="1:18" s="51" customFormat="1" ht="12.75" hidden="1" customHeight="1">
      <c r="A3736" s="573"/>
      <c r="B3736" s="62"/>
      <c r="C3736" s="62"/>
      <c r="D3736" s="62"/>
      <c r="J3736" s="62"/>
      <c r="R3736" s="573"/>
    </row>
    <row r="3737" spans="1:18" s="51" customFormat="1" ht="12.75" hidden="1" customHeight="1">
      <c r="A3737" s="573"/>
      <c r="B3737" s="62"/>
      <c r="C3737" s="62"/>
      <c r="D3737" s="62"/>
      <c r="J3737" s="62"/>
      <c r="R3737" s="573"/>
    </row>
    <row r="3738" spans="1:18" s="51" customFormat="1" ht="12.75" hidden="1" customHeight="1">
      <c r="A3738" s="573"/>
      <c r="B3738" s="62"/>
      <c r="C3738" s="62"/>
      <c r="D3738" s="62"/>
      <c r="J3738" s="62"/>
      <c r="R3738" s="573"/>
    </row>
    <row r="3739" spans="1:18" s="51" customFormat="1" ht="12.75" hidden="1" customHeight="1">
      <c r="A3739" s="573"/>
      <c r="B3739" s="62"/>
      <c r="C3739" s="62"/>
      <c r="D3739" s="62"/>
      <c r="J3739" s="62"/>
      <c r="R3739" s="573"/>
    </row>
    <row r="3740" spans="1:18" s="51" customFormat="1" ht="12.75" hidden="1" customHeight="1">
      <c r="A3740" s="573"/>
      <c r="B3740" s="62"/>
      <c r="C3740" s="62"/>
      <c r="D3740" s="62"/>
      <c r="J3740" s="62"/>
      <c r="R3740" s="573"/>
    </row>
    <row r="3741" spans="1:18" s="51" customFormat="1" ht="12.75" hidden="1" customHeight="1">
      <c r="A3741" s="573"/>
      <c r="B3741" s="62"/>
      <c r="C3741" s="62"/>
      <c r="D3741" s="62"/>
      <c r="J3741" s="62"/>
      <c r="R3741" s="573"/>
    </row>
    <row r="3742" spans="1:18" s="51" customFormat="1" ht="12.75" hidden="1" customHeight="1">
      <c r="A3742" s="573"/>
      <c r="B3742" s="62"/>
      <c r="C3742" s="62"/>
      <c r="D3742" s="62"/>
      <c r="J3742" s="62"/>
      <c r="R3742" s="573"/>
    </row>
    <row r="3743" spans="1:18" s="51" customFormat="1" ht="12.75" hidden="1" customHeight="1">
      <c r="A3743" s="573"/>
      <c r="B3743" s="62"/>
      <c r="C3743" s="62"/>
      <c r="D3743" s="62"/>
      <c r="J3743" s="62"/>
      <c r="R3743" s="573"/>
    </row>
    <row r="3744" spans="1:18" s="51" customFormat="1" ht="12.75" hidden="1" customHeight="1">
      <c r="A3744" s="573"/>
      <c r="B3744" s="62"/>
      <c r="C3744" s="62"/>
      <c r="D3744" s="62"/>
      <c r="J3744" s="62"/>
      <c r="R3744" s="573"/>
    </row>
    <row r="3745" spans="1:18" s="51" customFormat="1" ht="12.75" hidden="1" customHeight="1">
      <c r="A3745" s="573"/>
      <c r="B3745" s="62"/>
      <c r="C3745" s="62"/>
      <c r="D3745" s="62"/>
      <c r="J3745" s="62"/>
      <c r="R3745" s="573"/>
    </row>
    <row r="3746" spans="1:18" s="51" customFormat="1" ht="12.75" hidden="1" customHeight="1">
      <c r="A3746" s="573"/>
      <c r="B3746" s="62"/>
      <c r="C3746" s="62"/>
      <c r="D3746" s="62"/>
      <c r="J3746" s="62"/>
      <c r="R3746" s="573"/>
    </row>
    <row r="3747" spans="1:18" s="51" customFormat="1" ht="12.75" hidden="1" customHeight="1">
      <c r="A3747" s="573"/>
      <c r="B3747" s="62"/>
      <c r="C3747" s="62"/>
      <c r="D3747" s="62"/>
      <c r="J3747" s="62"/>
      <c r="R3747" s="573"/>
    </row>
    <row r="3748" spans="1:18" s="51" customFormat="1" ht="12.75" hidden="1" customHeight="1">
      <c r="A3748" s="573"/>
      <c r="B3748" s="62"/>
      <c r="C3748" s="62"/>
      <c r="D3748" s="62"/>
      <c r="J3748" s="62"/>
      <c r="R3748" s="573"/>
    </row>
    <row r="3749" spans="1:18" s="51" customFormat="1" ht="12.75" hidden="1" customHeight="1">
      <c r="A3749" s="573"/>
      <c r="B3749" s="62"/>
      <c r="C3749" s="62"/>
      <c r="D3749" s="62"/>
      <c r="J3749" s="62"/>
      <c r="R3749" s="573"/>
    </row>
    <row r="3750" spans="1:18" s="51" customFormat="1" ht="12.75" hidden="1" customHeight="1">
      <c r="A3750" s="573"/>
      <c r="B3750" s="62"/>
      <c r="C3750" s="62"/>
      <c r="D3750" s="62"/>
      <c r="J3750" s="62"/>
      <c r="R3750" s="573"/>
    </row>
    <row r="3751" spans="1:18" s="51" customFormat="1" ht="12.75" hidden="1" customHeight="1">
      <c r="A3751" s="573"/>
      <c r="B3751" s="62"/>
      <c r="C3751" s="62"/>
      <c r="D3751" s="62"/>
      <c r="J3751" s="62"/>
      <c r="R3751" s="573"/>
    </row>
    <row r="3752" spans="1:18" s="51" customFormat="1" ht="12.75" hidden="1" customHeight="1">
      <c r="A3752" s="573"/>
      <c r="B3752" s="62"/>
      <c r="C3752" s="62"/>
      <c r="D3752" s="62"/>
      <c r="J3752" s="62"/>
      <c r="R3752" s="573"/>
    </row>
    <row r="3753" spans="1:18" s="51" customFormat="1" ht="12.75" hidden="1" customHeight="1">
      <c r="A3753" s="573"/>
      <c r="B3753" s="62"/>
      <c r="C3753" s="62"/>
      <c r="D3753" s="62"/>
      <c r="J3753" s="62"/>
      <c r="R3753" s="573"/>
    </row>
    <row r="3754" spans="1:18" s="51" customFormat="1" ht="12.75" hidden="1" customHeight="1">
      <c r="A3754" s="573"/>
      <c r="B3754" s="62"/>
      <c r="C3754" s="62"/>
      <c r="D3754" s="62"/>
      <c r="J3754" s="62"/>
      <c r="R3754" s="573"/>
    </row>
    <row r="3755" spans="1:18" s="51" customFormat="1" ht="12.75" hidden="1" customHeight="1">
      <c r="A3755" s="573"/>
      <c r="B3755" s="62"/>
      <c r="C3755" s="62"/>
      <c r="D3755" s="62"/>
      <c r="J3755" s="62"/>
      <c r="R3755" s="573"/>
    </row>
    <row r="3756" spans="1:18" s="51" customFormat="1" ht="12.75" hidden="1" customHeight="1">
      <c r="A3756" s="573"/>
      <c r="B3756" s="62"/>
      <c r="C3756" s="62"/>
      <c r="D3756" s="62"/>
      <c r="J3756" s="62"/>
      <c r="R3756" s="573"/>
    </row>
    <row r="3757" spans="1:18" s="51" customFormat="1" ht="12.75" hidden="1" customHeight="1">
      <c r="A3757" s="573"/>
      <c r="B3757" s="62"/>
      <c r="C3757" s="62"/>
      <c r="D3757" s="62"/>
      <c r="J3757" s="62"/>
      <c r="R3757" s="573"/>
    </row>
    <row r="3758" spans="1:18" s="51" customFormat="1" ht="12.75" hidden="1" customHeight="1">
      <c r="A3758" s="573"/>
      <c r="B3758" s="62"/>
      <c r="C3758" s="62"/>
      <c r="D3758" s="62"/>
      <c r="J3758" s="62"/>
      <c r="R3758" s="573"/>
    </row>
    <row r="3759" spans="1:18" s="51" customFormat="1" ht="12.75" hidden="1" customHeight="1">
      <c r="A3759" s="573"/>
      <c r="B3759" s="62"/>
      <c r="C3759" s="62"/>
      <c r="D3759" s="62"/>
      <c r="J3759" s="62"/>
      <c r="R3759" s="573"/>
    </row>
    <row r="3760" spans="1:18" s="51" customFormat="1" ht="12.75" hidden="1" customHeight="1">
      <c r="A3760" s="573"/>
      <c r="B3760" s="62"/>
      <c r="C3760" s="62"/>
      <c r="D3760" s="62"/>
      <c r="J3760" s="62"/>
      <c r="R3760" s="573"/>
    </row>
    <row r="3761" spans="1:18" s="51" customFormat="1" ht="12.75" hidden="1" customHeight="1">
      <c r="A3761" s="573"/>
      <c r="B3761" s="62"/>
      <c r="C3761" s="62"/>
      <c r="D3761" s="62"/>
      <c r="J3761" s="62"/>
      <c r="R3761" s="573"/>
    </row>
    <row r="3762" spans="1:18" s="51" customFormat="1" ht="12.75" hidden="1" customHeight="1">
      <c r="A3762" s="573"/>
      <c r="B3762" s="62"/>
      <c r="C3762" s="62"/>
      <c r="D3762" s="62"/>
      <c r="J3762" s="62"/>
      <c r="R3762" s="573"/>
    </row>
    <row r="3763" spans="1:18" s="51" customFormat="1" ht="12.75" hidden="1" customHeight="1">
      <c r="A3763" s="573"/>
      <c r="B3763" s="62"/>
      <c r="C3763" s="62"/>
      <c r="D3763" s="62"/>
      <c r="J3763" s="62"/>
      <c r="R3763" s="573"/>
    </row>
    <row r="3764" spans="1:18" s="51" customFormat="1" ht="12.75" hidden="1" customHeight="1">
      <c r="A3764" s="573"/>
      <c r="B3764" s="62"/>
      <c r="C3764" s="62"/>
      <c r="D3764" s="62"/>
      <c r="J3764" s="62"/>
      <c r="R3764" s="573"/>
    </row>
    <row r="3765" spans="1:18" s="51" customFormat="1" ht="12.75" hidden="1" customHeight="1">
      <c r="A3765" s="573"/>
      <c r="B3765" s="62"/>
      <c r="C3765" s="62"/>
      <c r="D3765" s="62"/>
      <c r="J3765" s="62"/>
      <c r="R3765" s="573"/>
    </row>
    <row r="3766" spans="1:18" s="51" customFormat="1" ht="12.75" hidden="1" customHeight="1">
      <c r="A3766" s="573"/>
      <c r="B3766" s="62"/>
      <c r="C3766" s="62"/>
      <c r="D3766" s="62"/>
      <c r="J3766" s="62"/>
      <c r="R3766" s="573"/>
    </row>
    <row r="3767" spans="1:18" s="51" customFormat="1" ht="12.75" hidden="1" customHeight="1">
      <c r="A3767" s="573"/>
      <c r="B3767" s="62"/>
      <c r="C3767" s="62"/>
      <c r="D3767" s="62"/>
      <c r="J3767" s="62"/>
      <c r="R3767" s="573"/>
    </row>
    <row r="3768" spans="1:18" s="51" customFormat="1" ht="12.75" hidden="1" customHeight="1">
      <c r="A3768" s="573"/>
      <c r="B3768" s="62"/>
      <c r="C3768" s="62"/>
      <c r="D3768" s="62"/>
      <c r="J3768" s="62"/>
      <c r="R3768" s="573"/>
    </row>
    <row r="3769" spans="1:18" s="51" customFormat="1" ht="12.75" hidden="1" customHeight="1">
      <c r="A3769" s="573"/>
      <c r="B3769" s="62"/>
      <c r="C3769" s="62"/>
      <c r="D3769" s="62"/>
      <c r="J3769" s="62"/>
      <c r="R3769" s="573"/>
    </row>
    <row r="3770" spans="1:18" s="51" customFormat="1" ht="12.75" hidden="1" customHeight="1">
      <c r="A3770" s="573"/>
      <c r="B3770" s="62"/>
      <c r="C3770" s="62"/>
      <c r="D3770" s="62"/>
      <c r="J3770" s="62"/>
      <c r="R3770" s="573"/>
    </row>
    <row r="3771" spans="1:18" s="51" customFormat="1" ht="12.75" hidden="1" customHeight="1">
      <c r="A3771" s="573"/>
      <c r="B3771" s="62"/>
      <c r="C3771" s="62"/>
      <c r="D3771" s="62"/>
      <c r="J3771" s="62"/>
      <c r="R3771" s="573"/>
    </row>
    <row r="3772" spans="1:18" s="51" customFormat="1" ht="12.75" hidden="1" customHeight="1">
      <c r="A3772" s="573"/>
      <c r="B3772" s="62"/>
      <c r="C3772" s="62"/>
      <c r="D3772" s="62"/>
      <c r="J3772" s="62"/>
      <c r="R3772" s="573"/>
    </row>
    <row r="3773" spans="1:18" s="51" customFormat="1" ht="12.75" hidden="1" customHeight="1">
      <c r="A3773" s="573"/>
      <c r="B3773" s="62"/>
      <c r="C3773" s="62"/>
      <c r="D3773" s="62"/>
      <c r="J3773" s="62"/>
      <c r="R3773" s="573"/>
    </row>
    <row r="3774" spans="1:18" s="51" customFormat="1" ht="12.75" hidden="1" customHeight="1">
      <c r="A3774" s="573"/>
      <c r="B3774" s="62"/>
      <c r="C3774" s="62"/>
      <c r="D3774" s="62"/>
      <c r="J3774" s="62"/>
      <c r="R3774" s="573"/>
    </row>
    <row r="3775" spans="1:18" s="51" customFormat="1" ht="12.75" hidden="1" customHeight="1">
      <c r="A3775" s="573"/>
      <c r="B3775" s="62"/>
      <c r="C3775" s="62"/>
      <c r="D3775" s="62"/>
      <c r="J3775" s="62"/>
      <c r="R3775" s="573"/>
    </row>
    <row r="3776" spans="1:18" s="51" customFormat="1" ht="12.75" hidden="1" customHeight="1">
      <c r="A3776" s="573"/>
      <c r="B3776" s="62"/>
      <c r="C3776" s="62"/>
      <c r="D3776" s="62"/>
      <c r="J3776" s="62"/>
      <c r="R3776" s="573"/>
    </row>
    <row r="3777" spans="1:18" s="51" customFormat="1" ht="12.75" hidden="1" customHeight="1">
      <c r="A3777" s="573"/>
      <c r="B3777" s="62"/>
      <c r="C3777" s="62"/>
      <c r="D3777" s="62"/>
      <c r="J3777" s="62"/>
      <c r="R3777" s="573"/>
    </row>
    <row r="3778" spans="1:18" s="51" customFormat="1" ht="12.75" hidden="1" customHeight="1">
      <c r="A3778" s="573"/>
      <c r="B3778" s="62"/>
      <c r="C3778" s="62"/>
      <c r="D3778" s="62"/>
      <c r="J3778" s="62"/>
      <c r="R3778" s="573"/>
    </row>
    <row r="3779" spans="1:18" s="51" customFormat="1" ht="12.75" hidden="1" customHeight="1">
      <c r="A3779" s="573"/>
      <c r="B3779" s="62"/>
      <c r="C3779" s="62"/>
      <c r="D3779" s="62"/>
      <c r="J3779" s="62"/>
      <c r="R3779" s="573"/>
    </row>
    <row r="3780" spans="1:18" s="51" customFormat="1" ht="12.75" hidden="1" customHeight="1">
      <c r="A3780" s="573"/>
      <c r="B3780" s="62"/>
      <c r="C3780" s="62"/>
      <c r="D3780" s="62"/>
      <c r="J3780" s="62"/>
      <c r="R3780" s="573"/>
    </row>
    <row r="3781" spans="1:18" s="51" customFormat="1" ht="12.75" hidden="1" customHeight="1">
      <c r="A3781" s="573"/>
      <c r="B3781" s="62"/>
      <c r="C3781" s="62"/>
      <c r="D3781" s="62"/>
      <c r="J3781" s="62"/>
      <c r="R3781" s="573"/>
    </row>
    <row r="3782" spans="1:18" s="51" customFormat="1" ht="12.75" hidden="1" customHeight="1">
      <c r="A3782" s="573"/>
      <c r="B3782" s="62"/>
      <c r="C3782" s="62"/>
      <c r="D3782" s="62"/>
      <c r="J3782" s="62"/>
      <c r="R3782" s="573"/>
    </row>
    <row r="3783" spans="1:18" s="51" customFormat="1" ht="12.75" hidden="1" customHeight="1">
      <c r="A3783" s="573"/>
      <c r="B3783" s="62"/>
      <c r="C3783" s="62"/>
      <c r="D3783" s="62"/>
      <c r="J3783" s="62"/>
      <c r="R3783" s="573"/>
    </row>
    <row r="3784" spans="1:18" s="51" customFormat="1" ht="12.75" hidden="1" customHeight="1">
      <c r="A3784" s="573"/>
      <c r="B3784" s="62"/>
      <c r="C3784" s="62"/>
      <c r="D3784" s="62"/>
      <c r="J3784" s="62"/>
      <c r="R3784" s="573"/>
    </row>
    <row r="3785" spans="1:18" s="51" customFormat="1" ht="12.75" hidden="1" customHeight="1">
      <c r="A3785" s="573"/>
      <c r="B3785" s="62"/>
      <c r="C3785" s="62"/>
      <c r="D3785" s="62"/>
      <c r="J3785" s="62"/>
      <c r="R3785" s="573"/>
    </row>
    <row r="3786" spans="1:18" s="51" customFormat="1" ht="12.75" hidden="1" customHeight="1">
      <c r="A3786" s="573"/>
      <c r="B3786" s="62"/>
      <c r="C3786" s="62"/>
      <c r="D3786" s="62"/>
      <c r="J3786" s="62"/>
      <c r="R3786" s="573"/>
    </row>
    <row r="3787" spans="1:18" s="51" customFormat="1" ht="12.75" hidden="1" customHeight="1">
      <c r="A3787" s="573"/>
      <c r="B3787" s="62"/>
      <c r="C3787" s="62"/>
      <c r="D3787" s="62"/>
      <c r="J3787" s="62"/>
      <c r="R3787" s="573"/>
    </row>
    <row r="3788" spans="1:18" s="51" customFormat="1" ht="12.75" hidden="1" customHeight="1">
      <c r="A3788" s="573"/>
      <c r="B3788" s="62"/>
      <c r="C3788" s="62"/>
      <c r="D3788" s="62"/>
      <c r="J3788" s="62"/>
      <c r="R3788" s="573"/>
    </row>
    <row r="3789" spans="1:18" s="51" customFormat="1" ht="12.75" hidden="1" customHeight="1">
      <c r="A3789" s="573"/>
      <c r="B3789" s="62"/>
      <c r="C3789" s="62"/>
      <c r="D3789" s="62"/>
      <c r="J3789" s="62"/>
      <c r="R3789" s="573"/>
    </row>
    <row r="3790" spans="1:18" s="51" customFormat="1" ht="12.75" hidden="1" customHeight="1">
      <c r="A3790" s="573"/>
      <c r="B3790" s="62"/>
      <c r="C3790" s="62"/>
      <c r="D3790" s="62"/>
      <c r="J3790" s="62"/>
      <c r="R3790" s="573"/>
    </row>
    <row r="3791" spans="1:18" s="51" customFormat="1" ht="12.75" hidden="1" customHeight="1">
      <c r="A3791" s="573"/>
      <c r="B3791" s="62"/>
      <c r="C3791" s="62"/>
      <c r="D3791" s="62"/>
      <c r="J3791" s="62"/>
      <c r="R3791" s="573"/>
    </row>
    <row r="3792" spans="1:18" s="51" customFormat="1" ht="12.75" hidden="1" customHeight="1">
      <c r="A3792" s="573"/>
      <c r="B3792" s="62"/>
      <c r="C3792" s="62"/>
      <c r="D3792" s="62"/>
      <c r="J3792" s="62"/>
      <c r="R3792" s="573"/>
    </row>
    <row r="3793" spans="1:18" s="51" customFormat="1" ht="12.75" hidden="1" customHeight="1">
      <c r="A3793" s="573"/>
      <c r="B3793" s="62"/>
      <c r="C3793" s="62"/>
      <c r="D3793" s="62"/>
      <c r="J3793" s="62"/>
      <c r="R3793" s="573"/>
    </row>
    <row r="3794" spans="1:18" s="51" customFormat="1" ht="12.75" hidden="1" customHeight="1">
      <c r="A3794" s="573"/>
      <c r="B3794" s="62"/>
      <c r="C3794" s="62"/>
      <c r="D3794" s="62"/>
      <c r="J3794" s="62"/>
      <c r="R3794" s="573"/>
    </row>
    <row r="3795" spans="1:18" s="51" customFormat="1" ht="12.75" hidden="1" customHeight="1">
      <c r="A3795" s="573"/>
      <c r="B3795" s="62"/>
      <c r="C3795" s="62"/>
      <c r="D3795" s="62"/>
      <c r="J3795" s="62"/>
      <c r="R3795" s="573"/>
    </row>
    <row r="3796" spans="1:18" s="51" customFormat="1" ht="12.75" hidden="1" customHeight="1">
      <c r="A3796" s="573"/>
      <c r="B3796" s="62"/>
      <c r="C3796" s="62"/>
      <c r="D3796" s="62"/>
      <c r="J3796" s="62"/>
      <c r="R3796" s="573"/>
    </row>
    <row r="3797" spans="1:18" s="51" customFormat="1" ht="12.75" hidden="1" customHeight="1">
      <c r="A3797" s="573"/>
      <c r="B3797" s="62"/>
      <c r="C3797" s="62"/>
      <c r="D3797" s="62"/>
      <c r="J3797" s="62"/>
      <c r="R3797" s="573"/>
    </row>
    <row r="3798" spans="1:18" s="51" customFormat="1" ht="12.75" hidden="1" customHeight="1">
      <c r="A3798" s="573"/>
      <c r="B3798" s="62"/>
      <c r="C3798" s="62"/>
      <c r="D3798" s="62"/>
      <c r="J3798" s="62"/>
      <c r="R3798" s="573"/>
    </row>
    <row r="3799" spans="1:18" s="51" customFormat="1" ht="12.75" hidden="1" customHeight="1">
      <c r="A3799" s="573"/>
      <c r="B3799" s="62"/>
      <c r="C3799" s="62"/>
      <c r="D3799" s="62"/>
      <c r="J3799" s="62"/>
      <c r="R3799" s="573"/>
    </row>
    <row r="3800" spans="1:18" s="51" customFormat="1" ht="12.75" hidden="1" customHeight="1">
      <c r="A3800" s="573"/>
      <c r="B3800" s="62"/>
      <c r="C3800" s="62"/>
      <c r="D3800" s="62"/>
      <c r="J3800" s="62"/>
      <c r="R3800" s="573"/>
    </row>
    <row r="3801" spans="1:18" s="51" customFormat="1" ht="12.75" hidden="1" customHeight="1">
      <c r="A3801" s="573"/>
      <c r="B3801" s="62"/>
      <c r="C3801" s="62"/>
      <c r="D3801" s="62"/>
      <c r="J3801" s="62"/>
      <c r="R3801" s="573"/>
    </row>
    <row r="3802" spans="1:18" s="51" customFormat="1" ht="12.75" hidden="1" customHeight="1">
      <c r="A3802" s="573"/>
      <c r="B3802" s="62"/>
      <c r="C3802" s="62"/>
      <c r="D3802" s="62"/>
      <c r="J3802" s="62"/>
      <c r="R3802" s="573"/>
    </row>
    <row r="3803" spans="1:18" s="51" customFormat="1" ht="12.75" hidden="1" customHeight="1">
      <c r="A3803" s="573"/>
      <c r="B3803" s="62"/>
      <c r="C3803" s="62"/>
      <c r="D3803" s="62"/>
      <c r="J3803" s="62"/>
      <c r="R3803" s="573"/>
    </row>
    <row r="3804" spans="1:18" s="51" customFormat="1" ht="12.75" hidden="1" customHeight="1">
      <c r="A3804" s="573"/>
      <c r="B3804" s="62"/>
      <c r="C3804" s="62"/>
      <c r="D3804" s="62"/>
      <c r="J3804" s="62"/>
      <c r="R3804" s="573"/>
    </row>
    <row r="3805" spans="1:18" s="51" customFormat="1" ht="12.75" hidden="1" customHeight="1">
      <c r="A3805" s="573"/>
      <c r="B3805" s="62"/>
      <c r="C3805" s="62"/>
      <c r="D3805" s="62"/>
      <c r="J3805" s="62"/>
      <c r="R3805" s="573"/>
    </row>
    <row r="3806" spans="1:18" s="51" customFormat="1" ht="12.75" hidden="1" customHeight="1">
      <c r="A3806" s="573"/>
      <c r="B3806" s="62"/>
      <c r="C3806" s="62"/>
      <c r="D3806" s="62"/>
      <c r="J3806" s="62"/>
      <c r="R3806" s="573"/>
    </row>
    <row r="3807" spans="1:18" s="51" customFormat="1" ht="12.75" hidden="1" customHeight="1">
      <c r="A3807" s="573"/>
      <c r="B3807" s="62"/>
      <c r="C3807" s="62"/>
      <c r="D3807" s="62"/>
      <c r="J3807" s="62"/>
      <c r="R3807" s="573"/>
    </row>
    <row r="3808" spans="1:18" s="51" customFormat="1" ht="12.75" hidden="1" customHeight="1">
      <c r="A3808" s="573"/>
      <c r="B3808" s="62"/>
      <c r="C3808" s="62"/>
      <c r="D3808" s="62"/>
      <c r="J3808" s="62"/>
      <c r="R3808" s="573"/>
    </row>
    <row r="3809" spans="1:18" s="51" customFormat="1" ht="12.75" hidden="1" customHeight="1">
      <c r="A3809" s="573"/>
      <c r="B3809" s="62"/>
      <c r="C3809" s="62"/>
      <c r="D3809" s="62"/>
      <c r="J3809" s="62"/>
      <c r="R3809" s="573"/>
    </row>
    <row r="3810" spans="1:18" s="51" customFormat="1" ht="12.75" hidden="1" customHeight="1">
      <c r="A3810" s="573"/>
      <c r="B3810" s="62"/>
      <c r="C3810" s="62"/>
      <c r="D3810" s="62"/>
      <c r="J3810" s="62"/>
      <c r="R3810" s="573"/>
    </row>
    <row r="3811" spans="1:18" s="51" customFormat="1" ht="12.75" hidden="1" customHeight="1">
      <c r="A3811" s="573"/>
      <c r="B3811" s="62"/>
      <c r="C3811" s="62"/>
      <c r="D3811" s="62"/>
      <c r="J3811" s="62"/>
      <c r="R3811" s="573"/>
    </row>
    <row r="3812" spans="1:18" s="51" customFormat="1" ht="12.75" hidden="1" customHeight="1">
      <c r="A3812" s="573"/>
      <c r="B3812" s="62"/>
      <c r="C3812" s="62"/>
      <c r="D3812" s="62"/>
      <c r="J3812" s="62"/>
      <c r="R3812" s="573"/>
    </row>
    <row r="3813" spans="1:18" s="51" customFormat="1" ht="12.75" hidden="1" customHeight="1">
      <c r="A3813" s="573"/>
      <c r="B3813" s="62"/>
      <c r="C3813" s="62"/>
      <c r="D3813" s="62"/>
      <c r="J3813" s="62"/>
      <c r="R3813" s="573"/>
    </row>
    <row r="3814" spans="1:18" s="51" customFormat="1" ht="12.75" hidden="1" customHeight="1">
      <c r="A3814" s="573"/>
      <c r="B3814" s="62"/>
      <c r="C3814" s="62"/>
      <c r="D3814" s="62"/>
      <c r="J3814" s="62"/>
      <c r="R3814" s="573"/>
    </row>
    <row r="3815" spans="1:18" s="51" customFormat="1" ht="12.75" hidden="1" customHeight="1">
      <c r="A3815" s="573"/>
      <c r="B3815" s="62"/>
      <c r="C3815" s="62"/>
      <c r="D3815" s="62"/>
      <c r="J3815" s="62"/>
      <c r="R3815" s="573"/>
    </row>
    <row r="3816" spans="1:18" s="51" customFormat="1" ht="12.75" hidden="1" customHeight="1">
      <c r="A3816" s="573"/>
      <c r="B3816" s="62"/>
      <c r="C3816" s="62"/>
      <c r="D3816" s="62"/>
      <c r="J3816" s="62"/>
      <c r="R3816" s="573"/>
    </row>
    <row r="3817" spans="1:18" s="51" customFormat="1" ht="12.75" hidden="1" customHeight="1">
      <c r="A3817" s="573"/>
      <c r="B3817" s="62"/>
      <c r="C3817" s="62"/>
      <c r="D3817" s="62"/>
      <c r="J3817" s="62"/>
      <c r="R3817" s="573"/>
    </row>
    <row r="3818" spans="1:18" s="51" customFormat="1" ht="12.75" hidden="1" customHeight="1">
      <c r="A3818" s="573"/>
      <c r="B3818" s="62"/>
      <c r="C3818" s="62"/>
      <c r="D3818" s="62"/>
      <c r="J3818" s="62"/>
      <c r="R3818" s="573"/>
    </row>
    <row r="3819" spans="1:18" s="51" customFormat="1" ht="12.75" hidden="1" customHeight="1">
      <c r="A3819" s="573"/>
      <c r="B3819" s="62"/>
      <c r="C3819" s="62"/>
      <c r="D3819" s="62"/>
      <c r="J3819" s="62"/>
      <c r="R3819" s="573"/>
    </row>
    <row r="3820" spans="1:18" s="51" customFormat="1" ht="12.75" hidden="1" customHeight="1">
      <c r="A3820" s="573"/>
      <c r="B3820" s="62"/>
      <c r="C3820" s="62"/>
      <c r="D3820" s="62"/>
      <c r="J3820" s="62"/>
      <c r="R3820" s="573"/>
    </row>
    <row r="3821" spans="1:18" s="51" customFormat="1" ht="12.75" hidden="1" customHeight="1">
      <c r="A3821" s="573"/>
      <c r="B3821" s="62"/>
      <c r="C3821" s="62"/>
      <c r="D3821" s="62"/>
      <c r="J3821" s="62"/>
      <c r="R3821" s="573"/>
    </row>
    <row r="3822" spans="1:18" s="51" customFormat="1" ht="12.75" hidden="1" customHeight="1">
      <c r="A3822" s="573"/>
      <c r="B3822" s="62"/>
      <c r="C3822" s="62"/>
      <c r="D3822" s="62"/>
      <c r="J3822" s="62"/>
      <c r="R3822" s="573"/>
    </row>
    <row r="3823" spans="1:18" s="51" customFormat="1" ht="12.75" hidden="1" customHeight="1">
      <c r="A3823" s="573"/>
      <c r="B3823" s="62"/>
      <c r="C3823" s="62"/>
      <c r="D3823" s="62"/>
      <c r="J3823" s="62"/>
      <c r="R3823" s="573"/>
    </row>
    <row r="3824" spans="1:18" s="51" customFormat="1" ht="12.75" hidden="1" customHeight="1">
      <c r="A3824" s="573"/>
      <c r="B3824" s="62"/>
      <c r="C3824" s="62"/>
      <c r="D3824" s="62"/>
      <c r="J3824" s="62"/>
      <c r="R3824" s="573"/>
    </row>
    <row r="3825" spans="1:18" s="51" customFormat="1" ht="12.75" hidden="1" customHeight="1">
      <c r="A3825" s="573"/>
      <c r="B3825" s="62"/>
      <c r="C3825" s="62"/>
      <c r="D3825" s="62"/>
      <c r="J3825" s="62"/>
      <c r="R3825" s="573"/>
    </row>
    <row r="3826" spans="1:18" s="51" customFormat="1" ht="12.75" hidden="1" customHeight="1">
      <c r="A3826" s="573"/>
      <c r="B3826" s="62"/>
      <c r="C3826" s="62"/>
      <c r="D3826" s="62"/>
      <c r="J3826" s="62"/>
      <c r="R3826" s="573"/>
    </row>
    <row r="3827" spans="1:18" s="51" customFormat="1" ht="12.75" hidden="1" customHeight="1">
      <c r="A3827" s="573"/>
      <c r="B3827" s="62"/>
      <c r="C3827" s="62"/>
      <c r="D3827" s="62"/>
      <c r="J3827" s="62"/>
      <c r="R3827" s="573"/>
    </row>
    <row r="3828" spans="1:18" s="51" customFormat="1" ht="12.75" hidden="1" customHeight="1">
      <c r="A3828" s="573"/>
      <c r="B3828" s="62"/>
      <c r="C3828" s="62"/>
      <c r="D3828" s="62"/>
      <c r="J3828" s="62"/>
      <c r="R3828" s="573"/>
    </row>
    <row r="3829" spans="1:18" s="51" customFormat="1" ht="12.75" hidden="1" customHeight="1">
      <c r="A3829" s="573"/>
      <c r="B3829" s="62"/>
      <c r="C3829" s="62"/>
      <c r="D3829" s="62"/>
      <c r="J3829" s="62"/>
      <c r="R3829" s="573"/>
    </row>
    <row r="3830" spans="1:18" s="51" customFormat="1" ht="12.75" hidden="1" customHeight="1">
      <c r="A3830" s="573"/>
      <c r="B3830" s="62"/>
      <c r="C3830" s="62"/>
      <c r="D3830" s="62"/>
      <c r="J3830" s="62"/>
      <c r="R3830" s="573"/>
    </row>
    <row r="3831" spans="1:18" s="51" customFormat="1" ht="12.75" hidden="1" customHeight="1">
      <c r="A3831" s="573"/>
      <c r="B3831" s="62"/>
      <c r="C3831" s="62"/>
      <c r="D3831" s="62"/>
      <c r="J3831" s="62"/>
      <c r="R3831" s="573"/>
    </row>
    <row r="3832" spans="1:18" s="51" customFormat="1" ht="12.75" hidden="1" customHeight="1">
      <c r="A3832" s="573"/>
      <c r="B3832" s="62"/>
      <c r="C3832" s="62"/>
      <c r="D3832" s="62"/>
      <c r="J3832" s="62"/>
      <c r="R3832" s="573"/>
    </row>
    <row r="3833" spans="1:18" s="51" customFormat="1" ht="12.75" hidden="1" customHeight="1">
      <c r="A3833" s="573"/>
      <c r="B3833" s="62"/>
      <c r="C3833" s="62"/>
      <c r="D3833" s="62"/>
      <c r="J3833" s="62"/>
      <c r="R3833" s="573"/>
    </row>
    <row r="3834" spans="1:18" s="51" customFormat="1" ht="12.75" hidden="1" customHeight="1">
      <c r="A3834" s="573"/>
      <c r="B3834" s="62"/>
      <c r="C3834" s="62"/>
      <c r="D3834" s="62"/>
      <c r="J3834" s="62"/>
      <c r="R3834" s="573"/>
    </row>
    <row r="3835" spans="1:18" s="51" customFormat="1" ht="12.75" hidden="1" customHeight="1">
      <c r="A3835" s="573"/>
      <c r="B3835" s="62"/>
      <c r="C3835" s="62"/>
      <c r="D3835" s="62"/>
      <c r="J3835" s="62"/>
      <c r="R3835" s="573"/>
    </row>
    <row r="3836" spans="1:18" s="51" customFormat="1" ht="12.75" hidden="1" customHeight="1">
      <c r="A3836" s="573"/>
      <c r="B3836" s="62"/>
      <c r="C3836" s="62"/>
      <c r="D3836" s="62"/>
      <c r="J3836" s="62"/>
      <c r="R3836" s="573"/>
    </row>
    <row r="3837" spans="1:18" s="51" customFormat="1" ht="12.75" hidden="1" customHeight="1">
      <c r="A3837" s="573"/>
      <c r="B3837" s="62"/>
      <c r="C3837" s="62"/>
      <c r="D3837" s="62"/>
      <c r="J3837" s="62"/>
      <c r="R3837" s="573"/>
    </row>
    <row r="3838" spans="1:18" s="51" customFormat="1" ht="12.75" hidden="1" customHeight="1">
      <c r="A3838" s="573"/>
      <c r="B3838" s="62"/>
      <c r="C3838" s="62"/>
      <c r="D3838" s="62"/>
      <c r="J3838" s="62"/>
      <c r="R3838" s="573"/>
    </row>
    <row r="3839" spans="1:18" s="51" customFormat="1" ht="12.75" hidden="1" customHeight="1">
      <c r="A3839" s="573"/>
      <c r="B3839" s="62"/>
      <c r="C3839" s="62"/>
      <c r="D3839" s="62"/>
      <c r="J3839" s="62"/>
      <c r="R3839" s="573"/>
    </row>
    <row r="3840" spans="1:18" s="51" customFormat="1" ht="12.75" hidden="1" customHeight="1">
      <c r="A3840" s="573"/>
      <c r="B3840" s="62"/>
      <c r="C3840" s="62"/>
      <c r="D3840" s="62"/>
      <c r="J3840" s="62"/>
      <c r="R3840" s="573"/>
    </row>
    <row r="3841" spans="1:18" s="51" customFormat="1" ht="12.75" hidden="1" customHeight="1">
      <c r="A3841" s="573"/>
      <c r="B3841" s="62"/>
      <c r="C3841" s="62"/>
      <c r="D3841" s="62"/>
      <c r="J3841" s="62"/>
      <c r="R3841" s="573"/>
    </row>
    <row r="3842" spans="1:18" s="51" customFormat="1" ht="12.75" hidden="1" customHeight="1">
      <c r="A3842" s="573"/>
      <c r="B3842" s="62"/>
      <c r="C3842" s="62"/>
      <c r="D3842" s="62"/>
      <c r="J3842" s="62"/>
      <c r="R3842" s="573"/>
    </row>
    <row r="3843" spans="1:18" s="51" customFormat="1" ht="12.75" hidden="1" customHeight="1">
      <c r="A3843" s="573"/>
      <c r="B3843" s="62"/>
      <c r="C3843" s="62"/>
      <c r="D3843" s="62"/>
      <c r="J3843" s="62"/>
      <c r="R3843" s="573"/>
    </row>
    <row r="3844" spans="1:18" s="51" customFormat="1" ht="12.75" hidden="1" customHeight="1">
      <c r="A3844" s="573"/>
      <c r="B3844" s="62"/>
      <c r="C3844" s="62"/>
      <c r="D3844" s="62"/>
      <c r="J3844" s="62"/>
      <c r="R3844" s="573"/>
    </row>
    <row r="3845" spans="1:18" s="51" customFormat="1" ht="12.75" hidden="1" customHeight="1">
      <c r="A3845" s="573"/>
      <c r="B3845" s="62"/>
      <c r="C3845" s="62"/>
      <c r="D3845" s="62"/>
      <c r="J3845" s="62"/>
      <c r="R3845" s="573"/>
    </row>
    <row r="3846" spans="1:18" s="51" customFormat="1" ht="12.75" hidden="1" customHeight="1">
      <c r="A3846" s="573"/>
      <c r="B3846" s="62"/>
      <c r="C3846" s="62"/>
      <c r="D3846" s="62"/>
      <c r="J3846" s="62"/>
      <c r="R3846" s="573"/>
    </row>
    <row r="3847" spans="1:18" s="51" customFormat="1" ht="12.75" hidden="1" customHeight="1">
      <c r="A3847" s="573"/>
      <c r="B3847" s="62"/>
      <c r="C3847" s="62"/>
      <c r="D3847" s="62"/>
      <c r="J3847" s="62"/>
      <c r="R3847" s="573"/>
    </row>
    <row r="3848" spans="1:18" s="51" customFormat="1" ht="12.75" hidden="1" customHeight="1">
      <c r="A3848" s="573"/>
      <c r="B3848" s="62"/>
      <c r="C3848" s="62"/>
      <c r="D3848" s="62"/>
      <c r="J3848" s="62"/>
      <c r="R3848" s="573"/>
    </row>
    <row r="3849" spans="1:18" s="51" customFormat="1" ht="12.75" hidden="1" customHeight="1">
      <c r="A3849" s="573"/>
      <c r="B3849" s="62"/>
      <c r="C3849" s="62"/>
      <c r="D3849" s="62"/>
      <c r="J3849" s="62"/>
      <c r="R3849" s="573"/>
    </row>
    <row r="3850" spans="1:18" s="51" customFormat="1" ht="12.75" hidden="1" customHeight="1">
      <c r="A3850" s="573"/>
      <c r="B3850" s="62"/>
      <c r="C3850" s="62"/>
      <c r="D3850" s="62"/>
      <c r="J3850" s="62"/>
      <c r="R3850" s="573"/>
    </row>
    <row r="3851" spans="1:18" s="51" customFormat="1" ht="12.75" hidden="1" customHeight="1">
      <c r="A3851" s="573"/>
      <c r="B3851" s="62"/>
      <c r="C3851" s="62"/>
      <c r="D3851" s="62"/>
      <c r="J3851" s="62"/>
      <c r="R3851" s="573"/>
    </row>
    <row r="3852" spans="1:18" s="51" customFormat="1" ht="12.75" hidden="1" customHeight="1">
      <c r="A3852" s="573"/>
      <c r="B3852" s="62"/>
      <c r="C3852" s="62"/>
      <c r="D3852" s="62"/>
      <c r="J3852" s="62"/>
      <c r="R3852" s="573"/>
    </row>
    <row r="3853" spans="1:18" s="51" customFormat="1" ht="12.75" hidden="1" customHeight="1">
      <c r="A3853" s="573"/>
      <c r="B3853" s="62"/>
      <c r="C3853" s="62"/>
      <c r="D3853" s="62"/>
      <c r="J3853" s="62"/>
      <c r="R3853" s="573"/>
    </row>
    <row r="3854" spans="1:18" s="51" customFormat="1" ht="12.75" hidden="1" customHeight="1">
      <c r="A3854" s="573"/>
      <c r="B3854" s="62"/>
      <c r="C3854" s="62"/>
      <c r="D3854" s="62"/>
      <c r="J3854" s="62"/>
      <c r="R3854" s="573"/>
    </row>
    <row r="3855" spans="1:18" s="51" customFormat="1" ht="12.75" hidden="1" customHeight="1">
      <c r="A3855" s="573"/>
      <c r="B3855" s="62"/>
      <c r="C3855" s="62"/>
      <c r="D3855" s="62"/>
      <c r="J3855" s="62"/>
      <c r="R3855" s="573"/>
    </row>
    <row r="3856" spans="1:18" s="51" customFormat="1" ht="12.75" hidden="1" customHeight="1">
      <c r="A3856" s="573"/>
      <c r="B3856" s="62"/>
      <c r="C3856" s="62"/>
      <c r="D3856" s="62"/>
      <c r="J3856" s="62"/>
      <c r="R3856" s="573"/>
    </row>
    <row r="3857" spans="1:18" s="51" customFormat="1" ht="12.75" hidden="1" customHeight="1">
      <c r="A3857" s="573"/>
      <c r="B3857" s="62"/>
      <c r="C3857" s="62"/>
      <c r="D3857" s="62"/>
      <c r="J3857" s="62"/>
      <c r="R3857" s="573"/>
    </row>
    <row r="3858" spans="1:18" s="51" customFormat="1" ht="12.75" hidden="1" customHeight="1">
      <c r="A3858" s="573"/>
      <c r="B3858" s="62"/>
      <c r="C3858" s="62"/>
      <c r="D3858" s="62"/>
      <c r="J3858" s="62"/>
      <c r="R3858" s="573"/>
    </row>
    <row r="3859" spans="1:18" s="51" customFormat="1" ht="12.75" hidden="1" customHeight="1">
      <c r="A3859" s="573"/>
      <c r="B3859" s="62"/>
      <c r="C3859" s="62"/>
      <c r="D3859" s="62"/>
      <c r="J3859" s="62"/>
      <c r="R3859" s="573"/>
    </row>
    <row r="3860" spans="1:18" s="51" customFormat="1" ht="12.75" hidden="1" customHeight="1">
      <c r="A3860" s="573"/>
      <c r="B3860" s="62"/>
      <c r="C3860" s="62"/>
      <c r="D3860" s="62"/>
      <c r="J3860" s="62"/>
      <c r="R3860" s="573"/>
    </row>
    <row r="3861" spans="1:18" s="51" customFormat="1" ht="12.75" hidden="1" customHeight="1">
      <c r="A3861" s="573"/>
      <c r="B3861" s="62"/>
      <c r="C3861" s="62"/>
      <c r="D3861" s="62"/>
      <c r="J3861" s="62"/>
      <c r="R3861" s="573"/>
    </row>
    <row r="3862" spans="1:18" s="51" customFormat="1" ht="12.75" hidden="1" customHeight="1">
      <c r="A3862" s="573"/>
      <c r="B3862" s="62"/>
      <c r="C3862" s="62"/>
      <c r="D3862" s="62"/>
      <c r="J3862" s="62"/>
      <c r="R3862" s="573"/>
    </row>
    <row r="3863" spans="1:18" s="51" customFormat="1" ht="12.75" hidden="1" customHeight="1">
      <c r="A3863" s="573"/>
      <c r="B3863" s="62"/>
      <c r="C3863" s="62"/>
      <c r="D3863" s="62"/>
      <c r="J3863" s="62"/>
      <c r="R3863" s="573"/>
    </row>
    <row r="3864" spans="1:18" s="51" customFormat="1" ht="12.75" hidden="1" customHeight="1">
      <c r="A3864" s="573"/>
      <c r="B3864" s="62"/>
      <c r="C3864" s="62"/>
      <c r="D3864" s="62"/>
      <c r="J3864" s="62"/>
      <c r="R3864" s="573"/>
    </row>
    <row r="3865" spans="1:18" s="51" customFormat="1" ht="12.75" hidden="1" customHeight="1">
      <c r="A3865" s="573"/>
      <c r="B3865" s="62"/>
      <c r="C3865" s="62"/>
      <c r="D3865" s="62"/>
      <c r="J3865" s="62"/>
      <c r="R3865" s="573"/>
    </row>
    <row r="3866" spans="1:18" s="51" customFormat="1" ht="12.75" hidden="1" customHeight="1">
      <c r="A3866" s="573"/>
      <c r="B3866" s="62"/>
      <c r="C3866" s="62"/>
      <c r="D3866" s="62"/>
      <c r="J3866" s="62"/>
      <c r="R3866" s="573"/>
    </row>
    <row r="3867" spans="1:18" s="51" customFormat="1" ht="12.75" hidden="1" customHeight="1">
      <c r="A3867" s="573"/>
      <c r="B3867" s="62"/>
      <c r="C3867" s="62"/>
      <c r="D3867" s="62"/>
      <c r="J3867" s="62"/>
      <c r="R3867" s="573"/>
    </row>
    <row r="3868" spans="1:18" s="51" customFormat="1" ht="12.75" hidden="1" customHeight="1">
      <c r="A3868" s="573"/>
      <c r="B3868" s="62"/>
      <c r="C3868" s="62"/>
      <c r="D3868" s="62"/>
      <c r="J3868" s="62"/>
      <c r="R3868" s="573"/>
    </row>
    <row r="3869" spans="1:18" s="51" customFormat="1" ht="12.75" hidden="1" customHeight="1">
      <c r="A3869" s="573"/>
      <c r="B3869" s="62"/>
      <c r="C3869" s="62"/>
      <c r="D3869" s="62"/>
      <c r="J3869" s="62"/>
      <c r="R3869" s="573"/>
    </row>
    <row r="3870" spans="1:18" s="51" customFormat="1" ht="12.75" hidden="1" customHeight="1">
      <c r="A3870" s="573"/>
      <c r="B3870" s="62"/>
      <c r="C3870" s="62"/>
      <c r="D3870" s="62"/>
      <c r="J3870" s="62"/>
      <c r="R3870" s="573"/>
    </row>
    <row r="3871" spans="1:18" s="51" customFormat="1" ht="12.75" hidden="1" customHeight="1">
      <c r="A3871" s="573"/>
      <c r="B3871" s="62"/>
      <c r="C3871" s="62"/>
      <c r="D3871" s="62"/>
      <c r="J3871" s="62"/>
      <c r="R3871" s="573"/>
    </row>
    <row r="3872" spans="1:18" s="51" customFormat="1" ht="12.75" hidden="1" customHeight="1">
      <c r="A3872" s="573"/>
      <c r="B3872" s="62"/>
      <c r="C3872" s="62"/>
      <c r="D3872" s="62"/>
      <c r="J3872" s="62"/>
      <c r="R3872" s="573"/>
    </row>
    <row r="3873" spans="1:18" s="51" customFormat="1" ht="12.75" hidden="1" customHeight="1">
      <c r="A3873" s="573"/>
      <c r="B3873" s="62"/>
      <c r="C3873" s="62"/>
      <c r="D3873" s="62"/>
      <c r="J3873" s="62"/>
      <c r="R3873" s="573"/>
    </row>
    <row r="3874" spans="1:18" s="51" customFormat="1" ht="12.75" hidden="1" customHeight="1">
      <c r="A3874" s="573"/>
      <c r="B3874" s="62"/>
      <c r="C3874" s="62"/>
      <c r="D3874" s="62"/>
      <c r="J3874" s="62"/>
      <c r="R3874" s="573"/>
    </row>
    <row r="3875" spans="1:18" s="51" customFormat="1" ht="12.75" hidden="1" customHeight="1">
      <c r="A3875" s="573"/>
      <c r="B3875" s="62"/>
      <c r="C3875" s="62"/>
      <c r="D3875" s="62"/>
      <c r="J3875" s="62"/>
      <c r="R3875" s="573"/>
    </row>
    <row r="3876" spans="1:18" s="51" customFormat="1" ht="12.75" hidden="1" customHeight="1">
      <c r="A3876" s="573"/>
      <c r="B3876" s="62"/>
      <c r="C3876" s="62"/>
      <c r="D3876" s="62"/>
      <c r="J3876" s="62"/>
      <c r="R3876" s="573"/>
    </row>
    <row r="3877" spans="1:18" s="51" customFormat="1" ht="12.75" hidden="1" customHeight="1">
      <c r="A3877" s="573"/>
      <c r="B3877" s="62"/>
      <c r="C3877" s="62"/>
      <c r="D3877" s="62"/>
      <c r="J3877" s="62"/>
      <c r="R3877" s="573"/>
    </row>
    <row r="3878" spans="1:18" s="51" customFormat="1" ht="12.75" hidden="1" customHeight="1">
      <c r="A3878" s="573"/>
      <c r="B3878" s="62"/>
      <c r="C3878" s="62"/>
      <c r="D3878" s="62"/>
      <c r="J3878" s="62"/>
      <c r="R3878" s="573"/>
    </row>
    <row r="3879" spans="1:18" s="51" customFormat="1" ht="12.75" hidden="1" customHeight="1">
      <c r="A3879" s="573"/>
      <c r="B3879" s="62"/>
      <c r="C3879" s="62"/>
      <c r="D3879" s="62"/>
      <c r="J3879" s="62"/>
      <c r="R3879" s="573"/>
    </row>
    <row r="3880" spans="1:18" s="51" customFormat="1" ht="12.75" hidden="1" customHeight="1">
      <c r="A3880" s="573"/>
      <c r="B3880" s="62"/>
      <c r="C3880" s="62"/>
      <c r="D3880" s="62"/>
      <c r="J3880" s="62"/>
      <c r="R3880" s="573"/>
    </row>
    <row r="3881" spans="1:18" s="51" customFormat="1" ht="12.75" hidden="1" customHeight="1">
      <c r="A3881" s="573"/>
      <c r="B3881" s="62"/>
      <c r="C3881" s="62"/>
      <c r="D3881" s="62"/>
      <c r="J3881" s="62"/>
      <c r="R3881" s="573"/>
    </row>
    <row r="3882" spans="1:18" s="51" customFormat="1" ht="12.75" hidden="1" customHeight="1">
      <c r="A3882" s="573"/>
      <c r="B3882" s="62"/>
      <c r="C3882" s="62"/>
      <c r="D3882" s="62"/>
      <c r="J3882" s="62"/>
      <c r="R3882" s="573"/>
    </row>
    <row r="3883" spans="1:18" s="51" customFormat="1" ht="12.75" hidden="1" customHeight="1">
      <c r="A3883" s="573"/>
      <c r="B3883" s="62"/>
      <c r="C3883" s="62"/>
      <c r="D3883" s="62"/>
      <c r="J3883" s="62"/>
      <c r="R3883" s="573"/>
    </row>
    <row r="3884" spans="1:18" s="51" customFormat="1" ht="12.75" hidden="1" customHeight="1">
      <c r="A3884" s="573"/>
      <c r="B3884" s="62"/>
      <c r="C3884" s="62"/>
      <c r="D3884" s="62"/>
      <c r="J3884" s="62"/>
      <c r="R3884" s="573"/>
    </row>
    <row r="3885" spans="1:18" s="51" customFormat="1" ht="12.75" hidden="1" customHeight="1">
      <c r="A3885" s="573"/>
      <c r="B3885" s="62"/>
      <c r="C3885" s="62"/>
      <c r="D3885" s="62"/>
      <c r="J3885" s="62"/>
      <c r="R3885" s="573"/>
    </row>
    <row r="3886" spans="1:18" s="51" customFormat="1" ht="12.75" hidden="1" customHeight="1">
      <c r="A3886" s="573"/>
      <c r="B3886" s="62"/>
      <c r="C3886" s="62"/>
      <c r="D3886" s="62"/>
      <c r="J3886" s="62"/>
      <c r="R3886" s="573"/>
    </row>
    <row r="3887" spans="1:18" s="51" customFormat="1" ht="12.75" hidden="1" customHeight="1">
      <c r="A3887" s="573"/>
      <c r="B3887" s="62"/>
      <c r="C3887" s="62"/>
      <c r="D3887" s="62"/>
      <c r="J3887" s="62"/>
      <c r="R3887" s="573"/>
    </row>
    <row r="3888" spans="1:18" s="51" customFormat="1" ht="12.75" hidden="1" customHeight="1">
      <c r="A3888" s="573"/>
      <c r="B3888" s="62"/>
      <c r="C3888" s="62"/>
      <c r="D3888" s="62"/>
      <c r="J3888" s="62"/>
      <c r="R3888" s="573"/>
    </row>
    <row r="3889" spans="1:18" s="51" customFormat="1" ht="12.75" hidden="1" customHeight="1">
      <c r="A3889" s="573"/>
      <c r="B3889" s="62"/>
      <c r="C3889" s="62"/>
      <c r="D3889" s="62"/>
      <c r="J3889" s="62"/>
      <c r="R3889" s="573"/>
    </row>
    <row r="3890" spans="1:18" s="51" customFormat="1" ht="12.75" hidden="1" customHeight="1">
      <c r="A3890" s="573"/>
      <c r="B3890" s="62"/>
      <c r="C3890" s="62"/>
      <c r="D3890" s="62"/>
      <c r="J3890" s="62"/>
      <c r="R3890" s="573"/>
    </row>
    <row r="3891" spans="1:18" s="51" customFormat="1" ht="12.75" hidden="1" customHeight="1">
      <c r="A3891" s="573"/>
      <c r="B3891" s="62"/>
      <c r="C3891" s="62"/>
      <c r="D3891" s="62"/>
      <c r="J3891" s="62"/>
      <c r="R3891" s="573"/>
    </row>
    <row r="3892" spans="1:18" s="51" customFormat="1" ht="12.75" hidden="1" customHeight="1">
      <c r="A3892" s="573"/>
      <c r="B3892" s="62"/>
      <c r="C3892" s="62"/>
      <c r="D3892" s="62"/>
      <c r="J3892" s="62"/>
      <c r="R3892" s="573"/>
    </row>
    <row r="3893" spans="1:18" s="51" customFormat="1" ht="12.75" hidden="1" customHeight="1">
      <c r="A3893" s="573"/>
      <c r="B3893" s="62"/>
      <c r="C3893" s="62"/>
      <c r="D3893" s="62"/>
      <c r="J3893" s="62"/>
      <c r="R3893" s="573"/>
    </row>
    <row r="3894" spans="1:18" s="51" customFormat="1" ht="12.75" hidden="1" customHeight="1">
      <c r="A3894" s="573"/>
      <c r="B3894" s="62"/>
      <c r="C3894" s="62"/>
      <c r="D3894" s="62"/>
      <c r="J3894" s="62"/>
      <c r="R3894" s="573"/>
    </row>
    <row r="3895" spans="1:18" s="51" customFormat="1" ht="12.75" hidden="1" customHeight="1">
      <c r="A3895" s="573"/>
      <c r="B3895" s="62"/>
      <c r="C3895" s="62"/>
      <c r="D3895" s="62"/>
      <c r="J3895" s="62"/>
      <c r="R3895" s="573"/>
    </row>
    <row r="3896" spans="1:18" s="51" customFormat="1" ht="12.75" hidden="1" customHeight="1">
      <c r="A3896" s="573"/>
      <c r="B3896" s="62"/>
      <c r="C3896" s="62"/>
      <c r="D3896" s="62"/>
      <c r="J3896" s="62"/>
      <c r="R3896" s="573"/>
    </row>
    <row r="3897" spans="1:18" s="51" customFormat="1" ht="12.75" hidden="1" customHeight="1">
      <c r="A3897" s="573"/>
      <c r="B3897" s="62"/>
      <c r="C3897" s="62"/>
      <c r="D3897" s="62"/>
      <c r="J3897" s="62"/>
      <c r="R3897" s="573"/>
    </row>
    <row r="3898" spans="1:18" s="51" customFormat="1" ht="12.75" hidden="1" customHeight="1">
      <c r="A3898" s="573"/>
      <c r="B3898" s="62"/>
      <c r="C3898" s="62"/>
      <c r="D3898" s="62"/>
      <c r="J3898" s="62"/>
      <c r="R3898" s="573"/>
    </row>
    <row r="3899" spans="1:18" s="51" customFormat="1" ht="12.75" hidden="1" customHeight="1">
      <c r="A3899" s="573"/>
      <c r="B3899" s="62"/>
      <c r="C3899" s="62"/>
      <c r="D3899" s="62"/>
      <c r="J3899" s="62"/>
      <c r="R3899" s="573"/>
    </row>
    <row r="3900" spans="1:18" s="51" customFormat="1" ht="12.75" hidden="1" customHeight="1">
      <c r="A3900" s="573"/>
      <c r="B3900" s="62"/>
      <c r="C3900" s="62"/>
      <c r="D3900" s="62"/>
      <c r="J3900" s="62"/>
      <c r="R3900" s="573"/>
    </row>
    <row r="3901" spans="1:18" s="51" customFormat="1" ht="12.75" hidden="1" customHeight="1">
      <c r="A3901" s="573"/>
      <c r="B3901" s="62"/>
      <c r="C3901" s="62"/>
      <c r="D3901" s="62"/>
      <c r="J3901" s="62"/>
      <c r="R3901" s="573"/>
    </row>
    <row r="3902" spans="1:18" s="51" customFormat="1" ht="12.75" hidden="1" customHeight="1">
      <c r="A3902" s="573"/>
      <c r="B3902" s="62"/>
      <c r="C3902" s="62"/>
      <c r="D3902" s="62"/>
      <c r="J3902" s="62"/>
      <c r="R3902" s="573"/>
    </row>
    <row r="3903" spans="1:18" s="51" customFormat="1" ht="12.75" hidden="1" customHeight="1">
      <c r="A3903" s="573"/>
      <c r="B3903" s="62"/>
      <c r="C3903" s="62"/>
      <c r="D3903" s="62"/>
      <c r="J3903" s="62"/>
      <c r="R3903" s="573"/>
    </row>
    <row r="3904" spans="1:18" s="51" customFormat="1" ht="12.75" hidden="1" customHeight="1">
      <c r="A3904" s="573"/>
      <c r="B3904" s="62"/>
      <c r="C3904" s="62"/>
      <c r="D3904" s="62"/>
      <c r="J3904" s="62"/>
      <c r="R3904" s="573"/>
    </row>
    <row r="3905" spans="1:18" s="51" customFormat="1" ht="12.75" hidden="1" customHeight="1">
      <c r="A3905" s="573"/>
      <c r="B3905" s="62"/>
      <c r="C3905" s="62"/>
      <c r="D3905" s="62"/>
      <c r="J3905" s="62"/>
      <c r="R3905" s="573"/>
    </row>
    <row r="3906" spans="1:18" s="51" customFormat="1" ht="12.75" hidden="1" customHeight="1">
      <c r="A3906" s="573"/>
      <c r="B3906" s="62"/>
      <c r="C3906" s="62"/>
      <c r="D3906" s="62"/>
      <c r="J3906" s="62"/>
      <c r="R3906" s="573"/>
    </row>
    <row r="3907" spans="1:18" s="51" customFormat="1" ht="12.75" hidden="1" customHeight="1">
      <c r="A3907" s="573"/>
      <c r="B3907" s="62"/>
      <c r="C3907" s="62"/>
      <c r="D3907" s="62"/>
      <c r="J3907" s="62"/>
      <c r="R3907" s="573"/>
    </row>
    <row r="3908" spans="1:18" s="51" customFormat="1" ht="12.75" hidden="1" customHeight="1">
      <c r="A3908" s="573"/>
      <c r="B3908" s="62"/>
      <c r="C3908" s="62"/>
      <c r="D3908" s="62"/>
      <c r="J3908" s="62"/>
      <c r="R3908" s="573"/>
    </row>
    <row r="3909" spans="1:18" s="51" customFormat="1" ht="12.75" hidden="1" customHeight="1">
      <c r="A3909" s="573"/>
      <c r="B3909" s="62"/>
      <c r="C3909" s="62"/>
      <c r="D3909" s="62"/>
      <c r="J3909" s="62"/>
      <c r="R3909" s="573"/>
    </row>
    <row r="3910" spans="1:18" s="51" customFormat="1" ht="12.75" hidden="1" customHeight="1">
      <c r="A3910" s="573"/>
      <c r="B3910" s="62"/>
      <c r="C3910" s="62"/>
      <c r="D3910" s="62"/>
      <c r="J3910" s="62"/>
      <c r="R3910" s="573"/>
    </row>
    <row r="3911" spans="1:18" s="51" customFormat="1" ht="12.75" hidden="1" customHeight="1">
      <c r="A3911" s="573"/>
      <c r="B3911" s="62"/>
      <c r="C3911" s="62"/>
      <c r="D3911" s="62"/>
      <c r="J3911" s="62"/>
      <c r="R3911" s="573"/>
    </row>
    <row r="3912" spans="1:18" s="51" customFormat="1" ht="12.75" hidden="1" customHeight="1">
      <c r="A3912" s="573"/>
      <c r="B3912" s="62"/>
      <c r="C3912" s="62"/>
      <c r="D3912" s="62"/>
      <c r="J3912" s="62"/>
      <c r="R3912" s="573"/>
    </row>
    <row r="3913" spans="1:18" s="51" customFormat="1" ht="12.75" hidden="1" customHeight="1">
      <c r="A3913" s="573"/>
      <c r="B3913" s="62"/>
      <c r="C3913" s="62"/>
      <c r="D3913" s="62"/>
      <c r="J3913" s="62"/>
      <c r="R3913" s="573"/>
    </row>
    <row r="3914" spans="1:18" s="51" customFormat="1" ht="12.75" hidden="1" customHeight="1">
      <c r="A3914" s="573"/>
      <c r="B3914" s="62"/>
      <c r="C3914" s="62"/>
      <c r="D3914" s="62"/>
      <c r="J3914" s="62"/>
      <c r="R3914" s="573"/>
    </row>
    <row r="3915" spans="1:18" s="51" customFormat="1" ht="12.75" hidden="1" customHeight="1">
      <c r="A3915" s="573"/>
      <c r="B3915" s="62"/>
      <c r="C3915" s="62"/>
      <c r="D3915" s="62"/>
      <c r="J3915" s="62"/>
      <c r="R3915" s="573"/>
    </row>
    <row r="3916" spans="1:18" s="51" customFormat="1" ht="12.75" hidden="1" customHeight="1">
      <c r="A3916" s="573"/>
      <c r="B3916" s="62"/>
      <c r="C3916" s="62"/>
      <c r="D3916" s="62"/>
      <c r="J3916" s="62"/>
      <c r="R3916" s="573"/>
    </row>
    <row r="3917" spans="1:18" s="51" customFormat="1" ht="12.75" hidden="1" customHeight="1">
      <c r="A3917" s="573"/>
      <c r="B3917" s="62"/>
      <c r="C3917" s="62"/>
      <c r="D3917" s="62"/>
      <c r="J3917" s="62"/>
      <c r="R3917" s="573"/>
    </row>
    <row r="3918" spans="1:18" s="51" customFormat="1" ht="12.75" hidden="1" customHeight="1">
      <c r="A3918" s="573"/>
      <c r="B3918" s="62"/>
      <c r="C3918" s="62"/>
      <c r="D3918" s="62"/>
      <c r="J3918" s="62"/>
      <c r="R3918" s="573"/>
    </row>
    <row r="3919" spans="1:18" s="51" customFormat="1" ht="12.75" hidden="1" customHeight="1">
      <c r="A3919" s="573"/>
      <c r="B3919" s="62"/>
      <c r="C3919" s="62"/>
      <c r="D3919" s="62"/>
      <c r="J3919" s="62"/>
      <c r="R3919" s="573"/>
    </row>
    <row r="3920" spans="1:18" s="51" customFormat="1" ht="12.75" hidden="1" customHeight="1">
      <c r="A3920" s="573"/>
      <c r="B3920" s="62"/>
      <c r="C3920" s="62"/>
      <c r="D3920" s="62"/>
      <c r="J3920" s="62"/>
      <c r="R3920" s="573"/>
    </row>
    <row r="3921" spans="1:18" s="51" customFormat="1" ht="12.75" hidden="1" customHeight="1">
      <c r="A3921" s="573"/>
      <c r="B3921" s="62"/>
      <c r="C3921" s="62"/>
      <c r="D3921" s="62"/>
      <c r="J3921" s="62"/>
      <c r="R3921" s="573"/>
    </row>
    <row r="3922" spans="1:18" s="51" customFormat="1" ht="12.75" hidden="1" customHeight="1">
      <c r="A3922" s="573"/>
      <c r="B3922" s="62"/>
      <c r="C3922" s="62"/>
      <c r="D3922" s="62"/>
      <c r="J3922" s="62"/>
      <c r="R3922" s="573"/>
    </row>
    <row r="3923" spans="1:18" s="51" customFormat="1" ht="12.75" hidden="1" customHeight="1">
      <c r="A3923" s="573"/>
      <c r="B3923" s="62"/>
      <c r="C3923" s="62"/>
      <c r="D3923" s="62"/>
      <c r="J3923" s="62"/>
      <c r="R3923" s="573"/>
    </row>
    <row r="3924" spans="1:18" s="51" customFormat="1" ht="12.75" hidden="1" customHeight="1">
      <c r="A3924" s="573"/>
      <c r="B3924" s="62"/>
      <c r="C3924" s="62"/>
      <c r="D3924" s="62"/>
      <c r="J3924" s="62"/>
      <c r="R3924" s="573"/>
    </row>
    <row r="3925" spans="1:18" s="51" customFormat="1" ht="12.75" hidden="1" customHeight="1">
      <c r="A3925" s="573"/>
      <c r="B3925" s="62"/>
      <c r="C3925" s="62"/>
      <c r="D3925" s="62"/>
      <c r="J3925" s="62"/>
      <c r="R3925" s="573"/>
    </row>
    <row r="3926" spans="1:18" s="51" customFormat="1" ht="12.75" hidden="1" customHeight="1">
      <c r="A3926" s="573"/>
      <c r="B3926" s="62"/>
      <c r="C3926" s="62"/>
      <c r="D3926" s="62"/>
      <c r="J3926" s="62"/>
      <c r="R3926" s="573"/>
    </row>
    <row r="3927" spans="1:18" s="51" customFormat="1" ht="12.75" hidden="1" customHeight="1">
      <c r="A3927" s="573"/>
      <c r="B3927" s="62"/>
      <c r="C3927" s="62"/>
      <c r="D3927" s="62"/>
      <c r="J3927" s="62"/>
      <c r="R3927" s="573"/>
    </row>
    <row r="3928" spans="1:18" s="51" customFormat="1" ht="12.75" hidden="1" customHeight="1">
      <c r="A3928" s="573"/>
      <c r="B3928" s="62"/>
      <c r="C3928" s="62"/>
      <c r="D3928" s="62"/>
      <c r="J3928" s="62"/>
      <c r="R3928" s="573"/>
    </row>
    <row r="3929" spans="1:18" s="51" customFormat="1" ht="12.75" hidden="1" customHeight="1">
      <c r="A3929" s="573"/>
      <c r="B3929" s="62"/>
      <c r="C3929" s="62"/>
      <c r="D3929" s="62"/>
      <c r="J3929" s="62"/>
      <c r="R3929" s="573"/>
    </row>
    <row r="3930" spans="1:18" s="51" customFormat="1" ht="12.75" hidden="1" customHeight="1">
      <c r="A3930" s="573"/>
      <c r="B3930" s="62"/>
      <c r="C3930" s="62"/>
      <c r="D3930" s="62"/>
      <c r="J3930" s="62"/>
      <c r="R3930" s="573"/>
    </row>
    <row r="3931" spans="1:18" s="51" customFormat="1" ht="12.75" hidden="1" customHeight="1">
      <c r="A3931" s="573"/>
      <c r="B3931" s="62"/>
      <c r="C3931" s="62"/>
      <c r="D3931" s="62"/>
      <c r="J3931" s="62"/>
      <c r="R3931" s="573"/>
    </row>
    <row r="3932" spans="1:18" s="51" customFormat="1" ht="12.75" hidden="1" customHeight="1">
      <c r="A3932" s="573"/>
      <c r="B3932" s="62"/>
      <c r="C3932" s="62"/>
      <c r="D3932" s="62"/>
      <c r="J3932" s="62"/>
      <c r="R3932" s="573"/>
    </row>
    <row r="3933" spans="1:18" s="51" customFormat="1" ht="12.75" hidden="1" customHeight="1">
      <c r="A3933" s="573"/>
      <c r="B3933" s="62"/>
      <c r="C3933" s="62"/>
      <c r="D3933" s="62"/>
      <c r="J3933" s="62"/>
      <c r="R3933" s="573"/>
    </row>
    <row r="3934" spans="1:18" s="51" customFormat="1" ht="12.75" hidden="1" customHeight="1">
      <c r="A3934" s="573"/>
      <c r="B3934" s="62"/>
      <c r="C3934" s="62"/>
      <c r="D3934" s="62"/>
      <c r="J3934" s="62"/>
      <c r="R3934" s="573"/>
    </row>
    <row r="3935" spans="1:18" s="51" customFormat="1" ht="12.75" hidden="1" customHeight="1">
      <c r="A3935" s="573"/>
      <c r="B3935" s="62"/>
      <c r="C3935" s="62"/>
      <c r="D3935" s="62"/>
      <c r="J3935" s="62"/>
      <c r="R3935" s="573"/>
    </row>
    <row r="3936" spans="1:18" s="51" customFormat="1" ht="12.75" hidden="1" customHeight="1">
      <c r="A3936" s="573"/>
      <c r="B3936" s="62"/>
      <c r="C3936" s="62"/>
      <c r="D3936" s="62"/>
      <c r="J3936" s="62"/>
      <c r="R3936" s="573"/>
    </row>
    <row r="3937" spans="1:18" s="51" customFormat="1" ht="12.75" hidden="1" customHeight="1">
      <c r="A3937" s="573"/>
      <c r="B3937" s="62"/>
      <c r="C3937" s="62"/>
      <c r="D3937" s="62"/>
      <c r="J3937" s="62"/>
      <c r="R3937" s="573"/>
    </row>
    <row r="3938" spans="1:18" s="51" customFormat="1" ht="12.75" hidden="1" customHeight="1">
      <c r="A3938" s="573"/>
      <c r="B3938" s="62"/>
      <c r="C3938" s="62"/>
      <c r="D3938" s="62"/>
      <c r="J3938" s="62"/>
      <c r="R3938" s="573"/>
    </row>
    <row r="3939" spans="1:18" s="51" customFormat="1" ht="12.75" hidden="1" customHeight="1">
      <c r="A3939" s="573"/>
      <c r="B3939" s="62"/>
      <c r="C3939" s="62"/>
      <c r="D3939" s="62"/>
      <c r="J3939" s="62"/>
      <c r="R3939" s="573"/>
    </row>
    <row r="3940" spans="1:18" s="51" customFormat="1" ht="12.75" hidden="1" customHeight="1">
      <c r="A3940" s="573"/>
      <c r="B3940" s="62"/>
      <c r="C3940" s="62"/>
      <c r="D3940" s="62"/>
      <c r="J3940" s="62"/>
      <c r="R3940" s="573"/>
    </row>
    <row r="3941" spans="1:18" s="51" customFormat="1" ht="12.75" hidden="1" customHeight="1">
      <c r="A3941" s="573"/>
      <c r="B3941" s="62"/>
      <c r="C3941" s="62"/>
      <c r="D3941" s="62"/>
      <c r="J3941" s="62"/>
      <c r="R3941" s="573"/>
    </row>
    <row r="3942" spans="1:18" s="51" customFormat="1" ht="12.75" hidden="1" customHeight="1">
      <c r="A3942" s="573"/>
      <c r="B3942" s="62"/>
      <c r="C3942" s="62"/>
      <c r="D3942" s="62"/>
      <c r="J3942" s="62"/>
      <c r="R3942" s="573"/>
    </row>
    <row r="3943" spans="1:18" s="51" customFormat="1" ht="12.75" hidden="1" customHeight="1">
      <c r="A3943" s="573"/>
      <c r="B3943" s="62"/>
      <c r="C3943" s="62"/>
      <c r="D3943" s="62"/>
      <c r="J3943" s="62"/>
      <c r="R3943" s="573"/>
    </row>
    <row r="3944" spans="1:18" s="51" customFormat="1" ht="12.75" hidden="1" customHeight="1">
      <c r="A3944" s="573"/>
      <c r="B3944" s="62"/>
      <c r="C3944" s="62"/>
      <c r="D3944" s="62"/>
      <c r="J3944" s="62"/>
      <c r="R3944" s="573"/>
    </row>
    <row r="3945" spans="1:18" s="51" customFormat="1" ht="12.75" hidden="1" customHeight="1">
      <c r="A3945" s="573"/>
      <c r="B3945" s="62"/>
      <c r="C3945" s="62"/>
      <c r="D3945" s="62"/>
      <c r="J3945" s="62"/>
      <c r="R3945" s="573"/>
    </row>
    <row r="3946" spans="1:18" s="51" customFormat="1" ht="12.75" hidden="1" customHeight="1">
      <c r="A3946" s="573"/>
      <c r="B3946" s="62"/>
      <c r="C3946" s="62"/>
      <c r="D3946" s="62"/>
      <c r="J3946" s="62"/>
      <c r="R3946" s="573"/>
    </row>
    <row r="3947" spans="1:18" s="51" customFormat="1" ht="12.75" hidden="1" customHeight="1">
      <c r="A3947" s="573"/>
      <c r="B3947" s="62"/>
      <c r="C3947" s="62"/>
      <c r="D3947" s="62"/>
      <c r="J3947" s="62"/>
      <c r="R3947" s="573"/>
    </row>
    <row r="3948" spans="1:18" s="51" customFormat="1" ht="12.75" hidden="1" customHeight="1">
      <c r="A3948" s="573"/>
      <c r="B3948" s="62"/>
      <c r="C3948" s="62"/>
      <c r="D3948" s="62"/>
      <c r="J3948" s="62"/>
      <c r="R3948" s="573"/>
    </row>
    <row r="3949" spans="1:18" s="51" customFormat="1" ht="12.75" hidden="1" customHeight="1">
      <c r="A3949" s="573"/>
      <c r="B3949" s="62"/>
      <c r="C3949" s="62"/>
      <c r="D3949" s="62"/>
      <c r="J3949" s="62"/>
      <c r="R3949" s="573"/>
    </row>
    <row r="3950" spans="1:18" s="51" customFormat="1" ht="12.75" hidden="1" customHeight="1">
      <c r="A3950" s="573"/>
      <c r="B3950" s="62"/>
      <c r="C3950" s="62"/>
      <c r="D3950" s="62"/>
      <c r="J3950" s="62"/>
      <c r="R3950" s="573"/>
    </row>
    <row r="3951" spans="1:18" s="51" customFormat="1" ht="12.75" hidden="1" customHeight="1">
      <c r="A3951" s="573"/>
      <c r="B3951" s="62"/>
      <c r="C3951" s="62"/>
      <c r="D3951" s="62"/>
      <c r="J3951" s="62"/>
      <c r="R3951" s="573"/>
    </row>
    <row r="3952" spans="1:18" s="51" customFormat="1" ht="12.75" hidden="1" customHeight="1">
      <c r="A3952" s="573"/>
      <c r="B3952" s="62"/>
      <c r="C3952" s="62"/>
      <c r="D3952" s="62"/>
      <c r="J3952" s="62"/>
      <c r="R3952" s="573"/>
    </row>
    <row r="3953" spans="1:18" s="51" customFormat="1" ht="12.75" hidden="1" customHeight="1">
      <c r="A3953" s="573"/>
      <c r="B3953" s="62"/>
      <c r="C3953" s="62"/>
      <c r="D3953" s="62"/>
      <c r="J3953" s="62"/>
      <c r="R3953" s="573"/>
    </row>
    <row r="3954" spans="1:18" s="51" customFormat="1" ht="12.75" hidden="1" customHeight="1">
      <c r="A3954" s="573"/>
      <c r="B3954" s="62"/>
      <c r="C3954" s="62"/>
      <c r="D3954" s="62"/>
      <c r="J3954" s="62"/>
      <c r="R3954" s="573"/>
    </row>
    <row r="3955" spans="1:18" s="51" customFormat="1" ht="12.75" hidden="1" customHeight="1">
      <c r="A3955" s="573"/>
      <c r="B3955" s="62"/>
      <c r="C3955" s="62"/>
      <c r="D3955" s="62"/>
      <c r="J3955" s="62"/>
      <c r="R3955" s="573"/>
    </row>
    <row r="3956" spans="1:18" s="51" customFormat="1" ht="12.75" hidden="1" customHeight="1">
      <c r="A3956" s="573"/>
      <c r="B3956" s="62"/>
      <c r="C3956" s="62"/>
      <c r="D3956" s="62"/>
      <c r="J3956" s="62"/>
      <c r="R3956" s="573"/>
    </row>
    <row r="3957" spans="1:18" s="51" customFormat="1" ht="12.75" hidden="1" customHeight="1">
      <c r="A3957" s="573"/>
      <c r="B3957" s="62"/>
      <c r="C3957" s="62"/>
      <c r="D3957" s="62"/>
      <c r="J3957" s="62"/>
      <c r="R3957" s="573"/>
    </row>
    <row r="3958" spans="1:18" s="51" customFormat="1" ht="12.75" hidden="1" customHeight="1">
      <c r="A3958" s="573"/>
      <c r="B3958" s="62"/>
      <c r="C3958" s="62"/>
      <c r="D3958" s="62"/>
      <c r="J3958" s="62"/>
      <c r="R3958" s="573"/>
    </row>
    <row r="3959" spans="1:18" s="51" customFormat="1" ht="12.75" hidden="1" customHeight="1">
      <c r="A3959" s="573"/>
      <c r="B3959" s="62"/>
      <c r="C3959" s="62"/>
      <c r="D3959" s="62"/>
      <c r="J3959" s="62"/>
      <c r="R3959" s="573"/>
    </row>
    <row r="3960" spans="1:18" s="51" customFormat="1" ht="12.75" hidden="1" customHeight="1">
      <c r="A3960" s="573"/>
      <c r="B3960" s="62"/>
      <c r="C3960" s="62"/>
      <c r="D3960" s="62"/>
      <c r="J3960" s="62"/>
      <c r="R3960" s="573"/>
    </row>
    <row r="3961" spans="1:18" s="51" customFormat="1" ht="12.75" hidden="1" customHeight="1">
      <c r="A3961" s="573"/>
      <c r="B3961" s="62"/>
      <c r="C3961" s="62"/>
      <c r="D3961" s="62"/>
      <c r="J3961" s="62"/>
      <c r="R3961" s="573"/>
    </row>
    <row r="3962" spans="1:18" s="51" customFormat="1" ht="12.75" hidden="1" customHeight="1">
      <c r="A3962" s="573"/>
      <c r="B3962" s="62"/>
      <c r="C3962" s="62"/>
      <c r="D3962" s="62"/>
      <c r="J3962" s="62"/>
      <c r="R3962" s="573"/>
    </row>
    <row r="3963" spans="1:18" s="51" customFormat="1" ht="12.75" hidden="1" customHeight="1">
      <c r="A3963" s="573"/>
      <c r="B3963" s="62"/>
      <c r="C3963" s="62"/>
      <c r="D3963" s="62"/>
      <c r="J3963" s="62"/>
      <c r="R3963" s="573"/>
    </row>
    <row r="3964" spans="1:18" s="51" customFormat="1" ht="12.75" hidden="1" customHeight="1">
      <c r="A3964" s="573"/>
      <c r="B3964" s="62"/>
      <c r="C3964" s="62"/>
      <c r="D3964" s="62"/>
      <c r="J3964" s="62"/>
      <c r="R3964" s="573"/>
    </row>
    <row r="3965" spans="1:18" s="51" customFormat="1" ht="12.75" hidden="1" customHeight="1">
      <c r="A3965" s="573"/>
      <c r="B3965" s="62"/>
      <c r="C3965" s="62"/>
      <c r="D3965" s="62"/>
      <c r="J3965" s="62"/>
      <c r="R3965" s="573"/>
    </row>
    <row r="3966" spans="1:18" s="51" customFormat="1" ht="12.75" hidden="1" customHeight="1">
      <c r="A3966" s="573"/>
      <c r="B3966" s="62"/>
      <c r="C3966" s="62"/>
      <c r="D3966" s="62"/>
      <c r="J3966" s="62"/>
      <c r="R3966" s="573"/>
    </row>
    <row r="3967" spans="1:18" s="51" customFormat="1" ht="12.75" hidden="1" customHeight="1">
      <c r="A3967" s="573"/>
      <c r="B3967" s="62"/>
      <c r="C3967" s="62"/>
      <c r="D3967" s="62"/>
      <c r="J3967" s="62"/>
      <c r="R3967" s="573"/>
    </row>
    <row r="3968" spans="1:18" s="51" customFormat="1" ht="12.75" hidden="1" customHeight="1">
      <c r="A3968" s="573"/>
      <c r="B3968" s="62"/>
      <c r="C3968" s="62"/>
      <c r="D3968" s="62"/>
      <c r="J3968" s="62"/>
      <c r="R3968" s="573"/>
    </row>
    <row r="3969" spans="1:18" s="51" customFormat="1" ht="12.75" hidden="1" customHeight="1">
      <c r="A3969" s="573"/>
      <c r="B3969" s="62"/>
      <c r="C3969" s="62"/>
      <c r="D3969" s="62"/>
      <c r="J3969" s="62"/>
      <c r="R3969" s="573"/>
    </row>
    <row r="3970" spans="1:18" s="51" customFormat="1" ht="12.75" hidden="1" customHeight="1">
      <c r="A3970" s="573"/>
      <c r="B3970" s="62"/>
      <c r="C3970" s="62"/>
      <c r="D3970" s="62"/>
      <c r="J3970" s="62"/>
      <c r="R3970" s="573"/>
    </row>
    <row r="3971" spans="1:18" s="51" customFormat="1" ht="12.75" hidden="1" customHeight="1">
      <c r="A3971" s="573"/>
      <c r="B3971" s="62"/>
      <c r="C3971" s="62"/>
      <c r="D3971" s="62"/>
      <c r="J3971" s="62"/>
      <c r="R3971" s="573"/>
    </row>
    <row r="3972" spans="1:18" s="51" customFormat="1" ht="12.75" hidden="1" customHeight="1">
      <c r="A3972" s="573"/>
      <c r="B3972" s="62"/>
      <c r="C3972" s="62"/>
      <c r="D3972" s="62"/>
      <c r="J3972" s="62"/>
      <c r="R3972" s="573"/>
    </row>
    <row r="3973" spans="1:18" s="51" customFormat="1" ht="12.75" hidden="1" customHeight="1">
      <c r="A3973" s="573"/>
      <c r="B3973" s="62"/>
      <c r="C3973" s="62"/>
      <c r="D3973" s="62"/>
      <c r="J3973" s="62"/>
      <c r="R3973" s="573"/>
    </row>
    <row r="3974" spans="1:18" s="51" customFormat="1" ht="12.75" hidden="1" customHeight="1">
      <c r="A3974" s="573"/>
      <c r="B3974" s="62"/>
      <c r="C3974" s="62"/>
      <c r="D3974" s="62"/>
      <c r="J3974" s="62"/>
      <c r="R3974" s="573"/>
    </row>
    <row r="3975" spans="1:18" s="51" customFormat="1" ht="12.75" hidden="1" customHeight="1">
      <c r="A3975" s="573"/>
      <c r="B3975" s="62"/>
      <c r="C3975" s="62"/>
      <c r="D3975" s="62"/>
      <c r="J3975" s="62"/>
      <c r="R3975" s="573"/>
    </row>
    <row r="3976" spans="1:18" s="51" customFormat="1" ht="12.75" hidden="1" customHeight="1">
      <c r="A3976" s="573"/>
      <c r="B3976" s="62"/>
      <c r="C3976" s="62"/>
      <c r="D3976" s="62"/>
      <c r="J3976" s="62"/>
      <c r="R3976" s="573"/>
    </row>
    <row r="3977" spans="1:18" s="51" customFormat="1" ht="12.75" hidden="1" customHeight="1">
      <c r="A3977" s="573"/>
      <c r="B3977" s="62"/>
      <c r="C3977" s="62"/>
      <c r="D3977" s="62"/>
      <c r="J3977" s="62"/>
      <c r="R3977" s="573"/>
    </row>
    <row r="3978" spans="1:18" s="51" customFormat="1" ht="12.75" hidden="1" customHeight="1">
      <c r="A3978" s="573"/>
      <c r="B3978" s="62"/>
      <c r="C3978" s="62"/>
      <c r="D3978" s="62"/>
      <c r="J3978" s="62"/>
      <c r="R3978" s="573"/>
    </row>
    <row r="3979" spans="1:18" s="51" customFormat="1" ht="12.75" hidden="1" customHeight="1">
      <c r="A3979" s="573"/>
      <c r="B3979" s="62"/>
      <c r="C3979" s="62"/>
      <c r="D3979" s="62"/>
      <c r="J3979" s="62"/>
      <c r="R3979" s="573"/>
    </row>
    <row r="3980" spans="1:18" s="51" customFormat="1" ht="12.75" hidden="1" customHeight="1">
      <c r="A3980" s="573"/>
      <c r="B3980" s="62"/>
      <c r="C3980" s="62"/>
      <c r="D3980" s="62"/>
      <c r="J3980" s="62"/>
      <c r="R3980" s="573"/>
    </row>
    <row r="3981" spans="1:18" s="51" customFormat="1" ht="12.75" hidden="1" customHeight="1">
      <c r="A3981" s="573"/>
      <c r="B3981" s="62"/>
      <c r="C3981" s="62"/>
      <c r="D3981" s="62"/>
      <c r="J3981" s="62"/>
      <c r="R3981" s="573"/>
    </row>
    <row r="3982" spans="1:18" s="51" customFormat="1" ht="12.75" hidden="1" customHeight="1">
      <c r="A3982" s="573"/>
      <c r="B3982" s="62"/>
      <c r="C3982" s="62"/>
      <c r="D3982" s="62"/>
      <c r="J3982" s="62"/>
      <c r="R3982" s="573"/>
    </row>
    <row r="3983" spans="1:18" s="51" customFormat="1" ht="12.75" hidden="1" customHeight="1">
      <c r="A3983" s="573"/>
      <c r="B3983" s="62"/>
      <c r="C3983" s="62"/>
      <c r="D3983" s="62"/>
      <c r="J3983" s="62"/>
      <c r="R3983" s="573"/>
    </row>
    <row r="3984" spans="1:18" s="51" customFormat="1" ht="12.75" hidden="1" customHeight="1">
      <c r="A3984" s="573"/>
      <c r="B3984" s="62"/>
      <c r="C3984" s="62"/>
      <c r="D3984" s="62"/>
      <c r="J3984" s="62"/>
      <c r="R3984" s="573"/>
    </row>
    <row r="3985" spans="1:18" s="51" customFormat="1" ht="12.75" hidden="1" customHeight="1">
      <c r="A3985" s="573"/>
      <c r="B3985" s="62"/>
      <c r="C3985" s="62"/>
      <c r="D3985" s="62"/>
      <c r="J3985" s="62"/>
      <c r="R3985" s="573"/>
    </row>
    <row r="3986" spans="1:18" s="51" customFormat="1" ht="12.75" hidden="1" customHeight="1">
      <c r="A3986" s="573"/>
      <c r="B3986" s="62"/>
      <c r="C3986" s="62"/>
      <c r="D3986" s="62"/>
      <c r="J3986" s="62"/>
      <c r="R3986" s="573"/>
    </row>
    <row r="3987" spans="1:18" s="51" customFormat="1" ht="12.75" hidden="1" customHeight="1">
      <c r="A3987" s="573"/>
      <c r="B3987" s="62"/>
      <c r="C3987" s="62"/>
      <c r="D3987" s="62"/>
      <c r="J3987" s="62"/>
      <c r="R3987" s="573"/>
    </row>
    <row r="3988" spans="1:18" s="51" customFormat="1" ht="12.75" hidden="1" customHeight="1">
      <c r="A3988" s="573"/>
      <c r="B3988" s="62"/>
      <c r="C3988" s="62"/>
      <c r="D3988" s="62"/>
      <c r="J3988" s="62"/>
      <c r="R3988" s="573"/>
    </row>
    <row r="3989" spans="1:18" s="51" customFormat="1" ht="12.75" hidden="1" customHeight="1">
      <c r="A3989" s="573"/>
      <c r="B3989" s="62"/>
      <c r="C3989" s="62"/>
      <c r="D3989" s="62"/>
      <c r="J3989" s="62"/>
      <c r="R3989" s="573"/>
    </row>
    <row r="3990" spans="1:18" s="51" customFormat="1" ht="12.75" hidden="1" customHeight="1">
      <c r="A3990" s="573"/>
      <c r="B3990" s="62"/>
      <c r="C3990" s="62"/>
      <c r="D3990" s="62"/>
      <c r="J3990" s="62"/>
      <c r="R3990" s="573"/>
    </row>
    <row r="3991" spans="1:18" s="51" customFormat="1" ht="12.75" hidden="1" customHeight="1">
      <c r="A3991" s="573"/>
      <c r="B3991" s="62"/>
      <c r="C3991" s="62"/>
      <c r="D3991" s="62"/>
      <c r="J3991" s="62"/>
      <c r="R3991" s="573"/>
    </row>
    <row r="3992" spans="1:18" s="51" customFormat="1" ht="12.75" hidden="1" customHeight="1">
      <c r="A3992" s="573"/>
      <c r="B3992" s="62"/>
      <c r="C3992" s="62"/>
      <c r="D3992" s="62"/>
      <c r="J3992" s="62"/>
      <c r="R3992" s="573"/>
    </row>
    <row r="3993" spans="1:18" s="51" customFormat="1" ht="12.75" hidden="1" customHeight="1">
      <c r="A3993" s="573"/>
      <c r="B3993" s="62"/>
      <c r="C3993" s="62"/>
      <c r="D3993" s="62"/>
      <c r="J3993" s="62"/>
      <c r="R3993" s="573"/>
    </row>
    <row r="3994" spans="1:18" s="51" customFormat="1" ht="12.75" hidden="1" customHeight="1">
      <c r="A3994" s="573"/>
      <c r="B3994" s="62"/>
      <c r="C3994" s="62"/>
      <c r="D3994" s="62"/>
      <c r="J3994" s="62"/>
      <c r="R3994" s="573"/>
    </row>
    <row r="3995" spans="1:18" s="51" customFormat="1" ht="12.75" hidden="1" customHeight="1">
      <c r="A3995" s="573"/>
      <c r="B3995" s="62"/>
      <c r="C3995" s="62"/>
      <c r="D3995" s="62"/>
      <c r="J3995" s="62"/>
      <c r="R3995" s="573"/>
    </row>
    <row r="3996" spans="1:18" s="51" customFormat="1" ht="12.75" hidden="1" customHeight="1">
      <c r="A3996" s="573"/>
      <c r="B3996" s="62"/>
      <c r="C3996" s="62"/>
      <c r="D3996" s="62"/>
      <c r="J3996" s="62"/>
      <c r="R3996" s="573"/>
    </row>
    <row r="3997" spans="1:18" s="51" customFormat="1" ht="12.75" hidden="1" customHeight="1">
      <c r="A3997" s="573"/>
      <c r="B3997" s="62"/>
      <c r="C3997" s="62"/>
      <c r="D3997" s="62"/>
      <c r="J3997" s="62"/>
      <c r="R3997" s="573"/>
    </row>
    <row r="3998" spans="1:18" s="51" customFormat="1" ht="12.75" hidden="1" customHeight="1">
      <c r="A3998" s="573"/>
      <c r="B3998" s="62"/>
      <c r="C3998" s="62"/>
      <c r="D3998" s="62"/>
      <c r="J3998" s="62"/>
      <c r="R3998" s="573"/>
    </row>
    <row r="3999" spans="1:18" s="51" customFormat="1" ht="12.75" hidden="1" customHeight="1">
      <c r="A3999" s="573"/>
      <c r="B3999" s="62"/>
      <c r="C3999" s="62"/>
      <c r="D3999" s="62"/>
      <c r="J3999" s="62"/>
      <c r="R3999" s="573"/>
    </row>
    <row r="4000" spans="1:18" s="51" customFormat="1" ht="12.75" hidden="1" customHeight="1">
      <c r="A4000" s="573"/>
      <c r="B4000" s="62"/>
      <c r="C4000" s="62"/>
      <c r="D4000" s="62"/>
      <c r="J4000" s="62"/>
      <c r="R4000" s="573"/>
    </row>
    <row r="4001" spans="1:18" s="51" customFormat="1" ht="12.75" hidden="1" customHeight="1">
      <c r="A4001" s="573"/>
      <c r="B4001" s="62"/>
      <c r="C4001" s="62"/>
      <c r="D4001" s="62"/>
      <c r="J4001" s="62"/>
      <c r="R4001" s="573"/>
    </row>
    <row r="4002" spans="1:18" s="51" customFormat="1" ht="12.75" hidden="1" customHeight="1">
      <c r="A4002" s="573"/>
      <c r="B4002" s="62"/>
      <c r="C4002" s="62"/>
      <c r="D4002" s="62"/>
      <c r="J4002" s="62"/>
      <c r="R4002" s="573"/>
    </row>
    <row r="4003" spans="1:18" s="51" customFormat="1" ht="12.75" hidden="1" customHeight="1">
      <c r="A4003" s="573"/>
      <c r="B4003" s="62"/>
      <c r="C4003" s="62"/>
      <c r="D4003" s="62"/>
      <c r="J4003" s="62"/>
      <c r="R4003" s="573"/>
    </row>
    <row r="4004" spans="1:18" s="51" customFormat="1" ht="12.75" hidden="1" customHeight="1">
      <c r="A4004" s="573"/>
      <c r="B4004" s="62"/>
      <c r="C4004" s="62"/>
      <c r="D4004" s="62"/>
      <c r="J4004" s="62"/>
      <c r="R4004" s="573"/>
    </row>
    <row r="4005" spans="1:18" s="51" customFormat="1" ht="12.75" hidden="1" customHeight="1">
      <c r="A4005" s="573"/>
      <c r="B4005" s="62"/>
      <c r="C4005" s="62"/>
      <c r="D4005" s="62"/>
      <c r="J4005" s="62"/>
      <c r="R4005" s="573"/>
    </row>
    <row r="4006" spans="1:18" s="51" customFormat="1" ht="12.75" hidden="1" customHeight="1">
      <c r="A4006" s="573"/>
      <c r="B4006" s="62"/>
      <c r="C4006" s="62"/>
      <c r="D4006" s="62"/>
      <c r="J4006" s="62"/>
      <c r="R4006" s="573"/>
    </row>
    <row r="4007" spans="1:18" s="51" customFormat="1" ht="12.75" hidden="1" customHeight="1">
      <c r="A4007" s="573"/>
      <c r="B4007" s="62"/>
      <c r="C4007" s="62"/>
      <c r="D4007" s="62"/>
      <c r="J4007" s="62"/>
      <c r="R4007" s="573"/>
    </row>
    <row r="4008" spans="1:18" s="51" customFormat="1" ht="12.75" hidden="1" customHeight="1">
      <c r="A4008" s="573"/>
      <c r="B4008" s="62"/>
      <c r="C4008" s="62"/>
      <c r="D4008" s="62"/>
      <c r="J4008" s="62"/>
      <c r="R4008" s="573"/>
    </row>
    <row r="4009" spans="1:18" s="51" customFormat="1" ht="12.75" hidden="1" customHeight="1">
      <c r="A4009" s="573"/>
      <c r="B4009" s="62"/>
      <c r="C4009" s="62"/>
      <c r="D4009" s="62"/>
      <c r="J4009" s="62"/>
      <c r="R4009" s="573"/>
    </row>
    <row r="4010" spans="1:18" s="51" customFormat="1" ht="12.75" hidden="1" customHeight="1">
      <c r="A4010" s="573"/>
      <c r="B4010" s="62"/>
      <c r="C4010" s="62"/>
      <c r="D4010" s="62"/>
      <c r="J4010" s="62"/>
      <c r="R4010" s="573"/>
    </row>
    <row r="4011" spans="1:18" s="51" customFormat="1" ht="12.75" hidden="1" customHeight="1">
      <c r="A4011" s="573"/>
      <c r="B4011" s="62"/>
      <c r="C4011" s="62"/>
      <c r="D4011" s="62"/>
      <c r="J4011" s="62"/>
      <c r="R4011" s="573"/>
    </row>
    <row r="4012" spans="1:18" s="51" customFormat="1" ht="12.75" hidden="1" customHeight="1">
      <c r="A4012" s="573"/>
      <c r="B4012" s="62"/>
      <c r="C4012" s="62"/>
      <c r="D4012" s="62"/>
      <c r="J4012" s="62"/>
      <c r="R4012" s="573"/>
    </row>
    <row r="4013" spans="1:18" s="51" customFormat="1" ht="12.75" hidden="1" customHeight="1">
      <c r="A4013" s="573"/>
      <c r="B4013" s="62"/>
      <c r="C4013" s="62"/>
      <c r="D4013" s="62"/>
      <c r="J4013" s="62"/>
      <c r="R4013" s="573"/>
    </row>
    <row r="4014" spans="1:18" s="51" customFormat="1" ht="12.75" hidden="1" customHeight="1">
      <c r="A4014" s="573"/>
      <c r="B4014" s="62"/>
      <c r="C4014" s="62"/>
      <c r="D4014" s="62"/>
      <c r="J4014" s="62"/>
      <c r="R4014" s="573"/>
    </row>
    <row r="4015" spans="1:18" s="51" customFormat="1" ht="12.75" hidden="1" customHeight="1">
      <c r="A4015" s="573"/>
      <c r="B4015" s="62"/>
      <c r="C4015" s="62"/>
      <c r="D4015" s="62"/>
      <c r="J4015" s="62"/>
      <c r="R4015" s="573"/>
    </row>
    <row r="4016" spans="1:18" s="51" customFormat="1" ht="12.75" hidden="1" customHeight="1">
      <c r="A4016" s="573"/>
      <c r="B4016" s="62"/>
      <c r="C4016" s="62"/>
      <c r="D4016" s="62"/>
      <c r="J4016" s="62"/>
      <c r="R4016" s="573"/>
    </row>
    <row r="4017" spans="1:18" s="51" customFormat="1" ht="12.75" hidden="1" customHeight="1">
      <c r="A4017" s="573"/>
      <c r="B4017" s="62"/>
      <c r="C4017" s="62"/>
      <c r="D4017" s="62"/>
      <c r="J4017" s="62"/>
      <c r="R4017" s="573"/>
    </row>
    <row r="4018" spans="1:18" s="51" customFormat="1" ht="12.75" hidden="1" customHeight="1">
      <c r="A4018" s="573"/>
      <c r="B4018" s="62"/>
      <c r="C4018" s="62"/>
      <c r="D4018" s="62"/>
      <c r="J4018" s="62"/>
      <c r="R4018" s="573"/>
    </row>
    <row r="4019" spans="1:18" s="51" customFormat="1" ht="12.75" hidden="1" customHeight="1">
      <c r="A4019" s="573"/>
      <c r="B4019" s="62"/>
      <c r="C4019" s="62"/>
      <c r="D4019" s="62"/>
      <c r="J4019" s="62"/>
      <c r="R4019" s="573"/>
    </row>
    <row r="4020" spans="1:18" s="51" customFormat="1" ht="12.75" hidden="1" customHeight="1">
      <c r="A4020" s="573"/>
      <c r="B4020" s="62"/>
      <c r="C4020" s="62"/>
      <c r="D4020" s="62"/>
      <c r="J4020" s="62"/>
      <c r="R4020" s="573"/>
    </row>
    <row r="4021" spans="1:18" s="51" customFormat="1" ht="12.75" hidden="1" customHeight="1">
      <c r="A4021" s="573"/>
      <c r="B4021" s="62"/>
      <c r="C4021" s="62"/>
      <c r="D4021" s="62"/>
      <c r="J4021" s="62"/>
      <c r="R4021" s="573"/>
    </row>
    <row r="4022" spans="1:18" s="51" customFormat="1" ht="12.75" hidden="1" customHeight="1">
      <c r="A4022" s="573"/>
      <c r="B4022" s="62"/>
      <c r="C4022" s="62"/>
      <c r="D4022" s="62"/>
      <c r="J4022" s="62"/>
      <c r="R4022" s="573"/>
    </row>
    <row r="4023" spans="1:18" s="51" customFormat="1" ht="12.75" hidden="1" customHeight="1">
      <c r="A4023" s="573"/>
      <c r="B4023" s="62"/>
      <c r="C4023" s="62"/>
      <c r="D4023" s="62"/>
      <c r="J4023" s="62"/>
      <c r="R4023" s="573"/>
    </row>
    <row r="4024" spans="1:18" s="51" customFormat="1" ht="12.75" hidden="1" customHeight="1">
      <c r="A4024" s="573"/>
      <c r="B4024" s="62"/>
      <c r="C4024" s="62"/>
      <c r="D4024" s="62"/>
      <c r="J4024" s="62"/>
      <c r="R4024" s="573"/>
    </row>
    <row r="4025" spans="1:18" s="51" customFormat="1" ht="12.75" hidden="1" customHeight="1">
      <c r="A4025" s="573"/>
      <c r="B4025" s="62"/>
      <c r="C4025" s="62"/>
      <c r="D4025" s="62"/>
      <c r="J4025" s="62"/>
      <c r="R4025" s="573"/>
    </row>
    <row r="4026" spans="1:18" s="51" customFormat="1" ht="12.75" hidden="1" customHeight="1">
      <c r="A4026" s="573"/>
      <c r="B4026" s="62"/>
      <c r="C4026" s="62"/>
      <c r="D4026" s="62"/>
      <c r="J4026" s="62"/>
      <c r="R4026" s="573"/>
    </row>
    <row r="4027" spans="1:18" s="51" customFormat="1" ht="12.75" hidden="1" customHeight="1">
      <c r="A4027" s="573"/>
      <c r="B4027" s="62"/>
      <c r="C4027" s="62"/>
      <c r="D4027" s="62"/>
      <c r="J4027" s="62"/>
      <c r="R4027" s="573"/>
    </row>
    <row r="4028" spans="1:18" s="51" customFormat="1" ht="12.75" hidden="1" customHeight="1">
      <c r="A4028" s="573"/>
      <c r="B4028" s="62"/>
      <c r="C4028" s="62"/>
      <c r="D4028" s="62"/>
      <c r="J4028" s="62"/>
      <c r="R4028" s="573"/>
    </row>
    <row r="4029" spans="1:18" s="51" customFormat="1" ht="12.75" hidden="1" customHeight="1">
      <c r="A4029" s="573"/>
      <c r="B4029" s="62"/>
      <c r="C4029" s="62"/>
      <c r="D4029" s="62"/>
      <c r="J4029" s="62"/>
      <c r="R4029" s="573"/>
    </row>
    <row r="4030" spans="1:18" s="51" customFormat="1" ht="12.75" hidden="1" customHeight="1">
      <c r="A4030" s="573"/>
      <c r="B4030" s="62"/>
      <c r="C4030" s="62"/>
      <c r="D4030" s="62"/>
      <c r="J4030" s="62"/>
      <c r="R4030" s="573"/>
    </row>
    <row r="4031" spans="1:18" s="51" customFormat="1" ht="12.75" hidden="1" customHeight="1">
      <c r="A4031" s="573"/>
      <c r="B4031" s="62"/>
      <c r="C4031" s="62"/>
      <c r="D4031" s="62"/>
      <c r="J4031" s="62"/>
      <c r="R4031" s="573"/>
    </row>
    <row r="4032" spans="1:18" s="51" customFormat="1" ht="12.75" hidden="1" customHeight="1">
      <c r="A4032" s="573"/>
      <c r="B4032" s="62"/>
      <c r="C4032" s="62"/>
      <c r="D4032" s="62"/>
      <c r="J4032" s="62"/>
      <c r="R4032" s="573"/>
    </row>
    <row r="4033" spans="1:18" s="51" customFormat="1" ht="12.75" hidden="1" customHeight="1">
      <c r="A4033" s="573"/>
      <c r="B4033" s="62"/>
      <c r="C4033" s="62"/>
      <c r="D4033" s="62"/>
      <c r="J4033" s="62"/>
      <c r="R4033" s="573"/>
    </row>
    <row r="4034" spans="1:18" s="51" customFormat="1" ht="12.75" hidden="1" customHeight="1">
      <c r="A4034" s="573"/>
      <c r="B4034" s="62"/>
      <c r="C4034" s="62"/>
      <c r="D4034" s="62"/>
      <c r="J4034" s="62"/>
      <c r="R4034" s="573"/>
    </row>
    <row r="4035" spans="1:18" s="51" customFormat="1" ht="12.75" hidden="1" customHeight="1">
      <c r="A4035" s="573"/>
      <c r="B4035" s="62"/>
      <c r="C4035" s="62"/>
      <c r="D4035" s="62"/>
      <c r="J4035" s="62"/>
      <c r="R4035" s="573"/>
    </row>
    <row r="4036" spans="1:18" s="51" customFormat="1" ht="12.75" hidden="1" customHeight="1">
      <c r="A4036" s="573"/>
      <c r="B4036" s="62"/>
      <c r="C4036" s="62"/>
      <c r="D4036" s="62"/>
      <c r="J4036" s="62"/>
      <c r="R4036" s="573"/>
    </row>
    <row r="4037" spans="1:18" s="51" customFormat="1" ht="12.75" hidden="1" customHeight="1">
      <c r="A4037" s="573"/>
      <c r="B4037" s="62"/>
      <c r="C4037" s="62"/>
      <c r="D4037" s="62"/>
      <c r="J4037" s="62"/>
      <c r="R4037" s="573"/>
    </row>
    <row r="4038" spans="1:18" s="51" customFormat="1" ht="12.75" hidden="1" customHeight="1">
      <c r="A4038" s="573"/>
      <c r="B4038" s="62"/>
      <c r="C4038" s="62"/>
      <c r="D4038" s="62"/>
      <c r="J4038" s="62"/>
      <c r="R4038" s="573"/>
    </row>
    <row r="4039" spans="1:18" s="51" customFormat="1" ht="12.75" hidden="1" customHeight="1">
      <c r="A4039" s="573"/>
      <c r="B4039" s="62"/>
      <c r="C4039" s="62"/>
      <c r="D4039" s="62"/>
      <c r="J4039" s="62"/>
      <c r="R4039" s="573"/>
    </row>
    <row r="4040" spans="1:18" s="51" customFormat="1" ht="12.75" hidden="1" customHeight="1">
      <c r="A4040" s="573"/>
      <c r="B4040" s="62"/>
      <c r="C4040" s="62"/>
      <c r="D4040" s="62"/>
      <c r="J4040" s="62"/>
      <c r="R4040" s="573"/>
    </row>
    <row r="4041" spans="1:18" s="51" customFormat="1" ht="12.75" hidden="1" customHeight="1">
      <c r="A4041" s="573"/>
      <c r="B4041" s="62"/>
      <c r="C4041" s="62"/>
      <c r="D4041" s="62"/>
      <c r="J4041" s="62"/>
      <c r="R4041" s="573"/>
    </row>
    <row r="4042" spans="1:18" s="51" customFormat="1" ht="12.75" hidden="1" customHeight="1">
      <c r="A4042" s="573"/>
      <c r="B4042" s="62"/>
      <c r="C4042" s="62"/>
      <c r="D4042" s="62"/>
      <c r="J4042" s="62"/>
      <c r="R4042" s="573"/>
    </row>
    <row r="4043" spans="1:18" s="51" customFormat="1" ht="12.75" hidden="1" customHeight="1">
      <c r="A4043" s="573"/>
      <c r="B4043" s="62"/>
      <c r="C4043" s="62"/>
      <c r="D4043" s="62"/>
      <c r="J4043" s="62"/>
      <c r="R4043" s="573"/>
    </row>
    <row r="4044" spans="1:18" s="51" customFormat="1" ht="12.75" hidden="1" customHeight="1">
      <c r="A4044" s="573"/>
      <c r="B4044" s="62"/>
      <c r="C4044" s="62"/>
      <c r="D4044" s="62"/>
      <c r="J4044" s="62"/>
      <c r="R4044" s="573"/>
    </row>
    <row r="4045" spans="1:18" s="51" customFormat="1" ht="12.75" hidden="1" customHeight="1">
      <c r="A4045" s="573"/>
      <c r="B4045" s="62"/>
      <c r="C4045" s="62"/>
      <c r="D4045" s="62"/>
      <c r="J4045" s="62"/>
      <c r="R4045" s="573"/>
    </row>
    <row r="4046" spans="1:18" s="51" customFormat="1" ht="12.75" hidden="1" customHeight="1">
      <c r="A4046" s="573"/>
      <c r="B4046" s="62"/>
      <c r="C4046" s="62"/>
      <c r="D4046" s="62"/>
      <c r="J4046" s="62"/>
      <c r="R4046" s="573"/>
    </row>
    <row r="4047" spans="1:18" s="51" customFormat="1" ht="12.75" hidden="1" customHeight="1">
      <c r="A4047" s="573"/>
      <c r="B4047" s="62"/>
      <c r="C4047" s="62"/>
      <c r="D4047" s="62"/>
      <c r="J4047" s="62"/>
      <c r="R4047" s="573"/>
    </row>
    <row r="4048" spans="1:18" s="51" customFormat="1" ht="12.75" hidden="1" customHeight="1">
      <c r="A4048" s="573"/>
      <c r="B4048" s="62"/>
      <c r="C4048" s="62"/>
      <c r="D4048" s="62"/>
      <c r="J4048" s="62"/>
      <c r="R4048" s="573"/>
    </row>
    <row r="4049" spans="1:18" s="51" customFormat="1" ht="12.75" hidden="1" customHeight="1">
      <c r="A4049" s="573"/>
      <c r="B4049" s="62"/>
      <c r="C4049" s="62"/>
      <c r="D4049" s="62"/>
      <c r="J4049" s="62"/>
      <c r="R4049" s="573"/>
    </row>
    <row r="4050" spans="1:18" s="51" customFormat="1" ht="12.75" hidden="1" customHeight="1">
      <c r="A4050" s="573"/>
      <c r="B4050" s="62"/>
      <c r="C4050" s="62"/>
      <c r="D4050" s="62"/>
      <c r="J4050" s="62"/>
      <c r="R4050" s="573"/>
    </row>
    <row r="4051" spans="1:18" s="51" customFormat="1" ht="12.75" hidden="1" customHeight="1">
      <c r="A4051" s="573"/>
      <c r="B4051" s="62"/>
      <c r="C4051" s="62"/>
      <c r="D4051" s="62"/>
      <c r="J4051" s="62"/>
      <c r="R4051" s="573"/>
    </row>
    <row r="4052" spans="1:18" s="51" customFormat="1" ht="12.75" hidden="1" customHeight="1">
      <c r="A4052" s="573"/>
      <c r="B4052" s="62"/>
      <c r="C4052" s="62"/>
      <c r="D4052" s="62"/>
      <c r="J4052" s="62"/>
      <c r="R4052" s="573"/>
    </row>
    <row r="4053" spans="1:18" s="51" customFormat="1" ht="12.75" hidden="1" customHeight="1">
      <c r="A4053" s="573"/>
      <c r="B4053" s="62"/>
      <c r="C4053" s="62"/>
      <c r="D4053" s="62"/>
      <c r="J4053" s="62"/>
      <c r="R4053" s="573"/>
    </row>
    <row r="4054" spans="1:18" s="51" customFormat="1" ht="12.75" hidden="1" customHeight="1">
      <c r="A4054" s="573"/>
      <c r="B4054" s="62"/>
      <c r="C4054" s="62"/>
      <c r="D4054" s="62"/>
      <c r="J4054" s="62"/>
      <c r="R4054" s="573"/>
    </row>
    <row r="4055" spans="1:18" s="51" customFormat="1" ht="12.75" hidden="1" customHeight="1">
      <c r="A4055" s="573"/>
      <c r="B4055" s="62"/>
      <c r="C4055" s="62"/>
      <c r="D4055" s="62"/>
      <c r="J4055" s="62"/>
      <c r="R4055" s="573"/>
    </row>
    <row r="4056" spans="1:18" s="51" customFormat="1" ht="12.75" hidden="1" customHeight="1">
      <c r="A4056" s="573"/>
      <c r="B4056" s="62"/>
      <c r="C4056" s="62"/>
      <c r="D4056" s="62"/>
      <c r="J4056" s="62"/>
      <c r="R4056" s="573"/>
    </row>
    <row r="4057" spans="1:18" s="51" customFormat="1" ht="12.75" hidden="1" customHeight="1">
      <c r="A4057" s="573"/>
      <c r="B4057" s="62"/>
      <c r="C4057" s="62"/>
      <c r="D4057" s="62"/>
      <c r="J4057" s="62"/>
      <c r="R4057" s="573"/>
    </row>
    <row r="4058" spans="1:18" s="51" customFormat="1" ht="12.75" hidden="1" customHeight="1">
      <c r="A4058" s="573"/>
      <c r="B4058" s="62"/>
      <c r="C4058" s="62"/>
      <c r="D4058" s="62"/>
      <c r="J4058" s="62"/>
      <c r="R4058" s="573"/>
    </row>
    <row r="4059" spans="1:18" s="51" customFormat="1" ht="12.75" hidden="1" customHeight="1">
      <c r="A4059" s="573"/>
      <c r="B4059" s="62"/>
      <c r="C4059" s="62"/>
      <c r="D4059" s="62"/>
      <c r="J4059" s="62"/>
      <c r="R4059" s="573"/>
    </row>
    <row r="4060" spans="1:18" s="51" customFormat="1" ht="12.75" hidden="1" customHeight="1">
      <c r="A4060" s="573"/>
      <c r="B4060" s="62"/>
      <c r="C4060" s="62"/>
      <c r="D4060" s="62"/>
      <c r="J4060" s="62"/>
      <c r="R4060" s="573"/>
    </row>
    <row r="4061" spans="1:18" s="51" customFormat="1" ht="12.75" hidden="1" customHeight="1">
      <c r="A4061" s="573"/>
      <c r="B4061" s="62"/>
      <c r="C4061" s="62"/>
      <c r="D4061" s="62"/>
      <c r="J4061" s="62"/>
      <c r="R4061" s="573"/>
    </row>
    <row r="4062" spans="1:18" s="51" customFormat="1" ht="12.75" hidden="1" customHeight="1">
      <c r="A4062" s="573"/>
      <c r="B4062" s="62"/>
      <c r="C4062" s="62"/>
      <c r="D4062" s="62"/>
      <c r="J4062" s="62"/>
      <c r="R4062" s="573"/>
    </row>
    <row r="4063" spans="1:18" s="51" customFormat="1" ht="12.75" hidden="1" customHeight="1">
      <c r="A4063" s="573"/>
      <c r="B4063" s="62"/>
      <c r="C4063" s="62"/>
      <c r="D4063" s="62"/>
      <c r="J4063" s="62"/>
      <c r="R4063" s="573"/>
    </row>
    <row r="4064" spans="1:18" s="51" customFormat="1" ht="12.75" hidden="1" customHeight="1">
      <c r="A4064" s="573"/>
      <c r="B4064" s="62"/>
      <c r="C4064" s="62"/>
      <c r="D4064" s="62"/>
      <c r="J4064" s="62"/>
      <c r="R4064" s="573"/>
    </row>
    <row r="4065" spans="1:18" s="51" customFormat="1" ht="12.75" hidden="1" customHeight="1">
      <c r="A4065" s="573"/>
      <c r="B4065" s="62"/>
      <c r="C4065" s="62"/>
      <c r="D4065" s="62"/>
      <c r="J4065" s="62"/>
      <c r="R4065" s="573"/>
    </row>
    <row r="4066" spans="1:18" s="51" customFormat="1" ht="12.75" hidden="1" customHeight="1">
      <c r="A4066" s="573"/>
      <c r="B4066" s="62"/>
      <c r="C4066" s="62"/>
      <c r="D4066" s="62"/>
      <c r="J4066" s="62"/>
      <c r="R4066" s="573"/>
    </row>
    <row r="4067" spans="1:18" s="51" customFormat="1" ht="12.75" hidden="1" customHeight="1">
      <c r="A4067" s="573"/>
      <c r="B4067" s="62"/>
      <c r="C4067" s="62"/>
      <c r="D4067" s="62"/>
      <c r="J4067" s="62"/>
      <c r="R4067" s="573"/>
    </row>
    <row r="4068" spans="1:18" s="51" customFormat="1" ht="12.75" hidden="1" customHeight="1">
      <c r="A4068" s="573"/>
      <c r="B4068" s="62"/>
      <c r="C4068" s="62"/>
      <c r="D4068" s="62"/>
      <c r="J4068" s="62"/>
      <c r="R4068" s="573"/>
    </row>
    <row r="4069" spans="1:18" s="51" customFormat="1" ht="12.75" hidden="1" customHeight="1">
      <c r="A4069" s="573"/>
      <c r="B4069" s="62"/>
      <c r="C4069" s="62"/>
      <c r="D4069" s="62"/>
      <c r="J4069" s="62"/>
      <c r="R4069" s="573"/>
    </row>
    <row r="4070" spans="1:18" s="51" customFormat="1" ht="12.75" hidden="1" customHeight="1">
      <c r="A4070" s="573"/>
      <c r="B4070" s="62"/>
      <c r="C4070" s="62"/>
      <c r="D4070" s="62"/>
      <c r="J4070" s="62"/>
      <c r="R4070" s="573"/>
    </row>
    <row r="4071" spans="1:18" s="51" customFormat="1" ht="12.75" hidden="1" customHeight="1">
      <c r="A4071" s="573"/>
      <c r="B4071" s="62"/>
      <c r="C4071" s="62"/>
      <c r="D4071" s="62"/>
      <c r="J4071" s="62"/>
      <c r="R4071" s="573"/>
    </row>
    <row r="4072" spans="1:18" s="51" customFormat="1" ht="12.75" hidden="1" customHeight="1">
      <c r="A4072" s="573"/>
      <c r="B4072" s="62"/>
      <c r="C4072" s="62"/>
      <c r="D4072" s="62"/>
      <c r="J4072" s="62"/>
      <c r="R4072" s="573"/>
    </row>
    <row r="4073" spans="1:18" s="51" customFormat="1" ht="12.75" hidden="1" customHeight="1">
      <c r="A4073" s="573"/>
      <c r="B4073" s="62"/>
      <c r="C4073" s="62"/>
      <c r="D4073" s="62"/>
      <c r="J4073" s="62"/>
      <c r="R4073" s="573"/>
    </row>
    <row r="4074" spans="1:18" s="51" customFormat="1" ht="12.75" hidden="1" customHeight="1">
      <c r="A4074" s="573"/>
      <c r="B4074" s="62"/>
      <c r="C4074" s="62"/>
      <c r="D4074" s="62"/>
      <c r="J4074" s="62"/>
      <c r="R4074" s="573"/>
    </row>
    <row r="4075" spans="1:18" s="51" customFormat="1" ht="12.75" hidden="1" customHeight="1">
      <c r="A4075" s="573"/>
      <c r="B4075" s="62"/>
      <c r="C4075" s="62"/>
      <c r="D4075" s="62"/>
      <c r="J4075" s="62"/>
      <c r="R4075" s="573"/>
    </row>
    <row r="4076" spans="1:18" s="51" customFormat="1" ht="12.75" hidden="1" customHeight="1">
      <c r="A4076" s="573"/>
      <c r="B4076" s="62"/>
      <c r="C4076" s="62"/>
      <c r="D4076" s="62"/>
      <c r="J4076" s="62"/>
      <c r="R4076" s="573"/>
    </row>
    <row r="4077" spans="1:18" s="51" customFormat="1" ht="12.75" hidden="1" customHeight="1">
      <c r="A4077" s="573"/>
      <c r="B4077" s="62"/>
      <c r="C4077" s="62"/>
      <c r="D4077" s="62"/>
      <c r="J4077" s="62"/>
      <c r="R4077" s="573"/>
    </row>
    <row r="4078" spans="1:18" s="51" customFormat="1" ht="12.75" hidden="1" customHeight="1">
      <c r="A4078" s="573"/>
      <c r="B4078" s="62"/>
      <c r="C4078" s="62"/>
      <c r="D4078" s="62"/>
      <c r="J4078" s="62"/>
      <c r="R4078" s="573"/>
    </row>
    <row r="4079" spans="1:18" s="51" customFormat="1" ht="12.75" hidden="1" customHeight="1">
      <c r="A4079" s="573"/>
      <c r="B4079" s="62"/>
      <c r="C4079" s="62"/>
      <c r="D4079" s="62"/>
      <c r="J4079" s="62"/>
      <c r="R4079" s="573"/>
    </row>
    <row r="4080" spans="1:18" s="51" customFormat="1" ht="12.75" hidden="1" customHeight="1">
      <c r="A4080" s="573"/>
      <c r="B4080" s="62"/>
      <c r="C4080" s="62"/>
      <c r="D4080" s="62"/>
      <c r="J4080" s="62"/>
      <c r="R4080" s="573"/>
    </row>
    <row r="4081" spans="1:18" s="51" customFormat="1" ht="12.75" hidden="1" customHeight="1">
      <c r="A4081" s="573"/>
      <c r="B4081" s="62"/>
      <c r="C4081" s="62"/>
      <c r="D4081" s="62"/>
      <c r="J4081" s="62"/>
      <c r="R4081" s="573"/>
    </row>
    <row r="4082" spans="1:18" s="51" customFormat="1" ht="12.75" hidden="1" customHeight="1">
      <c r="A4082" s="573"/>
      <c r="B4082" s="62"/>
      <c r="C4082" s="62"/>
      <c r="D4082" s="62"/>
      <c r="J4082" s="62"/>
      <c r="R4082" s="573"/>
    </row>
    <row r="4083" spans="1:18" s="51" customFormat="1" ht="12.75" hidden="1" customHeight="1">
      <c r="A4083" s="573"/>
      <c r="B4083" s="62"/>
      <c r="C4083" s="62"/>
      <c r="D4083" s="62"/>
      <c r="J4083" s="62"/>
      <c r="R4083" s="573"/>
    </row>
    <row r="4084" spans="1:18" s="51" customFormat="1" ht="12.75" hidden="1" customHeight="1">
      <c r="A4084" s="573"/>
      <c r="B4084" s="62"/>
      <c r="C4084" s="62"/>
      <c r="D4084" s="62"/>
      <c r="J4084" s="62"/>
      <c r="R4084" s="573"/>
    </row>
    <row r="4085" spans="1:18" s="51" customFormat="1" ht="12.75" hidden="1" customHeight="1">
      <c r="A4085" s="573"/>
      <c r="B4085" s="62"/>
      <c r="C4085" s="62"/>
      <c r="D4085" s="62"/>
      <c r="J4085" s="62"/>
      <c r="R4085" s="573"/>
    </row>
    <row r="4086" spans="1:18" s="51" customFormat="1" ht="12.75" hidden="1" customHeight="1">
      <c r="A4086" s="573"/>
      <c r="B4086" s="62"/>
      <c r="C4086" s="62"/>
      <c r="D4086" s="62"/>
      <c r="J4086" s="62"/>
      <c r="R4086" s="573"/>
    </row>
    <row r="4087" spans="1:18" s="51" customFormat="1" ht="12.75" hidden="1" customHeight="1">
      <c r="A4087" s="573"/>
      <c r="B4087" s="62"/>
      <c r="C4087" s="62"/>
      <c r="D4087" s="62"/>
      <c r="J4087" s="62"/>
      <c r="R4087" s="573"/>
    </row>
    <row r="4088" spans="1:18" s="51" customFormat="1" ht="12.75" hidden="1" customHeight="1">
      <c r="A4088" s="573"/>
      <c r="B4088" s="62"/>
      <c r="C4088" s="62"/>
      <c r="D4088" s="62"/>
      <c r="J4088" s="62"/>
      <c r="R4088" s="573"/>
    </row>
    <row r="4089" spans="1:18" s="51" customFormat="1" ht="12.75" hidden="1" customHeight="1">
      <c r="A4089" s="573"/>
      <c r="B4089" s="62"/>
      <c r="C4089" s="62"/>
      <c r="D4089" s="62"/>
      <c r="J4089" s="62"/>
      <c r="R4089" s="573"/>
    </row>
    <row r="4090" spans="1:18" s="51" customFormat="1" ht="12.75" hidden="1" customHeight="1">
      <c r="A4090" s="573"/>
      <c r="B4090" s="62"/>
      <c r="C4090" s="62"/>
      <c r="D4090" s="62"/>
      <c r="J4090" s="62"/>
      <c r="R4090" s="573"/>
    </row>
    <row r="4091" spans="1:18" s="51" customFormat="1" ht="12.75" hidden="1" customHeight="1">
      <c r="A4091" s="573"/>
      <c r="B4091" s="62"/>
      <c r="C4091" s="62"/>
      <c r="D4091" s="62"/>
      <c r="J4091" s="62"/>
      <c r="R4091" s="573"/>
    </row>
    <row r="4092" spans="1:18" s="51" customFormat="1" ht="12.75" hidden="1" customHeight="1">
      <c r="A4092" s="573"/>
      <c r="B4092" s="62"/>
      <c r="C4092" s="62"/>
      <c r="D4092" s="62"/>
      <c r="J4092" s="62"/>
      <c r="R4092" s="573"/>
    </row>
    <row r="4093" spans="1:18" s="51" customFormat="1" ht="12.75" hidden="1" customHeight="1">
      <c r="A4093" s="573"/>
      <c r="B4093" s="62"/>
      <c r="C4093" s="62"/>
      <c r="D4093" s="62"/>
      <c r="J4093" s="62"/>
      <c r="R4093" s="573"/>
    </row>
    <row r="4094" spans="1:18" s="51" customFormat="1" ht="12.75" hidden="1" customHeight="1">
      <c r="A4094" s="573"/>
      <c r="B4094" s="62"/>
      <c r="C4094" s="62"/>
      <c r="D4094" s="62"/>
      <c r="J4094" s="62"/>
      <c r="R4094" s="573"/>
    </row>
    <row r="4095" spans="1:18" s="51" customFormat="1" ht="12.75" hidden="1" customHeight="1">
      <c r="A4095" s="573"/>
      <c r="B4095" s="62"/>
      <c r="C4095" s="62"/>
      <c r="D4095" s="62"/>
      <c r="J4095" s="62"/>
      <c r="R4095" s="573"/>
    </row>
    <row r="4096" spans="1:18" s="51" customFormat="1" ht="12.75" hidden="1" customHeight="1">
      <c r="A4096" s="573"/>
      <c r="B4096" s="62"/>
      <c r="C4096" s="62"/>
      <c r="D4096" s="62"/>
      <c r="J4096" s="62"/>
      <c r="R4096" s="573"/>
    </row>
    <row r="4097" spans="1:18" s="51" customFormat="1" ht="12.75" hidden="1" customHeight="1">
      <c r="A4097" s="573"/>
      <c r="B4097" s="62"/>
      <c r="C4097" s="62"/>
      <c r="D4097" s="62"/>
      <c r="J4097" s="62"/>
      <c r="R4097" s="573"/>
    </row>
    <row r="4098" spans="1:18" s="51" customFormat="1" ht="12.75" hidden="1" customHeight="1">
      <c r="A4098" s="573"/>
      <c r="B4098" s="62"/>
      <c r="C4098" s="62"/>
      <c r="D4098" s="62"/>
      <c r="J4098" s="62"/>
      <c r="R4098" s="573"/>
    </row>
    <row r="4099" spans="1:18" s="51" customFormat="1" ht="12.75" hidden="1" customHeight="1">
      <c r="A4099" s="573"/>
      <c r="B4099" s="62"/>
      <c r="C4099" s="62"/>
      <c r="D4099" s="62"/>
      <c r="J4099" s="62"/>
      <c r="R4099" s="573"/>
    </row>
    <row r="4100" spans="1:18" s="51" customFormat="1" ht="12.75" hidden="1" customHeight="1">
      <c r="A4100" s="573"/>
      <c r="B4100" s="62"/>
      <c r="C4100" s="62"/>
      <c r="D4100" s="62"/>
      <c r="J4100" s="62"/>
      <c r="R4100" s="573"/>
    </row>
    <row r="4101" spans="1:18" s="51" customFormat="1" ht="12.75" hidden="1" customHeight="1">
      <c r="A4101" s="573"/>
      <c r="B4101" s="62"/>
      <c r="C4101" s="62"/>
      <c r="D4101" s="62"/>
      <c r="J4101" s="62"/>
      <c r="R4101" s="573"/>
    </row>
    <row r="4102" spans="1:18" s="51" customFormat="1" ht="12.75" hidden="1" customHeight="1">
      <c r="A4102" s="573"/>
      <c r="B4102" s="62"/>
      <c r="C4102" s="62"/>
      <c r="D4102" s="62"/>
      <c r="J4102" s="62"/>
      <c r="R4102" s="573"/>
    </row>
    <row r="4103" spans="1:18" s="51" customFormat="1" ht="12.75" hidden="1" customHeight="1">
      <c r="A4103" s="573"/>
      <c r="B4103" s="62"/>
      <c r="C4103" s="62"/>
      <c r="D4103" s="62"/>
      <c r="J4103" s="62"/>
      <c r="R4103" s="573"/>
    </row>
    <row r="4104" spans="1:18" s="51" customFormat="1" ht="12.75" hidden="1" customHeight="1">
      <c r="A4104" s="573"/>
      <c r="B4104" s="62"/>
      <c r="C4104" s="62"/>
      <c r="D4104" s="62"/>
      <c r="J4104" s="62"/>
      <c r="R4104" s="573"/>
    </row>
    <row r="4105" spans="1:18" s="51" customFormat="1" ht="12.75" hidden="1" customHeight="1">
      <c r="A4105" s="573"/>
      <c r="B4105" s="62"/>
      <c r="C4105" s="62"/>
      <c r="D4105" s="62"/>
      <c r="J4105" s="62"/>
      <c r="R4105" s="573"/>
    </row>
    <row r="4106" spans="1:18" s="51" customFormat="1" ht="12.75" hidden="1" customHeight="1">
      <c r="A4106" s="573"/>
      <c r="B4106" s="62"/>
      <c r="C4106" s="62"/>
      <c r="D4106" s="62"/>
      <c r="J4106" s="62"/>
      <c r="R4106" s="573"/>
    </row>
    <row r="4107" spans="1:18" s="51" customFormat="1" ht="12.75" hidden="1" customHeight="1">
      <c r="A4107" s="573"/>
      <c r="B4107" s="62"/>
      <c r="C4107" s="62"/>
      <c r="D4107" s="62"/>
      <c r="J4107" s="62"/>
      <c r="R4107" s="573"/>
    </row>
    <row r="4108" spans="1:18" s="51" customFormat="1" ht="12.75" hidden="1" customHeight="1">
      <c r="A4108" s="573"/>
      <c r="B4108" s="62"/>
      <c r="C4108" s="62"/>
      <c r="D4108" s="62"/>
      <c r="J4108" s="62"/>
      <c r="R4108" s="573"/>
    </row>
    <row r="4109" spans="1:18" s="51" customFormat="1" ht="12.75" hidden="1" customHeight="1">
      <c r="A4109" s="573"/>
      <c r="B4109" s="62"/>
      <c r="C4109" s="62"/>
      <c r="D4109" s="62"/>
      <c r="J4109" s="62"/>
      <c r="R4109" s="573"/>
    </row>
    <row r="4110" spans="1:18" s="51" customFormat="1" ht="12.75" hidden="1" customHeight="1">
      <c r="A4110" s="573"/>
      <c r="B4110" s="62"/>
      <c r="C4110" s="62"/>
      <c r="D4110" s="62"/>
      <c r="J4110" s="62"/>
      <c r="R4110" s="573"/>
    </row>
    <row r="4111" spans="1:18" s="51" customFormat="1" ht="12.75" hidden="1" customHeight="1">
      <c r="A4111" s="573"/>
      <c r="B4111" s="62"/>
      <c r="C4111" s="62"/>
      <c r="D4111" s="62"/>
      <c r="J4111" s="62"/>
      <c r="R4111" s="573"/>
    </row>
    <row r="4112" spans="1:18" s="51" customFormat="1" ht="12.75" hidden="1" customHeight="1">
      <c r="A4112" s="573"/>
      <c r="B4112" s="62"/>
      <c r="C4112" s="62"/>
      <c r="D4112" s="62"/>
      <c r="J4112" s="62"/>
      <c r="R4112" s="573"/>
    </row>
    <row r="4113" spans="1:18" s="51" customFormat="1" ht="12.75" hidden="1" customHeight="1">
      <c r="A4113" s="573"/>
      <c r="B4113" s="62"/>
      <c r="C4113" s="62"/>
      <c r="D4113" s="62"/>
      <c r="J4113" s="62"/>
      <c r="R4113" s="573"/>
    </row>
    <row r="4114" spans="1:18" s="51" customFormat="1" ht="12.75" hidden="1" customHeight="1">
      <c r="A4114" s="573"/>
      <c r="B4114" s="62"/>
      <c r="C4114" s="62"/>
      <c r="D4114" s="62"/>
      <c r="J4114" s="62"/>
      <c r="R4114" s="573"/>
    </row>
    <row r="4115" spans="1:18" s="51" customFormat="1" ht="12.75" hidden="1" customHeight="1">
      <c r="A4115" s="573"/>
      <c r="B4115" s="62"/>
      <c r="C4115" s="62"/>
      <c r="D4115" s="62"/>
      <c r="J4115" s="62"/>
      <c r="R4115" s="573"/>
    </row>
    <row r="4116" spans="1:18" s="51" customFormat="1" ht="12.75" hidden="1" customHeight="1">
      <c r="A4116" s="573"/>
      <c r="B4116" s="62"/>
      <c r="C4116" s="62"/>
      <c r="D4116" s="62"/>
      <c r="J4116" s="62"/>
      <c r="R4116" s="573"/>
    </row>
    <row r="4117" spans="1:18" s="51" customFormat="1" ht="12.75" hidden="1" customHeight="1">
      <c r="A4117" s="573"/>
      <c r="B4117" s="62"/>
      <c r="C4117" s="62"/>
      <c r="D4117" s="62"/>
      <c r="J4117" s="62"/>
      <c r="R4117" s="573"/>
    </row>
    <row r="4118" spans="1:18" s="51" customFormat="1" ht="12.75" hidden="1" customHeight="1">
      <c r="A4118" s="573"/>
      <c r="B4118" s="62"/>
      <c r="C4118" s="62"/>
      <c r="D4118" s="62"/>
      <c r="J4118" s="62"/>
      <c r="R4118" s="573"/>
    </row>
    <row r="4119" spans="1:18" s="51" customFormat="1" ht="12.75" hidden="1" customHeight="1">
      <c r="A4119" s="573"/>
      <c r="B4119" s="62"/>
      <c r="C4119" s="62"/>
      <c r="D4119" s="62"/>
      <c r="J4119" s="62"/>
      <c r="R4119" s="573"/>
    </row>
    <row r="4120" spans="1:18" s="51" customFormat="1" ht="12.75" hidden="1" customHeight="1">
      <c r="A4120" s="573"/>
      <c r="B4120" s="62"/>
      <c r="C4120" s="62"/>
      <c r="D4120" s="62"/>
      <c r="J4120" s="62"/>
      <c r="R4120" s="573"/>
    </row>
    <row r="4121" spans="1:18" s="51" customFormat="1" ht="12.75" hidden="1" customHeight="1">
      <c r="A4121" s="573"/>
      <c r="B4121" s="62"/>
      <c r="C4121" s="62"/>
      <c r="D4121" s="62"/>
      <c r="J4121" s="62"/>
      <c r="R4121" s="573"/>
    </row>
    <row r="4122" spans="1:18" s="51" customFormat="1" ht="12.75" hidden="1" customHeight="1">
      <c r="A4122" s="573"/>
      <c r="B4122" s="62"/>
      <c r="C4122" s="62"/>
      <c r="D4122" s="62"/>
      <c r="J4122" s="62"/>
      <c r="R4122" s="573"/>
    </row>
    <row r="4123" spans="1:18" s="51" customFormat="1" ht="12.75" hidden="1" customHeight="1">
      <c r="A4123" s="573"/>
      <c r="B4123" s="62"/>
      <c r="C4123" s="62"/>
      <c r="D4123" s="62"/>
      <c r="J4123" s="62"/>
      <c r="R4123" s="573"/>
    </row>
    <row r="4124" spans="1:18" s="51" customFormat="1" ht="12.75" hidden="1" customHeight="1">
      <c r="A4124" s="573"/>
      <c r="B4124" s="62"/>
      <c r="C4124" s="62"/>
      <c r="D4124" s="62"/>
      <c r="J4124" s="62"/>
      <c r="R4124" s="573"/>
    </row>
    <row r="4125" spans="1:18" s="51" customFormat="1" ht="12.75" hidden="1" customHeight="1">
      <c r="A4125" s="573"/>
      <c r="B4125" s="62"/>
      <c r="C4125" s="62"/>
      <c r="D4125" s="62"/>
      <c r="J4125" s="62"/>
      <c r="R4125" s="573"/>
    </row>
    <row r="4126" spans="1:18" s="51" customFormat="1" ht="12.75" hidden="1" customHeight="1">
      <c r="A4126" s="573"/>
      <c r="B4126" s="62"/>
      <c r="C4126" s="62"/>
      <c r="D4126" s="62"/>
      <c r="J4126" s="62"/>
      <c r="R4126" s="573"/>
    </row>
    <row r="4127" spans="1:18" s="51" customFormat="1" ht="12.75" hidden="1" customHeight="1">
      <c r="A4127" s="573"/>
      <c r="B4127" s="62"/>
      <c r="C4127" s="62"/>
      <c r="D4127" s="62"/>
      <c r="J4127" s="62"/>
      <c r="R4127" s="573"/>
    </row>
    <row r="4128" spans="1:18" s="51" customFormat="1" ht="12.75" hidden="1" customHeight="1">
      <c r="A4128" s="573"/>
      <c r="B4128" s="62"/>
      <c r="C4128" s="62"/>
      <c r="D4128" s="62"/>
      <c r="J4128" s="62"/>
      <c r="R4128" s="573"/>
    </row>
    <row r="4129" spans="1:18" s="51" customFormat="1" ht="12.75" hidden="1" customHeight="1">
      <c r="A4129" s="573"/>
      <c r="B4129" s="62"/>
      <c r="C4129" s="62"/>
      <c r="D4129" s="62"/>
      <c r="J4129" s="62"/>
      <c r="R4129" s="573"/>
    </row>
    <row r="4130" spans="1:18" s="51" customFormat="1" ht="12.75" hidden="1" customHeight="1">
      <c r="A4130" s="573"/>
      <c r="B4130" s="62"/>
      <c r="C4130" s="62"/>
      <c r="D4130" s="62"/>
      <c r="J4130" s="62"/>
      <c r="R4130" s="573"/>
    </row>
    <row r="4131" spans="1:18" s="51" customFormat="1" ht="12.75" hidden="1" customHeight="1">
      <c r="A4131" s="573"/>
      <c r="B4131" s="62"/>
      <c r="C4131" s="62"/>
      <c r="D4131" s="62"/>
      <c r="J4131" s="62"/>
      <c r="R4131" s="573"/>
    </row>
    <row r="4132" spans="1:18" s="51" customFormat="1" ht="12.75" hidden="1" customHeight="1">
      <c r="A4132" s="573"/>
      <c r="B4132" s="62"/>
      <c r="C4132" s="62"/>
      <c r="D4132" s="62"/>
      <c r="J4132" s="62"/>
      <c r="R4132" s="573"/>
    </row>
    <row r="4133" spans="1:18" s="51" customFormat="1" ht="12.75" hidden="1" customHeight="1">
      <c r="A4133" s="573"/>
      <c r="B4133" s="62"/>
      <c r="C4133" s="62"/>
      <c r="D4133" s="62"/>
      <c r="J4133" s="62"/>
      <c r="R4133" s="573"/>
    </row>
    <row r="4134" spans="1:18" s="51" customFormat="1" ht="12.75" hidden="1" customHeight="1">
      <c r="A4134" s="573"/>
      <c r="B4134" s="62"/>
      <c r="C4134" s="62"/>
      <c r="D4134" s="62"/>
      <c r="J4134" s="62"/>
      <c r="R4134" s="573"/>
    </row>
    <row r="4135" spans="1:18" s="51" customFormat="1" ht="12.75" hidden="1" customHeight="1">
      <c r="A4135" s="573"/>
      <c r="B4135" s="62"/>
      <c r="C4135" s="62"/>
      <c r="D4135" s="62"/>
      <c r="J4135" s="62"/>
      <c r="R4135" s="573"/>
    </row>
    <row r="4136" spans="1:18" s="51" customFormat="1" ht="12.75" hidden="1" customHeight="1">
      <c r="A4136" s="573"/>
      <c r="B4136" s="62"/>
      <c r="C4136" s="62"/>
      <c r="D4136" s="62"/>
      <c r="J4136" s="62"/>
      <c r="R4136" s="573"/>
    </row>
    <row r="4137" spans="1:18" s="51" customFormat="1" ht="12.75" hidden="1" customHeight="1">
      <c r="A4137" s="573"/>
      <c r="B4137" s="62"/>
      <c r="C4137" s="62"/>
      <c r="D4137" s="62"/>
      <c r="J4137" s="62"/>
      <c r="R4137" s="573"/>
    </row>
    <row r="4138" spans="1:18" s="51" customFormat="1" ht="12.75" hidden="1" customHeight="1">
      <c r="A4138" s="573"/>
      <c r="B4138" s="62"/>
      <c r="C4138" s="62"/>
      <c r="D4138" s="62"/>
      <c r="J4138" s="62"/>
      <c r="R4138" s="573"/>
    </row>
    <row r="4139" spans="1:18" s="51" customFormat="1" ht="12.75" hidden="1" customHeight="1">
      <c r="A4139" s="573"/>
      <c r="B4139" s="62"/>
      <c r="C4139" s="62"/>
      <c r="D4139" s="62"/>
      <c r="J4139" s="62"/>
      <c r="R4139" s="573"/>
    </row>
    <row r="4140" spans="1:18" s="51" customFormat="1" ht="12.75" hidden="1" customHeight="1">
      <c r="A4140" s="573"/>
      <c r="B4140" s="62"/>
      <c r="C4140" s="62"/>
      <c r="D4140" s="62"/>
      <c r="J4140" s="62"/>
      <c r="R4140" s="573"/>
    </row>
    <row r="4141" spans="1:18" s="51" customFormat="1" ht="12.75" hidden="1" customHeight="1">
      <c r="A4141" s="573"/>
      <c r="B4141" s="62"/>
      <c r="C4141" s="62"/>
      <c r="D4141" s="62"/>
      <c r="J4141" s="62"/>
      <c r="R4141" s="573"/>
    </row>
    <row r="4142" spans="1:18" s="51" customFormat="1" ht="12.75" hidden="1" customHeight="1">
      <c r="A4142" s="573"/>
      <c r="B4142" s="62"/>
      <c r="C4142" s="62"/>
      <c r="D4142" s="62"/>
      <c r="J4142" s="62"/>
      <c r="R4142" s="573"/>
    </row>
    <row r="4143" spans="1:18" s="51" customFormat="1" ht="12.75" hidden="1" customHeight="1">
      <c r="A4143" s="573"/>
      <c r="B4143" s="62"/>
      <c r="C4143" s="62"/>
      <c r="D4143" s="62"/>
      <c r="J4143" s="62"/>
      <c r="R4143" s="573"/>
    </row>
    <row r="4144" spans="1:18" s="51" customFormat="1" ht="12.75" hidden="1" customHeight="1">
      <c r="A4144" s="573"/>
      <c r="B4144" s="62"/>
      <c r="C4144" s="62"/>
      <c r="D4144" s="62"/>
      <c r="J4144" s="62"/>
      <c r="R4144" s="573"/>
    </row>
    <row r="4145" spans="1:18" s="51" customFormat="1" ht="12.75" hidden="1" customHeight="1">
      <c r="A4145" s="573"/>
      <c r="B4145" s="62"/>
      <c r="C4145" s="62"/>
      <c r="D4145" s="62"/>
      <c r="J4145" s="62"/>
      <c r="R4145" s="573"/>
    </row>
    <row r="4146" spans="1:18" s="51" customFormat="1" ht="12.75" hidden="1" customHeight="1">
      <c r="A4146" s="573"/>
      <c r="B4146" s="62"/>
      <c r="C4146" s="62"/>
      <c r="D4146" s="62"/>
      <c r="J4146" s="62"/>
      <c r="R4146" s="573"/>
    </row>
    <row r="4147" spans="1:18" s="51" customFormat="1" ht="12.75" hidden="1" customHeight="1">
      <c r="A4147" s="573"/>
      <c r="B4147" s="62"/>
      <c r="C4147" s="62"/>
      <c r="D4147" s="62"/>
      <c r="J4147" s="62"/>
      <c r="R4147" s="573"/>
    </row>
    <row r="4148" spans="1:18" s="51" customFormat="1" ht="12.75" hidden="1" customHeight="1">
      <c r="A4148" s="573"/>
      <c r="B4148" s="62"/>
      <c r="C4148" s="62"/>
      <c r="D4148" s="62"/>
      <c r="J4148" s="62"/>
      <c r="R4148" s="573"/>
    </row>
    <row r="4149" spans="1:18" s="51" customFormat="1" ht="12.75" hidden="1" customHeight="1">
      <c r="A4149" s="573"/>
      <c r="B4149" s="62"/>
      <c r="C4149" s="62"/>
      <c r="D4149" s="62"/>
      <c r="J4149" s="62"/>
      <c r="R4149" s="573"/>
    </row>
    <row r="4150" spans="1:18" s="51" customFormat="1" ht="12.75" hidden="1" customHeight="1">
      <c r="A4150" s="573"/>
      <c r="B4150" s="62"/>
      <c r="C4150" s="62"/>
      <c r="D4150" s="62"/>
      <c r="J4150" s="62"/>
      <c r="R4150" s="573"/>
    </row>
    <row r="4151" spans="1:18" s="51" customFormat="1" ht="12.75" hidden="1" customHeight="1">
      <c r="A4151" s="573"/>
      <c r="B4151" s="62"/>
      <c r="C4151" s="62"/>
      <c r="D4151" s="62"/>
      <c r="J4151" s="62"/>
      <c r="R4151" s="573"/>
    </row>
    <row r="4152" spans="1:18" s="51" customFormat="1" ht="12.75" hidden="1" customHeight="1">
      <c r="A4152" s="573"/>
      <c r="B4152" s="62"/>
      <c r="C4152" s="62"/>
      <c r="D4152" s="62"/>
      <c r="J4152" s="62"/>
      <c r="R4152" s="573"/>
    </row>
    <row r="4153" spans="1:18" s="51" customFormat="1" ht="12.75" hidden="1" customHeight="1">
      <c r="A4153" s="573"/>
      <c r="B4153" s="62"/>
      <c r="C4153" s="62"/>
      <c r="D4153" s="62"/>
      <c r="J4153" s="62"/>
      <c r="R4153" s="573"/>
    </row>
    <row r="4154" spans="1:18" s="51" customFormat="1" ht="12.75" hidden="1" customHeight="1">
      <c r="A4154" s="573"/>
      <c r="B4154" s="62"/>
      <c r="C4154" s="62"/>
      <c r="D4154" s="62"/>
      <c r="J4154" s="62"/>
      <c r="R4154" s="573"/>
    </row>
    <row r="4155" spans="1:18" s="51" customFormat="1" ht="12.75" hidden="1" customHeight="1">
      <c r="A4155" s="573"/>
      <c r="B4155" s="62"/>
      <c r="C4155" s="62"/>
      <c r="D4155" s="62"/>
      <c r="J4155" s="62"/>
      <c r="R4155" s="573"/>
    </row>
    <row r="4156" spans="1:18" s="51" customFormat="1" ht="12.75" hidden="1" customHeight="1">
      <c r="A4156" s="573"/>
      <c r="B4156" s="62"/>
      <c r="C4156" s="62"/>
      <c r="D4156" s="62"/>
      <c r="J4156" s="62"/>
      <c r="R4156" s="573"/>
    </row>
    <row r="4157" spans="1:18" s="51" customFormat="1" ht="12.75" hidden="1" customHeight="1">
      <c r="A4157" s="573"/>
      <c r="B4157" s="62"/>
      <c r="C4157" s="62"/>
      <c r="D4157" s="62"/>
      <c r="J4157" s="62"/>
      <c r="R4157" s="573"/>
    </row>
    <row r="4158" spans="1:18" s="51" customFormat="1" ht="12.75" hidden="1" customHeight="1">
      <c r="A4158" s="573"/>
      <c r="B4158" s="62"/>
      <c r="C4158" s="62"/>
      <c r="D4158" s="62"/>
      <c r="J4158" s="62"/>
      <c r="R4158" s="573"/>
    </row>
    <row r="4159" spans="1:18" s="51" customFormat="1" ht="12.75" hidden="1" customHeight="1">
      <c r="A4159" s="573"/>
      <c r="B4159" s="62"/>
      <c r="C4159" s="62"/>
      <c r="D4159" s="62"/>
      <c r="J4159" s="62"/>
      <c r="R4159" s="573"/>
    </row>
    <row r="4160" spans="1:18" s="51" customFormat="1" ht="12.75" hidden="1" customHeight="1">
      <c r="A4160" s="573"/>
      <c r="B4160" s="62"/>
      <c r="C4160" s="62"/>
      <c r="D4160" s="62"/>
      <c r="J4160" s="62"/>
      <c r="R4160" s="573"/>
    </row>
    <row r="4161" spans="1:18" s="51" customFormat="1" ht="12.75" hidden="1" customHeight="1">
      <c r="A4161" s="573"/>
      <c r="B4161" s="62"/>
      <c r="C4161" s="62"/>
      <c r="D4161" s="62"/>
      <c r="J4161" s="62"/>
      <c r="R4161" s="573"/>
    </row>
    <row r="4162" spans="1:18" s="51" customFormat="1" ht="12.75" hidden="1" customHeight="1">
      <c r="A4162" s="573"/>
      <c r="B4162" s="62"/>
      <c r="C4162" s="62"/>
      <c r="D4162" s="62"/>
      <c r="J4162" s="62"/>
      <c r="R4162" s="573"/>
    </row>
    <row r="4163" spans="1:18" s="51" customFormat="1" ht="12.75" hidden="1" customHeight="1">
      <c r="A4163" s="573"/>
      <c r="B4163" s="62"/>
      <c r="C4163" s="62"/>
      <c r="D4163" s="62"/>
      <c r="J4163" s="62"/>
      <c r="R4163" s="573"/>
    </row>
    <row r="4164" spans="1:18" s="51" customFormat="1" ht="12.75" hidden="1" customHeight="1">
      <c r="A4164" s="573"/>
      <c r="B4164" s="62"/>
      <c r="C4164" s="62"/>
      <c r="D4164" s="62"/>
      <c r="J4164" s="62"/>
      <c r="R4164" s="573"/>
    </row>
    <row r="4165" spans="1:18" s="51" customFormat="1" ht="12.75" hidden="1" customHeight="1">
      <c r="A4165" s="573"/>
      <c r="B4165" s="62"/>
      <c r="C4165" s="62"/>
      <c r="D4165" s="62"/>
      <c r="J4165" s="62"/>
      <c r="R4165" s="573"/>
    </row>
    <row r="4166" spans="1:18" s="51" customFormat="1" ht="12.75" hidden="1" customHeight="1">
      <c r="A4166" s="573"/>
      <c r="B4166" s="62"/>
      <c r="C4166" s="62"/>
      <c r="D4166" s="62"/>
      <c r="J4166" s="62"/>
      <c r="R4166" s="573"/>
    </row>
    <row r="4167" spans="1:18" s="51" customFormat="1" ht="12.75" hidden="1" customHeight="1">
      <c r="A4167" s="573"/>
      <c r="B4167" s="62"/>
      <c r="C4167" s="62"/>
      <c r="D4167" s="62"/>
      <c r="J4167" s="62"/>
      <c r="R4167" s="573"/>
    </row>
    <row r="4168" spans="1:18" s="51" customFormat="1" ht="12.75" hidden="1" customHeight="1">
      <c r="A4168" s="573"/>
      <c r="B4168" s="62"/>
      <c r="C4168" s="62"/>
      <c r="D4168" s="62"/>
      <c r="J4168" s="62"/>
      <c r="R4168" s="573"/>
    </row>
    <row r="4169" spans="1:18" s="51" customFormat="1" ht="12.75" hidden="1" customHeight="1">
      <c r="A4169" s="573"/>
      <c r="B4169" s="62"/>
      <c r="C4169" s="62"/>
      <c r="D4169" s="62"/>
      <c r="J4169" s="62"/>
      <c r="R4169" s="573"/>
    </row>
    <row r="4170" spans="1:18" s="51" customFormat="1" ht="12.75" hidden="1" customHeight="1">
      <c r="A4170" s="573"/>
      <c r="B4170" s="62"/>
      <c r="C4170" s="62"/>
      <c r="D4170" s="62"/>
      <c r="J4170" s="62"/>
      <c r="R4170" s="573"/>
    </row>
    <row r="4171" spans="1:18" s="51" customFormat="1" ht="12.75" hidden="1" customHeight="1">
      <c r="A4171" s="573"/>
      <c r="B4171" s="62"/>
      <c r="C4171" s="62"/>
      <c r="D4171" s="62"/>
      <c r="J4171" s="62"/>
      <c r="R4171" s="573"/>
    </row>
    <row r="4172" spans="1:18" s="51" customFormat="1" ht="12.75" hidden="1" customHeight="1">
      <c r="A4172" s="573"/>
      <c r="B4172" s="62"/>
      <c r="C4172" s="62"/>
      <c r="D4172" s="62"/>
      <c r="J4172" s="62"/>
      <c r="R4172" s="573"/>
    </row>
    <row r="4173" spans="1:18" s="51" customFormat="1" ht="12.75" hidden="1" customHeight="1">
      <c r="A4173" s="573"/>
      <c r="B4173" s="62"/>
      <c r="C4173" s="62"/>
      <c r="D4173" s="62"/>
      <c r="J4173" s="62"/>
      <c r="R4173" s="573"/>
    </row>
    <row r="4174" spans="1:18" s="51" customFormat="1" ht="12.75" hidden="1" customHeight="1">
      <c r="A4174" s="573"/>
      <c r="B4174" s="62"/>
      <c r="C4174" s="62"/>
      <c r="D4174" s="62"/>
      <c r="J4174" s="62"/>
      <c r="R4174" s="573"/>
    </row>
    <row r="4175" spans="1:18" s="51" customFormat="1" ht="12.75" hidden="1" customHeight="1">
      <c r="A4175" s="573"/>
      <c r="B4175" s="62"/>
      <c r="C4175" s="62"/>
      <c r="D4175" s="62"/>
      <c r="J4175" s="62"/>
      <c r="R4175" s="573"/>
    </row>
    <row r="4176" spans="1:18" s="51" customFormat="1" ht="12.75" hidden="1" customHeight="1">
      <c r="A4176" s="573"/>
      <c r="B4176" s="62"/>
      <c r="C4176" s="62"/>
      <c r="D4176" s="62"/>
      <c r="J4176" s="62"/>
      <c r="R4176" s="573"/>
    </row>
    <row r="4177" spans="1:18" s="51" customFormat="1" ht="12.75" hidden="1" customHeight="1">
      <c r="A4177" s="573"/>
      <c r="B4177" s="62"/>
      <c r="C4177" s="62"/>
      <c r="D4177" s="62"/>
      <c r="J4177" s="62"/>
      <c r="R4177" s="573"/>
    </row>
    <row r="4178" spans="1:18" s="51" customFormat="1" ht="12.75" hidden="1" customHeight="1">
      <c r="A4178" s="573"/>
      <c r="B4178" s="62"/>
      <c r="C4178" s="62"/>
      <c r="D4178" s="62"/>
      <c r="J4178" s="62"/>
      <c r="R4178" s="573"/>
    </row>
    <row r="4179" spans="1:18" s="51" customFormat="1" ht="12.75" hidden="1" customHeight="1">
      <c r="A4179" s="573"/>
      <c r="B4179" s="62"/>
      <c r="C4179" s="62"/>
      <c r="D4179" s="62"/>
      <c r="J4179" s="62"/>
      <c r="R4179" s="573"/>
    </row>
    <row r="4180" spans="1:18" s="51" customFormat="1" ht="12.75" hidden="1" customHeight="1">
      <c r="A4180" s="573"/>
      <c r="B4180" s="62"/>
      <c r="C4180" s="62"/>
      <c r="D4180" s="62"/>
      <c r="J4180" s="62"/>
      <c r="R4180" s="573"/>
    </row>
    <row r="4181" spans="1:18" s="51" customFormat="1" ht="12.75" hidden="1" customHeight="1">
      <c r="A4181" s="573"/>
      <c r="B4181" s="62"/>
      <c r="C4181" s="62"/>
      <c r="D4181" s="62"/>
      <c r="J4181" s="62"/>
      <c r="R4181" s="573"/>
    </row>
    <row r="4182" spans="1:18" s="51" customFormat="1" ht="12.75" hidden="1" customHeight="1">
      <c r="A4182" s="573"/>
      <c r="B4182" s="62"/>
      <c r="C4182" s="62"/>
      <c r="D4182" s="62"/>
      <c r="J4182" s="62"/>
      <c r="R4182" s="573"/>
    </row>
    <row r="4183" spans="1:18" s="51" customFormat="1" ht="12.75" hidden="1" customHeight="1">
      <c r="A4183" s="573"/>
      <c r="B4183" s="62"/>
      <c r="C4183" s="62"/>
      <c r="D4183" s="62"/>
      <c r="J4183" s="62"/>
      <c r="R4183" s="573"/>
    </row>
    <row r="4184" spans="1:18" s="51" customFormat="1" ht="12.75" hidden="1" customHeight="1">
      <c r="A4184" s="573"/>
      <c r="B4184" s="62"/>
      <c r="C4184" s="62"/>
      <c r="D4184" s="62"/>
      <c r="J4184" s="62"/>
      <c r="R4184" s="573"/>
    </row>
    <row r="4185" spans="1:18" s="51" customFormat="1" ht="12.75" hidden="1" customHeight="1">
      <c r="A4185" s="573"/>
      <c r="B4185" s="62"/>
      <c r="C4185" s="62"/>
      <c r="D4185" s="62"/>
      <c r="J4185" s="62"/>
      <c r="R4185" s="573"/>
    </row>
    <row r="4186" spans="1:18" s="51" customFormat="1" ht="12.75" hidden="1" customHeight="1">
      <c r="A4186" s="573"/>
      <c r="B4186" s="62"/>
      <c r="C4186" s="62"/>
      <c r="D4186" s="62"/>
      <c r="J4186" s="62"/>
      <c r="R4186" s="573"/>
    </row>
    <row r="4187" spans="1:18" s="51" customFormat="1" ht="12.75" hidden="1" customHeight="1">
      <c r="A4187" s="573"/>
      <c r="B4187" s="62"/>
      <c r="C4187" s="62"/>
      <c r="D4187" s="62"/>
      <c r="J4187" s="62"/>
      <c r="R4187" s="573"/>
    </row>
    <row r="4188" spans="1:18" s="51" customFormat="1" ht="12.75" hidden="1" customHeight="1">
      <c r="A4188" s="573"/>
      <c r="B4188" s="62"/>
      <c r="C4188" s="62"/>
      <c r="D4188" s="62"/>
      <c r="J4188" s="62"/>
      <c r="R4188" s="573"/>
    </row>
    <row r="4189" spans="1:18" s="51" customFormat="1" ht="12.75" hidden="1" customHeight="1">
      <c r="A4189" s="573"/>
      <c r="B4189" s="62"/>
      <c r="C4189" s="62"/>
      <c r="D4189" s="62"/>
      <c r="J4189" s="62"/>
      <c r="R4189" s="573"/>
    </row>
    <row r="4190" spans="1:18" s="51" customFormat="1" ht="12.75" hidden="1" customHeight="1">
      <c r="A4190" s="573"/>
      <c r="B4190" s="62"/>
      <c r="C4190" s="62"/>
      <c r="D4190" s="62"/>
      <c r="J4190" s="62"/>
      <c r="R4190" s="573"/>
    </row>
    <row r="4191" spans="1:18" s="51" customFormat="1" ht="12.75" hidden="1" customHeight="1">
      <c r="A4191" s="573"/>
      <c r="B4191" s="62"/>
      <c r="C4191" s="62"/>
      <c r="D4191" s="62"/>
      <c r="J4191" s="62"/>
      <c r="R4191" s="573"/>
    </row>
    <row r="4192" spans="1:18" s="51" customFormat="1" ht="12.75" hidden="1" customHeight="1">
      <c r="A4192" s="573"/>
      <c r="B4192" s="62"/>
      <c r="C4192" s="62"/>
      <c r="D4192" s="62"/>
      <c r="J4192" s="62"/>
      <c r="R4192" s="573"/>
    </row>
    <row r="4193" spans="1:18" s="51" customFormat="1" ht="12.75" hidden="1" customHeight="1">
      <c r="A4193" s="573"/>
      <c r="B4193" s="62"/>
      <c r="C4193" s="62"/>
      <c r="D4193" s="62"/>
      <c r="J4193" s="62"/>
      <c r="R4193" s="573"/>
    </row>
    <row r="4194" spans="1:18" s="51" customFormat="1" ht="12.75" hidden="1" customHeight="1">
      <c r="A4194" s="573"/>
      <c r="B4194" s="62"/>
      <c r="C4194" s="62"/>
      <c r="D4194" s="62"/>
      <c r="J4194" s="62"/>
      <c r="R4194" s="573"/>
    </row>
    <row r="4195" spans="1:18" s="51" customFormat="1" ht="12.75" hidden="1" customHeight="1">
      <c r="A4195" s="573"/>
      <c r="B4195" s="62"/>
      <c r="C4195" s="62"/>
      <c r="D4195" s="62"/>
      <c r="J4195" s="62"/>
      <c r="R4195" s="573"/>
    </row>
    <row r="4196" spans="1:18" s="51" customFormat="1" ht="12.75" hidden="1" customHeight="1">
      <c r="A4196" s="573"/>
      <c r="B4196" s="62"/>
      <c r="C4196" s="62"/>
      <c r="D4196" s="62"/>
      <c r="J4196" s="62"/>
      <c r="R4196" s="573"/>
    </row>
    <row r="4197" spans="1:18" s="51" customFormat="1" ht="12.75" hidden="1" customHeight="1">
      <c r="A4197" s="573"/>
      <c r="B4197" s="62"/>
      <c r="C4197" s="62"/>
      <c r="D4197" s="62"/>
      <c r="J4197" s="62"/>
      <c r="R4197" s="573"/>
    </row>
    <row r="4198" spans="1:18" s="51" customFormat="1" ht="12.75" hidden="1" customHeight="1">
      <c r="A4198" s="573"/>
      <c r="B4198" s="62"/>
      <c r="C4198" s="62"/>
      <c r="D4198" s="62"/>
      <c r="J4198" s="62"/>
      <c r="R4198" s="573"/>
    </row>
    <row r="4199" spans="1:18" s="51" customFormat="1" ht="12.75" hidden="1" customHeight="1">
      <c r="A4199" s="573"/>
      <c r="B4199" s="62"/>
      <c r="C4199" s="62"/>
      <c r="D4199" s="62"/>
      <c r="J4199" s="62"/>
      <c r="R4199" s="573"/>
    </row>
    <row r="4200" spans="1:18" s="51" customFormat="1" ht="12.75" hidden="1" customHeight="1">
      <c r="A4200" s="573"/>
      <c r="B4200" s="62"/>
      <c r="C4200" s="62"/>
      <c r="D4200" s="62"/>
      <c r="J4200" s="62"/>
      <c r="R4200" s="573"/>
    </row>
    <row r="4201" spans="1:18" s="51" customFormat="1" ht="12.75" hidden="1" customHeight="1">
      <c r="A4201" s="573"/>
      <c r="B4201" s="62"/>
      <c r="C4201" s="62"/>
      <c r="D4201" s="62"/>
      <c r="J4201" s="62"/>
      <c r="R4201" s="573"/>
    </row>
    <row r="4202" spans="1:18" s="51" customFormat="1" ht="12.75" hidden="1" customHeight="1">
      <c r="A4202" s="573"/>
      <c r="B4202" s="62"/>
      <c r="C4202" s="62"/>
      <c r="D4202" s="62"/>
      <c r="J4202" s="62"/>
      <c r="R4202" s="573"/>
    </row>
    <row r="4203" spans="1:18" s="51" customFormat="1" ht="12.75" hidden="1" customHeight="1">
      <c r="A4203" s="573"/>
      <c r="B4203" s="62"/>
      <c r="C4203" s="62"/>
      <c r="D4203" s="62"/>
      <c r="J4203" s="62"/>
      <c r="R4203" s="573"/>
    </row>
    <row r="4204" spans="1:18" s="51" customFormat="1" ht="12.75" hidden="1" customHeight="1">
      <c r="A4204" s="573"/>
      <c r="B4204" s="62"/>
      <c r="C4204" s="62"/>
      <c r="D4204" s="62"/>
      <c r="J4204" s="62"/>
      <c r="R4204" s="573"/>
    </row>
    <row r="4205" spans="1:18" s="51" customFormat="1" ht="12.75" hidden="1" customHeight="1">
      <c r="A4205" s="573"/>
      <c r="B4205" s="62"/>
      <c r="C4205" s="62"/>
      <c r="D4205" s="62"/>
      <c r="J4205" s="62"/>
      <c r="R4205" s="573"/>
    </row>
    <row r="4206" spans="1:18" s="51" customFormat="1" ht="12.75" hidden="1" customHeight="1">
      <c r="A4206" s="573"/>
      <c r="B4206" s="62"/>
      <c r="C4206" s="62"/>
      <c r="D4206" s="62"/>
      <c r="J4206" s="62"/>
      <c r="R4206" s="573"/>
    </row>
    <row r="4207" spans="1:18" s="51" customFormat="1" ht="12.75" hidden="1" customHeight="1">
      <c r="A4207" s="573"/>
      <c r="B4207" s="62"/>
      <c r="C4207" s="62"/>
      <c r="D4207" s="62"/>
      <c r="J4207" s="62"/>
      <c r="R4207" s="573"/>
    </row>
    <row r="4208" spans="1:18" s="51" customFormat="1" ht="12.75" hidden="1" customHeight="1">
      <c r="A4208" s="573"/>
      <c r="B4208" s="62"/>
      <c r="C4208" s="62"/>
      <c r="D4208" s="62"/>
      <c r="J4208" s="62"/>
      <c r="R4208" s="573"/>
    </row>
    <row r="4209" spans="1:18" s="51" customFormat="1" ht="12.75" hidden="1" customHeight="1">
      <c r="A4209" s="573"/>
      <c r="B4209" s="62"/>
      <c r="C4209" s="62"/>
      <c r="D4209" s="62"/>
      <c r="J4209" s="62"/>
      <c r="R4209" s="573"/>
    </row>
    <row r="4210" spans="1:18" s="51" customFormat="1" ht="12.75" hidden="1" customHeight="1">
      <c r="A4210" s="573"/>
      <c r="B4210" s="62"/>
      <c r="C4210" s="62"/>
      <c r="D4210" s="62"/>
      <c r="J4210" s="62"/>
      <c r="R4210" s="573"/>
    </row>
    <row r="4211" spans="1:18" s="51" customFormat="1" ht="12.75" hidden="1" customHeight="1">
      <c r="A4211" s="573"/>
      <c r="B4211" s="62"/>
      <c r="C4211" s="62"/>
      <c r="D4211" s="62"/>
      <c r="J4211" s="62"/>
      <c r="R4211" s="573"/>
    </row>
    <row r="4212" spans="1:18" s="51" customFormat="1" ht="12.75" hidden="1" customHeight="1">
      <c r="A4212" s="573"/>
      <c r="B4212" s="62"/>
      <c r="C4212" s="62"/>
      <c r="D4212" s="62"/>
      <c r="J4212" s="62"/>
      <c r="R4212" s="573"/>
    </row>
    <row r="4213" spans="1:18" s="51" customFormat="1" ht="12.75" hidden="1" customHeight="1">
      <c r="A4213" s="573"/>
      <c r="B4213" s="62"/>
      <c r="C4213" s="62"/>
      <c r="D4213" s="62"/>
      <c r="J4213" s="62"/>
      <c r="R4213" s="573"/>
    </row>
    <row r="4214" spans="1:18" s="51" customFormat="1" ht="12.75" hidden="1" customHeight="1">
      <c r="A4214" s="573"/>
      <c r="B4214" s="62"/>
      <c r="C4214" s="62"/>
      <c r="D4214" s="62"/>
      <c r="J4214" s="62"/>
      <c r="R4214" s="573"/>
    </row>
    <row r="4215" spans="1:18" s="51" customFormat="1" ht="12.75" hidden="1" customHeight="1">
      <c r="A4215" s="573"/>
      <c r="B4215" s="62"/>
      <c r="C4215" s="62"/>
      <c r="D4215" s="62"/>
      <c r="J4215" s="62"/>
      <c r="R4215" s="573"/>
    </row>
    <row r="4216" spans="1:18" s="51" customFormat="1" ht="12.75" hidden="1" customHeight="1">
      <c r="A4216" s="573"/>
      <c r="B4216" s="62"/>
      <c r="C4216" s="62"/>
      <c r="D4216" s="62"/>
      <c r="J4216" s="62"/>
      <c r="R4216" s="573"/>
    </row>
    <row r="4217" spans="1:18" s="51" customFormat="1" ht="12.75" hidden="1" customHeight="1">
      <c r="A4217" s="573"/>
      <c r="B4217" s="62"/>
      <c r="C4217" s="62"/>
      <c r="D4217" s="62"/>
      <c r="J4217" s="62"/>
      <c r="R4217" s="573"/>
    </row>
    <row r="4218" spans="1:18" s="51" customFormat="1" ht="12.75" hidden="1" customHeight="1">
      <c r="A4218" s="573"/>
      <c r="B4218" s="62"/>
      <c r="C4218" s="62"/>
      <c r="D4218" s="62"/>
      <c r="J4218" s="62"/>
      <c r="R4218" s="573"/>
    </row>
    <row r="4219" spans="1:18" s="51" customFormat="1" ht="12.75" hidden="1" customHeight="1">
      <c r="A4219" s="573"/>
      <c r="B4219" s="62"/>
      <c r="C4219" s="62"/>
      <c r="D4219" s="62"/>
      <c r="J4219" s="62"/>
      <c r="R4219" s="573"/>
    </row>
    <row r="4220" spans="1:18" s="51" customFormat="1" ht="12.75" hidden="1" customHeight="1">
      <c r="A4220" s="573"/>
      <c r="B4220" s="62"/>
      <c r="C4220" s="62"/>
      <c r="D4220" s="62"/>
      <c r="J4220" s="62"/>
      <c r="R4220" s="573"/>
    </row>
    <row r="4221" spans="1:18" s="51" customFormat="1" ht="12.75" hidden="1" customHeight="1">
      <c r="A4221" s="573"/>
      <c r="B4221" s="62"/>
      <c r="C4221" s="62"/>
      <c r="D4221" s="62"/>
      <c r="J4221" s="62"/>
      <c r="R4221" s="573"/>
    </row>
    <row r="4222" spans="1:18" s="51" customFormat="1" ht="12.75" hidden="1" customHeight="1">
      <c r="A4222" s="573"/>
      <c r="B4222" s="62"/>
      <c r="C4222" s="62"/>
      <c r="D4222" s="62"/>
      <c r="J4222" s="62"/>
      <c r="R4222" s="573"/>
    </row>
    <row r="4223" spans="1:18" s="51" customFormat="1" ht="12.75" hidden="1" customHeight="1">
      <c r="A4223" s="573"/>
      <c r="B4223" s="62"/>
      <c r="C4223" s="62"/>
      <c r="D4223" s="62"/>
      <c r="J4223" s="62"/>
      <c r="R4223" s="573"/>
    </row>
    <row r="4224" spans="1:18" s="51" customFormat="1" ht="12.75" hidden="1" customHeight="1">
      <c r="A4224" s="573"/>
      <c r="B4224" s="62"/>
      <c r="C4224" s="62"/>
      <c r="D4224" s="62"/>
      <c r="J4224" s="62"/>
      <c r="R4224" s="573"/>
    </row>
    <row r="4225" spans="1:18" s="51" customFormat="1" ht="12.75" hidden="1" customHeight="1">
      <c r="A4225" s="573"/>
      <c r="B4225" s="62"/>
      <c r="C4225" s="62"/>
      <c r="D4225" s="62"/>
      <c r="J4225" s="62"/>
      <c r="R4225" s="573"/>
    </row>
    <row r="4226" spans="1:18" s="51" customFormat="1" ht="12.75" hidden="1" customHeight="1">
      <c r="A4226" s="573"/>
      <c r="B4226" s="62"/>
      <c r="C4226" s="62"/>
      <c r="D4226" s="62"/>
      <c r="J4226" s="62"/>
      <c r="R4226" s="573"/>
    </row>
    <row r="4227" spans="1:18" s="51" customFormat="1" ht="12.75" hidden="1" customHeight="1">
      <c r="A4227" s="573"/>
      <c r="B4227" s="62"/>
      <c r="C4227" s="62"/>
      <c r="D4227" s="62"/>
      <c r="J4227" s="62"/>
      <c r="R4227" s="573"/>
    </row>
    <row r="4228" spans="1:18" s="51" customFormat="1" ht="12.75" hidden="1" customHeight="1">
      <c r="A4228" s="573"/>
      <c r="B4228" s="62"/>
      <c r="C4228" s="62"/>
      <c r="D4228" s="62"/>
      <c r="J4228" s="62"/>
      <c r="R4228" s="573"/>
    </row>
    <row r="4229" spans="1:18" s="51" customFormat="1" ht="12.75" hidden="1" customHeight="1">
      <c r="A4229" s="573"/>
      <c r="B4229" s="62"/>
      <c r="C4229" s="62"/>
      <c r="D4229" s="62"/>
      <c r="J4229" s="62"/>
      <c r="R4229" s="573"/>
    </row>
    <row r="4230" spans="1:18" s="51" customFormat="1" ht="12.75" hidden="1" customHeight="1">
      <c r="A4230" s="573"/>
      <c r="B4230" s="62"/>
      <c r="C4230" s="62"/>
      <c r="D4230" s="62"/>
      <c r="J4230" s="62"/>
      <c r="R4230" s="573"/>
    </row>
    <row r="4231" spans="1:18" s="51" customFormat="1" ht="12.75" hidden="1" customHeight="1">
      <c r="A4231" s="573"/>
      <c r="B4231" s="62"/>
      <c r="C4231" s="62"/>
      <c r="D4231" s="62"/>
      <c r="J4231" s="62"/>
      <c r="R4231" s="573"/>
    </row>
    <row r="4232" spans="1:18" s="51" customFormat="1" ht="12.75" hidden="1" customHeight="1">
      <c r="A4232" s="573"/>
      <c r="B4232" s="62"/>
      <c r="C4232" s="62"/>
      <c r="D4232" s="62"/>
      <c r="J4232" s="62"/>
      <c r="R4232" s="573"/>
    </row>
    <row r="4233" spans="1:18" s="51" customFormat="1" ht="12.75" hidden="1" customHeight="1">
      <c r="A4233" s="573"/>
      <c r="B4233" s="62"/>
      <c r="C4233" s="62"/>
      <c r="D4233" s="62"/>
      <c r="J4233" s="62"/>
      <c r="R4233" s="573"/>
    </row>
    <row r="4234" spans="1:18" s="51" customFormat="1" ht="12.75" hidden="1" customHeight="1">
      <c r="A4234" s="573"/>
      <c r="B4234" s="62"/>
      <c r="C4234" s="62"/>
      <c r="D4234" s="62"/>
      <c r="J4234" s="62"/>
      <c r="R4234" s="573"/>
    </row>
    <row r="4235" spans="1:18" s="51" customFormat="1" ht="12.75" hidden="1" customHeight="1">
      <c r="A4235" s="573"/>
      <c r="B4235" s="62"/>
      <c r="C4235" s="62"/>
      <c r="D4235" s="62"/>
      <c r="J4235" s="62"/>
      <c r="R4235" s="573"/>
    </row>
    <row r="4236" spans="1:18" s="51" customFormat="1" ht="12.75" hidden="1" customHeight="1">
      <c r="A4236" s="573"/>
      <c r="B4236" s="62"/>
      <c r="C4236" s="62"/>
      <c r="D4236" s="62"/>
      <c r="J4236" s="62"/>
      <c r="R4236" s="573"/>
    </row>
    <row r="4237" spans="1:18" s="51" customFormat="1" ht="12.75" hidden="1" customHeight="1">
      <c r="A4237" s="573"/>
      <c r="B4237" s="62"/>
      <c r="C4237" s="62"/>
      <c r="D4237" s="62"/>
      <c r="J4237" s="62"/>
      <c r="R4237" s="573"/>
    </row>
    <row r="4238" spans="1:18" s="51" customFormat="1" ht="12.75" hidden="1" customHeight="1">
      <c r="A4238" s="573"/>
      <c r="B4238" s="62"/>
      <c r="C4238" s="62"/>
      <c r="D4238" s="62"/>
      <c r="J4238" s="62"/>
      <c r="R4238" s="573"/>
    </row>
    <row r="4239" spans="1:18" s="51" customFormat="1" ht="12.75" hidden="1" customHeight="1">
      <c r="A4239" s="573"/>
      <c r="B4239" s="62"/>
      <c r="C4239" s="62"/>
      <c r="D4239" s="62"/>
      <c r="J4239" s="62"/>
      <c r="R4239" s="573"/>
    </row>
    <row r="4240" spans="1:18" s="51" customFormat="1" ht="12.75" hidden="1" customHeight="1">
      <c r="A4240" s="573"/>
      <c r="B4240" s="62"/>
      <c r="C4240" s="62"/>
      <c r="D4240" s="62"/>
      <c r="J4240" s="62"/>
      <c r="R4240" s="573"/>
    </row>
    <row r="4241" spans="1:18" s="51" customFormat="1" ht="12.75" hidden="1" customHeight="1">
      <c r="A4241" s="573"/>
      <c r="B4241" s="62"/>
      <c r="C4241" s="62"/>
      <c r="D4241" s="62"/>
      <c r="J4241" s="62"/>
      <c r="R4241" s="573"/>
    </row>
    <row r="4242" spans="1:18" s="51" customFormat="1" ht="12.75" hidden="1" customHeight="1">
      <c r="A4242" s="573"/>
      <c r="B4242" s="62"/>
      <c r="C4242" s="62"/>
      <c r="D4242" s="62"/>
      <c r="J4242" s="62"/>
      <c r="R4242" s="573"/>
    </row>
    <row r="4243" spans="1:18" s="51" customFormat="1" ht="12.75" hidden="1" customHeight="1">
      <c r="A4243" s="573"/>
      <c r="B4243" s="62"/>
      <c r="C4243" s="62"/>
      <c r="D4243" s="62"/>
      <c r="J4243" s="62"/>
      <c r="R4243" s="573"/>
    </row>
    <row r="4244" spans="1:18" s="51" customFormat="1" ht="12.75" hidden="1" customHeight="1">
      <c r="A4244" s="573"/>
      <c r="B4244" s="62"/>
      <c r="C4244" s="62"/>
      <c r="D4244" s="62"/>
      <c r="J4244" s="62"/>
      <c r="R4244" s="573"/>
    </row>
    <row r="4245" spans="1:18" s="51" customFormat="1" ht="12.75" hidden="1" customHeight="1">
      <c r="A4245" s="573"/>
      <c r="B4245" s="62"/>
      <c r="C4245" s="62"/>
      <c r="D4245" s="62"/>
      <c r="J4245" s="62"/>
      <c r="R4245" s="573"/>
    </row>
    <row r="4246" spans="1:18" s="51" customFormat="1" ht="12.75" hidden="1" customHeight="1">
      <c r="A4246" s="573"/>
      <c r="B4246" s="62"/>
      <c r="C4246" s="62"/>
      <c r="D4246" s="62"/>
      <c r="J4246" s="62"/>
      <c r="R4246" s="573"/>
    </row>
    <row r="4247" spans="1:18" s="51" customFormat="1" ht="12.75" hidden="1" customHeight="1">
      <c r="A4247" s="573"/>
      <c r="B4247" s="62"/>
      <c r="C4247" s="62"/>
      <c r="D4247" s="62"/>
      <c r="J4247" s="62"/>
      <c r="R4247" s="573"/>
    </row>
    <row r="4248" spans="1:18" s="51" customFormat="1" ht="12.75" hidden="1" customHeight="1">
      <c r="A4248" s="573"/>
      <c r="B4248" s="62"/>
      <c r="C4248" s="62"/>
      <c r="D4248" s="62"/>
      <c r="J4248" s="62"/>
      <c r="R4248" s="573"/>
    </row>
    <row r="4249" spans="1:18" s="51" customFormat="1" ht="12.75" hidden="1" customHeight="1">
      <c r="A4249" s="573"/>
      <c r="B4249" s="62"/>
      <c r="C4249" s="62"/>
      <c r="D4249" s="62"/>
      <c r="J4249" s="62"/>
      <c r="R4249" s="573"/>
    </row>
    <row r="4250" spans="1:18" s="51" customFormat="1" ht="12.75" hidden="1" customHeight="1">
      <c r="A4250" s="573"/>
      <c r="B4250" s="62"/>
      <c r="C4250" s="62"/>
      <c r="D4250" s="62"/>
      <c r="J4250" s="62"/>
      <c r="R4250" s="573"/>
    </row>
    <row r="4251" spans="1:18" s="51" customFormat="1" ht="12.75" hidden="1" customHeight="1">
      <c r="A4251" s="573"/>
      <c r="B4251" s="62"/>
      <c r="C4251" s="62"/>
      <c r="D4251" s="62"/>
      <c r="J4251" s="62"/>
      <c r="R4251" s="573"/>
    </row>
    <row r="4252" spans="1:18" s="51" customFormat="1" ht="12.75" hidden="1" customHeight="1">
      <c r="A4252" s="573"/>
      <c r="B4252" s="62"/>
      <c r="C4252" s="62"/>
      <c r="D4252" s="62"/>
      <c r="J4252" s="62"/>
      <c r="R4252" s="573"/>
    </row>
    <row r="4253" spans="1:18" s="51" customFormat="1" ht="12.75" hidden="1" customHeight="1">
      <c r="A4253" s="573"/>
      <c r="B4253" s="62"/>
      <c r="C4253" s="62"/>
      <c r="D4253" s="62"/>
      <c r="J4253" s="62"/>
      <c r="R4253" s="573"/>
    </row>
    <row r="4254" spans="1:18" s="51" customFormat="1" ht="12.75" hidden="1" customHeight="1">
      <c r="A4254" s="573"/>
      <c r="B4254" s="62"/>
      <c r="C4254" s="62"/>
      <c r="D4254" s="62"/>
      <c r="J4254" s="62"/>
      <c r="R4254" s="573"/>
    </row>
    <row r="4255" spans="1:18" s="51" customFormat="1" ht="12.75" hidden="1" customHeight="1">
      <c r="A4255" s="573"/>
      <c r="B4255" s="62"/>
      <c r="C4255" s="62"/>
      <c r="D4255" s="62"/>
      <c r="J4255" s="62"/>
      <c r="R4255" s="573"/>
    </row>
    <row r="4256" spans="1:18" s="51" customFormat="1" ht="12.75" hidden="1" customHeight="1">
      <c r="A4256" s="573"/>
      <c r="B4256" s="62"/>
      <c r="C4256" s="62"/>
      <c r="D4256" s="62"/>
      <c r="J4256" s="62"/>
      <c r="R4256" s="573"/>
    </row>
    <row r="4257" spans="1:18" s="51" customFormat="1" ht="12.75" hidden="1" customHeight="1">
      <c r="A4257" s="573"/>
      <c r="B4257" s="62"/>
      <c r="C4257" s="62"/>
      <c r="D4257" s="62"/>
      <c r="J4257" s="62"/>
      <c r="R4257" s="573"/>
    </row>
    <row r="4258" spans="1:18" s="51" customFormat="1" ht="12.75" hidden="1" customHeight="1">
      <c r="A4258" s="573"/>
      <c r="B4258" s="62"/>
      <c r="C4258" s="62"/>
      <c r="D4258" s="62"/>
      <c r="J4258" s="62"/>
      <c r="R4258" s="573"/>
    </row>
    <row r="4259" spans="1:18" s="51" customFormat="1" ht="12.75" hidden="1" customHeight="1">
      <c r="A4259" s="573"/>
      <c r="B4259" s="62"/>
      <c r="C4259" s="62"/>
      <c r="D4259" s="62"/>
      <c r="J4259" s="62"/>
      <c r="R4259" s="573"/>
    </row>
    <row r="4260" spans="1:18" s="51" customFormat="1" ht="12.75" hidden="1" customHeight="1">
      <c r="A4260" s="573"/>
      <c r="B4260" s="62"/>
      <c r="C4260" s="62"/>
      <c r="D4260" s="62"/>
      <c r="J4260" s="62"/>
      <c r="R4260" s="573"/>
    </row>
    <row r="4261" spans="1:18" s="51" customFormat="1" ht="12.75" hidden="1" customHeight="1">
      <c r="A4261" s="573"/>
      <c r="B4261" s="62"/>
      <c r="C4261" s="62"/>
      <c r="D4261" s="62"/>
      <c r="J4261" s="62"/>
      <c r="R4261" s="573"/>
    </row>
    <row r="4262" spans="1:18" s="51" customFormat="1" ht="12.75" hidden="1" customHeight="1">
      <c r="A4262" s="573"/>
      <c r="B4262" s="62"/>
      <c r="C4262" s="62"/>
      <c r="D4262" s="62"/>
      <c r="J4262" s="62"/>
      <c r="R4262" s="573"/>
    </row>
    <row r="4263" spans="1:18" s="51" customFormat="1" ht="12.75" hidden="1" customHeight="1">
      <c r="A4263" s="573"/>
      <c r="B4263" s="62"/>
      <c r="C4263" s="62"/>
      <c r="D4263" s="62"/>
      <c r="J4263" s="62"/>
      <c r="R4263" s="573"/>
    </row>
    <row r="4264" spans="1:18" s="51" customFormat="1" ht="12.75" hidden="1" customHeight="1">
      <c r="A4264" s="573"/>
      <c r="B4264" s="62"/>
      <c r="C4264" s="62"/>
      <c r="D4264" s="62"/>
      <c r="J4264" s="62"/>
      <c r="R4264" s="573"/>
    </row>
    <row r="4265" spans="1:18" s="51" customFormat="1" ht="12.75" hidden="1" customHeight="1">
      <c r="A4265" s="573"/>
      <c r="B4265" s="62"/>
      <c r="C4265" s="62"/>
      <c r="D4265" s="62"/>
      <c r="J4265" s="62"/>
      <c r="R4265" s="573"/>
    </row>
    <row r="4266" spans="1:18" s="51" customFormat="1" ht="12.75" hidden="1" customHeight="1">
      <c r="A4266" s="573"/>
      <c r="B4266" s="62"/>
      <c r="C4266" s="62"/>
      <c r="D4266" s="62"/>
      <c r="J4266" s="62"/>
      <c r="R4266" s="573"/>
    </row>
    <row r="4267" spans="1:18" s="51" customFormat="1" ht="12.75" hidden="1" customHeight="1">
      <c r="A4267" s="573"/>
      <c r="B4267" s="62"/>
      <c r="C4267" s="62"/>
      <c r="D4267" s="62"/>
      <c r="J4267" s="62"/>
      <c r="R4267" s="573"/>
    </row>
    <row r="4268" spans="1:18" s="51" customFormat="1" ht="12.75" hidden="1" customHeight="1">
      <c r="A4268" s="573"/>
      <c r="B4268" s="62"/>
      <c r="C4268" s="62"/>
      <c r="D4268" s="62"/>
      <c r="J4268" s="62"/>
      <c r="R4268" s="573"/>
    </row>
    <row r="4269" spans="1:18" s="51" customFormat="1" ht="12.75" hidden="1" customHeight="1">
      <c r="A4269" s="573"/>
      <c r="B4269" s="62"/>
      <c r="C4269" s="62"/>
      <c r="D4269" s="62"/>
      <c r="J4269" s="62"/>
      <c r="R4269" s="573"/>
    </row>
    <row r="4270" spans="1:18" s="51" customFormat="1" ht="12.75" hidden="1" customHeight="1">
      <c r="A4270" s="573"/>
      <c r="B4270" s="62"/>
      <c r="C4270" s="62"/>
      <c r="D4270" s="62"/>
      <c r="J4270" s="62"/>
      <c r="R4270" s="573"/>
    </row>
    <row r="4271" spans="1:18" s="51" customFormat="1" ht="12.75" hidden="1" customHeight="1">
      <c r="A4271" s="573"/>
      <c r="B4271" s="62"/>
      <c r="C4271" s="62"/>
      <c r="D4271" s="62"/>
      <c r="J4271" s="62"/>
      <c r="R4271" s="573"/>
    </row>
    <row r="4272" spans="1:18" s="51" customFormat="1" ht="12.75" hidden="1" customHeight="1">
      <c r="A4272" s="573"/>
      <c r="B4272" s="62"/>
      <c r="C4272" s="62"/>
      <c r="D4272" s="62"/>
      <c r="J4272" s="62"/>
      <c r="R4272" s="573"/>
    </row>
    <row r="4273" spans="1:18" s="51" customFormat="1" ht="12.75" hidden="1" customHeight="1">
      <c r="A4273" s="573"/>
      <c r="B4273" s="62"/>
      <c r="C4273" s="62"/>
      <c r="D4273" s="62"/>
      <c r="J4273" s="62"/>
      <c r="R4273" s="573"/>
    </row>
    <row r="4274" spans="1:18" s="51" customFormat="1" ht="12.75" hidden="1" customHeight="1">
      <c r="A4274" s="573"/>
      <c r="B4274" s="62"/>
      <c r="C4274" s="62"/>
      <c r="D4274" s="62"/>
      <c r="J4274" s="62"/>
      <c r="R4274" s="573"/>
    </row>
    <row r="4275" spans="1:18" s="51" customFormat="1" ht="12.75" hidden="1" customHeight="1">
      <c r="A4275" s="573"/>
      <c r="B4275" s="62"/>
      <c r="C4275" s="62"/>
      <c r="D4275" s="62"/>
      <c r="J4275" s="62"/>
      <c r="R4275" s="573"/>
    </row>
    <row r="4276" spans="1:18" s="51" customFormat="1" ht="12.75" hidden="1" customHeight="1">
      <c r="A4276" s="573"/>
      <c r="B4276" s="62"/>
      <c r="C4276" s="62"/>
      <c r="D4276" s="62"/>
      <c r="J4276" s="62"/>
      <c r="R4276" s="573"/>
    </row>
    <row r="4277" spans="1:18" s="51" customFormat="1" ht="12.75" hidden="1" customHeight="1">
      <c r="A4277" s="573"/>
      <c r="B4277" s="62"/>
      <c r="C4277" s="62"/>
      <c r="D4277" s="62"/>
      <c r="J4277" s="62"/>
      <c r="R4277" s="573"/>
    </row>
    <row r="4278" spans="1:18" s="51" customFormat="1" ht="12.75" hidden="1" customHeight="1">
      <c r="A4278" s="573"/>
      <c r="B4278" s="62"/>
      <c r="C4278" s="62"/>
      <c r="D4278" s="62"/>
      <c r="J4278" s="62"/>
      <c r="R4278" s="573"/>
    </row>
    <row r="4279" spans="1:18" s="51" customFormat="1" ht="12.75" hidden="1" customHeight="1">
      <c r="A4279" s="573"/>
      <c r="B4279" s="62"/>
      <c r="C4279" s="62"/>
      <c r="D4279" s="62"/>
      <c r="J4279" s="62"/>
      <c r="R4279" s="573"/>
    </row>
    <row r="4280" spans="1:18" s="51" customFormat="1" ht="12.75" hidden="1" customHeight="1">
      <c r="A4280" s="573"/>
      <c r="B4280" s="62"/>
      <c r="C4280" s="62"/>
      <c r="D4280" s="62"/>
      <c r="J4280" s="62"/>
      <c r="R4280" s="573"/>
    </row>
    <row r="4281" spans="1:18" s="51" customFormat="1" ht="12.75" hidden="1" customHeight="1">
      <c r="A4281" s="573"/>
      <c r="B4281" s="62"/>
      <c r="C4281" s="62"/>
      <c r="D4281" s="62"/>
      <c r="J4281" s="62"/>
      <c r="R4281" s="573"/>
    </row>
    <row r="4282" spans="1:18" s="51" customFormat="1" ht="12.75" hidden="1" customHeight="1">
      <c r="A4282" s="573"/>
      <c r="B4282" s="62"/>
      <c r="C4282" s="62"/>
      <c r="D4282" s="62"/>
      <c r="J4282" s="62"/>
      <c r="R4282" s="573"/>
    </row>
    <row r="4283" spans="1:18" s="51" customFormat="1" ht="12.75" hidden="1" customHeight="1">
      <c r="A4283" s="573"/>
      <c r="B4283" s="62"/>
      <c r="C4283" s="62"/>
      <c r="D4283" s="62"/>
      <c r="J4283" s="62"/>
      <c r="R4283" s="573"/>
    </row>
    <row r="4284" spans="1:18" s="51" customFormat="1" ht="12.75" hidden="1" customHeight="1">
      <c r="A4284" s="573"/>
      <c r="B4284" s="62"/>
      <c r="C4284" s="62"/>
      <c r="D4284" s="62"/>
      <c r="J4284" s="62"/>
      <c r="R4284" s="573"/>
    </row>
    <row r="4285" spans="1:18" s="51" customFormat="1" ht="12.75" hidden="1" customHeight="1">
      <c r="A4285" s="573"/>
      <c r="B4285" s="62"/>
      <c r="C4285" s="62"/>
      <c r="D4285" s="62"/>
      <c r="J4285" s="62"/>
      <c r="R4285" s="573"/>
    </row>
    <row r="4286" spans="1:18" s="51" customFormat="1" ht="12.75" hidden="1" customHeight="1">
      <c r="A4286" s="573"/>
      <c r="B4286" s="62"/>
      <c r="C4286" s="62"/>
      <c r="D4286" s="62"/>
      <c r="J4286" s="62"/>
      <c r="R4286" s="573"/>
    </row>
    <row r="4287" spans="1:18" s="51" customFormat="1" ht="12.75" hidden="1" customHeight="1">
      <c r="A4287" s="573"/>
      <c r="B4287" s="62"/>
      <c r="C4287" s="62"/>
      <c r="D4287" s="62"/>
      <c r="J4287" s="62"/>
      <c r="R4287" s="573"/>
    </row>
    <row r="4288" spans="1:18" s="51" customFormat="1" ht="12.75" hidden="1" customHeight="1">
      <c r="A4288" s="573"/>
      <c r="B4288" s="62"/>
      <c r="C4288" s="62"/>
      <c r="D4288" s="62"/>
      <c r="J4288" s="62"/>
      <c r="R4288" s="573"/>
    </row>
    <row r="4289" spans="1:18" s="51" customFormat="1" ht="12.75" hidden="1" customHeight="1">
      <c r="A4289" s="573"/>
      <c r="B4289" s="62"/>
      <c r="C4289" s="62"/>
      <c r="D4289" s="62"/>
      <c r="J4289" s="62"/>
      <c r="R4289" s="573"/>
    </row>
    <row r="4290" spans="1:18" s="51" customFormat="1" ht="12.75" hidden="1" customHeight="1">
      <c r="A4290" s="573"/>
      <c r="B4290" s="62"/>
      <c r="C4290" s="62"/>
      <c r="D4290" s="62"/>
      <c r="J4290" s="62"/>
      <c r="R4290" s="573"/>
    </row>
    <row r="4291" spans="1:18" s="51" customFormat="1" ht="12.75" hidden="1" customHeight="1">
      <c r="A4291" s="573"/>
      <c r="B4291" s="62"/>
      <c r="C4291" s="62"/>
      <c r="D4291" s="62"/>
      <c r="J4291" s="62"/>
      <c r="R4291" s="573"/>
    </row>
    <row r="4292" spans="1:18" s="51" customFormat="1" ht="12.75" hidden="1" customHeight="1">
      <c r="A4292" s="573"/>
      <c r="B4292" s="62"/>
      <c r="C4292" s="62"/>
      <c r="D4292" s="62"/>
      <c r="J4292" s="62"/>
      <c r="R4292" s="573"/>
    </row>
    <row r="4293" spans="1:18" s="51" customFormat="1" ht="12.75" hidden="1" customHeight="1">
      <c r="A4293" s="573"/>
      <c r="B4293" s="62"/>
      <c r="C4293" s="62"/>
      <c r="D4293" s="62"/>
      <c r="J4293" s="62"/>
      <c r="R4293" s="573"/>
    </row>
    <row r="4294" spans="1:18" s="51" customFormat="1" ht="12.75" hidden="1" customHeight="1">
      <c r="A4294" s="573"/>
      <c r="B4294" s="62"/>
      <c r="C4294" s="62"/>
      <c r="D4294" s="62"/>
      <c r="J4294" s="62"/>
      <c r="R4294" s="573"/>
    </row>
    <row r="4295" spans="1:18" s="51" customFormat="1" ht="12.75" hidden="1" customHeight="1">
      <c r="A4295" s="573"/>
      <c r="B4295" s="62"/>
      <c r="C4295" s="62"/>
      <c r="D4295" s="62"/>
      <c r="J4295" s="62"/>
      <c r="R4295" s="573"/>
    </row>
    <row r="4296" spans="1:18" s="51" customFormat="1" ht="12.75" hidden="1" customHeight="1">
      <c r="A4296" s="573"/>
      <c r="B4296" s="62"/>
      <c r="C4296" s="62"/>
      <c r="D4296" s="62"/>
      <c r="J4296" s="62"/>
      <c r="R4296" s="573"/>
    </row>
    <row r="4297" spans="1:18" s="51" customFormat="1" ht="12.75" hidden="1" customHeight="1">
      <c r="A4297" s="573"/>
      <c r="B4297" s="62"/>
      <c r="C4297" s="62"/>
      <c r="D4297" s="62"/>
      <c r="J4297" s="62"/>
      <c r="R4297" s="573"/>
    </row>
    <row r="4298" spans="1:18" s="51" customFormat="1" ht="12.75" hidden="1" customHeight="1">
      <c r="A4298" s="573"/>
      <c r="B4298" s="62"/>
      <c r="C4298" s="62"/>
      <c r="D4298" s="62"/>
      <c r="J4298" s="62"/>
      <c r="R4298" s="573"/>
    </row>
    <row r="4299" spans="1:18" s="51" customFormat="1" ht="12.75" hidden="1" customHeight="1">
      <c r="A4299" s="573"/>
      <c r="B4299" s="62"/>
      <c r="C4299" s="62"/>
      <c r="D4299" s="62"/>
      <c r="J4299" s="62"/>
      <c r="R4299" s="573"/>
    </row>
    <row r="4300" spans="1:18" s="51" customFormat="1" ht="12.75" hidden="1" customHeight="1">
      <c r="A4300" s="573"/>
      <c r="B4300" s="62"/>
      <c r="C4300" s="62"/>
      <c r="D4300" s="62"/>
      <c r="J4300" s="62"/>
      <c r="R4300" s="573"/>
    </row>
    <row r="4301" spans="1:18" s="51" customFormat="1" ht="12.75" hidden="1" customHeight="1">
      <c r="A4301" s="573"/>
      <c r="B4301" s="62"/>
      <c r="C4301" s="62"/>
      <c r="D4301" s="62"/>
      <c r="J4301" s="62"/>
      <c r="R4301" s="573"/>
    </row>
    <row r="4302" spans="1:18" s="51" customFormat="1" ht="12.75" hidden="1" customHeight="1">
      <c r="A4302" s="573"/>
      <c r="B4302" s="62"/>
      <c r="C4302" s="62"/>
      <c r="D4302" s="62"/>
      <c r="J4302" s="62"/>
      <c r="R4302" s="573"/>
    </row>
    <row r="4303" spans="1:18" s="51" customFormat="1" ht="12.75" hidden="1" customHeight="1">
      <c r="A4303" s="573"/>
      <c r="B4303" s="62"/>
      <c r="C4303" s="62"/>
      <c r="D4303" s="62"/>
      <c r="J4303" s="62"/>
      <c r="R4303" s="573"/>
    </row>
    <row r="4304" spans="1:18" s="51" customFormat="1" ht="12.75" hidden="1" customHeight="1">
      <c r="A4304" s="573"/>
      <c r="B4304" s="62"/>
      <c r="C4304" s="62"/>
      <c r="D4304" s="62"/>
      <c r="J4304" s="62"/>
      <c r="R4304" s="573"/>
    </row>
    <row r="4305" spans="1:18" s="51" customFormat="1" ht="12.75" hidden="1" customHeight="1">
      <c r="A4305" s="573"/>
      <c r="B4305" s="62"/>
      <c r="C4305" s="62"/>
      <c r="D4305" s="62"/>
      <c r="J4305" s="62"/>
      <c r="R4305" s="573"/>
    </row>
    <row r="4306" spans="1:18" s="51" customFormat="1" ht="12.75" hidden="1" customHeight="1">
      <c r="A4306" s="573"/>
      <c r="B4306" s="62"/>
      <c r="C4306" s="62"/>
      <c r="D4306" s="62"/>
      <c r="J4306" s="62"/>
      <c r="R4306" s="573"/>
    </row>
    <row r="4307" spans="1:18" s="51" customFormat="1" ht="12.75" hidden="1" customHeight="1">
      <c r="A4307" s="573"/>
      <c r="B4307" s="62"/>
      <c r="C4307" s="62"/>
      <c r="D4307" s="62"/>
      <c r="J4307" s="62"/>
      <c r="R4307" s="573"/>
    </row>
    <row r="4308" spans="1:18" s="51" customFormat="1" ht="12.75" hidden="1" customHeight="1">
      <c r="A4308" s="573"/>
      <c r="B4308" s="62"/>
      <c r="C4308" s="62"/>
      <c r="D4308" s="62"/>
      <c r="J4308" s="62"/>
      <c r="R4308" s="573"/>
    </row>
    <row r="4309" spans="1:18" s="51" customFormat="1" ht="12.75" hidden="1" customHeight="1">
      <c r="A4309" s="573"/>
      <c r="B4309" s="62"/>
      <c r="C4309" s="62"/>
      <c r="D4309" s="62"/>
      <c r="J4309" s="62"/>
      <c r="R4309" s="573"/>
    </row>
    <row r="4310" spans="1:18" s="51" customFormat="1" ht="12.75" hidden="1" customHeight="1">
      <c r="A4310" s="573"/>
      <c r="B4310" s="62"/>
      <c r="C4310" s="62"/>
      <c r="D4310" s="62"/>
      <c r="J4310" s="62"/>
      <c r="R4310" s="573"/>
    </row>
    <row r="4311" spans="1:18" s="51" customFormat="1" ht="12.75" hidden="1" customHeight="1">
      <c r="A4311" s="573"/>
      <c r="B4311" s="62"/>
      <c r="C4311" s="62"/>
      <c r="D4311" s="62"/>
      <c r="J4311" s="62"/>
      <c r="R4311" s="573"/>
    </row>
    <row r="4312" spans="1:18" s="51" customFormat="1" ht="12.75" hidden="1" customHeight="1">
      <c r="A4312" s="573"/>
      <c r="B4312" s="62"/>
      <c r="C4312" s="62"/>
      <c r="D4312" s="62"/>
      <c r="J4312" s="62"/>
      <c r="R4312" s="573"/>
    </row>
    <row r="4313" spans="1:18" s="51" customFormat="1" ht="12.75" hidden="1" customHeight="1">
      <c r="A4313" s="573"/>
      <c r="B4313" s="62"/>
      <c r="C4313" s="62"/>
      <c r="D4313" s="62"/>
      <c r="J4313" s="62"/>
      <c r="R4313" s="573"/>
    </row>
    <row r="4314" spans="1:18" s="51" customFormat="1" ht="12.75" hidden="1" customHeight="1">
      <c r="A4314" s="573"/>
      <c r="B4314" s="62"/>
      <c r="C4314" s="62"/>
      <c r="D4314" s="62"/>
      <c r="J4314" s="62"/>
      <c r="R4314" s="573"/>
    </row>
    <row r="4315" spans="1:18" s="51" customFormat="1" ht="12.75" hidden="1" customHeight="1">
      <c r="A4315" s="573"/>
      <c r="B4315" s="62"/>
      <c r="C4315" s="62"/>
      <c r="D4315" s="62"/>
      <c r="J4315" s="62"/>
      <c r="R4315" s="573"/>
    </row>
    <row r="4316" spans="1:18" s="51" customFormat="1" ht="12.75" hidden="1" customHeight="1">
      <c r="A4316" s="573"/>
      <c r="B4316" s="62"/>
      <c r="C4316" s="62"/>
      <c r="D4316" s="62"/>
      <c r="J4316" s="62"/>
      <c r="R4316" s="573"/>
    </row>
    <row r="4317" spans="1:18" s="51" customFormat="1" ht="12.75" hidden="1" customHeight="1">
      <c r="A4317" s="573"/>
      <c r="B4317" s="62"/>
      <c r="C4317" s="62"/>
      <c r="D4317" s="62"/>
      <c r="J4317" s="62"/>
      <c r="R4317" s="573"/>
    </row>
    <row r="4318" spans="1:18" s="51" customFormat="1" ht="12.75" hidden="1" customHeight="1">
      <c r="A4318" s="573"/>
      <c r="B4318" s="62"/>
      <c r="C4318" s="62"/>
      <c r="D4318" s="62"/>
      <c r="J4318" s="62"/>
      <c r="R4318" s="573"/>
    </row>
    <row r="4319" spans="1:18" s="51" customFormat="1" ht="12.75" hidden="1" customHeight="1">
      <c r="A4319" s="573"/>
      <c r="B4319" s="62"/>
      <c r="C4319" s="62"/>
      <c r="D4319" s="62"/>
      <c r="J4319" s="62"/>
      <c r="R4319" s="573"/>
    </row>
    <row r="4320" spans="1:18" s="51" customFormat="1" ht="12.75" hidden="1" customHeight="1">
      <c r="A4320" s="573"/>
      <c r="B4320" s="62"/>
      <c r="C4320" s="62"/>
      <c r="D4320" s="62"/>
      <c r="J4320" s="62"/>
      <c r="R4320" s="573"/>
    </row>
    <row r="4321" spans="1:18" s="51" customFormat="1" ht="12.75" hidden="1" customHeight="1">
      <c r="A4321" s="573"/>
      <c r="B4321" s="62"/>
      <c r="C4321" s="62"/>
      <c r="D4321" s="62"/>
      <c r="J4321" s="62"/>
      <c r="R4321" s="573"/>
    </row>
    <row r="4322" spans="1:18" s="51" customFormat="1" ht="12.75" hidden="1" customHeight="1">
      <c r="A4322" s="573"/>
      <c r="B4322" s="62"/>
      <c r="C4322" s="62"/>
      <c r="D4322" s="62"/>
      <c r="J4322" s="62"/>
      <c r="R4322" s="573"/>
    </row>
    <row r="4323" spans="1:18" s="51" customFormat="1" ht="12.75" hidden="1" customHeight="1">
      <c r="A4323" s="573"/>
      <c r="B4323" s="62"/>
      <c r="C4323" s="62"/>
      <c r="D4323" s="62"/>
      <c r="J4323" s="62"/>
      <c r="R4323" s="573"/>
    </row>
    <row r="4324" spans="1:18" s="51" customFormat="1" ht="12.75" hidden="1" customHeight="1">
      <c r="A4324" s="573"/>
      <c r="B4324" s="62"/>
      <c r="C4324" s="62"/>
      <c r="D4324" s="62"/>
      <c r="J4324" s="62"/>
      <c r="R4324" s="573"/>
    </row>
    <row r="4325" spans="1:18" s="51" customFormat="1" ht="12.75" hidden="1" customHeight="1">
      <c r="A4325" s="573"/>
      <c r="B4325" s="62"/>
      <c r="C4325" s="62"/>
      <c r="D4325" s="62"/>
      <c r="J4325" s="62"/>
      <c r="R4325" s="573"/>
    </row>
    <row r="4326" spans="1:18" s="51" customFormat="1" ht="12.75" hidden="1" customHeight="1">
      <c r="A4326" s="573"/>
      <c r="B4326" s="62"/>
      <c r="C4326" s="62"/>
      <c r="D4326" s="62"/>
      <c r="J4326" s="62"/>
      <c r="R4326" s="573"/>
    </row>
    <row r="4327" spans="1:18" s="51" customFormat="1" ht="12.75" hidden="1" customHeight="1">
      <c r="A4327" s="573"/>
      <c r="B4327" s="62"/>
      <c r="C4327" s="62"/>
      <c r="D4327" s="62"/>
      <c r="J4327" s="62"/>
      <c r="R4327" s="573"/>
    </row>
    <row r="4328" spans="1:18" s="51" customFormat="1" ht="12.75" hidden="1" customHeight="1">
      <c r="A4328" s="573"/>
      <c r="B4328" s="62"/>
      <c r="C4328" s="62"/>
      <c r="D4328" s="62"/>
      <c r="J4328" s="62"/>
      <c r="R4328" s="573"/>
    </row>
    <row r="4329" spans="1:18" s="51" customFormat="1" ht="12.75" hidden="1" customHeight="1">
      <c r="A4329" s="573"/>
      <c r="B4329" s="62"/>
      <c r="C4329" s="62"/>
      <c r="D4329" s="62"/>
      <c r="J4329" s="62"/>
      <c r="R4329" s="573"/>
    </row>
    <row r="4330" spans="1:18" s="51" customFormat="1" ht="12.75" hidden="1" customHeight="1">
      <c r="A4330" s="573"/>
      <c r="B4330" s="62"/>
      <c r="C4330" s="62"/>
      <c r="D4330" s="62"/>
      <c r="J4330" s="62"/>
      <c r="R4330" s="573"/>
    </row>
    <row r="4331" spans="1:18" s="51" customFormat="1" ht="12.75" hidden="1" customHeight="1">
      <c r="A4331" s="573"/>
      <c r="B4331" s="62"/>
      <c r="C4331" s="62"/>
      <c r="D4331" s="62"/>
      <c r="J4331" s="62"/>
      <c r="R4331" s="573"/>
    </row>
    <row r="4332" spans="1:18" s="51" customFormat="1" ht="12.75" hidden="1" customHeight="1">
      <c r="A4332" s="573"/>
      <c r="B4332" s="62"/>
      <c r="C4332" s="62"/>
      <c r="D4332" s="62"/>
      <c r="J4332" s="62"/>
      <c r="R4332" s="573"/>
    </row>
    <row r="4333" spans="1:18" s="51" customFormat="1" ht="12.75" hidden="1" customHeight="1">
      <c r="A4333" s="573"/>
      <c r="B4333" s="62"/>
      <c r="C4333" s="62"/>
      <c r="D4333" s="62"/>
      <c r="J4333" s="62"/>
      <c r="R4333" s="573"/>
    </row>
    <row r="4334" spans="1:18" s="51" customFormat="1" ht="12.75" hidden="1" customHeight="1">
      <c r="A4334" s="573"/>
      <c r="B4334" s="62"/>
      <c r="C4334" s="62"/>
      <c r="D4334" s="62"/>
      <c r="J4334" s="62"/>
      <c r="R4334" s="573"/>
    </row>
    <row r="4335" spans="1:18" s="51" customFormat="1" ht="12.75" hidden="1" customHeight="1">
      <c r="A4335" s="573"/>
      <c r="B4335" s="62"/>
      <c r="C4335" s="62"/>
      <c r="D4335" s="62"/>
      <c r="J4335" s="62"/>
      <c r="R4335" s="573"/>
    </row>
    <row r="4336" spans="1:18" s="51" customFormat="1" ht="12.75" hidden="1" customHeight="1">
      <c r="A4336" s="573"/>
      <c r="B4336" s="62"/>
      <c r="C4336" s="62"/>
      <c r="D4336" s="62"/>
      <c r="J4336" s="62"/>
      <c r="R4336" s="573"/>
    </row>
    <row r="4337" spans="1:18" s="51" customFormat="1" ht="12.75" hidden="1" customHeight="1">
      <c r="A4337" s="573"/>
      <c r="B4337" s="62"/>
      <c r="C4337" s="62"/>
      <c r="D4337" s="62"/>
      <c r="J4337" s="62"/>
      <c r="R4337" s="573"/>
    </row>
    <row r="4338" spans="1:18" s="51" customFormat="1" ht="12.75" hidden="1" customHeight="1">
      <c r="A4338" s="573"/>
      <c r="B4338" s="62"/>
      <c r="C4338" s="62"/>
      <c r="D4338" s="62"/>
      <c r="J4338" s="62"/>
      <c r="R4338" s="573"/>
    </row>
    <row r="4339" spans="1:18" s="51" customFormat="1" ht="12.75" hidden="1" customHeight="1">
      <c r="A4339" s="573"/>
      <c r="B4339" s="62"/>
      <c r="C4339" s="62"/>
      <c r="D4339" s="62"/>
      <c r="J4339" s="62"/>
      <c r="R4339" s="573"/>
    </row>
    <row r="4340" spans="1:18" s="51" customFormat="1" ht="12.75" hidden="1" customHeight="1">
      <c r="A4340" s="573"/>
      <c r="B4340" s="62"/>
      <c r="C4340" s="62"/>
      <c r="D4340" s="62"/>
      <c r="J4340" s="62"/>
      <c r="R4340" s="573"/>
    </row>
    <row r="4341" spans="1:18" s="51" customFormat="1" ht="12.75" hidden="1" customHeight="1">
      <c r="A4341" s="573"/>
      <c r="B4341" s="62"/>
      <c r="C4341" s="62"/>
      <c r="D4341" s="62"/>
      <c r="J4341" s="62"/>
      <c r="R4341" s="573"/>
    </row>
    <row r="4342" spans="1:18" s="51" customFormat="1" ht="12.75" hidden="1" customHeight="1">
      <c r="A4342" s="573"/>
      <c r="B4342" s="62"/>
      <c r="C4342" s="62"/>
      <c r="D4342" s="62"/>
      <c r="J4342" s="62"/>
      <c r="R4342" s="573"/>
    </row>
    <row r="4343" spans="1:18" s="51" customFormat="1" ht="12.75" hidden="1" customHeight="1">
      <c r="A4343" s="573"/>
      <c r="B4343" s="62"/>
      <c r="C4343" s="62"/>
      <c r="D4343" s="62"/>
      <c r="J4343" s="62"/>
      <c r="R4343" s="573"/>
    </row>
    <row r="4344" spans="1:18" s="51" customFormat="1" ht="12.75" hidden="1" customHeight="1">
      <c r="A4344" s="573"/>
      <c r="B4344" s="62"/>
      <c r="C4344" s="62"/>
      <c r="D4344" s="62"/>
      <c r="J4344" s="62"/>
      <c r="R4344" s="573"/>
    </row>
    <row r="4345" spans="1:18" s="51" customFormat="1" ht="12.75" hidden="1" customHeight="1">
      <c r="A4345" s="573"/>
      <c r="B4345" s="62"/>
      <c r="C4345" s="62"/>
      <c r="D4345" s="62"/>
      <c r="J4345" s="62"/>
      <c r="R4345" s="573"/>
    </row>
    <row r="4346" spans="1:18" s="51" customFormat="1" ht="12.75" hidden="1" customHeight="1">
      <c r="A4346" s="573"/>
      <c r="B4346" s="62"/>
      <c r="C4346" s="62"/>
      <c r="D4346" s="62"/>
      <c r="J4346" s="62"/>
      <c r="R4346" s="573"/>
    </row>
    <row r="4347" spans="1:18" s="51" customFormat="1" ht="12.75" hidden="1" customHeight="1">
      <c r="A4347" s="573"/>
      <c r="B4347" s="62"/>
      <c r="C4347" s="62"/>
      <c r="D4347" s="62"/>
      <c r="J4347" s="62"/>
      <c r="R4347" s="573"/>
    </row>
    <row r="4348" spans="1:18" s="51" customFormat="1" ht="12.75" hidden="1" customHeight="1">
      <c r="A4348" s="573"/>
      <c r="B4348" s="62"/>
      <c r="C4348" s="62"/>
      <c r="D4348" s="62"/>
      <c r="J4348" s="62"/>
      <c r="R4348" s="573"/>
    </row>
    <row r="4349" spans="1:18" s="51" customFormat="1" ht="12.75" hidden="1" customHeight="1">
      <c r="A4349" s="573"/>
      <c r="B4349" s="62"/>
      <c r="C4349" s="62"/>
      <c r="D4349" s="62"/>
      <c r="J4349" s="62"/>
      <c r="R4349" s="573"/>
    </row>
    <row r="4350" spans="1:18" s="51" customFormat="1" ht="12.75" hidden="1" customHeight="1">
      <c r="A4350" s="573"/>
      <c r="B4350" s="62"/>
      <c r="C4350" s="62"/>
      <c r="D4350" s="62"/>
      <c r="J4350" s="62"/>
      <c r="R4350" s="573"/>
    </row>
    <row r="4351" spans="1:18" s="51" customFormat="1" ht="12.75" hidden="1" customHeight="1">
      <c r="A4351" s="573"/>
      <c r="B4351" s="62"/>
      <c r="C4351" s="62"/>
      <c r="D4351" s="62"/>
      <c r="J4351" s="62"/>
      <c r="R4351" s="573"/>
    </row>
    <row r="4352" spans="1:18" s="51" customFormat="1" ht="12.75" hidden="1" customHeight="1">
      <c r="A4352" s="573"/>
      <c r="B4352" s="62"/>
      <c r="C4352" s="62"/>
      <c r="D4352" s="62"/>
      <c r="J4352" s="62"/>
      <c r="R4352" s="573"/>
    </row>
    <row r="4353" spans="1:18" s="51" customFormat="1" ht="12.75" hidden="1" customHeight="1">
      <c r="A4353" s="573"/>
      <c r="B4353" s="62"/>
      <c r="C4353" s="62"/>
      <c r="D4353" s="62"/>
      <c r="J4353" s="62"/>
      <c r="R4353" s="573"/>
    </row>
    <row r="4354" spans="1:18" s="51" customFormat="1" ht="12.75" hidden="1" customHeight="1">
      <c r="A4354" s="573"/>
      <c r="B4354" s="62"/>
      <c r="C4354" s="62"/>
      <c r="D4354" s="62"/>
      <c r="J4354" s="62"/>
      <c r="R4354" s="573"/>
    </row>
    <row r="4355" spans="1:18" s="51" customFormat="1" ht="12.75" hidden="1" customHeight="1">
      <c r="A4355" s="573"/>
      <c r="B4355" s="62"/>
      <c r="C4355" s="62"/>
      <c r="D4355" s="62"/>
      <c r="J4355" s="62"/>
      <c r="R4355" s="573"/>
    </row>
    <row r="4356" spans="1:18" s="51" customFormat="1" ht="12.75" hidden="1" customHeight="1">
      <c r="A4356" s="573"/>
      <c r="B4356" s="62"/>
      <c r="C4356" s="62"/>
      <c r="D4356" s="62"/>
      <c r="J4356" s="62"/>
      <c r="R4356" s="573"/>
    </row>
    <row r="4357" spans="1:18" s="51" customFormat="1" ht="12.75" hidden="1" customHeight="1">
      <c r="A4357" s="573"/>
      <c r="B4357" s="62"/>
      <c r="C4357" s="62"/>
      <c r="D4357" s="62"/>
      <c r="J4357" s="62"/>
      <c r="R4357" s="573"/>
    </row>
    <row r="4358" spans="1:18" s="51" customFormat="1" ht="12.75" hidden="1" customHeight="1">
      <c r="A4358" s="573"/>
      <c r="B4358" s="62"/>
      <c r="C4358" s="62"/>
      <c r="D4358" s="62"/>
      <c r="J4358" s="62"/>
      <c r="R4358" s="573"/>
    </row>
    <row r="4359" spans="1:18" s="51" customFormat="1" ht="12.75" hidden="1" customHeight="1">
      <c r="A4359" s="573"/>
      <c r="B4359" s="62"/>
      <c r="C4359" s="62"/>
      <c r="D4359" s="62"/>
      <c r="J4359" s="62"/>
      <c r="R4359" s="573"/>
    </row>
    <row r="4360" spans="1:18" s="51" customFormat="1" ht="12.75" hidden="1" customHeight="1">
      <c r="A4360" s="573"/>
      <c r="B4360" s="62"/>
      <c r="C4360" s="62"/>
      <c r="D4360" s="62"/>
      <c r="J4360" s="62"/>
      <c r="R4360" s="573"/>
    </row>
    <row r="4361" spans="1:18" s="51" customFormat="1" ht="12.75" hidden="1" customHeight="1">
      <c r="A4361" s="573"/>
      <c r="B4361" s="62"/>
      <c r="C4361" s="62"/>
      <c r="D4361" s="62"/>
      <c r="J4361" s="62"/>
      <c r="R4361" s="573"/>
    </row>
    <row r="4362" spans="1:18" s="51" customFormat="1" ht="12.75" hidden="1" customHeight="1">
      <c r="A4362" s="573"/>
      <c r="B4362" s="62"/>
      <c r="C4362" s="62"/>
      <c r="D4362" s="62"/>
      <c r="J4362" s="62"/>
      <c r="R4362" s="573"/>
    </row>
    <row r="4363" spans="1:18" s="51" customFormat="1" ht="12.75" hidden="1" customHeight="1">
      <c r="A4363" s="573"/>
      <c r="B4363" s="62"/>
      <c r="C4363" s="62"/>
      <c r="D4363" s="62"/>
      <c r="J4363" s="62"/>
      <c r="R4363" s="573"/>
    </row>
    <row r="4364" spans="1:18" s="51" customFormat="1" ht="12.75" hidden="1" customHeight="1">
      <c r="A4364" s="573"/>
      <c r="B4364" s="62"/>
      <c r="C4364" s="62"/>
      <c r="D4364" s="62"/>
      <c r="J4364" s="62"/>
      <c r="R4364" s="573"/>
    </row>
    <row r="4365" spans="1:18" s="51" customFormat="1" ht="12.75" hidden="1" customHeight="1">
      <c r="A4365" s="573"/>
      <c r="B4365" s="62"/>
      <c r="C4365" s="62"/>
      <c r="D4365" s="62"/>
      <c r="J4365" s="62"/>
      <c r="R4365" s="573"/>
    </row>
    <row r="4366" spans="1:18" s="51" customFormat="1" ht="12.75" hidden="1" customHeight="1">
      <c r="A4366" s="573"/>
      <c r="B4366" s="62"/>
      <c r="C4366" s="62"/>
      <c r="D4366" s="62"/>
      <c r="J4366" s="62"/>
      <c r="R4366" s="573"/>
    </row>
    <row r="4367" spans="1:18" s="51" customFormat="1" ht="12.75" hidden="1" customHeight="1">
      <c r="A4367" s="573"/>
      <c r="B4367" s="62"/>
      <c r="C4367" s="62"/>
      <c r="D4367" s="62"/>
      <c r="J4367" s="62"/>
      <c r="R4367" s="573"/>
    </row>
    <row r="4368" spans="1:18" s="51" customFormat="1" ht="12.75" hidden="1" customHeight="1">
      <c r="A4368" s="573"/>
      <c r="B4368" s="62"/>
      <c r="C4368" s="62"/>
      <c r="D4368" s="62"/>
      <c r="J4368" s="62"/>
      <c r="R4368" s="573"/>
    </row>
    <row r="4369" spans="1:18" s="51" customFormat="1" ht="12.75" hidden="1" customHeight="1">
      <c r="A4369" s="573"/>
      <c r="B4369" s="62"/>
      <c r="C4369" s="62"/>
      <c r="D4369" s="62"/>
      <c r="J4369" s="62"/>
      <c r="R4369" s="573"/>
    </row>
    <row r="4370" spans="1:18" s="51" customFormat="1" ht="12.75" hidden="1" customHeight="1">
      <c r="A4370" s="573"/>
      <c r="B4370" s="62"/>
      <c r="C4370" s="62"/>
      <c r="D4370" s="62"/>
      <c r="J4370" s="62"/>
      <c r="R4370" s="573"/>
    </row>
    <row r="4371" spans="1:18" s="51" customFormat="1" ht="12.75" hidden="1" customHeight="1">
      <c r="A4371" s="573"/>
      <c r="B4371" s="62"/>
      <c r="C4371" s="62"/>
      <c r="D4371" s="62"/>
      <c r="J4371" s="62"/>
      <c r="R4371" s="573"/>
    </row>
    <row r="4372" spans="1:18" s="51" customFormat="1" ht="12.75" hidden="1" customHeight="1">
      <c r="A4372" s="573"/>
      <c r="B4372" s="62"/>
      <c r="C4372" s="62"/>
      <c r="D4372" s="62"/>
      <c r="J4372" s="62"/>
      <c r="R4372" s="573"/>
    </row>
    <row r="4373" spans="1:18" s="51" customFormat="1" ht="12.75" hidden="1" customHeight="1">
      <c r="A4373" s="573"/>
      <c r="B4373" s="62"/>
      <c r="C4373" s="62"/>
      <c r="D4373" s="62"/>
      <c r="J4373" s="62"/>
      <c r="R4373" s="573"/>
    </row>
    <row r="4374" spans="1:18" s="51" customFormat="1" ht="12.75" hidden="1" customHeight="1">
      <c r="A4374" s="573"/>
      <c r="B4374" s="62"/>
      <c r="C4374" s="62"/>
      <c r="D4374" s="62"/>
      <c r="J4374" s="62"/>
      <c r="R4374" s="573"/>
    </row>
    <row r="4375" spans="1:18" s="51" customFormat="1" ht="12.75" hidden="1" customHeight="1">
      <c r="A4375" s="573"/>
      <c r="B4375" s="62"/>
      <c r="C4375" s="62"/>
      <c r="D4375" s="62"/>
      <c r="J4375" s="62"/>
      <c r="R4375" s="573"/>
    </row>
    <row r="4376" spans="1:18" s="51" customFormat="1" ht="12.75" hidden="1" customHeight="1">
      <c r="A4376" s="573"/>
      <c r="B4376" s="62"/>
      <c r="C4376" s="62"/>
      <c r="D4376" s="62"/>
      <c r="J4376" s="62"/>
      <c r="R4376" s="573"/>
    </row>
    <row r="4377" spans="1:18" s="51" customFormat="1" ht="12.75" hidden="1" customHeight="1">
      <c r="A4377" s="573"/>
      <c r="B4377" s="62"/>
      <c r="C4377" s="62"/>
      <c r="D4377" s="62"/>
      <c r="J4377" s="62"/>
      <c r="R4377" s="573"/>
    </row>
    <row r="4378" spans="1:18" s="51" customFormat="1" ht="12.75" hidden="1" customHeight="1">
      <c r="A4378" s="573"/>
      <c r="B4378" s="62"/>
      <c r="C4378" s="62"/>
      <c r="D4378" s="62"/>
      <c r="J4378" s="62"/>
      <c r="R4378" s="573"/>
    </row>
    <row r="4379" spans="1:18" s="51" customFormat="1" ht="12.75" hidden="1" customHeight="1">
      <c r="A4379" s="573"/>
      <c r="B4379" s="62"/>
      <c r="C4379" s="62"/>
      <c r="D4379" s="62"/>
      <c r="J4379" s="62"/>
      <c r="R4379" s="573"/>
    </row>
    <row r="4380" spans="1:18" s="51" customFormat="1" ht="12.75" hidden="1" customHeight="1">
      <c r="A4380" s="573"/>
      <c r="B4380" s="62"/>
      <c r="C4380" s="62"/>
      <c r="D4380" s="62"/>
      <c r="J4380" s="62"/>
      <c r="R4380" s="573"/>
    </row>
    <row r="4381" spans="1:18" s="51" customFormat="1" ht="12.75" hidden="1" customHeight="1">
      <c r="A4381" s="573"/>
      <c r="B4381" s="62"/>
      <c r="C4381" s="62"/>
      <c r="D4381" s="62"/>
      <c r="J4381" s="62"/>
      <c r="R4381" s="573"/>
    </row>
    <row r="4382" spans="1:18" s="51" customFormat="1" ht="12.75" hidden="1" customHeight="1">
      <c r="A4382" s="573"/>
      <c r="B4382" s="62"/>
      <c r="C4382" s="62"/>
      <c r="D4382" s="62"/>
      <c r="J4382" s="62"/>
      <c r="R4382" s="573"/>
    </row>
    <row r="4383" spans="1:18" s="51" customFormat="1" ht="12.75" hidden="1" customHeight="1">
      <c r="A4383" s="573"/>
      <c r="B4383" s="62"/>
      <c r="C4383" s="62"/>
      <c r="D4383" s="62"/>
      <c r="J4383" s="62"/>
      <c r="R4383" s="573"/>
    </row>
    <row r="4384" spans="1:18" s="51" customFormat="1" ht="12.75" hidden="1" customHeight="1">
      <c r="A4384" s="573"/>
      <c r="B4384" s="62"/>
      <c r="C4384" s="62"/>
      <c r="D4384" s="62"/>
      <c r="J4384" s="62"/>
      <c r="R4384" s="573"/>
    </row>
    <row r="4385" spans="1:18" s="51" customFormat="1" ht="12.75" hidden="1" customHeight="1">
      <c r="A4385" s="573"/>
      <c r="B4385" s="62"/>
      <c r="C4385" s="62"/>
      <c r="D4385" s="62"/>
      <c r="J4385" s="62"/>
      <c r="R4385" s="573"/>
    </row>
    <row r="4386" spans="1:18" s="51" customFormat="1" ht="12.75" hidden="1" customHeight="1">
      <c r="A4386" s="573"/>
      <c r="B4386" s="62"/>
      <c r="C4386" s="62"/>
      <c r="D4386" s="62"/>
      <c r="J4386" s="62"/>
      <c r="R4386" s="573"/>
    </row>
    <row r="4387" spans="1:18" s="51" customFormat="1" ht="12.75" hidden="1" customHeight="1">
      <c r="A4387" s="573"/>
      <c r="B4387" s="62"/>
      <c r="C4387" s="62"/>
      <c r="D4387" s="62"/>
      <c r="J4387" s="62"/>
      <c r="R4387" s="573"/>
    </row>
    <row r="4388" spans="1:18" s="51" customFormat="1" ht="12.75" hidden="1" customHeight="1">
      <c r="A4388" s="573"/>
      <c r="B4388" s="62"/>
      <c r="C4388" s="62"/>
      <c r="D4388" s="62"/>
      <c r="J4388" s="62"/>
      <c r="R4388" s="573"/>
    </row>
    <row r="4389" spans="1:18" s="51" customFormat="1" ht="12.75" hidden="1" customHeight="1">
      <c r="A4389" s="573"/>
      <c r="B4389" s="62"/>
      <c r="C4389" s="62"/>
      <c r="D4389" s="62"/>
      <c r="J4389" s="62"/>
      <c r="R4389" s="573"/>
    </row>
    <row r="4390" spans="1:18" s="51" customFormat="1" ht="12.75" hidden="1" customHeight="1">
      <c r="A4390" s="573"/>
      <c r="B4390" s="62"/>
      <c r="C4390" s="62"/>
      <c r="D4390" s="62"/>
      <c r="J4390" s="62"/>
      <c r="R4390" s="573"/>
    </row>
    <row r="4391" spans="1:18" s="51" customFormat="1" ht="12.75" hidden="1" customHeight="1">
      <c r="A4391" s="573"/>
      <c r="B4391" s="62"/>
      <c r="C4391" s="62"/>
      <c r="D4391" s="62"/>
      <c r="J4391" s="62"/>
      <c r="R4391" s="573"/>
    </row>
    <row r="4392" spans="1:18" s="51" customFormat="1" ht="12.75" hidden="1" customHeight="1">
      <c r="A4392" s="573"/>
      <c r="B4392" s="62"/>
      <c r="C4392" s="62"/>
      <c r="D4392" s="62"/>
      <c r="J4392" s="62"/>
      <c r="R4392" s="573"/>
    </row>
    <row r="4393" spans="1:18" s="51" customFormat="1" ht="12.75" hidden="1" customHeight="1">
      <c r="A4393" s="573"/>
      <c r="B4393" s="62"/>
      <c r="C4393" s="62"/>
      <c r="D4393" s="62"/>
      <c r="J4393" s="62"/>
      <c r="R4393" s="573"/>
    </row>
    <row r="4394" spans="1:18" s="51" customFormat="1" ht="12.75" hidden="1" customHeight="1">
      <c r="A4394" s="573"/>
      <c r="B4394" s="62"/>
      <c r="C4394" s="62"/>
      <c r="D4394" s="62"/>
      <c r="J4394" s="62"/>
      <c r="R4394" s="573"/>
    </row>
    <row r="4395" spans="1:18" s="51" customFormat="1" ht="12.75" hidden="1" customHeight="1">
      <c r="A4395" s="573"/>
      <c r="B4395" s="62"/>
      <c r="C4395" s="62"/>
      <c r="D4395" s="62"/>
      <c r="J4395" s="62"/>
      <c r="R4395" s="573"/>
    </row>
    <row r="4396" spans="1:18" s="51" customFormat="1" ht="12.75" hidden="1" customHeight="1">
      <c r="A4396" s="573"/>
      <c r="B4396" s="62"/>
      <c r="C4396" s="62"/>
      <c r="D4396" s="62"/>
      <c r="J4396" s="62"/>
      <c r="R4396" s="573"/>
    </row>
    <row r="4397" spans="1:18" s="51" customFormat="1" ht="12.75" hidden="1" customHeight="1">
      <c r="A4397" s="573"/>
      <c r="B4397" s="62"/>
      <c r="C4397" s="62"/>
      <c r="D4397" s="62"/>
      <c r="J4397" s="62"/>
      <c r="R4397" s="573"/>
    </row>
    <row r="4398" spans="1:18" s="51" customFormat="1" ht="12.75" hidden="1" customHeight="1">
      <c r="A4398" s="573"/>
      <c r="B4398" s="62"/>
      <c r="C4398" s="62"/>
      <c r="D4398" s="62"/>
      <c r="J4398" s="62"/>
      <c r="R4398" s="573"/>
    </row>
    <row r="4399" spans="1:18" s="51" customFormat="1" ht="12.75" hidden="1" customHeight="1">
      <c r="A4399" s="573"/>
      <c r="B4399" s="62"/>
      <c r="C4399" s="62"/>
      <c r="D4399" s="62"/>
      <c r="J4399" s="62"/>
      <c r="R4399" s="573"/>
    </row>
    <row r="4400" spans="1:18" s="51" customFormat="1" ht="12.75" hidden="1" customHeight="1">
      <c r="A4400" s="573"/>
      <c r="B4400" s="62"/>
      <c r="C4400" s="62"/>
      <c r="D4400" s="62"/>
      <c r="J4400" s="62"/>
      <c r="R4400" s="573"/>
    </row>
    <row r="4401" spans="1:18" s="51" customFormat="1" ht="12.75" hidden="1" customHeight="1">
      <c r="A4401" s="573"/>
      <c r="B4401" s="62"/>
      <c r="C4401" s="62"/>
      <c r="D4401" s="62"/>
      <c r="J4401" s="62"/>
      <c r="R4401" s="573"/>
    </row>
    <row r="4402" spans="1:18" s="51" customFormat="1" ht="12.75" hidden="1" customHeight="1">
      <c r="A4402" s="573"/>
      <c r="B4402" s="62"/>
      <c r="C4402" s="62"/>
      <c r="D4402" s="62"/>
      <c r="J4402" s="62"/>
      <c r="R4402" s="573"/>
    </row>
    <row r="4403" spans="1:18" s="51" customFormat="1" ht="12.75" hidden="1" customHeight="1">
      <c r="A4403" s="573"/>
      <c r="B4403" s="62"/>
      <c r="C4403" s="62"/>
      <c r="D4403" s="62"/>
      <c r="J4403" s="62"/>
      <c r="R4403" s="573"/>
    </row>
    <row r="4404" spans="1:18" s="51" customFormat="1" ht="12.75" hidden="1" customHeight="1">
      <c r="A4404" s="573"/>
      <c r="B4404" s="62"/>
      <c r="C4404" s="62"/>
      <c r="D4404" s="62"/>
      <c r="J4404" s="62"/>
      <c r="R4404" s="573"/>
    </row>
    <row r="4405" spans="1:18" s="51" customFormat="1" ht="12.75" hidden="1" customHeight="1">
      <c r="A4405" s="573"/>
      <c r="B4405" s="62"/>
      <c r="C4405" s="62"/>
      <c r="D4405" s="62"/>
      <c r="J4405" s="62"/>
      <c r="R4405" s="573"/>
    </row>
    <row r="4406" spans="1:18" s="51" customFormat="1" ht="12.75" hidden="1" customHeight="1">
      <c r="A4406" s="573"/>
      <c r="B4406" s="62"/>
      <c r="C4406" s="62"/>
      <c r="D4406" s="62"/>
      <c r="J4406" s="62"/>
      <c r="R4406" s="573"/>
    </row>
    <row r="4407" spans="1:18" s="51" customFormat="1" ht="12.75" hidden="1" customHeight="1">
      <c r="A4407" s="573"/>
      <c r="B4407" s="62"/>
      <c r="C4407" s="62"/>
      <c r="D4407" s="62"/>
      <c r="J4407" s="62"/>
      <c r="R4407" s="573"/>
    </row>
    <row r="4408" spans="1:18" s="51" customFormat="1" ht="12.75" hidden="1" customHeight="1">
      <c r="A4408" s="573"/>
      <c r="B4408" s="62"/>
      <c r="C4408" s="62"/>
      <c r="D4408" s="62"/>
      <c r="J4408" s="62"/>
      <c r="R4408" s="573"/>
    </row>
    <row r="4409" spans="1:18" s="51" customFormat="1" ht="12.75" hidden="1" customHeight="1">
      <c r="A4409" s="573"/>
      <c r="B4409" s="62"/>
      <c r="C4409" s="62"/>
      <c r="D4409" s="62"/>
      <c r="J4409" s="62"/>
      <c r="R4409" s="573"/>
    </row>
    <row r="4410" spans="1:18" s="51" customFormat="1" ht="12.75" hidden="1" customHeight="1">
      <c r="A4410" s="573"/>
      <c r="B4410" s="62"/>
      <c r="C4410" s="62"/>
      <c r="D4410" s="62"/>
      <c r="J4410" s="62"/>
      <c r="R4410" s="573"/>
    </row>
    <row r="4411" spans="1:18" s="51" customFormat="1" ht="12.75" hidden="1" customHeight="1">
      <c r="A4411" s="573"/>
      <c r="B4411" s="62"/>
      <c r="C4411" s="62"/>
      <c r="D4411" s="62"/>
      <c r="J4411" s="62"/>
      <c r="R4411" s="573"/>
    </row>
    <row r="4412" spans="1:18" s="51" customFormat="1" ht="12.75" hidden="1" customHeight="1">
      <c r="A4412" s="573"/>
      <c r="B4412" s="62"/>
      <c r="C4412" s="62"/>
      <c r="D4412" s="62"/>
      <c r="J4412" s="62"/>
      <c r="R4412" s="573"/>
    </row>
    <row r="4413" spans="1:18" s="51" customFormat="1" ht="12.75" hidden="1" customHeight="1">
      <c r="A4413" s="573"/>
      <c r="B4413" s="62"/>
      <c r="C4413" s="62"/>
      <c r="D4413" s="62"/>
      <c r="J4413" s="62"/>
      <c r="R4413" s="573"/>
    </row>
    <row r="4414" spans="1:18" s="51" customFormat="1" ht="12.75" hidden="1" customHeight="1">
      <c r="A4414" s="573"/>
      <c r="B4414" s="62"/>
      <c r="C4414" s="62"/>
      <c r="D4414" s="62"/>
      <c r="J4414" s="62"/>
      <c r="R4414" s="573"/>
    </row>
    <row r="4415" spans="1:18" s="51" customFormat="1" ht="12.75" hidden="1" customHeight="1">
      <c r="A4415" s="573"/>
      <c r="B4415" s="62"/>
      <c r="C4415" s="62"/>
      <c r="D4415" s="62"/>
      <c r="J4415" s="62"/>
      <c r="R4415" s="573"/>
    </row>
    <row r="4416" spans="1:18" s="51" customFormat="1" ht="12.75" hidden="1" customHeight="1">
      <c r="A4416" s="573"/>
      <c r="B4416" s="62"/>
      <c r="C4416" s="62"/>
      <c r="D4416" s="62"/>
      <c r="J4416" s="62"/>
      <c r="R4416" s="573"/>
    </row>
    <row r="4417" spans="1:18" s="51" customFormat="1" ht="12.75" hidden="1" customHeight="1">
      <c r="A4417" s="573"/>
      <c r="B4417" s="62"/>
      <c r="C4417" s="62"/>
      <c r="D4417" s="62"/>
      <c r="J4417" s="62"/>
      <c r="R4417" s="573"/>
    </row>
    <row r="4418" spans="1:18" s="51" customFormat="1" ht="12.75" hidden="1" customHeight="1">
      <c r="A4418" s="573"/>
      <c r="B4418" s="62"/>
      <c r="C4418" s="62"/>
      <c r="D4418" s="62"/>
      <c r="J4418" s="62"/>
      <c r="R4418" s="573"/>
    </row>
    <row r="4419" spans="1:18" s="51" customFormat="1" ht="12.75" hidden="1" customHeight="1">
      <c r="A4419" s="573"/>
      <c r="B4419" s="62"/>
      <c r="C4419" s="62"/>
      <c r="D4419" s="62"/>
      <c r="J4419" s="62"/>
      <c r="R4419" s="573"/>
    </row>
    <row r="4420" spans="1:18" s="51" customFormat="1" ht="12.75" hidden="1" customHeight="1">
      <c r="A4420" s="573"/>
      <c r="B4420" s="62"/>
      <c r="C4420" s="62"/>
      <c r="D4420" s="62"/>
      <c r="J4420" s="62"/>
      <c r="R4420" s="573"/>
    </row>
    <row r="4421" spans="1:18" s="51" customFormat="1" ht="12.75" hidden="1" customHeight="1">
      <c r="A4421" s="573"/>
      <c r="B4421" s="62"/>
      <c r="C4421" s="62"/>
      <c r="D4421" s="62"/>
      <c r="J4421" s="62"/>
      <c r="R4421" s="573"/>
    </row>
    <row r="4422" spans="1:18" s="51" customFormat="1" ht="12.75" hidden="1" customHeight="1">
      <c r="A4422" s="573"/>
      <c r="B4422" s="62"/>
      <c r="C4422" s="62"/>
      <c r="D4422" s="62"/>
      <c r="J4422" s="62"/>
      <c r="R4422" s="573"/>
    </row>
    <row r="4423" spans="1:18" s="51" customFormat="1" ht="12.75" hidden="1" customHeight="1">
      <c r="A4423" s="573"/>
      <c r="B4423" s="62"/>
      <c r="C4423" s="62"/>
      <c r="D4423" s="62"/>
      <c r="J4423" s="62"/>
      <c r="R4423" s="573"/>
    </row>
    <row r="4424" spans="1:18" s="51" customFormat="1" ht="12.75" hidden="1" customHeight="1">
      <c r="A4424" s="573"/>
      <c r="B4424" s="62"/>
      <c r="C4424" s="62"/>
      <c r="D4424" s="62"/>
      <c r="J4424" s="62"/>
      <c r="R4424" s="573"/>
    </row>
    <row r="4425" spans="1:18" s="51" customFormat="1" ht="12.75" hidden="1" customHeight="1">
      <c r="A4425" s="573"/>
      <c r="B4425" s="62"/>
      <c r="C4425" s="62"/>
      <c r="D4425" s="62"/>
      <c r="J4425" s="62"/>
      <c r="R4425" s="573"/>
    </row>
    <row r="4426" spans="1:18" s="51" customFormat="1" ht="12.75" hidden="1" customHeight="1">
      <c r="A4426" s="573"/>
      <c r="B4426" s="62"/>
      <c r="C4426" s="62"/>
      <c r="D4426" s="62"/>
      <c r="J4426" s="62"/>
      <c r="R4426" s="573"/>
    </row>
    <row r="4427" spans="1:18" s="51" customFormat="1" ht="12.75" hidden="1" customHeight="1">
      <c r="A4427" s="573"/>
      <c r="B4427" s="62"/>
      <c r="C4427" s="62"/>
      <c r="D4427" s="62"/>
      <c r="J4427" s="62"/>
      <c r="R4427" s="573"/>
    </row>
    <row r="4428" spans="1:18" s="51" customFormat="1" ht="12.75" hidden="1" customHeight="1">
      <c r="A4428" s="573"/>
      <c r="B4428" s="62"/>
      <c r="C4428" s="62"/>
      <c r="D4428" s="62"/>
      <c r="J4428" s="62"/>
      <c r="R4428" s="573"/>
    </row>
    <row r="4429" spans="1:18" s="51" customFormat="1" ht="12.75" hidden="1" customHeight="1">
      <c r="A4429" s="573"/>
      <c r="B4429" s="62"/>
      <c r="C4429" s="62"/>
      <c r="D4429" s="62"/>
      <c r="J4429" s="62"/>
      <c r="R4429" s="573"/>
    </row>
    <row r="4430" spans="1:18" s="51" customFormat="1" ht="12.75" hidden="1" customHeight="1">
      <c r="A4430" s="573"/>
      <c r="B4430" s="62"/>
      <c r="C4430" s="62"/>
      <c r="D4430" s="62"/>
      <c r="J4430" s="62"/>
      <c r="R4430" s="573"/>
    </row>
    <row r="4431" spans="1:18" s="51" customFormat="1" ht="12.75" hidden="1" customHeight="1">
      <c r="A4431" s="573"/>
      <c r="B4431" s="62"/>
      <c r="C4431" s="62"/>
      <c r="D4431" s="62"/>
      <c r="J4431" s="62"/>
      <c r="R4431" s="573"/>
    </row>
    <row r="4432" spans="1:18" s="51" customFormat="1" ht="12.75" hidden="1" customHeight="1">
      <c r="A4432" s="573"/>
      <c r="B4432" s="62"/>
      <c r="C4432" s="62"/>
      <c r="D4432" s="62"/>
      <c r="J4432" s="62"/>
      <c r="R4432" s="573"/>
    </row>
    <row r="4433" spans="1:18" s="51" customFormat="1" ht="12.75" hidden="1" customHeight="1">
      <c r="A4433" s="573"/>
      <c r="B4433" s="62"/>
      <c r="C4433" s="62"/>
      <c r="D4433" s="62"/>
      <c r="J4433" s="62"/>
      <c r="R4433" s="573"/>
    </row>
    <row r="4434" spans="1:18" s="51" customFormat="1" ht="12.75" hidden="1" customHeight="1">
      <c r="A4434" s="573"/>
      <c r="B4434" s="62"/>
      <c r="C4434" s="62"/>
      <c r="D4434" s="62"/>
      <c r="J4434" s="62"/>
      <c r="R4434" s="573"/>
    </row>
    <row r="4435" spans="1:18" s="51" customFormat="1" ht="12.75" hidden="1" customHeight="1">
      <c r="A4435" s="573"/>
      <c r="B4435" s="62"/>
      <c r="C4435" s="62"/>
      <c r="D4435" s="62"/>
      <c r="J4435" s="62"/>
      <c r="R4435" s="573"/>
    </row>
    <row r="4436" spans="1:18" s="51" customFormat="1" ht="12.75" hidden="1" customHeight="1">
      <c r="A4436" s="573"/>
      <c r="B4436" s="62"/>
      <c r="C4436" s="62"/>
      <c r="D4436" s="62"/>
      <c r="J4436" s="62"/>
      <c r="R4436" s="573"/>
    </row>
    <row r="4437" spans="1:18" s="51" customFormat="1" ht="12.75" hidden="1" customHeight="1">
      <c r="A4437" s="573"/>
      <c r="B4437" s="62"/>
      <c r="C4437" s="62"/>
      <c r="D4437" s="62"/>
      <c r="J4437" s="62"/>
      <c r="R4437" s="573"/>
    </row>
    <row r="4438" spans="1:18" s="51" customFormat="1" ht="12.75" hidden="1" customHeight="1">
      <c r="A4438" s="573"/>
      <c r="B4438" s="62"/>
      <c r="C4438" s="62"/>
      <c r="D4438" s="62"/>
      <c r="J4438" s="62"/>
      <c r="R4438" s="573"/>
    </row>
    <row r="4439" spans="1:18" s="51" customFormat="1" ht="12.75" hidden="1" customHeight="1">
      <c r="A4439" s="573"/>
      <c r="B4439" s="62"/>
      <c r="C4439" s="62"/>
      <c r="D4439" s="62"/>
      <c r="J4439" s="62"/>
      <c r="R4439" s="573"/>
    </row>
    <row r="4440" spans="1:18" s="51" customFormat="1" ht="12.75" hidden="1" customHeight="1">
      <c r="A4440" s="573"/>
      <c r="B4440" s="62"/>
      <c r="C4440" s="62"/>
      <c r="D4440" s="62"/>
      <c r="J4440" s="62"/>
      <c r="R4440" s="573"/>
    </row>
    <row r="4441" spans="1:18" s="51" customFormat="1" ht="12.75" hidden="1" customHeight="1">
      <c r="A4441" s="573"/>
      <c r="B4441" s="62"/>
      <c r="C4441" s="62"/>
      <c r="D4441" s="62"/>
      <c r="J4441" s="62"/>
      <c r="R4441" s="573"/>
    </row>
    <row r="4442" spans="1:18" s="51" customFormat="1" ht="12.75" hidden="1" customHeight="1">
      <c r="A4442" s="573"/>
      <c r="B4442" s="62"/>
      <c r="C4442" s="62"/>
      <c r="D4442" s="62"/>
      <c r="J4442" s="62"/>
      <c r="R4442" s="573"/>
    </row>
    <row r="4443" spans="1:18" s="51" customFormat="1" ht="12.75" hidden="1" customHeight="1">
      <c r="A4443" s="573"/>
      <c r="B4443" s="62"/>
      <c r="C4443" s="62"/>
      <c r="D4443" s="62"/>
      <c r="J4443" s="62"/>
      <c r="R4443" s="573"/>
    </row>
    <row r="4444" spans="1:18" s="51" customFormat="1" ht="12.75" hidden="1" customHeight="1">
      <c r="A4444" s="573"/>
      <c r="B4444" s="62"/>
      <c r="C4444" s="62"/>
      <c r="D4444" s="62"/>
      <c r="J4444" s="62"/>
      <c r="R4444" s="573"/>
    </row>
    <row r="4445" spans="1:18" s="51" customFormat="1" ht="12.75" hidden="1" customHeight="1">
      <c r="A4445" s="573"/>
      <c r="B4445" s="62"/>
      <c r="C4445" s="62"/>
      <c r="D4445" s="62"/>
      <c r="J4445" s="62"/>
      <c r="R4445" s="573"/>
    </row>
    <row r="4446" spans="1:18" s="51" customFormat="1" ht="12.75" hidden="1" customHeight="1">
      <c r="A4446" s="573"/>
      <c r="B4446" s="62"/>
      <c r="C4446" s="62"/>
      <c r="D4446" s="62"/>
      <c r="J4446" s="62"/>
      <c r="R4446" s="573"/>
    </row>
    <row r="4447" spans="1:18" s="51" customFormat="1" ht="12.75" hidden="1" customHeight="1">
      <c r="A4447" s="573"/>
      <c r="B4447" s="62"/>
      <c r="C4447" s="62"/>
      <c r="D4447" s="62"/>
      <c r="J4447" s="62"/>
      <c r="R4447" s="573"/>
    </row>
    <row r="4448" spans="1:18" s="51" customFormat="1" ht="12.75" hidden="1" customHeight="1">
      <c r="A4448" s="573"/>
      <c r="B4448" s="62"/>
      <c r="C4448" s="62"/>
      <c r="D4448" s="62"/>
      <c r="J4448" s="62"/>
      <c r="R4448" s="573"/>
    </row>
    <row r="4449" spans="1:18" s="51" customFormat="1" ht="12.75" hidden="1" customHeight="1">
      <c r="A4449" s="573"/>
      <c r="B4449" s="62"/>
      <c r="C4449" s="62"/>
      <c r="D4449" s="62"/>
      <c r="J4449" s="62"/>
      <c r="R4449" s="573"/>
    </row>
    <row r="4450" spans="1:18" s="51" customFormat="1" ht="12.75" hidden="1" customHeight="1">
      <c r="A4450" s="573"/>
      <c r="B4450" s="62"/>
      <c r="C4450" s="62"/>
      <c r="D4450" s="62"/>
      <c r="J4450" s="62"/>
      <c r="R4450" s="573"/>
    </row>
    <row r="4451" spans="1:18" s="51" customFormat="1" ht="12.75" hidden="1" customHeight="1">
      <c r="A4451" s="573"/>
      <c r="B4451" s="62"/>
      <c r="C4451" s="62"/>
      <c r="D4451" s="62"/>
      <c r="J4451" s="62"/>
      <c r="R4451" s="573"/>
    </row>
    <row r="4452" spans="1:18" s="51" customFormat="1" ht="12.75" hidden="1" customHeight="1">
      <c r="A4452" s="573"/>
      <c r="B4452" s="62"/>
      <c r="C4452" s="62"/>
      <c r="D4452" s="62"/>
      <c r="J4452" s="62"/>
      <c r="R4452" s="573"/>
    </row>
    <row r="4453" spans="1:18" s="51" customFormat="1" ht="12.75" hidden="1" customHeight="1">
      <c r="A4453" s="573"/>
      <c r="B4453" s="62"/>
      <c r="C4453" s="62"/>
      <c r="D4453" s="62"/>
      <c r="J4453" s="62"/>
      <c r="R4453" s="573"/>
    </row>
    <row r="4454" spans="1:18" s="51" customFormat="1" ht="12.75" hidden="1" customHeight="1">
      <c r="A4454" s="573"/>
      <c r="B4454" s="62"/>
      <c r="C4454" s="62"/>
      <c r="D4454" s="62"/>
      <c r="J4454" s="62"/>
      <c r="R4454" s="573"/>
    </row>
    <row r="4455" spans="1:18" s="51" customFormat="1" ht="12.75" hidden="1" customHeight="1">
      <c r="A4455" s="573"/>
      <c r="B4455" s="62"/>
      <c r="C4455" s="62"/>
      <c r="D4455" s="62"/>
      <c r="J4455" s="62"/>
      <c r="R4455" s="573"/>
    </row>
    <row r="4456" spans="1:18" s="51" customFormat="1" ht="12.75" hidden="1" customHeight="1">
      <c r="A4456" s="573"/>
      <c r="B4456" s="62"/>
      <c r="C4456" s="62"/>
      <c r="D4456" s="62"/>
      <c r="J4456" s="62"/>
      <c r="R4456" s="573"/>
    </row>
    <row r="4457" spans="1:18" s="51" customFormat="1" ht="12.75" hidden="1" customHeight="1">
      <c r="A4457" s="573"/>
      <c r="B4457" s="62"/>
      <c r="C4457" s="62"/>
      <c r="D4457" s="62"/>
      <c r="J4457" s="62"/>
      <c r="R4457" s="573"/>
    </row>
    <row r="4458" spans="1:18" s="51" customFormat="1" ht="12.75" hidden="1" customHeight="1">
      <c r="A4458" s="573"/>
      <c r="B4458" s="62"/>
      <c r="C4458" s="62"/>
      <c r="D4458" s="62"/>
      <c r="J4458" s="62"/>
      <c r="R4458" s="573"/>
    </row>
    <row r="4459" spans="1:18" s="51" customFormat="1" ht="12.75" hidden="1" customHeight="1">
      <c r="A4459" s="573"/>
      <c r="B4459" s="62"/>
      <c r="C4459" s="62"/>
      <c r="D4459" s="62"/>
      <c r="J4459" s="62"/>
      <c r="R4459" s="573"/>
    </row>
    <row r="4460" spans="1:18" s="51" customFormat="1" ht="12.75" hidden="1" customHeight="1">
      <c r="A4460" s="573"/>
      <c r="B4460" s="62"/>
      <c r="C4460" s="62"/>
      <c r="D4460" s="62"/>
      <c r="J4460" s="62"/>
      <c r="R4460" s="573"/>
    </row>
    <row r="4461" spans="1:18" s="51" customFormat="1" ht="12.75" hidden="1" customHeight="1">
      <c r="A4461" s="573"/>
      <c r="B4461" s="62"/>
      <c r="C4461" s="62"/>
      <c r="D4461" s="62"/>
      <c r="J4461" s="62"/>
      <c r="R4461" s="573"/>
    </row>
    <row r="4462" spans="1:18" s="51" customFormat="1" ht="12.75" hidden="1" customHeight="1">
      <c r="A4462" s="573"/>
      <c r="B4462" s="62"/>
      <c r="C4462" s="62"/>
      <c r="D4462" s="62"/>
      <c r="J4462" s="62"/>
      <c r="R4462" s="573"/>
    </row>
    <row r="4463" spans="1:18" s="51" customFormat="1" ht="12.75" hidden="1" customHeight="1">
      <c r="A4463" s="573"/>
      <c r="B4463" s="62"/>
      <c r="C4463" s="62"/>
      <c r="D4463" s="62"/>
      <c r="J4463" s="62"/>
      <c r="R4463" s="573"/>
    </row>
    <row r="4464" spans="1:18" s="51" customFormat="1" ht="12.75" hidden="1" customHeight="1">
      <c r="A4464" s="573"/>
      <c r="B4464" s="62"/>
      <c r="C4464" s="62"/>
      <c r="D4464" s="62"/>
      <c r="J4464" s="62"/>
      <c r="R4464" s="573"/>
    </row>
    <row r="4465" spans="1:18" s="51" customFormat="1" ht="12.75" hidden="1" customHeight="1">
      <c r="A4465" s="573"/>
      <c r="B4465" s="62"/>
      <c r="C4465" s="62"/>
      <c r="D4465" s="62"/>
      <c r="J4465" s="62"/>
      <c r="R4465" s="573"/>
    </row>
    <row r="4466" spans="1:18" s="51" customFormat="1" ht="12.75" hidden="1" customHeight="1">
      <c r="A4466" s="573"/>
      <c r="B4466" s="62"/>
      <c r="C4466" s="62"/>
      <c r="D4466" s="62"/>
      <c r="J4466" s="62"/>
      <c r="R4466" s="573"/>
    </row>
    <row r="4467" spans="1:18" s="51" customFormat="1" ht="12.75" hidden="1" customHeight="1">
      <c r="A4467" s="573"/>
      <c r="B4467" s="62"/>
      <c r="C4467" s="62"/>
      <c r="D4467" s="62"/>
      <c r="J4467" s="62"/>
      <c r="R4467" s="573"/>
    </row>
    <row r="4468" spans="1:18" s="51" customFormat="1" ht="12.75" hidden="1" customHeight="1">
      <c r="A4468" s="573"/>
      <c r="B4468" s="62"/>
      <c r="C4468" s="62"/>
      <c r="D4468" s="62"/>
      <c r="J4468" s="62"/>
      <c r="R4468" s="573"/>
    </row>
    <row r="4469" spans="1:18" s="51" customFormat="1" ht="12.75" hidden="1" customHeight="1">
      <c r="A4469" s="573"/>
      <c r="B4469" s="62"/>
      <c r="C4469" s="62"/>
      <c r="D4469" s="62"/>
      <c r="J4469" s="62"/>
      <c r="R4469" s="573"/>
    </row>
    <row r="4470" spans="1:18" s="51" customFormat="1" ht="12.75" hidden="1" customHeight="1">
      <c r="A4470" s="573"/>
      <c r="B4470" s="62"/>
      <c r="C4470" s="62"/>
      <c r="D4470" s="62"/>
      <c r="J4470" s="62"/>
      <c r="R4470" s="573"/>
    </row>
    <row r="4471" spans="1:18" s="51" customFormat="1" ht="12.75" hidden="1" customHeight="1">
      <c r="A4471" s="573"/>
      <c r="B4471" s="62"/>
      <c r="C4471" s="62"/>
      <c r="D4471" s="62"/>
      <c r="J4471" s="62"/>
      <c r="R4471" s="573"/>
    </row>
    <row r="4472" spans="1:18" s="51" customFormat="1" ht="12.75" hidden="1" customHeight="1">
      <c r="A4472" s="573"/>
      <c r="B4472" s="62"/>
      <c r="C4472" s="62"/>
      <c r="D4472" s="62"/>
      <c r="J4472" s="62"/>
      <c r="R4472" s="573"/>
    </row>
    <row r="4473" spans="1:18" s="51" customFormat="1" ht="12.75" hidden="1" customHeight="1">
      <c r="A4473" s="573"/>
      <c r="B4473" s="62"/>
      <c r="C4473" s="62"/>
      <c r="D4473" s="62"/>
      <c r="J4473" s="62"/>
      <c r="R4473" s="573"/>
    </row>
    <row r="4474" spans="1:18" s="51" customFormat="1" ht="12.75" hidden="1" customHeight="1">
      <c r="A4474" s="573"/>
      <c r="B4474" s="62"/>
      <c r="C4474" s="62"/>
      <c r="D4474" s="62"/>
      <c r="J4474" s="62"/>
      <c r="R4474" s="573"/>
    </row>
    <row r="4475" spans="1:18" s="51" customFormat="1" ht="12.75" hidden="1" customHeight="1">
      <c r="A4475" s="573"/>
      <c r="B4475" s="62"/>
      <c r="C4475" s="62"/>
      <c r="D4475" s="62"/>
      <c r="J4475" s="62"/>
      <c r="R4475" s="573"/>
    </row>
    <row r="4476" spans="1:18" s="51" customFormat="1" ht="12.75" hidden="1" customHeight="1">
      <c r="A4476" s="573"/>
      <c r="B4476" s="62"/>
      <c r="C4476" s="62"/>
      <c r="D4476" s="62"/>
      <c r="J4476" s="62"/>
      <c r="R4476" s="573"/>
    </row>
    <row r="4477" spans="1:18" s="51" customFormat="1" ht="12.75" hidden="1" customHeight="1">
      <c r="A4477" s="573"/>
      <c r="B4477" s="62"/>
      <c r="C4477" s="62"/>
      <c r="D4477" s="62"/>
      <c r="J4477" s="62"/>
      <c r="R4477" s="573"/>
    </row>
    <row r="4478" spans="1:18" s="51" customFormat="1" ht="12.75" hidden="1" customHeight="1">
      <c r="A4478" s="573"/>
      <c r="B4478" s="62"/>
      <c r="C4478" s="62"/>
      <c r="D4478" s="62"/>
      <c r="J4478" s="62"/>
      <c r="R4478" s="573"/>
    </row>
    <row r="4479" spans="1:18" s="51" customFormat="1" ht="12.75" hidden="1" customHeight="1">
      <c r="A4479" s="573"/>
      <c r="B4479" s="62"/>
      <c r="C4479" s="62"/>
      <c r="D4479" s="62"/>
      <c r="J4479" s="62"/>
      <c r="R4479" s="573"/>
    </row>
    <row r="4480" spans="1:18" s="51" customFormat="1" ht="12.75" hidden="1" customHeight="1">
      <c r="A4480" s="573"/>
      <c r="B4480" s="62"/>
      <c r="C4480" s="62"/>
      <c r="D4480" s="62"/>
      <c r="J4480" s="62"/>
      <c r="R4480" s="573"/>
    </row>
    <row r="4481" spans="1:18" s="51" customFormat="1" ht="12.75" hidden="1" customHeight="1">
      <c r="A4481" s="573"/>
      <c r="B4481" s="62"/>
      <c r="C4481" s="62"/>
      <c r="D4481" s="62"/>
      <c r="J4481" s="62"/>
      <c r="R4481" s="573"/>
    </row>
    <row r="4482" spans="1:18" s="51" customFormat="1" ht="12.75" hidden="1" customHeight="1">
      <c r="A4482" s="573"/>
      <c r="B4482" s="62"/>
      <c r="C4482" s="62"/>
      <c r="D4482" s="62"/>
      <c r="J4482" s="62"/>
      <c r="R4482" s="573"/>
    </row>
    <row r="4483" spans="1:18" s="51" customFormat="1" ht="12.75" hidden="1" customHeight="1">
      <c r="A4483" s="573"/>
      <c r="B4483" s="62"/>
      <c r="C4483" s="62"/>
      <c r="D4483" s="62"/>
      <c r="J4483" s="62"/>
      <c r="R4483" s="573"/>
    </row>
    <row r="4484" spans="1:18" s="51" customFormat="1" ht="12.75" hidden="1" customHeight="1">
      <c r="A4484" s="573"/>
      <c r="B4484" s="62"/>
      <c r="C4484" s="62"/>
      <c r="D4484" s="62"/>
      <c r="J4484" s="62"/>
      <c r="R4484" s="573"/>
    </row>
    <row r="4485" spans="1:18" s="51" customFormat="1" ht="12.75" hidden="1" customHeight="1">
      <c r="A4485" s="573"/>
      <c r="B4485" s="62"/>
      <c r="C4485" s="62"/>
      <c r="D4485" s="62"/>
      <c r="J4485" s="62"/>
      <c r="R4485" s="573"/>
    </row>
    <row r="4486" spans="1:18" s="51" customFormat="1" ht="12.75" hidden="1" customHeight="1">
      <c r="A4486" s="573"/>
      <c r="B4486" s="62"/>
      <c r="C4486" s="62"/>
      <c r="D4486" s="62"/>
      <c r="J4486" s="62"/>
      <c r="R4486" s="573"/>
    </row>
    <row r="4487" spans="1:18" s="51" customFormat="1" ht="12.75" hidden="1" customHeight="1">
      <c r="A4487" s="573"/>
      <c r="B4487" s="62"/>
      <c r="C4487" s="62"/>
      <c r="D4487" s="62"/>
      <c r="J4487" s="62"/>
      <c r="R4487" s="573"/>
    </row>
    <row r="4488" spans="1:18" s="51" customFormat="1" ht="12.75" hidden="1" customHeight="1">
      <c r="A4488" s="573"/>
      <c r="B4488" s="62"/>
      <c r="C4488" s="62"/>
      <c r="D4488" s="62"/>
      <c r="J4488" s="62"/>
      <c r="R4488" s="573"/>
    </row>
    <row r="4489" spans="1:18" s="51" customFormat="1" ht="12.75" hidden="1" customHeight="1">
      <c r="A4489" s="573"/>
      <c r="B4489" s="62"/>
      <c r="C4489" s="62"/>
      <c r="D4489" s="62"/>
      <c r="J4489" s="62"/>
      <c r="R4489" s="573"/>
    </row>
    <row r="4490" spans="1:18" s="51" customFormat="1" ht="12.75" hidden="1" customHeight="1">
      <c r="A4490" s="573"/>
      <c r="B4490" s="62"/>
      <c r="C4490" s="62"/>
      <c r="D4490" s="62"/>
      <c r="J4490" s="62"/>
      <c r="R4490" s="573"/>
    </row>
    <row r="4491" spans="1:18" s="51" customFormat="1" ht="12.75" hidden="1" customHeight="1">
      <c r="A4491" s="573"/>
      <c r="B4491" s="62"/>
      <c r="C4491" s="62"/>
      <c r="D4491" s="62"/>
      <c r="J4491" s="62"/>
      <c r="R4491" s="573"/>
    </row>
    <row r="4492" spans="1:18" s="51" customFormat="1" ht="12.75" hidden="1" customHeight="1">
      <c r="A4492" s="573"/>
      <c r="B4492" s="62"/>
      <c r="C4492" s="62"/>
      <c r="D4492" s="62"/>
      <c r="J4492" s="62"/>
      <c r="R4492" s="573"/>
    </row>
    <row r="4493" spans="1:18" s="51" customFormat="1" ht="12.75" hidden="1" customHeight="1">
      <c r="A4493" s="573"/>
      <c r="B4493" s="62"/>
      <c r="C4493" s="62"/>
      <c r="D4493" s="62"/>
      <c r="J4493" s="62"/>
      <c r="R4493" s="573"/>
    </row>
    <row r="4494" spans="1:18" s="51" customFormat="1" ht="12.75" hidden="1" customHeight="1">
      <c r="A4494" s="573"/>
      <c r="B4494" s="62"/>
      <c r="C4494" s="62"/>
      <c r="D4494" s="62"/>
      <c r="J4494" s="62"/>
      <c r="R4494" s="573"/>
    </row>
    <row r="4495" spans="1:18" s="51" customFormat="1" ht="12.75" hidden="1" customHeight="1">
      <c r="A4495" s="573"/>
      <c r="B4495" s="62"/>
      <c r="C4495" s="62"/>
      <c r="D4495" s="62"/>
      <c r="J4495" s="62"/>
      <c r="R4495" s="573"/>
    </row>
    <row r="4496" spans="1:18" s="51" customFormat="1" ht="12.75" hidden="1" customHeight="1">
      <c r="A4496" s="573"/>
      <c r="B4496" s="62"/>
      <c r="C4496" s="62"/>
      <c r="D4496" s="62"/>
      <c r="J4496" s="62"/>
      <c r="R4496" s="573"/>
    </row>
    <row r="4497" spans="1:18" s="51" customFormat="1" ht="12.75" hidden="1" customHeight="1">
      <c r="A4497" s="573"/>
      <c r="B4497" s="62"/>
      <c r="C4497" s="62"/>
      <c r="D4497" s="62"/>
      <c r="J4497" s="62"/>
      <c r="R4497" s="573"/>
    </row>
    <row r="4498" spans="1:18" s="51" customFormat="1" ht="12.75" hidden="1" customHeight="1">
      <c r="A4498" s="573"/>
      <c r="B4498" s="62"/>
      <c r="C4498" s="62"/>
      <c r="D4498" s="62"/>
      <c r="J4498" s="62"/>
      <c r="R4498" s="573"/>
    </row>
    <row r="4499" spans="1:18" s="51" customFormat="1" ht="12.75" hidden="1" customHeight="1">
      <c r="A4499" s="573"/>
      <c r="B4499" s="62"/>
      <c r="C4499" s="62"/>
      <c r="D4499" s="62"/>
      <c r="J4499" s="62"/>
      <c r="R4499" s="573"/>
    </row>
    <row r="4500" spans="1:18" s="51" customFormat="1" ht="12.75" hidden="1" customHeight="1">
      <c r="A4500" s="573"/>
      <c r="B4500" s="62"/>
      <c r="C4500" s="62"/>
      <c r="D4500" s="62"/>
      <c r="J4500" s="62"/>
      <c r="R4500" s="573"/>
    </row>
    <row r="4501" spans="1:18" s="51" customFormat="1" ht="12.75" hidden="1" customHeight="1">
      <c r="A4501" s="573"/>
      <c r="B4501" s="62"/>
      <c r="C4501" s="62"/>
      <c r="D4501" s="62"/>
      <c r="J4501" s="62"/>
      <c r="R4501" s="573"/>
    </row>
    <row r="4502" spans="1:18" s="51" customFormat="1" ht="12.75" hidden="1" customHeight="1">
      <c r="A4502" s="573"/>
      <c r="B4502" s="62"/>
      <c r="C4502" s="62"/>
      <c r="D4502" s="62"/>
      <c r="J4502" s="62"/>
      <c r="R4502" s="573"/>
    </row>
    <row r="4503" spans="1:18" s="51" customFormat="1" ht="12.75" hidden="1" customHeight="1">
      <c r="A4503" s="573"/>
      <c r="B4503" s="62"/>
      <c r="C4503" s="62"/>
      <c r="D4503" s="62"/>
      <c r="J4503" s="62"/>
      <c r="R4503" s="573"/>
    </row>
    <row r="4504" spans="1:18" s="51" customFormat="1" ht="12.75" hidden="1" customHeight="1">
      <c r="A4504" s="573"/>
      <c r="B4504" s="62"/>
      <c r="C4504" s="62"/>
      <c r="D4504" s="62"/>
      <c r="J4504" s="62"/>
      <c r="R4504" s="573"/>
    </row>
    <row r="4505" spans="1:18" s="51" customFormat="1" ht="12.75" hidden="1" customHeight="1">
      <c r="A4505" s="573"/>
      <c r="B4505" s="62"/>
      <c r="C4505" s="62"/>
      <c r="D4505" s="62"/>
      <c r="J4505" s="62"/>
      <c r="R4505" s="573"/>
    </row>
    <row r="4506" spans="1:18" s="51" customFormat="1" ht="12.75" hidden="1" customHeight="1">
      <c r="A4506" s="573"/>
      <c r="B4506" s="62"/>
      <c r="C4506" s="62"/>
      <c r="D4506" s="62"/>
      <c r="J4506" s="62"/>
      <c r="R4506" s="573"/>
    </row>
    <row r="4507" spans="1:18" s="51" customFormat="1" ht="12.75" hidden="1" customHeight="1">
      <c r="A4507" s="573"/>
      <c r="B4507" s="62"/>
      <c r="C4507" s="62"/>
      <c r="D4507" s="62"/>
      <c r="J4507" s="62"/>
      <c r="R4507" s="573"/>
    </row>
    <row r="4508" spans="1:18" s="51" customFormat="1" ht="12.75" hidden="1" customHeight="1">
      <c r="A4508" s="573"/>
      <c r="B4508" s="62"/>
      <c r="C4508" s="62"/>
      <c r="D4508" s="62"/>
      <c r="J4508" s="62"/>
      <c r="R4508" s="573"/>
    </row>
    <row r="4509" spans="1:18" s="51" customFormat="1" ht="12.75" hidden="1" customHeight="1">
      <c r="A4509" s="573"/>
      <c r="B4509" s="62"/>
      <c r="C4509" s="62"/>
      <c r="D4509" s="62"/>
      <c r="J4509" s="62"/>
      <c r="R4509" s="573"/>
    </row>
    <row r="4510" spans="1:18" s="51" customFormat="1" ht="12.75" hidden="1" customHeight="1">
      <c r="A4510" s="573"/>
      <c r="B4510" s="62"/>
      <c r="C4510" s="62"/>
      <c r="D4510" s="62"/>
      <c r="J4510" s="62"/>
      <c r="R4510" s="573"/>
    </row>
    <row r="4511" spans="1:18" s="51" customFormat="1" ht="12.75" hidden="1" customHeight="1">
      <c r="A4511" s="573"/>
      <c r="B4511" s="62"/>
      <c r="C4511" s="62"/>
      <c r="D4511" s="62"/>
      <c r="J4511" s="62"/>
      <c r="R4511" s="573"/>
    </row>
    <row r="4512" spans="1:18" s="51" customFormat="1" ht="12.75" hidden="1" customHeight="1">
      <c r="A4512" s="573"/>
      <c r="B4512" s="62"/>
      <c r="C4512" s="62"/>
      <c r="D4512" s="62"/>
      <c r="J4512" s="62"/>
      <c r="R4512" s="573"/>
    </row>
    <row r="4513" spans="1:18" s="51" customFormat="1" ht="12.75" hidden="1" customHeight="1">
      <c r="A4513" s="573"/>
      <c r="B4513" s="62"/>
      <c r="C4513" s="62"/>
      <c r="D4513" s="62"/>
      <c r="J4513" s="62"/>
      <c r="R4513" s="573"/>
    </row>
    <row r="4514" spans="1:18" s="51" customFormat="1" ht="12.75" hidden="1" customHeight="1">
      <c r="A4514" s="573"/>
      <c r="B4514" s="62"/>
      <c r="C4514" s="62"/>
      <c r="D4514" s="62"/>
      <c r="J4514" s="62"/>
      <c r="R4514" s="573"/>
    </row>
    <row r="4515" spans="1:18" s="51" customFormat="1" ht="12.75" hidden="1" customHeight="1">
      <c r="A4515" s="573"/>
      <c r="B4515" s="62"/>
      <c r="C4515" s="62"/>
      <c r="D4515" s="62"/>
      <c r="J4515" s="62"/>
      <c r="R4515" s="573"/>
    </row>
    <row r="4516" spans="1:18" s="51" customFormat="1" ht="12.75" hidden="1" customHeight="1">
      <c r="A4516" s="573"/>
      <c r="B4516" s="62"/>
      <c r="C4516" s="62"/>
      <c r="D4516" s="62"/>
      <c r="J4516" s="62"/>
      <c r="R4516" s="573"/>
    </row>
    <row r="4517" spans="1:18" s="51" customFormat="1" ht="12.75" hidden="1" customHeight="1">
      <c r="A4517" s="573"/>
      <c r="B4517" s="62"/>
      <c r="C4517" s="62"/>
      <c r="D4517" s="62"/>
      <c r="J4517" s="62"/>
      <c r="R4517" s="573"/>
    </row>
    <row r="4518" spans="1:18" s="51" customFormat="1" ht="12.75" hidden="1" customHeight="1">
      <c r="A4518" s="573"/>
      <c r="B4518" s="62"/>
      <c r="C4518" s="62"/>
      <c r="D4518" s="62"/>
      <c r="J4518" s="62"/>
      <c r="R4518" s="573"/>
    </row>
    <row r="4519" spans="1:18" s="51" customFormat="1" ht="12.75" hidden="1" customHeight="1">
      <c r="A4519" s="573"/>
      <c r="B4519" s="62"/>
      <c r="C4519" s="62"/>
      <c r="D4519" s="62"/>
      <c r="J4519" s="62"/>
      <c r="R4519" s="573"/>
    </row>
    <row r="4520" spans="1:18" s="51" customFormat="1" ht="12.75" hidden="1" customHeight="1">
      <c r="A4520" s="573"/>
      <c r="B4520" s="62"/>
      <c r="C4520" s="62"/>
      <c r="D4520" s="62"/>
      <c r="J4520" s="62"/>
      <c r="R4520" s="573"/>
    </row>
    <row r="4521" spans="1:18" s="51" customFormat="1" ht="12.75" hidden="1" customHeight="1">
      <c r="A4521" s="573"/>
      <c r="B4521" s="62"/>
      <c r="C4521" s="62"/>
      <c r="D4521" s="62"/>
      <c r="J4521" s="62"/>
      <c r="R4521" s="573"/>
    </row>
    <row r="4522" spans="1:18" s="51" customFormat="1" ht="12.75" hidden="1" customHeight="1">
      <c r="A4522" s="573"/>
      <c r="B4522" s="62"/>
      <c r="C4522" s="62"/>
      <c r="D4522" s="62"/>
      <c r="J4522" s="62"/>
      <c r="R4522" s="573"/>
    </row>
    <row r="4523" spans="1:18" s="51" customFormat="1" ht="12.75" hidden="1" customHeight="1">
      <c r="A4523" s="573"/>
      <c r="B4523" s="62"/>
      <c r="C4523" s="62"/>
      <c r="D4523" s="62"/>
      <c r="J4523" s="62"/>
      <c r="R4523" s="573"/>
    </row>
    <row r="4524" spans="1:18" s="51" customFormat="1" ht="12.75" hidden="1" customHeight="1">
      <c r="A4524" s="573"/>
      <c r="B4524" s="62"/>
      <c r="C4524" s="62"/>
      <c r="D4524" s="62"/>
      <c r="J4524" s="62"/>
      <c r="R4524" s="573"/>
    </row>
    <row r="4525" spans="1:18" s="51" customFormat="1" ht="12.75" hidden="1" customHeight="1">
      <c r="A4525" s="573"/>
      <c r="B4525" s="62"/>
      <c r="C4525" s="62"/>
      <c r="D4525" s="62"/>
      <c r="J4525" s="62"/>
      <c r="R4525" s="573"/>
    </row>
    <row r="4526" spans="1:18" s="51" customFormat="1" ht="12.75" hidden="1" customHeight="1">
      <c r="A4526" s="573"/>
      <c r="B4526" s="62"/>
      <c r="C4526" s="62"/>
      <c r="D4526" s="62"/>
      <c r="J4526" s="62"/>
      <c r="R4526" s="573"/>
    </row>
    <row r="4527" spans="1:18" s="51" customFormat="1" ht="12.75" hidden="1" customHeight="1">
      <c r="A4527" s="573"/>
      <c r="B4527" s="62"/>
      <c r="C4527" s="62"/>
      <c r="D4527" s="62"/>
      <c r="J4527" s="62"/>
      <c r="R4527" s="573"/>
    </row>
    <row r="4528" spans="1:18" s="51" customFormat="1" ht="12.75" hidden="1" customHeight="1">
      <c r="A4528" s="573"/>
      <c r="B4528" s="62"/>
      <c r="C4528" s="62"/>
      <c r="D4528" s="62"/>
      <c r="J4528" s="62"/>
      <c r="R4528" s="573"/>
    </row>
    <row r="4529" spans="1:18" s="51" customFormat="1" ht="12.75" hidden="1" customHeight="1">
      <c r="A4529" s="573"/>
      <c r="B4529" s="62"/>
      <c r="C4529" s="62"/>
      <c r="D4529" s="62"/>
      <c r="J4529" s="62"/>
      <c r="R4529" s="573"/>
    </row>
    <row r="4530" spans="1:18" s="51" customFormat="1" ht="12.75" hidden="1" customHeight="1">
      <c r="A4530" s="573"/>
      <c r="B4530" s="62"/>
      <c r="C4530" s="62"/>
      <c r="D4530" s="62"/>
      <c r="J4530" s="62"/>
      <c r="R4530" s="573"/>
    </row>
    <row r="4531" spans="1:18" s="51" customFormat="1" ht="12.75" hidden="1" customHeight="1">
      <c r="A4531" s="573"/>
      <c r="B4531" s="62"/>
      <c r="C4531" s="62"/>
      <c r="D4531" s="62"/>
      <c r="J4531" s="62"/>
      <c r="R4531" s="573"/>
    </row>
    <row r="4532" spans="1:18" s="51" customFormat="1" ht="12.75" hidden="1" customHeight="1">
      <c r="A4532" s="573"/>
      <c r="B4532" s="62"/>
      <c r="C4532" s="62"/>
      <c r="D4532" s="62"/>
      <c r="J4532" s="62"/>
      <c r="R4532" s="573"/>
    </row>
    <row r="4533" spans="1:18" s="51" customFormat="1" ht="12.75" hidden="1" customHeight="1">
      <c r="A4533" s="573"/>
      <c r="B4533" s="62"/>
      <c r="C4533" s="62"/>
      <c r="D4533" s="62"/>
      <c r="J4533" s="62"/>
      <c r="R4533" s="573"/>
    </row>
    <row r="4534" spans="1:18" s="51" customFormat="1" ht="12.75" hidden="1" customHeight="1">
      <c r="A4534" s="573"/>
      <c r="B4534" s="62"/>
      <c r="C4534" s="62"/>
      <c r="D4534" s="62"/>
      <c r="J4534" s="62"/>
      <c r="R4534" s="573"/>
    </row>
    <row r="4535" spans="1:18" s="51" customFormat="1" ht="12.75" hidden="1" customHeight="1">
      <c r="A4535" s="573"/>
      <c r="B4535" s="62"/>
      <c r="C4535" s="62"/>
      <c r="D4535" s="62"/>
      <c r="J4535" s="62"/>
      <c r="R4535" s="573"/>
    </row>
    <row r="4536" spans="1:18" s="51" customFormat="1" ht="12.75" hidden="1" customHeight="1">
      <c r="A4536" s="573"/>
      <c r="B4536" s="62"/>
      <c r="C4536" s="62"/>
      <c r="D4536" s="62"/>
      <c r="J4536" s="62"/>
      <c r="R4536" s="573"/>
    </row>
    <row r="4537" spans="1:18" s="51" customFormat="1" ht="12.75" hidden="1" customHeight="1">
      <c r="A4537" s="573"/>
      <c r="B4537" s="62"/>
      <c r="C4537" s="62"/>
      <c r="D4537" s="62"/>
      <c r="J4537" s="62"/>
      <c r="R4537" s="573"/>
    </row>
    <row r="4538" spans="1:18" s="51" customFormat="1" ht="12.75" hidden="1" customHeight="1">
      <c r="A4538" s="573"/>
      <c r="B4538" s="62"/>
      <c r="C4538" s="62"/>
      <c r="D4538" s="62"/>
      <c r="J4538" s="62"/>
      <c r="R4538" s="573"/>
    </row>
    <row r="4539" spans="1:18" s="51" customFormat="1" ht="12.75" hidden="1" customHeight="1">
      <c r="A4539" s="573"/>
      <c r="B4539" s="62"/>
      <c r="C4539" s="62"/>
      <c r="D4539" s="62"/>
      <c r="J4539" s="62"/>
      <c r="R4539" s="573"/>
    </row>
    <row r="4540" spans="1:18" s="51" customFormat="1" ht="12.75" hidden="1" customHeight="1">
      <c r="A4540" s="573"/>
      <c r="B4540" s="62"/>
      <c r="C4540" s="62"/>
      <c r="D4540" s="62"/>
      <c r="J4540" s="62"/>
      <c r="R4540" s="573"/>
    </row>
    <row r="4541" spans="1:18" s="51" customFormat="1" ht="12.75" hidden="1" customHeight="1">
      <c r="A4541" s="573"/>
      <c r="B4541" s="62"/>
      <c r="C4541" s="62"/>
      <c r="D4541" s="62"/>
      <c r="J4541" s="62"/>
      <c r="R4541" s="573"/>
    </row>
    <row r="4542" spans="1:18" s="51" customFormat="1" ht="12.75" hidden="1" customHeight="1">
      <c r="A4542" s="573"/>
      <c r="B4542" s="62"/>
      <c r="C4542" s="62"/>
      <c r="D4542" s="62"/>
      <c r="J4542" s="62"/>
      <c r="R4542" s="573"/>
    </row>
    <row r="4543" spans="1:18" s="51" customFormat="1" ht="12.75" hidden="1" customHeight="1">
      <c r="A4543" s="573"/>
      <c r="B4543" s="62"/>
      <c r="C4543" s="62"/>
      <c r="D4543" s="62"/>
      <c r="J4543" s="62"/>
      <c r="R4543" s="573"/>
    </row>
    <row r="4544" spans="1:18" s="51" customFormat="1" ht="12.75" hidden="1" customHeight="1">
      <c r="A4544" s="573"/>
      <c r="B4544" s="62"/>
      <c r="C4544" s="62"/>
      <c r="D4544" s="62"/>
      <c r="J4544" s="62"/>
      <c r="R4544" s="573"/>
    </row>
    <row r="4545" spans="1:18" s="51" customFormat="1" ht="12.75" hidden="1" customHeight="1">
      <c r="A4545" s="573"/>
      <c r="B4545" s="62"/>
      <c r="C4545" s="62"/>
      <c r="D4545" s="62"/>
      <c r="J4545" s="62"/>
      <c r="R4545" s="573"/>
    </row>
    <row r="4546" spans="1:18" s="51" customFormat="1" ht="12.75" hidden="1" customHeight="1">
      <c r="A4546" s="573"/>
      <c r="B4546" s="62"/>
      <c r="C4546" s="62"/>
      <c r="D4546" s="62"/>
      <c r="J4546" s="62"/>
      <c r="R4546" s="573"/>
    </row>
    <row r="4547" spans="1:18" s="51" customFormat="1" ht="12.75" hidden="1" customHeight="1">
      <c r="A4547" s="573"/>
      <c r="B4547" s="62"/>
      <c r="C4547" s="62"/>
      <c r="D4547" s="62"/>
      <c r="J4547" s="62"/>
      <c r="R4547" s="573"/>
    </row>
    <row r="4548" spans="1:18" s="51" customFormat="1" ht="12.75" hidden="1" customHeight="1">
      <c r="A4548" s="573"/>
      <c r="B4548" s="62"/>
      <c r="C4548" s="62"/>
      <c r="D4548" s="62"/>
      <c r="J4548" s="62"/>
      <c r="R4548" s="573"/>
    </row>
    <row r="4549" spans="1:18" s="51" customFormat="1" ht="12.75" hidden="1" customHeight="1">
      <c r="A4549" s="573"/>
      <c r="B4549" s="62"/>
      <c r="C4549" s="62"/>
      <c r="D4549" s="62"/>
      <c r="J4549" s="62"/>
      <c r="R4549" s="573"/>
    </row>
    <row r="4550" spans="1:18" s="51" customFormat="1" ht="12.75" hidden="1" customHeight="1">
      <c r="A4550" s="573"/>
      <c r="B4550" s="62"/>
      <c r="C4550" s="62"/>
      <c r="D4550" s="62"/>
      <c r="J4550" s="62"/>
      <c r="R4550" s="573"/>
    </row>
    <row r="4551" spans="1:18" s="51" customFormat="1" ht="12.75" hidden="1" customHeight="1">
      <c r="A4551" s="573"/>
      <c r="B4551" s="62"/>
      <c r="C4551" s="62"/>
      <c r="D4551" s="62"/>
      <c r="J4551" s="62"/>
      <c r="R4551" s="573"/>
    </row>
    <row r="4552" spans="1:18" s="51" customFormat="1" ht="12.75" hidden="1" customHeight="1">
      <c r="A4552" s="573"/>
      <c r="B4552" s="62"/>
      <c r="C4552" s="62"/>
      <c r="D4552" s="62"/>
      <c r="J4552" s="62"/>
      <c r="R4552" s="573"/>
    </row>
    <row r="4553" spans="1:18" s="51" customFormat="1" ht="12.75" hidden="1" customHeight="1">
      <c r="A4553" s="573"/>
      <c r="B4553" s="62"/>
      <c r="C4553" s="62"/>
      <c r="D4553" s="62"/>
      <c r="J4553" s="62"/>
      <c r="R4553" s="573"/>
    </row>
    <row r="4554" spans="1:18" s="51" customFormat="1" ht="12.75" hidden="1" customHeight="1">
      <c r="A4554" s="573"/>
      <c r="B4554" s="62"/>
      <c r="C4554" s="62"/>
      <c r="D4554" s="62"/>
      <c r="J4554" s="62"/>
      <c r="R4554" s="573"/>
    </row>
    <row r="4555" spans="1:18" s="51" customFormat="1" ht="12.75" hidden="1" customHeight="1">
      <c r="A4555" s="573"/>
      <c r="B4555" s="62"/>
      <c r="C4555" s="62"/>
      <c r="D4555" s="62"/>
      <c r="J4555" s="62"/>
      <c r="R4555" s="573"/>
    </row>
    <row r="4556" spans="1:18" s="51" customFormat="1" ht="12.75" hidden="1" customHeight="1">
      <c r="A4556" s="573"/>
      <c r="B4556" s="62"/>
      <c r="C4556" s="62"/>
      <c r="D4556" s="62"/>
      <c r="J4556" s="62"/>
      <c r="R4556" s="573"/>
    </row>
    <row r="4557" spans="1:18" s="51" customFormat="1" ht="12.75" hidden="1" customHeight="1">
      <c r="A4557" s="573"/>
      <c r="B4557" s="62"/>
      <c r="C4557" s="62"/>
      <c r="D4557" s="62"/>
      <c r="J4557" s="62"/>
      <c r="R4557" s="573"/>
    </row>
    <row r="4558" spans="1:18" s="51" customFormat="1" ht="12.75" hidden="1" customHeight="1">
      <c r="A4558" s="573"/>
      <c r="B4558" s="62"/>
      <c r="C4558" s="62"/>
      <c r="D4558" s="62"/>
      <c r="J4558" s="62"/>
      <c r="R4558" s="573"/>
    </row>
    <row r="4559" spans="1:18" s="51" customFormat="1" ht="12.75" hidden="1" customHeight="1">
      <c r="A4559" s="573"/>
      <c r="B4559" s="62"/>
      <c r="C4559" s="62"/>
      <c r="D4559" s="62"/>
      <c r="J4559" s="62"/>
      <c r="R4559" s="573"/>
    </row>
    <row r="4560" spans="1:18" s="51" customFormat="1" ht="12.75" hidden="1" customHeight="1">
      <c r="A4560" s="573"/>
      <c r="B4560" s="62"/>
      <c r="C4560" s="62"/>
      <c r="D4560" s="62"/>
      <c r="J4560" s="62"/>
      <c r="R4560" s="573"/>
    </row>
    <row r="4561" spans="1:18" s="51" customFormat="1" ht="12.75" hidden="1" customHeight="1">
      <c r="A4561" s="573"/>
      <c r="B4561" s="62"/>
      <c r="C4561" s="62"/>
      <c r="D4561" s="62"/>
      <c r="J4561" s="62"/>
      <c r="R4561" s="573"/>
    </row>
    <row r="4562" spans="1:18" s="51" customFormat="1" ht="12.75" hidden="1" customHeight="1">
      <c r="A4562" s="573"/>
      <c r="B4562" s="62"/>
      <c r="C4562" s="62"/>
      <c r="D4562" s="62"/>
      <c r="J4562" s="62"/>
      <c r="R4562" s="573"/>
    </row>
    <row r="4563" spans="1:18" s="51" customFormat="1" ht="12.75" hidden="1" customHeight="1">
      <c r="A4563" s="573"/>
      <c r="B4563" s="62"/>
      <c r="C4563" s="62"/>
      <c r="D4563" s="62"/>
      <c r="J4563" s="62"/>
      <c r="R4563" s="573"/>
    </row>
    <row r="4564" spans="1:18" s="51" customFormat="1" ht="12.75" hidden="1" customHeight="1">
      <c r="A4564" s="573"/>
      <c r="B4564" s="62"/>
      <c r="C4564" s="62"/>
      <c r="D4564" s="62"/>
      <c r="J4564" s="62"/>
      <c r="R4564" s="573"/>
    </row>
    <row r="4565" spans="1:18" s="51" customFormat="1" ht="12.75" hidden="1" customHeight="1">
      <c r="A4565" s="573"/>
      <c r="B4565" s="62"/>
      <c r="C4565" s="62"/>
      <c r="D4565" s="62"/>
      <c r="J4565" s="62"/>
      <c r="R4565" s="573"/>
    </row>
    <row r="4566" spans="1:18" s="51" customFormat="1" ht="12.75" hidden="1" customHeight="1">
      <c r="A4566" s="573"/>
      <c r="B4566" s="62"/>
      <c r="C4566" s="62"/>
      <c r="D4566" s="62"/>
      <c r="J4566" s="62"/>
      <c r="R4566" s="573"/>
    </row>
    <row r="4567" spans="1:18" s="51" customFormat="1" ht="12.75" hidden="1" customHeight="1">
      <c r="A4567" s="573"/>
      <c r="B4567" s="62"/>
      <c r="C4567" s="62"/>
      <c r="D4567" s="62"/>
      <c r="J4567" s="62"/>
      <c r="R4567" s="573"/>
    </row>
    <row r="4568" spans="1:18" s="51" customFormat="1" ht="12.75" hidden="1" customHeight="1">
      <c r="A4568" s="573"/>
      <c r="B4568" s="62"/>
      <c r="C4568" s="62"/>
      <c r="D4568" s="62"/>
      <c r="J4568" s="62"/>
      <c r="R4568" s="573"/>
    </row>
    <row r="4569" spans="1:18" s="51" customFormat="1" ht="12.75" hidden="1" customHeight="1">
      <c r="A4569" s="573"/>
      <c r="B4569" s="62"/>
      <c r="C4569" s="62"/>
      <c r="D4569" s="62"/>
      <c r="J4569" s="62"/>
      <c r="R4569" s="573"/>
    </row>
    <row r="4570" spans="1:18" s="51" customFormat="1" ht="12.75" hidden="1" customHeight="1">
      <c r="A4570" s="573"/>
      <c r="B4570" s="62"/>
      <c r="C4570" s="62"/>
      <c r="D4570" s="62"/>
      <c r="J4570" s="62"/>
      <c r="R4570" s="573"/>
    </row>
    <row r="4571" spans="1:18" s="51" customFormat="1" ht="12.75" hidden="1" customHeight="1">
      <c r="A4571" s="573"/>
      <c r="B4571" s="62"/>
      <c r="C4571" s="62"/>
      <c r="D4571" s="62"/>
      <c r="J4571" s="62"/>
      <c r="R4571" s="573"/>
    </row>
    <row r="4572" spans="1:18" s="51" customFormat="1" ht="12.75" hidden="1" customHeight="1">
      <c r="A4572" s="573"/>
      <c r="B4572" s="62"/>
      <c r="C4572" s="62"/>
      <c r="D4572" s="62"/>
      <c r="J4572" s="62"/>
      <c r="R4572" s="573"/>
    </row>
    <row r="4573" spans="1:18" s="51" customFormat="1" ht="12.75" hidden="1" customHeight="1">
      <c r="A4573" s="573"/>
      <c r="B4573" s="62"/>
      <c r="C4573" s="62"/>
      <c r="D4573" s="62"/>
      <c r="J4573" s="62"/>
      <c r="R4573" s="573"/>
    </row>
    <row r="4574" spans="1:18" s="51" customFormat="1" ht="12.75" hidden="1" customHeight="1">
      <c r="A4574" s="573"/>
      <c r="B4574" s="62"/>
      <c r="C4574" s="62"/>
      <c r="D4574" s="62"/>
      <c r="J4574" s="62"/>
      <c r="R4574" s="573"/>
    </row>
    <row r="4575" spans="1:18" s="51" customFormat="1" ht="12.75" hidden="1" customHeight="1">
      <c r="A4575" s="573"/>
      <c r="B4575" s="62"/>
      <c r="C4575" s="62"/>
      <c r="D4575" s="62"/>
      <c r="J4575" s="62"/>
      <c r="R4575" s="573"/>
    </row>
    <row r="4576" spans="1:18" s="51" customFormat="1" ht="12.75" hidden="1" customHeight="1">
      <c r="A4576" s="573"/>
      <c r="B4576" s="62"/>
      <c r="C4576" s="62"/>
      <c r="D4576" s="62"/>
      <c r="J4576" s="62"/>
      <c r="R4576" s="573"/>
    </row>
    <row r="4577" spans="1:18" s="51" customFormat="1" ht="12.75" hidden="1" customHeight="1">
      <c r="A4577" s="573"/>
      <c r="B4577" s="62"/>
      <c r="C4577" s="62"/>
      <c r="D4577" s="62"/>
      <c r="J4577" s="62"/>
      <c r="R4577" s="573"/>
    </row>
    <row r="4578" spans="1:18" s="51" customFormat="1" ht="12.75" hidden="1" customHeight="1">
      <c r="A4578" s="573"/>
      <c r="B4578" s="62"/>
      <c r="C4578" s="62"/>
      <c r="D4578" s="62"/>
      <c r="J4578" s="62"/>
      <c r="R4578" s="573"/>
    </row>
    <row r="4579" spans="1:18" s="51" customFormat="1" ht="12.75" hidden="1" customHeight="1">
      <c r="A4579" s="573"/>
      <c r="B4579" s="62"/>
      <c r="C4579" s="62"/>
      <c r="D4579" s="62"/>
      <c r="J4579" s="62"/>
      <c r="R4579" s="573"/>
    </row>
    <row r="4580" spans="1:18" s="51" customFormat="1" ht="12.75" hidden="1" customHeight="1">
      <c r="A4580" s="573"/>
      <c r="B4580" s="62"/>
      <c r="C4580" s="62"/>
      <c r="D4580" s="62"/>
      <c r="J4580" s="62"/>
      <c r="R4580" s="573"/>
    </row>
    <row r="4581" spans="1:18" s="51" customFormat="1" ht="12.75" hidden="1" customHeight="1">
      <c r="A4581" s="573"/>
      <c r="B4581" s="62"/>
      <c r="C4581" s="62"/>
      <c r="D4581" s="62"/>
      <c r="J4581" s="62"/>
      <c r="R4581" s="573"/>
    </row>
    <row r="4582" spans="1:18" s="51" customFormat="1" ht="12.75" hidden="1" customHeight="1">
      <c r="A4582" s="573"/>
      <c r="B4582" s="62"/>
      <c r="C4582" s="62"/>
      <c r="D4582" s="62"/>
      <c r="J4582" s="62"/>
      <c r="R4582" s="573"/>
    </row>
    <row r="4583" spans="1:18" s="51" customFormat="1" ht="12.75" hidden="1" customHeight="1">
      <c r="A4583" s="573"/>
      <c r="B4583" s="62"/>
      <c r="C4583" s="62"/>
      <c r="D4583" s="62"/>
      <c r="J4583" s="62"/>
      <c r="R4583" s="573"/>
    </row>
    <row r="4584" spans="1:18" s="51" customFormat="1" ht="12.75" hidden="1" customHeight="1">
      <c r="A4584" s="573"/>
      <c r="B4584" s="62"/>
      <c r="C4584" s="62"/>
      <c r="D4584" s="62"/>
      <c r="J4584" s="62"/>
      <c r="R4584" s="573"/>
    </row>
    <row r="4585" spans="1:18" s="51" customFormat="1" ht="12.75" hidden="1" customHeight="1">
      <c r="A4585" s="573"/>
      <c r="B4585" s="62"/>
      <c r="C4585" s="62"/>
      <c r="D4585" s="62"/>
      <c r="J4585" s="62"/>
      <c r="R4585" s="573"/>
    </row>
    <row r="4586" spans="1:18" s="51" customFormat="1" ht="12.75" hidden="1" customHeight="1">
      <c r="A4586" s="573"/>
      <c r="B4586" s="62"/>
      <c r="C4586" s="62"/>
      <c r="D4586" s="62"/>
      <c r="J4586" s="62"/>
      <c r="R4586" s="573"/>
    </row>
    <row r="4587" spans="1:18" s="51" customFormat="1" ht="12.75" hidden="1" customHeight="1">
      <c r="A4587" s="573"/>
      <c r="B4587" s="62"/>
      <c r="C4587" s="62"/>
      <c r="D4587" s="62"/>
      <c r="J4587" s="62"/>
      <c r="R4587" s="573"/>
    </row>
    <row r="4588" spans="1:18" s="51" customFormat="1" ht="12.75" hidden="1" customHeight="1">
      <c r="A4588" s="573"/>
      <c r="B4588" s="62"/>
      <c r="C4588" s="62"/>
      <c r="D4588" s="62"/>
      <c r="J4588" s="62"/>
      <c r="R4588" s="573"/>
    </row>
    <row r="4589" spans="1:18" s="51" customFormat="1" ht="12.75" hidden="1" customHeight="1">
      <c r="A4589" s="573"/>
      <c r="B4589" s="62"/>
      <c r="C4589" s="62"/>
      <c r="D4589" s="62"/>
      <c r="J4589" s="62"/>
      <c r="R4589" s="573"/>
    </row>
    <row r="4590" spans="1:18" s="51" customFormat="1" ht="12.75" hidden="1" customHeight="1">
      <c r="A4590" s="573"/>
      <c r="B4590" s="62"/>
      <c r="C4590" s="62"/>
      <c r="D4590" s="62"/>
      <c r="J4590" s="62"/>
      <c r="R4590" s="573"/>
    </row>
    <row r="4591" spans="1:18" s="51" customFormat="1" ht="12.75" hidden="1" customHeight="1">
      <c r="A4591" s="573"/>
      <c r="B4591" s="62"/>
      <c r="C4591" s="62"/>
      <c r="D4591" s="62"/>
      <c r="J4591" s="62"/>
      <c r="R4591" s="573"/>
    </row>
    <row r="4592" spans="1:18" s="51" customFormat="1" ht="12.75" hidden="1" customHeight="1">
      <c r="A4592" s="573"/>
      <c r="B4592" s="62"/>
      <c r="C4592" s="62"/>
      <c r="D4592" s="62"/>
      <c r="J4592" s="62"/>
      <c r="R4592" s="573"/>
    </row>
    <row r="4593" spans="1:18" s="51" customFormat="1" ht="12.75" hidden="1" customHeight="1">
      <c r="A4593" s="573"/>
      <c r="B4593" s="62"/>
      <c r="C4593" s="62"/>
      <c r="D4593" s="62"/>
      <c r="J4593" s="62"/>
      <c r="R4593" s="573"/>
    </row>
    <row r="4594" spans="1:18" s="51" customFormat="1" ht="12.75" hidden="1" customHeight="1">
      <c r="A4594" s="573"/>
      <c r="B4594" s="62"/>
      <c r="C4594" s="62"/>
      <c r="D4594" s="62"/>
      <c r="J4594" s="62"/>
      <c r="R4594" s="573"/>
    </row>
    <row r="4595" spans="1:18" s="51" customFormat="1" ht="12.75" hidden="1" customHeight="1">
      <c r="A4595" s="573"/>
      <c r="B4595" s="62"/>
      <c r="C4595" s="62"/>
      <c r="D4595" s="62"/>
      <c r="J4595" s="62"/>
      <c r="R4595" s="573"/>
    </row>
    <row r="4596" spans="1:18" s="51" customFormat="1" ht="12.75" hidden="1" customHeight="1">
      <c r="A4596" s="573"/>
      <c r="B4596" s="62"/>
      <c r="C4596" s="62"/>
      <c r="D4596" s="62"/>
      <c r="J4596" s="62"/>
      <c r="R4596" s="573"/>
    </row>
    <row r="4597" spans="1:18" s="51" customFormat="1" ht="12.75" hidden="1" customHeight="1">
      <c r="A4597" s="573"/>
      <c r="B4597" s="62"/>
      <c r="C4597" s="62"/>
      <c r="D4597" s="62"/>
      <c r="J4597" s="62"/>
      <c r="R4597" s="573"/>
    </row>
    <row r="4598" spans="1:18" s="51" customFormat="1" ht="12.75" hidden="1" customHeight="1">
      <c r="A4598" s="573"/>
      <c r="B4598" s="62"/>
      <c r="C4598" s="62"/>
      <c r="D4598" s="62"/>
      <c r="J4598" s="62"/>
      <c r="R4598" s="573"/>
    </row>
    <row r="4599" spans="1:18" s="51" customFormat="1" ht="12.75" hidden="1" customHeight="1">
      <c r="A4599" s="573"/>
      <c r="B4599" s="62"/>
      <c r="C4599" s="62"/>
      <c r="D4599" s="62"/>
      <c r="J4599" s="62"/>
      <c r="R4599" s="573"/>
    </row>
    <row r="4600" spans="1:18" s="51" customFormat="1" ht="12.75" hidden="1" customHeight="1">
      <c r="A4600" s="573"/>
      <c r="B4600" s="62"/>
      <c r="C4600" s="62"/>
      <c r="D4600" s="62"/>
      <c r="J4600" s="62"/>
      <c r="R4600" s="573"/>
    </row>
    <row r="4601" spans="1:18" s="51" customFormat="1" ht="12.75" hidden="1" customHeight="1">
      <c r="A4601" s="573"/>
      <c r="B4601" s="62"/>
      <c r="C4601" s="62"/>
      <c r="D4601" s="62"/>
      <c r="J4601" s="62"/>
      <c r="R4601" s="573"/>
    </row>
    <row r="4602" spans="1:18" s="51" customFormat="1" ht="12.75" hidden="1" customHeight="1">
      <c r="A4602" s="573"/>
      <c r="B4602" s="62"/>
      <c r="C4602" s="62"/>
      <c r="D4602" s="62"/>
      <c r="J4602" s="62"/>
      <c r="R4602" s="573"/>
    </row>
    <row r="4603" spans="1:18" s="51" customFormat="1" ht="12.75" hidden="1" customHeight="1">
      <c r="A4603" s="573"/>
      <c r="B4603" s="62"/>
      <c r="C4603" s="62"/>
      <c r="D4603" s="62"/>
      <c r="J4603" s="62"/>
      <c r="R4603" s="573"/>
    </row>
    <row r="4604" spans="1:18" s="51" customFormat="1" ht="12.75" hidden="1" customHeight="1">
      <c r="A4604" s="573"/>
      <c r="B4604" s="62"/>
      <c r="C4604" s="62"/>
      <c r="D4604" s="62"/>
      <c r="J4604" s="62"/>
      <c r="R4604" s="573"/>
    </row>
    <row r="4605" spans="1:18" s="51" customFormat="1" ht="12.75" hidden="1" customHeight="1">
      <c r="A4605" s="573"/>
      <c r="B4605" s="62"/>
      <c r="C4605" s="62"/>
      <c r="D4605" s="62"/>
      <c r="J4605" s="62"/>
      <c r="R4605" s="573"/>
    </row>
    <row r="4606" spans="1:18" s="51" customFormat="1" ht="12.75" hidden="1" customHeight="1">
      <c r="A4606" s="573"/>
      <c r="B4606" s="62"/>
      <c r="C4606" s="62"/>
      <c r="D4606" s="62"/>
      <c r="J4606" s="62"/>
      <c r="R4606" s="573"/>
    </row>
    <row r="4607" spans="1:18" s="51" customFormat="1" ht="12.75" hidden="1" customHeight="1">
      <c r="A4607" s="573"/>
      <c r="B4607" s="62"/>
      <c r="C4607" s="62"/>
      <c r="D4607" s="62"/>
      <c r="J4607" s="62"/>
      <c r="R4607" s="573"/>
    </row>
    <row r="4608" spans="1:18" s="51" customFormat="1" ht="12.75" hidden="1" customHeight="1">
      <c r="A4608" s="573"/>
      <c r="B4608" s="62"/>
      <c r="C4608" s="62"/>
      <c r="D4608" s="62"/>
      <c r="J4608" s="62"/>
      <c r="R4608" s="573"/>
    </row>
    <row r="4609" spans="1:18" s="51" customFormat="1" ht="12.75" hidden="1" customHeight="1">
      <c r="A4609" s="573"/>
      <c r="B4609" s="62"/>
      <c r="C4609" s="62"/>
      <c r="D4609" s="62"/>
      <c r="J4609" s="62"/>
      <c r="R4609" s="573"/>
    </row>
    <row r="4610" spans="1:18" s="51" customFormat="1" ht="12.75" hidden="1" customHeight="1">
      <c r="A4610" s="573"/>
      <c r="B4610" s="62"/>
      <c r="C4610" s="62"/>
      <c r="D4610" s="62"/>
      <c r="J4610" s="62"/>
      <c r="R4610" s="573"/>
    </row>
    <row r="4611" spans="1:18" s="51" customFormat="1" ht="12.75" hidden="1" customHeight="1">
      <c r="A4611" s="573"/>
      <c r="B4611" s="62"/>
      <c r="C4611" s="62"/>
      <c r="D4611" s="62"/>
      <c r="J4611" s="62"/>
      <c r="R4611" s="573"/>
    </row>
    <row r="4612" spans="1:18" s="51" customFormat="1" ht="12.75" hidden="1" customHeight="1">
      <c r="A4612" s="573"/>
      <c r="B4612" s="62"/>
      <c r="C4612" s="62"/>
      <c r="D4612" s="62"/>
      <c r="J4612" s="62"/>
      <c r="R4612" s="573"/>
    </row>
    <row r="4613" spans="1:18" s="51" customFormat="1" ht="12.75" hidden="1" customHeight="1">
      <c r="A4613" s="573"/>
      <c r="B4613" s="62"/>
      <c r="C4613" s="62"/>
      <c r="D4613" s="62"/>
      <c r="J4613" s="62"/>
      <c r="R4613" s="573"/>
    </row>
    <row r="4614" spans="1:18" s="51" customFormat="1" ht="12.75" hidden="1" customHeight="1">
      <c r="A4614" s="573"/>
      <c r="B4614" s="62"/>
      <c r="C4614" s="62"/>
      <c r="D4614" s="62"/>
      <c r="J4614" s="62"/>
      <c r="R4614" s="573"/>
    </row>
    <row r="4615" spans="1:18" s="51" customFormat="1" ht="12.75" hidden="1" customHeight="1">
      <c r="A4615" s="573"/>
      <c r="B4615" s="62"/>
      <c r="C4615" s="62"/>
      <c r="D4615" s="62"/>
      <c r="J4615" s="62"/>
      <c r="R4615" s="573"/>
    </row>
    <row r="4616" spans="1:18" s="51" customFormat="1" ht="12.75" hidden="1" customHeight="1">
      <c r="A4616" s="573"/>
      <c r="B4616" s="62"/>
      <c r="C4616" s="62"/>
      <c r="D4616" s="62"/>
      <c r="J4616" s="62"/>
      <c r="R4616" s="573"/>
    </row>
    <row r="4617" spans="1:18" s="51" customFormat="1" ht="12.75" hidden="1" customHeight="1">
      <c r="A4617" s="573"/>
      <c r="B4617" s="62"/>
      <c r="C4617" s="62"/>
      <c r="D4617" s="62"/>
      <c r="J4617" s="62"/>
      <c r="R4617" s="573"/>
    </row>
    <row r="4618" spans="1:18" s="51" customFormat="1" ht="12.75" hidden="1" customHeight="1">
      <c r="A4618" s="573"/>
      <c r="B4618" s="62"/>
      <c r="C4618" s="62"/>
      <c r="D4618" s="62"/>
      <c r="J4618" s="62"/>
      <c r="R4618" s="573"/>
    </row>
    <row r="4619" spans="1:18" s="51" customFormat="1" ht="12.75" hidden="1" customHeight="1">
      <c r="A4619" s="573"/>
      <c r="B4619" s="62"/>
      <c r="C4619" s="62"/>
      <c r="D4619" s="62"/>
      <c r="J4619" s="62"/>
      <c r="R4619" s="573"/>
    </row>
    <row r="4620" spans="1:18" s="51" customFormat="1" ht="12.75" hidden="1" customHeight="1">
      <c r="A4620" s="573"/>
      <c r="B4620" s="62"/>
      <c r="C4620" s="62"/>
      <c r="D4620" s="62"/>
      <c r="J4620" s="62"/>
      <c r="R4620" s="573"/>
    </row>
    <row r="4621" spans="1:18" s="51" customFormat="1" ht="12.75" hidden="1" customHeight="1">
      <c r="A4621" s="573"/>
      <c r="B4621" s="62"/>
      <c r="C4621" s="62"/>
      <c r="D4621" s="62"/>
      <c r="J4621" s="62"/>
      <c r="R4621" s="573"/>
    </row>
    <row r="4622" spans="1:18" s="51" customFormat="1" ht="12.75" hidden="1" customHeight="1">
      <c r="A4622" s="573"/>
      <c r="B4622" s="62"/>
      <c r="C4622" s="62"/>
      <c r="D4622" s="62"/>
      <c r="J4622" s="62"/>
      <c r="R4622" s="573"/>
    </row>
    <row r="4623" spans="1:18" s="51" customFormat="1" ht="12.75" hidden="1" customHeight="1">
      <c r="A4623" s="573"/>
      <c r="B4623" s="62"/>
      <c r="C4623" s="62"/>
      <c r="D4623" s="62"/>
      <c r="J4623" s="62"/>
      <c r="R4623" s="573"/>
    </row>
    <row r="4624" spans="1:18" s="51" customFormat="1" ht="12.75" hidden="1" customHeight="1">
      <c r="A4624" s="573"/>
      <c r="B4624" s="62"/>
      <c r="C4624" s="62"/>
      <c r="D4624" s="62"/>
      <c r="J4624" s="62"/>
      <c r="R4624" s="573"/>
    </row>
    <row r="4625" spans="1:18" s="51" customFormat="1" ht="12.75" hidden="1" customHeight="1">
      <c r="A4625" s="573"/>
      <c r="B4625" s="62"/>
      <c r="C4625" s="62"/>
      <c r="D4625" s="62"/>
      <c r="J4625" s="62"/>
      <c r="R4625" s="573"/>
    </row>
    <row r="4626" spans="1:18" s="51" customFormat="1" ht="12.75" hidden="1" customHeight="1">
      <c r="A4626" s="573"/>
      <c r="B4626" s="62"/>
      <c r="C4626" s="62"/>
      <c r="D4626" s="62"/>
      <c r="J4626" s="62"/>
      <c r="R4626" s="573"/>
    </row>
    <row r="4627" spans="1:18" s="51" customFormat="1" ht="12.75" hidden="1" customHeight="1">
      <c r="A4627" s="573"/>
      <c r="B4627" s="62"/>
      <c r="C4627" s="62"/>
      <c r="D4627" s="62"/>
      <c r="J4627" s="62"/>
      <c r="R4627" s="573"/>
    </row>
    <row r="4628" spans="1:18" s="51" customFormat="1" ht="12.75" hidden="1" customHeight="1">
      <c r="A4628" s="573"/>
      <c r="B4628" s="62"/>
      <c r="C4628" s="62"/>
      <c r="D4628" s="62"/>
      <c r="J4628" s="62"/>
      <c r="R4628" s="573"/>
    </row>
    <row r="4629" spans="1:18" s="51" customFormat="1" ht="12.75" hidden="1" customHeight="1">
      <c r="A4629" s="573"/>
      <c r="B4629" s="62"/>
      <c r="C4629" s="62"/>
      <c r="D4629" s="62"/>
      <c r="J4629" s="62"/>
      <c r="R4629" s="573"/>
    </row>
    <row r="4630" spans="1:18" s="51" customFormat="1" ht="12.75" hidden="1" customHeight="1">
      <c r="A4630" s="573"/>
      <c r="B4630" s="62"/>
      <c r="C4630" s="62"/>
      <c r="D4630" s="62"/>
      <c r="J4630" s="62"/>
      <c r="R4630" s="573"/>
    </row>
    <row r="4631" spans="1:18" s="51" customFormat="1" ht="12.75" hidden="1" customHeight="1">
      <c r="A4631" s="573"/>
      <c r="B4631" s="62"/>
      <c r="C4631" s="62"/>
      <c r="D4631" s="62"/>
      <c r="J4631" s="62"/>
      <c r="R4631" s="573"/>
    </row>
    <row r="4632" spans="1:18" s="51" customFormat="1" ht="12.75" hidden="1" customHeight="1">
      <c r="A4632" s="573"/>
      <c r="B4632" s="62"/>
      <c r="C4632" s="62"/>
      <c r="D4632" s="62"/>
      <c r="J4632" s="62"/>
      <c r="R4632" s="573"/>
    </row>
    <row r="4633" spans="1:18" s="51" customFormat="1" ht="12.75" hidden="1" customHeight="1">
      <c r="A4633" s="573"/>
      <c r="B4633" s="62"/>
      <c r="C4633" s="62"/>
      <c r="D4633" s="62"/>
      <c r="J4633" s="62"/>
      <c r="R4633" s="573"/>
    </row>
    <row r="4634" spans="1:18" s="51" customFormat="1" ht="12.75" hidden="1" customHeight="1">
      <c r="A4634" s="573"/>
      <c r="B4634" s="62"/>
      <c r="C4634" s="62"/>
      <c r="D4634" s="62"/>
      <c r="J4634" s="62"/>
      <c r="R4634" s="573"/>
    </row>
    <row r="4635" spans="1:18" s="51" customFormat="1" ht="12.75" hidden="1" customHeight="1">
      <c r="A4635" s="573"/>
      <c r="B4635" s="62"/>
      <c r="C4635" s="62"/>
      <c r="D4635" s="62"/>
      <c r="J4635" s="62"/>
      <c r="R4635" s="573"/>
    </row>
    <row r="4636" spans="1:18" s="51" customFormat="1" ht="12.75" hidden="1" customHeight="1">
      <c r="A4636" s="573"/>
      <c r="B4636" s="62"/>
      <c r="C4636" s="62"/>
      <c r="D4636" s="62"/>
      <c r="J4636" s="62"/>
      <c r="R4636" s="573"/>
    </row>
    <row r="4637" spans="1:18" s="51" customFormat="1" ht="12.75" hidden="1" customHeight="1">
      <c r="A4637" s="573"/>
      <c r="B4637" s="62"/>
      <c r="C4637" s="62"/>
      <c r="D4637" s="62"/>
      <c r="J4637" s="62"/>
      <c r="R4637" s="573"/>
    </row>
    <row r="4638" spans="1:18" s="51" customFormat="1" ht="12.75" hidden="1" customHeight="1">
      <c r="A4638" s="573"/>
      <c r="B4638" s="62"/>
      <c r="C4638" s="62"/>
      <c r="D4638" s="62"/>
      <c r="J4638" s="62"/>
      <c r="R4638" s="573"/>
    </row>
    <row r="4639" spans="1:18" s="51" customFormat="1" ht="12.75" hidden="1" customHeight="1">
      <c r="A4639" s="573"/>
      <c r="B4639" s="62"/>
      <c r="C4639" s="62"/>
      <c r="D4639" s="62"/>
      <c r="J4639" s="62"/>
      <c r="R4639" s="573"/>
    </row>
    <row r="4640" spans="1:18" s="51" customFormat="1" ht="12.75" hidden="1" customHeight="1">
      <c r="A4640" s="573"/>
      <c r="B4640" s="62"/>
      <c r="C4640" s="62"/>
      <c r="D4640" s="62"/>
      <c r="J4640" s="62"/>
      <c r="R4640" s="573"/>
    </row>
    <row r="4641" spans="1:18" s="51" customFormat="1" ht="12.75" hidden="1" customHeight="1">
      <c r="A4641" s="573"/>
      <c r="B4641" s="62"/>
      <c r="C4641" s="62"/>
      <c r="D4641" s="62"/>
      <c r="J4641" s="62"/>
      <c r="R4641" s="573"/>
    </row>
    <row r="4642" spans="1:18" s="51" customFormat="1" ht="12.75" hidden="1" customHeight="1">
      <c r="A4642" s="573"/>
      <c r="B4642" s="62"/>
      <c r="C4642" s="62"/>
      <c r="D4642" s="62"/>
      <c r="J4642" s="62"/>
      <c r="R4642" s="573"/>
    </row>
    <row r="4643" spans="1:18" s="51" customFormat="1" ht="12.75" hidden="1" customHeight="1">
      <c r="A4643" s="573"/>
      <c r="B4643" s="62"/>
      <c r="C4643" s="62"/>
      <c r="D4643" s="62"/>
      <c r="J4643" s="62"/>
      <c r="R4643" s="573"/>
    </row>
    <row r="4644" spans="1:18" s="51" customFormat="1" ht="12.75" hidden="1" customHeight="1">
      <c r="A4644" s="573"/>
      <c r="B4644" s="62"/>
      <c r="C4644" s="62"/>
      <c r="D4644" s="62"/>
      <c r="J4644" s="62"/>
      <c r="R4644" s="573"/>
    </row>
    <row r="4645" spans="1:18" s="51" customFormat="1" ht="12.75" hidden="1" customHeight="1">
      <c r="A4645" s="573"/>
      <c r="B4645" s="62"/>
      <c r="C4645" s="62"/>
      <c r="D4645" s="62"/>
      <c r="J4645" s="62"/>
      <c r="R4645" s="573"/>
    </row>
    <row r="4646" spans="1:18" s="51" customFormat="1" ht="12.75" hidden="1" customHeight="1">
      <c r="A4646" s="573"/>
      <c r="B4646" s="62"/>
      <c r="C4646" s="62"/>
      <c r="D4646" s="62"/>
      <c r="J4646" s="62"/>
      <c r="R4646" s="573"/>
    </row>
    <row r="4647" spans="1:18" s="51" customFormat="1" ht="12.75" hidden="1" customHeight="1">
      <c r="A4647" s="573"/>
      <c r="B4647" s="62"/>
      <c r="C4647" s="62"/>
      <c r="D4647" s="62"/>
      <c r="J4647" s="62"/>
      <c r="R4647" s="573"/>
    </row>
    <row r="4648" spans="1:18" s="51" customFormat="1" ht="12.75" hidden="1" customHeight="1">
      <c r="A4648" s="573"/>
      <c r="B4648" s="62"/>
      <c r="C4648" s="62"/>
      <c r="D4648" s="62"/>
      <c r="J4648" s="62"/>
      <c r="R4648" s="573"/>
    </row>
    <row r="4649" spans="1:18" s="51" customFormat="1" ht="12.75" hidden="1" customHeight="1">
      <c r="A4649" s="573"/>
      <c r="B4649" s="62"/>
      <c r="C4649" s="62"/>
      <c r="D4649" s="62"/>
      <c r="J4649" s="62"/>
      <c r="R4649" s="573"/>
    </row>
    <row r="4650" spans="1:18" s="51" customFormat="1" ht="12.75" hidden="1" customHeight="1">
      <c r="A4650" s="573"/>
      <c r="B4650" s="62"/>
      <c r="C4650" s="62"/>
      <c r="D4650" s="62"/>
      <c r="J4650" s="62"/>
      <c r="R4650" s="573"/>
    </row>
    <row r="4651" spans="1:18" s="51" customFormat="1" ht="12.75" hidden="1" customHeight="1">
      <c r="A4651" s="573"/>
      <c r="B4651" s="62"/>
      <c r="C4651" s="62"/>
      <c r="D4651" s="62"/>
      <c r="J4651" s="62"/>
      <c r="R4651" s="573"/>
    </row>
    <row r="4652" spans="1:18" s="51" customFormat="1" ht="12.75" hidden="1" customHeight="1">
      <c r="A4652" s="573"/>
      <c r="B4652" s="62"/>
      <c r="C4652" s="62"/>
      <c r="D4652" s="62"/>
      <c r="J4652" s="62"/>
      <c r="R4652" s="573"/>
    </row>
    <row r="4653" spans="1:18" s="51" customFormat="1" ht="12.75" hidden="1" customHeight="1">
      <c r="A4653" s="573"/>
      <c r="B4653" s="62"/>
      <c r="C4653" s="62"/>
      <c r="D4653" s="62"/>
      <c r="J4653" s="62"/>
      <c r="R4653" s="573"/>
    </row>
    <row r="4654" spans="1:18" s="51" customFormat="1" ht="12.75" hidden="1" customHeight="1">
      <c r="A4654" s="573"/>
      <c r="B4654" s="62"/>
      <c r="C4654" s="62"/>
      <c r="D4654" s="62"/>
      <c r="J4654" s="62"/>
      <c r="R4654" s="573"/>
    </row>
    <row r="4655" spans="1:18" s="51" customFormat="1" ht="12.75" hidden="1" customHeight="1">
      <c r="A4655" s="573"/>
      <c r="B4655" s="62"/>
      <c r="C4655" s="62"/>
      <c r="D4655" s="62"/>
      <c r="J4655" s="62"/>
      <c r="R4655" s="573"/>
    </row>
    <row r="4656" spans="1:18" s="51" customFormat="1" ht="12.75" hidden="1" customHeight="1">
      <c r="A4656" s="573"/>
      <c r="B4656" s="62"/>
      <c r="C4656" s="62"/>
      <c r="D4656" s="62"/>
      <c r="J4656" s="62"/>
      <c r="R4656" s="573"/>
    </row>
    <row r="4657" spans="1:18" s="51" customFormat="1" ht="12.75" hidden="1" customHeight="1">
      <c r="A4657" s="573"/>
      <c r="B4657" s="62"/>
      <c r="C4657" s="62"/>
      <c r="D4657" s="62"/>
      <c r="J4657" s="62"/>
      <c r="R4657" s="573"/>
    </row>
    <row r="4658" spans="1:18" s="51" customFormat="1" ht="12.75" hidden="1" customHeight="1">
      <c r="A4658" s="573"/>
      <c r="B4658" s="62"/>
      <c r="C4658" s="62"/>
      <c r="D4658" s="62"/>
      <c r="J4658" s="62"/>
      <c r="R4658" s="573"/>
    </row>
    <row r="4659" spans="1:18" s="51" customFormat="1" ht="12.75" hidden="1" customHeight="1">
      <c r="A4659" s="573"/>
      <c r="B4659" s="62"/>
      <c r="C4659" s="62"/>
      <c r="D4659" s="62"/>
      <c r="J4659" s="62"/>
      <c r="R4659" s="573"/>
    </row>
    <row r="4660" spans="1:18" s="51" customFormat="1" ht="12.75" hidden="1" customHeight="1">
      <c r="A4660" s="573"/>
      <c r="B4660" s="62"/>
      <c r="C4660" s="62"/>
      <c r="D4660" s="62"/>
      <c r="J4660" s="62"/>
      <c r="R4660" s="573"/>
    </row>
    <row r="4661" spans="1:18" s="51" customFormat="1" ht="12.75" hidden="1" customHeight="1">
      <c r="A4661" s="573"/>
      <c r="B4661" s="62"/>
      <c r="C4661" s="62"/>
      <c r="D4661" s="62"/>
      <c r="J4661" s="62"/>
      <c r="R4661" s="573"/>
    </row>
    <row r="4662" spans="1:18" s="51" customFormat="1" ht="12.75" hidden="1" customHeight="1">
      <c r="A4662" s="573"/>
      <c r="B4662" s="62"/>
      <c r="C4662" s="62"/>
      <c r="D4662" s="62"/>
      <c r="J4662" s="62"/>
      <c r="R4662" s="573"/>
    </row>
    <row r="4663" spans="1:18" s="51" customFormat="1" ht="12.75" hidden="1" customHeight="1">
      <c r="A4663" s="573"/>
      <c r="B4663" s="62"/>
      <c r="C4663" s="62"/>
      <c r="D4663" s="62"/>
      <c r="J4663" s="62"/>
      <c r="R4663" s="573"/>
    </row>
    <row r="4664" spans="1:18" s="51" customFormat="1" ht="12.75" hidden="1" customHeight="1">
      <c r="A4664" s="573"/>
      <c r="B4664" s="62"/>
      <c r="C4664" s="62"/>
      <c r="D4664" s="62"/>
      <c r="J4664" s="62"/>
      <c r="R4664" s="573"/>
    </row>
    <row r="4665" spans="1:18" s="51" customFormat="1" ht="12.75" hidden="1" customHeight="1">
      <c r="A4665" s="573"/>
      <c r="B4665" s="62"/>
      <c r="C4665" s="62"/>
      <c r="D4665" s="62"/>
      <c r="J4665" s="62"/>
      <c r="R4665" s="573"/>
    </row>
    <row r="4666" spans="1:18" s="51" customFormat="1" ht="12.75" hidden="1" customHeight="1">
      <c r="A4666" s="573"/>
      <c r="B4666" s="62"/>
      <c r="C4666" s="62"/>
      <c r="D4666" s="62"/>
      <c r="J4666" s="62"/>
      <c r="R4666" s="573"/>
    </row>
    <row r="4667" spans="1:18" s="51" customFormat="1" ht="12.75" hidden="1" customHeight="1">
      <c r="A4667" s="573"/>
      <c r="B4667" s="62"/>
      <c r="C4667" s="62"/>
      <c r="D4667" s="62"/>
      <c r="J4667" s="62"/>
      <c r="R4667" s="573"/>
    </row>
    <row r="4668" spans="1:18" s="51" customFormat="1" ht="12.75" hidden="1" customHeight="1">
      <c r="A4668" s="573"/>
      <c r="B4668" s="62"/>
      <c r="C4668" s="62"/>
      <c r="D4668" s="62"/>
      <c r="J4668" s="62"/>
      <c r="R4668" s="573"/>
    </row>
    <row r="4669" spans="1:18" s="51" customFormat="1" ht="12.75" hidden="1" customHeight="1">
      <c r="A4669" s="573"/>
      <c r="B4669" s="62"/>
      <c r="C4669" s="62"/>
      <c r="D4669" s="62"/>
      <c r="J4669" s="62"/>
      <c r="R4669" s="573"/>
    </row>
    <row r="4670" spans="1:18" s="51" customFormat="1" ht="12.75" hidden="1" customHeight="1">
      <c r="A4670" s="573"/>
      <c r="B4670" s="62"/>
      <c r="C4670" s="62"/>
      <c r="D4670" s="62"/>
      <c r="J4670" s="62"/>
      <c r="R4670" s="573"/>
    </row>
    <row r="4671" spans="1:18" s="51" customFormat="1" ht="12.75" hidden="1" customHeight="1">
      <c r="A4671" s="573"/>
      <c r="B4671" s="62"/>
      <c r="C4671" s="62"/>
      <c r="D4671" s="62"/>
      <c r="J4671" s="62"/>
      <c r="R4671" s="573"/>
    </row>
    <row r="4672" spans="1:18" s="51" customFormat="1" ht="12.75" hidden="1" customHeight="1">
      <c r="A4672" s="573"/>
      <c r="B4672" s="62"/>
      <c r="C4672" s="62"/>
      <c r="D4672" s="62"/>
      <c r="J4672" s="62"/>
      <c r="R4672" s="573"/>
    </row>
    <row r="4673" spans="1:18" s="51" customFormat="1" ht="12.75" hidden="1" customHeight="1">
      <c r="A4673" s="573"/>
      <c r="B4673" s="62"/>
      <c r="C4673" s="62"/>
      <c r="D4673" s="62"/>
      <c r="J4673" s="62"/>
      <c r="R4673" s="573"/>
    </row>
    <row r="4674" spans="1:18" s="51" customFormat="1" ht="12.75" hidden="1" customHeight="1">
      <c r="A4674" s="573"/>
      <c r="B4674" s="62"/>
      <c r="C4674" s="62"/>
      <c r="D4674" s="62"/>
      <c r="J4674" s="62"/>
      <c r="R4674" s="573"/>
    </row>
    <row r="4675" spans="1:18" s="51" customFormat="1" ht="12.75" hidden="1" customHeight="1">
      <c r="A4675" s="573"/>
      <c r="B4675" s="62"/>
      <c r="C4675" s="62"/>
      <c r="D4675" s="62"/>
      <c r="J4675" s="62"/>
      <c r="R4675" s="573"/>
    </row>
    <row r="4676" spans="1:18" s="51" customFormat="1" ht="12.75" hidden="1" customHeight="1">
      <c r="A4676" s="573"/>
      <c r="B4676" s="62"/>
      <c r="C4676" s="62"/>
      <c r="D4676" s="62"/>
      <c r="J4676" s="62"/>
      <c r="R4676" s="573"/>
    </row>
    <row r="4677" spans="1:18" s="51" customFormat="1" ht="12.75" hidden="1" customHeight="1">
      <c r="A4677" s="573"/>
      <c r="B4677" s="62"/>
      <c r="C4677" s="62"/>
      <c r="D4677" s="62"/>
      <c r="J4677" s="62"/>
      <c r="R4677" s="573"/>
    </row>
    <row r="4678" spans="1:18" s="51" customFormat="1" ht="12.75" hidden="1" customHeight="1">
      <c r="A4678" s="573"/>
      <c r="B4678" s="62"/>
      <c r="C4678" s="62"/>
      <c r="D4678" s="62"/>
      <c r="J4678" s="62"/>
      <c r="R4678" s="573"/>
    </row>
    <row r="4679" spans="1:18" s="51" customFormat="1" ht="12.75" hidden="1" customHeight="1">
      <c r="A4679" s="573"/>
      <c r="B4679" s="62"/>
      <c r="C4679" s="62"/>
      <c r="D4679" s="62"/>
      <c r="J4679" s="62"/>
      <c r="R4679" s="573"/>
    </row>
    <row r="4680" spans="1:18" s="51" customFormat="1" ht="12.75" hidden="1" customHeight="1">
      <c r="A4680" s="573"/>
      <c r="B4680" s="62"/>
      <c r="C4680" s="62"/>
      <c r="D4680" s="62"/>
      <c r="J4680" s="62"/>
      <c r="R4680" s="573"/>
    </row>
    <row r="4681" spans="1:18" s="51" customFormat="1" ht="12.75" hidden="1" customHeight="1">
      <c r="A4681" s="573"/>
      <c r="B4681" s="62"/>
      <c r="C4681" s="62"/>
      <c r="D4681" s="62"/>
      <c r="J4681" s="62"/>
      <c r="R4681" s="573"/>
    </row>
    <row r="4682" spans="1:18" s="51" customFormat="1" ht="12.75" hidden="1" customHeight="1">
      <c r="A4682" s="573"/>
      <c r="B4682" s="62"/>
      <c r="C4682" s="62"/>
      <c r="D4682" s="62"/>
      <c r="J4682" s="62"/>
      <c r="R4682" s="573"/>
    </row>
    <row r="4683" spans="1:18" s="51" customFormat="1" ht="12.75" hidden="1" customHeight="1">
      <c r="A4683" s="573"/>
      <c r="B4683" s="62"/>
      <c r="C4683" s="62"/>
      <c r="D4683" s="62"/>
      <c r="J4683" s="62"/>
      <c r="R4683" s="573"/>
    </row>
    <row r="4684" spans="1:18" s="51" customFormat="1" ht="12.75" hidden="1" customHeight="1">
      <c r="A4684" s="573"/>
      <c r="B4684" s="62"/>
      <c r="C4684" s="62"/>
      <c r="D4684" s="62"/>
      <c r="J4684" s="62"/>
      <c r="R4684" s="573"/>
    </row>
    <row r="4685" spans="1:18" s="51" customFormat="1" ht="12.75" hidden="1" customHeight="1">
      <c r="A4685" s="573"/>
      <c r="B4685" s="62"/>
      <c r="C4685" s="62"/>
      <c r="D4685" s="62"/>
      <c r="J4685" s="62"/>
      <c r="R4685" s="573"/>
    </row>
    <row r="4686" spans="1:18" s="51" customFormat="1" ht="12.75" hidden="1" customHeight="1">
      <c r="A4686" s="573"/>
      <c r="B4686" s="62"/>
      <c r="C4686" s="62"/>
      <c r="D4686" s="62"/>
      <c r="J4686" s="62"/>
      <c r="R4686" s="573"/>
    </row>
    <row r="4687" spans="1:18" s="51" customFormat="1" ht="12.75" hidden="1" customHeight="1">
      <c r="A4687" s="573"/>
      <c r="B4687" s="62"/>
      <c r="C4687" s="62"/>
      <c r="D4687" s="62"/>
      <c r="J4687" s="62"/>
      <c r="R4687" s="573"/>
    </row>
    <row r="4688" spans="1:18" s="51" customFormat="1" ht="12.75" hidden="1" customHeight="1">
      <c r="A4688" s="573"/>
      <c r="B4688" s="62"/>
      <c r="C4688" s="62"/>
      <c r="D4688" s="62"/>
      <c r="J4688" s="62"/>
      <c r="R4688" s="573"/>
    </row>
    <row r="4689" spans="1:18" s="51" customFormat="1" ht="12.75" hidden="1" customHeight="1">
      <c r="A4689" s="573"/>
      <c r="B4689" s="62"/>
      <c r="C4689" s="62"/>
      <c r="D4689" s="62"/>
      <c r="J4689" s="62"/>
      <c r="R4689" s="573"/>
    </row>
    <row r="4690" spans="1:18" s="51" customFormat="1" ht="12.75" hidden="1" customHeight="1">
      <c r="A4690" s="573"/>
      <c r="B4690" s="62"/>
      <c r="C4690" s="62"/>
      <c r="D4690" s="62"/>
      <c r="J4690" s="62"/>
      <c r="R4690" s="573"/>
    </row>
    <row r="4691" spans="1:18" s="51" customFormat="1" ht="12.75" hidden="1" customHeight="1">
      <c r="A4691" s="573"/>
      <c r="B4691" s="62"/>
      <c r="C4691" s="62"/>
      <c r="D4691" s="62"/>
      <c r="J4691" s="62"/>
      <c r="R4691" s="573"/>
    </row>
    <row r="4692" spans="1:18" s="51" customFormat="1" ht="12.75" hidden="1" customHeight="1">
      <c r="A4692" s="573"/>
      <c r="B4692" s="62"/>
      <c r="C4692" s="62"/>
      <c r="D4692" s="62"/>
      <c r="J4692" s="62"/>
      <c r="R4692" s="573"/>
    </row>
    <row r="4693" spans="1:18" s="51" customFormat="1" ht="12.75" hidden="1" customHeight="1">
      <c r="A4693" s="573"/>
      <c r="B4693" s="62"/>
      <c r="C4693" s="62"/>
      <c r="D4693" s="62"/>
      <c r="J4693" s="62"/>
      <c r="R4693" s="573"/>
    </row>
    <row r="4694" spans="1:18" s="51" customFormat="1" ht="12.75" hidden="1" customHeight="1">
      <c r="A4694" s="573"/>
      <c r="B4694" s="62"/>
      <c r="C4694" s="62"/>
      <c r="D4694" s="62"/>
      <c r="J4694" s="62"/>
      <c r="R4694" s="573"/>
    </row>
    <row r="4695" spans="1:18" s="51" customFormat="1" ht="12.75" hidden="1" customHeight="1">
      <c r="A4695" s="573"/>
      <c r="B4695" s="62"/>
      <c r="C4695" s="62"/>
      <c r="D4695" s="62"/>
      <c r="J4695" s="62"/>
      <c r="R4695" s="573"/>
    </row>
    <row r="4696" spans="1:18" s="51" customFormat="1" ht="12.75" hidden="1" customHeight="1">
      <c r="A4696" s="573"/>
      <c r="B4696" s="62"/>
      <c r="C4696" s="62"/>
      <c r="D4696" s="62"/>
      <c r="J4696" s="62"/>
      <c r="R4696" s="573"/>
    </row>
    <row r="4697" spans="1:18" s="51" customFormat="1" ht="12.75" hidden="1" customHeight="1">
      <c r="A4697" s="573"/>
      <c r="B4697" s="62"/>
      <c r="C4697" s="62"/>
      <c r="D4697" s="62"/>
      <c r="J4697" s="62"/>
      <c r="R4697" s="573"/>
    </row>
    <row r="4698" spans="1:18" s="51" customFormat="1" ht="12.75" hidden="1" customHeight="1">
      <c r="A4698" s="573"/>
      <c r="B4698" s="62"/>
      <c r="C4698" s="62"/>
      <c r="D4698" s="62"/>
      <c r="J4698" s="62"/>
      <c r="R4698" s="573"/>
    </row>
    <row r="4699" spans="1:18" s="51" customFormat="1" ht="12.75" hidden="1" customHeight="1">
      <c r="A4699" s="573"/>
      <c r="B4699" s="62"/>
      <c r="C4699" s="62"/>
      <c r="D4699" s="62"/>
      <c r="J4699" s="62"/>
      <c r="R4699" s="573"/>
    </row>
    <row r="4700" spans="1:18" s="51" customFormat="1" ht="12.75" hidden="1" customHeight="1">
      <c r="A4700" s="573"/>
      <c r="B4700" s="62"/>
      <c r="C4700" s="62"/>
      <c r="D4700" s="62"/>
      <c r="J4700" s="62"/>
      <c r="R4700" s="573"/>
    </row>
    <row r="4701" spans="1:18" s="51" customFormat="1" ht="12.75" hidden="1" customHeight="1">
      <c r="A4701" s="573"/>
      <c r="B4701" s="62"/>
      <c r="C4701" s="62"/>
      <c r="D4701" s="62"/>
      <c r="J4701" s="62"/>
      <c r="R4701" s="573"/>
    </row>
    <row r="4702" spans="1:18" s="51" customFormat="1" ht="12.75" hidden="1" customHeight="1">
      <c r="A4702" s="573"/>
      <c r="B4702" s="62"/>
      <c r="C4702" s="62"/>
      <c r="D4702" s="62"/>
      <c r="J4702" s="62"/>
      <c r="R4702" s="573"/>
    </row>
    <row r="4703" spans="1:18" s="51" customFormat="1" ht="12.75" hidden="1" customHeight="1">
      <c r="A4703" s="573"/>
      <c r="B4703" s="62"/>
      <c r="C4703" s="62"/>
      <c r="D4703" s="62"/>
      <c r="J4703" s="62"/>
      <c r="R4703" s="573"/>
    </row>
    <row r="4704" spans="1:18" s="51" customFormat="1" ht="12.75" hidden="1" customHeight="1">
      <c r="A4704" s="573"/>
      <c r="B4704" s="62"/>
      <c r="C4704" s="62"/>
      <c r="D4704" s="62"/>
      <c r="J4704" s="62"/>
      <c r="R4704" s="573"/>
    </row>
    <row r="4705" spans="1:18" s="51" customFormat="1" ht="12.75" hidden="1" customHeight="1">
      <c r="A4705" s="573"/>
      <c r="B4705" s="62"/>
      <c r="C4705" s="62"/>
      <c r="D4705" s="62"/>
      <c r="J4705" s="62"/>
      <c r="R4705" s="573"/>
    </row>
    <row r="4706" spans="1:18" s="51" customFormat="1" ht="12.75" hidden="1" customHeight="1">
      <c r="A4706" s="573"/>
      <c r="B4706" s="62"/>
      <c r="C4706" s="62"/>
      <c r="D4706" s="62"/>
      <c r="J4706" s="62"/>
      <c r="R4706" s="573"/>
    </row>
    <row r="4707" spans="1:18" s="51" customFormat="1" ht="12.75" hidden="1" customHeight="1">
      <c r="A4707" s="573"/>
      <c r="B4707" s="62"/>
      <c r="C4707" s="62"/>
      <c r="D4707" s="62"/>
      <c r="J4707" s="62"/>
      <c r="R4707" s="573"/>
    </row>
    <row r="4708" spans="1:18" s="51" customFormat="1" ht="12.75" hidden="1" customHeight="1">
      <c r="A4708" s="573"/>
      <c r="B4708" s="62"/>
      <c r="C4708" s="62"/>
      <c r="D4708" s="62"/>
      <c r="J4708" s="62"/>
      <c r="R4708" s="573"/>
    </row>
    <row r="4709" spans="1:18" s="51" customFormat="1" ht="12.75" hidden="1" customHeight="1">
      <c r="A4709" s="573"/>
      <c r="B4709" s="62"/>
      <c r="C4709" s="62"/>
      <c r="D4709" s="62"/>
      <c r="J4709" s="62"/>
      <c r="R4709" s="573"/>
    </row>
    <row r="4710" spans="1:18" s="51" customFormat="1" ht="12.75" hidden="1" customHeight="1">
      <c r="A4710" s="573"/>
      <c r="B4710" s="62"/>
      <c r="C4710" s="62"/>
      <c r="D4710" s="62"/>
      <c r="J4710" s="62"/>
      <c r="R4710" s="573"/>
    </row>
    <row r="4711" spans="1:18" s="51" customFormat="1" ht="12.75" hidden="1" customHeight="1">
      <c r="A4711" s="573"/>
      <c r="B4711" s="62"/>
      <c r="C4711" s="62"/>
      <c r="D4711" s="62"/>
      <c r="J4711" s="62"/>
      <c r="R4711" s="573"/>
    </row>
    <row r="4712" spans="1:18" s="51" customFormat="1" ht="12.75" hidden="1" customHeight="1">
      <c r="A4712" s="573"/>
      <c r="B4712" s="62"/>
      <c r="C4712" s="62"/>
      <c r="D4712" s="62"/>
      <c r="J4712" s="62"/>
      <c r="R4712" s="573"/>
    </row>
    <row r="4713" spans="1:18" s="51" customFormat="1" ht="12.75" hidden="1" customHeight="1">
      <c r="A4713" s="573"/>
      <c r="B4713" s="62"/>
      <c r="C4713" s="62"/>
      <c r="D4713" s="62"/>
      <c r="J4713" s="62"/>
      <c r="R4713" s="573"/>
    </row>
    <row r="4714" spans="1:18" s="51" customFormat="1" ht="12.75" hidden="1" customHeight="1">
      <c r="A4714" s="573"/>
      <c r="B4714" s="62"/>
      <c r="C4714" s="62"/>
      <c r="D4714" s="62"/>
      <c r="J4714" s="62"/>
      <c r="R4714" s="573"/>
    </row>
    <row r="4715" spans="1:18" s="51" customFormat="1" ht="12.75" hidden="1" customHeight="1">
      <c r="A4715" s="573"/>
      <c r="B4715" s="62"/>
      <c r="C4715" s="62"/>
      <c r="D4715" s="62"/>
      <c r="J4715" s="62"/>
      <c r="R4715" s="573"/>
    </row>
    <row r="4716" spans="1:18" s="51" customFormat="1" ht="12.75" hidden="1" customHeight="1">
      <c r="A4716" s="573"/>
      <c r="B4716" s="62"/>
      <c r="C4716" s="62"/>
      <c r="D4716" s="62"/>
      <c r="J4716" s="62"/>
      <c r="R4716" s="573"/>
    </row>
    <row r="4717" spans="1:18" s="51" customFormat="1" ht="12.75" hidden="1" customHeight="1">
      <c r="A4717" s="573"/>
      <c r="B4717" s="62"/>
      <c r="C4717" s="62"/>
      <c r="D4717" s="62"/>
      <c r="J4717" s="62"/>
      <c r="R4717" s="573"/>
    </row>
    <row r="4718" spans="1:18" s="51" customFormat="1" ht="12.75" hidden="1" customHeight="1">
      <c r="A4718" s="573"/>
      <c r="B4718" s="62"/>
      <c r="C4718" s="62"/>
      <c r="D4718" s="62"/>
      <c r="J4718" s="62"/>
      <c r="R4718" s="573"/>
    </row>
    <row r="4719" spans="1:18" s="51" customFormat="1" ht="12.75" hidden="1" customHeight="1">
      <c r="A4719" s="573"/>
      <c r="B4719" s="62"/>
      <c r="C4719" s="62"/>
      <c r="D4719" s="62"/>
      <c r="J4719" s="62"/>
      <c r="R4719" s="573"/>
    </row>
    <row r="4720" spans="1:18" s="51" customFormat="1" ht="12.75" hidden="1" customHeight="1">
      <c r="A4720" s="573"/>
      <c r="B4720" s="62"/>
      <c r="C4720" s="62"/>
      <c r="D4720" s="62"/>
      <c r="J4720" s="62"/>
      <c r="R4720" s="573"/>
    </row>
    <row r="4721" spans="1:18" s="51" customFormat="1" ht="12.75" hidden="1" customHeight="1">
      <c r="A4721" s="573"/>
      <c r="B4721" s="62"/>
      <c r="C4721" s="62"/>
      <c r="D4721" s="62"/>
      <c r="J4721" s="62"/>
      <c r="R4721" s="573"/>
    </row>
    <row r="4722" spans="1:18" s="51" customFormat="1" ht="12.75" hidden="1" customHeight="1">
      <c r="A4722" s="573"/>
      <c r="B4722" s="62"/>
      <c r="C4722" s="62"/>
      <c r="D4722" s="62"/>
      <c r="J4722" s="62"/>
      <c r="R4722" s="573"/>
    </row>
    <row r="4723" spans="1:18" s="51" customFormat="1" ht="12.75" hidden="1" customHeight="1">
      <c r="A4723" s="573"/>
      <c r="B4723" s="62"/>
      <c r="C4723" s="62"/>
      <c r="D4723" s="62"/>
      <c r="J4723" s="62"/>
      <c r="R4723" s="573"/>
    </row>
    <row r="4724" spans="1:18" s="51" customFormat="1" ht="12.75" hidden="1" customHeight="1">
      <c r="A4724" s="573"/>
      <c r="B4724" s="62"/>
      <c r="C4724" s="62"/>
      <c r="D4724" s="62"/>
      <c r="J4724" s="62"/>
      <c r="R4724" s="573"/>
    </row>
    <row r="4725" spans="1:18" s="51" customFormat="1" ht="12.75" hidden="1" customHeight="1">
      <c r="A4725" s="573"/>
      <c r="B4725" s="62"/>
      <c r="C4725" s="62"/>
      <c r="D4725" s="62"/>
      <c r="J4725" s="62"/>
      <c r="R4725" s="573"/>
    </row>
    <row r="4726" spans="1:18" s="51" customFormat="1" ht="12.75" hidden="1" customHeight="1">
      <c r="A4726" s="573"/>
      <c r="B4726" s="62"/>
      <c r="C4726" s="62"/>
      <c r="D4726" s="62"/>
      <c r="J4726" s="62"/>
      <c r="R4726" s="573"/>
    </row>
    <row r="4727" spans="1:18" s="51" customFormat="1" ht="12.75" hidden="1" customHeight="1">
      <c r="A4727" s="573"/>
      <c r="B4727" s="62"/>
      <c r="C4727" s="62"/>
      <c r="D4727" s="62"/>
      <c r="J4727" s="62"/>
      <c r="R4727" s="573"/>
    </row>
    <row r="4728" spans="1:18" s="51" customFormat="1" ht="12.75" hidden="1" customHeight="1">
      <c r="A4728" s="573"/>
      <c r="B4728" s="62"/>
      <c r="C4728" s="62"/>
      <c r="D4728" s="62"/>
      <c r="J4728" s="62"/>
      <c r="R4728" s="573"/>
    </row>
    <row r="4729" spans="1:18" s="51" customFormat="1" ht="12.75" hidden="1" customHeight="1">
      <c r="A4729" s="573"/>
      <c r="B4729" s="62"/>
      <c r="C4729" s="62"/>
      <c r="D4729" s="62"/>
      <c r="J4729" s="62"/>
      <c r="R4729" s="573"/>
    </row>
    <row r="4730" spans="1:18" s="51" customFormat="1" ht="12.75" hidden="1" customHeight="1">
      <c r="A4730" s="573"/>
      <c r="B4730" s="62"/>
      <c r="C4730" s="62"/>
      <c r="D4730" s="62"/>
      <c r="J4730" s="62"/>
      <c r="R4730" s="573"/>
    </row>
    <row r="4731" spans="1:18" s="51" customFormat="1" ht="12.75" hidden="1" customHeight="1">
      <c r="A4731" s="573"/>
      <c r="B4731" s="62"/>
      <c r="C4731" s="62"/>
      <c r="D4731" s="62"/>
      <c r="J4731" s="62"/>
      <c r="R4731" s="573"/>
    </row>
    <row r="4732" spans="1:18" s="51" customFormat="1" ht="12.75" hidden="1" customHeight="1">
      <c r="A4732" s="573"/>
      <c r="B4732" s="62"/>
      <c r="C4732" s="62"/>
      <c r="D4732" s="62"/>
      <c r="J4732" s="62"/>
      <c r="R4732" s="573"/>
    </row>
    <row r="4733" spans="1:18" s="51" customFormat="1" ht="12.75" hidden="1" customHeight="1">
      <c r="A4733" s="573"/>
      <c r="B4733" s="62"/>
      <c r="C4733" s="62"/>
      <c r="D4733" s="62"/>
      <c r="J4733" s="62"/>
      <c r="R4733" s="573"/>
    </row>
    <row r="4734" spans="1:18" s="51" customFormat="1" ht="12.75" hidden="1" customHeight="1">
      <c r="A4734" s="573"/>
      <c r="B4734" s="62"/>
      <c r="C4734" s="62"/>
      <c r="D4734" s="62"/>
      <c r="J4734" s="62"/>
      <c r="R4734" s="573"/>
    </row>
    <row r="4735" spans="1:18" s="51" customFormat="1" ht="12.75" hidden="1" customHeight="1">
      <c r="A4735" s="573"/>
      <c r="B4735" s="62"/>
      <c r="C4735" s="62"/>
      <c r="D4735" s="62"/>
      <c r="J4735" s="62"/>
      <c r="R4735" s="573"/>
    </row>
    <row r="4736" spans="1:18" s="51" customFormat="1" ht="12.75" hidden="1" customHeight="1">
      <c r="A4736" s="573"/>
      <c r="B4736" s="62"/>
      <c r="C4736" s="62"/>
      <c r="D4736" s="62"/>
      <c r="J4736" s="62"/>
      <c r="R4736" s="573"/>
    </row>
    <row r="4737" spans="1:18" s="51" customFormat="1" ht="12.75" hidden="1" customHeight="1">
      <c r="A4737" s="573"/>
      <c r="B4737" s="62"/>
      <c r="C4737" s="62"/>
      <c r="D4737" s="62"/>
      <c r="J4737" s="62"/>
      <c r="R4737" s="573"/>
    </row>
    <row r="4738" spans="1:18" s="51" customFormat="1" ht="12.75" hidden="1" customHeight="1">
      <c r="A4738" s="573"/>
      <c r="B4738" s="62"/>
      <c r="C4738" s="62"/>
      <c r="D4738" s="62"/>
      <c r="J4738" s="62"/>
      <c r="R4738" s="573"/>
    </row>
    <row r="4739" spans="1:18" s="51" customFormat="1" ht="12.75" hidden="1" customHeight="1">
      <c r="A4739" s="573"/>
      <c r="B4739" s="62"/>
      <c r="C4739" s="62"/>
      <c r="D4739" s="62"/>
      <c r="J4739" s="62"/>
      <c r="R4739" s="573"/>
    </row>
    <row r="4740" spans="1:18" s="51" customFormat="1" ht="12.75" hidden="1" customHeight="1">
      <c r="A4740" s="573"/>
      <c r="B4740" s="62"/>
      <c r="C4740" s="62"/>
      <c r="D4740" s="62"/>
      <c r="J4740" s="62"/>
      <c r="R4740" s="573"/>
    </row>
    <row r="4741" spans="1:18" s="51" customFormat="1" ht="12.75" hidden="1" customHeight="1">
      <c r="A4741" s="573"/>
      <c r="B4741" s="62"/>
      <c r="C4741" s="62"/>
      <c r="D4741" s="62"/>
      <c r="J4741" s="62"/>
      <c r="R4741" s="573"/>
    </row>
    <row r="4742" spans="1:18" s="51" customFormat="1" ht="12.75" hidden="1" customHeight="1">
      <c r="A4742" s="573"/>
      <c r="B4742" s="62"/>
      <c r="C4742" s="62"/>
      <c r="D4742" s="62"/>
      <c r="J4742" s="62"/>
      <c r="R4742" s="573"/>
    </row>
    <row r="4743" spans="1:18" s="51" customFormat="1" ht="12.75" hidden="1" customHeight="1">
      <c r="A4743" s="573"/>
      <c r="B4743" s="62"/>
      <c r="C4743" s="62"/>
      <c r="D4743" s="62"/>
      <c r="J4743" s="62"/>
      <c r="R4743" s="573"/>
    </row>
    <row r="4744" spans="1:18" s="51" customFormat="1" ht="12.75" hidden="1" customHeight="1">
      <c r="A4744" s="573"/>
      <c r="B4744" s="62"/>
      <c r="C4744" s="62"/>
      <c r="D4744" s="62"/>
      <c r="J4744" s="62"/>
      <c r="R4744" s="573"/>
    </row>
    <row r="4745" spans="1:18" s="51" customFormat="1" ht="12.75" hidden="1" customHeight="1">
      <c r="A4745" s="573"/>
      <c r="B4745" s="62"/>
      <c r="C4745" s="62"/>
      <c r="D4745" s="62"/>
      <c r="J4745" s="62"/>
      <c r="R4745" s="573"/>
    </row>
    <row r="4746" spans="1:18" s="51" customFormat="1" ht="12.75" hidden="1" customHeight="1">
      <c r="A4746" s="573"/>
      <c r="B4746" s="62"/>
      <c r="C4746" s="62"/>
      <c r="D4746" s="62"/>
      <c r="J4746" s="62"/>
      <c r="R4746" s="573"/>
    </row>
    <row r="4747" spans="1:18" s="51" customFormat="1" ht="12.75" hidden="1" customHeight="1">
      <c r="A4747" s="573"/>
      <c r="B4747" s="62"/>
      <c r="C4747" s="62"/>
      <c r="D4747" s="62"/>
      <c r="J4747" s="62"/>
      <c r="R4747" s="573"/>
    </row>
    <row r="4748" spans="1:18" s="51" customFormat="1" ht="12.75" hidden="1" customHeight="1">
      <c r="A4748" s="573"/>
      <c r="B4748" s="62"/>
      <c r="C4748" s="62"/>
      <c r="D4748" s="62"/>
      <c r="J4748" s="62"/>
      <c r="R4748" s="573"/>
    </row>
    <row r="4749" spans="1:18" s="51" customFormat="1" ht="12.75" hidden="1" customHeight="1">
      <c r="A4749" s="573"/>
      <c r="B4749" s="62"/>
      <c r="C4749" s="62"/>
      <c r="D4749" s="62"/>
      <c r="J4749" s="62"/>
      <c r="R4749" s="573"/>
    </row>
    <row r="4750" spans="1:18" s="51" customFormat="1" ht="12.75" hidden="1" customHeight="1">
      <c r="A4750" s="573"/>
      <c r="B4750" s="62"/>
      <c r="C4750" s="62"/>
      <c r="D4750" s="62"/>
      <c r="J4750" s="62"/>
      <c r="R4750" s="573"/>
    </row>
    <row r="4751" spans="1:18" s="51" customFormat="1" ht="12.75" hidden="1" customHeight="1">
      <c r="A4751" s="573"/>
      <c r="B4751" s="62"/>
      <c r="C4751" s="62"/>
      <c r="D4751" s="62"/>
      <c r="J4751" s="62"/>
      <c r="R4751" s="573"/>
    </row>
    <row r="4752" spans="1:18" s="51" customFormat="1" ht="12.75" hidden="1" customHeight="1">
      <c r="A4752" s="573"/>
      <c r="B4752" s="62"/>
      <c r="C4752" s="62"/>
      <c r="D4752" s="62"/>
      <c r="J4752" s="62"/>
      <c r="R4752" s="573"/>
    </row>
    <row r="4753" spans="1:18" s="51" customFormat="1" ht="12.75" hidden="1" customHeight="1">
      <c r="A4753" s="573"/>
      <c r="B4753" s="62"/>
      <c r="C4753" s="62"/>
      <c r="D4753" s="62"/>
      <c r="J4753" s="62"/>
      <c r="R4753" s="573"/>
    </row>
    <row r="4754" spans="1:18" s="51" customFormat="1" ht="12.75" hidden="1" customHeight="1">
      <c r="A4754" s="573"/>
      <c r="B4754" s="62"/>
      <c r="C4754" s="62"/>
      <c r="D4754" s="62"/>
      <c r="J4754" s="62"/>
      <c r="R4754" s="573"/>
    </row>
    <row r="4755" spans="1:18" s="51" customFormat="1" ht="12.75" hidden="1" customHeight="1">
      <c r="A4755" s="573"/>
      <c r="B4755" s="62"/>
      <c r="C4755" s="62"/>
      <c r="D4755" s="62"/>
      <c r="J4755" s="62"/>
      <c r="R4755" s="573"/>
    </row>
    <row r="4756" spans="1:18" s="51" customFormat="1" ht="12.75" hidden="1" customHeight="1">
      <c r="A4756" s="573"/>
      <c r="B4756" s="62"/>
      <c r="C4756" s="62"/>
      <c r="D4756" s="62"/>
      <c r="J4756" s="62"/>
      <c r="R4756" s="573"/>
    </row>
    <row r="4757" spans="1:18" s="51" customFormat="1" ht="12.75" hidden="1" customHeight="1">
      <c r="A4757" s="573"/>
      <c r="B4757" s="62"/>
      <c r="C4757" s="62"/>
      <c r="D4757" s="62"/>
      <c r="J4757" s="62"/>
      <c r="R4757" s="573"/>
    </row>
    <row r="4758" spans="1:18" s="51" customFormat="1" ht="12.75" hidden="1" customHeight="1">
      <c r="A4758" s="573"/>
      <c r="B4758" s="62"/>
      <c r="C4758" s="62"/>
      <c r="D4758" s="62"/>
      <c r="J4758" s="62"/>
      <c r="R4758" s="573"/>
    </row>
    <row r="4759" spans="1:18" s="51" customFormat="1" ht="12.75" hidden="1" customHeight="1">
      <c r="A4759" s="573"/>
      <c r="B4759" s="62"/>
      <c r="C4759" s="62"/>
      <c r="D4759" s="62"/>
      <c r="J4759" s="62"/>
      <c r="R4759" s="573"/>
    </row>
    <row r="4760" spans="1:18" s="51" customFormat="1" ht="12.75" hidden="1" customHeight="1">
      <c r="A4760" s="573"/>
      <c r="B4760" s="62"/>
      <c r="C4760" s="62"/>
      <c r="D4760" s="62"/>
      <c r="J4760" s="62"/>
      <c r="R4760" s="573"/>
    </row>
    <row r="4761" spans="1:18" s="51" customFormat="1" ht="12.75" hidden="1" customHeight="1">
      <c r="A4761" s="573"/>
      <c r="B4761" s="62"/>
      <c r="C4761" s="62"/>
      <c r="D4761" s="62"/>
      <c r="J4761" s="62"/>
      <c r="R4761" s="573"/>
    </row>
    <row r="4762" spans="1:18" s="51" customFormat="1" ht="12.75" hidden="1" customHeight="1">
      <c r="A4762" s="573"/>
      <c r="B4762" s="62"/>
      <c r="C4762" s="62"/>
      <c r="D4762" s="62"/>
      <c r="J4762" s="62"/>
      <c r="R4762" s="573"/>
    </row>
    <row r="4763" spans="1:18" s="51" customFormat="1" ht="12.75" hidden="1" customHeight="1">
      <c r="A4763" s="573"/>
      <c r="B4763" s="62"/>
      <c r="C4763" s="62"/>
      <c r="D4763" s="62"/>
      <c r="J4763" s="62"/>
      <c r="R4763" s="573"/>
    </row>
    <row r="4764" spans="1:18" s="51" customFormat="1" ht="12.75" hidden="1" customHeight="1">
      <c r="A4764" s="573"/>
      <c r="B4764" s="62"/>
      <c r="C4764" s="62"/>
      <c r="D4764" s="62"/>
      <c r="J4764" s="62"/>
      <c r="R4764" s="573"/>
    </row>
    <row r="4765" spans="1:18" s="51" customFormat="1" ht="12.75" hidden="1" customHeight="1">
      <c r="A4765" s="573"/>
      <c r="B4765" s="62"/>
      <c r="C4765" s="62"/>
      <c r="D4765" s="62"/>
      <c r="J4765" s="62"/>
      <c r="R4765" s="573"/>
    </row>
    <row r="4766" spans="1:18" s="51" customFormat="1" ht="12.75" hidden="1" customHeight="1">
      <c r="A4766" s="573"/>
      <c r="B4766" s="62"/>
      <c r="C4766" s="62"/>
      <c r="D4766" s="62"/>
      <c r="J4766" s="62"/>
      <c r="R4766" s="573"/>
    </row>
    <row r="4767" spans="1:18" s="51" customFormat="1" ht="12.75" hidden="1" customHeight="1">
      <c r="A4767" s="573"/>
      <c r="B4767" s="62"/>
      <c r="C4767" s="62"/>
      <c r="D4767" s="62"/>
      <c r="J4767" s="62"/>
      <c r="R4767" s="573"/>
    </row>
    <row r="4768" spans="1:18" s="51" customFormat="1" ht="12.75" hidden="1" customHeight="1">
      <c r="A4768" s="573"/>
      <c r="B4768" s="62"/>
      <c r="C4768" s="62"/>
      <c r="D4768" s="62"/>
      <c r="J4768" s="62"/>
      <c r="R4768" s="573"/>
    </row>
    <row r="4769" spans="1:18" s="51" customFormat="1" ht="12.75" hidden="1" customHeight="1">
      <c r="A4769" s="573"/>
      <c r="B4769" s="62"/>
      <c r="C4769" s="62"/>
      <c r="D4769" s="62"/>
      <c r="J4769" s="62"/>
      <c r="R4769" s="573"/>
    </row>
    <row r="4770" spans="1:18" s="51" customFormat="1" ht="12.75" hidden="1" customHeight="1">
      <c r="A4770" s="573"/>
      <c r="B4770" s="62"/>
      <c r="C4770" s="62"/>
      <c r="D4770" s="62"/>
      <c r="J4770" s="62"/>
      <c r="R4770" s="573"/>
    </row>
    <row r="4771" spans="1:18" s="51" customFormat="1" ht="12.75" hidden="1" customHeight="1">
      <c r="A4771" s="573"/>
      <c r="B4771" s="62"/>
      <c r="C4771" s="62"/>
      <c r="D4771" s="62"/>
      <c r="J4771" s="62"/>
      <c r="R4771" s="573"/>
    </row>
    <row r="4772" spans="1:18" s="51" customFormat="1" ht="12.75" hidden="1" customHeight="1">
      <c r="A4772" s="573"/>
      <c r="B4772" s="62"/>
      <c r="C4772" s="62"/>
      <c r="D4772" s="62"/>
      <c r="J4772" s="62"/>
      <c r="R4772" s="573"/>
    </row>
    <row r="4773" spans="1:18" s="51" customFormat="1" ht="12.75" hidden="1" customHeight="1">
      <c r="A4773" s="573"/>
      <c r="B4773" s="62"/>
      <c r="C4773" s="62"/>
      <c r="D4773" s="62"/>
      <c r="J4773" s="62"/>
      <c r="R4773" s="573"/>
    </row>
    <row r="4774" spans="1:18" s="51" customFormat="1" ht="12.75" hidden="1" customHeight="1">
      <c r="A4774" s="573"/>
      <c r="B4774" s="62"/>
      <c r="C4774" s="62"/>
      <c r="D4774" s="62"/>
      <c r="J4774" s="62"/>
      <c r="R4774" s="573"/>
    </row>
    <row r="4775" spans="1:18" s="51" customFormat="1" ht="12.75" hidden="1" customHeight="1">
      <c r="A4775" s="573"/>
      <c r="B4775" s="62"/>
      <c r="C4775" s="62"/>
      <c r="D4775" s="62"/>
      <c r="J4775" s="62"/>
      <c r="R4775" s="573"/>
    </row>
    <row r="4776" spans="1:18" s="51" customFormat="1" ht="12.75" hidden="1" customHeight="1">
      <c r="A4776" s="573"/>
      <c r="B4776" s="62"/>
      <c r="C4776" s="62"/>
      <c r="D4776" s="62"/>
      <c r="J4776" s="62"/>
      <c r="R4776" s="573"/>
    </row>
    <row r="4777" spans="1:18" s="51" customFormat="1" ht="12.75" hidden="1" customHeight="1">
      <c r="A4777" s="573"/>
      <c r="B4777" s="62"/>
      <c r="C4777" s="62"/>
      <c r="D4777" s="62"/>
      <c r="J4777" s="62"/>
      <c r="R4777" s="573"/>
    </row>
    <row r="4778" spans="1:18" s="51" customFormat="1" ht="12.75" hidden="1" customHeight="1">
      <c r="A4778" s="573"/>
      <c r="B4778" s="62"/>
      <c r="C4778" s="62"/>
      <c r="D4778" s="62"/>
      <c r="J4778" s="62"/>
      <c r="R4778" s="573"/>
    </row>
    <row r="4779" spans="1:18" s="51" customFormat="1" ht="12.75" hidden="1" customHeight="1">
      <c r="A4779" s="573"/>
      <c r="B4779" s="62"/>
      <c r="C4779" s="62"/>
      <c r="D4779" s="62"/>
      <c r="J4779" s="62"/>
      <c r="R4779" s="573"/>
    </row>
    <row r="4780" spans="1:18" s="51" customFormat="1" ht="12.75" hidden="1" customHeight="1">
      <c r="A4780" s="573"/>
      <c r="B4780" s="62"/>
      <c r="C4780" s="62"/>
      <c r="D4780" s="62"/>
      <c r="J4780" s="62"/>
      <c r="R4780" s="573"/>
    </row>
    <row r="4781" spans="1:18" s="51" customFormat="1" ht="12.75" hidden="1" customHeight="1">
      <c r="A4781" s="573"/>
      <c r="B4781" s="62"/>
      <c r="C4781" s="62"/>
      <c r="D4781" s="62"/>
      <c r="J4781" s="62"/>
      <c r="R4781" s="573"/>
    </row>
    <row r="4782" spans="1:18" s="51" customFormat="1" ht="12.75" hidden="1" customHeight="1">
      <c r="A4782" s="573"/>
      <c r="B4782" s="62"/>
      <c r="C4782" s="62"/>
      <c r="D4782" s="62"/>
      <c r="J4782" s="62"/>
      <c r="R4782" s="573"/>
    </row>
    <row r="4783" spans="1:18" s="51" customFormat="1" ht="12.75" hidden="1" customHeight="1">
      <c r="A4783" s="573"/>
      <c r="B4783" s="62"/>
      <c r="C4783" s="62"/>
      <c r="D4783" s="62"/>
      <c r="J4783" s="62"/>
      <c r="R4783" s="573"/>
    </row>
    <row r="4784" spans="1:18" s="51" customFormat="1" ht="12.75" hidden="1" customHeight="1">
      <c r="A4784" s="573"/>
      <c r="B4784" s="62"/>
      <c r="C4784" s="62"/>
      <c r="D4784" s="62"/>
      <c r="J4784" s="62"/>
      <c r="R4784" s="573"/>
    </row>
    <row r="4785" spans="1:18" s="51" customFormat="1" ht="12.75" hidden="1" customHeight="1">
      <c r="A4785" s="573"/>
      <c r="B4785" s="62"/>
      <c r="C4785" s="62"/>
      <c r="D4785" s="62"/>
      <c r="J4785" s="62"/>
      <c r="R4785" s="573"/>
    </row>
    <row r="4786" spans="1:18" s="51" customFormat="1" ht="12.75" hidden="1" customHeight="1">
      <c r="A4786" s="573"/>
      <c r="B4786" s="62"/>
      <c r="C4786" s="62"/>
      <c r="D4786" s="62"/>
      <c r="J4786" s="62"/>
      <c r="R4786" s="573"/>
    </row>
    <row r="4787" spans="1:18" s="51" customFormat="1" ht="12.75" hidden="1" customHeight="1">
      <c r="A4787" s="573"/>
      <c r="B4787" s="62"/>
      <c r="C4787" s="62"/>
      <c r="D4787" s="62"/>
      <c r="J4787" s="62"/>
      <c r="R4787" s="573"/>
    </row>
    <row r="4788" spans="1:18" s="51" customFormat="1" ht="12.75" hidden="1" customHeight="1">
      <c r="A4788" s="573"/>
      <c r="B4788" s="62"/>
      <c r="C4788" s="62"/>
      <c r="D4788" s="62"/>
      <c r="J4788" s="62"/>
      <c r="R4788" s="573"/>
    </row>
    <row r="4789" spans="1:18" s="51" customFormat="1" ht="12.75" hidden="1" customHeight="1">
      <c r="A4789" s="573"/>
      <c r="B4789" s="62"/>
      <c r="C4789" s="62"/>
      <c r="D4789" s="62"/>
      <c r="J4789" s="62"/>
      <c r="R4789" s="573"/>
    </row>
    <row r="4790" spans="1:18" s="51" customFormat="1" ht="12.75" hidden="1" customHeight="1">
      <c r="A4790" s="573"/>
      <c r="B4790" s="62"/>
      <c r="C4790" s="62"/>
      <c r="D4790" s="62"/>
      <c r="J4790" s="62"/>
      <c r="R4790" s="573"/>
    </row>
    <row r="4791" spans="1:18" s="51" customFormat="1" ht="12.75" hidden="1" customHeight="1">
      <c r="A4791" s="573"/>
      <c r="B4791" s="62"/>
      <c r="C4791" s="62"/>
      <c r="D4791" s="62"/>
      <c r="J4791" s="62"/>
      <c r="R4791" s="573"/>
    </row>
    <row r="4792" spans="1:18" s="51" customFormat="1" ht="12.75" hidden="1" customHeight="1">
      <c r="A4792" s="573"/>
      <c r="B4792" s="62"/>
      <c r="C4792" s="62"/>
      <c r="D4792" s="62"/>
      <c r="J4792" s="62"/>
      <c r="R4792" s="573"/>
    </row>
    <row r="4793" spans="1:18" s="51" customFormat="1" ht="12.75" hidden="1" customHeight="1">
      <c r="A4793" s="573"/>
      <c r="B4793" s="62"/>
      <c r="C4793" s="62"/>
      <c r="D4793" s="62"/>
      <c r="J4793" s="62"/>
      <c r="R4793" s="573"/>
    </row>
    <row r="4794" spans="1:18" s="51" customFormat="1" ht="12.75" hidden="1" customHeight="1">
      <c r="A4794" s="573"/>
      <c r="B4794" s="62"/>
      <c r="C4794" s="62"/>
      <c r="D4794" s="62"/>
      <c r="J4794" s="62"/>
      <c r="R4794" s="573"/>
    </row>
    <row r="4795" spans="1:18" s="51" customFormat="1" ht="12.75" hidden="1" customHeight="1">
      <c r="A4795" s="573"/>
      <c r="B4795" s="62"/>
      <c r="C4795" s="62"/>
      <c r="D4795" s="62"/>
      <c r="J4795" s="62"/>
      <c r="R4795" s="573"/>
    </row>
    <row r="4796" spans="1:18" s="51" customFormat="1" ht="12.75" hidden="1" customHeight="1">
      <c r="A4796" s="573"/>
      <c r="B4796" s="62"/>
      <c r="C4796" s="62"/>
      <c r="D4796" s="62"/>
      <c r="J4796" s="62"/>
      <c r="R4796" s="573"/>
    </row>
    <row r="4797" spans="1:18" s="51" customFormat="1" ht="12.75" hidden="1" customHeight="1">
      <c r="A4797" s="573"/>
      <c r="B4797" s="62"/>
      <c r="C4797" s="62"/>
      <c r="D4797" s="62"/>
      <c r="J4797" s="62"/>
      <c r="R4797" s="573"/>
    </row>
    <row r="4798" spans="1:18" s="51" customFormat="1" ht="12.75" hidden="1" customHeight="1">
      <c r="A4798" s="573"/>
      <c r="B4798" s="62"/>
      <c r="C4798" s="62"/>
      <c r="D4798" s="62"/>
      <c r="J4798" s="62"/>
      <c r="R4798" s="573"/>
    </row>
    <row r="4799" spans="1:18" s="51" customFormat="1" ht="12.75" hidden="1" customHeight="1">
      <c r="A4799" s="573"/>
      <c r="B4799" s="62"/>
      <c r="C4799" s="62"/>
      <c r="D4799" s="62"/>
      <c r="J4799" s="62"/>
      <c r="R4799" s="573"/>
    </row>
    <row r="4800" spans="1:18" s="51" customFormat="1" ht="12.75" hidden="1" customHeight="1">
      <c r="A4800" s="573"/>
      <c r="B4800" s="62"/>
      <c r="C4800" s="62"/>
      <c r="D4800" s="62"/>
      <c r="J4800" s="62"/>
      <c r="R4800" s="573"/>
    </row>
    <row r="4801" spans="1:18" s="51" customFormat="1" ht="12.75" hidden="1" customHeight="1">
      <c r="A4801" s="573"/>
      <c r="B4801" s="62"/>
      <c r="C4801" s="62"/>
      <c r="D4801" s="62"/>
      <c r="J4801" s="62"/>
      <c r="R4801" s="573"/>
    </row>
    <row r="4802" spans="1:18" s="51" customFormat="1" ht="12.75" hidden="1" customHeight="1">
      <c r="A4802" s="573"/>
      <c r="B4802" s="62"/>
      <c r="C4802" s="62"/>
      <c r="D4802" s="62"/>
      <c r="J4802" s="62"/>
      <c r="R4802" s="573"/>
    </row>
    <row r="4803" spans="1:18" s="51" customFormat="1" ht="12.75" hidden="1" customHeight="1">
      <c r="A4803" s="573"/>
      <c r="B4803" s="62"/>
      <c r="C4803" s="62"/>
      <c r="D4803" s="62"/>
      <c r="J4803" s="62"/>
      <c r="R4803" s="573"/>
    </row>
    <row r="4804" spans="1:18" s="51" customFormat="1" ht="12.75" hidden="1" customHeight="1">
      <c r="A4804" s="573"/>
      <c r="B4804" s="62"/>
      <c r="C4804" s="62"/>
      <c r="D4804" s="62"/>
      <c r="J4804" s="62"/>
      <c r="R4804" s="573"/>
    </row>
    <row r="4805" spans="1:18" s="51" customFormat="1" ht="12.75" hidden="1" customHeight="1">
      <c r="A4805" s="573"/>
      <c r="B4805" s="62"/>
      <c r="C4805" s="62"/>
      <c r="D4805" s="62"/>
      <c r="J4805" s="62"/>
      <c r="R4805" s="573"/>
    </row>
    <row r="4806" spans="1:18" s="51" customFormat="1" ht="12.75" hidden="1" customHeight="1">
      <c r="A4806" s="573"/>
      <c r="B4806" s="62"/>
      <c r="C4806" s="62"/>
      <c r="D4806" s="62"/>
      <c r="J4806" s="62"/>
      <c r="R4806" s="573"/>
    </row>
    <row r="4807" spans="1:18" s="51" customFormat="1" ht="12.75" hidden="1" customHeight="1">
      <c r="A4807" s="573"/>
      <c r="B4807" s="62"/>
      <c r="C4807" s="62"/>
      <c r="D4807" s="62"/>
      <c r="J4807" s="62"/>
      <c r="R4807" s="573"/>
    </row>
    <row r="4808" spans="1:18" s="51" customFormat="1" ht="12.75" hidden="1" customHeight="1">
      <c r="A4808" s="573"/>
      <c r="B4808" s="62"/>
      <c r="C4808" s="62"/>
      <c r="D4808" s="62"/>
      <c r="J4808" s="62"/>
      <c r="R4808" s="573"/>
    </row>
    <row r="4809" spans="1:18" s="51" customFormat="1" ht="12.75" hidden="1" customHeight="1">
      <c r="A4809" s="573"/>
      <c r="B4809" s="62"/>
      <c r="C4809" s="62"/>
      <c r="D4809" s="62"/>
      <c r="J4809" s="62"/>
      <c r="R4809" s="573"/>
    </row>
    <row r="4810" spans="1:18" s="51" customFormat="1" ht="12.75" hidden="1" customHeight="1">
      <c r="A4810" s="573"/>
      <c r="B4810" s="62"/>
      <c r="C4810" s="62"/>
      <c r="D4810" s="62"/>
      <c r="J4810" s="62"/>
      <c r="R4810" s="573"/>
    </row>
    <row r="4811" spans="1:18" s="51" customFormat="1" ht="12.75" hidden="1" customHeight="1">
      <c r="A4811" s="573"/>
      <c r="B4811" s="62"/>
      <c r="C4811" s="62"/>
      <c r="D4811" s="62"/>
      <c r="J4811" s="62"/>
      <c r="R4811" s="573"/>
    </row>
    <row r="4812" spans="1:18" s="51" customFormat="1" ht="12.75" hidden="1" customHeight="1">
      <c r="A4812" s="573"/>
      <c r="B4812" s="62"/>
      <c r="C4812" s="62"/>
      <c r="D4812" s="62"/>
      <c r="J4812" s="62"/>
      <c r="R4812" s="573"/>
    </row>
    <row r="4813" spans="1:18" s="51" customFormat="1" ht="12.75" hidden="1" customHeight="1">
      <c r="A4813" s="573"/>
      <c r="B4813" s="62"/>
      <c r="C4813" s="62"/>
      <c r="D4813" s="62"/>
      <c r="J4813" s="62"/>
      <c r="R4813" s="573"/>
    </row>
    <row r="4814" spans="1:18" s="51" customFormat="1" ht="12.75" hidden="1" customHeight="1">
      <c r="A4814" s="573"/>
      <c r="B4814" s="62"/>
      <c r="C4814" s="62"/>
      <c r="D4814" s="62"/>
      <c r="J4814" s="62"/>
      <c r="R4814" s="573"/>
    </row>
    <row r="4815" spans="1:18" s="51" customFormat="1" ht="12.75" hidden="1" customHeight="1">
      <c r="A4815" s="573"/>
      <c r="B4815" s="62"/>
      <c r="C4815" s="62"/>
      <c r="D4815" s="62"/>
      <c r="J4815" s="62"/>
      <c r="R4815" s="573"/>
    </row>
    <row r="4816" spans="1:18" s="51" customFormat="1" ht="12.75" hidden="1" customHeight="1">
      <c r="A4816" s="573"/>
      <c r="B4816" s="62"/>
      <c r="C4816" s="62"/>
      <c r="D4816" s="62"/>
      <c r="J4816" s="62"/>
      <c r="R4816" s="573"/>
    </row>
    <row r="4817" spans="1:18" s="51" customFormat="1" ht="12.75" hidden="1" customHeight="1">
      <c r="A4817" s="573"/>
      <c r="B4817" s="62"/>
      <c r="C4817" s="62"/>
      <c r="D4817" s="62"/>
      <c r="J4817" s="62"/>
      <c r="R4817" s="573"/>
    </row>
    <row r="4818" spans="1:18" s="51" customFormat="1" ht="12.75" hidden="1" customHeight="1">
      <c r="A4818" s="573"/>
      <c r="B4818" s="62"/>
      <c r="C4818" s="62"/>
      <c r="D4818" s="62"/>
      <c r="J4818" s="62"/>
      <c r="R4818" s="573"/>
    </row>
    <row r="4819" spans="1:18" s="51" customFormat="1" ht="12.75" hidden="1" customHeight="1">
      <c r="A4819" s="573"/>
      <c r="B4819" s="62"/>
      <c r="C4819" s="62"/>
      <c r="D4819" s="62"/>
      <c r="J4819" s="62"/>
      <c r="R4819" s="573"/>
    </row>
    <row r="4820" spans="1:18" s="51" customFormat="1" ht="12.75" hidden="1" customHeight="1">
      <c r="A4820" s="573"/>
      <c r="B4820" s="62"/>
      <c r="C4820" s="62"/>
      <c r="D4820" s="62"/>
      <c r="J4820" s="62"/>
      <c r="R4820" s="573"/>
    </row>
    <row r="4821" spans="1:18" s="51" customFormat="1" ht="12.75" hidden="1" customHeight="1">
      <c r="A4821" s="573"/>
      <c r="B4821" s="62"/>
      <c r="C4821" s="62"/>
      <c r="D4821" s="62"/>
      <c r="J4821" s="62"/>
      <c r="R4821" s="573"/>
    </row>
    <row r="4822" spans="1:18" s="51" customFormat="1" ht="12.75" hidden="1" customHeight="1">
      <c r="A4822" s="573"/>
      <c r="B4822" s="62"/>
      <c r="C4822" s="62"/>
      <c r="D4822" s="62"/>
      <c r="J4822" s="62"/>
      <c r="R4822" s="573"/>
    </row>
    <row r="4823" spans="1:18" s="51" customFormat="1" ht="12.75" hidden="1" customHeight="1">
      <c r="A4823" s="573"/>
      <c r="B4823" s="62"/>
      <c r="C4823" s="62"/>
      <c r="D4823" s="62"/>
      <c r="J4823" s="62"/>
      <c r="R4823" s="573"/>
    </row>
    <row r="4824" spans="1:18" s="51" customFormat="1" ht="12.75" hidden="1" customHeight="1">
      <c r="A4824" s="573"/>
      <c r="B4824" s="62"/>
      <c r="C4824" s="62"/>
      <c r="D4824" s="62"/>
      <c r="J4824" s="62"/>
      <c r="R4824" s="573"/>
    </row>
    <row r="4825" spans="1:18" s="51" customFormat="1" ht="12.75" hidden="1" customHeight="1">
      <c r="A4825" s="573"/>
      <c r="B4825" s="62"/>
      <c r="C4825" s="62"/>
      <c r="D4825" s="62"/>
      <c r="J4825" s="62"/>
      <c r="R4825" s="573"/>
    </row>
    <row r="4826" spans="1:18" s="51" customFormat="1" ht="12.75" hidden="1" customHeight="1">
      <c r="A4826" s="573"/>
      <c r="B4826" s="62"/>
      <c r="C4826" s="62"/>
      <c r="D4826" s="62"/>
      <c r="J4826" s="62"/>
      <c r="R4826" s="573"/>
    </row>
    <row r="4827" spans="1:18" s="51" customFormat="1" ht="12.75" hidden="1" customHeight="1">
      <c r="A4827" s="573"/>
      <c r="B4827" s="62"/>
      <c r="C4827" s="62"/>
      <c r="D4827" s="62"/>
      <c r="J4827" s="62"/>
      <c r="R4827" s="573"/>
    </row>
    <row r="4828" spans="1:18" s="51" customFormat="1" ht="12.75" hidden="1" customHeight="1">
      <c r="A4828" s="573"/>
      <c r="B4828" s="62"/>
      <c r="C4828" s="62"/>
      <c r="D4828" s="62"/>
      <c r="J4828" s="62"/>
      <c r="R4828" s="573"/>
    </row>
    <row r="4829" spans="1:18" s="51" customFormat="1" ht="12.75" hidden="1" customHeight="1">
      <c r="A4829" s="573"/>
      <c r="B4829" s="62"/>
      <c r="C4829" s="62"/>
      <c r="D4829" s="62"/>
      <c r="J4829" s="62"/>
      <c r="R4829" s="573"/>
    </row>
    <row r="4830" spans="1:18" s="51" customFormat="1" ht="12.75" hidden="1" customHeight="1">
      <c r="A4830" s="573"/>
      <c r="B4830" s="62"/>
      <c r="C4830" s="62"/>
      <c r="D4830" s="62"/>
      <c r="J4830" s="62"/>
      <c r="R4830" s="573"/>
    </row>
    <row r="4831" spans="1:18" s="51" customFormat="1" ht="12.75" hidden="1" customHeight="1">
      <c r="A4831" s="573"/>
      <c r="B4831" s="62"/>
      <c r="C4831" s="62"/>
      <c r="D4831" s="62"/>
      <c r="J4831" s="62"/>
      <c r="R4831" s="573"/>
    </row>
    <row r="4832" spans="1:18" s="51" customFormat="1" ht="12.75" hidden="1" customHeight="1">
      <c r="A4832" s="573"/>
      <c r="B4832" s="62"/>
      <c r="C4832" s="62"/>
      <c r="D4832" s="62"/>
      <c r="J4832" s="62"/>
      <c r="R4832" s="573"/>
    </row>
    <row r="4833" spans="1:18" s="51" customFormat="1" ht="12.75" hidden="1" customHeight="1">
      <c r="A4833" s="573"/>
      <c r="B4833" s="62"/>
      <c r="C4833" s="62"/>
      <c r="D4833" s="62"/>
      <c r="J4833" s="62"/>
      <c r="R4833" s="573"/>
    </row>
    <row r="4834" spans="1:18" s="51" customFormat="1" ht="12.75" hidden="1" customHeight="1">
      <c r="A4834" s="573"/>
      <c r="B4834" s="62"/>
      <c r="C4834" s="62"/>
      <c r="D4834" s="62"/>
      <c r="J4834" s="62"/>
      <c r="R4834" s="573"/>
    </row>
    <row r="4835" spans="1:18" s="51" customFormat="1" ht="12.75" hidden="1" customHeight="1">
      <c r="A4835" s="573"/>
      <c r="B4835" s="62"/>
      <c r="C4835" s="62"/>
      <c r="D4835" s="62"/>
      <c r="J4835" s="62"/>
      <c r="R4835" s="573"/>
    </row>
    <row r="4836" spans="1:18" s="51" customFormat="1" ht="12.75" hidden="1" customHeight="1">
      <c r="A4836" s="573"/>
      <c r="B4836" s="62"/>
      <c r="C4836" s="62"/>
      <c r="D4836" s="62"/>
      <c r="J4836" s="62"/>
      <c r="R4836" s="573"/>
    </row>
    <row r="4837" spans="1:18" s="51" customFormat="1" ht="12.75" hidden="1" customHeight="1">
      <c r="A4837" s="573"/>
      <c r="B4837" s="62"/>
      <c r="C4837" s="62"/>
      <c r="D4837" s="62"/>
      <c r="J4837" s="62"/>
      <c r="R4837" s="573"/>
    </row>
    <row r="4838" spans="1:18" s="51" customFormat="1" ht="12.75" hidden="1" customHeight="1">
      <c r="A4838" s="573"/>
      <c r="B4838" s="62"/>
      <c r="C4838" s="62"/>
      <c r="D4838" s="62"/>
      <c r="J4838" s="62"/>
      <c r="R4838" s="573"/>
    </row>
    <row r="4839" spans="1:18" s="51" customFormat="1" ht="12.75" hidden="1" customHeight="1">
      <c r="A4839" s="573"/>
      <c r="B4839" s="62"/>
      <c r="C4839" s="62"/>
      <c r="D4839" s="62"/>
      <c r="J4839" s="62"/>
      <c r="R4839" s="573"/>
    </row>
    <row r="4840" spans="1:18" s="51" customFormat="1" ht="12.75" hidden="1" customHeight="1">
      <c r="A4840" s="573"/>
      <c r="B4840" s="62"/>
      <c r="C4840" s="62"/>
      <c r="D4840" s="62"/>
      <c r="J4840" s="62"/>
      <c r="R4840" s="573"/>
    </row>
    <row r="4841" spans="1:18" s="51" customFormat="1" ht="12.75" hidden="1" customHeight="1">
      <c r="A4841" s="573"/>
      <c r="B4841" s="62"/>
      <c r="C4841" s="62"/>
      <c r="D4841" s="62"/>
      <c r="J4841" s="62"/>
      <c r="R4841" s="573"/>
    </row>
    <row r="4842" spans="1:18" s="51" customFormat="1" ht="12.75" hidden="1" customHeight="1">
      <c r="A4842" s="573"/>
      <c r="B4842" s="62"/>
      <c r="C4842" s="62"/>
      <c r="D4842" s="62"/>
      <c r="J4842" s="62"/>
      <c r="R4842" s="573"/>
    </row>
    <row r="4843" spans="1:18" s="51" customFormat="1" ht="12.75" hidden="1" customHeight="1">
      <c r="A4843" s="573"/>
      <c r="B4843" s="62"/>
      <c r="C4843" s="62"/>
      <c r="D4843" s="62"/>
      <c r="J4843" s="62"/>
      <c r="R4843" s="573"/>
    </row>
    <row r="4844" spans="1:18" s="51" customFormat="1" ht="12.75" hidden="1" customHeight="1">
      <c r="A4844" s="573"/>
      <c r="B4844" s="62"/>
      <c r="C4844" s="62"/>
      <c r="D4844" s="62"/>
      <c r="J4844" s="62"/>
      <c r="R4844" s="573"/>
    </row>
    <row r="4845" spans="1:18" s="51" customFormat="1" ht="12.75" hidden="1" customHeight="1">
      <c r="A4845" s="573"/>
      <c r="B4845" s="62"/>
      <c r="C4845" s="62"/>
      <c r="D4845" s="62"/>
      <c r="J4845" s="62"/>
      <c r="R4845" s="573"/>
    </row>
    <row r="4846" spans="1:18" s="51" customFormat="1" ht="12.75" hidden="1" customHeight="1">
      <c r="A4846" s="573"/>
      <c r="B4846" s="62"/>
      <c r="C4846" s="62"/>
      <c r="D4846" s="62"/>
      <c r="J4846" s="62"/>
      <c r="R4846" s="573"/>
    </row>
    <row r="4847" spans="1:18" s="51" customFormat="1" ht="12.75" hidden="1" customHeight="1">
      <c r="A4847" s="573"/>
      <c r="B4847" s="62"/>
      <c r="C4847" s="62"/>
      <c r="D4847" s="62"/>
      <c r="J4847" s="62"/>
      <c r="R4847" s="573"/>
    </row>
    <row r="4848" spans="1:18" s="51" customFormat="1" ht="12.75" hidden="1" customHeight="1">
      <c r="A4848" s="573"/>
      <c r="B4848" s="62"/>
      <c r="C4848" s="62"/>
      <c r="D4848" s="62"/>
      <c r="J4848" s="62"/>
      <c r="R4848" s="573"/>
    </row>
    <row r="4849" spans="1:18" s="51" customFormat="1" ht="12.75" hidden="1" customHeight="1">
      <c r="A4849" s="573"/>
      <c r="B4849" s="62"/>
      <c r="C4849" s="62"/>
      <c r="D4849" s="62"/>
      <c r="J4849" s="62"/>
      <c r="R4849" s="573"/>
    </row>
    <row r="4850" spans="1:18" s="51" customFormat="1" ht="12.75" hidden="1" customHeight="1">
      <c r="A4850" s="573"/>
      <c r="B4850" s="62"/>
      <c r="C4850" s="62"/>
      <c r="D4850" s="62"/>
      <c r="J4850" s="62"/>
      <c r="R4850" s="573"/>
    </row>
    <row r="4851" spans="1:18" s="51" customFormat="1" ht="12.75" hidden="1" customHeight="1">
      <c r="A4851" s="573"/>
      <c r="B4851" s="62"/>
      <c r="C4851" s="62"/>
      <c r="D4851" s="62"/>
      <c r="J4851" s="62"/>
      <c r="R4851" s="573"/>
    </row>
    <row r="4852" spans="1:18" s="51" customFormat="1" ht="12.75" hidden="1" customHeight="1">
      <c r="A4852" s="573"/>
      <c r="B4852" s="62"/>
      <c r="C4852" s="62"/>
      <c r="D4852" s="62"/>
      <c r="J4852" s="62"/>
      <c r="R4852" s="573"/>
    </row>
    <row r="4853" spans="1:18" s="51" customFormat="1" ht="12.75" hidden="1" customHeight="1">
      <c r="A4853" s="573"/>
      <c r="B4853" s="62"/>
      <c r="C4853" s="62"/>
      <c r="D4853" s="62"/>
      <c r="J4853" s="62"/>
      <c r="R4853" s="573"/>
    </row>
    <row r="4854" spans="1:18" s="51" customFormat="1" ht="12.75" hidden="1" customHeight="1">
      <c r="A4854" s="573"/>
      <c r="B4854" s="62"/>
      <c r="C4854" s="62"/>
      <c r="D4854" s="62"/>
      <c r="J4854" s="62"/>
      <c r="R4854" s="573"/>
    </row>
    <row r="4855" spans="1:18" s="51" customFormat="1" ht="12.75" hidden="1" customHeight="1">
      <c r="A4855" s="573"/>
      <c r="B4855" s="62"/>
      <c r="C4855" s="62"/>
      <c r="D4855" s="62"/>
      <c r="J4855" s="62"/>
      <c r="R4855" s="573"/>
    </row>
    <row r="4856" spans="1:18" s="51" customFormat="1" ht="12.75" hidden="1" customHeight="1">
      <c r="A4856" s="573"/>
      <c r="B4856" s="62"/>
      <c r="C4856" s="62"/>
      <c r="D4856" s="62"/>
      <c r="J4856" s="62"/>
      <c r="R4856" s="573"/>
    </row>
    <row r="4857" spans="1:18" s="51" customFormat="1" ht="12.75" hidden="1" customHeight="1">
      <c r="A4857" s="573"/>
      <c r="B4857" s="62"/>
      <c r="C4857" s="62"/>
      <c r="D4857" s="62"/>
      <c r="J4857" s="62"/>
      <c r="R4857" s="573"/>
    </row>
    <row r="4858" spans="1:18" s="51" customFormat="1" ht="12.75" hidden="1" customHeight="1">
      <c r="A4858" s="573"/>
      <c r="B4858" s="62"/>
      <c r="C4858" s="62"/>
      <c r="D4858" s="62"/>
      <c r="J4858" s="62"/>
      <c r="R4858" s="573"/>
    </row>
    <row r="4859" spans="1:18" s="51" customFormat="1" ht="12.75" hidden="1" customHeight="1">
      <c r="A4859" s="573"/>
      <c r="B4859" s="62"/>
      <c r="C4859" s="62"/>
      <c r="D4859" s="62"/>
      <c r="J4859" s="62"/>
      <c r="R4859" s="573"/>
    </row>
    <row r="4860" spans="1:18" s="51" customFormat="1" ht="12.75" hidden="1" customHeight="1">
      <c r="A4860" s="573"/>
      <c r="B4860" s="62"/>
      <c r="C4860" s="62"/>
      <c r="D4860" s="62"/>
      <c r="J4860" s="62"/>
      <c r="R4860" s="573"/>
    </row>
    <row r="4861" spans="1:18" s="51" customFormat="1" ht="12.75" hidden="1" customHeight="1">
      <c r="A4861" s="573"/>
      <c r="B4861" s="62"/>
      <c r="C4861" s="62"/>
      <c r="D4861" s="62"/>
      <c r="J4861" s="62"/>
      <c r="R4861" s="573"/>
    </row>
    <row r="4862" spans="1:18" s="51" customFormat="1" ht="12.75" hidden="1" customHeight="1">
      <c r="A4862" s="573"/>
      <c r="B4862" s="62"/>
      <c r="C4862" s="62"/>
      <c r="D4862" s="62"/>
      <c r="J4862" s="62"/>
      <c r="R4862" s="573"/>
    </row>
    <row r="4863" spans="1:18" s="51" customFormat="1" ht="12.75" hidden="1" customHeight="1">
      <c r="A4863" s="573"/>
      <c r="B4863" s="62"/>
      <c r="C4863" s="62"/>
      <c r="D4863" s="62"/>
      <c r="J4863" s="62"/>
      <c r="R4863" s="573"/>
    </row>
    <row r="4864" spans="1:18" s="51" customFormat="1" ht="12.75" hidden="1" customHeight="1">
      <c r="A4864" s="573"/>
      <c r="B4864" s="62"/>
      <c r="C4864" s="62"/>
      <c r="D4864" s="62"/>
      <c r="J4864" s="62"/>
      <c r="R4864" s="573"/>
    </row>
    <row r="4865" spans="1:18" s="51" customFormat="1" ht="12.75" hidden="1" customHeight="1">
      <c r="A4865" s="573"/>
      <c r="B4865" s="62"/>
      <c r="C4865" s="62"/>
      <c r="D4865" s="62"/>
      <c r="J4865" s="62"/>
      <c r="R4865" s="573"/>
    </row>
    <row r="4866" spans="1:18" s="51" customFormat="1" ht="12.75" hidden="1" customHeight="1">
      <c r="A4866" s="573"/>
      <c r="B4866" s="62"/>
      <c r="C4866" s="62"/>
      <c r="D4866" s="62"/>
      <c r="J4866" s="62"/>
      <c r="R4866" s="573"/>
    </row>
    <row r="4867" spans="1:18" s="51" customFormat="1" ht="12.75" hidden="1" customHeight="1">
      <c r="A4867" s="573"/>
      <c r="B4867" s="62"/>
      <c r="C4867" s="62"/>
      <c r="D4867" s="62"/>
      <c r="J4867" s="62"/>
      <c r="R4867" s="573"/>
    </row>
    <row r="4868" spans="1:18" s="51" customFormat="1" ht="12.75" hidden="1" customHeight="1">
      <c r="A4868" s="573"/>
      <c r="B4868" s="62"/>
      <c r="C4868" s="62"/>
      <c r="D4868" s="62"/>
      <c r="J4868" s="62"/>
      <c r="R4868" s="573"/>
    </row>
    <row r="4869" spans="1:18" s="51" customFormat="1" ht="12.75" hidden="1" customHeight="1">
      <c r="A4869" s="573"/>
      <c r="B4869" s="62"/>
      <c r="C4869" s="62"/>
      <c r="D4869" s="62"/>
      <c r="J4869" s="62"/>
      <c r="R4869" s="573"/>
    </row>
    <row r="4870" spans="1:18" s="51" customFormat="1" ht="12.75" hidden="1" customHeight="1">
      <c r="A4870" s="573"/>
      <c r="B4870" s="62"/>
      <c r="C4870" s="62"/>
      <c r="D4870" s="62"/>
      <c r="J4870" s="62"/>
      <c r="R4870" s="573"/>
    </row>
    <row r="4871" spans="1:18" s="51" customFormat="1" ht="12.75" hidden="1" customHeight="1">
      <c r="A4871" s="573"/>
      <c r="B4871" s="62"/>
      <c r="C4871" s="62"/>
      <c r="D4871" s="62"/>
      <c r="J4871" s="62"/>
      <c r="R4871" s="573"/>
    </row>
    <row r="4872" spans="1:18" s="51" customFormat="1" ht="12.75" hidden="1" customHeight="1">
      <c r="A4872" s="573"/>
      <c r="B4872" s="62"/>
      <c r="C4872" s="62"/>
      <c r="D4872" s="62"/>
      <c r="J4872" s="62"/>
      <c r="R4872" s="573"/>
    </row>
    <row r="4873" spans="1:18" s="51" customFormat="1" ht="12.75" hidden="1" customHeight="1">
      <c r="A4873" s="573"/>
      <c r="B4873" s="62"/>
      <c r="C4873" s="62"/>
      <c r="D4873" s="62"/>
      <c r="J4873" s="62"/>
      <c r="R4873" s="573"/>
    </row>
    <row r="4874" spans="1:18" s="51" customFormat="1" ht="12.75" hidden="1" customHeight="1">
      <c r="A4874" s="573"/>
      <c r="B4874" s="62"/>
      <c r="C4874" s="62"/>
      <c r="D4874" s="62"/>
      <c r="J4874" s="62"/>
      <c r="R4874" s="573"/>
    </row>
    <row r="4875" spans="1:18" s="51" customFormat="1" ht="12.75" hidden="1" customHeight="1">
      <c r="A4875" s="573"/>
      <c r="B4875" s="62"/>
      <c r="C4875" s="62"/>
      <c r="D4875" s="62"/>
      <c r="J4875" s="62"/>
      <c r="R4875" s="573"/>
    </row>
    <row r="4876" spans="1:18" s="51" customFormat="1" ht="12.75" hidden="1" customHeight="1">
      <c r="A4876" s="573"/>
      <c r="B4876" s="62"/>
      <c r="C4876" s="62"/>
      <c r="D4876" s="62"/>
      <c r="J4876" s="62"/>
      <c r="R4876" s="573"/>
    </row>
    <row r="4877" spans="1:18" s="51" customFormat="1" ht="12.75" hidden="1" customHeight="1">
      <c r="A4877" s="573"/>
      <c r="B4877" s="62"/>
      <c r="C4877" s="62"/>
      <c r="D4877" s="62"/>
      <c r="J4877" s="62"/>
      <c r="R4877" s="573"/>
    </row>
    <row r="4878" spans="1:18" s="51" customFormat="1" ht="12.75" hidden="1" customHeight="1">
      <c r="A4878" s="573"/>
      <c r="B4878" s="62"/>
      <c r="C4878" s="62"/>
      <c r="D4878" s="62"/>
      <c r="J4878" s="62"/>
      <c r="R4878" s="573"/>
    </row>
    <row r="4879" spans="1:18" s="51" customFormat="1" ht="12.75" hidden="1" customHeight="1">
      <c r="A4879" s="573"/>
      <c r="B4879" s="62"/>
      <c r="C4879" s="62"/>
      <c r="D4879" s="62"/>
      <c r="J4879" s="62"/>
      <c r="R4879" s="573"/>
    </row>
    <row r="4880" spans="1:18" s="51" customFormat="1" ht="12.75" hidden="1" customHeight="1">
      <c r="A4880" s="573"/>
      <c r="B4880" s="62"/>
      <c r="C4880" s="62"/>
      <c r="D4880" s="62"/>
      <c r="J4880" s="62"/>
      <c r="R4880" s="573"/>
    </row>
    <row r="4881" spans="1:18" s="51" customFormat="1" ht="12.75" hidden="1" customHeight="1">
      <c r="A4881" s="573"/>
      <c r="B4881" s="62"/>
      <c r="C4881" s="62"/>
      <c r="D4881" s="62"/>
      <c r="J4881" s="62"/>
      <c r="R4881" s="573"/>
    </row>
    <row r="4882" spans="1:18" s="51" customFormat="1" ht="12.75" hidden="1" customHeight="1">
      <c r="A4882" s="573"/>
      <c r="B4882" s="62"/>
      <c r="C4882" s="62"/>
      <c r="D4882" s="62"/>
      <c r="J4882" s="62"/>
      <c r="R4882" s="573"/>
    </row>
    <row r="4883" spans="1:18" s="51" customFormat="1" ht="12.75" hidden="1" customHeight="1">
      <c r="A4883" s="573"/>
      <c r="B4883" s="62"/>
      <c r="C4883" s="62"/>
      <c r="D4883" s="62"/>
      <c r="J4883" s="62"/>
      <c r="R4883" s="573"/>
    </row>
    <row r="4884" spans="1:18" s="51" customFormat="1" ht="12.75" hidden="1" customHeight="1">
      <c r="A4884" s="573"/>
      <c r="B4884" s="62"/>
      <c r="C4884" s="62"/>
      <c r="D4884" s="62"/>
      <c r="J4884" s="62"/>
      <c r="R4884" s="573"/>
    </row>
    <row r="4885" spans="1:18" s="51" customFormat="1" ht="12.75" hidden="1" customHeight="1">
      <c r="A4885" s="573"/>
      <c r="B4885" s="62"/>
      <c r="C4885" s="62"/>
      <c r="D4885" s="62"/>
      <c r="J4885" s="62"/>
      <c r="R4885" s="573"/>
    </row>
    <row r="4886" spans="1:18" s="51" customFormat="1" ht="12.75" hidden="1" customHeight="1">
      <c r="A4886" s="573"/>
      <c r="B4886" s="62"/>
      <c r="C4886" s="62"/>
      <c r="D4886" s="62"/>
      <c r="J4886" s="62"/>
      <c r="R4886" s="573"/>
    </row>
    <row r="4887" spans="1:18" s="51" customFormat="1" ht="12.75" hidden="1" customHeight="1">
      <c r="A4887" s="573"/>
      <c r="B4887" s="62"/>
      <c r="C4887" s="62"/>
      <c r="D4887" s="62"/>
      <c r="J4887" s="62"/>
      <c r="R4887" s="573"/>
    </row>
    <row r="4888" spans="1:18" s="51" customFormat="1" ht="12.75" hidden="1" customHeight="1">
      <c r="A4888" s="573"/>
      <c r="B4888" s="62"/>
      <c r="C4888" s="62"/>
      <c r="D4888" s="62"/>
      <c r="J4888" s="62"/>
      <c r="R4888" s="573"/>
    </row>
    <row r="4889" spans="1:18" s="51" customFormat="1" ht="12.75" hidden="1" customHeight="1">
      <c r="A4889" s="573"/>
      <c r="B4889" s="62"/>
      <c r="C4889" s="62"/>
      <c r="D4889" s="62"/>
      <c r="J4889" s="62"/>
      <c r="R4889" s="573"/>
    </row>
    <row r="4890" spans="1:18" s="51" customFormat="1" ht="12.75" hidden="1" customHeight="1">
      <c r="A4890" s="573"/>
      <c r="B4890" s="62"/>
      <c r="C4890" s="62"/>
      <c r="D4890" s="62"/>
      <c r="J4890" s="62"/>
      <c r="R4890" s="573"/>
    </row>
    <row r="4891" spans="1:18" s="51" customFormat="1" ht="12.75" hidden="1" customHeight="1">
      <c r="A4891" s="573"/>
      <c r="B4891" s="62"/>
      <c r="C4891" s="62"/>
      <c r="D4891" s="62"/>
      <c r="J4891" s="62"/>
      <c r="R4891" s="573"/>
    </row>
    <row r="4892" spans="1:18" s="51" customFormat="1" ht="12.75" hidden="1" customHeight="1">
      <c r="A4892" s="573"/>
      <c r="B4892" s="62"/>
      <c r="C4892" s="62"/>
      <c r="D4892" s="62"/>
      <c r="J4892" s="62"/>
      <c r="R4892" s="573"/>
    </row>
    <row r="4893" spans="1:18" s="51" customFormat="1" ht="12.75" hidden="1" customHeight="1">
      <c r="A4893" s="573"/>
      <c r="B4893" s="62"/>
      <c r="C4893" s="62"/>
      <c r="D4893" s="62"/>
      <c r="J4893" s="62"/>
      <c r="R4893" s="573"/>
    </row>
    <row r="4894" spans="1:18" s="51" customFormat="1" ht="12.75" hidden="1" customHeight="1">
      <c r="A4894" s="573"/>
      <c r="B4894" s="62"/>
      <c r="C4894" s="62"/>
      <c r="D4894" s="62"/>
      <c r="J4894" s="62"/>
      <c r="R4894" s="573"/>
    </row>
    <row r="4895" spans="1:18" s="51" customFormat="1" ht="12.75" hidden="1" customHeight="1">
      <c r="A4895" s="573"/>
      <c r="B4895" s="62"/>
      <c r="C4895" s="62"/>
      <c r="D4895" s="62"/>
      <c r="J4895" s="62"/>
      <c r="R4895" s="573"/>
    </row>
    <row r="4896" spans="1:18" s="51" customFormat="1" ht="12.75" hidden="1" customHeight="1">
      <c r="A4896" s="573"/>
      <c r="B4896" s="62"/>
      <c r="C4896" s="62"/>
      <c r="D4896" s="62"/>
      <c r="J4896" s="62"/>
      <c r="R4896" s="573"/>
    </row>
    <row r="4897" spans="1:18" s="51" customFormat="1" ht="12.75" hidden="1" customHeight="1">
      <c r="A4897" s="573"/>
      <c r="B4897" s="62"/>
      <c r="C4897" s="62"/>
      <c r="D4897" s="62"/>
      <c r="J4897" s="62"/>
      <c r="R4897" s="573"/>
    </row>
    <row r="4898" spans="1:18" s="51" customFormat="1" ht="12.75" hidden="1" customHeight="1">
      <c r="A4898" s="573"/>
      <c r="B4898" s="62"/>
      <c r="C4898" s="62"/>
      <c r="D4898" s="62"/>
      <c r="J4898" s="62"/>
      <c r="R4898" s="573"/>
    </row>
    <row r="4899" spans="1:18" s="51" customFormat="1" ht="12.75" hidden="1" customHeight="1">
      <c r="A4899" s="573"/>
      <c r="B4899" s="62"/>
      <c r="C4899" s="62"/>
      <c r="D4899" s="62"/>
      <c r="J4899" s="62"/>
      <c r="R4899" s="573"/>
    </row>
    <row r="4900" spans="1:18" s="51" customFormat="1" ht="12.75" hidden="1" customHeight="1">
      <c r="A4900" s="573"/>
      <c r="B4900" s="62"/>
      <c r="C4900" s="62"/>
      <c r="D4900" s="62"/>
      <c r="J4900" s="62"/>
      <c r="R4900" s="573"/>
    </row>
    <row r="4901" spans="1:18" s="51" customFormat="1" ht="12.75" hidden="1" customHeight="1">
      <c r="A4901" s="573"/>
      <c r="B4901" s="62"/>
      <c r="C4901" s="62"/>
      <c r="D4901" s="62"/>
      <c r="J4901" s="62"/>
      <c r="R4901" s="573"/>
    </row>
    <row r="4902" spans="1:18" s="51" customFormat="1" ht="12.75" hidden="1" customHeight="1">
      <c r="A4902" s="573"/>
      <c r="B4902" s="62"/>
      <c r="C4902" s="62"/>
      <c r="D4902" s="62"/>
      <c r="J4902" s="62"/>
      <c r="R4902" s="573"/>
    </row>
    <row r="4903" spans="1:18" s="51" customFormat="1" ht="12.75" hidden="1" customHeight="1">
      <c r="A4903" s="573"/>
      <c r="B4903" s="62"/>
      <c r="C4903" s="62"/>
      <c r="D4903" s="62"/>
      <c r="J4903" s="62"/>
      <c r="R4903" s="573"/>
    </row>
    <row r="4904" spans="1:18" s="51" customFormat="1" ht="12.75" hidden="1" customHeight="1">
      <c r="A4904" s="573"/>
      <c r="B4904" s="62"/>
      <c r="C4904" s="62"/>
      <c r="D4904" s="62"/>
      <c r="J4904" s="62"/>
      <c r="R4904" s="573"/>
    </row>
    <row r="4905" spans="1:18" s="51" customFormat="1" ht="12.75" hidden="1" customHeight="1">
      <c r="A4905" s="573"/>
      <c r="B4905" s="62"/>
      <c r="C4905" s="62"/>
      <c r="D4905" s="62"/>
      <c r="J4905" s="62"/>
      <c r="R4905" s="573"/>
    </row>
    <row r="4906" spans="1:18" s="51" customFormat="1" ht="12.75" hidden="1" customHeight="1">
      <c r="A4906" s="573"/>
      <c r="B4906" s="62"/>
      <c r="C4906" s="62"/>
      <c r="D4906" s="62"/>
      <c r="J4906" s="62"/>
      <c r="R4906" s="573"/>
    </row>
    <row r="4907" spans="1:18" s="51" customFormat="1" ht="12.75" hidden="1" customHeight="1">
      <c r="A4907" s="573"/>
      <c r="B4907" s="62"/>
      <c r="C4907" s="62"/>
      <c r="D4907" s="62"/>
      <c r="J4907" s="62"/>
      <c r="R4907" s="573"/>
    </row>
    <row r="4908" spans="1:18" s="51" customFormat="1" ht="12.75" hidden="1" customHeight="1">
      <c r="A4908" s="573"/>
      <c r="B4908" s="62"/>
      <c r="C4908" s="62"/>
      <c r="D4908" s="62"/>
      <c r="J4908" s="62"/>
      <c r="R4908" s="573"/>
    </row>
    <row r="4909" spans="1:18" s="51" customFormat="1" ht="12.75" hidden="1" customHeight="1">
      <c r="A4909" s="573"/>
      <c r="B4909" s="62"/>
      <c r="C4909" s="62"/>
      <c r="D4909" s="62"/>
      <c r="J4909" s="62"/>
      <c r="R4909" s="573"/>
    </row>
    <row r="4910" spans="1:18" s="51" customFormat="1" ht="12.75" hidden="1" customHeight="1">
      <c r="A4910" s="573"/>
      <c r="B4910" s="62"/>
      <c r="C4910" s="62"/>
      <c r="D4910" s="62"/>
      <c r="J4910" s="62"/>
      <c r="R4910" s="573"/>
    </row>
    <row r="4911" spans="1:18" s="51" customFormat="1" ht="12.75" hidden="1" customHeight="1">
      <c r="A4911" s="573"/>
      <c r="B4911" s="62"/>
      <c r="C4911" s="62"/>
      <c r="D4911" s="62"/>
      <c r="J4911" s="62"/>
      <c r="R4911" s="573"/>
    </row>
    <row r="4912" spans="1:18" s="51" customFormat="1" ht="12.75" hidden="1" customHeight="1">
      <c r="A4912" s="573"/>
      <c r="B4912" s="62"/>
      <c r="C4912" s="62"/>
      <c r="D4912" s="62"/>
      <c r="J4912" s="62"/>
      <c r="R4912" s="573"/>
    </row>
    <row r="4913" spans="1:18" s="51" customFormat="1" ht="12.75" hidden="1" customHeight="1">
      <c r="A4913" s="573"/>
      <c r="B4913" s="62"/>
      <c r="C4913" s="62"/>
      <c r="D4913" s="62"/>
      <c r="J4913" s="62"/>
      <c r="R4913" s="573"/>
    </row>
    <row r="4914" spans="1:18" s="51" customFormat="1" ht="12.75" hidden="1" customHeight="1">
      <c r="A4914" s="573"/>
      <c r="B4914" s="62"/>
      <c r="C4914" s="62"/>
      <c r="D4914" s="62"/>
      <c r="J4914" s="62"/>
      <c r="R4914" s="573"/>
    </row>
    <row r="4915" spans="1:18" s="51" customFormat="1" ht="12.75" hidden="1" customHeight="1">
      <c r="A4915" s="573"/>
      <c r="B4915" s="62"/>
      <c r="C4915" s="62"/>
      <c r="D4915" s="62"/>
      <c r="J4915" s="62"/>
      <c r="R4915" s="573"/>
    </row>
    <row r="4916" spans="1:18" s="51" customFormat="1" ht="12.75" hidden="1" customHeight="1">
      <c r="A4916" s="573"/>
      <c r="B4916" s="62"/>
      <c r="C4916" s="62"/>
      <c r="D4916" s="62"/>
      <c r="J4916" s="62"/>
      <c r="R4916" s="573"/>
    </row>
    <row r="4917" spans="1:18" s="51" customFormat="1" ht="12.75" hidden="1" customHeight="1">
      <c r="A4917" s="573"/>
      <c r="B4917" s="62"/>
      <c r="C4917" s="62"/>
      <c r="D4917" s="62"/>
      <c r="J4917" s="62"/>
      <c r="R4917" s="573"/>
    </row>
    <row r="4918" spans="1:18" s="51" customFormat="1" ht="12.75" hidden="1" customHeight="1">
      <c r="A4918" s="573"/>
      <c r="B4918" s="62"/>
      <c r="C4918" s="62"/>
      <c r="D4918" s="62"/>
      <c r="J4918" s="62"/>
      <c r="R4918" s="573"/>
    </row>
    <row r="4919" spans="1:18" s="51" customFormat="1" ht="12.75" hidden="1" customHeight="1">
      <c r="A4919" s="573"/>
      <c r="B4919" s="62"/>
      <c r="C4919" s="62"/>
      <c r="D4919" s="62"/>
      <c r="J4919" s="62"/>
      <c r="R4919" s="573"/>
    </row>
    <row r="4920" spans="1:18" s="51" customFormat="1" ht="12.75" hidden="1" customHeight="1">
      <c r="A4920" s="573"/>
      <c r="B4920" s="62"/>
      <c r="C4920" s="62"/>
      <c r="D4920" s="62"/>
      <c r="J4920" s="62"/>
      <c r="R4920" s="573"/>
    </row>
    <row r="4921" spans="1:18" s="51" customFormat="1" ht="12.75" hidden="1" customHeight="1">
      <c r="A4921" s="573"/>
      <c r="B4921" s="62"/>
      <c r="C4921" s="62"/>
      <c r="D4921" s="62"/>
      <c r="J4921" s="62"/>
      <c r="R4921" s="573"/>
    </row>
    <row r="4922" spans="1:18" s="51" customFormat="1" ht="12.75" hidden="1" customHeight="1">
      <c r="A4922" s="573"/>
      <c r="B4922" s="62"/>
      <c r="C4922" s="62"/>
      <c r="D4922" s="62"/>
      <c r="J4922" s="62"/>
      <c r="R4922" s="573"/>
    </row>
    <row r="4923" spans="1:18" s="51" customFormat="1" ht="12.75" hidden="1" customHeight="1">
      <c r="A4923" s="573"/>
      <c r="B4923" s="62"/>
      <c r="C4923" s="62"/>
      <c r="D4923" s="62"/>
      <c r="J4923" s="62"/>
      <c r="R4923" s="573"/>
    </row>
    <row r="4924" spans="1:18" s="51" customFormat="1" ht="12.75" hidden="1" customHeight="1">
      <c r="A4924" s="573"/>
      <c r="B4924" s="62"/>
      <c r="C4924" s="62"/>
      <c r="D4924" s="62"/>
      <c r="J4924" s="62"/>
      <c r="R4924" s="573"/>
    </row>
    <row r="4925" spans="1:18" s="51" customFormat="1" ht="12.75" hidden="1" customHeight="1">
      <c r="A4925" s="573"/>
      <c r="B4925" s="62"/>
      <c r="C4925" s="62"/>
      <c r="D4925" s="62"/>
      <c r="J4925" s="62"/>
      <c r="R4925" s="573"/>
    </row>
    <row r="4926" spans="1:18" s="51" customFormat="1" ht="12.75" hidden="1" customHeight="1">
      <c r="A4926" s="573"/>
      <c r="B4926" s="62"/>
      <c r="C4926" s="62"/>
      <c r="D4926" s="62"/>
      <c r="J4926" s="62"/>
      <c r="R4926" s="573"/>
    </row>
    <row r="4927" spans="1:18" s="51" customFormat="1" ht="12.75" hidden="1" customHeight="1">
      <c r="A4927" s="573"/>
      <c r="B4927" s="62"/>
      <c r="C4927" s="62"/>
      <c r="D4927" s="62"/>
      <c r="J4927" s="62"/>
      <c r="R4927" s="573"/>
    </row>
    <row r="4928" spans="1:18" s="51" customFormat="1" ht="12.75" hidden="1" customHeight="1">
      <c r="A4928" s="573"/>
      <c r="B4928" s="62"/>
      <c r="C4928" s="62"/>
      <c r="D4928" s="62"/>
      <c r="J4928" s="62"/>
      <c r="R4928" s="573"/>
    </row>
    <row r="4929" spans="1:18" s="51" customFormat="1" ht="12.75" hidden="1" customHeight="1">
      <c r="A4929" s="573"/>
      <c r="B4929" s="62"/>
      <c r="C4929" s="62"/>
      <c r="D4929" s="62"/>
      <c r="J4929" s="62"/>
      <c r="R4929" s="573"/>
    </row>
    <row r="4930" spans="1:18" s="51" customFormat="1" ht="12.75" hidden="1" customHeight="1">
      <c r="A4930" s="573"/>
      <c r="B4930" s="62"/>
      <c r="C4930" s="62"/>
      <c r="D4930" s="62"/>
      <c r="J4930" s="62"/>
      <c r="R4930" s="573"/>
    </row>
    <row r="4931" spans="1:18" s="51" customFormat="1" ht="12.75" hidden="1" customHeight="1">
      <c r="A4931" s="573"/>
      <c r="B4931" s="62"/>
      <c r="C4931" s="62"/>
      <c r="D4931" s="62"/>
      <c r="J4931" s="62"/>
      <c r="R4931" s="573"/>
    </row>
    <row r="4932" spans="1:18" s="51" customFormat="1" ht="12.75" hidden="1" customHeight="1">
      <c r="A4932" s="573"/>
      <c r="B4932" s="62"/>
      <c r="C4932" s="62"/>
      <c r="D4932" s="62"/>
      <c r="J4932" s="62"/>
      <c r="R4932" s="573"/>
    </row>
    <row r="4933" spans="1:18" s="51" customFormat="1" ht="12.75" hidden="1" customHeight="1">
      <c r="A4933" s="573"/>
      <c r="B4933" s="62"/>
      <c r="C4933" s="62"/>
      <c r="D4933" s="62"/>
      <c r="J4933" s="62"/>
      <c r="R4933" s="573"/>
    </row>
    <row r="4934" spans="1:18" s="51" customFormat="1" ht="12.75" hidden="1" customHeight="1">
      <c r="A4934" s="573"/>
      <c r="B4934" s="62"/>
      <c r="C4934" s="62"/>
      <c r="D4934" s="62"/>
      <c r="J4934" s="62"/>
      <c r="R4934" s="573"/>
    </row>
    <row r="4935" spans="1:18" s="51" customFormat="1" ht="12.75" hidden="1" customHeight="1">
      <c r="A4935" s="573"/>
      <c r="B4935" s="62"/>
      <c r="C4935" s="62"/>
      <c r="D4935" s="62"/>
      <c r="J4935" s="62"/>
      <c r="R4935" s="573"/>
    </row>
    <row r="4936" spans="1:18" s="51" customFormat="1" ht="12.75" hidden="1" customHeight="1">
      <c r="A4936" s="573"/>
      <c r="B4936" s="62"/>
      <c r="C4936" s="62"/>
      <c r="D4936" s="62"/>
      <c r="J4936" s="62"/>
      <c r="R4936" s="573"/>
    </row>
    <row r="4937" spans="1:18" s="51" customFormat="1" ht="12.75" hidden="1" customHeight="1">
      <c r="A4937" s="573"/>
      <c r="B4937" s="62"/>
      <c r="C4937" s="62"/>
      <c r="D4937" s="62"/>
      <c r="J4937" s="62"/>
      <c r="R4937" s="573"/>
    </row>
    <row r="4938" spans="1:18" s="51" customFormat="1" ht="12.75" hidden="1" customHeight="1">
      <c r="A4938" s="573"/>
      <c r="B4938" s="62"/>
      <c r="C4938" s="62"/>
      <c r="D4938" s="62"/>
      <c r="J4938" s="62"/>
      <c r="R4938" s="573"/>
    </row>
    <row r="4939" spans="1:18" s="51" customFormat="1" ht="12.75" hidden="1" customHeight="1">
      <c r="A4939" s="573"/>
      <c r="B4939" s="62"/>
      <c r="C4939" s="62"/>
      <c r="D4939" s="62"/>
      <c r="J4939" s="62"/>
      <c r="R4939" s="573"/>
    </row>
    <row r="4940" spans="1:18" s="51" customFormat="1" ht="12.75" hidden="1" customHeight="1">
      <c r="A4940" s="573"/>
      <c r="B4940" s="62"/>
      <c r="C4940" s="62"/>
      <c r="D4940" s="62"/>
      <c r="J4940" s="62"/>
      <c r="R4940" s="573"/>
    </row>
    <row r="4941" spans="1:18" s="51" customFormat="1" ht="12.75" hidden="1" customHeight="1">
      <c r="A4941" s="573"/>
      <c r="B4941" s="62"/>
      <c r="C4941" s="62"/>
      <c r="D4941" s="62"/>
      <c r="J4941" s="62"/>
      <c r="R4941" s="573"/>
    </row>
    <row r="4942" spans="1:18" s="51" customFormat="1" ht="12.75" hidden="1" customHeight="1">
      <c r="A4942" s="573"/>
      <c r="B4942" s="62"/>
      <c r="C4942" s="62"/>
      <c r="D4942" s="62"/>
      <c r="J4942" s="62"/>
      <c r="R4942" s="573"/>
    </row>
    <row r="4943" spans="1:18" s="51" customFormat="1" ht="12.75" hidden="1" customHeight="1">
      <c r="A4943" s="573"/>
      <c r="B4943" s="62"/>
      <c r="C4943" s="62"/>
      <c r="D4943" s="62"/>
      <c r="J4943" s="62"/>
      <c r="R4943" s="573"/>
    </row>
    <row r="4944" spans="1:18" s="51" customFormat="1" ht="12.75" hidden="1" customHeight="1">
      <c r="A4944" s="573"/>
      <c r="B4944" s="62"/>
      <c r="C4944" s="62"/>
      <c r="D4944" s="62"/>
      <c r="J4944" s="62"/>
      <c r="R4944" s="573"/>
    </row>
    <row r="4945" spans="1:18" s="51" customFormat="1" ht="12.75" hidden="1" customHeight="1">
      <c r="A4945" s="573"/>
      <c r="B4945" s="62"/>
      <c r="C4945" s="62"/>
      <c r="D4945" s="62"/>
      <c r="J4945" s="62"/>
      <c r="R4945" s="573"/>
    </row>
    <row r="4946" spans="1:18" s="51" customFormat="1" ht="12.75" hidden="1" customHeight="1">
      <c r="A4946" s="573"/>
      <c r="B4946" s="62"/>
      <c r="C4946" s="62"/>
      <c r="D4946" s="62"/>
      <c r="J4946" s="62"/>
      <c r="R4946" s="573"/>
    </row>
    <row r="4947" spans="1:18" s="51" customFormat="1" ht="12.75" hidden="1" customHeight="1">
      <c r="A4947" s="573"/>
      <c r="B4947" s="62"/>
      <c r="C4947" s="62"/>
      <c r="D4947" s="62"/>
      <c r="J4947" s="62"/>
      <c r="R4947" s="573"/>
    </row>
    <row r="4948" spans="1:18" s="51" customFormat="1" ht="12.75" hidden="1" customHeight="1">
      <c r="A4948" s="573"/>
      <c r="B4948" s="62"/>
      <c r="C4948" s="62"/>
      <c r="D4948" s="62"/>
      <c r="J4948" s="62"/>
      <c r="R4948" s="573"/>
    </row>
    <row r="4949" spans="1:18" s="51" customFormat="1" ht="12.75" hidden="1" customHeight="1">
      <c r="A4949" s="573"/>
      <c r="B4949" s="62"/>
      <c r="C4949" s="62"/>
      <c r="D4949" s="62"/>
      <c r="J4949" s="62"/>
      <c r="R4949" s="573"/>
    </row>
    <row r="4950" spans="1:18" s="51" customFormat="1" ht="12.75" hidden="1" customHeight="1">
      <c r="A4950" s="573"/>
      <c r="B4950" s="62"/>
      <c r="C4950" s="62"/>
      <c r="D4950" s="62"/>
      <c r="J4950" s="62"/>
      <c r="R4950" s="573"/>
    </row>
    <row r="4951" spans="1:18" s="51" customFormat="1" ht="12.75" hidden="1" customHeight="1">
      <c r="A4951" s="573"/>
      <c r="B4951" s="62"/>
      <c r="C4951" s="62"/>
      <c r="D4951" s="62"/>
      <c r="J4951" s="62"/>
      <c r="R4951" s="573"/>
    </row>
    <row r="4952" spans="1:18" s="51" customFormat="1" ht="12.75" hidden="1" customHeight="1">
      <c r="A4952" s="573"/>
      <c r="B4952" s="62"/>
      <c r="C4952" s="62"/>
      <c r="D4952" s="62"/>
      <c r="J4952" s="62"/>
      <c r="R4952" s="573"/>
    </row>
    <row r="4953" spans="1:18" s="51" customFormat="1" ht="12.75" hidden="1" customHeight="1">
      <c r="A4953" s="573"/>
      <c r="B4953" s="62"/>
      <c r="C4953" s="62"/>
      <c r="D4953" s="62"/>
      <c r="J4953" s="62"/>
      <c r="R4953" s="573"/>
    </row>
    <row r="4954" spans="1:18" s="51" customFormat="1" ht="12.75" hidden="1" customHeight="1">
      <c r="A4954" s="573"/>
      <c r="B4954" s="62"/>
      <c r="C4954" s="62"/>
      <c r="D4954" s="62"/>
      <c r="J4954" s="62"/>
      <c r="R4954" s="573"/>
    </row>
    <row r="4955" spans="1:18" s="51" customFormat="1" ht="12.75" hidden="1" customHeight="1">
      <c r="A4955" s="573"/>
      <c r="B4955" s="62"/>
      <c r="C4955" s="62"/>
      <c r="D4955" s="62"/>
      <c r="J4955" s="62"/>
      <c r="R4955" s="573"/>
    </row>
    <row r="4956" spans="1:18" s="51" customFormat="1" ht="12.75" hidden="1" customHeight="1">
      <c r="A4956" s="573"/>
      <c r="B4956" s="62"/>
      <c r="C4956" s="62"/>
      <c r="D4956" s="62"/>
      <c r="J4956" s="62"/>
      <c r="R4956" s="573"/>
    </row>
    <row r="4957" spans="1:18" s="51" customFormat="1" ht="12.75" hidden="1" customHeight="1">
      <c r="A4957" s="573"/>
      <c r="B4957" s="62"/>
      <c r="C4957" s="62"/>
      <c r="D4957" s="62"/>
      <c r="J4957" s="62"/>
      <c r="R4957" s="573"/>
    </row>
    <row r="4958" spans="1:18" s="51" customFormat="1" ht="12.75" hidden="1" customHeight="1">
      <c r="A4958" s="573"/>
      <c r="B4958" s="62"/>
      <c r="C4958" s="62"/>
      <c r="D4958" s="62"/>
      <c r="J4958" s="62"/>
      <c r="R4958" s="573"/>
    </row>
    <row r="4959" spans="1:18" s="51" customFormat="1" ht="12.75" hidden="1" customHeight="1">
      <c r="A4959" s="573"/>
      <c r="B4959" s="62"/>
      <c r="C4959" s="62"/>
      <c r="D4959" s="62"/>
      <c r="J4959" s="62"/>
      <c r="R4959" s="573"/>
    </row>
    <row r="4960" spans="1:18" s="51" customFormat="1" ht="12.75" hidden="1" customHeight="1">
      <c r="A4960" s="573"/>
      <c r="B4960" s="62"/>
      <c r="C4960" s="62"/>
      <c r="D4960" s="62"/>
      <c r="J4960" s="62"/>
      <c r="R4960" s="573"/>
    </row>
    <row r="4961" spans="1:18" s="51" customFormat="1" ht="12.75" hidden="1" customHeight="1">
      <c r="A4961" s="573"/>
      <c r="B4961" s="62"/>
      <c r="C4961" s="62"/>
      <c r="D4961" s="62"/>
      <c r="J4961" s="62"/>
      <c r="R4961" s="573"/>
    </row>
    <row r="4962" spans="1:18" s="51" customFormat="1" ht="12.75" hidden="1" customHeight="1">
      <c r="A4962" s="573"/>
      <c r="B4962" s="62"/>
      <c r="C4962" s="62"/>
      <c r="D4962" s="62"/>
      <c r="J4962" s="62"/>
      <c r="R4962" s="573"/>
    </row>
    <row r="4963" spans="1:18" s="51" customFormat="1" ht="12.75" hidden="1" customHeight="1">
      <c r="A4963" s="573"/>
      <c r="B4963" s="62"/>
      <c r="C4963" s="62"/>
      <c r="D4963" s="62"/>
      <c r="J4963" s="62"/>
      <c r="R4963" s="573"/>
    </row>
    <row r="4964" spans="1:18" s="51" customFormat="1" ht="12.75" hidden="1" customHeight="1">
      <c r="A4964" s="573"/>
      <c r="B4964" s="62"/>
      <c r="C4964" s="62"/>
      <c r="D4964" s="62"/>
      <c r="J4964" s="62"/>
      <c r="R4964" s="573"/>
    </row>
    <row r="4965" spans="1:18" s="51" customFormat="1" ht="12.75" hidden="1" customHeight="1">
      <c r="A4965" s="573"/>
      <c r="B4965" s="62"/>
      <c r="C4965" s="62"/>
      <c r="D4965" s="62"/>
      <c r="J4965" s="62"/>
      <c r="R4965" s="573"/>
    </row>
    <row r="4966" spans="1:18" s="51" customFormat="1" ht="12.75" hidden="1" customHeight="1">
      <c r="A4966" s="573"/>
      <c r="B4966" s="62"/>
      <c r="C4966" s="62"/>
      <c r="D4966" s="62"/>
      <c r="J4966" s="62"/>
      <c r="R4966" s="573"/>
    </row>
    <row r="4967" spans="1:18" s="51" customFormat="1" ht="12.75" hidden="1" customHeight="1">
      <c r="A4967" s="573"/>
      <c r="B4967" s="62"/>
      <c r="C4967" s="62"/>
      <c r="D4967" s="62"/>
      <c r="J4967" s="62"/>
      <c r="R4967" s="573"/>
    </row>
    <row r="4968" spans="1:18" s="51" customFormat="1" ht="12.75" hidden="1" customHeight="1">
      <c r="A4968" s="573"/>
      <c r="B4968" s="62"/>
      <c r="C4968" s="62"/>
      <c r="D4968" s="62"/>
      <c r="J4968" s="62"/>
      <c r="R4968" s="573"/>
    </row>
    <row r="4969" spans="1:18" s="51" customFormat="1" ht="12.75" hidden="1" customHeight="1">
      <c r="A4969" s="573"/>
      <c r="B4969" s="62"/>
      <c r="C4969" s="62"/>
      <c r="D4969" s="62"/>
      <c r="J4969" s="62"/>
      <c r="R4969" s="573"/>
    </row>
    <row r="4970" spans="1:18" s="51" customFormat="1" ht="12.75" hidden="1" customHeight="1">
      <c r="A4970" s="573"/>
      <c r="B4970" s="62"/>
      <c r="C4970" s="62"/>
      <c r="D4970" s="62"/>
      <c r="J4970" s="62"/>
      <c r="R4970" s="573"/>
    </row>
    <row r="4971" spans="1:18" s="51" customFormat="1" ht="12.75" hidden="1" customHeight="1">
      <c r="A4971" s="573"/>
      <c r="B4971" s="62"/>
      <c r="C4971" s="62"/>
      <c r="D4971" s="62"/>
      <c r="J4971" s="62"/>
      <c r="R4971" s="573"/>
    </row>
    <row r="4972" spans="1:18" s="51" customFormat="1" ht="12.75" hidden="1" customHeight="1">
      <c r="A4972" s="573"/>
      <c r="B4972" s="62"/>
      <c r="C4972" s="62"/>
      <c r="D4972" s="62"/>
      <c r="J4972" s="62"/>
      <c r="R4972" s="573"/>
    </row>
    <row r="4973" spans="1:18" s="51" customFormat="1" ht="12.75" hidden="1" customHeight="1">
      <c r="A4973" s="573"/>
      <c r="B4973" s="62"/>
      <c r="C4973" s="62"/>
      <c r="D4973" s="62"/>
      <c r="J4973" s="62"/>
      <c r="R4973" s="573"/>
    </row>
    <row r="4974" spans="1:18" s="51" customFormat="1" ht="12.75" hidden="1" customHeight="1">
      <c r="A4974" s="573"/>
      <c r="B4974" s="62"/>
      <c r="C4974" s="62"/>
      <c r="D4974" s="62"/>
      <c r="J4974" s="62"/>
      <c r="R4974" s="573"/>
    </row>
    <row r="4975" spans="1:18" s="51" customFormat="1" ht="12.75" hidden="1" customHeight="1">
      <c r="A4975" s="573"/>
      <c r="B4975" s="62"/>
      <c r="C4975" s="62"/>
      <c r="D4975" s="62"/>
      <c r="J4975" s="62"/>
      <c r="R4975" s="573"/>
    </row>
    <row r="4976" spans="1:18" s="51" customFormat="1" ht="12.75" hidden="1" customHeight="1">
      <c r="A4976" s="573"/>
      <c r="B4976" s="62"/>
      <c r="C4976" s="62"/>
      <c r="D4976" s="62"/>
      <c r="J4976" s="62"/>
      <c r="R4976" s="573"/>
    </row>
    <row r="4977" spans="1:18" s="51" customFormat="1" ht="12.75" hidden="1" customHeight="1">
      <c r="A4977" s="573"/>
      <c r="B4977" s="62"/>
      <c r="C4977" s="62"/>
      <c r="D4977" s="62"/>
      <c r="J4977" s="62"/>
      <c r="R4977" s="573"/>
    </row>
    <row r="4978" spans="1:18" s="51" customFormat="1" ht="12.75" hidden="1" customHeight="1">
      <c r="A4978" s="573"/>
      <c r="B4978" s="62"/>
      <c r="C4978" s="62"/>
      <c r="D4978" s="62"/>
      <c r="J4978" s="62"/>
      <c r="R4978" s="573"/>
    </row>
    <row r="4979" spans="1:18" s="51" customFormat="1" ht="12.75" hidden="1" customHeight="1">
      <c r="A4979" s="573"/>
      <c r="B4979" s="62"/>
      <c r="C4979" s="62"/>
      <c r="D4979" s="62"/>
      <c r="J4979" s="62"/>
      <c r="R4979" s="573"/>
    </row>
    <row r="4980" spans="1:18" s="51" customFormat="1" ht="12.75" hidden="1" customHeight="1">
      <c r="A4980" s="573"/>
      <c r="B4980" s="62"/>
      <c r="C4980" s="62"/>
      <c r="D4980" s="62"/>
      <c r="J4980" s="62"/>
      <c r="R4980" s="573"/>
    </row>
    <row r="4981" spans="1:18" s="51" customFormat="1" ht="12.75" hidden="1" customHeight="1">
      <c r="A4981" s="573"/>
      <c r="B4981" s="62"/>
      <c r="C4981" s="62"/>
      <c r="D4981" s="62"/>
      <c r="J4981" s="62"/>
      <c r="R4981" s="573"/>
    </row>
    <row r="4982" spans="1:18" s="51" customFormat="1" ht="12.75" hidden="1" customHeight="1">
      <c r="A4982" s="573"/>
      <c r="B4982" s="62"/>
      <c r="C4982" s="62"/>
      <c r="D4982" s="62"/>
      <c r="J4982" s="62"/>
      <c r="R4982" s="573"/>
    </row>
    <row r="4983" spans="1:18" s="51" customFormat="1" ht="12.75" hidden="1" customHeight="1">
      <c r="A4983" s="573"/>
      <c r="B4983" s="62"/>
      <c r="C4983" s="62"/>
      <c r="D4983" s="62"/>
      <c r="J4983" s="62"/>
      <c r="R4983" s="573"/>
    </row>
    <row r="4984" spans="1:18" s="51" customFormat="1" ht="12.75" hidden="1" customHeight="1">
      <c r="A4984" s="573"/>
      <c r="B4984" s="62"/>
      <c r="C4984" s="62"/>
      <c r="D4984" s="62"/>
      <c r="J4984" s="62"/>
      <c r="R4984" s="573"/>
    </row>
    <row r="4985" spans="1:18" s="51" customFormat="1" ht="12.75" hidden="1" customHeight="1">
      <c r="A4985" s="573"/>
      <c r="B4985" s="62"/>
      <c r="C4985" s="62"/>
      <c r="D4985" s="62"/>
      <c r="J4985" s="62"/>
      <c r="R4985" s="573"/>
    </row>
    <row r="4986" spans="1:18" s="51" customFormat="1" ht="12.75" hidden="1" customHeight="1">
      <c r="A4986" s="573"/>
      <c r="B4986" s="62"/>
      <c r="C4986" s="62"/>
      <c r="D4986" s="62"/>
      <c r="J4986" s="62"/>
      <c r="R4986" s="573"/>
    </row>
    <row r="4987" spans="1:18" s="51" customFormat="1" ht="12.75" hidden="1" customHeight="1">
      <c r="A4987" s="573"/>
      <c r="B4987" s="62"/>
      <c r="C4987" s="62"/>
      <c r="D4987" s="62"/>
      <c r="J4987" s="62"/>
      <c r="R4987" s="573"/>
    </row>
    <row r="4988" spans="1:18" s="51" customFormat="1" ht="12.75" hidden="1" customHeight="1">
      <c r="A4988" s="573"/>
      <c r="B4988" s="62"/>
      <c r="C4988" s="62"/>
      <c r="D4988" s="62"/>
      <c r="J4988" s="62"/>
      <c r="R4988" s="573"/>
    </row>
    <row r="4989" spans="1:18" s="51" customFormat="1" ht="12.75" hidden="1" customHeight="1">
      <c r="A4989" s="573"/>
      <c r="B4989" s="62"/>
      <c r="C4989" s="62"/>
      <c r="D4989" s="62"/>
      <c r="J4989" s="62"/>
      <c r="R4989" s="573"/>
    </row>
    <row r="4990" spans="1:18" s="51" customFormat="1" ht="12.75" hidden="1" customHeight="1">
      <c r="A4990" s="573"/>
      <c r="B4990" s="62"/>
      <c r="C4990" s="62"/>
      <c r="D4990" s="62"/>
      <c r="J4990" s="62"/>
      <c r="R4990" s="573"/>
    </row>
    <row r="4991" spans="1:18" s="51" customFormat="1" ht="12.75" hidden="1" customHeight="1">
      <c r="A4991" s="573"/>
      <c r="B4991" s="62"/>
      <c r="C4991" s="62"/>
      <c r="D4991" s="62"/>
      <c r="J4991" s="62"/>
      <c r="R4991" s="573"/>
    </row>
    <row r="4992" spans="1:18" s="51" customFormat="1" ht="12.75" hidden="1" customHeight="1">
      <c r="A4992" s="573"/>
      <c r="B4992" s="62"/>
      <c r="C4992" s="62"/>
      <c r="D4992" s="62"/>
      <c r="J4992" s="62"/>
      <c r="R4992" s="573"/>
    </row>
    <row r="4993" spans="1:18" s="51" customFormat="1" ht="12.75" hidden="1" customHeight="1">
      <c r="A4993" s="573"/>
      <c r="B4993" s="62"/>
      <c r="C4993" s="62"/>
      <c r="D4993" s="62"/>
      <c r="J4993" s="62"/>
      <c r="R4993" s="573"/>
    </row>
    <row r="4994" spans="1:18" s="51" customFormat="1" ht="12.75" hidden="1" customHeight="1">
      <c r="A4994" s="573"/>
      <c r="B4994" s="62"/>
      <c r="C4994" s="62"/>
      <c r="D4994" s="62"/>
      <c r="J4994" s="62"/>
      <c r="R4994" s="573"/>
    </row>
    <row r="4995" spans="1:18" s="51" customFormat="1" ht="12.75" hidden="1" customHeight="1">
      <c r="A4995" s="573"/>
      <c r="B4995" s="62"/>
      <c r="C4995" s="62"/>
      <c r="D4995" s="62"/>
      <c r="J4995" s="62"/>
      <c r="R4995" s="573"/>
    </row>
    <row r="4996" spans="1:18" s="51" customFormat="1" ht="12.75" hidden="1" customHeight="1">
      <c r="A4996" s="573"/>
      <c r="B4996" s="62"/>
      <c r="C4996" s="62"/>
      <c r="D4996" s="62"/>
      <c r="J4996" s="62"/>
      <c r="R4996" s="573"/>
    </row>
    <row r="4997" spans="1:18" s="51" customFormat="1" ht="12.75" hidden="1" customHeight="1">
      <c r="A4997" s="573"/>
      <c r="B4997" s="62"/>
      <c r="C4997" s="62"/>
      <c r="D4997" s="62"/>
      <c r="J4997" s="62"/>
      <c r="R4997" s="573"/>
    </row>
    <row r="4998" spans="1:18" s="51" customFormat="1" ht="12.75" hidden="1" customHeight="1">
      <c r="A4998" s="573"/>
      <c r="B4998" s="62"/>
      <c r="C4998" s="62"/>
      <c r="D4998" s="62"/>
      <c r="J4998" s="62"/>
      <c r="R4998" s="573"/>
    </row>
    <row r="4999" spans="1:18" s="51" customFormat="1" ht="12.75" hidden="1" customHeight="1">
      <c r="A4999" s="573"/>
      <c r="B4999" s="62"/>
      <c r="C4999" s="62"/>
      <c r="D4999" s="62"/>
      <c r="J4999" s="62"/>
      <c r="R4999" s="573"/>
    </row>
    <row r="5000" spans="1:18" s="51" customFormat="1" ht="12.75" hidden="1" customHeight="1">
      <c r="A5000" s="573"/>
      <c r="B5000" s="62"/>
      <c r="C5000" s="62"/>
      <c r="D5000" s="62"/>
      <c r="J5000" s="62"/>
      <c r="R5000" s="573"/>
    </row>
    <row r="5001" spans="1:18" s="51" customFormat="1" ht="12.75" hidden="1" customHeight="1">
      <c r="A5001" s="573"/>
      <c r="B5001" s="62"/>
      <c r="C5001" s="62"/>
      <c r="D5001" s="62"/>
      <c r="J5001" s="62"/>
      <c r="R5001" s="573"/>
    </row>
    <row r="5002" spans="1:18" s="51" customFormat="1" ht="12.75" hidden="1" customHeight="1">
      <c r="A5002" s="573"/>
      <c r="B5002" s="62"/>
      <c r="C5002" s="62"/>
      <c r="D5002" s="62"/>
      <c r="J5002" s="62"/>
      <c r="R5002" s="573"/>
    </row>
    <row r="5003" spans="1:18" s="51" customFormat="1" ht="12.75" hidden="1" customHeight="1">
      <c r="A5003" s="573"/>
      <c r="B5003" s="62"/>
      <c r="C5003" s="62"/>
      <c r="D5003" s="62"/>
      <c r="J5003" s="62"/>
      <c r="R5003" s="573"/>
    </row>
    <row r="5004" spans="1:18" s="51" customFormat="1" ht="12.75" hidden="1" customHeight="1">
      <c r="A5004" s="573"/>
      <c r="B5004" s="62"/>
      <c r="C5004" s="62"/>
      <c r="D5004" s="62"/>
      <c r="J5004" s="62"/>
      <c r="R5004" s="573"/>
    </row>
    <row r="5005" spans="1:18" s="51" customFormat="1" ht="12.75" hidden="1" customHeight="1">
      <c r="A5005" s="573"/>
      <c r="B5005" s="62"/>
      <c r="C5005" s="62"/>
      <c r="D5005" s="62"/>
      <c r="J5005" s="62"/>
      <c r="R5005" s="573"/>
    </row>
    <row r="5006" spans="1:18" s="51" customFormat="1" ht="12.75" hidden="1" customHeight="1">
      <c r="A5006" s="573"/>
      <c r="B5006" s="62"/>
      <c r="C5006" s="62"/>
      <c r="D5006" s="62"/>
      <c r="J5006" s="62"/>
      <c r="R5006" s="573"/>
    </row>
    <row r="5007" spans="1:18" s="51" customFormat="1" ht="12.75" hidden="1" customHeight="1">
      <c r="A5007" s="573"/>
      <c r="B5007" s="62"/>
      <c r="C5007" s="62"/>
      <c r="D5007" s="62"/>
      <c r="J5007" s="62"/>
      <c r="R5007" s="573"/>
    </row>
    <row r="5008" spans="1:18" s="51" customFormat="1" ht="12.75" hidden="1" customHeight="1">
      <c r="A5008" s="573"/>
      <c r="B5008" s="62"/>
      <c r="C5008" s="62"/>
      <c r="D5008" s="62"/>
      <c r="J5008" s="62"/>
      <c r="R5008" s="573"/>
    </row>
    <row r="5009" spans="1:18" s="51" customFormat="1" ht="12.75" hidden="1" customHeight="1">
      <c r="A5009" s="573"/>
      <c r="B5009" s="62"/>
      <c r="C5009" s="62"/>
      <c r="D5009" s="62"/>
      <c r="J5009" s="62"/>
      <c r="R5009" s="573"/>
    </row>
    <row r="5010" spans="1:18" s="51" customFormat="1" ht="12.75" hidden="1" customHeight="1">
      <c r="A5010" s="573"/>
      <c r="B5010" s="62"/>
      <c r="C5010" s="62"/>
      <c r="D5010" s="62"/>
      <c r="J5010" s="62"/>
      <c r="R5010" s="573"/>
    </row>
    <row r="5011" spans="1:18" s="51" customFormat="1" ht="12.75" hidden="1" customHeight="1">
      <c r="A5011" s="573"/>
      <c r="B5011" s="62"/>
      <c r="C5011" s="62"/>
      <c r="D5011" s="62"/>
      <c r="J5011" s="62"/>
      <c r="R5011" s="573"/>
    </row>
    <row r="5012" spans="1:18" s="51" customFormat="1" ht="12.75" hidden="1" customHeight="1">
      <c r="A5012" s="573"/>
      <c r="B5012" s="62"/>
      <c r="C5012" s="62"/>
      <c r="D5012" s="62"/>
      <c r="J5012" s="62"/>
      <c r="R5012" s="573"/>
    </row>
    <row r="5013" spans="1:18" s="51" customFormat="1" ht="12.75" hidden="1" customHeight="1">
      <c r="A5013" s="573"/>
      <c r="B5013" s="62"/>
      <c r="C5013" s="62"/>
      <c r="D5013" s="62"/>
      <c r="J5013" s="62"/>
      <c r="R5013" s="573"/>
    </row>
    <row r="5014" spans="1:18" s="51" customFormat="1" ht="12.75" hidden="1" customHeight="1">
      <c r="A5014" s="573"/>
      <c r="B5014" s="62"/>
      <c r="C5014" s="62"/>
      <c r="D5014" s="62"/>
      <c r="J5014" s="62"/>
      <c r="R5014" s="573"/>
    </row>
    <row r="5015" spans="1:18" s="51" customFormat="1" ht="12.75" hidden="1" customHeight="1">
      <c r="A5015" s="573"/>
      <c r="B5015" s="62"/>
      <c r="C5015" s="62"/>
      <c r="D5015" s="62"/>
      <c r="J5015" s="62"/>
      <c r="R5015" s="573"/>
    </row>
    <row r="5016" spans="1:18" s="51" customFormat="1" ht="12.75" hidden="1" customHeight="1">
      <c r="A5016" s="573"/>
      <c r="B5016" s="62"/>
      <c r="C5016" s="62"/>
      <c r="D5016" s="62"/>
      <c r="J5016" s="62"/>
      <c r="R5016" s="573"/>
    </row>
    <row r="5017" spans="1:18" s="51" customFormat="1" ht="12.75" hidden="1" customHeight="1">
      <c r="A5017" s="573"/>
      <c r="B5017" s="62"/>
      <c r="C5017" s="62"/>
      <c r="D5017" s="62"/>
      <c r="J5017" s="62"/>
      <c r="R5017" s="573"/>
    </row>
    <row r="5018" spans="1:18" s="51" customFormat="1" ht="12.75" hidden="1" customHeight="1">
      <c r="A5018" s="573"/>
      <c r="B5018" s="62"/>
      <c r="C5018" s="62"/>
      <c r="D5018" s="62"/>
      <c r="J5018" s="62"/>
      <c r="R5018" s="573"/>
    </row>
    <row r="5019" spans="1:18" s="51" customFormat="1" ht="12.75" hidden="1" customHeight="1">
      <c r="A5019" s="573"/>
      <c r="B5019" s="62"/>
      <c r="C5019" s="62"/>
      <c r="D5019" s="62"/>
      <c r="J5019" s="62"/>
      <c r="R5019" s="573"/>
    </row>
    <row r="5020" spans="1:18" s="51" customFormat="1" ht="12.75" hidden="1" customHeight="1">
      <c r="A5020" s="573"/>
      <c r="B5020" s="62"/>
      <c r="C5020" s="62"/>
      <c r="D5020" s="62"/>
      <c r="J5020" s="62"/>
      <c r="R5020" s="573"/>
    </row>
    <row r="5021" spans="1:18" s="51" customFormat="1" ht="12.75" hidden="1" customHeight="1">
      <c r="A5021" s="573"/>
      <c r="B5021" s="62"/>
      <c r="C5021" s="62"/>
      <c r="D5021" s="62"/>
      <c r="J5021" s="62"/>
      <c r="R5021" s="573"/>
    </row>
    <row r="5022" spans="1:18" s="51" customFormat="1" ht="12.75" hidden="1" customHeight="1">
      <c r="A5022" s="573"/>
      <c r="B5022" s="62"/>
      <c r="C5022" s="62"/>
      <c r="D5022" s="62"/>
      <c r="J5022" s="62"/>
      <c r="R5022" s="573"/>
    </row>
    <row r="5023" spans="1:18" s="51" customFormat="1" ht="12.75" hidden="1" customHeight="1">
      <c r="A5023" s="573"/>
      <c r="B5023" s="62"/>
      <c r="C5023" s="62"/>
      <c r="D5023" s="62"/>
      <c r="J5023" s="62"/>
      <c r="R5023" s="573"/>
    </row>
    <row r="5024" spans="1:18" s="51" customFormat="1" ht="12.75" hidden="1" customHeight="1">
      <c r="A5024" s="573"/>
      <c r="B5024" s="62"/>
      <c r="C5024" s="62"/>
      <c r="D5024" s="62"/>
      <c r="J5024" s="62"/>
      <c r="R5024" s="573"/>
    </row>
    <row r="5025" spans="1:18" s="51" customFormat="1" ht="12.75" hidden="1" customHeight="1">
      <c r="A5025" s="573"/>
      <c r="B5025" s="62"/>
      <c r="C5025" s="62"/>
      <c r="D5025" s="62"/>
      <c r="J5025" s="62"/>
      <c r="R5025" s="573"/>
    </row>
    <row r="5026" spans="1:18" s="51" customFormat="1" ht="12.75" hidden="1" customHeight="1">
      <c r="A5026" s="573"/>
      <c r="B5026" s="62"/>
      <c r="C5026" s="62"/>
      <c r="D5026" s="62"/>
      <c r="J5026" s="62"/>
      <c r="R5026" s="573"/>
    </row>
    <row r="5027" spans="1:18" s="51" customFormat="1" ht="12.75" hidden="1" customHeight="1">
      <c r="A5027" s="573"/>
      <c r="B5027" s="62"/>
      <c r="C5027" s="62"/>
      <c r="D5027" s="62"/>
      <c r="J5027" s="62"/>
      <c r="R5027" s="573"/>
    </row>
    <row r="5028" spans="1:18" s="51" customFormat="1" ht="12.75" hidden="1" customHeight="1">
      <c r="A5028" s="573"/>
      <c r="B5028" s="62"/>
      <c r="C5028" s="62"/>
      <c r="D5028" s="62"/>
      <c r="J5028" s="62"/>
      <c r="R5028" s="573"/>
    </row>
    <row r="5029" spans="1:18" s="51" customFormat="1" ht="12.75" hidden="1" customHeight="1">
      <c r="A5029" s="573"/>
      <c r="B5029" s="62"/>
      <c r="C5029" s="62"/>
      <c r="D5029" s="62"/>
      <c r="J5029" s="62"/>
      <c r="R5029" s="573"/>
    </row>
    <row r="5030" spans="1:18" s="51" customFormat="1" ht="12.75" hidden="1" customHeight="1">
      <c r="A5030" s="573"/>
      <c r="B5030" s="62"/>
      <c r="C5030" s="62"/>
      <c r="D5030" s="62"/>
      <c r="J5030" s="62"/>
      <c r="R5030" s="573"/>
    </row>
    <row r="5031" spans="1:18" s="51" customFormat="1" ht="12.75" hidden="1" customHeight="1">
      <c r="A5031" s="573"/>
      <c r="B5031" s="62"/>
      <c r="C5031" s="62"/>
      <c r="D5031" s="62"/>
      <c r="J5031" s="62"/>
      <c r="R5031" s="573"/>
    </row>
    <row r="5032" spans="1:18" s="51" customFormat="1" ht="12.75" hidden="1" customHeight="1">
      <c r="A5032" s="573"/>
      <c r="B5032" s="62"/>
      <c r="C5032" s="62"/>
      <c r="D5032" s="62"/>
      <c r="J5032" s="62"/>
      <c r="R5032" s="573"/>
    </row>
    <row r="5033" spans="1:18" s="51" customFormat="1" ht="12.75" hidden="1" customHeight="1">
      <c r="A5033" s="573"/>
      <c r="B5033" s="62"/>
      <c r="C5033" s="62"/>
      <c r="D5033" s="62"/>
      <c r="J5033" s="62"/>
      <c r="R5033" s="573"/>
    </row>
    <row r="5034" spans="1:18" s="51" customFormat="1" ht="12.75" hidden="1" customHeight="1">
      <c r="A5034" s="573"/>
      <c r="B5034" s="62"/>
      <c r="C5034" s="62"/>
      <c r="D5034" s="62"/>
      <c r="J5034" s="62"/>
      <c r="R5034" s="573"/>
    </row>
    <row r="5035" spans="1:18" s="51" customFormat="1" ht="12.75" hidden="1" customHeight="1">
      <c r="A5035" s="573"/>
      <c r="B5035" s="62"/>
      <c r="C5035" s="62"/>
      <c r="D5035" s="62"/>
      <c r="J5035" s="62"/>
      <c r="R5035" s="573"/>
    </row>
    <row r="5036" spans="1:18" s="51" customFormat="1" ht="12.75" hidden="1" customHeight="1">
      <c r="A5036" s="573"/>
      <c r="B5036" s="62"/>
      <c r="C5036" s="62"/>
      <c r="D5036" s="62"/>
      <c r="J5036" s="62"/>
      <c r="R5036" s="573"/>
    </row>
    <row r="5037" spans="1:18" s="51" customFormat="1" ht="12.75" hidden="1" customHeight="1">
      <c r="A5037" s="573"/>
      <c r="B5037" s="62"/>
      <c r="C5037" s="62"/>
      <c r="D5037" s="62"/>
      <c r="J5037" s="62"/>
      <c r="R5037" s="573"/>
    </row>
    <row r="5038" spans="1:18" s="51" customFormat="1" ht="12.75" hidden="1" customHeight="1">
      <c r="A5038" s="573"/>
      <c r="B5038" s="62"/>
      <c r="C5038" s="62"/>
      <c r="D5038" s="62"/>
      <c r="J5038" s="62"/>
      <c r="R5038" s="573"/>
    </row>
    <row r="5039" spans="1:18" s="51" customFormat="1" ht="12.75" hidden="1" customHeight="1">
      <c r="A5039" s="573"/>
      <c r="B5039" s="62"/>
      <c r="C5039" s="62"/>
      <c r="D5039" s="62"/>
      <c r="J5039" s="62"/>
      <c r="R5039" s="573"/>
    </row>
    <row r="5040" spans="1:18" s="51" customFormat="1" ht="12.75" hidden="1" customHeight="1">
      <c r="A5040" s="573"/>
      <c r="B5040" s="62"/>
      <c r="C5040" s="62"/>
      <c r="D5040" s="62"/>
      <c r="J5040" s="62"/>
      <c r="R5040" s="573"/>
    </row>
    <row r="5041" spans="1:18" s="51" customFormat="1" ht="12.75" hidden="1" customHeight="1">
      <c r="A5041" s="573"/>
      <c r="B5041" s="62"/>
      <c r="C5041" s="62"/>
      <c r="D5041" s="62"/>
      <c r="J5041" s="62"/>
      <c r="R5041" s="573"/>
    </row>
    <row r="5042" spans="1:18" s="51" customFormat="1" ht="12.75" hidden="1" customHeight="1">
      <c r="A5042" s="573"/>
      <c r="B5042" s="62"/>
      <c r="C5042" s="62"/>
      <c r="D5042" s="62"/>
      <c r="J5042" s="62"/>
      <c r="R5042" s="573"/>
    </row>
    <row r="5043" spans="1:18" s="51" customFormat="1" ht="12.75" hidden="1" customHeight="1">
      <c r="A5043" s="573"/>
      <c r="B5043" s="62"/>
      <c r="C5043" s="62"/>
      <c r="D5043" s="62"/>
      <c r="J5043" s="62"/>
      <c r="R5043" s="573"/>
    </row>
    <row r="5044" spans="1:18" s="51" customFormat="1" ht="12.75" hidden="1" customHeight="1">
      <c r="A5044" s="573"/>
      <c r="B5044" s="62"/>
      <c r="C5044" s="62"/>
      <c r="D5044" s="62"/>
      <c r="J5044" s="62"/>
      <c r="R5044" s="573"/>
    </row>
    <row r="5045" spans="1:18" s="51" customFormat="1" ht="12.75" hidden="1" customHeight="1">
      <c r="A5045" s="573"/>
      <c r="B5045" s="62"/>
      <c r="C5045" s="62"/>
      <c r="D5045" s="62"/>
      <c r="J5045" s="62"/>
      <c r="R5045" s="573"/>
    </row>
    <row r="5046" spans="1:18" s="51" customFormat="1" ht="12.75" hidden="1" customHeight="1">
      <c r="A5046" s="573"/>
      <c r="B5046" s="62"/>
      <c r="C5046" s="62"/>
      <c r="D5046" s="62"/>
      <c r="J5046" s="62"/>
      <c r="R5046" s="573"/>
    </row>
    <row r="5047" spans="1:18" s="51" customFormat="1" ht="12.75" hidden="1" customHeight="1">
      <c r="A5047" s="573"/>
      <c r="B5047" s="62"/>
      <c r="C5047" s="62"/>
      <c r="D5047" s="62"/>
      <c r="J5047" s="62"/>
      <c r="R5047" s="573"/>
    </row>
    <row r="5048" spans="1:18" s="51" customFormat="1" ht="12.75" hidden="1" customHeight="1">
      <c r="A5048" s="573"/>
      <c r="B5048" s="62"/>
      <c r="C5048" s="62"/>
      <c r="D5048" s="62"/>
      <c r="J5048" s="62"/>
      <c r="R5048" s="573"/>
    </row>
    <row r="5049" spans="1:18" s="51" customFormat="1" ht="12.75" hidden="1" customHeight="1">
      <c r="A5049" s="573"/>
      <c r="B5049" s="62"/>
      <c r="C5049" s="62"/>
      <c r="D5049" s="62"/>
      <c r="J5049" s="62"/>
      <c r="R5049" s="573"/>
    </row>
    <row r="5050" spans="1:18" s="51" customFormat="1" ht="12.75" hidden="1" customHeight="1">
      <c r="A5050" s="573"/>
      <c r="B5050" s="62"/>
      <c r="C5050" s="62"/>
      <c r="D5050" s="62"/>
      <c r="J5050" s="62"/>
      <c r="R5050" s="573"/>
    </row>
    <row r="5051" spans="1:18" s="51" customFormat="1" ht="12.75" hidden="1" customHeight="1">
      <c r="A5051" s="573"/>
      <c r="B5051" s="62"/>
      <c r="C5051" s="62"/>
      <c r="D5051" s="62"/>
      <c r="J5051" s="62"/>
      <c r="R5051" s="573"/>
    </row>
    <row r="5052" spans="1:18" s="51" customFormat="1" ht="12.75" hidden="1" customHeight="1">
      <c r="A5052" s="573"/>
      <c r="B5052" s="62"/>
      <c r="C5052" s="62"/>
      <c r="D5052" s="62"/>
      <c r="J5052" s="62"/>
      <c r="R5052" s="573"/>
    </row>
    <row r="5053" spans="1:18" s="51" customFormat="1" ht="12.75" hidden="1" customHeight="1">
      <c r="A5053" s="573"/>
      <c r="B5053" s="62"/>
      <c r="C5053" s="62"/>
      <c r="D5053" s="62"/>
      <c r="J5053" s="62"/>
      <c r="R5053" s="573"/>
    </row>
    <row r="5054" spans="1:18" s="51" customFormat="1" ht="12.75" hidden="1" customHeight="1">
      <c r="A5054" s="573"/>
      <c r="B5054" s="62"/>
      <c r="C5054" s="62"/>
      <c r="D5054" s="62"/>
      <c r="J5054" s="62"/>
      <c r="R5054" s="573"/>
    </row>
    <row r="5055" spans="1:18" s="51" customFormat="1" ht="12.75" hidden="1" customHeight="1">
      <c r="A5055" s="573"/>
      <c r="B5055" s="62"/>
      <c r="C5055" s="62"/>
      <c r="D5055" s="62"/>
      <c r="J5055" s="62"/>
      <c r="R5055" s="573"/>
    </row>
    <row r="5056" spans="1:18" s="51" customFormat="1" ht="12.75" hidden="1" customHeight="1">
      <c r="A5056" s="573"/>
      <c r="B5056" s="62"/>
      <c r="C5056" s="62"/>
      <c r="D5056" s="62"/>
      <c r="J5056" s="62"/>
      <c r="R5056" s="573"/>
    </row>
    <row r="5057" spans="1:18" s="51" customFormat="1" ht="12.75" hidden="1" customHeight="1">
      <c r="A5057" s="573"/>
      <c r="B5057" s="62"/>
      <c r="C5057" s="62"/>
      <c r="D5057" s="62"/>
      <c r="J5057" s="62"/>
      <c r="R5057" s="573"/>
    </row>
    <row r="5058" spans="1:18" s="51" customFormat="1" ht="12.75" hidden="1" customHeight="1">
      <c r="A5058" s="573"/>
      <c r="B5058" s="62"/>
      <c r="C5058" s="62"/>
      <c r="D5058" s="62"/>
      <c r="J5058" s="62"/>
      <c r="R5058" s="573"/>
    </row>
    <row r="5059" spans="1:18" s="51" customFormat="1" ht="12.75" hidden="1" customHeight="1">
      <c r="A5059" s="573"/>
      <c r="B5059" s="62"/>
      <c r="C5059" s="62"/>
      <c r="D5059" s="62"/>
      <c r="J5059" s="62"/>
      <c r="R5059" s="573"/>
    </row>
    <row r="5060" spans="1:18" s="51" customFormat="1" ht="12.75" hidden="1" customHeight="1">
      <c r="A5060" s="573"/>
      <c r="B5060" s="62"/>
      <c r="C5060" s="62"/>
      <c r="D5060" s="62"/>
      <c r="J5060" s="62"/>
      <c r="R5060" s="573"/>
    </row>
    <row r="5061" spans="1:18" s="51" customFormat="1" ht="12.75" hidden="1" customHeight="1">
      <c r="A5061" s="573"/>
      <c r="B5061" s="62"/>
      <c r="C5061" s="62"/>
      <c r="D5061" s="62"/>
      <c r="J5061" s="62"/>
      <c r="R5061" s="573"/>
    </row>
    <row r="5062" spans="1:18" s="51" customFormat="1" ht="12.75" hidden="1" customHeight="1">
      <c r="A5062" s="573"/>
      <c r="B5062" s="62"/>
      <c r="C5062" s="62"/>
      <c r="D5062" s="62"/>
      <c r="J5062" s="62"/>
      <c r="R5062" s="573"/>
    </row>
    <row r="5063" spans="1:18" s="51" customFormat="1" ht="12.75" hidden="1" customHeight="1">
      <c r="A5063" s="573"/>
      <c r="B5063" s="62"/>
      <c r="C5063" s="62"/>
      <c r="D5063" s="62"/>
      <c r="J5063" s="62"/>
      <c r="R5063" s="573"/>
    </row>
    <row r="5064" spans="1:18" s="51" customFormat="1" ht="12.75" hidden="1" customHeight="1">
      <c r="A5064" s="573"/>
      <c r="B5064" s="62"/>
      <c r="C5064" s="62"/>
      <c r="D5064" s="62"/>
      <c r="J5064" s="62"/>
      <c r="R5064" s="573"/>
    </row>
    <row r="5065" spans="1:18" s="51" customFormat="1" ht="12.75" hidden="1" customHeight="1">
      <c r="A5065" s="573"/>
      <c r="B5065" s="62"/>
      <c r="C5065" s="62"/>
      <c r="D5065" s="62"/>
      <c r="J5065" s="62"/>
      <c r="R5065" s="573"/>
    </row>
    <row r="5066" spans="1:18" s="51" customFormat="1" ht="12.75" hidden="1" customHeight="1">
      <c r="A5066" s="573"/>
      <c r="B5066" s="62"/>
      <c r="C5066" s="62"/>
      <c r="D5066" s="62"/>
      <c r="J5066" s="62"/>
      <c r="R5066" s="573"/>
    </row>
    <row r="5067" spans="1:18" s="51" customFormat="1" ht="12.75" hidden="1" customHeight="1">
      <c r="A5067" s="573"/>
      <c r="B5067" s="62"/>
      <c r="C5067" s="62"/>
      <c r="D5067" s="62"/>
      <c r="J5067" s="62"/>
      <c r="R5067" s="573"/>
    </row>
    <row r="5068" spans="1:18" s="51" customFormat="1" ht="12.75" hidden="1" customHeight="1">
      <c r="A5068" s="573"/>
      <c r="B5068" s="62"/>
      <c r="C5068" s="62"/>
      <c r="D5068" s="62"/>
      <c r="J5068" s="62"/>
      <c r="R5068" s="573"/>
    </row>
    <row r="5069" spans="1:18" s="51" customFormat="1" ht="12.75" hidden="1" customHeight="1">
      <c r="A5069" s="573"/>
      <c r="B5069" s="62"/>
      <c r="C5069" s="62"/>
      <c r="D5069" s="62"/>
      <c r="J5069" s="62"/>
      <c r="R5069" s="573"/>
    </row>
    <row r="5070" spans="1:18" s="51" customFormat="1" ht="12.75" hidden="1" customHeight="1">
      <c r="A5070" s="573"/>
      <c r="B5070" s="62"/>
      <c r="C5070" s="62"/>
      <c r="D5070" s="62"/>
      <c r="J5070" s="62"/>
      <c r="R5070" s="573"/>
    </row>
    <row r="5071" spans="1:18" s="51" customFormat="1" ht="12.75" hidden="1" customHeight="1">
      <c r="A5071" s="573"/>
      <c r="B5071" s="62"/>
      <c r="C5071" s="62"/>
      <c r="D5071" s="62"/>
      <c r="J5071" s="62"/>
      <c r="R5071" s="573"/>
    </row>
    <row r="5072" spans="1:18" s="51" customFormat="1" ht="12.75" hidden="1" customHeight="1">
      <c r="A5072" s="573"/>
      <c r="B5072" s="62"/>
      <c r="C5072" s="62"/>
      <c r="D5072" s="62"/>
      <c r="J5072" s="62"/>
      <c r="R5072" s="573"/>
    </row>
    <row r="5073" spans="1:18" s="51" customFormat="1" ht="12.75" hidden="1" customHeight="1">
      <c r="A5073" s="573"/>
      <c r="B5073" s="62"/>
      <c r="C5073" s="62"/>
      <c r="D5073" s="62"/>
      <c r="J5073" s="62"/>
      <c r="R5073" s="573"/>
    </row>
    <row r="5074" spans="1:18" s="51" customFormat="1" ht="12.75" hidden="1" customHeight="1">
      <c r="A5074" s="573"/>
      <c r="B5074" s="62"/>
      <c r="C5074" s="62"/>
      <c r="D5074" s="62"/>
      <c r="J5074" s="62"/>
      <c r="R5074" s="573"/>
    </row>
    <row r="5075" spans="1:18" s="51" customFormat="1" ht="12.75" hidden="1" customHeight="1">
      <c r="A5075" s="573"/>
      <c r="B5075" s="62"/>
      <c r="C5075" s="62"/>
      <c r="D5075" s="62"/>
      <c r="J5075" s="62"/>
      <c r="R5075" s="573"/>
    </row>
    <row r="5076" spans="1:18" s="51" customFormat="1" ht="12.75" hidden="1" customHeight="1">
      <c r="A5076" s="573"/>
      <c r="B5076" s="62"/>
      <c r="C5076" s="62"/>
      <c r="D5076" s="62"/>
      <c r="J5076" s="62"/>
      <c r="R5076" s="573"/>
    </row>
    <row r="5077" spans="1:18" s="51" customFormat="1" ht="12.75" hidden="1" customHeight="1">
      <c r="A5077" s="573"/>
      <c r="B5077" s="62"/>
      <c r="C5077" s="62"/>
      <c r="D5077" s="62"/>
      <c r="J5077" s="62"/>
      <c r="R5077" s="573"/>
    </row>
    <row r="5078" spans="1:18" s="51" customFormat="1" ht="12.75" hidden="1" customHeight="1">
      <c r="A5078" s="573"/>
      <c r="B5078" s="62"/>
      <c r="C5078" s="62"/>
      <c r="D5078" s="62"/>
      <c r="J5078" s="62"/>
      <c r="R5078" s="573"/>
    </row>
    <row r="5079" spans="1:18" s="51" customFormat="1" ht="12.75" hidden="1" customHeight="1">
      <c r="A5079" s="573"/>
      <c r="B5079" s="62"/>
      <c r="C5079" s="62"/>
      <c r="D5079" s="62"/>
      <c r="J5079" s="62"/>
      <c r="R5079" s="573"/>
    </row>
    <row r="5080" spans="1:18" s="51" customFormat="1" ht="12.75" hidden="1" customHeight="1">
      <c r="A5080" s="573"/>
      <c r="B5080" s="62"/>
      <c r="C5080" s="62"/>
      <c r="D5080" s="62"/>
      <c r="J5080" s="62"/>
      <c r="R5080" s="573"/>
    </row>
    <row r="5081" spans="1:18" s="51" customFormat="1" ht="12.75" hidden="1" customHeight="1">
      <c r="A5081" s="573"/>
      <c r="B5081" s="62"/>
      <c r="C5081" s="62"/>
      <c r="D5081" s="62"/>
      <c r="J5081" s="62"/>
      <c r="R5081" s="573"/>
    </row>
    <row r="5082" spans="1:18" s="51" customFormat="1" ht="12.75" hidden="1" customHeight="1">
      <c r="A5082" s="573"/>
      <c r="B5082" s="62"/>
      <c r="C5082" s="62"/>
      <c r="D5082" s="62"/>
      <c r="J5082" s="62"/>
      <c r="R5082" s="573"/>
    </row>
    <row r="5083" spans="1:18" s="51" customFormat="1" ht="12.75" hidden="1" customHeight="1">
      <c r="A5083" s="573"/>
      <c r="B5083" s="62"/>
      <c r="C5083" s="62"/>
      <c r="D5083" s="62"/>
      <c r="J5083" s="62"/>
      <c r="R5083" s="573"/>
    </row>
    <row r="5084" spans="1:18" s="51" customFormat="1" ht="12.75" hidden="1" customHeight="1">
      <c r="A5084" s="573"/>
      <c r="B5084" s="62"/>
      <c r="C5084" s="62"/>
      <c r="D5084" s="62"/>
      <c r="J5084" s="62"/>
      <c r="R5084" s="573"/>
    </row>
    <row r="5085" spans="1:18" s="51" customFormat="1" ht="12.75" hidden="1" customHeight="1">
      <c r="A5085" s="573"/>
      <c r="B5085" s="62"/>
      <c r="C5085" s="62"/>
      <c r="D5085" s="62"/>
      <c r="J5085" s="62"/>
      <c r="R5085" s="573"/>
    </row>
    <row r="5086" spans="1:18" s="51" customFormat="1" ht="12.75" hidden="1" customHeight="1">
      <c r="A5086" s="573"/>
      <c r="B5086" s="62"/>
      <c r="C5086" s="62"/>
      <c r="D5086" s="62"/>
      <c r="J5086" s="62"/>
      <c r="R5086" s="573"/>
    </row>
    <row r="5087" spans="1:18" s="51" customFormat="1" ht="12.75" hidden="1" customHeight="1">
      <c r="A5087" s="573"/>
      <c r="B5087" s="62"/>
      <c r="C5087" s="62"/>
      <c r="D5087" s="62"/>
      <c r="J5087" s="62"/>
      <c r="R5087" s="573"/>
    </row>
    <row r="5088" spans="1:18" s="51" customFormat="1" ht="12.75" hidden="1" customHeight="1">
      <c r="A5088" s="573"/>
      <c r="B5088" s="62"/>
      <c r="C5088" s="62"/>
      <c r="D5088" s="62"/>
      <c r="J5088" s="62"/>
      <c r="R5088" s="573"/>
    </row>
    <row r="5089" spans="1:18" s="51" customFormat="1" ht="12.75" hidden="1" customHeight="1">
      <c r="A5089" s="573"/>
      <c r="B5089" s="62"/>
      <c r="C5089" s="62"/>
      <c r="D5089" s="62"/>
      <c r="J5089" s="62"/>
      <c r="R5089" s="573"/>
    </row>
    <row r="5090" spans="1:18" s="51" customFormat="1" ht="12.75" hidden="1" customHeight="1">
      <c r="A5090" s="573"/>
      <c r="B5090" s="62"/>
      <c r="C5090" s="62"/>
      <c r="D5090" s="62"/>
      <c r="J5090" s="62"/>
      <c r="R5090" s="573"/>
    </row>
    <row r="5091" spans="1:18" s="51" customFormat="1" ht="12.75" hidden="1" customHeight="1">
      <c r="A5091" s="573"/>
      <c r="B5091" s="62"/>
      <c r="C5091" s="62"/>
      <c r="D5091" s="62"/>
      <c r="J5091" s="62"/>
      <c r="R5091" s="573"/>
    </row>
    <row r="5092" spans="1:18" s="51" customFormat="1" ht="12.75" hidden="1" customHeight="1">
      <c r="A5092" s="573"/>
      <c r="B5092" s="62"/>
      <c r="C5092" s="62"/>
      <c r="D5092" s="62"/>
      <c r="J5092" s="62"/>
      <c r="R5092" s="573"/>
    </row>
    <row r="5093" spans="1:18" s="51" customFormat="1" ht="12.75" hidden="1" customHeight="1">
      <c r="A5093" s="573"/>
      <c r="B5093" s="62"/>
      <c r="C5093" s="62"/>
      <c r="D5093" s="62"/>
      <c r="J5093" s="62"/>
      <c r="R5093" s="573"/>
    </row>
    <row r="5094" spans="1:18" s="51" customFormat="1" ht="12.75" hidden="1" customHeight="1">
      <c r="A5094" s="573"/>
      <c r="B5094" s="62"/>
      <c r="C5094" s="62"/>
      <c r="D5094" s="62"/>
      <c r="J5094" s="62"/>
      <c r="R5094" s="573"/>
    </row>
    <row r="5095" spans="1:18" s="51" customFormat="1" ht="12.75" hidden="1" customHeight="1">
      <c r="A5095" s="573"/>
      <c r="B5095" s="62"/>
      <c r="C5095" s="62"/>
      <c r="D5095" s="62"/>
      <c r="J5095" s="62"/>
      <c r="R5095" s="573"/>
    </row>
    <row r="5096" spans="1:18" s="51" customFormat="1" ht="12.75" hidden="1" customHeight="1">
      <c r="A5096" s="573"/>
      <c r="B5096" s="62"/>
      <c r="C5096" s="62"/>
      <c r="D5096" s="62"/>
      <c r="J5096" s="62"/>
      <c r="R5096" s="573"/>
    </row>
    <row r="5097" spans="1:18" s="51" customFormat="1" ht="12.75" hidden="1" customHeight="1">
      <c r="A5097" s="573"/>
      <c r="B5097" s="62"/>
      <c r="C5097" s="62"/>
      <c r="D5097" s="62"/>
      <c r="J5097" s="62"/>
      <c r="R5097" s="573"/>
    </row>
    <row r="5098" spans="1:18" s="51" customFormat="1" ht="12.75" hidden="1" customHeight="1">
      <c r="A5098" s="573"/>
      <c r="B5098" s="62"/>
      <c r="C5098" s="62"/>
      <c r="D5098" s="62"/>
      <c r="J5098" s="62"/>
      <c r="R5098" s="573"/>
    </row>
    <row r="5099" spans="1:18" s="51" customFormat="1" ht="12.75" hidden="1" customHeight="1">
      <c r="A5099" s="573"/>
      <c r="B5099" s="62"/>
      <c r="C5099" s="62"/>
      <c r="D5099" s="62"/>
      <c r="J5099" s="62"/>
      <c r="R5099" s="573"/>
    </row>
    <row r="5100" spans="1:18" s="51" customFormat="1" ht="12.75" hidden="1" customHeight="1">
      <c r="A5100" s="573"/>
      <c r="B5100" s="62"/>
      <c r="C5100" s="62"/>
      <c r="D5100" s="62"/>
      <c r="J5100" s="62"/>
      <c r="R5100" s="573"/>
    </row>
    <row r="5101" spans="1:18" s="51" customFormat="1" ht="12.75" hidden="1" customHeight="1">
      <c r="A5101" s="573"/>
      <c r="B5101" s="62"/>
      <c r="C5101" s="62"/>
      <c r="D5101" s="62"/>
      <c r="J5101" s="62"/>
      <c r="R5101" s="573"/>
    </row>
    <row r="5102" spans="1:18" s="51" customFormat="1" ht="12.75" hidden="1" customHeight="1">
      <c r="A5102" s="573"/>
      <c r="B5102" s="62"/>
      <c r="C5102" s="62"/>
      <c r="D5102" s="62"/>
      <c r="J5102" s="62"/>
      <c r="R5102" s="573"/>
    </row>
    <row r="5103" spans="1:18" s="51" customFormat="1" ht="12.75" hidden="1" customHeight="1">
      <c r="A5103" s="573"/>
      <c r="B5103" s="62"/>
      <c r="C5103" s="62"/>
      <c r="D5103" s="62"/>
      <c r="J5103" s="62"/>
      <c r="R5103" s="573"/>
    </row>
    <row r="5104" spans="1:18" s="51" customFormat="1" ht="12.75" hidden="1" customHeight="1">
      <c r="A5104" s="573"/>
      <c r="B5104" s="62"/>
      <c r="C5104" s="62"/>
      <c r="D5104" s="62"/>
      <c r="J5104" s="62"/>
      <c r="R5104" s="573"/>
    </row>
    <row r="5105" spans="1:18" s="51" customFormat="1" ht="12.75" hidden="1" customHeight="1">
      <c r="A5105" s="573"/>
      <c r="B5105" s="62"/>
      <c r="C5105" s="62"/>
      <c r="D5105" s="62"/>
      <c r="J5105" s="62"/>
      <c r="R5105" s="573"/>
    </row>
    <row r="5106" spans="1:18" s="51" customFormat="1" ht="12.75" hidden="1" customHeight="1">
      <c r="A5106" s="573"/>
      <c r="B5106" s="62"/>
      <c r="C5106" s="62"/>
      <c r="D5106" s="62"/>
      <c r="J5106" s="62"/>
      <c r="R5106" s="573"/>
    </row>
    <row r="5107" spans="1:18" s="51" customFormat="1" ht="12.75" hidden="1" customHeight="1">
      <c r="A5107" s="573"/>
      <c r="B5107" s="62"/>
      <c r="C5107" s="62"/>
      <c r="D5107" s="62"/>
      <c r="J5107" s="62"/>
      <c r="R5107" s="573"/>
    </row>
    <row r="5108" spans="1:18" s="51" customFormat="1" ht="12.75" hidden="1" customHeight="1">
      <c r="A5108" s="573"/>
      <c r="B5108" s="62"/>
      <c r="C5108" s="62"/>
      <c r="D5108" s="62"/>
      <c r="J5108" s="62"/>
      <c r="R5108" s="573"/>
    </row>
    <row r="5109" spans="1:18" s="51" customFormat="1" ht="12.75" hidden="1" customHeight="1">
      <c r="A5109" s="573"/>
      <c r="B5109" s="62"/>
      <c r="C5109" s="62"/>
      <c r="D5109" s="62"/>
      <c r="J5109" s="62"/>
      <c r="R5109" s="573"/>
    </row>
    <row r="5110" spans="1:18" s="51" customFormat="1" ht="12.75" hidden="1" customHeight="1">
      <c r="A5110" s="573"/>
      <c r="B5110" s="62"/>
      <c r="C5110" s="62"/>
      <c r="D5110" s="62"/>
      <c r="J5110" s="62"/>
      <c r="R5110" s="573"/>
    </row>
    <row r="5111" spans="1:18" s="51" customFormat="1" ht="12.75" hidden="1" customHeight="1">
      <c r="A5111" s="573"/>
      <c r="B5111" s="62"/>
      <c r="C5111" s="62"/>
      <c r="D5111" s="62"/>
      <c r="J5111" s="62"/>
      <c r="R5111" s="573"/>
    </row>
    <row r="5112" spans="1:18" s="51" customFormat="1" ht="12.75" hidden="1" customHeight="1">
      <c r="A5112" s="573"/>
      <c r="B5112" s="62"/>
      <c r="C5112" s="62"/>
      <c r="D5112" s="62"/>
      <c r="J5112" s="62"/>
      <c r="R5112" s="573"/>
    </row>
    <row r="5113" spans="1:18" s="51" customFormat="1" ht="12.75" hidden="1" customHeight="1">
      <c r="A5113" s="573"/>
      <c r="B5113" s="62"/>
      <c r="C5113" s="62"/>
      <c r="D5113" s="62"/>
      <c r="J5113" s="62"/>
      <c r="R5113" s="573"/>
    </row>
    <row r="5114" spans="1:18" s="51" customFormat="1" ht="12.75" hidden="1" customHeight="1">
      <c r="A5114" s="573"/>
      <c r="B5114" s="62"/>
      <c r="C5114" s="62"/>
      <c r="D5114" s="62"/>
      <c r="J5114" s="62"/>
      <c r="R5114" s="573"/>
    </row>
    <row r="5115" spans="1:18" s="51" customFormat="1" ht="12.75" hidden="1" customHeight="1">
      <c r="A5115" s="573"/>
      <c r="B5115" s="62"/>
      <c r="C5115" s="62"/>
      <c r="D5115" s="62"/>
      <c r="J5115" s="62"/>
      <c r="R5115" s="573"/>
    </row>
    <row r="5116" spans="1:18" s="51" customFormat="1" ht="12.75" hidden="1" customHeight="1">
      <c r="A5116" s="573"/>
      <c r="B5116" s="62"/>
      <c r="C5116" s="62"/>
      <c r="D5116" s="62"/>
      <c r="J5116" s="62"/>
      <c r="R5116" s="573"/>
    </row>
    <row r="5117" spans="1:18" s="51" customFormat="1" ht="12.75" hidden="1" customHeight="1">
      <c r="A5117" s="573"/>
      <c r="B5117" s="62"/>
      <c r="C5117" s="62"/>
      <c r="D5117" s="62"/>
      <c r="J5117" s="62"/>
      <c r="R5117" s="573"/>
    </row>
    <row r="5118" spans="1:18" s="51" customFormat="1" ht="12.75" hidden="1" customHeight="1">
      <c r="A5118" s="573"/>
      <c r="B5118" s="62"/>
      <c r="C5118" s="62"/>
      <c r="D5118" s="62"/>
      <c r="J5118" s="62"/>
      <c r="R5118" s="573"/>
    </row>
    <row r="5119" spans="1:18" s="51" customFormat="1" ht="12.75" hidden="1" customHeight="1">
      <c r="A5119" s="573"/>
      <c r="B5119" s="62"/>
      <c r="C5119" s="62"/>
      <c r="D5119" s="62"/>
      <c r="J5119" s="62"/>
      <c r="R5119" s="573"/>
    </row>
    <row r="5120" spans="1:18" s="51" customFormat="1" ht="12.75" hidden="1" customHeight="1">
      <c r="A5120" s="573"/>
      <c r="B5120" s="62"/>
      <c r="C5120" s="62"/>
      <c r="D5120" s="62"/>
      <c r="J5120" s="62"/>
      <c r="R5120" s="573"/>
    </row>
    <row r="5121" spans="1:18" s="51" customFormat="1" ht="12.75" hidden="1" customHeight="1">
      <c r="A5121" s="573"/>
      <c r="B5121" s="62"/>
      <c r="C5121" s="62"/>
      <c r="D5121" s="62"/>
      <c r="J5121" s="62"/>
      <c r="R5121" s="573"/>
    </row>
    <row r="5122" spans="1:18" s="51" customFormat="1" ht="12.75" hidden="1" customHeight="1">
      <c r="A5122" s="573"/>
      <c r="B5122" s="62"/>
      <c r="C5122" s="62"/>
      <c r="D5122" s="62"/>
      <c r="J5122" s="62"/>
      <c r="R5122" s="573"/>
    </row>
    <row r="5123" spans="1:18" s="51" customFormat="1" ht="12.75" hidden="1" customHeight="1">
      <c r="A5123" s="573"/>
      <c r="B5123" s="62"/>
      <c r="C5123" s="62"/>
      <c r="D5123" s="62"/>
      <c r="J5123" s="62"/>
      <c r="R5123" s="573"/>
    </row>
    <row r="5124" spans="1:18" s="51" customFormat="1" ht="12.75" hidden="1" customHeight="1">
      <c r="A5124" s="573"/>
      <c r="B5124" s="62"/>
      <c r="C5124" s="62"/>
      <c r="D5124" s="62"/>
      <c r="J5124" s="62"/>
      <c r="R5124" s="573"/>
    </row>
    <row r="5125" spans="1:18" s="51" customFormat="1" ht="12.75" hidden="1" customHeight="1">
      <c r="A5125" s="573"/>
      <c r="B5125" s="62"/>
      <c r="C5125" s="62"/>
      <c r="D5125" s="62"/>
      <c r="J5125" s="62"/>
      <c r="R5125" s="573"/>
    </row>
    <row r="5126" spans="1:18" s="51" customFormat="1" ht="12.75" hidden="1" customHeight="1">
      <c r="A5126" s="573"/>
      <c r="B5126" s="62"/>
      <c r="C5126" s="62"/>
      <c r="D5126" s="62"/>
      <c r="J5126" s="62"/>
      <c r="R5126" s="573"/>
    </row>
    <row r="5127" spans="1:18" s="51" customFormat="1" ht="12.75" hidden="1" customHeight="1">
      <c r="A5127" s="573"/>
      <c r="B5127" s="62"/>
      <c r="C5127" s="62"/>
      <c r="D5127" s="62"/>
      <c r="J5127" s="62"/>
      <c r="R5127" s="573"/>
    </row>
    <row r="5128" spans="1:18" s="51" customFormat="1" ht="12.75" hidden="1" customHeight="1">
      <c r="A5128" s="573"/>
      <c r="B5128" s="62"/>
      <c r="C5128" s="62"/>
      <c r="D5128" s="62"/>
      <c r="J5128" s="62"/>
      <c r="R5128" s="573"/>
    </row>
    <row r="5129" spans="1:18" s="51" customFormat="1" ht="12.75" hidden="1" customHeight="1">
      <c r="A5129" s="573"/>
      <c r="B5129" s="62"/>
      <c r="C5129" s="62"/>
      <c r="D5129" s="62"/>
      <c r="J5129" s="62"/>
      <c r="R5129" s="573"/>
    </row>
    <row r="5130" spans="1:18" s="51" customFormat="1" ht="12.75" hidden="1" customHeight="1">
      <c r="A5130" s="573"/>
      <c r="B5130" s="62"/>
      <c r="C5130" s="62"/>
      <c r="D5130" s="62"/>
      <c r="J5130" s="62"/>
      <c r="R5130" s="573"/>
    </row>
    <row r="5131" spans="1:18" s="51" customFormat="1" ht="12.75" hidden="1" customHeight="1">
      <c r="A5131" s="573"/>
      <c r="B5131" s="62"/>
      <c r="C5131" s="62"/>
      <c r="D5131" s="62"/>
      <c r="J5131" s="62"/>
      <c r="R5131" s="573"/>
    </row>
    <row r="5132" spans="1:18" s="51" customFormat="1" ht="12.75" hidden="1" customHeight="1">
      <c r="A5132" s="573"/>
      <c r="B5132" s="62"/>
      <c r="C5132" s="62"/>
      <c r="D5132" s="62"/>
      <c r="J5132" s="62"/>
      <c r="R5132" s="573"/>
    </row>
    <row r="5133" spans="1:18" s="51" customFormat="1" ht="12.75" hidden="1" customHeight="1">
      <c r="A5133" s="573"/>
      <c r="B5133" s="62"/>
      <c r="C5133" s="62"/>
      <c r="D5133" s="62"/>
      <c r="J5133" s="62"/>
      <c r="R5133" s="573"/>
    </row>
    <row r="5134" spans="1:18" s="51" customFormat="1" ht="12.75" hidden="1" customHeight="1">
      <c r="A5134" s="573"/>
      <c r="B5134" s="62"/>
      <c r="C5134" s="62"/>
      <c r="D5134" s="62"/>
      <c r="J5134" s="62"/>
      <c r="R5134" s="573"/>
    </row>
    <row r="5135" spans="1:18" s="51" customFormat="1" ht="12.75" hidden="1" customHeight="1">
      <c r="A5135" s="573"/>
      <c r="B5135" s="62"/>
      <c r="C5135" s="62"/>
      <c r="D5135" s="62"/>
      <c r="J5135" s="62"/>
      <c r="R5135" s="573"/>
    </row>
    <row r="5136" spans="1:18" s="51" customFormat="1" ht="12.75" hidden="1" customHeight="1">
      <c r="A5136" s="573"/>
      <c r="B5136" s="62"/>
      <c r="C5136" s="62"/>
      <c r="D5136" s="62"/>
      <c r="J5136" s="62"/>
      <c r="R5136" s="573"/>
    </row>
    <row r="5137" spans="1:18" s="51" customFormat="1" ht="12.75" hidden="1" customHeight="1">
      <c r="A5137" s="573"/>
      <c r="B5137" s="62"/>
      <c r="C5137" s="62"/>
      <c r="D5137" s="62"/>
      <c r="J5137" s="62"/>
      <c r="R5137" s="573"/>
    </row>
    <row r="5138" spans="1:18" s="51" customFormat="1" ht="12.75" hidden="1" customHeight="1">
      <c r="A5138" s="573"/>
      <c r="B5138" s="62"/>
      <c r="C5138" s="62"/>
      <c r="D5138" s="62"/>
      <c r="J5138" s="62"/>
      <c r="R5138" s="573"/>
    </row>
    <row r="5139" spans="1:18" s="51" customFormat="1" ht="12.75" hidden="1" customHeight="1">
      <c r="A5139" s="573"/>
      <c r="B5139" s="62"/>
      <c r="C5139" s="62"/>
      <c r="D5139" s="62"/>
      <c r="J5139" s="62"/>
      <c r="R5139" s="573"/>
    </row>
    <row r="5140" spans="1:18" s="51" customFormat="1" ht="12.75" hidden="1" customHeight="1">
      <c r="A5140" s="573"/>
      <c r="B5140" s="62"/>
      <c r="C5140" s="62"/>
      <c r="D5140" s="62"/>
      <c r="J5140" s="62"/>
      <c r="R5140" s="573"/>
    </row>
    <row r="5141" spans="1:18" s="51" customFormat="1" ht="12.75" hidden="1" customHeight="1">
      <c r="A5141" s="573"/>
      <c r="B5141" s="62"/>
      <c r="C5141" s="62"/>
      <c r="D5141" s="62"/>
      <c r="J5141" s="62"/>
      <c r="R5141" s="573"/>
    </row>
    <row r="5142" spans="1:18" s="51" customFormat="1" ht="12.75" hidden="1" customHeight="1">
      <c r="A5142" s="573"/>
      <c r="B5142" s="62"/>
      <c r="C5142" s="62"/>
      <c r="D5142" s="62"/>
      <c r="J5142" s="62"/>
      <c r="R5142" s="573"/>
    </row>
    <row r="5143" spans="1:18" s="51" customFormat="1" ht="12.75" hidden="1" customHeight="1">
      <c r="A5143" s="573"/>
      <c r="B5143" s="62"/>
      <c r="C5143" s="62"/>
      <c r="D5143" s="62"/>
      <c r="J5143" s="62"/>
      <c r="R5143" s="573"/>
    </row>
    <row r="5144" spans="1:18" s="51" customFormat="1" ht="12.75" hidden="1" customHeight="1">
      <c r="A5144" s="573"/>
      <c r="B5144" s="62"/>
      <c r="C5144" s="62"/>
      <c r="D5144" s="62"/>
      <c r="J5144" s="62"/>
      <c r="R5144" s="573"/>
    </row>
    <row r="5145" spans="1:18" s="51" customFormat="1" ht="12.75" hidden="1" customHeight="1">
      <c r="A5145" s="573"/>
      <c r="B5145" s="62"/>
      <c r="C5145" s="62"/>
      <c r="D5145" s="62"/>
      <c r="J5145" s="62"/>
      <c r="R5145" s="573"/>
    </row>
    <row r="5146" spans="1:18" s="51" customFormat="1" ht="12.75" hidden="1" customHeight="1">
      <c r="A5146" s="573"/>
      <c r="B5146" s="62"/>
      <c r="C5146" s="62"/>
      <c r="D5146" s="62"/>
      <c r="J5146" s="62"/>
      <c r="R5146" s="573"/>
    </row>
    <row r="5147" spans="1:18" s="51" customFormat="1" ht="12.75" hidden="1" customHeight="1">
      <c r="A5147" s="573"/>
      <c r="B5147" s="62"/>
      <c r="C5147" s="62"/>
      <c r="D5147" s="62"/>
      <c r="J5147" s="62"/>
      <c r="R5147" s="573"/>
    </row>
    <row r="5148" spans="1:18" s="51" customFormat="1" ht="12.75" hidden="1" customHeight="1">
      <c r="A5148" s="573"/>
      <c r="B5148" s="62"/>
      <c r="C5148" s="62"/>
      <c r="D5148" s="62"/>
      <c r="J5148" s="62"/>
      <c r="R5148" s="573"/>
    </row>
    <row r="5149" spans="1:18" s="51" customFormat="1" ht="12.75" hidden="1" customHeight="1">
      <c r="A5149" s="573"/>
      <c r="B5149" s="62"/>
      <c r="C5149" s="62"/>
      <c r="D5149" s="62"/>
      <c r="J5149" s="62"/>
      <c r="R5149" s="573"/>
    </row>
    <row r="5150" spans="1:18" s="51" customFormat="1" ht="12.75" hidden="1" customHeight="1">
      <c r="A5150" s="573"/>
      <c r="B5150" s="62"/>
      <c r="C5150" s="62"/>
      <c r="D5150" s="62"/>
      <c r="J5150" s="62"/>
      <c r="R5150" s="573"/>
    </row>
    <row r="5151" spans="1:18" s="51" customFormat="1" ht="12.75" hidden="1" customHeight="1">
      <c r="A5151" s="573"/>
      <c r="B5151" s="62"/>
      <c r="C5151" s="62"/>
      <c r="D5151" s="62"/>
      <c r="J5151" s="62"/>
      <c r="R5151" s="573"/>
    </row>
    <row r="5152" spans="1:18" s="51" customFormat="1" ht="12.75" hidden="1" customHeight="1">
      <c r="A5152" s="573"/>
      <c r="B5152" s="62"/>
      <c r="C5152" s="62"/>
      <c r="D5152" s="62"/>
      <c r="J5152" s="62"/>
      <c r="R5152" s="573"/>
    </row>
    <row r="5153" spans="1:18" s="51" customFormat="1" ht="12.75" hidden="1" customHeight="1">
      <c r="A5153" s="573"/>
      <c r="B5153" s="62"/>
      <c r="C5153" s="62"/>
      <c r="D5153" s="62"/>
      <c r="J5153" s="62"/>
      <c r="R5153" s="573"/>
    </row>
    <row r="5154" spans="1:18" s="51" customFormat="1" ht="12.75" hidden="1" customHeight="1">
      <c r="A5154" s="573"/>
      <c r="B5154" s="62"/>
      <c r="C5154" s="62"/>
      <c r="D5154" s="62"/>
      <c r="J5154" s="62"/>
      <c r="R5154" s="573"/>
    </row>
    <row r="5155" spans="1:18" s="51" customFormat="1" ht="12.75" hidden="1" customHeight="1">
      <c r="A5155" s="573"/>
      <c r="B5155" s="62"/>
      <c r="C5155" s="62"/>
      <c r="D5155" s="62"/>
      <c r="J5155" s="62"/>
      <c r="R5155" s="573"/>
    </row>
    <row r="5156" spans="1:18" s="51" customFormat="1" ht="12.75" hidden="1" customHeight="1">
      <c r="A5156" s="573"/>
      <c r="B5156" s="62"/>
      <c r="C5156" s="62"/>
      <c r="D5156" s="62"/>
      <c r="J5156" s="62"/>
      <c r="R5156" s="573"/>
    </row>
    <row r="5157" spans="1:18" s="51" customFormat="1" ht="12.75" hidden="1" customHeight="1">
      <c r="A5157" s="573"/>
      <c r="B5157" s="62"/>
      <c r="C5157" s="62"/>
      <c r="D5157" s="62"/>
      <c r="J5157" s="62"/>
      <c r="R5157" s="573"/>
    </row>
    <row r="5158" spans="1:18" s="51" customFormat="1" ht="12.75" hidden="1" customHeight="1">
      <c r="A5158" s="573"/>
      <c r="B5158" s="62"/>
      <c r="C5158" s="62"/>
      <c r="D5158" s="62"/>
      <c r="J5158" s="62"/>
      <c r="R5158" s="573"/>
    </row>
    <row r="5159" spans="1:18" s="51" customFormat="1" ht="12.75" hidden="1" customHeight="1">
      <c r="A5159" s="573"/>
      <c r="B5159" s="62"/>
      <c r="C5159" s="62"/>
      <c r="D5159" s="62"/>
      <c r="J5159" s="62"/>
      <c r="R5159" s="573"/>
    </row>
    <row r="5160" spans="1:18" s="51" customFormat="1" ht="12.75" hidden="1" customHeight="1">
      <c r="A5160" s="573"/>
      <c r="B5160" s="62"/>
      <c r="C5160" s="62"/>
      <c r="D5160" s="62"/>
      <c r="J5160" s="62"/>
      <c r="R5160" s="573"/>
    </row>
    <row r="5161" spans="1:18" s="51" customFormat="1" ht="12.75" hidden="1" customHeight="1">
      <c r="A5161" s="573"/>
      <c r="B5161" s="62"/>
      <c r="C5161" s="62"/>
      <c r="D5161" s="62"/>
      <c r="J5161" s="62"/>
      <c r="R5161" s="573"/>
    </row>
    <row r="5162" spans="1:18" s="51" customFormat="1" ht="12.75" hidden="1" customHeight="1">
      <c r="A5162" s="573"/>
      <c r="B5162" s="62"/>
      <c r="C5162" s="62"/>
      <c r="D5162" s="62"/>
      <c r="J5162" s="62"/>
      <c r="R5162" s="573"/>
    </row>
    <row r="5163" spans="1:18" s="51" customFormat="1" ht="12.75" hidden="1" customHeight="1">
      <c r="A5163" s="573"/>
      <c r="B5163" s="62"/>
      <c r="C5163" s="62"/>
      <c r="D5163" s="62"/>
      <c r="J5163" s="62"/>
      <c r="R5163" s="573"/>
    </row>
    <row r="5164" spans="1:18" s="51" customFormat="1" ht="12.75" hidden="1" customHeight="1">
      <c r="A5164" s="573"/>
      <c r="B5164" s="62"/>
      <c r="C5164" s="62"/>
      <c r="D5164" s="62"/>
      <c r="J5164" s="62"/>
      <c r="R5164" s="573"/>
    </row>
    <row r="5165" spans="1:18" s="51" customFormat="1" ht="12.75" hidden="1" customHeight="1">
      <c r="A5165" s="573"/>
      <c r="B5165" s="62"/>
      <c r="C5165" s="62"/>
      <c r="D5165" s="62"/>
      <c r="J5165" s="62"/>
      <c r="R5165" s="573"/>
    </row>
    <row r="5166" spans="1:18" s="51" customFormat="1" ht="12.75" hidden="1" customHeight="1">
      <c r="A5166" s="573"/>
      <c r="B5166" s="62"/>
      <c r="C5166" s="62"/>
      <c r="D5166" s="62"/>
      <c r="J5166" s="62"/>
      <c r="R5166" s="573"/>
    </row>
    <row r="5167" spans="1:18" s="51" customFormat="1" ht="12.75" hidden="1" customHeight="1">
      <c r="A5167" s="573"/>
      <c r="B5167" s="62"/>
      <c r="C5167" s="62"/>
      <c r="D5167" s="62"/>
      <c r="J5167" s="62"/>
      <c r="R5167" s="573"/>
    </row>
    <row r="5168" spans="1:18" s="51" customFormat="1" ht="12.75" hidden="1" customHeight="1">
      <c r="A5168" s="573"/>
      <c r="B5168" s="62"/>
      <c r="C5168" s="62"/>
      <c r="D5168" s="62"/>
      <c r="J5168" s="62"/>
      <c r="R5168" s="573"/>
    </row>
    <row r="5169" spans="1:18" s="51" customFormat="1" ht="12.75" hidden="1" customHeight="1">
      <c r="A5169" s="573"/>
      <c r="B5169" s="62"/>
      <c r="C5169" s="62"/>
      <c r="D5169" s="62"/>
      <c r="J5169" s="62"/>
      <c r="R5169" s="573"/>
    </row>
    <row r="5170" spans="1:18" s="51" customFormat="1" ht="12.75" hidden="1" customHeight="1">
      <c r="A5170" s="573"/>
      <c r="B5170" s="62"/>
      <c r="C5170" s="62"/>
      <c r="D5170" s="62"/>
      <c r="J5170" s="62"/>
      <c r="R5170" s="573"/>
    </row>
    <row r="5171" spans="1:18" s="51" customFormat="1" ht="12.75" hidden="1" customHeight="1">
      <c r="A5171" s="573"/>
      <c r="B5171" s="62"/>
      <c r="C5171" s="62"/>
      <c r="D5171" s="62"/>
      <c r="J5171" s="62"/>
      <c r="R5171" s="573"/>
    </row>
    <row r="5172" spans="1:18" s="51" customFormat="1" ht="12.75" hidden="1" customHeight="1">
      <c r="A5172" s="573"/>
      <c r="B5172" s="62"/>
      <c r="C5172" s="62"/>
      <c r="D5172" s="62"/>
      <c r="J5172" s="62"/>
      <c r="R5172" s="573"/>
    </row>
    <row r="5173" spans="1:18" s="51" customFormat="1" ht="12.75" hidden="1" customHeight="1">
      <c r="A5173" s="573"/>
      <c r="B5173" s="62"/>
      <c r="C5173" s="62"/>
      <c r="D5173" s="62"/>
      <c r="J5173" s="62"/>
      <c r="R5173" s="573"/>
    </row>
    <row r="5174" spans="1:18" s="51" customFormat="1" ht="12.75" hidden="1" customHeight="1">
      <c r="A5174" s="573"/>
      <c r="B5174" s="62"/>
      <c r="C5174" s="62"/>
      <c r="D5174" s="62"/>
      <c r="J5174" s="62"/>
      <c r="R5174" s="573"/>
    </row>
    <row r="5175" spans="1:18" s="51" customFormat="1" ht="12.75" hidden="1" customHeight="1">
      <c r="A5175" s="573"/>
      <c r="B5175" s="62"/>
      <c r="C5175" s="62"/>
      <c r="D5175" s="62"/>
      <c r="J5175" s="62"/>
      <c r="R5175" s="573"/>
    </row>
    <row r="5176" spans="1:18" s="51" customFormat="1" ht="12.75" hidden="1" customHeight="1">
      <c r="A5176" s="573"/>
      <c r="B5176" s="62"/>
      <c r="C5176" s="62"/>
      <c r="D5176" s="62"/>
      <c r="J5176" s="62"/>
      <c r="R5176" s="573"/>
    </row>
    <row r="5177" spans="1:18" s="51" customFormat="1" ht="12.75" hidden="1" customHeight="1">
      <c r="A5177" s="573"/>
      <c r="B5177" s="62"/>
      <c r="C5177" s="62"/>
      <c r="D5177" s="62"/>
      <c r="J5177" s="62"/>
      <c r="R5177" s="573"/>
    </row>
    <row r="5178" spans="1:18" s="51" customFormat="1" ht="12.75" hidden="1" customHeight="1">
      <c r="A5178" s="573"/>
      <c r="B5178" s="62"/>
      <c r="C5178" s="62"/>
      <c r="D5178" s="62"/>
      <c r="J5178" s="62"/>
      <c r="R5178" s="573"/>
    </row>
    <row r="5179" spans="1:18" s="51" customFormat="1" ht="12.75" hidden="1" customHeight="1">
      <c r="A5179" s="573"/>
      <c r="B5179" s="62"/>
      <c r="C5179" s="62"/>
      <c r="D5179" s="62"/>
      <c r="J5179" s="62"/>
      <c r="R5179" s="573"/>
    </row>
    <row r="5180" spans="1:18" s="51" customFormat="1" ht="12.75" hidden="1" customHeight="1">
      <c r="A5180" s="573"/>
      <c r="B5180" s="62"/>
      <c r="C5180" s="62"/>
      <c r="D5180" s="62"/>
      <c r="J5180" s="62"/>
      <c r="R5180" s="573"/>
    </row>
    <row r="5181" spans="1:18" s="51" customFormat="1" ht="12.75" hidden="1" customHeight="1">
      <c r="A5181" s="573"/>
      <c r="B5181" s="62"/>
      <c r="C5181" s="62"/>
      <c r="D5181" s="62"/>
      <c r="J5181" s="62"/>
      <c r="R5181" s="573"/>
    </row>
    <row r="5182" spans="1:18" s="51" customFormat="1" ht="12.75" hidden="1" customHeight="1">
      <c r="A5182" s="573"/>
      <c r="B5182" s="62"/>
      <c r="C5182" s="62"/>
      <c r="D5182" s="62"/>
      <c r="J5182" s="62"/>
      <c r="R5182" s="573"/>
    </row>
    <row r="5183" spans="1:18" s="51" customFormat="1" ht="12.75" hidden="1" customHeight="1">
      <c r="A5183" s="573"/>
      <c r="B5183" s="62"/>
      <c r="C5183" s="62"/>
      <c r="D5183" s="62"/>
      <c r="J5183" s="62"/>
      <c r="R5183" s="573"/>
    </row>
    <row r="5184" spans="1:18" s="51" customFormat="1" ht="12.75" hidden="1" customHeight="1">
      <c r="A5184" s="573"/>
      <c r="B5184" s="62"/>
      <c r="C5184" s="62"/>
      <c r="D5184" s="62"/>
      <c r="J5184" s="62"/>
      <c r="R5184" s="573"/>
    </row>
    <row r="5185" spans="1:18" s="51" customFormat="1" ht="12.75" hidden="1" customHeight="1">
      <c r="A5185" s="573"/>
      <c r="B5185" s="62"/>
      <c r="C5185" s="62"/>
      <c r="D5185" s="62"/>
      <c r="J5185" s="62"/>
      <c r="R5185" s="573"/>
    </row>
    <row r="5186" spans="1:18" s="51" customFormat="1" ht="12.75" hidden="1" customHeight="1">
      <c r="A5186" s="573"/>
      <c r="B5186" s="62"/>
      <c r="C5186" s="62"/>
      <c r="D5186" s="62"/>
      <c r="J5186" s="62"/>
      <c r="R5186" s="573"/>
    </row>
    <row r="5187" spans="1:18" s="51" customFormat="1" ht="12.75" hidden="1" customHeight="1">
      <c r="A5187" s="573"/>
      <c r="B5187" s="62"/>
      <c r="C5187" s="62"/>
      <c r="D5187" s="62"/>
      <c r="J5187" s="62"/>
      <c r="R5187" s="573"/>
    </row>
    <row r="5188" spans="1:18" s="51" customFormat="1" ht="12.75" hidden="1" customHeight="1">
      <c r="A5188" s="573"/>
      <c r="B5188" s="62"/>
      <c r="C5188" s="62"/>
      <c r="D5188" s="62"/>
      <c r="J5188" s="62"/>
      <c r="R5188" s="573"/>
    </row>
    <row r="5189" spans="1:18" s="51" customFormat="1" ht="12.75" hidden="1" customHeight="1">
      <c r="A5189" s="573"/>
      <c r="B5189" s="62"/>
      <c r="C5189" s="62"/>
      <c r="D5189" s="62"/>
      <c r="J5189" s="62"/>
      <c r="R5189" s="573"/>
    </row>
    <row r="5190" spans="1:18" s="51" customFormat="1" ht="12.75" hidden="1" customHeight="1">
      <c r="A5190" s="573"/>
      <c r="B5190" s="62"/>
      <c r="C5190" s="62"/>
      <c r="D5190" s="62"/>
      <c r="J5190" s="62"/>
      <c r="R5190" s="573"/>
    </row>
    <row r="5191" spans="1:18" s="51" customFormat="1" ht="12.75" hidden="1" customHeight="1">
      <c r="A5191" s="573"/>
      <c r="B5191" s="62"/>
      <c r="C5191" s="62"/>
      <c r="D5191" s="62"/>
      <c r="J5191" s="62"/>
      <c r="R5191" s="573"/>
    </row>
    <row r="5192" spans="1:18" s="51" customFormat="1" ht="12.75" hidden="1" customHeight="1">
      <c r="A5192" s="573"/>
      <c r="B5192" s="62"/>
      <c r="C5192" s="62"/>
      <c r="D5192" s="62"/>
      <c r="J5192" s="62"/>
      <c r="R5192" s="573"/>
    </row>
    <row r="5193" spans="1:18" s="51" customFormat="1" ht="12.75" hidden="1" customHeight="1">
      <c r="A5193" s="573"/>
      <c r="B5193" s="62"/>
      <c r="C5193" s="62"/>
      <c r="D5193" s="62"/>
      <c r="J5193" s="62"/>
      <c r="R5193" s="573"/>
    </row>
    <row r="5194" spans="1:18" s="51" customFormat="1" ht="12.75" hidden="1" customHeight="1">
      <c r="A5194" s="573"/>
      <c r="B5194" s="62"/>
      <c r="C5194" s="62"/>
      <c r="D5194" s="62"/>
      <c r="J5194" s="62"/>
      <c r="R5194" s="573"/>
    </row>
    <row r="5195" spans="1:18" s="51" customFormat="1" ht="12.75" hidden="1" customHeight="1">
      <c r="A5195" s="573"/>
      <c r="B5195" s="62"/>
      <c r="C5195" s="62"/>
      <c r="D5195" s="62"/>
      <c r="J5195" s="62"/>
      <c r="R5195" s="573"/>
    </row>
    <row r="5196" spans="1:18" s="51" customFormat="1" ht="12.75" hidden="1" customHeight="1">
      <c r="A5196" s="573"/>
      <c r="B5196" s="62"/>
      <c r="C5196" s="62"/>
      <c r="D5196" s="62"/>
      <c r="J5196" s="62"/>
      <c r="R5196" s="573"/>
    </row>
    <row r="5197" spans="1:18" s="51" customFormat="1" ht="12.75" hidden="1" customHeight="1">
      <c r="A5197" s="573"/>
      <c r="B5197" s="62"/>
      <c r="C5197" s="62"/>
      <c r="D5197" s="62"/>
      <c r="J5197" s="62"/>
      <c r="R5197" s="573"/>
    </row>
    <row r="5198" spans="1:18" s="51" customFormat="1" ht="12.75" hidden="1" customHeight="1">
      <c r="A5198" s="573"/>
      <c r="B5198" s="62"/>
      <c r="C5198" s="62"/>
      <c r="D5198" s="62"/>
      <c r="J5198" s="62"/>
      <c r="R5198" s="573"/>
    </row>
    <row r="5199" spans="1:18" s="51" customFormat="1" ht="12.75" hidden="1" customHeight="1">
      <c r="A5199" s="573"/>
      <c r="B5199" s="62"/>
      <c r="C5199" s="62"/>
      <c r="D5199" s="62"/>
      <c r="J5199" s="62"/>
      <c r="R5199" s="573"/>
    </row>
    <row r="5200" spans="1:18" s="51" customFormat="1" ht="12.75" hidden="1" customHeight="1">
      <c r="A5200" s="573"/>
      <c r="B5200" s="62"/>
      <c r="C5200" s="62"/>
      <c r="D5200" s="62"/>
      <c r="J5200" s="62"/>
      <c r="R5200" s="573"/>
    </row>
    <row r="5201" spans="1:18" s="51" customFormat="1" ht="12.75" hidden="1" customHeight="1">
      <c r="A5201" s="573"/>
      <c r="B5201" s="62"/>
      <c r="C5201" s="62"/>
      <c r="D5201" s="62"/>
      <c r="J5201" s="62"/>
      <c r="R5201" s="573"/>
    </row>
    <row r="5202" spans="1:18" s="51" customFormat="1" ht="12.75" hidden="1" customHeight="1">
      <c r="A5202" s="573"/>
      <c r="B5202" s="62"/>
      <c r="C5202" s="62"/>
      <c r="D5202" s="62"/>
      <c r="J5202" s="62"/>
      <c r="R5202" s="573"/>
    </row>
    <row r="5203" spans="1:18" s="51" customFormat="1" ht="12.75" hidden="1" customHeight="1">
      <c r="A5203" s="573"/>
      <c r="B5203" s="62"/>
      <c r="C5203" s="62"/>
      <c r="D5203" s="62"/>
      <c r="J5203" s="62"/>
      <c r="R5203" s="573"/>
    </row>
    <row r="5204" spans="1:18" s="51" customFormat="1" ht="12.75" hidden="1" customHeight="1">
      <c r="A5204" s="573"/>
      <c r="B5204" s="62"/>
      <c r="C5204" s="62"/>
      <c r="D5204" s="62"/>
      <c r="J5204" s="62"/>
      <c r="R5204" s="573"/>
    </row>
    <row r="5205" spans="1:18" s="51" customFormat="1" ht="12.75" hidden="1" customHeight="1">
      <c r="A5205" s="573"/>
      <c r="B5205" s="62"/>
      <c r="C5205" s="62"/>
      <c r="D5205" s="62"/>
      <c r="J5205" s="62"/>
      <c r="R5205" s="573"/>
    </row>
    <row r="5206" spans="1:18" s="51" customFormat="1" ht="12.75" hidden="1" customHeight="1">
      <c r="A5206" s="573"/>
      <c r="B5206" s="62"/>
      <c r="C5206" s="62"/>
      <c r="D5206" s="62"/>
      <c r="J5206" s="62"/>
      <c r="R5206" s="573"/>
    </row>
    <row r="5207" spans="1:18" s="51" customFormat="1" ht="12.75" hidden="1" customHeight="1">
      <c r="A5207" s="573"/>
      <c r="B5207" s="62"/>
      <c r="C5207" s="62"/>
      <c r="D5207" s="62"/>
      <c r="J5207" s="62"/>
      <c r="R5207" s="573"/>
    </row>
    <row r="5208" spans="1:18" s="51" customFormat="1" ht="12.75" hidden="1" customHeight="1">
      <c r="A5208" s="573"/>
      <c r="B5208" s="62"/>
      <c r="C5208" s="62"/>
      <c r="D5208" s="62"/>
      <c r="J5208" s="62"/>
      <c r="R5208" s="573"/>
    </row>
    <row r="5209" spans="1:18" s="51" customFormat="1" ht="12.75" hidden="1" customHeight="1">
      <c r="A5209" s="573"/>
      <c r="B5209" s="62"/>
      <c r="C5209" s="62"/>
      <c r="D5209" s="62"/>
      <c r="J5209" s="62"/>
      <c r="R5209" s="573"/>
    </row>
    <row r="5210" spans="1:18" s="51" customFormat="1" ht="12.75" hidden="1" customHeight="1">
      <c r="A5210" s="573"/>
      <c r="B5210" s="62"/>
      <c r="C5210" s="62"/>
      <c r="D5210" s="62"/>
      <c r="J5210" s="62"/>
      <c r="R5210" s="573"/>
    </row>
    <row r="5211" spans="1:18" s="51" customFormat="1" ht="12.75" hidden="1" customHeight="1">
      <c r="A5211" s="573"/>
      <c r="B5211" s="62"/>
      <c r="C5211" s="62"/>
      <c r="D5211" s="62"/>
      <c r="J5211" s="62"/>
      <c r="R5211" s="573"/>
    </row>
    <row r="5212" spans="1:18" s="51" customFormat="1" ht="12.75" hidden="1" customHeight="1">
      <c r="A5212" s="573"/>
      <c r="B5212" s="62"/>
      <c r="C5212" s="62"/>
      <c r="D5212" s="62"/>
      <c r="J5212" s="62"/>
      <c r="R5212" s="573"/>
    </row>
    <row r="5213" spans="1:18" s="51" customFormat="1" ht="12.75" hidden="1" customHeight="1">
      <c r="A5213" s="573"/>
      <c r="B5213" s="62"/>
      <c r="C5213" s="62"/>
      <c r="D5213" s="62"/>
      <c r="J5213" s="62"/>
      <c r="R5213" s="573"/>
    </row>
    <row r="5214" spans="1:18" s="51" customFormat="1" ht="12.75" hidden="1" customHeight="1">
      <c r="A5214" s="573"/>
      <c r="B5214" s="62"/>
      <c r="C5214" s="62"/>
      <c r="D5214" s="62"/>
      <c r="J5214" s="62"/>
      <c r="R5214" s="573"/>
    </row>
    <row r="5215" spans="1:18" s="51" customFormat="1" ht="12.75" hidden="1" customHeight="1">
      <c r="A5215" s="573"/>
      <c r="B5215" s="62"/>
      <c r="C5215" s="62"/>
      <c r="D5215" s="62"/>
      <c r="J5215" s="62"/>
      <c r="R5215" s="573"/>
    </row>
    <row r="5216" spans="1:18" s="51" customFormat="1" ht="12.75" hidden="1" customHeight="1">
      <c r="A5216" s="573"/>
      <c r="B5216" s="62"/>
      <c r="C5216" s="62"/>
      <c r="D5216" s="62"/>
      <c r="J5216" s="62"/>
      <c r="R5216" s="573"/>
    </row>
    <row r="5217" spans="1:18" s="51" customFormat="1" ht="12.75" hidden="1" customHeight="1">
      <c r="A5217" s="573"/>
      <c r="B5217" s="62"/>
      <c r="C5217" s="62"/>
      <c r="D5217" s="62"/>
      <c r="J5217" s="62"/>
      <c r="R5217" s="573"/>
    </row>
    <row r="5218" spans="1:18" s="51" customFormat="1" ht="12.75" hidden="1" customHeight="1">
      <c r="A5218" s="573"/>
      <c r="B5218" s="62"/>
      <c r="C5218" s="62"/>
      <c r="D5218" s="62"/>
      <c r="J5218" s="62"/>
      <c r="R5218" s="573"/>
    </row>
    <row r="5219" spans="1:18" s="51" customFormat="1" ht="12.75" hidden="1" customHeight="1">
      <c r="A5219" s="573"/>
      <c r="B5219" s="62"/>
      <c r="C5219" s="62"/>
      <c r="D5219" s="62"/>
      <c r="J5219" s="62"/>
      <c r="R5219" s="573"/>
    </row>
    <row r="5220" spans="1:18" s="51" customFormat="1" ht="12.75" hidden="1" customHeight="1">
      <c r="A5220" s="573"/>
      <c r="B5220" s="62"/>
      <c r="C5220" s="62"/>
      <c r="D5220" s="62"/>
      <c r="J5220" s="62"/>
      <c r="R5220" s="573"/>
    </row>
    <row r="5221" spans="1:18" s="51" customFormat="1" ht="12.75" hidden="1" customHeight="1">
      <c r="A5221" s="573"/>
      <c r="B5221" s="62"/>
      <c r="C5221" s="62"/>
      <c r="D5221" s="62"/>
      <c r="J5221" s="62"/>
      <c r="R5221" s="573"/>
    </row>
    <row r="5222" spans="1:18" s="51" customFormat="1" ht="12.75" hidden="1" customHeight="1">
      <c r="A5222" s="573"/>
      <c r="B5222" s="62"/>
      <c r="C5222" s="62"/>
      <c r="D5222" s="62"/>
      <c r="J5222" s="62"/>
      <c r="R5222" s="573"/>
    </row>
    <row r="5223" spans="1:18" s="51" customFormat="1" ht="12.75" hidden="1" customHeight="1">
      <c r="A5223" s="573"/>
      <c r="B5223" s="62"/>
      <c r="C5223" s="62"/>
      <c r="D5223" s="62"/>
      <c r="J5223" s="62"/>
      <c r="R5223" s="573"/>
    </row>
    <row r="5224" spans="1:18" s="51" customFormat="1" ht="12.75" hidden="1" customHeight="1">
      <c r="A5224" s="573"/>
      <c r="B5224" s="62"/>
      <c r="C5224" s="62"/>
      <c r="D5224" s="62"/>
      <c r="J5224" s="62"/>
      <c r="R5224" s="573"/>
    </row>
    <row r="5225" spans="1:18" s="51" customFormat="1" ht="12.75" hidden="1" customHeight="1">
      <c r="A5225" s="573"/>
      <c r="B5225" s="62"/>
      <c r="C5225" s="62"/>
      <c r="D5225" s="62"/>
      <c r="J5225" s="62"/>
      <c r="R5225" s="573"/>
    </row>
    <row r="5226" spans="1:18" s="51" customFormat="1" ht="12.75" hidden="1" customHeight="1">
      <c r="A5226" s="573"/>
      <c r="B5226" s="62"/>
      <c r="C5226" s="62"/>
      <c r="D5226" s="62"/>
      <c r="J5226" s="62"/>
      <c r="R5226" s="573"/>
    </row>
    <row r="5227" spans="1:18" s="51" customFormat="1" ht="12.75" hidden="1" customHeight="1">
      <c r="A5227" s="573"/>
      <c r="B5227" s="62"/>
      <c r="C5227" s="62"/>
      <c r="D5227" s="62"/>
      <c r="J5227" s="62"/>
      <c r="R5227" s="573"/>
    </row>
    <row r="5228" spans="1:18" s="51" customFormat="1" ht="12.75" hidden="1" customHeight="1">
      <c r="A5228" s="573"/>
      <c r="B5228" s="62"/>
      <c r="C5228" s="62"/>
      <c r="D5228" s="62"/>
      <c r="J5228" s="62"/>
      <c r="R5228" s="573"/>
    </row>
    <row r="5229" spans="1:18" s="51" customFormat="1" ht="12.75" hidden="1" customHeight="1">
      <c r="A5229" s="573"/>
      <c r="B5229" s="62"/>
      <c r="C5229" s="62"/>
      <c r="D5229" s="62"/>
      <c r="J5229" s="62"/>
      <c r="R5229" s="573"/>
    </row>
    <row r="5230" spans="1:18" s="51" customFormat="1" ht="12.75" hidden="1" customHeight="1">
      <c r="A5230" s="573"/>
      <c r="B5230" s="62"/>
      <c r="C5230" s="62"/>
      <c r="D5230" s="62"/>
      <c r="J5230" s="62"/>
      <c r="R5230" s="573"/>
    </row>
    <row r="5231" spans="1:18" s="51" customFormat="1" ht="12.75" hidden="1" customHeight="1">
      <c r="A5231" s="573"/>
      <c r="B5231" s="62"/>
      <c r="C5231" s="62"/>
      <c r="D5231" s="62"/>
      <c r="J5231" s="62"/>
      <c r="R5231" s="573"/>
    </row>
    <row r="5232" spans="1:18" s="51" customFormat="1" ht="12.75" hidden="1" customHeight="1">
      <c r="A5232" s="573"/>
      <c r="B5232" s="62"/>
      <c r="C5232" s="62"/>
      <c r="D5232" s="62"/>
      <c r="J5232" s="62"/>
      <c r="R5232" s="573"/>
    </row>
    <row r="5233" spans="1:18" s="51" customFormat="1" ht="12.75" hidden="1" customHeight="1">
      <c r="A5233" s="573"/>
      <c r="B5233" s="62"/>
      <c r="C5233" s="62"/>
      <c r="D5233" s="62"/>
      <c r="J5233" s="62"/>
      <c r="R5233" s="573"/>
    </row>
    <row r="5234" spans="1:18" s="51" customFormat="1" ht="12.75" hidden="1" customHeight="1">
      <c r="A5234" s="573"/>
      <c r="B5234" s="62"/>
      <c r="C5234" s="62"/>
      <c r="D5234" s="62"/>
      <c r="J5234" s="62"/>
      <c r="R5234" s="573"/>
    </row>
    <row r="5235" spans="1:18" s="51" customFormat="1" ht="12.75" hidden="1" customHeight="1">
      <c r="A5235" s="573"/>
      <c r="B5235" s="62"/>
      <c r="C5235" s="62"/>
      <c r="D5235" s="62"/>
      <c r="J5235" s="62"/>
      <c r="R5235" s="573"/>
    </row>
    <row r="5236" spans="1:18" s="51" customFormat="1" ht="12.75" hidden="1" customHeight="1">
      <c r="A5236" s="573"/>
      <c r="B5236" s="62"/>
      <c r="C5236" s="62"/>
      <c r="D5236" s="62"/>
      <c r="J5236" s="62"/>
      <c r="R5236" s="573"/>
    </row>
    <row r="5237" spans="1:18" s="51" customFormat="1" ht="12.75" hidden="1" customHeight="1">
      <c r="A5237" s="573"/>
      <c r="B5237" s="62"/>
      <c r="C5237" s="62"/>
      <c r="D5237" s="62"/>
      <c r="J5237" s="62"/>
      <c r="R5237" s="573"/>
    </row>
    <row r="5238" spans="1:18" s="51" customFormat="1" ht="12.75" hidden="1" customHeight="1">
      <c r="A5238" s="573"/>
      <c r="B5238" s="62"/>
      <c r="C5238" s="62"/>
      <c r="D5238" s="62"/>
      <c r="J5238" s="62"/>
      <c r="R5238" s="573"/>
    </row>
    <row r="5239" spans="1:18" s="51" customFormat="1" ht="12.75" hidden="1" customHeight="1">
      <c r="A5239" s="573"/>
      <c r="B5239" s="62"/>
      <c r="C5239" s="62"/>
      <c r="D5239" s="62"/>
      <c r="J5239" s="62"/>
      <c r="R5239" s="573"/>
    </row>
    <row r="5240" spans="1:18" s="51" customFormat="1" ht="12.75" hidden="1" customHeight="1">
      <c r="A5240" s="573"/>
      <c r="B5240" s="62"/>
      <c r="C5240" s="62"/>
      <c r="D5240" s="62"/>
      <c r="J5240" s="62"/>
      <c r="R5240" s="573"/>
    </row>
    <row r="5241" spans="1:18" s="51" customFormat="1" ht="12.75" hidden="1" customHeight="1">
      <c r="A5241" s="573"/>
      <c r="B5241" s="62"/>
      <c r="C5241" s="62"/>
      <c r="D5241" s="62"/>
      <c r="J5241" s="62"/>
      <c r="R5241" s="573"/>
    </row>
    <row r="5242" spans="1:18" s="51" customFormat="1" ht="12.75" hidden="1" customHeight="1">
      <c r="A5242" s="573"/>
      <c r="B5242" s="62"/>
      <c r="C5242" s="62"/>
      <c r="D5242" s="62"/>
      <c r="J5242" s="62"/>
      <c r="R5242" s="573"/>
    </row>
    <row r="5243" spans="1:18" s="51" customFormat="1" ht="12.75" hidden="1" customHeight="1">
      <c r="A5243" s="573"/>
      <c r="B5243" s="62"/>
      <c r="C5243" s="62"/>
      <c r="D5243" s="62"/>
      <c r="J5243" s="62"/>
      <c r="R5243" s="573"/>
    </row>
    <row r="5244" spans="1:18" s="51" customFormat="1" ht="12.75" hidden="1" customHeight="1">
      <c r="A5244" s="573"/>
      <c r="B5244" s="62"/>
      <c r="C5244" s="62"/>
      <c r="D5244" s="62"/>
      <c r="J5244" s="62"/>
      <c r="R5244" s="573"/>
    </row>
    <row r="5245" spans="1:18" s="51" customFormat="1" ht="12.75" hidden="1" customHeight="1">
      <c r="A5245" s="573"/>
      <c r="B5245" s="62"/>
      <c r="C5245" s="62"/>
      <c r="D5245" s="62"/>
      <c r="J5245" s="62"/>
      <c r="R5245" s="573"/>
    </row>
    <row r="5246" spans="1:18" s="51" customFormat="1" ht="12.75" hidden="1" customHeight="1">
      <c r="A5246" s="573"/>
      <c r="B5246" s="62"/>
      <c r="C5246" s="62"/>
      <c r="D5246" s="62"/>
      <c r="J5246" s="62"/>
      <c r="R5246" s="573"/>
    </row>
    <row r="5247" spans="1:18" s="51" customFormat="1" ht="12.75" hidden="1" customHeight="1">
      <c r="A5247" s="573"/>
      <c r="B5247" s="62"/>
      <c r="C5247" s="62"/>
      <c r="D5247" s="62"/>
      <c r="J5247" s="62"/>
      <c r="R5247" s="573"/>
    </row>
    <row r="5248" spans="1:18" s="51" customFormat="1" ht="12.75" hidden="1" customHeight="1">
      <c r="A5248" s="573"/>
      <c r="B5248" s="62"/>
      <c r="C5248" s="62"/>
      <c r="D5248" s="62"/>
      <c r="J5248" s="62"/>
      <c r="R5248" s="573"/>
    </row>
    <row r="5249" spans="1:18" s="51" customFormat="1" ht="12.75" hidden="1" customHeight="1">
      <c r="A5249" s="573"/>
      <c r="B5249" s="62"/>
      <c r="C5249" s="62"/>
      <c r="D5249" s="62"/>
      <c r="J5249" s="62"/>
      <c r="R5249" s="573"/>
    </row>
    <row r="5250" spans="1:18" s="51" customFormat="1" ht="12.75" hidden="1" customHeight="1">
      <c r="A5250" s="573"/>
      <c r="B5250" s="62"/>
      <c r="C5250" s="62"/>
      <c r="D5250" s="62"/>
      <c r="J5250" s="62"/>
      <c r="R5250" s="573"/>
    </row>
    <row r="5251" spans="1:18" s="51" customFormat="1" ht="12.75" hidden="1" customHeight="1">
      <c r="A5251" s="573"/>
      <c r="B5251" s="62"/>
      <c r="C5251" s="62"/>
      <c r="D5251" s="62"/>
      <c r="J5251" s="62"/>
      <c r="R5251" s="573"/>
    </row>
    <row r="5252" spans="1:18" s="51" customFormat="1" ht="12.75" hidden="1" customHeight="1">
      <c r="A5252" s="573"/>
      <c r="B5252" s="62"/>
      <c r="C5252" s="62"/>
      <c r="D5252" s="62"/>
      <c r="J5252" s="62"/>
      <c r="R5252" s="573"/>
    </row>
    <row r="5253" spans="1:18" s="51" customFormat="1" ht="12.75" hidden="1" customHeight="1">
      <c r="A5253" s="573"/>
      <c r="B5253" s="62"/>
      <c r="C5253" s="62"/>
      <c r="D5253" s="62"/>
      <c r="J5253" s="62"/>
      <c r="R5253" s="573"/>
    </row>
    <row r="5254" spans="1:18" s="51" customFormat="1" ht="12.75" hidden="1" customHeight="1">
      <c r="A5254" s="573"/>
      <c r="B5254" s="62"/>
      <c r="C5254" s="62"/>
      <c r="D5254" s="62"/>
      <c r="J5254" s="62"/>
      <c r="R5254" s="573"/>
    </row>
    <row r="5255" spans="1:18" s="51" customFormat="1" ht="12.75" hidden="1" customHeight="1">
      <c r="A5255" s="573"/>
      <c r="B5255" s="62"/>
      <c r="C5255" s="62"/>
      <c r="D5255" s="62"/>
      <c r="J5255" s="62"/>
      <c r="R5255" s="573"/>
    </row>
    <row r="5256" spans="1:18" s="51" customFormat="1" ht="12.75" hidden="1" customHeight="1">
      <c r="A5256" s="573"/>
      <c r="B5256" s="62"/>
      <c r="C5256" s="62"/>
      <c r="D5256" s="62"/>
      <c r="J5256" s="62"/>
      <c r="R5256" s="573"/>
    </row>
    <row r="5257" spans="1:18" s="51" customFormat="1" ht="12.75" hidden="1" customHeight="1">
      <c r="A5257" s="573"/>
      <c r="B5257" s="62"/>
      <c r="C5257" s="62"/>
      <c r="D5257" s="62"/>
      <c r="J5257" s="62"/>
      <c r="R5257" s="573"/>
    </row>
    <row r="5258" spans="1:18" s="51" customFormat="1" ht="12.75" hidden="1" customHeight="1">
      <c r="A5258" s="573"/>
      <c r="B5258" s="62"/>
      <c r="C5258" s="62"/>
      <c r="D5258" s="62"/>
      <c r="J5258" s="62"/>
      <c r="R5258" s="573"/>
    </row>
    <row r="5259" spans="1:18" s="51" customFormat="1" ht="12.75" hidden="1" customHeight="1">
      <c r="A5259" s="573"/>
      <c r="B5259" s="62"/>
      <c r="C5259" s="62"/>
      <c r="D5259" s="62"/>
      <c r="J5259" s="62"/>
      <c r="R5259" s="573"/>
    </row>
    <row r="5260" spans="1:18" s="51" customFormat="1" ht="12.75" hidden="1" customHeight="1">
      <c r="A5260" s="573"/>
      <c r="B5260" s="62"/>
      <c r="C5260" s="62"/>
      <c r="D5260" s="62"/>
      <c r="J5260" s="62"/>
      <c r="R5260" s="573"/>
    </row>
    <row r="5261" spans="1:18" s="51" customFormat="1" ht="12.75" hidden="1" customHeight="1">
      <c r="A5261" s="573"/>
      <c r="B5261" s="62"/>
      <c r="C5261" s="62"/>
      <c r="D5261" s="62"/>
      <c r="J5261" s="62"/>
      <c r="R5261" s="573"/>
    </row>
    <row r="5262" spans="1:18" s="51" customFormat="1" ht="12.75" hidden="1" customHeight="1">
      <c r="A5262" s="573"/>
      <c r="B5262" s="62"/>
      <c r="C5262" s="62"/>
      <c r="D5262" s="62"/>
      <c r="J5262" s="62"/>
      <c r="R5262" s="573"/>
    </row>
    <row r="5263" spans="1:18" s="51" customFormat="1" ht="12.75" hidden="1" customHeight="1">
      <c r="A5263" s="573"/>
      <c r="B5263" s="62"/>
      <c r="C5263" s="62"/>
      <c r="D5263" s="62"/>
      <c r="J5263" s="62"/>
      <c r="R5263" s="573"/>
    </row>
    <row r="5264" spans="1:18" s="51" customFormat="1" ht="12.75" hidden="1" customHeight="1">
      <c r="A5264" s="573"/>
      <c r="B5264" s="62"/>
      <c r="C5264" s="62"/>
      <c r="D5264" s="62"/>
      <c r="J5264" s="62"/>
      <c r="R5264" s="573"/>
    </row>
    <row r="5265" spans="1:18" s="51" customFormat="1" ht="12.75" hidden="1" customHeight="1">
      <c r="A5265" s="573"/>
      <c r="B5265" s="62"/>
      <c r="C5265" s="62"/>
      <c r="D5265" s="62"/>
      <c r="J5265" s="62"/>
      <c r="R5265" s="573"/>
    </row>
    <row r="5266" spans="1:18" s="51" customFormat="1" ht="12.75" hidden="1" customHeight="1">
      <c r="A5266" s="573"/>
      <c r="B5266" s="62"/>
      <c r="C5266" s="62"/>
      <c r="D5266" s="62"/>
      <c r="J5266" s="62"/>
      <c r="R5266" s="573"/>
    </row>
    <row r="5267" spans="1:18" s="51" customFormat="1" ht="12.75" hidden="1" customHeight="1">
      <c r="A5267" s="573"/>
      <c r="B5267" s="62"/>
      <c r="C5267" s="62"/>
      <c r="D5267" s="62"/>
      <c r="J5267" s="62"/>
      <c r="R5267" s="573"/>
    </row>
    <row r="5268" spans="1:18" s="51" customFormat="1" ht="12.75" hidden="1" customHeight="1">
      <c r="A5268" s="573"/>
      <c r="B5268" s="62"/>
      <c r="C5268" s="62"/>
      <c r="D5268" s="62"/>
      <c r="J5268" s="62"/>
      <c r="R5268" s="573"/>
    </row>
    <row r="5269" spans="1:18" s="51" customFormat="1" ht="12.75" hidden="1" customHeight="1">
      <c r="A5269" s="573"/>
      <c r="B5269" s="62"/>
      <c r="C5269" s="62"/>
      <c r="D5269" s="62"/>
      <c r="J5269" s="62"/>
      <c r="R5269" s="573"/>
    </row>
    <row r="5270" spans="1:18" s="51" customFormat="1" ht="12.75" hidden="1" customHeight="1">
      <c r="A5270" s="573"/>
      <c r="B5270" s="62"/>
      <c r="C5270" s="62"/>
      <c r="D5270" s="62"/>
      <c r="J5270" s="62"/>
      <c r="R5270" s="573"/>
    </row>
    <row r="5271" spans="1:18" s="51" customFormat="1" ht="12.75" hidden="1" customHeight="1">
      <c r="A5271" s="573"/>
      <c r="B5271" s="62"/>
      <c r="C5271" s="62"/>
      <c r="D5271" s="62"/>
      <c r="J5271" s="62"/>
      <c r="R5271" s="573"/>
    </row>
    <row r="5272" spans="1:18" s="51" customFormat="1" ht="12.75" hidden="1" customHeight="1">
      <c r="A5272" s="573"/>
      <c r="B5272" s="62"/>
      <c r="C5272" s="62"/>
      <c r="D5272" s="62"/>
      <c r="J5272" s="62"/>
      <c r="R5272" s="573"/>
    </row>
    <row r="5273" spans="1:18" s="51" customFormat="1" ht="12.75" hidden="1" customHeight="1">
      <c r="A5273" s="573"/>
      <c r="B5273" s="62"/>
      <c r="C5273" s="62"/>
      <c r="D5273" s="62"/>
      <c r="J5273" s="62"/>
      <c r="R5273" s="573"/>
    </row>
    <row r="5274" spans="1:18" s="51" customFormat="1" ht="12.75" hidden="1" customHeight="1">
      <c r="A5274" s="573"/>
      <c r="B5274" s="62"/>
      <c r="C5274" s="62"/>
      <c r="D5274" s="62"/>
      <c r="J5274" s="62"/>
      <c r="R5274" s="573"/>
    </row>
    <row r="5275" spans="1:18" s="51" customFormat="1" ht="12.75" hidden="1" customHeight="1">
      <c r="A5275" s="573"/>
      <c r="B5275" s="62"/>
      <c r="C5275" s="62"/>
      <c r="D5275" s="62"/>
      <c r="J5275" s="62"/>
      <c r="R5275" s="573"/>
    </row>
    <row r="5276" spans="1:18" s="51" customFormat="1" ht="12.75" hidden="1" customHeight="1">
      <c r="A5276" s="573"/>
      <c r="B5276" s="62"/>
      <c r="C5276" s="62"/>
      <c r="D5276" s="62"/>
      <c r="J5276" s="62"/>
      <c r="R5276" s="573"/>
    </row>
    <row r="5277" spans="1:18" s="51" customFormat="1" ht="12.75" hidden="1" customHeight="1">
      <c r="A5277" s="573"/>
      <c r="B5277" s="62"/>
      <c r="C5277" s="62"/>
      <c r="D5277" s="62"/>
      <c r="J5277" s="62"/>
      <c r="R5277" s="573"/>
    </row>
    <row r="5278" spans="1:18" s="51" customFormat="1" ht="12.75" hidden="1" customHeight="1">
      <c r="A5278" s="573"/>
      <c r="B5278" s="62"/>
      <c r="C5278" s="62"/>
      <c r="D5278" s="62"/>
      <c r="J5278" s="62"/>
      <c r="R5278" s="573"/>
    </row>
    <row r="5279" spans="1:18" s="51" customFormat="1" ht="12.75" hidden="1" customHeight="1">
      <c r="A5279" s="573"/>
      <c r="B5279" s="62"/>
      <c r="C5279" s="62"/>
      <c r="D5279" s="62"/>
      <c r="J5279" s="62"/>
      <c r="R5279" s="573"/>
    </row>
    <row r="5280" spans="1:18" s="51" customFormat="1" ht="12.75" hidden="1" customHeight="1">
      <c r="A5280" s="573"/>
      <c r="B5280" s="62"/>
      <c r="C5280" s="62"/>
      <c r="D5280" s="62"/>
      <c r="J5280" s="62"/>
      <c r="R5280" s="573"/>
    </row>
    <row r="5281" spans="1:18" s="51" customFormat="1" ht="12.75" hidden="1" customHeight="1">
      <c r="A5281" s="573"/>
      <c r="B5281" s="62"/>
      <c r="C5281" s="62"/>
      <c r="D5281" s="62"/>
      <c r="J5281" s="62"/>
      <c r="R5281" s="573"/>
    </row>
    <row r="5282" spans="1:18" s="51" customFormat="1" ht="12.75" hidden="1" customHeight="1">
      <c r="A5282" s="573"/>
      <c r="B5282" s="62"/>
      <c r="C5282" s="62"/>
      <c r="D5282" s="62"/>
      <c r="J5282" s="62"/>
      <c r="R5282" s="573"/>
    </row>
    <row r="5283" spans="1:18" s="51" customFormat="1" ht="12.75" hidden="1" customHeight="1">
      <c r="A5283" s="573"/>
      <c r="B5283" s="62"/>
      <c r="C5283" s="62"/>
      <c r="D5283" s="62"/>
      <c r="J5283" s="62"/>
      <c r="R5283" s="573"/>
    </row>
    <row r="5284" spans="1:18" s="51" customFormat="1" ht="12.75" hidden="1" customHeight="1">
      <c r="A5284" s="573"/>
      <c r="B5284" s="62"/>
      <c r="C5284" s="62"/>
      <c r="D5284" s="62"/>
      <c r="J5284" s="62"/>
      <c r="R5284" s="573"/>
    </row>
    <row r="5285" spans="1:18" s="51" customFormat="1" ht="12.75" hidden="1" customHeight="1">
      <c r="A5285" s="573"/>
      <c r="B5285" s="62"/>
      <c r="C5285" s="62"/>
      <c r="D5285" s="62"/>
      <c r="J5285" s="62"/>
      <c r="R5285" s="573"/>
    </row>
    <row r="5286" spans="1:18" s="51" customFormat="1" ht="12.75" hidden="1" customHeight="1">
      <c r="A5286" s="573"/>
      <c r="B5286" s="62"/>
      <c r="C5286" s="62"/>
      <c r="D5286" s="62"/>
      <c r="J5286" s="62"/>
      <c r="R5286" s="573"/>
    </row>
    <row r="5287" spans="1:18" s="51" customFormat="1" ht="12.75" hidden="1" customHeight="1">
      <c r="A5287" s="573"/>
      <c r="B5287" s="62"/>
      <c r="C5287" s="62"/>
      <c r="D5287" s="62"/>
      <c r="J5287" s="62"/>
      <c r="R5287" s="573"/>
    </row>
    <row r="5288" spans="1:18" s="51" customFormat="1" ht="12.75" hidden="1" customHeight="1">
      <c r="A5288" s="573"/>
      <c r="B5288" s="62"/>
      <c r="C5288" s="62"/>
      <c r="D5288" s="62"/>
      <c r="J5288" s="62"/>
      <c r="R5288" s="573"/>
    </row>
    <row r="5289" spans="1:18" s="51" customFormat="1" ht="12.75" hidden="1" customHeight="1">
      <c r="A5289" s="573"/>
      <c r="B5289" s="62"/>
      <c r="C5289" s="62"/>
      <c r="D5289" s="62"/>
      <c r="J5289" s="62"/>
      <c r="R5289" s="573"/>
    </row>
    <row r="5290" spans="1:18" s="51" customFormat="1" ht="12.75" hidden="1" customHeight="1">
      <c r="A5290" s="573"/>
      <c r="B5290" s="62"/>
      <c r="C5290" s="62"/>
      <c r="D5290" s="62"/>
      <c r="J5290" s="62"/>
      <c r="R5290" s="573"/>
    </row>
    <row r="5291" spans="1:18" s="51" customFormat="1" ht="12.75" hidden="1" customHeight="1">
      <c r="A5291" s="573"/>
      <c r="B5291" s="62"/>
      <c r="C5291" s="62"/>
      <c r="D5291" s="62"/>
      <c r="J5291" s="62"/>
      <c r="R5291" s="573"/>
    </row>
    <row r="5292" spans="1:18" s="51" customFormat="1" ht="12.75" hidden="1" customHeight="1">
      <c r="A5292" s="573"/>
      <c r="B5292" s="62"/>
      <c r="C5292" s="62"/>
      <c r="D5292" s="62"/>
      <c r="J5292" s="62"/>
      <c r="R5292" s="573"/>
    </row>
    <row r="5293" spans="1:18" s="51" customFormat="1" ht="12.75" hidden="1" customHeight="1">
      <c r="A5293" s="573"/>
      <c r="B5293" s="62"/>
      <c r="C5293" s="62"/>
      <c r="D5293" s="62"/>
      <c r="J5293" s="62"/>
      <c r="R5293" s="573"/>
    </row>
    <row r="5294" spans="1:18" s="51" customFormat="1" ht="12.75" hidden="1" customHeight="1">
      <c r="A5294" s="573"/>
      <c r="B5294" s="62"/>
      <c r="C5294" s="62"/>
      <c r="D5294" s="62"/>
      <c r="J5294" s="62"/>
      <c r="R5294" s="573"/>
    </row>
    <row r="5295" spans="1:18" s="51" customFormat="1" ht="12.75" hidden="1" customHeight="1">
      <c r="A5295" s="573"/>
      <c r="B5295" s="62"/>
      <c r="C5295" s="62"/>
      <c r="D5295" s="62"/>
      <c r="J5295" s="62"/>
      <c r="R5295" s="573"/>
    </row>
    <row r="5296" spans="1:18" s="51" customFormat="1" ht="12.75" hidden="1" customHeight="1">
      <c r="A5296" s="573"/>
      <c r="B5296" s="62"/>
      <c r="C5296" s="62"/>
      <c r="D5296" s="62"/>
      <c r="J5296" s="62"/>
      <c r="R5296" s="573"/>
    </row>
    <row r="5297" spans="1:18" s="51" customFormat="1" ht="12.75" hidden="1" customHeight="1">
      <c r="A5297" s="573"/>
      <c r="B5297" s="62"/>
      <c r="C5297" s="62"/>
      <c r="D5297" s="62"/>
      <c r="J5297" s="62"/>
      <c r="R5297" s="573"/>
    </row>
    <row r="5298" spans="1:18" s="51" customFormat="1" ht="12.75" hidden="1" customHeight="1">
      <c r="A5298" s="573"/>
      <c r="B5298" s="62"/>
      <c r="C5298" s="62"/>
      <c r="D5298" s="62"/>
      <c r="J5298" s="62"/>
      <c r="R5298" s="573"/>
    </row>
    <row r="5299" spans="1:18" s="51" customFormat="1" ht="12.75" hidden="1" customHeight="1">
      <c r="A5299" s="573"/>
      <c r="B5299" s="62"/>
      <c r="C5299" s="62"/>
      <c r="D5299" s="62"/>
      <c r="J5299" s="62"/>
      <c r="R5299" s="573"/>
    </row>
    <row r="5300" spans="1:18" s="51" customFormat="1" ht="12.75" hidden="1" customHeight="1">
      <c r="A5300" s="573"/>
      <c r="B5300" s="62"/>
      <c r="C5300" s="62"/>
      <c r="D5300" s="62"/>
      <c r="J5300" s="62"/>
      <c r="R5300" s="573"/>
    </row>
    <row r="5301" spans="1:18" s="51" customFormat="1" ht="12.75" hidden="1" customHeight="1">
      <c r="A5301" s="573"/>
      <c r="B5301" s="62"/>
      <c r="C5301" s="62"/>
      <c r="D5301" s="62"/>
      <c r="J5301" s="62"/>
      <c r="R5301" s="573"/>
    </row>
    <row r="5302" spans="1:18" s="51" customFormat="1" ht="12.75" hidden="1" customHeight="1">
      <c r="A5302" s="573"/>
      <c r="B5302" s="62"/>
      <c r="C5302" s="62"/>
      <c r="D5302" s="62"/>
      <c r="J5302" s="62"/>
      <c r="R5302" s="573"/>
    </row>
    <row r="5303" spans="1:18" s="51" customFormat="1" ht="12.75" hidden="1" customHeight="1">
      <c r="A5303" s="573"/>
      <c r="B5303" s="62"/>
      <c r="C5303" s="62"/>
      <c r="D5303" s="62"/>
      <c r="J5303" s="62"/>
      <c r="R5303" s="573"/>
    </row>
    <row r="5304" spans="1:18" s="51" customFormat="1" ht="12.75" hidden="1" customHeight="1">
      <c r="A5304" s="573"/>
      <c r="B5304" s="62"/>
      <c r="C5304" s="62"/>
      <c r="D5304" s="62"/>
      <c r="J5304" s="62"/>
      <c r="R5304" s="573"/>
    </row>
    <row r="5305" spans="1:18" s="51" customFormat="1" ht="12.75" hidden="1" customHeight="1">
      <c r="A5305" s="573"/>
      <c r="B5305" s="62"/>
      <c r="C5305" s="62"/>
      <c r="D5305" s="62"/>
      <c r="J5305" s="62"/>
      <c r="R5305" s="573"/>
    </row>
    <row r="5306" spans="1:18" s="51" customFormat="1" ht="12.75" hidden="1" customHeight="1">
      <c r="A5306" s="573"/>
      <c r="B5306" s="62"/>
      <c r="C5306" s="62"/>
      <c r="D5306" s="62"/>
      <c r="J5306" s="62"/>
      <c r="R5306" s="573"/>
    </row>
    <row r="5307" spans="1:18" s="51" customFormat="1" ht="12.75" hidden="1" customHeight="1">
      <c r="A5307" s="573"/>
      <c r="B5307" s="62"/>
      <c r="C5307" s="62"/>
      <c r="D5307" s="62"/>
      <c r="J5307" s="62"/>
      <c r="R5307" s="573"/>
    </row>
    <row r="5308" spans="1:18" s="51" customFormat="1" ht="12.75" hidden="1" customHeight="1">
      <c r="A5308" s="573"/>
      <c r="B5308" s="62"/>
      <c r="C5308" s="62"/>
      <c r="D5308" s="62"/>
      <c r="J5308" s="62"/>
      <c r="R5308" s="573"/>
    </row>
    <row r="5309" spans="1:18" s="51" customFormat="1" ht="12.75" hidden="1" customHeight="1">
      <c r="A5309" s="573"/>
      <c r="B5309" s="62"/>
      <c r="C5309" s="62"/>
      <c r="D5309" s="62"/>
      <c r="J5309" s="62"/>
      <c r="R5309" s="573"/>
    </row>
    <row r="5310" spans="1:18" s="51" customFormat="1" ht="12.75" hidden="1" customHeight="1">
      <c r="A5310" s="573"/>
      <c r="B5310" s="62"/>
      <c r="C5310" s="62"/>
      <c r="D5310" s="62"/>
      <c r="J5310" s="62"/>
      <c r="R5310" s="573"/>
    </row>
    <row r="5311" spans="1:18" s="51" customFormat="1" ht="12.75" hidden="1" customHeight="1">
      <c r="A5311" s="573"/>
      <c r="B5311" s="62"/>
      <c r="C5311" s="62"/>
      <c r="D5311" s="62"/>
      <c r="J5311" s="62"/>
      <c r="R5311" s="573"/>
    </row>
    <row r="5312" spans="1:18" s="51" customFormat="1" ht="12.75" hidden="1" customHeight="1">
      <c r="A5312" s="573"/>
      <c r="B5312" s="62"/>
      <c r="C5312" s="62"/>
      <c r="D5312" s="62"/>
      <c r="J5312" s="62"/>
      <c r="R5312" s="573"/>
    </row>
    <row r="5313" spans="1:18" s="51" customFormat="1" ht="12.75" hidden="1" customHeight="1">
      <c r="A5313" s="573"/>
      <c r="B5313" s="62"/>
      <c r="C5313" s="62"/>
      <c r="D5313" s="62"/>
      <c r="J5313" s="62"/>
      <c r="R5313" s="573"/>
    </row>
    <row r="5314" spans="1:18" s="51" customFormat="1" ht="12.75" hidden="1" customHeight="1">
      <c r="A5314" s="573"/>
      <c r="B5314" s="62"/>
      <c r="C5314" s="62"/>
      <c r="D5314" s="62"/>
      <c r="J5314" s="62"/>
      <c r="R5314" s="573"/>
    </row>
    <row r="5315" spans="1:18" s="51" customFormat="1" ht="12.75" hidden="1" customHeight="1">
      <c r="A5315" s="573"/>
      <c r="B5315" s="62"/>
      <c r="C5315" s="62"/>
      <c r="D5315" s="62"/>
      <c r="J5315" s="62"/>
      <c r="R5315" s="573"/>
    </row>
    <row r="5316" spans="1:18" s="51" customFormat="1" ht="12.75" hidden="1" customHeight="1">
      <c r="A5316" s="573"/>
      <c r="B5316" s="62"/>
      <c r="C5316" s="62"/>
      <c r="D5316" s="62"/>
      <c r="J5316" s="62"/>
      <c r="R5316" s="573"/>
    </row>
    <row r="5317" spans="1:18" s="51" customFormat="1" ht="12.75" hidden="1" customHeight="1">
      <c r="A5317" s="573"/>
      <c r="B5317" s="62"/>
      <c r="C5317" s="62"/>
      <c r="D5317" s="62"/>
      <c r="J5317" s="62"/>
      <c r="R5317" s="573"/>
    </row>
    <row r="5318" spans="1:18" s="51" customFormat="1" ht="12.75" hidden="1" customHeight="1">
      <c r="A5318" s="573"/>
      <c r="B5318" s="62"/>
      <c r="C5318" s="62"/>
      <c r="D5318" s="62"/>
      <c r="J5318" s="62"/>
      <c r="R5318" s="573"/>
    </row>
    <row r="5319" spans="1:18" s="51" customFormat="1" ht="12.75" hidden="1" customHeight="1">
      <c r="A5319" s="573"/>
      <c r="B5319" s="62"/>
      <c r="C5319" s="62"/>
      <c r="D5319" s="62"/>
      <c r="J5319" s="62"/>
      <c r="R5319" s="573"/>
    </row>
    <row r="5320" spans="1:18" s="51" customFormat="1" ht="12.75" hidden="1" customHeight="1">
      <c r="A5320" s="573"/>
      <c r="B5320" s="62"/>
      <c r="C5320" s="62"/>
      <c r="D5320" s="62"/>
      <c r="J5320" s="62"/>
      <c r="R5320" s="573"/>
    </row>
    <row r="5321" spans="1:18" s="51" customFormat="1" ht="12.75" hidden="1" customHeight="1">
      <c r="A5321" s="573"/>
      <c r="B5321" s="62"/>
      <c r="C5321" s="62"/>
      <c r="D5321" s="62"/>
      <c r="J5321" s="62"/>
      <c r="R5321" s="573"/>
    </row>
    <row r="5322" spans="1:18" s="51" customFormat="1" ht="12.75" hidden="1" customHeight="1">
      <c r="A5322" s="573"/>
      <c r="B5322" s="62"/>
      <c r="C5322" s="62"/>
      <c r="D5322" s="62"/>
      <c r="J5322" s="62"/>
      <c r="R5322" s="573"/>
    </row>
    <row r="5323" spans="1:18" s="51" customFormat="1" ht="12.75" hidden="1" customHeight="1">
      <c r="A5323" s="573"/>
      <c r="B5323" s="62"/>
      <c r="C5323" s="62"/>
      <c r="D5323" s="62"/>
      <c r="J5323" s="62"/>
      <c r="R5323" s="573"/>
    </row>
    <row r="5324" spans="1:18" s="51" customFormat="1" ht="12.75" hidden="1" customHeight="1">
      <c r="A5324" s="573"/>
      <c r="B5324" s="62"/>
      <c r="C5324" s="62"/>
      <c r="D5324" s="62"/>
      <c r="J5324" s="62"/>
      <c r="R5324" s="573"/>
    </row>
    <row r="5325" spans="1:18" s="51" customFormat="1" ht="12.75" hidden="1" customHeight="1">
      <c r="A5325" s="573"/>
      <c r="B5325" s="62"/>
      <c r="C5325" s="62"/>
      <c r="D5325" s="62"/>
      <c r="J5325" s="62"/>
      <c r="R5325" s="573"/>
    </row>
    <row r="5326" spans="1:18" s="51" customFormat="1" ht="12.75" hidden="1" customHeight="1">
      <c r="A5326" s="573"/>
      <c r="B5326" s="62"/>
      <c r="C5326" s="62"/>
      <c r="D5326" s="62"/>
      <c r="J5326" s="62"/>
      <c r="R5326" s="573"/>
    </row>
    <row r="5327" spans="1:18" s="51" customFormat="1" ht="12.75" hidden="1" customHeight="1">
      <c r="A5327" s="573"/>
      <c r="B5327" s="62"/>
      <c r="C5327" s="62"/>
      <c r="D5327" s="62"/>
      <c r="J5327" s="62"/>
      <c r="R5327" s="573"/>
    </row>
    <row r="5328" spans="1:18" s="51" customFormat="1" ht="12.75" hidden="1" customHeight="1">
      <c r="A5328" s="573"/>
      <c r="B5328" s="62"/>
      <c r="C5328" s="62"/>
      <c r="D5328" s="62"/>
      <c r="J5328" s="62"/>
      <c r="R5328" s="573"/>
    </row>
    <row r="5329" spans="1:18" s="51" customFormat="1" ht="12.75" hidden="1" customHeight="1">
      <c r="A5329" s="573"/>
      <c r="B5329" s="62"/>
      <c r="C5329" s="62"/>
      <c r="D5329" s="62"/>
      <c r="J5329" s="62"/>
      <c r="R5329" s="573"/>
    </row>
    <row r="5330" spans="1:18" s="51" customFormat="1" ht="12.75" hidden="1" customHeight="1">
      <c r="A5330" s="573"/>
      <c r="B5330" s="62"/>
      <c r="C5330" s="62"/>
      <c r="D5330" s="62"/>
      <c r="J5330" s="62"/>
      <c r="R5330" s="573"/>
    </row>
    <row r="5331" spans="1:18" s="51" customFormat="1" ht="12.75" hidden="1" customHeight="1">
      <c r="A5331" s="573"/>
      <c r="B5331" s="62"/>
      <c r="C5331" s="62"/>
      <c r="D5331" s="62"/>
      <c r="J5331" s="62"/>
      <c r="R5331" s="573"/>
    </row>
    <row r="5332" spans="1:18" s="51" customFormat="1" ht="12.75" hidden="1" customHeight="1">
      <c r="A5332" s="573"/>
      <c r="B5332" s="62"/>
      <c r="C5332" s="62"/>
      <c r="D5332" s="62"/>
      <c r="J5332" s="62"/>
      <c r="R5332" s="573"/>
    </row>
    <row r="5333" spans="1:18" s="51" customFormat="1" ht="12.75" hidden="1" customHeight="1">
      <c r="A5333" s="573"/>
      <c r="B5333" s="62"/>
      <c r="C5333" s="62"/>
      <c r="D5333" s="62"/>
      <c r="J5333" s="62"/>
      <c r="R5333" s="573"/>
    </row>
    <row r="5334" spans="1:18" s="51" customFormat="1" ht="12.75" hidden="1" customHeight="1">
      <c r="A5334" s="573"/>
      <c r="B5334" s="62"/>
      <c r="C5334" s="62"/>
      <c r="D5334" s="62"/>
      <c r="J5334" s="62"/>
      <c r="R5334" s="573"/>
    </row>
    <row r="5335" spans="1:18" s="51" customFormat="1" ht="12.75" hidden="1" customHeight="1">
      <c r="A5335" s="573"/>
      <c r="B5335" s="62"/>
      <c r="C5335" s="62"/>
      <c r="D5335" s="62"/>
      <c r="J5335" s="62"/>
      <c r="R5335" s="573"/>
    </row>
    <row r="5336" spans="1:18" s="51" customFormat="1" ht="12.75" hidden="1" customHeight="1">
      <c r="A5336" s="573"/>
      <c r="B5336" s="62"/>
      <c r="C5336" s="62"/>
      <c r="D5336" s="62"/>
      <c r="J5336" s="62"/>
      <c r="R5336" s="573"/>
    </row>
    <row r="5337" spans="1:18" s="51" customFormat="1" ht="12.75" hidden="1" customHeight="1">
      <c r="A5337" s="573"/>
      <c r="B5337" s="62"/>
      <c r="C5337" s="62"/>
      <c r="D5337" s="62"/>
      <c r="J5337" s="62"/>
      <c r="R5337" s="573"/>
    </row>
    <row r="5338" spans="1:18" s="51" customFormat="1" ht="12.75" hidden="1" customHeight="1">
      <c r="A5338" s="573"/>
      <c r="B5338" s="62"/>
      <c r="C5338" s="62"/>
      <c r="D5338" s="62"/>
      <c r="J5338" s="62"/>
      <c r="R5338" s="573"/>
    </row>
    <row r="5339" spans="1:18" s="51" customFormat="1" ht="12.75" hidden="1" customHeight="1">
      <c r="A5339" s="573"/>
      <c r="B5339" s="62"/>
      <c r="C5339" s="62"/>
      <c r="D5339" s="62"/>
      <c r="J5339" s="62"/>
      <c r="R5339" s="573"/>
    </row>
    <row r="5340" spans="1:18" s="51" customFormat="1" ht="12.75" hidden="1" customHeight="1">
      <c r="A5340" s="573"/>
      <c r="B5340" s="62"/>
      <c r="C5340" s="62"/>
      <c r="D5340" s="62"/>
      <c r="J5340" s="62"/>
      <c r="R5340" s="573"/>
    </row>
    <row r="5341" spans="1:18" s="51" customFormat="1" ht="12.75" hidden="1" customHeight="1">
      <c r="A5341" s="573"/>
      <c r="B5341" s="62"/>
      <c r="C5341" s="62"/>
      <c r="D5341" s="62"/>
      <c r="J5341" s="62"/>
      <c r="R5341" s="573"/>
    </row>
    <row r="5342" spans="1:18" s="51" customFormat="1" ht="12.75" hidden="1" customHeight="1">
      <c r="A5342" s="573"/>
      <c r="B5342" s="62"/>
      <c r="C5342" s="62"/>
      <c r="D5342" s="62"/>
      <c r="J5342" s="62"/>
      <c r="R5342" s="573"/>
    </row>
    <row r="5343" spans="1:18" s="51" customFormat="1" ht="12.75" hidden="1" customHeight="1">
      <c r="A5343" s="573"/>
      <c r="B5343" s="62"/>
      <c r="C5343" s="62"/>
      <c r="D5343" s="62"/>
      <c r="J5343" s="62"/>
      <c r="R5343" s="573"/>
    </row>
    <row r="5344" spans="1:18" s="51" customFormat="1" ht="12.75" hidden="1" customHeight="1">
      <c r="A5344" s="573"/>
      <c r="B5344" s="62"/>
      <c r="C5344" s="62"/>
      <c r="D5344" s="62"/>
      <c r="J5344" s="62"/>
      <c r="R5344" s="573"/>
    </row>
    <row r="5345" spans="1:18" s="51" customFormat="1" ht="12.75" hidden="1" customHeight="1">
      <c r="A5345" s="573"/>
      <c r="B5345" s="62"/>
      <c r="C5345" s="62"/>
      <c r="D5345" s="62"/>
      <c r="J5345" s="62"/>
      <c r="R5345" s="573"/>
    </row>
    <row r="5346" spans="1:18" s="51" customFormat="1" ht="12.75" hidden="1" customHeight="1">
      <c r="A5346" s="573"/>
      <c r="B5346" s="62"/>
      <c r="C5346" s="62"/>
      <c r="D5346" s="62"/>
      <c r="J5346" s="62"/>
      <c r="R5346" s="573"/>
    </row>
    <row r="5347" spans="1:18" s="51" customFormat="1" ht="12.75" hidden="1" customHeight="1">
      <c r="A5347" s="573"/>
      <c r="B5347" s="62"/>
      <c r="C5347" s="62"/>
      <c r="D5347" s="62"/>
      <c r="J5347" s="62"/>
      <c r="R5347" s="573"/>
    </row>
    <row r="5348" spans="1:18" s="51" customFormat="1" ht="12.75" hidden="1" customHeight="1">
      <c r="A5348" s="573"/>
      <c r="B5348" s="62"/>
      <c r="C5348" s="62"/>
      <c r="D5348" s="62"/>
      <c r="J5348" s="62"/>
      <c r="R5348" s="573"/>
    </row>
    <row r="5349" spans="1:18" s="51" customFormat="1" ht="12.75" hidden="1" customHeight="1">
      <c r="A5349" s="573"/>
      <c r="B5349" s="62"/>
      <c r="C5349" s="62"/>
      <c r="D5349" s="62"/>
      <c r="J5349" s="62"/>
      <c r="R5349" s="573"/>
    </row>
    <row r="5350" spans="1:18" s="51" customFormat="1" ht="12.75" hidden="1" customHeight="1">
      <c r="A5350" s="573"/>
      <c r="B5350" s="62"/>
      <c r="C5350" s="62"/>
      <c r="D5350" s="62"/>
      <c r="J5350" s="62"/>
      <c r="R5350" s="573"/>
    </row>
    <row r="5351" spans="1:18" s="51" customFormat="1" ht="12.75" hidden="1" customHeight="1">
      <c r="A5351" s="573"/>
      <c r="B5351" s="62"/>
      <c r="C5351" s="62"/>
      <c r="D5351" s="62"/>
      <c r="J5351" s="62"/>
      <c r="R5351" s="573"/>
    </row>
    <row r="5352" spans="1:18" s="51" customFormat="1" ht="12.75" hidden="1" customHeight="1">
      <c r="A5352" s="573"/>
      <c r="B5352" s="62"/>
      <c r="C5352" s="62"/>
      <c r="D5352" s="62"/>
      <c r="J5352" s="62"/>
      <c r="R5352" s="573"/>
    </row>
    <row r="5353" spans="1:18" s="51" customFormat="1" ht="12.75" hidden="1" customHeight="1">
      <c r="A5353" s="573"/>
      <c r="B5353" s="62"/>
      <c r="C5353" s="62"/>
      <c r="D5353" s="62"/>
      <c r="J5353" s="62"/>
      <c r="R5353" s="573"/>
    </row>
    <row r="5354" spans="1:18" s="51" customFormat="1" ht="12.75" hidden="1" customHeight="1">
      <c r="A5354" s="573"/>
      <c r="B5354" s="62"/>
      <c r="C5354" s="62"/>
      <c r="D5354" s="62"/>
      <c r="J5354" s="62"/>
      <c r="R5354" s="573"/>
    </row>
    <row r="5355" spans="1:18" s="51" customFormat="1" ht="12.75" hidden="1" customHeight="1">
      <c r="A5355" s="573"/>
      <c r="B5355" s="62"/>
      <c r="C5355" s="62"/>
      <c r="D5355" s="62"/>
      <c r="J5355" s="62"/>
      <c r="R5355" s="573"/>
    </row>
    <row r="5356" spans="1:18" s="51" customFormat="1" ht="12.75" hidden="1" customHeight="1">
      <c r="A5356" s="573"/>
      <c r="B5356" s="62"/>
      <c r="C5356" s="62"/>
      <c r="D5356" s="62"/>
      <c r="J5356" s="62"/>
      <c r="R5356" s="573"/>
    </row>
    <row r="5357" spans="1:18" s="51" customFormat="1" ht="12.75" hidden="1" customHeight="1">
      <c r="A5357" s="573"/>
      <c r="B5357" s="62"/>
      <c r="C5357" s="62"/>
      <c r="D5357" s="62"/>
      <c r="J5357" s="62"/>
      <c r="R5357" s="573"/>
    </row>
    <row r="5358" spans="1:18" s="51" customFormat="1" ht="12.75" hidden="1" customHeight="1">
      <c r="A5358" s="573"/>
      <c r="B5358" s="62"/>
      <c r="C5358" s="62"/>
      <c r="D5358" s="62"/>
      <c r="J5358" s="62"/>
      <c r="R5358" s="573"/>
    </row>
    <row r="5359" spans="1:18" s="51" customFormat="1" ht="12.75" hidden="1" customHeight="1">
      <c r="A5359" s="573"/>
      <c r="B5359" s="62"/>
      <c r="C5359" s="62"/>
      <c r="D5359" s="62"/>
      <c r="J5359" s="62"/>
      <c r="R5359" s="573"/>
    </row>
    <row r="5360" spans="1:18" s="51" customFormat="1" ht="12.75" hidden="1" customHeight="1">
      <c r="A5360" s="573"/>
      <c r="B5360" s="62"/>
      <c r="C5360" s="62"/>
      <c r="D5360" s="62"/>
      <c r="J5360" s="62"/>
      <c r="R5360" s="573"/>
    </row>
    <row r="5361" spans="1:18" s="51" customFormat="1" ht="12.75" hidden="1" customHeight="1">
      <c r="A5361" s="573"/>
      <c r="B5361" s="62"/>
      <c r="C5361" s="62"/>
      <c r="D5361" s="62"/>
      <c r="J5361" s="62"/>
      <c r="R5361" s="573"/>
    </row>
    <row r="5362" spans="1:18" s="51" customFormat="1" ht="12.75" hidden="1" customHeight="1">
      <c r="A5362" s="573"/>
      <c r="B5362" s="62"/>
      <c r="C5362" s="62"/>
      <c r="D5362" s="62"/>
      <c r="J5362" s="62"/>
      <c r="R5362" s="573"/>
    </row>
    <row r="5363" spans="1:18" s="51" customFormat="1" ht="12.75" hidden="1" customHeight="1">
      <c r="A5363" s="573"/>
      <c r="B5363" s="62"/>
      <c r="C5363" s="62"/>
      <c r="D5363" s="62"/>
      <c r="J5363" s="62"/>
      <c r="R5363" s="573"/>
    </row>
    <row r="5364" spans="1:18" s="51" customFormat="1" ht="12.75" hidden="1" customHeight="1">
      <c r="A5364" s="573"/>
      <c r="B5364" s="62"/>
      <c r="C5364" s="62"/>
      <c r="D5364" s="62"/>
      <c r="J5364" s="62"/>
      <c r="R5364" s="573"/>
    </row>
    <row r="5365" spans="1:18" s="51" customFormat="1" ht="12.75" hidden="1" customHeight="1">
      <c r="A5365" s="573"/>
      <c r="B5365" s="62"/>
      <c r="C5365" s="62"/>
      <c r="D5365" s="62"/>
      <c r="J5365" s="62"/>
      <c r="R5365" s="573"/>
    </row>
    <row r="5366" spans="1:18" s="51" customFormat="1" ht="12.75" hidden="1" customHeight="1">
      <c r="A5366" s="573"/>
      <c r="B5366" s="62"/>
      <c r="C5366" s="62"/>
      <c r="D5366" s="62"/>
      <c r="J5366" s="62"/>
      <c r="R5366" s="573"/>
    </row>
    <row r="5367" spans="1:18" s="51" customFormat="1" ht="12.75" hidden="1" customHeight="1">
      <c r="A5367" s="573"/>
      <c r="B5367" s="62"/>
      <c r="C5367" s="62"/>
      <c r="D5367" s="62"/>
      <c r="J5367" s="62"/>
      <c r="R5367" s="573"/>
    </row>
    <row r="5368" spans="1:18" s="51" customFormat="1" ht="12.75" hidden="1" customHeight="1">
      <c r="A5368" s="573"/>
      <c r="B5368" s="62"/>
      <c r="C5368" s="62"/>
      <c r="D5368" s="62"/>
      <c r="J5368" s="62"/>
      <c r="R5368" s="573"/>
    </row>
    <row r="5369" spans="1:18" s="51" customFormat="1" ht="12.75" hidden="1" customHeight="1">
      <c r="A5369" s="573"/>
      <c r="B5369" s="62"/>
      <c r="C5369" s="62"/>
      <c r="D5369" s="62"/>
      <c r="J5369" s="62"/>
      <c r="R5369" s="573"/>
    </row>
    <row r="5370" spans="1:18" s="51" customFormat="1" ht="12.75" hidden="1" customHeight="1">
      <c r="A5370" s="573"/>
      <c r="B5370" s="62"/>
      <c r="C5370" s="62"/>
      <c r="D5370" s="62"/>
      <c r="J5370" s="62"/>
      <c r="R5370" s="573"/>
    </row>
    <row r="5371" spans="1:18" s="51" customFormat="1" ht="12.75" hidden="1" customHeight="1">
      <c r="A5371" s="573"/>
      <c r="B5371" s="62"/>
      <c r="C5371" s="62"/>
      <c r="D5371" s="62"/>
      <c r="J5371" s="62"/>
      <c r="R5371" s="573"/>
    </row>
    <row r="5372" spans="1:18" s="51" customFormat="1" ht="12.75" hidden="1" customHeight="1">
      <c r="A5372" s="573"/>
      <c r="B5372" s="62"/>
      <c r="C5372" s="62"/>
      <c r="D5372" s="62"/>
      <c r="J5372" s="62"/>
      <c r="R5372" s="573"/>
    </row>
    <row r="5373" spans="1:18" s="51" customFormat="1" ht="12.75" hidden="1" customHeight="1">
      <c r="A5373" s="573"/>
      <c r="B5373" s="62"/>
      <c r="C5373" s="62"/>
      <c r="D5373" s="62"/>
      <c r="J5373" s="62"/>
      <c r="R5373" s="573"/>
    </row>
    <row r="5374" spans="1:18" s="51" customFormat="1" ht="12.75" hidden="1" customHeight="1">
      <c r="A5374" s="573"/>
      <c r="B5374" s="62"/>
      <c r="C5374" s="62"/>
      <c r="D5374" s="62"/>
      <c r="J5374" s="62"/>
      <c r="R5374" s="573"/>
    </row>
    <row r="5375" spans="1:18" s="51" customFormat="1" ht="12.75" hidden="1" customHeight="1">
      <c r="A5375" s="573"/>
      <c r="B5375" s="62"/>
      <c r="C5375" s="62"/>
      <c r="D5375" s="62"/>
      <c r="J5375" s="62"/>
      <c r="R5375" s="573"/>
    </row>
    <row r="5376" spans="1:18" s="51" customFormat="1" ht="12.75" hidden="1" customHeight="1">
      <c r="A5376" s="573"/>
      <c r="B5376" s="62"/>
      <c r="C5376" s="62"/>
      <c r="D5376" s="62"/>
      <c r="J5376" s="62"/>
      <c r="R5376" s="573"/>
    </row>
    <row r="5377" spans="1:18" s="51" customFormat="1" ht="12.75" hidden="1" customHeight="1">
      <c r="A5377" s="573"/>
      <c r="B5377" s="62"/>
      <c r="C5377" s="62"/>
      <c r="D5377" s="62"/>
      <c r="J5377" s="62"/>
      <c r="R5377" s="573"/>
    </row>
    <row r="5378" spans="1:18" s="51" customFormat="1" ht="12.75" hidden="1" customHeight="1">
      <c r="A5378" s="573"/>
      <c r="B5378" s="62"/>
      <c r="C5378" s="62"/>
      <c r="D5378" s="62"/>
      <c r="J5378" s="62"/>
      <c r="R5378" s="573"/>
    </row>
    <row r="5379" spans="1:18" s="51" customFormat="1" ht="12.75" hidden="1" customHeight="1">
      <c r="A5379" s="573"/>
      <c r="B5379" s="62"/>
      <c r="C5379" s="62"/>
      <c r="D5379" s="62"/>
      <c r="J5379" s="62"/>
      <c r="R5379" s="573"/>
    </row>
    <row r="5380" spans="1:18" s="51" customFormat="1" ht="12.75" hidden="1" customHeight="1">
      <c r="A5380" s="573"/>
      <c r="B5380" s="62"/>
      <c r="C5380" s="62"/>
      <c r="D5380" s="62"/>
      <c r="J5380" s="62"/>
      <c r="R5380" s="573"/>
    </row>
    <row r="5381" spans="1:18" s="51" customFormat="1" ht="12.75" hidden="1" customHeight="1">
      <c r="A5381" s="573"/>
      <c r="B5381" s="62"/>
      <c r="C5381" s="62"/>
      <c r="D5381" s="62"/>
      <c r="J5381" s="62"/>
      <c r="R5381" s="573"/>
    </row>
    <row r="5382" spans="1:18" s="51" customFormat="1" ht="12.75" hidden="1" customHeight="1">
      <c r="A5382" s="573"/>
      <c r="B5382" s="62"/>
      <c r="C5382" s="62"/>
      <c r="D5382" s="62"/>
      <c r="J5382" s="62"/>
      <c r="R5382" s="573"/>
    </row>
    <row r="5383" spans="1:18" s="51" customFormat="1" ht="12.75" hidden="1" customHeight="1">
      <c r="A5383" s="573"/>
      <c r="B5383" s="62"/>
      <c r="C5383" s="62"/>
      <c r="D5383" s="62"/>
      <c r="J5383" s="62"/>
      <c r="R5383" s="573"/>
    </row>
    <row r="5384" spans="1:18" s="51" customFormat="1" ht="12.75" hidden="1" customHeight="1">
      <c r="A5384" s="573"/>
      <c r="B5384" s="62"/>
      <c r="C5384" s="62"/>
      <c r="D5384" s="62"/>
      <c r="J5384" s="62"/>
      <c r="R5384" s="573"/>
    </row>
    <row r="5385" spans="1:18" s="51" customFormat="1" ht="12.75" hidden="1" customHeight="1">
      <c r="A5385" s="573"/>
      <c r="B5385" s="62"/>
      <c r="C5385" s="62"/>
      <c r="D5385" s="62"/>
      <c r="J5385" s="62"/>
      <c r="R5385" s="573"/>
    </row>
    <row r="5386" spans="1:18" s="51" customFormat="1" ht="12.75" hidden="1" customHeight="1">
      <c r="A5386" s="573"/>
      <c r="B5386" s="62"/>
      <c r="C5386" s="62"/>
      <c r="D5386" s="62"/>
      <c r="J5386" s="62"/>
      <c r="R5386" s="573"/>
    </row>
    <row r="5387" spans="1:18" s="51" customFormat="1" ht="12.75" hidden="1" customHeight="1">
      <c r="A5387" s="573"/>
      <c r="B5387" s="62"/>
      <c r="C5387" s="62"/>
      <c r="D5387" s="62"/>
      <c r="J5387" s="62"/>
      <c r="R5387" s="573"/>
    </row>
    <row r="5388" spans="1:18" s="51" customFormat="1" ht="12.75" hidden="1" customHeight="1">
      <c r="A5388" s="573"/>
      <c r="B5388" s="62"/>
      <c r="C5388" s="62"/>
      <c r="D5388" s="62"/>
      <c r="J5388" s="62"/>
      <c r="R5388" s="573"/>
    </row>
    <row r="5389" spans="1:18" s="51" customFormat="1" ht="12.75" hidden="1" customHeight="1">
      <c r="A5389" s="573"/>
      <c r="B5389" s="62"/>
      <c r="C5389" s="62"/>
      <c r="D5389" s="62"/>
      <c r="J5389" s="62"/>
      <c r="R5389" s="573"/>
    </row>
    <row r="5390" spans="1:18" s="51" customFormat="1" ht="12.75" hidden="1" customHeight="1">
      <c r="A5390" s="573"/>
      <c r="B5390" s="62"/>
      <c r="C5390" s="62"/>
      <c r="D5390" s="62"/>
      <c r="J5390" s="62"/>
      <c r="R5390" s="573"/>
    </row>
    <row r="5391" spans="1:18" s="51" customFormat="1" ht="12.75" hidden="1" customHeight="1">
      <c r="A5391" s="573"/>
      <c r="B5391" s="62"/>
      <c r="C5391" s="62"/>
      <c r="D5391" s="62"/>
      <c r="J5391" s="62"/>
      <c r="R5391" s="573"/>
    </row>
    <row r="5392" spans="1:18" s="51" customFormat="1" ht="12.75" hidden="1" customHeight="1">
      <c r="A5392" s="573"/>
      <c r="B5392" s="62"/>
      <c r="C5392" s="62"/>
      <c r="D5392" s="62"/>
      <c r="J5392" s="62"/>
      <c r="R5392" s="573"/>
    </row>
    <row r="5393" spans="1:18" s="51" customFormat="1" ht="12.75" hidden="1" customHeight="1">
      <c r="A5393" s="573"/>
      <c r="B5393" s="62"/>
      <c r="C5393" s="62"/>
      <c r="D5393" s="62"/>
      <c r="J5393" s="62"/>
      <c r="R5393" s="573"/>
    </row>
    <row r="5394" spans="1:18" s="51" customFormat="1" ht="12.75" hidden="1" customHeight="1">
      <c r="A5394" s="573"/>
      <c r="B5394" s="62"/>
      <c r="C5394" s="62"/>
      <c r="D5394" s="62"/>
      <c r="J5394" s="62"/>
      <c r="R5394" s="573"/>
    </row>
    <row r="5395" spans="1:18" s="51" customFormat="1" ht="12.75" hidden="1" customHeight="1">
      <c r="A5395" s="573"/>
      <c r="B5395" s="62"/>
      <c r="C5395" s="62"/>
      <c r="D5395" s="62"/>
      <c r="J5395" s="62"/>
      <c r="R5395" s="573"/>
    </row>
    <row r="5396" spans="1:18" s="51" customFormat="1" ht="12.75" hidden="1" customHeight="1">
      <c r="A5396" s="573"/>
      <c r="B5396" s="62"/>
      <c r="C5396" s="62"/>
      <c r="D5396" s="62"/>
      <c r="J5396" s="62"/>
      <c r="R5396" s="573"/>
    </row>
    <row r="5397" spans="1:18" s="51" customFormat="1" ht="12.75" hidden="1" customHeight="1">
      <c r="A5397" s="573"/>
      <c r="B5397" s="62"/>
      <c r="C5397" s="62"/>
      <c r="D5397" s="62"/>
      <c r="J5397" s="62"/>
      <c r="R5397" s="573"/>
    </row>
    <row r="5398" spans="1:18" s="51" customFormat="1" ht="12.75" hidden="1" customHeight="1">
      <c r="A5398" s="573"/>
      <c r="B5398" s="62"/>
      <c r="C5398" s="62"/>
      <c r="D5398" s="62"/>
      <c r="J5398" s="62"/>
      <c r="R5398" s="573"/>
    </row>
    <row r="5399" spans="1:18" s="51" customFormat="1" ht="12.75" hidden="1" customHeight="1">
      <c r="A5399" s="573"/>
      <c r="B5399" s="62"/>
      <c r="C5399" s="62"/>
      <c r="D5399" s="62"/>
      <c r="J5399" s="62"/>
      <c r="R5399" s="573"/>
    </row>
    <row r="5400" spans="1:18" s="51" customFormat="1" ht="12.75" hidden="1" customHeight="1">
      <c r="A5400" s="573"/>
      <c r="B5400" s="62"/>
      <c r="C5400" s="62"/>
      <c r="D5400" s="62"/>
      <c r="J5400" s="62"/>
      <c r="R5400" s="573"/>
    </row>
    <row r="5401" spans="1:18" s="51" customFormat="1" ht="12.75" hidden="1" customHeight="1">
      <c r="A5401" s="573"/>
      <c r="B5401" s="62"/>
      <c r="C5401" s="62"/>
      <c r="D5401" s="62"/>
      <c r="J5401" s="62"/>
      <c r="R5401" s="573"/>
    </row>
    <row r="5402" spans="1:18" s="51" customFormat="1" ht="12.75" hidden="1" customHeight="1">
      <c r="A5402" s="573"/>
      <c r="B5402" s="62"/>
      <c r="C5402" s="62"/>
      <c r="D5402" s="62"/>
      <c r="J5402" s="62"/>
      <c r="R5402" s="573"/>
    </row>
    <row r="5403" spans="1:18" s="51" customFormat="1" ht="12.75" hidden="1" customHeight="1">
      <c r="A5403" s="573"/>
      <c r="B5403" s="62"/>
      <c r="C5403" s="62"/>
      <c r="D5403" s="62"/>
      <c r="J5403" s="62"/>
      <c r="R5403" s="573"/>
    </row>
    <row r="5404" spans="1:18" s="51" customFormat="1" ht="12.75" hidden="1" customHeight="1">
      <c r="A5404" s="573"/>
      <c r="B5404" s="62"/>
      <c r="C5404" s="62"/>
      <c r="D5404" s="62"/>
      <c r="J5404" s="62"/>
      <c r="R5404" s="573"/>
    </row>
    <row r="5405" spans="1:18" s="51" customFormat="1" ht="12.75" hidden="1" customHeight="1">
      <c r="A5405" s="573"/>
      <c r="B5405" s="62"/>
      <c r="C5405" s="62"/>
      <c r="D5405" s="62"/>
      <c r="J5405" s="62"/>
      <c r="R5405" s="573"/>
    </row>
    <row r="5406" spans="1:18" s="51" customFormat="1" ht="12.75" hidden="1" customHeight="1">
      <c r="A5406" s="573"/>
      <c r="B5406" s="62"/>
      <c r="C5406" s="62"/>
      <c r="D5406" s="62"/>
      <c r="J5406" s="62"/>
      <c r="R5406" s="573"/>
    </row>
    <row r="5407" spans="1:18" s="51" customFormat="1" ht="12.75" hidden="1" customHeight="1">
      <c r="A5407" s="573"/>
      <c r="B5407" s="62"/>
      <c r="C5407" s="62"/>
      <c r="D5407" s="62"/>
      <c r="J5407" s="62"/>
      <c r="R5407" s="573"/>
    </row>
    <row r="5408" spans="1:18" s="51" customFormat="1" ht="12.75" hidden="1" customHeight="1">
      <c r="A5408" s="573"/>
      <c r="B5408" s="62"/>
      <c r="C5408" s="62"/>
      <c r="D5408" s="62"/>
      <c r="J5408" s="62"/>
      <c r="R5408" s="573"/>
    </row>
    <row r="5409" spans="1:18" s="51" customFormat="1" ht="12.75" hidden="1" customHeight="1">
      <c r="A5409" s="573"/>
      <c r="B5409" s="62"/>
      <c r="C5409" s="62"/>
      <c r="D5409" s="62"/>
      <c r="J5409" s="62"/>
      <c r="R5409" s="573"/>
    </row>
    <row r="5410" spans="1:18" s="51" customFormat="1" ht="12.75" hidden="1" customHeight="1">
      <c r="A5410" s="573"/>
      <c r="B5410" s="62"/>
      <c r="C5410" s="62"/>
      <c r="D5410" s="62"/>
      <c r="J5410" s="62"/>
      <c r="R5410" s="573"/>
    </row>
    <row r="5411" spans="1:18" s="51" customFormat="1" ht="12.75" hidden="1" customHeight="1">
      <c r="A5411" s="573"/>
      <c r="B5411" s="62"/>
      <c r="C5411" s="62"/>
      <c r="D5411" s="62"/>
      <c r="J5411" s="62"/>
      <c r="R5411" s="573"/>
    </row>
    <row r="5412" spans="1:18" s="51" customFormat="1" ht="12.75" hidden="1" customHeight="1">
      <c r="A5412" s="573"/>
      <c r="B5412" s="62"/>
      <c r="C5412" s="62"/>
      <c r="D5412" s="62"/>
      <c r="J5412" s="62"/>
      <c r="R5412" s="573"/>
    </row>
    <row r="5413" spans="1:18" s="51" customFormat="1" ht="12.75" hidden="1" customHeight="1">
      <c r="A5413" s="573"/>
      <c r="B5413" s="62"/>
      <c r="C5413" s="62"/>
      <c r="D5413" s="62"/>
      <c r="J5413" s="62"/>
      <c r="R5413" s="573"/>
    </row>
    <row r="5414" spans="1:18" s="51" customFormat="1" ht="12.75" hidden="1" customHeight="1">
      <c r="A5414" s="573"/>
      <c r="B5414" s="62"/>
      <c r="C5414" s="62"/>
      <c r="D5414" s="62"/>
      <c r="J5414" s="62"/>
      <c r="R5414" s="573"/>
    </row>
    <row r="5415" spans="1:18" s="51" customFormat="1" ht="12.75" hidden="1" customHeight="1">
      <c r="A5415" s="573"/>
      <c r="B5415" s="62"/>
      <c r="C5415" s="62"/>
      <c r="D5415" s="62"/>
      <c r="J5415" s="62"/>
      <c r="R5415" s="573"/>
    </row>
    <row r="5416" spans="1:18" s="51" customFormat="1" ht="12.75" hidden="1" customHeight="1">
      <c r="A5416" s="573"/>
      <c r="B5416" s="62"/>
      <c r="C5416" s="62"/>
      <c r="D5416" s="62"/>
      <c r="J5416" s="62"/>
      <c r="R5416" s="573"/>
    </row>
    <row r="5417" spans="1:18" s="51" customFormat="1" ht="12.75" hidden="1" customHeight="1">
      <c r="A5417" s="573"/>
      <c r="B5417" s="62"/>
      <c r="C5417" s="62"/>
      <c r="D5417" s="62"/>
      <c r="J5417" s="62"/>
      <c r="R5417" s="573"/>
    </row>
    <row r="5418" spans="1:18" s="51" customFormat="1" ht="12.75" hidden="1" customHeight="1">
      <c r="A5418" s="573"/>
      <c r="B5418" s="62"/>
      <c r="C5418" s="62"/>
      <c r="D5418" s="62"/>
      <c r="J5418" s="62"/>
      <c r="R5418" s="573"/>
    </row>
    <row r="5419" spans="1:18" s="51" customFormat="1" ht="12.75" hidden="1" customHeight="1">
      <c r="A5419" s="573"/>
      <c r="B5419" s="62"/>
      <c r="C5419" s="62"/>
      <c r="D5419" s="62"/>
      <c r="J5419" s="62"/>
      <c r="R5419" s="573"/>
    </row>
    <row r="5420" spans="1:18" s="51" customFormat="1" ht="12.75" hidden="1" customHeight="1">
      <c r="A5420" s="573"/>
      <c r="B5420" s="62"/>
      <c r="C5420" s="62"/>
      <c r="D5420" s="62"/>
      <c r="J5420" s="62"/>
      <c r="R5420" s="573"/>
    </row>
    <row r="5421" spans="1:18" s="51" customFormat="1" ht="12.75" hidden="1" customHeight="1">
      <c r="A5421" s="573"/>
      <c r="B5421" s="62"/>
      <c r="C5421" s="62"/>
      <c r="D5421" s="62"/>
      <c r="J5421" s="62"/>
      <c r="R5421" s="573"/>
    </row>
    <row r="5422" spans="1:18" s="51" customFormat="1" ht="12.75" hidden="1" customHeight="1">
      <c r="A5422" s="573"/>
      <c r="B5422" s="62"/>
      <c r="C5422" s="62"/>
      <c r="D5422" s="62"/>
      <c r="J5422" s="62"/>
      <c r="R5422" s="573"/>
    </row>
    <row r="5423" spans="1:18" s="51" customFormat="1" ht="12.75" hidden="1" customHeight="1">
      <c r="A5423" s="573"/>
      <c r="B5423" s="62"/>
      <c r="C5423" s="62"/>
      <c r="D5423" s="62"/>
      <c r="J5423" s="62"/>
      <c r="R5423" s="573"/>
    </row>
    <row r="5424" spans="1:18" s="51" customFormat="1" ht="12.75" hidden="1" customHeight="1">
      <c r="A5424" s="573"/>
      <c r="B5424" s="62"/>
      <c r="C5424" s="62"/>
      <c r="D5424" s="62"/>
      <c r="J5424" s="62"/>
      <c r="R5424" s="573"/>
    </row>
    <row r="5425" spans="1:18" s="51" customFormat="1" ht="12.75" hidden="1" customHeight="1">
      <c r="A5425" s="573"/>
      <c r="B5425" s="62"/>
      <c r="C5425" s="62"/>
      <c r="D5425" s="62"/>
      <c r="J5425" s="62"/>
      <c r="R5425" s="573"/>
    </row>
    <row r="5426" spans="1:18" s="51" customFormat="1" ht="12.75" hidden="1" customHeight="1">
      <c r="A5426" s="573"/>
      <c r="B5426" s="62"/>
      <c r="C5426" s="62"/>
      <c r="D5426" s="62"/>
      <c r="J5426" s="62"/>
      <c r="R5426" s="573"/>
    </row>
    <row r="5427" spans="1:18" s="51" customFormat="1" ht="12.75" hidden="1" customHeight="1">
      <c r="A5427" s="573"/>
      <c r="B5427" s="62"/>
      <c r="C5427" s="62"/>
      <c r="D5427" s="62"/>
      <c r="J5427" s="62"/>
      <c r="R5427" s="573"/>
    </row>
    <row r="5428" spans="1:18" s="51" customFormat="1" ht="12.75" hidden="1" customHeight="1">
      <c r="A5428" s="573"/>
      <c r="B5428" s="62"/>
      <c r="C5428" s="62"/>
      <c r="D5428" s="62"/>
      <c r="J5428" s="62"/>
      <c r="R5428" s="573"/>
    </row>
    <row r="5429" spans="1:18" s="51" customFormat="1" ht="12.75" hidden="1" customHeight="1">
      <c r="A5429" s="573"/>
      <c r="B5429" s="62"/>
      <c r="C5429" s="62"/>
      <c r="D5429" s="62"/>
      <c r="J5429" s="62"/>
      <c r="R5429" s="573"/>
    </row>
    <row r="5430" spans="1:18" s="51" customFormat="1" ht="12.75" hidden="1" customHeight="1">
      <c r="A5430" s="573"/>
      <c r="B5430" s="62"/>
      <c r="C5430" s="62"/>
      <c r="D5430" s="62"/>
      <c r="J5430" s="62"/>
      <c r="R5430" s="573"/>
    </row>
    <row r="5431" spans="1:18" s="51" customFormat="1" ht="12.75" hidden="1" customHeight="1">
      <c r="A5431" s="573"/>
      <c r="B5431" s="62"/>
      <c r="C5431" s="62"/>
      <c r="D5431" s="62"/>
      <c r="J5431" s="62"/>
      <c r="R5431" s="573"/>
    </row>
    <row r="5432" spans="1:18" s="51" customFormat="1" ht="12.75" hidden="1" customHeight="1">
      <c r="A5432" s="573"/>
      <c r="B5432" s="62"/>
      <c r="C5432" s="62"/>
      <c r="D5432" s="62"/>
      <c r="J5432" s="62"/>
      <c r="R5432" s="573"/>
    </row>
    <row r="5433" spans="1:18" s="51" customFormat="1" ht="12.75" hidden="1" customHeight="1">
      <c r="A5433" s="573"/>
      <c r="B5433" s="62"/>
      <c r="C5433" s="62"/>
      <c r="D5433" s="62"/>
      <c r="J5433" s="62"/>
      <c r="R5433" s="573"/>
    </row>
    <row r="5434" spans="1:18" s="51" customFormat="1" ht="12.75" hidden="1" customHeight="1">
      <c r="A5434" s="573"/>
      <c r="B5434" s="62"/>
      <c r="C5434" s="62"/>
      <c r="D5434" s="62"/>
      <c r="J5434" s="62"/>
      <c r="R5434" s="573"/>
    </row>
    <row r="5435" spans="1:18" s="51" customFormat="1" ht="12.75" hidden="1" customHeight="1">
      <c r="A5435" s="573"/>
      <c r="B5435" s="62"/>
      <c r="C5435" s="62"/>
      <c r="D5435" s="62"/>
      <c r="J5435" s="62"/>
      <c r="R5435" s="573"/>
    </row>
    <row r="5436" spans="1:18" s="51" customFormat="1" ht="12.75" hidden="1" customHeight="1">
      <c r="A5436" s="573"/>
      <c r="B5436" s="62"/>
      <c r="C5436" s="62"/>
      <c r="D5436" s="62"/>
      <c r="J5436" s="62"/>
      <c r="R5436" s="573"/>
    </row>
    <row r="5437" spans="1:18" s="51" customFormat="1" ht="12.75" hidden="1" customHeight="1">
      <c r="A5437" s="573"/>
      <c r="B5437" s="62"/>
      <c r="C5437" s="62"/>
      <c r="D5437" s="62"/>
      <c r="J5437" s="62"/>
      <c r="R5437" s="573"/>
    </row>
    <row r="5438" spans="1:18" s="51" customFormat="1" ht="12.75" hidden="1" customHeight="1">
      <c r="A5438" s="573"/>
      <c r="B5438" s="62"/>
      <c r="C5438" s="62"/>
      <c r="D5438" s="62"/>
      <c r="J5438" s="62"/>
      <c r="R5438" s="573"/>
    </row>
    <row r="5439" spans="1:18" s="51" customFormat="1" ht="12.75" hidden="1" customHeight="1">
      <c r="A5439" s="573"/>
      <c r="B5439" s="62"/>
      <c r="C5439" s="62"/>
      <c r="D5439" s="62"/>
      <c r="J5439" s="62"/>
      <c r="R5439" s="573"/>
    </row>
    <row r="5440" spans="1:18" s="51" customFormat="1" ht="12.75" hidden="1" customHeight="1">
      <c r="A5440" s="573"/>
      <c r="B5440" s="62"/>
      <c r="C5440" s="62"/>
      <c r="D5440" s="62"/>
      <c r="J5440" s="62"/>
      <c r="R5440" s="573"/>
    </row>
    <row r="5441" spans="1:18" s="51" customFormat="1" ht="12.75" hidden="1" customHeight="1">
      <c r="A5441" s="573"/>
      <c r="B5441" s="62"/>
      <c r="C5441" s="62"/>
      <c r="D5441" s="62"/>
      <c r="J5441" s="62"/>
      <c r="R5441" s="573"/>
    </row>
    <row r="5442" spans="1:18" s="51" customFormat="1" ht="12.75" hidden="1" customHeight="1">
      <c r="A5442" s="573"/>
      <c r="B5442" s="62"/>
      <c r="C5442" s="62"/>
      <c r="D5442" s="62"/>
      <c r="J5442" s="62"/>
      <c r="R5442" s="573"/>
    </row>
    <row r="5443" spans="1:18" s="51" customFormat="1" ht="12.75" hidden="1" customHeight="1">
      <c r="A5443" s="573"/>
      <c r="B5443" s="62"/>
      <c r="C5443" s="62"/>
      <c r="D5443" s="62"/>
      <c r="J5443" s="62"/>
      <c r="R5443" s="573"/>
    </row>
    <row r="5444" spans="1:18" s="51" customFormat="1" ht="12.75" hidden="1" customHeight="1">
      <c r="A5444" s="573"/>
      <c r="B5444" s="62"/>
      <c r="C5444" s="62"/>
      <c r="D5444" s="62"/>
      <c r="J5444" s="62"/>
      <c r="R5444" s="573"/>
    </row>
    <row r="5445" spans="1:18" s="51" customFormat="1" ht="12.75" hidden="1" customHeight="1">
      <c r="A5445" s="573"/>
      <c r="B5445" s="62"/>
      <c r="C5445" s="62"/>
      <c r="D5445" s="62"/>
      <c r="J5445" s="62"/>
      <c r="R5445" s="573"/>
    </row>
    <row r="5446" spans="1:18" s="51" customFormat="1" ht="12.75" hidden="1" customHeight="1">
      <c r="A5446" s="573"/>
      <c r="B5446" s="62"/>
      <c r="C5446" s="62"/>
      <c r="D5446" s="62"/>
      <c r="J5446" s="62"/>
      <c r="R5446" s="573"/>
    </row>
    <row r="5447" spans="1:18" s="51" customFormat="1" ht="12.75" hidden="1" customHeight="1">
      <c r="A5447" s="573"/>
      <c r="B5447" s="62"/>
      <c r="C5447" s="62"/>
      <c r="D5447" s="62"/>
      <c r="J5447" s="62"/>
      <c r="R5447" s="573"/>
    </row>
    <row r="5448" spans="1:18" s="51" customFormat="1" ht="12.75" hidden="1" customHeight="1">
      <c r="A5448" s="573"/>
      <c r="B5448" s="62"/>
      <c r="C5448" s="62"/>
      <c r="D5448" s="62"/>
      <c r="J5448" s="62"/>
      <c r="R5448" s="573"/>
    </row>
    <row r="5449" spans="1:18" s="51" customFormat="1" ht="12.75" hidden="1" customHeight="1">
      <c r="A5449" s="573"/>
      <c r="B5449" s="62"/>
      <c r="C5449" s="62"/>
      <c r="D5449" s="62"/>
      <c r="J5449" s="62"/>
      <c r="R5449" s="573"/>
    </row>
    <row r="5450" spans="1:18" s="51" customFormat="1" ht="12.75" hidden="1" customHeight="1">
      <c r="A5450" s="573"/>
      <c r="B5450" s="62"/>
      <c r="C5450" s="62"/>
      <c r="D5450" s="62"/>
      <c r="J5450" s="62"/>
      <c r="R5450" s="573"/>
    </row>
    <row r="5451" spans="1:18" s="51" customFormat="1" ht="12.75" hidden="1" customHeight="1">
      <c r="A5451" s="573"/>
      <c r="B5451" s="62"/>
      <c r="C5451" s="62"/>
      <c r="D5451" s="62"/>
      <c r="J5451" s="62"/>
      <c r="R5451" s="573"/>
    </row>
    <row r="5452" spans="1:18" s="51" customFormat="1" ht="12.75" hidden="1" customHeight="1">
      <c r="A5452" s="573"/>
      <c r="B5452" s="62"/>
      <c r="C5452" s="62"/>
      <c r="D5452" s="62"/>
      <c r="J5452" s="62"/>
      <c r="R5452" s="573"/>
    </row>
    <row r="5453" spans="1:18" s="51" customFormat="1" ht="12.75" hidden="1" customHeight="1">
      <c r="A5453" s="573"/>
      <c r="B5453" s="62"/>
      <c r="C5453" s="62"/>
      <c r="D5453" s="62"/>
      <c r="J5453" s="62"/>
      <c r="R5453" s="573"/>
    </row>
    <row r="5454" spans="1:18" s="51" customFormat="1" ht="12.75" hidden="1" customHeight="1">
      <c r="A5454" s="573"/>
      <c r="B5454" s="62"/>
      <c r="C5454" s="62"/>
      <c r="D5454" s="62"/>
      <c r="J5454" s="62"/>
      <c r="R5454" s="573"/>
    </row>
    <row r="5455" spans="1:18" s="51" customFormat="1" ht="12.75" hidden="1" customHeight="1">
      <c r="A5455" s="573"/>
      <c r="B5455" s="62"/>
      <c r="C5455" s="62"/>
      <c r="D5455" s="62"/>
      <c r="J5455" s="62"/>
      <c r="R5455" s="573"/>
    </row>
    <row r="5456" spans="1:18" s="51" customFormat="1" ht="12.75" hidden="1" customHeight="1">
      <c r="A5456" s="573"/>
      <c r="B5456" s="62"/>
      <c r="C5456" s="62"/>
      <c r="D5456" s="62"/>
      <c r="J5456" s="62"/>
      <c r="R5456" s="573"/>
    </row>
    <row r="5457" spans="1:18" s="51" customFormat="1" ht="12.75" hidden="1" customHeight="1">
      <c r="A5457" s="573"/>
      <c r="B5457" s="62"/>
      <c r="C5457" s="62"/>
      <c r="D5457" s="62"/>
      <c r="J5457" s="62"/>
      <c r="R5457" s="573"/>
    </row>
    <row r="5458" spans="1:18" s="51" customFormat="1" ht="12.75" hidden="1" customHeight="1">
      <c r="A5458" s="573"/>
      <c r="B5458" s="62"/>
      <c r="C5458" s="62"/>
      <c r="D5458" s="62"/>
      <c r="J5458" s="62"/>
      <c r="R5458" s="573"/>
    </row>
    <row r="5459" spans="1:18" s="51" customFormat="1" ht="12.75" hidden="1" customHeight="1">
      <c r="A5459" s="573"/>
      <c r="B5459" s="62"/>
      <c r="C5459" s="62"/>
      <c r="D5459" s="62"/>
      <c r="J5459" s="62"/>
      <c r="R5459" s="573"/>
    </row>
    <row r="5460" spans="1:18" s="51" customFormat="1" ht="12.75" hidden="1" customHeight="1">
      <c r="A5460" s="573"/>
      <c r="B5460" s="62"/>
      <c r="C5460" s="62"/>
      <c r="D5460" s="62"/>
      <c r="J5460" s="62"/>
      <c r="R5460" s="573"/>
    </row>
    <row r="5461" spans="1:18" s="51" customFormat="1" ht="12.75" hidden="1" customHeight="1">
      <c r="A5461" s="573"/>
      <c r="B5461" s="62"/>
      <c r="C5461" s="62"/>
      <c r="D5461" s="62"/>
      <c r="J5461" s="62"/>
      <c r="R5461" s="573"/>
    </row>
    <row r="5462" spans="1:18" s="51" customFormat="1" ht="12.75" hidden="1" customHeight="1">
      <c r="A5462" s="573"/>
      <c r="B5462" s="62"/>
      <c r="C5462" s="62"/>
      <c r="D5462" s="62"/>
      <c r="J5462" s="62"/>
      <c r="R5462" s="573"/>
    </row>
    <row r="5463" spans="1:18" s="51" customFormat="1" ht="12.75" hidden="1" customHeight="1">
      <c r="A5463" s="573"/>
      <c r="B5463" s="62"/>
      <c r="C5463" s="62"/>
      <c r="D5463" s="62"/>
      <c r="J5463" s="62"/>
      <c r="R5463" s="573"/>
    </row>
    <row r="5464" spans="1:18" s="51" customFormat="1" ht="12.75" hidden="1" customHeight="1">
      <c r="A5464" s="573"/>
      <c r="B5464" s="62"/>
      <c r="C5464" s="62"/>
      <c r="D5464" s="62"/>
      <c r="J5464" s="62"/>
      <c r="R5464" s="573"/>
    </row>
    <row r="5465" spans="1:18" s="51" customFormat="1" ht="12.75" hidden="1" customHeight="1">
      <c r="A5465" s="573"/>
      <c r="B5465" s="62"/>
      <c r="C5465" s="62"/>
      <c r="D5465" s="62"/>
      <c r="J5465" s="62"/>
      <c r="R5465" s="573"/>
    </row>
    <row r="5466" spans="1:18" s="51" customFormat="1" ht="12.75" hidden="1" customHeight="1">
      <c r="A5466" s="573"/>
      <c r="B5466" s="62"/>
      <c r="C5466" s="62"/>
      <c r="D5466" s="62"/>
      <c r="J5466" s="62"/>
      <c r="R5466" s="573"/>
    </row>
    <row r="5467" spans="1:18" s="51" customFormat="1" ht="12.75" hidden="1" customHeight="1">
      <c r="A5467" s="573"/>
      <c r="B5467" s="62"/>
      <c r="C5467" s="62"/>
      <c r="D5467" s="62"/>
      <c r="J5467" s="62"/>
      <c r="R5467" s="573"/>
    </row>
    <row r="5468" spans="1:18" s="51" customFormat="1" ht="12.75" hidden="1" customHeight="1">
      <c r="A5468" s="573"/>
      <c r="B5468" s="62"/>
      <c r="C5468" s="62"/>
      <c r="D5468" s="62"/>
      <c r="J5468" s="62"/>
      <c r="R5468" s="573"/>
    </row>
    <row r="5469" spans="1:18" s="51" customFormat="1" ht="12.75" hidden="1" customHeight="1">
      <c r="A5469" s="573"/>
      <c r="B5469" s="62"/>
      <c r="C5469" s="62"/>
      <c r="D5469" s="62"/>
      <c r="J5469" s="62"/>
      <c r="R5469" s="573"/>
    </row>
    <row r="5470" spans="1:18" s="51" customFormat="1" ht="12.75" hidden="1" customHeight="1">
      <c r="A5470" s="573"/>
      <c r="B5470" s="62"/>
      <c r="C5470" s="62"/>
      <c r="D5470" s="62"/>
      <c r="J5470" s="62"/>
      <c r="R5470" s="573"/>
    </row>
    <row r="5471" spans="1:18" s="51" customFormat="1" ht="12.75" hidden="1" customHeight="1">
      <c r="A5471" s="573"/>
      <c r="B5471" s="62"/>
      <c r="C5471" s="62"/>
      <c r="D5471" s="62"/>
      <c r="J5471" s="62"/>
      <c r="R5471" s="573"/>
    </row>
    <row r="5472" spans="1:18" s="51" customFormat="1" ht="12.75" hidden="1" customHeight="1">
      <c r="A5472" s="573"/>
      <c r="B5472" s="62"/>
      <c r="C5472" s="62"/>
      <c r="D5472" s="62"/>
      <c r="J5472" s="62"/>
      <c r="R5472" s="573"/>
    </row>
    <row r="5473" spans="1:18" s="51" customFormat="1" ht="12.75" hidden="1" customHeight="1">
      <c r="A5473" s="573"/>
      <c r="B5473" s="62"/>
      <c r="C5473" s="62"/>
      <c r="D5473" s="62"/>
      <c r="J5473" s="62"/>
      <c r="R5473" s="573"/>
    </row>
    <row r="5474" spans="1:18" s="51" customFormat="1" ht="12.75" hidden="1" customHeight="1">
      <c r="A5474" s="573"/>
      <c r="B5474" s="62"/>
      <c r="C5474" s="62"/>
      <c r="D5474" s="62"/>
      <c r="J5474" s="62"/>
      <c r="R5474" s="573"/>
    </row>
    <row r="5475" spans="1:18" s="51" customFormat="1" ht="12.75" hidden="1" customHeight="1">
      <c r="A5475" s="573"/>
      <c r="B5475" s="62"/>
      <c r="C5475" s="62"/>
      <c r="D5475" s="62"/>
      <c r="J5475" s="62"/>
      <c r="R5475" s="573"/>
    </row>
    <row r="5476" spans="1:18" s="51" customFormat="1" ht="12.75" hidden="1" customHeight="1">
      <c r="A5476" s="573"/>
      <c r="B5476" s="62"/>
      <c r="C5476" s="62"/>
      <c r="D5476" s="62"/>
      <c r="J5476" s="62"/>
      <c r="R5476" s="573"/>
    </row>
    <row r="5477" spans="1:18" s="51" customFormat="1" ht="12.75" hidden="1" customHeight="1">
      <c r="A5477" s="573"/>
      <c r="B5477" s="62"/>
      <c r="C5477" s="62"/>
      <c r="D5477" s="62"/>
      <c r="J5477" s="62"/>
      <c r="R5477" s="573"/>
    </row>
    <row r="5478" spans="1:18" s="51" customFormat="1" ht="12.75" hidden="1" customHeight="1">
      <c r="A5478" s="573"/>
      <c r="B5478" s="62"/>
      <c r="C5478" s="62"/>
      <c r="D5478" s="62"/>
      <c r="J5478" s="62"/>
      <c r="R5478" s="573"/>
    </row>
    <row r="5479" spans="1:18" s="51" customFormat="1" ht="12.75" hidden="1" customHeight="1">
      <c r="A5479" s="573"/>
      <c r="B5479" s="62"/>
      <c r="C5479" s="62"/>
      <c r="D5479" s="62"/>
      <c r="J5479" s="62"/>
      <c r="R5479" s="573"/>
    </row>
    <row r="5480" spans="1:18" s="51" customFormat="1" ht="12.75" hidden="1" customHeight="1">
      <c r="A5480" s="573"/>
      <c r="B5480" s="62"/>
      <c r="C5480" s="62"/>
      <c r="D5480" s="62"/>
      <c r="J5480" s="62"/>
      <c r="R5480" s="573"/>
    </row>
    <row r="5481" spans="1:18" s="51" customFormat="1" ht="12.75" hidden="1" customHeight="1">
      <c r="A5481" s="573"/>
      <c r="B5481" s="62"/>
      <c r="C5481" s="62"/>
      <c r="D5481" s="62"/>
      <c r="J5481" s="62"/>
      <c r="R5481" s="573"/>
    </row>
    <row r="5482" spans="1:18" s="51" customFormat="1" ht="12.75" hidden="1" customHeight="1">
      <c r="A5482" s="573"/>
      <c r="B5482" s="62"/>
      <c r="C5482" s="62"/>
      <c r="D5482" s="62"/>
      <c r="J5482" s="62"/>
      <c r="R5482" s="573"/>
    </row>
    <row r="5483" spans="1:18" s="51" customFormat="1" ht="12.75" hidden="1" customHeight="1">
      <c r="A5483" s="573"/>
      <c r="B5483" s="62"/>
      <c r="C5483" s="62"/>
      <c r="D5483" s="62"/>
      <c r="J5483" s="62"/>
      <c r="R5483" s="573"/>
    </row>
    <row r="5484" spans="1:18" s="51" customFormat="1" ht="12.75" hidden="1" customHeight="1">
      <c r="A5484" s="573"/>
      <c r="B5484" s="62"/>
      <c r="C5484" s="62"/>
      <c r="D5484" s="62"/>
      <c r="J5484" s="62"/>
      <c r="R5484" s="573"/>
    </row>
    <row r="5485" spans="1:18" s="51" customFormat="1" ht="12.75" hidden="1" customHeight="1">
      <c r="A5485" s="573"/>
      <c r="B5485" s="62"/>
      <c r="C5485" s="62"/>
      <c r="D5485" s="62"/>
      <c r="J5485" s="62"/>
      <c r="R5485" s="573"/>
    </row>
    <row r="5486" spans="1:18" s="51" customFormat="1" ht="12.75" hidden="1" customHeight="1">
      <c r="A5486" s="573"/>
      <c r="B5486" s="62"/>
      <c r="C5486" s="62"/>
      <c r="D5486" s="62"/>
      <c r="J5486" s="62"/>
      <c r="R5486" s="573"/>
    </row>
    <row r="5487" spans="1:18" s="51" customFormat="1" ht="12.75" hidden="1" customHeight="1">
      <c r="A5487" s="573"/>
      <c r="B5487" s="62"/>
      <c r="C5487" s="62"/>
      <c r="D5487" s="62"/>
      <c r="J5487" s="62"/>
      <c r="R5487" s="573"/>
    </row>
    <row r="5488" spans="1:18" s="51" customFormat="1" ht="12.75" hidden="1" customHeight="1">
      <c r="A5488" s="573"/>
      <c r="B5488" s="62"/>
      <c r="C5488" s="62"/>
      <c r="D5488" s="62"/>
      <c r="J5488" s="62"/>
      <c r="R5488" s="573"/>
    </row>
    <row r="5489" spans="1:18" s="51" customFormat="1" ht="12.75" hidden="1" customHeight="1">
      <c r="A5489" s="573"/>
      <c r="B5489" s="62"/>
      <c r="C5489" s="62"/>
      <c r="D5489" s="62"/>
      <c r="J5489" s="62"/>
      <c r="R5489" s="573"/>
    </row>
    <row r="5490" spans="1:18" s="51" customFormat="1" ht="12.75" hidden="1" customHeight="1">
      <c r="A5490" s="573"/>
      <c r="B5490" s="62"/>
      <c r="C5490" s="62"/>
      <c r="D5490" s="62"/>
      <c r="J5490" s="62"/>
      <c r="R5490" s="573"/>
    </row>
    <row r="5491" spans="1:18" s="51" customFormat="1" ht="12.75" hidden="1" customHeight="1">
      <c r="A5491" s="573"/>
      <c r="B5491" s="62"/>
      <c r="C5491" s="62"/>
      <c r="D5491" s="62"/>
      <c r="J5491" s="62"/>
      <c r="R5491" s="573"/>
    </row>
    <row r="5492" spans="1:18" s="51" customFormat="1" ht="12.75" hidden="1" customHeight="1">
      <c r="A5492" s="573"/>
      <c r="B5492" s="62"/>
      <c r="C5492" s="62"/>
      <c r="D5492" s="62"/>
      <c r="J5492" s="62"/>
      <c r="R5492" s="573"/>
    </row>
    <row r="5493" spans="1:18" s="51" customFormat="1" ht="12.75" hidden="1" customHeight="1">
      <c r="A5493" s="573"/>
      <c r="B5493" s="62"/>
      <c r="C5493" s="62"/>
      <c r="D5493" s="62"/>
      <c r="J5493" s="62"/>
      <c r="R5493" s="573"/>
    </row>
    <row r="5494" spans="1:18" s="51" customFormat="1" ht="12.75" hidden="1" customHeight="1">
      <c r="A5494" s="573"/>
      <c r="B5494" s="62"/>
      <c r="C5494" s="62"/>
      <c r="D5494" s="62"/>
      <c r="J5494" s="62"/>
      <c r="R5494" s="573"/>
    </row>
    <row r="5495" spans="1:18" s="51" customFormat="1" ht="12.75" hidden="1" customHeight="1">
      <c r="A5495" s="573"/>
      <c r="B5495" s="62"/>
      <c r="C5495" s="62"/>
      <c r="D5495" s="62"/>
      <c r="J5495" s="62"/>
      <c r="R5495" s="573"/>
    </row>
    <row r="5496" spans="1:18" s="51" customFormat="1" ht="12.75" hidden="1" customHeight="1">
      <c r="A5496" s="573"/>
      <c r="B5496" s="62"/>
      <c r="C5496" s="62"/>
      <c r="D5496" s="62"/>
      <c r="J5496" s="62"/>
      <c r="R5496" s="573"/>
    </row>
    <row r="5497" spans="1:18" s="51" customFormat="1" ht="12.75" hidden="1" customHeight="1">
      <c r="A5497" s="573"/>
      <c r="B5497" s="62"/>
      <c r="C5497" s="62"/>
      <c r="D5497" s="62"/>
      <c r="J5497" s="62"/>
      <c r="R5497" s="573"/>
    </row>
    <row r="5498" spans="1:18" s="51" customFormat="1" ht="12.75" hidden="1" customHeight="1">
      <c r="A5498" s="573"/>
      <c r="B5498" s="62"/>
      <c r="C5498" s="62"/>
      <c r="D5498" s="62"/>
      <c r="J5498" s="62"/>
      <c r="R5498" s="573"/>
    </row>
    <row r="5499" spans="1:18" s="51" customFormat="1" ht="12.75" hidden="1" customHeight="1">
      <c r="A5499" s="573"/>
      <c r="B5499" s="62"/>
      <c r="C5499" s="62"/>
      <c r="D5499" s="62"/>
      <c r="J5499" s="62"/>
      <c r="R5499" s="573"/>
    </row>
    <row r="5500" spans="1:18" s="51" customFormat="1" ht="12.75" hidden="1" customHeight="1">
      <c r="A5500" s="573"/>
      <c r="B5500" s="62"/>
      <c r="C5500" s="62"/>
      <c r="D5500" s="62"/>
      <c r="J5500" s="62"/>
      <c r="R5500" s="573"/>
    </row>
    <row r="5501" spans="1:18" s="51" customFormat="1" ht="12.75" hidden="1" customHeight="1">
      <c r="A5501" s="573"/>
      <c r="B5501" s="62"/>
      <c r="C5501" s="62"/>
      <c r="D5501" s="62"/>
      <c r="J5501" s="62"/>
      <c r="R5501" s="573"/>
    </row>
    <row r="5502" spans="1:18" s="51" customFormat="1" ht="12.75" hidden="1" customHeight="1">
      <c r="A5502" s="573"/>
      <c r="B5502" s="62"/>
      <c r="C5502" s="62"/>
      <c r="D5502" s="62"/>
      <c r="J5502" s="62"/>
      <c r="R5502" s="573"/>
    </row>
    <row r="5503" spans="1:18" s="51" customFormat="1" ht="12.75" hidden="1" customHeight="1">
      <c r="A5503" s="573"/>
      <c r="B5503" s="62"/>
      <c r="C5503" s="62"/>
      <c r="D5503" s="62"/>
      <c r="J5503" s="62"/>
      <c r="R5503" s="573"/>
    </row>
    <row r="5504" spans="1:18" s="51" customFormat="1" ht="12.75" hidden="1" customHeight="1">
      <c r="A5504" s="573"/>
      <c r="B5504" s="62"/>
      <c r="C5504" s="62"/>
      <c r="D5504" s="62"/>
      <c r="J5504" s="62"/>
      <c r="R5504" s="573"/>
    </row>
    <row r="5505" spans="1:18" s="51" customFormat="1" ht="12.75" hidden="1" customHeight="1">
      <c r="A5505" s="573"/>
      <c r="B5505" s="62"/>
      <c r="C5505" s="62"/>
      <c r="D5505" s="62"/>
      <c r="J5505" s="62"/>
      <c r="R5505" s="573"/>
    </row>
    <row r="5506" spans="1:18" s="51" customFormat="1" ht="12.75" hidden="1" customHeight="1">
      <c r="A5506" s="573"/>
      <c r="B5506" s="62"/>
      <c r="C5506" s="62"/>
      <c r="D5506" s="62"/>
      <c r="J5506" s="62"/>
      <c r="R5506" s="573"/>
    </row>
    <row r="5507" spans="1:18" s="51" customFormat="1" ht="12.75" hidden="1" customHeight="1">
      <c r="A5507" s="573"/>
      <c r="B5507" s="62"/>
      <c r="C5507" s="62"/>
      <c r="D5507" s="62"/>
      <c r="J5507" s="62"/>
      <c r="R5507" s="573"/>
    </row>
    <row r="5508" spans="1:18" s="51" customFormat="1" ht="12.75" hidden="1" customHeight="1">
      <c r="A5508" s="573"/>
      <c r="B5508" s="62"/>
      <c r="C5508" s="62"/>
      <c r="D5508" s="62"/>
      <c r="J5508" s="62"/>
      <c r="R5508" s="573"/>
    </row>
    <row r="5509" spans="1:18" s="51" customFormat="1" ht="12.75" hidden="1" customHeight="1">
      <c r="A5509" s="573"/>
      <c r="B5509" s="62"/>
      <c r="C5509" s="62"/>
      <c r="D5509" s="62"/>
      <c r="J5509" s="62"/>
      <c r="R5509" s="573"/>
    </row>
    <row r="5510" spans="1:18" s="51" customFormat="1" ht="12.75" hidden="1" customHeight="1">
      <c r="A5510" s="573"/>
      <c r="B5510" s="62"/>
      <c r="C5510" s="62"/>
      <c r="D5510" s="62"/>
      <c r="J5510" s="62"/>
      <c r="R5510" s="573"/>
    </row>
    <row r="5511" spans="1:18" s="51" customFormat="1" ht="12.75" hidden="1" customHeight="1">
      <c r="A5511" s="573"/>
      <c r="B5511" s="62"/>
      <c r="C5511" s="62"/>
      <c r="D5511" s="62"/>
      <c r="J5511" s="62"/>
      <c r="R5511" s="573"/>
    </row>
    <row r="5512" spans="1:18" s="51" customFormat="1" ht="12.75" hidden="1" customHeight="1">
      <c r="A5512" s="573"/>
      <c r="B5512" s="62"/>
      <c r="C5512" s="62"/>
      <c r="D5512" s="62"/>
      <c r="J5512" s="62"/>
      <c r="R5512" s="573"/>
    </row>
    <row r="5513" spans="1:18" s="51" customFormat="1" ht="12.75" hidden="1" customHeight="1">
      <c r="A5513" s="573"/>
      <c r="B5513" s="62"/>
      <c r="C5513" s="62"/>
      <c r="D5513" s="62"/>
      <c r="J5513" s="62"/>
      <c r="R5513" s="573"/>
    </row>
    <row r="5514" spans="1:18" s="51" customFormat="1" ht="12.75" hidden="1" customHeight="1">
      <c r="A5514" s="573"/>
      <c r="B5514" s="62"/>
      <c r="C5514" s="62"/>
      <c r="D5514" s="62"/>
      <c r="J5514" s="62"/>
      <c r="R5514" s="573"/>
    </row>
    <row r="5515" spans="1:18" s="51" customFormat="1" ht="12.75" hidden="1" customHeight="1">
      <c r="A5515" s="573"/>
      <c r="B5515" s="62"/>
      <c r="C5515" s="62"/>
      <c r="D5515" s="62"/>
      <c r="J5515" s="62"/>
      <c r="R5515" s="573"/>
    </row>
    <row r="5516" spans="1:18" s="51" customFormat="1" ht="12.75" hidden="1" customHeight="1">
      <c r="A5516" s="573"/>
      <c r="B5516" s="62"/>
      <c r="C5516" s="62"/>
      <c r="D5516" s="62"/>
      <c r="J5516" s="62"/>
      <c r="R5516" s="573"/>
    </row>
    <row r="5517" spans="1:18" s="51" customFormat="1" ht="12.75" hidden="1" customHeight="1">
      <c r="A5517" s="573"/>
      <c r="B5517" s="62"/>
      <c r="C5517" s="62"/>
      <c r="D5517" s="62"/>
      <c r="J5517" s="62"/>
      <c r="R5517" s="573"/>
    </row>
    <row r="5518" spans="1:18" s="51" customFormat="1" ht="12.75" hidden="1" customHeight="1">
      <c r="A5518" s="573"/>
      <c r="B5518" s="62"/>
      <c r="C5518" s="62"/>
      <c r="D5518" s="62"/>
      <c r="J5518" s="62"/>
      <c r="R5518" s="573"/>
    </row>
    <row r="5519" spans="1:18" s="51" customFormat="1" ht="12.75" hidden="1" customHeight="1">
      <c r="A5519" s="573"/>
      <c r="B5519" s="62"/>
      <c r="C5519" s="62"/>
      <c r="D5519" s="62"/>
      <c r="J5519" s="62"/>
      <c r="R5519" s="573"/>
    </row>
    <row r="5520" spans="1:18" s="51" customFormat="1" ht="12.75" hidden="1" customHeight="1">
      <c r="A5520" s="573"/>
      <c r="B5520" s="62"/>
      <c r="C5520" s="62"/>
      <c r="D5520" s="62"/>
      <c r="J5520" s="62"/>
      <c r="R5520" s="573"/>
    </row>
    <row r="5521" spans="1:18" s="51" customFormat="1" ht="12.75" hidden="1" customHeight="1">
      <c r="A5521" s="573"/>
      <c r="B5521" s="62"/>
      <c r="C5521" s="62"/>
      <c r="D5521" s="62"/>
      <c r="J5521" s="62"/>
      <c r="R5521" s="573"/>
    </row>
    <row r="5522" spans="1:18" s="51" customFormat="1" ht="12.75" hidden="1" customHeight="1">
      <c r="A5522" s="573"/>
      <c r="B5522" s="62"/>
      <c r="C5522" s="62"/>
      <c r="D5522" s="62"/>
      <c r="J5522" s="62"/>
      <c r="R5522" s="573"/>
    </row>
    <row r="5523" spans="1:18" s="51" customFormat="1" ht="12.75" hidden="1" customHeight="1">
      <c r="A5523" s="573"/>
      <c r="B5523" s="62"/>
      <c r="C5523" s="62"/>
      <c r="D5523" s="62"/>
      <c r="J5523" s="62"/>
      <c r="R5523" s="573"/>
    </row>
    <row r="5524" spans="1:18" s="51" customFormat="1" ht="12.75" hidden="1" customHeight="1">
      <c r="A5524" s="573"/>
      <c r="B5524" s="62"/>
      <c r="C5524" s="62"/>
      <c r="D5524" s="62"/>
      <c r="J5524" s="62"/>
      <c r="R5524" s="573"/>
    </row>
    <row r="5525" spans="1:18" s="51" customFormat="1" ht="12.75" hidden="1" customHeight="1">
      <c r="A5525" s="573"/>
      <c r="B5525" s="62"/>
      <c r="C5525" s="62"/>
      <c r="D5525" s="62"/>
      <c r="J5525" s="62"/>
      <c r="R5525" s="573"/>
    </row>
    <row r="5526" spans="1:18" s="51" customFormat="1" ht="12.75" hidden="1" customHeight="1">
      <c r="A5526" s="573"/>
      <c r="B5526" s="62"/>
      <c r="C5526" s="62"/>
      <c r="D5526" s="62"/>
      <c r="J5526" s="62"/>
      <c r="R5526" s="573"/>
    </row>
    <row r="5527" spans="1:18" s="51" customFormat="1" ht="12.75" hidden="1" customHeight="1">
      <c r="A5527" s="573"/>
      <c r="B5527" s="62"/>
      <c r="C5527" s="62"/>
      <c r="D5527" s="62"/>
      <c r="J5527" s="62"/>
      <c r="R5527" s="573"/>
    </row>
    <row r="5528" spans="1:18" s="51" customFormat="1" ht="12.75" hidden="1" customHeight="1">
      <c r="A5528" s="573"/>
      <c r="B5528" s="62"/>
      <c r="C5528" s="62"/>
      <c r="D5528" s="62"/>
      <c r="J5528" s="62"/>
      <c r="R5528" s="573"/>
    </row>
    <row r="5529" spans="1:18" s="51" customFormat="1" ht="12.75" hidden="1" customHeight="1">
      <c r="A5529" s="573"/>
      <c r="B5529" s="62"/>
      <c r="C5529" s="62"/>
      <c r="D5529" s="62"/>
      <c r="J5529" s="62"/>
      <c r="R5529" s="573"/>
    </row>
    <row r="5530" spans="1:18" s="51" customFormat="1" ht="12.75" hidden="1" customHeight="1">
      <c r="A5530" s="573"/>
      <c r="B5530" s="62"/>
      <c r="C5530" s="62"/>
      <c r="D5530" s="62"/>
      <c r="J5530" s="62"/>
      <c r="R5530" s="573"/>
    </row>
    <row r="5531" spans="1:18" s="51" customFormat="1" ht="12.75" hidden="1" customHeight="1">
      <c r="A5531" s="573"/>
      <c r="B5531" s="62"/>
      <c r="C5531" s="62"/>
      <c r="D5531" s="62"/>
      <c r="J5531" s="62"/>
      <c r="R5531" s="573"/>
    </row>
    <row r="5532" spans="1:18" s="51" customFormat="1" ht="12.75" hidden="1" customHeight="1">
      <c r="A5532" s="573"/>
      <c r="B5532" s="62"/>
      <c r="C5532" s="62"/>
      <c r="D5532" s="62"/>
      <c r="J5532" s="62"/>
      <c r="R5532" s="573"/>
    </row>
    <row r="5533" spans="1:18" s="51" customFormat="1" ht="12.75" hidden="1" customHeight="1">
      <c r="A5533" s="573"/>
      <c r="B5533" s="62"/>
      <c r="C5533" s="62"/>
      <c r="D5533" s="62"/>
      <c r="J5533" s="62"/>
      <c r="R5533" s="573"/>
    </row>
    <row r="5534" spans="1:18" s="51" customFormat="1" ht="12.75" hidden="1" customHeight="1">
      <c r="A5534" s="573"/>
      <c r="B5534" s="62"/>
      <c r="C5534" s="62"/>
      <c r="D5534" s="62"/>
      <c r="J5534" s="62"/>
      <c r="R5534" s="573"/>
    </row>
    <row r="5535" spans="1:18" s="51" customFormat="1" ht="12.75" hidden="1" customHeight="1">
      <c r="A5535" s="573"/>
      <c r="B5535" s="62"/>
      <c r="C5535" s="62"/>
      <c r="D5535" s="62"/>
      <c r="J5535" s="62"/>
      <c r="R5535" s="573"/>
    </row>
    <row r="5536" spans="1:18" s="51" customFormat="1" ht="12.75" hidden="1" customHeight="1">
      <c r="A5536" s="573"/>
      <c r="B5536" s="62"/>
      <c r="C5536" s="62"/>
      <c r="D5536" s="62"/>
      <c r="J5536" s="62"/>
      <c r="R5536" s="573"/>
    </row>
    <row r="5537" spans="1:18" s="51" customFormat="1" ht="12.75" hidden="1" customHeight="1">
      <c r="A5537" s="573"/>
      <c r="B5537" s="62"/>
      <c r="C5537" s="62"/>
      <c r="D5537" s="62"/>
      <c r="J5537" s="62"/>
      <c r="R5537" s="573"/>
    </row>
    <row r="5538" spans="1:18" s="51" customFormat="1" ht="12.75" hidden="1" customHeight="1">
      <c r="A5538" s="573"/>
      <c r="B5538" s="62"/>
      <c r="C5538" s="62"/>
      <c r="D5538" s="62"/>
      <c r="J5538" s="62"/>
      <c r="R5538" s="573"/>
    </row>
    <row r="5539" spans="1:18" s="51" customFormat="1" ht="12.75" hidden="1" customHeight="1">
      <c r="A5539" s="573"/>
      <c r="B5539" s="62"/>
      <c r="C5539" s="62"/>
      <c r="D5539" s="62"/>
      <c r="J5539" s="62"/>
      <c r="R5539" s="573"/>
    </row>
    <row r="5540" spans="1:18" s="51" customFormat="1" ht="12.75" hidden="1" customHeight="1">
      <c r="A5540" s="573"/>
      <c r="B5540" s="62"/>
      <c r="C5540" s="62"/>
      <c r="D5540" s="62"/>
      <c r="J5540" s="62"/>
      <c r="R5540" s="573"/>
    </row>
    <row r="5541" spans="1:18" s="51" customFormat="1" ht="12.75" hidden="1" customHeight="1">
      <c r="A5541" s="573"/>
      <c r="B5541" s="62"/>
      <c r="C5541" s="62"/>
      <c r="D5541" s="62"/>
      <c r="J5541" s="62"/>
      <c r="R5541" s="573"/>
    </row>
    <row r="5542" spans="1:18" s="51" customFormat="1" ht="12.75" hidden="1" customHeight="1">
      <c r="A5542" s="573"/>
      <c r="B5542" s="62"/>
      <c r="C5542" s="62"/>
      <c r="D5542" s="62"/>
      <c r="J5542" s="62"/>
      <c r="R5542" s="573"/>
    </row>
    <row r="5543" spans="1:18" s="51" customFormat="1" ht="12.75" hidden="1" customHeight="1">
      <c r="A5543" s="573"/>
      <c r="B5543" s="62"/>
      <c r="C5543" s="62"/>
      <c r="D5543" s="62"/>
      <c r="J5543" s="62"/>
      <c r="R5543" s="573"/>
    </row>
    <row r="5544" spans="1:18" s="51" customFormat="1" ht="12.75" hidden="1" customHeight="1">
      <c r="A5544" s="573"/>
      <c r="B5544" s="62"/>
      <c r="C5544" s="62"/>
      <c r="D5544" s="62"/>
      <c r="J5544" s="62"/>
      <c r="R5544" s="573"/>
    </row>
    <row r="5545" spans="1:18" s="51" customFormat="1" ht="12.75" hidden="1" customHeight="1">
      <c r="A5545" s="573"/>
      <c r="B5545" s="62"/>
      <c r="C5545" s="62"/>
      <c r="D5545" s="62"/>
      <c r="J5545" s="62"/>
      <c r="R5545" s="573"/>
    </row>
    <row r="5546" spans="1:18" s="51" customFormat="1" ht="12.75" hidden="1" customHeight="1">
      <c r="A5546" s="573"/>
      <c r="B5546" s="62"/>
      <c r="C5546" s="62"/>
      <c r="D5546" s="62"/>
      <c r="J5546" s="62"/>
      <c r="R5546" s="573"/>
    </row>
    <row r="5547" spans="1:18" s="51" customFormat="1" ht="12.75" hidden="1" customHeight="1">
      <c r="A5547" s="573"/>
      <c r="B5547" s="62"/>
      <c r="C5547" s="62"/>
      <c r="D5547" s="62"/>
      <c r="J5547" s="62"/>
      <c r="R5547" s="573"/>
    </row>
    <row r="5548" spans="1:18" s="51" customFormat="1" ht="12.75" hidden="1" customHeight="1">
      <c r="A5548" s="573"/>
      <c r="B5548" s="62"/>
      <c r="C5548" s="62"/>
      <c r="D5548" s="62"/>
      <c r="J5548" s="62"/>
      <c r="R5548" s="573"/>
    </row>
    <row r="5549" spans="1:18" s="51" customFormat="1" ht="12.75" hidden="1" customHeight="1">
      <c r="A5549" s="573"/>
      <c r="B5549" s="62"/>
      <c r="C5549" s="62"/>
      <c r="D5549" s="62"/>
      <c r="J5549" s="62"/>
      <c r="R5549" s="573"/>
    </row>
    <row r="5550" spans="1:18" s="51" customFormat="1" ht="12.75" hidden="1" customHeight="1">
      <c r="A5550" s="573"/>
      <c r="B5550" s="62"/>
      <c r="C5550" s="62"/>
      <c r="D5550" s="62"/>
      <c r="J5550" s="62"/>
      <c r="R5550" s="573"/>
    </row>
    <row r="5551" spans="1:18" s="51" customFormat="1" ht="12.75" hidden="1" customHeight="1">
      <c r="A5551" s="573"/>
      <c r="B5551" s="62"/>
      <c r="C5551" s="62"/>
      <c r="D5551" s="62"/>
      <c r="J5551" s="62"/>
      <c r="R5551" s="573"/>
    </row>
    <row r="5552" spans="1:18" s="51" customFormat="1" ht="12.75" hidden="1" customHeight="1">
      <c r="A5552" s="573"/>
      <c r="B5552" s="62"/>
      <c r="C5552" s="62"/>
      <c r="D5552" s="62"/>
      <c r="J5552" s="62"/>
      <c r="R5552" s="573"/>
    </row>
    <row r="5553" spans="1:18" s="51" customFormat="1" ht="12.75" hidden="1" customHeight="1">
      <c r="A5553" s="573"/>
      <c r="B5553" s="62"/>
      <c r="C5553" s="62"/>
      <c r="D5553" s="62"/>
      <c r="J5553" s="62"/>
      <c r="R5553" s="573"/>
    </row>
    <row r="5554" spans="1:18" s="51" customFormat="1" ht="12.75" hidden="1" customHeight="1">
      <c r="A5554" s="573"/>
      <c r="B5554" s="62"/>
      <c r="C5554" s="62"/>
      <c r="D5554" s="62"/>
      <c r="J5554" s="62"/>
      <c r="R5554" s="573"/>
    </row>
    <row r="5555" spans="1:18" s="51" customFormat="1" ht="12.75" hidden="1" customHeight="1">
      <c r="A5555" s="573"/>
      <c r="B5555" s="62"/>
      <c r="C5555" s="62"/>
      <c r="D5555" s="62"/>
      <c r="J5555" s="62"/>
      <c r="R5555" s="573"/>
    </row>
    <row r="5556" spans="1:18" s="51" customFormat="1" ht="12.75" hidden="1" customHeight="1">
      <c r="A5556" s="573"/>
      <c r="B5556" s="62"/>
      <c r="C5556" s="62"/>
      <c r="D5556" s="62"/>
      <c r="J5556" s="62"/>
      <c r="R5556" s="573"/>
    </row>
    <row r="5557" spans="1:18" s="51" customFormat="1" ht="12.75" hidden="1" customHeight="1">
      <c r="A5557" s="573"/>
      <c r="B5557" s="62"/>
      <c r="C5557" s="62"/>
      <c r="D5557" s="62"/>
      <c r="J5557" s="62"/>
      <c r="R5557" s="573"/>
    </row>
    <row r="5558" spans="1:18" s="51" customFormat="1" ht="12.75" hidden="1" customHeight="1">
      <c r="A5558" s="573"/>
      <c r="B5558" s="62"/>
      <c r="C5558" s="62"/>
      <c r="D5558" s="62"/>
      <c r="J5558" s="62"/>
      <c r="R5558" s="573"/>
    </row>
    <row r="5559" spans="1:18" s="51" customFormat="1" ht="12.75" hidden="1" customHeight="1">
      <c r="A5559" s="573"/>
      <c r="B5559" s="62"/>
      <c r="C5559" s="62"/>
      <c r="D5559" s="62"/>
      <c r="J5559" s="62"/>
      <c r="R5559" s="573"/>
    </row>
    <row r="5560" spans="1:18" s="51" customFormat="1" ht="12.75" hidden="1" customHeight="1">
      <c r="A5560" s="573"/>
      <c r="B5560" s="62"/>
      <c r="C5560" s="62"/>
      <c r="D5560" s="62"/>
      <c r="J5560" s="62"/>
      <c r="R5560" s="573"/>
    </row>
    <row r="5561" spans="1:18" s="51" customFormat="1" ht="12.75" hidden="1" customHeight="1">
      <c r="A5561" s="573"/>
      <c r="B5561" s="62"/>
      <c r="C5561" s="62"/>
      <c r="D5561" s="62"/>
      <c r="J5561" s="62"/>
      <c r="R5561" s="573"/>
    </row>
    <row r="5562" spans="1:18" s="51" customFormat="1" ht="12.75" hidden="1" customHeight="1">
      <c r="A5562" s="573"/>
      <c r="B5562" s="62"/>
      <c r="C5562" s="62"/>
      <c r="D5562" s="62"/>
      <c r="J5562" s="62"/>
      <c r="R5562" s="573"/>
    </row>
    <row r="5563" spans="1:18" s="51" customFormat="1" ht="12.75" hidden="1" customHeight="1">
      <c r="A5563" s="573"/>
      <c r="B5563" s="62"/>
      <c r="C5563" s="62"/>
      <c r="D5563" s="62"/>
      <c r="J5563" s="62"/>
      <c r="R5563" s="573"/>
    </row>
    <row r="5564" spans="1:18" s="51" customFormat="1" ht="12.75" hidden="1" customHeight="1">
      <c r="A5564" s="573"/>
      <c r="B5564" s="62"/>
      <c r="C5564" s="62"/>
      <c r="D5564" s="62"/>
      <c r="J5564" s="62"/>
      <c r="R5564" s="573"/>
    </row>
    <row r="5565" spans="1:18" s="51" customFormat="1" ht="12.75" hidden="1" customHeight="1">
      <c r="A5565" s="573"/>
      <c r="B5565" s="62"/>
      <c r="C5565" s="62"/>
      <c r="D5565" s="62"/>
      <c r="J5565" s="62"/>
      <c r="R5565" s="573"/>
    </row>
    <row r="5566" spans="1:18" s="51" customFormat="1" ht="12.75" hidden="1" customHeight="1">
      <c r="A5566" s="573"/>
      <c r="B5566" s="62"/>
      <c r="C5566" s="62"/>
      <c r="D5566" s="62"/>
      <c r="J5566" s="62"/>
      <c r="R5566" s="573"/>
    </row>
    <row r="5567" spans="1:18" s="51" customFormat="1" ht="12.75" hidden="1" customHeight="1">
      <c r="A5567" s="573"/>
      <c r="B5567" s="62"/>
      <c r="C5567" s="62"/>
      <c r="D5567" s="62"/>
      <c r="J5567" s="62"/>
      <c r="R5567" s="573"/>
    </row>
    <row r="5568" spans="1:18" s="51" customFormat="1" ht="12.75" hidden="1" customHeight="1">
      <c r="A5568" s="573"/>
      <c r="B5568" s="62"/>
      <c r="C5568" s="62"/>
      <c r="D5568" s="62"/>
      <c r="J5568" s="62"/>
      <c r="R5568" s="573"/>
    </row>
    <row r="5569" spans="1:18" s="51" customFormat="1" ht="12.75" hidden="1" customHeight="1">
      <c r="A5569" s="573"/>
      <c r="B5569" s="62"/>
      <c r="C5569" s="62"/>
      <c r="D5569" s="62"/>
      <c r="J5569" s="62"/>
      <c r="R5569" s="573"/>
    </row>
    <row r="5570" spans="1:18" s="51" customFormat="1" ht="12.75" hidden="1" customHeight="1">
      <c r="A5570" s="573"/>
      <c r="B5570" s="62"/>
      <c r="C5570" s="62"/>
      <c r="D5570" s="62"/>
      <c r="J5570" s="62"/>
      <c r="R5570" s="573"/>
    </row>
    <row r="5571" spans="1:18" s="51" customFormat="1" ht="12.75" hidden="1" customHeight="1">
      <c r="A5571" s="573"/>
      <c r="B5571" s="62"/>
      <c r="C5571" s="62"/>
      <c r="D5571" s="62"/>
      <c r="J5571" s="62"/>
      <c r="R5571" s="573"/>
    </row>
    <row r="5572" spans="1:18" s="51" customFormat="1" ht="12.75" hidden="1" customHeight="1">
      <c r="A5572" s="573"/>
      <c r="B5572" s="62"/>
      <c r="C5572" s="62"/>
      <c r="D5572" s="62"/>
      <c r="J5572" s="62"/>
      <c r="R5572" s="573"/>
    </row>
    <row r="5573" spans="1:18" s="51" customFormat="1" ht="12.75" hidden="1" customHeight="1">
      <c r="A5573" s="573"/>
      <c r="B5573" s="62"/>
      <c r="C5573" s="62"/>
      <c r="D5573" s="62"/>
      <c r="J5573" s="62"/>
      <c r="R5573" s="573"/>
    </row>
    <row r="5574" spans="1:18" s="51" customFormat="1" ht="12.75" hidden="1" customHeight="1">
      <c r="A5574" s="573"/>
      <c r="B5574" s="62"/>
      <c r="C5574" s="62"/>
      <c r="D5574" s="62"/>
      <c r="J5574" s="62"/>
      <c r="R5574" s="573"/>
    </row>
    <row r="5575" spans="1:18" s="51" customFormat="1" ht="12.75" hidden="1" customHeight="1">
      <c r="A5575" s="573"/>
      <c r="B5575" s="62"/>
      <c r="C5575" s="62"/>
      <c r="D5575" s="62"/>
      <c r="J5575" s="62"/>
      <c r="R5575" s="573"/>
    </row>
    <row r="5576" spans="1:18" s="51" customFormat="1" ht="12.75" hidden="1" customHeight="1">
      <c r="A5576" s="573"/>
      <c r="B5576" s="62"/>
      <c r="C5576" s="62"/>
      <c r="D5576" s="62"/>
      <c r="J5576" s="62"/>
      <c r="R5576" s="573"/>
    </row>
    <row r="5577" spans="1:18" s="51" customFormat="1" ht="12.75" hidden="1" customHeight="1">
      <c r="A5577" s="573"/>
      <c r="B5577" s="62"/>
      <c r="C5577" s="62"/>
      <c r="D5577" s="62"/>
      <c r="J5577" s="62"/>
      <c r="R5577" s="573"/>
    </row>
    <row r="5578" spans="1:18" s="51" customFormat="1" ht="12.75" hidden="1" customHeight="1">
      <c r="A5578" s="573"/>
      <c r="B5578" s="62"/>
      <c r="C5578" s="62"/>
      <c r="D5578" s="62"/>
      <c r="J5578" s="62"/>
      <c r="R5578" s="573"/>
    </row>
    <row r="5579" spans="1:18" s="51" customFormat="1" ht="12.75" hidden="1" customHeight="1">
      <c r="A5579" s="573"/>
      <c r="B5579" s="62"/>
      <c r="C5579" s="62"/>
      <c r="D5579" s="62"/>
      <c r="J5579" s="62"/>
      <c r="R5579" s="573"/>
    </row>
    <row r="5580" spans="1:18" s="51" customFormat="1" ht="12.75" hidden="1" customHeight="1">
      <c r="A5580" s="573"/>
      <c r="B5580" s="62"/>
      <c r="C5580" s="62"/>
      <c r="D5580" s="62"/>
      <c r="J5580" s="62"/>
      <c r="R5580" s="573"/>
    </row>
    <row r="5581" spans="1:18" s="51" customFormat="1" ht="12.75" hidden="1" customHeight="1">
      <c r="A5581" s="573"/>
      <c r="B5581" s="62"/>
      <c r="C5581" s="62"/>
      <c r="D5581" s="62"/>
      <c r="J5581" s="62"/>
      <c r="R5581" s="573"/>
    </row>
    <row r="5582" spans="1:18" s="51" customFormat="1" ht="12.75" hidden="1" customHeight="1">
      <c r="A5582" s="573"/>
      <c r="B5582" s="62"/>
      <c r="C5582" s="62"/>
      <c r="D5582" s="62"/>
      <c r="J5582" s="62"/>
      <c r="R5582" s="573"/>
    </row>
    <row r="5583" spans="1:18" s="51" customFormat="1" ht="12.75" hidden="1" customHeight="1">
      <c r="A5583" s="573"/>
      <c r="B5583" s="62"/>
      <c r="C5583" s="62"/>
      <c r="D5583" s="62"/>
      <c r="J5583" s="62"/>
      <c r="R5583" s="573"/>
    </row>
    <row r="5584" spans="1:18" s="51" customFormat="1" ht="12.75" hidden="1" customHeight="1">
      <c r="A5584" s="573"/>
      <c r="B5584" s="62"/>
      <c r="C5584" s="62"/>
      <c r="D5584" s="62"/>
      <c r="J5584" s="62"/>
      <c r="R5584" s="573"/>
    </row>
    <row r="5585" spans="1:18" s="51" customFormat="1" ht="12.75" hidden="1" customHeight="1">
      <c r="A5585" s="573"/>
      <c r="B5585" s="62"/>
      <c r="C5585" s="62"/>
      <c r="D5585" s="62"/>
      <c r="J5585" s="62"/>
      <c r="R5585" s="573"/>
    </row>
    <row r="5586" spans="1:18" s="51" customFormat="1" ht="12.75" hidden="1" customHeight="1">
      <c r="A5586" s="573"/>
      <c r="B5586" s="62"/>
      <c r="C5586" s="62"/>
      <c r="D5586" s="62"/>
      <c r="J5586" s="62"/>
      <c r="R5586" s="573"/>
    </row>
    <row r="5587" spans="1:18" s="51" customFormat="1" ht="12.75" hidden="1" customHeight="1">
      <c r="A5587" s="573"/>
      <c r="B5587" s="62"/>
      <c r="C5587" s="62"/>
      <c r="D5587" s="62"/>
      <c r="J5587" s="62"/>
      <c r="R5587" s="573"/>
    </row>
    <row r="5588" spans="1:18" s="51" customFormat="1" ht="12.75" hidden="1" customHeight="1">
      <c r="A5588" s="573"/>
      <c r="B5588" s="62"/>
      <c r="C5588" s="62"/>
      <c r="D5588" s="62"/>
      <c r="J5588" s="62"/>
      <c r="R5588" s="573"/>
    </row>
    <row r="5589" spans="1:18" s="51" customFormat="1" ht="12.75" hidden="1" customHeight="1">
      <c r="A5589" s="573"/>
      <c r="B5589" s="62"/>
      <c r="C5589" s="62"/>
      <c r="D5589" s="62"/>
      <c r="J5589" s="62"/>
      <c r="R5589" s="573"/>
    </row>
    <row r="5590" spans="1:18" s="51" customFormat="1" ht="12.75" hidden="1" customHeight="1">
      <c r="A5590" s="573"/>
      <c r="B5590" s="62"/>
      <c r="C5590" s="62"/>
      <c r="D5590" s="62"/>
      <c r="J5590" s="62"/>
      <c r="R5590" s="573"/>
    </row>
    <row r="5591" spans="1:18" s="51" customFormat="1" ht="12.75" hidden="1" customHeight="1">
      <c r="A5591" s="573"/>
      <c r="B5591" s="62"/>
      <c r="C5591" s="62"/>
      <c r="D5591" s="62"/>
      <c r="J5591" s="62"/>
      <c r="R5591" s="573"/>
    </row>
    <row r="5592" spans="1:18" s="51" customFormat="1" ht="12.75" hidden="1" customHeight="1">
      <c r="A5592" s="573"/>
      <c r="B5592" s="62"/>
      <c r="C5592" s="62"/>
      <c r="D5592" s="62"/>
      <c r="J5592" s="62"/>
      <c r="R5592" s="573"/>
    </row>
    <row r="5593" spans="1:18" s="51" customFormat="1" ht="12.75" hidden="1" customHeight="1">
      <c r="A5593" s="573"/>
      <c r="B5593" s="62"/>
      <c r="C5593" s="62"/>
      <c r="D5593" s="62"/>
      <c r="J5593" s="62"/>
      <c r="R5593" s="573"/>
    </row>
    <row r="5594" spans="1:18" s="51" customFormat="1" ht="12.75" hidden="1" customHeight="1">
      <c r="A5594" s="573"/>
      <c r="B5594" s="62"/>
      <c r="C5594" s="62"/>
      <c r="D5594" s="62"/>
      <c r="J5594" s="62"/>
      <c r="R5594" s="573"/>
    </row>
    <row r="5595" spans="1:18" s="51" customFormat="1" ht="12.75" hidden="1" customHeight="1">
      <c r="A5595" s="573"/>
      <c r="B5595" s="62"/>
      <c r="C5595" s="62"/>
      <c r="D5595" s="62"/>
      <c r="J5595" s="62"/>
      <c r="R5595" s="573"/>
    </row>
    <row r="5596" spans="1:18" s="51" customFormat="1" ht="12.75" hidden="1" customHeight="1">
      <c r="A5596" s="573"/>
      <c r="B5596" s="62"/>
      <c r="C5596" s="62"/>
      <c r="D5596" s="62"/>
      <c r="J5596" s="62"/>
      <c r="R5596" s="573"/>
    </row>
    <row r="5597" spans="1:18" s="51" customFormat="1" ht="12.75" hidden="1" customHeight="1">
      <c r="A5597" s="573"/>
      <c r="B5597" s="62"/>
      <c r="C5597" s="62"/>
      <c r="D5597" s="62"/>
      <c r="J5597" s="62"/>
      <c r="R5597" s="573"/>
    </row>
    <row r="5598" spans="1:18" s="51" customFormat="1" ht="12.75" hidden="1" customHeight="1">
      <c r="A5598" s="573"/>
      <c r="B5598" s="62"/>
      <c r="C5598" s="62"/>
      <c r="D5598" s="62"/>
      <c r="J5598" s="62"/>
      <c r="R5598" s="573"/>
    </row>
    <row r="5599" spans="1:18" s="51" customFormat="1" ht="12.75" hidden="1" customHeight="1">
      <c r="A5599" s="573"/>
      <c r="B5599" s="62"/>
      <c r="C5599" s="62"/>
      <c r="D5599" s="62"/>
      <c r="J5599" s="62"/>
      <c r="R5599" s="573"/>
    </row>
    <row r="5600" spans="1:18" s="51" customFormat="1" ht="12.75" hidden="1" customHeight="1">
      <c r="A5600" s="573"/>
      <c r="B5600" s="62"/>
      <c r="C5600" s="62"/>
      <c r="D5600" s="62"/>
      <c r="J5600" s="62"/>
      <c r="R5600" s="573"/>
    </row>
    <row r="5601" spans="1:18" s="51" customFormat="1" ht="12.75" hidden="1" customHeight="1">
      <c r="A5601" s="573"/>
      <c r="B5601" s="62"/>
      <c r="C5601" s="62"/>
      <c r="D5601" s="62"/>
      <c r="J5601" s="62"/>
      <c r="R5601" s="573"/>
    </row>
    <row r="5602" spans="1:18" s="51" customFormat="1" ht="12.75" hidden="1" customHeight="1">
      <c r="A5602" s="573"/>
      <c r="B5602" s="62"/>
      <c r="C5602" s="62"/>
      <c r="D5602" s="62"/>
      <c r="J5602" s="62"/>
      <c r="R5602" s="573"/>
    </row>
    <row r="5603" spans="1:18" s="51" customFormat="1" ht="12.75" hidden="1" customHeight="1">
      <c r="A5603" s="573"/>
      <c r="B5603" s="62"/>
      <c r="C5603" s="62"/>
      <c r="D5603" s="62"/>
      <c r="J5603" s="62"/>
      <c r="R5603" s="573"/>
    </row>
    <row r="5604" spans="1:18" s="51" customFormat="1" ht="12.75" hidden="1" customHeight="1">
      <c r="A5604" s="573"/>
      <c r="B5604" s="62"/>
      <c r="C5604" s="62"/>
      <c r="D5604" s="62"/>
      <c r="J5604" s="62"/>
      <c r="R5604" s="573"/>
    </row>
    <row r="5605" spans="1:18" s="51" customFormat="1" ht="12.75" hidden="1" customHeight="1">
      <c r="A5605" s="573"/>
      <c r="B5605" s="62"/>
      <c r="C5605" s="62"/>
      <c r="D5605" s="62"/>
      <c r="J5605" s="62"/>
      <c r="R5605" s="573"/>
    </row>
    <row r="5606" spans="1:18" s="51" customFormat="1" ht="12.75" hidden="1" customHeight="1">
      <c r="A5606" s="573"/>
      <c r="B5606" s="62"/>
      <c r="C5606" s="62"/>
      <c r="D5606" s="62"/>
      <c r="J5606" s="62"/>
      <c r="R5606" s="573"/>
    </row>
    <row r="5607" spans="1:18" s="51" customFormat="1" ht="12.75" hidden="1" customHeight="1">
      <c r="A5607" s="573"/>
      <c r="B5607" s="62"/>
      <c r="C5607" s="62"/>
      <c r="D5607" s="62"/>
      <c r="J5607" s="62"/>
      <c r="R5607" s="573"/>
    </row>
    <row r="5608" spans="1:18" s="51" customFormat="1" ht="12.75" hidden="1" customHeight="1">
      <c r="A5608" s="573"/>
      <c r="B5608" s="62"/>
      <c r="C5608" s="62"/>
      <c r="D5608" s="62"/>
      <c r="J5608" s="62"/>
      <c r="R5608" s="573"/>
    </row>
    <row r="5609" spans="1:18" s="51" customFormat="1" ht="12.75" hidden="1" customHeight="1">
      <c r="A5609" s="573"/>
      <c r="B5609" s="62"/>
      <c r="C5609" s="62"/>
      <c r="D5609" s="62"/>
      <c r="J5609" s="62"/>
      <c r="R5609" s="573"/>
    </row>
    <row r="5610" spans="1:18" s="51" customFormat="1" ht="12.75" hidden="1" customHeight="1">
      <c r="A5610" s="573"/>
      <c r="B5610" s="62"/>
      <c r="C5610" s="62"/>
      <c r="D5610" s="62"/>
      <c r="J5610" s="62"/>
      <c r="R5610" s="573"/>
    </row>
    <row r="5611" spans="1:18" s="51" customFormat="1" ht="12.75" hidden="1" customHeight="1">
      <c r="A5611" s="573"/>
      <c r="B5611" s="62"/>
      <c r="C5611" s="62"/>
      <c r="D5611" s="62"/>
      <c r="J5611" s="62"/>
      <c r="R5611" s="573"/>
    </row>
    <row r="5612" spans="1:18" s="51" customFormat="1" ht="12.75" hidden="1" customHeight="1">
      <c r="A5612" s="573"/>
      <c r="B5612" s="62"/>
      <c r="C5612" s="62"/>
      <c r="D5612" s="62"/>
      <c r="J5612" s="62"/>
      <c r="R5612" s="573"/>
    </row>
    <row r="5613" spans="1:18" s="51" customFormat="1" ht="12.75" hidden="1" customHeight="1">
      <c r="A5613" s="573"/>
      <c r="B5613" s="62"/>
      <c r="C5613" s="62"/>
      <c r="D5613" s="62"/>
      <c r="J5613" s="62"/>
      <c r="R5613" s="573"/>
    </row>
    <row r="5614" spans="1:18" s="51" customFormat="1" ht="12.75" hidden="1" customHeight="1">
      <c r="A5614" s="573"/>
      <c r="B5614" s="62"/>
      <c r="C5614" s="62"/>
      <c r="D5614" s="62"/>
      <c r="J5614" s="62"/>
      <c r="R5614" s="573"/>
    </row>
    <row r="5615" spans="1:18" s="51" customFormat="1" ht="12.75" hidden="1" customHeight="1">
      <c r="A5615" s="573"/>
      <c r="B5615" s="62"/>
      <c r="C5615" s="62"/>
      <c r="D5615" s="62"/>
      <c r="J5615" s="62"/>
      <c r="R5615" s="573"/>
    </row>
    <row r="5616" spans="1:18" s="51" customFormat="1" ht="12.75" hidden="1" customHeight="1">
      <c r="A5616" s="573"/>
      <c r="B5616" s="62"/>
      <c r="C5616" s="62"/>
      <c r="D5616" s="62"/>
      <c r="J5616" s="62"/>
      <c r="R5616" s="573"/>
    </row>
    <row r="5617" spans="1:18" s="51" customFormat="1" ht="12.75" hidden="1" customHeight="1">
      <c r="A5617" s="573"/>
      <c r="B5617" s="62"/>
      <c r="C5617" s="62"/>
      <c r="D5617" s="62"/>
      <c r="J5617" s="62"/>
      <c r="R5617" s="573"/>
    </row>
    <row r="5618" spans="1:18" s="51" customFormat="1" ht="12.75" hidden="1" customHeight="1">
      <c r="A5618" s="573"/>
      <c r="B5618" s="62"/>
      <c r="C5618" s="62"/>
      <c r="D5618" s="62"/>
      <c r="J5618" s="62"/>
      <c r="R5618" s="573"/>
    </row>
    <row r="5619" spans="1:18" s="51" customFormat="1" ht="12.75" hidden="1" customHeight="1">
      <c r="A5619" s="573"/>
      <c r="B5619" s="62"/>
      <c r="C5619" s="62"/>
      <c r="D5619" s="62"/>
      <c r="J5619" s="62"/>
      <c r="R5619" s="573"/>
    </row>
    <row r="5620" spans="1:18" s="51" customFormat="1" ht="12.75" hidden="1" customHeight="1">
      <c r="A5620" s="573"/>
      <c r="B5620" s="62"/>
      <c r="C5620" s="62"/>
      <c r="D5620" s="62"/>
      <c r="J5620" s="62"/>
      <c r="R5620" s="573"/>
    </row>
    <row r="5621" spans="1:18" s="51" customFormat="1" ht="12.75" hidden="1" customHeight="1">
      <c r="A5621" s="573"/>
      <c r="B5621" s="62"/>
      <c r="C5621" s="62"/>
      <c r="D5621" s="62"/>
      <c r="J5621" s="62"/>
      <c r="R5621" s="573"/>
    </row>
    <row r="5622" spans="1:18" s="51" customFormat="1" ht="12.75" hidden="1" customHeight="1">
      <c r="A5622" s="573"/>
      <c r="B5622" s="62"/>
      <c r="C5622" s="62"/>
      <c r="D5622" s="62"/>
      <c r="J5622" s="62"/>
      <c r="R5622" s="573"/>
    </row>
    <row r="5623" spans="1:18" s="51" customFormat="1" ht="12.75" hidden="1" customHeight="1">
      <c r="A5623" s="573"/>
      <c r="B5623" s="62"/>
      <c r="C5623" s="62"/>
      <c r="D5623" s="62"/>
      <c r="J5623" s="62"/>
      <c r="R5623" s="573"/>
    </row>
    <row r="5624" spans="1:18" s="51" customFormat="1" ht="12.75" hidden="1" customHeight="1">
      <c r="A5624" s="573"/>
      <c r="B5624" s="62"/>
      <c r="C5624" s="62"/>
      <c r="D5624" s="62"/>
      <c r="J5624" s="62"/>
      <c r="R5624" s="573"/>
    </row>
    <row r="5625" spans="1:18" s="51" customFormat="1" ht="12.75" hidden="1" customHeight="1">
      <c r="A5625" s="573"/>
      <c r="B5625" s="62"/>
      <c r="C5625" s="62"/>
      <c r="D5625" s="62"/>
      <c r="J5625" s="62"/>
      <c r="R5625" s="573"/>
    </row>
    <row r="5626" spans="1:18" s="51" customFormat="1" ht="12.75" hidden="1" customHeight="1">
      <c r="A5626" s="573"/>
      <c r="B5626" s="62"/>
      <c r="C5626" s="62"/>
      <c r="D5626" s="62"/>
      <c r="J5626" s="62"/>
      <c r="R5626" s="573"/>
    </row>
    <row r="5627" spans="1:18" s="51" customFormat="1" ht="12.75" hidden="1" customHeight="1">
      <c r="A5627" s="573"/>
      <c r="B5627" s="62"/>
      <c r="C5627" s="62"/>
      <c r="D5627" s="62"/>
      <c r="J5627" s="62"/>
      <c r="R5627" s="573"/>
    </row>
    <row r="5628" spans="1:18" s="51" customFormat="1" ht="12.75" hidden="1" customHeight="1">
      <c r="A5628" s="573"/>
      <c r="B5628" s="62"/>
      <c r="C5628" s="62"/>
      <c r="D5628" s="62"/>
      <c r="J5628" s="62"/>
      <c r="R5628" s="573"/>
    </row>
    <row r="5629" spans="1:18" s="51" customFormat="1" ht="12.75" hidden="1" customHeight="1">
      <c r="A5629" s="573"/>
      <c r="B5629" s="62"/>
      <c r="C5629" s="62"/>
      <c r="D5629" s="62"/>
      <c r="J5629" s="62"/>
      <c r="R5629" s="573"/>
    </row>
    <row r="5630" spans="1:18" s="51" customFormat="1" ht="12.75" hidden="1" customHeight="1">
      <c r="A5630" s="573"/>
      <c r="B5630" s="62"/>
      <c r="C5630" s="62"/>
      <c r="D5630" s="62"/>
      <c r="J5630" s="62"/>
      <c r="R5630" s="573"/>
    </row>
    <row r="5631" spans="1:18" s="51" customFormat="1" ht="12.75" hidden="1" customHeight="1">
      <c r="A5631" s="573"/>
      <c r="B5631" s="62"/>
      <c r="C5631" s="62"/>
      <c r="D5631" s="62"/>
      <c r="J5631" s="62"/>
      <c r="R5631" s="573"/>
    </row>
    <row r="5632" spans="1:18" s="51" customFormat="1" ht="12.75" hidden="1" customHeight="1">
      <c r="A5632" s="573"/>
      <c r="B5632" s="62"/>
      <c r="C5632" s="62"/>
      <c r="D5632" s="62"/>
      <c r="J5632" s="62"/>
      <c r="R5632" s="573"/>
    </row>
    <row r="5633" spans="1:18" s="51" customFormat="1" ht="12.75" hidden="1" customHeight="1">
      <c r="A5633" s="573"/>
      <c r="B5633" s="62"/>
      <c r="C5633" s="62"/>
      <c r="D5633" s="62"/>
      <c r="J5633" s="62"/>
      <c r="R5633" s="573"/>
    </row>
    <row r="5634" spans="1:18" s="51" customFormat="1" ht="12.75" hidden="1" customHeight="1">
      <c r="A5634" s="573"/>
      <c r="B5634" s="62"/>
      <c r="C5634" s="62"/>
      <c r="D5634" s="62"/>
      <c r="J5634" s="62"/>
      <c r="R5634" s="573"/>
    </row>
    <row r="5635" spans="1:18" s="51" customFormat="1" ht="12.75" hidden="1" customHeight="1">
      <c r="A5635" s="573"/>
      <c r="B5635" s="62"/>
      <c r="C5635" s="62"/>
      <c r="D5635" s="62"/>
      <c r="J5635" s="62"/>
      <c r="R5635" s="573"/>
    </row>
    <row r="5636" spans="1:18" s="51" customFormat="1" ht="12.75" hidden="1" customHeight="1">
      <c r="A5636" s="573"/>
      <c r="B5636" s="62"/>
      <c r="C5636" s="62"/>
      <c r="D5636" s="62"/>
      <c r="J5636" s="62"/>
      <c r="R5636" s="573"/>
    </row>
    <row r="5637" spans="1:18" s="51" customFormat="1" ht="12.75" hidden="1" customHeight="1">
      <c r="A5637" s="573"/>
      <c r="B5637" s="62"/>
      <c r="C5637" s="62"/>
      <c r="D5637" s="62"/>
      <c r="J5637" s="62"/>
      <c r="R5637" s="573"/>
    </row>
    <row r="5638" spans="1:18" s="51" customFormat="1" ht="12.75" hidden="1" customHeight="1">
      <c r="A5638" s="573"/>
      <c r="B5638" s="62"/>
      <c r="C5638" s="62"/>
      <c r="D5638" s="62"/>
      <c r="J5638" s="62"/>
      <c r="R5638" s="573"/>
    </row>
    <row r="5639" spans="1:18" s="51" customFormat="1" ht="12.75" hidden="1" customHeight="1">
      <c r="A5639" s="573"/>
      <c r="B5639" s="62"/>
      <c r="C5639" s="62"/>
      <c r="D5639" s="62"/>
      <c r="J5639" s="62"/>
      <c r="R5639" s="573"/>
    </row>
    <row r="5640" spans="1:18" s="51" customFormat="1" ht="12.75" hidden="1" customHeight="1">
      <c r="A5640" s="573"/>
      <c r="B5640" s="62"/>
      <c r="C5640" s="62"/>
      <c r="D5640" s="62"/>
      <c r="J5640" s="62"/>
      <c r="R5640" s="573"/>
    </row>
    <row r="5641" spans="1:18" s="51" customFormat="1" ht="12.75" hidden="1" customHeight="1">
      <c r="A5641" s="573"/>
      <c r="B5641" s="62"/>
      <c r="C5641" s="62"/>
      <c r="D5641" s="62"/>
      <c r="J5641" s="62"/>
      <c r="R5641" s="573"/>
    </row>
    <row r="5642" spans="1:18" s="51" customFormat="1" ht="12.75" hidden="1" customHeight="1">
      <c r="A5642" s="573"/>
      <c r="B5642" s="62"/>
      <c r="C5642" s="62"/>
      <c r="D5642" s="62"/>
      <c r="J5642" s="62"/>
      <c r="R5642" s="573"/>
    </row>
    <row r="5643" spans="1:18" s="51" customFormat="1" ht="12.75" hidden="1" customHeight="1">
      <c r="A5643" s="573"/>
      <c r="B5643" s="62"/>
      <c r="C5643" s="62"/>
      <c r="D5643" s="62"/>
      <c r="J5643" s="62"/>
      <c r="R5643" s="573"/>
    </row>
    <row r="5644" spans="1:18" s="51" customFormat="1" ht="12.75" hidden="1" customHeight="1">
      <c r="A5644" s="573"/>
      <c r="B5644" s="62"/>
      <c r="C5644" s="62"/>
      <c r="D5644" s="62"/>
      <c r="J5644" s="62"/>
      <c r="R5644" s="573"/>
    </row>
    <row r="5645" spans="1:18" s="51" customFormat="1" ht="12.75" hidden="1" customHeight="1">
      <c r="A5645" s="573"/>
      <c r="B5645" s="62"/>
      <c r="C5645" s="62"/>
      <c r="D5645" s="62"/>
      <c r="J5645" s="62"/>
      <c r="R5645" s="573"/>
    </row>
    <row r="5646" spans="1:18" s="51" customFormat="1" ht="12.75" hidden="1" customHeight="1">
      <c r="A5646" s="573"/>
      <c r="B5646" s="62"/>
      <c r="C5646" s="62"/>
      <c r="D5646" s="62"/>
      <c r="J5646" s="62"/>
      <c r="R5646" s="573"/>
    </row>
    <row r="5647" spans="1:18" s="51" customFormat="1" ht="12.75" hidden="1" customHeight="1">
      <c r="A5647" s="573"/>
      <c r="B5647" s="62"/>
      <c r="C5647" s="62"/>
      <c r="D5647" s="62"/>
      <c r="J5647" s="62"/>
      <c r="R5647" s="573"/>
    </row>
    <row r="5648" spans="1:18" s="51" customFormat="1" ht="12.75" hidden="1" customHeight="1">
      <c r="A5648" s="573"/>
      <c r="B5648" s="62"/>
      <c r="C5648" s="62"/>
      <c r="D5648" s="62"/>
      <c r="J5648" s="62"/>
      <c r="R5648" s="573"/>
    </row>
    <row r="5649" spans="1:18" s="51" customFormat="1" ht="12.75" hidden="1" customHeight="1">
      <c r="A5649" s="573"/>
      <c r="B5649" s="62"/>
      <c r="C5649" s="62"/>
      <c r="D5649" s="62"/>
      <c r="J5649" s="62"/>
      <c r="R5649" s="573"/>
    </row>
    <row r="5650" spans="1:18" s="51" customFormat="1" ht="12.75" hidden="1" customHeight="1">
      <c r="A5650" s="573"/>
      <c r="B5650" s="62"/>
      <c r="C5650" s="62"/>
      <c r="D5650" s="62"/>
      <c r="J5650" s="62"/>
      <c r="R5650" s="573"/>
    </row>
    <row r="5651" spans="1:18" s="51" customFormat="1" ht="12.75" hidden="1" customHeight="1">
      <c r="A5651" s="573"/>
      <c r="B5651" s="62"/>
      <c r="C5651" s="62"/>
      <c r="D5651" s="62"/>
      <c r="J5651" s="62"/>
      <c r="R5651" s="573"/>
    </row>
    <row r="5652" spans="1:18" s="51" customFormat="1" ht="12.75" hidden="1" customHeight="1">
      <c r="A5652" s="573"/>
      <c r="B5652" s="62"/>
      <c r="C5652" s="62"/>
      <c r="D5652" s="62"/>
      <c r="J5652" s="62"/>
      <c r="R5652" s="573"/>
    </row>
    <row r="5653" spans="1:18" s="51" customFormat="1" ht="12.75" hidden="1" customHeight="1">
      <c r="A5653" s="573"/>
      <c r="B5653" s="62"/>
      <c r="C5653" s="62"/>
      <c r="D5653" s="62"/>
      <c r="J5653" s="62"/>
      <c r="R5653" s="573"/>
    </row>
    <row r="5654" spans="1:18" s="51" customFormat="1" ht="12.75" hidden="1" customHeight="1">
      <c r="A5654" s="573"/>
      <c r="B5654" s="62"/>
      <c r="C5654" s="62"/>
      <c r="D5654" s="62"/>
      <c r="J5654" s="62"/>
      <c r="R5654" s="573"/>
    </row>
    <row r="5655" spans="1:18" s="51" customFormat="1" ht="12.75" hidden="1" customHeight="1">
      <c r="A5655" s="573"/>
      <c r="B5655" s="62"/>
      <c r="C5655" s="62"/>
      <c r="D5655" s="62"/>
      <c r="J5655" s="62"/>
      <c r="R5655" s="573"/>
    </row>
    <row r="5656" spans="1:18" s="51" customFormat="1" ht="12.75" hidden="1" customHeight="1">
      <c r="A5656" s="573"/>
      <c r="B5656" s="62"/>
      <c r="C5656" s="62"/>
      <c r="D5656" s="62"/>
      <c r="J5656" s="62"/>
      <c r="R5656" s="573"/>
    </row>
    <row r="5657" spans="1:18" s="51" customFormat="1" ht="12.75" hidden="1" customHeight="1">
      <c r="A5657" s="573"/>
      <c r="B5657" s="62"/>
      <c r="C5657" s="62"/>
      <c r="D5657" s="62"/>
      <c r="J5657" s="62"/>
      <c r="R5657" s="573"/>
    </row>
    <row r="5658" spans="1:18" s="51" customFormat="1" ht="12.75" hidden="1" customHeight="1">
      <c r="A5658" s="573"/>
      <c r="B5658" s="62"/>
      <c r="C5658" s="62"/>
      <c r="D5658" s="62"/>
      <c r="J5658" s="62"/>
      <c r="R5658" s="573"/>
    </row>
    <row r="5659" spans="1:18" s="51" customFormat="1" ht="12.75" hidden="1" customHeight="1">
      <c r="A5659" s="573"/>
      <c r="B5659" s="62"/>
      <c r="C5659" s="62"/>
      <c r="D5659" s="62"/>
      <c r="J5659" s="62"/>
      <c r="R5659" s="573"/>
    </row>
    <row r="5660" spans="1:18" s="51" customFormat="1" ht="12.75" hidden="1" customHeight="1">
      <c r="A5660" s="573"/>
      <c r="B5660" s="62"/>
      <c r="C5660" s="62"/>
      <c r="D5660" s="62"/>
      <c r="J5660" s="62"/>
      <c r="R5660" s="573"/>
    </row>
    <row r="5661" spans="1:18" s="51" customFormat="1" ht="12.75" hidden="1" customHeight="1">
      <c r="A5661" s="573"/>
      <c r="B5661" s="62"/>
      <c r="C5661" s="62"/>
      <c r="D5661" s="62"/>
      <c r="J5661" s="62"/>
      <c r="R5661" s="573"/>
    </row>
    <row r="5662" spans="1:18" s="51" customFormat="1" ht="12.75" hidden="1" customHeight="1">
      <c r="A5662" s="573"/>
      <c r="B5662" s="62"/>
      <c r="C5662" s="62"/>
      <c r="D5662" s="62"/>
      <c r="J5662" s="62"/>
      <c r="R5662" s="573"/>
    </row>
    <row r="5663" spans="1:18" s="51" customFormat="1" ht="12.75" hidden="1" customHeight="1">
      <c r="A5663" s="573"/>
      <c r="B5663" s="62"/>
      <c r="C5663" s="62"/>
      <c r="D5663" s="62"/>
      <c r="J5663" s="62"/>
      <c r="R5663" s="573"/>
    </row>
    <row r="5664" spans="1:18" s="51" customFormat="1" ht="12.75" hidden="1" customHeight="1">
      <c r="A5664" s="573"/>
      <c r="B5664" s="62"/>
      <c r="C5664" s="62"/>
      <c r="D5664" s="62"/>
      <c r="J5664" s="62"/>
      <c r="R5664" s="573"/>
    </row>
    <row r="5665" spans="1:18" s="51" customFormat="1" ht="12.75" hidden="1" customHeight="1">
      <c r="A5665" s="573"/>
      <c r="B5665" s="62"/>
      <c r="C5665" s="62"/>
      <c r="D5665" s="62"/>
      <c r="J5665" s="62"/>
      <c r="R5665" s="573"/>
    </row>
    <row r="5666" spans="1:18" s="51" customFormat="1" ht="12.75" hidden="1" customHeight="1">
      <c r="A5666" s="573"/>
      <c r="B5666" s="62"/>
      <c r="C5666" s="62"/>
      <c r="D5666" s="62"/>
      <c r="J5666" s="62"/>
      <c r="R5666" s="573"/>
    </row>
    <row r="5667" spans="1:18" s="51" customFormat="1" ht="12.75" hidden="1" customHeight="1">
      <c r="A5667" s="573"/>
      <c r="B5667" s="62"/>
      <c r="C5667" s="62"/>
      <c r="D5667" s="62"/>
      <c r="J5667" s="62"/>
      <c r="R5667" s="573"/>
    </row>
    <row r="5668" spans="1:18" s="51" customFormat="1" ht="12.75" hidden="1" customHeight="1">
      <c r="A5668" s="573"/>
      <c r="B5668" s="62"/>
      <c r="C5668" s="62"/>
      <c r="D5668" s="62"/>
      <c r="J5668" s="62"/>
      <c r="R5668" s="573"/>
    </row>
    <row r="5669" spans="1:18" s="51" customFormat="1" ht="12.75" hidden="1" customHeight="1">
      <c r="A5669" s="573"/>
      <c r="B5669" s="62"/>
      <c r="C5669" s="62"/>
      <c r="D5669" s="62"/>
      <c r="J5669" s="62"/>
      <c r="R5669" s="573"/>
    </row>
    <row r="5670" spans="1:18" s="51" customFormat="1" ht="12.75" hidden="1" customHeight="1">
      <c r="A5670" s="573"/>
      <c r="B5670" s="62"/>
      <c r="C5670" s="62"/>
      <c r="D5670" s="62"/>
      <c r="J5670" s="62"/>
      <c r="R5670" s="573"/>
    </row>
    <row r="5671" spans="1:18" s="51" customFormat="1" ht="12.75" hidden="1" customHeight="1">
      <c r="A5671" s="573"/>
      <c r="B5671" s="62"/>
      <c r="C5671" s="62"/>
      <c r="D5671" s="62"/>
      <c r="J5671" s="62"/>
      <c r="R5671" s="573"/>
    </row>
    <row r="5672" spans="1:18" s="51" customFormat="1" ht="12.75" hidden="1" customHeight="1">
      <c r="A5672" s="573"/>
      <c r="B5672" s="62"/>
      <c r="C5672" s="62"/>
      <c r="D5672" s="62"/>
      <c r="J5672" s="62"/>
      <c r="R5672" s="573"/>
    </row>
    <row r="5673" spans="1:18" s="51" customFormat="1" ht="12.75" hidden="1" customHeight="1">
      <c r="A5673" s="573"/>
      <c r="B5673" s="62"/>
      <c r="C5673" s="62"/>
      <c r="D5673" s="62"/>
      <c r="J5673" s="62"/>
      <c r="R5673" s="573"/>
    </row>
    <row r="5674" spans="1:18" s="51" customFormat="1" ht="12.75" hidden="1" customHeight="1">
      <c r="A5674" s="573"/>
      <c r="B5674" s="62"/>
      <c r="C5674" s="62"/>
      <c r="D5674" s="62"/>
      <c r="J5674" s="62"/>
      <c r="R5674" s="573"/>
    </row>
    <row r="5675" spans="1:18" s="51" customFormat="1" ht="12.75" hidden="1" customHeight="1">
      <c r="A5675" s="573"/>
      <c r="B5675" s="62"/>
      <c r="C5675" s="62"/>
      <c r="D5675" s="62"/>
      <c r="J5675" s="62"/>
      <c r="R5675" s="573"/>
    </row>
    <row r="5676" spans="1:18" s="51" customFormat="1" ht="12.75" hidden="1" customHeight="1">
      <c r="A5676" s="573"/>
      <c r="B5676" s="62"/>
      <c r="C5676" s="62"/>
      <c r="D5676" s="62"/>
      <c r="J5676" s="62"/>
      <c r="R5676" s="573"/>
    </row>
    <row r="5677" spans="1:18" s="51" customFormat="1" ht="12.75" hidden="1" customHeight="1">
      <c r="A5677" s="573"/>
      <c r="B5677" s="62"/>
      <c r="C5677" s="62"/>
      <c r="D5677" s="62"/>
      <c r="J5677" s="62"/>
      <c r="R5677" s="573"/>
    </row>
    <row r="5678" spans="1:18" s="51" customFormat="1" ht="12.75" hidden="1" customHeight="1">
      <c r="A5678" s="573"/>
      <c r="B5678" s="62"/>
      <c r="C5678" s="62"/>
      <c r="D5678" s="62"/>
      <c r="J5678" s="62"/>
      <c r="R5678" s="573"/>
    </row>
    <row r="5679" spans="1:18" s="51" customFormat="1" ht="12.75" hidden="1" customHeight="1">
      <c r="A5679" s="573"/>
      <c r="B5679" s="62"/>
      <c r="C5679" s="62"/>
      <c r="D5679" s="62"/>
      <c r="J5679" s="62"/>
      <c r="R5679" s="573"/>
    </row>
    <row r="5680" spans="1:18" s="51" customFormat="1" ht="12.75" hidden="1" customHeight="1">
      <c r="A5680" s="573"/>
      <c r="B5680" s="62"/>
      <c r="C5680" s="62"/>
      <c r="D5680" s="62"/>
      <c r="J5680" s="62"/>
      <c r="R5680" s="573"/>
    </row>
    <row r="5681" spans="1:18" s="51" customFormat="1" ht="12.75" hidden="1" customHeight="1">
      <c r="A5681" s="573"/>
      <c r="B5681" s="62"/>
      <c r="C5681" s="62"/>
      <c r="D5681" s="62"/>
      <c r="J5681" s="62"/>
      <c r="R5681" s="573"/>
    </row>
    <row r="5682" spans="1:18" s="51" customFormat="1" ht="12.75" hidden="1" customHeight="1">
      <c r="A5682" s="573"/>
      <c r="B5682" s="62"/>
      <c r="C5682" s="62"/>
      <c r="D5682" s="62"/>
      <c r="J5682" s="62"/>
      <c r="R5682" s="573"/>
    </row>
    <row r="5683" spans="1:18" s="51" customFormat="1" ht="12.75" hidden="1" customHeight="1">
      <c r="A5683" s="573"/>
      <c r="B5683" s="62"/>
      <c r="C5683" s="62"/>
      <c r="D5683" s="62"/>
      <c r="J5683" s="62"/>
      <c r="R5683" s="573"/>
    </row>
    <row r="5684" spans="1:18" s="51" customFormat="1" ht="12.75" hidden="1" customHeight="1">
      <c r="A5684" s="573"/>
      <c r="B5684" s="62"/>
      <c r="C5684" s="62"/>
      <c r="D5684" s="62"/>
      <c r="J5684" s="62"/>
      <c r="R5684" s="573"/>
    </row>
    <row r="5685" spans="1:18" s="51" customFormat="1" ht="12.75" hidden="1" customHeight="1">
      <c r="A5685" s="573"/>
      <c r="B5685" s="62"/>
      <c r="C5685" s="62"/>
      <c r="D5685" s="62"/>
      <c r="J5685" s="62"/>
      <c r="R5685" s="573"/>
    </row>
    <row r="5686" spans="1:18" s="51" customFormat="1" ht="12.75" hidden="1" customHeight="1">
      <c r="A5686" s="573"/>
      <c r="B5686" s="62"/>
      <c r="C5686" s="62"/>
      <c r="D5686" s="62"/>
      <c r="J5686" s="62"/>
      <c r="R5686" s="573"/>
    </row>
    <row r="5687" spans="1:18" s="51" customFormat="1" ht="12.75" hidden="1" customHeight="1">
      <c r="A5687" s="573"/>
      <c r="B5687" s="62"/>
      <c r="C5687" s="62"/>
      <c r="D5687" s="62"/>
      <c r="J5687" s="62"/>
      <c r="R5687" s="573"/>
    </row>
    <row r="5688" spans="1:18" s="51" customFormat="1" ht="12.75" hidden="1" customHeight="1">
      <c r="A5688" s="573"/>
      <c r="B5688" s="62"/>
      <c r="C5688" s="62"/>
      <c r="D5688" s="62"/>
      <c r="J5688" s="62"/>
      <c r="R5688" s="573"/>
    </row>
    <row r="5689" spans="1:18" s="51" customFormat="1" ht="12.75" hidden="1" customHeight="1">
      <c r="A5689" s="573"/>
      <c r="B5689" s="62"/>
      <c r="C5689" s="62"/>
      <c r="D5689" s="62"/>
      <c r="J5689" s="62"/>
      <c r="R5689" s="573"/>
    </row>
    <row r="5690" spans="1:18" s="51" customFormat="1" ht="12.75" hidden="1" customHeight="1">
      <c r="A5690" s="573"/>
      <c r="B5690" s="62"/>
      <c r="C5690" s="62"/>
      <c r="D5690" s="62"/>
      <c r="J5690" s="62"/>
      <c r="R5690" s="573"/>
    </row>
    <row r="5691" spans="1:18" s="51" customFormat="1" ht="12.75" hidden="1" customHeight="1">
      <c r="A5691" s="573"/>
      <c r="B5691" s="62"/>
      <c r="C5691" s="62"/>
      <c r="D5691" s="62"/>
      <c r="J5691" s="62"/>
      <c r="R5691" s="573"/>
    </row>
    <row r="5692" spans="1:18" s="51" customFormat="1" ht="12.75" hidden="1" customHeight="1">
      <c r="A5692" s="573"/>
      <c r="B5692" s="62"/>
      <c r="C5692" s="62"/>
      <c r="D5692" s="62"/>
      <c r="J5692" s="62"/>
      <c r="R5692" s="573"/>
    </row>
    <row r="5693" spans="1:18" s="51" customFormat="1" ht="12.75" hidden="1" customHeight="1">
      <c r="A5693" s="573"/>
      <c r="B5693" s="62"/>
      <c r="C5693" s="62"/>
      <c r="D5693" s="62"/>
      <c r="J5693" s="62"/>
      <c r="R5693" s="573"/>
    </row>
    <row r="5694" spans="1:18" s="51" customFormat="1" ht="12.75" hidden="1" customHeight="1">
      <c r="A5694" s="573"/>
      <c r="B5694" s="62"/>
      <c r="C5694" s="62"/>
      <c r="D5694" s="62"/>
      <c r="J5694" s="62"/>
      <c r="R5694" s="573"/>
    </row>
    <row r="5695" spans="1:18" s="51" customFormat="1" ht="12.75" hidden="1" customHeight="1">
      <c r="A5695" s="573"/>
      <c r="B5695" s="62"/>
      <c r="C5695" s="62"/>
      <c r="D5695" s="62"/>
      <c r="J5695" s="62"/>
      <c r="R5695" s="573"/>
    </row>
    <row r="5696" spans="1:18" s="51" customFormat="1" ht="12.75" hidden="1" customHeight="1">
      <c r="A5696" s="573"/>
      <c r="B5696" s="62"/>
      <c r="C5696" s="62"/>
      <c r="D5696" s="62"/>
      <c r="J5696" s="62"/>
      <c r="R5696" s="573"/>
    </row>
    <row r="5697" spans="1:18" s="51" customFormat="1" ht="12.75" hidden="1" customHeight="1">
      <c r="A5697" s="573"/>
      <c r="B5697" s="62"/>
      <c r="C5697" s="62"/>
      <c r="D5697" s="62"/>
      <c r="J5697" s="62"/>
      <c r="R5697" s="573"/>
    </row>
    <row r="5698" spans="1:18" s="51" customFormat="1" ht="12.75" hidden="1" customHeight="1">
      <c r="A5698" s="573"/>
      <c r="B5698" s="62"/>
      <c r="C5698" s="62"/>
      <c r="D5698" s="62"/>
      <c r="J5698" s="62"/>
      <c r="R5698" s="573"/>
    </row>
    <row r="5699" spans="1:18" s="51" customFormat="1" ht="12.75" hidden="1" customHeight="1">
      <c r="A5699" s="573"/>
      <c r="B5699" s="62"/>
      <c r="C5699" s="62"/>
      <c r="D5699" s="62"/>
      <c r="J5699" s="62"/>
      <c r="R5699" s="573"/>
    </row>
    <row r="5700" spans="1:18" s="51" customFormat="1" ht="12.75" hidden="1" customHeight="1">
      <c r="A5700" s="573"/>
      <c r="B5700" s="62"/>
      <c r="C5700" s="62"/>
      <c r="D5700" s="62"/>
      <c r="J5700" s="62"/>
      <c r="R5700" s="573"/>
    </row>
    <row r="5701" spans="1:18" s="51" customFormat="1" ht="12.75" hidden="1" customHeight="1">
      <c r="A5701" s="573"/>
      <c r="B5701" s="62"/>
      <c r="C5701" s="62"/>
      <c r="D5701" s="62"/>
      <c r="J5701" s="62"/>
      <c r="R5701" s="573"/>
    </row>
    <row r="5702" spans="1:18" s="51" customFormat="1" ht="12.75" hidden="1" customHeight="1">
      <c r="A5702" s="573"/>
      <c r="B5702" s="62"/>
      <c r="C5702" s="62"/>
      <c r="D5702" s="62"/>
      <c r="J5702" s="62"/>
      <c r="R5702" s="573"/>
    </row>
    <row r="5703" spans="1:18" s="51" customFormat="1" ht="12.75" hidden="1" customHeight="1">
      <c r="A5703" s="573"/>
      <c r="B5703" s="62"/>
      <c r="C5703" s="62"/>
      <c r="D5703" s="62"/>
      <c r="J5703" s="62"/>
      <c r="R5703" s="573"/>
    </row>
    <row r="5704" spans="1:18" s="51" customFormat="1" ht="12.75" hidden="1" customHeight="1">
      <c r="A5704" s="573"/>
      <c r="B5704" s="62"/>
      <c r="C5704" s="62"/>
      <c r="D5704" s="62"/>
      <c r="J5704" s="62"/>
      <c r="R5704" s="573"/>
    </row>
    <row r="5705" spans="1:18" s="51" customFormat="1" ht="12.75" hidden="1" customHeight="1">
      <c r="A5705" s="573"/>
      <c r="B5705" s="62"/>
      <c r="C5705" s="62"/>
      <c r="D5705" s="62"/>
      <c r="J5705" s="62"/>
      <c r="R5705" s="573"/>
    </row>
    <row r="5706" spans="1:18" s="51" customFormat="1" ht="12.75" hidden="1" customHeight="1">
      <c r="A5706" s="573"/>
      <c r="B5706" s="62"/>
      <c r="C5706" s="62"/>
      <c r="D5706" s="62"/>
      <c r="J5706" s="62"/>
      <c r="R5706" s="573"/>
    </row>
    <row r="5707" spans="1:18" s="51" customFormat="1" ht="12.75" hidden="1" customHeight="1">
      <c r="A5707" s="573"/>
      <c r="B5707" s="62"/>
      <c r="C5707" s="62"/>
      <c r="D5707" s="62"/>
      <c r="J5707" s="62"/>
      <c r="R5707" s="573"/>
    </row>
    <row r="5708" spans="1:18" s="51" customFormat="1" ht="12.75" hidden="1" customHeight="1">
      <c r="A5708" s="573"/>
      <c r="B5708" s="62"/>
      <c r="C5708" s="62"/>
      <c r="D5708" s="62"/>
      <c r="J5708" s="62"/>
      <c r="R5708" s="573"/>
    </row>
    <row r="5709" spans="1:18" s="51" customFormat="1" ht="12.75" hidden="1" customHeight="1">
      <c r="A5709" s="573"/>
      <c r="B5709" s="62"/>
      <c r="C5709" s="62"/>
      <c r="D5709" s="62"/>
      <c r="J5709" s="62"/>
      <c r="R5709" s="573"/>
    </row>
    <row r="5710" spans="1:18" s="51" customFormat="1" ht="12.75" hidden="1" customHeight="1">
      <c r="A5710" s="573"/>
      <c r="B5710" s="62"/>
      <c r="C5710" s="62"/>
      <c r="D5710" s="62"/>
      <c r="J5710" s="62"/>
      <c r="R5710" s="573"/>
    </row>
    <row r="5711" spans="1:18" s="51" customFormat="1" ht="12.75" hidden="1" customHeight="1">
      <c r="A5711" s="573"/>
      <c r="B5711" s="62"/>
      <c r="C5711" s="62"/>
      <c r="D5711" s="62"/>
      <c r="J5711" s="62"/>
      <c r="R5711" s="573"/>
    </row>
    <row r="5712" spans="1:18" s="51" customFormat="1" ht="12.75" hidden="1" customHeight="1">
      <c r="A5712" s="573"/>
      <c r="B5712" s="62"/>
      <c r="C5712" s="62"/>
      <c r="D5712" s="62"/>
      <c r="J5712" s="62"/>
      <c r="R5712" s="573"/>
    </row>
    <row r="5713" spans="1:18" s="51" customFormat="1" ht="12.75" hidden="1" customHeight="1">
      <c r="A5713" s="573"/>
      <c r="B5713" s="62"/>
      <c r="C5713" s="62"/>
      <c r="D5713" s="62"/>
      <c r="J5713" s="62"/>
      <c r="R5713" s="573"/>
    </row>
    <row r="5714" spans="1:18" s="51" customFormat="1" ht="12.75" hidden="1" customHeight="1">
      <c r="A5714" s="573"/>
      <c r="B5714" s="62"/>
      <c r="C5714" s="62"/>
      <c r="D5714" s="62"/>
      <c r="J5714" s="62"/>
      <c r="R5714" s="573"/>
    </row>
    <row r="5715" spans="1:18" s="51" customFormat="1" ht="12.75" hidden="1" customHeight="1">
      <c r="A5715" s="573"/>
      <c r="B5715" s="62"/>
      <c r="C5715" s="62"/>
      <c r="D5715" s="62"/>
      <c r="J5715" s="62"/>
      <c r="R5715" s="573"/>
    </row>
    <row r="5716" spans="1:18" s="51" customFormat="1" ht="12.75" hidden="1" customHeight="1">
      <c r="A5716" s="573"/>
      <c r="B5716" s="62"/>
      <c r="C5716" s="62"/>
      <c r="D5716" s="62"/>
      <c r="J5716" s="62"/>
      <c r="R5716" s="573"/>
    </row>
    <row r="5717" spans="1:18" s="51" customFormat="1" ht="12.75" hidden="1" customHeight="1">
      <c r="A5717" s="573"/>
      <c r="B5717" s="62"/>
      <c r="C5717" s="62"/>
      <c r="D5717" s="62"/>
      <c r="J5717" s="62"/>
      <c r="R5717" s="573"/>
    </row>
    <row r="5718" spans="1:18" s="51" customFormat="1" ht="12.75" hidden="1" customHeight="1">
      <c r="A5718" s="573"/>
      <c r="B5718" s="62"/>
      <c r="C5718" s="62"/>
      <c r="D5718" s="62"/>
      <c r="J5718" s="62"/>
      <c r="R5718" s="573"/>
    </row>
    <row r="5719" spans="1:18" s="51" customFormat="1" ht="12.75" hidden="1" customHeight="1">
      <c r="A5719" s="573"/>
      <c r="B5719" s="62"/>
      <c r="C5719" s="62"/>
      <c r="D5719" s="62"/>
      <c r="J5719" s="62"/>
      <c r="R5719" s="573"/>
    </row>
    <row r="5720" spans="1:18" s="51" customFormat="1" ht="12.75" hidden="1" customHeight="1">
      <c r="A5720" s="573"/>
      <c r="B5720" s="62"/>
      <c r="C5720" s="62"/>
      <c r="D5720" s="62"/>
      <c r="J5720" s="62"/>
      <c r="R5720" s="573"/>
    </row>
    <row r="5721" spans="1:18" s="51" customFormat="1" ht="12.75" hidden="1" customHeight="1">
      <c r="A5721" s="573"/>
      <c r="B5721" s="62"/>
      <c r="C5721" s="62"/>
      <c r="D5721" s="62"/>
      <c r="J5721" s="62"/>
      <c r="R5721" s="573"/>
    </row>
    <row r="5722" spans="1:18" s="51" customFormat="1" ht="12.75" hidden="1" customHeight="1">
      <c r="A5722" s="573"/>
      <c r="B5722" s="62"/>
      <c r="C5722" s="62"/>
      <c r="D5722" s="62"/>
      <c r="J5722" s="62"/>
      <c r="R5722" s="573"/>
    </row>
    <row r="5723" spans="1:18" s="51" customFormat="1" ht="12.75" hidden="1" customHeight="1">
      <c r="A5723" s="573"/>
      <c r="B5723" s="62"/>
      <c r="C5723" s="62"/>
      <c r="D5723" s="62"/>
      <c r="J5723" s="62"/>
      <c r="R5723" s="573"/>
    </row>
    <row r="5724" spans="1:18" s="51" customFormat="1" ht="12.75" hidden="1" customHeight="1">
      <c r="A5724" s="573"/>
      <c r="B5724" s="62"/>
      <c r="C5724" s="62"/>
      <c r="D5724" s="62"/>
      <c r="J5724" s="62"/>
      <c r="R5724" s="573"/>
    </row>
    <row r="5725" spans="1:18" s="51" customFormat="1" ht="12.75" hidden="1" customHeight="1">
      <c r="A5725" s="573"/>
      <c r="B5725" s="62"/>
      <c r="C5725" s="62"/>
      <c r="D5725" s="62"/>
      <c r="J5725" s="62"/>
      <c r="R5725" s="573"/>
    </row>
    <row r="5726" spans="1:18" s="51" customFormat="1" ht="12.75" hidden="1" customHeight="1">
      <c r="A5726" s="573"/>
      <c r="B5726" s="62"/>
      <c r="C5726" s="62"/>
      <c r="D5726" s="62"/>
      <c r="J5726" s="62"/>
      <c r="R5726" s="573"/>
    </row>
    <row r="5727" spans="1:18" s="51" customFormat="1" ht="12.75" hidden="1" customHeight="1">
      <c r="A5727" s="573"/>
      <c r="B5727" s="62"/>
      <c r="C5727" s="62"/>
      <c r="D5727" s="62"/>
      <c r="J5727" s="62"/>
      <c r="R5727" s="573"/>
    </row>
    <row r="5728" spans="1:18" s="51" customFormat="1" ht="12.75" hidden="1" customHeight="1">
      <c r="A5728" s="573"/>
      <c r="B5728" s="62"/>
      <c r="C5728" s="62"/>
      <c r="D5728" s="62"/>
      <c r="J5728" s="62"/>
      <c r="R5728" s="573"/>
    </row>
    <row r="5729" spans="1:18" s="51" customFormat="1" ht="12.75" hidden="1" customHeight="1">
      <c r="A5729" s="573"/>
      <c r="B5729" s="62"/>
      <c r="C5729" s="62"/>
      <c r="D5729" s="62"/>
      <c r="J5729" s="62"/>
      <c r="R5729" s="573"/>
    </row>
    <row r="5730" spans="1:18" s="51" customFormat="1" ht="12.75" hidden="1" customHeight="1">
      <c r="A5730" s="573"/>
      <c r="B5730" s="62"/>
      <c r="C5730" s="62"/>
      <c r="D5730" s="62"/>
      <c r="J5730" s="62"/>
      <c r="R5730" s="573"/>
    </row>
    <row r="5731" spans="1:18" s="51" customFormat="1" ht="12.75" hidden="1" customHeight="1">
      <c r="A5731" s="573"/>
      <c r="B5731" s="62"/>
      <c r="C5731" s="62"/>
      <c r="D5731" s="62"/>
      <c r="J5731" s="62"/>
      <c r="R5731" s="573"/>
    </row>
    <row r="5732" spans="1:18" s="51" customFormat="1" ht="12.75" hidden="1" customHeight="1">
      <c r="A5732" s="573"/>
      <c r="B5732" s="62"/>
      <c r="C5732" s="62"/>
      <c r="D5732" s="62"/>
      <c r="J5732" s="62"/>
      <c r="R5732" s="573"/>
    </row>
    <row r="5733" spans="1:18" s="51" customFormat="1" ht="12.75" hidden="1" customHeight="1">
      <c r="A5733" s="573"/>
      <c r="B5733" s="62"/>
      <c r="C5733" s="62"/>
      <c r="D5733" s="62"/>
      <c r="J5733" s="62"/>
      <c r="R5733" s="573"/>
    </row>
    <row r="5734" spans="1:18" s="51" customFormat="1" ht="12.75" hidden="1" customHeight="1">
      <c r="A5734" s="573"/>
      <c r="B5734" s="62"/>
      <c r="C5734" s="62"/>
      <c r="D5734" s="62"/>
      <c r="J5734" s="62"/>
      <c r="R5734" s="573"/>
    </row>
    <row r="5735" spans="1:18" s="51" customFormat="1" ht="12.75" hidden="1" customHeight="1">
      <c r="A5735" s="573"/>
      <c r="B5735" s="62"/>
      <c r="C5735" s="62"/>
      <c r="D5735" s="62"/>
      <c r="J5735" s="62"/>
      <c r="R5735" s="573"/>
    </row>
    <row r="5736" spans="1:18" s="51" customFormat="1" ht="12.75" hidden="1" customHeight="1">
      <c r="A5736" s="573"/>
      <c r="B5736" s="62"/>
      <c r="C5736" s="62"/>
      <c r="D5736" s="62"/>
      <c r="J5736" s="62"/>
      <c r="R5736" s="573"/>
    </row>
    <row r="5737" spans="1:18" s="51" customFormat="1" ht="12.75" hidden="1" customHeight="1">
      <c r="A5737" s="573"/>
      <c r="B5737" s="62"/>
      <c r="C5737" s="62"/>
      <c r="D5737" s="62"/>
      <c r="J5737" s="62"/>
      <c r="R5737" s="573"/>
    </row>
    <row r="5738" spans="1:18" s="51" customFormat="1" ht="12.75" hidden="1" customHeight="1">
      <c r="A5738" s="573"/>
      <c r="B5738" s="62"/>
      <c r="C5738" s="62"/>
      <c r="D5738" s="62"/>
      <c r="J5738" s="62"/>
      <c r="R5738" s="573"/>
    </row>
    <row r="5739" spans="1:18" s="51" customFormat="1" ht="12.75" hidden="1" customHeight="1">
      <c r="A5739" s="573"/>
      <c r="B5739" s="62"/>
      <c r="C5739" s="62"/>
      <c r="D5739" s="62"/>
      <c r="J5739" s="62"/>
      <c r="R5739" s="573"/>
    </row>
    <row r="5740" spans="1:18" s="51" customFormat="1" ht="12.75" hidden="1" customHeight="1">
      <c r="A5740" s="573"/>
      <c r="B5740" s="62"/>
      <c r="C5740" s="62"/>
      <c r="D5740" s="62"/>
      <c r="J5740" s="62"/>
      <c r="R5740" s="573"/>
    </row>
    <row r="5741" spans="1:18" s="51" customFormat="1" ht="12.75" hidden="1" customHeight="1">
      <c r="A5741" s="573"/>
      <c r="B5741" s="62"/>
      <c r="C5741" s="62"/>
      <c r="D5741" s="62"/>
      <c r="J5741" s="62"/>
      <c r="R5741" s="573"/>
    </row>
    <row r="5742" spans="1:18" s="51" customFormat="1" ht="12.75" hidden="1" customHeight="1">
      <c r="A5742" s="573"/>
      <c r="B5742" s="62"/>
      <c r="C5742" s="62"/>
      <c r="D5742" s="62"/>
      <c r="J5742" s="62"/>
      <c r="R5742" s="573"/>
    </row>
    <row r="5743" spans="1:18" s="51" customFormat="1" ht="12.75" hidden="1" customHeight="1">
      <c r="A5743" s="573"/>
      <c r="B5743" s="62"/>
      <c r="C5743" s="62"/>
      <c r="D5743" s="62"/>
      <c r="J5743" s="62"/>
      <c r="R5743" s="573"/>
    </row>
    <row r="5744" spans="1:18" s="51" customFormat="1" ht="12.75" hidden="1" customHeight="1">
      <c r="A5744" s="573"/>
      <c r="B5744" s="62"/>
      <c r="C5744" s="62"/>
      <c r="D5744" s="62"/>
      <c r="J5744" s="62"/>
      <c r="R5744" s="573"/>
    </row>
    <row r="5745" spans="1:18" s="51" customFormat="1" ht="12.75" hidden="1" customHeight="1">
      <c r="A5745" s="573"/>
      <c r="B5745" s="62"/>
      <c r="C5745" s="62"/>
      <c r="D5745" s="62"/>
      <c r="J5745" s="62"/>
      <c r="R5745" s="573"/>
    </row>
    <row r="5746" spans="1:18" s="51" customFormat="1" ht="12.75" hidden="1" customHeight="1">
      <c r="A5746" s="573"/>
      <c r="B5746" s="62"/>
      <c r="C5746" s="62"/>
      <c r="D5746" s="62"/>
      <c r="J5746" s="62"/>
      <c r="R5746" s="573"/>
    </row>
    <row r="5747" spans="1:18" s="51" customFormat="1" ht="12.75" hidden="1" customHeight="1">
      <c r="A5747" s="573"/>
      <c r="B5747" s="62"/>
      <c r="C5747" s="62"/>
      <c r="D5747" s="62"/>
      <c r="J5747" s="62"/>
      <c r="R5747" s="573"/>
    </row>
    <row r="5748" spans="1:18" s="51" customFormat="1" ht="12.75" hidden="1" customHeight="1">
      <c r="A5748" s="573"/>
      <c r="B5748" s="62"/>
      <c r="C5748" s="62"/>
      <c r="D5748" s="62"/>
      <c r="J5748" s="62"/>
      <c r="R5748" s="573"/>
    </row>
    <row r="5749" spans="1:18" s="51" customFormat="1" ht="12.75" hidden="1" customHeight="1">
      <c r="A5749" s="573"/>
      <c r="B5749" s="62"/>
      <c r="C5749" s="62"/>
      <c r="D5749" s="62"/>
      <c r="J5749" s="62"/>
      <c r="R5749" s="573"/>
    </row>
    <row r="5750" spans="1:18" s="51" customFormat="1" ht="12.75" hidden="1" customHeight="1">
      <c r="A5750" s="573"/>
      <c r="B5750" s="62"/>
      <c r="C5750" s="62"/>
      <c r="D5750" s="62"/>
      <c r="J5750" s="62"/>
      <c r="R5750" s="573"/>
    </row>
    <row r="5751" spans="1:18" s="51" customFormat="1" ht="12.75" hidden="1" customHeight="1">
      <c r="A5751" s="573"/>
      <c r="B5751" s="62"/>
      <c r="C5751" s="62"/>
      <c r="D5751" s="62"/>
      <c r="J5751" s="62"/>
      <c r="R5751" s="573"/>
    </row>
    <row r="5752" spans="1:18" s="51" customFormat="1" ht="12.75" hidden="1" customHeight="1">
      <c r="A5752" s="573"/>
      <c r="B5752" s="62"/>
      <c r="C5752" s="62"/>
      <c r="D5752" s="62"/>
      <c r="J5752" s="62"/>
      <c r="R5752" s="573"/>
    </row>
    <row r="5753" spans="1:18" s="51" customFormat="1" ht="12.75" hidden="1" customHeight="1">
      <c r="A5753" s="573"/>
      <c r="B5753" s="62"/>
      <c r="C5753" s="62"/>
      <c r="D5753" s="62"/>
      <c r="J5753" s="62"/>
      <c r="R5753" s="573"/>
    </row>
    <row r="5754" spans="1:18" s="51" customFormat="1" ht="12.75" hidden="1" customHeight="1">
      <c r="A5754" s="573"/>
      <c r="B5754" s="62"/>
      <c r="C5754" s="62"/>
      <c r="D5754" s="62"/>
      <c r="J5754" s="62"/>
      <c r="R5754" s="573"/>
    </row>
    <row r="5755" spans="1:18" s="51" customFormat="1" ht="12.75" hidden="1" customHeight="1">
      <c r="A5755" s="573"/>
      <c r="B5755" s="62"/>
      <c r="C5755" s="62"/>
      <c r="D5755" s="62"/>
      <c r="J5755" s="62"/>
      <c r="R5755" s="573"/>
    </row>
    <row r="5756" spans="1:18" s="51" customFormat="1" ht="12.75" hidden="1" customHeight="1">
      <c r="A5756" s="573"/>
      <c r="B5756" s="62"/>
      <c r="C5756" s="62"/>
      <c r="D5756" s="62"/>
      <c r="J5756" s="62"/>
      <c r="R5756" s="573"/>
    </row>
    <row r="5757" spans="1:18" s="51" customFormat="1" ht="12.75" hidden="1" customHeight="1">
      <c r="A5757" s="573"/>
      <c r="B5757" s="62"/>
      <c r="C5757" s="62"/>
      <c r="D5757" s="62"/>
      <c r="J5757" s="62"/>
      <c r="R5757" s="573"/>
    </row>
    <row r="5758" spans="1:18" s="51" customFormat="1" ht="12.75" hidden="1" customHeight="1">
      <c r="A5758" s="573"/>
      <c r="B5758" s="62"/>
      <c r="C5758" s="62"/>
      <c r="D5758" s="62"/>
      <c r="J5758" s="62"/>
      <c r="R5758" s="573"/>
    </row>
    <row r="5759" spans="1:18" s="51" customFormat="1" ht="12.75" hidden="1" customHeight="1">
      <c r="A5759" s="573"/>
      <c r="B5759" s="62"/>
      <c r="C5759" s="62"/>
      <c r="D5759" s="62"/>
      <c r="J5759" s="62"/>
      <c r="R5759" s="573"/>
    </row>
    <row r="5760" spans="1:18" s="51" customFormat="1" ht="12.75" hidden="1" customHeight="1">
      <c r="A5760" s="573"/>
      <c r="B5760" s="62"/>
      <c r="C5760" s="62"/>
      <c r="D5760" s="62"/>
      <c r="J5760" s="62"/>
      <c r="R5760" s="573"/>
    </row>
    <row r="5761" spans="1:18" s="51" customFormat="1" ht="12.75" hidden="1" customHeight="1">
      <c r="A5761" s="573"/>
      <c r="B5761" s="62"/>
      <c r="C5761" s="62"/>
      <c r="D5761" s="62"/>
      <c r="J5761" s="62"/>
      <c r="R5761" s="573"/>
    </row>
    <row r="5762" spans="1:18" s="51" customFormat="1" ht="12.75" hidden="1" customHeight="1">
      <c r="A5762" s="573"/>
      <c r="B5762" s="62"/>
      <c r="C5762" s="62"/>
      <c r="D5762" s="62"/>
      <c r="J5762" s="62"/>
      <c r="R5762" s="573"/>
    </row>
    <row r="5763" spans="1:18" s="51" customFormat="1" ht="12.75" hidden="1" customHeight="1">
      <c r="A5763" s="573"/>
      <c r="B5763" s="62"/>
      <c r="C5763" s="62"/>
      <c r="D5763" s="62"/>
      <c r="J5763" s="62"/>
      <c r="R5763" s="573"/>
    </row>
    <row r="5764" spans="1:18" s="51" customFormat="1" ht="12.75" hidden="1" customHeight="1">
      <c r="A5764" s="573"/>
      <c r="B5764" s="62"/>
      <c r="C5764" s="62"/>
      <c r="D5764" s="62"/>
      <c r="J5764" s="62"/>
      <c r="R5764" s="573"/>
    </row>
    <row r="5765" spans="1:18" s="51" customFormat="1" ht="12.75" hidden="1" customHeight="1">
      <c r="A5765" s="573"/>
      <c r="B5765" s="62"/>
      <c r="C5765" s="62"/>
      <c r="D5765" s="62"/>
      <c r="J5765" s="62"/>
      <c r="R5765" s="573"/>
    </row>
    <row r="5766" spans="1:18" s="51" customFormat="1" ht="12.75" hidden="1" customHeight="1">
      <c r="A5766" s="573"/>
      <c r="B5766" s="62"/>
      <c r="C5766" s="62"/>
      <c r="D5766" s="62"/>
      <c r="J5766" s="62"/>
      <c r="R5766" s="573"/>
    </row>
    <row r="5767" spans="1:18" s="51" customFormat="1" ht="12.75" hidden="1" customHeight="1">
      <c r="A5767" s="573"/>
      <c r="B5767" s="62"/>
      <c r="C5767" s="62"/>
      <c r="D5767" s="62"/>
      <c r="J5767" s="62"/>
      <c r="R5767" s="573"/>
    </row>
    <row r="5768" spans="1:18" s="51" customFormat="1" ht="12.75" hidden="1" customHeight="1">
      <c r="A5768" s="573"/>
      <c r="B5768" s="62"/>
      <c r="C5768" s="62"/>
      <c r="D5768" s="62"/>
      <c r="J5768" s="62"/>
      <c r="R5768" s="573"/>
    </row>
    <row r="5769" spans="1:18" s="51" customFormat="1" ht="12.75" hidden="1" customHeight="1">
      <c r="A5769" s="573"/>
      <c r="B5769" s="62"/>
      <c r="C5769" s="62"/>
      <c r="D5769" s="62"/>
      <c r="J5769" s="62"/>
      <c r="R5769" s="573"/>
    </row>
    <row r="5770" spans="1:18" s="51" customFormat="1" ht="12.75" hidden="1" customHeight="1">
      <c r="A5770" s="573"/>
      <c r="B5770" s="62"/>
      <c r="C5770" s="62"/>
      <c r="D5770" s="62"/>
      <c r="J5770" s="62"/>
      <c r="R5770" s="573"/>
    </row>
    <row r="5771" spans="1:18" s="51" customFormat="1" ht="12.75" hidden="1" customHeight="1">
      <c r="A5771" s="573"/>
      <c r="B5771" s="62"/>
      <c r="C5771" s="62"/>
      <c r="D5771" s="62"/>
      <c r="J5771" s="62"/>
      <c r="R5771" s="573"/>
    </row>
    <row r="5772" spans="1:18" s="51" customFormat="1" ht="12.75" hidden="1" customHeight="1">
      <c r="A5772" s="573"/>
      <c r="B5772" s="62"/>
      <c r="C5772" s="62"/>
      <c r="D5772" s="62"/>
      <c r="J5772" s="62"/>
      <c r="R5772" s="573"/>
    </row>
    <row r="5773" spans="1:18" s="51" customFormat="1" ht="12.75" hidden="1" customHeight="1">
      <c r="A5773" s="573"/>
      <c r="B5773" s="62"/>
      <c r="C5773" s="62"/>
      <c r="D5773" s="62"/>
      <c r="J5773" s="62"/>
      <c r="R5773" s="573"/>
    </row>
    <row r="5774" spans="1:18" s="51" customFormat="1" ht="12.75" hidden="1" customHeight="1">
      <c r="A5774" s="573"/>
      <c r="B5774" s="62"/>
      <c r="C5774" s="62"/>
      <c r="D5774" s="62"/>
      <c r="J5774" s="62"/>
      <c r="R5774" s="573"/>
    </row>
    <row r="5775" spans="1:18" s="51" customFormat="1" ht="12.75" hidden="1" customHeight="1">
      <c r="A5775" s="573"/>
      <c r="B5775" s="62"/>
      <c r="C5775" s="62"/>
      <c r="D5775" s="62"/>
      <c r="J5775" s="62"/>
      <c r="R5775" s="573"/>
    </row>
    <row r="5776" spans="1:18" s="51" customFormat="1" ht="12.75" hidden="1" customHeight="1">
      <c r="A5776" s="573"/>
      <c r="B5776" s="62"/>
      <c r="C5776" s="62"/>
      <c r="D5776" s="62"/>
      <c r="J5776" s="62"/>
      <c r="R5776" s="573"/>
    </row>
    <row r="5777" spans="1:18" s="51" customFormat="1" ht="12.75" hidden="1" customHeight="1">
      <c r="A5777" s="573"/>
      <c r="B5777" s="62"/>
      <c r="C5777" s="62"/>
      <c r="D5777" s="62"/>
      <c r="J5777" s="62"/>
      <c r="R5777" s="573"/>
    </row>
    <row r="5778" spans="1:18" s="51" customFormat="1" ht="12.75" hidden="1" customHeight="1">
      <c r="A5778" s="573"/>
      <c r="B5778" s="62"/>
      <c r="C5778" s="62"/>
      <c r="D5778" s="62"/>
      <c r="J5778" s="62"/>
      <c r="R5778" s="573"/>
    </row>
    <row r="5779" spans="1:18" s="51" customFormat="1" ht="12.75" hidden="1" customHeight="1">
      <c r="A5779" s="573"/>
      <c r="B5779" s="62"/>
      <c r="C5779" s="62"/>
      <c r="D5779" s="62"/>
      <c r="J5779" s="62"/>
      <c r="R5779" s="573"/>
    </row>
    <row r="5780" spans="1:18" s="51" customFormat="1" ht="12.75" hidden="1" customHeight="1">
      <c r="A5780" s="573"/>
      <c r="B5780" s="62"/>
      <c r="C5780" s="62"/>
      <c r="D5780" s="62"/>
      <c r="J5780" s="62"/>
      <c r="R5780" s="573"/>
    </row>
    <row r="5781" spans="1:18" s="51" customFormat="1" ht="12.75" hidden="1" customHeight="1">
      <c r="A5781" s="573"/>
      <c r="B5781" s="62"/>
      <c r="C5781" s="62"/>
      <c r="D5781" s="62"/>
      <c r="J5781" s="62"/>
      <c r="R5781" s="573"/>
    </row>
    <row r="5782" spans="1:18" s="51" customFormat="1" ht="12.75" hidden="1" customHeight="1">
      <c r="A5782" s="573"/>
      <c r="B5782" s="62"/>
      <c r="C5782" s="62"/>
      <c r="D5782" s="62"/>
      <c r="J5782" s="62"/>
      <c r="R5782" s="573"/>
    </row>
    <row r="5783" spans="1:18" s="51" customFormat="1" ht="12.75" hidden="1" customHeight="1">
      <c r="A5783" s="573"/>
      <c r="B5783" s="62"/>
      <c r="C5783" s="62"/>
      <c r="D5783" s="62"/>
      <c r="J5783" s="62"/>
      <c r="R5783" s="573"/>
    </row>
    <row r="5784" spans="1:18" s="51" customFormat="1" ht="12.75" hidden="1" customHeight="1">
      <c r="A5784" s="573"/>
      <c r="B5784" s="62"/>
      <c r="C5784" s="62"/>
      <c r="D5784" s="62"/>
      <c r="J5784" s="62"/>
      <c r="R5784" s="573"/>
    </row>
    <row r="5785" spans="1:18" s="51" customFormat="1" ht="12.75" hidden="1" customHeight="1">
      <c r="A5785" s="573"/>
      <c r="B5785" s="62"/>
      <c r="C5785" s="62"/>
      <c r="D5785" s="62"/>
      <c r="J5785" s="62"/>
      <c r="R5785" s="573"/>
    </row>
    <row r="5786" spans="1:18" s="51" customFormat="1" ht="12.75" hidden="1" customHeight="1">
      <c r="A5786" s="573"/>
      <c r="B5786" s="62"/>
      <c r="C5786" s="62"/>
      <c r="D5786" s="62"/>
      <c r="J5786" s="62"/>
      <c r="R5786" s="573"/>
    </row>
    <row r="5787" spans="1:18" s="51" customFormat="1" ht="12.75" hidden="1" customHeight="1">
      <c r="A5787" s="573"/>
      <c r="B5787" s="62"/>
      <c r="C5787" s="62"/>
      <c r="D5787" s="62"/>
      <c r="J5787" s="62"/>
      <c r="R5787" s="573"/>
    </row>
    <row r="5788" spans="1:18" s="51" customFormat="1" ht="12.75" hidden="1" customHeight="1">
      <c r="A5788" s="573"/>
      <c r="B5788" s="62"/>
      <c r="C5788" s="62"/>
      <c r="D5788" s="62"/>
      <c r="J5788" s="62"/>
      <c r="R5788" s="573"/>
    </row>
    <row r="5789" spans="1:18" s="51" customFormat="1" ht="12.75" hidden="1" customHeight="1">
      <c r="A5789" s="573"/>
      <c r="B5789" s="62"/>
      <c r="C5789" s="62"/>
      <c r="D5789" s="62"/>
      <c r="J5789" s="62"/>
      <c r="R5789" s="573"/>
    </row>
    <row r="5790" spans="1:18" s="51" customFormat="1" ht="12.75" hidden="1" customHeight="1">
      <c r="A5790" s="573"/>
      <c r="B5790" s="62"/>
      <c r="C5790" s="62"/>
      <c r="D5790" s="62"/>
      <c r="J5790" s="62"/>
      <c r="R5790" s="573"/>
    </row>
    <row r="5791" spans="1:18" s="51" customFormat="1" ht="12.75" hidden="1" customHeight="1">
      <c r="A5791" s="573"/>
      <c r="B5791" s="62"/>
      <c r="C5791" s="62"/>
      <c r="D5791" s="62"/>
      <c r="J5791" s="62"/>
      <c r="R5791" s="573"/>
    </row>
    <row r="5792" spans="1:18" s="51" customFormat="1" ht="12.75" hidden="1" customHeight="1">
      <c r="A5792" s="573"/>
      <c r="B5792" s="62"/>
      <c r="C5792" s="62"/>
      <c r="D5792" s="62"/>
      <c r="J5792" s="62"/>
      <c r="R5792" s="573"/>
    </row>
    <row r="5793" spans="1:18" s="51" customFormat="1" ht="12.75" hidden="1" customHeight="1">
      <c r="A5793" s="573"/>
      <c r="B5793" s="62"/>
      <c r="C5793" s="62"/>
      <c r="D5793" s="62"/>
      <c r="J5793" s="62"/>
      <c r="R5793" s="573"/>
    </row>
    <row r="5794" spans="1:18" s="51" customFormat="1" ht="12.75" hidden="1" customHeight="1">
      <c r="A5794" s="573"/>
      <c r="B5794" s="62"/>
      <c r="C5794" s="62"/>
      <c r="D5794" s="62"/>
      <c r="J5794" s="62"/>
      <c r="R5794" s="573"/>
    </row>
    <row r="5795" spans="1:18" s="51" customFormat="1" ht="12.75" hidden="1" customHeight="1">
      <c r="A5795" s="573"/>
      <c r="B5795" s="62"/>
      <c r="C5795" s="62"/>
      <c r="D5795" s="62"/>
      <c r="J5795" s="62"/>
      <c r="R5795" s="573"/>
    </row>
    <row r="5796" spans="1:18" s="51" customFormat="1" ht="12.75" hidden="1" customHeight="1">
      <c r="A5796" s="573"/>
      <c r="B5796" s="62"/>
      <c r="C5796" s="62"/>
      <c r="D5796" s="62"/>
      <c r="J5796" s="62"/>
      <c r="R5796" s="573"/>
    </row>
    <row r="5797" spans="1:18" s="51" customFormat="1" ht="12.75" hidden="1" customHeight="1">
      <c r="A5797" s="573"/>
      <c r="B5797" s="62"/>
      <c r="C5797" s="62"/>
      <c r="D5797" s="62"/>
      <c r="J5797" s="62"/>
      <c r="R5797" s="573"/>
    </row>
    <row r="5798" spans="1:18" s="51" customFormat="1" ht="12.75" hidden="1" customHeight="1">
      <c r="A5798" s="573"/>
      <c r="B5798" s="62"/>
      <c r="C5798" s="62"/>
      <c r="D5798" s="62"/>
      <c r="J5798" s="62"/>
      <c r="R5798" s="573"/>
    </row>
    <row r="5799" spans="1:18" s="51" customFormat="1" ht="12.75" hidden="1" customHeight="1">
      <c r="A5799" s="573"/>
      <c r="B5799" s="62"/>
      <c r="C5799" s="62"/>
      <c r="D5799" s="62"/>
      <c r="J5799" s="62"/>
      <c r="R5799" s="573"/>
    </row>
    <row r="5800" spans="1:18" s="51" customFormat="1" ht="12.75" hidden="1" customHeight="1">
      <c r="A5800" s="573"/>
      <c r="B5800" s="62"/>
      <c r="C5800" s="62"/>
      <c r="D5800" s="62"/>
      <c r="J5800" s="62"/>
      <c r="R5800" s="573"/>
    </row>
    <row r="5801" spans="1:18" s="51" customFormat="1" ht="12.75" hidden="1" customHeight="1">
      <c r="A5801" s="573"/>
      <c r="B5801" s="62"/>
      <c r="C5801" s="62"/>
      <c r="D5801" s="62"/>
      <c r="J5801" s="62"/>
      <c r="R5801" s="573"/>
    </row>
    <row r="5802" spans="1:18" s="51" customFormat="1" ht="12.75" hidden="1" customHeight="1">
      <c r="A5802" s="573"/>
      <c r="B5802" s="62"/>
      <c r="C5802" s="62"/>
      <c r="D5802" s="62"/>
      <c r="J5802" s="62"/>
      <c r="R5802" s="573"/>
    </row>
    <row r="5803" spans="1:18" s="51" customFormat="1" ht="12.75" hidden="1" customHeight="1">
      <c r="A5803" s="573"/>
      <c r="B5803" s="62"/>
      <c r="C5803" s="62"/>
      <c r="D5803" s="62"/>
      <c r="J5803" s="62"/>
      <c r="R5803" s="573"/>
    </row>
    <row r="5804" spans="1:18" s="51" customFormat="1" ht="12.75" hidden="1" customHeight="1">
      <c r="A5804" s="573"/>
      <c r="B5804" s="62"/>
      <c r="C5804" s="62"/>
      <c r="D5804" s="62"/>
      <c r="J5804" s="62"/>
      <c r="R5804" s="573"/>
    </row>
    <row r="5805" spans="1:18" s="51" customFormat="1" ht="12.75" hidden="1" customHeight="1">
      <c r="A5805" s="573"/>
      <c r="B5805" s="62"/>
      <c r="C5805" s="62"/>
      <c r="D5805" s="62"/>
      <c r="J5805" s="62"/>
      <c r="R5805" s="573"/>
    </row>
    <row r="5806" spans="1:18" s="51" customFormat="1" ht="12.75" hidden="1" customHeight="1">
      <c r="A5806" s="573"/>
      <c r="B5806" s="62"/>
      <c r="C5806" s="62"/>
      <c r="D5806" s="62"/>
      <c r="J5806" s="62"/>
      <c r="R5806" s="573"/>
    </row>
    <row r="5807" spans="1:18" s="51" customFormat="1" ht="12.75" hidden="1" customHeight="1">
      <c r="A5807" s="573"/>
      <c r="B5807" s="62"/>
      <c r="C5807" s="62"/>
      <c r="D5807" s="62"/>
      <c r="J5807" s="62"/>
      <c r="R5807" s="573"/>
    </row>
    <row r="5808" spans="1:18" s="51" customFormat="1" ht="12.75" hidden="1" customHeight="1">
      <c r="A5808" s="573"/>
      <c r="B5808" s="62"/>
      <c r="C5808" s="62"/>
      <c r="D5808" s="62"/>
      <c r="J5808" s="62"/>
      <c r="R5808" s="573"/>
    </row>
    <row r="5809" spans="1:18" s="51" customFormat="1" ht="12.75" hidden="1" customHeight="1">
      <c r="A5809" s="573"/>
      <c r="B5809" s="62"/>
      <c r="C5809" s="62"/>
      <c r="D5809" s="62"/>
      <c r="J5809" s="62"/>
      <c r="R5809" s="573"/>
    </row>
    <row r="5810" spans="1:18" s="51" customFormat="1" ht="12.75" hidden="1" customHeight="1">
      <c r="A5810" s="573"/>
      <c r="B5810" s="62"/>
      <c r="C5810" s="62"/>
      <c r="D5810" s="62"/>
      <c r="J5810" s="62"/>
      <c r="R5810" s="573"/>
    </row>
    <row r="5811" spans="1:18" s="51" customFormat="1" ht="12.75" hidden="1" customHeight="1">
      <c r="A5811" s="573"/>
      <c r="B5811" s="62"/>
      <c r="C5811" s="62"/>
      <c r="D5811" s="62"/>
      <c r="J5811" s="62"/>
      <c r="R5811" s="573"/>
    </row>
    <row r="5812" spans="1:18" s="51" customFormat="1" ht="12.75" hidden="1" customHeight="1">
      <c r="A5812" s="573"/>
      <c r="B5812" s="62"/>
      <c r="C5812" s="62"/>
      <c r="D5812" s="62"/>
      <c r="J5812" s="62"/>
      <c r="R5812" s="573"/>
    </row>
    <row r="5813" spans="1:18" s="51" customFormat="1" ht="12.75" hidden="1" customHeight="1">
      <c r="A5813" s="573"/>
      <c r="B5813" s="62"/>
      <c r="C5813" s="62"/>
      <c r="D5813" s="62"/>
      <c r="J5813" s="62"/>
      <c r="R5813" s="573"/>
    </row>
    <row r="5814" spans="1:18" s="51" customFormat="1" ht="12.75" hidden="1" customHeight="1">
      <c r="A5814" s="573"/>
      <c r="B5814" s="62"/>
      <c r="C5814" s="62"/>
      <c r="D5814" s="62"/>
      <c r="J5814" s="62"/>
      <c r="R5814" s="573"/>
    </row>
    <row r="5815" spans="1:18" s="51" customFormat="1" ht="12.75" hidden="1" customHeight="1">
      <c r="A5815" s="573"/>
      <c r="B5815" s="62"/>
      <c r="C5815" s="62"/>
      <c r="D5815" s="62"/>
      <c r="J5815" s="62"/>
      <c r="R5815" s="573"/>
    </row>
    <row r="5816" spans="1:18" s="51" customFormat="1" ht="12.75" hidden="1" customHeight="1">
      <c r="A5816" s="573"/>
      <c r="B5816" s="62"/>
      <c r="C5816" s="62"/>
      <c r="D5816" s="62"/>
      <c r="J5816" s="62"/>
      <c r="R5816" s="573"/>
    </row>
    <row r="5817" spans="1:18" s="51" customFormat="1" ht="12.75" hidden="1" customHeight="1">
      <c r="A5817" s="573"/>
      <c r="B5817" s="62"/>
      <c r="C5817" s="62"/>
      <c r="D5817" s="62"/>
      <c r="J5817" s="62"/>
      <c r="R5817" s="573"/>
    </row>
    <row r="5818" spans="1:18" s="51" customFormat="1" ht="12.75" hidden="1" customHeight="1">
      <c r="A5818" s="573"/>
      <c r="B5818" s="62"/>
      <c r="C5818" s="62"/>
      <c r="D5818" s="62"/>
      <c r="J5818" s="62"/>
      <c r="R5818" s="573"/>
    </row>
    <row r="5819" spans="1:18" s="51" customFormat="1" ht="12.75" hidden="1" customHeight="1">
      <c r="A5819" s="573"/>
      <c r="B5819" s="62"/>
      <c r="C5819" s="62"/>
      <c r="D5819" s="62"/>
      <c r="J5819" s="62"/>
      <c r="R5819" s="573"/>
    </row>
    <row r="5820" spans="1:18" s="51" customFormat="1" ht="12.75" hidden="1" customHeight="1">
      <c r="A5820" s="573"/>
      <c r="B5820" s="62"/>
      <c r="C5820" s="62"/>
      <c r="D5820" s="62"/>
      <c r="J5820" s="62"/>
      <c r="R5820" s="573"/>
    </row>
    <row r="5821" spans="1:18" s="51" customFormat="1" ht="12.75" hidden="1" customHeight="1">
      <c r="A5821" s="573"/>
      <c r="B5821" s="62"/>
      <c r="C5821" s="62"/>
      <c r="D5821" s="62"/>
      <c r="J5821" s="62"/>
      <c r="R5821" s="573"/>
    </row>
    <row r="5822" spans="1:18" s="51" customFormat="1" ht="12.75" hidden="1" customHeight="1">
      <c r="A5822" s="573"/>
      <c r="B5822" s="62"/>
      <c r="C5822" s="62"/>
      <c r="D5822" s="62"/>
      <c r="J5822" s="62"/>
      <c r="R5822" s="573"/>
    </row>
    <row r="5823" spans="1:18" s="51" customFormat="1" ht="12.75" hidden="1" customHeight="1">
      <c r="A5823" s="573"/>
      <c r="B5823" s="62"/>
      <c r="C5823" s="62"/>
      <c r="D5823" s="62"/>
      <c r="J5823" s="62"/>
      <c r="R5823" s="573"/>
    </row>
    <row r="5824" spans="1:18" s="51" customFormat="1" ht="12.75" hidden="1" customHeight="1">
      <c r="A5824" s="573"/>
      <c r="B5824" s="62"/>
      <c r="C5824" s="62"/>
      <c r="D5824" s="62"/>
      <c r="J5824" s="62"/>
      <c r="R5824" s="573"/>
    </row>
    <row r="5825" spans="1:18" s="51" customFormat="1" ht="12.75" hidden="1" customHeight="1">
      <c r="A5825" s="573"/>
      <c r="B5825" s="62"/>
      <c r="C5825" s="62"/>
      <c r="D5825" s="62"/>
      <c r="J5825" s="62"/>
      <c r="R5825" s="573"/>
    </row>
    <row r="5826" spans="1:18" s="51" customFormat="1" ht="12.75" hidden="1" customHeight="1">
      <c r="A5826" s="573"/>
      <c r="B5826" s="62"/>
      <c r="C5826" s="62"/>
      <c r="D5826" s="62"/>
      <c r="J5826" s="62"/>
      <c r="R5826" s="573"/>
    </row>
    <row r="5827" spans="1:18" s="51" customFormat="1" ht="12.75" hidden="1" customHeight="1">
      <c r="A5827" s="573"/>
      <c r="B5827" s="62"/>
      <c r="C5827" s="62"/>
      <c r="D5827" s="62"/>
      <c r="J5827" s="62"/>
      <c r="R5827" s="573"/>
    </row>
    <row r="5828" spans="1:18" s="51" customFormat="1" ht="12.75" hidden="1" customHeight="1">
      <c r="A5828" s="573"/>
      <c r="B5828" s="62"/>
      <c r="C5828" s="62"/>
      <c r="D5828" s="62"/>
      <c r="J5828" s="62"/>
      <c r="R5828" s="573"/>
    </row>
    <row r="5829" spans="1:18" s="51" customFormat="1" ht="12.75" hidden="1" customHeight="1">
      <c r="A5829" s="573"/>
      <c r="B5829" s="62"/>
      <c r="C5829" s="62"/>
      <c r="D5829" s="62"/>
      <c r="J5829" s="62"/>
      <c r="R5829" s="573"/>
    </row>
    <row r="5830" spans="1:18" s="51" customFormat="1" ht="12.75" hidden="1" customHeight="1">
      <c r="A5830" s="573"/>
      <c r="B5830" s="62"/>
      <c r="C5830" s="62"/>
      <c r="D5830" s="62"/>
      <c r="J5830" s="62"/>
      <c r="R5830" s="573"/>
    </row>
    <row r="5831" spans="1:18" s="51" customFormat="1" ht="12.75" hidden="1" customHeight="1">
      <c r="A5831" s="573"/>
      <c r="B5831" s="62"/>
      <c r="C5831" s="62"/>
      <c r="D5831" s="62"/>
      <c r="J5831" s="62"/>
      <c r="R5831" s="573"/>
    </row>
    <row r="5832" spans="1:18" s="51" customFormat="1" ht="12.75" hidden="1" customHeight="1">
      <c r="A5832" s="573"/>
      <c r="B5832" s="62"/>
      <c r="C5832" s="62"/>
      <c r="D5832" s="62"/>
      <c r="J5832" s="62"/>
      <c r="R5832" s="573"/>
    </row>
    <row r="5833" spans="1:18" s="51" customFormat="1" ht="12.75" hidden="1" customHeight="1">
      <c r="A5833" s="573"/>
      <c r="B5833" s="62"/>
      <c r="C5833" s="62"/>
      <c r="D5833" s="62"/>
      <c r="J5833" s="62"/>
      <c r="R5833" s="573"/>
    </row>
    <row r="5834" spans="1:18" s="51" customFormat="1" ht="12.75" hidden="1" customHeight="1">
      <c r="A5834" s="573"/>
      <c r="B5834" s="62"/>
      <c r="C5834" s="62"/>
      <c r="D5834" s="62"/>
      <c r="J5834" s="62"/>
      <c r="R5834" s="573"/>
    </row>
    <row r="5835" spans="1:18" s="51" customFormat="1" ht="12.75" hidden="1" customHeight="1">
      <c r="A5835" s="573"/>
      <c r="B5835" s="62"/>
      <c r="C5835" s="62"/>
      <c r="D5835" s="62"/>
      <c r="J5835" s="62"/>
      <c r="R5835" s="573"/>
    </row>
    <row r="5836" spans="1:18" s="51" customFormat="1" ht="12.75" hidden="1" customHeight="1">
      <c r="A5836" s="573"/>
      <c r="B5836" s="62"/>
      <c r="C5836" s="62"/>
      <c r="D5836" s="62"/>
      <c r="J5836" s="62"/>
      <c r="R5836" s="573"/>
    </row>
    <row r="5837" spans="1:18" s="51" customFormat="1" ht="12.75" hidden="1" customHeight="1">
      <c r="A5837" s="573"/>
      <c r="B5837" s="62"/>
      <c r="C5837" s="62"/>
      <c r="D5837" s="62"/>
      <c r="J5837" s="62"/>
      <c r="R5837" s="573"/>
    </row>
    <row r="5838" spans="1:18" s="51" customFormat="1" ht="12.75" hidden="1" customHeight="1">
      <c r="A5838" s="573"/>
      <c r="B5838" s="62"/>
      <c r="C5838" s="62"/>
      <c r="D5838" s="62"/>
      <c r="J5838" s="62"/>
      <c r="R5838" s="573"/>
    </row>
    <row r="5839" spans="1:18" s="51" customFormat="1" ht="12.75" hidden="1" customHeight="1">
      <c r="A5839" s="573"/>
      <c r="B5839" s="62"/>
      <c r="C5839" s="62"/>
      <c r="D5839" s="62"/>
      <c r="J5839" s="62"/>
      <c r="R5839" s="573"/>
    </row>
    <row r="5840" spans="1:18" s="51" customFormat="1" ht="12.75" hidden="1" customHeight="1">
      <c r="A5840" s="573"/>
      <c r="B5840" s="62"/>
      <c r="C5840" s="62"/>
      <c r="D5840" s="62"/>
      <c r="J5840" s="62"/>
      <c r="R5840" s="573"/>
    </row>
    <row r="5841" spans="1:18" s="51" customFormat="1" ht="12.75" hidden="1" customHeight="1">
      <c r="A5841" s="573"/>
      <c r="B5841" s="62"/>
      <c r="C5841" s="62"/>
      <c r="D5841" s="62"/>
      <c r="J5841" s="62"/>
      <c r="R5841" s="573"/>
    </row>
    <row r="5842" spans="1:18" s="51" customFormat="1" ht="12.75" hidden="1" customHeight="1">
      <c r="A5842" s="573"/>
      <c r="B5842" s="62"/>
      <c r="C5842" s="62"/>
      <c r="D5842" s="62"/>
      <c r="J5842" s="62"/>
      <c r="R5842" s="573"/>
    </row>
    <row r="5843" spans="1:18" s="51" customFormat="1" ht="12.75" hidden="1" customHeight="1">
      <c r="A5843" s="573"/>
      <c r="B5843" s="62"/>
      <c r="C5843" s="62"/>
      <c r="D5843" s="62"/>
      <c r="J5843" s="62"/>
      <c r="R5843" s="573"/>
    </row>
    <row r="5844" spans="1:18" s="51" customFormat="1" ht="12.75" hidden="1" customHeight="1">
      <c r="A5844" s="573"/>
      <c r="B5844" s="62"/>
      <c r="C5844" s="62"/>
      <c r="D5844" s="62"/>
      <c r="J5844" s="62"/>
      <c r="R5844" s="573"/>
    </row>
    <row r="5845" spans="1:18" s="51" customFormat="1" ht="12.75" hidden="1" customHeight="1">
      <c r="A5845" s="573"/>
      <c r="B5845" s="62"/>
      <c r="C5845" s="62"/>
      <c r="D5845" s="62"/>
      <c r="J5845" s="62"/>
      <c r="R5845" s="573"/>
    </row>
    <row r="5846" spans="1:18" s="51" customFormat="1" ht="12.75" hidden="1" customHeight="1">
      <c r="A5846" s="573"/>
      <c r="B5846" s="62"/>
      <c r="C5846" s="62"/>
      <c r="D5846" s="62"/>
      <c r="J5846" s="62"/>
      <c r="R5846" s="573"/>
    </row>
    <row r="5847" spans="1:18" s="51" customFormat="1" ht="12.75" hidden="1" customHeight="1">
      <c r="A5847" s="573"/>
      <c r="B5847" s="62"/>
      <c r="C5847" s="62"/>
      <c r="D5847" s="62"/>
      <c r="J5847" s="62"/>
      <c r="R5847" s="573"/>
    </row>
    <row r="5848" spans="1:18" s="51" customFormat="1" ht="12.75" hidden="1" customHeight="1">
      <c r="A5848" s="573"/>
      <c r="B5848" s="62"/>
      <c r="C5848" s="62"/>
      <c r="D5848" s="62"/>
      <c r="J5848" s="62"/>
      <c r="R5848" s="573"/>
    </row>
    <row r="5849" spans="1:18" s="51" customFormat="1" ht="12.75" hidden="1" customHeight="1">
      <c r="A5849" s="573"/>
      <c r="B5849" s="62"/>
      <c r="C5849" s="62"/>
      <c r="D5849" s="62"/>
      <c r="J5849" s="62"/>
      <c r="R5849" s="573"/>
    </row>
    <row r="5850" spans="1:18" s="51" customFormat="1" ht="12.75" hidden="1" customHeight="1">
      <c r="A5850" s="573"/>
      <c r="B5850" s="62"/>
      <c r="C5850" s="62"/>
      <c r="D5850" s="62"/>
      <c r="J5850" s="62"/>
      <c r="R5850" s="573"/>
    </row>
    <row r="5851" spans="1:18" s="51" customFormat="1" ht="12.75" hidden="1" customHeight="1">
      <c r="A5851" s="573"/>
      <c r="B5851" s="62"/>
      <c r="C5851" s="62"/>
      <c r="D5851" s="62"/>
      <c r="J5851" s="62"/>
      <c r="R5851" s="573"/>
    </row>
    <row r="5852" spans="1:18" s="51" customFormat="1" ht="12.75" hidden="1" customHeight="1">
      <c r="A5852" s="573"/>
      <c r="B5852" s="62"/>
      <c r="C5852" s="62"/>
      <c r="D5852" s="62"/>
      <c r="J5852" s="62"/>
      <c r="R5852" s="573"/>
    </row>
    <row r="5853" spans="1:18" s="51" customFormat="1" ht="12.75" hidden="1" customHeight="1">
      <c r="A5853" s="573"/>
      <c r="B5853" s="62"/>
      <c r="C5853" s="62"/>
      <c r="D5853" s="62"/>
      <c r="J5853" s="62"/>
      <c r="R5853" s="573"/>
    </row>
    <row r="5854" spans="1:18" s="51" customFormat="1" ht="12.75" hidden="1" customHeight="1">
      <c r="A5854" s="573"/>
      <c r="B5854" s="62"/>
      <c r="C5854" s="62"/>
      <c r="D5854" s="62"/>
      <c r="J5854" s="62"/>
      <c r="R5854" s="573"/>
    </row>
    <row r="5855" spans="1:18" s="51" customFormat="1" ht="12.75" hidden="1" customHeight="1">
      <c r="A5855" s="573"/>
      <c r="B5855" s="62"/>
      <c r="C5855" s="62"/>
      <c r="D5855" s="62"/>
      <c r="J5855" s="62"/>
      <c r="R5855" s="573"/>
    </row>
    <row r="5856" spans="1:18" s="51" customFormat="1" ht="12.75" hidden="1" customHeight="1">
      <c r="A5856" s="573"/>
      <c r="B5856" s="62"/>
      <c r="C5856" s="62"/>
      <c r="D5856" s="62"/>
      <c r="J5856" s="62"/>
      <c r="R5856" s="573"/>
    </row>
    <row r="5857" spans="1:18" s="51" customFormat="1" ht="12.75" hidden="1" customHeight="1">
      <c r="A5857" s="573"/>
      <c r="B5857" s="62"/>
      <c r="C5857" s="62"/>
      <c r="D5857" s="62"/>
      <c r="J5857" s="62"/>
      <c r="R5857" s="573"/>
    </row>
    <row r="5858" spans="1:18" s="51" customFormat="1" ht="12.75" hidden="1" customHeight="1">
      <c r="A5858" s="573"/>
      <c r="B5858" s="62"/>
      <c r="C5858" s="62"/>
      <c r="D5858" s="62"/>
      <c r="J5858" s="62"/>
      <c r="R5858" s="573"/>
    </row>
    <row r="5859" spans="1:18" s="51" customFormat="1" ht="12.75" hidden="1" customHeight="1">
      <c r="A5859" s="573"/>
      <c r="B5859" s="62"/>
      <c r="C5859" s="62"/>
      <c r="D5859" s="62"/>
      <c r="J5859" s="62"/>
      <c r="R5859" s="573"/>
    </row>
    <row r="5860" spans="1:18" s="51" customFormat="1" ht="12.75" hidden="1" customHeight="1">
      <c r="A5860" s="573"/>
      <c r="B5860" s="62"/>
      <c r="C5860" s="62"/>
      <c r="D5860" s="62"/>
      <c r="J5860" s="62"/>
      <c r="R5860" s="573"/>
    </row>
    <row r="5861" spans="1:18" s="51" customFormat="1" ht="12.75" hidden="1" customHeight="1">
      <c r="A5861" s="573"/>
      <c r="B5861" s="62"/>
      <c r="C5861" s="62"/>
      <c r="D5861" s="62"/>
      <c r="J5861" s="62"/>
      <c r="R5861" s="573"/>
    </row>
    <row r="5862" spans="1:18" s="51" customFormat="1" ht="12.75" hidden="1" customHeight="1">
      <c r="A5862" s="573"/>
      <c r="B5862" s="62"/>
      <c r="C5862" s="62"/>
      <c r="D5862" s="62"/>
      <c r="J5862" s="62"/>
      <c r="R5862" s="573"/>
    </row>
    <row r="5863" spans="1:18" s="51" customFormat="1" ht="12.75" hidden="1" customHeight="1">
      <c r="A5863" s="573"/>
      <c r="B5863" s="62"/>
      <c r="C5863" s="62"/>
      <c r="D5863" s="62"/>
      <c r="J5863" s="62"/>
      <c r="R5863" s="573"/>
    </row>
    <row r="5864" spans="1:18" s="51" customFormat="1" ht="12.75" hidden="1" customHeight="1">
      <c r="A5864" s="573"/>
      <c r="B5864" s="62"/>
      <c r="C5864" s="62"/>
      <c r="D5864" s="62"/>
      <c r="J5864" s="62"/>
      <c r="R5864" s="573"/>
    </row>
    <row r="5865" spans="1:18" s="51" customFormat="1" ht="12.75" hidden="1" customHeight="1">
      <c r="A5865" s="573"/>
      <c r="B5865" s="62"/>
      <c r="C5865" s="62"/>
      <c r="D5865" s="62"/>
      <c r="J5865" s="62"/>
      <c r="R5865" s="573"/>
    </row>
    <row r="5866" spans="1:18" s="51" customFormat="1" ht="12.75" hidden="1" customHeight="1">
      <c r="A5866" s="573"/>
      <c r="B5866" s="62"/>
      <c r="C5866" s="62"/>
      <c r="D5866" s="62"/>
      <c r="J5866" s="62"/>
      <c r="R5866" s="573"/>
    </row>
    <row r="5867" spans="1:18" s="51" customFormat="1" ht="12.75" hidden="1" customHeight="1">
      <c r="A5867" s="573"/>
      <c r="B5867" s="62"/>
      <c r="C5867" s="62"/>
      <c r="D5867" s="62"/>
      <c r="J5867" s="62"/>
      <c r="R5867" s="573"/>
    </row>
    <row r="5868" spans="1:18" s="51" customFormat="1" ht="12.75" hidden="1" customHeight="1">
      <c r="A5868" s="573"/>
      <c r="B5868" s="62"/>
      <c r="C5868" s="62"/>
      <c r="D5868" s="62"/>
      <c r="J5868" s="62"/>
      <c r="R5868" s="573"/>
    </row>
    <row r="5869" spans="1:18" s="51" customFormat="1" ht="12.75" hidden="1" customHeight="1">
      <c r="A5869" s="573"/>
      <c r="B5869" s="62"/>
      <c r="C5869" s="62"/>
      <c r="D5869" s="62"/>
      <c r="J5869" s="62"/>
      <c r="R5869" s="573"/>
    </row>
    <row r="5870" spans="1:18" s="51" customFormat="1" ht="12.75" hidden="1" customHeight="1">
      <c r="A5870" s="573"/>
      <c r="B5870" s="62"/>
      <c r="C5870" s="62"/>
      <c r="D5870" s="62"/>
      <c r="J5870" s="62"/>
      <c r="R5870" s="573"/>
    </row>
    <row r="5871" spans="1:18" s="51" customFormat="1" ht="12.75" hidden="1" customHeight="1">
      <c r="A5871" s="573"/>
      <c r="B5871" s="62"/>
      <c r="C5871" s="62"/>
      <c r="D5871" s="62"/>
      <c r="J5871" s="62"/>
      <c r="R5871" s="573"/>
    </row>
    <row r="5872" spans="1:18" s="51" customFormat="1" ht="12.75" hidden="1" customHeight="1">
      <c r="A5872" s="573"/>
      <c r="B5872" s="62"/>
      <c r="C5872" s="62"/>
      <c r="D5872" s="62"/>
      <c r="J5872" s="62"/>
      <c r="R5872" s="573"/>
    </row>
    <row r="5873" spans="1:18" s="51" customFormat="1" ht="12.75" hidden="1" customHeight="1">
      <c r="A5873" s="573"/>
      <c r="B5873" s="62"/>
      <c r="C5873" s="62"/>
      <c r="D5873" s="62"/>
      <c r="J5873" s="62"/>
      <c r="R5873" s="573"/>
    </row>
    <row r="5874" spans="1:18" s="51" customFormat="1" ht="12.75" hidden="1" customHeight="1">
      <c r="A5874" s="573"/>
      <c r="B5874" s="62"/>
      <c r="C5874" s="62"/>
      <c r="D5874" s="62"/>
      <c r="J5874" s="62"/>
      <c r="R5874" s="573"/>
    </row>
    <row r="5875" spans="1:18" s="51" customFormat="1" ht="12.75" hidden="1" customHeight="1">
      <c r="A5875" s="573"/>
      <c r="B5875" s="62"/>
      <c r="C5875" s="62"/>
      <c r="D5875" s="62"/>
      <c r="J5875" s="62"/>
      <c r="R5875" s="573"/>
    </row>
    <row r="5876" spans="1:18" s="51" customFormat="1" ht="12.75" hidden="1" customHeight="1">
      <c r="A5876" s="573"/>
      <c r="B5876" s="62"/>
      <c r="C5876" s="62"/>
      <c r="D5876" s="62"/>
      <c r="J5876" s="62"/>
      <c r="R5876" s="573"/>
    </row>
    <row r="5877" spans="1:18" s="51" customFormat="1" ht="12.75" hidden="1" customHeight="1">
      <c r="A5877" s="573"/>
      <c r="B5877" s="62"/>
      <c r="C5877" s="62"/>
      <c r="D5877" s="62"/>
      <c r="J5877" s="62"/>
      <c r="R5877" s="573"/>
    </row>
    <row r="5878" spans="1:18" s="51" customFormat="1" ht="12.75" hidden="1" customHeight="1">
      <c r="A5878" s="573"/>
      <c r="B5878" s="62"/>
      <c r="C5878" s="62"/>
      <c r="D5878" s="62"/>
      <c r="J5878" s="62"/>
      <c r="R5878" s="573"/>
    </row>
    <row r="5879" spans="1:18" s="51" customFormat="1" ht="12.75" hidden="1" customHeight="1">
      <c r="A5879" s="573"/>
      <c r="B5879" s="62"/>
      <c r="C5879" s="62"/>
      <c r="D5879" s="62"/>
      <c r="J5879" s="62"/>
      <c r="R5879" s="573"/>
    </row>
    <row r="5880" spans="1:18" s="51" customFormat="1" ht="12.75" hidden="1" customHeight="1">
      <c r="A5880" s="573"/>
      <c r="B5880" s="62"/>
      <c r="C5880" s="62"/>
      <c r="D5880" s="62"/>
      <c r="J5880" s="62"/>
      <c r="R5880" s="573"/>
    </row>
    <row r="5881" spans="1:18" s="51" customFormat="1" ht="12.75" hidden="1" customHeight="1">
      <c r="A5881" s="573"/>
      <c r="B5881" s="62"/>
      <c r="C5881" s="62"/>
      <c r="D5881" s="62"/>
      <c r="J5881" s="62"/>
      <c r="R5881" s="573"/>
    </row>
    <row r="5882" spans="1:18" s="51" customFormat="1" ht="12.75" hidden="1" customHeight="1">
      <c r="A5882" s="573"/>
      <c r="B5882" s="62"/>
      <c r="C5882" s="62"/>
      <c r="D5882" s="62"/>
      <c r="J5882" s="62"/>
      <c r="R5882" s="573"/>
    </row>
    <row r="5883" spans="1:18" s="51" customFormat="1" ht="12.75" hidden="1" customHeight="1">
      <c r="A5883" s="573"/>
      <c r="B5883" s="62"/>
      <c r="C5883" s="62"/>
      <c r="D5883" s="62"/>
      <c r="J5883" s="62"/>
      <c r="R5883" s="573"/>
    </row>
    <row r="5884" spans="1:18" s="51" customFormat="1" ht="12.75" hidden="1" customHeight="1">
      <c r="A5884" s="573"/>
      <c r="B5884" s="62"/>
      <c r="C5884" s="62"/>
      <c r="D5884" s="62"/>
      <c r="J5884" s="62"/>
      <c r="R5884" s="573"/>
    </row>
    <row r="5885" spans="1:18" s="51" customFormat="1" ht="12.75" hidden="1" customHeight="1">
      <c r="A5885" s="573"/>
      <c r="B5885" s="62"/>
      <c r="C5885" s="62"/>
      <c r="D5885" s="62"/>
      <c r="J5885" s="62"/>
      <c r="R5885" s="573"/>
    </row>
    <row r="5886" spans="1:18" s="51" customFormat="1" ht="12.75" hidden="1" customHeight="1">
      <c r="A5886" s="573"/>
      <c r="B5886" s="62"/>
      <c r="C5886" s="62"/>
      <c r="D5886" s="62"/>
      <c r="J5886" s="62"/>
      <c r="R5886" s="573"/>
    </row>
    <row r="5887" spans="1:18" s="51" customFormat="1" ht="12.75" hidden="1" customHeight="1">
      <c r="A5887" s="573"/>
      <c r="B5887" s="62"/>
      <c r="C5887" s="62"/>
      <c r="D5887" s="62"/>
      <c r="J5887" s="62"/>
      <c r="R5887" s="573"/>
    </row>
    <row r="5888" spans="1:18" s="51" customFormat="1" ht="12.75" hidden="1" customHeight="1">
      <c r="A5888" s="573"/>
      <c r="B5888" s="62"/>
      <c r="C5888" s="62"/>
      <c r="D5888" s="62"/>
      <c r="J5888" s="62"/>
      <c r="R5888" s="573"/>
    </row>
    <row r="5889" spans="1:18" s="51" customFormat="1" ht="12.75" hidden="1" customHeight="1">
      <c r="A5889" s="573"/>
      <c r="B5889" s="62"/>
      <c r="C5889" s="62"/>
      <c r="D5889" s="62"/>
      <c r="J5889" s="62"/>
      <c r="R5889" s="573"/>
    </row>
    <row r="5890" spans="1:18" s="51" customFormat="1" ht="12.75" hidden="1" customHeight="1">
      <c r="A5890" s="573"/>
      <c r="B5890" s="62"/>
      <c r="C5890" s="62"/>
      <c r="D5890" s="62"/>
      <c r="J5890" s="62"/>
      <c r="R5890" s="573"/>
    </row>
    <row r="5891" spans="1:18" s="51" customFormat="1" ht="12.75" hidden="1" customHeight="1">
      <c r="A5891" s="573"/>
      <c r="B5891" s="62"/>
      <c r="C5891" s="62"/>
      <c r="D5891" s="62"/>
      <c r="J5891" s="62"/>
      <c r="R5891" s="573"/>
    </row>
    <row r="5892" spans="1:18" s="51" customFormat="1" ht="12.75" hidden="1" customHeight="1">
      <c r="A5892" s="573"/>
      <c r="B5892" s="62"/>
      <c r="C5892" s="62"/>
      <c r="D5892" s="62"/>
      <c r="J5892" s="62"/>
      <c r="R5892" s="573"/>
    </row>
    <row r="5893" spans="1:18" s="51" customFormat="1" ht="12.75" hidden="1" customHeight="1">
      <c r="A5893" s="573"/>
      <c r="B5893" s="62"/>
      <c r="C5893" s="62"/>
      <c r="D5893" s="62"/>
      <c r="J5893" s="62"/>
      <c r="R5893" s="573"/>
    </row>
    <row r="5894" spans="1:18" s="51" customFormat="1" ht="12.75" hidden="1" customHeight="1">
      <c r="A5894" s="573"/>
      <c r="B5894" s="62"/>
      <c r="C5894" s="62"/>
      <c r="D5894" s="62"/>
      <c r="J5894" s="62"/>
      <c r="R5894" s="573"/>
    </row>
    <row r="5895" spans="1:18" s="51" customFormat="1" ht="12.75" hidden="1" customHeight="1">
      <c r="A5895" s="573"/>
      <c r="B5895" s="62"/>
      <c r="C5895" s="62"/>
      <c r="D5895" s="62"/>
      <c r="J5895" s="62"/>
      <c r="R5895" s="573"/>
    </row>
    <row r="5896" spans="1:18" s="51" customFormat="1" ht="12.75" hidden="1" customHeight="1">
      <c r="A5896" s="573"/>
      <c r="B5896" s="62"/>
      <c r="C5896" s="62"/>
      <c r="D5896" s="62"/>
      <c r="J5896" s="62"/>
      <c r="R5896" s="573"/>
    </row>
    <row r="5897" spans="1:18" s="51" customFormat="1" ht="12.75" hidden="1" customHeight="1">
      <c r="A5897" s="573"/>
      <c r="B5897" s="62"/>
      <c r="C5897" s="62"/>
      <c r="D5897" s="62"/>
      <c r="J5897" s="62"/>
      <c r="R5897" s="573"/>
    </row>
    <row r="5898" spans="1:18" s="51" customFormat="1" ht="12.75" hidden="1" customHeight="1">
      <c r="A5898" s="573"/>
      <c r="B5898" s="62"/>
      <c r="C5898" s="62"/>
      <c r="D5898" s="62"/>
      <c r="J5898" s="62"/>
      <c r="R5898" s="573"/>
    </row>
    <row r="5899" spans="1:18" s="51" customFormat="1" ht="12.75" hidden="1" customHeight="1">
      <c r="A5899" s="573"/>
      <c r="B5899" s="62"/>
      <c r="C5899" s="62"/>
      <c r="D5899" s="62"/>
      <c r="J5899" s="62"/>
      <c r="R5899" s="573"/>
    </row>
    <row r="5900" spans="1:18" s="51" customFormat="1" ht="12.75" hidden="1" customHeight="1">
      <c r="A5900" s="573"/>
      <c r="B5900" s="62"/>
      <c r="C5900" s="62"/>
      <c r="D5900" s="62"/>
      <c r="J5900" s="62"/>
      <c r="R5900" s="573"/>
    </row>
    <row r="5901" spans="1:18" s="51" customFormat="1" ht="12.75" hidden="1" customHeight="1">
      <c r="A5901" s="573"/>
      <c r="B5901" s="62"/>
      <c r="C5901" s="62"/>
      <c r="D5901" s="62"/>
      <c r="J5901" s="62"/>
      <c r="R5901" s="573"/>
    </row>
    <row r="5902" spans="1:18" s="51" customFormat="1" ht="12.75" hidden="1" customHeight="1">
      <c r="A5902" s="573"/>
      <c r="B5902" s="62"/>
      <c r="C5902" s="62"/>
      <c r="D5902" s="62"/>
      <c r="J5902" s="62"/>
      <c r="R5902" s="573"/>
    </row>
    <row r="5903" spans="1:18" s="51" customFormat="1" ht="12.75" hidden="1" customHeight="1">
      <c r="A5903" s="573"/>
      <c r="B5903" s="62"/>
      <c r="C5903" s="62"/>
      <c r="D5903" s="62"/>
      <c r="J5903" s="62"/>
      <c r="R5903" s="573"/>
    </row>
    <row r="5904" spans="1:18" s="51" customFormat="1" ht="12.75" hidden="1" customHeight="1">
      <c r="A5904" s="573"/>
      <c r="B5904" s="62"/>
      <c r="C5904" s="62"/>
      <c r="D5904" s="62"/>
      <c r="J5904" s="62"/>
      <c r="R5904" s="573"/>
    </row>
    <row r="5905" spans="1:18" s="51" customFormat="1" ht="12.75" hidden="1" customHeight="1">
      <c r="A5905" s="573"/>
      <c r="B5905" s="62"/>
      <c r="C5905" s="62"/>
      <c r="D5905" s="62"/>
      <c r="J5905" s="62"/>
      <c r="R5905" s="573"/>
    </row>
    <row r="5906" spans="1:18" s="51" customFormat="1" ht="12.75" hidden="1" customHeight="1">
      <c r="A5906" s="573"/>
      <c r="B5906" s="62"/>
      <c r="C5906" s="62"/>
      <c r="D5906" s="62"/>
      <c r="J5906" s="62"/>
      <c r="R5906" s="573"/>
    </row>
    <row r="5907" spans="1:18" s="51" customFormat="1" ht="12.75" hidden="1" customHeight="1">
      <c r="A5907" s="573"/>
      <c r="B5907" s="62"/>
      <c r="C5907" s="62"/>
      <c r="D5907" s="62"/>
      <c r="J5907" s="62"/>
      <c r="R5907" s="573"/>
    </row>
    <row r="5908" spans="1:18" s="51" customFormat="1" ht="12.75" hidden="1" customHeight="1">
      <c r="A5908" s="573"/>
      <c r="B5908" s="62"/>
      <c r="C5908" s="62"/>
      <c r="D5908" s="62"/>
      <c r="J5908" s="62"/>
      <c r="R5908" s="573"/>
    </row>
    <row r="5909" spans="1:18" s="51" customFormat="1" ht="12.75" hidden="1" customHeight="1">
      <c r="A5909" s="573"/>
      <c r="B5909" s="62"/>
      <c r="C5909" s="62"/>
      <c r="D5909" s="62"/>
      <c r="J5909" s="62"/>
      <c r="R5909" s="573"/>
    </row>
    <row r="5910" spans="1:18" s="51" customFormat="1" ht="12.75" hidden="1" customHeight="1">
      <c r="A5910" s="573"/>
      <c r="B5910" s="62"/>
      <c r="C5910" s="62"/>
      <c r="D5910" s="62"/>
      <c r="J5910" s="62"/>
      <c r="R5910" s="573"/>
    </row>
    <row r="5911" spans="1:18" s="51" customFormat="1" ht="12.75" hidden="1" customHeight="1">
      <c r="A5911" s="573"/>
      <c r="B5911" s="62"/>
      <c r="C5911" s="62"/>
      <c r="D5911" s="62"/>
      <c r="J5911" s="62"/>
      <c r="R5911" s="573"/>
    </row>
    <row r="5912" spans="1:18" s="51" customFormat="1" ht="12.75" hidden="1" customHeight="1">
      <c r="A5912" s="573"/>
      <c r="B5912" s="62"/>
      <c r="C5912" s="62"/>
      <c r="D5912" s="62"/>
      <c r="J5912" s="62"/>
      <c r="R5912" s="573"/>
    </row>
    <row r="5913" spans="1:18" s="51" customFormat="1" ht="12.75" hidden="1" customHeight="1">
      <c r="A5913" s="573"/>
      <c r="B5913" s="62"/>
      <c r="C5913" s="62"/>
      <c r="D5913" s="62"/>
      <c r="J5913" s="62"/>
      <c r="R5913" s="573"/>
    </row>
    <row r="5914" spans="1:18" s="51" customFormat="1" ht="12.75" hidden="1" customHeight="1">
      <c r="A5914" s="573"/>
      <c r="B5914" s="62"/>
      <c r="C5914" s="62"/>
      <c r="D5914" s="62"/>
      <c r="J5914" s="62"/>
      <c r="R5914" s="573"/>
    </row>
    <row r="5915" spans="1:18" s="51" customFormat="1" ht="12.75" hidden="1" customHeight="1">
      <c r="A5915" s="573"/>
      <c r="B5915" s="62"/>
      <c r="C5915" s="62"/>
      <c r="D5915" s="62"/>
      <c r="J5915" s="62"/>
      <c r="R5915" s="573"/>
    </row>
    <row r="5916" spans="1:18" s="51" customFormat="1" ht="12.75" hidden="1" customHeight="1">
      <c r="A5916" s="573"/>
      <c r="B5916" s="62"/>
      <c r="C5916" s="62"/>
      <c r="D5916" s="62"/>
      <c r="J5916" s="62"/>
      <c r="R5916" s="573"/>
    </row>
    <row r="5917" spans="1:18" s="51" customFormat="1" ht="12.75" hidden="1" customHeight="1">
      <c r="A5917" s="573"/>
      <c r="B5917" s="62"/>
      <c r="C5917" s="62"/>
      <c r="D5917" s="62"/>
      <c r="J5917" s="62"/>
      <c r="R5917" s="573"/>
    </row>
    <row r="5918" spans="1:18" s="51" customFormat="1" ht="12.75" hidden="1" customHeight="1">
      <c r="A5918" s="573"/>
      <c r="B5918" s="62"/>
      <c r="C5918" s="62"/>
      <c r="D5918" s="62"/>
      <c r="J5918" s="62"/>
      <c r="R5918" s="573"/>
    </row>
    <row r="5919" spans="1:18" s="51" customFormat="1" ht="12.75" hidden="1" customHeight="1">
      <c r="A5919" s="573"/>
      <c r="B5919" s="62"/>
      <c r="C5919" s="62"/>
      <c r="D5919" s="62"/>
      <c r="J5919" s="62"/>
      <c r="R5919" s="573"/>
    </row>
    <row r="5920" spans="1:18" s="51" customFormat="1" ht="12.75" hidden="1" customHeight="1">
      <c r="A5920" s="573"/>
      <c r="B5920" s="62"/>
      <c r="C5920" s="62"/>
      <c r="D5920" s="62"/>
      <c r="J5920" s="62"/>
      <c r="R5920" s="573"/>
    </row>
    <row r="5921" spans="1:18" s="51" customFormat="1" ht="12.75" hidden="1" customHeight="1">
      <c r="A5921" s="573"/>
      <c r="B5921" s="62"/>
      <c r="C5921" s="62"/>
      <c r="D5921" s="62"/>
      <c r="J5921" s="62"/>
      <c r="R5921" s="573"/>
    </row>
    <row r="5922" spans="1:18" s="51" customFormat="1" ht="12.75" hidden="1" customHeight="1">
      <c r="A5922" s="573"/>
      <c r="B5922" s="62"/>
      <c r="C5922" s="62"/>
      <c r="D5922" s="62"/>
      <c r="J5922" s="62"/>
      <c r="R5922" s="573"/>
    </row>
    <row r="5923" spans="1:18" s="51" customFormat="1" ht="12.75" hidden="1" customHeight="1">
      <c r="A5923" s="573"/>
      <c r="B5923" s="62"/>
      <c r="C5923" s="62"/>
      <c r="D5923" s="62"/>
      <c r="J5923" s="62"/>
      <c r="R5923" s="573"/>
    </row>
    <row r="5924" spans="1:18" s="51" customFormat="1" ht="12.75" hidden="1" customHeight="1">
      <c r="A5924" s="573"/>
      <c r="B5924" s="62"/>
      <c r="C5924" s="62"/>
      <c r="D5924" s="62"/>
      <c r="J5924" s="62"/>
      <c r="R5924" s="573"/>
    </row>
    <row r="5925" spans="1:18" s="51" customFormat="1" ht="12.75" hidden="1" customHeight="1">
      <c r="A5925" s="573"/>
      <c r="B5925" s="62"/>
      <c r="C5925" s="62"/>
      <c r="D5925" s="62"/>
      <c r="J5925" s="62"/>
      <c r="R5925" s="573"/>
    </row>
    <row r="5926" spans="1:18" s="51" customFormat="1" ht="12.75" hidden="1" customHeight="1">
      <c r="A5926" s="573"/>
      <c r="B5926" s="62"/>
      <c r="C5926" s="62"/>
      <c r="D5926" s="62"/>
      <c r="J5926" s="62"/>
      <c r="R5926" s="573"/>
    </row>
    <row r="5927" spans="1:18" s="51" customFormat="1" ht="12.75" hidden="1" customHeight="1">
      <c r="A5927" s="573"/>
      <c r="B5927" s="62"/>
      <c r="C5927" s="62"/>
      <c r="D5927" s="62"/>
      <c r="J5927" s="62"/>
      <c r="R5927" s="573"/>
    </row>
    <row r="5928" spans="1:18" s="51" customFormat="1" ht="12.75" hidden="1" customHeight="1">
      <c r="A5928" s="573"/>
      <c r="B5928" s="62"/>
      <c r="C5928" s="62"/>
      <c r="D5928" s="62"/>
      <c r="J5928" s="62"/>
      <c r="R5928" s="573"/>
    </row>
    <row r="5929" spans="1:18" s="51" customFormat="1" ht="12.75" hidden="1" customHeight="1">
      <c r="A5929" s="573"/>
      <c r="B5929" s="62"/>
      <c r="C5929" s="62"/>
      <c r="D5929" s="62"/>
      <c r="J5929" s="62"/>
      <c r="R5929" s="573"/>
    </row>
    <row r="5930" spans="1:18" s="51" customFormat="1" ht="12.75" hidden="1" customHeight="1">
      <c r="A5930" s="573"/>
      <c r="B5930" s="62"/>
      <c r="C5930" s="62"/>
      <c r="D5930" s="62"/>
      <c r="J5930" s="62"/>
      <c r="R5930" s="573"/>
    </row>
    <row r="5931" spans="1:18" s="51" customFormat="1" ht="12.75" hidden="1" customHeight="1">
      <c r="A5931" s="573"/>
      <c r="B5931" s="62"/>
      <c r="C5931" s="62"/>
      <c r="D5931" s="62"/>
      <c r="J5931" s="62"/>
      <c r="R5931" s="573"/>
    </row>
    <row r="5932" spans="1:18" s="51" customFormat="1" ht="12.75" hidden="1" customHeight="1">
      <c r="A5932" s="573"/>
      <c r="B5932" s="62"/>
      <c r="C5932" s="62"/>
      <c r="D5932" s="62"/>
      <c r="J5932" s="62"/>
      <c r="R5932" s="573"/>
    </row>
    <row r="5933" spans="1:18" s="51" customFormat="1" ht="12.75" hidden="1" customHeight="1">
      <c r="A5933" s="573"/>
      <c r="B5933" s="62"/>
      <c r="C5933" s="62"/>
      <c r="D5933" s="62"/>
      <c r="J5933" s="62"/>
      <c r="R5933" s="573"/>
    </row>
    <row r="5934" spans="1:18" s="51" customFormat="1" ht="12.75" hidden="1" customHeight="1">
      <c r="A5934" s="573"/>
      <c r="B5934" s="62"/>
      <c r="C5934" s="62"/>
      <c r="D5934" s="62"/>
      <c r="J5934" s="62"/>
      <c r="R5934" s="573"/>
    </row>
    <row r="5935" spans="1:18" s="51" customFormat="1" ht="12.75" hidden="1" customHeight="1">
      <c r="A5935" s="573"/>
      <c r="B5935" s="62"/>
      <c r="C5935" s="62"/>
      <c r="D5935" s="62"/>
      <c r="J5935" s="62"/>
      <c r="R5935" s="573"/>
    </row>
    <row r="5936" spans="1:18" s="51" customFormat="1" ht="12.75" hidden="1" customHeight="1">
      <c r="A5936" s="573"/>
      <c r="B5936" s="62"/>
      <c r="C5936" s="62"/>
      <c r="D5936" s="62"/>
      <c r="J5936" s="62"/>
      <c r="R5936" s="573"/>
    </row>
    <row r="5937" spans="1:18" s="51" customFormat="1" ht="12.75" hidden="1" customHeight="1">
      <c r="A5937" s="573"/>
      <c r="B5937" s="62"/>
      <c r="C5937" s="62"/>
      <c r="D5937" s="62"/>
      <c r="J5937" s="62"/>
      <c r="R5937" s="573"/>
    </row>
    <row r="5938" spans="1:18" s="51" customFormat="1" ht="12.75" hidden="1" customHeight="1">
      <c r="A5938" s="573"/>
      <c r="B5938" s="62"/>
      <c r="C5938" s="62"/>
      <c r="D5938" s="62"/>
      <c r="J5938" s="62"/>
      <c r="R5938" s="573"/>
    </row>
    <row r="5939" spans="1:18" s="51" customFormat="1" ht="12.75" hidden="1" customHeight="1">
      <c r="A5939" s="573"/>
      <c r="B5939" s="62"/>
      <c r="C5939" s="62"/>
      <c r="D5939" s="62"/>
      <c r="J5939" s="62"/>
      <c r="R5939" s="573"/>
    </row>
    <row r="5940" spans="1:18" s="51" customFormat="1" ht="12.75" hidden="1" customHeight="1">
      <c r="A5940" s="573"/>
      <c r="B5940" s="62"/>
      <c r="C5940" s="62"/>
      <c r="D5940" s="62"/>
      <c r="J5940" s="62"/>
      <c r="R5940" s="573"/>
    </row>
    <row r="5941" spans="1:18" s="51" customFormat="1" ht="12.75" hidden="1" customHeight="1">
      <c r="A5941" s="573"/>
      <c r="B5941" s="62"/>
      <c r="C5941" s="62"/>
      <c r="D5941" s="62"/>
      <c r="J5941" s="62"/>
      <c r="R5941" s="573"/>
    </row>
    <row r="5942" spans="1:18" s="51" customFormat="1" ht="12.75" hidden="1" customHeight="1">
      <c r="A5942" s="573"/>
      <c r="B5942" s="62"/>
      <c r="C5942" s="62"/>
      <c r="D5942" s="62"/>
      <c r="J5942" s="62"/>
      <c r="R5942" s="573"/>
    </row>
    <row r="5943" spans="1:18" s="51" customFormat="1" ht="12.75" hidden="1" customHeight="1">
      <c r="A5943" s="573"/>
      <c r="B5943" s="62"/>
      <c r="C5943" s="62"/>
      <c r="D5943" s="62"/>
      <c r="J5943" s="62"/>
      <c r="R5943" s="573"/>
    </row>
    <row r="5944" spans="1:18" s="51" customFormat="1" ht="12.75" hidden="1" customHeight="1">
      <c r="A5944" s="573"/>
      <c r="B5944" s="62"/>
      <c r="C5944" s="62"/>
      <c r="D5944" s="62"/>
      <c r="J5944" s="62"/>
      <c r="R5944" s="573"/>
    </row>
    <row r="5945" spans="1:18" s="51" customFormat="1" ht="12.75" hidden="1" customHeight="1">
      <c r="A5945" s="573"/>
      <c r="B5945" s="62"/>
      <c r="C5945" s="62"/>
      <c r="D5945" s="62"/>
      <c r="J5945" s="62"/>
      <c r="R5945" s="573"/>
    </row>
    <row r="5946" spans="1:18" s="51" customFormat="1" ht="12.75" hidden="1" customHeight="1">
      <c r="A5946" s="573"/>
      <c r="B5946" s="62"/>
      <c r="C5946" s="62"/>
      <c r="D5946" s="62"/>
      <c r="J5946" s="62"/>
      <c r="R5946" s="573"/>
    </row>
    <row r="5947" spans="1:18" s="51" customFormat="1" ht="12.75" hidden="1" customHeight="1">
      <c r="A5947" s="573"/>
      <c r="B5947" s="62"/>
      <c r="C5947" s="62"/>
      <c r="D5947" s="62"/>
      <c r="J5947" s="62"/>
      <c r="R5947" s="573"/>
    </row>
    <row r="5948" spans="1:18" s="51" customFormat="1" ht="12.75" hidden="1" customHeight="1">
      <c r="A5948" s="573"/>
      <c r="B5948" s="62"/>
      <c r="C5948" s="62"/>
      <c r="D5948" s="62"/>
      <c r="J5948" s="62"/>
      <c r="R5948" s="573"/>
    </row>
    <row r="5949" spans="1:18" s="51" customFormat="1" ht="12.75" hidden="1" customHeight="1">
      <c r="A5949" s="573"/>
      <c r="B5949" s="62"/>
      <c r="C5949" s="62"/>
      <c r="D5949" s="62"/>
      <c r="J5949" s="62"/>
      <c r="R5949" s="573"/>
    </row>
    <row r="5950" spans="1:18" s="51" customFormat="1" ht="12.75" hidden="1" customHeight="1">
      <c r="A5950" s="573"/>
      <c r="B5950" s="62"/>
      <c r="C5950" s="62"/>
      <c r="D5950" s="62"/>
      <c r="J5950" s="62"/>
      <c r="R5950" s="573"/>
    </row>
    <row r="5951" spans="1:18" s="51" customFormat="1" ht="12.75" hidden="1" customHeight="1">
      <c r="A5951" s="573"/>
      <c r="B5951" s="62"/>
      <c r="C5951" s="62"/>
      <c r="D5951" s="62"/>
      <c r="J5951" s="62"/>
      <c r="R5951" s="573"/>
    </row>
    <row r="5952" spans="1:18" s="51" customFormat="1" ht="12.75" hidden="1" customHeight="1">
      <c r="A5952" s="573"/>
      <c r="B5952" s="62"/>
      <c r="C5952" s="62"/>
      <c r="D5952" s="62"/>
      <c r="J5952" s="62"/>
      <c r="R5952" s="573"/>
    </row>
    <row r="5953" spans="1:18" s="51" customFormat="1" ht="12.75" hidden="1" customHeight="1">
      <c r="A5953" s="573"/>
      <c r="B5953" s="62"/>
      <c r="C5953" s="62"/>
      <c r="D5953" s="62"/>
      <c r="J5953" s="62"/>
      <c r="R5953" s="573"/>
    </row>
    <row r="5954" spans="1:18" s="51" customFormat="1" ht="12.75" hidden="1" customHeight="1">
      <c r="A5954" s="573"/>
      <c r="B5954" s="62"/>
      <c r="C5954" s="62"/>
      <c r="D5954" s="62"/>
      <c r="J5954" s="62"/>
      <c r="R5954" s="573"/>
    </row>
    <row r="5955" spans="1:18" s="51" customFormat="1" ht="12.75" hidden="1" customHeight="1">
      <c r="A5955" s="573"/>
      <c r="B5955" s="62"/>
      <c r="C5955" s="62"/>
      <c r="D5955" s="62"/>
      <c r="J5955" s="62"/>
      <c r="R5955" s="573"/>
    </row>
    <row r="5956" spans="1:18" s="51" customFormat="1" ht="12.75" hidden="1" customHeight="1">
      <c r="A5956" s="573"/>
      <c r="B5956" s="62"/>
      <c r="C5956" s="62"/>
      <c r="D5956" s="62"/>
      <c r="J5956" s="62"/>
      <c r="R5956" s="573"/>
    </row>
    <row r="5957" spans="1:18" s="51" customFormat="1" ht="12.75" hidden="1" customHeight="1">
      <c r="A5957" s="573"/>
      <c r="B5957" s="62"/>
      <c r="C5957" s="62"/>
      <c r="D5957" s="62"/>
      <c r="J5957" s="62"/>
      <c r="R5957" s="573"/>
    </row>
    <row r="5958" spans="1:18" s="51" customFormat="1" ht="12.75" hidden="1" customHeight="1">
      <c r="A5958" s="573"/>
      <c r="B5958" s="62"/>
      <c r="C5958" s="62"/>
      <c r="D5958" s="62"/>
      <c r="J5958" s="62"/>
      <c r="R5958" s="573"/>
    </row>
    <row r="5959" spans="1:18" s="51" customFormat="1" ht="12.75" hidden="1" customHeight="1">
      <c r="A5959" s="573"/>
      <c r="B5959" s="62"/>
      <c r="C5959" s="62"/>
      <c r="D5959" s="62"/>
      <c r="J5959" s="62"/>
      <c r="R5959" s="573"/>
    </row>
    <row r="5960" spans="1:18" s="51" customFormat="1" ht="12.75" hidden="1" customHeight="1">
      <c r="A5960" s="573"/>
      <c r="B5960" s="62"/>
      <c r="C5960" s="62"/>
      <c r="D5960" s="62"/>
      <c r="J5960" s="62"/>
      <c r="R5960" s="573"/>
    </row>
    <row r="5961" spans="1:18" s="51" customFormat="1" ht="12.75" hidden="1" customHeight="1">
      <c r="A5961" s="573"/>
      <c r="B5961" s="62"/>
      <c r="C5961" s="62"/>
      <c r="D5961" s="62"/>
      <c r="J5961" s="62"/>
      <c r="R5961" s="573"/>
    </row>
    <row r="5962" spans="1:18" s="51" customFormat="1" ht="12.75" hidden="1" customHeight="1">
      <c r="A5962" s="573"/>
      <c r="B5962" s="62"/>
      <c r="C5962" s="62"/>
      <c r="D5962" s="62"/>
      <c r="J5962" s="62"/>
      <c r="R5962" s="573"/>
    </row>
    <row r="5963" spans="1:18" s="51" customFormat="1" ht="12.75" hidden="1" customHeight="1">
      <c r="A5963" s="573"/>
      <c r="B5963" s="62"/>
      <c r="C5963" s="62"/>
      <c r="D5963" s="62"/>
      <c r="J5963" s="62"/>
      <c r="R5963" s="573"/>
    </row>
    <row r="5964" spans="1:18" s="51" customFormat="1" ht="12.75" hidden="1" customHeight="1">
      <c r="A5964" s="573"/>
      <c r="B5964" s="62"/>
      <c r="C5964" s="62"/>
      <c r="D5964" s="62"/>
      <c r="J5964" s="62"/>
      <c r="R5964" s="573"/>
    </row>
    <row r="5965" spans="1:18" s="51" customFormat="1" ht="12.75" hidden="1" customHeight="1">
      <c r="A5965" s="573"/>
      <c r="B5965" s="62"/>
      <c r="C5965" s="62"/>
      <c r="D5965" s="62"/>
      <c r="J5965" s="62"/>
      <c r="R5965" s="573"/>
    </row>
    <row r="5966" spans="1:18" s="51" customFormat="1" ht="12.75" hidden="1" customHeight="1">
      <c r="A5966" s="573"/>
      <c r="B5966" s="62"/>
      <c r="C5966" s="62"/>
      <c r="D5966" s="62"/>
      <c r="J5966" s="62"/>
      <c r="R5966" s="573"/>
    </row>
    <row r="5967" spans="1:18" s="51" customFormat="1" ht="12.75" hidden="1" customHeight="1">
      <c r="A5967" s="573"/>
      <c r="B5967" s="62"/>
      <c r="C5967" s="62"/>
      <c r="D5967" s="62"/>
      <c r="J5967" s="62"/>
      <c r="R5967" s="573"/>
    </row>
    <row r="5968" spans="1:18" s="51" customFormat="1" ht="12.75" hidden="1" customHeight="1">
      <c r="A5968" s="573"/>
      <c r="B5968" s="62"/>
      <c r="C5968" s="62"/>
      <c r="D5968" s="62"/>
      <c r="J5968" s="62"/>
      <c r="R5968" s="573"/>
    </row>
    <row r="5969" spans="1:18" s="51" customFormat="1" ht="12.75" hidden="1" customHeight="1">
      <c r="A5969" s="573"/>
      <c r="B5969" s="62"/>
      <c r="C5969" s="62"/>
      <c r="D5969" s="62"/>
      <c r="J5969" s="62"/>
      <c r="R5969" s="573"/>
    </row>
    <row r="5970" spans="1:18" s="51" customFormat="1" ht="12.75" hidden="1" customHeight="1">
      <c r="A5970" s="573"/>
      <c r="B5970" s="62"/>
      <c r="C5970" s="62"/>
      <c r="D5970" s="62"/>
      <c r="J5970" s="62"/>
      <c r="R5970" s="573"/>
    </row>
    <row r="5971" spans="1:18" s="51" customFormat="1" ht="12.75" hidden="1" customHeight="1">
      <c r="A5971" s="573"/>
      <c r="B5971" s="62"/>
      <c r="C5971" s="62"/>
      <c r="D5971" s="62"/>
      <c r="J5971" s="62"/>
      <c r="R5971" s="573"/>
    </row>
    <row r="5972" spans="1:18" s="51" customFormat="1" ht="12.75" hidden="1" customHeight="1">
      <c r="A5972" s="573"/>
      <c r="B5972" s="62"/>
      <c r="C5972" s="62"/>
      <c r="D5972" s="62"/>
      <c r="J5972" s="62"/>
      <c r="R5972" s="573"/>
    </row>
    <row r="5973" spans="1:18" s="51" customFormat="1" ht="12.75" hidden="1" customHeight="1">
      <c r="A5973" s="573"/>
      <c r="B5973" s="62"/>
      <c r="C5973" s="62"/>
      <c r="D5973" s="62"/>
      <c r="J5973" s="62"/>
      <c r="R5973" s="573"/>
    </row>
    <row r="5974" spans="1:18" s="51" customFormat="1" ht="12.75" hidden="1" customHeight="1">
      <c r="A5974" s="573"/>
      <c r="B5974" s="62"/>
      <c r="C5974" s="62"/>
      <c r="D5974" s="62"/>
      <c r="J5974" s="62"/>
      <c r="R5974" s="573"/>
    </row>
    <row r="5975" spans="1:18" s="51" customFormat="1" ht="12.75" hidden="1" customHeight="1">
      <c r="A5975" s="573"/>
      <c r="B5975" s="62"/>
      <c r="C5975" s="62"/>
      <c r="D5975" s="62"/>
      <c r="J5975" s="62"/>
      <c r="R5975" s="573"/>
    </row>
    <row r="5976" spans="1:18" s="51" customFormat="1" ht="12.75" hidden="1" customHeight="1">
      <c r="A5976" s="573"/>
      <c r="B5976" s="62"/>
      <c r="C5976" s="62"/>
      <c r="D5976" s="62"/>
      <c r="J5976" s="62"/>
      <c r="R5976" s="573"/>
    </row>
    <row r="5977" spans="1:18" s="51" customFormat="1" ht="12.75" hidden="1" customHeight="1">
      <c r="A5977" s="573"/>
      <c r="B5977" s="62"/>
      <c r="C5977" s="62"/>
      <c r="D5977" s="62"/>
      <c r="J5977" s="62"/>
      <c r="R5977" s="573"/>
    </row>
    <row r="5978" spans="1:18" s="51" customFormat="1" ht="12.75" hidden="1" customHeight="1">
      <c r="A5978" s="573"/>
      <c r="B5978" s="62"/>
      <c r="C5978" s="62"/>
      <c r="D5978" s="62"/>
      <c r="J5978" s="62"/>
      <c r="R5978" s="573"/>
    </row>
    <row r="5979" spans="1:18" s="51" customFormat="1" ht="12.75" hidden="1" customHeight="1">
      <c r="A5979" s="573"/>
      <c r="B5979" s="62"/>
      <c r="C5979" s="62"/>
      <c r="D5979" s="62"/>
      <c r="J5979" s="62"/>
      <c r="R5979" s="573"/>
    </row>
    <row r="5980" spans="1:18" s="51" customFormat="1" ht="12.75" hidden="1" customHeight="1">
      <c r="A5980" s="573"/>
      <c r="B5980" s="62"/>
      <c r="C5980" s="62"/>
      <c r="D5980" s="62"/>
      <c r="J5980" s="62"/>
      <c r="R5980" s="573"/>
    </row>
    <row r="5981" spans="1:18" s="51" customFormat="1" ht="12.75" hidden="1" customHeight="1">
      <c r="A5981" s="573"/>
      <c r="B5981" s="62"/>
      <c r="C5981" s="62"/>
      <c r="D5981" s="62"/>
      <c r="J5981" s="62"/>
      <c r="R5981" s="573"/>
    </row>
    <row r="5982" spans="1:18" s="51" customFormat="1" ht="12.75" hidden="1" customHeight="1">
      <c r="A5982" s="573"/>
      <c r="B5982" s="62"/>
      <c r="C5982" s="62"/>
      <c r="D5982" s="62"/>
      <c r="J5982" s="62"/>
      <c r="R5982" s="573"/>
    </row>
    <row r="5983" spans="1:18" s="51" customFormat="1" ht="12.75" hidden="1" customHeight="1">
      <c r="A5983" s="573"/>
      <c r="B5983" s="62"/>
      <c r="C5983" s="62"/>
      <c r="D5983" s="62"/>
      <c r="J5983" s="62"/>
      <c r="R5983" s="573"/>
    </row>
    <row r="5984" spans="1:18" s="51" customFormat="1" ht="12.75" hidden="1" customHeight="1">
      <c r="A5984" s="573"/>
      <c r="B5984" s="62"/>
      <c r="C5984" s="62"/>
      <c r="D5984" s="62"/>
      <c r="J5984" s="62"/>
      <c r="R5984" s="573"/>
    </row>
    <row r="5985" spans="1:18" s="51" customFormat="1" ht="12.75" hidden="1" customHeight="1">
      <c r="A5985" s="573"/>
      <c r="B5985" s="62"/>
      <c r="C5985" s="62"/>
      <c r="D5985" s="62"/>
      <c r="J5985" s="62"/>
      <c r="R5985" s="573"/>
    </row>
    <row r="5986" spans="1:18" s="51" customFormat="1" ht="12.75" hidden="1" customHeight="1">
      <c r="A5986" s="573"/>
      <c r="B5986" s="62"/>
      <c r="C5986" s="62"/>
      <c r="D5986" s="62"/>
      <c r="J5986" s="62"/>
      <c r="R5986" s="573"/>
    </row>
    <row r="5987" spans="1:18" s="51" customFormat="1" ht="12.75" hidden="1" customHeight="1">
      <c r="A5987" s="573"/>
      <c r="B5987" s="62"/>
      <c r="C5987" s="62"/>
      <c r="D5987" s="62"/>
      <c r="J5987" s="62"/>
      <c r="R5987" s="573"/>
    </row>
    <row r="5988" spans="1:18" s="51" customFormat="1" ht="12.75" hidden="1" customHeight="1">
      <c r="A5988" s="573"/>
      <c r="B5988" s="62"/>
      <c r="C5988" s="62"/>
      <c r="D5988" s="62"/>
      <c r="J5988" s="62"/>
      <c r="R5988" s="573"/>
    </row>
    <row r="5989" spans="1:18" s="51" customFormat="1" ht="12.75" hidden="1" customHeight="1">
      <c r="A5989" s="573"/>
      <c r="B5989" s="62"/>
      <c r="C5989" s="62"/>
      <c r="D5989" s="62"/>
      <c r="J5989" s="62"/>
      <c r="R5989" s="573"/>
    </row>
    <row r="5990" spans="1:18" s="51" customFormat="1" ht="12.75" hidden="1" customHeight="1">
      <c r="A5990" s="573"/>
      <c r="B5990" s="62"/>
      <c r="C5990" s="62"/>
      <c r="D5990" s="62"/>
      <c r="J5990" s="62"/>
      <c r="R5990" s="573"/>
    </row>
    <row r="5991" spans="1:18" s="51" customFormat="1" ht="12.75" hidden="1" customHeight="1">
      <c r="A5991" s="573"/>
      <c r="B5991" s="62"/>
      <c r="C5991" s="62"/>
      <c r="D5991" s="62"/>
      <c r="J5991" s="62"/>
      <c r="R5991" s="573"/>
    </row>
    <row r="5992" spans="1:18" s="51" customFormat="1" ht="12.75" hidden="1" customHeight="1">
      <c r="A5992" s="573"/>
      <c r="B5992" s="62"/>
      <c r="C5992" s="62"/>
      <c r="D5992" s="62"/>
      <c r="J5992" s="62"/>
      <c r="R5992" s="573"/>
    </row>
    <row r="5993" spans="1:18" s="51" customFormat="1" ht="12.75" hidden="1" customHeight="1">
      <c r="A5993" s="573"/>
      <c r="B5993" s="62"/>
      <c r="C5993" s="62"/>
      <c r="D5993" s="62"/>
      <c r="J5993" s="62"/>
      <c r="R5993" s="573"/>
    </row>
    <row r="5994" spans="1:18" s="51" customFormat="1" ht="12.75" hidden="1" customHeight="1">
      <c r="A5994" s="573"/>
      <c r="B5994" s="62"/>
      <c r="C5994" s="62"/>
      <c r="D5994" s="62"/>
      <c r="J5994" s="62"/>
      <c r="R5994" s="573"/>
    </row>
    <row r="5995" spans="1:18" s="51" customFormat="1" ht="12.75" hidden="1" customHeight="1">
      <c r="A5995" s="573"/>
      <c r="B5995" s="62"/>
      <c r="C5995" s="62"/>
      <c r="D5995" s="62"/>
      <c r="J5995" s="62"/>
      <c r="R5995" s="573"/>
    </row>
    <row r="5996" spans="1:18" s="51" customFormat="1" ht="12.75" hidden="1" customHeight="1">
      <c r="A5996" s="573"/>
      <c r="B5996" s="62"/>
      <c r="C5996" s="62"/>
      <c r="D5996" s="62"/>
      <c r="J5996" s="62"/>
      <c r="R5996" s="573"/>
    </row>
    <row r="5997" spans="1:18" s="51" customFormat="1" ht="12.75" hidden="1" customHeight="1">
      <c r="A5997" s="573"/>
      <c r="B5997" s="62"/>
      <c r="C5997" s="62"/>
      <c r="D5997" s="62"/>
      <c r="J5997" s="62"/>
      <c r="R5997" s="573"/>
    </row>
    <row r="5998" spans="1:18" s="51" customFormat="1" ht="12.75" hidden="1" customHeight="1">
      <c r="A5998" s="573"/>
      <c r="B5998" s="62"/>
      <c r="C5998" s="62"/>
      <c r="D5998" s="62"/>
      <c r="J5998" s="62"/>
      <c r="R5998" s="573"/>
    </row>
    <row r="5999" spans="1:18" s="51" customFormat="1" ht="12.75" hidden="1" customHeight="1">
      <c r="A5999" s="573"/>
      <c r="B5999" s="62"/>
      <c r="C5999" s="62"/>
      <c r="D5999" s="62"/>
      <c r="J5999" s="62"/>
      <c r="R5999" s="573"/>
    </row>
    <row r="6000" spans="1:18" s="51" customFormat="1" ht="12.75" hidden="1" customHeight="1">
      <c r="A6000" s="573"/>
      <c r="B6000" s="62"/>
      <c r="C6000" s="62"/>
      <c r="D6000" s="62"/>
      <c r="J6000" s="62"/>
      <c r="R6000" s="573"/>
    </row>
    <row r="6001" spans="1:18" s="51" customFormat="1" ht="12.75" hidden="1" customHeight="1">
      <c r="A6001" s="573"/>
      <c r="B6001" s="62"/>
      <c r="C6001" s="62"/>
      <c r="D6001" s="62"/>
      <c r="J6001" s="62"/>
      <c r="R6001" s="573"/>
    </row>
    <row r="6002" spans="1:18" s="51" customFormat="1" ht="12.75" hidden="1" customHeight="1">
      <c r="A6002" s="573"/>
      <c r="B6002" s="62"/>
      <c r="C6002" s="62"/>
      <c r="D6002" s="62"/>
      <c r="J6002" s="62"/>
      <c r="R6002" s="573"/>
    </row>
    <row r="6003" spans="1:18" s="51" customFormat="1" ht="12.75" hidden="1" customHeight="1">
      <c r="A6003" s="573"/>
      <c r="B6003" s="62"/>
      <c r="C6003" s="62"/>
      <c r="D6003" s="62"/>
      <c r="J6003" s="62"/>
      <c r="R6003" s="573"/>
    </row>
    <row r="6004" spans="1:18" s="51" customFormat="1" ht="12.75" hidden="1" customHeight="1">
      <c r="A6004" s="573"/>
      <c r="B6004" s="62"/>
      <c r="C6004" s="62"/>
      <c r="D6004" s="62"/>
      <c r="J6004" s="62"/>
      <c r="R6004" s="573"/>
    </row>
    <row r="6005" spans="1:18" s="51" customFormat="1" ht="12.75" hidden="1" customHeight="1">
      <c r="A6005" s="573"/>
      <c r="B6005" s="62"/>
      <c r="C6005" s="62"/>
      <c r="D6005" s="62"/>
      <c r="J6005" s="62"/>
      <c r="R6005" s="573"/>
    </row>
    <row r="6006" spans="1:18" s="51" customFormat="1" ht="12.75" hidden="1" customHeight="1">
      <c r="A6006" s="573"/>
      <c r="B6006" s="62"/>
      <c r="C6006" s="62"/>
      <c r="D6006" s="62"/>
      <c r="J6006" s="62"/>
      <c r="R6006" s="573"/>
    </row>
    <row r="6007" spans="1:18" s="51" customFormat="1" ht="12.75" hidden="1" customHeight="1">
      <c r="A6007" s="573"/>
      <c r="B6007" s="62"/>
      <c r="C6007" s="62"/>
      <c r="D6007" s="62"/>
      <c r="J6007" s="62"/>
      <c r="R6007" s="573"/>
    </row>
    <row r="6008" spans="1:18" s="51" customFormat="1" ht="12.75" hidden="1" customHeight="1">
      <c r="A6008" s="573"/>
      <c r="B6008" s="62"/>
      <c r="C6008" s="62"/>
      <c r="D6008" s="62"/>
      <c r="J6008" s="62"/>
      <c r="R6008" s="573"/>
    </row>
    <row r="6009" spans="1:18" s="51" customFormat="1" ht="12.75" hidden="1" customHeight="1">
      <c r="A6009" s="573"/>
      <c r="B6009" s="62"/>
      <c r="C6009" s="62"/>
      <c r="D6009" s="62"/>
      <c r="J6009" s="62"/>
      <c r="R6009" s="573"/>
    </row>
    <row r="6010" spans="1:18" s="51" customFormat="1" ht="12.75" hidden="1" customHeight="1">
      <c r="A6010" s="573"/>
      <c r="B6010" s="62"/>
      <c r="C6010" s="62"/>
      <c r="D6010" s="62"/>
      <c r="J6010" s="62"/>
      <c r="R6010" s="573"/>
    </row>
    <row r="6011" spans="1:18" s="51" customFormat="1" ht="12.75" hidden="1" customHeight="1">
      <c r="A6011" s="573"/>
      <c r="B6011" s="62"/>
      <c r="C6011" s="62"/>
      <c r="D6011" s="62"/>
      <c r="J6011" s="62"/>
      <c r="R6011" s="573"/>
    </row>
    <row r="6012" spans="1:18" s="51" customFormat="1" ht="12.75" hidden="1" customHeight="1">
      <c r="A6012" s="573"/>
      <c r="B6012" s="62"/>
      <c r="C6012" s="62"/>
      <c r="D6012" s="62"/>
      <c r="J6012" s="62"/>
      <c r="R6012" s="573"/>
    </row>
    <row r="6013" spans="1:18" s="51" customFormat="1" ht="12.75" hidden="1" customHeight="1">
      <c r="A6013" s="573"/>
      <c r="B6013" s="62"/>
      <c r="C6013" s="62"/>
      <c r="D6013" s="62"/>
      <c r="J6013" s="62"/>
      <c r="R6013" s="573"/>
    </row>
    <row r="6014" spans="1:18" s="51" customFormat="1" ht="12.75" hidden="1" customHeight="1">
      <c r="A6014" s="573"/>
      <c r="B6014" s="62"/>
      <c r="C6014" s="62"/>
      <c r="D6014" s="62"/>
      <c r="J6014" s="62"/>
      <c r="R6014" s="573"/>
    </row>
    <row r="6015" spans="1:18" s="51" customFormat="1" ht="12.75" hidden="1" customHeight="1">
      <c r="A6015" s="573"/>
      <c r="B6015" s="62"/>
      <c r="C6015" s="62"/>
      <c r="D6015" s="62"/>
      <c r="J6015" s="62"/>
      <c r="R6015" s="573"/>
    </row>
    <row r="6016" spans="1:18" s="51" customFormat="1" ht="12.75" hidden="1" customHeight="1">
      <c r="A6016" s="573"/>
      <c r="B6016" s="62"/>
      <c r="C6016" s="62"/>
      <c r="D6016" s="62"/>
      <c r="J6016" s="62"/>
      <c r="R6016" s="573"/>
    </row>
    <row r="6017" spans="1:18" s="51" customFormat="1" ht="12.75" hidden="1" customHeight="1">
      <c r="A6017" s="573"/>
      <c r="B6017" s="62"/>
      <c r="C6017" s="62"/>
      <c r="D6017" s="62"/>
      <c r="J6017" s="62"/>
      <c r="R6017" s="573"/>
    </row>
    <row r="6018" spans="1:18" s="51" customFormat="1" ht="12.75" hidden="1" customHeight="1">
      <c r="A6018" s="573"/>
      <c r="B6018" s="62"/>
      <c r="C6018" s="62"/>
      <c r="D6018" s="62"/>
      <c r="J6018" s="62"/>
      <c r="R6018" s="573"/>
    </row>
    <row r="6019" spans="1:18" s="51" customFormat="1" ht="12.75" hidden="1" customHeight="1">
      <c r="A6019" s="573"/>
      <c r="B6019" s="62"/>
      <c r="C6019" s="62"/>
      <c r="D6019" s="62"/>
      <c r="J6019" s="62"/>
      <c r="R6019" s="573"/>
    </row>
    <row r="6020" spans="1:18" s="51" customFormat="1" ht="12.75" hidden="1" customHeight="1">
      <c r="A6020" s="573"/>
      <c r="B6020" s="62"/>
      <c r="C6020" s="62"/>
      <c r="D6020" s="62"/>
      <c r="J6020" s="62"/>
      <c r="R6020" s="573"/>
    </row>
    <row r="6021" spans="1:18" s="51" customFormat="1" ht="12.75" hidden="1" customHeight="1">
      <c r="A6021" s="573"/>
      <c r="B6021" s="62"/>
      <c r="C6021" s="62"/>
      <c r="D6021" s="62"/>
      <c r="J6021" s="62"/>
      <c r="R6021" s="573"/>
    </row>
    <row r="6022" spans="1:18" s="51" customFormat="1" ht="12.75" hidden="1" customHeight="1">
      <c r="A6022" s="573"/>
      <c r="B6022" s="62"/>
      <c r="C6022" s="62"/>
      <c r="D6022" s="62"/>
      <c r="J6022" s="62"/>
      <c r="R6022" s="573"/>
    </row>
    <row r="6023" spans="1:18" s="51" customFormat="1" ht="12.75" hidden="1" customHeight="1">
      <c r="A6023" s="573"/>
      <c r="B6023" s="62"/>
      <c r="C6023" s="62"/>
      <c r="D6023" s="62"/>
      <c r="J6023" s="62"/>
      <c r="R6023" s="573"/>
    </row>
    <row r="6024" spans="1:18" s="51" customFormat="1" ht="12.75" hidden="1" customHeight="1">
      <c r="A6024" s="573"/>
      <c r="B6024" s="62"/>
      <c r="C6024" s="62"/>
      <c r="D6024" s="62"/>
      <c r="J6024" s="62"/>
      <c r="R6024" s="573"/>
    </row>
    <row r="6025" spans="1:18" s="51" customFormat="1" ht="12.75" hidden="1" customHeight="1">
      <c r="A6025" s="573"/>
      <c r="B6025" s="62"/>
      <c r="C6025" s="62"/>
      <c r="D6025" s="62"/>
      <c r="J6025" s="62"/>
      <c r="R6025" s="573"/>
    </row>
    <row r="6026" spans="1:18" s="51" customFormat="1" ht="12.75" hidden="1" customHeight="1">
      <c r="A6026" s="573"/>
      <c r="B6026" s="62"/>
      <c r="C6026" s="62"/>
      <c r="D6026" s="62"/>
      <c r="J6026" s="62"/>
      <c r="R6026" s="573"/>
    </row>
    <row r="6027" spans="1:18" s="51" customFormat="1" ht="12.75" hidden="1" customHeight="1">
      <c r="A6027" s="573"/>
      <c r="B6027" s="62"/>
      <c r="C6027" s="62"/>
      <c r="D6027" s="62"/>
      <c r="J6027" s="62"/>
      <c r="R6027" s="573"/>
    </row>
    <row r="6028" spans="1:18" s="51" customFormat="1" ht="12.75" hidden="1" customHeight="1">
      <c r="A6028" s="573"/>
      <c r="B6028" s="62"/>
      <c r="C6028" s="62"/>
      <c r="D6028" s="62"/>
      <c r="J6028" s="62"/>
      <c r="R6028" s="573"/>
    </row>
    <row r="6029" spans="1:18" s="51" customFormat="1" ht="12.75" hidden="1" customHeight="1">
      <c r="A6029" s="573"/>
      <c r="B6029" s="62"/>
      <c r="C6029" s="62"/>
      <c r="D6029" s="62"/>
      <c r="J6029" s="62"/>
      <c r="R6029" s="573"/>
    </row>
    <row r="6030" spans="1:18" s="51" customFormat="1" ht="12.75" hidden="1" customHeight="1">
      <c r="A6030" s="573"/>
      <c r="B6030" s="62"/>
      <c r="C6030" s="62"/>
      <c r="D6030" s="62"/>
      <c r="J6030" s="62"/>
      <c r="R6030" s="573"/>
    </row>
    <row r="6031" spans="1:18" s="51" customFormat="1" ht="12.75" hidden="1" customHeight="1">
      <c r="A6031" s="573"/>
      <c r="B6031" s="62"/>
      <c r="C6031" s="62"/>
      <c r="D6031" s="62"/>
      <c r="J6031" s="62"/>
      <c r="R6031" s="573"/>
    </row>
    <row r="6032" spans="1:18" s="51" customFormat="1" ht="12.75" hidden="1" customHeight="1">
      <c r="A6032" s="573"/>
      <c r="B6032" s="62"/>
      <c r="C6032" s="62"/>
      <c r="D6032" s="62"/>
      <c r="J6032" s="62"/>
      <c r="R6032" s="573"/>
    </row>
    <row r="6033" spans="1:18" s="51" customFormat="1" ht="12.75" hidden="1" customHeight="1">
      <c r="A6033" s="573"/>
      <c r="B6033" s="62"/>
      <c r="C6033" s="62"/>
      <c r="D6033" s="62"/>
      <c r="J6033" s="62"/>
      <c r="R6033" s="573"/>
    </row>
    <row r="6034" spans="1:18" s="51" customFormat="1" ht="12.75" hidden="1" customHeight="1">
      <c r="A6034" s="573"/>
      <c r="B6034" s="62"/>
      <c r="C6034" s="62"/>
      <c r="D6034" s="62"/>
      <c r="J6034" s="62"/>
      <c r="R6034" s="573"/>
    </row>
    <row r="6035" spans="1:18" s="51" customFormat="1" ht="12.75" hidden="1" customHeight="1">
      <c r="A6035" s="573"/>
      <c r="B6035" s="62"/>
      <c r="C6035" s="62"/>
      <c r="D6035" s="62"/>
      <c r="J6035" s="62"/>
      <c r="R6035" s="573"/>
    </row>
    <row r="6036" spans="1:18" s="51" customFormat="1" ht="12.75" hidden="1" customHeight="1">
      <c r="A6036" s="573"/>
      <c r="B6036" s="62"/>
      <c r="C6036" s="62"/>
      <c r="D6036" s="62"/>
      <c r="J6036" s="62"/>
      <c r="R6036" s="573"/>
    </row>
    <row r="6037" spans="1:18" s="51" customFormat="1" ht="12.75" hidden="1" customHeight="1">
      <c r="A6037" s="573"/>
      <c r="B6037" s="62"/>
      <c r="C6037" s="62"/>
      <c r="D6037" s="62"/>
      <c r="J6037" s="62"/>
      <c r="R6037" s="573"/>
    </row>
    <row r="6038" spans="1:18" s="51" customFormat="1" ht="12.75" hidden="1" customHeight="1">
      <c r="A6038" s="573"/>
      <c r="B6038" s="62"/>
      <c r="C6038" s="62"/>
      <c r="D6038" s="62"/>
      <c r="J6038" s="62"/>
      <c r="R6038" s="573"/>
    </row>
    <row r="6039" spans="1:18" s="51" customFormat="1" ht="12.75" hidden="1" customHeight="1">
      <c r="A6039" s="573"/>
      <c r="B6039" s="62"/>
      <c r="C6039" s="62"/>
      <c r="D6039" s="62"/>
      <c r="J6039" s="62"/>
      <c r="R6039" s="573"/>
    </row>
    <row r="6040" spans="1:18" s="51" customFormat="1" ht="12.75" hidden="1" customHeight="1">
      <c r="A6040" s="573"/>
      <c r="B6040" s="62"/>
      <c r="C6040" s="62"/>
      <c r="D6040" s="62"/>
      <c r="J6040" s="62"/>
      <c r="R6040" s="573"/>
    </row>
    <row r="6041" spans="1:18" s="51" customFormat="1" ht="12.75" hidden="1" customHeight="1">
      <c r="A6041" s="573"/>
      <c r="B6041" s="62"/>
      <c r="C6041" s="62"/>
      <c r="D6041" s="62"/>
      <c r="J6041" s="62"/>
      <c r="R6041" s="573"/>
    </row>
    <row r="6042" spans="1:18" s="51" customFormat="1" ht="12.75" hidden="1" customHeight="1">
      <c r="A6042" s="573"/>
      <c r="B6042" s="62"/>
      <c r="C6042" s="62"/>
      <c r="D6042" s="62"/>
      <c r="J6042" s="62"/>
      <c r="R6042" s="573"/>
    </row>
    <row r="6043" spans="1:18" s="51" customFormat="1" ht="12.75" hidden="1" customHeight="1">
      <c r="A6043" s="573"/>
      <c r="B6043" s="62"/>
      <c r="C6043" s="62"/>
      <c r="D6043" s="62"/>
      <c r="J6043" s="62"/>
      <c r="R6043" s="573"/>
    </row>
    <row r="6044" spans="1:18" s="51" customFormat="1" ht="12.75" hidden="1" customHeight="1">
      <c r="A6044" s="573"/>
      <c r="B6044" s="62"/>
      <c r="C6044" s="62"/>
      <c r="D6044" s="62"/>
      <c r="J6044" s="62"/>
      <c r="R6044" s="573"/>
    </row>
    <row r="6045" spans="1:18" s="51" customFormat="1" ht="12.75" hidden="1" customHeight="1">
      <c r="A6045" s="573"/>
      <c r="B6045" s="62"/>
      <c r="C6045" s="62"/>
      <c r="D6045" s="62"/>
      <c r="J6045" s="62"/>
      <c r="R6045" s="573"/>
    </row>
    <row r="6046" spans="1:18" s="51" customFormat="1" ht="12.75" hidden="1" customHeight="1">
      <c r="A6046" s="573"/>
      <c r="B6046" s="62"/>
      <c r="C6046" s="62"/>
      <c r="D6046" s="62"/>
      <c r="J6046" s="62"/>
      <c r="R6046" s="573"/>
    </row>
    <row r="6047" spans="1:18" s="51" customFormat="1" ht="12.75" hidden="1" customHeight="1">
      <c r="A6047" s="573"/>
      <c r="B6047" s="62"/>
      <c r="C6047" s="62"/>
      <c r="D6047" s="62"/>
      <c r="J6047" s="62"/>
      <c r="R6047" s="573"/>
    </row>
    <row r="6048" spans="1:18" s="51" customFormat="1" ht="12.75" hidden="1" customHeight="1">
      <c r="A6048" s="573"/>
      <c r="B6048" s="62"/>
      <c r="C6048" s="62"/>
      <c r="D6048" s="62"/>
      <c r="J6048" s="62"/>
      <c r="R6048" s="573"/>
    </row>
    <row r="6049" spans="1:18" s="51" customFormat="1" ht="12.75" hidden="1" customHeight="1">
      <c r="A6049" s="573"/>
      <c r="B6049" s="62"/>
      <c r="C6049" s="62"/>
      <c r="D6049" s="62"/>
      <c r="J6049" s="62"/>
      <c r="R6049" s="573"/>
    </row>
    <row r="6050" spans="1:18" s="51" customFormat="1" ht="12.75" hidden="1" customHeight="1">
      <c r="A6050" s="573"/>
      <c r="B6050" s="62"/>
      <c r="C6050" s="62"/>
      <c r="D6050" s="62"/>
      <c r="J6050" s="62"/>
      <c r="R6050" s="573"/>
    </row>
    <row r="6051" spans="1:18" s="51" customFormat="1" ht="12.75" hidden="1" customHeight="1">
      <c r="A6051" s="573"/>
      <c r="B6051" s="62"/>
      <c r="C6051" s="62"/>
      <c r="D6051" s="62"/>
      <c r="J6051" s="62"/>
      <c r="R6051" s="573"/>
    </row>
    <row r="6052" spans="1:18" s="51" customFormat="1" ht="12.75" hidden="1" customHeight="1">
      <c r="A6052" s="573"/>
      <c r="B6052" s="62"/>
      <c r="C6052" s="62"/>
      <c r="D6052" s="62"/>
      <c r="J6052" s="62"/>
      <c r="R6052" s="573"/>
    </row>
    <row r="6053" spans="1:18" s="51" customFormat="1" ht="12.75" hidden="1" customHeight="1">
      <c r="A6053" s="573"/>
      <c r="B6053" s="62"/>
      <c r="C6053" s="62"/>
      <c r="D6053" s="62"/>
      <c r="J6053" s="62"/>
      <c r="R6053" s="573"/>
    </row>
    <row r="6054" spans="1:18" s="51" customFormat="1" ht="12.75" hidden="1" customHeight="1">
      <c r="A6054" s="573"/>
      <c r="B6054" s="62"/>
      <c r="C6054" s="62"/>
      <c r="D6054" s="62"/>
      <c r="J6054" s="62"/>
      <c r="R6054" s="573"/>
    </row>
    <row r="6055" spans="1:18" s="51" customFormat="1" ht="12.75" hidden="1" customHeight="1">
      <c r="A6055" s="573"/>
      <c r="B6055" s="62"/>
      <c r="C6055" s="62"/>
      <c r="D6055" s="62"/>
      <c r="J6055" s="62"/>
      <c r="R6055" s="573"/>
    </row>
    <row r="6056" spans="1:18" s="51" customFormat="1" ht="12.75" hidden="1" customHeight="1">
      <c r="A6056" s="573"/>
      <c r="B6056" s="62"/>
      <c r="C6056" s="62"/>
      <c r="D6056" s="62"/>
      <c r="J6056" s="62"/>
      <c r="R6056" s="573"/>
    </row>
    <row r="6057" spans="1:18" s="51" customFormat="1" ht="12.75" hidden="1" customHeight="1">
      <c r="A6057" s="573"/>
      <c r="B6057" s="62"/>
      <c r="C6057" s="62"/>
      <c r="D6057" s="62"/>
      <c r="J6057" s="62"/>
      <c r="R6057" s="573"/>
    </row>
    <row r="6058" spans="1:18" s="51" customFormat="1" ht="12.75" hidden="1" customHeight="1">
      <c r="A6058" s="573"/>
      <c r="B6058" s="62"/>
      <c r="C6058" s="62"/>
      <c r="D6058" s="62"/>
      <c r="J6058" s="62"/>
      <c r="R6058" s="573"/>
    </row>
    <row r="6059" spans="1:18" s="51" customFormat="1" ht="12.75" hidden="1" customHeight="1">
      <c r="A6059" s="573"/>
      <c r="B6059" s="62"/>
      <c r="C6059" s="62"/>
      <c r="D6059" s="62"/>
      <c r="J6059" s="62"/>
      <c r="R6059" s="573"/>
    </row>
    <row r="6060" spans="1:18" s="51" customFormat="1" ht="12.75" hidden="1" customHeight="1">
      <c r="A6060" s="573"/>
      <c r="B6060" s="62"/>
      <c r="C6060" s="62"/>
      <c r="D6060" s="62"/>
      <c r="J6060" s="62"/>
      <c r="R6060" s="573"/>
    </row>
    <row r="6061" spans="1:18" s="51" customFormat="1" ht="12.75" hidden="1" customHeight="1">
      <c r="A6061" s="573"/>
      <c r="B6061" s="62"/>
      <c r="C6061" s="62"/>
      <c r="D6061" s="62"/>
      <c r="J6061" s="62"/>
      <c r="R6061" s="573"/>
    </row>
    <row r="6062" spans="1:18" s="51" customFormat="1" ht="12.75" hidden="1" customHeight="1">
      <c r="A6062" s="573"/>
      <c r="B6062" s="62"/>
      <c r="C6062" s="62"/>
      <c r="D6062" s="62"/>
      <c r="J6062" s="62"/>
      <c r="R6062" s="573"/>
    </row>
    <row r="6063" spans="1:18" s="51" customFormat="1" ht="12.75" hidden="1" customHeight="1">
      <c r="A6063" s="573"/>
      <c r="B6063" s="62"/>
      <c r="C6063" s="62"/>
      <c r="D6063" s="62"/>
      <c r="J6063" s="62"/>
      <c r="R6063" s="573"/>
    </row>
    <row r="6064" spans="1:18" s="51" customFormat="1" ht="12.75" hidden="1" customHeight="1">
      <c r="A6064" s="573"/>
      <c r="B6064" s="62"/>
      <c r="C6064" s="62"/>
      <c r="D6064" s="62"/>
      <c r="J6064" s="62"/>
      <c r="R6064" s="573"/>
    </row>
    <row r="6065" spans="1:18" s="51" customFormat="1" ht="12.75" hidden="1" customHeight="1">
      <c r="A6065" s="573"/>
      <c r="B6065" s="62"/>
      <c r="C6065" s="62"/>
      <c r="D6065" s="62"/>
      <c r="J6065" s="62"/>
      <c r="R6065" s="573"/>
    </row>
    <row r="6066" spans="1:18" s="51" customFormat="1" ht="12.75" hidden="1" customHeight="1">
      <c r="A6066" s="573"/>
      <c r="B6066" s="62"/>
      <c r="C6066" s="62"/>
      <c r="D6066" s="62"/>
      <c r="J6066" s="62"/>
      <c r="R6066" s="573"/>
    </row>
    <row r="6067" spans="1:18" s="51" customFormat="1" ht="12.75" hidden="1" customHeight="1">
      <c r="A6067" s="573"/>
      <c r="B6067" s="62"/>
      <c r="C6067" s="62"/>
      <c r="D6067" s="62"/>
      <c r="J6067" s="62"/>
      <c r="R6067" s="573"/>
    </row>
    <row r="6068" spans="1:18" s="51" customFormat="1" ht="12.75" hidden="1" customHeight="1">
      <c r="A6068" s="573"/>
      <c r="B6068" s="62"/>
      <c r="C6068" s="62"/>
      <c r="D6068" s="62"/>
      <c r="J6068" s="62"/>
      <c r="R6068" s="573"/>
    </row>
    <row r="6069" spans="1:18" s="51" customFormat="1" ht="12.75" hidden="1" customHeight="1">
      <c r="A6069" s="573"/>
      <c r="B6069" s="62"/>
      <c r="C6069" s="62"/>
      <c r="D6069" s="62"/>
      <c r="J6069" s="62"/>
      <c r="R6069" s="573"/>
    </row>
    <row r="6070" spans="1:18" s="51" customFormat="1" ht="12.75" hidden="1" customHeight="1">
      <c r="A6070" s="573"/>
      <c r="B6070" s="62"/>
      <c r="C6070" s="62"/>
      <c r="D6070" s="62"/>
      <c r="J6070" s="62"/>
      <c r="R6070" s="573"/>
    </row>
    <row r="6071" spans="1:18" s="51" customFormat="1" ht="12.75" hidden="1" customHeight="1">
      <c r="A6071" s="573"/>
      <c r="B6071" s="62"/>
      <c r="C6071" s="62"/>
      <c r="D6071" s="62"/>
      <c r="J6071" s="62"/>
      <c r="R6071" s="573"/>
    </row>
    <row r="6072" spans="1:18" s="51" customFormat="1" ht="12.75" hidden="1" customHeight="1">
      <c r="A6072" s="573"/>
      <c r="B6072" s="62"/>
      <c r="C6072" s="62"/>
      <c r="D6072" s="62"/>
      <c r="J6072" s="62"/>
      <c r="R6072" s="573"/>
    </row>
    <row r="6073" spans="1:18" s="51" customFormat="1" ht="12.75" hidden="1" customHeight="1">
      <c r="A6073" s="573"/>
      <c r="B6073" s="62"/>
      <c r="C6073" s="62"/>
      <c r="D6073" s="62"/>
      <c r="J6073" s="62"/>
      <c r="R6073" s="573"/>
    </row>
    <row r="6074" spans="1:18" s="51" customFormat="1" ht="12.75" hidden="1" customHeight="1">
      <c r="A6074" s="573"/>
      <c r="B6074" s="62"/>
      <c r="C6074" s="62"/>
      <c r="D6074" s="62"/>
      <c r="J6074" s="62"/>
      <c r="R6074" s="573"/>
    </row>
    <row r="6075" spans="1:18" s="51" customFormat="1" ht="12.75" hidden="1" customHeight="1">
      <c r="A6075" s="573"/>
      <c r="B6075" s="62"/>
      <c r="C6075" s="62"/>
      <c r="D6075" s="62"/>
      <c r="J6075" s="62"/>
      <c r="R6075" s="573"/>
    </row>
    <row r="6076" spans="1:18" s="51" customFormat="1" ht="12.75" hidden="1" customHeight="1">
      <c r="A6076" s="573"/>
      <c r="B6076" s="62"/>
      <c r="C6076" s="62"/>
      <c r="D6076" s="62"/>
      <c r="J6076" s="62"/>
      <c r="R6076" s="573"/>
    </row>
    <row r="6077" spans="1:18" s="51" customFormat="1" ht="12.75" hidden="1" customHeight="1">
      <c r="A6077" s="573"/>
      <c r="B6077" s="62"/>
      <c r="C6077" s="62"/>
      <c r="D6077" s="62"/>
      <c r="J6077" s="62"/>
      <c r="R6077" s="573"/>
    </row>
    <row r="6078" spans="1:18" s="51" customFormat="1" ht="12.75" hidden="1" customHeight="1">
      <c r="A6078" s="573"/>
      <c r="B6078" s="62"/>
      <c r="C6078" s="62"/>
      <c r="D6078" s="62"/>
      <c r="J6078" s="62"/>
      <c r="R6078" s="573"/>
    </row>
    <row r="6079" spans="1:18" s="51" customFormat="1" ht="12.75" hidden="1" customHeight="1">
      <c r="A6079" s="573"/>
      <c r="B6079" s="62"/>
      <c r="C6079" s="62"/>
      <c r="D6079" s="62"/>
      <c r="J6079" s="62"/>
      <c r="R6079" s="573"/>
    </row>
    <row r="6080" spans="1:18" s="51" customFormat="1" ht="12.75" hidden="1" customHeight="1">
      <c r="A6080" s="573"/>
      <c r="B6080" s="62"/>
      <c r="C6080" s="62"/>
      <c r="D6080" s="62"/>
      <c r="J6080" s="62"/>
      <c r="R6080" s="573"/>
    </row>
    <row r="6081" spans="1:18" s="51" customFormat="1" ht="12.75" hidden="1" customHeight="1">
      <c r="A6081" s="573"/>
      <c r="B6081" s="62"/>
      <c r="C6081" s="62"/>
      <c r="D6081" s="62"/>
      <c r="J6081" s="62"/>
      <c r="R6081" s="573"/>
    </row>
    <row r="6082" spans="1:18" s="51" customFormat="1" ht="12.75" hidden="1" customHeight="1">
      <c r="A6082" s="573"/>
      <c r="B6082" s="62"/>
      <c r="C6082" s="62"/>
      <c r="D6082" s="62"/>
      <c r="J6082" s="62"/>
      <c r="R6082" s="573"/>
    </row>
    <row r="6083" spans="1:18" s="51" customFormat="1" ht="12.75" hidden="1" customHeight="1">
      <c r="A6083" s="573"/>
      <c r="B6083" s="62"/>
      <c r="C6083" s="62"/>
      <c r="D6083" s="62"/>
      <c r="J6083" s="62"/>
      <c r="R6083" s="573"/>
    </row>
    <row r="6084" spans="1:18" s="51" customFormat="1" ht="12.75" hidden="1" customHeight="1">
      <c r="A6084" s="573"/>
      <c r="B6084" s="62"/>
      <c r="C6084" s="62"/>
      <c r="D6084" s="62"/>
      <c r="J6084" s="62"/>
      <c r="R6084" s="573"/>
    </row>
    <row r="6085" spans="1:18" s="51" customFormat="1" ht="12.75" hidden="1" customHeight="1">
      <c r="A6085" s="573"/>
      <c r="B6085" s="62"/>
      <c r="C6085" s="62"/>
      <c r="D6085" s="62"/>
      <c r="J6085" s="62"/>
      <c r="R6085" s="573"/>
    </row>
    <row r="6086" spans="1:18" s="51" customFormat="1" ht="12.75" hidden="1" customHeight="1">
      <c r="A6086" s="573"/>
      <c r="B6086" s="62"/>
      <c r="C6086" s="62"/>
      <c r="D6086" s="62"/>
      <c r="J6086" s="62"/>
      <c r="R6086" s="573"/>
    </row>
    <row r="6087" spans="1:18" s="51" customFormat="1" ht="12.75" hidden="1" customHeight="1">
      <c r="A6087" s="573"/>
      <c r="B6087" s="62"/>
      <c r="C6087" s="62"/>
      <c r="D6087" s="62"/>
      <c r="J6087" s="62"/>
      <c r="R6087" s="573"/>
    </row>
    <row r="6088" spans="1:18" s="51" customFormat="1" ht="12.75" hidden="1" customHeight="1">
      <c r="A6088" s="573"/>
      <c r="B6088" s="62"/>
      <c r="C6088" s="62"/>
      <c r="D6088" s="62"/>
      <c r="J6088" s="62"/>
      <c r="R6088" s="573"/>
    </row>
    <row r="6089" spans="1:18" s="51" customFormat="1" ht="12.75" hidden="1" customHeight="1">
      <c r="A6089" s="573"/>
      <c r="B6089" s="62"/>
      <c r="C6089" s="62"/>
      <c r="D6089" s="62"/>
      <c r="J6089" s="62"/>
      <c r="R6089" s="573"/>
    </row>
    <row r="6090" spans="1:18" s="51" customFormat="1" ht="12.75" hidden="1" customHeight="1">
      <c r="A6090" s="573"/>
      <c r="B6090" s="62"/>
      <c r="C6090" s="62"/>
      <c r="D6090" s="62"/>
      <c r="J6090" s="62"/>
      <c r="R6090" s="573"/>
    </row>
    <row r="6091" spans="1:18" s="51" customFormat="1" ht="12.75" hidden="1" customHeight="1">
      <c r="A6091" s="573"/>
      <c r="B6091" s="62"/>
      <c r="C6091" s="62"/>
      <c r="D6091" s="62"/>
      <c r="J6091" s="62"/>
      <c r="R6091" s="573"/>
    </row>
    <row r="6092" spans="1:18" s="51" customFormat="1" ht="12.75" hidden="1" customHeight="1">
      <c r="A6092" s="573"/>
      <c r="B6092" s="62"/>
      <c r="C6092" s="62"/>
      <c r="D6092" s="62"/>
      <c r="J6092" s="62"/>
      <c r="R6092" s="573"/>
    </row>
    <row r="6093" spans="1:18" s="51" customFormat="1" ht="12.75" hidden="1" customHeight="1">
      <c r="A6093" s="573"/>
      <c r="B6093" s="62"/>
      <c r="C6093" s="62"/>
      <c r="D6093" s="62"/>
      <c r="J6093" s="62"/>
      <c r="R6093" s="573"/>
    </row>
    <row r="6094" spans="1:18" s="51" customFormat="1" ht="12.75" hidden="1" customHeight="1">
      <c r="A6094" s="573"/>
      <c r="B6094" s="62"/>
      <c r="C6094" s="62"/>
      <c r="D6094" s="62"/>
      <c r="J6094" s="62"/>
      <c r="R6094" s="573"/>
    </row>
    <row r="6095" spans="1:18" s="51" customFormat="1" ht="12.75" hidden="1" customHeight="1">
      <c r="A6095" s="573"/>
      <c r="B6095" s="62"/>
      <c r="C6095" s="62"/>
      <c r="D6095" s="62"/>
      <c r="J6095" s="62"/>
      <c r="R6095" s="573"/>
    </row>
    <row r="6096" spans="1:18" s="51" customFormat="1" ht="12.75" hidden="1" customHeight="1">
      <c r="A6096" s="573"/>
      <c r="B6096" s="62"/>
      <c r="C6096" s="62"/>
      <c r="D6096" s="62"/>
      <c r="J6096" s="62"/>
      <c r="R6096" s="573"/>
    </row>
    <row r="6097" spans="1:18" s="51" customFormat="1" ht="12.75" hidden="1" customHeight="1">
      <c r="A6097" s="573"/>
      <c r="B6097" s="62"/>
      <c r="C6097" s="62"/>
      <c r="D6097" s="62"/>
      <c r="J6097" s="62"/>
      <c r="R6097" s="573"/>
    </row>
    <row r="6098" spans="1:18" s="51" customFormat="1" ht="12.75" hidden="1" customHeight="1">
      <c r="A6098" s="573"/>
      <c r="B6098" s="62"/>
      <c r="C6098" s="62"/>
      <c r="D6098" s="62"/>
      <c r="J6098" s="62"/>
      <c r="R6098" s="573"/>
    </row>
    <row r="6099" spans="1:18" s="51" customFormat="1" ht="12.75" hidden="1" customHeight="1">
      <c r="A6099" s="573"/>
      <c r="B6099" s="62"/>
      <c r="C6099" s="62"/>
      <c r="D6099" s="62"/>
      <c r="J6099" s="62"/>
      <c r="R6099" s="573"/>
    </row>
    <row r="6100" spans="1:18" s="51" customFormat="1" ht="12.75" hidden="1" customHeight="1">
      <c r="A6100" s="573"/>
      <c r="B6100" s="62"/>
      <c r="C6100" s="62"/>
      <c r="D6100" s="62"/>
      <c r="J6100" s="62"/>
      <c r="R6100" s="573"/>
    </row>
    <row r="6101" spans="1:18" s="51" customFormat="1" ht="12.75" hidden="1" customHeight="1">
      <c r="A6101" s="573"/>
      <c r="B6101" s="62"/>
      <c r="C6101" s="62"/>
      <c r="D6101" s="62"/>
      <c r="J6101" s="62"/>
      <c r="R6101" s="573"/>
    </row>
    <row r="6102" spans="1:18" s="51" customFormat="1" ht="12.75" hidden="1" customHeight="1">
      <c r="A6102" s="573"/>
      <c r="B6102" s="62"/>
      <c r="C6102" s="62"/>
      <c r="D6102" s="62"/>
      <c r="J6102" s="62"/>
      <c r="R6102" s="573"/>
    </row>
    <row r="6103" spans="1:18" s="51" customFormat="1" ht="12.75" hidden="1" customHeight="1">
      <c r="A6103" s="573"/>
      <c r="B6103" s="62"/>
      <c r="C6103" s="62"/>
      <c r="D6103" s="62"/>
      <c r="J6103" s="62"/>
      <c r="R6103" s="573"/>
    </row>
    <row r="6104" spans="1:18" s="51" customFormat="1" ht="12.75" hidden="1" customHeight="1">
      <c r="A6104" s="573"/>
      <c r="B6104" s="62"/>
      <c r="C6104" s="62"/>
      <c r="D6104" s="62"/>
      <c r="J6104" s="62"/>
      <c r="R6104" s="573"/>
    </row>
    <row r="6105" spans="1:18" s="51" customFormat="1" ht="12.75" hidden="1" customHeight="1">
      <c r="A6105" s="573"/>
      <c r="B6105" s="62"/>
      <c r="C6105" s="62"/>
      <c r="D6105" s="62"/>
      <c r="J6105" s="62"/>
      <c r="R6105" s="573"/>
    </row>
    <row r="6106" spans="1:18" s="51" customFormat="1" ht="12.75" hidden="1" customHeight="1">
      <c r="A6106" s="573"/>
      <c r="B6106" s="62"/>
      <c r="C6106" s="62"/>
      <c r="D6106" s="62"/>
      <c r="J6106" s="62"/>
      <c r="R6106" s="573"/>
    </row>
    <row r="6107" spans="1:18" s="51" customFormat="1" ht="12.75" hidden="1" customHeight="1">
      <c r="A6107" s="573"/>
      <c r="B6107" s="62"/>
      <c r="C6107" s="62"/>
      <c r="D6107" s="62"/>
      <c r="J6107" s="62"/>
      <c r="R6107" s="573"/>
    </row>
    <row r="6108" spans="1:18" s="51" customFormat="1" ht="12.75" hidden="1" customHeight="1">
      <c r="A6108" s="573"/>
      <c r="B6108" s="62"/>
      <c r="C6108" s="62"/>
      <c r="D6108" s="62"/>
      <c r="J6108" s="62"/>
      <c r="R6108" s="573"/>
    </row>
    <row r="6109" spans="1:18" s="51" customFormat="1" ht="12.75" hidden="1" customHeight="1">
      <c r="A6109" s="573"/>
      <c r="B6109" s="62"/>
      <c r="C6109" s="62"/>
      <c r="D6109" s="62"/>
      <c r="J6109" s="62"/>
      <c r="R6109" s="573"/>
    </row>
    <row r="6110" spans="1:18" s="51" customFormat="1" ht="12.75" hidden="1" customHeight="1">
      <c r="A6110" s="573"/>
      <c r="B6110" s="62"/>
      <c r="C6110" s="62"/>
      <c r="D6110" s="62"/>
      <c r="J6110" s="62"/>
      <c r="R6110" s="573"/>
    </row>
    <row r="6111" spans="1:18" s="51" customFormat="1" ht="12.75" hidden="1" customHeight="1">
      <c r="A6111" s="573"/>
      <c r="B6111" s="62"/>
      <c r="C6111" s="62"/>
      <c r="D6111" s="62"/>
      <c r="J6111" s="62"/>
      <c r="R6111" s="573"/>
    </row>
    <row r="6112" spans="1:18" s="51" customFormat="1" ht="12.75" hidden="1" customHeight="1">
      <c r="A6112" s="573"/>
      <c r="B6112" s="62"/>
      <c r="C6112" s="62"/>
      <c r="D6112" s="62"/>
      <c r="J6112" s="62"/>
      <c r="R6112" s="573"/>
    </row>
    <row r="6113" spans="1:18" s="51" customFormat="1" ht="12.75" hidden="1" customHeight="1">
      <c r="A6113" s="573"/>
      <c r="B6113" s="62"/>
      <c r="C6113" s="62"/>
      <c r="D6113" s="62"/>
      <c r="J6113" s="62"/>
      <c r="R6113" s="573"/>
    </row>
    <row r="6114" spans="1:18" s="51" customFormat="1" ht="12.75" hidden="1" customHeight="1">
      <c r="A6114" s="573"/>
      <c r="B6114" s="62"/>
      <c r="C6114" s="62"/>
      <c r="D6114" s="62"/>
      <c r="J6114" s="62"/>
      <c r="R6114" s="573"/>
    </row>
    <row r="6115" spans="1:18" s="51" customFormat="1" ht="12.75" hidden="1" customHeight="1">
      <c r="A6115" s="573"/>
      <c r="B6115" s="62"/>
      <c r="C6115" s="62"/>
      <c r="D6115" s="62"/>
      <c r="J6115" s="62"/>
      <c r="R6115" s="573"/>
    </row>
    <row r="6116" spans="1:18" s="51" customFormat="1" ht="12.75" hidden="1" customHeight="1">
      <c r="A6116" s="573"/>
      <c r="B6116" s="62"/>
      <c r="C6116" s="62"/>
      <c r="D6116" s="62"/>
      <c r="J6116" s="62"/>
      <c r="R6116" s="573"/>
    </row>
    <row r="6117" spans="1:18" s="51" customFormat="1" ht="12.75" hidden="1" customHeight="1">
      <c r="A6117" s="573"/>
      <c r="B6117" s="62"/>
      <c r="C6117" s="62"/>
      <c r="D6117" s="62"/>
      <c r="J6117" s="62"/>
      <c r="R6117" s="573"/>
    </row>
    <row r="6118" spans="1:18" s="51" customFormat="1" ht="12.75" hidden="1" customHeight="1">
      <c r="A6118" s="573"/>
      <c r="B6118" s="62"/>
      <c r="C6118" s="62"/>
      <c r="D6118" s="62"/>
      <c r="J6118" s="62"/>
      <c r="R6118" s="573"/>
    </row>
    <row r="6119" spans="1:18" s="51" customFormat="1" ht="12.75" hidden="1" customHeight="1">
      <c r="A6119" s="573"/>
      <c r="B6119" s="62"/>
      <c r="C6119" s="62"/>
      <c r="D6119" s="62"/>
      <c r="J6119" s="62"/>
      <c r="R6119" s="573"/>
    </row>
    <row r="6120" spans="1:18" s="51" customFormat="1" ht="12.75" hidden="1" customHeight="1">
      <c r="A6120" s="573"/>
      <c r="B6120" s="62"/>
      <c r="C6120" s="62"/>
      <c r="D6120" s="62"/>
      <c r="J6120" s="62"/>
      <c r="R6120" s="573"/>
    </row>
    <row r="6121" spans="1:18" s="51" customFormat="1" ht="12.75" hidden="1" customHeight="1">
      <c r="A6121" s="573"/>
      <c r="B6121" s="62"/>
      <c r="C6121" s="62"/>
      <c r="D6121" s="62"/>
      <c r="J6121" s="62"/>
      <c r="R6121" s="573"/>
    </row>
    <row r="6122" spans="1:18" s="51" customFormat="1" ht="12.75" hidden="1" customHeight="1">
      <c r="A6122" s="573"/>
      <c r="B6122" s="62"/>
      <c r="C6122" s="62"/>
      <c r="D6122" s="62"/>
      <c r="J6122" s="62"/>
      <c r="R6122" s="573"/>
    </row>
    <row r="6123" spans="1:18" s="51" customFormat="1" ht="12.75" hidden="1" customHeight="1">
      <c r="A6123" s="573"/>
      <c r="B6123" s="62"/>
      <c r="C6123" s="62"/>
      <c r="D6123" s="62"/>
      <c r="J6123" s="62"/>
      <c r="R6123" s="573"/>
    </row>
    <row r="6124" spans="1:18" s="51" customFormat="1" ht="12.75" hidden="1" customHeight="1">
      <c r="A6124" s="573"/>
      <c r="B6124" s="62"/>
      <c r="C6124" s="62"/>
      <c r="D6124" s="62"/>
      <c r="J6124" s="62"/>
      <c r="R6124" s="573"/>
    </row>
    <row r="6125" spans="1:18" s="51" customFormat="1" ht="12.75" hidden="1" customHeight="1">
      <c r="A6125" s="573"/>
      <c r="B6125" s="62"/>
      <c r="C6125" s="62"/>
      <c r="D6125" s="62"/>
      <c r="J6125" s="62"/>
      <c r="R6125" s="573"/>
    </row>
    <row r="6126" spans="1:18" s="51" customFormat="1" ht="12.75" hidden="1" customHeight="1">
      <c r="A6126" s="573"/>
      <c r="B6126" s="62"/>
      <c r="C6126" s="62"/>
      <c r="D6126" s="62"/>
      <c r="J6126" s="62"/>
      <c r="R6126" s="573"/>
    </row>
    <row r="6127" spans="1:18" s="51" customFormat="1" ht="12.75" hidden="1" customHeight="1">
      <c r="A6127" s="573"/>
      <c r="B6127" s="62"/>
      <c r="C6127" s="62"/>
      <c r="D6127" s="62"/>
      <c r="J6127" s="62"/>
      <c r="R6127" s="573"/>
    </row>
    <row r="6128" spans="1:18" s="51" customFormat="1" ht="12.75" hidden="1" customHeight="1">
      <c r="A6128" s="573"/>
      <c r="B6128" s="62"/>
      <c r="C6128" s="62"/>
      <c r="D6128" s="62"/>
      <c r="J6128" s="62"/>
      <c r="R6128" s="573"/>
    </row>
    <row r="6129" spans="1:18" s="51" customFormat="1" ht="12.75" hidden="1" customHeight="1">
      <c r="A6129" s="573"/>
      <c r="B6129" s="62"/>
      <c r="C6129" s="62"/>
      <c r="D6129" s="62"/>
      <c r="J6129" s="62"/>
      <c r="R6129" s="573"/>
    </row>
    <row r="6130" spans="1:18" s="51" customFormat="1" ht="12.75" hidden="1" customHeight="1">
      <c r="A6130" s="573"/>
      <c r="B6130" s="62"/>
      <c r="C6130" s="62"/>
      <c r="D6130" s="62"/>
      <c r="J6130" s="62"/>
      <c r="R6130" s="573"/>
    </row>
    <row r="6131" spans="1:18" s="51" customFormat="1" ht="12.75" hidden="1" customHeight="1">
      <c r="A6131" s="573"/>
      <c r="B6131" s="62"/>
      <c r="C6131" s="62"/>
      <c r="D6131" s="62"/>
      <c r="J6131" s="62"/>
      <c r="R6131" s="573"/>
    </row>
    <row r="6132" spans="1:18" s="51" customFormat="1" ht="12.75" hidden="1" customHeight="1">
      <c r="A6132" s="573"/>
      <c r="B6132" s="62"/>
      <c r="C6132" s="62"/>
      <c r="D6132" s="62"/>
      <c r="J6132" s="62"/>
      <c r="R6132" s="573"/>
    </row>
    <row r="6133" spans="1:18" s="51" customFormat="1" ht="12.75" hidden="1" customHeight="1">
      <c r="A6133" s="573"/>
      <c r="B6133" s="62"/>
      <c r="C6133" s="62"/>
      <c r="D6133" s="62"/>
      <c r="J6133" s="62"/>
      <c r="R6133" s="573"/>
    </row>
    <row r="6134" spans="1:18" s="51" customFormat="1" ht="12.75" hidden="1" customHeight="1">
      <c r="A6134" s="573"/>
      <c r="B6134" s="62"/>
      <c r="C6134" s="62"/>
      <c r="D6134" s="62"/>
      <c r="J6134" s="62"/>
      <c r="R6134" s="573"/>
    </row>
    <row r="6135" spans="1:18" s="51" customFormat="1" ht="12.75" hidden="1" customHeight="1">
      <c r="A6135" s="573"/>
      <c r="B6135" s="62"/>
      <c r="C6135" s="62"/>
      <c r="D6135" s="62"/>
      <c r="J6135" s="62"/>
      <c r="R6135" s="573"/>
    </row>
    <row r="6136" spans="1:18" s="51" customFormat="1" ht="12.75" hidden="1" customHeight="1">
      <c r="A6136" s="573"/>
      <c r="B6136" s="62"/>
      <c r="C6136" s="62"/>
      <c r="D6136" s="62"/>
      <c r="J6136" s="62"/>
      <c r="R6136" s="573"/>
    </row>
    <row r="6137" spans="1:18" s="51" customFormat="1" ht="12.75" hidden="1" customHeight="1">
      <c r="A6137" s="573"/>
      <c r="B6137" s="62"/>
      <c r="C6137" s="62"/>
      <c r="D6137" s="62"/>
      <c r="J6137" s="62"/>
      <c r="R6137" s="573"/>
    </row>
    <row r="6138" spans="1:18" s="51" customFormat="1" ht="12.75" hidden="1" customHeight="1">
      <c r="A6138" s="573"/>
      <c r="B6138" s="62"/>
      <c r="C6138" s="62"/>
      <c r="D6138" s="62"/>
      <c r="J6138" s="62"/>
      <c r="R6138" s="573"/>
    </row>
    <row r="6139" spans="1:18" s="51" customFormat="1" ht="12.75" hidden="1" customHeight="1">
      <c r="A6139" s="573"/>
      <c r="B6139" s="62"/>
      <c r="C6139" s="62"/>
      <c r="D6139" s="62"/>
      <c r="J6139" s="62"/>
      <c r="R6139" s="573"/>
    </row>
    <row r="6140" spans="1:18" s="51" customFormat="1" ht="12.75" hidden="1" customHeight="1">
      <c r="A6140" s="573"/>
      <c r="B6140" s="62"/>
      <c r="C6140" s="62"/>
      <c r="D6140" s="62"/>
      <c r="J6140" s="62"/>
      <c r="R6140" s="573"/>
    </row>
    <row r="6141" spans="1:18" s="51" customFormat="1" ht="12.75" hidden="1" customHeight="1">
      <c r="A6141" s="573"/>
      <c r="B6141" s="62"/>
      <c r="C6141" s="62"/>
      <c r="D6141" s="62"/>
      <c r="J6141" s="62"/>
      <c r="R6141" s="573"/>
    </row>
    <row r="6142" spans="1:18" s="51" customFormat="1" ht="12.75" hidden="1" customHeight="1">
      <c r="A6142" s="573"/>
      <c r="B6142" s="62"/>
      <c r="C6142" s="62"/>
      <c r="D6142" s="62"/>
      <c r="J6142" s="62"/>
      <c r="R6142" s="573"/>
    </row>
    <row r="6143" spans="1:18" s="51" customFormat="1" ht="12.75" hidden="1" customHeight="1">
      <c r="A6143" s="573"/>
      <c r="B6143" s="62"/>
      <c r="C6143" s="62"/>
      <c r="D6143" s="62"/>
      <c r="J6143" s="62"/>
      <c r="R6143" s="573"/>
    </row>
    <row r="6144" spans="1:18" s="51" customFormat="1" ht="12.75" hidden="1" customHeight="1">
      <c r="A6144" s="573"/>
      <c r="B6144" s="62"/>
      <c r="C6144" s="62"/>
      <c r="D6144" s="62"/>
      <c r="J6144" s="62"/>
      <c r="R6144" s="573"/>
    </row>
    <row r="6145" spans="1:18" s="51" customFormat="1" ht="12.75" hidden="1" customHeight="1">
      <c r="A6145" s="573"/>
      <c r="B6145" s="62"/>
      <c r="C6145" s="62"/>
      <c r="D6145" s="62"/>
      <c r="J6145" s="62"/>
      <c r="R6145" s="573"/>
    </row>
    <row r="6146" spans="1:18" s="51" customFormat="1" ht="12.75" hidden="1" customHeight="1">
      <c r="A6146" s="573"/>
      <c r="B6146" s="62"/>
      <c r="C6146" s="62"/>
      <c r="D6146" s="62"/>
      <c r="J6146" s="62"/>
      <c r="R6146" s="573"/>
    </row>
    <row r="6147" spans="1:18" s="51" customFormat="1" ht="12.75" hidden="1" customHeight="1">
      <c r="A6147" s="573"/>
      <c r="B6147" s="62"/>
      <c r="C6147" s="62"/>
      <c r="D6147" s="62"/>
      <c r="J6147" s="62"/>
      <c r="R6147" s="573"/>
    </row>
    <row r="6148" spans="1:18" s="51" customFormat="1" ht="12.75" hidden="1" customHeight="1">
      <c r="A6148" s="573"/>
      <c r="B6148" s="62"/>
      <c r="C6148" s="62"/>
      <c r="D6148" s="62"/>
      <c r="J6148" s="62"/>
      <c r="R6148" s="573"/>
    </row>
    <row r="6149" spans="1:18" s="51" customFormat="1" ht="12.75" hidden="1" customHeight="1">
      <c r="A6149" s="573"/>
      <c r="B6149" s="62"/>
      <c r="C6149" s="62"/>
      <c r="D6149" s="62"/>
      <c r="J6149" s="62"/>
      <c r="R6149" s="573"/>
    </row>
    <row r="6150" spans="1:18" s="51" customFormat="1" ht="12.75" hidden="1" customHeight="1">
      <c r="A6150" s="573"/>
      <c r="B6150" s="62"/>
      <c r="C6150" s="62"/>
      <c r="D6150" s="62"/>
      <c r="J6150" s="62"/>
      <c r="R6150" s="573"/>
    </row>
    <row r="6151" spans="1:18" s="51" customFormat="1" ht="12.75" hidden="1" customHeight="1">
      <c r="A6151" s="573"/>
      <c r="B6151" s="62"/>
      <c r="C6151" s="62"/>
      <c r="D6151" s="62"/>
      <c r="J6151" s="62"/>
      <c r="R6151" s="573"/>
    </row>
    <row r="6152" spans="1:18" s="51" customFormat="1" ht="12.75" hidden="1" customHeight="1">
      <c r="A6152" s="573"/>
      <c r="B6152" s="62"/>
      <c r="C6152" s="62"/>
      <c r="D6152" s="62"/>
      <c r="J6152" s="62"/>
      <c r="R6152" s="573"/>
    </row>
    <row r="6153" spans="1:18" s="51" customFormat="1" ht="12.75" hidden="1" customHeight="1">
      <c r="A6153" s="573"/>
      <c r="B6153" s="62"/>
      <c r="C6153" s="62"/>
      <c r="D6153" s="62"/>
      <c r="J6153" s="62"/>
      <c r="R6153" s="573"/>
    </row>
    <row r="6154" spans="1:18" s="51" customFormat="1" ht="12.75" hidden="1" customHeight="1">
      <c r="A6154" s="573"/>
      <c r="B6154" s="62"/>
      <c r="C6154" s="62"/>
      <c r="D6154" s="62"/>
      <c r="J6154" s="62"/>
      <c r="R6154" s="573"/>
    </row>
    <row r="6155" spans="1:18" s="51" customFormat="1" ht="12.75" hidden="1" customHeight="1">
      <c r="A6155" s="573"/>
      <c r="B6155" s="62"/>
      <c r="C6155" s="62"/>
      <c r="D6155" s="62"/>
      <c r="J6155" s="62"/>
      <c r="R6155" s="573"/>
    </row>
    <row r="6156" spans="1:18" s="51" customFormat="1" ht="12.75" hidden="1" customHeight="1">
      <c r="A6156" s="573"/>
      <c r="B6156" s="62"/>
      <c r="C6156" s="62"/>
      <c r="D6156" s="62"/>
      <c r="J6156" s="62"/>
      <c r="R6156" s="573"/>
    </row>
    <row r="6157" spans="1:18" s="51" customFormat="1" ht="12.75" hidden="1" customHeight="1">
      <c r="A6157" s="573"/>
      <c r="B6157" s="62"/>
      <c r="C6157" s="62"/>
      <c r="D6157" s="62"/>
      <c r="J6157" s="62"/>
      <c r="R6157" s="573"/>
    </row>
    <row r="6158" spans="1:18" s="51" customFormat="1" ht="12.75" hidden="1" customHeight="1">
      <c r="A6158" s="573"/>
      <c r="B6158" s="62"/>
      <c r="C6158" s="62"/>
      <c r="D6158" s="62"/>
      <c r="J6158" s="62"/>
      <c r="R6158" s="573"/>
    </row>
    <row r="6159" spans="1:18" s="51" customFormat="1" ht="12.75" hidden="1" customHeight="1">
      <c r="A6159" s="573"/>
      <c r="B6159" s="62"/>
      <c r="C6159" s="62"/>
      <c r="D6159" s="62"/>
      <c r="J6159" s="62"/>
      <c r="R6159" s="573"/>
    </row>
    <row r="6160" spans="1:18" s="51" customFormat="1" ht="12.75" hidden="1" customHeight="1">
      <c r="A6160" s="573"/>
      <c r="B6160" s="62"/>
      <c r="C6160" s="62"/>
      <c r="D6160" s="62"/>
      <c r="J6160" s="62"/>
      <c r="R6160" s="573"/>
    </row>
    <row r="6161" spans="1:18" s="51" customFormat="1" ht="12.75" hidden="1" customHeight="1">
      <c r="A6161" s="573"/>
      <c r="B6161" s="62"/>
      <c r="C6161" s="62"/>
      <c r="D6161" s="62"/>
      <c r="J6161" s="62"/>
      <c r="R6161" s="573"/>
    </row>
    <row r="6162" spans="1:18" s="51" customFormat="1" ht="12.75" hidden="1" customHeight="1">
      <c r="A6162" s="573"/>
      <c r="B6162" s="62"/>
      <c r="C6162" s="62"/>
      <c r="D6162" s="62"/>
      <c r="J6162" s="62"/>
      <c r="R6162" s="573"/>
    </row>
    <row r="6163" spans="1:18" s="51" customFormat="1" ht="12.75" hidden="1" customHeight="1">
      <c r="A6163" s="573"/>
      <c r="B6163" s="62"/>
      <c r="C6163" s="62"/>
      <c r="D6163" s="62"/>
      <c r="J6163" s="62"/>
      <c r="R6163" s="573"/>
    </row>
    <row r="6164" spans="1:18" s="51" customFormat="1" ht="12.75" hidden="1" customHeight="1">
      <c r="A6164" s="573"/>
      <c r="B6164" s="62"/>
      <c r="C6164" s="62"/>
      <c r="D6164" s="62"/>
      <c r="J6164" s="62"/>
      <c r="R6164" s="573"/>
    </row>
    <row r="6165" spans="1:18" s="51" customFormat="1" ht="12.75" hidden="1" customHeight="1">
      <c r="A6165" s="573"/>
      <c r="B6165" s="62"/>
      <c r="C6165" s="62"/>
      <c r="D6165" s="62"/>
      <c r="J6165" s="62"/>
      <c r="R6165" s="573"/>
    </row>
    <row r="6166" spans="1:18" s="51" customFormat="1" ht="12.75" hidden="1" customHeight="1">
      <c r="A6166" s="573"/>
      <c r="B6166" s="62"/>
      <c r="C6166" s="62"/>
      <c r="D6166" s="62"/>
      <c r="J6166" s="62"/>
      <c r="R6166" s="573"/>
    </row>
    <row r="6167" spans="1:18" s="51" customFormat="1" ht="12.75" hidden="1" customHeight="1">
      <c r="A6167" s="573"/>
      <c r="B6167" s="62"/>
      <c r="C6167" s="62"/>
      <c r="D6167" s="62"/>
      <c r="J6167" s="62"/>
      <c r="R6167" s="573"/>
    </row>
    <row r="6168" spans="1:18" s="51" customFormat="1" ht="12.75" hidden="1" customHeight="1">
      <c r="A6168" s="573"/>
      <c r="B6168" s="62"/>
      <c r="C6168" s="62"/>
      <c r="D6168" s="62"/>
      <c r="J6168" s="62"/>
      <c r="R6168" s="573"/>
    </row>
    <row r="6169" spans="1:18" s="51" customFormat="1" ht="12.75" hidden="1" customHeight="1">
      <c r="A6169" s="573"/>
      <c r="B6169" s="62"/>
      <c r="C6169" s="62"/>
      <c r="D6169" s="62"/>
      <c r="J6169" s="62"/>
      <c r="R6169" s="573"/>
    </row>
    <row r="6170" spans="1:18" s="51" customFormat="1" ht="12.75" hidden="1" customHeight="1">
      <c r="A6170" s="573"/>
      <c r="B6170" s="62"/>
      <c r="C6170" s="62"/>
      <c r="D6170" s="62"/>
      <c r="J6170" s="62"/>
      <c r="R6170" s="573"/>
    </row>
    <row r="6171" spans="1:18" s="51" customFormat="1" ht="12.75" hidden="1" customHeight="1">
      <c r="A6171" s="573"/>
      <c r="B6171" s="62"/>
      <c r="C6171" s="62"/>
      <c r="D6171" s="62"/>
      <c r="J6171" s="62"/>
      <c r="R6171" s="573"/>
    </row>
    <row r="6172" spans="1:18" s="51" customFormat="1" ht="12.75" hidden="1" customHeight="1">
      <c r="A6172" s="573"/>
      <c r="B6172" s="62"/>
      <c r="C6172" s="62"/>
      <c r="D6172" s="62"/>
      <c r="J6172" s="62"/>
      <c r="R6172" s="573"/>
    </row>
    <row r="6173" spans="1:18" s="51" customFormat="1" ht="12.75" hidden="1" customHeight="1">
      <c r="A6173" s="573"/>
      <c r="B6173" s="62"/>
      <c r="C6173" s="62"/>
      <c r="D6173" s="62"/>
      <c r="J6173" s="62"/>
      <c r="R6173" s="573"/>
    </row>
    <row r="6174" spans="1:18" s="51" customFormat="1" ht="12.75" hidden="1" customHeight="1">
      <c r="A6174" s="573"/>
      <c r="B6174" s="62"/>
      <c r="C6174" s="62"/>
      <c r="D6174" s="62"/>
      <c r="J6174" s="62"/>
      <c r="R6174" s="573"/>
    </row>
    <row r="6175" spans="1:18" s="51" customFormat="1" ht="12.75" hidden="1" customHeight="1">
      <c r="A6175" s="573"/>
      <c r="B6175" s="62"/>
      <c r="C6175" s="62"/>
      <c r="D6175" s="62"/>
      <c r="J6175" s="62"/>
      <c r="R6175" s="573"/>
    </row>
    <row r="6176" spans="1:18" s="51" customFormat="1" ht="12.75" hidden="1" customHeight="1">
      <c r="A6176" s="573"/>
      <c r="B6176" s="62"/>
      <c r="C6176" s="62"/>
      <c r="D6176" s="62"/>
      <c r="J6176" s="62"/>
      <c r="R6176" s="573"/>
    </row>
    <row r="6177" spans="1:18" s="51" customFormat="1" ht="12.75" hidden="1" customHeight="1">
      <c r="A6177" s="573"/>
      <c r="B6177" s="62"/>
      <c r="C6177" s="62"/>
      <c r="D6177" s="62"/>
      <c r="J6177" s="62"/>
      <c r="R6177" s="573"/>
    </row>
    <row r="6178" spans="1:18" s="51" customFormat="1" ht="12.75" hidden="1" customHeight="1">
      <c r="A6178" s="573"/>
      <c r="B6178" s="62"/>
      <c r="C6178" s="62"/>
      <c r="D6178" s="62"/>
      <c r="J6178" s="62"/>
      <c r="R6178" s="573"/>
    </row>
    <row r="6179" spans="1:18" s="51" customFormat="1" ht="12.75" hidden="1" customHeight="1">
      <c r="A6179" s="573"/>
      <c r="B6179" s="62"/>
      <c r="C6179" s="62"/>
      <c r="D6179" s="62"/>
      <c r="J6179" s="62"/>
      <c r="R6179" s="573"/>
    </row>
    <row r="6180" spans="1:18" s="51" customFormat="1" ht="12.75" hidden="1" customHeight="1">
      <c r="A6180" s="573"/>
      <c r="B6180" s="62"/>
      <c r="C6180" s="62"/>
      <c r="D6180" s="62"/>
      <c r="J6180" s="62"/>
      <c r="R6180" s="573"/>
    </row>
    <row r="6181" spans="1:18" s="51" customFormat="1" ht="12.75" hidden="1" customHeight="1">
      <c r="A6181" s="573"/>
      <c r="B6181" s="62"/>
      <c r="C6181" s="62"/>
      <c r="D6181" s="62"/>
      <c r="J6181" s="62"/>
      <c r="R6181" s="573"/>
    </row>
    <row r="6182" spans="1:18" s="51" customFormat="1" ht="12.75" hidden="1" customHeight="1">
      <c r="A6182" s="573"/>
      <c r="B6182" s="62"/>
      <c r="C6182" s="62"/>
      <c r="D6182" s="62"/>
      <c r="J6182" s="62"/>
      <c r="R6182" s="573"/>
    </row>
    <row r="6183" spans="1:18" s="51" customFormat="1" ht="12.75" hidden="1" customHeight="1">
      <c r="A6183" s="573"/>
      <c r="B6183" s="62"/>
      <c r="C6183" s="62"/>
      <c r="D6183" s="62"/>
      <c r="J6183" s="62"/>
      <c r="R6183" s="573"/>
    </row>
    <row r="6184" spans="1:18" s="51" customFormat="1" ht="12.75" hidden="1" customHeight="1">
      <c r="A6184" s="573"/>
      <c r="B6184" s="62"/>
      <c r="C6184" s="62"/>
      <c r="D6184" s="62"/>
      <c r="J6184" s="62"/>
      <c r="R6184" s="573"/>
    </row>
    <row r="6185" spans="1:18" s="51" customFormat="1" ht="12.75" hidden="1" customHeight="1">
      <c r="A6185" s="573"/>
      <c r="B6185" s="62"/>
      <c r="C6185" s="62"/>
      <c r="D6185" s="62"/>
      <c r="J6185" s="62"/>
      <c r="R6185" s="573"/>
    </row>
    <row r="6186" spans="1:18" s="51" customFormat="1" ht="12.75" hidden="1" customHeight="1">
      <c r="A6186" s="573"/>
      <c r="B6186" s="62"/>
      <c r="C6186" s="62"/>
      <c r="D6186" s="62"/>
      <c r="J6186" s="62"/>
      <c r="R6186" s="573"/>
    </row>
    <row r="6187" spans="1:18" s="51" customFormat="1" ht="12.75" hidden="1" customHeight="1">
      <c r="A6187" s="573"/>
      <c r="B6187" s="62"/>
      <c r="C6187" s="62"/>
      <c r="D6187" s="62"/>
      <c r="J6187" s="62"/>
      <c r="R6187" s="573"/>
    </row>
    <row r="6188" spans="1:18" s="51" customFormat="1" ht="12.75" hidden="1" customHeight="1">
      <c r="A6188" s="573"/>
      <c r="B6188" s="62"/>
      <c r="C6188" s="62"/>
      <c r="D6188" s="62"/>
      <c r="J6188" s="62"/>
      <c r="R6188" s="573"/>
    </row>
    <row r="6189" spans="1:18" s="51" customFormat="1" ht="12.75" hidden="1" customHeight="1">
      <c r="A6189" s="573"/>
      <c r="B6189" s="62"/>
      <c r="C6189" s="62"/>
      <c r="D6189" s="62"/>
      <c r="J6189" s="62"/>
      <c r="R6189" s="573"/>
    </row>
    <row r="6190" spans="1:18" s="51" customFormat="1" ht="12.75" hidden="1" customHeight="1">
      <c r="A6190" s="573"/>
      <c r="B6190" s="62"/>
      <c r="C6190" s="62"/>
      <c r="D6190" s="62"/>
      <c r="J6190" s="62"/>
      <c r="R6190" s="573"/>
    </row>
    <row r="6191" spans="1:18" s="51" customFormat="1" ht="12.75" hidden="1" customHeight="1">
      <c r="A6191" s="573"/>
      <c r="B6191" s="62"/>
      <c r="C6191" s="62"/>
      <c r="D6191" s="62"/>
      <c r="J6191" s="62"/>
      <c r="R6191" s="573"/>
    </row>
    <row r="6192" spans="1:18" s="51" customFormat="1" ht="12.75" hidden="1" customHeight="1">
      <c r="A6192" s="573"/>
      <c r="B6192" s="62"/>
      <c r="C6192" s="62"/>
      <c r="D6192" s="62"/>
      <c r="J6192" s="62"/>
      <c r="R6192" s="573"/>
    </row>
    <row r="6193" spans="1:18" s="51" customFormat="1" ht="12.75" hidden="1" customHeight="1">
      <c r="A6193" s="573"/>
      <c r="B6193" s="62"/>
      <c r="C6193" s="62"/>
      <c r="D6193" s="62"/>
      <c r="J6193" s="62"/>
      <c r="R6193" s="573"/>
    </row>
    <row r="6194" spans="1:18" s="51" customFormat="1" ht="12.75" hidden="1" customHeight="1">
      <c r="A6194" s="573"/>
      <c r="B6194" s="62"/>
      <c r="C6194" s="62"/>
      <c r="D6194" s="62"/>
      <c r="J6194" s="62"/>
      <c r="R6194" s="573"/>
    </row>
    <row r="6195" spans="1:18" s="51" customFormat="1" ht="12.75" hidden="1" customHeight="1">
      <c r="A6195" s="573"/>
      <c r="B6195" s="62"/>
      <c r="C6195" s="62"/>
      <c r="D6195" s="62"/>
      <c r="J6195" s="62"/>
      <c r="R6195" s="573"/>
    </row>
    <row r="6196" spans="1:18" s="51" customFormat="1" ht="12.75" hidden="1" customHeight="1">
      <c r="A6196" s="573"/>
      <c r="B6196" s="62"/>
      <c r="C6196" s="62"/>
      <c r="D6196" s="62"/>
      <c r="J6196" s="62"/>
      <c r="R6196" s="573"/>
    </row>
    <row r="6197" spans="1:18" s="51" customFormat="1" ht="12.75" hidden="1" customHeight="1">
      <c r="A6197" s="573"/>
      <c r="B6197" s="62"/>
      <c r="C6197" s="62"/>
      <c r="D6197" s="62"/>
      <c r="J6197" s="62"/>
      <c r="R6197" s="573"/>
    </row>
    <row r="6198" spans="1:18" s="51" customFormat="1" ht="12.75" hidden="1" customHeight="1">
      <c r="A6198" s="573"/>
      <c r="B6198" s="62"/>
      <c r="C6198" s="62"/>
      <c r="D6198" s="62"/>
      <c r="J6198" s="62"/>
      <c r="R6198" s="573"/>
    </row>
    <row r="6199" spans="1:18" s="51" customFormat="1" ht="12.75" hidden="1" customHeight="1">
      <c r="A6199" s="573"/>
      <c r="B6199" s="62"/>
      <c r="C6199" s="62"/>
      <c r="D6199" s="62"/>
      <c r="J6199" s="62"/>
      <c r="R6199" s="573"/>
    </row>
    <row r="6200" spans="1:18" s="51" customFormat="1" ht="12.75" hidden="1" customHeight="1">
      <c r="A6200" s="573"/>
      <c r="B6200" s="62"/>
      <c r="C6200" s="62"/>
      <c r="D6200" s="62"/>
      <c r="J6200" s="62"/>
      <c r="R6200" s="573"/>
    </row>
    <row r="6201" spans="1:18" s="51" customFormat="1" ht="12.75" hidden="1" customHeight="1">
      <c r="A6201" s="573"/>
      <c r="B6201" s="62"/>
      <c r="C6201" s="62"/>
      <c r="D6201" s="62"/>
      <c r="J6201" s="62"/>
      <c r="R6201" s="573"/>
    </row>
    <row r="6202" spans="1:18" s="51" customFormat="1" ht="12.75" hidden="1" customHeight="1">
      <c r="A6202" s="573"/>
      <c r="B6202" s="62"/>
      <c r="C6202" s="62"/>
      <c r="D6202" s="62"/>
      <c r="J6202" s="62"/>
      <c r="R6202" s="573"/>
    </row>
    <row r="6203" spans="1:18" s="51" customFormat="1" ht="12.75" hidden="1" customHeight="1">
      <c r="A6203" s="573"/>
      <c r="B6203" s="62"/>
      <c r="C6203" s="62"/>
      <c r="D6203" s="62"/>
      <c r="J6203" s="62"/>
      <c r="R6203" s="573"/>
    </row>
    <row r="6204" spans="1:18" s="51" customFormat="1" ht="12.75" hidden="1" customHeight="1">
      <c r="A6204" s="573"/>
      <c r="B6204" s="62"/>
      <c r="C6204" s="62"/>
      <c r="D6204" s="62"/>
      <c r="J6204" s="62"/>
      <c r="R6204" s="573"/>
    </row>
    <row r="6205" spans="1:18" s="51" customFormat="1" ht="12.75" hidden="1" customHeight="1">
      <c r="A6205" s="573"/>
      <c r="B6205" s="62"/>
      <c r="C6205" s="62"/>
      <c r="D6205" s="62"/>
      <c r="J6205" s="62"/>
      <c r="R6205" s="573"/>
    </row>
    <row r="6206" spans="1:18" s="51" customFormat="1" ht="12.75" hidden="1" customHeight="1">
      <c r="A6206" s="573"/>
      <c r="B6206" s="62"/>
      <c r="C6206" s="62"/>
      <c r="D6206" s="62"/>
      <c r="J6206" s="62"/>
      <c r="R6206" s="573"/>
    </row>
    <row r="6207" spans="1:18" s="51" customFormat="1" ht="12.75" hidden="1" customHeight="1">
      <c r="A6207" s="573"/>
      <c r="B6207" s="62"/>
      <c r="C6207" s="62"/>
      <c r="D6207" s="62"/>
      <c r="J6207" s="62"/>
      <c r="R6207" s="573"/>
    </row>
    <row r="6208" spans="1:18" s="51" customFormat="1" ht="12.75" hidden="1" customHeight="1">
      <c r="A6208" s="573"/>
      <c r="B6208" s="62"/>
      <c r="C6208" s="62"/>
      <c r="D6208" s="62"/>
      <c r="J6208" s="62"/>
      <c r="R6208" s="573"/>
    </row>
    <row r="6209" spans="1:18" s="51" customFormat="1" ht="12.75" hidden="1" customHeight="1">
      <c r="A6209" s="573"/>
      <c r="B6209" s="62"/>
      <c r="C6209" s="62"/>
      <c r="D6209" s="62"/>
      <c r="J6209" s="62"/>
      <c r="R6209" s="573"/>
    </row>
    <row r="6210" spans="1:18" s="51" customFormat="1" ht="12.75" hidden="1" customHeight="1">
      <c r="A6210" s="573"/>
      <c r="B6210" s="62"/>
      <c r="C6210" s="62"/>
      <c r="D6210" s="62"/>
      <c r="J6210" s="62"/>
      <c r="R6210" s="573"/>
    </row>
    <row r="6211" spans="1:18" s="51" customFormat="1" ht="12.75" hidden="1" customHeight="1">
      <c r="A6211" s="573"/>
      <c r="B6211" s="62"/>
      <c r="C6211" s="62"/>
      <c r="D6211" s="62"/>
      <c r="J6211" s="62"/>
      <c r="R6211" s="573"/>
    </row>
    <row r="6212" spans="1:18" s="51" customFormat="1" ht="12.75" hidden="1" customHeight="1">
      <c r="A6212" s="573"/>
      <c r="B6212" s="62"/>
      <c r="C6212" s="62"/>
      <c r="D6212" s="62"/>
      <c r="J6212" s="62"/>
      <c r="R6212" s="573"/>
    </row>
    <row r="6213" spans="1:18" s="51" customFormat="1" ht="12.75" hidden="1" customHeight="1">
      <c r="A6213" s="573"/>
      <c r="B6213" s="62"/>
      <c r="C6213" s="62"/>
      <c r="D6213" s="62"/>
      <c r="J6213" s="62"/>
      <c r="R6213" s="573"/>
    </row>
    <row r="6214" spans="1:18" s="51" customFormat="1" ht="12.75" hidden="1" customHeight="1">
      <c r="A6214" s="573"/>
      <c r="B6214" s="62"/>
      <c r="C6214" s="62"/>
      <c r="D6214" s="62"/>
      <c r="J6214" s="62"/>
      <c r="R6214" s="573"/>
    </row>
    <row r="6215" spans="1:18" s="51" customFormat="1" ht="12.75" hidden="1" customHeight="1">
      <c r="A6215" s="573"/>
      <c r="B6215" s="62"/>
      <c r="C6215" s="62"/>
      <c r="D6215" s="62"/>
      <c r="J6215" s="62"/>
      <c r="R6215" s="573"/>
    </row>
    <row r="6216" spans="1:18" s="51" customFormat="1" ht="12.75" hidden="1" customHeight="1">
      <c r="A6216" s="573"/>
      <c r="B6216" s="62"/>
      <c r="C6216" s="62"/>
      <c r="D6216" s="62"/>
      <c r="J6216" s="62"/>
      <c r="R6216" s="573"/>
    </row>
    <row r="6217" spans="1:18" s="51" customFormat="1" ht="12.75" hidden="1" customHeight="1">
      <c r="A6217" s="573"/>
      <c r="B6217" s="62"/>
      <c r="C6217" s="62"/>
      <c r="D6217" s="62"/>
      <c r="J6217" s="62"/>
      <c r="R6217" s="573"/>
    </row>
    <row r="6218" spans="1:18" s="51" customFormat="1" ht="12.75" hidden="1" customHeight="1">
      <c r="A6218" s="573"/>
      <c r="B6218" s="62"/>
      <c r="C6218" s="62"/>
      <c r="D6218" s="62"/>
      <c r="J6218" s="62"/>
      <c r="R6218" s="573"/>
    </row>
    <row r="6219" spans="1:18" s="51" customFormat="1" ht="12.75" hidden="1" customHeight="1">
      <c r="A6219" s="573"/>
      <c r="B6219" s="62"/>
      <c r="C6219" s="62"/>
      <c r="D6219" s="62"/>
      <c r="J6219" s="62"/>
      <c r="R6219" s="573"/>
    </row>
    <row r="6220" spans="1:18" s="51" customFormat="1" ht="12.75" hidden="1" customHeight="1">
      <c r="A6220" s="573"/>
      <c r="B6220" s="62"/>
      <c r="C6220" s="62"/>
      <c r="D6220" s="62"/>
      <c r="J6220" s="62"/>
      <c r="R6220" s="573"/>
    </row>
    <row r="6221" spans="1:18" s="51" customFormat="1" ht="12.75" hidden="1" customHeight="1">
      <c r="A6221" s="573"/>
      <c r="B6221" s="62"/>
      <c r="C6221" s="62"/>
      <c r="D6221" s="62"/>
      <c r="J6221" s="62"/>
      <c r="R6221" s="573"/>
    </row>
    <row r="6222" spans="1:18" s="51" customFormat="1" ht="12.75" hidden="1" customHeight="1">
      <c r="A6222" s="573"/>
      <c r="B6222" s="62"/>
      <c r="C6222" s="62"/>
      <c r="D6222" s="62"/>
      <c r="J6222" s="62"/>
      <c r="R6222" s="573"/>
    </row>
    <row r="6223" spans="1:18" s="51" customFormat="1" ht="12.75" hidden="1" customHeight="1">
      <c r="A6223" s="573"/>
      <c r="B6223" s="62"/>
      <c r="C6223" s="62"/>
      <c r="D6223" s="62"/>
      <c r="J6223" s="62"/>
      <c r="R6223" s="573"/>
    </row>
    <row r="6224" spans="1:18" s="51" customFormat="1" ht="12.75" hidden="1" customHeight="1">
      <c r="A6224" s="573"/>
      <c r="B6224" s="62"/>
      <c r="C6224" s="62"/>
      <c r="D6224" s="62"/>
      <c r="J6224" s="62"/>
      <c r="R6224" s="573"/>
    </row>
    <row r="6225" spans="1:18" s="51" customFormat="1" ht="12.75" hidden="1" customHeight="1">
      <c r="A6225" s="573"/>
      <c r="B6225" s="62"/>
      <c r="C6225" s="62"/>
      <c r="D6225" s="62"/>
      <c r="J6225" s="62"/>
      <c r="R6225" s="573"/>
    </row>
    <row r="6226" spans="1:18" s="51" customFormat="1" ht="12.75" hidden="1" customHeight="1">
      <c r="A6226" s="573"/>
      <c r="B6226" s="62"/>
      <c r="C6226" s="62"/>
      <c r="D6226" s="62"/>
      <c r="J6226" s="62"/>
      <c r="R6226" s="573"/>
    </row>
    <row r="6227" spans="1:18" s="51" customFormat="1" ht="12.75" hidden="1" customHeight="1">
      <c r="A6227" s="573"/>
      <c r="B6227" s="62"/>
      <c r="C6227" s="62"/>
      <c r="D6227" s="62"/>
      <c r="J6227" s="62"/>
      <c r="R6227" s="573"/>
    </row>
    <row r="6228" spans="1:18" s="51" customFormat="1" ht="12.75" hidden="1" customHeight="1">
      <c r="A6228" s="573"/>
      <c r="B6228" s="62"/>
      <c r="C6228" s="62"/>
      <c r="D6228" s="62"/>
      <c r="J6228" s="62"/>
      <c r="R6228" s="573"/>
    </row>
    <row r="6229" spans="1:18" s="51" customFormat="1" ht="12.75" hidden="1" customHeight="1">
      <c r="A6229" s="573"/>
      <c r="B6229" s="62"/>
      <c r="C6229" s="62"/>
      <c r="D6229" s="62"/>
      <c r="J6229" s="62"/>
      <c r="R6229" s="573"/>
    </row>
    <row r="6230" spans="1:18" s="51" customFormat="1" ht="12.75" hidden="1" customHeight="1">
      <c r="A6230" s="573"/>
      <c r="B6230" s="62"/>
      <c r="C6230" s="62"/>
      <c r="D6230" s="62"/>
      <c r="J6230" s="62"/>
      <c r="R6230" s="573"/>
    </row>
    <row r="6231" spans="1:18" s="51" customFormat="1" ht="12.75" hidden="1" customHeight="1">
      <c r="A6231" s="573"/>
      <c r="B6231" s="62"/>
      <c r="C6231" s="62"/>
      <c r="D6231" s="62"/>
      <c r="J6231" s="62"/>
      <c r="R6231" s="573"/>
    </row>
    <row r="6232" spans="1:18" s="51" customFormat="1" ht="12.75" hidden="1" customHeight="1">
      <c r="A6232" s="573"/>
      <c r="B6232" s="62"/>
      <c r="C6232" s="62"/>
      <c r="D6232" s="62"/>
      <c r="J6232" s="62"/>
      <c r="R6232" s="573"/>
    </row>
    <row r="6233" spans="1:18" s="51" customFormat="1" ht="12.75" hidden="1" customHeight="1">
      <c r="A6233" s="573"/>
      <c r="B6233" s="62"/>
      <c r="C6233" s="62"/>
      <c r="D6233" s="62"/>
      <c r="J6233" s="62"/>
      <c r="R6233" s="573"/>
    </row>
    <row r="6234" spans="1:18" s="51" customFormat="1" ht="12.75" hidden="1" customHeight="1">
      <c r="A6234" s="573"/>
      <c r="B6234" s="62"/>
      <c r="C6234" s="62"/>
      <c r="D6234" s="62"/>
      <c r="J6234" s="62"/>
      <c r="R6234" s="573"/>
    </row>
    <row r="6235" spans="1:18" s="51" customFormat="1" ht="12.75" hidden="1" customHeight="1">
      <c r="A6235" s="573"/>
      <c r="B6235" s="62"/>
      <c r="C6235" s="62"/>
      <c r="D6235" s="62"/>
      <c r="J6235" s="62"/>
      <c r="R6235" s="573"/>
    </row>
    <row r="6236" spans="1:18" s="51" customFormat="1" ht="12.75" hidden="1" customHeight="1">
      <c r="A6236" s="573"/>
      <c r="B6236" s="62"/>
      <c r="C6236" s="62"/>
      <c r="D6236" s="62"/>
      <c r="J6236" s="62"/>
      <c r="R6236" s="573"/>
    </row>
    <row r="6237" spans="1:18" s="51" customFormat="1" ht="12.75" hidden="1" customHeight="1">
      <c r="A6237" s="573"/>
      <c r="B6237" s="62"/>
      <c r="C6237" s="62"/>
      <c r="D6237" s="62"/>
      <c r="J6237" s="62"/>
      <c r="R6237" s="573"/>
    </row>
    <row r="6238" spans="1:18" s="51" customFormat="1" ht="12.75" hidden="1" customHeight="1">
      <c r="A6238" s="573"/>
      <c r="B6238" s="62"/>
      <c r="C6238" s="62"/>
      <c r="D6238" s="62"/>
      <c r="J6238" s="62"/>
      <c r="R6238" s="573"/>
    </row>
    <row r="6239" spans="1:18" s="51" customFormat="1" ht="12.75" hidden="1" customHeight="1">
      <c r="A6239" s="573"/>
      <c r="B6239" s="62"/>
      <c r="C6239" s="62"/>
      <c r="D6239" s="62"/>
      <c r="J6239" s="62"/>
      <c r="R6239" s="573"/>
    </row>
    <row r="6240" spans="1:18" s="51" customFormat="1" ht="12.75" hidden="1" customHeight="1">
      <c r="A6240" s="573"/>
      <c r="B6240" s="62"/>
      <c r="C6240" s="62"/>
      <c r="D6240" s="62"/>
      <c r="J6240" s="62"/>
      <c r="R6240" s="573"/>
    </row>
    <row r="6241" spans="1:18" s="51" customFormat="1" ht="12.75" hidden="1" customHeight="1">
      <c r="A6241" s="573"/>
      <c r="B6241" s="62"/>
      <c r="C6241" s="62"/>
      <c r="D6241" s="62"/>
      <c r="J6241" s="62"/>
      <c r="R6241" s="573"/>
    </row>
    <row r="6242" spans="1:18" s="51" customFormat="1" ht="12.75" hidden="1" customHeight="1">
      <c r="A6242" s="573"/>
      <c r="B6242" s="62"/>
      <c r="C6242" s="62"/>
      <c r="D6242" s="62"/>
      <c r="J6242" s="62"/>
      <c r="R6242" s="573"/>
    </row>
    <row r="6243" spans="1:18" s="51" customFormat="1" ht="12.75" hidden="1" customHeight="1">
      <c r="A6243" s="573"/>
      <c r="B6243" s="62"/>
      <c r="C6243" s="62"/>
      <c r="D6243" s="62"/>
      <c r="J6243" s="62"/>
      <c r="R6243" s="573"/>
    </row>
    <row r="6244" spans="1:18" s="51" customFormat="1" ht="12.75" hidden="1" customHeight="1">
      <c r="A6244" s="573"/>
      <c r="B6244" s="62"/>
      <c r="C6244" s="62"/>
      <c r="D6244" s="62"/>
      <c r="J6244" s="62"/>
      <c r="R6244" s="573"/>
    </row>
    <row r="6245" spans="1:18" s="51" customFormat="1" ht="12.75" hidden="1" customHeight="1">
      <c r="A6245" s="573"/>
      <c r="B6245" s="62"/>
      <c r="C6245" s="62"/>
      <c r="D6245" s="62"/>
      <c r="J6245" s="62"/>
      <c r="R6245" s="573"/>
    </row>
    <row r="6246" spans="1:18" s="51" customFormat="1" ht="12.75" hidden="1" customHeight="1">
      <c r="A6246" s="573"/>
      <c r="B6246" s="62"/>
      <c r="C6246" s="62"/>
      <c r="D6246" s="62"/>
      <c r="J6246" s="62"/>
      <c r="R6246" s="573"/>
    </row>
    <row r="6247" spans="1:18" s="51" customFormat="1" ht="12.75" hidden="1" customHeight="1">
      <c r="A6247" s="573"/>
      <c r="B6247" s="62"/>
      <c r="C6247" s="62"/>
      <c r="D6247" s="62"/>
      <c r="J6247" s="62"/>
      <c r="R6247" s="573"/>
    </row>
    <row r="6248" spans="1:18" s="51" customFormat="1" ht="12.75" hidden="1" customHeight="1">
      <c r="A6248" s="573"/>
      <c r="B6248" s="62"/>
      <c r="C6248" s="62"/>
      <c r="D6248" s="62"/>
      <c r="J6248" s="62"/>
      <c r="R6248" s="573"/>
    </row>
    <row r="6249" spans="1:18" s="51" customFormat="1" ht="12.75" hidden="1" customHeight="1">
      <c r="A6249" s="573"/>
      <c r="B6249" s="62"/>
      <c r="C6249" s="62"/>
      <c r="D6249" s="62"/>
      <c r="J6249" s="62"/>
      <c r="R6249" s="573"/>
    </row>
    <row r="6250" spans="1:18" s="51" customFormat="1" ht="12.75" hidden="1" customHeight="1">
      <c r="A6250" s="573"/>
      <c r="B6250" s="62"/>
      <c r="C6250" s="62"/>
      <c r="D6250" s="62"/>
      <c r="J6250" s="62"/>
      <c r="R6250" s="573"/>
    </row>
    <row r="6251" spans="1:18" s="51" customFormat="1" ht="12.75" hidden="1" customHeight="1">
      <c r="A6251" s="573"/>
      <c r="B6251" s="62"/>
      <c r="C6251" s="62"/>
      <c r="D6251" s="62"/>
      <c r="J6251" s="62"/>
      <c r="R6251" s="573"/>
    </row>
    <row r="6252" spans="1:18" s="51" customFormat="1" ht="12.75" hidden="1" customHeight="1">
      <c r="A6252" s="573"/>
      <c r="B6252" s="62"/>
      <c r="C6252" s="62"/>
      <c r="D6252" s="62"/>
      <c r="J6252" s="62"/>
      <c r="R6252" s="573"/>
    </row>
    <row r="6253" spans="1:18" s="51" customFormat="1" ht="12.75" hidden="1" customHeight="1">
      <c r="A6253" s="573"/>
      <c r="B6253" s="62"/>
      <c r="C6253" s="62"/>
      <c r="D6253" s="62"/>
      <c r="J6253" s="62"/>
      <c r="R6253" s="573"/>
    </row>
    <row r="6254" spans="1:18" s="51" customFormat="1" ht="12.75" hidden="1" customHeight="1">
      <c r="A6254" s="573"/>
      <c r="B6254" s="62"/>
      <c r="C6254" s="62"/>
      <c r="D6254" s="62"/>
      <c r="J6254" s="62"/>
      <c r="R6254" s="573"/>
    </row>
    <row r="6255" spans="1:18" s="51" customFormat="1" ht="12.75" hidden="1" customHeight="1">
      <c r="A6255" s="573"/>
      <c r="B6255" s="62"/>
      <c r="C6255" s="62"/>
      <c r="D6255" s="62"/>
      <c r="J6255" s="62"/>
      <c r="R6255" s="573"/>
    </row>
    <row r="6256" spans="1:18" s="51" customFormat="1" ht="12.75" hidden="1" customHeight="1">
      <c r="A6256" s="573"/>
      <c r="B6256" s="62"/>
      <c r="C6256" s="62"/>
      <c r="D6256" s="62"/>
      <c r="J6256" s="62"/>
      <c r="R6256" s="573"/>
    </row>
    <row r="6257" spans="1:246" s="51" customFormat="1" ht="12.75" hidden="1" customHeight="1">
      <c r="A6257" s="573"/>
      <c r="B6257" s="62"/>
      <c r="C6257" s="62"/>
      <c r="D6257" s="62"/>
      <c r="J6257" s="62"/>
      <c r="R6257" s="573"/>
    </row>
    <row r="6258" spans="1:246" s="51" customFormat="1" ht="12.75" hidden="1" customHeight="1">
      <c r="A6258" s="677"/>
      <c r="B6258" s="676"/>
      <c r="C6258" s="676"/>
      <c r="D6258" s="676"/>
      <c r="E6258" s="249"/>
      <c r="F6258" s="249"/>
      <c r="G6258" s="249"/>
      <c r="H6258" s="249"/>
      <c r="I6258" s="249"/>
      <c r="J6258" s="676"/>
      <c r="K6258" s="249"/>
      <c r="L6258" s="249"/>
      <c r="M6258" s="249"/>
      <c r="N6258" s="249"/>
      <c r="O6258" s="249"/>
      <c r="P6258" s="249"/>
      <c r="Q6258" s="249"/>
      <c r="R6258" s="573"/>
    </row>
    <row r="6259" spans="1:246" s="51" customFormat="1" ht="16.5" hidden="1" customHeight="1">
      <c r="A6259" s="677"/>
      <c r="B6259" s="680"/>
      <c r="C6259" s="676"/>
      <c r="D6259" s="676"/>
      <c r="E6259" s="249"/>
      <c r="F6259" s="249"/>
      <c r="G6259" s="249"/>
      <c r="H6259" s="249"/>
      <c r="I6259" s="249"/>
      <c r="J6259" s="676"/>
      <c r="K6259" s="249"/>
      <c r="L6259" s="249"/>
      <c r="M6259" s="249"/>
      <c r="N6259" s="249"/>
      <c r="O6259" s="249"/>
      <c r="P6259" s="249"/>
      <c r="Q6259" s="249"/>
      <c r="R6259" s="573"/>
    </row>
    <row r="6260" spans="1:246" s="314" customFormat="1" ht="16.5" hidden="1" customHeight="1">
      <c r="A6260" s="677"/>
      <c r="B6260" s="680"/>
      <c r="C6260" s="171"/>
      <c r="D6260" s="171"/>
      <c r="E6260" s="540"/>
      <c r="F6260" s="540"/>
      <c r="G6260" s="540"/>
      <c r="H6260" s="540"/>
      <c r="I6260" s="540"/>
      <c r="J6260" s="171"/>
      <c r="K6260" s="540"/>
      <c r="L6260" s="540"/>
      <c r="M6260" s="540"/>
      <c r="N6260" s="540"/>
      <c r="O6260" s="540"/>
      <c r="P6260" s="540"/>
      <c r="Q6260" s="540"/>
      <c r="R6260" s="573"/>
    </row>
    <row r="6261" spans="1:246" s="145" customFormat="1" ht="14.25" hidden="1" customHeight="1">
      <c r="A6261" s="677"/>
      <c r="B6261" s="171"/>
      <c r="C6261" s="171"/>
      <c r="D6261" s="171"/>
      <c r="E6261" s="540"/>
      <c r="F6261" s="540"/>
      <c r="G6261" s="540"/>
      <c r="H6261" s="540"/>
      <c r="I6261" s="540"/>
      <c r="J6261" s="171"/>
      <c r="K6261" s="540"/>
      <c r="L6261" s="540"/>
      <c r="M6261" s="540"/>
      <c r="N6261" s="540"/>
      <c r="O6261" s="540"/>
      <c r="P6261" s="540"/>
      <c r="Q6261" s="540"/>
      <c r="R6261" s="397"/>
    </row>
    <row r="6262" spans="1:246" s="145" customFormat="1" ht="14.25" hidden="1" customHeight="1">
      <c r="A6262" s="677"/>
      <c r="B6262" s="699"/>
      <c r="C6262" s="171"/>
      <c r="D6262" s="171"/>
      <c r="E6262" s="540"/>
      <c r="F6262" s="540"/>
      <c r="G6262" s="540"/>
      <c r="H6262" s="540"/>
      <c r="I6262" s="540"/>
      <c r="J6262" s="171"/>
      <c r="K6262" s="540"/>
      <c r="L6262" s="540"/>
      <c r="M6262" s="540"/>
      <c r="N6262" s="540"/>
      <c r="O6262" s="540"/>
      <c r="P6262" s="540"/>
      <c r="Q6262" s="540"/>
      <c r="R6262" s="397"/>
    </row>
    <row r="6263" spans="1:246" s="145" customFormat="1" ht="14.25" hidden="1" customHeight="1">
      <c r="A6263" s="677"/>
      <c r="B6263" s="171"/>
      <c r="C6263" s="171"/>
      <c r="D6263" s="171"/>
      <c r="E6263" s="540"/>
      <c r="F6263" s="540"/>
      <c r="G6263" s="540"/>
      <c r="H6263" s="540"/>
      <c r="I6263" s="540"/>
      <c r="J6263" s="171"/>
      <c r="K6263" s="540"/>
      <c r="L6263" s="540"/>
      <c r="M6263" s="540"/>
      <c r="N6263" s="540"/>
      <c r="O6263" s="540"/>
      <c r="P6263" s="540"/>
      <c r="Q6263" s="540"/>
      <c r="R6263" s="397"/>
    </row>
    <row r="6264" spans="1:246" s="145" customFormat="1" ht="18.75" hidden="1" customHeight="1">
      <c r="A6264" s="677"/>
      <c r="B6264" s="770"/>
      <c r="C6264" s="770"/>
      <c r="D6264" s="770"/>
      <c r="E6264" s="770"/>
      <c r="F6264" s="770"/>
      <c r="G6264" s="770"/>
      <c r="H6264" s="770"/>
      <c r="I6264" s="770"/>
      <c r="J6264" s="770"/>
      <c r="K6264" s="770"/>
      <c r="L6264" s="770"/>
      <c r="M6264" s="770"/>
      <c r="N6264" s="770"/>
      <c r="O6264" s="770"/>
      <c r="P6264" s="770"/>
      <c r="Q6264" s="770"/>
      <c r="R6264" s="396"/>
      <c r="S6264" s="146"/>
      <c r="T6264" s="146"/>
      <c r="U6264" s="146"/>
      <c r="V6264" s="146"/>
      <c r="W6264" s="146"/>
      <c r="X6264" s="146"/>
      <c r="Y6264" s="146"/>
      <c r="Z6264" s="146"/>
      <c r="AA6264" s="146"/>
      <c r="AB6264" s="146"/>
      <c r="AC6264" s="146"/>
      <c r="IH6264" s="146"/>
      <c r="II6264" s="146"/>
      <c r="IJ6264" s="146"/>
      <c r="IK6264" s="146"/>
      <c r="IL6264" s="146"/>
    </row>
    <row r="6265" spans="1:246" s="145" customFormat="1" ht="18.75" hidden="1" customHeight="1">
      <c r="A6265" s="677"/>
      <c r="B6265" s="770"/>
      <c r="C6265" s="540"/>
      <c r="D6265" s="540"/>
      <c r="E6265" s="540"/>
      <c r="F6265" s="540"/>
      <c r="G6265" s="540"/>
      <c r="H6265" s="540"/>
      <c r="I6265" s="540"/>
      <c r="J6265" s="540"/>
      <c r="K6265" s="540"/>
      <c r="L6265" s="540"/>
      <c r="M6265" s="540"/>
      <c r="N6265" s="540"/>
      <c r="O6265" s="540"/>
      <c r="P6265" s="540"/>
      <c r="Q6265" s="540"/>
      <c r="R6265" s="396"/>
      <c r="S6265" s="146"/>
      <c r="T6265" s="146"/>
      <c r="U6265" s="146"/>
      <c r="V6265" s="146"/>
      <c r="W6265" s="146"/>
      <c r="X6265" s="146"/>
      <c r="Y6265" s="146"/>
      <c r="Z6265" s="146"/>
      <c r="AA6265" s="146"/>
      <c r="AB6265" s="146"/>
      <c r="AC6265" s="146"/>
      <c r="IH6265" s="146"/>
      <c r="II6265" s="146"/>
      <c r="IJ6265" s="146"/>
      <c r="IK6265" s="146"/>
      <c r="IL6265" s="146"/>
    </row>
    <row r="6266" spans="1:246" s="145" customFormat="1" ht="8.25" hidden="1" customHeight="1">
      <c r="A6266" s="677"/>
      <c r="B6266" s="540"/>
      <c r="C6266" s="723"/>
      <c r="D6266" s="723"/>
      <c r="E6266" s="723"/>
      <c r="F6266" s="723"/>
      <c r="G6266" s="723"/>
      <c r="H6266" s="723"/>
      <c r="I6266" s="723"/>
      <c r="J6266" s="723"/>
      <c r="K6266" s="723"/>
      <c r="L6266" s="723"/>
      <c r="M6266" s="723"/>
      <c r="N6266" s="723"/>
      <c r="O6266" s="723"/>
      <c r="P6266" s="723"/>
      <c r="Q6266" s="723"/>
      <c r="R6266" s="396"/>
      <c r="S6266" s="146"/>
      <c r="T6266" s="146"/>
      <c r="U6266" s="146"/>
      <c r="V6266" s="146"/>
      <c r="W6266" s="146"/>
      <c r="X6266" s="146"/>
      <c r="Y6266" s="146"/>
      <c r="Z6266" s="146"/>
      <c r="AA6266" s="146"/>
      <c r="AB6266" s="146"/>
      <c r="AC6266" s="146"/>
      <c r="IH6266" s="146"/>
      <c r="II6266" s="146"/>
      <c r="IJ6266" s="146"/>
      <c r="IK6266" s="146"/>
      <c r="IL6266" s="146"/>
    </row>
    <row r="6267" spans="1:246" s="145" customFormat="1" ht="18" hidden="1" customHeight="1">
      <c r="A6267" s="677"/>
      <c r="B6267" s="1872"/>
      <c r="C6267" s="1872"/>
      <c r="D6267" s="1872"/>
      <c r="E6267" s="1872"/>
      <c r="F6267" s="1872"/>
      <c r="G6267" s="1872"/>
      <c r="H6267" s="1872"/>
      <c r="I6267" s="1872"/>
      <c r="J6267" s="1872"/>
      <c r="K6267" s="1872"/>
      <c r="L6267" s="1872"/>
      <c r="M6267" s="1872"/>
      <c r="N6267" s="1872"/>
      <c r="O6267" s="1872"/>
      <c r="P6267" s="1872"/>
      <c r="Q6267" s="1872"/>
      <c r="R6267" s="396"/>
      <c r="S6267" s="146"/>
      <c r="T6267" s="146"/>
      <c r="U6267" s="146"/>
      <c r="V6267" s="146"/>
      <c r="W6267" s="146"/>
      <c r="X6267" s="146"/>
      <c r="Y6267" s="146"/>
      <c r="Z6267" s="146"/>
      <c r="AA6267" s="146"/>
      <c r="AB6267" s="146"/>
      <c r="AC6267" s="146"/>
      <c r="AD6267" s="146"/>
      <c r="AE6267" s="146"/>
      <c r="AF6267" s="146"/>
      <c r="AG6267" s="146"/>
      <c r="AH6267" s="146"/>
      <c r="AI6267" s="146"/>
      <c r="AJ6267" s="146"/>
      <c r="AK6267" s="146"/>
      <c r="AL6267" s="146"/>
      <c r="AM6267" s="146"/>
      <c r="AN6267" s="146"/>
      <c r="AO6267" s="146"/>
      <c r="AP6267" s="146"/>
      <c r="AQ6267" s="146"/>
      <c r="AR6267" s="146"/>
      <c r="AS6267" s="146"/>
      <c r="AT6267" s="146"/>
      <c r="AU6267" s="146"/>
      <c r="AV6267" s="146"/>
      <c r="AW6267" s="146"/>
      <c r="AX6267" s="146"/>
      <c r="AY6267" s="146"/>
      <c r="AZ6267" s="146"/>
      <c r="BA6267" s="146"/>
      <c r="BB6267" s="146"/>
      <c r="BC6267" s="146"/>
      <c r="BD6267" s="146"/>
      <c r="BE6267" s="146"/>
      <c r="BF6267" s="146"/>
      <c r="BG6267" s="146"/>
      <c r="BH6267" s="146"/>
      <c r="BI6267" s="146"/>
      <c r="BJ6267" s="146"/>
      <c r="BK6267" s="146"/>
      <c r="BL6267" s="146"/>
      <c r="BM6267" s="146"/>
      <c r="BN6267" s="146"/>
      <c r="BO6267" s="146"/>
      <c r="BP6267" s="146"/>
      <c r="BQ6267" s="146"/>
      <c r="BR6267" s="146"/>
      <c r="BS6267" s="146"/>
      <c r="BT6267" s="146"/>
      <c r="BU6267" s="146"/>
      <c r="BV6267" s="146"/>
      <c r="BW6267" s="146"/>
      <c r="BX6267" s="146"/>
      <c r="BY6267" s="146"/>
      <c r="BZ6267" s="146"/>
      <c r="CA6267" s="146"/>
      <c r="CB6267" s="146"/>
      <c r="CC6267" s="146"/>
      <c r="CD6267" s="146"/>
      <c r="CE6267" s="146"/>
      <c r="CF6267" s="146"/>
      <c r="CG6267" s="146"/>
      <c r="CH6267" s="146"/>
      <c r="CI6267" s="146"/>
      <c r="CJ6267" s="146"/>
      <c r="CK6267" s="146"/>
      <c r="CL6267" s="146"/>
      <c r="CM6267" s="146"/>
      <c r="CN6267" s="146"/>
      <c r="CO6267" s="146"/>
      <c r="CP6267" s="146"/>
      <c r="CQ6267" s="146"/>
      <c r="CR6267" s="146"/>
      <c r="CS6267" s="146"/>
      <c r="CT6267" s="146"/>
      <c r="CU6267" s="146"/>
      <c r="CV6267" s="146"/>
      <c r="CW6267" s="146"/>
      <c r="CX6267" s="146"/>
      <c r="CY6267" s="146"/>
      <c r="CZ6267" s="146"/>
      <c r="DA6267" s="146"/>
      <c r="DB6267" s="146"/>
      <c r="DC6267" s="146"/>
      <c r="DD6267" s="146"/>
      <c r="DE6267" s="146"/>
      <c r="DF6267" s="146"/>
      <c r="DG6267" s="146"/>
      <c r="DH6267" s="146"/>
      <c r="DI6267" s="146"/>
      <c r="DJ6267" s="146"/>
      <c r="DK6267" s="146"/>
      <c r="DL6267" s="146"/>
      <c r="DM6267" s="146"/>
      <c r="DN6267" s="146"/>
      <c r="DO6267" s="146"/>
      <c r="DP6267" s="146"/>
      <c r="DQ6267" s="146"/>
      <c r="DR6267" s="146"/>
      <c r="DS6267" s="146"/>
      <c r="DT6267" s="146"/>
      <c r="DU6267" s="146"/>
      <c r="DV6267" s="146"/>
      <c r="DW6267" s="146"/>
      <c r="DX6267" s="146"/>
      <c r="DY6267" s="146"/>
      <c r="DZ6267" s="146"/>
      <c r="EA6267" s="146"/>
      <c r="EB6267" s="146"/>
      <c r="EC6267" s="146"/>
      <c r="ED6267" s="146"/>
      <c r="EE6267" s="146"/>
      <c r="EF6267" s="146"/>
      <c r="EG6267" s="146"/>
      <c r="EH6267" s="146"/>
      <c r="EI6267" s="146"/>
      <c r="EJ6267" s="146"/>
      <c r="EK6267" s="146"/>
      <c r="EL6267" s="146"/>
      <c r="EM6267" s="146"/>
      <c r="EN6267" s="146"/>
      <c r="EO6267" s="146"/>
      <c r="EP6267" s="146"/>
      <c r="EQ6267" s="146"/>
      <c r="ER6267" s="146"/>
      <c r="ES6267" s="146"/>
      <c r="ET6267" s="146"/>
      <c r="EU6267" s="146"/>
      <c r="EV6267" s="146"/>
      <c r="EW6267" s="146"/>
      <c r="EX6267" s="146"/>
      <c r="EY6267" s="146"/>
      <c r="EZ6267" s="146"/>
      <c r="FA6267" s="146"/>
      <c r="FB6267" s="146"/>
      <c r="FC6267" s="146"/>
      <c r="FD6267" s="146"/>
      <c r="FE6267" s="146"/>
      <c r="FF6267" s="146"/>
      <c r="FG6267" s="146"/>
      <c r="FH6267" s="146"/>
      <c r="FI6267" s="146"/>
      <c r="FJ6267" s="146"/>
      <c r="FK6267" s="146"/>
      <c r="FL6267" s="146"/>
      <c r="FM6267" s="146"/>
      <c r="FN6267" s="146"/>
      <c r="FO6267" s="146"/>
      <c r="FP6267" s="146"/>
      <c r="FQ6267" s="146"/>
      <c r="FR6267" s="146"/>
      <c r="FS6267" s="146"/>
      <c r="FT6267" s="146"/>
      <c r="FU6267" s="146"/>
      <c r="FV6267" s="146"/>
      <c r="FW6267" s="146"/>
      <c r="FX6267" s="146"/>
      <c r="FY6267" s="146"/>
      <c r="FZ6267" s="146"/>
      <c r="GA6267" s="146"/>
      <c r="GB6267" s="146"/>
      <c r="GC6267" s="146"/>
      <c r="GD6267" s="146"/>
      <c r="GE6267" s="146"/>
      <c r="GF6267" s="146"/>
      <c r="GG6267" s="146"/>
      <c r="GH6267" s="146"/>
      <c r="GI6267" s="146"/>
      <c r="GJ6267" s="146"/>
      <c r="GK6267" s="146"/>
      <c r="GL6267" s="146"/>
      <c r="GM6267" s="146"/>
      <c r="GN6267" s="146"/>
      <c r="GO6267" s="146"/>
      <c r="GP6267" s="146"/>
      <c r="GQ6267" s="146"/>
      <c r="GR6267" s="146"/>
      <c r="GS6267" s="146"/>
      <c r="GT6267" s="146"/>
      <c r="GU6267" s="146"/>
      <c r="GV6267" s="146"/>
      <c r="GW6267" s="146"/>
      <c r="GX6267" s="146"/>
      <c r="GY6267" s="146"/>
      <c r="GZ6267" s="146"/>
      <c r="HA6267" s="146"/>
      <c r="HB6267" s="146"/>
      <c r="HC6267" s="146"/>
      <c r="HD6267" s="146"/>
      <c r="HE6267" s="146"/>
      <c r="HF6267" s="146"/>
      <c r="HG6267" s="146"/>
      <c r="HH6267" s="146"/>
      <c r="HI6267" s="146"/>
      <c r="HJ6267" s="146"/>
      <c r="HK6267" s="146"/>
      <c r="HL6267" s="146"/>
      <c r="HM6267" s="146"/>
      <c r="HN6267" s="146"/>
      <c r="HO6267" s="146"/>
      <c r="HP6267" s="146"/>
      <c r="HQ6267" s="146"/>
      <c r="HR6267" s="146"/>
      <c r="HS6267" s="146"/>
      <c r="HT6267" s="146"/>
      <c r="HU6267" s="146"/>
      <c r="HV6267" s="146"/>
      <c r="HW6267" s="146"/>
      <c r="HX6267" s="146"/>
      <c r="HY6267" s="146"/>
      <c r="HZ6267" s="146"/>
      <c r="IA6267" s="146"/>
      <c r="IB6267" s="146"/>
      <c r="IC6267" s="146"/>
      <c r="ID6267" s="146"/>
      <c r="IE6267" s="146"/>
      <c r="IF6267" s="146"/>
      <c r="IG6267" s="146"/>
      <c r="IH6267" s="146"/>
      <c r="II6267" s="146"/>
      <c r="IJ6267" s="146"/>
      <c r="IK6267" s="146"/>
      <c r="IL6267" s="146"/>
    </row>
    <row r="6268" spans="1:246" s="145" customFormat="1" ht="9.75" hidden="1" customHeight="1">
      <c r="A6268" s="677"/>
      <c r="B6268" s="540"/>
      <c r="C6268" s="540"/>
      <c r="D6268" s="540"/>
      <c r="E6268" s="540"/>
      <c r="F6268" s="540"/>
      <c r="G6268" s="540"/>
      <c r="H6268" s="540"/>
      <c r="I6268" s="540"/>
      <c r="J6268" s="540"/>
      <c r="K6268" s="771"/>
      <c r="L6268" s="771"/>
      <c r="M6268" s="771"/>
      <c r="N6268" s="771"/>
      <c r="O6268" s="771"/>
      <c r="P6268" s="771"/>
      <c r="Q6268" s="771"/>
      <c r="R6268" s="400"/>
      <c r="S6268" s="148"/>
      <c r="T6268" s="148"/>
      <c r="U6268" s="148"/>
      <c r="V6268" s="148"/>
      <c r="W6268" s="148"/>
      <c r="X6268" s="148"/>
      <c r="Y6268" s="148"/>
      <c r="Z6268" s="148"/>
      <c r="AA6268" s="148"/>
      <c r="AB6268" s="148"/>
      <c r="AC6268" s="148"/>
      <c r="AD6268" s="148"/>
      <c r="AE6268" s="148"/>
      <c r="AF6268" s="148"/>
      <c r="AG6268" s="148"/>
      <c r="AH6268" s="148"/>
      <c r="AI6268" s="148"/>
      <c r="AJ6268" s="148"/>
      <c r="AK6268" s="148"/>
      <c r="AL6268" s="148"/>
      <c r="AM6268" s="148"/>
      <c r="AN6268" s="148"/>
      <c r="AO6268" s="148"/>
      <c r="AP6268" s="148"/>
      <c r="AQ6268" s="148"/>
      <c r="AR6268" s="148"/>
      <c r="AS6268" s="148"/>
      <c r="AT6268" s="148"/>
      <c r="AU6268" s="148"/>
      <c r="AV6268" s="148"/>
      <c r="AW6268" s="148"/>
      <c r="AX6268" s="148"/>
      <c r="AY6268" s="148"/>
      <c r="AZ6268" s="148"/>
      <c r="BA6268" s="148"/>
      <c r="BB6268" s="148"/>
      <c r="BC6268" s="148"/>
      <c r="BD6268" s="148"/>
      <c r="BE6268" s="148"/>
      <c r="BF6268" s="148"/>
      <c r="BG6268" s="148"/>
      <c r="BH6268" s="148"/>
      <c r="BI6268" s="148"/>
      <c r="BJ6268" s="148"/>
      <c r="BK6268" s="148"/>
      <c r="BL6268" s="148"/>
      <c r="BM6268" s="148"/>
      <c r="BN6268" s="148"/>
      <c r="BO6268" s="148"/>
      <c r="BP6268" s="148"/>
      <c r="BQ6268" s="148"/>
      <c r="BR6268" s="148"/>
      <c r="BS6268" s="148"/>
      <c r="BT6268" s="148"/>
      <c r="BU6268" s="148"/>
      <c r="BV6268" s="148"/>
      <c r="BW6268" s="148"/>
      <c r="BX6268" s="148"/>
      <c r="BY6268" s="148"/>
      <c r="BZ6268" s="148"/>
      <c r="CA6268" s="148"/>
      <c r="CB6268" s="148"/>
      <c r="CC6268" s="148"/>
      <c r="CD6268" s="148"/>
      <c r="CE6268" s="148"/>
      <c r="CF6268" s="148"/>
      <c r="CG6268" s="148"/>
      <c r="CH6268" s="148"/>
      <c r="CI6268" s="148"/>
      <c r="CJ6268" s="148"/>
      <c r="CK6268" s="148"/>
      <c r="CL6268" s="148"/>
      <c r="CM6268" s="148"/>
      <c r="CN6268" s="148"/>
      <c r="CO6268" s="148"/>
      <c r="CP6268" s="148"/>
      <c r="CQ6268" s="148"/>
      <c r="CR6268" s="148"/>
      <c r="CS6268" s="148"/>
      <c r="CT6268" s="148"/>
      <c r="CU6268" s="148"/>
      <c r="CV6268" s="148"/>
      <c r="CW6268" s="148"/>
      <c r="CX6268" s="148"/>
      <c r="CY6268" s="148"/>
      <c r="CZ6268" s="148"/>
      <c r="DA6268" s="148"/>
      <c r="DB6268" s="148"/>
      <c r="DC6268" s="148"/>
      <c r="DD6268" s="148"/>
      <c r="DE6268" s="148"/>
      <c r="DF6268" s="148"/>
      <c r="DG6268" s="148"/>
      <c r="DH6268" s="148"/>
      <c r="DI6268" s="148"/>
      <c r="DJ6268" s="148"/>
      <c r="DK6268" s="148"/>
      <c r="DL6268" s="148"/>
      <c r="DM6268" s="148"/>
      <c r="DN6268" s="148"/>
      <c r="DO6268" s="148"/>
      <c r="DP6268" s="148"/>
      <c r="DQ6268" s="148"/>
      <c r="DR6268" s="148"/>
      <c r="DS6268" s="148"/>
      <c r="DT6268" s="148"/>
      <c r="DU6268" s="148"/>
      <c r="DV6268" s="148"/>
      <c r="DW6268" s="148"/>
      <c r="DX6268" s="148"/>
      <c r="DY6268" s="148"/>
      <c r="DZ6268" s="148"/>
      <c r="EA6268" s="148"/>
      <c r="EB6268" s="148"/>
      <c r="EC6268" s="148"/>
      <c r="ED6268" s="148"/>
      <c r="EE6268" s="148"/>
      <c r="EF6268" s="148"/>
      <c r="EG6268" s="148"/>
      <c r="EH6268" s="148"/>
      <c r="EI6268" s="148"/>
      <c r="EJ6268" s="148"/>
      <c r="EK6268" s="148"/>
      <c r="EL6268" s="148"/>
      <c r="EM6268" s="148"/>
      <c r="EN6268" s="148"/>
      <c r="EO6268" s="148"/>
      <c r="EP6268" s="148"/>
      <c r="EQ6268" s="148"/>
      <c r="ER6268" s="148"/>
      <c r="ES6268" s="148"/>
      <c r="ET6268" s="148"/>
      <c r="EU6268" s="148"/>
      <c r="EV6268" s="148"/>
      <c r="EW6268" s="148"/>
      <c r="EX6268" s="148"/>
      <c r="EY6268" s="148"/>
      <c r="EZ6268" s="148"/>
      <c r="FA6268" s="148"/>
      <c r="FB6268" s="148"/>
      <c r="FC6268" s="148"/>
      <c r="FD6268" s="148"/>
      <c r="FE6268" s="148"/>
      <c r="FF6268" s="148"/>
      <c r="FG6268" s="148"/>
      <c r="FH6268" s="148"/>
      <c r="FI6268" s="148"/>
      <c r="FJ6268" s="148"/>
      <c r="FK6268" s="148"/>
      <c r="FL6268" s="148"/>
      <c r="FM6268" s="148"/>
      <c r="FN6268" s="148"/>
      <c r="FO6268" s="148"/>
      <c r="FP6268" s="148"/>
      <c r="FQ6268" s="148"/>
      <c r="FR6268" s="148"/>
      <c r="FS6268" s="148"/>
      <c r="FT6268" s="148"/>
      <c r="FU6268" s="148"/>
      <c r="FV6268" s="148"/>
      <c r="FW6268" s="148"/>
      <c r="FX6268" s="148"/>
      <c r="FY6268" s="148"/>
      <c r="FZ6268" s="148"/>
      <c r="GA6268" s="148"/>
      <c r="GB6268" s="148"/>
      <c r="GC6268" s="148"/>
      <c r="GD6268" s="148"/>
      <c r="GE6268" s="148"/>
      <c r="GF6268" s="148"/>
      <c r="GG6268" s="148"/>
      <c r="GH6268" s="148"/>
      <c r="GI6268" s="148"/>
      <c r="GJ6268" s="148"/>
      <c r="GK6268" s="148"/>
      <c r="GL6268" s="148"/>
      <c r="GM6268" s="148"/>
      <c r="GN6268" s="148"/>
      <c r="GO6268" s="148"/>
      <c r="GP6268" s="148"/>
      <c r="GQ6268" s="148"/>
      <c r="GR6268" s="148"/>
      <c r="GS6268" s="148"/>
      <c r="GT6268" s="148"/>
      <c r="GU6268" s="148"/>
      <c r="GV6268" s="148"/>
      <c r="GW6268" s="148"/>
      <c r="GX6268" s="148"/>
      <c r="GY6268" s="148"/>
      <c r="GZ6268" s="148"/>
      <c r="HA6268" s="148"/>
      <c r="HB6268" s="148"/>
      <c r="HC6268" s="148"/>
      <c r="HD6268" s="148"/>
      <c r="HE6268" s="148"/>
      <c r="HF6268" s="148"/>
      <c r="HG6268" s="148"/>
      <c r="HH6268" s="148"/>
      <c r="HI6268" s="148"/>
      <c r="HJ6268" s="148"/>
      <c r="HK6268" s="148"/>
      <c r="HL6268" s="148"/>
      <c r="HM6268" s="148"/>
      <c r="HN6268" s="148"/>
      <c r="HO6268" s="148"/>
      <c r="HP6268" s="148"/>
      <c r="HQ6268" s="148"/>
      <c r="HR6268" s="148"/>
      <c r="HS6268" s="148"/>
      <c r="HT6268" s="148"/>
      <c r="HU6268" s="148"/>
      <c r="HV6268" s="148"/>
      <c r="HW6268" s="148"/>
      <c r="HX6268" s="148"/>
      <c r="HY6268" s="148"/>
      <c r="HZ6268" s="148"/>
      <c r="IA6268" s="148"/>
      <c r="IB6268" s="148"/>
      <c r="IC6268" s="148"/>
      <c r="ID6268" s="148"/>
      <c r="IE6268" s="148"/>
      <c r="IF6268" s="148"/>
      <c r="IG6268" s="148"/>
      <c r="IH6268" s="148"/>
      <c r="II6268" s="148"/>
      <c r="IJ6268" s="148"/>
      <c r="IK6268" s="148"/>
      <c r="IL6268" s="148"/>
    </row>
    <row r="6269" spans="1:246" s="145" customFormat="1" ht="16.5" hidden="1" customHeight="1">
      <c r="A6269" s="677"/>
      <c r="B6269" s="725"/>
      <c r="C6269" s="171"/>
      <c r="D6269" s="171"/>
      <c r="E6269" s="540"/>
      <c r="F6269" s="540"/>
      <c r="G6269" s="540"/>
      <c r="H6269" s="540"/>
      <c r="I6269" s="540"/>
      <c r="J6269" s="171"/>
      <c r="K6269" s="540"/>
      <c r="L6269" s="540"/>
      <c r="M6269" s="540"/>
      <c r="N6269" s="540"/>
      <c r="O6269" s="540"/>
      <c r="P6269" s="540"/>
      <c r="Q6269" s="540"/>
      <c r="R6269" s="397"/>
    </row>
    <row r="6270" spans="1:246" s="145" customFormat="1" ht="16.5" hidden="1" customHeight="1">
      <c r="A6270" s="677"/>
      <c r="B6270" s="725"/>
      <c r="C6270" s="171"/>
      <c r="D6270" s="171"/>
      <c r="E6270" s="540"/>
      <c r="F6270" s="540"/>
      <c r="G6270" s="540"/>
      <c r="H6270" s="540"/>
      <c r="I6270" s="540"/>
      <c r="J6270" s="171"/>
      <c r="K6270" s="540"/>
      <c r="L6270" s="540"/>
      <c r="M6270" s="540"/>
      <c r="N6270" s="540"/>
      <c r="O6270" s="540"/>
      <c r="P6270" s="540"/>
      <c r="Q6270" s="540"/>
      <c r="R6270" s="397"/>
    </row>
    <row r="6271" spans="1:246" s="145" customFormat="1" ht="16.5" hidden="1" customHeight="1">
      <c r="A6271" s="677"/>
      <c r="B6271" s="725"/>
      <c r="C6271" s="171"/>
      <c r="D6271" s="171"/>
      <c r="E6271" s="540"/>
      <c r="F6271" s="540"/>
      <c r="G6271" s="540"/>
      <c r="H6271" s="540"/>
      <c r="I6271" s="540"/>
      <c r="J6271" s="171"/>
      <c r="K6271" s="540"/>
      <c r="L6271" s="540"/>
      <c r="M6271" s="540"/>
      <c r="N6271" s="540"/>
      <c r="O6271" s="540"/>
      <c r="P6271" s="540"/>
      <c r="Q6271" s="540"/>
      <c r="R6271" s="397"/>
    </row>
    <row r="6272" spans="1:246" s="145" customFormat="1" ht="16.5" hidden="1" customHeight="1">
      <c r="A6272" s="677"/>
      <c r="B6272" s="725"/>
      <c r="C6272" s="171"/>
      <c r="D6272" s="171"/>
      <c r="E6272" s="540"/>
      <c r="F6272" s="540"/>
      <c r="G6272" s="540"/>
      <c r="H6272" s="540"/>
      <c r="I6272" s="540"/>
      <c r="J6272" s="171"/>
      <c r="K6272" s="540"/>
      <c r="L6272" s="540"/>
      <c r="M6272" s="540"/>
      <c r="N6272" s="540"/>
      <c r="O6272" s="540"/>
      <c r="P6272" s="540"/>
      <c r="Q6272" s="540"/>
      <c r="R6272" s="397"/>
    </row>
    <row r="6273" spans="1:246" s="145" customFormat="1" ht="16.5" hidden="1" customHeight="1">
      <c r="A6273" s="677"/>
      <c r="B6273" s="725"/>
      <c r="C6273" s="171"/>
      <c r="D6273" s="171"/>
      <c r="E6273" s="540"/>
      <c r="F6273" s="540"/>
      <c r="G6273" s="540"/>
      <c r="H6273" s="540"/>
      <c r="I6273" s="540"/>
      <c r="J6273" s="171"/>
      <c r="K6273" s="540"/>
      <c r="L6273" s="540"/>
      <c r="M6273" s="540"/>
      <c r="N6273" s="540"/>
      <c r="O6273" s="540"/>
      <c r="P6273" s="540"/>
      <c r="Q6273" s="540"/>
      <c r="R6273" s="397"/>
    </row>
    <row r="6274" spans="1:246" s="145" customFormat="1" ht="16.5" hidden="1" customHeight="1">
      <c r="A6274" s="677"/>
      <c r="B6274" s="725"/>
      <c r="C6274" s="171"/>
      <c r="D6274" s="171"/>
      <c r="E6274" s="540"/>
      <c r="F6274" s="540"/>
      <c r="G6274" s="540"/>
      <c r="H6274" s="540"/>
      <c r="I6274" s="540"/>
      <c r="J6274" s="171"/>
      <c r="K6274" s="540"/>
      <c r="L6274" s="540"/>
      <c r="M6274" s="540"/>
      <c r="N6274" s="540"/>
      <c r="O6274" s="540"/>
      <c r="P6274" s="540"/>
      <c r="Q6274" s="540"/>
      <c r="R6274" s="397"/>
    </row>
    <row r="6275" spans="1:246" s="145" customFormat="1" ht="16.5" hidden="1" customHeight="1">
      <c r="A6275" s="677"/>
      <c r="B6275" s="725"/>
      <c r="C6275" s="171"/>
      <c r="D6275" s="171"/>
      <c r="E6275" s="540"/>
      <c r="F6275" s="540"/>
      <c r="G6275" s="540"/>
      <c r="H6275" s="540"/>
      <c r="I6275" s="540"/>
      <c r="J6275" s="171"/>
      <c r="K6275" s="540"/>
      <c r="L6275" s="540"/>
      <c r="M6275" s="540"/>
      <c r="N6275" s="540"/>
      <c r="O6275" s="540"/>
      <c r="P6275" s="540"/>
      <c r="Q6275" s="540"/>
      <c r="R6275" s="397"/>
    </row>
    <row r="6276" spans="1:246" s="145" customFormat="1" ht="16.5" hidden="1" customHeight="1">
      <c r="A6276" s="677"/>
      <c r="B6276" s="725"/>
      <c r="C6276" s="171"/>
      <c r="D6276" s="171"/>
      <c r="E6276" s="540"/>
      <c r="F6276" s="540"/>
      <c r="G6276" s="540"/>
      <c r="H6276" s="540"/>
      <c r="I6276" s="540"/>
      <c r="J6276" s="171"/>
      <c r="K6276" s="540"/>
      <c r="L6276" s="540"/>
      <c r="M6276" s="540"/>
      <c r="N6276" s="540"/>
      <c r="O6276" s="540"/>
      <c r="P6276" s="540"/>
      <c r="Q6276" s="540"/>
      <c r="R6276" s="397"/>
    </row>
    <row r="6277" spans="1:246" s="145" customFormat="1" ht="16.5" hidden="1" customHeight="1">
      <c r="A6277" s="677"/>
      <c r="B6277" s="725"/>
      <c r="C6277" s="171"/>
      <c r="D6277" s="171"/>
      <c r="E6277" s="540"/>
      <c r="F6277" s="540"/>
      <c r="G6277" s="540"/>
      <c r="H6277" s="540"/>
      <c r="I6277" s="540"/>
      <c r="J6277" s="171"/>
      <c r="K6277" s="540"/>
      <c r="L6277" s="540"/>
      <c r="M6277" s="540"/>
      <c r="N6277" s="540"/>
      <c r="O6277" s="540"/>
      <c r="P6277" s="540"/>
      <c r="Q6277" s="540"/>
      <c r="R6277" s="397"/>
    </row>
    <row r="6278" spans="1:246" s="145" customFormat="1" hidden="1">
      <c r="A6278" s="677"/>
      <c r="B6278" s="702"/>
      <c r="C6278" s="171"/>
      <c r="D6278" s="171"/>
      <c r="E6278" s="540"/>
      <c r="F6278" s="540"/>
      <c r="G6278" s="540"/>
      <c r="H6278" s="540"/>
      <c r="I6278" s="540"/>
      <c r="J6278" s="171"/>
      <c r="K6278" s="540"/>
      <c r="L6278" s="540"/>
      <c r="M6278" s="540"/>
      <c r="N6278" s="540"/>
      <c r="O6278" s="540"/>
      <c r="P6278" s="540"/>
      <c r="Q6278" s="540"/>
      <c r="R6278" s="397"/>
    </row>
    <row r="6279" spans="1:246" s="145" customFormat="1" hidden="1">
      <c r="A6279" s="677"/>
      <c r="B6279" s="727"/>
      <c r="C6279" s="171"/>
      <c r="D6279" s="171"/>
      <c r="E6279" s="540"/>
      <c r="F6279" s="540"/>
      <c r="G6279" s="540"/>
      <c r="H6279" s="540"/>
      <c r="I6279" s="540"/>
      <c r="J6279" s="171"/>
      <c r="K6279" s="540"/>
      <c r="L6279" s="540"/>
      <c r="M6279" s="540"/>
      <c r="N6279" s="540"/>
      <c r="O6279" s="540"/>
      <c r="P6279" s="540"/>
      <c r="Q6279" s="540"/>
      <c r="R6279" s="397"/>
    </row>
    <row r="6280" spans="1:246" s="145" customFormat="1" ht="18.75" hidden="1" customHeight="1">
      <c r="A6280" s="677"/>
      <c r="B6280" s="702"/>
      <c r="C6280" s="171"/>
      <c r="D6280" s="171"/>
      <c r="E6280" s="540"/>
      <c r="F6280" s="540"/>
      <c r="G6280" s="540"/>
      <c r="H6280" s="540"/>
      <c r="I6280" s="540"/>
      <c r="J6280" s="171"/>
      <c r="K6280" s="540"/>
      <c r="L6280" s="540"/>
      <c r="M6280" s="540"/>
      <c r="N6280" s="540"/>
      <c r="O6280" s="540"/>
      <c r="P6280" s="540"/>
      <c r="Q6280" s="540"/>
      <c r="R6280" s="397"/>
    </row>
    <row r="6281" spans="1:246" s="145" customFormat="1" ht="14.25" hidden="1" customHeight="1">
      <c r="A6281" s="677"/>
      <c r="B6281" s="725"/>
      <c r="C6281" s="171"/>
      <c r="D6281" s="171"/>
      <c r="E6281" s="540"/>
      <c r="F6281" s="540"/>
      <c r="G6281" s="540"/>
      <c r="H6281" s="540"/>
      <c r="I6281" s="540"/>
      <c r="J6281" s="171"/>
      <c r="K6281" s="540"/>
      <c r="L6281" s="540"/>
      <c r="M6281" s="540"/>
      <c r="N6281" s="540"/>
      <c r="O6281" s="540"/>
      <c r="P6281" s="540"/>
      <c r="Q6281" s="540"/>
      <c r="R6281" s="397"/>
    </row>
    <row r="6282" spans="1:246" s="145" customFormat="1" ht="18.75" hidden="1" customHeight="1">
      <c r="A6282" s="677"/>
      <c r="B6282" s="702"/>
      <c r="C6282" s="171"/>
      <c r="D6282" s="171"/>
      <c r="E6282" s="540"/>
      <c r="F6282" s="540"/>
      <c r="G6282" s="540"/>
      <c r="H6282" s="540"/>
      <c r="I6282" s="540"/>
      <c r="J6282" s="171"/>
      <c r="K6282" s="540"/>
      <c r="L6282" s="540"/>
      <c r="M6282" s="540"/>
      <c r="N6282" s="540"/>
      <c r="O6282" s="540"/>
      <c r="P6282" s="540"/>
      <c r="Q6282" s="540"/>
      <c r="R6282" s="397"/>
    </row>
    <row r="6283" spans="1:246" s="145" customFormat="1" ht="16.5" hidden="1" customHeight="1">
      <c r="A6283" s="677"/>
      <c r="B6283" s="702"/>
      <c r="C6283" s="171"/>
      <c r="D6283" s="171"/>
      <c r="E6283" s="540"/>
      <c r="F6283" s="540"/>
      <c r="G6283" s="540"/>
      <c r="H6283" s="540"/>
      <c r="I6283" s="540"/>
      <c r="J6283" s="171"/>
      <c r="K6283" s="540"/>
      <c r="L6283" s="540"/>
      <c r="M6283" s="540"/>
      <c r="N6283" s="540"/>
      <c r="O6283" s="540"/>
      <c r="P6283" s="540"/>
      <c r="Q6283" s="540"/>
      <c r="R6283" s="397"/>
    </row>
    <row r="6284" spans="1:246" s="145" customFormat="1" ht="20.25" hidden="1" customHeight="1">
      <c r="A6284" s="677"/>
      <c r="B6284" s="727"/>
      <c r="C6284" s="540"/>
      <c r="D6284" s="540"/>
      <c r="E6284" s="771"/>
      <c r="F6284" s="771"/>
      <c r="G6284" s="771"/>
      <c r="H6284" s="771"/>
      <c r="I6284" s="771"/>
      <c r="J6284" s="540"/>
      <c r="K6284" s="771"/>
      <c r="L6284" s="771"/>
      <c r="M6284" s="771"/>
      <c r="N6284" s="771"/>
      <c r="O6284" s="771"/>
      <c r="P6284" s="771"/>
      <c r="Q6284" s="771"/>
      <c r="R6284" s="400"/>
      <c r="S6284" s="148"/>
      <c r="T6284" s="148"/>
      <c r="U6284" s="148"/>
      <c r="V6284" s="148"/>
      <c r="W6284" s="148"/>
      <c r="X6284" s="148"/>
      <c r="Y6284" s="148"/>
      <c r="Z6284" s="148"/>
      <c r="AA6284" s="148"/>
      <c r="AB6284" s="148"/>
      <c r="AC6284" s="148"/>
      <c r="AD6284" s="148"/>
      <c r="AE6284" s="148"/>
      <c r="AF6284" s="148"/>
      <c r="AG6284" s="148"/>
      <c r="AH6284" s="148"/>
      <c r="AI6284" s="148"/>
      <c r="AJ6284" s="148"/>
      <c r="AK6284" s="148"/>
      <c r="AL6284" s="148"/>
      <c r="AM6284" s="148"/>
      <c r="AN6284" s="148"/>
      <c r="AO6284" s="148"/>
      <c r="AP6284" s="148"/>
      <c r="AQ6284" s="148"/>
      <c r="AR6284" s="148"/>
      <c r="AS6284" s="148"/>
      <c r="AT6284" s="148"/>
      <c r="AU6284" s="148"/>
      <c r="AV6284" s="148"/>
      <c r="AW6284" s="148"/>
      <c r="AX6284" s="148"/>
      <c r="AY6284" s="148"/>
      <c r="AZ6284" s="148"/>
      <c r="BA6284" s="148"/>
      <c r="BB6284" s="148"/>
      <c r="BC6284" s="148"/>
      <c r="BD6284" s="148"/>
      <c r="BE6284" s="148"/>
      <c r="BF6284" s="148"/>
      <c r="BG6284" s="148"/>
      <c r="BH6284" s="148"/>
      <c r="BI6284" s="148"/>
      <c r="BJ6284" s="148"/>
      <c r="BK6284" s="148"/>
      <c r="BL6284" s="148"/>
      <c r="BM6284" s="148"/>
      <c r="BN6284" s="148"/>
      <c r="BO6284" s="148"/>
      <c r="BP6284" s="148"/>
      <c r="BQ6284" s="148"/>
      <c r="BR6284" s="148"/>
      <c r="BS6284" s="148"/>
      <c r="BT6284" s="148"/>
      <c r="BU6284" s="148"/>
      <c r="BV6284" s="148"/>
      <c r="BW6284" s="148"/>
      <c r="BX6284" s="148"/>
      <c r="BY6284" s="148"/>
      <c r="BZ6284" s="148"/>
      <c r="CA6284" s="148"/>
      <c r="CB6284" s="148"/>
      <c r="CC6284" s="148"/>
      <c r="CD6284" s="148"/>
      <c r="CE6284" s="148"/>
      <c r="CF6284" s="148"/>
      <c r="CG6284" s="148"/>
      <c r="CH6284" s="148"/>
      <c r="CI6284" s="148"/>
      <c r="CJ6284" s="148"/>
      <c r="CK6284" s="148"/>
      <c r="CL6284" s="148"/>
      <c r="CM6284" s="148"/>
      <c r="CN6284" s="148"/>
      <c r="CO6284" s="148"/>
      <c r="CP6284" s="148"/>
      <c r="CQ6284" s="148"/>
      <c r="CR6284" s="148"/>
      <c r="CS6284" s="148"/>
      <c r="CT6284" s="148"/>
      <c r="CU6284" s="148"/>
      <c r="CV6284" s="148"/>
      <c r="CW6284" s="148"/>
      <c r="CX6284" s="148"/>
      <c r="CY6284" s="148"/>
      <c r="CZ6284" s="148"/>
      <c r="DA6284" s="148"/>
      <c r="DB6284" s="148"/>
      <c r="DC6284" s="148"/>
      <c r="DD6284" s="148"/>
      <c r="DE6284" s="148"/>
      <c r="DF6284" s="148"/>
      <c r="DG6284" s="148"/>
      <c r="DH6284" s="148"/>
      <c r="DI6284" s="148"/>
      <c r="DJ6284" s="148"/>
      <c r="DK6284" s="148"/>
      <c r="DL6284" s="148"/>
      <c r="DM6284" s="148"/>
      <c r="DN6284" s="148"/>
      <c r="DO6284" s="148"/>
      <c r="DP6284" s="148"/>
      <c r="DQ6284" s="148"/>
      <c r="DR6284" s="148"/>
      <c r="DS6284" s="148"/>
      <c r="DT6284" s="148"/>
      <c r="DU6284" s="148"/>
      <c r="DV6284" s="148"/>
      <c r="DW6284" s="148"/>
      <c r="DX6284" s="148"/>
      <c r="DY6284" s="148"/>
      <c r="DZ6284" s="148"/>
      <c r="EA6284" s="148"/>
      <c r="EB6284" s="148"/>
      <c r="EC6284" s="148"/>
      <c r="ED6284" s="148"/>
      <c r="EE6284" s="148"/>
      <c r="EF6284" s="148"/>
      <c r="EG6284" s="148"/>
      <c r="EH6284" s="148"/>
      <c r="EI6284" s="148"/>
      <c r="EJ6284" s="148"/>
      <c r="EK6284" s="148"/>
      <c r="EL6284" s="148"/>
      <c r="EM6284" s="148"/>
      <c r="EN6284" s="148"/>
      <c r="EO6284" s="148"/>
      <c r="EP6284" s="148"/>
      <c r="EQ6284" s="148"/>
      <c r="ER6284" s="148"/>
      <c r="ES6284" s="148"/>
      <c r="ET6284" s="148"/>
      <c r="EU6284" s="148"/>
      <c r="EV6284" s="148"/>
      <c r="EW6284" s="148"/>
      <c r="EX6284" s="148"/>
      <c r="EY6284" s="148"/>
      <c r="EZ6284" s="148"/>
      <c r="FA6284" s="148"/>
      <c r="FB6284" s="148"/>
      <c r="FC6284" s="148"/>
      <c r="FD6284" s="148"/>
      <c r="FE6284" s="148"/>
      <c r="FF6284" s="148"/>
      <c r="FG6284" s="148"/>
      <c r="FH6284" s="148"/>
      <c r="FI6284" s="148"/>
      <c r="FJ6284" s="148"/>
      <c r="FK6284" s="148"/>
      <c r="FL6284" s="148"/>
      <c r="FM6284" s="148"/>
      <c r="FN6284" s="148"/>
      <c r="FO6284" s="148"/>
      <c r="FP6284" s="148"/>
      <c r="FQ6284" s="148"/>
      <c r="FR6284" s="148"/>
      <c r="FS6284" s="148"/>
      <c r="FT6284" s="148"/>
      <c r="FU6284" s="148"/>
      <c r="FV6284" s="148"/>
      <c r="FW6284" s="148"/>
      <c r="FX6284" s="148"/>
      <c r="FY6284" s="148"/>
      <c r="FZ6284" s="148"/>
      <c r="GA6284" s="148"/>
      <c r="GB6284" s="148"/>
      <c r="GC6284" s="148"/>
      <c r="GD6284" s="148"/>
      <c r="GE6284" s="148"/>
      <c r="GF6284" s="148"/>
      <c r="GG6284" s="148"/>
      <c r="GH6284" s="148"/>
      <c r="GI6284" s="148"/>
      <c r="GJ6284" s="148"/>
      <c r="GK6284" s="148"/>
      <c r="GL6284" s="148"/>
      <c r="GM6284" s="148"/>
      <c r="GN6284" s="148"/>
      <c r="GO6284" s="148"/>
      <c r="GP6284" s="148"/>
      <c r="GQ6284" s="148"/>
      <c r="GR6284" s="148"/>
      <c r="GS6284" s="148"/>
      <c r="GT6284" s="148"/>
      <c r="GU6284" s="148"/>
      <c r="GV6284" s="148"/>
      <c r="GW6284" s="148"/>
      <c r="GX6284" s="148"/>
      <c r="GY6284" s="148"/>
      <c r="GZ6284" s="148"/>
      <c r="HA6284" s="148"/>
      <c r="HB6284" s="148"/>
      <c r="HC6284" s="148"/>
      <c r="HD6284" s="148"/>
      <c r="HE6284" s="148"/>
      <c r="HF6284" s="148"/>
      <c r="HG6284" s="148"/>
      <c r="HH6284" s="148"/>
      <c r="HI6284" s="148"/>
      <c r="HJ6284" s="148"/>
      <c r="HK6284" s="148"/>
      <c r="HL6284" s="148"/>
      <c r="HM6284" s="148"/>
      <c r="HN6284" s="148"/>
      <c r="HO6284" s="148"/>
      <c r="HP6284" s="148"/>
      <c r="HQ6284" s="148"/>
      <c r="HR6284" s="148"/>
      <c r="HS6284" s="148"/>
      <c r="HT6284" s="148"/>
      <c r="HU6284" s="148"/>
      <c r="HV6284" s="148"/>
      <c r="HW6284" s="148"/>
      <c r="HX6284" s="148"/>
      <c r="HY6284" s="148"/>
      <c r="HZ6284" s="148"/>
      <c r="IA6284" s="148"/>
      <c r="IB6284" s="148"/>
      <c r="IC6284" s="148"/>
      <c r="ID6284" s="148"/>
      <c r="IE6284" s="148"/>
      <c r="IF6284" s="148"/>
      <c r="IG6284" s="148"/>
      <c r="IH6284" s="148"/>
      <c r="II6284" s="148"/>
      <c r="IJ6284" s="148"/>
      <c r="IK6284" s="148"/>
      <c r="IL6284" s="148"/>
    </row>
    <row r="6285" spans="1:246" s="36" customFormat="1" ht="4.5" hidden="1" customHeight="1">
      <c r="A6285" s="711"/>
      <c r="B6285" s="540"/>
      <c r="C6285" s="171"/>
      <c r="D6285" s="171"/>
      <c r="E6285" s="171"/>
      <c r="F6285" s="158"/>
      <c r="G6285" s="158"/>
      <c r="H6285" s="158"/>
      <c r="I6285" s="158"/>
      <c r="J6285" s="158"/>
      <c r="K6285" s="158"/>
      <c r="L6285" s="171"/>
      <c r="M6285" s="171"/>
      <c r="N6285" s="171"/>
      <c r="O6285" s="158"/>
      <c r="P6285" s="158"/>
      <c r="Q6285" s="158"/>
      <c r="R6285" s="347"/>
      <c r="S6285" s="35"/>
      <c r="T6285" s="35"/>
      <c r="U6285" s="35"/>
      <c r="V6285" s="35"/>
      <c r="W6285" s="35"/>
      <c r="X6285" s="35"/>
    </row>
    <row r="6286" spans="1:246" s="323" customFormat="1" ht="42.75" hidden="1" customHeight="1">
      <c r="A6286" s="708"/>
      <c r="B6286" s="1614"/>
      <c r="C6286" s="1614"/>
      <c r="D6286" s="493"/>
      <c r="E6286" s="1845"/>
      <c r="F6286" s="1845"/>
      <c r="G6286" s="1845"/>
      <c r="H6286" s="1845"/>
      <c r="I6286" s="1845"/>
      <c r="J6286" s="1845"/>
      <c r="K6286" s="1845"/>
      <c r="L6286" s="1845"/>
      <c r="M6286" s="691"/>
      <c r="N6286" s="691"/>
      <c r="O6286" s="493"/>
      <c r="P6286" s="493"/>
      <c r="Q6286" s="493"/>
      <c r="R6286" s="401"/>
    </row>
    <row r="6287" spans="1:246" s="150" customFormat="1" ht="22.5" hidden="1" customHeight="1">
      <c r="A6287" s="772"/>
      <c r="B6287" s="1791"/>
      <c r="C6287" s="1791"/>
      <c r="D6287" s="693"/>
      <c r="E6287" s="1871"/>
      <c r="F6287" s="1871"/>
      <c r="G6287" s="1871"/>
      <c r="H6287" s="1871"/>
      <c r="I6287" s="1871"/>
      <c r="J6287" s="1871"/>
      <c r="K6287" s="1871"/>
      <c r="L6287" s="1871"/>
      <c r="M6287" s="691"/>
      <c r="N6287" s="773"/>
      <c r="O6287" s="673"/>
      <c r="P6287" s="673"/>
      <c r="Q6287" s="171"/>
      <c r="R6287" s="402"/>
      <c r="IE6287" s="151" t="e">
        <f>#REF!</f>
        <v>#REF!</v>
      </c>
      <c r="IF6287" s="152" t="e">
        <f>IF(IE6287&lt;&gt;0,IE6287,"")</f>
        <v>#REF!</v>
      </c>
    </row>
    <row r="6288" spans="1:246" s="150" customFormat="1" ht="22.5" hidden="1" customHeight="1">
      <c r="A6288" s="772"/>
      <c r="B6288" s="1791"/>
      <c r="C6288" s="1791"/>
      <c r="D6288" s="693"/>
      <c r="E6288" s="774"/>
      <c r="F6288" s="728"/>
      <c r="G6288" s="774"/>
      <c r="H6288" s="774"/>
      <c r="I6288" s="774"/>
      <c r="J6288" s="774"/>
      <c r="K6288" s="774"/>
      <c r="L6288" s="774"/>
      <c r="M6288" s="691"/>
      <c r="N6288" s="773"/>
      <c r="O6288" s="673"/>
      <c r="P6288" s="673"/>
      <c r="Q6288" s="171"/>
      <c r="R6288" s="402"/>
      <c r="IE6288" s="151" t="e">
        <f>#REF!</f>
        <v>#REF!</v>
      </c>
      <c r="IF6288" s="152" t="e">
        <f>IF(IE6288&lt;&gt;0,IE6288,"")</f>
        <v>#REF!</v>
      </c>
    </row>
    <row r="6289" spans="1:246" s="150" customFormat="1" ht="22.5" hidden="1" customHeight="1">
      <c r="A6289" s="772"/>
      <c r="B6289" s="1791"/>
      <c r="C6289" s="1791"/>
      <c r="D6289" s="693"/>
      <c r="E6289" s="1871"/>
      <c r="F6289" s="1871"/>
      <c r="G6289" s="1871"/>
      <c r="H6289" s="1871"/>
      <c r="I6289" s="1871"/>
      <c r="J6289" s="1871"/>
      <c r="K6289" s="1871"/>
      <c r="L6289" s="1871"/>
      <c r="M6289" s="691"/>
      <c r="N6289" s="773"/>
      <c r="O6289" s="729"/>
      <c r="P6289" s="673"/>
      <c r="Q6289" s="171"/>
      <c r="R6289" s="402"/>
      <c r="IE6289" s="151"/>
      <c r="IF6289" s="152"/>
    </row>
    <row r="6290" spans="1:246" s="143" customFormat="1" ht="17.25" hidden="1" customHeight="1">
      <c r="A6290" s="711"/>
      <c r="B6290" s="755"/>
      <c r="C6290" s="755"/>
      <c r="D6290" s="755"/>
      <c r="E6290" s="755"/>
      <c r="F6290" s="755"/>
      <c r="G6290" s="755"/>
      <c r="H6290" s="755"/>
      <c r="I6290" s="755"/>
      <c r="J6290" s="755"/>
      <c r="K6290" s="755"/>
      <c r="L6290" s="755"/>
      <c r="M6290" s="755"/>
      <c r="N6290" s="755"/>
      <c r="O6290" s="755"/>
      <c r="P6290" s="171"/>
      <c r="Q6290" s="171"/>
      <c r="R6290" s="403"/>
      <c r="S6290" s="149"/>
      <c r="T6290" s="149"/>
      <c r="U6290" s="149"/>
    </row>
    <row r="6291" spans="1:246" s="42" customFormat="1" ht="6" hidden="1" customHeight="1">
      <c r="A6291" s="677"/>
      <c r="B6291" s="171"/>
      <c r="C6291" s="171"/>
      <c r="D6291" s="171"/>
      <c r="E6291" s="158"/>
      <c r="F6291" s="158"/>
      <c r="G6291" s="158"/>
      <c r="H6291" s="158"/>
      <c r="I6291" s="158"/>
      <c r="J6291" s="158"/>
      <c r="K6291" s="171"/>
      <c r="L6291" s="171"/>
      <c r="M6291" s="171"/>
      <c r="N6291" s="171"/>
      <c r="O6291" s="712"/>
      <c r="P6291" s="712"/>
      <c r="Q6291" s="158"/>
      <c r="R6291" s="374"/>
      <c r="S6291" s="34"/>
      <c r="T6291" s="34"/>
      <c r="U6291" s="34"/>
      <c r="V6291" s="34"/>
      <c r="W6291" s="34"/>
      <c r="X6291" s="34"/>
    </row>
    <row r="6292" spans="1:246" s="38" customFormat="1" ht="21" hidden="1" customHeight="1">
      <c r="A6292" s="672"/>
      <c r="B6292" s="1824"/>
      <c r="C6292" s="1824"/>
      <c r="D6292" s="1824"/>
      <c r="E6292" s="1824"/>
      <c r="F6292" s="1824"/>
      <c r="G6292" s="1824"/>
      <c r="H6292" s="1824"/>
      <c r="I6292" s="1824"/>
      <c r="J6292" s="1824"/>
      <c r="K6292" s="1824"/>
      <c r="L6292" s="1824"/>
      <c r="M6292" s="1824"/>
      <c r="N6292" s="1824"/>
      <c r="O6292" s="1824"/>
      <c r="P6292" s="1824"/>
      <c r="Q6292" s="1824"/>
      <c r="R6292" s="388"/>
      <c r="S6292" s="37"/>
      <c r="T6292" s="37"/>
      <c r="U6292" s="37"/>
      <c r="V6292" s="37"/>
      <c r="W6292" s="37"/>
      <c r="X6292" s="37"/>
    </row>
    <row r="6293" spans="1:246" s="39" customFormat="1" ht="12.75" hidden="1" customHeight="1">
      <c r="A6293" s="677"/>
      <c r="B6293" s="775"/>
      <c r="C6293" s="775"/>
      <c r="D6293" s="775"/>
      <c r="E6293" s="775"/>
      <c r="F6293" s="775"/>
      <c r="G6293" s="775"/>
      <c r="H6293" s="775"/>
      <c r="I6293" s="775"/>
      <c r="J6293" s="775"/>
      <c r="K6293" s="775"/>
      <c r="L6293" s="775"/>
      <c r="M6293" s="775"/>
      <c r="N6293" s="775"/>
      <c r="O6293" s="775"/>
      <c r="P6293" s="775"/>
      <c r="Q6293" s="775"/>
      <c r="R6293" s="373"/>
      <c r="S6293" s="33"/>
      <c r="T6293" s="33"/>
      <c r="U6293" s="33"/>
      <c r="V6293" s="33"/>
      <c r="W6293" s="33"/>
      <c r="X6293" s="33"/>
    </row>
    <row r="6294" spans="1:246" s="314" customFormat="1" ht="12.75" hidden="1" customHeight="1">
      <c r="A6294" s="677"/>
      <c r="B6294" s="171"/>
      <c r="C6294" s="171"/>
      <c r="D6294" s="171"/>
      <c r="E6294" s="540"/>
      <c r="F6294" s="540"/>
      <c r="G6294" s="540"/>
      <c r="H6294" s="540"/>
      <c r="I6294" s="540"/>
      <c r="J6294" s="171"/>
      <c r="K6294" s="540"/>
      <c r="L6294" s="540"/>
      <c r="M6294" s="540"/>
      <c r="N6294" s="540"/>
      <c r="O6294" s="540"/>
      <c r="P6294" s="540"/>
      <c r="Q6294" s="540"/>
      <c r="R6294" s="573"/>
      <c r="Y6294" s="25"/>
      <c r="Z6294" s="25"/>
      <c r="AA6294" s="25"/>
      <c r="AB6294" s="25"/>
      <c r="AC6294" s="25"/>
      <c r="AD6294" s="25"/>
      <c r="AE6294" s="25"/>
      <c r="AF6294" s="25"/>
      <c r="AG6294" s="25"/>
      <c r="AH6294" s="25"/>
      <c r="AI6294" s="25"/>
      <c r="AJ6294" s="25"/>
      <c r="AK6294" s="25"/>
      <c r="AL6294" s="25"/>
      <c r="AM6294" s="25"/>
      <c r="AN6294" s="25"/>
      <c r="AO6294" s="25"/>
      <c r="AP6294" s="25"/>
      <c r="AQ6294" s="25"/>
      <c r="AR6294" s="25"/>
      <c r="AS6294" s="25"/>
      <c r="AT6294" s="25"/>
      <c r="AU6294" s="25"/>
      <c r="AV6294" s="25"/>
      <c r="AW6294" s="25"/>
      <c r="AX6294" s="25"/>
      <c r="AY6294" s="25"/>
      <c r="AZ6294" s="25"/>
      <c r="BA6294" s="25"/>
      <c r="BB6294" s="25"/>
      <c r="BC6294" s="25"/>
      <c r="BD6294" s="25"/>
      <c r="BE6294" s="25"/>
      <c r="BF6294" s="25"/>
      <c r="BG6294" s="25"/>
      <c r="BH6294" s="25"/>
      <c r="BI6294" s="25"/>
      <c r="BJ6294" s="25"/>
      <c r="BK6294" s="25"/>
      <c r="BL6294" s="25"/>
      <c r="BM6294" s="25"/>
      <c r="BN6294" s="25"/>
      <c r="BO6294" s="25"/>
      <c r="BP6294" s="25"/>
      <c r="BQ6294" s="25"/>
      <c r="BR6294" s="25"/>
      <c r="BS6294" s="25"/>
      <c r="BT6294" s="25"/>
      <c r="BU6294" s="25"/>
      <c r="BV6294" s="25"/>
      <c r="BW6294" s="25"/>
      <c r="BX6294" s="25"/>
      <c r="BY6294" s="25"/>
      <c r="BZ6294" s="25"/>
      <c r="CA6294" s="25"/>
      <c r="CB6294" s="25"/>
      <c r="CC6294" s="25"/>
      <c r="CD6294" s="25"/>
      <c r="CE6294" s="25"/>
      <c r="CF6294" s="25"/>
      <c r="CG6294" s="25"/>
      <c r="CH6294" s="25"/>
      <c r="CI6294" s="25"/>
      <c r="CJ6294" s="25"/>
      <c r="CK6294" s="25"/>
      <c r="CL6294" s="25"/>
      <c r="CM6294" s="25"/>
      <c r="CN6294" s="25"/>
      <c r="CO6294" s="25"/>
      <c r="CP6294" s="25"/>
      <c r="CQ6294" s="25"/>
      <c r="CR6294" s="25"/>
      <c r="CS6294" s="25"/>
      <c r="CT6294" s="25"/>
      <c r="CU6294" s="25"/>
      <c r="CV6294" s="25"/>
      <c r="CW6294" s="25"/>
      <c r="CX6294" s="25"/>
      <c r="CY6294" s="25"/>
      <c r="CZ6294" s="25"/>
      <c r="DA6294" s="25"/>
      <c r="DB6294" s="25"/>
      <c r="DC6294" s="25"/>
      <c r="DD6294" s="25"/>
      <c r="DE6294" s="25"/>
      <c r="DF6294" s="25"/>
      <c r="DG6294" s="25"/>
      <c r="DH6294" s="25"/>
      <c r="DI6294" s="25"/>
      <c r="DJ6294" s="25"/>
      <c r="DK6294" s="25"/>
      <c r="DL6294" s="25"/>
      <c r="DM6294" s="25"/>
      <c r="DN6294" s="25"/>
      <c r="DO6294" s="25"/>
      <c r="DP6294" s="25"/>
      <c r="DQ6294" s="25"/>
      <c r="DR6294" s="25"/>
      <c r="DS6294" s="25"/>
      <c r="DT6294" s="25"/>
      <c r="DU6294" s="25"/>
      <c r="DV6294" s="25"/>
      <c r="DW6294" s="25"/>
      <c r="DX6294" s="25"/>
      <c r="DY6294" s="25"/>
      <c r="DZ6294" s="25"/>
      <c r="EA6294" s="25"/>
      <c r="EB6294" s="25"/>
      <c r="EC6294" s="25"/>
      <c r="ED6294" s="25"/>
      <c r="EE6294" s="25"/>
      <c r="EF6294" s="25"/>
      <c r="EG6294" s="25"/>
      <c r="EH6294" s="25"/>
      <c r="EI6294" s="25"/>
      <c r="EJ6294" s="25"/>
      <c r="EK6294" s="25"/>
      <c r="EL6294" s="25"/>
      <c r="EM6294" s="25"/>
      <c r="EN6294" s="25"/>
      <c r="EO6294" s="25"/>
      <c r="EP6294" s="25"/>
      <c r="EQ6294" s="25"/>
      <c r="ER6294" s="25"/>
      <c r="ES6294" s="25"/>
      <c r="ET6294" s="25"/>
      <c r="EU6294" s="25"/>
      <c r="EV6294" s="25"/>
      <c r="EW6294" s="25"/>
      <c r="EX6294" s="25"/>
      <c r="EY6294" s="25"/>
      <c r="EZ6294" s="25"/>
      <c r="FA6294" s="25"/>
      <c r="FB6294" s="25"/>
      <c r="FC6294" s="25"/>
      <c r="FD6294" s="25"/>
      <c r="FE6294" s="25"/>
      <c r="FF6294" s="25"/>
      <c r="FG6294" s="25"/>
      <c r="FH6294" s="25"/>
      <c r="FI6294" s="25"/>
      <c r="FJ6294" s="25"/>
      <c r="FK6294" s="25"/>
      <c r="FL6294" s="25"/>
      <c r="FM6294" s="25"/>
      <c r="FN6294" s="25"/>
      <c r="FO6294" s="25"/>
      <c r="FP6294" s="25"/>
      <c r="FQ6294" s="25"/>
      <c r="FR6294" s="25"/>
      <c r="FS6294" s="25"/>
      <c r="FT6294" s="25"/>
      <c r="FU6294" s="25"/>
      <c r="FV6294" s="25"/>
      <c r="FW6294" s="25"/>
      <c r="FX6294" s="25"/>
      <c r="FY6294" s="25"/>
      <c r="FZ6294" s="25"/>
      <c r="GA6294" s="25"/>
      <c r="GB6294" s="25"/>
      <c r="GC6294" s="25"/>
      <c r="GD6294" s="25"/>
      <c r="GE6294" s="25"/>
      <c r="GF6294" s="25"/>
      <c r="GG6294" s="25"/>
      <c r="GH6294" s="25"/>
      <c r="GI6294" s="25"/>
      <c r="GJ6294" s="25"/>
      <c r="GK6294" s="25"/>
      <c r="GL6294" s="25"/>
      <c r="GM6294" s="25"/>
      <c r="GN6294" s="25"/>
      <c r="GO6294" s="25"/>
      <c r="GP6294" s="25"/>
      <c r="GQ6294" s="25"/>
      <c r="GR6294" s="25"/>
      <c r="GS6294" s="25"/>
      <c r="GT6294" s="25"/>
      <c r="GU6294" s="25"/>
      <c r="GV6294" s="25"/>
      <c r="GW6294" s="25"/>
      <c r="GX6294" s="25"/>
      <c r="GY6294" s="25"/>
      <c r="GZ6294" s="25"/>
      <c r="HA6294" s="25"/>
      <c r="HB6294" s="25"/>
      <c r="HC6294" s="25"/>
      <c r="HD6294" s="25"/>
      <c r="HE6294" s="25"/>
      <c r="HF6294" s="25"/>
      <c r="HG6294" s="25"/>
      <c r="HH6294" s="25"/>
      <c r="HI6294" s="25"/>
      <c r="HJ6294" s="25"/>
      <c r="HK6294" s="25"/>
      <c r="HL6294" s="25"/>
      <c r="HM6294" s="25"/>
      <c r="HN6294" s="25"/>
      <c r="HO6294" s="25"/>
      <c r="HP6294" s="25"/>
      <c r="HQ6294" s="25"/>
      <c r="HR6294" s="25"/>
      <c r="HS6294" s="25"/>
      <c r="HT6294" s="25"/>
      <c r="HU6294" s="25"/>
      <c r="HV6294" s="25"/>
      <c r="HW6294" s="25"/>
      <c r="HX6294" s="25"/>
      <c r="HY6294" s="25"/>
      <c r="HZ6294" s="25"/>
      <c r="IA6294" s="25"/>
      <c r="IB6294" s="25"/>
      <c r="IC6294" s="25"/>
      <c r="ID6294" s="25"/>
      <c r="IE6294" s="25"/>
      <c r="IF6294" s="25"/>
      <c r="IG6294" s="25"/>
      <c r="IH6294" s="25"/>
      <c r="II6294" s="25"/>
      <c r="IJ6294" s="25"/>
      <c r="IK6294" s="25"/>
      <c r="IL6294" s="25"/>
    </row>
    <row r="6295" spans="1:246" s="314" customFormat="1" ht="12.75" hidden="1" customHeight="1">
      <c r="A6295" s="677"/>
      <c r="B6295" s="171"/>
      <c r="C6295" s="171"/>
      <c r="D6295" s="171"/>
      <c r="E6295" s="540"/>
      <c r="F6295" s="540"/>
      <c r="G6295" s="540"/>
      <c r="H6295" s="540"/>
      <c r="I6295" s="540"/>
      <c r="J6295" s="171"/>
      <c r="K6295" s="540"/>
      <c r="L6295" s="540"/>
      <c r="M6295" s="540"/>
      <c r="N6295" s="540"/>
      <c r="O6295" s="540"/>
      <c r="P6295" s="540"/>
      <c r="Q6295" s="540"/>
      <c r="R6295" s="573"/>
      <c r="Y6295" s="25"/>
      <c r="Z6295" s="25"/>
      <c r="AA6295" s="25"/>
      <c r="AB6295" s="25"/>
      <c r="AC6295" s="25"/>
      <c r="AD6295" s="25"/>
      <c r="AE6295" s="25"/>
      <c r="AF6295" s="25"/>
      <c r="AG6295" s="25"/>
      <c r="AH6295" s="25"/>
      <c r="AI6295" s="25"/>
      <c r="AJ6295" s="25"/>
      <c r="AK6295" s="25"/>
      <c r="AL6295" s="25"/>
      <c r="AM6295" s="25"/>
      <c r="AN6295" s="25"/>
      <c r="AO6295" s="25"/>
      <c r="AP6295" s="25"/>
      <c r="AQ6295" s="25"/>
      <c r="AR6295" s="25"/>
      <c r="AS6295" s="25"/>
      <c r="AT6295" s="25"/>
      <c r="AU6295" s="25"/>
      <c r="AV6295" s="25"/>
      <c r="AW6295" s="25"/>
      <c r="AX6295" s="25"/>
      <c r="AY6295" s="25"/>
      <c r="AZ6295" s="25"/>
      <c r="BA6295" s="25"/>
      <c r="BB6295" s="25"/>
      <c r="BC6295" s="25"/>
      <c r="BD6295" s="25"/>
      <c r="BE6295" s="25"/>
      <c r="BF6295" s="25"/>
      <c r="BG6295" s="25"/>
      <c r="BH6295" s="25"/>
      <c r="BI6295" s="25"/>
      <c r="BJ6295" s="25"/>
      <c r="BK6295" s="25"/>
      <c r="BL6295" s="25"/>
      <c r="BM6295" s="25"/>
      <c r="BN6295" s="25"/>
      <c r="BO6295" s="25"/>
      <c r="BP6295" s="25"/>
      <c r="BQ6295" s="25"/>
      <c r="BR6295" s="25"/>
      <c r="BS6295" s="25"/>
      <c r="BT6295" s="25"/>
      <c r="BU6295" s="25"/>
      <c r="BV6295" s="25"/>
      <c r="BW6295" s="25"/>
      <c r="BX6295" s="25"/>
      <c r="BY6295" s="25"/>
      <c r="BZ6295" s="25"/>
      <c r="CA6295" s="25"/>
      <c r="CB6295" s="25"/>
      <c r="CC6295" s="25"/>
      <c r="CD6295" s="25"/>
      <c r="CE6295" s="25"/>
      <c r="CF6295" s="25"/>
      <c r="CG6295" s="25"/>
      <c r="CH6295" s="25"/>
      <c r="CI6295" s="25"/>
      <c r="CJ6295" s="25"/>
      <c r="CK6295" s="25"/>
      <c r="CL6295" s="25"/>
      <c r="CM6295" s="25"/>
      <c r="CN6295" s="25"/>
      <c r="CO6295" s="25"/>
      <c r="CP6295" s="25"/>
      <c r="CQ6295" s="25"/>
      <c r="CR6295" s="25"/>
      <c r="CS6295" s="25"/>
      <c r="CT6295" s="25"/>
      <c r="CU6295" s="25"/>
      <c r="CV6295" s="25"/>
      <c r="CW6295" s="25"/>
      <c r="CX6295" s="25"/>
      <c r="CY6295" s="25"/>
      <c r="CZ6295" s="25"/>
      <c r="DA6295" s="25"/>
      <c r="DB6295" s="25"/>
      <c r="DC6295" s="25"/>
      <c r="DD6295" s="25"/>
      <c r="DE6295" s="25"/>
      <c r="DF6295" s="25"/>
      <c r="DG6295" s="25"/>
      <c r="DH6295" s="25"/>
      <c r="DI6295" s="25"/>
      <c r="DJ6295" s="25"/>
      <c r="DK6295" s="25"/>
      <c r="DL6295" s="25"/>
      <c r="DM6295" s="25"/>
      <c r="DN6295" s="25"/>
      <c r="DO6295" s="25"/>
      <c r="DP6295" s="25"/>
      <c r="DQ6295" s="25"/>
      <c r="DR6295" s="25"/>
      <c r="DS6295" s="25"/>
      <c r="DT6295" s="25"/>
      <c r="DU6295" s="25"/>
      <c r="DV6295" s="25"/>
      <c r="DW6295" s="25"/>
      <c r="DX6295" s="25"/>
      <c r="DY6295" s="25"/>
      <c r="DZ6295" s="25"/>
      <c r="EA6295" s="25"/>
      <c r="EB6295" s="25"/>
      <c r="EC6295" s="25"/>
      <c r="ED6295" s="25"/>
      <c r="EE6295" s="25"/>
      <c r="EF6295" s="25"/>
      <c r="EG6295" s="25"/>
      <c r="EH6295" s="25"/>
      <c r="EI6295" s="25"/>
      <c r="EJ6295" s="25"/>
      <c r="EK6295" s="25"/>
      <c r="EL6295" s="25"/>
      <c r="EM6295" s="25"/>
      <c r="EN6295" s="25"/>
      <c r="EO6295" s="25"/>
      <c r="EP6295" s="25"/>
      <c r="EQ6295" s="25"/>
      <c r="ER6295" s="25"/>
      <c r="ES6295" s="25"/>
      <c r="ET6295" s="25"/>
      <c r="EU6295" s="25"/>
      <c r="EV6295" s="25"/>
      <c r="EW6295" s="25"/>
      <c r="EX6295" s="25"/>
      <c r="EY6295" s="25"/>
      <c r="EZ6295" s="25"/>
      <c r="FA6295" s="25"/>
      <c r="FB6295" s="25"/>
      <c r="FC6295" s="25"/>
      <c r="FD6295" s="25"/>
      <c r="FE6295" s="25"/>
      <c r="FF6295" s="25"/>
      <c r="FG6295" s="25"/>
      <c r="FH6295" s="25"/>
      <c r="FI6295" s="25"/>
      <c r="FJ6295" s="25"/>
      <c r="FK6295" s="25"/>
      <c r="FL6295" s="25"/>
      <c r="FM6295" s="25"/>
      <c r="FN6295" s="25"/>
      <c r="FO6295" s="25"/>
      <c r="FP6295" s="25"/>
      <c r="FQ6295" s="25"/>
      <c r="FR6295" s="25"/>
      <c r="FS6295" s="25"/>
      <c r="FT6295" s="25"/>
      <c r="FU6295" s="25"/>
      <c r="FV6295" s="25"/>
      <c r="FW6295" s="25"/>
      <c r="FX6295" s="25"/>
      <c r="FY6295" s="25"/>
      <c r="FZ6295" s="25"/>
      <c r="GA6295" s="25"/>
      <c r="GB6295" s="25"/>
      <c r="GC6295" s="25"/>
      <c r="GD6295" s="25"/>
      <c r="GE6295" s="25"/>
      <c r="GF6295" s="25"/>
      <c r="GG6295" s="25"/>
      <c r="GH6295" s="25"/>
      <c r="GI6295" s="25"/>
      <c r="GJ6295" s="25"/>
      <c r="GK6295" s="25"/>
      <c r="GL6295" s="25"/>
      <c r="GM6295" s="25"/>
      <c r="GN6295" s="25"/>
      <c r="GO6295" s="25"/>
      <c r="GP6295" s="25"/>
      <c r="GQ6295" s="25"/>
      <c r="GR6295" s="25"/>
      <c r="GS6295" s="25"/>
      <c r="GT6295" s="25"/>
      <c r="GU6295" s="25"/>
      <c r="GV6295" s="25"/>
      <c r="GW6295" s="25"/>
      <c r="GX6295" s="25"/>
      <c r="GY6295" s="25"/>
      <c r="GZ6295" s="25"/>
      <c r="HA6295" s="25"/>
      <c r="HB6295" s="25"/>
      <c r="HC6295" s="25"/>
      <c r="HD6295" s="25"/>
      <c r="HE6295" s="25"/>
      <c r="HF6295" s="25"/>
      <c r="HG6295" s="25"/>
      <c r="HH6295" s="25"/>
      <c r="HI6295" s="25"/>
      <c r="HJ6295" s="25"/>
      <c r="HK6295" s="25"/>
      <c r="HL6295" s="25"/>
      <c r="HM6295" s="25"/>
      <c r="HN6295" s="25"/>
      <c r="HO6295" s="25"/>
      <c r="HP6295" s="25"/>
      <c r="HQ6295" s="25"/>
      <c r="HR6295" s="25"/>
      <c r="HS6295" s="25"/>
      <c r="HT6295" s="25"/>
      <c r="HU6295" s="25"/>
      <c r="HV6295" s="25"/>
      <c r="HW6295" s="25"/>
      <c r="HX6295" s="25"/>
      <c r="HY6295" s="25"/>
      <c r="HZ6295" s="25"/>
      <c r="IA6295" s="25"/>
      <c r="IB6295" s="25"/>
      <c r="IC6295" s="25"/>
      <c r="ID6295" s="25"/>
      <c r="IE6295" s="25"/>
      <c r="IF6295" s="25"/>
      <c r="IG6295" s="25"/>
      <c r="IH6295" s="25"/>
      <c r="II6295" s="25"/>
      <c r="IJ6295" s="25"/>
      <c r="IK6295" s="25"/>
      <c r="IL6295" s="25"/>
    </row>
    <row r="6296" spans="1:246" s="314" customFormat="1" ht="12.75" hidden="1" customHeight="1">
      <c r="A6296" s="677"/>
      <c r="B6296" s="171"/>
      <c r="C6296" s="171"/>
      <c r="D6296" s="171"/>
      <c r="E6296" s="540"/>
      <c r="F6296" s="540"/>
      <c r="G6296" s="540"/>
      <c r="H6296" s="540"/>
      <c r="I6296" s="540"/>
      <c r="J6296" s="171"/>
      <c r="K6296" s="540"/>
      <c r="L6296" s="540"/>
      <c r="M6296" s="540"/>
      <c r="N6296" s="540"/>
      <c r="O6296" s="540"/>
      <c r="P6296" s="540"/>
      <c r="Q6296" s="540"/>
      <c r="R6296" s="573"/>
      <c r="Y6296" s="25"/>
      <c r="Z6296" s="25"/>
      <c r="AA6296" s="25"/>
      <c r="AB6296" s="25"/>
      <c r="AC6296" s="25"/>
      <c r="AD6296" s="25"/>
      <c r="AE6296" s="25"/>
      <c r="AF6296" s="25"/>
      <c r="AG6296" s="25"/>
      <c r="AH6296" s="25"/>
      <c r="AI6296" s="25"/>
      <c r="AJ6296" s="25"/>
      <c r="AK6296" s="25"/>
      <c r="AL6296" s="25"/>
      <c r="AM6296" s="25"/>
      <c r="AN6296" s="25"/>
      <c r="AO6296" s="25"/>
      <c r="AP6296" s="25"/>
      <c r="AQ6296" s="25"/>
      <c r="AR6296" s="25"/>
      <c r="AS6296" s="25"/>
      <c r="AT6296" s="25"/>
      <c r="AU6296" s="25"/>
      <c r="AV6296" s="25"/>
      <c r="AW6296" s="25"/>
      <c r="AX6296" s="25"/>
      <c r="AY6296" s="25"/>
      <c r="AZ6296" s="25"/>
      <c r="BA6296" s="25"/>
      <c r="BB6296" s="25"/>
      <c r="BC6296" s="25"/>
      <c r="BD6296" s="25"/>
      <c r="BE6296" s="25"/>
      <c r="BF6296" s="25"/>
      <c r="BG6296" s="25"/>
      <c r="BH6296" s="25"/>
      <c r="BI6296" s="25"/>
      <c r="BJ6296" s="25"/>
      <c r="BK6296" s="25"/>
      <c r="BL6296" s="25"/>
      <c r="BM6296" s="25"/>
      <c r="BN6296" s="25"/>
      <c r="BO6296" s="25"/>
      <c r="BP6296" s="25"/>
      <c r="BQ6296" s="25"/>
      <c r="BR6296" s="25"/>
      <c r="BS6296" s="25"/>
      <c r="BT6296" s="25"/>
      <c r="BU6296" s="25"/>
      <c r="BV6296" s="25"/>
      <c r="BW6296" s="25"/>
      <c r="BX6296" s="25"/>
      <c r="BY6296" s="25"/>
      <c r="BZ6296" s="25"/>
      <c r="CA6296" s="25"/>
      <c r="CB6296" s="25"/>
      <c r="CC6296" s="25"/>
      <c r="CD6296" s="25"/>
      <c r="CE6296" s="25"/>
      <c r="CF6296" s="25"/>
      <c r="CG6296" s="25"/>
      <c r="CH6296" s="25"/>
      <c r="CI6296" s="25"/>
      <c r="CJ6296" s="25"/>
      <c r="CK6296" s="25"/>
      <c r="CL6296" s="25"/>
      <c r="CM6296" s="25"/>
      <c r="CN6296" s="25"/>
      <c r="CO6296" s="25"/>
      <c r="CP6296" s="25"/>
      <c r="CQ6296" s="25"/>
      <c r="CR6296" s="25"/>
      <c r="CS6296" s="25"/>
      <c r="CT6296" s="25"/>
      <c r="CU6296" s="25"/>
      <c r="CV6296" s="25"/>
      <c r="CW6296" s="25"/>
      <c r="CX6296" s="25"/>
      <c r="CY6296" s="25"/>
      <c r="CZ6296" s="25"/>
      <c r="DA6296" s="25"/>
      <c r="DB6296" s="25"/>
      <c r="DC6296" s="25"/>
      <c r="DD6296" s="25"/>
      <c r="DE6296" s="25"/>
      <c r="DF6296" s="25"/>
      <c r="DG6296" s="25"/>
      <c r="DH6296" s="25"/>
      <c r="DI6296" s="25"/>
      <c r="DJ6296" s="25"/>
      <c r="DK6296" s="25"/>
      <c r="DL6296" s="25"/>
      <c r="DM6296" s="25"/>
      <c r="DN6296" s="25"/>
      <c r="DO6296" s="25"/>
      <c r="DP6296" s="25"/>
      <c r="DQ6296" s="25"/>
      <c r="DR6296" s="25"/>
      <c r="DS6296" s="25"/>
      <c r="DT6296" s="25"/>
      <c r="DU6296" s="25"/>
      <c r="DV6296" s="25"/>
      <c r="DW6296" s="25"/>
      <c r="DX6296" s="25"/>
      <c r="DY6296" s="25"/>
      <c r="DZ6296" s="25"/>
      <c r="EA6296" s="25"/>
      <c r="EB6296" s="25"/>
      <c r="EC6296" s="25"/>
      <c r="ED6296" s="25"/>
      <c r="EE6296" s="25"/>
      <c r="EF6296" s="25"/>
      <c r="EG6296" s="25"/>
      <c r="EH6296" s="25"/>
      <c r="EI6296" s="25"/>
      <c r="EJ6296" s="25"/>
      <c r="EK6296" s="25"/>
      <c r="EL6296" s="25"/>
      <c r="EM6296" s="25"/>
      <c r="EN6296" s="25"/>
      <c r="EO6296" s="25"/>
      <c r="EP6296" s="25"/>
      <c r="EQ6296" s="25"/>
      <c r="ER6296" s="25"/>
      <c r="ES6296" s="25"/>
      <c r="ET6296" s="25"/>
      <c r="EU6296" s="25"/>
      <c r="EV6296" s="25"/>
      <c r="EW6296" s="25"/>
      <c r="EX6296" s="25"/>
      <c r="EY6296" s="25"/>
      <c r="EZ6296" s="25"/>
      <c r="FA6296" s="25"/>
      <c r="FB6296" s="25"/>
      <c r="FC6296" s="25"/>
      <c r="FD6296" s="25"/>
      <c r="FE6296" s="25"/>
      <c r="FF6296" s="25"/>
      <c r="FG6296" s="25"/>
      <c r="FH6296" s="25"/>
      <c r="FI6296" s="25"/>
      <c r="FJ6296" s="25"/>
      <c r="FK6296" s="25"/>
      <c r="FL6296" s="25"/>
      <c r="FM6296" s="25"/>
      <c r="FN6296" s="25"/>
      <c r="FO6296" s="25"/>
      <c r="FP6296" s="25"/>
      <c r="FQ6296" s="25"/>
      <c r="FR6296" s="25"/>
      <c r="FS6296" s="25"/>
      <c r="FT6296" s="25"/>
      <c r="FU6296" s="25"/>
      <c r="FV6296" s="25"/>
      <c r="FW6296" s="25"/>
      <c r="FX6296" s="25"/>
      <c r="FY6296" s="25"/>
      <c r="FZ6296" s="25"/>
      <c r="GA6296" s="25"/>
      <c r="GB6296" s="25"/>
      <c r="GC6296" s="25"/>
      <c r="GD6296" s="25"/>
      <c r="GE6296" s="25"/>
      <c r="GF6296" s="25"/>
      <c r="GG6296" s="25"/>
      <c r="GH6296" s="25"/>
      <c r="GI6296" s="25"/>
      <c r="GJ6296" s="25"/>
      <c r="GK6296" s="25"/>
      <c r="GL6296" s="25"/>
      <c r="GM6296" s="25"/>
      <c r="GN6296" s="25"/>
      <c r="GO6296" s="25"/>
      <c r="GP6296" s="25"/>
      <c r="GQ6296" s="25"/>
      <c r="GR6296" s="25"/>
      <c r="GS6296" s="25"/>
      <c r="GT6296" s="25"/>
      <c r="GU6296" s="25"/>
      <c r="GV6296" s="25"/>
      <c r="GW6296" s="25"/>
      <c r="GX6296" s="25"/>
      <c r="GY6296" s="25"/>
      <c r="GZ6296" s="25"/>
      <c r="HA6296" s="25"/>
      <c r="HB6296" s="25"/>
      <c r="HC6296" s="25"/>
      <c r="HD6296" s="25"/>
      <c r="HE6296" s="25"/>
      <c r="HF6296" s="25"/>
      <c r="HG6296" s="25"/>
      <c r="HH6296" s="25"/>
      <c r="HI6296" s="25"/>
      <c r="HJ6296" s="25"/>
      <c r="HK6296" s="25"/>
      <c r="HL6296" s="25"/>
      <c r="HM6296" s="25"/>
      <c r="HN6296" s="25"/>
      <c r="HO6296" s="25"/>
      <c r="HP6296" s="25"/>
      <c r="HQ6296" s="25"/>
      <c r="HR6296" s="25"/>
      <c r="HS6296" s="25"/>
      <c r="HT6296" s="25"/>
      <c r="HU6296" s="25"/>
      <c r="HV6296" s="25"/>
      <c r="HW6296" s="25"/>
      <c r="HX6296" s="25"/>
      <c r="HY6296" s="25"/>
      <c r="HZ6296" s="25"/>
      <c r="IA6296" s="25"/>
      <c r="IB6296" s="25"/>
      <c r="IC6296" s="25"/>
      <c r="ID6296" s="25"/>
      <c r="IE6296" s="25"/>
      <c r="IF6296" s="25"/>
      <c r="IG6296" s="25"/>
      <c r="IH6296" s="25"/>
      <c r="II6296" s="25"/>
      <c r="IJ6296" s="25"/>
      <c r="IK6296" s="25"/>
      <c r="IL6296" s="25"/>
    </row>
    <row r="6297" spans="1:246" s="314" customFormat="1" ht="12.75" hidden="1" customHeight="1">
      <c r="A6297" s="677"/>
      <c r="B6297" s="171"/>
      <c r="C6297" s="171"/>
      <c r="D6297" s="171"/>
      <c r="E6297" s="540"/>
      <c r="F6297" s="540"/>
      <c r="G6297" s="540"/>
      <c r="H6297" s="540"/>
      <c r="I6297" s="540"/>
      <c r="J6297" s="171"/>
      <c r="K6297" s="540"/>
      <c r="L6297" s="540"/>
      <c r="M6297" s="540"/>
      <c r="N6297" s="540"/>
      <c r="O6297" s="540"/>
      <c r="P6297" s="540"/>
      <c r="Q6297" s="540"/>
      <c r="R6297" s="573"/>
      <c r="Y6297" s="25"/>
      <c r="Z6297" s="25"/>
      <c r="AA6297" s="25"/>
      <c r="AB6297" s="25"/>
      <c r="AC6297" s="25"/>
      <c r="AD6297" s="25"/>
      <c r="AE6297" s="25"/>
      <c r="AF6297" s="25"/>
      <c r="AG6297" s="25"/>
      <c r="AH6297" s="25"/>
      <c r="AI6297" s="25"/>
      <c r="AJ6297" s="25"/>
      <c r="AK6297" s="25"/>
      <c r="AL6297" s="25"/>
      <c r="AM6297" s="25"/>
      <c r="AN6297" s="25"/>
      <c r="AO6297" s="25"/>
      <c r="AP6297" s="25"/>
      <c r="AQ6297" s="25"/>
      <c r="AR6297" s="25"/>
      <c r="AS6297" s="25"/>
      <c r="AT6297" s="25"/>
      <c r="AU6297" s="25"/>
      <c r="AV6297" s="25"/>
      <c r="AW6297" s="25"/>
      <c r="AX6297" s="25"/>
      <c r="AY6297" s="25"/>
      <c r="AZ6297" s="25"/>
      <c r="BA6297" s="25"/>
      <c r="BB6297" s="25"/>
      <c r="BC6297" s="25"/>
      <c r="BD6297" s="25"/>
      <c r="BE6297" s="25"/>
      <c r="BF6297" s="25"/>
      <c r="BG6297" s="25"/>
      <c r="BH6297" s="25"/>
      <c r="BI6297" s="25"/>
      <c r="BJ6297" s="25"/>
      <c r="BK6297" s="25"/>
      <c r="BL6297" s="25"/>
      <c r="BM6297" s="25"/>
      <c r="BN6297" s="25"/>
      <c r="BO6297" s="25"/>
      <c r="BP6297" s="25"/>
      <c r="BQ6297" s="25"/>
      <c r="BR6297" s="25"/>
      <c r="BS6297" s="25"/>
      <c r="BT6297" s="25"/>
      <c r="BU6297" s="25"/>
      <c r="BV6297" s="25"/>
      <c r="BW6297" s="25"/>
      <c r="BX6297" s="25"/>
      <c r="BY6297" s="25"/>
      <c r="BZ6297" s="25"/>
      <c r="CA6297" s="25"/>
      <c r="CB6297" s="25"/>
      <c r="CC6297" s="25"/>
      <c r="CD6297" s="25"/>
      <c r="CE6297" s="25"/>
      <c r="CF6297" s="25"/>
      <c r="CG6297" s="25"/>
      <c r="CH6297" s="25"/>
      <c r="CI6297" s="25"/>
      <c r="CJ6297" s="25"/>
      <c r="CK6297" s="25"/>
      <c r="CL6297" s="25"/>
      <c r="CM6297" s="25"/>
      <c r="CN6297" s="25"/>
      <c r="CO6297" s="25"/>
      <c r="CP6297" s="25"/>
      <c r="CQ6297" s="25"/>
      <c r="CR6297" s="25"/>
      <c r="CS6297" s="25"/>
      <c r="CT6297" s="25"/>
      <c r="CU6297" s="25"/>
      <c r="CV6297" s="25"/>
      <c r="CW6297" s="25"/>
      <c r="CX6297" s="25"/>
      <c r="CY6297" s="25"/>
      <c r="CZ6297" s="25"/>
      <c r="DA6297" s="25"/>
      <c r="DB6297" s="25"/>
      <c r="DC6297" s="25"/>
      <c r="DD6297" s="25"/>
      <c r="DE6297" s="25"/>
      <c r="DF6297" s="25"/>
      <c r="DG6297" s="25"/>
      <c r="DH6297" s="25"/>
      <c r="DI6297" s="25"/>
      <c r="DJ6297" s="25"/>
      <c r="DK6297" s="25"/>
      <c r="DL6297" s="25"/>
      <c r="DM6297" s="25"/>
      <c r="DN6297" s="25"/>
      <c r="DO6297" s="25"/>
      <c r="DP6297" s="25"/>
      <c r="DQ6297" s="25"/>
      <c r="DR6297" s="25"/>
      <c r="DS6297" s="25"/>
      <c r="DT6297" s="25"/>
      <c r="DU6297" s="25"/>
      <c r="DV6297" s="25"/>
      <c r="DW6297" s="25"/>
      <c r="DX6297" s="25"/>
      <c r="DY6297" s="25"/>
      <c r="DZ6297" s="25"/>
      <c r="EA6297" s="25"/>
      <c r="EB6297" s="25"/>
      <c r="EC6297" s="25"/>
      <c r="ED6297" s="25"/>
      <c r="EE6297" s="25"/>
      <c r="EF6297" s="25"/>
      <c r="EG6297" s="25"/>
      <c r="EH6297" s="25"/>
      <c r="EI6297" s="25"/>
      <c r="EJ6297" s="25"/>
      <c r="EK6297" s="25"/>
      <c r="EL6297" s="25"/>
      <c r="EM6297" s="25"/>
      <c r="EN6297" s="25"/>
      <c r="EO6297" s="25"/>
      <c r="EP6297" s="25"/>
      <c r="EQ6297" s="25"/>
      <c r="ER6297" s="25"/>
      <c r="ES6297" s="25"/>
      <c r="ET6297" s="25"/>
      <c r="EU6297" s="25"/>
      <c r="EV6297" s="25"/>
      <c r="EW6297" s="25"/>
      <c r="EX6297" s="25"/>
      <c r="EY6297" s="25"/>
      <c r="EZ6297" s="25"/>
      <c r="FA6297" s="25"/>
      <c r="FB6297" s="25"/>
      <c r="FC6297" s="25"/>
      <c r="FD6297" s="25"/>
      <c r="FE6297" s="25"/>
      <c r="FF6297" s="25"/>
      <c r="FG6297" s="25"/>
      <c r="FH6297" s="25"/>
      <c r="FI6297" s="25"/>
      <c r="FJ6297" s="25"/>
      <c r="FK6297" s="25"/>
      <c r="FL6297" s="25"/>
      <c r="FM6297" s="25"/>
      <c r="FN6297" s="25"/>
      <c r="FO6297" s="25"/>
      <c r="FP6297" s="25"/>
      <c r="FQ6297" s="25"/>
      <c r="FR6297" s="25"/>
      <c r="FS6297" s="25"/>
      <c r="FT6297" s="25"/>
      <c r="FU6297" s="25"/>
      <c r="FV6297" s="25"/>
      <c r="FW6297" s="25"/>
      <c r="FX6297" s="25"/>
      <c r="FY6297" s="25"/>
      <c r="FZ6297" s="25"/>
      <c r="GA6297" s="25"/>
      <c r="GB6297" s="25"/>
      <c r="GC6297" s="25"/>
      <c r="GD6297" s="25"/>
      <c r="GE6297" s="25"/>
      <c r="GF6297" s="25"/>
      <c r="GG6297" s="25"/>
      <c r="GH6297" s="25"/>
      <c r="GI6297" s="25"/>
      <c r="GJ6297" s="25"/>
      <c r="GK6297" s="25"/>
      <c r="GL6297" s="25"/>
      <c r="GM6297" s="25"/>
      <c r="GN6297" s="25"/>
      <c r="GO6297" s="25"/>
      <c r="GP6297" s="25"/>
      <c r="GQ6297" s="25"/>
      <c r="GR6297" s="25"/>
      <c r="GS6297" s="25"/>
      <c r="GT6297" s="25"/>
      <c r="GU6297" s="25"/>
      <c r="GV6297" s="25"/>
      <c r="GW6297" s="25"/>
      <c r="GX6297" s="25"/>
      <c r="GY6297" s="25"/>
      <c r="GZ6297" s="25"/>
      <c r="HA6297" s="25"/>
      <c r="HB6297" s="25"/>
      <c r="HC6297" s="25"/>
      <c r="HD6297" s="25"/>
      <c r="HE6297" s="25"/>
      <c r="HF6297" s="25"/>
      <c r="HG6297" s="25"/>
      <c r="HH6297" s="25"/>
      <c r="HI6297" s="25"/>
      <c r="HJ6297" s="25"/>
      <c r="HK6297" s="25"/>
      <c r="HL6297" s="25"/>
      <c r="HM6297" s="25"/>
      <c r="HN6297" s="25"/>
      <c r="HO6297" s="25"/>
      <c r="HP6297" s="25"/>
      <c r="HQ6297" s="25"/>
      <c r="HR6297" s="25"/>
      <c r="HS6297" s="25"/>
      <c r="HT6297" s="25"/>
      <c r="HU6297" s="25"/>
      <c r="HV6297" s="25"/>
      <c r="HW6297" s="25"/>
      <c r="HX6297" s="25"/>
      <c r="HY6297" s="25"/>
      <c r="HZ6297" s="25"/>
      <c r="IA6297" s="25"/>
      <c r="IB6297" s="25"/>
      <c r="IC6297" s="25"/>
      <c r="ID6297" s="25"/>
      <c r="IE6297" s="25"/>
      <c r="IF6297" s="25"/>
      <c r="IG6297" s="25"/>
      <c r="IH6297" s="25"/>
      <c r="II6297" s="25"/>
      <c r="IJ6297" s="25"/>
      <c r="IK6297" s="25"/>
      <c r="IL6297" s="25"/>
    </row>
    <row r="6298" spans="1:246" ht="12.75" hidden="1" customHeight="1"/>
    <row r="6299" spans="1:246" ht="12.75" hidden="1" customHeight="1"/>
    <row r="6300" spans="1:246" ht="12.75" hidden="1" customHeight="1"/>
    <row r="6301" spans="1:246" ht="12.75" hidden="1" customHeight="1"/>
    <row r="6302" spans="1:246" ht="12.75" hidden="1" customHeight="1"/>
    <row r="6303" spans="1:246" ht="12.75" hidden="1" customHeight="1"/>
    <row r="6304" spans="1:246" ht="12.75" hidden="1" customHeight="1"/>
    <row r="6305" ht="12.75" hidden="1" customHeight="1"/>
    <row r="6306" ht="12.75" hidden="1" customHeight="1"/>
    <row r="6307" ht="12.75" hidden="1" customHeight="1"/>
    <row r="6308" ht="12.75" hidden="1" customHeight="1"/>
    <row r="6309" ht="12.75" hidden="1" customHeight="1"/>
    <row r="6310" ht="12.75" hidden="1" customHeight="1"/>
    <row r="6311" ht="12.75" hidden="1" customHeight="1"/>
    <row r="6312" ht="12.75" hidden="1" customHeight="1"/>
    <row r="6313" ht="12.75" hidden="1" customHeight="1"/>
    <row r="6314" ht="12.75" hidden="1" customHeight="1"/>
    <row r="6315" ht="12.75" hidden="1" customHeight="1"/>
    <row r="6316" ht="12.75" hidden="1" customHeight="1"/>
    <row r="6317" ht="12.75" hidden="1" customHeight="1"/>
    <row r="6318" ht="12.75" hidden="1" customHeight="1"/>
    <row r="6319" ht="12.75" hidden="1" customHeight="1"/>
    <row r="6320" ht="12.75" hidden="1" customHeight="1"/>
    <row r="6321" ht="12.75" hidden="1" customHeight="1"/>
    <row r="6322" ht="12.75" hidden="1" customHeight="1"/>
    <row r="6323" ht="12.75" hidden="1" customHeight="1"/>
    <row r="6324" ht="12.75" hidden="1" customHeight="1"/>
    <row r="6325" ht="12.75" hidden="1" customHeight="1"/>
    <row r="6326" ht="12.75" hidden="1" customHeight="1"/>
    <row r="6327" ht="12.75" hidden="1" customHeight="1"/>
    <row r="6328" ht="12.75" hidden="1" customHeight="1"/>
    <row r="6329" ht="12.75" hidden="1" customHeight="1"/>
    <row r="6330" ht="12.75" hidden="1" customHeight="1"/>
    <row r="6331" ht="12.75" hidden="1" customHeight="1"/>
    <row r="6332" ht="12.75" hidden="1" customHeight="1"/>
    <row r="6333" ht="12.75" hidden="1" customHeight="1"/>
    <row r="6334" ht="12.75" hidden="1" customHeight="1"/>
    <row r="6335" ht="12.75" hidden="1" customHeight="1"/>
    <row r="6336" ht="12.75" hidden="1" customHeight="1"/>
    <row r="6337" ht="12.75" hidden="1" customHeight="1"/>
    <row r="6338" ht="12.75" hidden="1" customHeight="1"/>
    <row r="6339" ht="12.75" hidden="1" customHeight="1"/>
    <row r="6340" ht="12.75" hidden="1" customHeight="1"/>
    <row r="6341" ht="12.75" hidden="1" customHeight="1"/>
    <row r="6342" ht="12.75" hidden="1" customHeight="1"/>
    <row r="6343" ht="12.75" hidden="1" customHeight="1"/>
    <row r="6344" ht="12.75" hidden="1" customHeight="1"/>
    <row r="6345" ht="12.75" hidden="1" customHeight="1"/>
    <row r="6346" ht="12.75" hidden="1" customHeight="1"/>
    <row r="6347" ht="12.75" hidden="1" customHeight="1"/>
    <row r="6348" ht="12.75" hidden="1" customHeight="1"/>
    <row r="6349" ht="12.75" hidden="1" customHeight="1"/>
    <row r="6350" ht="12.75" hidden="1" customHeight="1"/>
    <row r="6351" ht="12.75" hidden="1" customHeight="1"/>
    <row r="6352" ht="12.75" hidden="1" customHeight="1"/>
    <row r="6353" ht="12.75" hidden="1" customHeight="1"/>
    <row r="6354" ht="12.75" hidden="1" customHeight="1"/>
    <row r="6355" ht="12.75" hidden="1" customHeight="1"/>
    <row r="6356" ht="12.75" hidden="1" customHeight="1"/>
    <row r="6357" ht="12.75" hidden="1" customHeight="1"/>
    <row r="6358" ht="12.75" hidden="1" customHeight="1"/>
    <row r="6359" ht="12.75" hidden="1" customHeight="1"/>
    <row r="6360" ht="12.75" hidden="1" customHeight="1"/>
    <row r="6361" ht="12.75" hidden="1" customHeight="1"/>
    <row r="6362" ht="12.75" hidden="1" customHeight="1"/>
    <row r="6363" ht="12.75" hidden="1" customHeight="1"/>
    <row r="6364" ht="12.75" hidden="1" customHeight="1"/>
    <row r="6365" ht="12.75" hidden="1" customHeight="1"/>
    <row r="6366" ht="12.75" hidden="1" customHeight="1"/>
    <row r="6367" ht="12.75" hidden="1" customHeight="1"/>
    <row r="6368" ht="12.75" hidden="1" customHeight="1"/>
    <row r="6369" ht="12.75" hidden="1" customHeight="1"/>
    <row r="6370" ht="12.75" hidden="1" customHeight="1"/>
    <row r="6371" ht="12.75" hidden="1" customHeight="1"/>
    <row r="6372" ht="12.75" hidden="1" customHeight="1"/>
    <row r="6373" ht="12.75" hidden="1" customHeight="1"/>
    <row r="6374" ht="12.75" hidden="1" customHeight="1"/>
    <row r="6375" ht="12.75" hidden="1" customHeight="1"/>
    <row r="6376" ht="12.75" hidden="1" customHeight="1"/>
    <row r="6377" ht="12.75" hidden="1" customHeight="1"/>
    <row r="6378" ht="12.75" hidden="1" customHeight="1"/>
    <row r="6379" ht="12.75" hidden="1" customHeight="1"/>
    <row r="6380" ht="12.75" hidden="1" customHeight="1"/>
    <row r="6381" ht="12.75" hidden="1" customHeight="1"/>
    <row r="6382" ht="12.75" hidden="1" customHeight="1"/>
    <row r="6383" ht="12.75" hidden="1" customHeight="1"/>
    <row r="6384" ht="12.75" hidden="1" customHeight="1"/>
    <row r="6385" ht="12.75" hidden="1" customHeight="1"/>
    <row r="6386" ht="12.75" hidden="1" customHeight="1"/>
    <row r="6387" ht="12.75" hidden="1" customHeight="1"/>
    <row r="6388" ht="12.75" hidden="1" customHeight="1"/>
    <row r="6389" ht="12.75" hidden="1" customHeight="1"/>
    <row r="6390" ht="12.75" hidden="1" customHeight="1"/>
    <row r="6391" ht="12.75" hidden="1" customHeight="1"/>
    <row r="6392" ht="12.75" hidden="1" customHeight="1"/>
    <row r="6393" ht="12.75" hidden="1" customHeight="1"/>
    <row r="6394" ht="12.75" hidden="1" customHeight="1"/>
    <row r="6395" ht="12.75" hidden="1" customHeight="1"/>
  </sheetData>
  <sheetProtection algorithmName="SHA-512" hashValue="usxCgsyQhgjdRKl02wqFOLfOaoaPDSslcUH0xgDKTR92Et96mqWedAhKJdwVlIXylS1lYIygWFE6jOLXIYUK0A==" saltValue="Xmqx1roVL20plX/M8gHi6Q==" spinCount="100000" sheet="1" objects="1" scenarios="1"/>
  <mergeCells count="924">
    <mergeCell ref="D986:L986"/>
    <mergeCell ref="D987:L987"/>
    <mergeCell ref="B989:Q989"/>
    <mergeCell ref="D977:L977"/>
    <mergeCell ref="D978:L978"/>
    <mergeCell ref="D979:L979"/>
    <mergeCell ref="D980:L980"/>
    <mergeCell ref="D981:L981"/>
    <mergeCell ref="D982:L982"/>
    <mergeCell ref="D983:L983"/>
    <mergeCell ref="D984:L984"/>
    <mergeCell ref="D985:L985"/>
    <mergeCell ref="D968:L968"/>
    <mergeCell ref="D969:L969"/>
    <mergeCell ref="D970:L970"/>
    <mergeCell ref="D971:L971"/>
    <mergeCell ref="D972:L972"/>
    <mergeCell ref="D973:L973"/>
    <mergeCell ref="D974:L974"/>
    <mergeCell ref="D975:L975"/>
    <mergeCell ref="D976:L976"/>
    <mergeCell ref="D959:L959"/>
    <mergeCell ref="D960:L960"/>
    <mergeCell ref="D961:L961"/>
    <mergeCell ref="D962:L962"/>
    <mergeCell ref="D963:L963"/>
    <mergeCell ref="D964:L964"/>
    <mergeCell ref="D965:L965"/>
    <mergeCell ref="D966:L966"/>
    <mergeCell ref="D967:L967"/>
    <mergeCell ref="D950:L950"/>
    <mergeCell ref="D951:L951"/>
    <mergeCell ref="D952:L952"/>
    <mergeCell ref="D953:L953"/>
    <mergeCell ref="D954:L954"/>
    <mergeCell ref="D955:L955"/>
    <mergeCell ref="D956:L956"/>
    <mergeCell ref="D957:L957"/>
    <mergeCell ref="D958:L958"/>
    <mergeCell ref="D938:L938"/>
    <mergeCell ref="D939:L939"/>
    <mergeCell ref="D940:L940"/>
    <mergeCell ref="D941:L941"/>
    <mergeCell ref="B943:Q943"/>
    <mergeCell ref="D946:L946"/>
    <mergeCell ref="D947:L947"/>
    <mergeCell ref="D948:L948"/>
    <mergeCell ref="D949:L949"/>
    <mergeCell ref="D929:L929"/>
    <mergeCell ref="D930:L930"/>
    <mergeCell ref="D931:L931"/>
    <mergeCell ref="D932:L932"/>
    <mergeCell ref="D933:L933"/>
    <mergeCell ref="D934:L934"/>
    <mergeCell ref="D935:L935"/>
    <mergeCell ref="D936:L936"/>
    <mergeCell ref="D937:L937"/>
    <mergeCell ref="D920:L920"/>
    <mergeCell ref="D921:L921"/>
    <mergeCell ref="D922:L922"/>
    <mergeCell ref="D923:L923"/>
    <mergeCell ref="D924:L924"/>
    <mergeCell ref="D925:L925"/>
    <mergeCell ref="D926:L926"/>
    <mergeCell ref="D927:L927"/>
    <mergeCell ref="D928:L928"/>
    <mergeCell ref="D911:L911"/>
    <mergeCell ref="D912:L912"/>
    <mergeCell ref="D913:L913"/>
    <mergeCell ref="D914:L914"/>
    <mergeCell ref="D915:L915"/>
    <mergeCell ref="D916:L916"/>
    <mergeCell ref="D917:L917"/>
    <mergeCell ref="D918:L918"/>
    <mergeCell ref="D919:L919"/>
    <mergeCell ref="D902:L902"/>
    <mergeCell ref="D903:L903"/>
    <mergeCell ref="D904:L904"/>
    <mergeCell ref="D905:L905"/>
    <mergeCell ref="D906:L906"/>
    <mergeCell ref="D907:L907"/>
    <mergeCell ref="D908:L908"/>
    <mergeCell ref="D909:L909"/>
    <mergeCell ref="D910:L910"/>
    <mergeCell ref="D890:L890"/>
    <mergeCell ref="D891:L891"/>
    <mergeCell ref="D892:L892"/>
    <mergeCell ref="D893:L893"/>
    <mergeCell ref="D894:L894"/>
    <mergeCell ref="D895:L895"/>
    <mergeCell ref="B897:Q897"/>
    <mergeCell ref="D900:L900"/>
    <mergeCell ref="D901:L901"/>
    <mergeCell ref="D881:L881"/>
    <mergeCell ref="D882:L882"/>
    <mergeCell ref="D883:L883"/>
    <mergeCell ref="D884:L884"/>
    <mergeCell ref="D885:L885"/>
    <mergeCell ref="D886:L886"/>
    <mergeCell ref="D887:L887"/>
    <mergeCell ref="D888:L888"/>
    <mergeCell ref="D889:L889"/>
    <mergeCell ref="D872:L872"/>
    <mergeCell ref="D873:L873"/>
    <mergeCell ref="D874:L874"/>
    <mergeCell ref="D875:L875"/>
    <mergeCell ref="D876:L876"/>
    <mergeCell ref="D877:L877"/>
    <mergeCell ref="D878:L878"/>
    <mergeCell ref="D879:L879"/>
    <mergeCell ref="D880:L880"/>
    <mergeCell ref="D863:L863"/>
    <mergeCell ref="D864:L864"/>
    <mergeCell ref="D865:L865"/>
    <mergeCell ref="D866:L866"/>
    <mergeCell ref="D867:L867"/>
    <mergeCell ref="D868:L868"/>
    <mergeCell ref="D869:L869"/>
    <mergeCell ref="D870:L870"/>
    <mergeCell ref="D871:L871"/>
    <mergeCell ref="D854:L854"/>
    <mergeCell ref="D855:L855"/>
    <mergeCell ref="D856:L856"/>
    <mergeCell ref="D857:L857"/>
    <mergeCell ref="D858:L858"/>
    <mergeCell ref="D859:L859"/>
    <mergeCell ref="D860:L860"/>
    <mergeCell ref="D861:L861"/>
    <mergeCell ref="D862:L862"/>
    <mergeCell ref="D842:L842"/>
    <mergeCell ref="D843:L843"/>
    <mergeCell ref="D844:L844"/>
    <mergeCell ref="D845:L845"/>
    <mergeCell ref="D846:L846"/>
    <mergeCell ref="D847:L847"/>
    <mergeCell ref="D848:L848"/>
    <mergeCell ref="D849:L849"/>
    <mergeCell ref="B851:Q851"/>
    <mergeCell ref="D833:L833"/>
    <mergeCell ref="D834:L834"/>
    <mergeCell ref="D835:L835"/>
    <mergeCell ref="D836:L836"/>
    <mergeCell ref="D837:L837"/>
    <mergeCell ref="D838:L838"/>
    <mergeCell ref="D839:L839"/>
    <mergeCell ref="D840:L840"/>
    <mergeCell ref="D841:L841"/>
    <mergeCell ref="D824:L824"/>
    <mergeCell ref="D825:L825"/>
    <mergeCell ref="D826:L826"/>
    <mergeCell ref="D827:L827"/>
    <mergeCell ref="D828:L828"/>
    <mergeCell ref="D829:L829"/>
    <mergeCell ref="D830:L830"/>
    <mergeCell ref="D831:L831"/>
    <mergeCell ref="D832:L832"/>
    <mergeCell ref="D815:L815"/>
    <mergeCell ref="D816:L816"/>
    <mergeCell ref="D817:L817"/>
    <mergeCell ref="D818:L818"/>
    <mergeCell ref="D819:L819"/>
    <mergeCell ref="D820:L820"/>
    <mergeCell ref="D821:L821"/>
    <mergeCell ref="D822:L822"/>
    <mergeCell ref="D823:L823"/>
    <mergeCell ref="D806:L806"/>
    <mergeCell ref="D807:L807"/>
    <mergeCell ref="D808:L808"/>
    <mergeCell ref="D809:L809"/>
    <mergeCell ref="D810:L810"/>
    <mergeCell ref="D811:L811"/>
    <mergeCell ref="D812:L812"/>
    <mergeCell ref="D813:L813"/>
    <mergeCell ref="D814:L814"/>
    <mergeCell ref="D788:L788"/>
    <mergeCell ref="D789:L789"/>
    <mergeCell ref="B791:Q791"/>
    <mergeCell ref="O794:Q794"/>
    <mergeCell ref="B800:E800"/>
    <mergeCell ref="F800:Q800"/>
    <mergeCell ref="B802:C802"/>
    <mergeCell ref="D802:F802"/>
    <mergeCell ref="B804:C804"/>
    <mergeCell ref="D804:F804"/>
    <mergeCell ref="H804:J804"/>
    <mergeCell ref="K804:M804"/>
    <mergeCell ref="D779:L779"/>
    <mergeCell ref="D780:L780"/>
    <mergeCell ref="D781:L781"/>
    <mergeCell ref="D782:L782"/>
    <mergeCell ref="D783:L783"/>
    <mergeCell ref="D784:L784"/>
    <mergeCell ref="D785:L785"/>
    <mergeCell ref="D786:L786"/>
    <mergeCell ref="D787:L787"/>
    <mergeCell ref="D770:L770"/>
    <mergeCell ref="D771:L771"/>
    <mergeCell ref="D772:L772"/>
    <mergeCell ref="D773:L773"/>
    <mergeCell ref="D774:L774"/>
    <mergeCell ref="D775:L775"/>
    <mergeCell ref="D776:L776"/>
    <mergeCell ref="D777:L777"/>
    <mergeCell ref="D778:L778"/>
    <mergeCell ref="D761:L761"/>
    <mergeCell ref="D762:L762"/>
    <mergeCell ref="D763:L763"/>
    <mergeCell ref="D764:L764"/>
    <mergeCell ref="D765:L765"/>
    <mergeCell ref="D766:L766"/>
    <mergeCell ref="D767:L767"/>
    <mergeCell ref="D768:L768"/>
    <mergeCell ref="D769:L769"/>
    <mergeCell ref="D752:L752"/>
    <mergeCell ref="D753:L753"/>
    <mergeCell ref="D754:L754"/>
    <mergeCell ref="D755:L755"/>
    <mergeCell ref="D756:L756"/>
    <mergeCell ref="D757:L757"/>
    <mergeCell ref="D758:L758"/>
    <mergeCell ref="D759:L759"/>
    <mergeCell ref="D760:L760"/>
    <mergeCell ref="D740:L740"/>
    <mergeCell ref="D741:L741"/>
    <mergeCell ref="D742:L742"/>
    <mergeCell ref="D743:L743"/>
    <mergeCell ref="B745:Q745"/>
    <mergeCell ref="D748:L748"/>
    <mergeCell ref="D749:L749"/>
    <mergeCell ref="D750:L750"/>
    <mergeCell ref="D751:L751"/>
    <mergeCell ref="D731:L731"/>
    <mergeCell ref="D732:L732"/>
    <mergeCell ref="D733:L733"/>
    <mergeCell ref="D734:L734"/>
    <mergeCell ref="D735:L735"/>
    <mergeCell ref="D736:L736"/>
    <mergeCell ref="D737:L737"/>
    <mergeCell ref="D738:L738"/>
    <mergeCell ref="D739:L739"/>
    <mergeCell ref="D722:L722"/>
    <mergeCell ref="D723:L723"/>
    <mergeCell ref="D724:L724"/>
    <mergeCell ref="D725:L725"/>
    <mergeCell ref="D726:L726"/>
    <mergeCell ref="D727:L727"/>
    <mergeCell ref="D728:L728"/>
    <mergeCell ref="D729:L729"/>
    <mergeCell ref="D730:L730"/>
    <mergeCell ref="D713:L713"/>
    <mergeCell ref="D714:L714"/>
    <mergeCell ref="D715:L715"/>
    <mergeCell ref="D716:L716"/>
    <mergeCell ref="D717:L717"/>
    <mergeCell ref="D718:L718"/>
    <mergeCell ref="D719:L719"/>
    <mergeCell ref="D720:L720"/>
    <mergeCell ref="D721:L721"/>
    <mergeCell ref="D704:L704"/>
    <mergeCell ref="D705:L705"/>
    <mergeCell ref="D706:L706"/>
    <mergeCell ref="D707:L707"/>
    <mergeCell ref="D708:L708"/>
    <mergeCell ref="D709:L709"/>
    <mergeCell ref="D710:L710"/>
    <mergeCell ref="D711:L711"/>
    <mergeCell ref="D712:L712"/>
    <mergeCell ref="D692:L692"/>
    <mergeCell ref="D693:L693"/>
    <mergeCell ref="D694:L694"/>
    <mergeCell ref="D695:L695"/>
    <mergeCell ref="D696:L696"/>
    <mergeCell ref="D697:L697"/>
    <mergeCell ref="B699:Q699"/>
    <mergeCell ref="D702:L702"/>
    <mergeCell ref="D703:L703"/>
    <mergeCell ref="D683:L683"/>
    <mergeCell ref="D684:L684"/>
    <mergeCell ref="D685:L685"/>
    <mergeCell ref="D686:L686"/>
    <mergeCell ref="D687:L687"/>
    <mergeCell ref="D688:L688"/>
    <mergeCell ref="D689:L689"/>
    <mergeCell ref="D690:L690"/>
    <mergeCell ref="D691:L691"/>
    <mergeCell ref="D674:L674"/>
    <mergeCell ref="D675:L675"/>
    <mergeCell ref="D676:L676"/>
    <mergeCell ref="D677:L677"/>
    <mergeCell ref="D678:L678"/>
    <mergeCell ref="D679:L679"/>
    <mergeCell ref="D680:L680"/>
    <mergeCell ref="D681:L681"/>
    <mergeCell ref="D682:L682"/>
    <mergeCell ref="D665:L665"/>
    <mergeCell ref="D666:L666"/>
    <mergeCell ref="D667:L667"/>
    <mergeCell ref="D668:L668"/>
    <mergeCell ref="D669:L669"/>
    <mergeCell ref="D670:L670"/>
    <mergeCell ref="D671:L671"/>
    <mergeCell ref="D672:L672"/>
    <mergeCell ref="D673:L673"/>
    <mergeCell ref="D656:L656"/>
    <mergeCell ref="D657:L657"/>
    <mergeCell ref="D658:L658"/>
    <mergeCell ref="D659:L659"/>
    <mergeCell ref="D660:L660"/>
    <mergeCell ref="D661:L661"/>
    <mergeCell ref="D662:L662"/>
    <mergeCell ref="D663:L663"/>
    <mergeCell ref="D664:L664"/>
    <mergeCell ref="D644:L644"/>
    <mergeCell ref="D645:L645"/>
    <mergeCell ref="D646:L646"/>
    <mergeCell ref="D647:L647"/>
    <mergeCell ref="D648:L648"/>
    <mergeCell ref="D649:L649"/>
    <mergeCell ref="D650:L650"/>
    <mergeCell ref="D651:L651"/>
    <mergeCell ref="B653:Q653"/>
    <mergeCell ref="D635:L635"/>
    <mergeCell ref="D636:L636"/>
    <mergeCell ref="D637:L637"/>
    <mergeCell ref="D638:L638"/>
    <mergeCell ref="D639:L639"/>
    <mergeCell ref="D640:L640"/>
    <mergeCell ref="D641:L641"/>
    <mergeCell ref="D642:L642"/>
    <mergeCell ref="D643:L643"/>
    <mergeCell ref="D626:L626"/>
    <mergeCell ref="D627:L627"/>
    <mergeCell ref="D628:L628"/>
    <mergeCell ref="D629:L629"/>
    <mergeCell ref="D630:L630"/>
    <mergeCell ref="D631:L631"/>
    <mergeCell ref="D632:L632"/>
    <mergeCell ref="D633:L633"/>
    <mergeCell ref="D634:L634"/>
    <mergeCell ref="D617:L617"/>
    <mergeCell ref="D618:L618"/>
    <mergeCell ref="D619:L619"/>
    <mergeCell ref="D620:L620"/>
    <mergeCell ref="D621:L621"/>
    <mergeCell ref="D622:L622"/>
    <mergeCell ref="D623:L623"/>
    <mergeCell ref="D624:L624"/>
    <mergeCell ref="D625:L625"/>
    <mergeCell ref="D608:L608"/>
    <mergeCell ref="D609:L609"/>
    <mergeCell ref="D610:L610"/>
    <mergeCell ref="D611:L611"/>
    <mergeCell ref="D612:L612"/>
    <mergeCell ref="D613:L613"/>
    <mergeCell ref="D614:L614"/>
    <mergeCell ref="D615:L615"/>
    <mergeCell ref="D616:L616"/>
    <mergeCell ref="D590:L590"/>
    <mergeCell ref="D591:L591"/>
    <mergeCell ref="B593:Q593"/>
    <mergeCell ref="O596:Q596"/>
    <mergeCell ref="B602:E602"/>
    <mergeCell ref="F602:Q602"/>
    <mergeCell ref="B604:C604"/>
    <mergeCell ref="D604:F604"/>
    <mergeCell ref="B606:C606"/>
    <mergeCell ref="D606:F606"/>
    <mergeCell ref="H606:J606"/>
    <mergeCell ref="K606:M606"/>
    <mergeCell ref="D581:L581"/>
    <mergeCell ref="D582:L582"/>
    <mergeCell ref="D583:L583"/>
    <mergeCell ref="D584:L584"/>
    <mergeCell ref="D585:L585"/>
    <mergeCell ref="D586:L586"/>
    <mergeCell ref="D587:L587"/>
    <mergeCell ref="D588:L588"/>
    <mergeCell ref="D589:L589"/>
    <mergeCell ref="D572:L572"/>
    <mergeCell ref="D573:L573"/>
    <mergeCell ref="D574:L574"/>
    <mergeCell ref="D575:L575"/>
    <mergeCell ref="D576:L576"/>
    <mergeCell ref="D577:L577"/>
    <mergeCell ref="D578:L578"/>
    <mergeCell ref="D579:L579"/>
    <mergeCell ref="D580:L580"/>
    <mergeCell ref="D563:L563"/>
    <mergeCell ref="D564:L564"/>
    <mergeCell ref="D565:L565"/>
    <mergeCell ref="D566:L566"/>
    <mergeCell ref="D567:L567"/>
    <mergeCell ref="D568:L568"/>
    <mergeCell ref="D569:L569"/>
    <mergeCell ref="D570:L570"/>
    <mergeCell ref="D571:L571"/>
    <mergeCell ref="D554:L554"/>
    <mergeCell ref="D555:L555"/>
    <mergeCell ref="D556:L556"/>
    <mergeCell ref="D557:L557"/>
    <mergeCell ref="D558:L558"/>
    <mergeCell ref="D559:L559"/>
    <mergeCell ref="D560:L560"/>
    <mergeCell ref="D561:L561"/>
    <mergeCell ref="D562:L562"/>
    <mergeCell ref="D542:L542"/>
    <mergeCell ref="D543:L543"/>
    <mergeCell ref="D544:L544"/>
    <mergeCell ref="D545:L545"/>
    <mergeCell ref="B547:Q547"/>
    <mergeCell ref="D550:L550"/>
    <mergeCell ref="D551:L551"/>
    <mergeCell ref="D552:L552"/>
    <mergeCell ref="D553:L553"/>
    <mergeCell ref="D533:L533"/>
    <mergeCell ref="D534:L534"/>
    <mergeCell ref="D535:L535"/>
    <mergeCell ref="D536:L536"/>
    <mergeCell ref="D537:L537"/>
    <mergeCell ref="D538:L538"/>
    <mergeCell ref="D539:L539"/>
    <mergeCell ref="D540:L540"/>
    <mergeCell ref="D541:L541"/>
    <mergeCell ref="D524:L524"/>
    <mergeCell ref="D525:L525"/>
    <mergeCell ref="D526:L526"/>
    <mergeCell ref="D527:L527"/>
    <mergeCell ref="D528:L528"/>
    <mergeCell ref="D529:L529"/>
    <mergeCell ref="D530:L530"/>
    <mergeCell ref="D531:L531"/>
    <mergeCell ref="D532:L532"/>
    <mergeCell ref="D515:L515"/>
    <mergeCell ref="D516:L516"/>
    <mergeCell ref="D517:L517"/>
    <mergeCell ref="D518:L518"/>
    <mergeCell ref="D519:L519"/>
    <mergeCell ref="D520:L520"/>
    <mergeCell ref="D521:L521"/>
    <mergeCell ref="D522:L522"/>
    <mergeCell ref="D523:L523"/>
    <mergeCell ref="D506:L506"/>
    <mergeCell ref="D507:L507"/>
    <mergeCell ref="D508:L508"/>
    <mergeCell ref="D509:L509"/>
    <mergeCell ref="D510:L510"/>
    <mergeCell ref="D511:L511"/>
    <mergeCell ref="D512:L512"/>
    <mergeCell ref="D513:L513"/>
    <mergeCell ref="D514:L514"/>
    <mergeCell ref="D494:L494"/>
    <mergeCell ref="D495:L495"/>
    <mergeCell ref="D496:L496"/>
    <mergeCell ref="D497:L497"/>
    <mergeCell ref="D498:L498"/>
    <mergeCell ref="D499:L499"/>
    <mergeCell ref="B501:Q501"/>
    <mergeCell ref="D504:L504"/>
    <mergeCell ref="D505:L505"/>
    <mergeCell ref="D485:L485"/>
    <mergeCell ref="D486:L486"/>
    <mergeCell ref="D487:L487"/>
    <mergeCell ref="D488:L488"/>
    <mergeCell ref="D489:L489"/>
    <mergeCell ref="D490:L490"/>
    <mergeCell ref="D491:L491"/>
    <mergeCell ref="D492:L492"/>
    <mergeCell ref="D493:L493"/>
    <mergeCell ref="D476:L476"/>
    <mergeCell ref="D477:L477"/>
    <mergeCell ref="D478:L478"/>
    <mergeCell ref="D479:L479"/>
    <mergeCell ref="D480:L480"/>
    <mergeCell ref="D481:L481"/>
    <mergeCell ref="D482:L482"/>
    <mergeCell ref="D483:L483"/>
    <mergeCell ref="D484:L484"/>
    <mergeCell ref="D467:L467"/>
    <mergeCell ref="D468:L468"/>
    <mergeCell ref="D469:L469"/>
    <mergeCell ref="D470:L470"/>
    <mergeCell ref="D471:L471"/>
    <mergeCell ref="D472:L472"/>
    <mergeCell ref="D473:L473"/>
    <mergeCell ref="D474:L474"/>
    <mergeCell ref="D475:L475"/>
    <mergeCell ref="D458:L458"/>
    <mergeCell ref="D459:L459"/>
    <mergeCell ref="D460:L460"/>
    <mergeCell ref="D461:L461"/>
    <mergeCell ref="D462:L462"/>
    <mergeCell ref="D463:L463"/>
    <mergeCell ref="D464:L464"/>
    <mergeCell ref="D465:L465"/>
    <mergeCell ref="D466:L466"/>
    <mergeCell ref="D446:L446"/>
    <mergeCell ref="D447:L447"/>
    <mergeCell ref="D448:L448"/>
    <mergeCell ref="D449:L449"/>
    <mergeCell ref="D450:L450"/>
    <mergeCell ref="D451:L451"/>
    <mergeCell ref="D452:L452"/>
    <mergeCell ref="D453:L453"/>
    <mergeCell ref="B455:Q455"/>
    <mergeCell ref="D437:L437"/>
    <mergeCell ref="D438:L438"/>
    <mergeCell ref="D439:L439"/>
    <mergeCell ref="D440:L440"/>
    <mergeCell ref="D441:L441"/>
    <mergeCell ref="D442:L442"/>
    <mergeCell ref="D443:L443"/>
    <mergeCell ref="D444:L444"/>
    <mergeCell ref="D445:L445"/>
    <mergeCell ref="D428:L428"/>
    <mergeCell ref="D429:L429"/>
    <mergeCell ref="D430:L430"/>
    <mergeCell ref="D431:L431"/>
    <mergeCell ref="D432:L432"/>
    <mergeCell ref="D433:L433"/>
    <mergeCell ref="D434:L434"/>
    <mergeCell ref="D435:L435"/>
    <mergeCell ref="D436:L436"/>
    <mergeCell ref="D419:L419"/>
    <mergeCell ref="D420:L420"/>
    <mergeCell ref="D421:L421"/>
    <mergeCell ref="D422:L422"/>
    <mergeCell ref="D423:L423"/>
    <mergeCell ref="D424:L424"/>
    <mergeCell ref="D425:L425"/>
    <mergeCell ref="D426:L426"/>
    <mergeCell ref="D427:L427"/>
    <mergeCell ref="D410:L410"/>
    <mergeCell ref="D411:L411"/>
    <mergeCell ref="D412:L412"/>
    <mergeCell ref="D413:L413"/>
    <mergeCell ref="D414:L414"/>
    <mergeCell ref="D415:L415"/>
    <mergeCell ref="D416:L416"/>
    <mergeCell ref="D417:L417"/>
    <mergeCell ref="D418:L418"/>
    <mergeCell ref="O398:Q398"/>
    <mergeCell ref="B404:E404"/>
    <mergeCell ref="F404:Q404"/>
    <mergeCell ref="B406:C406"/>
    <mergeCell ref="D406:F406"/>
    <mergeCell ref="B408:C408"/>
    <mergeCell ref="D408:F408"/>
    <mergeCell ref="H408:J408"/>
    <mergeCell ref="K408:M408"/>
    <mergeCell ref="D386:L386"/>
    <mergeCell ref="D387:L387"/>
    <mergeCell ref="D388:L388"/>
    <mergeCell ref="D389:L389"/>
    <mergeCell ref="D390:L390"/>
    <mergeCell ref="D391:L391"/>
    <mergeCell ref="D392:L392"/>
    <mergeCell ref="D393:L393"/>
    <mergeCell ref="B395:Q395"/>
    <mergeCell ref="D377:L377"/>
    <mergeCell ref="D378:L378"/>
    <mergeCell ref="D379:L379"/>
    <mergeCell ref="D380:L380"/>
    <mergeCell ref="D381:L381"/>
    <mergeCell ref="D382:L382"/>
    <mergeCell ref="D383:L383"/>
    <mergeCell ref="D384:L384"/>
    <mergeCell ref="D385:L385"/>
    <mergeCell ref="D368:L368"/>
    <mergeCell ref="D369:L369"/>
    <mergeCell ref="D370:L370"/>
    <mergeCell ref="D371:L371"/>
    <mergeCell ref="D372:L372"/>
    <mergeCell ref="D373:L373"/>
    <mergeCell ref="D374:L374"/>
    <mergeCell ref="D375:L375"/>
    <mergeCell ref="D376:L376"/>
    <mergeCell ref="D359:L359"/>
    <mergeCell ref="D360:L360"/>
    <mergeCell ref="D361:L361"/>
    <mergeCell ref="D362:L362"/>
    <mergeCell ref="D363:L363"/>
    <mergeCell ref="D364:L364"/>
    <mergeCell ref="D365:L365"/>
    <mergeCell ref="D366:L366"/>
    <mergeCell ref="D367:L367"/>
    <mergeCell ref="D347:L347"/>
    <mergeCell ref="B349:Q349"/>
    <mergeCell ref="D352:L352"/>
    <mergeCell ref="D353:L353"/>
    <mergeCell ref="D354:L354"/>
    <mergeCell ref="D355:L355"/>
    <mergeCell ref="D356:L356"/>
    <mergeCell ref="D357:L357"/>
    <mergeCell ref="D358:L358"/>
    <mergeCell ref="D338:L338"/>
    <mergeCell ref="D339:L339"/>
    <mergeCell ref="D340:L340"/>
    <mergeCell ref="D341:L341"/>
    <mergeCell ref="D342:L342"/>
    <mergeCell ref="D343:L343"/>
    <mergeCell ref="D344:L344"/>
    <mergeCell ref="D345:L345"/>
    <mergeCell ref="D346:L346"/>
    <mergeCell ref="D329:L329"/>
    <mergeCell ref="D330:L330"/>
    <mergeCell ref="D331:L331"/>
    <mergeCell ref="D332:L332"/>
    <mergeCell ref="D333:L333"/>
    <mergeCell ref="D334:L334"/>
    <mergeCell ref="D335:L335"/>
    <mergeCell ref="D336:L336"/>
    <mergeCell ref="D337:L337"/>
    <mergeCell ref="D320:L320"/>
    <mergeCell ref="D321:L321"/>
    <mergeCell ref="D322:L322"/>
    <mergeCell ref="D323:L323"/>
    <mergeCell ref="D324:L324"/>
    <mergeCell ref="D325:L325"/>
    <mergeCell ref="D326:L326"/>
    <mergeCell ref="D327:L327"/>
    <mergeCell ref="D328:L328"/>
    <mergeCell ref="D311:L311"/>
    <mergeCell ref="D312:L312"/>
    <mergeCell ref="D313:L313"/>
    <mergeCell ref="D314:L314"/>
    <mergeCell ref="D315:L315"/>
    <mergeCell ref="D316:L316"/>
    <mergeCell ref="D317:L317"/>
    <mergeCell ref="D318:L318"/>
    <mergeCell ref="D319:L319"/>
    <mergeCell ref="D299:L299"/>
    <mergeCell ref="D300:L300"/>
    <mergeCell ref="D301:L301"/>
    <mergeCell ref="B303:Q303"/>
    <mergeCell ref="D306:L306"/>
    <mergeCell ref="D307:L307"/>
    <mergeCell ref="D308:L308"/>
    <mergeCell ref="D309:L309"/>
    <mergeCell ref="D310:L310"/>
    <mergeCell ref="D290:L290"/>
    <mergeCell ref="D291:L291"/>
    <mergeCell ref="D292:L292"/>
    <mergeCell ref="D293:L293"/>
    <mergeCell ref="D294:L294"/>
    <mergeCell ref="D295:L295"/>
    <mergeCell ref="D296:L296"/>
    <mergeCell ref="D297:L297"/>
    <mergeCell ref="D298:L298"/>
    <mergeCell ref="D281:L281"/>
    <mergeCell ref="D282:L282"/>
    <mergeCell ref="D283:L283"/>
    <mergeCell ref="D284:L284"/>
    <mergeCell ref="D285:L285"/>
    <mergeCell ref="D286:L286"/>
    <mergeCell ref="D287:L287"/>
    <mergeCell ref="D288:L288"/>
    <mergeCell ref="D289:L289"/>
    <mergeCell ref="D272:L272"/>
    <mergeCell ref="D273:L273"/>
    <mergeCell ref="D274:L274"/>
    <mergeCell ref="D275:L275"/>
    <mergeCell ref="D276:L276"/>
    <mergeCell ref="D277:L277"/>
    <mergeCell ref="D278:L278"/>
    <mergeCell ref="D279:L279"/>
    <mergeCell ref="D280:L280"/>
    <mergeCell ref="D263:L263"/>
    <mergeCell ref="D264:L264"/>
    <mergeCell ref="D265:L265"/>
    <mergeCell ref="D266:L266"/>
    <mergeCell ref="D267:L267"/>
    <mergeCell ref="D268:L268"/>
    <mergeCell ref="D269:L269"/>
    <mergeCell ref="D270:L270"/>
    <mergeCell ref="D271:L271"/>
    <mergeCell ref="D251:L251"/>
    <mergeCell ref="D252:L252"/>
    <mergeCell ref="D253:L253"/>
    <mergeCell ref="D254:L254"/>
    <mergeCell ref="D255:L255"/>
    <mergeCell ref="B257:Q257"/>
    <mergeCell ref="D260:L260"/>
    <mergeCell ref="D261:L261"/>
    <mergeCell ref="D262:L262"/>
    <mergeCell ref="D242:L242"/>
    <mergeCell ref="D243:L243"/>
    <mergeCell ref="D244:L244"/>
    <mergeCell ref="D245:L245"/>
    <mergeCell ref="D246:L246"/>
    <mergeCell ref="D247:L247"/>
    <mergeCell ref="D248:L248"/>
    <mergeCell ref="D249:L249"/>
    <mergeCell ref="D250:L250"/>
    <mergeCell ref="D233:L233"/>
    <mergeCell ref="D234:L234"/>
    <mergeCell ref="D235:L235"/>
    <mergeCell ref="D236:L236"/>
    <mergeCell ref="D237:L237"/>
    <mergeCell ref="D238:L238"/>
    <mergeCell ref="D239:L239"/>
    <mergeCell ref="D240:L240"/>
    <mergeCell ref="D241:L241"/>
    <mergeCell ref="D224:L224"/>
    <mergeCell ref="D225:L225"/>
    <mergeCell ref="D226:L226"/>
    <mergeCell ref="D227:L227"/>
    <mergeCell ref="D228:L228"/>
    <mergeCell ref="D229:L229"/>
    <mergeCell ref="D230:L230"/>
    <mergeCell ref="D231:L231"/>
    <mergeCell ref="D232:L232"/>
    <mergeCell ref="D215:L215"/>
    <mergeCell ref="D216:L216"/>
    <mergeCell ref="D217:L217"/>
    <mergeCell ref="D218:L218"/>
    <mergeCell ref="D219:L219"/>
    <mergeCell ref="D220:L220"/>
    <mergeCell ref="D221:L221"/>
    <mergeCell ref="D222:L222"/>
    <mergeCell ref="D223:L223"/>
    <mergeCell ref="B208:C208"/>
    <mergeCell ref="D208:F208"/>
    <mergeCell ref="B210:C210"/>
    <mergeCell ref="D210:F210"/>
    <mergeCell ref="H210:J210"/>
    <mergeCell ref="K210:M210"/>
    <mergeCell ref="D212:L212"/>
    <mergeCell ref="D213:L213"/>
    <mergeCell ref="D214:L214"/>
    <mergeCell ref="D192:L192"/>
    <mergeCell ref="D193:L193"/>
    <mergeCell ref="D194:L194"/>
    <mergeCell ref="D195:L195"/>
    <mergeCell ref="B197:Q197"/>
    <mergeCell ref="D154:L154"/>
    <mergeCell ref="D155:L155"/>
    <mergeCell ref="O200:Q200"/>
    <mergeCell ref="B206:E206"/>
    <mergeCell ref="F206:Q206"/>
    <mergeCell ref="D183:L183"/>
    <mergeCell ref="D184:L184"/>
    <mergeCell ref="D185:L185"/>
    <mergeCell ref="D186:L186"/>
    <mergeCell ref="D187:L187"/>
    <mergeCell ref="D188:L188"/>
    <mergeCell ref="D189:L189"/>
    <mergeCell ref="D190:L190"/>
    <mergeCell ref="D191:L191"/>
    <mergeCell ref="D174:L174"/>
    <mergeCell ref="D175:L175"/>
    <mergeCell ref="D176:L176"/>
    <mergeCell ref="D177:L177"/>
    <mergeCell ref="D178:L178"/>
    <mergeCell ref="D179:L179"/>
    <mergeCell ref="D180:L180"/>
    <mergeCell ref="D181:L181"/>
    <mergeCell ref="D182:L182"/>
    <mergeCell ref="D165:L165"/>
    <mergeCell ref="D166:L166"/>
    <mergeCell ref="D167:L167"/>
    <mergeCell ref="D168:L168"/>
    <mergeCell ref="D169:L169"/>
    <mergeCell ref="D170:L170"/>
    <mergeCell ref="D171:L171"/>
    <mergeCell ref="D172:L172"/>
    <mergeCell ref="D173:L173"/>
    <mergeCell ref="D156:L156"/>
    <mergeCell ref="D157:L157"/>
    <mergeCell ref="D158:L158"/>
    <mergeCell ref="D159:L159"/>
    <mergeCell ref="D160:L160"/>
    <mergeCell ref="D161:L161"/>
    <mergeCell ref="D162:L162"/>
    <mergeCell ref="D163:L163"/>
    <mergeCell ref="D164:L164"/>
    <mergeCell ref="D144:L144"/>
    <mergeCell ref="D145:L145"/>
    <mergeCell ref="D146:L146"/>
    <mergeCell ref="D147:L147"/>
    <mergeCell ref="D148:L148"/>
    <mergeCell ref="D149:L149"/>
    <mergeCell ref="B151:Q151"/>
    <mergeCell ref="D135:L135"/>
    <mergeCell ref="D136:L136"/>
    <mergeCell ref="D137:L137"/>
    <mergeCell ref="D138:L138"/>
    <mergeCell ref="D139:L139"/>
    <mergeCell ref="D140:L140"/>
    <mergeCell ref="D141:L141"/>
    <mergeCell ref="D142:L142"/>
    <mergeCell ref="D143:L143"/>
    <mergeCell ref="D126:L126"/>
    <mergeCell ref="D127:L127"/>
    <mergeCell ref="D128:L128"/>
    <mergeCell ref="D129:L129"/>
    <mergeCell ref="D130:L130"/>
    <mergeCell ref="D131:L131"/>
    <mergeCell ref="D132:L132"/>
    <mergeCell ref="D133:L133"/>
    <mergeCell ref="D134:L134"/>
    <mergeCell ref="D117:L117"/>
    <mergeCell ref="D118:L118"/>
    <mergeCell ref="D119:L119"/>
    <mergeCell ref="D120:L120"/>
    <mergeCell ref="D121:L121"/>
    <mergeCell ref="D122:L122"/>
    <mergeCell ref="D123:L123"/>
    <mergeCell ref="D124:L124"/>
    <mergeCell ref="D125:L125"/>
    <mergeCell ref="D108:L108"/>
    <mergeCell ref="D109:L109"/>
    <mergeCell ref="D110:L110"/>
    <mergeCell ref="D111:L111"/>
    <mergeCell ref="D112:L112"/>
    <mergeCell ref="D113:L113"/>
    <mergeCell ref="D114:L114"/>
    <mergeCell ref="D115:L115"/>
    <mergeCell ref="D116:L116"/>
    <mergeCell ref="D24:L24"/>
    <mergeCell ref="F8:Q8"/>
    <mergeCell ref="D71:L71"/>
    <mergeCell ref="D72:L72"/>
    <mergeCell ref="E6289:L6289"/>
    <mergeCell ref="E6286:L6286"/>
    <mergeCell ref="E6287:L6287"/>
    <mergeCell ref="D98:L98"/>
    <mergeCell ref="D92:L92"/>
    <mergeCell ref="D93:L93"/>
    <mergeCell ref="D91:L91"/>
    <mergeCell ref="D77:L77"/>
    <mergeCell ref="D78:L78"/>
    <mergeCell ref="D79:L79"/>
    <mergeCell ref="D80:L80"/>
    <mergeCell ref="D81:L81"/>
    <mergeCell ref="D82:L82"/>
    <mergeCell ref="D83:L83"/>
    <mergeCell ref="D84:L84"/>
    <mergeCell ref="B6267:Q6267"/>
    <mergeCell ref="B6289:C6289"/>
    <mergeCell ref="B8:E8"/>
    <mergeCell ref="D62:L62"/>
    <mergeCell ref="B105:Q105"/>
    <mergeCell ref="D52:L52"/>
    <mergeCell ref="B10:C10"/>
    <mergeCell ref="D10:F10"/>
    <mergeCell ref="K12:M12"/>
    <mergeCell ref="D102:L102"/>
    <mergeCell ref="D103:L103"/>
    <mergeCell ref="D94:L94"/>
    <mergeCell ref="D95:L95"/>
    <mergeCell ref="D99:L99"/>
    <mergeCell ref="D96:L96"/>
    <mergeCell ref="D97:L97"/>
    <mergeCell ref="D101:L101"/>
    <mergeCell ref="D44:L44"/>
    <mergeCell ref="D45:L45"/>
    <mergeCell ref="D46:L46"/>
    <mergeCell ref="D47:L47"/>
    <mergeCell ref="D48:L48"/>
    <mergeCell ref="D100:L100"/>
    <mergeCell ref="D88:L88"/>
    <mergeCell ref="D89:L89"/>
    <mergeCell ref="B12:C12"/>
    <mergeCell ref="D14:L14"/>
    <mergeCell ref="D26:L26"/>
    <mergeCell ref="D27:L27"/>
    <mergeCell ref="D90:L90"/>
    <mergeCell ref="D85:L85"/>
    <mergeCell ref="D87:L87"/>
    <mergeCell ref="D74:L74"/>
    <mergeCell ref="D75:L75"/>
    <mergeCell ref="D76:L76"/>
    <mergeCell ref="D73:L73"/>
    <mergeCell ref="D56:L56"/>
    <mergeCell ref="D70:L70"/>
    <mergeCell ref="B59:Q59"/>
    <mergeCell ref="O2:Q2"/>
    <mergeCell ref="D16:L16"/>
    <mergeCell ref="D32:L32"/>
    <mergeCell ref="D53:L53"/>
    <mergeCell ref="D54:L54"/>
    <mergeCell ref="D63:L63"/>
    <mergeCell ref="D55:L55"/>
    <mergeCell ref="D31:L31"/>
    <mergeCell ref="D15:L15"/>
    <mergeCell ref="D21:L21"/>
    <mergeCell ref="D22:L22"/>
    <mergeCell ref="D34:L34"/>
    <mergeCell ref="D35:L35"/>
    <mergeCell ref="D36:L36"/>
    <mergeCell ref="D37:L37"/>
    <mergeCell ref="D38:L38"/>
    <mergeCell ref="D39:L39"/>
    <mergeCell ref="D40:L40"/>
    <mergeCell ref="D41:L41"/>
    <mergeCell ref="D42:L42"/>
    <mergeCell ref="D43:L43"/>
    <mergeCell ref="H12:J12"/>
    <mergeCell ref="D12:F12"/>
    <mergeCell ref="D57:L57"/>
    <mergeCell ref="B6292:Q6292"/>
    <mergeCell ref="D23:L23"/>
    <mergeCell ref="D25:L25"/>
    <mergeCell ref="D17:L17"/>
    <mergeCell ref="D18:L18"/>
    <mergeCell ref="D19:L19"/>
    <mergeCell ref="D20:L20"/>
    <mergeCell ref="D33:L33"/>
    <mergeCell ref="D49:L49"/>
    <mergeCell ref="D51:L51"/>
    <mergeCell ref="D50:L50"/>
    <mergeCell ref="D28:L28"/>
    <mergeCell ref="D29:L29"/>
    <mergeCell ref="B6288:C6288"/>
    <mergeCell ref="D30:L30"/>
    <mergeCell ref="D64:L64"/>
    <mergeCell ref="D65:L65"/>
    <mergeCell ref="D66:L66"/>
    <mergeCell ref="D67:L67"/>
    <mergeCell ref="D86:L86"/>
    <mergeCell ref="B6286:C6286"/>
    <mergeCell ref="B6287:C6287"/>
    <mergeCell ref="D69:L69"/>
    <mergeCell ref="D68:L68"/>
  </mergeCells>
  <conditionalFormatting sqref="K12 O63:P103 D12 O15:P57">
    <cfRule type="cellIs" dxfId="97" priority="118" stopIfTrue="1" operator="equal">
      <formula>""</formula>
    </cfRule>
  </conditionalFormatting>
  <conditionalFormatting sqref="B63:C103 B15:C57">
    <cfRule type="cellIs" dxfId="96" priority="117" stopIfTrue="1" operator="equal">
      <formula>0</formula>
    </cfRule>
  </conditionalFormatting>
  <conditionalFormatting sqref="D63:N103 E22:L57 E15:L20 D15:D57 D51:L51 M15:N57">
    <cfRule type="cellIs" dxfId="95" priority="116" stopIfTrue="1" operator="equal">
      <formula>0</formula>
    </cfRule>
  </conditionalFormatting>
  <conditionalFormatting sqref="F8 D10:F10">
    <cfRule type="cellIs" dxfId="94" priority="79" stopIfTrue="1" operator="equal">
      <formula>""</formula>
    </cfRule>
  </conditionalFormatting>
  <conditionalFormatting sqref="D10:F10">
    <cfRule type="cellIs" dxfId="93" priority="68" stopIfTrue="1" operator="equal">
      <formula>""</formula>
    </cfRule>
  </conditionalFormatting>
  <conditionalFormatting sqref="D10 F8:Q8">
    <cfRule type="cellIs" dxfId="92" priority="67" stopIfTrue="1" operator="equal">
      <formula>""</formula>
    </cfRule>
  </conditionalFormatting>
  <conditionalFormatting sqref="O109:P149">
    <cfRule type="cellIs" dxfId="91" priority="63" stopIfTrue="1" operator="equal">
      <formula>""</formula>
    </cfRule>
  </conditionalFormatting>
  <conditionalFormatting sqref="B109:C149">
    <cfRule type="cellIs" dxfId="90" priority="62" stopIfTrue="1" operator="equal">
      <formula>0</formula>
    </cfRule>
  </conditionalFormatting>
  <conditionalFormatting sqref="D109:N149">
    <cfRule type="cellIs" dxfId="89" priority="61" stopIfTrue="1" operator="equal">
      <formula>0</formula>
    </cfRule>
  </conditionalFormatting>
  <conditionalFormatting sqref="O155:P195">
    <cfRule type="cellIs" dxfId="88" priority="60" stopIfTrue="1" operator="equal">
      <formula>""</formula>
    </cfRule>
  </conditionalFormatting>
  <conditionalFormatting sqref="B155:C195">
    <cfRule type="cellIs" dxfId="87" priority="59" stopIfTrue="1" operator="equal">
      <formula>0</formula>
    </cfRule>
  </conditionalFormatting>
  <conditionalFormatting sqref="D155:N195">
    <cfRule type="cellIs" dxfId="86" priority="58" stopIfTrue="1" operator="equal">
      <formula>0</formula>
    </cfRule>
  </conditionalFormatting>
  <conditionalFormatting sqref="O261:P301 D210 K210 O213:P255">
    <cfRule type="cellIs" dxfId="85" priority="57" stopIfTrue="1" operator="equal">
      <formula>""</formula>
    </cfRule>
  </conditionalFormatting>
  <conditionalFormatting sqref="B261:C301 B213:C255">
    <cfRule type="cellIs" dxfId="84" priority="56" stopIfTrue="1" operator="equal">
      <formula>0</formula>
    </cfRule>
  </conditionalFormatting>
  <conditionalFormatting sqref="E220:L255 E213:L218 D213:D255 M213:N255 D261:N301">
    <cfRule type="cellIs" dxfId="83" priority="55" stopIfTrue="1" operator="equal">
      <formula>0</formula>
    </cfRule>
  </conditionalFormatting>
  <conditionalFormatting sqref="F206 D208:F208">
    <cfRule type="cellIs" dxfId="82" priority="54" stopIfTrue="1" operator="equal">
      <formula>""</formula>
    </cfRule>
  </conditionalFormatting>
  <conditionalFormatting sqref="D208:F208">
    <cfRule type="cellIs" dxfId="81" priority="53" stopIfTrue="1" operator="equal">
      <formula>""</formula>
    </cfRule>
  </conditionalFormatting>
  <conditionalFormatting sqref="D208 F206:Q206">
    <cfRule type="cellIs" dxfId="80" priority="52" stopIfTrue="1" operator="equal">
      <formula>""</formula>
    </cfRule>
  </conditionalFormatting>
  <conditionalFormatting sqref="O307:P347">
    <cfRule type="cellIs" dxfId="79" priority="51" stopIfTrue="1" operator="equal">
      <formula>""</formula>
    </cfRule>
  </conditionalFormatting>
  <conditionalFormatting sqref="B307:C347">
    <cfRule type="cellIs" dxfId="78" priority="50" stopIfTrue="1" operator="equal">
      <formula>0</formula>
    </cfRule>
  </conditionalFormatting>
  <conditionalFormatting sqref="D307:N347">
    <cfRule type="cellIs" dxfId="77" priority="49" stopIfTrue="1" operator="equal">
      <formula>0</formula>
    </cfRule>
  </conditionalFormatting>
  <conditionalFormatting sqref="O353:P393">
    <cfRule type="cellIs" dxfId="76" priority="48" stopIfTrue="1" operator="equal">
      <formula>""</formula>
    </cfRule>
  </conditionalFormatting>
  <conditionalFormatting sqref="B353:C393">
    <cfRule type="cellIs" dxfId="75" priority="47" stopIfTrue="1" operator="equal">
      <formula>0</formula>
    </cfRule>
  </conditionalFormatting>
  <conditionalFormatting sqref="D353:N393">
    <cfRule type="cellIs" dxfId="74" priority="46" stopIfTrue="1" operator="equal">
      <formula>0</formula>
    </cfRule>
  </conditionalFormatting>
  <conditionalFormatting sqref="D210">
    <cfRule type="cellIs" dxfId="73" priority="45" stopIfTrue="1" operator="equal">
      <formula>""</formula>
    </cfRule>
  </conditionalFormatting>
  <conditionalFormatting sqref="K210">
    <cfRule type="cellIs" dxfId="72" priority="44" stopIfTrue="1" operator="equal">
      <formula>""</formula>
    </cfRule>
  </conditionalFormatting>
  <conditionalFormatting sqref="O459:P499 D408 K408 O411:P453">
    <cfRule type="cellIs" dxfId="71" priority="43" stopIfTrue="1" operator="equal">
      <formula>""</formula>
    </cfRule>
  </conditionalFormatting>
  <conditionalFormatting sqref="B459:C499 B411:C453">
    <cfRule type="cellIs" dxfId="70" priority="42" stopIfTrue="1" operator="equal">
      <formula>0</formula>
    </cfRule>
  </conditionalFormatting>
  <conditionalFormatting sqref="E418:L453 E411:L416 D411:D453 M411:N453 D459:N499">
    <cfRule type="cellIs" dxfId="69" priority="41" stopIfTrue="1" operator="equal">
      <formula>0</formula>
    </cfRule>
  </conditionalFormatting>
  <conditionalFormatting sqref="F404 D406:F406">
    <cfRule type="cellIs" dxfId="68" priority="40" stopIfTrue="1" operator="equal">
      <formula>""</formula>
    </cfRule>
  </conditionalFormatting>
  <conditionalFormatting sqref="D406:F406">
    <cfRule type="cellIs" dxfId="67" priority="39" stopIfTrue="1" operator="equal">
      <formula>""</formula>
    </cfRule>
  </conditionalFormatting>
  <conditionalFormatting sqref="D406 F404:Q404">
    <cfRule type="cellIs" dxfId="66" priority="38" stopIfTrue="1" operator="equal">
      <formula>""</formula>
    </cfRule>
  </conditionalFormatting>
  <conditionalFormatting sqref="O505:P545">
    <cfRule type="cellIs" dxfId="65" priority="37" stopIfTrue="1" operator="equal">
      <formula>""</formula>
    </cfRule>
  </conditionalFormatting>
  <conditionalFormatting sqref="B505:C545">
    <cfRule type="cellIs" dxfId="64" priority="36" stopIfTrue="1" operator="equal">
      <formula>0</formula>
    </cfRule>
  </conditionalFormatting>
  <conditionalFormatting sqref="D505:N545">
    <cfRule type="cellIs" dxfId="63" priority="35" stopIfTrue="1" operator="equal">
      <formula>0</formula>
    </cfRule>
  </conditionalFormatting>
  <conditionalFormatting sqref="O551:P591">
    <cfRule type="cellIs" dxfId="62" priority="34" stopIfTrue="1" operator="equal">
      <formula>""</formula>
    </cfRule>
  </conditionalFormatting>
  <conditionalFormatting sqref="B551:C591">
    <cfRule type="cellIs" dxfId="61" priority="33" stopIfTrue="1" operator="equal">
      <formula>0</formula>
    </cfRule>
  </conditionalFormatting>
  <conditionalFormatting sqref="D551:N591">
    <cfRule type="cellIs" dxfId="60" priority="32" stopIfTrue="1" operator="equal">
      <formula>0</formula>
    </cfRule>
  </conditionalFormatting>
  <conditionalFormatting sqref="D408">
    <cfRule type="cellIs" dxfId="59" priority="31" stopIfTrue="1" operator="equal">
      <formula>""</formula>
    </cfRule>
  </conditionalFormatting>
  <conditionalFormatting sqref="K408">
    <cfRule type="cellIs" dxfId="58" priority="30" stopIfTrue="1" operator="equal">
      <formula>""</formula>
    </cfRule>
  </conditionalFormatting>
  <conditionalFormatting sqref="O657:P697 D606 K606 O609:P651">
    <cfRule type="cellIs" dxfId="57" priority="29" stopIfTrue="1" operator="equal">
      <formula>""</formula>
    </cfRule>
  </conditionalFormatting>
  <conditionalFormatting sqref="B657:C697 B609:C651">
    <cfRule type="cellIs" dxfId="56" priority="28" stopIfTrue="1" operator="equal">
      <formula>0</formula>
    </cfRule>
  </conditionalFormatting>
  <conditionalFormatting sqref="E616:L651 E609:L614 D609:D651 M609:N651 D657:N697">
    <cfRule type="cellIs" dxfId="55" priority="27" stopIfTrue="1" operator="equal">
      <formula>0</formula>
    </cfRule>
  </conditionalFormatting>
  <conditionalFormatting sqref="F602 D604:F604">
    <cfRule type="cellIs" dxfId="54" priority="26" stopIfTrue="1" operator="equal">
      <formula>""</formula>
    </cfRule>
  </conditionalFormatting>
  <conditionalFormatting sqref="D604:F604">
    <cfRule type="cellIs" dxfId="53" priority="25" stopIfTrue="1" operator="equal">
      <formula>""</formula>
    </cfRule>
  </conditionalFormatting>
  <conditionalFormatting sqref="D604 F602:Q602">
    <cfRule type="cellIs" dxfId="52" priority="24" stopIfTrue="1" operator="equal">
      <formula>""</formula>
    </cfRule>
  </conditionalFormatting>
  <conditionalFormatting sqref="O703:P743">
    <cfRule type="cellIs" dxfId="51" priority="23" stopIfTrue="1" operator="equal">
      <formula>""</formula>
    </cfRule>
  </conditionalFormatting>
  <conditionalFormatting sqref="B703:C743">
    <cfRule type="cellIs" dxfId="50" priority="22" stopIfTrue="1" operator="equal">
      <formula>0</formula>
    </cfRule>
  </conditionalFormatting>
  <conditionalFormatting sqref="D703:N743">
    <cfRule type="cellIs" dxfId="49" priority="21" stopIfTrue="1" operator="equal">
      <formula>0</formula>
    </cfRule>
  </conditionalFormatting>
  <conditionalFormatting sqref="O749:P789">
    <cfRule type="cellIs" dxfId="48" priority="20" stopIfTrue="1" operator="equal">
      <formula>""</formula>
    </cfRule>
  </conditionalFormatting>
  <conditionalFormatting sqref="B749:C789">
    <cfRule type="cellIs" dxfId="47" priority="19" stopIfTrue="1" operator="equal">
      <formula>0</formula>
    </cfRule>
  </conditionalFormatting>
  <conditionalFormatting sqref="D749:N789">
    <cfRule type="cellIs" dxfId="46" priority="18" stopIfTrue="1" operator="equal">
      <formula>0</formula>
    </cfRule>
  </conditionalFormatting>
  <conditionalFormatting sqref="D606">
    <cfRule type="cellIs" dxfId="45" priority="17" stopIfTrue="1" operator="equal">
      <formula>""</formula>
    </cfRule>
  </conditionalFormatting>
  <conditionalFormatting sqref="K606">
    <cfRule type="cellIs" dxfId="44" priority="16" stopIfTrue="1" operator="equal">
      <formula>""</formula>
    </cfRule>
  </conditionalFormatting>
  <conditionalFormatting sqref="O855:P895 D804 K804 O807:P849">
    <cfRule type="cellIs" dxfId="43" priority="15" stopIfTrue="1" operator="equal">
      <formula>""</formula>
    </cfRule>
  </conditionalFormatting>
  <conditionalFormatting sqref="B855:C895 B807:C849">
    <cfRule type="cellIs" dxfId="42" priority="14" stopIfTrue="1" operator="equal">
      <formula>0</formula>
    </cfRule>
  </conditionalFormatting>
  <conditionalFormatting sqref="E814:L849 E807:L812 D807:D849 M807:N849 D855:N895">
    <cfRule type="cellIs" dxfId="41" priority="13" stopIfTrue="1" operator="equal">
      <formula>0</formula>
    </cfRule>
  </conditionalFormatting>
  <conditionalFormatting sqref="F800 D802:F802">
    <cfRule type="cellIs" dxfId="40" priority="12" stopIfTrue="1" operator="equal">
      <formula>""</formula>
    </cfRule>
  </conditionalFormatting>
  <conditionalFormatting sqref="D802:F802">
    <cfRule type="cellIs" dxfId="39" priority="11" stopIfTrue="1" operator="equal">
      <formula>""</formula>
    </cfRule>
  </conditionalFormatting>
  <conditionalFormatting sqref="D802 F800:Q800">
    <cfRule type="cellIs" dxfId="38" priority="10" stopIfTrue="1" operator="equal">
      <formula>""</formula>
    </cfRule>
  </conditionalFormatting>
  <conditionalFormatting sqref="O901:P941">
    <cfRule type="cellIs" dxfId="37" priority="9" stopIfTrue="1" operator="equal">
      <formula>""</formula>
    </cfRule>
  </conditionalFormatting>
  <conditionalFormatting sqref="B901:C941">
    <cfRule type="cellIs" dxfId="36" priority="8" stopIfTrue="1" operator="equal">
      <formula>0</formula>
    </cfRule>
  </conditionalFormatting>
  <conditionalFormatting sqref="D901:N941">
    <cfRule type="cellIs" dxfId="35" priority="7" stopIfTrue="1" operator="equal">
      <formula>0</formula>
    </cfRule>
  </conditionalFormatting>
  <conditionalFormatting sqref="O947:P987">
    <cfRule type="cellIs" dxfId="34" priority="6" stopIfTrue="1" operator="equal">
      <formula>""</formula>
    </cfRule>
  </conditionalFormatting>
  <conditionalFormatting sqref="B947:C987">
    <cfRule type="cellIs" dxfId="33" priority="5" stopIfTrue="1" operator="equal">
      <formula>0</formula>
    </cfRule>
  </conditionalFormatting>
  <conditionalFormatting sqref="D947:N987">
    <cfRule type="cellIs" dxfId="32" priority="4" stopIfTrue="1" operator="equal">
      <formula>0</formula>
    </cfRule>
  </conditionalFormatting>
  <conditionalFormatting sqref="D804">
    <cfRule type="cellIs" dxfId="31" priority="3" stopIfTrue="1" operator="equal">
      <formula>""</formula>
    </cfRule>
  </conditionalFormatting>
  <conditionalFormatting sqref="K804">
    <cfRule type="cellIs" dxfId="30" priority="2" stopIfTrue="1" operator="equal">
      <formula>""</formula>
    </cfRule>
  </conditionalFormatting>
  <conditionalFormatting sqref="K210">
    <cfRule type="cellIs" dxfId="29" priority="1" stopIfTrue="1" operator="equal">
      <formula>""</formula>
    </cfRule>
  </conditionalFormatting>
  <dataValidations xWindow="736" yWindow="318" count="6">
    <dataValidation type="decimal" allowBlank="1" showInputMessage="1" showErrorMessage="1" errorTitle="ATENÇÃO!" error="Esse campo só aceita NÚMEROS." sqref="N15:N57 N63:N103 N109:N149 N155:N195 N213:N255 N261:N301 N307:N347 N353:N393 N411:N453 N459:N499 N505:N545 N551:N591 N609:N651 N657:N697 N703:N743 N749:N789 N807:N849 N855:N895 N901:N941 N947:N987">
      <formula1>0.1</formula1>
      <formula2>99999999999.9999</formula2>
    </dataValidation>
    <dataValidation type="whole" allowBlank="1" showInputMessage="1" showErrorMessage="1" errorTitle="ATENÇÃO" error="ESTE CAMPO SÓ ACEITAS NÚMEROS INTEIROS" sqref="C15:C57 C63:C103 C109:C149 C155:C195 C213:C255 C261:C301 C307:C347 C353:C393 C411:C453 C459:C499 C505:C545 C551:C591 C609:C651 C657:C697 C703:C743 C749:C789 C807:C849 C855:C895 C901:C941 C947:C987">
      <formula1>1</formula1>
      <formula2>100000000</formula2>
    </dataValidation>
    <dataValidation allowBlank="1" showErrorMessage="1" sqref="A14:A60 A6291:A6293 A62:A106 A108:A152 A154:A199 A212:A258 A260:A304 A306:A350 A352:A397 A410:A456 A458:A502 A504:A548 A550:A595 A608:A654 A656:A700 A702:A746 A748:A793 A806:A852 A854:A898 A900:A944 A946:A990"/>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1"/>
    <dataValidation allowBlank="1" showInputMessage="1" showErrorMessage="1" promptTitle="EXEMPLO:" prompt="99/99999-9 - (SE FOR PEDIDO INICIAL, NÃO É NECESSÁRIO PREENCHER ESTE CAMPO)." sqref="D10 D208 D406 D604 D802"/>
    <dataValidation type="list" allowBlank="1" showInputMessage="1" showErrorMessage="1" sqref="M15:M57 M63:M103 M109:M149 M155:M195 M213:M255 M261:M301 M307:M347 M353:M393 M411:M453 M459:M499 M505:M545 M551:M591 M609:M651 M657:M697 M703:M743 M749:M789 M807:M849 M855:M895 M901:M941 M947:M987">
      <formula1>$S$14:$S$15</formula1>
    </dataValidation>
  </dataValidations>
  <printOptions horizontalCentered="1"/>
  <pageMargins left="0.74803149606299213" right="0.27559055118110237" top="0.39370078740157483" bottom="0.39370078740157483" header="0" footer="0"/>
  <pageSetup paperSize="9" scale="63" fitToHeight="2" orientation="portrait" r:id="rId1"/>
  <headerFooter alignWithMargins="0"/>
  <rowBreaks count="1" manualBreakCount="1">
    <brk id="60" min="1" max="1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dimension ref="A1:Q66896"/>
  <sheetViews>
    <sheetView showGridLines="0" showRowColHeaders="0" zoomScaleNormal="100" zoomScaleSheetLayoutView="100" workbookViewId="0"/>
  </sheetViews>
  <sheetFormatPr defaultColWidth="0" defaultRowHeight="0" customHeight="1" zeroHeight="1"/>
  <cols>
    <col min="1" max="1" width="2.28515625" style="212" customWidth="1"/>
    <col min="2" max="2" width="10.28515625" style="787" customWidth="1"/>
    <col min="3" max="3" width="8.42578125" style="788" hidden="1" customWidth="1"/>
    <col min="4" max="4" width="11.140625" style="788" hidden="1" customWidth="1"/>
    <col min="5" max="5" width="11.7109375" style="788" customWidth="1"/>
    <col min="6" max="6" width="12.140625" style="788" customWidth="1"/>
    <col min="7" max="7" width="12.5703125" style="787" customWidth="1"/>
    <col min="8" max="8" width="13.85546875" style="787" customWidth="1"/>
    <col min="9" max="9" width="16.140625" style="788" customWidth="1"/>
    <col min="10" max="10" width="13.7109375" style="788" customWidth="1"/>
    <col min="11" max="11" width="16.5703125" style="788" customWidth="1"/>
    <col min="12" max="12" width="12.42578125" style="788" customWidth="1"/>
    <col min="13" max="13" width="2.5703125" style="213" customWidth="1"/>
    <col min="14" max="14" width="7.5703125" style="51" hidden="1" customWidth="1"/>
    <col min="15" max="15" width="12.7109375" style="51" hidden="1" customWidth="1"/>
    <col min="16" max="16" width="2.5703125" style="51" hidden="1" customWidth="1"/>
    <col min="17" max="17" width="8" style="51" hidden="1" customWidth="1"/>
    <col min="18" max="16384" width="9.140625" style="51" hidden="1"/>
  </cols>
  <sheetData>
    <row r="1" spans="1:17" s="50" customFormat="1" ht="8.25" customHeight="1">
      <c r="A1" s="392"/>
      <c r="B1" s="62"/>
      <c r="G1" s="62"/>
      <c r="H1" s="62"/>
      <c r="M1" s="209"/>
    </row>
    <row r="2" spans="1:17" s="50" customFormat="1" ht="12.75" customHeight="1">
      <c r="A2" s="366"/>
      <c r="B2" s="62"/>
      <c r="G2" s="62"/>
      <c r="H2" s="62"/>
      <c r="M2" s="209"/>
    </row>
    <row r="3" spans="1:17" s="50" customFormat="1" ht="12.75" customHeight="1">
      <c r="A3" s="366"/>
      <c r="B3" s="62"/>
      <c r="G3" s="62"/>
      <c r="H3" s="62"/>
      <c r="M3" s="209"/>
    </row>
    <row r="4" spans="1:17" s="50" customFormat="1" ht="12.75" customHeight="1">
      <c r="A4" s="366"/>
      <c r="B4" s="62"/>
      <c r="G4" s="62"/>
      <c r="H4" s="62"/>
      <c r="M4" s="209"/>
    </row>
    <row r="5" spans="1:17" s="50" customFormat="1" ht="12.75" customHeight="1">
      <c r="A5" s="366"/>
      <c r="B5" s="62"/>
      <c r="G5" s="62"/>
      <c r="H5" s="62"/>
      <c r="M5" s="209"/>
    </row>
    <row r="6" spans="1:17" s="50" customFormat="1" ht="19.5" customHeight="1">
      <c r="A6" s="366"/>
      <c r="B6" s="1882" t="s">
        <v>277</v>
      </c>
      <c r="C6" s="1882"/>
      <c r="D6" s="1882"/>
      <c r="E6" s="1882"/>
      <c r="F6" s="1882"/>
      <c r="G6" s="1882"/>
      <c r="H6" s="1882"/>
      <c r="I6" s="1882"/>
      <c r="J6" s="320"/>
      <c r="K6" s="320"/>
      <c r="L6" s="320"/>
      <c r="M6" s="209"/>
      <c r="O6" s="188"/>
    </row>
    <row r="7" spans="1:17" s="192" customFormat="1" ht="6" customHeight="1">
      <c r="A7" s="458"/>
      <c r="B7" s="440"/>
      <c r="C7" s="440"/>
      <c r="D7" s="440"/>
      <c r="E7" s="440"/>
      <c r="F7" s="440"/>
      <c r="G7" s="438"/>
      <c r="H7" s="441"/>
      <c r="I7" s="438"/>
      <c r="J7" s="438"/>
      <c r="K7" s="441"/>
      <c r="L7" s="441"/>
      <c r="M7" s="209"/>
      <c r="O7" s="193"/>
    </row>
    <row r="8" spans="1:17" s="14" customFormat="1" ht="20.25" customHeight="1">
      <c r="A8" s="456"/>
      <c r="B8" s="434" t="s">
        <v>97</v>
      </c>
      <c r="C8" s="457"/>
      <c r="D8" s="457"/>
      <c r="E8" s="316"/>
      <c r="F8" s="316"/>
      <c r="G8" s="1663"/>
      <c r="H8" s="1663"/>
      <c r="I8" s="1663"/>
      <c r="J8" s="1663"/>
      <c r="K8" s="1663"/>
      <c r="L8" s="1663"/>
      <c r="M8" s="209"/>
      <c r="N8" s="50"/>
      <c r="O8" s="50"/>
      <c r="P8" s="50"/>
      <c r="Q8" s="50"/>
    </row>
    <row r="9" spans="1:17" s="50" customFormat="1" ht="7.5" customHeight="1">
      <c r="A9" s="366"/>
      <c r="B9" s="316"/>
      <c r="C9" s="316"/>
      <c r="D9" s="316"/>
      <c r="E9" s="316"/>
      <c r="F9" s="316"/>
      <c r="G9" s="316"/>
      <c r="H9" s="316"/>
      <c r="I9" s="316"/>
      <c r="J9" s="316"/>
      <c r="K9" s="316"/>
      <c r="L9" s="316"/>
      <c r="M9" s="209"/>
    </row>
    <row r="10" spans="1:17" s="50" customFormat="1" ht="20.25" customHeight="1">
      <c r="A10" s="366"/>
      <c r="B10" s="317" t="s">
        <v>34</v>
      </c>
      <c r="C10" s="317"/>
      <c r="D10" s="317"/>
      <c r="E10" s="319"/>
      <c r="F10" s="1612"/>
      <c r="G10" s="1612"/>
      <c r="H10" s="404"/>
      <c r="J10" s="316"/>
      <c r="L10" s="316"/>
    </row>
    <row r="11" spans="1:17" s="50" customFormat="1" ht="7.5" customHeight="1">
      <c r="A11" s="366"/>
      <c r="B11" s="316"/>
      <c r="C11" s="316"/>
      <c r="D11" s="316"/>
      <c r="E11" s="316"/>
      <c r="F11" s="316"/>
      <c r="G11" s="316"/>
      <c r="H11" s="316"/>
      <c r="I11" s="316"/>
      <c r="J11" s="316"/>
      <c r="K11" s="316"/>
      <c r="L11" s="316"/>
      <c r="M11" s="209"/>
    </row>
    <row r="12" spans="1:17" s="50" customFormat="1" ht="19.5" customHeight="1">
      <c r="A12" s="366"/>
      <c r="B12" s="175" t="s">
        <v>93</v>
      </c>
      <c r="C12" s="174"/>
      <c r="D12" s="174"/>
      <c r="E12" s="1418" t="str">
        <f>IF(SUM(K15:K48,K52:K92)=0,"",(SUM(K15:K48,K52:K92)))</f>
        <v/>
      </c>
      <c r="F12" s="1418"/>
      <c r="G12" s="1418"/>
      <c r="H12" s="316"/>
      <c r="K12" s="328"/>
      <c r="L12" s="328"/>
      <c r="M12" s="209"/>
    </row>
    <row r="13" spans="1:17" s="50" customFormat="1" ht="14.25" customHeight="1">
      <c r="A13" s="366"/>
      <c r="B13" s="316"/>
      <c r="C13" s="316"/>
      <c r="D13" s="316"/>
      <c r="E13" s="316"/>
      <c r="F13" s="316"/>
      <c r="G13" s="327"/>
      <c r="H13" s="316"/>
      <c r="K13" s="316"/>
      <c r="L13" s="316"/>
      <c r="M13" s="209"/>
      <c r="N13" s="173"/>
    </row>
    <row r="14" spans="1:17" s="20" customFormat="1" ht="36.75" customHeight="1">
      <c r="A14" s="370"/>
      <c r="B14" s="426" t="s">
        <v>1</v>
      </c>
      <c r="C14" s="313"/>
      <c r="D14" s="313"/>
      <c r="E14" s="454" t="s">
        <v>73</v>
      </c>
      <c r="F14" s="454" t="s">
        <v>74</v>
      </c>
      <c r="G14" s="424" t="s">
        <v>75</v>
      </c>
      <c r="H14" s="432" t="s">
        <v>88</v>
      </c>
      <c r="I14" s="427" t="s">
        <v>129</v>
      </c>
      <c r="J14" s="431" t="s">
        <v>128</v>
      </c>
      <c r="K14" s="433" t="s">
        <v>76</v>
      </c>
      <c r="L14" s="446" t="s">
        <v>2</v>
      </c>
      <c r="M14" s="361"/>
    </row>
    <row r="15" spans="1:17" ht="23.1" customHeight="1">
      <c r="A15" s="216"/>
      <c r="B15" s="974"/>
      <c r="C15" s="975"/>
      <c r="D15" s="975"/>
      <c r="E15" s="976"/>
      <c r="F15" s="974"/>
      <c r="G15" s="974"/>
      <c r="H15" s="977"/>
      <c r="I15" s="455" t="str">
        <f t="shared" ref="I15:I48" si="0">IF(E15=0,"",INDEX($O$15:$O$20,MATCH(E15,$N$15:$N$20,0)))</f>
        <v/>
      </c>
      <c r="J15" s="978" t="str">
        <f>IF(ISERROR(K15/G15/F15),"",(K15/G15/F15))</f>
        <v/>
      </c>
      <c r="K15" s="882" t="str">
        <f t="shared" ref="K15:K45" si="1">IF(E15=0,"",IF(E15="TT-I",F15*I15*G15,F15*I15*G15*(H15/40)))</f>
        <v/>
      </c>
      <c r="L15" s="950"/>
      <c r="M15" s="362"/>
      <c r="N15" s="225" t="s">
        <v>78</v>
      </c>
      <c r="O15" s="226">
        <v>366</v>
      </c>
      <c r="P15" s="64"/>
      <c r="Q15" s="483">
        <v>16</v>
      </c>
    </row>
    <row r="16" spans="1:17" ht="23.1" customHeight="1">
      <c r="A16" s="216"/>
      <c r="B16" s="979"/>
      <c r="C16" s="980"/>
      <c r="D16" s="981"/>
      <c r="E16" s="982"/>
      <c r="F16" s="979"/>
      <c r="G16" s="974"/>
      <c r="H16" s="977"/>
      <c r="I16" s="455" t="str">
        <f t="shared" si="0"/>
        <v/>
      </c>
      <c r="J16" s="978" t="str">
        <f t="shared" ref="J16:J48" si="2">IF(ISERROR(K16/G16/F16),"",(K16/G16/F16))</f>
        <v/>
      </c>
      <c r="K16" s="882" t="str">
        <f>IF(E16=0,"",IF(E16="TT-I",F16*I16*G16,F16*I16*G16*(H16/40)))</f>
        <v/>
      </c>
      <c r="L16" s="837"/>
      <c r="M16" s="362"/>
      <c r="N16" s="225" t="s">
        <v>101</v>
      </c>
      <c r="O16" s="226">
        <v>731.4</v>
      </c>
      <c r="P16" s="64"/>
      <c r="Q16" s="484">
        <v>17</v>
      </c>
    </row>
    <row r="17" spans="1:17" ht="23.1" customHeight="1">
      <c r="A17" s="216"/>
      <c r="B17" s="979"/>
      <c r="C17" s="980"/>
      <c r="D17" s="981"/>
      <c r="E17" s="982"/>
      <c r="F17" s="974"/>
      <c r="G17" s="974"/>
      <c r="H17" s="977"/>
      <c r="I17" s="455" t="str">
        <f t="shared" si="0"/>
        <v/>
      </c>
      <c r="J17" s="978" t="str">
        <f t="shared" si="2"/>
        <v/>
      </c>
      <c r="K17" s="882" t="str">
        <f>IF(E17=0,"",IF(E17="TT-I",F17*I17*G17,F17*I17*G17*(H17/40)))</f>
        <v/>
      </c>
      <c r="L17" s="837"/>
      <c r="M17" s="362"/>
      <c r="N17" s="225" t="s">
        <v>77</v>
      </c>
      <c r="O17" s="226">
        <v>1023.6</v>
      </c>
      <c r="P17" s="128"/>
      <c r="Q17" s="484">
        <v>18</v>
      </c>
    </row>
    <row r="18" spans="1:17" ht="23.1" customHeight="1">
      <c r="A18" s="216"/>
      <c r="B18" s="979"/>
      <c r="C18" s="980"/>
      <c r="D18" s="981"/>
      <c r="E18" s="982"/>
      <c r="F18" s="974"/>
      <c r="G18" s="974"/>
      <c r="H18" s="977"/>
      <c r="I18" s="455" t="str">
        <f t="shared" si="0"/>
        <v/>
      </c>
      <c r="J18" s="978" t="str">
        <f t="shared" si="2"/>
        <v/>
      </c>
      <c r="K18" s="882" t="str">
        <f>IF(E18=0,"",IF(E18="TT-I",F18*I18*G18,F18*I18*G18*(H18/40)))</f>
        <v/>
      </c>
      <c r="L18" s="837"/>
      <c r="M18" s="362"/>
      <c r="N18" s="225" t="s">
        <v>79</v>
      </c>
      <c r="O18" s="226">
        <v>2587.1999999999998</v>
      </c>
      <c r="P18" s="128"/>
      <c r="Q18" s="1309">
        <v>19</v>
      </c>
    </row>
    <row r="19" spans="1:17" ht="23.1" customHeight="1">
      <c r="A19" s="216"/>
      <c r="B19" s="979"/>
      <c r="C19" s="980"/>
      <c r="D19" s="981"/>
      <c r="E19" s="982"/>
      <c r="F19" s="974"/>
      <c r="G19" s="974"/>
      <c r="H19" s="977"/>
      <c r="I19" s="455" t="str">
        <f t="shared" si="0"/>
        <v/>
      </c>
      <c r="J19" s="983" t="str">
        <f t="shared" si="2"/>
        <v/>
      </c>
      <c r="K19" s="134" t="str">
        <f t="shared" si="1"/>
        <v/>
      </c>
      <c r="L19" s="837"/>
      <c r="M19" s="362"/>
      <c r="N19" s="225" t="s">
        <v>265</v>
      </c>
      <c r="O19" s="226">
        <v>4238.7</v>
      </c>
      <c r="P19" s="128"/>
      <c r="Q19" s="1309">
        <v>20</v>
      </c>
    </row>
    <row r="20" spans="1:17" ht="23.1" customHeight="1">
      <c r="A20" s="216"/>
      <c r="B20" s="979"/>
      <c r="C20" s="980"/>
      <c r="D20" s="981"/>
      <c r="E20" s="982"/>
      <c r="F20" s="974"/>
      <c r="G20" s="974"/>
      <c r="H20" s="977"/>
      <c r="I20" s="455" t="str">
        <f t="shared" si="0"/>
        <v/>
      </c>
      <c r="J20" s="978" t="str">
        <f t="shared" si="2"/>
        <v/>
      </c>
      <c r="K20" s="134" t="str">
        <f t="shared" si="1"/>
        <v/>
      </c>
      <c r="L20" s="837"/>
      <c r="M20" s="362"/>
      <c r="N20" s="225" t="s">
        <v>80</v>
      </c>
      <c r="O20" s="226">
        <v>6143.4</v>
      </c>
      <c r="P20" s="128"/>
      <c r="Q20" s="1309">
        <v>21</v>
      </c>
    </row>
    <row r="21" spans="1:17" ht="23.1" customHeight="1">
      <c r="A21" s="216"/>
      <c r="B21" s="979"/>
      <c r="C21" s="980"/>
      <c r="D21" s="981"/>
      <c r="E21" s="982"/>
      <c r="F21" s="974"/>
      <c r="G21" s="974"/>
      <c r="H21" s="977"/>
      <c r="I21" s="455" t="str">
        <f t="shared" si="0"/>
        <v/>
      </c>
      <c r="J21" s="978" t="str">
        <f t="shared" si="2"/>
        <v/>
      </c>
      <c r="K21" s="134" t="str">
        <f t="shared" si="1"/>
        <v/>
      </c>
      <c r="L21" s="837"/>
      <c r="M21" s="362"/>
      <c r="N21" s="220"/>
      <c r="O21" s="221"/>
      <c r="P21" s="129"/>
      <c r="Q21" s="1309">
        <v>22</v>
      </c>
    </row>
    <row r="22" spans="1:17" ht="23.1" customHeight="1">
      <c r="A22" s="216"/>
      <c r="B22" s="979"/>
      <c r="C22" s="980"/>
      <c r="D22" s="981"/>
      <c r="E22" s="982"/>
      <c r="F22" s="974"/>
      <c r="G22" s="974"/>
      <c r="H22" s="977"/>
      <c r="I22" s="455" t="str">
        <f t="shared" si="0"/>
        <v/>
      </c>
      <c r="J22" s="978" t="str">
        <f t="shared" si="2"/>
        <v/>
      </c>
      <c r="K22" s="134" t="str">
        <f t="shared" si="1"/>
        <v/>
      </c>
      <c r="L22" s="837"/>
      <c r="M22" s="362"/>
      <c r="N22" s="122"/>
      <c r="O22" s="222"/>
      <c r="P22" s="129"/>
      <c r="Q22" s="1309">
        <v>23</v>
      </c>
    </row>
    <row r="23" spans="1:17" ht="23.1" customHeight="1">
      <c r="A23" s="216"/>
      <c r="B23" s="979"/>
      <c r="C23" s="980"/>
      <c r="D23" s="981"/>
      <c r="E23" s="982"/>
      <c r="F23" s="974"/>
      <c r="G23" s="974"/>
      <c r="H23" s="977"/>
      <c r="I23" s="455" t="str">
        <f t="shared" si="0"/>
        <v/>
      </c>
      <c r="J23" s="978" t="str">
        <f t="shared" si="2"/>
        <v/>
      </c>
      <c r="K23" s="134" t="str">
        <f t="shared" si="1"/>
        <v/>
      </c>
      <c r="L23" s="837"/>
      <c r="M23" s="362"/>
      <c r="Q23" s="1309">
        <v>24</v>
      </c>
    </row>
    <row r="24" spans="1:17" ht="23.1" customHeight="1">
      <c r="A24" s="216"/>
      <c r="B24" s="979"/>
      <c r="C24" s="980"/>
      <c r="D24" s="981"/>
      <c r="E24" s="982"/>
      <c r="F24" s="974"/>
      <c r="G24" s="974"/>
      <c r="H24" s="977"/>
      <c r="I24" s="455" t="str">
        <f t="shared" si="0"/>
        <v/>
      </c>
      <c r="J24" s="978" t="str">
        <f t="shared" si="2"/>
        <v/>
      </c>
      <c r="K24" s="134" t="str">
        <f t="shared" si="1"/>
        <v/>
      </c>
      <c r="L24" s="837"/>
      <c r="M24" s="362"/>
      <c r="P24" s="129"/>
      <c r="Q24" s="1309">
        <v>25</v>
      </c>
    </row>
    <row r="25" spans="1:17" ht="23.1" customHeight="1">
      <c r="A25" s="216"/>
      <c r="B25" s="979"/>
      <c r="C25" s="980"/>
      <c r="D25" s="988" t="s">
        <v>271</v>
      </c>
      <c r="E25" s="982"/>
      <c r="F25" s="974"/>
      <c r="G25" s="974"/>
      <c r="H25" s="977"/>
      <c r="I25" s="455" t="str">
        <f t="shared" si="0"/>
        <v/>
      </c>
      <c r="J25" s="978" t="str">
        <f t="shared" si="2"/>
        <v/>
      </c>
      <c r="K25" s="134" t="str">
        <f t="shared" si="1"/>
        <v/>
      </c>
      <c r="L25" s="837"/>
      <c r="M25" s="362"/>
      <c r="Q25" s="1309">
        <v>26</v>
      </c>
    </row>
    <row r="26" spans="1:17" ht="23.1" customHeight="1">
      <c r="A26" s="216"/>
      <c r="B26" s="979"/>
      <c r="C26" s="980"/>
      <c r="D26" s="981"/>
      <c r="E26" s="982"/>
      <c r="F26" s="974"/>
      <c r="G26" s="974"/>
      <c r="H26" s="977"/>
      <c r="I26" s="455" t="str">
        <f t="shared" si="0"/>
        <v/>
      </c>
      <c r="J26" s="978" t="str">
        <f t="shared" si="2"/>
        <v/>
      </c>
      <c r="K26" s="134" t="str">
        <f t="shared" si="1"/>
        <v/>
      </c>
      <c r="L26" s="837"/>
      <c r="M26" s="362"/>
      <c r="Q26" s="1309">
        <v>27</v>
      </c>
    </row>
    <row r="27" spans="1:17" ht="23.1" customHeight="1">
      <c r="A27" s="216"/>
      <c r="B27" s="979"/>
      <c r="C27" s="980"/>
      <c r="D27" s="981"/>
      <c r="E27" s="982"/>
      <c r="F27" s="974"/>
      <c r="G27" s="974"/>
      <c r="H27" s="977"/>
      <c r="I27" s="455" t="str">
        <f t="shared" si="0"/>
        <v/>
      </c>
      <c r="J27" s="978" t="str">
        <f t="shared" si="2"/>
        <v/>
      </c>
      <c r="K27" s="134" t="str">
        <f t="shared" si="1"/>
        <v/>
      </c>
      <c r="L27" s="837"/>
      <c r="M27" s="362"/>
      <c r="N27" s="122"/>
      <c r="O27" s="223"/>
      <c r="P27" s="129"/>
      <c r="Q27" s="1309">
        <v>28</v>
      </c>
    </row>
    <row r="28" spans="1:17" ht="23.1" customHeight="1">
      <c r="A28" s="216"/>
      <c r="B28" s="979"/>
      <c r="C28" s="980"/>
      <c r="D28" s="981"/>
      <c r="E28" s="982"/>
      <c r="F28" s="974"/>
      <c r="G28" s="974"/>
      <c r="H28" s="977"/>
      <c r="I28" s="455" t="str">
        <f t="shared" si="0"/>
        <v/>
      </c>
      <c r="J28" s="978" t="str">
        <f t="shared" si="2"/>
        <v/>
      </c>
      <c r="K28" s="134" t="str">
        <f t="shared" ref="K28:K39" si="3">IF(E28=0,"",IF(E28="TT-I",F28*I28*G28,F28*I28*G28*(H28/40)))</f>
        <v/>
      </c>
      <c r="L28" s="837"/>
      <c r="M28" s="362"/>
      <c r="N28" s="122"/>
      <c r="O28" s="122"/>
      <c r="P28" s="128"/>
      <c r="Q28" s="1309">
        <v>29</v>
      </c>
    </row>
    <row r="29" spans="1:17" ht="23.1" customHeight="1">
      <c r="A29" s="216"/>
      <c r="B29" s="979"/>
      <c r="C29" s="980"/>
      <c r="D29" s="981"/>
      <c r="E29" s="982"/>
      <c r="F29" s="974"/>
      <c r="G29" s="974"/>
      <c r="H29" s="977"/>
      <c r="I29" s="455" t="str">
        <f t="shared" si="0"/>
        <v/>
      </c>
      <c r="J29" s="978" t="str">
        <f t="shared" si="2"/>
        <v/>
      </c>
      <c r="K29" s="134" t="str">
        <f t="shared" si="3"/>
        <v/>
      </c>
      <c r="L29" s="837"/>
      <c r="M29" s="362"/>
      <c r="N29" s="122"/>
      <c r="O29" s="223"/>
      <c r="P29" s="128"/>
      <c r="Q29" s="1309">
        <v>30</v>
      </c>
    </row>
    <row r="30" spans="1:17" ht="23.1" customHeight="1">
      <c r="A30" s="216"/>
      <c r="B30" s="979"/>
      <c r="C30" s="980"/>
      <c r="D30" s="981"/>
      <c r="E30" s="982"/>
      <c r="F30" s="974"/>
      <c r="G30" s="974"/>
      <c r="H30" s="977"/>
      <c r="I30" s="455" t="str">
        <f t="shared" si="0"/>
        <v/>
      </c>
      <c r="J30" s="978" t="str">
        <f t="shared" si="2"/>
        <v/>
      </c>
      <c r="K30" s="134" t="str">
        <f t="shared" si="3"/>
        <v/>
      </c>
      <c r="L30" s="837"/>
      <c r="M30" s="362"/>
      <c r="P30" s="128"/>
      <c r="Q30" s="1309">
        <v>31</v>
      </c>
    </row>
    <row r="31" spans="1:17" ht="23.1" customHeight="1">
      <c r="A31" s="216"/>
      <c r="B31" s="979"/>
      <c r="C31" s="980"/>
      <c r="D31" s="981"/>
      <c r="E31" s="982"/>
      <c r="F31" s="974"/>
      <c r="G31" s="974"/>
      <c r="H31" s="977"/>
      <c r="I31" s="455" t="str">
        <f t="shared" si="0"/>
        <v/>
      </c>
      <c r="J31" s="978" t="str">
        <f t="shared" si="2"/>
        <v/>
      </c>
      <c r="K31" s="134" t="str">
        <f t="shared" si="3"/>
        <v/>
      </c>
      <c r="L31" s="837"/>
      <c r="M31" s="362"/>
      <c r="P31" s="129"/>
      <c r="Q31" s="1309">
        <v>32</v>
      </c>
    </row>
    <row r="32" spans="1:17" ht="23.1" customHeight="1">
      <c r="A32" s="216"/>
      <c r="B32" s="979"/>
      <c r="C32" s="980"/>
      <c r="D32" s="981"/>
      <c r="E32" s="982"/>
      <c r="F32" s="974"/>
      <c r="G32" s="974"/>
      <c r="H32" s="977"/>
      <c r="I32" s="455" t="str">
        <f t="shared" si="0"/>
        <v/>
      </c>
      <c r="J32" s="978" t="str">
        <f t="shared" si="2"/>
        <v/>
      </c>
      <c r="K32" s="134" t="str">
        <f t="shared" si="3"/>
        <v/>
      </c>
      <c r="L32" s="837"/>
      <c r="M32" s="362"/>
      <c r="N32" s="122"/>
      <c r="O32" s="222"/>
      <c r="P32" s="129"/>
      <c r="Q32" s="1309">
        <v>33</v>
      </c>
    </row>
    <row r="33" spans="1:17" ht="23.1" customHeight="1">
      <c r="A33" s="216"/>
      <c r="B33" s="979"/>
      <c r="C33" s="980"/>
      <c r="D33" s="981"/>
      <c r="E33" s="982"/>
      <c r="F33" s="974"/>
      <c r="G33" s="974"/>
      <c r="H33" s="977"/>
      <c r="I33" s="455" t="str">
        <f t="shared" si="0"/>
        <v/>
      </c>
      <c r="J33" s="978" t="str">
        <f t="shared" si="2"/>
        <v/>
      </c>
      <c r="K33" s="134" t="str">
        <f t="shared" si="3"/>
        <v/>
      </c>
      <c r="L33" s="837"/>
      <c r="M33" s="362"/>
      <c r="N33" s="122"/>
      <c r="O33" s="122"/>
      <c r="Q33" s="1309">
        <v>34</v>
      </c>
    </row>
    <row r="34" spans="1:17" ht="23.1" customHeight="1">
      <c r="A34" s="216"/>
      <c r="B34" s="979"/>
      <c r="C34" s="980"/>
      <c r="D34" s="981"/>
      <c r="E34" s="982"/>
      <c r="F34" s="974"/>
      <c r="G34" s="974"/>
      <c r="H34" s="977"/>
      <c r="I34" s="455" t="str">
        <f t="shared" si="0"/>
        <v/>
      </c>
      <c r="J34" s="978" t="str">
        <f t="shared" si="2"/>
        <v/>
      </c>
      <c r="K34" s="134" t="str">
        <f t="shared" si="3"/>
        <v/>
      </c>
      <c r="L34" s="837"/>
      <c r="M34" s="362"/>
      <c r="N34" s="122"/>
      <c r="O34" s="223"/>
      <c r="P34" s="129"/>
      <c r="Q34" s="1309">
        <v>35</v>
      </c>
    </row>
    <row r="35" spans="1:17" ht="23.1" customHeight="1">
      <c r="A35" s="216"/>
      <c r="B35" s="979"/>
      <c r="C35" s="980"/>
      <c r="D35" s="981"/>
      <c r="E35" s="982"/>
      <c r="F35" s="974"/>
      <c r="G35" s="974"/>
      <c r="H35" s="977"/>
      <c r="I35" s="455" t="str">
        <f t="shared" si="0"/>
        <v/>
      </c>
      <c r="J35" s="978" t="str">
        <f t="shared" si="2"/>
        <v/>
      </c>
      <c r="K35" s="134" t="str">
        <f t="shared" si="3"/>
        <v/>
      </c>
      <c r="L35" s="837"/>
      <c r="M35" s="362"/>
      <c r="N35" s="122"/>
      <c r="O35" s="122"/>
      <c r="Q35" s="1309">
        <v>36</v>
      </c>
    </row>
    <row r="36" spans="1:17" ht="23.1" customHeight="1">
      <c r="A36" s="216"/>
      <c r="B36" s="979"/>
      <c r="C36" s="980"/>
      <c r="D36" s="981"/>
      <c r="E36" s="982"/>
      <c r="F36" s="974"/>
      <c r="G36" s="974"/>
      <c r="H36" s="977"/>
      <c r="I36" s="455" t="str">
        <f t="shared" si="0"/>
        <v/>
      </c>
      <c r="J36" s="978" t="str">
        <f t="shared" si="2"/>
        <v/>
      </c>
      <c r="K36" s="134" t="str">
        <f t="shared" si="3"/>
        <v/>
      </c>
      <c r="L36" s="837"/>
      <c r="M36" s="362"/>
      <c r="Q36" s="1309">
        <v>37</v>
      </c>
    </row>
    <row r="37" spans="1:17" ht="23.1" customHeight="1">
      <c r="A37" s="216"/>
      <c r="B37" s="979"/>
      <c r="C37" s="980"/>
      <c r="D37" s="981"/>
      <c r="E37" s="982"/>
      <c r="F37" s="974"/>
      <c r="G37" s="974"/>
      <c r="H37" s="977"/>
      <c r="I37" s="455" t="str">
        <f t="shared" si="0"/>
        <v/>
      </c>
      <c r="J37" s="978" t="str">
        <f t="shared" si="2"/>
        <v/>
      </c>
      <c r="K37" s="134" t="str">
        <f t="shared" si="3"/>
        <v/>
      </c>
      <c r="L37" s="837"/>
      <c r="M37" s="362"/>
      <c r="Q37" s="1309">
        <v>38</v>
      </c>
    </row>
    <row r="38" spans="1:17" ht="23.1" customHeight="1">
      <c r="A38" s="216"/>
      <c r="B38" s="979"/>
      <c r="C38" s="980"/>
      <c r="D38" s="981"/>
      <c r="E38" s="982"/>
      <c r="F38" s="974"/>
      <c r="G38" s="974"/>
      <c r="H38" s="977"/>
      <c r="I38" s="455" t="str">
        <f t="shared" si="0"/>
        <v/>
      </c>
      <c r="J38" s="978" t="str">
        <f t="shared" si="2"/>
        <v/>
      </c>
      <c r="K38" s="134" t="str">
        <f t="shared" si="3"/>
        <v/>
      </c>
      <c r="L38" s="837"/>
      <c r="M38" s="362"/>
      <c r="Q38" s="1309">
        <v>39</v>
      </c>
    </row>
    <row r="39" spans="1:17" ht="23.1" customHeight="1">
      <c r="A39" s="216"/>
      <c r="B39" s="979"/>
      <c r="C39" s="980"/>
      <c r="D39" s="981"/>
      <c r="E39" s="982"/>
      <c r="F39" s="974"/>
      <c r="G39" s="974"/>
      <c r="H39" s="977"/>
      <c r="I39" s="455" t="str">
        <f t="shared" si="0"/>
        <v/>
      </c>
      <c r="J39" s="978" t="str">
        <f t="shared" si="2"/>
        <v/>
      </c>
      <c r="K39" s="134" t="str">
        <f t="shared" si="3"/>
        <v/>
      </c>
      <c r="L39" s="837"/>
      <c r="M39" s="362"/>
      <c r="N39" s="122"/>
      <c r="O39" s="223"/>
      <c r="P39" s="129"/>
      <c r="Q39" s="1309">
        <v>40</v>
      </c>
    </row>
    <row r="40" spans="1:17" ht="23.1" customHeight="1">
      <c r="A40" s="216"/>
      <c r="B40" s="979"/>
      <c r="C40" s="980"/>
      <c r="D40" s="981"/>
      <c r="E40" s="982"/>
      <c r="F40" s="974"/>
      <c r="G40" s="974"/>
      <c r="H40" s="977"/>
      <c r="I40" s="455" t="str">
        <f t="shared" si="0"/>
        <v/>
      </c>
      <c r="J40" s="978" t="str">
        <f t="shared" si="2"/>
        <v/>
      </c>
      <c r="K40" s="134" t="str">
        <f t="shared" si="1"/>
        <v/>
      </c>
      <c r="L40" s="837"/>
      <c r="M40" s="362"/>
      <c r="N40" s="122"/>
      <c r="O40" s="122"/>
      <c r="Q40" s="20"/>
    </row>
    <row r="41" spans="1:17" ht="23.1" customHeight="1">
      <c r="A41" s="216"/>
      <c r="B41" s="979"/>
      <c r="C41" s="980"/>
      <c r="D41" s="981"/>
      <c r="E41" s="982"/>
      <c r="F41" s="974"/>
      <c r="G41" s="974"/>
      <c r="H41" s="977"/>
      <c r="I41" s="455" t="str">
        <f t="shared" si="0"/>
        <v/>
      </c>
      <c r="J41" s="978" t="str">
        <f t="shared" si="2"/>
        <v/>
      </c>
      <c r="K41" s="134" t="str">
        <f t="shared" si="1"/>
        <v/>
      </c>
      <c r="L41" s="837"/>
      <c r="M41" s="362"/>
      <c r="Q41" s="20"/>
    </row>
    <row r="42" spans="1:17" ht="23.1" customHeight="1">
      <c r="A42" s="216"/>
      <c r="B42" s="979"/>
      <c r="C42" s="980"/>
      <c r="D42" s="981"/>
      <c r="E42" s="982"/>
      <c r="F42" s="974"/>
      <c r="G42" s="974"/>
      <c r="H42" s="977"/>
      <c r="I42" s="455" t="str">
        <f t="shared" si="0"/>
        <v/>
      </c>
      <c r="J42" s="978" t="str">
        <f t="shared" si="2"/>
        <v/>
      </c>
      <c r="K42" s="134" t="str">
        <f t="shared" si="1"/>
        <v/>
      </c>
      <c r="L42" s="837"/>
      <c r="M42" s="362"/>
      <c r="Q42" s="20"/>
    </row>
    <row r="43" spans="1:17" ht="23.1" customHeight="1">
      <c r="A43" s="216"/>
      <c r="B43" s="979"/>
      <c r="C43" s="980"/>
      <c r="D43" s="981"/>
      <c r="E43" s="982"/>
      <c r="F43" s="974"/>
      <c r="G43" s="974"/>
      <c r="H43" s="977"/>
      <c r="I43" s="455" t="str">
        <f t="shared" si="0"/>
        <v/>
      </c>
      <c r="J43" s="978" t="str">
        <f t="shared" si="2"/>
        <v/>
      </c>
      <c r="K43" s="134" t="str">
        <f t="shared" si="1"/>
        <v/>
      </c>
      <c r="L43" s="837"/>
      <c r="M43" s="362"/>
      <c r="Q43" s="20"/>
    </row>
    <row r="44" spans="1:17" ht="23.1" customHeight="1">
      <c r="A44" s="216"/>
      <c r="B44" s="979"/>
      <c r="C44" s="980"/>
      <c r="D44" s="981"/>
      <c r="E44" s="982"/>
      <c r="F44" s="974"/>
      <c r="G44" s="974"/>
      <c r="H44" s="977"/>
      <c r="I44" s="455" t="str">
        <f t="shared" si="0"/>
        <v/>
      </c>
      <c r="J44" s="978" t="str">
        <f t="shared" si="2"/>
        <v/>
      </c>
      <c r="K44" s="134" t="str">
        <f t="shared" si="1"/>
        <v/>
      </c>
      <c r="L44" s="837"/>
      <c r="M44" s="362"/>
      <c r="Q44" s="20"/>
    </row>
    <row r="45" spans="1:17" ht="23.1" customHeight="1">
      <c r="A45" s="216"/>
      <c r="B45" s="979"/>
      <c r="C45" s="980"/>
      <c r="D45" s="981"/>
      <c r="E45" s="982"/>
      <c r="F45" s="974"/>
      <c r="G45" s="974"/>
      <c r="H45" s="977"/>
      <c r="I45" s="455" t="str">
        <f t="shared" si="0"/>
        <v/>
      </c>
      <c r="J45" s="978" t="str">
        <f t="shared" si="2"/>
        <v/>
      </c>
      <c r="K45" s="134" t="str">
        <f t="shared" si="1"/>
        <v/>
      </c>
      <c r="L45" s="837"/>
      <c r="M45" s="362"/>
      <c r="Q45" s="20"/>
    </row>
    <row r="46" spans="1:17" ht="23.1" customHeight="1">
      <c r="A46" s="216"/>
      <c r="B46" s="979"/>
      <c r="C46" s="980"/>
      <c r="D46" s="981"/>
      <c r="E46" s="982"/>
      <c r="F46" s="974"/>
      <c r="G46" s="974"/>
      <c r="H46" s="977"/>
      <c r="I46" s="455" t="str">
        <f t="shared" si="0"/>
        <v/>
      </c>
      <c r="J46" s="978" t="str">
        <f t="shared" si="2"/>
        <v/>
      </c>
      <c r="K46" s="134" t="str">
        <f>IF(E46=0,"",IF(E46="TT-I",F46*I46*G46,F46*I46*G46*(H46/40)))</f>
        <v/>
      </c>
      <c r="L46" s="837"/>
      <c r="M46" s="362"/>
      <c r="Q46" s="20"/>
    </row>
    <row r="47" spans="1:17" ht="23.1" customHeight="1">
      <c r="A47" s="216"/>
      <c r="B47" s="979"/>
      <c r="C47" s="980"/>
      <c r="D47" s="981"/>
      <c r="E47" s="982"/>
      <c r="F47" s="974"/>
      <c r="G47" s="974"/>
      <c r="H47" s="977"/>
      <c r="I47" s="455" t="str">
        <f t="shared" si="0"/>
        <v/>
      </c>
      <c r="J47" s="978" t="str">
        <f t="shared" si="2"/>
        <v/>
      </c>
      <c r="K47" s="134" t="str">
        <f>IF(E47=0,"",IF(E47="TT-I",F47*I47*G47,F47*I47*G47*(H47/40)))</f>
        <v/>
      </c>
      <c r="L47" s="837"/>
      <c r="M47" s="362"/>
      <c r="Q47" s="20"/>
    </row>
    <row r="48" spans="1:17" ht="23.1" customHeight="1">
      <c r="A48" s="216"/>
      <c r="B48" s="979"/>
      <c r="C48" s="980"/>
      <c r="D48" s="981"/>
      <c r="E48" s="982"/>
      <c r="F48" s="974"/>
      <c r="G48" s="974"/>
      <c r="H48" s="977"/>
      <c r="I48" s="455" t="str">
        <f t="shared" si="0"/>
        <v/>
      </c>
      <c r="J48" s="978" t="str">
        <f t="shared" si="2"/>
        <v/>
      </c>
      <c r="K48" s="134" t="str">
        <f>IF(E48=0,"",IF(E48="TT-I",F48*I48*G48,F48*I48*G48*(H48/40)))</f>
        <v/>
      </c>
      <c r="L48" s="837"/>
      <c r="M48" s="362"/>
      <c r="Q48" s="20"/>
    </row>
    <row r="49" spans="1:17" ht="12.75" customHeight="1">
      <c r="A49" s="363"/>
      <c r="B49" s="318" t="str">
        <f>'1-MPN'!B64</f>
        <v>FAPESP,  SETEMBRO DE 2015</v>
      </c>
      <c r="C49" s="857"/>
      <c r="D49" s="857"/>
      <c r="E49" s="857"/>
      <c r="F49" s="845"/>
      <c r="G49" s="831"/>
      <c r="H49" s="831"/>
      <c r="I49" s="826"/>
      <c r="J49" s="831"/>
      <c r="K49" s="853"/>
      <c r="L49" s="951">
        <v>1</v>
      </c>
      <c r="Q49" s="20"/>
    </row>
    <row r="50" spans="1:17" s="50" customFormat="1" ht="19.5" customHeight="1">
      <c r="A50" s="366"/>
      <c r="B50" s="1882" t="s">
        <v>277</v>
      </c>
      <c r="C50" s="1882"/>
      <c r="D50" s="1882"/>
      <c r="E50" s="1882"/>
      <c r="F50" s="1882"/>
      <c r="G50" s="1882"/>
      <c r="H50" s="1882"/>
      <c r="I50" s="1882"/>
      <c r="J50" s="809"/>
      <c r="K50" s="809"/>
      <c r="L50" s="809"/>
      <c r="M50" s="209"/>
      <c r="O50" s="188"/>
    </row>
    <row r="51" spans="1:17" s="20" customFormat="1" ht="36.75" customHeight="1">
      <c r="A51" s="370"/>
      <c r="B51" s="570" t="s">
        <v>1</v>
      </c>
      <c r="C51" s="598"/>
      <c r="D51" s="598"/>
      <c r="E51" s="854" t="s">
        <v>73</v>
      </c>
      <c r="F51" s="854" t="s">
        <v>74</v>
      </c>
      <c r="G51" s="811" t="s">
        <v>75</v>
      </c>
      <c r="H51" s="810" t="s">
        <v>88</v>
      </c>
      <c r="I51" s="815" t="s">
        <v>129</v>
      </c>
      <c r="J51" s="816" t="s">
        <v>128</v>
      </c>
      <c r="K51" s="816" t="s">
        <v>76</v>
      </c>
      <c r="L51" s="813" t="s">
        <v>2</v>
      </c>
      <c r="M51" s="361"/>
      <c r="N51" s="604"/>
      <c r="O51" s="604"/>
      <c r="P51" s="604"/>
      <c r="Q51" s="604"/>
    </row>
    <row r="52" spans="1:17" ht="23.1" customHeight="1">
      <c r="A52" s="216"/>
      <c r="B52" s="974"/>
      <c r="C52" s="975"/>
      <c r="D52" s="975"/>
      <c r="E52" s="976"/>
      <c r="F52" s="974"/>
      <c r="G52" s="974"/>
      <c r="H52" s="977"/>
      <c r="I52" s="455" t="str">
        <f t="shared" ref="I52:I92" si="4">IF(E52=0,"",INDEX($O$15:$O$20,MATCH(E52,$N$15:$N$20,0)))</f>
        <v/>
      </c>
      <c r="J52" s="978" t="str">
        <f>IF(ISERROR(K52/G52/F52),"",(K52/G52/F52))</f>
        <v/>
      </c>
      <c r="K52" s="882" t="str">
        <f>IF(E52=0,"",IF(E52="TT-I",F52*I52*G52,F52*I52*G52*(H52/40)))</f>
        <v/>
      </c>
      <c r="L52" s="950"/>
      <c r="M52" s="362"/>
      <c r="N52" s="605"/>
      <c r="O52" s="606"/>
      <c r="P52" s="307"/>
      <c r="Q52" s="313"/>
    </row>
    <row r="53" spans="1:17" ht="23.1" customHeight="1">
      <c r="A53" s="216"/>
      <c r="B53" s="979"/>
      <c r="C53" s="980"/>
      <c r="D53" s="981"/>
      <c r="E53" s="982"/>
      <c r="F53" s="979"/>
      <c r="G53" s="974"/>
      <c r="H53" s="977"/>
      <c r="I53" s="455" t="str">
        <f t="shared" si="4"/>
        <v/>
      </c>
      <c r="J53" s="978" t="str">
        <f t="shared" ref="J53:J92" si="5">IF(ISERROR(K53/G53/F53),"",(K53/G53/F53))</f>
        <v/>
      </c>
      <c r="K53" s="882" t="str">
        <f>IF(E53=0,"",IF(E53="TT-I",F53*I53*G53,F53*I53*G53*(H53/40)))</f>
        <v/>
      </c>
      <c r="L53" s="837"/>
      <c r="M53" s="362"/>
      <c r="N53" s="605"/>
      <c r="O53" s="606"/>
      <c r="P53" s="307"/>
      <c r="Q53" s="313"/>
    </row>
    <row r="54" spans="1:17" ht="23.1" customHeight="1">
      <c r="A54" s="216"/>
      <c r="B54" s="979"/>
      <c r="C54" s="980"/>
      <c r="D54" s="981"/>
      <c r="E54" s="982"/>
      <c r="F54" s="974"/>
      <c r="G54" s="974"/>
      <c r="H54" s="977"/>
      <c r="I54" s="455" t="str">
        <f t="shared" si="4"/>
        <v/>
      </c>
      <c r="J54" s="978" t="str">
        <f t="shared" si="5"/>
        <v/>
      </c>
      <c r="K54" s="882" t="str">
        <f>IF(E54=0,"",IF(E54="TT-I",F54*I54*G54,F54*I54*G54*(H54/40)))</f>
        <v/>
      </c>
      <c r="L54" s="837"/>
      <c r="M54" s="362"/>
      <c r="N54" s="605"/>
      <c r="O54" s="606"/>
      <c r="P54" s="128"/>
      <c r="Q54" s="313"/>
    </row>
    <row r="55" spans="1:17" ht="23.1" customHeight="1">
      <c r="A55" s="216"/>
      <c r="B55" s="979"/>
      <c r="C55" s="980"/>
      <c r="D55" s="981"/>
      <c r="E55" s="982"/>
      <c r="F55" s="974"/>
      <c r="G55" s="974"/>
      <c r="H55" s="977"/>
      <c r="I55" s="455" t="str">
        <f t="shared" si="4"/>
        <v/>
      </c>
      <c r="J55" s="978" t="str">
        <f t="shared" si="5"/>
        <v/>
      </c>
      <c r="K55" s="882" t="str">
        <f>IF(E55=0,"",IF(E55="TT-I",F55*I55*G55,F55*I55*G55*(H55/40)))</f>
        <v/>
      </c>
      <c r="L55" s="837"/>
      <c r="M55" s="362"/>
      <c r="N55" s="605"/>
      <c r="O55" s="606"/>
      <c r="P55" s="128"/>
      <c r="Q55" s="313"/>
    </row>
    <row r="56" spans="1:17" ht="23.1" customHeight="1">
      <c r="A56" s="216"/>
      <c r="B56" s="979"/>
      <c r="C56" s="980"/>
      <c r="D56" s="981"/>
      <c r="E56" s="982"/>
      <c r="F56" s="974"/>
      <c r="G56" s="974"/>
      <c r="H56" s="977"/>
      <c r="I56" s="455" t="str">
        <f t="shared" si="4"/>
        <v/>
      </c>
      <c r="J56" s="983" t="str">
        <f t="shared" si="5"/>
        <v/>
      </c>
      <c r="K56" s="134" t="str">
        <f t="shared" ref="K56:K82" si="6">IF(E56=0,"",IF(E56="TT-I",F56*I56*G56,F56*I56*G56*(H56/40)))</f>
        <v/>
      </c>
      <c r="L56" s="321"/>
      <c r="M56" s="362"/>
      <c r="N56" s="605"/>
      <c r="O56" s="606"/>
      <c r="P56" s="128"/>
      <c r="Q56" s="313"/>
    </row>
    <row r="57" spans="1:17" ht="23.1" customHeight="1">
      <c r="A57" s="216"/>
      <c r="B57" s="979"/>
      <c r="C57" s="980"/>
      <c r="D57" s="981"/>
      <c r="E57" s="982"/>
      <c r="F57" s="974"/>
      <c r="G57" s="974"/>
      <c r="H57" s="977"/>
      <c r="I57" s="455" t="str">
        <f t="shared" si="4"/>
        <v/>
      </c>
      <c r="J57" s="978" t="str">
        <f t="shared" si="5"/>
        <v/>
      </c>
      <c r="K57" s="134" t="str">
        <f t="shared" si="6"/>
        <v/>
      </c>
      <c r="L57" s="321"/>
      <c r="M57" s="362"/>
      <c r="N57" s="605"/>
      <c r="O57" s="606"/>
      <c r="P57" s="128"/>
      <c r="Q57" s="313"/>
    </row>
    <row r="58" spans="1:17" ht="23.1" customHeight="1">
      <c r="A58" s="216"/>
      <c r="B58" s="979"/>
      <c r="C58" s="980"/>
      <c r="D58" s="981"/>
      <c r="E58" s="982"/>
      <c r="F58" s="974"/>
      <c r="G58" s="974"/>
      <c r="H58" s="977"/>
      <c r="I58" s="455" t="str">
        <f t="shared" si="4"/>
        <v/>
      </c>
      <c r="J58" s="978" t="str">
        <f t="shared" si="5"/>
        <v/>
      </c>
      <c r="K58" s="134" t="str">
        <f t="shared" si="6"/>
        <v/>
      </c>
      <c r="L58" s="321"/>
      <c r="M58" s="362"/>
      <c r="N58" s="122"/>
      <c r="O58" s="222"/>
      <c r="P58" s="129"/>
      <c r="Q58" s="313"/>
    </row>
    <row r="59" spans="1:17" ht="23.1" customHeight="1">
      <c r="A59" s="216"/>
      <c r="B59" s="979"/>
      <c r="C59" s="980"/>
      <c r="D59" s="981"/>
      <c r="E59" s="982"/>
      <c r="F59" s="974"/>
      <c r="G59" s="974"/>
      <c r="H59" s="977"/>
      <c r="I59" s="455" t="str">
        <f t="shared" si="4"/>
        <v/>
      </c>
      <c r="J59" s="978" t="str">
        <f t="shared" si="5"/>
        <v/>
      </c>
      <c r="K59" s="134" t="str">
        <f t="shared" si="6"/>
        <v/>
      </c>
      <c r="L59" s="321"/>
      <c r="M59" s="362"/>
      <c r="N59" s="122"/>
      <c r="O59" s="222"/>
      <c r="P59" s="129"/>
      <c r="Q59" s="313"/>
    </row>
    <row r="60" spans="1:17" ht="23.1" customHeight="1">
      <c r="A60" s="216"/>
      <c r="B60" s="979"/>
      <c r="C60" s="980"/>
      <c r="D60" s="981"/>
      <c r="E60" s="982"/>
      <c r="F60" s="974"/>
      <c r="G60" s="974"/>
      <c r="H60" s="977"/>
      <c r="I60" s="455" t="str">
        <f t="shared" si="4"/>
        <v/>
      </c>
      <c r="J60" s="978" t="str">
        <f t="shared" si="5"/>
        <v/>
      </c>
      <c r="K60" s="134" t="str">
        <f t="shared" si="6"/>
        <v/>
      </c>
      <c r="L60" s="321"/>
      <c r="M60" s="362"/>
      <c r="N60" s="122"/>
      <c r="O60" s="122"/>
      <c r="P60" s="122"/>
      <c r="Q60" s="313"/>
    </row>
    <row r="61" spans="1:17" ht="23.1" customHeight="1">
      <c r="A61" s="216"/>
      <c r="B61" s="979"/>
      <c r="C61" s="980"/>
      <c r="D61" s="981"/>
      <c r="E61" s="982"/>
      <c r="F61" s="974"/>
      <c r="G61" s="974"/>
      <c r="H61" s="977"/>
      <c r="I61" s="455" t="str">
        <f t="shared" si="4"/>
        <v/>
      </c>
      <c r="J61" s="978" t="str">
        <f t="shared" si="5"/>
        <v/>
      </c>
      <c r="K61" s="134" t="str">
        <f t="shared" si="6"/>
        <v/>
      </c>
      <c r="L61" s="321"/>
      <c r="M61" s="362"/>
      <c r="N61" s="122"/>
      <c r="O61" s="122"/>
      <c r="P61" s="129"/>
      <c r="Q61" s="313"/>
    </row>
    <row r="62" spans="1:17" ht="23.1" customHeight="1">
      <c r="A62" s="216"/>
      <c r="B62" s="979"/>
      <c r="C62" s="980"/>
      <c r="D62" s="981"/>
      <c r="E62" s="982"/>
      <c r="F62" s="974"/>
      <c r="G62" s="974"/>
      <c r="H62" s="977"/>
      <c r="I62" s="455" t="str">
        <f t="shared" si="4"/>
        <v/>
      </c>
      <c r="J62" s="978" t="str">
        <f t="shared" si="5"/>
        <v/>
      </c>
      <c r="K62" s="134" t="str">
        <f t="shared" si="6"/>
        <v/>
      </c>
      <c r="L62" s="321"/>
      <c r="M62" s="362"/>
      <c r="N62" s="122"/>
      <c r="O62" s="122"/>
      <c r="P62" s="122"/>
      <c r="Q62" s="313"/>
    </row>
    <row r="63" spans="1:17" ht="23.1" customHeight="1">
      <c r="A63" s="216"/>
      <c r="B63" s="979"/>
      <c r="C63" s="980"/>
      <c r="D63" s="981"/>
      <c r="E63" s="982"/>
      <c r="F63" s="974"/>
      <c r="G63" s="974"/>
      <c r="H63" s="977"/>
      <c r="I63" s="455" t="str">
        <f t="shared" si="4"/>
        <v/>
      </c>
      <c r="J63" s="978" t="str">
        <f t="shared" si="5"/>
        <v/>
      </c>
      <c r="K63" s="134" t="str">
        <f t="shared" si="6"/>
        <v/>
      </c>
      <c r="L63" s="837"/>
      <c r="M63" s="362"/>
      <c r="N63" s="122"/>
      <c r="O63" s="122"/>
      <c r="P63" s="122"/>
      <c r="Q63" s="313"/>
    </row>
    <row r="64" spans="1:17" ht="23.1" customHeight="1">
      <c r="A64" s="216"/>
      <c r="B64" s="979"/>
      <c r="C64" s="980"/>
      <c r="D64" s="981"/>
      <c r="E64" s="982"/>
      <c r="F64" s="974"/>
      <c r="G64" s="974"/>
      <c r="H64" s="977"/>
      <c r="I64" s="455" t="str">
        <f t="shared" si="4"/>
        <v/>
      </c>
      <c r="J64" s="978" t="str">
        <f t="shared" si="5"/>
        <v/>
      </c>
      <c r="K64" s="134" t="str">
        <f t="shared" si="6"/>
        <v/>
      </c>
      <c r="L64" s="837"/>
      <c r="M64" s="362"/>
      <c r="N64" s="122"/>
      <c r="O64" s="223"/>
      <c r="P64" s="129"/>
      <c r="Q64" s="313"/>
    </row>
    <row r="65" spans="1:17" ht="23.1" customHeight="1">
      <c r="A65" s="216"/>
      <c r="B65" s="979"/>
      <c r="C65" s="980"/>
      <c r="D65" s="981"/>
      <c r="E65" s="982"/>
      <c r="F65" s="974"/>
      <c r="G65" s="974"/>
      <c r="H65" s="977"/>
      <c r="I65" s="455" t="str">
        <f t="shared" si="4"/>
        <v/>
      </c>
      <c r="J65" s="978" t="str">
        <f t="shared" si="5"/>
        <v/>
      </c>
      <c r="K65" s="134" t="str">
        <f t="shared" si="6"/>
        <v/>
      </c>
      <c r="L65" s="837"/>
      <c r="M65" s="362"/>
      <c r="N65" s="122"/>
      <c r="O65" s="122"/>
      <c r="P65" s="128"/>
      <c r="Q65" s="313"/>
    </row>
    <row r="66" spans="1:17" ht="23.1" customHeight="1">
      <c r="A66" s="216"/>
      <c r="B66" s="979"/>
      <c r="C66" s="980"/>
      <c r="D66" s="981"/>
      <c r="E66" s="982"/>
      <c r="F66" s="974"/>
      <c r="G66" s="974"/>
      <c r="H66" s="977"/>
      <c r="I66" s="455" t="str">
        <f t="shared" si="4"/>
        <v/>
      </c>
      <c r="J66" s="978" t="str">
        <f t="shared" si="5"/>
        <v/>
      </c>
      <c r="K66" s="134" t="str">
        <f t="shared" si="6"/>
        <v/>
      </c>
      <c r="L66" s="837"/>
      <c r="M66" s="362"/>
      <c r="N66" s="122"/>
      <c r="O66" s="223"/>
      <c r="P66" s="128"/>
      <c r="Q66" s="313"/>
    </row>
    <row r="67" spans="1:17" ht="23.1" customHeight="1">
      <c r="A67" s="216"/>
      <c r="B67" s="979"/>
      <c r="C67" s="980"/>
      <c r="D67" s="981"/>
      <c r="E67" s="982"/>
      <c r="F67" s="974"/>
      <c r="G67" s="974"/>
      <c r="H67" s="977"/>
      <c r="I67" s="455" t="str">
        <f t="shared" si="4"/>
        <v/>
      </c>
      <c r="J67" s="978" t="str">
        <f t="shared" si="5"/>
        <v/>
      </c>
      <c r="K67" s="134" t="str">
        <f t="shared" si="6"/>
        <v/>
      </c>
      <c r="L67" s="837"/>
      <c r="M67" s="362"/>
      <c r="N67" s="122"/>
      <c r="O67" s="122"/>
      <c r="P67" s="128"/>
      <c r="Q67" s="313"/>
    </row>
    <row r="68" spans="1:17" ht="23.1" customHeight="1">
      <c r="A68" s="216"/>
      <c r="B68" s="979"/>
      <c r="C68" s="980"/>
      <c r="D68" s="981"/>
      <c r="E68" s="982"/>
      <c r="F68" s="974"/>
      <c r="G68" s="974"/>
      <c r="H68" s="977"/>
      <c r="I68" s="455" t="str">
        <f t="shared" si="4"/>
        <v/>
      </c>
      <c r="J68" s="978" t="str">
        <f t="shared" si="5"/>
        <v/>
      </c>
      <c r="K68" s="134" t="str">
        <f t="shared" si="6"/>
        <v/>
      </c>
      <c r="L68" s="837"/>
      <c r="M68" s="362"/>
      <c r="N68" s="122"/>
      <c r="O68" s="122"/>
      <c r="P68" s="129"/>
      <c r="Q68" s="313"/>
    </row>
    <row r="69" spans="1:17" ht="23.1" customHeight="1">
      <c r="A69" s="216"/>
      <c r="B69" s="979"/>
      <c r="C69" s="980"/>
      <c r="D69" s="981"/>
      <c r="E69" s="982"/>
      <c r="F69" s="974"/>
      <c r="G69" s="974"/>
      <c r="H69" s="977"/>
      <c r="I69" s="455" t="str">
        <f t="shared" si="4"/>
        <v/>
      </c>
      <c r="J69" s="978" t="str">
        <f t="shared" si="5"/>
        <v/>
      </c>
      <c r="K69" s="134" t="str">
        <f t="shared" si="6"/>
        <v/>
      </c>
      <c r="L69" s="837"/>
      <c r="M69" s="362"/>
      <c r="N69" s="122"/>
      <c r="O69" s="222"/>
      <c r="P69" s="129"/>
      <c r="Q69" s="313"/>
    </row>
    <row r="70" spans="1:17" ht="23.1" customHeight="1">
      <c r="A70" s="216"/>
      <c r="B70" s="979"/>
      <c r="C70" s="980"/>
      <c r="D70" s="981"/>
      <c r="E70" s="982"/>
      <c r="F70" s="974"/>
      <c r="G70" s="974"/>
      <c r="H70" s="977"/>
      <c r="I70" s="455" t="str">
        <f t="shared" si="4"/>
        <v/>
      </c>
      <c r="J70" s="978" t="str">
        <f t="shared" si="5"/>
        <v/>
      </c>
      <c r="K70" s="134" t="str">
        <f t="shared" si="6"/>
        <v/>
      </c>
      <c r="L70" s="837"/>
      <c r="M70" s="362"/>
      <c r="N70" s="122"/>
      <c r="O70" s="122"/>
      <c r="P70" s="122"/>
      <c r="Q70" s="313"/>
    </row>
    <row r="71" spans="1:17" ht="23.1" customHeight="1">
      <c r="A71" s="216"/>
      <c r="B71" s="979"/>
      <c r="C71" s="980"/>
      <c r="D71" s="981"/>
      <c r="E71" s="982"/>
      <c r="F71" s="974"/>
      <c r="G71" s="974"/>
      <c r="H71" s="977"/>
      <c r="I71" s="455" t="str">
        <f t="shared" si="4"/>
        <v/>
      </c>
      <c r="J71" s="978" t="str">
        <f t="shared" si="5"/>
        <v/>
      </c>
      <c r="K71" s="134" t="str">
        <f t="shared" si="6"/>
        <v/>
      </c>
      <c r="L71" s="837"/>
      <c r="M71" s="362"/>
      <c r="N71" s="122"/>
      <c r="O71" s="223"/>
      <c r="P71" s="129"/>
      <c r="Q71" s="313"/>
    </row>
    <row r="72" spans="1:17" ht="23.1" customHeight="1">
      <c r="A72" s="216"/>
      <c r="B72" s="979"/>
      <c r="C72" s="980"/>
      <c r="D72" s="981"/>
      <c r="E72" s="982"/>
      <c r="F72" s="974"/>
      <c r="G72" s="974"/>
      <c r="H72" s="977"/>
      <c r="I72" s="455" t="str">
        <f t="shared" si="4"/>
        <v/>
      </c>
      <c r="J72" s="978" t="str">
        <f t="shared" si="5"/>
        <v/>
      </c>
      <c r="K72" s="134" t="str">
        <f t="shared" si="6"/>
        <v/>
      </c>
      <c r="L72" s="837"/>
      <c r="M72" s="362"/>
      <c r="N72" s="122"/>
      <c r="O72" s="122"/>
      <c r="P72" s="122"/>
      <c r="Q72" s="313"/>
    </row>
    <row r="73" spans="1:17" ht="23.1" customHeight="1">
      <c r="A73" s="216"/>
      <c r="B73" s="979"/>
      <c r="C73" s="980"/>
      <c r="D73" s="981"/>
      <c r="E73" s="982"/>
      <c r="F73" s="974"/>
      <c r="G73" s="974"/>
      <c r="H73" s="977"/>
      <c r="I73" s="455" t="str">
        <f t="shared" si="4"/>
        <v/>
      </c>
      <c r="J73" s="978" t="str">
        <f t="shared" si="5"/>
        <v/>
      </c>
      <c r="K73" s="134" t="str">
        <f t="shared" si="6"/>
        <v/>
      </c>
      <c r="L73" s="837"/>
      <c r="M73" s="362"/>
      <c r="N73" s="122"/>
      <c r="O73" s="122"/>
      <c r="P73" s="122"/>
      <c r="Q73" s="313"/>
    </row>
    <row r="74" spans="1:17" ht="23.1" customHeight="1">
      <c r="A74" s="216"/>
      <c r="B74" s="979"/>
      <c r="C74" s="980"/>
      <c r="D74" s="981"/>
      <c r="E74" s="982"/>
      <c r="F74" s="974"/>
      <c r="G74" s="974"/>
      <c r="H74" s="977"/>
      <c r="I74" s="455" t="str">
        <f t="shared" si="4"/>
        <v/>
      </c>
      <c r="J74" s="978" t="str">
        <f t="shared" si="5"/>
        <v/>
      </c>
      <c r="K74" s="134" t="str">
        <f t="shared" si="6"/>
        <v/>
      </c>
      <c r="L74" s="837"/>
      <c r="M74" s="362"/>
      <c r="N74" s="122"/>
      <c r="O74" s="122"/>
      <c r="P74" s="122"/>
      <c r="Q74" s="313"/>
    </row>
    <row r="75" spans="1:17" ht="23.1" customHeight="1">
      <c r="A75" s="216"/>
      <c r="B75" s="979"/>
      <c r="C75" s="980"/>
      <c r="D75" s="981"/>
      <c r="E75" s="982"/>
      <c r="F75" s="974"/>
      <c r="G75" s="974"/>
      <c r="H75" s="977"/>
      <c r="I75" s="455" t="str">
        <f t="shared" si="4"/>
        <v/>
      </c>
      <c r="J75" s="978" t="str">
        <f t="shared" si="5"/>
        <v/>
      </c>
      <c r="K75" s="134" t="str">
        <f t="shared" si="6"/>
        <v/>
      </c>
      <c r="L75" s="837"/>
      <c r="M75" s="362"/>
      <c r="N75" s="122"/>
      <c r="O75" s="122"/>
      <c r="P75" s="122"/>
      <c r="Q75" s="313"/>
    </row>
    <row r="76" spans="1:17" ht="23.1" customHeight="1">
      <c r="A76" s="216"/>
      <c r="B76" s="979"/>
      <c r="C76" s="980"/>
      <c r="D76" s="981"/>
      <c r="E76" s="982"/>
      <c r="F76" s="974"/>
      <c r="G76" s="974"/>
      <c r="H76" s="977"/>
      <c r="I76" s="455" t="str">
        <f t="shared" si="4"/>
        <v/>
      </c>
      <c r="J76" s="978" t="str">
        <f t="shared" si="5"/>
        <v/>
      </c>
      <c r="K76" s="134" t="str">
        <f t="shared" si="6"/>
        <v/>
      </c>
      <c r="L76" s="837"/>
      <c r="M76" s="362"/>
      <c r="N76" s="122"/>
      <c r="O76" s="223"/>
      <c r="P76" s="129"/>
      <c r="Q76" s="313"/>
    </row>
    <row r="77" spans="1:17" ht="23.1" customHeight="1">
      <c r="A77" s="216"/>
      <c r="B77" s="979"/>
      <c r="C77" s="980"/>
      <c r="D77" s="981"/>
      <c r="E77" s="982"/>
      <c r="F77" s="974"/>
      <c r="G77" s="974"/>
      <c r="H77" s="977"/>
      <c r="I77" s="455" t="str">
        <f t="shared" si="4"/>
        <v/>
      </c>
      <c r="J77" s="978" t="str">
        <f t="shared" si="5"/>
        <v/>
      </c>
      <c r="K77" s="134" t="str">
        <f t="shared" si="6"/>
        <v/>
      </c>
      <c r="L77" s="837"/>
      <c r="M77" s="362"/>
      <c r="N77" s="122"/>
      <c r="O77" s="122"/>
      <c r="P77" s="122"/>
      <c r="Q77" s="604"/>
    </row>
    <row r="78" spans="1:17" ht="23.1" customHeight="1">
      <c r="A78" s="216"/>
      <c r="B78" s="979"/>
      <c r="C78" s="980"/>
      <c r="D78" s="981"/>
      <c r="E78" s="982"/>
      <c r="F78" s="974"/>
      <c r="G78" s="974"/>
      <c r="H78" s="977"/>
      <c r="I78" s="455" t="str">
        <f t="shared" si="4"/>
        <v/>
      </c>
      <c r="J78" s="978" t="str">
        <f t="shared" si="5"/>
        <v/>
      </c>
      <c r="K78" s="134" t="str">
        <f t="shared" si="6"/>
        <v/>
      </c>
      <c r="L78" s="837"/>
      <c r="M78" s="362"/>
      <c r="N78" s="122"/>
      <c r="O78" s="122"/>
      <c r="P78" s="122"/>
      <c r="Q78" s="604"/>
    </row>
    <row r="79" spans="1:17" ht="23.1" customHeight="1">
      <c r="A79" s="216"/>
      <c r="B79" s="979"/>
      <c r="C79" s="980"/>
      <c r="D79" s="981"/>
      <c r="E79" s="982"/>
      <c r="F79" s="974"/>
      <c r="G79" s="974"/>
      <c r="H79" s="977"/>
      <c r="I79" s="455" t="str">
        <f t="shared" si="4"/>
        <v/>
      </c>
      <c r="J79" s="989" t="s">
        <v>66</v>
      </c>
      <c r="K79" s="134" t="str">
        <f t="shared" si="6"/>
        <v/>
      </c>
      <c r="L79" s="837"/>
      <c r="M79" s="362"/>
      <c r="N79" s="122"/>
      <c r="O79" s="122"/>
      <c r="P79" s="122"/>
      <c r="Q79" s="604"/>
    </row>
    <row r="80" spans="1:17" ht="23.1" customHeight="1">
      <c r="A80" s="216"/>
      <c r="B80" s="979"/>
      <c r="C80" s="980"/>
      <c r="D80" s="981"/>
      <c r="E80" s="982"/>
      <c r="F80" s="974"/>
      <c r="G80" s="974"/>
      <c r="H80" s="977"/>
      <c r="I80" s="455" t="str">
        <f t="shared" si="4"/>
        <v/>
      </c>
      <c r="J80" s="978" t="str">
        <f t="shared" si="5"/>
        <v/>
      </c>
      <c r="K80" s="134" t="str">
        <f t="shared" si="6"/>
        <v/>
      </c>
      <c r="L80" s="837"/>
      <c r="M80" s="362"/>
      <c r="N80" s="122"/>
      <c r="O80" s="122"/>
      <c r="P80" s="122"/>
      <c r="Q80" s="604"/>
    </row>
    <row r="81" spans="1:17" ht="23.1" customHeight="1">
      <c r="A81" s="216"/>
      <c r="B81" s="979"/>
      <c r="C81" s="980"/>
      <c r="D81" s="981"/>
      <c r="E81" s="982"/>
      <c r="F81" s="974"/>
      <c r="G81" s="974"/>
      <c r="H81" s="977"/>
      <c r="I81" s="455" t="str">
        <f t="shared" si="4"/>
        <v/>
      </c>
      <c r="J81" s="978" t="str">
        <f t="shared" si="5"/>
        <v/>
      </c>
      <c r="K81" s="134" t="str">
        <f t="shared" si="6"/>
        <v/>
      </c>
      <c r="L81" s="837"/>
      <c r="M81" s="362"/>
      <c r="N81" s="122"/>
      <c r="O81" s="122"/>
      <c r="P81" s="122"/>
      <c r="Q81" s="604"/>
    </row>
    <row r="82" spans="1:17" ht="23.1" customHeight="1">
      <c r="A82" s="216"/>
      <c r="B82" s="979"/>
      <c r="C82" s="980"/>
      <c r="D82" s="981"/>
      <c r="E82" s="982"/>
      <c r="F82" s="974"/>
      <c r="G82" s="974"/>
      <c r="H82" s="977"/>
      <c r="I82" s="455" t="str">
        <f t="shared" si="4"/>
        <v/>
      </c>
      <c r="J82" s="978" t="str">
        <f t="shared" si="5"/>
        <v/>
      </c>
      <c r="K82" s="134" t="str">
        <f t="shared" si="6"/>
        <v/>
      </c>
      <c r="L82" s="837"/>
      <c r="M82" s="362"/>
      <c r="N82" s="122"/>
      <c r="O82" s="122"/>
      <c r="P82" s="122"/>
      <c r="Q82" s="604"/>
    </row>
    <row r="83" spans="1:17" ht="23.1" customHeight="1">
      <c r="A83" s="216"/>
      <c r="B83" s="979"/>
      <c r="C83" s="980"/>
      <c r="D83" s="981"/>
      <c r="E83" s="982"/>
      <c r="F83" s="974"/>
      <c r="G83" s="974"/>
      <c r="H83" s="977"/>
      <c r="I83" s="455" t="str">
        <f t="shared" ref="I83:I89" si="7">IF(E83=0,"",INDEX($O$15:$O$20,MATCH(E83,$N$15:$N$20,0)))</f>
        <v/>
      </c>
      <c r="J83" s="978" t="str">
        <f t="shared" ref="J83:J89" si="8">IF(ISERROR(K83/G83/F83),"",(K83/G83/F83))</f>
        <v/>
      </c>
      <c r="K83" s="134" t="str">
        <f t="shared" ref="K83:K89" si="9">IF(E83=0,"",IF(E83="TT-I",F83*I83*G83,F83*I83*G83*(H83/40)))</f>
        <v/>
      </c>
      <c r="L83" s="837"/>
      <c r="M83" s="362"/>
      <c r="N83" s="122"/>
      <c r="O83" s="223"/>
      <c r="P83" s="129"/>
      <c r="Q83" s="313"/>
    </row>
    <row r="84" spans="1:17" ht="23.1" customHeight="1">
      <c r="A84" s="216"/>
      <c r="B84" s="979"/>
      <c r="C84" s="980"/>
      <c r="D84" s="981"/>
      <c r="E84" s="982"/>
      <c r="F84" s="974"/>
      <c r="G84" s="974"/>
      <c r="H84" s="977"/>
      <c r="I84" s="455" t="str">
        <f t="shared" si="7"/>
        <v/>
      </c>
      <c r="J84" s="978" t="str">
        <f t="shared" si="8"/>
        <v/>
      </c>
      <c r="K84" s="134" t="str">
        <f t="shared" si="9"/>
        <v/>
      </c>
      <c r="L84" s="837"/>
      <c r="M84" s="362"/>
      <c r="N84" s="122"/>
      <c r="O84" s="122"/>
      <c r="P84" s="122"/>
      <c r="Q84" s="604"/>
    </row>
    <row r="85" spans="1:17" ht="23.1" customHeight="1">
      <c r="A85" s="216"/>
      <c r="B85" s="979"/>
      <c r="C85" s="980"/>
      <c r="D85" s="981"/>
      <c r="E85" s="982"/>
      <c r="F85" s="974"/>
      <c r="G85" s="974"/>
      <c r="H85" s="977"/>
      <c r="I85" s="455" t="str">
        <f t="shared" si="7"/>
        <v/>
      </c>
      <c r="J85" s="978" t="str">
        <f t="shared" si="8"/>
        <v/>
      </c>
      <c r="K85" s="134" t="str">
        <f t="shared" si="9"/>
        <v/>
      </c>
      <c r="L85" s="837"/>
      <c r="M85" s="362"/>
      <c r="N85" s="122"/>
      <c r="O85" s="122"/>
      <c r="P85" s="122"/>
      <c r="Q85" s="604"/>
    </row>
    <row r="86" spans="1:17" ht="23.1" customHeight="1">
      <c r="A86" s="216"/>
      <c r="B86" s="979"/>
      <c r="C86" s="980"/>
      <c r="D86" s="981"/>
      <c r="E86" s="982"/>
      <c r="F86" s="974"/>
      <c r="G86" s="974"/>
      <c r="H86" s="977"/>
      <c r="I86" s="455" t="str">
        <f t="shared" si="7"/>
        <v/>
      </c>
      <c r="J86" s="978" t="str">
        <f t="shared" si="8"/>
        <v/>
      </c>
      <c r="K86" s="134" t="str">
        <f t="shared" si="9"/>
        <v/>
      </c>
      <c r="L86" s="837"/>
      <c r="M86" s="362"/>
      <c r="N86" s="122"/>
      <c r="O86" s="122"/>
      <c r="P86" s="122"/>
      <c r="Q86" s="604"/>
    </row>
    <row r="87" spans="1:17" ht="23.1" customHeight="1">
      <c r="A87" s="216"/>
      <c r="B87" s="979"/>
      <c r="C87" s="980"/>
      <c r="D87" s="981"/>
      <c r="E87" s="982"/>
      <c r="F87" s="974"/>
      <c r="G87" s="974"/>
      <c r="H87" s="977"/>
      <c r="I87" s="455" t="str">
        <f t="shared" si="7"/>
        <v/>
      </c>
      <c r="J87" s="978" t="str">
        <f t="shared" si="8"/>
        <v/>
      </c>
      <c r="K87" s="134" t="str">
        <f t="shared" si="9"/>
        <v/>
      </c>
      <c r="L87" s="837"/>
      <c r="M87" s="362"/>
      <c r="N87" s="122"/>
      <c r="O87" s="122"/>
      <c r="P87" s="122"/>
      <c r="Q87" s="604"/>
    </row>
    <row r="88" spans="1:17" ht="23.1" customHeight="1">
      <c r="A88" s="216"/>
      <c r="B88" s="979"/>
      <c r="C88" s="980"/>
      <c r="D88" s="981"/>
      <c r="E88" s="982"/>
      <c r="F88" s="974"/>
      <c r="G88" s="974"/>
      <c r="H88" s="977"/>
      <c r="I88" s="455" t="str">
        <f t="shared" si="7"/>
        <v/>
      </c>
      <c r="J88" s="978" t="str">
        <f t="shared" si="8"/>
        <v/>
      </c>
      <c r="K88" s="134" t="str">
        <f t="shared" si="9"/>
        <v/>
      </c>
      <c r="L88" s="837"/>
      <c r="M88" s="362"/>
      <c r="N88" s="122"/>
      <c r="O88" s="122"/>
      <c r="P88" s="122"/>
      <c r="Q88" s="604"/>
    </row>
    <row r="89" spans="1:17" ht="23.1" customHeight="1">
      <c r="A89" s="216"/>
      <c r="B89" s="979"/>
      <c r="C89" s="980"/>
      <c r="D89" s="981"/>
      <c r="E89" s="982"/>
      <c r="F89" s="974"/>
      <c r="G89" s="974"/>
      <c r="H89" s="977"/>
      <c r="I89" s="455" t="str">
        <f t="shared" si="7"/>
        <v/>
      </c>
      <c r="J89" s="978" t="str">
        <f t="shared" si="8"/>
        <v/>
      </c>
      <c r="K89" s="134" t="str">
        <f t="shared" si="9"/>
        <v/>
      </c>
      <c r="L89" s="837"/>
      <c r="M89" s="362"/>
      <c r="N89" s="122"/>
      <c r="O89" s="122"/>
      <c r="P89" s="122"/>
      <c r="Q89" s="604"/>
    </row>
    <row r="90" spans="1:17" ht="23.1" customHeight="1">
      <c r="A90" s="216"/>
      <c r="B90" s="979"/>
      <c r="C90" s="980"/>
      <c r="D90" s="981"/>
      <c r="E90" s="982"/>
      <c r="F90" s="974"/>
      <c r="G90" s="974"/>
      <c r="H90" s="977"/>
      <c r="I90" s="455" t="str">
        <f t="shared" si="4"/>
        <v/>
      </c>
      <c r="J90" s="978" t="str">
        <f t="shared" si="5"/>
        <v/>
      </c>
      <c r="K90" s="134" t="str">
        <f>IF(E90=0,"",IF(E90="TT-I",F90*I90*G90,F90*I90*G90*(H90/40)))</f>
        <v/>
      </c>
      <c r="L90" s="837"/>
      <c r="M90" s="362"/>
      <c r="N90" s="122"/>
      <c r="O90" s="122"/>
      <c r="P90" s="122"/>
      <c r="Q90" s="604"/>
    </row>
    <row r="91" spans="1:17" ht="23.1" customHeight="1">
      <c r="A91" s="216"/>
      <c r="B91" s="979"/>
      <c r="C91" s="980"/>
      <c r="D91" s="981"/>
      <c r="E91" s="982"/>
      <c r="F91" s="974"/>
      <c r="G91" s="974"/>
      <c r="H91" s="977"/>
      <c r="I91" s="455" t="str">
        <f t="shared" si="4"/>
        <v/>
      </c>
      <c r="J91" s="978" t="str">
        <f t="shared" si="5"/>
        <v/>
      </c>
      <c r="K91" s="134" t="str">
        <f>IF(E91=0,"",IF(E91="TT-I",F91*I91*G91,F91*I91*G91*(H91/40)))</f>
        <v/>
      </c>
      <c r="L91" s="837"/>
      <c r="M91" s="362"/>
      <c r="N91" s="122"/>
      <c r="O91" s="122"/>
      <c r="P91" s="122"/>
      <c r="Q91" s="604"/>
    </row>
    <row r="92" spans="1:17" ht="23.1" customHeight="1">
      <c r="A92" s="216"/>
      <c r="B92" s="979"/>
      <c r="C92" s="980"/>
      <c r="D92" s="981"/>
      <c r="E92" s="982"/>
      <c r="F92" s="974"/>
      <c r="G92" s="974"/>
      <c r="H92" s="977"/>
      <c r="I92" s="455" t="str">
        <f t="shared" si="4"/>
        <v/>
      </c>
      <c r="J92" s="978" t="str">
        <f t="shared" si="5"/>
        <v/>
      </c>
      <c r="K92" s="134" t="str">
        <f>IF(E92=0,"",IF(E92="TT-I",F92*I92*G92,F92*I92*G92*(H92/40)))</f>
        <v/>
      </c>
      <c r="L92" s="837"/>
      <c r="M92" s="362"/>
      <c r="N92" s="122"/>
      <c r="O92" s="122"/>
      <c r="P92" s="122"/>
      <c r="Q92" s="604"/>
    </row>
    <row r="93" spans="1:17" ht="12.75" customHeight="1">
      <c r="A93" s="363"/>
      <c r="B93" s="577" t="str">
        <f>B49</f>
        <v>FAPESP,  SETEMBRO DE 2015</v>
      </c>
      <c r="C93" s="857"/>
      <c r="D93" s="857"/>
      <c r="E93" s="857"/>
      <c r="F93" s="845"/>
      <c r="G93" s="831"/>
      <c r="H93" s="831"/>
      <c r="I93" s="826"/>
      <c r="J93" s="831"/>
      <c r="K93" s="853"/>
      <c r="L93" s="951">
        <v>2</v>
      </c>
      <c r="M93" s="573"/>
      <c r="N93" s="122"/>
      <c r="O93" s="122"/>
      <c r="P93" s="122"/>
      <c r="Q93" s="604"/>
    </row>
    <row r="94" spans="1:17" ht="12.75" customHeight="1">
      <c r="A94" s="363"/>
      <c r="B94" s="126"/>
      <c r="C94" s="889"/>
      <c r="D94" s="889"/>
      <c r="E94" s="889"/>
      <c r="F94" s="890"/>
      <c r="G94" s="831"/>
      <c r="H94" s="831"/>
      <c r="I94" s="826"/>
      <c r="J94" s="831"/>
      <c r="K94" s="853"/>
      <c r="L94" s="831"/>
      <c r="M94" s="591"/>
      <c r="N94" s="122"/>
      <c r="O94" s="122"/>
      <c r="P94" s="122"/>
      <c r="Q94" s="604"/>
    </row>
    <row r="95" spans="1:17" s="50" customFormat="1" ht="12.75" customHeight="1">
      <c r="A95" s="366"/>
      <c r="B95" s="62"/>
      <c r="C95" s="831"/>
      <c r="D95" s="831"/>
      <c r="E95" s="831"/>
      <c r="F95" s="831"/>
      <c r="G95" s="832"/>
      <c r="H95" s="832"/>
      <c r="I95" s="831"/>
      <c r="J95" s="831"/>
      <c r="K95" s="831"/>
      <c r="L95" s="831"/>
      <c r="M95" s="209"/>
    </row>
    <row r="96" spans="1:17" s="50" customFormat="1" ht="12.75" customHeight="1">
      <c r="A96" s="366"/>
      <c r="B96" s="62"/>
      <c r="C96" s="831"/>
      <c r="D96" s="831"/>
      <c r="E96" s="831"/>
      <c r="F96" s="831"/>
      <c r="G96" s="832"/>
      <c r="H96" s="832"/>
      <c r="I96" s="831"/>
      <c r="J96" s="831"/>
      <c r="K96" s="831"/>
      <c r="L96" s="831"/>
      <c r="M96" s="209"/>
    </row>
    <row r="97" spans="1:17" s="50" customFormat="1" ht="12.75" customHeight="1">
      <c r="A97" s="366"/>
      <c r="B97" s="62"/>
      <c r="C97" s="831"/>
      <c r="D97" s="831"/>
      <c r="E97" s="831"/>
      <c r="F97" s="831"/>
      <c r="G97" s="832"/>
      <c r="H97" s="832"/>
      <c r="I97" s="831"/>
      <c r="J97" s="831"/>
      <c r="K97" s="831"/>
      <c r="L97" s="831"/>
      <c r="M97" s="209"/>
    </row>
    <row r="98" spans="1:17" s="50" customFormat="1" ht="12.75" customHeight="1">
      <c r="A98" s="366"/>
      <c r="B98" s="62"/>
      <c r="C98" s="831"/>
      <c r="D98" s="831"/>
      <c r="E98" s="831"/>
      <c r="F98" s="831"/>
      <c r="G98" s="832"/>
      <c r="H98" s="832"/>
      <c r="I98" s="831"/>
      <c r="J98" s="831"/>
      <c r="K98" s="831"/>
      <c r="L98" s="831"/>
      <c r="M98" s="209"/>
    </row>
    <row r="99" spans="1:17" s="50" customFormat="1" ht="19.5" customHeight="1">
      <c r="A99" s="366"/>
      <c r="B99" s="1882" t="s">
        <v>277</v>
      </c>
      <c r="C99" s="1882"/>
      <c r="D99" s="1882"/>
      <c r="E99" s="1882"/>
      <c r="F99" s="1882"/>
      <c r="G99" s="1882"/>
      <c r="H99" s="1882"/>
      <c r="I99" s="1882"/>
      <c r="J99" s="809"/>
      <c r="K99" s="809"/>
      <c r="L99" s="809"/>
      <c r="M99" s="209"/>
      <c r="O99" s="188"/>
    </row>
    <row r="100" spans="1:17" s="192" customFormat="1" ht="6" customHeight="1">
      <c r="A100" s="458"/>
      <c r="B100" s="440"/>
      <c r="C100" s="440"/>
      <c r="D100" s="440"/>
      <c r="E100" s="440"/>
      <c r="F100" s="440"/>
      <c r="G100" s="438"/>
      <c r="H100" s="441"/>
      <c r="I100" s="438"/>
      <c r="J100" s="438"/>
      <c r="K100" s="441"/>
      <c r="L100" s="441"/>
      <c r="M100" s="209"/>
      <c r="O100" s="193"/>
    </row>
    <row r="101" spans="1:17" s="14" customFormat="1" ht="20.25" customHeight="1">
      <c r="A101" s="456"/>
      <c r="B101" s="589" t="s">
        <v>97</v>
      </c>
      <c r="C101" s="891"/>
      <c r="D101" s="891"/>
      <c r="E101" s="851"/>
      <c r="F101" s="851"/>
      <c r="G101" s="1679"/>
      <c r="H101" s="1679"/>
      <c r="I101" s="1679"/>
      <c r="J101" s="1679"/>
      <c r="K101" s="1679"/>
      <c r="L101" s="1679"/>
      <c r="M101" s="209"/>
      <c r="N101" s="50"/>
      <c r="O101" s="50"/>
      <c r="P101" s="50"/>
      <c r="Q101" s="50"/>
    </row>
    <row r="102" spans="1:17" s="50" customFormat="1" ht="7.5" customHeight="1">
      <c r="A102" s="366"/>
      <c r="B102" s="316"/>
      <c r="C102" s="851"/>
      <c r="D102" s="851"/>
      <c r="E102" s="851"/>
      <c r="F102" s="851"/>
      <c r="G102" s="851"/>
      <c r="H102" s="851"/>
      <c r="I102" s="851"/>
      <c r="J102" s="851"/>
      <c r="K102" s="851"/>
      <c r="L102" s="851"/>
      <c r="M102" s="209"/>
    </row>
    <row r="103" spans="1:17" s="50" customFormat="1" ht="20.25" customHeight="1">
      <c r="A103" s="366"/>
      <c r="B103" s="593" t="s">
        <v>34</v>
      </c>
      <c r="C103" s="892"/>
      <c r="D103" s="892"/>
      <c r="E103" s="893"/>
      <c r="F103" s="1609"/>
      <c r="G103" s="1609"/>
      <c r="H103" s="894"/>
      <c r="I103" s="831"/>
      <c r="J103" s="851"/>
      <c r="K103" s="831"/>
      <c r="L103" s="851"/>
    </row>
    <row r="104" spans="1:17" s="50" customFormat="1" ht="7.5" customHeight="1">
      <c r="A104" s="366"/>
      <c r="B104" s="316"/>
      <c r="C104" s="851"/>
      <c r="D104" s="851"/>
      <c r="E104" s="851"/>
      <c r="F104" s="851"/>
      <c r="G104" s="851"/>
      <c r="H104" s="851"/>
      <c r="I104" s="851"/>
      <c r="J104" s="851"/>
      <c r="K104" s="851"/>
      <c r="L104" s="851"/>
      <c r="M104" s="209"/>
    </row>
    <row r="105" spans="1:17" s="50" customFormat="1" ht="19.5" customHeight="1">
      <c r="A105" s="366"/>
      <c r="B105" s="175" t="s">
        <v>93</v>
      </c>
      <c r="C105" s="895"/>
      <c r="D105" s="895"/>
      <c r="E105" s="1381" t="str">
        <f>IF(SUM(K108:K141,K145:K185)=0,"",(SUM(K108:K141,K145:K185)))</f>
        <v/>
      </c>
      <c r="F105" s="1381"/>
      <c r="G105" s="1381"/>
      <c r="H105" s="851"/>
      <c r="I105" s="831"/>
      <c r="J105" s="831"/>
      <c r="K105" s="896"/>
      <c r="L105" s="896"/>
      <c r="M105" s="209"/>
    </row>
    <row r="106" spans="1:17" s="50" customFormat="1" ht="14.25" customHeight="1">
      <c r="A106" s="366"/>
      <c r="B106" s="316"/>
      <c r="C106" s="851"/>
      <c r="D106" s="851"/>
      <c r="E106" s="851"/>
      <c r="F106" s="851"/>
      <c r="G106" s="897"/>
      <c r="H106" s="851"/>
      <c r="I106" s="831"/>
      <c r="J106" s="831"/>
      <c r="K106" s="851"/>
      <c r="L106" s="851"/>
      <c r="M106" s="209"/>
      <c r="N106" s="173"/>
    </row>
    <row r="107" spans="1:17" s="20" customFormat="1" ht="36.75" customHeight="1">
      <c r="A107" s="370"/>
      <c r="B107" s="590" t="s">
        <v>1</v>
      </c>
      <c r="C107" s="598"/>
      <c r="D107" s="598"/>
      <c r="E107" s="854" t="s">
        <v>73</v>
      </c>
      <c r="F107" s="854" t="s">
        <v>74</v>
      </c>
      <c r="G107" s="811" t="s">
        <v>75</v>
      </c>
      <c r="H107" s="810" t="s">
        <v>88</v>
      </c>
      <c r="I107" s="815" t="s">
        <v>129</v>
      </c>
      <c r="J107" s="816" t="s">
        <v>128</v>
      </c>
      <c r="K107" s="816" t="s">
        <v>76</v>
      </c>
      <c r="L107" s="813" t="s">
        <v>2</v>
      </c>
      <c r="M107" s="361"/>
    </row>
    <row r="108" spans="1:17" ht="23.1" customHeight="1">
      <c r="A108" s="216"/>
      <c r="B108" s="974"/>
      <c r="C108" s="975"/>
      <c r="D108" s="975"/>
      <c r="E108" s="976"/>
      <c r="F108" s="974"/>
      <c r="G108" s="974"/>
      <c r="H108" s="977"/>
      <c r="I108" s="455" t="str">
        <f t="shared" ref="I108:I141" si="10">IF(E108=0,"",INDEX($O$15:$O$20,MATCH(E108,$N$15:$N$20,0)))</f>
        <v/>
      </c>
      <c r="J108" s="978" t="str">
        <f>IF(ISERROR(K108/G108/F108),"",(K108/G108/F108))</f>
        <v/>
      </c>
      <c r="K108" s="882" t="str">
        <f>IF(E108=0,"",IF(E108="TT-I",F108*I108*G108,F108*I108*G108*(H108/40)))</f>
        <v/>
      </c>
      <c r="L108" s="950"/>
      <c r="M108" s="362"/>
      <c r="N108" s="50"/>
      <c r="O108" s="50"/>
      <c r="P108" s="50"/>
      <c r="Q108" s="50"/>
    </row>
    <row r="109" spans="1:17" ht="23.1" customHeight="1">
      <c r="A109" s="216"/>
      <c r="B109" s="979"/>
      <c r="C109" s="980"/>
      <c r="D109" s="981"/>
      <c r="E109" s="982"/>
      <c r="F109" s="979"/>
      <c r="G109" s="974"/>
      <c r="H109" s="977"/>
      <c r="I109" s="455" t="str">
        <f t="shared" si="10"/>
        <v/>
      </c>
      <c r="J109" s="978" t="str">
        <f t="shared" ref="J109:J141" si="11">IF(ISERROR(K109/G109/F109),"",(K109/G109/F109))</f>
        <v/>
      </c>
      <c r="K109" s="882" t="str">
        <f>IF(E109=0,"",IF(E109="TT-I",F109*I109*G109,F109*I109*G109*(H109/40)))</f>
        <v/>
      </c>
      <c r="L109" s="321"/>
      <c r="M109" s="362"/>
      <c r="N109" s="50"/>
      <c r="O109" s="50"/>
      <c r="P109" s="50"/>
      <c r="Q109" s="50"/>
    </row>
    <row r="110" spans="1:17" ht="23.1" customHeight="1">
      <c r="A110" s="216"/>
      <c r="B110" s="979"/>
      <c r="C110" s="980"/>
      <c r="D110" s="981"/>
      <c r="E110" s="982"/>
      <c r="F110" s="974"/>
      <c r="G110" s="974"/>
      <c r="H110" s="977"/>
      <c r="I110" s="455" t="str">
        <f t="shared" si="10"/>
        <v/>
      </c>
      <c r="J110" s="978" t="str">
        <f t="shared" si="11"/>
        <v/>
      </c>
      <c r="K110" s="882" t="str">
        <f>IF(E110=0,"",IF(E110="TT-I",F110*I110*G110,F110*I110*G110*(H110/40)))</f>
        <v/>
      </c>
      <c r="L110" s="321"/>
      <c r="M110" s="362"/>
      <c r="N110" s="50"/>
      <c r="O110" s="50"/>
      <c r="P110" s="50"/>
      <c r="Q110" s="50"/>
    </row>
    <row r="111" spans="1:17" ht="23.1" customHeight="1">
      <c r="A111" s="216"/>
      <c r="B111" s="979"/>
      <c r="C111" s="980"/>
      <c r="D111" s="981"/>
      <c r="E111" s="982"/>
      <c r="F111" s="974"/>
      <c r="G111" s="974"/>
      <c r="H111" s="977"/>
      <c r="I111" s="455" t="str">
        <f t="shared" si="10"/>
        <v/>
      </c>
      <c r="J111" s="978" t="str">
        <f t="shared" si="11"/>
        <v/>
      </c>
      <c r="K111" s="882" t="str">
        <f>IF(E111=0,"",IF(E111="TT-I",F111*I111*G111,F111*I111*G111*(H111/40)))</f>
        <v/>
      </c>
      <c r="L111" s="321"/>
      <c r="M111" s="362"/>
      <c r="N111" s="173"/>
      <c r="O111" s="50"/>
      <c r="P111" s="50"/>
      <c r="Q111" s="50"/>
    </row>
    <row r="112" spans="1:17" ht="23.1" customHeight="1">
      <c r="A112" s="216"/>
      <c r="B112" s="979"/>
      <c r="C112" s="980"/>
      <c r="D112" s="981"/>
      <c r="E112" s="982"/>
      <c r="F112" s="974"/>
      <c r="G112" s="974"/>
      <c r="H112" s="977"/>
      <c r="I112" s="455" t="str">
        <f t="shared" si="10"/>
        <v/>
      </c>
      <c r="J112" s="983" t="str">
        <f t="shared" si="11"/>
        <v/>
      </c>
      <c r="K112" s="134" t="str">
        <f t="shared" ref="K112:K138" si="12">IF(E112=0,"",IF(E112="TT-I",F112*I112*G112,F112*I112*G112*(H112/40)))</f>
        <v/>
      </c>
      <c r="L112" s="321"/>
      <c r="M112" s="362"/>
      <c r="N112" s="20"/>
      <c r="O112" s="20"/>
      <c r="P112" s="20"/>
      <c r="Q112" s="20"/>
    </row>
    <row r="113" spans="1:17" ht="23.1" customHeight="1">
      <c r="A113" s="216"/>
      <c r="B113" s="979"/>
      <c r="C113" s="980"/>
      <c r="D113" s="981"/>
      <c r="E113" s="982"/>
      <c r="F113" s="974"/>
      <c r="G113" s="974"/>
      <c r="H113" s="977"/>
      <c r="I113" s="455" t="str">
        <f t="shared" si="10"/>
        <v/>
      </c>
      <c r="J113" s="978" t="str">
        <f t="shared" si="11"/>
        <v/>
      </c>
      <c r="K113" s="134" t="str">
        <f t="shared" si="12"/>
        <v/>
      </c>
      <c r="L113" s="321"/>
      <c r="M113" s="362"/>
      <c r="N113" s="50"/>
      <c r="O113" s="50"/>
      <c r="P113" s="50"/>
      <c r="Q113" s="50"/>
    </row>
    <row r="114" spans="1:17" ht="23.1" customHeight="1">
      <c r="A114" s="216"/>
      <c r="B114" s="979"/>
      <c r="C114" s="980"/>
      <c r="D114" s="981"/>
      <c r="E114" s="982"/>
      <c r="F114" s="974"/>
      <c r="G114" s="974"/>
      <c r="H114" s="977"/>
      <c r="I114" s="455" t="str">
        <f t="shared" si="10"/>
        <v/>
      </c>
      <c r="J114" s="978" t="str">
        <f t="shared" si="11"/>
        <v/>
      </c>
      <c r="K114" s="134" t="str">
        <f t="shared" si="12"/>
        <v/>
      </c>
      <c r="L114" s="321"/>
      <c r="M114" s="362"/>
      <c r="N114" s="50"/>
      <c r="O114" s="50"/>
      <c r="P114" s="50"/>
      <c r="Q114" s="50"/>
    </row>
    <row r="115" spans="1:17" ht="23.1" customHeight="1">
      <c r="A115" s="216"/>
      <c r="B115" s="979"/>
      <c r="C115" s="980"/>
      <c r="D115" s="981"/>
      <c r="E115" s="982"/>
      <c r="F115" s="974"/>
      <c r="G115" s="974"/>
      <c r="H115" s="977"/>
      <c r="I115" s="455" t="str">
        <f t="shared" si="10"/>
        <v/>
      </c>
      <c r="J115" s="978" t="str">
        <f t="shared" si="11"/>
        <v/>
      </c>
      <c r="K115" s="134" t="str">
        <f t="shared" si="12"/>
        <v/>
      </c>
      <c r="L115" s="321"/>
      <c r="M115" s="362"/>
      <c r="N115" s="50"/>
      <c r="O115" s="50"/>
      <c r="P115" s="50"/>
      <c r="Q115" s="50"/>
    </row>
    <row r="116" spans="1:17" ht="23.1" customHeight="1">
      <c r="A116" s="216"/>
      <c r="B116" s="979"/>
      <c r="C116" s="980"/>
      <c r="D116" s="981"/>
      <c r="E116" s="982"/>
      <c r="F116" s="974"/>
      <c r="G116" s="974"/>
      <c r="H116" s="977"/>
      <c r="I116" s="455" t="str">
        <f t="shared" si="10"/>
        <v/>
      </c>
      <c r="J116" s="978" t="str">
        <f t="shared" si="11"/>
        <v/>
      </c>
      <c r="K116" s="134" t="str">
        <f t="shared" si="12"/>
        <v/>
      </c>
      <c r="L116" s="837"/>
      <c r="M116" s="362"/>
      <c r="N116" s="173"/>
      <c r="O116" s="50"/>
      <c r="P116" s="50"/>
      <c r="Q116" s="50"/>
    </row>
    <row r="117" spans="1:17" ht="23.1" customHeight="1">
      <c r="A117" s="216"/>
      <c r="B117" s="979"/>
      <c r="C117" s="980"/>
      <c r="D117" s="981"/>
      <c r="E117" s="982"/>
      <c r="F117" s="974"/>
      <c r="G117" s="974"/>
      <c r="H117" s="977"/>
      <c r="I117" s="455" t="str">
        <f t="shared" si="10"/>
        <v/>
      </c>
      <c r="J117" s="978" t="str">
        <f t="shared" si="11"/>
        <v/>
      </c>
      <c r="K117" s="134" t="str">
        <f t="shared" si="12"/>
        <v/>
      </c>
      <c r="L117" s="837"/>
      <c r="M117" s="362"/>
      <c r="N117" s="20"/>
      <c r="O117" s="20"/>
      <c r="P117" s="20"/>
      <c r="Q117" s="20"/>
    </row>
    <row r="118" spans="1:17" ht="23.1" customHeight="1">
      <c r="A118" s="216"/>
      <c r="B118" s="979"/>
      <c r="C118" s="980"/>
      <c r="D118" s="981"/>
      <c r="E118" s="982"/>
      <c r="F118" s="974"/>
      <c r="G118" s="974"/>
      <c r="H118" s="977"/>
      <c r="I118" s="455" t="str">
        <f t="shared" si="10"/>
        <v/>
      </c>
      <c r="J118" s="978" t="str">
        <f t="shared" si="11"/>
        <v/>
      </c>
      <c r="K118" s="134" t="str">
        <f t="shared" si="12"/>
        <v/>
      </c>
      <c r="L118" s="837"/>
      <c r="M118" s="362"/>
      <c r="N118" s="50"/>
      <c r="O118" s="50"/>
      <c r="P118" s="50"/>
      <c r="Q118" s="50"/>
    </row>
    <row r="119" spans="1:17" ht="23.1" customHeight="1">
      <c r="A119" s="216"/>
      <c r="B119" s="979"/>
      <c r="C119" s="980"/>
      <c r="D119" s="981"/>
      <c r="E119" s="982"/>
      <c r="F119" s="974"/>
      <c r="G119" s="974"/>
      <c r="H119" s="977"/>
      <c r="I119" s="455" t="str">
        <f t="shared" si="10"/>
        <v/>
      </c>
      <c r="J119" s="978" t="str">
        <f t="shared" si="11"/>
        <v/>
      </c>
      <c r="K119" s="134" t="str">
        <f t="shared" si="12"/>
        <v/>
      </c>
      <c r="L119" s="837"/>
      <c r="M119" s="362"/>
      <c r="N119" s="50"/>
      <c r="O119" s="50"/>
      <c r="P119" s="50"/>
      <c r="Q119" s="50"/>
    </row>
    <row r="120" spans="1:17" ht="23.1" customHeight="1">
      <c r="A120" s="216"/>
      <c r="B120" s="979"/>
      <c r="C120" s="980"/>
      <c r="D120" s="981"/>
      <c r="E120" s="982"/>
      <c r="F120" s="974"/>
      <c r="G120" s="974"/>
      <c r="H120" s="977"/>
      <c r="I120" s="455" t="str">
        <f t="shared" si="10"/>
        <v/>
      </c>
      <c r="J120" s="978" t="str">
        <f t="shared" si="11"/>
        <v/>
      </c>
      <c r="K120" s="134" t="str">
        <f t="shared" si="12"/>
        <v/>
      </c>
      <c r="L120" s="837"/>
      <c r="M120" s="362"/>
      <c r="N120" s="50"/>
      <c r="O120" s="50"/>
      <c r="P120" s="50"/>
      <c r="Q120" s="50"/>
    </row>
    <row r="121" spans="1:17" ht="23.1" customHeight="1">
      <c r="A121" s="216"/>
      <c r="B121" s="979"/>
      <c r="C121" s="980"/>
      <c r="D121" s="981"/>
      <c r="E121" s="982"/>
      <c r="F121" s="974"/>
      <c r="G121" s="974"/>
      <c r="H121" s="977"/>
      <c r="I121" s="455" t="str">
        <f t="shared" si="10"/>
        <v/>
      </c>
      <c r="J121" s="978" t="str">
        <f t="shared" si="11"/>
        <v/>
      </c>
      <c r="K121" s="134" t="str">
        <f t="shared" si="12"/>
        <v/>
      </c>
      <c r="L121" s="837"/>
      <c r="M121" s="362"/>
      <c r="N121" s="173"/>
      <c r="O121" s="50"/>
      <c r="P121" s="50"/>
      <c r="Q121" s="50"/>
    </row>
    <row r="122" spans="1:17" ht="23.1" customHeight="1">
      <c r="A122" s="216"/>
      <c r="B122" s="979"/>
      <c r="C122" s="980"/>
      <c r="D122" s="981"/>
      <c r="E122" s="982"/>
      <c r="F122" s="974"/>
      <c r="G122" s="974"/>
      <c r="H122" s="977"/>
      <c r="I122" s="455" t="str">
        <f t="shared" si="10"/>
        <v/>
      </c>
      <c r="J122" s="978" t="str">
        <f t="shared" si="11"/>
        <v/>
      </c>
      <c r="K122" s="134" t="str">
        <f t="shared" si="12"/>
        <v/>
      </c>
      <c r="L122" s="837"/>
      <c r="M122" s="362"/>
      <c r="N122" s="20"/>
      <c r="O122" s="20"/>
      <c r="P122" s="20"/>
      <c r="Q122" s="20"/>
    </row>
    <row r="123" spans="1:17" ht="23.1" customHeight="1">
      <c r="A123" s="216"/>
      <c r="B123" s="979"/>
      <c r="C123" s="980"/>
      <c r="D123" s="981"/>
      <c r="E123" s="982"/>
      <c r="F123" s="974"/>
      <c r="G123" s="974"/>
      <c r="H123" s="977"/>
      <c r="I123" s="455" t="str">
        <f t="shared" si="10"/>
        <v/>
      </c>
      <c r="J123" s="978" t="str">
        <f t="shared" si="11"/>
        <v/>
      </c>
      <c r="K123" s="134" t="str">
        <f t="shared" si="12"/>
        <v/>
      </c>
      <c r="L123" s="837"/>
      <c r="M123" s="362"/>
      <c r="N123" s="50"/>
      <c r="O123" s="50"/>
      <c r="P123" s="50"/>
      <c r="Q123" s="50"/>
    </row>
    <row r="124" spans="1:17" ht="23.1" customHeight="1">
      <c r="A124" s="216"/>
      <c r="B124" s="979"/>
      <c r="C124" s="980"/>
      <c r="D124" s="981"/>
      <c r="E124" s="982"/>
      <c r="F124" s="974"/>
      <c r="G124" s="974"/>
      <c r="H124" s="977"/>
      <c r="I124" s="455" t="str">
        <f t="shared" si="10"/>
        <v/>
      </c>
      <c r="J124" s="978" t="str">
        <f t="shared" si="11"/>
        <v/>
      </c>
      <c r="K124" s="134" t="str">
        <f t="shared" si="12"/>
        <v/>
      </c>
      <c r="L124" s="837"/>
      <c r="M124" s="362"/>
      <c r="N124" s="50"/>
      <c r="O124" s="50"/>
      <c r="P124" s="50"/>
      <c r="Q124" s="50"/>
    </row>
    <row r="125" spans="1:17" ht="23.1" customHeight="1">
      <c r="A125" s="216"/>
      <c r="B125" s="979"/>
      <c r="C125" s="980"/>
      <c r="D125" s="981"/>
      <c r="E125" s="982"/>
      <c r="F125" s="974"/>
      <c r="G125" s="974"/>
      <c r="H125" s="977"/>
      <c r="I125" s="455" t="str">
        <f t="shared" si="10"/>
        <v/>
      </c>
      <c r="J125" s="978" t="str">
        <f t="shared" si="11"/>
        <v/>
      </c>
      <c r="K125" s="134" t="str">
        <f t="shared" si="12"/>
        <v/>
      </c>
      <c r="L125" s="837"/>
      <c r="M125" s="362"/>
      <c r="N125" s="50"/>
      <c r="O125" s="50"/>
      <c r="P125" s="50"/>
      <c r="Q125" s="50"/>
    </row>
    <row r="126" spans="1:17" ht="23.1" customHeight="1">
      <c r="A126" s="216"/>
      <c r="B126" s="979"/>
      <c r="C126" s="980"/>
      <c r="D126" s="981"/>
      <c r="E126" s="982"/>
      <c r="F126" s="974"/>
      <c r="G126" s="974"/>
      <c r="H126" s="977"/>
      <c r="I126" s="455" t="str">
        <f t="shared" si="10"/>
        <v/>
      </c>
      <c r="J126" s="978" t="str">
        <f t="shared" si="11"/>
        <v/>
      </c>
      <c r="K126" s="134" t="str">
        <f t="shared" si="12"/>
        <v/>
      </c>
      <c r="L126" s="837"/>
      <c r="M126" s="362"/>
      <c r="N126" s="173"/>
      <c r="O126" s="50"/>
      <c r="P126" s="50"/>
      <c r="Q126" s="50"/>
    </row>
    <row r="127" spans="1:17" ht="23.1" customHeight="1">
      <c r="A127" s="216"/>
      <c r="B127" s="979"/>
      <c r="C127" s="980"/>
      <c r="D127" s="981"/>
      <c r="E127" s="982"/>
      <c r="F127" s="974"/>
      <c r="G127" s="974"/>
      <c r="H127" s="977"/>
      <c r="I127" s="455" t="str">
        <f t="shared" si="10"/>
        <v/>
      </c>
      <c r="J127" s="978" t="str">
        <f t="shared" si="11"/>
        <v/>
      </c>
      <c r="K127" s="134" t="str">
        <f t="shared" si="12"/>
        <v/>
      </c>
      <c r="L127" s="837"/>
      <c r="M127" s="362"/>
      <c r="N127" s="20"/>
      <c r="O127" s="20"/>
      <c r="P127" s="20"/>
      <c r="Q127" s="20"/>
    </row>
    <row r="128" spans="1:17" ht="23.1" customHeight="1">
      <c r="A128" s="216"/>
      <c r="B128" s="979"/>
      <c r="C128" s="980"/>
      <c r="D128" s="981"/>
      <c r="E128" s="982"/>
      <c r="F128" s="974"/>
      <c r="G128" s="974"/>
      <c r="H128" s="977"/>
      <c r="I128" s="455" t="str">
        <f t="shared" si="10"/>
        <v/>
      </c>
      <c r="J128" s="978" t="str">
        <f t="shared" si="11"/>
        <v/>
      </c>
      <c r="K128" s="134" t="str">
        <f t="shared" si="12"/>
        <v/>
      </c>
      <c r="L128" s="837"/>
      <c r="M128" s="362"/>
      <c r="N128" s="50"/>
      <c r="O128" s="50"/>
      <c r="P128" s="50"/>
      <c r="Q128" s="50"/>
    </row>
    <row r="129" spans="1:17" ht="23.1" customHeight="1">
      <c r="A129" s="216"/>
      <c r="B129" s="979"/>
      <c r="C129" s="980"/>
      <c r="D129" s="981"/>
      <c r="E129" s="982"/>
      <c r="F129" s="974"/>
      <c r="G129" s="974"/>
      <c r="H129" s="977"/>
      <c r="I129" s="455" t="str">
        <f t="shared" si="10"/>
        <v/>
      </c>
      <c r="J129" s="978" t="str">
        <f t="shared" si="11"/>
        <v/>
      </c>
      <c r="K129" s="134" t="str">
        <f t="shared" si="12"/>
        <v/>
      </c>
      <c r="L129" s="837"/>
      <c r="M129" s="362"/>
      <c r="N129" s="50"/>
      <c r="O129" s="50"/>
      <c r="P129" s="50"/>
      <c r="Q129" s="50"/>
    </row>
    <row r="130" spans="1:17" ht="23.1" customHeight="1">
      <c r="A130" s="216"/>
      <c r="B130" s="979"/>
      <c r="C130" s="980"/>
      <c r="D130" s="981"/>
      <c r="E130" s="982"/>
      <c r="F130" s="974"/>
      <c r="G130" s="974"/>
      <c r="H130" s="977"/>
      <c r="I130" s="455" t="str">
        <f t="shared" si="10"/>
        <v/>
      </c>
      <c r="J130" s="978" t="str">
        <f t="shared" si="11"/>
        <v/>
      </c>
      <c r="K130" s="134" t="str">
        <f t="shared" si="12"/>
        <v/>
      </c>
      <c r="L130" s="837"/>
      <c r="M130" s="362"/>
      <c r="N130" s="50"/>
      <c r="O130" s="50"/>
      <c r="P130" s="50"/>
      <c r="Q130" s="50"/>
    </row>
    <row r="131" spans="1:17" ht="23.1" customHeight="1">
      <c r="A131" s="216"/>
      <c r="B131" s="979"/>
      <c r="C131" s="980"/>
      <c r="D131" s="981"/>
      <c r="E131" s="982"/>
      <c r="F131" s="974"/>
      <c r="G131" s="974"/>
      <c r="H131" s="977"/>
      <c r="I131" s="455" t="str">
        <f t="shared" si="10"/>
        <v/>
      </c>
      <c r="J131" s="978" t="str">
        <f t="shared" si="11"/>
        <v/>
      </c>
      <c r="K131" s="134" t="str">
        <f t="shared" si="12"/>
        <v/>
      </c>
      <c r="L131" s="837"/>
      <c r="M131" s="362"/>
      <c r="N131" s="173"/>
      <c r="O131" s="50"/>
      <c r="P131" s="50"/>
      <c r="Q131" s="50"/>
    </row>
    <row r="132" spans="1:17" ht="23.1" customHeight="1">
      <c r="A132" s="216"/>
      <c r="B132" s="979"/>
      <c r="C132" s="980"/>
      <c r="D132" s="981"/>
      <c r="E132" s="982"/>
      <c r="F132" s="974"/>
      <c r="G132" s="974"/>
      <c r="H132" s="977"/>
      <c r="I132" s="455" t="str">
        <f t="shared" si="10"/>
        <v/>
      </c>
      <c r="J132" s="978" t="str">
        <f t="shared" si="11"/>
        <v/>
      </c>
      <c r="K132" s="134" t="str">
        <f t="shared" si="12"/>
        <v/>
      </c>
      <c r="L132" s="837"/>
      <c r="M132" s="362"/>
      <c r="N132" s="20"/>
      <c r="O132" s="20"/>
      <c r="P132" s="20"/>
      <c r="Q132" s="20"/>
    </row>
    <row r="133" spans="1:17" ht="23.1" customHeight="1">
      <c r="A133" s="216"/>
      <c r="B133" s="979"/>
      <c r="C133" s="980"/>
      <c r="D133" s="981"/>
      <c r="E133" s="982"/>
      <c r="F133" s="974"/>
      <c r="G133" s="974"/>
      <c r="H133" s="977"/>
      <c r="I133" s="455" t="str">
        <f t="shared" si="10"/>
        <v/>
      </c>
      <c r="J133" s="978" t="str">
        <f t="shared" si="11"/>
        <v/>
      </c>
      <c r="K133" s="134" t="str">
        <f t="shared" si="12"/>
        <v/>
      </c>
      <c r="L133" s="837"/>
      <c r="M133" s="362"/>
      <c r="N133" s="50"/>
      <c r="O133" s="50"/>
      <c r="P133" s="50"/>
      <c r="Q133" s="50"/>
    </row>
    <row r="134" spans="1:17" ht="23.1" customHeight="1">
      <c r="A134" s="216"/>
      <c r="B134" s="979"/>
      <c r="C134" s="980"/>
      <c r="D134" s="981"/>
      <c r="E134" s="982"/>
      <c r="F134" s="974"/>
      <c r="G134" s="974"/>
      <c r="H134" s="977"/>
      <c r="I134" s="455" t="str">
        <f t="shared" si="10"/>
        <v/>
      </c>
      <c r="J134" s="978" t="str">
        <f t="shared" si="11"/>
        <v/>
      </c>
      <c r="K134" s="134" t="str">
        <f t="shared" si="12"/>
        <v/>
      </c>
      <c r="L134" s="837"/>
      <c r="M134" s="362"/>
      <c r="N134" s="50"/>
      <c r="O134" s="50"/>
      <c r="P134" s="50"/>
      <c r="Q134" s="50"/>
    </row>
    <row r="135" spans="1:17" ht="23.1" customHeight="1">
      <c r="A135" s="216"/>
      <c r="B135" s="979"/>
      <c r="C135" s="980"/>
      <c r="D135" s="981"/>
      <c r="E135" s="982"/>
      <c r="F135" s="974"/>
      <c r="G135" s="974"/>
      <c r="H135" s="977"/>
      <c r="I135" s="455" t="str">
        <f t="shared" si="10"/>
        <v/>
      </c>
      <c r="J135" s="978" t="str">
        <f t="shared" si="11"/>
        <v/>
      </c>
      <c r="K135" s="134" t="str">
        <f t="shared" si="12"/>
        <v/>
      </c>
      <c r="L135" s="837"/>
      <c r="M135" s="362"/>
      <c r="N135" s="50"/>
      <c r="O135" s="50"/>
      <c r="P135" s="50"/>
      <c r="Q135" s="50"/>
    </row>
    <row r="136" spans="1:17" ht="23.1" customHeight="1">
      <c r="A136" s="216"/>
      <c r="B136" s="979"/>
      <c r="C136" s="980"/>
      <c r="D136" s="981"/>
      <c r="E136" s="982"/>
      <c r="F136" s="974"/>
      <c r="G136" s="974"/>
      <c r="H136" s="977"/>
      <c r="I136" s="455" t="str">
        <f t="shared" si="10"/>
        <v/>
      </c>
      <c r="J136" s="978" t="str">
        <f t="shared" si="11"/>
        <v/>
      </c>
      <c r="K136" s="134" t="str">
        <f t="shared" si="12"/>
        <v/>
      </c>
      <c r="L136" s="837"/>
      <c r="M136" s="362"/>
      <c r="N136" s="173"/>
      <c r="O136" s="50"/>
      <c r="P136" s="50"/>
      <c r="Q136" s="50"/>
    </row>
    <row r="137" spans="1:17" ht="23.1" customHeight="1">
      <c r="A137" s="216"/>
      <c r="B137" s="979"/>
      <c r="C137" s="980"/>
      <c r="D137" s="981"/>
      <c r="E137" s="982"/>
      <c r="F137" s="974"/>
      <c r="G137" s="974"/>
      <c r="H137" s="977"/>
      <c r="I137" s="455" t="str">
        <f t="shared" si="10"/>
        <v/>
      </c>
      <c r="J137" s="978" t="str">
        <f t="shared" si="11"/>
        <v/>
      </c>
      <c r="K137" s="134" t="str">
        <f t="shared" si="12"/>
        <v/>
      </c>
      <c r="L137" s="837"/>
      <c r="M137" s="362"/>
      <c r="N137" s="20"/>
      <c r="O137" s="20"/>
      <c r="P137" s="20"/>
      <c r="Q137" s="20"/>
    </row>
    <row r="138" spans="1:17" ht="23.1" customHeight="1">
      <c r="A138" s="216"/>
      <c r="B138" s="979"/>
      <c r="C138" s="980"/>
      <c r="D138" s="981"/>
      <c r="E138" s="982"/>
      <c r="F138" s="974"/>
      <c r="G138" s="974"/>
      <c r="H138" s="977"/>
      <c r="I138" s="455" t="str">
        <f t="shared" si="10"/>
        <v/>
      </c>
      <c r="J138" s="978" t="str">
        <f t="shared" si="11"/>
        <v/>
      </c>
      <c r="K138" s="134" t="str">
        <f t="shared" si="12"/>
        <v/>
      </c>
      <c r="L138" s="837"/>
      <c r="M138" s="362"/>
      <c r="N138" s="50"/>
      <c r="O138" s="50"/>
      <c r="P138" s="50"/>
      <c r="Q138" s="50"/>
    </row>
    <row r="139" spans="1:17" ht="23.1" customHeight="1">
      <c r="A139" s="216"/>
      <c r="B139" s="979"/>
      <c r="C139" s="980"/>
      <c r="D139" s="981"/>
      <c r="E139" s="982"/>
      <c r="F139" s="974"/>
      <c r="G139" s="974"/>
      <c r="H139" s="977"/>
      <c r="I139" s="455" t="str">
        <f t="shared" si="10"/>
        <v/>
      </c>
      <c r="J139" s="978" t="str">
        <f t="shared" si="11"/>
        <v/>
      </c>
      <c r="K139" s="134" t="str">
        <f>IF(E139=0,"",IF(E139="TT-I",F139*I139*G139,F139*I139*G139*(H139/40)))</f>
        <v/>
      </c>
      <c r="L139" s="837"/>
      <c r="M139" s="362"/>
      <c r="N139" s="50"/>
      <c r="O139" s="50"/>
      <c r="P139" s="50"/>
      <c r="Q139" s="50"/>
    </row>
    <row r="140" spans="1:17" ht="23.1" customHeight="1">
      <c r="A140" s="216"/>
      <c r="B140" s="979"/>
      <c r="C140" s="980"/>
      <c r="D140" s="981"/>
      <c r="E140" s="982"/>
      <c r="F140" s="974"/>
      <c r="G140" s="974"/>
      <c r="H140" s="977"/>
      <c r="I140" s="455" t="str">
        <f t="shared" si="10"/>
        <v/>
      </c>
      <c r="J140" s="978" t="str">
        <f t="shared" si="11"/>
        <v/>
      </c>
      <c r="K140" s="134" t="str">
        <f>IF(E140=0,"",IF(E140="TT-I",F140*I140*G140,F140*I140*G140*(H140/40)))</f>
        <v/>
      </c>
      <c r="L140" s="837"/>
      <c r="M140" s="362"/>
      <c r="N140" s="50"/>
      <c r="O140" s="50"/>
      <c r="P140" s="50"/>
      <c r="Q140" s="50"/>
    </row>
    <row r="141" spans="1:17" ht="23.1" customHeight="1">
      <c r="A141" s="216"/>
      <c r="B141" s="979"/>
      <c r="C141" s="980"/>
      <c r="D141" s="981"/>
      <c r="E141" s="982"/>
      <c r="F141" s="974"/>
      <c r="G141" s="974"/>
      <c r="H141" s="977"/>
      <c r="I141" s="455" t="str">
        <f t="shared" si="10"/>
        <v/>
      </c>
      <c r="J141" s="978" t="str">
        <f t="shared" si="11"/>
        <v/>
      </c>
      <c r="K141" s="134" t="str">
        <f>IF(E141=0,"",IF(E141="TT-I",F141*I141*G141,F141*I141*G141*(H141/40)))</f>
        <v/>
      </c>
      <c r="L141" s="837"/>
      <c r="M141" s="362"/>
      <c r="N141" s="173"/>
      <c r="O141" s="50"/>
      <c r="P141" s="50"/>
      <c r="Q141" s="50"/>
    </row>
    <row r="142" spans="1:17" ht="12.75" customHeight="1">
      <c r="A142" s="363"/>
      <c r="B142" s="594" t="str">
        <f>B93</f>
        <v>FAPESP,  SETEMBRO DE 2015</v>
      </c>
      <c r="C142" s="857"/>
      <c r="D142" s="857"/>
      <c r="E142" s="857"/>
      <c r="F142" s="845"/>
      <c r="G142" s="831"/>
      <c r="H142" s="831"/>
      <c r="I142" s="826"/>
      <c r="J142" s="831"/>
      <c r="K142" s="853"/>
      <c r="L142" s="951">
        <v>1</v>
      </c>
      <c r="M142" s="591"/>
      <c r="N142" s="20"/>
      <c r="O142" s="20"/>
      <c r="P142" s="20"/>
      <c r="Q142" s="20"/>
    </row>
    <row r="143" spans="1:17" s="50" customFormat="1" ht="19.5" customHeight="1">
      <c r="A143" s="366"/>
      <c r="B143" s="1882" t="s">
        <v>277</v>
      </c>
      <c r="C143" s="1882"/>
      <c r="D143" s="1882"/>
      <c r="E143" s="1882"/>
      <c r="F143" s="1882"/>
      <c r="G143" s="1882"/>
      <c r="H143" s="1882"/>
      <c r="I143" s="1882"/>
      <c r="J143" s="809"/>
      <c r="K143" s="809"/>
      <c r="L143" s="809"/>
      <c r="M143" s="209"/>
    </row>
    <row r="144" spans="1:17" s="20" customFormat="1" ht="36.75" customHeight="1">
      <c r="A144" s="370"/>
      <c r="B144" s="854" t="s">
        <v>1</v>
      </c>
      <c r="C144" s="984"/>
      <c r="D144" s="984"/>
      <c r="E144" s="854" t="s">
        <v>73</v>
      </c>
      <c r="F144" s="854" t="s">
        <v>74</v>
      </c>
      <c r="G144" s="854" t="s">
        <v>75</v>
      </c>
      <c r="H144" s="985" t="s">
        <v>88</v>
      </c>
      <c r="I144" s="986" t="s">
        <v>129</v>
      </c>
      <c r="J144" s="987" t="s">
        <v>128</v>
      </c>
      <c r="K144" s="987" t="s">
        <v>76</v>
      </c>
      <c r="L144" s="879" t="s">
        <v>2</v>
      </c>
      <c r="M144" s="361"/>
      <c r="N144" s="50"/>
      <c r="O144" s="50"/>
      <c r="P144" s="50"/>
      <c r="Q144" s="50"/>
    </row>
    <row r="145" spans="1:17" ht="23.1" customHeight="1">
      <c r="A145" s="216"/>
      <c r="B145" s="974"/>
      <c r="C145" s="975"/>
      <c r="D145" s="975"/>
      <c r="E145" s="976"/>
      <c r="F145" s="974"/>
      <c r="G145" s="974"/>
      <c r="H145" s="977"/>
      <c r="I145" s="455" t="str">
        <f t="shared" ref="I145:I185" si="13">IF(E145=0,"",INDEX($O$15:$O$20,MATCH(E145,$N$15:$N$20,0)))</f>
        <v/>
      </c>
      <c r="J145" s="978" t="str">
        <f>IF(ISERROR(K145/G145/F145),"",(K145/G145/F145))</f>
        <v/>
      </c>
      <c r="K145" s="882" t="str">
        <f>IF(E145=0,"",IF(E145="TT-I",F145*I145*G145,F145*I145*G145*(H145/40)))</f>
        <v/>
      </c>
      <c r="L145" s="950"/>
      <c r="M145" s="362"/>
      <c r="N145" s="50"/>
      <c r="O145" s="50"/>
      <c r="P145" s="50"/>
      <c r="Q145" s="50"/>
    </row>
    <row r="146" spans="1:17" ht="23.1" customHeight="1">
      <c r="A146" s="216"/>
      <c r="B146" s="979"/>
      <c r="C146" s="980"/>
      <c r="D146" s="981"/>
      <c r="E146" s="982"/>
      <c r="F146" s="979"/>
      <c r="G146" s="974"/>
      <c r="H146" s="977"/>
      <c r="I146" s="455" t="str">
        <f t="shared" si="13"/>
        <v/>
      </c>
      <c r="J146" s="978" t="str">
        <f t="shared" ref="J146:J185" si="14">IF(ISERROR(K146/G146/F146),"",(K146/G146/F146))</f>
        <v/>
      </c>
      <c r="K146" s="882" t="str">
        <f>IF(E146=0,"",IF(E146="TT-I",F146*I146*G146,F146*I146*G146*(H146/40)))</f>
        <v/>
      </c>
      <c r="L146" s="837"/>
      <c r="M146" s="362"/>
      <c r="N146" s="605"/>
      <c r="O146" s="606"/>
      <c r="P146" s="307"/>
      <c r="Q146" s="313"/>
    </row>
    <row r="147" spans="1:17" ht="23.1" customHeight="1">
      <c r="A147" s="216"/>
      <c r="B147" s="979"/>
      <c r="C147" s="980"/>
      <c r="D147" s="981"/>
      <c r="E147" s="982"/>
      <c r="F147" s="974"/>
      <c r="G147" s="974"/>
      <c r="H147" s="977"/>
      <c r="I147" s="455" t="str">
        <f t="shared" si="13"/>
        <v/>
      </c>
      <c r="J147" s="978" t="str">
        <f t="shared" si="14"/>
        <v/>
      </c>
      <c r="K147" s="882" t="str">
        <f>IF(E147=0,"",IF(E147="TT-I",F147*I147*G147,F147*I147*G147*(H147/40)))</f>
        <v/>
      </c>
      <c r="L147" s="837"/>
      <c r="M147" s="362"/>
      <c r="N147" s="605"/>
      <c r="O147" s="606"/>
      <c r="P147" s="128"/>
      <c r="Q147" s="313"/>
    </row>
    <row r="148" spans="1:17" ht="23.1" customHeight="1">
      <c r="A148" s="216"/>
      <c r="B148" s="979"/>
      <c r="C148" s="980"/>
      <c r="D148" s="981"/>
      <c r="E148" s="982"/>
      <c r="F148" s="974"/>
      <c r="G148" s="974"/>
      <c r="H148" s="977"/>
      <c r="I148" s="455" t="str">
        <f t="shared" si="13"/>
        <v/>
      </c>
      <c r="J148" s="978" t="str">
        <f t="shared" si="14"/>
        <v/>
      </c>
      <c r="K148" s="882" t="str">
        <f>IF(E148=0,"",IF(E148="TT-I",F148*I148*G148,F148*I148*G148*(H148/40)))</f>
        <v/>
      </c>
      <c r="L148" s="837"/>
      <c r="M148" s="362"/>
      <c r="N148" s="605"/>
      <c r="O148" s="606"/>
      <c r="P148" s="128"/>
      <c r="Q148" s="313"/>
    </row>
    <row r="149" spans="1:17" ht="23.1" customHeight="1">
      <c r="A149" s="216"/>
      <c r="B149" s="979"/>
      <c r="C149" s="980"/>
      <c r="D149" s="981"/>
      <c r="E149" s="982"/>
      <c r="F149" s="974"/>
      <c r="G149" s="974"/>
      <c r="H149" s="977"/>
      <c r="I149" s="455" t="str">
        <f t="shared" si="13"/>
        <v/>
      </c>
      <c r="J149" s="983" t="str">
        <f t="shared" si="14"/>
        <v/>
      </c>
      <c r="K149" s="134" t="str">
        <f t="shared" ref="K149:K182" si="15">IF(E149=0,"",IF(E149="TT-I",F149*I149*G149,F149*I149*G149*(H149/40)))</f>
        <v/>
      </c>
      <c r="L149" s="837"/>
      <c r="M149" s="362"/>
      <c r="N149" s="605"/>
      <c r="O149" s="606"/>
      <c r="P149" s="128"/>
      <c r="Q149" s="313"/>
    </row>
    <row r="150" spans="1:17" ht="23.1" customHeight="1">
      <c r="A150" s="216"/>
      <c r="B150" s="979"/>
      <c r="C150" s="980"/>
      <c r="D150" s="981"/>
      <c r="E150" s="982"/>
      <c r="F150" s="974"/>
      <c r="G150" s="974"/>
      <c r="H150" s="977"/>
      <c r="I150" s="455" t="str">
        <f t="shared" si="13"/>
        <v/>
      </c>
      <c r="J150" s="978" t="str">
        <f t="shared" si="14"/>
        <v/>
      </c>
      <c r="K150" s="134" t="str">
        <f t="shared" si="15"/>
        <v/>
      </c>
      <c r="L150" s="837"/>
      <c r="M150" s="362"/>
      <c r="N150" s="605"/>
      <c r="O150" s="606"/>
      <c r="P150" s="128"/>
      <c r="Q150" s="313"/>
    </row>
    <row r="151" spans="1:17" ht="23.1" customHeight="1">
      <c r="A151" s="216"/>
      <c r="B151" s="979"/>
      <c r="C151" s="980"/>
      <c r="D151" s="981"/>
      <c r="E151" s="982"/>
      <c r="F151" s="974"/>
      <c r="G151" s="974"/>
      <c r="H151" s="977"/>
      <c r="I151" s="455" t="str">
        <f t="shared" si="13"/>
        <v/>
      </c>
      <c r="J151" s="978" t="str">
        <f t="shared" si="14"/>
        <v/>
      </c>
      <c r="K151" s="134" t="str">
        <f t="shared" si="15"/>
        <v/>
      </c>
      <c r="L151" s="837"/>
      <c r="M151" s="362"/>
      <c r="N151" s="122"/>
      <c r="O151" s="222"/>
      <c r="P151" s="129"/>
      <c r="Q151" s="313"/>
    </row>
    <row r="152" spans="1:17" ht="23.1" customHeight="1">
      <c r="A152" s="216"/>
      <c r="B152" s="979"/>
      <c r="C152" s="980"/>
      <c r="D152" s="981"/>
      <c r="E152" s="982"/>
      <c r="F152" s="974"/>
      <c r="G152" s="974"/>
      <c r="H152" s="977"/>
      <c r="I152" s="455" t="str">
        <f t="shared" si="13"/>
        <v/>
      </c>
      <c r="J152" s="978" t="str">
        <f t="shared" si="14"/>
        <v/>
      </c>
      <c r="K152" s="134" t="str">
        <f t="shared" si="15"/>
        <v/>
      </c>
      <c r="L152" s="837"/>
      <c r="M152" s="362"/>
      <c r="N152" s="122"/>
      <c r="O152" s="222"/>
      <c r="P152" s="129"/>
      <c r="Q152" s="313"/>
    </row>
    <row r="153" spans="1:17" ht="23.1" customHeight="1">
      <c r="A153" s="216"/>
      <c r="B153" s="979"/>
      <c r="C153" s="980"/>
      <c r="D153" s="981"/>
      <c r="E153" s="982"/>
      <c r="F153" s="974"/>
      <c r="G153" s="974"/>
      <c r="H153" s="977"/>
      <c r="I153" s="455" t="str">
        <f t="shared" si="13"/>
        <v/>
      </c>
      <c r="J153" s="978" t="str">
        <f t="shared" si="14"/>
        <v/>
      </c>
      <c r="K153" s="134" t="str">
        <f t="shared" si="15"/>
        <v/>
      </c>
      <c r="L153" s="837"/>
      <c r="M153" s="362"/>
      <c r="N153" s="122"/>
      <c r="O153" s="122"/>
      <c r="P153" s="122"/>
      <c r="Q153" s="313"/>
    </row>
    <row r="154" spans="1:17" ht="23.1" customHeight="1">
      <c r="A154" s="216"/>
      <c r="B154" s="979"/>
      <c r="C154" s="980"/>
      <c r="D154" s="981"/>
      <c r="E154" s="982"/>
      <c r="F154" s="974"/>
      <c r="G154" s="974"/>
      <c r="H154" s="977"/>
      <c r="I154" s="455" t="str">
        <f t="shared" si="13"/>
        <v/>
      </c>
      <c r="J154" s="978" t="str">
        <f t="shared" si="14"/>
        <v/>
      </c>
      <c r="K154" s="134" t="str">
        <f t="shared" si="15"/>
        <v/>
      </c>
      <c r="L154" s="837"/>
      <c r="M154" s="362"/>
      <c r="N154" s="122"/>
      <c r="O154" s="122"/>
      <c r="P154" s="129"/>
      <c r="Q154" s="313"/>
    </row>
    <row r="155" spans="1:17" ht="23.1" customHeight="1">
      <c r="A155" s="216"/>
      <c r="B155" s="979"/>
      <c r="C155" s="980"/>
      <c r="D155" s="981"/>
      <c r="E155" s="982"/>
      <c r="F155" s="974"/>
      <c r="G155" s="974"/>
      <c r="H155" s="977"/>
      <c r="I155" s="455" t="str">
        <f t="shared" si="13"/>
        <v/>
      </c>
      <c r="J155" s="978" t="str">
        <f t="shared" si="14"/>
        <v/>
      </c>
      <c r="K155" s="134" t="str">
        <f t="shared" si="15"/>
        <v/>
      </c>
      <c r="L155" s="837"/>
      <c r="M155" s="362"/>
      <c r="N155" s="122"/>
      <c r="O155" s="122"/>
      <c r="P155" s="122"/>
      <c r="Q155" s="313"/>
    </row>
    <row r="156" spans="1:17" ht="23.1" customHeight="1">
      <c r="A156" s="216"/>
      <c r="B156" s="979"/>
      <c r="C156" s="980"/>
      <c r="D156" s="981"/>
      <c r="E156" s="982"/>
      <c r="F156" s="974"/>
      <c r="G156" s="974"/>
      <c r="H156" s="977"/>
      <c r="I156" s="455" t="str">
        <f t="shared" si="13"/>
        <v/>
      </c>
      <c r="J156" s="978" t="str">
        <f t="shared" si="14"/>
        <v/>
      </c>
      <c r="K156" s="134" t="str">
        <f t="shared" si="15"/>
        <v/>
      </c>
      <c r="L156" s="837"/>
      <c r="M156" s="362"/>
      <c r="N156" s="122"/>
      <c r="O156" s="122"/>
      <c r="P156" s="122"/>
      <c r="Q156" s="313"/>
    </row>
    <row r="157" spans="1:17" ht="23.1" customHeight="1">
      <c r="A157" s="216"/>
      <c r="B157" s="979"/>
      <c r="C157" s="980"/>
      <c r="D157" s="981"/>
      <c r="E157" s="982"/>
      <c r="F157" s="974"/>
      <c r="G157" s="974"/>
      <c r="H157" s="977"/>
      <c r="I157" s="455" t="str">
        <f t="shared" si="13"/>
        <v/>
      </c>
      <c r="J157" s="978" t="str">
        <f t="shared" si="14"/>
        <v/>
      </c>
      <c r="K157" s="134" t="str">
        <f t="shared" si="15"/>
        <v/>
      </c>
      <c r="L157" s="837"/>
      <c r="M157" s="362"/>
      <c r="N157" s="122"/>
      <c r="O157" s="223"/>
      <c r="P157" s="129"/>
      <c r="Q157" s="313"/>
    </row>
    <row r="158" spans="1:17" ht="23.1" customHeight="1">
      <c r="A158" s="216"/>
      <c r="B158" s="979"/>
      <c r="C158" s="980"/>
      <c r="D158" s="981"/>
      <c r="E158" s="982"/>
      <c r="F158" s="974"/>
      <c r="G158" s="974"/>
      <c r="H158" s="977"/>
      <c r="I158" s="455" t="str">
        <f t="shared" si="13"/>
        <v/>
      </c>
      <c r="J158" s="978" t="str">
        <f t="shared" si="14"/>
        <v/>
      </c>
      <c r="K158" s="134" t="str">
        <f t="shared" si="15"/>
        <v/>
      </c>
      <c r="L158" s="837"/>
      <c r="M158" s="362"/>
      <c r="N158" s="122"/>
      <c r="O158" s="122"/>
      <c r="P158" s="128"/>
      <c r="Q158" s="313"/>
    </row>
    <row r="159" spans="1:17" ht="23.1" customHeight="1">
      <c r="A159" s="216"/>
      <c r="B159" s="979"/>
      <c r="C159" s="980"/>
      <c r="D159" s="981"/>
      <c r="E159" s="982"/>
      <c r="F159" s="974"/>
      <c r="G159" s="974"/>
      <c r="H159" s="977"/>
      <c r="I159" s="455" t="str">
        <f t="shared" si="13"/>
        <v/>
      </c>
      <c r="J159" s="978" t="str">
        <f t="shared" si="14"/>
        <v/>
      </c>
      <c r="K159" s="134" t="str">
        <f t="shared" si="15"/>
        <v/>
      </c>
      <c r="L159" s="837"/>
      <c r="M159" s="362"/>
      <c r="N159" s="122"/>
      <c r="O159" s="223"/>
      <c r="P159" s="128"/>
      <c r="Q159" s="313"/>
    </row>
    <row r="160" spans="1:17" ht="23.1" customHeight="1">
      <c r="A160" s="216"/>
      <c r="B160" s="979"/>
      <c r="C160" s="980"/>
      <c r="D160" s="981"/>
      <c r="E160" s="982"/>
      <c r="F160" s="974"/>
      <c r="G160" s="974"/>
      <c r="H160" s="977"/>
      <c r="I160" s="455" t="str">
        <f t="shared" si="13"/>
        <v/>
      </c>
      <c r="J160" s="978" t="str">
        <f t="shared" si="14"/>
        <v/>
      </c>
      <c r="K160" s="134" t="str">
        <f t="shared" si="15"/>
        <v/>
      </c>
      <c r="L160" s="837"/>
      <c r="M160" s="362"/>
      <c r="N160" s="122"/>
      <c r="O160" s="122"/>
      <c r="P160" s="128"/>
      <c r="Q160" s="313"/>
    </row>
    <row r="161" spans="1:17" ht="23.1" customHeight="1">
      <c r="A161" s="216"/>
      <c r="B161" s="979"/>
      <c r="C161" s="980"/>
      <c r="D161" s="981"/>
      <c r="E161" s="982"/>
      <c r="F161" s="974"/>
      <c r="G161" s="974"/>
      <c r="H161" s="977"/>
      <c r="I161" s="455" t="str">
        <f t="shared" si="13"/>
        <v/>
      </c>
      <c r="J161" s="978" t="str">
        <f t="shared" si="14"/>
        <v/>
      </c>
      <c r="K161" s="134" t="str">
        <f t="shared" si="15"/>
        <v/>
      </c>
      <c r="L161" s="837"/>
      <c r="M161" s="362"/>
      <c r="N161" s="122"/>
      <c r="O161" s="122"/>
      <c r="P161" s="129"/>
      <c r="Q161" s="313"/>
    </row>
    <row r="162" spans="1:17" ht="23.1" customHeight="1">
      <c r="A162" s="216"/>
      <c r="B162" s="979"/>
      <c r="C162" s="980"/>
      <c r="D162" s="981"/>
      <c r="E162" s="982"/>
      <c r="F162" s="974"/>
      <c r="G162" s="974"/>
      <c r="H162" s="977"/>
      <c r="I162" s="455" t="str">
        <f t="shared" si="13"/>
        <v/>
      </c>
      <c r="J162" s="978" t="str">
        <f t="shared" si="14"/>
        <v/>
      </c>
      <c r="K162" s="134" t="str">
        <f t="shared" si="15"/>
        <v/>
      </c>
      <c r="L162" s="837"/>
      <c r="M162" s="362"/>
      <c r="N162" s="122"/>
      <c r="O162" s="222"/>
      <c r="P162" s="129"/>
      <c r="Q162" s="313"/>
    </row>
    <row r="163" spans="1:17" ht="23.1" customHeight="1">
      <c r="A163" s="216"/>
      <c r="B163" s="979"/>
      <c r="C163" s="980"/>
      <c r="D163" s="981"/>
      <c r="E163" s="982"/>
      <c r="F163" s="974"/>
      <c r="G163" s="974"/>
      <c r="H163" s="977"/>
      <c r="I163" s="455" t="str">
        <f t="shared" si="13"/>
        <v/>
      </c>
      <c r="J163" s="978" t="str">
        <f t="shared" si="14"/>
        <v/>
      </c>
      <c r="K163" s="134" t="str">
        <f t="shared" si="15"/>
        <v/>
      </c>
      <c r="L163" s="321"/>
      <c r="M163" s="362"/>
      <c r="N163" s="122"/>
      <c r="O163" s="122"/>
      <c r="P163" s="122"/>
      <c r="Q163" s="313"/>
    </row>
    <row r="164" spans="1:17" ht="23.1" customHeight="1">
      <c r="A164" s="216"/>
      <c r="B164" s="979"/>
      <c r="C164" s="980"/>
      <c r="D164" s="981"/>
      <c r="E164" s="982"/>
      <c r="F164" s="974"/>
      <c r="G164" s="974"/>
      <c r="H164" s="977"/>
      <c r="I164" s="455" t="str">
        <f t="shared" si="13"/>
        <v/>
      </c>
      <c r="J164" s="978" t="str">
        <f t="shared" si="14"/>
        <v/>
      </c>
      <c r="K164" s="134" t="str">
        <f t="shared" si="15"/>
        <v/>
      </c>
      <c r="L164" s="321"/>
      <c r="M164" s="362"/>
      <c r="N164" s="122"/>
      <c r="O164" s="223"/>
      <c r="P164" s="129"/>
      <c r="Q164" s="313"/>
    </row>
    <row r="165" spans="1:17" ht="23.1" customHeight="1">
      <c r="A165" s="216"/>
      <c r="B165" s="979"/>
      <c r="C165" s="980"/>
      <c r="D165" s="981"/>
      <c r="E165" s="982"/>
      <c r="F165" s="974"/>
      <c r="G165" s="974"/>
      <c r="H165" s="977"/>
      <c r="I165" s="455" t="str">
        <f t="shared" si="13"/>
        <v/>
      </c>
      <c r="J165" s="978" t="str">
        <f t="shared" si="14"/>
        <v/>
      </c>
      <c r="K165" s="134" t="str">
        <f t="shared" si="15"/>
        <v/>
      </c>
      <c r="L165" s="321"/>
      <c r="M165" s="362"/>
      <c r="N165" s="122"/>
      <c r="O165" s="122"/>
      <c r="P165" s="122"/>
      <c r="Q165" s="313"/>
    </row>
    <row r="166" spans="1:17" ht="23.1" customHeight="1">
      <c r="A166" s="216"/>
      <c r="B166" s="979"/>
      <c r="C166" s="980"/>
      <c r="D166" s="981"/>
      <c r="E166" s="982"/>
      <c r="F166" s="974"/>
      <c r="G166" s="974"/>
      <c r="H166" s="977"/>
      <c r="I166" s="455" t="str">
        <f t="shared" si="13"/>
        <v/>
      </c>
      <c r="J166" s="978" t="str">
        <f t="shared" si="14"/>
        <v/>
      </c>
      <c r="K166" s="134" t="str">
        <f t="shared" si="15"/>
        <v/>
      </c>
      <c r="L166" s="321"/>
      <c r="M166" s="362"/>
      <c r="N166" s="122"/>
      <c r="O166" s="122"/>
      <c r="P166" s="122"/>
      <c r="Q166" s="313"/>
    </row>
    <row r="167" spans="1:17" ht="23.1" customHeight="1">
      <c r="A167" s="216"/>
      <c r="B167" s="979"/>
      <c r="C167" s="980"/>
      <c r="D167" s="981"/>
      <c r="E167" s="982"/>
      <c r="F167" s="974"/>
      <c r="G167" s="974"/>
      <c r="H167" s="977"/>
      <c r="I167" s="455" t="str">
        <f>IF(E167=0,"",INDEX($O$15:$O$20,MATCH(E167,$N$15:$N$20,0)))</f>
        <v/>
      </c>
      <c r="J167" s="978" t="str">
        <f>IF(ISERROR(K167/G167/F167),"",(K167/G167/F167))</f>
        <v/>
      </c>
      <c r="K167" s="134" t="str">
        <f>IF(E167=0,"",IF(E167="TT-I",F167*I167*G167,F167*I167*G167*(H167/40)))</f>
        <v/>
      </c>
      <c r="L167" s="321"/>
      <c r="M167" s="362"/>
      <c r="N167" s="122"/>
      <c r="O167" s="222"/>
      <c r="P167" s="129"/>
      <c r="Q167" s="313"/>
    </row>
    <row r="168" spans="1:17" ht="23.1" customHeight="1">
      <c r="A168" s="216"/>
      <c r="B168" s="979"/>
      <c r="C168" s="980"/>
      <c r="D168" s="981"/>
      <c r="E168" s="982"/>
      <c r="F168" s="974"/>
      <c r="G168" s="974"/>
      <c r="H168" s="977"/>
      <c r="I168" s="455" t="str">
        <f>IF(E168=0,"",INDEX($O$15:$O$20,MATCH(E168,$N$15:$N$20,0)))</f>
        <v/>
      </c>
      <c r="J168" s="978" t="str">
        <f>IF(ISERROR(K168/G168/F168),"",(K168/G168/F168))</f>
        <v/>
      </c>
      <c r="K168" s="134" t="str">
        <f>IF(E168=0,"",IF(E168="TT-I",F168*I168*G168,F168*I168*G168*(H168/40)))</f>
        <v/>
      </c>
      <c r="L168" s="321"/>
      <c r="M168" s="362"/>
      <c r="N168" s="122"/>
      <c r="O168" s="122"/>
      <c r="P168" s="122"/>
      <c r="Q168" s="313"/>
    </row>
    <row r="169" spans="1:17" ht="23.1" customHeight="1">
      <c r="A169" s="216"/>
      <c r="B169" s="979"/>
      <c r="C169" s="980"/>
      <c r="D169" s="981"/>
      <c r="E169" s="982"/>
      <c r="F169" s="974"/>
      <c r="G169" s="974"/>
      <c r="H169" s="977"/>
      <c r="I169" s="455" t="str">
        <f>IF(E169=0,"",INDEX($O$15:$O$20,MATCH(E169,$N$15:$N$20,0)))</f>
        <v/>
      </c>
      <c r="J169" s="978" t="str">
        <f>IF(ISERROR(K169/G169/F169),"",(K169/G169/F169))</f>
        <v/>
      </c>
      <c r="K169" s="134" t="str">
        <f>IF(E169=0,"",IF(E169="TT-I",F169*I169*G169,F169*I169*G169*(H169/40)))</f>
        <v/>
      </c>
      <c r="L169" s="837"/>
      <c r="M169" s="362"/>
      <c r="N169" s="122"/>
      <c r="O169" s="223"/>
      <c r="P169" s="129"/>
      <c r="Q169" s="313"/>
    </row>
    <row r="170" spans="1:17" ht="23.1" customHeight="1">
      <c r="A170" s="216"/>
      <c r="B170" s="979"/>
      <c r="C170" s="980"/>
      <c r="D170" s="981"/>
      <c r="E170" s="982"/>
      <c r="F170" s="974"/>
      <c r="G170" s="974"/>
      <c r="H170" s="977"/>
      <c r="I170" s="455" t="str">
        <f>IF(E170=0,"",INDEX($O$15:$O$20,MATCH(E170,$N$15:$N$20,0)))</f>
        <v/>
      </c>
      <c r="J170" s="978" t="str">
        <f>IF(ISERROR(K170/G170/F170),"",(K170/G170/F170))</f>
        <v/>
      </c>
      <c r="K170" s="134" t="str">
        <f>IF(E170=0,"",IF(E170="TT-I",F170*I170*G170,F170*I170*G170*(H170/40)))</f>
        <v/>
      </c>
      <c r="L170" s="837"/>
      <c r="M170" s="362"/>
      <c r="N170" s="122"/>
      <c r="O170" s="122"/>
      <c r="P170" s="122"/>
      <c r="Q170" s="313"/>
    </row>
    <row r="171" spans="1:17" ht="23.1" customHeight="1">
      <c r="A171" s="216"/>
      <c r="B171" s="979"/>
      <c r="C171" s="980"/>
      <c r="D171" s="981"/>
      <c r="E171" s="982"/>
      <c r="F171" s="974"/>
      <c r="G171" s="974"/>
      <c r="H171" s="977"/>
      <c r="I171" s="455" t="str">
        <f>IF(E171=0,"",INDEX($O$15:$O$20,MATCH(E171,$N$15:$N$20,0)))</f>
        <v/>
      </c>
      <c r="J171" s="978" t="str">
        <f>IF(ISERROR(K171/G171/F171),"",(K171/G171/F171))</f>
        <v/>
      </c>
      <c r="K171" s="134" t="str">
        <f>IF(E171=0,"",IF(E171="TT-I",F171*I171*G171,F171*I171*G171*(H171/40)))</f>
        <v/>
      </c>
      <c r="L171" s="837"/>
      <c r="M171" s="362"/>
      <c r="N171" s="122"/>
      <c r="O171" s="122"/>
      <c r="P171" s="122"/>
      <c r="Q171" s="313"/>
    </row>
    <row r="172" spans="1:17" ht="23.1" customHeight="1">
      <c r="A172" s="216"/>
      <c r="B172" s="979"/>
      <c r="C172" s="980"/>
      <c r="D172" s="981"/>
      <c r="E172" s="982"/>
      <c r="F172" s="974"/>
      <c r="G172" s="974"/>
      <c r="H172" s="977"/>
      <c r="I172" s="455" t="str">
        <f t="shared" si="13"/>
        <v/>
      </c>
      <c r="J172" s="978" t="str">
        <f t="shared" si="14"/>
        <v/>
      </c>
      <c r="K172" s="134" t="str">
        <f t="shared" si="15"/>
        <v/>
      </c>
      <c r="L172" s="837"/>
      <c r="M172" s="362"/>
      <c r="N172" s="122"/>
      <c r="O172" s="122"/>
      <c r="P172" s="122"/>
      <c r="Q172" s="313"/>
    </row>
    <row r="173" spans="1:17" ht="23.1" customHeight="1">
      <c r="A173" s="216"/>
      <c r="B173" s="979"/>
      <c r="C173" s="980"/>
      <c r="D173" s="981"/>
      <c r="E173" s="982"/>
      <c r="F173" s="974"/>
      <c r="G173" s="974"/>
      <c r="H173" s="977"/>
      <c r="I173" s="455" t="str">
        <f t="shared" si="13"/>
        <v/>
      </c>
      <c r="J173" s="978" t="str">
        <f t="shared" si="14"/>
        <v/>
      </c>
      <c r="K173" s="134" t="str">
        <f t="shared" si="15"/>
        <v/>
      </c>
      <c r="L173" s="837"/>
      <c r="M173" s="362"/>
      <c r="N173" s="122"/>
      <c r="O173" s="122"/>
      <c r="P173" s="122"/>
      <c r="Q173" s="313"/>
    </row>
    <row r="174" spans="1:17" ht="23.1" customHeight="1">
      <c r="A174" s="216"/>
      <c r="B174" s="979"/>
      <c r="C174" s="980"/>
      <c r="D174" s="981"/>
      <c r="E174" s="982"/>
      <c r="F174" s="974"/>
      <c r="G174" s="974"/>
      <c r="H174" s="977"/>
      <c r="I174" s="455" t="str">
        <f t="shared" si="13"/>
        <v/>
      </c>
      <c r="J174" s="978" t="str">
        <f t="shared" si="14"/>
        <v/>
      </c>
      <c r="K174" s="134" t="str">
        <f t="shared" si="15"/>
        <v/>
      </c>
      <c r="L174" s="837"/>
      <c r="M174" s="362"/>
      <c r="N174" s="122"/>
      <c r="O174" s="122"/>
      <c r="P174" s="122"/>
      <c r="Q174" s="313"/>
    </row>
    <row r="175" spans="1:17" ht="23.1" customHeight="1">
      <c r="A175" s="216"/>
      <c r="B175" s="979"/>
      <c r="C175" s="980"/>
      <c r="D175" s="981"/>
      <c r="E175" s="982"/>
      <c r="F175" s="974"/>
      <c r="G175" s="974"/>
      <c r="H175" s="977"/>
      <c r="I175" s="455" t="str">
        <f>IF(E175=0,"",INDEX($O$15:$O$20,MATCH(E175,$N$15:$N$20,0)))</f>
        <v/>
      </c>
      <c r="J175" s="978" t="str">
        <f>IF(ISERROR(K175/G175/F175),"",(K175/G175/F175))</f>
        <v/>
      </c>
      <c r="K175" s="134" t="str">
        <f>IF(E175=0,"",IF(E175="TT-I",F175*I175*G175,F175*I175*G175*(H175/40)))</f>
        <v/>
      </c>
      <c r="L175" s="837"/>
      <c r="M175" s="362"/>
      <c r="N175" s="122"/>
      <c r="O175" s="122"/>
      <c r="P175" s="122"/>
      <c r="Q175" s="313"/>
    </row>
    <row r="176" spans="1:17" ht="23.1" customHeight="1">
      <c r="A176" s="216"/>
      <c r="B176" s="979"/>
      <c r="C176" s="980"/>
      <c r="D176" s="981"/>
      <c r="E176" s="982"/>
      <c r="F176" s="974"/>
      <c r="G176" s="974"/>
      <c r="H176" s="977"/>
      <c r="I176" s="455" t="str">
        <f t="shared" si="13"/>
        <v/>
      </c>
      <c r="J176" s="978" t="str">
        <f t="shared" si="14"/>
        <v/>
      </c>
      <c r="K176" s="134" t="str">
        <f t="shared" si="15"/>
        <v/>
      </c>
      <c r="L176" s="837"/>
      <c r="M176" s="362"/>
      <c r="N176" s="122"/>
      <c r="O176" s="223"/>
      <c r="P176" s="129"/>
      <c r="Q176" s="313"/>
    </row>
    <row r="177" spans="1:17" ht="23.1" customHeight="1">
      <c r="A177" s="216"/>
      <c r="B177" s="979"/>
      <c r="C177" s="980"/>
      <c r="D177" s="981"/>
      <c r="E177" s="982"/>
      <c r="F177" s="974"/>
      <c r="G177" s="974"/>
      <c r="H177" s="977"/>
      <c r="I177" s="455" t="str">
        <f t="shared" si="13"/>
        <v/>
      </c>
      <c r="J177" s="978" t="str">
        <f t="shared" si="14"/>
        <v/>
      </c>
      <c r="K177" s="134" t="str">
        <f t="shared" si="15"/>
        <v/>
      </c>
      <c r="L177" s="837"/>
      <c r="M177" s="362"/>
      <c r="N177" s="122"/>
      <c r="O177" s="122"/>
      <c r="P177" s="122"/>
      <c r="Q177" s="604"/>
    </row>
    <row r="178" spans="1:17" ht="23.1" customHeight="1">
      <c r="A178" s="216"/>
      <c r="B178" s="979"/>
      <c r="C178" s="980"/>
      <c r="D178" s="981"/>
      <c r="E178" s="982"/>
      <c r="F178" s="974"/>
      <c r="G178" s="974"/>
      <c r="H178" s="977"/>
      <c r="I178" s="455" t="str">
        <f t="shared" si="13"/>
        <v/>
      </c>
      <c r="J178" s="978" t="str">
        <f t="shared" si="14"/>
        <v/>
      </c>
      <c r="K178" s="134" t="str">
        <f t="shared" si="15"/>
        <v/>
      </c>
      <c r="L178" s="837"/>
      <c r="M178" s="362"/>
      <c r="N178" s="122"/>
      <c r="O178" s="122"/>
      <c r="P178" s="122"/>
      <c r="Q178" s="604"/>
    </row>
    <row r="179" spans="1:17" ht="23.1" customHeight="1">
      <c r="A179" s="216"/>
      <c r="B179" s="979"/>
      <c r="C179" s="980"/>
      <c r="D179" s="981"/>
      <c r="E179" s="982"/>
      <c r="F179" s="974"/>
      <c r="G179" s="974"/>
      <c r="H179" s="977"/>
      <c r="I179" s="455" t="str">
        <f t="shared" si="13"/>
        <v/>
      </c>
      <c r="J179" s="978" t="str">
        <f t="shared" si="14"/>
        <v/>
      </c>
      <c r="K179" s="134" t="str">
        <f t="shared" si="15"/>
        <v/>
      </c>
      <c r="L179" s="837"/>
      <c r="M179" s="362"/>
      <c r="N179" s="122"/>
      <c r="O179" s="122"/>
      <c r="P179" s="122"/>
      <c r="Q179" s="604"/>
    </row>
    <row r="180" spans="1:17" ht="23.1" customHeight="1">
      <c r="A180" s="216"/>
      <c r="B180" s="979"/>
      <c r="C180" s="980"/>
      <c r="D180" s="981"/>
      <c r="E180" s="982"/>
      <c r="F180" s="974"/>
      <c r="G180" s="974"/>
      <c r="H180" s="977"/>
      <c r="I180" s="455" t="str">
        <f t="shared" si="13"/>
        <v/>
      </c>
      <c r="J180" s="978" t="str">
        <f t="shared" si="14"/>
        <v/>
      </c>
      <c r="K180" s="134" t="str">
        <f t="shared" si="15"/>
        <v/>
      </c>
      <c r="L180" s="837"/>
      <c r="M180" s="362"/>
      <c r="N180" s="122"/>
      <c r="O180" s="122"/>
      <c r="P180" s="122"/>
      <c r="Q180" s="604"/>
    </row>
    <row r="181" spans="1:17" ht="23.1" customHeight="1">
      <c r="A181" s="216"/>
      <c r="B181" s="979"/>
      <c r="C181" s="980"/>
      <c r="D181" s="981"/>
      <c r="E181" s="982"/>
      <c r="F181" s="974"/>
      <c r="G181" s="974"/>
      <c r="H181" s="977"/>
      <c r="I181" s="455" t="str">
        <f t="shared" si="13"/>
        <v/>
      </c>
      <c r="J181" s="978" t="str">
        <f t="shared" si="14"/>
        <v/>
      </c>
      <c r="K181" s="134" t="str">
        <f t="shared" si="15"/>
        <v/>
      </c>
      <c r="L181" s="837"/>
      <c r="M181" s="362"/>
      <c r="N181" s="122"/>
      <c r="O181" s="122"/>
      <c r="P181" s="122"/>
      <c r="Q181" s="604"/>
    </row>
    <row r="182" spans="1:17" ht="23.1" customHeight="1">
      <c r="A182" s="216"/>
      <c r="B182" s="979"/>
      <c r="C182" s="980"/>
      <c r="D182" s="981"/>
      <c r="E182" s="982"/>
      <c r="F182" s="974"/>
      <c r="G182" s="974"/>
      <c r="H182" s="977"/>
      <c r="I182" s="455" t="str">
        <f t="shared" si="13"/>
        <v/>
      </c>
      <c r="J182" s="978" t="str">
        <f t="shared" si="14"/>
        <v/>
      </c>
      <c r="K182" s="134" t="str">
        <f t="shared" si="15"/>
        <v/>
      </c>
      <c r="L182" s="837"/>
      <c r="M182" s="362"/>
      <c r="N182" s="122"/>
      <c r="O182" s="122"/>
      <c r="P182" s="122"/>
      <c r="Q182" s="604"/>
    </row>
    <row r="183" spans="1:17" ht="23.1" customHeight="1">
      <c r="A183" s="216"/>
      <c r="B183" s="979"/>
      <c r="C183" s="980"/>
      <c r="D183" s="981"/>
      <c r="E183" s="982"/>
      <c r="F183" s="974"/>
      <c r="G183" s="974"/>
      <c r="H183" s="977"/>
      <c r="I183" s="455" t="str">
        <f t="shared" si="13"/>
        <v/>
      </c>
      <c r="J183" s="978" t="str">
        <f t="shared" si="14"/>
        <v/>
      </c>
      <c r="K183" s="134" t="str">
        <f>IF(E183=0,"",IF(E183="TT-I",F183*I183*G183,F183*I183*G183*(H183/40)))</f>
        <v/>
      </c>
      <c r="L183" s="837"/>
      <c r="M183" s="362"/>
      <c r="N183" s="122"/>
      <c r="O183" s="122"/>
      <c r="P183" s="122"/>
      <c r="Q183" s="604"/>
    </row>
    <row r="184" spans="1:17" ht="23.1" customHeight="1">
      <c r="A184" s="216"/>
      <c r="B184" s="979"/>
      <c r="C184" s="980"/>
      <c r="D184" s="981"/>
      <c r="E184" s="982"/>
      <c r="F184" s="974"/>
      <c r="G184" s="974"/>
      <c r="H184" s="977"/>
      <c r="I184" s="455" t="str">
        <f t="shared" si="13"/>
        <v/>
      </c>
      <c r="J184" s="978" t="str">
        <f t="shared" si="14"/>
        <v/>
      </c>
      <c r="K184" s="134" t="str">
        <f>IF(E184=0,"",IF(E184="TT-I",F184*I184*G184,F184*I184*G184*(H184/40)))</f>
        <v/>
      </c>
      <c r="L184" s="837"/>
      <c r="M184" s="362"/>
      <c r="N184" s="122"/>
      <c r="O184" s="122"/>
      <c r="P184" s="122"/>
      <c r="Q184" s="604"/>
    </row>
    <row r="185" spans="1:17" ht="23.1" customHeight="1">
      <c r="A185" s="216"/>
      <c r="B185" s="979"/>
      <c r="C185" s="980"/>
      <c r="D185" s="981"/>
      <c r="E185" s="982"/>
      <c r="F185" s="974"/>
      <c r="G185" s="974"/>
      <c r="H185" s="977"/>
      <c r="I185" s="455" t="str">
        <f t="shared" si="13"/>
        <v/>
      </c>
      <c r="J185" s="978" t="str">
        <f t="shared" si="14"/>
        <v/>
      </c>
      <c r="K185" s="134" t="str">
        <f>IF(E185=0,"",IF(E185="TT-I",F185*I185*G185,F185*I185*G185*(H185/40)))</f>
        <v/>
      </c>
      <c r="L185" s="837"/>
      <c r="M185" s="362"/>
      <c r="N185" s="122"/>
      <c r="O185" s="122"/>
      <c r="P185" s="122"/>
      <c r="Q185" s="604"/>
    </row>
    <row r="186" spans="1:17" ht="13.5" customHeight="1">
      <c r="A186" s="216"/>
      <c r="B186" s="594" t="str">
        <f>B142</f>
        <v>FAPESP,  SETEMBRO DE 2015</v>
      </c>
      <c r="C186" s="857"/>
      <c r="D186" s="857"/>
      <c r="E186" s="857"/>
      <c r="F186" s="898"/>
      <c r="G186" s="852"/>
      <c r="H186" s="852"/>
      <c r="I186" s="852"/>
      <c r="J186" s="852"/>
      <c r="K186" s="852"/>
      <c r="L186" s="951">
        <v>2</v>
      </c>
      <c r="M186" s="122"/>
      <c r="N186" s="122"/>
      <c r="O186" s="122"/>
      <c r="P186" s="122"/>
      <c r="Q186" s="604"/>
    </row>
    <row r="187" spans="1:17" ht="12.75" customHeight="1">
      <c r="A187" s="363"/>
      <c r="B187" s="51"/>
      <c r="C187" s="831"/>
      <c r="D187" s="831"/>
      <c r="E187" s="831"/>
      <c r="F187" s="890"/>
      <c r="G187" s="831"/>
      <c r="H187" s="831"/>
      <c r="I187" s="826"/>
      <c r="J187" s="831"/>
      <c r="K187" s="853"/>
      <c r="L187" s="831"/>
      <c r="M187" s="591"/>
      <c r="N187" s="122"/>
      <c r="O187" s="122"/>
      <c r="P187" s="122"/>
      <c r="Q187" s="604"/>
    </row>
    <row r="188" spans="1:17" s="50" customFormat="1" ht="12.75" customHeight="1">
      <c r="A188" s="366"/>
      <c r="B188" s="62"/>
      <c r="C188" s="831"/>
      <c r="D188" s="831"/>
      <c r="E188" s="831"/>
      <c r="F188" s="831"/>
      <c r="G188" s="832"/>
      <c r="H188" s="832"/>
      <c r="I188" s="831"/>
      <c r="J188" s="831"/>
      <c r="K188" s="831"/>
      <c r="L188" s="831"/>
      <c r="M188" s="209"/>
    </row>
    <row r="189" spans="1:17" s="50" customFormat="1" ht="12.75" customHeight="1">
      <c r="A189" s="366"/>
      <c r="B189" s="62"/>
      <c r="C189" s="831"/>
      <c r="D189" s="831"/>
      <c r="E189" s="831"/>
      <c r="F189" s="831"/>
      <c r="G189" s="832"/>
      <c r="H189" s="832"/>
      <c r="I189" s="831"/>
      <c r="J189" s="831"/>
      <c r="K189" s="831"/>
      <c r="L189" s="831"/>
      <c r="M189" s="209"/>
    </row>
    <row r="190" spans="1:17" s="50" customFormat="1" ht="12.75" customHeight="1">
      <c r="A190" s="366"/>
      <c r="B190" s="62"/>
      <c r="C190" s="831"/>
      <c r="D190" s="831"/>
      <c r="E190" s="831"/>
      <c r="F190" s="831"/>
      <c r="G190" s="832"/>
      <c r="H190" s="832"/>
      <c r="I190" s="831"/>
      <c r="J190" s="831"/>
      <c r="K190" s="831"/>
      <c r="L190" s="831"/>
      <c r="M190" s="209"/>
    </row>
    <row r="191" spans="1:17" s="50" customFormat="1" ht="12.75" customHeight="1">
      <c r="A191" s="366"/>
      <c r="B191" s="62"/>
      <c r="C191" s="831"/>
      <c r="D191" s="831"/>
      <c r="E191" s="831"/>
      <c r="F191" s="831"/>
      <c r="G191" s="832"/>
      <c r="H191" s="832"/>
      <c r="I191" s="831"/>
      <c r="J191" s="831"/>
      <c r="K191" s="831"/>
      <c r="L191" s="831"/>
      <c r="M191" s="209"/>
    </row>
    <row r="192" spans="1:17" s="50" customFormat="1" ht="19.5" customHeight="1">
      <c r="A192" s="366"/>
      <c r="B192" s="1882" t="s">
        <v>277</v>
      </c>
      <c r="C192" s="1882"/>
      <c r="D192" s="1882"/>
      <c r="E192" s="1882"/>
      <c r="F192" s="1882"/>
      <c r="G192" s="1882"/>
      <c r="H192" s="1882"/>
      <c r="I192" s="1882"/>
      <c r="J192" s="809"/>
      <c r="K192" s="809"/>
      <c r="L192" s="809"/>
      <c r="M192" s="209"/>
      <c r="O192" s="188"/>
    </row>
    <row r="193" spans="1:17" s="192" customFormat="1" ht="6" customHeight="1">
      <c r="A193" s="458"/>
      <c r="B193" s="440"/>
      <c r="C193" s="440"/>
      <c r="D193" s="440"/>
      <c r="E193" s="440"/>
      <c r="F193" s="440"/>
      <c r="G193" s="438"/>
      <c r="H193" s="441"/>
      <c r="I193" s="438"/>
      <c r="J193" s="438"/>
      <c r="K193" s="441"/>
      <c r="L193" s="441"/>
      <c r="M193" s="209"/>
      <c r="O193" s="193"/>
    </row>
    <row r="194" spans="1:17" s="14" customFormat="1" ht="20.25" customHeight="1">
      <c r="A194" s="456"/>
      <c r="B194" s="589" t="s">
        <v>97</v>
      </c>
      <c r="C194" s="891"/>
      <c r="D194" s="891"/>
      <c r="E194" s="851"/>
      <c r="F194" s="851"/>
      <c r="G194" s="1679"/>
      <c r="H194" s="1679"/>
      <c r="I194" s="1679"/>
      <c r="J194" s="1679"/>
      <c r="K194" s="1679"/>
      <c r="L194" s="1679"/>
      <c r="M194" s="209"/>
      <c r="N194" s="50"/>
      <c r="O194" s="50"/>
      <c r="P194" s="50"/>
      <c r="Q194" s="50"/>
    </row>
    <row r="195" spans="1:17" s="50" customFormat="1" ht="7.5" customHeight="1">
      <c r="A195" s="366"/>
      <c r="B195" s="316"/>
      <c r="C195" s="851"/>
      <c r="D195" s="851"/>
      <c r="E195" s="851"/>
      <c r="F195" s="851"/>
      <c r="G195" s="851"/>
      <c r="H195" s="851"/>
      <c r="I195" s="851"/>
      <c r="J195" s="851"/>
      <c r="K195" s="851"/>
      <c r="L195" s="851"/>
      <c r="M195" s="209"/>
    </row>
    <row r="196" spans="1:17" s="50" customFormat="1" ht="20.25" customHeight="1">
      <c r="A196" s="366"/>
      <c r="B196" s="593" t="s">
        <v>34</v>
      </c>
      <c r="C196" s="892"/>
      <c r="D196" s="892"/>
      <c r="E196" s="893"/>
      <c r="F196" s="1609"/>
      <c r="G196" s="1609"/>
      <c r="H196" s="894"/>
      <c r="I196" s="831"/>
      <c r="J196" s="851"/>
      <c r="K196" s="831"/>
      <c r="L196" s="851"/>
    </row>
    <row r="197" spans="1:17" s="50" customFormat="1" ht="7.5" customHeight="1">
      <c r="A197" s="366"/>
      <c r="B197" s="316"/>
      <c r="C197" s="851"/>
      <c r="D197" s="851"/>
      <c r="E197" s="851"/>
      <c r="F197" s="851"/>
      <c r="G197" s="851"/>
      <c r="H197" s="851"/>
      <c r="I197" s="851"/>
      <c r="J197" s="851"/>
      <c r="K197" s="851"/>
      <c r="L197" s="851"/>
      <c r="M197" s="209"/>
    </row>
    <row r="198" spans="1:17" s="50" customFormat="1" ht="19.5" customHeight="1">
      <c r="A198" s="366"/>
      <c r="B198" s="175" t="s">
        <v>93</v>
      </c>
      <c r="C198" s="895"/>
      <c r="D198" s="895"/>
      <c r="E198" s="1381" t="str">
        <f>IF(SUM(K201:K234,K238:K278)=0,"",(SUM(K201:K234,K238:K278)))</f>
        <v/>
      </c>
      <c r="F198" s="1381"/>
      <c r="G198" s="1381"/>
      <c r="H198" s="851"/>
      <c r="I198" s="831"/>
      <c r="J198" s="831"/>
      <c r="K198" s="896"/>
      <c r="L198" s="896"/>
      <c r="M198" s="209"/>
    </row>
    <row r="199" spans="1:17" s="50" customFormat="1" ht="14.25" customHeight="1">
      <c r="A199" s="366"/>
      <c r="B199" s="316"/>
      <c r="C199" s="851"/>
      <c r="D199" s="851"/>
      <c r="E199" s="851"/>
      <c r="F199" s="851"/>
      <c r="G199" s="897"/>
      <c r="H199" s="851"/>
      <c r="I199" s="831"/>
      <c r="J199" s="831"/>
      <c r="K199" s="851"/>
      <c r="L199" s="851"/>
      <c r="M199" s="209"/>
      <c r="N199" s="173"/>
    </row>
    <row r="200" spans="1:17" s="20" customFormat="1" ht="36.75" customHeight="1">
      <c r="A200" s="370"/>
      <c r="B200" s="590" t="s">
        <v>1</v>
      </c>
      <c r="C200" s="598"/>
      <c r="D200" s="598"/>
      <c r="E200" s="854" t="s">
        <v>73</v>
      </c>
      <c r="F200" s="854" t="s">
        <v>74</v>
      </c>
      <c r="G200" s="811" t="s">
        <v>75</v>
      </c>
      <c r="H200" s="810" t="s">
        <v>88</v>
      </c>
      <c r="I200" s="815" t="s">
        <v>129</v>
      </c>
      <c r="J200" s="816" t="s">
        <v>128</v>
      </c>
      <c r="K200" s="816" t="s">
        <v>76</v>
      </c>
      <c r="L200" s="813" t="s">
        <v>2</v>
      </c>
      <c r="M200" s="361"/>
    </row>
    <row r="201" spans="1:17" ht="23.1" customHeight="1">
      <c r="A201" s="216"/>
      <c r="B201" s="974"/>
      <c r="C201" s="975"/>
      <c r="D201" s="975"/>
      <c r="E201" s="976"/>
      <c r="F201" s="974"/>
      <c r="G201" s="974"/>
      <c r="H201" s="977"/>
      <c r="I201" s="455" t="str">
        <f t="shared" ref="I201:I234" si="16">IF(E201=0,"",INDEX($O$15:$O$20,MATCH(E201,$N$15:$N$20,0)))</f>
        <v/>
      </c>
      <c r="J201" s="978" t="str">
        <f>IF(ISERROR(K201/G201/F201),"",(K201/G201/F201))</f>
        <v/>
      </c>
      <c r="K201" s="882" t="str">
        <f>IF(E201=0,"",IF(E201="TT-I",F201*I201*G201,F201*I201*G201*(H201/40)))</f>
        <v/>
      </c>
      <c r="L201" s="950"/>
      <c r="M201" s="362"/>
      <c r="N201" s="50"/>
      <c r="O201" s="50"/>
      <c r="P201" s="50"/>
      <c r="Q201" s="50"/>
    </row>
    <row r="202" spans="1:17" ht="23.1" customHeight="1">
      <c r="A202" s="216"/>
      <c r="B202" s="979"/>
      <c r="C202" s="980"/>
      <c r="D202" s="981"/>
      <c r="E202" s="982"/>
      <c r="F202" s="979"/>
      <c r="G202" s="974"/>
      <c r="H202" s="977"/>
      <c r="I202" s="455" t="str">
        <f t="shared" si="16"/>
        <v/>
      </c>
      <c r="J202" s="978" t="str">
        <f t="shared" ref="J202:J234" si="17">IF(ISERROR(K202/G202/F202),"",(K202/G202/F202))</f>
        <v/>
      </c>
      <c r="K202" s="882" t="str">
        <f>IF(E202=0,"",IF(E202="TT-I",F202*I202*G202,F202*I202*G202*(H202/40)))</f>
        <v/>
      </c>
      <c r="L202" s="837"/>
      <c r="M202" s="362"/>
      <c r="N202" s="50"/>
      <c r="O202" s="50"/>
      <c r="P202" s="50"/>
      <c r="Q202" s="50"/>
    </row>
    <row r="203" spans="1:17" ht="23.1" customHeight="1">
      <c r="A203" s="216"/>
      <c r="B203" s="979"/>
      <c r="C203" s="980"/>
      <c r="D203" s="981"/>
      <c r="E203" s="982"/>
      <c r="F203" s="974"/>
      <c r="G203" s="974"/>
      <c r="H203" s="977"/>
      <c r="I203" s="455" t="str">
        <f t="shared" si="16"/>
        <v/>
      </c>
      <c r="J203" s="978" t="str">
        <f t="shared" si="17"/>
        <v/>
      </c>
      <c r="K203" s="882" t="str">
        <f>IF(E203=0,"",IF(E203="TT-I",F203*I203*G203,F203*I203*G203*(H203/40)))</f>
        <v/>
      </c>
      <c r="L203" s="837"/>
      <c r="M203" s="362"/>
      <c r="N203" s="50"/>
      <c r="O203" s="50"/>
      <c r="P203" s="50"/>
      <c r="Q203" s="50"/>
    </row>
    <row r="204" spans="1:17" ht="23.1" customHeight="1">
      <c r="A204" s="216"/>
      <c r="B204" s="979"/>
      <c r="C204" s="980"/>
      <c r="D204" s="981"/>
      <c r="E204" s="982"/>
      <c r="F204" s="974"/>
      <c r="G204" s="974"/>
      <c r="H204" s="977"/>
      <c r="I204" s="455" t="str">
        <f t="shared" si="16"/>
        <v/>
      </c>
      <c r="J204" s="978" t="str">
        <f t="shared" si="17"/>
        <v/>
      </c>
      <c r="K204" s="882" t="str">
        <f>IF(E204=0,"",IF(E204="TT-I",F204*I204*G204,F204*I204*G204*(H204/40)))</f>
        <v/>
      </c>
      <c r="L204" s="837"/>
      <c r="M204" s="362"/>
      <c r="N204" s="173"/>
      <c r="O204" s="50"/>
      <c r="P204" s="50"/>
      <c r="Q204" s="50"/>
    </row>
    <row r="205" spans="1:17" ht="23.1" customHeight="1">
      <c r="A205" s="216"/>
      <c r="B205" s="979"/>
      <c r="C205" s="980"/>
      <c r="D205" s="981"/>
      <c r="E205" s="982"/>
      <c r="F205" s="974"/>
      <c r="G205" s="974"/>
      <c r="H205" s="977"/>
      <c r="I205" s="455" t="str">
        <f t="shared" si="16"/>
        <v/>
      </c>
      <c r="J205" s="983" t="str">
        <f t="shared" si="17"/>
        <v/>
      </c>
      <c r="K205" s="134" t="str">
        <f t="shared" ref="K205:K231" si="18">IF(E205=0,"",IF(E205="TT-I",F205*I205*G205,F205*I205*G205*(H205/40)))</f>
        <v/>
      </c>
      <c r="L205" s="837"/>
      <c r="M205" s="362"/>
      <c r="N205" s="20"/>
      <c r="O205" s="20"/>
      <c r="P205" s="20"/>
      <c r="Q205" s="20"/>
    </row>
    <row r="206" spans="1:17" ht="23.1" customHeight="1">
      <c r="A206" s="216"/>
      <c r="B206" s="979"/>
      <c r="C206" s="980"/>
      <c r="D206" s="981"/>
      <c r="E206" s="982"/>
      <c r="F206" s="974"/>
      <c r="G206" s="974"/>
      <c r="H206" s="977"/>
      <c r="I206" s="455" t="str">
        <f t="shared" si="16"/>
        <v/>
      </c>
      <c r="J206" s="978" t="str">
        <f t="shared" si="17"/>
        <v/>
      </c>
      <c r="K206" s="134" t="str">
        <f t="shared" si="18"/>
        <v/>
      </c>
      <c r="L206" s="837"/>
      <c r="M206" s="362"/>
      <c r="N206" s="50"/>
      <c r="O206" s="50"/>
      <c r="P206" s="50"/>
      <c r="Q206" s="50"/>
    </row>
    <row r="207" spans="1:17" ht="23.1" customHeight="1">
      <c r="A207" s="216"/>
      <c r="B207" s="979"/>
      <c r="C207" s="980"/>
      <c r="D207" s="981"/>
      <c r="E207" s="982"/>
      <c r="F207" s="974"/>
      <c r="G207" s="974"/>
      <c r="H207" s="977"/>
      <c r="I207" s="455" t="str">
        <f t="shared" si="16"/>
        <v/>
      </c>
      <c r="J207" s="978" t="str">
        <f t="shared" si="17"/>
        <v/>
      </c>
      <c r="K207" s="134" t="str">
        <f t="shared" si="18"/>
        <v/>
      </c>
      <c r="L207" s="837"/>
      <c r="M207" s="362"/>
      <c r="N207" s="50"/>
      <c r="O207" s="50"/>
      <c r="P207" s="50"/>
      <c r="Q207" s="50"/>
    </row>
    <row r="208" spans="1:17" ht="23.1" customHeight="1">
      <c r="A208" s="216"/>
      <c r="B208" s="979"/>
      <c r="C208" s="980"/>
      <c r="D208" s="981"/>
      <c r="E208" s="982"/>
      <c r="F208" s="974"/>
      <c r="G208" s="974"/>
      <c r="H208" s="977"/>
      <c r="I208" s="455" t="str">
        <f t="shared" si="16"/>
        <v/>
      </c>
      <c r="J208" s="978" t="str">
        <f t="shared" si="17"/>
        <v/>
      </c>
      <c r="K208" s="134" t="str">
        <f t="shared" si="18"/>
        <v/>
      </c>
      <c r="L208" s="837"/>
      <c r="M208" s="362"/>
      <c r="N208" s="50"/>
      <c r="O208" s="50"/>
      <c r="P208" s="50"/>
      <c r="Q208" s="50"/>
    </row>
    <row r="209" spans="1:17" ht="23.1" customHeight="1">
      <c r="A209" s="216"/>
      <c r="B209" s="979"/>
      <c r="C209" s="980"/>
      <c r="D209" s="981"/>
      <c r="E209" s="982"/>
      <c r="F209" s="974"/>
      <c r="G209" s="974"/>
      <c r="H209" s="977"/>
      <c r="I209" s="455" t="str">
        <f t="shared" si="16"/>
        <v/>
      </c>
      <c r="J209" s="978" t="str">
        <f t="shared" si="17"/>
        <v/>
      </c>
      <c r="K209" s="134" t="str">
        <f t="shared" si="18"/>
        <v/>
      </c>
      <c r="L209" s="837"/>
      <c r="M209" s="362"/>
      <c r="N209" s="173"/>
      <c r="O209" s="50"/>
      <c r="P209" s="50"/>
      <c r="Q209" s="50"/>
    </row>
    <row r="210" spans="1:17" ht="23.1" customHeight="1">
      <c r="A210" s="216"/>
      <c r="B210" s="979"/>
      <c r="C210" s="980"/>
      <c r="D210" s="981"/>
      <c r="E210" s="982"/>
      <c r="F210" s="974"/>
      <c r="G210" s="974"/>
      <c r="H210" s="977"/>
      <c r="I210" s="455" t="str">
        <f t="shared" si="16"/>
        <v/>
      </c>
      <c r="J210" s="978" t="str">
        <f t="shared" si="17"/>
        <v/>
      </c>
      <c r="K210" s="134" t="str">
        <f t="shared" si="18"/>
        <v/>
      </c>
      <c r="L210" s="837"/>
      <c r="M210" s="362"/>
      <c r="N210" s="20"/>
      <c r="O210" s="20"/>
      <c r="P210" s="20"/>
      <c r="Q210" s="20"/>
    </row>
    <row r="211" spans="1:17" ht="23.1" customHeight="1">
      <c r="A211" s="216"/>
      <c r="B211" s="979"/>
      <c r="C211" s="980"/>
      <c r="D211" s="981"/>
      <c r="E211" s="982"/>
      <c r="F211" s="974"/>
      <c r="G211" s="974"/>
      <c r="H211" s="977"/>
      <c r="I211" s="455" t="str">
        <f t="shared" si="16"/>
        <v/>
      </c>
      <c r="J211" s="978" t="str">
        <f t="shared" si="17"/>
        <v/>
      </c>
      <c r="K211" s="134" t="str">
        <f t="shared" si="18"/>
        <v/>
      </c>
      <c r="L211" s="837"/>
      <c r="M211" s="362"/>
      <c r="N211" s="50"/>
      <c r="O211" s="50"/>
      <c r="P211" s="50"/>
      <c r="Q211" s="50"/>
    </row>
    <row r="212" spans="1:17" ht="23.1" customHeight="1">
      <c r="A212" s="216"/>
      <c r="B212" s="979"/>
      <c r="C212" s="980"/>
      <c r="D212" s="981"/>
      <c r="E212" s="982"/>
      <c r="F212" s="974"/>
      <c r="G212" s="974"/>
      <c r="H212" s="977"/>
      <c r="I212" s="455" t="str">
        <f t="shared" si="16"/>
        <v/>
      </c>
      <c r="J212" s="978" t="str">
        <f t="shared" si="17"/>
        <v/>
      </c>
      <c r="K212" s="134" t="str">
        <f t="shared" si="18"/>
        <v/>
      </c>
      <c r="L212" s="837"/>
      <c r="M212" s="362"/>
      <c r="N212" s="50"/>
      <c r="O212" s="50"/>
      <c r="P212" s="50"/>
      <c r="Q212" s="50"/>
    </row>
    <row r="213" spans="1:17" ht="23.1" customHeight="1">
      <c r="A213" s="216"/>
      <c r="B213" s="979"/>
      <c r="C213" s="980"/>
      <c r="D213" s="981"/>
      <c r="E213" s="982"/>
      <c r="F213" s="974"/>
      <c r="G213" s="974"/>
      <c r="H213" s="977"/>
      <c r="I213" s="455" t="str">
        <f t="shared" si="16"/>
        <v/>
      </c>
      <c r="J213" s="978" t="str">
        <f t="shared" si="17"/>
        <v/>
      </c>
      <c r="K213" s="134" t="str">
        <f t="shared" si="18"/>
        <v/>
      </c>
      <c r="L213" s="837"/>
      <c r="M213" s="362"/>
      <c r="N213" s="50"/>
      <c r="O213" s="50"/>
      <c r="P213" s="50"/>
      <c r="Q213" s="50"/>
    </row>
    <row r="214" spans="1:17" ht="23.1" customHeight="1">
      <c r="A214" s="216"/>
      <c r="B214" s="979"/>
      <c r="C214" s="980"/>
      <c r="D214" s="981"/>
      <c r="E214" s="982"/>
      <c r="F214" s="974"/>
      <c r="G214" s="974"/>
      <c r="H214" s="977"/>
      <c r="I214" s="455" t="str">
        <f t="shared" si="16"/>
        <v/>
      </c>
      <c r="J214" s="978" t="str">
        <f t="shared" si="17"/>
        <v/>
      </c>
      <c r="K214" s="134" t="str">
        <f t="shared" si="18"/>
        <v/>
      </c>
      <c r="L214" s="837"/>
      <c r="M214" s="362"/>
      <c r="N214" s="173"/>
      <c r="O214" s="50"/>
      <c r="P214" s="50"/>
      <c r="Q214" s="50"/>
    </row>
    <row r="215" spans="1:17" ht="23.1" customHeight="1">
      <c r="A215" s="216"/>
      <c r="B215" s="979"/>
      <c r="C215" s="980"/>
      <c r="D215" s="981"/>
      <c r="E215" s="982"/>
      <c r="F215" s="974"/>
      <c r="G215" s="974"/>
      <c r="H215" s="977"/>
      <c r="I215" s="455" t="str">
        <f t="shared" si="16"/>
        <v/>
      </c>
      <c r="J215" s="978" t="str">
        <f t="shared" si="17"/>
        <v/>
      </c>
      <c r="K215" s="134" t="str">
        <f t="shared" si="18"/>
        <v/>
      </c>
      <c r="L215" s="837"/>
      <c r="M215" s="362"/>
      <c r="N215" s="20"/>
      <c r="O215" s="20"/>
      <c r="P215" s="20"/>
      <c r="Q215" s="20"/>
    </row>
    <row r="216" spans="1:17" ht="23.1" customHeight="1">
      <c r="A216" s="216"/>
      <c r="B216" s="979"/>
      <c r="C216" s="980"/>
      <c r="D216" s="981"/>
      <c r="E216" s="982"/>
      <c r="F216" s="974"/>
      <c r="G216" s="974"/>
      <c r="H216" s="977"/>
      <c r="I216" s="455" t="str">
        <f t="shared" si="16"/>
        <v/>
      </c>
      <c r="J216" s="978" t="str">
        <f t="shared" si="17"/>
        <v/>
      </c>
      <c r="K216" s="134" t="str">
        <f t="shared" si="18"/>
        <v/>
      </c>
      <c r="L216" s="321"/>
      <c r="M216" s="362"/>
      <c r="N216" s="50"/>
      <c r="O216" s="50"/>
      <c r="P216" s="50"/>
      <c r="Q216" s="50"/>
    </row>
    <row r="217" spans="1:17" ht="23.1" customHeight="1">
      <c r="A217" s="216"/>
      <c r="B217" s="979"/>
      <c r="C217" s="980"/>
      <c r="D217" s="981"/>
      <c r="E217" s="982"/>
      <c r="F217" s="974"/>
      <c r="G217" s="974"/>
      <c r="H217" s="977"/>
      <c r="I217" s="455" t="str">
        <f t="shared" si="16"/>
        <v/>
      </c>
      <c r="J217" s="978" t="str">
        <f t="shared" si="17"/>
        <v/>
      </c>
      <c r="K217" s="134" t="str">
        <f t="shared" si="18"/>
        <v/>
      </c>
      <c r="L217" s="321"/>
      <c r="M217" s="362"/>
      <c r="N217" s="50"/>
      <c r="O217" s="50"/>
      <c r="P217" s="50"/>
      <c r="Q217" s="50"/>
    </row>
    <row r="218" spans="1:17" ht="23.1" customHeight="1">
      <c r="A218" s="216"/>
      <c r="B218" s="979"/>
      <c r="C218" s="980"/>
      <c r="D218" s="981"/>
      <c r="E218" s="982"/>
      <c r="F218" s="974"/>
      <c r="G218" s="974"/>
      <c r="H218" s="977"/>
      <c r="I218" s="455" t="str">
        <f t="shared" si="16"/>
        <v/>
      </c>
      <c r="J218" s="978" t="str">
        <f t="shared" si="17"/>
        <v/>
      </c>
      <c r="K218" s="134" t="str">
        <f t="shared" si="18"/>
        <v/>
      </c>
      <c r="L218" s="321"/>
      <c r="M218" s="362"/>
      <c r="N218" s="50"/>
      <c r="O218" s="50"/>
      <c r="P218" s="50"/>
      <c r="Q218" s="50"/>
    </row>
    <row r="219" spans="1:17" ht="23.1" customHeight="1">
      <c r="A219" s="216"/>
      <c r="B219" s="979"/>
      <c r="C219" s="980"/>
      <c r="D219" s="981"/>
      <c r="E219" s="982"/>
      <c r="F219" s="974"/>
      <c r="G219" s="974"/>
      <c r="H219" s="977"/>
      <c r="I219" s="455" t="str">
        <f t="shared" si="16"/>
        <v/>
      </c>
      <c r="J219" s="978" t="str">
        <f t="shared" si="17"/>
        <v/>
      </c>
      <c r="K219" s="134" t="str">
        <f t="shared" si="18"/>
        <v/>
      </c>
      <c r="L219" s="321"/>
      <c r="M219" s="362"/>
      <c r="N219" s="173"/>
      <c r="O219" s="50"/>
      <c r="P219" s="50"/>
      <c r="Q219" s="50"/>
    </row>
    <row r="220" spans="1:17" ht="23.1" customHeight="1">
      <c r="A220" s="216"/>
      <c r="B220" s="979"/>
      <c r="C220" s="980"/>
      <c r="D220" s="981"/>
      <c r="E220" s="982"/>
      <c r="F220" s="974"/>
      <c r="G220" s="974"/>
      <c r="H220" s="977"/>
      <c r="I220" s="455" t="str">
        <f t="shared" si="16"/>
        <v/>
      </c>
      <c r="J220" s="978" t="str">
        <f t="shared" si="17"/>
        <v/>
      </c>
      <c r="K220" s="134" t="str">
        <f t="shared" si="18"/>
        <v/>
      </c>
      <c r="L220" s="321"/>
      <c r="M220" s="362"/>
      <c r="N220" s="20"/>
      <c r="O220" s="20"/>
      <c r="P220" s="20"/>
      <c r="Q220" s="20"/>
    </row>
    <row r="221" spans="1:17" ht="23.1" customHeight="1">
      <c r="A221" s="216"/>
      <c r="B221" s="979"/>
      <c r="C221" s="980"/>
      <c r="D221" s="981"/>
      <c r="E221" s="982"/>
      <c r="F221" s="974"/>
      <c r="G221" s="974"/>
      <c r="H221" s="977"/>
      <c r="I221" s="455" t="str">
        <f t="shared" si="16"/>
        <v/>
      </c>
      <c r="J221" s="978" t="str">
        <f t="shared" si="17"/>
        <v/>
      </c>
      <c r="K221" s="134" t="str">
        <f t="shared" si="18"/>
        <v/>
      </c>
      <c r="L221" s="321"/>
      <c r="M221" s="362"/>
      <c r="N221" s="50"/>
      <c r="O221" s="50"/>
      <c r="P221" s="50"/>
      <c r="Q221" s="50"/>
    </row>
    <row r="222" spans="1:17" ht="23.1" customHeight="1">
      <c r="A222" s="216"/>
      <c r="B222" s="979"/>
      <c r="C222" s="980"/>
      <c r="D222" s="981"/>
      <c r="E222" s="982"/>
      <c r="F222" s="974"/>
      <c r="G222" s="974"/>
      <c r="H222" s="977"/>
      <c r="I222" s="455" t="str">
        <f t="shared" si="16"/>
        <v/>
      </c>
      <c r="J222" s="978" t="str">
        <f t="shared" si="17"/>
        <v/>
      </c>
      <c r="K222" s="134" t="str">
        <f t="shared" si="18"/>
        <v/>
      </c>
      <c r="L222" s="321"/>
      <c r="M222" s="362"/>
      <c r="N222" s="50"/>
      <c r="O222" s="50"/>
      <c r="P222" s="50"/>
      <c r="Q222" s="50"/>
    </row>
    <row r="223" spans="1:17" ht="23.1" customHeight="1">
      <c r="A223" s="216"/>
      <c r="B223" s="979"/>
      <c r="C223" s="980"/>
      <c r="D223" s="981"/>
      <c r="E223" s="982"/>
      <c r="F223" s="974"/>
      <c r="G223" s="974"/>
      <c r="H223" s="977"/>
      <c r="I223" s="455" t="str">
        <f t="shared" si="16"/>
        <v/>
      </c>
      <c r="J223" s="978" t="str">
        <f t="shared" si="17"/>
        <v/>
      </c>
      <c r="K223" s="134" t="str">
        <f t="shared" si="18"/>
        <v/>
      </c>
      <c r="L223" s="321"/>
      <c r="M223" s="362"/>
      <c r="N223" s="50"/>
      <c r="O223" s="50"/>
      <c r="P223" s="50"/>
      <c r="Q223" s="50"/>
    </row>
    <row r="224" spans="1:17" ht="23.1" customHeight="1">
      <c r="A224" s="216"/>
      <c r="B224" s="979"/>
      <c r="C224" s="980"/>
      <c r="D224" s="981"/>
      <c r="E224" s="982"/>
      <c r="F224" s="974"/>
      <c r="G224" s="974"/>
      <c r="H224" s="977"/>
      <c r="I224" s="455" t="str">
        <f t="shared" si="16"/>
        <v/>
      </c>
      <c r="J224" s="978" t="str">
        <f t="shared" si="17"/>
        <v/>
      </c>
      <c r="K224" s="134" t="str">
        <f t="shared" si="18"/>
        <v/>
      </c>
      <c r="L224" s="321"/>
      <c r="M224" s="362"/>
      <c r="N224" s="173"/>
      <c r="O224" s="50"/>
      <c r="P224" s="50"/>
      <c r="Q224" s="50"/>
    </row>
    <row r="225" spans="1:17" ht="23.1" customHeight="1">
      <c r="A225" s="216"/>
      <c r="B225" s="979"/>
      <c r="C225" s="980"/>
      <c r="D225" s="981"/>
      <c r="E225" s="982"/>
      <c r="F225" s="974"/>
      <c r="G225" s="974"/>
      <c r="H225" s="977"/>
      <c r="I225" s="455" t="str">
        <f t="shared" si="16"/>
        <v/>
      </c>
      <c r="J225" s="978" t="str">
        <f t="shared" si="17"/>
        <v/>
      </c>
      <c r="K225" s="134" t="str">
        <f t="shared" si="18"/>
        <v/>
      </c>
      <c r="L225" s="321"/>
      <c r="M225" s="362"/>
      <c r="N225" s="20"/>
      <c r="O225" s="20"/>
      <c r="P225" s="20"/>
      <c r="Q225" s="20"/>
    </row>
    <row r="226" spans="1:17" ht="23.1" customHeight="1">
      <c r="A226" s="216"/>
      <c r="B226" s="979"/>
      <c r="C226" s="980"/>
      <c r="D226" s="981"/>
      <c r="E226" s="982"/>
      <c r="F226" s="974"/>
      <c r="G226" s="974"/>
      <c r="H226" s="977"/>
      <c r="I226" s="455" t="str">
        <f t="shared" si="16"/>
        <v/>
      </c>
      <c r="J226" s="978" t="str">
        <f t="shared" si="17"/>
        <v/>
      </c>
      <c r="K226" s="134" t="str">
        <f t="shared" si="18"/>
        <v/>
      </c>
      <c r="L226" s="321"/>
      <c r="M226" s="362"/>
      <c r="N226" s="50"/>
      <c r="O226" s="50"/>
      <c r="P226" s="50"/>
      <c r="Q226" s="50"/>
    </row>
    <row r="227" spans="1:17" ht="23.1" customHeight="1">
      <c r="A227" s="216"/>
      <c r="B227" s="979"/>
      <c r="C227" s="980"/>
      <c r="D227" s="981"/>
      <c r="E227" s="982"/>
      <c r="F227" s="974"/>
      <c r="G227" s="974"/>
      <c r="H227" s="977"/>
      <c r="I227" s="455" t="str">
        <f t="shared" si="16"/>
        <v/>
      </c>
      <c r="J227" s="978" t="str">
        <f t="shared" si="17"/>
        <v/>
      </c>
      <c r="K227" s="134" t="str">
        <f t="shared" si="18"/>
        <v/>
      </c>
      <c r="L227" s="321"/>
      <c r="M227" s="362"/>
      <c r="N227" s="50"/>
      <c r="O227" s="50"/>
      <c r="P227" s="50"/>
      <c r="Q227" s="50"/>
    </row>
    <row r="228" spans="1:17" ht="23.1" customHeight="1">
      <c r="A228" s="216"/>
      <c r="B228" s="979"/>
      <c r="C228" s="980"/>
      <c r="D228" s="981"/>
      <c r="E228" s="982"/>
      <c r="F228" s="974"/>
      <c r="G228" s="974"/>
      <c r="H228" s="977"/>
      <c r="I228" s="455" t="str">
        <f t="shared" si="16"/>
        <v/>
      </c>
      <c r="J228" s="978" t="str">
        <f t="shared" si="17"/>
        <v/>
      </c>
      <c r="K228" s="134" t="str">
        <f t="shared" si="18"/>
        <v/>
      </c>
      <c r="L228" s="321"/>
      <c r="M228" s="362"/>
      <c r="N228" s="50"/>
      <c r="O228" s="50"/>
      <c r="P228" s="50"/>
      <c r="Q228" s="50"/>
    </row>
    <row r="229" spans="1:17" ht="23.1" customHeight="1">
      <c r="A229" s="216"/>
      <c r="B229" s="979"/>
      <c r="C229" s="980"/>
      <c r="D229" s="981"/>
      <c r="E229" s="982"/>
      <c r="F229" s="974"/>
      <c r="G229" s="974"/>
      <c r="H229" s="977"/>
      <c r="I229" s="455" t="str">
        <f t="shared" si="16"/>
        <v/>
      </c>
      <c r="J229" s="978" t="str">
        <f t="shared" si="17"/>
        <v/>
      </c>
      <c r="K229" s="134" t="str">
        <f t="shared" si="18"/>
        <v/>
      </c>
      <c r="L229" s="321"/>
      <c r="M229" s="362"/>
      <c r="N229" s="173"/>
      <c r="O229" s="50"/>
      <c r="P229" s="50"/>
      <c r="Q229" s="50"/>
    </row>
    <row r="230" spans="1:17" ht="23.1" customHeight="1">
      <c r="A230" s="216"/>
      <c r="B230" s="979"/>
      <c r="C230" s="980"/>
      <c r="D230" s="981"/>
      <c r="E230" s="982"/>
      <c r="F230" s="974"/>
      <c r="G230" s="974"/>
      <c r="H230" s="977"/>
      <c r="I230" s="455" t="str">
        <f t="shared" si="16"/>
        <v/>
      </c>
      <c r="J230" s="978" t="str">
        <f t="shared" si="17"/>
        <v/>
      </c>
      <c r="K230" s="134" t="str">
        <f t="shared" si="18"/>
        <v/>
      </c>
      <c r="L230" s="321"/>
      <c r="M230" s="362"/>
      <c r="N230" s="20"/>
      <c r="O230" s="20"/>
      <c r="P230" s="20"/>
      <c r="Q230" s="20"/>
    </row>
    <row r="231" spans="1:17" ht="23.1" customHeight="1">
      <c r="A231" s="216"/>
      <c r="B231" s="979"/>
      <c r="C231" s="980"/>
      <c r="D231" s="981"/>
      <c r="E231" s="982"/>
      <c r="F231" s="974"/>
      <c r="G231" s="974"/>
      <c r="H231" s="977"/>
      <c r="I231" s="455" t="str">
        <f t="shared" si="16"/>
        <v/>
      </c>
      <c r="J231" s="978" t="str">
        <f t="shared" si="17"/>
        <v/>
      </c>
      <c r="K231" s="134" t="str">
        <f t="shared" si="18"/>
        <v/>
      </c>
      <c r="L231" s="321"/>
      <c r="M231" s="362"/>
      <c r="N231" s="50"/>
      <c r="O231" s="50"/>
      <c r="P231" s="50"/>
      <c r="Q231" s="50"/>
    </row>
    <row r="232" spans="1:17" ht="23.1" customHeight="1">
      <c r="A232" s="216"/>
      <c r="B232" s="979"/>
      <c r="C232" s="980"/>
      <c r="D232" s="981"/>
      <c r="E232" s="982"/>
      <c r="F232" s="974"/>
      <c r="G232" s="974"/>
      <c r="H232" s="977"/>
      <c r="I232" s="455" t="str">
        <f t="shared" si="16"/>
        <v/>
      </c>
      <c r="J232" s="978" t="str">
        <f t="shared" si="17"/>
        <v/>
      </c>
      <c r="K232" s="134" t="str">
        <f>IF(E232=0,"",IF(E232="TT-I",F232*I232*G232,F232*I232*G232*(H232/40)))</f>
        <v/>
      </c>
      <c r="L232" s="321"/>
      <c r="M232" s="362"/>
      <c r="N232" s="50"/>
      <c r="O232" s="50"/>
      <c r="P232" s="50"/>
      <c r="Q232" s="50"/>
    </row>
    <row r="233" spans="1:17" ht="23.1" customHeight="1">
      <c r="A233" s="216"/>
      <c r="B233" s="979"/>
      <c r="C233" s="980"/>
      <c r="D233" s="981"/>
      <c r="E233" s="982"/>
      <c r="F233" s="974"/>
      <c r="G233" s="974"/>
      <c r="H233" s="977"/>
      <c r="I233" s="455" t="str">
        <f t="shared" si="16"/>
        <v/>
      </c>
      <c r="J233" s="978" t="str">
        <f t="shared" si="17"/>
        <v/>
      </c>
      <c r="K233" s="134" t="str">
        <f>IF(E233=0,"",IF(E233="TT-I",F233*I233*G233,F233*I233*G233*(H233/40)))</f>
        <v/>
      </c>
      <c r="L233" s="837"/>
      <c r="M233" s="362"/>
      <c r="N233" s="50"/>
      <c r="O233" s="50"/>
      <c r="P233" s="50"/>
      <c r="Q233" s="50"/>
    </row>
    <row r="234" spans="1:17" ht="23.1" customHeight="1">
      <c r="A234" s="216"/>
      <c r="B234" s="979"/>
      <c r="C234" s="980"/>
      <c r="D234" s="981"/>
      <c r="E234" s="982"/>
      <c r="F234" s="974"/>
      <c r="G234" s="974"/>
      <c r="H234" s="977"/>
      <c r="I234" s="455" t="str">
        <f t="shared" si="16"/>
        <v/>
      </c>
      <c r="J234" s="978" t="str">
        <f t="shared" si="17"/>
        <v/>
      </c>
      <c r="K234" s="134" t="str">
        <f>IF(E234=0,"",IF(E234="TT-I",F234*I234*G234,F234*I234*G234*(H234/40)))</f>
        <v/>
      </c>
      <c r="L234" s="837"/>
      <c r="M234" s="362"/>
      <c r="N234" s="173"/>
      <c r="O234" s="50"/>
      <c r="P234" s="50"/>
      <c r="Q234" s="50"/>
    </row>
    <row r="235" spans="1:17" ht="12.75" customHeight="1">
      <c r="A235" s="363"/>
      <c r="B235" s="594" t="str">
        <f>B186</f>
        <v>FAPESP,  SETEMBRO DE 2015</v>
      </c>
      <c r="C235" s="857"/>
      <c r="D235" s="857"/>
      <c r="E235" s="857"/>
      <c r="F235" s="845"/>
      <c r="G235" s="831"/>
      <c r="H235" s="831"/>
      <c r="I235" s="826"/>
      <c r="J235" s="831"/>
      <c r="K235" s="853"/>
      <c r="L235" s="951">
        <v>1</v>
      </c>
      <c r="M235" s="591"/>
      <c r="N235" s="20"/>
      <c r="O235" s="20"/>
      <c r="P235" s="20"/>
      <c r="Q235" s="20"/>
    </row>
    <row r="236" spans="1:17" s="50" customFormat="1" ht="19.5" customHeight="1">
      <c r="A236" s="366"/>
      <c r="B236" s="1882" t="s">
        <v>277</v>
      </c>
      <c r="C236" s="1882"/>
      <c r="D236" s="1882"/>
      <c r="E236" s="1882"/>
      <c r="F236" s="1882"/>
      <c r="G236" s="1882"/>
      <c r="H236" s="1882"/>
      <c r="I236" s="1882"/>
      <c r="J236" s="809"/>
      <c r="K236" s="809"/>
      <c r="L236" s="809"/>
      <c r="M236" s="209"/>
    </row>
    <row r="237" spans="1:17" s="20" customFormat="1" ht="36.75" customHeight="1">
      <c r="A237" s="370"/>
      <c r="B237" s="590" t="s">
        <v>1</v>
      </c>
      <c r="C237" s="598"/>
      <c r="D237" s="598"/>
      <c r="E237" s="854" t="s">
        <v>73</v>
      </c>
      <c r="F237" s="854" t="s">
        <v>74</v>
      </c>
      <c r="G237" s="811" t="s">
        <v>75</v>
      </c>
      <c r="H237" s="810" t="s">
        <v>88</v>
      </c>
      <c r="I237" s="815" t="s">
        <v>129</v>
      </c>
      <c r="J237" s="816" t="s">
        <v>128</v>
      </c>
      <c r="K237" s="816" t="s">
        <v>76</v>
      </c>
      <c r="L237" s="813" t="s">
        <v>2</v>
      </c>
      <c r="M237" s="361"/>
      <c r="N237" s="50"/>
      <c r="O237" s="50"/>
      <c r="P237" s="50"/>
      <c r="Q237" s="50"/>
    </row>
    <row r="238" spans="1:17" ht="23.1" customHeight="1">
      <c r="A238" s="216"/>
      <c r="B238" s="974"/>
      <c r="C238" s="975"/>
      <c r="D238" s="975"/>
      <c r="E238" s="976"/>
      <c r="F238" s="974"/>
      <c r="G238" s="974"/>
      <c r="H238" s="977"/>
      <c r="I238" s="455" t="str">
        <f t="shared" ref="I238:I278" si="19">IF(E238=0,"",INDEX($O$15:$O$20,MATCH(E238,$N$15:$N$20,0)))</f>
        <v/>
      </c>
      <c r="J238" s="978" t="str">
        <f>IF(ISERROR(K238/G238/F238),"",(K238/G238/F238))</f>
        <v/>
      </c>
      <c r="K238" s="882" t="str">
        <f>IF(E238=0,"",IF(E238="TT-I",F238*I238*G238,F238*I238*G238*(H238/40)))</f>
        <v/>
      </c>
      <c r="L238" s="950"/>
      <c r="M238" s="362"/>
      <c r="N238" s="50"/>
      <c r="O238" s="50"/>
      <c r="P238" s="50"/>
      <c r="Q238" s="50"/>
    </row>
    <row r="239" spans="1:17" ht="23.1" customHeight="1">
      <c r="A239" s="216"/>
      <c r="B239" s="979"/>
      <c r="C239" s="980"/>
      <c r="D239" s="981"/>
      <c r="E239" s="982"/>
      <c r="F239" s="979"/>
      <c r="G239" s="974"/>
      <c r="H239" s="977"/>
      <c r="I239" s="455" t="str">
        <f t="shared" si="19"/>
        <v/>
      </c>
      <c r="J239" s="978" t="str">
        <f t="shared" ref="J239:J278" si="20">IF(ISERROR(K239/G239/F239),"",(K239/G239/F239))</f>
        <v/>
      </c>
      <c r="K239" s="882" t="str">
        <f>IF(E239=0,"",IF(E239="TT-I",F239*I239*G239,F239*I239*G239*(H239/40)))</f>
        <v/>
      </c>
      <c r="L239" s="837"/>
      <c r="M239" s="362"/>
      <c r="N239" s="605"/>
      <c r="O239" s="606"/>
      <c r="P239" s="307"/>
      <c r="Q239" s="313"/>
    </row>
    <row r="240" spans="1:17" ht="23.1" customHeight="1">
      <c r="A240" s="216"/>
      <c r="B240" s="979"/>
      <c r="C240" s="980"/>
      <c r="D240" s="981"/>
      <c r="E240" s="982"/>
      <c r="F240" s="974"/>
      <c r="G240" s="974"/>
      <c r="H240" s="977"/>
      <c r="I240" s="455" t="str">
        <f t="shared" si="19"/>
        <v/>
      </c>
      <c r="J240" s="978" t="str">
        <f t="shared" si="20"/>
        <v/>
      </c>
      <c r="K240" s="882" t="str">
        <f>IF(E240=0,"",IF(E240="TT-I",F240*I240*G240,F240*I240*G240*(H240/40)))</f>
        <v/>
      </c>
      <c r="L240" s="837"/>
      <c r="M240" s="362"/>
      <c r="N240" s="605"/>
      <c r="O240" s="606"/>
      <c r="P240" s="128"/>
      <c r="Q240" s="313"/>
    </row>
    <row r="241" spans="1:17" ht="23.1" customHeight="1">
      <c r="A241" s="216"/>
      <c r="B241" s="979"/>
      <c r="C241" s="980"/>
      <c r="D241" s="981"/>
      <c r="E241" s="982"/>
      <c r="F241" s="974"/>
      <c r="G241" s="974"/>
      <c r="H241" s="977"/>
      <c r="I241" s="455" t="str">
        <f t="shared" si="19"/>
        <v/>
      </c>
      <c r="J241" s="978" t="str">
        <f t="shared" si="20"/>
        <v/>
      </c>
      <c r="K241" s="882" t="str">
        <f>IF(E241=0,"",IF(E241="TT-I",F241*I241*G241,F241*I241*G241*(H241/40)))</f>
        <v/>
      </c>
      <c r="L241" s="837"/>
      <c r="M241" s="362"/>
      <c r="N241" s="605"/>
      <c r="O241" s="606"/>
      <c r="P241" s="128"/>
      <c r="Q241" s="313"/>
    </row>
    <row r="242" spans="1:17" ht="23.1" customHeight="1">
      <c r="A242" s="216"/>
      <c r="B242" s="979"/>
      <c r="C242" s="980"/>
      <c r="D242" s="981"/>
      <c r="E242" s="982"/>
      <c r="F242" s="974"/>
      <c r="G242" s="974"/>
      <c r="H242" s="977"/>
      <c r="I242" s="455" t="str">
        <f t="shared" si="19"/>
        <v/>
      </c>
      <c r="J242" s="983" t="str">
        <f t="shared" si="20"/>
        <v/>
      </c>
      <c r="K242" s="134" t="str">
        <f t="shared" ref="K242:K275" si="21">IF(E242=0,"",IF(E242="TT-I",F242*I242*G242,F242*I242*G242*(H242/40)))</f>
        <v/>
      </c>
      <c r="L242" s="837"/>
      <c r="M242" s="362"/>
      <c r="N242" s="605"/>
      <c r="O242" s="606"/>
      <c r="P242" s="128"/>
      <c r="Q242" s="313"/>
    </row>
    <row r="243" spans="1:17" ht="23.1" customHeight="1">
      <c r="A243" s="216"/>
      <c r="B243" s="979"/>
      <c r="C243" s="980"/>
      <c r="D243" s="981"/>
      <c r="E243" s="982"/>
      <c r="F243" s="974"/>
      <c r="G243" s="974"/>
      <c r="H243" s="977"/>
      <c r="I243" s="455" t="str">
        <f t="shared" si="19"/>
        <v/>
      </c>
      <c r="J243" s="978" t="str">
        <f t="shared" si="20"/>
        <v/>
      </c>
      <c r="K243" s="134" t="str">
        <f t="shared" si="21"/>
        <v/>
      </c>
      <c r="L243" s="837"/>
      <c r="M243" s="362"/>
      <c r="N243" s="605"/>
      <c r="O243" s="606"/>
      <c r="P243" s="128"/>
      <c r="Q243" s="313"/>
    </row>
    <row r="244" spans="1:17" ht="23.1" customHeight="1">
      <c r="A244" s="216"/>
      <c r="B244" s="979"/>
      <c r="C244" s="980"/>
      <c r="D244" s="981"/>
      <c r="E244" s="982"/>
      <c r="F244" s="974"/>
      <c r="G244" s="974"/>
      <c r="H244" s="977"/>
      <c r="I244" s="455" t="str">
        <f t="shared" si="19"/>
        <v/>
      </c>
      <c r="J244" s="978" t="str">
        <f t="shared" si="20"/>
        <v/>
      </c>
      <c r="K244" s="134" t="str">
        <f t="shared" si="21"/>
        <v/>
      </c>
      <c r="L244" s="837"/>
      <c r="M244" s="362"/>
      <c r="N244" s="122"/>
      <c r="O244" s="222"/>
      <c r="P244" s="129"/>
      <c r="Q244" s="313"/>
    </row>
    <row r="245" spans="1:17" ht="23.1" customHeight="1">
      <c r="A245" s="216"/>
      <c r="B245" s="979"/>
      <c r="C245" s="980"/>
      <c r="D245" s="981"/>
      <c r="E245" s="982"/>
      <c r="F245" s="974"/>
      <c r="G245" s="974"/>
      <c r="H245" s="977"/>
      <c r="I245" s="455" t="str">
        <f t="shared" si="19"/>
        <v/>
      </c>
      <c r="J245" s="978" t="str">
        <f t="shared" si="20"/>
        <v/>
      </c>
      <c r="K245" s="134" t="str">
        <f t="shared" si="21"/>
        <v/>
      </c>
      <c r="L245" s="837"/>
      <c r="M245" s="362"/>
      <c r="N245" s="122"/>
      <c r="O245" s="222"/>
      <c r="P245" s="129"/>
      <c r="Q245" s="313"/>
    </row>
    <row r="246" spans="1:17" ht="23.1" customHeight="1">
      <c r="A246" s="216"/>
      <c r="B246" s="979"/>
      <c r="C246" s="980"/>
      <c r="D246" s="981"/>
      <c r="E246" s="982"/>
      <c r="F246" s="974"/>
      <c r="G246" s="974"/>
      <c r="H246" s="977"/>
      <c r="I246" s="455" t="str">
        <f t="shared" si="19"/>
        <v/>
      </c>
      <c r="J246" s="978" t="str">
        <f t="shared" si="20"/>
        <v/>
      </c>
      <c r="K246" s="134" t="str">
        <f t="shared" si="21"/>
        <v/>
      </c>
      <c r="L246" s="837"/>
      <c r="M246" s="362"/>
      <c r="N246" s="122"/>
      <c r="O246" s="122"/>
      <c r="P246" s="122"/>
      <c r="Q246" s="313"/>
    </row>
    <row r="247" spans="1:17" ht="23.1" customHeight="1">
      <c r="A247" s="216"/>
      <c r="B247" s="979"/>
      <c r="C247" s="980"/>
      <c r="D247" s="981"/>
      <c r="E247" s="982"/>
      <c r="F247" s="974"/>
      <c r="G247" s="974"/>
      <c r="H247" s="977"/>
      <c r="I247" s="455" t="str">
        <f t="shared" si="19"/>
        <v/>
      </c>
      <c r="J247" s="978" t="str">
        <f t="shared" si="20"/>
        <v/>
      </c>
      <c r="K247" s="134" t="str">
        <f t="shared" si="21"/>
        <v/>
      </c>
      <c r="L247" s="837"/>
      <c r="M247" s="362"/>
      <c r="N247" s="122"/>
      <c r="O247" s="122"/>
      <c r="P247" s="129"/>
      <c r="Q247" s="313"/>
    </row>
    <row r="248" spans="1:17" ht="23.1" customHeight="1">
      <c r="A248" s="216"/>
      <c r="B248" s="979"/>
      <c r="C248" s="980"/>
      <c r="D248" s="981"/>
      <c r="E248" s="982"/>
      <c r="F248" s="974"/>
      <c r="G248" s="974"/>
      <c r="H248" s="977"/>
      <c r="I248" s="455" t="str">
        <f t="shared" si="19"/>
        <v/>
      </c>
      <c r="J248" s="978" t="str">
        <f t="shared" si="20"/>
        <v/>
      </c>
      <c r="K248" s="134" t="str">
        <f t="shared" si="21"/>
        <v/>
      </c>
      <c r="L248" s="837"/>
      <c r="M248" s="362"/>
      <c r="N248" s="122"/>
      <c r="O248" s="122"/>
      <c r="P248" s="122"/>
      <c r="Q248" s="313"/>
    </row>
    <row r="249" spans="1:17" ht="23.1" customHeight="1">
      <c r="A249" s="216"/>
      <c r="B249" s="979"/>
      <c r="C249" s="980"/>
      <c r="D249" s="981"/>
      <c r="E249" s="982"/>
      <c r="F249" s="974"/>
      <c r="G249" s="974"/>
      <c r="H249" s="977"/>
      <c r="I249" s="455" t="str">
        <f t="shared" si="19"/>
        <v/>
      </c>
      <c r="J249" s="978" t="str">
        <f t="shared" si="20"/>
        <v/>
      </c>
      <c r="K249" s="134" t="str">
        <f t="shared" si="21"/>
        <v/>
      </c>
      <c r="L249" s="837"/>
      <c r="M249" s="362"/>
      <c r="N249" s="122"/>
      <c r="O249" s="122"/>
      <c r="P249" s="122"/>
      <c r="Q249" s="313"/>
    </row>
    <row r="250" spans="1:17" ht="23.1" customHeight="1">
      <c r="A250" s="216"/>
      <c r="B250" s="979"/>
      <c r="C250" s="980"/>
      <c r="D250" s="981"/>
      <c r="E250" s="982"/>
      <c r="F250" s="974"/>
      <c r="G250" s="974"/>
      <c r="H250" s="977"/>
      <c r="I250" s="455" t="str">
        <f t="shared" si="19"/>
        <v/>
      </c>
      <c r="J250" s="978" t="str">
        <f t="shared" si="20"/>
        <v/>
      </c>
      <c r="K250" s="134" t="str">
        <f t="shared" si="21"/>
        <v/>
      </c>
      <c r="L250" s="837"/>
      <c r="M250" s="362"/>
      <c r="N250" s="122"/>
      <c r="O250" s="223"/>
      <c r="P250" s="129"/>
      <c r="Q250" s="313"/>
    </row>
    <row r="251" spans="1:17" ht="23.1" customHeight="1">
      <c r="A251" s="216"/>
      <c r="B251" s="979"/>
      <c r="C251" s="980"/>
      <c r="D251" s="981"/>
      <c r="E251" s="982"/>
      <c r="F251" s="974"/>
      <c r="G251" s="974"/>
      <c r="H251" s="977"/>
      <c r="I251" s="455" t="str">
        <f t="shared" si="19"/>
        <v/>
      </c>
      <c r="J251" s="978" t="str">
        <f t="shared" si="20"/>
        <v/>
      </c>
      <c r="K251" s="134" t="str">
        <f t="shared" si="21"/>
        <v/>
      </c>
      <c r="L251" s="837"/>
      <c r="M251" s="362"/>
      <c r="N251" s="122"/>
      <c r="O251" s="122"/>
      <c r="P251" s="128"/>
      <c r="Q251" s="313"/>
    </row>
    <row r="252" spans="1:17" ht="23.1" customHeight="1">
      <c r="A252" s="216"/>
      <c r="B252" s="979"/>
      <c r="C252" s="980"/>
      <c r="D252" s="981"/>
      <c r="E252" s="982"/>
      <c r="F252" s="974"/>
      <c r="G252" s="974"/>
      <c r="H252" s="977"/>
      <c r="I252" s="455" t="str">
        <f t="shared" si="19"/>
        <v/>
      </c>
      <c r="J252" s="978" t="str">
        <f t="shared" si="20"/>
        <v/>
      </c>
      <c r="K252" s="134" t="str">
        <f t="shared" si="21"/>
        <v/>
      </c>
      <c r="L252" s="837"/>
      <c r="M252" s="362"/>
      <c r="N252" s="122"/>
      <c r="O252" s="223"/>
      <c r="P252" s="128"/>
      <c r="Q252" s="313"/>
    </row>
    <row r="253" spans="1:17" ht="23.1" customHeight="1">
      <c r="A253" s="216"/>
      <c r="B253" s="979"/>
      <c r="C253" s="980"/>
      <c r="D253" s="981"/>
      <c r="E253" s="982"/>
      <c r="F253" s="974"/>
      <c r="G253" s="974"/>
      <c r="H253" s="977"/>
      <c r="I253" s="455" t="str">
        <f t="shared" si="19"/>
        <v/>
      </c>
      <c r="J253" s="978" t="str">
        <f t="shared" si="20"/>
        <v/>
      </c>
      <c r="K253" s="134" t="str">
        <f t="shared" si="21"/>
        <v/>
      </c>
      <c r="L253" s="837"/>
      <c r="M253" s="362"/>
      <c r="N253" s="122"/>
      <c r="O253" s="122"/>
      <c r="P253" s="128"/>
      <c r="Q253" s="313"/>
    </row>
    <row r="254" spans="1:17" ht="23.1" customHeight="1">
      <c r="A254" s="216"/>
      <c r="B254" s="979"/>
      <c r="C254" s="980"/>
      <c r="D254" s="981"/>
      <c r="E254" s="982"/>
      <c r="F254" s="974"/>
      <c r="G254" s="974"/>
      <c r="H254" s="977"/>
      <c r="I254" s="455" t="str">
        <f t="shared" si="19"/>
        <v/>
      </c>
      <c r="J254" s="978" t="str">
        <f t="shared" si="20"/>
        <v/>
      </c>
      <c r="K254" s="134" t="str">
        <f t="shared" si="21"/>
        <v/>
      </c>
      <c r="L254" s="837"/>
      <c r="M254" s="362"/>
      <c r="N254" s="122"/>
      <c r="O254" s="122"/>
      <c r="P254" s="129"/>
      <c r="Q254" s="313"/>
    </row>
    <row r="255" spans="1:17" ht="23.1" customHeight="1">
      <c r="A255" s="216"/>
      <c r="B255" s="979"/>
      <c r="C255" s="980"/>
      <c r="D255" s="981"/>
      <c r="E255" s="982"/>
      <c r="F255" s="974"/>
      <c r="G255" s="974"/>
      <c r="H255" s="977"/>
      <c r="I255" s="455" t="str">
        <f t="shared" si="19"/>
        <v/>
      </c>
      <c r="J255" s="978" t="str">
        <f t="shared" si="20"/>
        <v/>
      </c>
      <c r="K255" s="134" t="str">
        <f t="shared" si="21"/>
        <v/>
      </c>
      <c r="L255" s="837"/>
      <c r="M255" s="362"/>
      <c r="N255" s="122"/>
      <c r="O255" s="222"/>
      <c r="P255" s="129"/>
      <c r="Q255" s="313"/>
    </row>
    <row r="256" spans="1:17" ht="23.1" customHeight="1">
      <c r="A256" s="216"/>
      <c r="B256" s="979"/>
      <c r="C256" s="980"/>
      <c r="D256" s="981"/>
      <c r="E256" s="982"/>
      <c r="F256" s="974"/>
      <c r="G256" s="974"/>
      <c r="H256" s="977"/>
      <c r="I256" s="455" t="str">
        <f t="shared" si="19"/>
        <v/>
      </c>
      <c r="J256" s="978" t="str">
        <f t="shared" si="20"/>
        <v/>
      </c>
      <c r="K256" s="134" t="str">
        <f t="shared" si="21"/>
        <v/>
      </c>
      <c r="L256" s="837"/>
      <c r="M256" s="362"/>
      <c r="N256" s="122"/>
      <c r="O256" s="122"/>
      <c r="P256" s="122"/>
      <c r="Q256" s="313"/>
    </row>
    <row r="257" spans="1:17" ht="23.1" customHeight="1">
      <c r="A257" s="216"/>
      <c r="B257" s="979"/>
      <c r="C257" s="980"/>
      <c r="D257" s="981"/>
      <c r="E257" s="982"/>
      <c r="F257" s="974"/>
      <c r="G257" s="974"/>
      <c r="H257" s="977"/>
      <c r="I257" s="455" t="str">
        <f t="shared" si="19"/>
        <v/>
      </c>
      <c r="J257" s="978" t="str">
        <f t="shared" si="20"/>
        <v/>
      </c>
      <c r="K257" s="134" t="str">
        <f t="shared" si="21"/>
        <v/>
      </c>
      <c r="L257" s="837"/>
      <c r="M257" s="362"/>
      <c r="N257" s="122"/>
      <c r="O257" s="223"/>
      <c r="P257" s="129"/>
      <c r="Q257" s="313"/>
    </row>
    <row r="258" spans="1:17" ht="23.1" customHeight="1">
      <c r="A258" s="216"/>
      <c r="B258" s="979"/>
      <c r="C258" s="980"/>
      <c r="D258" s="981"/>
      <c r="E258" s="982"/>
      <c r="F258" s="974"/>
      <c r="G258" s="974"/>
      <c r="H258" s="977"/>
      <c r="I258" s="455" t="str">
        <f t="shared" si="19"/>
        <v/>
      </c>
      <c r="J258" s="978" t="str">
        <f t="shared" si="20"/>
        <v/>
      </c>
      <c r="K258" s="134" t="str">
        <f t="shared" si="21"/>
        <v/>
      </c>
      <c r="L258" s="837"/>
      <c r="M258" s="362"/>
      <c r="N258" s="122"/>
      <c r="O258" s="122"/>
      <c r="P258" s="122"/>
      <c r="Q258" s="313"/>
    </row>
    <row r="259" spans="1:17" ht="23.1" customHeight="1">
      <c r="A259" s="216"/>
      <c r="B259" s="979"/>
      <c r="C259" s="980"/>
      <c r="D259" s="981"/>
      <c r="E259" s="982"/>
      <c r="F259" s="974"/>
      <c r="G259" s="974"/>
      <c r="H259" s="977"/>
      <c r="I259" s="455" t="str">
        <f t="shared" si="19"/>
        <v/>
      </c>
      <c r="J259" s="978" t="str">
        <f t="shared" si="20"/>
        <v/>
      </c>
      <c r="K259" s="134" t="str">
        <f t="shared" si="21"/>
        <v/>
      </c>
      <c r="L259" s="837"/>
      <c r="M259" s="362"/>
      <c r="N259" s="122"/>
      <c r="O259" s="122"/>
      <c r="P259" s="122"/>
      <c r="Q259" s="313"/>
    </row>
    <row r="260" spans="1:17" ht="23.1" customHeight="1">
      <c r="A260" s="216"/>
      <c r="B260" s="979"/>
      <c r="C260" s="980"/>
      <c r="D260" s="981"/>
      <c r="E260" s="982"/>
      <c r="F260" s="974"/>
      <c r="G260" s="974"/>
      <c r="H260" s="977"/>
      <c r="I260" s="455" t="str">
        <f t="shared" si="19"/>
        <v/>
      </c>
      <c r="J260" s="978" t="str">
        <f t="shared" si="20"/>
        <v/>
      </c>
      <c r="K260" s="134" t="str">
        <f t="shared" si="21"/>
        <v/>
      </c>
      <c r="L260" s="837"/>
      <c r="M260" s="362"/>
      <c r="N260" s="122"/>
      <c r="O260" s="122"/>
      <c r="P260" s="122"/>
      <c r="Q260" s="313"/>
    </row>
    <row r="261" spans="1:17" ht="23.1" customHeight="1">
      <c r="A261" s="216"/>
      <c r="B261" s="979"/>
      <c r="C261" s="980"/>
      <c r="D261" s="981"/>
      <c r="E261" s="982"/>
      <c r="F261" s="974"/>
      <c r="G261" s="974"/>
      <c r="H261" s="977"/>
      <c r="I261" s="455" t="str">
        <f t="shared" si="19"/>
        <v/>
      </c>
      <c r="J261" s="978" t="str">
        <f t="shared" si="20"/>
        <v/>
      </c>
      <c r="K261" s="134" t="str">
        <f t="shared" si="21"/>
        <v/>
      </c>
      <c r="L261" s="837"/>
      <c r="M261" s="362"/>
      <c r="N261" s="122"/>
      <c r="O261" s="122"/>
      <c r="P261" s="122"/>
      <c r="Q261" s="313"/>
    </row>
    <row r="262" spans="1:17" ht="23.1" customHeight="1">
      <c r="A262" s="216"/>
      <c r="B262" s="979"/>
      <c r="C262" s="980"/>
      <c r="D262" s="981"/>
      <c r="E262" s="982"/>
      <c r="F262" s="974"/>
      <c r="G262" s="974"/>
      <c r="H262" s="977"/>
      <c r="I262" s="455" t="str">
        <f t="shared" si="19"/>
        <v/>
      </c>
      <c r="J262" s="978" t="str">
        <f t="shared" si="20"/>
        <v/>
      </c>
      <c r="K262" s="134" t="str">
        <f t="shared" si="21"/>
        <v/>
      </c>
      <c r="L262" s="837"/>
      <c r="M262" s="362"/>
      <c r="N262" s="122"/>
      <c r="O262" s="223"/>
      <c r="P262" s="129"/>
      <c r="Q262" s="313"/>
    </row>
    <row r="263" spans="1:17" ht="23.1" customHeight="1">
      <c r="A263" s="216"/>
      <c r="B263" s="979"/>
      <c r="C263" s="980"/>
      <c r="D263" s="981"/>
      <c r="E263" s="982"/>
      <c r="F263" s="974"/>
      <c r="G263" s="974"/>
      <c r="H263" s="977"/>
      <c r="I263" s="455" t="str">
        <f t="shared" si="19"/>
        <v/>
      </c>
      <c r="J263" s="978" t="str">
        <f t="shared" si="20"/>
        <v/>
      </c>
      <c r="K263" s="134" t="str">
        <f t="shared" si="21"/>
        <v/>
      </c>
      <c r="L263" s="837"/>
      <c r="M263" s="362"/>
      <c r="N263" s="122"/>
      <c r="O263" s="122"/>
      <c r="P263" s="122"/>
      <c r="Q263" s="604"/>
    </row>
    <row r="264" spans="1:17" ht="23.1" customHeight="1">
      <c r="A264" s="216"/>
      <c r="B264" s="979"/>
      <c r="C264" s="980"/>
      <c r="D264" s="981"/>
      <c r="E264" s="982"/>
      <c r="F264" s="974"/>
      <c r="G264" s="974"/>
      <c r="H264" s="977"/>
      <c r="I264" s="455" t="str">
        <f t="shared" si="19"/>
        <v/>
      </c>
      <c r="J264" s="978" t="str">
        <f t="shared" si="20"/>
        <v/>
      </c>
      <c r="K264" s="134" t="str">
        <f t="shared" si="21"/>
        <v/>
      </c>
      <c r="L264" s="837"/>
      <c r="M264" s="362"/>
      <c r="N264" s="122"/>
      <c r="O264" s="122"/>
      <c r="P264" s="122"/>
      <c r="Q264" s="604"/>
    </row>
    <row r="265" spans="1:17" ht="23.1" customHeight="1">
      <c r="A265" s="216"/>
      <c r="B265" s="979"/>
      <c r="C265" s="980"/>
      <c r="D265" s="981"/>
      <c r="E265" s="982"/>
      <c r="F265" s="974"/>
      <c r="G265" s="974"/>
      <c r="H265" s="977"/>
      <c r="I265" s="455" t="str">
        <f t="shared" ref="I265:I272" si="22">IF(E265=0,"",INDEX($O$15:$O$20,MATCH(E265,$N$15:$N$20,0)))</f>
        <v/>
      </c>
      <c r="J265" s="978" t="str">
        <f t="shared" ref="J265:J272" si="23">IF(ISERROR(K265/G265/F265),"",(K265/G265/F265))</f>
        <v/>
      </c>
      <c r="K265" s="134" t="str">
        <f t="shared" ref="K265:K272" si="24">IF(E265=0,"",IF(E265="TT-I",F265*I265*G265,F265*I265*G265*(H265/40)))</f>
        <v/>
      </c>
      <c r="L265" s="837"/>
      <c r="M265" s="362"/>
      <c r="N265" s="122"/>
      <c r="O265" s="222"/>
      <c r="P265" s="129"/>
      <c r="Q265" s="313"/>
    </row>
    <row r="266" spans="1:17" ht="23.1" customHeight="1">
      <c r="A266" s="216"/>
      <c r="B266" s="979"/>
      <c r="C266" s="980"/>
      <c r="D266" s="981"/>
      <c r="E266" s="982"/>
      <c r="F266" s="974"/>
      <c r="G266" s="974"/>
      <c r="H266" s="977"/>
      <c r="I266" s="455" t="str">
        <f t="shared" si="22"/>
        <v/>
      </c>
      <c r="J266" s="978" t="str">
        <f t="shared" si="23"/>
        <v/>
      </c>
      <c r="K266" s="134" t="str">
        <f t="shared" si="24"/>
        <v/>
      </c>
      <c r="L266" s="837"/>
      <c r="M266" s="362"/>
      <c r="N266" s="122"/>
      <c r="O266" s="122"/>
      <c r="P266" s="122"/>
      <c r="Q266" s="313"/>
    </row>
    <row r="267" spans="1:17" ht="23.1" customHeight="1">
      <c r="A267" s="216"/>
      <c r="B267" s="979"/>
      <c r="C267" s="980"/>
      <c r="D267" s="981"/>
      <c r="E267" s="982"/>
      <c r="F267" s="974"/>
      <c r="G267" s="974"/>
      <c r="H267" s="977"/>
      <c r="I267" s="455" t="str">
        <f t="shared" si="22"/>
        <v/>
      </c>
      <c r="J267" s="978" t="str">
        <f t="shared" si="23"/>
        <v/>
      </c>
      <c r="K267" s="134" t="str">
        <f t="shared" si="24"/>
        <v/>
      </c>
      <c r="L267" s="837"/>
      <c r="M267" s="362"/>
      <c r="N267" s="122"/>
      <c r="O267" s="122"/>
      <c r="P267" s="122"/>
      <c r="Q267" s="313"/>
    </row>
    <row r="268" spans="1:17" ht="23.1" customHeight="1">
      <c r="A268" s="216"/>
      <c r="B268" s="979"/>
      <c r="C268" s="980"/>
      <c r="D268" s="981"/>
      <c r="E268" s="982"/>
      <c r="F268" s="974"/>
      <c r="G268" s="974"/>
      <c r="H268" s="977"/>
      <c r="I268" s="455" t="str">
        <f t="shared" si="22"/>
        <v/>
      </c>
      <c r="J268" s="978" t="str">
        <f t="shared" si="23"/>
        <v/>
      </c>
      <c r="K268" s="134" t="str">
        <f t="shared" si="24"/>
        <v/>
      </c>
      <c r="L268" s="837"/>
      <c r="M268" s="362"/>
      <c r="N268" s="122"/>
      <c r="O268" s="122"/>
      <c r="P268" s="122"/>
      <c r="Q268" s="313"/>
    </row>
    <row r="269" spans="1:17" ht="23.1" customHeight="1">
      <c r="A269" s="216"/>
      <c r="B269" s="979"/>
      <c r="C269" s="980"/>
      <c r="D269" s="981"/>
      <c r="E269" s="982"/>
      <c r="F269" s="974"/>
      <c r="G269" s="974"/>
      <c r="H269" s="977"/>
      <c r="I269" s="455" t="str">
        <f t="shared" si="22"/>
        <v/>
      </c>
      <c r="J269" s="978" t="str">
        <f t="shared" si="23"/>
        <v/>
      </c>
      <c r="K269" s="134" t="str">
        <f t="shared" si="24"/>
        <v/>
      </c>
      <c r="L269" s="837"/>
      <c r="M269" s="362"/>
      <c r="N269" s="122"/>
      <c r="O269" s="122"/>
      <c r="P269" s="122"/>
      <c r="Q269" s="313"/>
    </row>
    <row r="270" spans="1:17" ht="23.1" customHeight="1">
      <c r="A270" s="216"/>
      <c r="B270" s="979"/>
      <c r="C270" s="980"/>
      <c r="D270" s="981"/>
      <c r="E270" s="982"/>
      <c r="F270" s="974"/>
      <c r="G270" s="974"/>
      <c r="H270" s="977"/>
      <c r="I270" s="455" t="str">
        <f t="shared" si="22"/>
        <v/>
      </c>
      <c r="J270" s="978" t="str">
        <f t="shared" si="23"/>
        <v/>
      </c>
      <c r="K270" s="134" t="str">
        <f t="shared" si="24"/>
        <v/>
      </c>
      <c r="L270" s="837"/>
      <c r="M270" s="362"/>
      <c r="N270" s="122"/>
      <c r="O270" s="223"/>
      <c r="P270" s="129"/>
      <c r="Q270" s="313"/>
    </row>
    <row r="271" spans="1:17" ht="23.1" customHeight="1">
      <c r="A271" s="216"/>
      <c r="B271" s="979"/>
      <c r="C271" s="980"/>
      <c r="D271" s="981"/>
      <c r="E271" s="982"/>
      <c r="F271" s="974"/>
      <c r="G271" s="974"/>
      <c r="H271" s="977"/>
      <c r="I271" s="455" t="str">
        <f t="shared" si="22"/>
        <v/>
      </c>
      <c r="J271" s="978" t="str">
        <f t="shared" si="23"/>
        <v/>
      </c>
      <c r="K271" s="134" t="str">
        <f t="shared" si="24"/>
        <v/>
      </c>
      <c r="L271" s="837"/>
      <c r="M271" s="362"/>
      <c r="N271" s="122"/>
      <c r="O271" s="122"/>
      <c r="P271" s="122"/>
      <c r="Q271" s="604"/>
    </row>
    <row r="272" spans="1:17" ht="23.1" customHeight="1">
      <c r="A272" s="216"/>
      <c r="B272" s="979"/>
      <c r="C272" s="980"/>
      <c r="D272" s="981"/>
      <c r="E272" s="982"/>
      <c r="F272" s="974"/>
      <c r="G272" s="974"/>
      <c r="H272" s="977"/>
      <c r="I272" s="455" t="str">
        <f t="shared" si="22"/>
        <v/>
      </c>
      <c r="J272" s="978" t="str">
        <f t="shared" si="23"/>
        <v/>
      </c>
      <c r="K272" s="134" t="str">
        <f t="shared" si="24"/>
        <v/>
      </c>
      <c r="L272" s="837"/>
      <c r="M272" s="362"/>
      <c r="N272" s="122"/>
      <c r="O272" s="122"/>
      <c r="P272" s="122"/>
      <c r="Q272" s="604"/>
    </row>
    <row r="273" spans="1:17" ht="23.1" customHeight="1">
      <c r="A273" s="216"/>
      <c r="B273" s="979"/>
      <c r="C273" s="980"/>
      <c r="D273" s="981"/>
      <c r="E273" s="982"/>
      <c r="F273" s="974"/>
      <c r="G273" s="974"/>
      <c r="H273" s="977"/>
      <c r="I273" s="455" t="str">
        <f t="shared" si="19"/>
        <v/>
      </c>
      <c r="J273" s="978" t="str">
        <f t="shared" si="20"/>
        <v/>
      </c>
      <c r="K273" s="134" t="str">
        <f t="shared" si="21"/>
        <v/>
      </c>
      <c r="L273" s="837"/>
      <c r="M273" s="362"/>
      <c r="N273" s="122"/>
      <c r="O273" s="122"/>
      <c r="P273" s="122"/>
      <c r="Q273" s="604"/>
    </row>
    <row r="274" spans="1:17" ht="23.1" customHeight="1">
      <c r="A274" s="216"/>
      <c r="B274" s="979"/>
      <c r="C274" s="980"/>
      <c r="D274" s="981"/>
      <c r="E274" s="982"/>
      <c r="F274" s="974"/>
      <c r="G274" s="974"/>
      <c r="H274" s="977"/>
      <c r="I274" s="455" t="str">
        <f t="shared" si="19"/>
        <v/>
      </c>
      <c r="J274" s="978" t="str">
        <f t="shared" si="20"/>
        <v/>
      </c>
      <c r="K274" s="134" t="str">
        <f t="shared" si="21"/>
        <v/>
      </c>
      <c r="L274" s="321"/>
      <c r="M274" s="362"/>
      <c r="N274" s="122"/>
      <c r="O274" s="122"/>
      <c r="P274" s="122"/>
      <c r="Q274" s="604"/>
    </row>
    <row r="275" spans="1:17" ht="23.1" customHeight="1">
      <c r="A275" s="216"/>
      <c r="B275" s="979"/>
      <c r="C275" s="980"/>
      <c r="D275" s="981"/>
      <c r="E275" s="982"/>
      <c r="F275" s="974"/>
      <c r="G275" s="974"/>
      <c r="H275" s="977"/>
      <c r="I275" s="455" t="str">
        <f t="shared" si="19"/>
        <v/>
      </c>
      <c r="J275" s="978" t="str">
        <f t="shared" si="20"/>
        <v/>
      </c>
      <c r="K275" s="134" t="str">
        <f t="shared" si="21"/>
        <v/>
      </c>
      <c r="L275" s="321"/>
      <c r="M275" s="362"/>
      <c r="N275" s="122"/>
      <c r="O275" s="122"/>
      <c r="P275" s="122"/>
      <c r="Q275" s="604"/>
    </row>
    <row r="276" spans="1:17" ht="23.1" customHeight="1">
      <c r="A276" s="216"/>
      <c r="B276" s="979"/>
      <c r="C276" s="980"/>
      <c r="D276" s="981"/>
      <c r="E276" s="982"/>
      <c r="F276" s="974"/>
      <c r="G276" s="974"/>
      <c r="H276" s="977"/>
      <c r="I276" s="455" t="str">
        <f t="shared" si="19"/>
        <v/>
      </c>
      <c r="J276" s="978" t="str">
        <f t="shared" si="20"/>
        <v/>
      </c>
      <c r="K276" s="134" t="str">
        <f>IF(E276=0,"",IF(E276="TT-I",F276*I276*G276,F276*I276*G276*(H276/40)))</f>
        <v/>
      </c>
      <c r="L276" s="321"/>
      <c r="M276" s="362"/>
      <c r="N276" s="122"/>
      <c r="O276" s="122"/>
      <c r="P276" s="122"/>
      <c r="Q276" s="604"/>
    </row>
    <row r="277" spans="1:17" ht="23.1" customHeight="1">
      <c r="A277" s="216"/>
      <c r="B277" s="979"/>
      <c r="C277" s="980"/>
      <c r="D277" s="981"/>
      <c r="E277" s="982"/>
      <c r="F277" s="974"/>
      <c r="G277" s="974"/>
      <c r="H277" s="977"/>
      <c r="I277" s="455" t="str">
        <f t="shared" si="19"/>
        <v/>
      </c>
      <c r="J277" s="978" t="str">
        <f t="shared" si="20"/>
        <v/>
      </c>
      <c r="K277" s="134" t="str">
        <f>IF(E277=0,"",IF(E277="TT-I",F277*I277*G277,F277*I277*G277*(H277/40)))</f>
        <v/>
      </c>
      <c r="L277" s="321"/>
      <c r="M277" s="362"/>
      <c r="N277" s="122"/>
      <c r="O277" s="122"/>
      <c r="P277" s="122"/>
      <c r="Q277" s="604"/>
    </row>
    <row r="278" spans="1:17" ht="23.1" customHeight="1">
      <c r="A278" s="216"/>
      <c r="B278" s="979"/>
      <c r="C278" s="980"/>
      <c r="D278" s="981"/>
      <c r="E278" s="982"/>
      <c r="F278" s="974"/>
      <c r="G278" s="974"/>
      <c r="H278" s="977"/>
      <c r="I278" s="455" t="str">
        <f t="shared" si="19"/>
        <v/>
      </c>
      <c r="J278" s="978" t="str">
        <f t="shared" si="20"/>
        <v/>
      </c>
      <c r="K278" s="134" t="str">
        <f>IF(E278=0,"",IF(E278="TT-I",F278*I278*G278,F278*I278*G278*(H278/40)))</f>
        <v/>
      </c>
      <c r="L278" s="321"/>
      <c r="M278" s="362"/>
      <c r="N278" s="122"/>
      <c r="O278" s="122"/>
      <c r="P278" s="122"/>
      <c r="Q278" s="604"/>
    </row>
    <row r="279" spans="1:17" ht="12.75" customHeight="1">
      <c r="A279" s="363"/>
      <c r="B279" s="594" t="str">
        <f>B235</f>
        <v>FAPESP,  SETEMBRO DE 2015</v>
      </c>
      <c r="C279" s="594"/>
      <c r="D279" s="857"/>
      <c r="E279" s="857"/>
      <c r="F279" s="845"/>
      <c r="G279" s="831"/>
      <c r="H279" s="831"/>
      <c r="I279" s="826"/>
      <c r="J279" s="831"/>
      <c r="K279" s="853"/>
      <c r="L279" s="611">
        <v>2</v>
      </c>
      <c r="M279" s="591"/>
      <c r="N279" s="122"/>
      <c r="O279" s="122"/>
      <c r="P279" s="122"/>
      <c r="Q279" s="604"/>
    </row>
    <row r="280" spans="1:17" s="50" customFormat="1" ht="12.75" customHeight="1">
      <c r="A280" s="366"/>
      <c r="B280" s="62"/>
      <c r="D280" s="831"/>
      <c r="E280" s="831"/>
      <c r="F280" s="831"/>
      <c r="G280" s="832"/>
      <c r="H280" s="832"/>
      <c r="I280" s="831"/>
      <c r="J280" s="831"/>
      <c r="K280" s="831"/>
      <c r="M280" s="209"/>
    </row>
    <row r="281" spans="1:17" s="50" customFormat="1" ht="12.75" customHeight="1">
      <c r="A281" s="366"/>
      <c r="B281" s="62"/>
      <c r="C281" s="831"/>
      <c r="D281" s="831"/>
      <c r="E281" s="831"/>
      <c r="F281" s="831"/>
      <c r="G281" s="832"/>
      <c r="H281" s="832"/>
      <c r="I281" s="831"/>
      <c r="J281" s="831"/>
      <c r="K281" s="831"/>
      <c r="L281" s="831"/>
      <c r="M281" s="209"/>
    </row>
    <row r="282" spans="1:17" s="50" customFormat="1" ht="12.75" customHeight="1">
      <c r="A282" s="366"/>
      <c r="B282" s="62"/>
      <c r="C282" s="831"/>
      <c r="D282" s="831"/>
      <c r="E282" s="831"/>
      <c r="F282" s="831"/>
      <c r="G282" s="832"/>
      <c r="H282" s="832"/>
      <c r="I282" s="831"/>
      <c r="J282" s="831"/>
      <c r="K282" s="831"/>
      <c r="L282" s="831"/>
      <c r="M282" s="209"/>
    </row>
    <row r="283" spans="1:17" s="50" customFormat="1" ht="12.75" customHeight="1">
      <c r="A283" s="366"/>
      <c r="B283" s="62"/>
      <c r="C283" s="831"/>
      <c r="D283" s="831"/>
      <c r="E283" s="831"/>
      <c r="F283" s="831"/>
      <c r="G283" s="832"/>
      <c r="H283" s="832"/>
      <c r="I283" s="831"/>
      <c r="J283" s="831"/>
      <c r="K283" s="831"/>
      <c r="L283" s="831"/>
      <c r="M283" s="209"/>
    </row>
    <row r="284" spans="1:17" s="50" customFormat="1" ht="19.5" customHeight="1">
      <c r="A284" s="366"/>
      <c r="B284" s="1882" t="s">
        <v>277</v>
      </c>
      <c r="C284" s="1882"/>
      <c r="D284" s="1882"/>
      <c r="E284" s="1882"/>
      <c r="F284" s="1882"/>
      <c r="G284" s="1882"/>
      <c r="H284" s="1882"/>
      <c r="I284" s="1882"/>
      <c r="J284" s="809"/>
      <c r="K284" s="809"/>
      <c r="L284" s="809"/>
      <c r="M284" s="209"/>
      <c r="O284" s="188"/>
    </row>
    <row r="285" spans="1:17" s="192" customFormat="1" ht="6" customHeight="1">
      <c r="A285" s="458"/>
      <c r="B285" s="440"/>
      <c r="C285" s="440"/>
      <c r="D285" s="440"/>
      <c r="E285" s="440"/>
      <c r="F285" s="440"/>
      <c r="G285" s="438"/>
      <c r="H285" s="441"/>
      <c r="I285" s="438"/>
      <c r="J285" s="438"/>
      <c r="K285" s="441"/>
      <c r="L285" s="441"/>
      <c r="M285" s="209"/>
      <c r="O285" s="193"/>
    </row>
    <row r="286" spans="1:17" s="14" customFormat="1" ht="20.25" customHeight="1">
      <c r="A286" s="456"/>
      <c r="B286" s="589" t="s">
        <v>97</v>
      </c>
      <c r="C286" s="891"/>
      <c r="D286" s="891"/>
      <c r="E286" s="851"/>
      <c r="F286" s="851"/>
      <c r="G286" s="1679"/>
      <c r="H286" s="1679"/>
      <c r="I286" s="1679"/>
      <c r="J286" s="1679"/>
      <c r="K286" s="1679"/>
      <c r="L286" s="1679"/>
      <c r="M286" s="209"/>
      <c r="N286" s="50"/>
      <c r="O286" s="50"/>
      <c r="P286" s="50"/>
      <c r="Q286" s="50"/>
    </row>
    <row r="287" spans="1:17" s="50" customFormat="1" ht="7.5" customHeight="1">
      <c r="A287" s="366"/>
      <c r="B287" s="316"/>
      <c r="C287" s="851"/>
      <c r="D287" s="851"/>
      <c r="E287" s="851"/>
      <c r="F287" s="851"/>
      <c r="G287" s="851"/>
      <c r="H287" s="851"/>
      <c r="I287" s="851"/>
      <c r="J287" s="851"/>
      <c r="K287" s="851"/>
      <c r="L287" s="851"/>
      <c r="M287" s="209"/>
    </row>
    <row r="288" spans="1:17" s="50" customFormat="1" ht="20.25" customHeight="1">
      <c r="A288" s="366"/>
      <c r="B288" s="593" t="s">
        <v>34</v>
      </c>
      <c r="C288" s="892"/>
      <c r="D288" s="892"/>
      <c r="E288" s="893"/>
      <c r="F288" s="1609"/>
      <c r="G288" s="1609"/>
      <c r="H288" s="894"/>
      <c r="I288" s="831"/>
      <c r="J288" s="851"/>
      <c r="K288" s="831"/>
      <c r="L288" s="851"/>
    </row>
    <row r="289" spans="1:17" s="50" customFormat="1" ht="7.5" customHeight="1">
      <c r="A289" s="366"/>
      <c r="B289" s="316"/>
      <c r="C289" s="851"/>
      <c r="D289" s="851"/>
      <c r="E289" s="851"/>
      <c r="F289" s="851"/>
      <c r="G289" s="851"/>
      <c r="H289" s="851"/>
      <c r="I289" s="851"/>
      <c r="J289" s="851"/>
      <c r="K289" s="851"/>
      <c r="L289" s="851"/>
      <c r="M289" s="209"/>
    </row>
    <row r="290" spans="1:17" s="50" customFormat="1" ht="19.5" customHeight="1">
      <c r="A290" s="366"/>
      <c r="B290" s="175" t="s">
        <v>93</v>
      </c>
      <c r="C290" s="895"/>
      <c r="D290" s="895"/>
      <c r="E290" s="1381" t="str">
        <f>IF(SUM(K293:K326,K330:K370)=0,"",(SUM(K293:K326,K330:K370)))</f>
        <v/>
      </c>
      <c r="F290" s="1381"/>
      <c r="G290" s="1381"/>
      <c r="H290" s="851"/>
      <c r="I290" s="831"/>
      <c r="J290" s="831"/>
      <c r="K290" s="896"/>
      <c r="L290" s="896"/>
      <c r="M290" s="209"/>
    </row>
    <row r="291" spans="1:17" s="50" customFormat="1" ht="14.25" customHeight="1">
      <c r="A291" s="366"/>
      <c r="B291" s="316"/>
      <c r="C291" s="851"/>
      <c r="D291" s="851"/>
      <c r="E291" s="851"/>
      <c r="F291" s="851"/>
      <c r="G291" s="897"/>
      <c r="H291" s="851"/>
      <c r="I291" s="831"/>
      <c r="J291" s="831"/>
      <c r="K291" s="851"/>
      <c r="L291" s="851"/>
      <c r="M291" s="209"/>
      <c r="N291" s="173"/>
    </row>
    <row r="292" spans="1:17" s="20" customFormat="1" ht="36.75" customHeight="1">
      <c r="A292" s="370"/>
      <c r="B292" s="590" t="s">
        <v>1</v>
      </c>
      <c r="C292" s="598"/>
      <c r="D292" s="598"/>
      <c r="E292" s="854" t="s">
        <v>73</v>
      </c>
      <c r="F292" s="854" t="s">
        <v>74</v>
      </c>
      <c r="G292" s="811" t="s">
        <v>75</v>
      </c>
      <c r="H292" s="810" t="s">
        <v>88</v>
      </c>
      <c r="I292" s="815" t="s">
        <v>129</v>
      </c>
      <c r="J292" s="816" t="s">
        <v>128</v>
      </c>
      <c r="K292" s="816" t="s">
        <v>76</v>
      </c>
      <c r="L292" s="813" t="s">
        <v>2</v>
      </c>
      <c r="M292" s="361"/>
    </row>
    <row r="293" spans="1:17" ht="23.1" customHeight="1">
      <c r="A293" s="216"/>
      <c r="B293" s="974"/>
      <c r="C293" s="975"/>
      <c r="D293" s="975"/>
      <c r="E293" s="976"/>
      <c r="F293" s="974"/>
      <c r="G293" s="974"/>
      <c r="H293" s="977"/>
      <c r="I293" s="455" t="str">
        <f t="shared" ref="I293:I326" si="25">IF(E293=0,"",INDEX($O$15:$O$20,MATCH(E293,$N$15:$N$20,0)))</f>
        <v/>
      </c>
      <c r="J293" s="978" t="str">
        <f>IF(ISERROR(K293/G293/F293),"",(K293/G293/F293))</f>
        <v/>
      </c>
      <c r="K293" s="882" t="str">
        <f>IF(E293=0,"",IF(E293="TT-I",F293*I293*G293,F293*I293*G293*(H293/40)))</f>
        <v/>
      </c>
      <c r="L293" s="950"/>
      <c r="M293" s="362"/>
      <c r="N293" s="50"/>
      <c r="O293" s="50"/>
      <c r="P293" s="50"/>
      <c r="Q293" s="50"/>
    </row>
    <row r="294" spans="1:17" ht="23.1" customHeight="1">
      <c r="A294" s="216"/>
      <c r="B294" s="979"/>
      <c r="C294" s="980"/>
      <c r="D294" s="981"/>
      <c r="E294" s="982"/>
      <c r="F294" s="979"/>
      <c r="G294" s="974"/>
      <c r="H294" s="977"/>
      <c r="I294" s="455" t="str">
        <f t="shared" si="25"/>
        <v/>
      </c>
      <c r="J294" s="978" t="str">
        <f t="shared" ref="J294:J326" si="26">IF(ISERROR(K294/G294/F294),"",(K294/G294/F294))</f>
        <v/>
      </c>
      <c r="K294" s="882" t="str">
        <f>IF(E294=0,"",IF(E294="TT-I",F294*I294*G294,F294*I294*G294*(H294/40)))</f>
        <v/>
      </c>
      <c r="L294" s="837"/>
      <c r="M294" s="362"/>
      <c r="N294" s="50"/>
      <c r="O294" s="50"/>
      <c r="P294" s="50"/>
      <c r="Q294" s="50"/>
    </row>
    <row r="295" spans="1:17" ht="23.1" customHeight="1">
      <c r="A295" s="216"/>
      <c r="B295" s="979"/>
      <c r="C295" s="980"/>
      <c r="D295" s="981"/>
      <c r="E295" s="982"/>
      <c r="F295" s="974"/>
      <c r="G295" s="974"/>
      <c r="H295" s="977"/>
      <c r="I295" s="455" t="str">
        <f t="shared" si="25"/>
        <v/>
      </c>
      <c r="J295" s="978" t="str">
        <f t="shared" si="26"/>
        <v/>
      </c>
      <c r="K295" s="882" t="str">
        <f>IF(E295=0,"",IF(E295="TT-I",F295*I295*G295,F295*I295*G295*(H295/40)))</f>
        <v/>
      </c>
      <c r="L295" s="837"/>
      <c r="M295" s="362"/>
      <c r="N295" s="50"/>
      <c r="O295" s="50"/>
      <c r="P295" s="50"/>
      <c r="Q295" s="50"/>
    </row>
    <row r="296" spans="1:17" ht="23.1" customHeight="1">
      <c r="A296" s="216"/>
      <c r="B296" s="979"/>
      <c r="C296" s="980"/>
      <c r="D296" s="981"/>
      <c r="E296" s="982"/>
      <c r="F296" s="974"/>
      <c r="G296" s="974"/>
      <c r="H296" s="977"/>
      <c r="I296" s="455" t="str">
        <f t="shared" si="25"/>
        <v/>
      </c>
      <c r="J296" s="978" t="str">
        <f t="shared" si="26"/>
        <v/>
      </c>
      <c r="K296" s="882" t="str">
        <f>IF(E296=0,"",IF(E296="TT-I",F296*I296*G296,F296*I296*G296*(H296/40)))</f>
        <v/>
      </c>
      <c r="L296" s="837"/>
      <c r="M296" s="362"/>
      <c r="N296" s="173"/>
      <c r="O296" s="50"/>
      <c r="P296" s="50"/>
      <c r="Q296" s="50"/>
    </row>
    <row r="297" spans="1:17" ht="23.1" customHeight="1">
      <c r="A297" s="216"/>
      <c r="B297" s="979"/>
      <c r="C297" s="980"/>
      <c r="D297" s="981"/>
      <c r="E297" s="982"/>
      <c r="F297" s="974"/>
      <c r="G297" s="974"/>
      <c r="H297" s="977"/>
      <c r="I297" s="455" t="str">
        <f t="shared" si="25"/>
        <v/>
      </c>
      <c r="J297" s="983" t="str">
        <f t="shared" si="26"/>
        <v/>
      </c>
      <c r="K297" s="134" t="str">
        <f t="shared" ref="K297:K323" si="27">IF(E297=0,"",IF(E297="TT-I",F297*I297*G297,F297*I297*G297*(H297/40)))</f>
        <v/>
      </c>
      <c r="L297" s="837"/>
      <c r="M297" s="362"/>
      <c r="N297" s="20"/>
      <c r="O297" s="20"/>
      <c r="P297" s="20"/>
      <c r="Q297" s="20"/>
    </row>
    <row r="298" spans="1:17" ht="23.1" customHeight="1">
      <c r="A298" s="216"/>
      <c r="B298" s="979"/>
      <c r="C298" s="980"/>
      <c r="D298" s="981"/>
      <c r="E298" s="982"/>
      <c r="F298" s="974"/>
      <c r="G298" s="974"/>
      <c r="H298" s="977"/>
      <c r="I298" s="455" t="str">
        <f t="shared" si="25"/>
        <v/>
      </c>
      <c r="J298" s="978" t="str">
        <f t="shared" si="26"/>
        <v/>
      </c>
      <c r="K298" s="134" t="str">
        <f t="shared" si="27"/>
        <v/>
      </c>
      <c r="L298" s="837"/>
      <c r="M298" s="362"/>
      <c r="N298" s="50"/>
      <c r="O298" s="50"/>
      <c r="P298" s="50"/>
      <c r="Q298" s="50"/>
    </row>
    <row r="299" spans="1:17" ht="23.1" customHeight="1">
      <c r="A299" s="216"/>
      <c r="B299" s="979"/>
      <c r="C299" s="980"/>
      <c r="D299" s="981"/>
      <c r="E299" s="982"/>
      <c r="F299" s="974"/>
      <c r="G299" s="974"/>
      <c r="H299" s="977"/>
      <c r="I299" s="455" t="str">
        <f t="shared" si="25"/>
        <v/>
      </c>
      <c r="J299" s="978" t="str">
        <f t="shared" si="26"/>
        <v/>
      </c>
      <c r="K299" s="134" t="str">
        <f t="shared" si="27"/>
        <v/>
      </c>
      <c r="L299" s="837"/>
      <c r="M299" s="362"/>
      <c r="N299" s="50"/>
      <c r="O299" s="50"/>
      <c r="P299" s="50"/>
      <c r="Q299" s="50"/>
    </row>
    <row r="300" spans="1:17" ht="23.1" customHeight="1">
      <c r="A300" s="216"/>
      <c r="B300" s="979"/>
      <c r="C300" s="980"/>
      <c r="D300" s="981"/>
      <c r="E300" s="982"/>
      <c r="F300" s="974"/>
      <c r="G300" s="974"/>
      <c r="H300" s="977"/>
      <c r="I300" s="455" t="str">
        <f t="shared" si="25"/>
        <v/>
      </c>
      <c r="J300" s="978" t="str">
        <f t="shared" si="26"/>
        <v/>
      </c>
      <c r="K300" s="134" t="str">
        <f t="shared" si="27"/>
        <v/>
      </c>
      <c r="L300" s="837"/>
      <c r="M300" s="362"/>
      <c r="N300" s="50"/>
      <c r="O300" s="50"/>
      <c r="P300" s="50"/>
      <c r="Q300" s="50"/>
    </row>
    <row r="301" spans="1:17" ht="23.1" customHeight="1">
      <c r="A301" s="216"/>
      <c r="B301" s="979"/>
      <c r="C301" s="980"/>
      <c r="D301" s="981"/>
      <c r="E301" s="982"/>
      <c r="F301" s="974"/>
      <c r="G301" s="974"/>
      <c r="H301" s="977"/>
      <c r="I301" s="455" t="str">
        <f t="shared" si="25"/>
        <v/>
      </c>
      <c r="J301" s="978" t="str">
        <f t="shared" si="26"/>
        <v/>
      </c>
      <c r="K301" s="134" t="str">
        <f t="shared" si="27"/>
        <v/>
      </c>
      <c r="L301" s="837"/>
      <c r="M301" s="362"/>
      <c r="N301" s="173"/>
      <c r="O301" s="50"/>
      <c r="P301" s="50"/>
      <c r="Q301" s="50"/>
    </row>
    <row r="302" spans="1:17" ht="23.1" customHeight="1">
      <c r="A302" s="216"/>
      <c r="B302" s="979"/>
      <c r="C302" s="980"/>
      <c r="D302" s="981"/>
      <c r="E302" s="982"/>
      <c r="F302" s="974"/>
      <c r="G302" s="974"/>
      <c r="H302" s="977"/>
      <c r="I302" s="455" t="str">
        <f t="shared" si="25"/>
        <v/>
      </c>
      <c r="J302" s="978" t="str">
        <f t="shared" si="26"/>
        <v/>
      </c>
      <c r="K302" s="134" t="str">
        <f t="shared" si="27"/>
        <v/>
      </c>
      <c r="L302" s="837"/>
      <c r="M302" s="362"/>
      <c r="N302" s="20"/>
      <c r="O302" s="20"/>
      <c r="P302" s="20"/>
      <c r="Q302" s="20"/>
    </row>
    <row r="303" spans="1:17" ht="23.1" customHeight="1">
      <c r="A303" s="216"/>
      <c r="B303" s="979"/>
      <c r="C303" s="980"/>
      <c r="D303" s="981"/>
      <c r="E303" s="982"/>
      <c r="F303" s="974"/>
      <c r="G303" s="974"/>
      <c r="H303" s="977"/>
      <c r="I303" s="455" t="str">
        <f t="shared" si="25"/>
        <v/>
      </c>
      <c r="J303" s="978" t="str">
        <f t="shared" si="26"/>
        <v/>
      </c>
      <c r="K303" s="134" t="str">
        <f t="shared" si="27"/>
        <v/>
      </c>
      <c r="L303" s="837"/>
      <c r="M303" s="362"/>
      <c r="N303" s="50"/>
      <c r="O303" s="50"/>
      <c r="P303" s="50"/>
      <c r="Q303" s="50"/>
    </row>
    <row r="304" spans="1:17" ht="23.1" customHeight="1">
      <c r="A304" s="216"/>
      <c r="B304" s="979"/>
      <c r="C304" s="980"/>
      <c r="D304" s="981"/>
      <c r="E304" s="982"/>
      <c r="F304" s="974"/>
      <c r="G304" s="974"/>
      <c r="H304" s="977"/>
      <c r="I304" s="455" t="str">
        <f t="shared" si="25"/>
        <v/>
      </c>
      <c r="J304" s="978" t="str">
        <f t="shared" si="26"/>
        <v/>
      </c>
      <c r="K304" s="134" t="str">
        <f t="shared" si="27"/>
        <v/>
      </c>
      <c r="L304" s="837"/>
      <c r="M304" s="362"/>
      <c r="N304" s="50"/>
      <c r="O304" s="50"/>
      <c r="P304" s="50"/>
      <c r="Q304" s="50"/>
    </row>
    <row r="305" spans="1:17" ht="23.1" customHeight="1">
      <c r="A305" s="216"/>
      <c r="B305" s="979"/>
      <c r="C305" s="980"/>
      <c r="D305" s="981"/>
      <c r="E305" s="982"/>
      <c r="F305" s="974"/>
      <c r="G305" s="974"/>
      <c r="H305" s="977"/>
      <c r="I305" s="455" t="str">
        <f t="shared" si="25"/>
        <v/>
      </c>
      <c r="J305" s="978" t="str">
        <f t="shared" si="26"/>
        <v/>
      </c>
      <c r="K305" s="134" t="str">
        <f t="shared" si="27"/>
        <v/>
      </c>
      <c r="L305" s="837"/>
      <c r="M305" s="362"/>
      <c r="N305" s="50"/>
      <c r="O305" s="50"/>
      <c r="P305" s="50"/>
      <c r="Q305" s="50"/>
    </row>
    <row r="306" spans="1:17" ht="23.1" customHeight="1">
      <c r="A306" s="216"/>
      <c r="B306" s="979"/>
      <c r="C306" s="980"/>
      <c r="D306" s="981"/>
      <c r="E306" s="982"/>
      <c r="F306" s="974"/>
      <c r="G306" s="974"/>
      <c r="H306" s="977"/>
      <c r="I306" s="455" t="str">
        <f t="shared" si="25"/>
        <v/>
      </c>
      <c r="J306" s="978" t="str">
        <f t="shared" si="26"/>
        <v/>
      </c>
      <c r="K306" s="134" t="str">
        <f t="shared" si="27"/>
        <v/>
      </c>
      <c r="L306" s="837"/>
      <c r="M306" s="362"/>
      <c r="N306" s="173"/>
      <c r="O306" s="50"/>
      <c r="P306" s="50"/>
      <c r="Q306" s="50"/>
    </row>
    <row r="307" spans="1:17" ht="23.1" customHeight="1">
      <c r="A307" s="216"/>
      <c r="B307" s="979"/>
      <c r="C307" s="980"/>
      <c r="D307" s="981"/>
      <c r="E307" s="982"/>
      <c r="F307" s="974"/>
      <c r="G307" s="974"/>
      <c r="H307" s="977"/>
      <c r="I307" s="455" t="str">
        <f t="shared" si="25"/>
        <v/>
      </c>
      <c r="J307" s="978" t="str">
        <f t="shared" si="26"/>
        <v/>
      </c>
      <c r="K307" s="134" t="str">
        <f t="shared" si="27"/>
        <v/>
      </c>
      <c r="L307" s="837"/>
      <c r="M307" s="362"/>
      <c r="N307" s="20"/>
      <c r="O307" s="20"/>
      <c r="P307" s="20"/>
      <c r="Q307" s="20"/>
    </row>
    <row r="308" spans="1:17" ht="23.1" customHeight="1">
      <c r="A308" s="216"/>
      <c r="B308" s="979"/>
      <c r="C308" s="980"/>
      <c r="D308" s="981"/>
      <c r="E308" s="982"/>
      <c r="F308" s="974"/>
      <c r="G308" s="974"/>
      <c r="H308" s="977"/>
      <c r="I308" s="455" t="str">
        <f t="shared" si="25"/>
        <v/>
      </c>
      <c r="J308" s="978" t="str">
        <f t="shared" si="26"/>
        <v/>
      </c>
      <c r="K308" s="134" t="str">
        <f t="shared" si="27"/>
        <v/>
      </c>
      <c r="L308" s="837"/>
      <c r="M308" s="362"/>
      <c r="N308" s="50"/>
      <c r="O308" s="50"/>
      <c r="P308" s="50"/>
      <c r="Q308" s="50"/>
    </row>
    <row r="309" spans="1:17" ht="23.1" customHeight="1">
      <c r="A309" s="216"/>
      <c r="B309" s="979"/>
      <c r="C309" s="980"/>
      <c r="D309" s="981"/>
      <c r="E309" s="982"/>
      <c r="F309" s="974"/>
      <c r="G309" s="974"/>
      <c r="H309" s="977"/>
      <c r="I309" s="455" t="str">
        <f t="shared" si="25"/>
        <v/>
      </c>
      <c r="J309" s="978" t="str">
        <f t="shared" si="26"/>
        <v/>
      </c>
      <c r="K309" s="134" t="str">
        <f t="shared" si="27"/>
        <v/>
      </c>
      <c r="L309" s="837"/>
      <c r="M309" s="362"/>
      <c r="N309" s="50"/>
      <c r="O309" s="50"/>
      <c r="P309" s="50"/>
      <c r="Q309" s="50"/>
    </row>
    <row r="310" spans="1:17" ht="23.1" customHeight="1">
      <c r="A310" s="216"/>
      <c r="B310" s="979"/>
      <c r="C310" s="980"/>
      <c r="D310" s="981"/>
      <c r="E310" s="982"/>
      <c r="F310" s="974"/>
      <c r="G310" s="974"/>
      <c r="H310" s="977"/>
      <c r="I310" s="455" t="str">
        <f t="shared" si="25"/>
        <v/>
      </c>
      <c r="J310" s="978" t="str">
        <f t="shared" si="26"/>
        <v/>
      </c>
      <c r="K310" s="134" t="str">
        <f t="shared" si="27"/>
        <v/>
      </c>
      <c r="L310" s="837"/>
      <c r="M310" s="362"/>
      <c r="N310" s="50"/>
      <c r="O310" s="50"/>
      <c r="P310" s="50"/>
      <c r="Q310" s="50"/>
    </row>
    <row r="311" spans="1:17" ht="23.1" customHeight="1">
      <c r="A311" s="216"/>
      <c r="B311" s="979"/>
      <c r="C311" s="980"/>
      <c r="D311" s="981"/>
      <c r="E311" s="982"/>
      <c r="F311" s="974"/>
      <c r="G311" s="974"/>
      <c r="H311" s="977"/>
      <c r="I311" s="455" t="str">
        <f t="shared" si="25"/>
        <v/>
      </c>
      <c r="J311" s="978" t="str">
        <f t="shared" si="26"/>
        <v/>
      </c>
      <c r="K311" s="134" t="str">
        <f t="shared" si="27"/>
        <v/>
      </c>
      <c r="L311" s="837"/>
      <c r="M311" s="362"/>
      <c r="N311" s="173"/>
      <c r="O311" s="50"/>
      <c r="P311" s="50"/>
      <c r="Q311" s="50"/>
    </row>
    <row r="312" spans="1:17" ht="23.1" customHeight="1">
      <c r="A312" s="216"/>
      <c r="B312" s="979"/>
      <c r="C312" s="980"/>
      <c r="D312" s="981"/>
      <c r="E312" s="982"/>
      <c r="F312" s="974"/>
      <c r="G312" s="974"/>
      <c r="H312" s="977"/>
      <c r="I312" s="455" t="str">
        <f t="shared" si="25"/>
        <v/>
      </c>
      <c r="J312" s="978" t="str">
        <f t="shared" si="26"/>
        <v/>
      </c>
      <c r="K312" s="134" t="str">
        <f t="shared" si="27"/>
        <v/>
      </c>
      <c r="L312" s="837"/>
      <c r="M312" s="362"/>
      <c r="N312" s="20"/>
      <c r="O312" s="20"/>
      <c r="P312" s="20"/>
      <c r="Q312" s="20"/>
    </row>
    <row r="313" spans="1:17" ht="23.1" customHeight="1">
      <c r="A313" s="216"/>
      <c r="B313" s="979"/>
      <c r="C313" s="980"/>
      <c r="D313" s="981"/>
      <c r="E313" s="982"/>
      <c r="F313" s="974"/>
      <c r="G313" s="974"/>
      <c r="H313" s="977"/>
      <c r="I313" s="455" t="str">
        <f t="shared" si="25"/>
        <v/>
      </c>
      <c r="J313" s="978" t="str">
        <f t="shared" si="26"/>
        <v/>
      </c>
      <c r="K313" s="134" t="str">
        <f t="shared" si="27"/>
        <v/>
      </c>
      <c r="L313" s="837"/>
      <c r="M313" s="362"/>
      <c r="N313" s="50"/>
      <c r="O313" s="50"/>
      <c r="P313" s="50"/>
      <c r="Q313" s="50"/>
    </row>
    <row r="314" spans="1:17" ht="23.1" customHeight="1">
      <c r="A314" s="216"/>
      <c r="B314" s="979"/>
      <c r="C314" s="980"/>
      <c r="D314" s="981"/>
      <c r="E314" s="982"/>
      <c r="F314" s="974"/>
      <c r="G314" s="974"/>
      <c r="H314" s="977"/>
      <c r="I314" s="455" t="str">
        <f t="shared" si="25"/>
        <v/>
      </c>
      <c r="J314" s="978" t="str">
        <f t="shared" si="26"/>
        <v/>
      </c>
      <c r="K314" s="134" t="str">
        <f t="shared" si="27"/>
        <v/>
      </c>
      <c r="L314" s="837"/>
      <c r="M314" s="362"/>
      <c r="N314" s="50"/>
      <c r="O314" s="50"/>
      <c r="P314" s="50"/>
      <c r="Q314" s="50"/>
    </row>
    <row r="315" spans="1:17" ht="23.1" customHeight="1">
      <c r="A315" s="216"/>
      <c r="B315" s="979"/>
      <c r="C315" s="980"/>
      <c r="D315" s="981"/>
      <c r="E315" s="982"/>
      <c r="F315" s="974"/>
      <c r="G315" s="974"/>
      <c r="H315" s="977"/>
      <c r="I315" s="455" t="str">
        <f t="shared" si="25"/>
        <v/>
      </c>
      <c r="J315" s="978" t="str">
        <f t="shared" si="26"/>
        <v/>
      </c>
      <c r="K315" s="134" t="str">
        <f t="shared" si="27"/>
        <v/>
      </c>
      <c r="L315" s="837"/>
      <c r="M315" s="362"/>
      <c r="N315" s="50"/>
      <c r="O315" s="50"/>
      <c r="P315" s="50"/>
      <c r="Q315" s="50"/>
    </row>
    <row r="316" spans="1:17" ht="23.1" customHeight="1">
      <c r="A316" s="216"/>
      <c r="B316" s="979"/>
      <c r="C316" s="980"/>
      <c r="D316" s="981"/>
      <c r="E316" s="982"/>
      <c r="F316" s="974"/>
      <c r="G316" s="974"/>
      <c r="H316" s="977"/>
      <c r="I316" s="455" t="str">
        <f t="shared" si="25"/>
        <v/>
      </c>
      <c r="J316" s="978" t="str">
        <f t="shared" si="26"/>
        <v/>
      </c>
      <c r="K316" s="134" t="str">
        <f t="shared" si="27"/>
        <v/>
      </c>
      <c r="L316" s="837"/>
      <c r="M316" s="362"/>
      <c r="N316" s="173"/>
      <c r="O316" s="50"/>
      <c r="P316" s="50"/>
      <c r="Q316" s="50"/>
    </row>
    <row r="317" spans="1:17" ht="23.1" customHeight="1">
      <c r="A317" s="216"/>
      <c r="B317" s="979"/>
      <c r="C317" s="980"/>
      <c r="D317" s="981"/>
      <c r="E317" s="982"/>
      <c r="F317" s="974"/>
      <c r="G317" s="974"/>
      <c r="H317" s="977"/>
      <c r="I317" s="455" t="str">
        <f t="shared" si="25"/>
        <v/>
      </c>
      <c r="J317" s="978" t="str">
        <f t="shared" si="26"/>
        <v/>
      </c>
      <c r="K317" s="134" t="str">
        <f t="shared" si="27"/>
        <v/>
      </c>
      <c r="L317" s="837"/>
      <c r="M317" s="362"/>
      <c r="N317" s="20"/>
      <c r="O317" s="20"/>
      <c r="P317" s="20"/>
      <c r="Q317" s="20"/>
    </row>
    <row r="318" spans="1:17" ht="23.1" customHeight="1">
      <c r="A318" s="216"/>
      <c r="B318" s="979"/>
      <c r="C318" s="980"/>
      <c r="D318" s="981"/>
      <c r="E318" s="982"/>
      <c r="F318" s="974"/>
      <c r="G318" s="974"/>
      <c r="H318" s="977"/>
      <c r="I318" s="455" t="str">
        <f t="shared" si="25"/>
        <v/>
      </c>
      <c r="J318" s="978" t="str">
        <f t="shared" si="26"/>
        <v/>
      </c>
      <c r="K318" s="134" t="str">
        <f t="shared" si="27"/>
        <v/>
      </c>
      <c r="L318" s="837"/>
      <c r="M318" s="362"/>
      <c r="N318" s="50"/>
      <c r="O318" s="50"/>
      <c r="P318" s="50"/>
      <c r="Q318" s="50"/>
    </row>
    <row r="319" spans="1:17" ht="23.1" customHeight="1">
      <c r="A319" s="216"/>
      <c r="B319" s="979"/>
      <c r="C319" s="980"/>
      <c r="D319" s="981"/>
      <c r="E319" s="982"/>
      <c r="F319" s="974"/>
      <c r="G319" s="974"/>
      <c r="H319" s="977"/>
      <c r="I319" s="455" t="str">
        <f t="shared" si="25"/>
        <v/>
      </c>
      <c r="J319" s="978" t="str">
        <f t="shared" si="26"/>
        <v/>
      </c>
      <c r="K319" s="134" t="str">
        <f t="shared" si="27"/>
        <v/>
      </c>
      <c r="L319" s="837"/>
      <c r="M319" s="362"/>
      <c r="N319" s="50"/>
      <c r="O319" s="50"/>
      <c r="P319" s="50"/>
      <c r="Q319" s="50"/>
    </row>
    <row r="320" spans="1:17" ht="23.1" customHeight="1">
      <c r="A320" s="216"/>
      <c r="B320" s="979"/>
      <c r="C320" s="980"/>
      <c r="D320" s="981"/>
      <c r="E320" s="982"/>
      <c r="F320" s="974"/>
      <c r="G320" s="974"/>
      <c r="H320" s="977"/>
      <c r="I320" s="455" t="str">
        <f t="shared" si="25"/>
        <v/>
      </c>
      <c r="J320" s="978" t="str">
        <f t="shared" si="26"/>
        <v/>
      </c>
      <c r="K320" s="134" t="str">
        <f t="shared" si="27"/>
        <v/>
      </c>
      <c r="L320" s="837"/>
      <c r="M320" s="362"/>
      <c r="N320" s="50"/>
      <c r="O320" s="50"/>
      <c r="P320" s="50"/>
      <c r="Q320" s="50"/>
    </row>
    <row r="321" spans="1:17" ht="23.1" customHeight="1">
      <c r="A321" s="216"/>
      <c r="B321" s="979"/>
      <c r="C321" s="980"/>
      <c r="D321" s="981"/>
      <c r="E321" s="982"/>
      <c r="F321" s="974"/>
      <c r="G321" s="974"/>
      <c r="H321" s="977"/>
      <c r="I321" s="455" t="str">
        <f t="shared" si="25"/>
        <v/>
      </c>
      <c r="J321" s="978" t="str">
        <f t="shared" si="26"/>
        <v/>
      </c>
      <c r="K321" s="134" t="str">
        <f t="shared" si="27"/>
        <v/>
      </c>
      <c r="L321" s="837"/>
      <c r="M321" s="362"/>
      <c r="N321" s="173"/>
      <c r="O321" s="50"/>
      <c r="P321" s="50"/>
      <c r="Q321" s="50"/>
    </row>
    <row r="322" spans="1:17" ht="23.1" customHeight="1">
      <c r="A322" s="216"/>
      <c r="B322" s="979"/>
      <c r="C322" s="980"/>
      <c r="D322" s="981"/>
      <c r="E322" s="982"/>
      <c r="F322" s="974"/>
      <c r="G322" s="974"/>
      <c r="H322" s="977"/>
      <c r="I322" s="455" t="str">
        <f t="shared" si="25"/>
        <v/>
      </c>
      <c r="J322" s="978" t="str">
        <f t="shared" si="26"/>
        <v/>
      </c>
      <c r="K322" s="134" t="str">
        <f t="shared" si="27"/>
        <v/>
      </c>
      <c r="L322" s="837"/>
      <c r="M322" s="362"/>
      <c r="N322" s="20"/>
      <c r="O322" s="20"/>
      <c r="P322" s="20"/>
      <c r="Q322" s="20"/>
    </row>
    <row r="323" spans="1:17" ht="23.1" customHeight="1">
      <c r="A323" s="216"/>
      <c r="B323" s="979"/>
      <c r="C323" s="980"/>
      <c r="D323" s="981"/>
      <c r="E323" s="982"/>
      <c r="F323" s="974"/>
      <c r="G323" s="974"/>
      <c r="H323" s="977"/>
      <c r="I323" s="455" t="str">
        <f t="shared" si="25"/>
        <v/>
      </c>
      <c r="J323" s="978" t="str">
        <f t="shared" si="26"/>
        <v/>
      </c>
      <c r="K323" s="134" t="str">
        <f t="shared" si="27"/>
        <v/>
      </c>
      <c r="L323" s="837"/>
      <c r="M323" s="362"/>
      <c r="N323" s="50"/>
      <c r="O323" s="50"/>
      <c r="P323" s="50"/>
      <c r="Q323" s="50"/>
    </row>
    <row r="324" spans="1:17" ht="23.1" customHeight="1">
      <c r="A324" s="216"/>
      <c r="B324" s="979"/>
      <c r="C324" s="980"/>
      <c r="D324" s="981"/>
      <c r="E324" s="982"/>
      <c r="F324" s="974"/>
      <c r="G324" s="974"/>
      <c r="H324" s="977"/>
      <c r="I324" s="455" t="str">
        <f t="shared" si="25"/>
        <v/>
      </c>
      <c r="J324" s="978" t="str">
        <f t="shared" si="26"/>
        <v/>
      </c>
      <c r="K324" s="134" t="str">
        <f>IF(E324=0,"",IF(E324="TT-I",F324*I324*G324,F324*I324*G324*(H324/40)))</f>
        <v/>
      </c>
      <c r="L324" s="837"/>
      <c r="M324" s="362"/>
      <c r="N324" s="50"/>
      <c r="O324" s="50"/>
      <c r="P324" s="50"/>
      <c r="Q324" s="50"/>
    </row>
    <row r="325" spans="1:17" ht="23.1" customHeight="1">
      <c r="A325" s="216"/>
      <c r="B325" s="979"/>
      <c r="C325" s="980"/>
      <c r="D325" s="981"/>
      <c r="E325" s="982"/>
      <c r="F325" s="974"/>
      <c r="G325" s="974"/>
      <c r="H325" s="977"/>
      <c r="I325" s="455" t="str">
        <f t="shared" si="25"/>
        <v/>
      </c>
      <c r="J325" s="978" t="str">
        <f t="shared" si="26"/>
        <v/>
      </c>
      <c r="K325" s="134" t="str">
        <f>IF(E325=0,"",IF(E325="TT-I",F325*I325*G325,F325*I325*G325*(H325/40)))</f>
        <v/>
      </c>
      <c r="L325" s="837"/>
      <c r="M325" s="362"/>
      <c r="N325" s="50"/>
      <c r="O325" s="50"/>
      <c r="P325" s="50"/>
      <c r="Q325" s="50"/>
    </row>
    <row r="326" spans="1:17" ht="23.1" customHeight="1">
      <c r="A326" s="216"/>
      <c r="B326" s="979"/>
      <c r="C326" s="980"/>
      <c r="D326" s="981"/>
      <c r="E326" s="982"/>
      <c r="F326" s="974"/>
      <c r="G326" s="974"/>
      <c r="H326" s="977"/>
      <c r="I326" s="455" t="str">
        <f t="shared" si="25"/>
        <v/>
      </c>
      <c r="J326" s="978" t="str">
        <f t="shared" si="26"/>
        <v/>
      </c>
      <c r="K326" s="134" t="str">
        <f>IF(E326=0,"",IF(E326="TT-I",F326*I326*G326,F326*I326*G326*(H326/40)))</f>
        <v/>
      </c>
      <c r="L326" s="837"/>
      <c r="M326" s="362"/>
      <c r="N326" s="173"/>
      <c r="O326" s="50"/>
      <c r="P326" s="50"/>
      <c r="Q326" s="50"/>
    </row>
    <row r="327" spans="1:17" ht="12.75" customHeight="1">
      <c r="A327" s="363"/>
      <c r="B327" s="594" t="str">
        <f>B279</f>
        <v>FAPESP,  SETEMBRO DE 2015</v>
      </c>
      <c r="C327" s="594"/>
      <c r="D327" s="857"/>
      <c r="E327" s="857"/>
      <c r="F327" s="845"/>
      <c r="G327" s="831"/>
      <c r="H327" s="831"/>
      <c r="I327" s="826"/>
      <c r="J327" s="831"/>
      <c r="K327" s="853"/>
      <c r="L327" s="611">
        <v>1</v>
      </c>
      <c r="M327" s="591"/>
      <c r="N327" s="20"/>
      <c r="O327" s="20"/>
      <c r="P327" s="20"/>
      <c r="Q327" s="20"/>
    </row>
    <row r="328" spans="1:17" s="50" customFormat="1" ht="19.5" customHeight="1">
      <c r="A328" s="366"/>
      <c r="B328" s="1882" t="s">
        <v>277</v>
      </c>
      <c r="C328" s="1882"/>
      <c r="D328" s="1882"/>
      <c r="E328" s="1882"/>
      <c r="F328" s="1882"/>
      <c r="G328" s="1882"/>
      <c r="H328" s="1882"/>
      <c r="I328" s="1882"/>
      <c r="J328" s="809"/>
      <c r="K328" s="809"/>
      <c r="L328" s="596"/>
      <c r="M328" s="209"/>
    </row>
    <row r="329" spans="1:17" s="20" customFormat="1" ht="36.75" customHeight="1">
      <c r="A329" s="370"/>
      <c r="B329" s="590" t="s">
        <v>1</v>
      </c>
      <c r="C329" s="313"/>
      <c r="D329" s="598"/>
      <c r="E329" s="854" t="s">
        <v>73</v>
      </c>
      <c r="F329" s="854" t="s">
        <v>74</v>
      </c>
      <c r="G329" s="811" t="s">
        <v>75</v>
      </c>
      <c r="H329" s="810" t="s">
        <v>88</v>
      </c>
      <c r="I329" s="815" t="s">
        <v>129</v>
      </c>
      <c r="J329" s="816" t="s">
        <v>128</v>
      </c>
      <c r="K329" s="816" t="s">
        <v>76</v>
      </c>
      <c r="L329" s="446" t="s">
        <v>2</v>
      </c>
      <c r="M329" s="361"/>
      <c r="N329" s="50"/>
      <c r="O329" s="50"/>
      <c r="P329" s="50"/>
      <c r="Q329" s="50"/>
    </row>
    <row r="330" spans="1:17" ht="23.1" customHeight="1">
      <c r="A330" s="216"/>
      <c r="B330" s="974"/>
      <c r="C330" s="975"/>
      <c r="D330" s="975"/>
      <c r="E330" s="976"/>
      <c r="F330" s="974"/>
      <c r="G330" s="974"/>
      <c r="H330" s="977"/>
      <c r="I330" s="455" t="str">
        <f t="shared" ref="I330:I370" si="28">IF(E330=0,"",INDEX($O$15:$O$20,MATCH(E330,$N$15:$N$20,0)))</f>
        <v/>
      </c>
      <c r="J330" s="978" t="str">
        <f>IF(ISERROR(K330/G330/F330),"",(K330/G330/F330))</f>
        <v/>
      </c>
      <c r="K330" s="882" t="str">
        <f>IF(E330=0,"",IF(E330="TT-I",F330*I330*G330,F330*I330*G330*(H330/40)))</f>
        <v/>
      </c>
      <c r="L330" s="99"/>
      <c r="M330" s="362"/>
      <c r="N330" s="50"/>
      <c r="O330" s="50"/>
      <c r="P330" s="50"/>
      <c r="Q330" s="50"/>
    </row>
    <row r="331" spans="1:17" ht="23.1" customHeight="1">
      <c r="A331" s="216"/>
      <c r="B331" s="979"/>
      <c r="C331" s="980"/>
      <c r="D331" s="981"/>
      <c r="E331" s="982"/>
      <c r="F331" s="979"/>
      <c r="G331" s="974"/>
      <c r="H331" s="977"/>
      <c r="I331" s="455" t="str">
        <f t="shared" si="28"/>
        <v/>
      </c>
      <c r="J331" s="978" t="str">
        <f t="shared" ref="J331:J370" si="29">IF(ISERROR(K331/G331/F331),"",(K331/G331/F331))</f>
        <v/>
      </c>
      <c r="K331" s="882" t="str">
        <f>IF(E331=0,"",IF(E331="TT-I",F331*I331*G331,F331*I331*G331*(H331/40)))</f>
        <v/>
      </c>
      <c r="L331" s="321"/>
      <c r="M331" s="362"/>
      <c r="N331" s="605"/>
      <c r="O331" s="606"/>
      <c r="P331" s="307"/>
      <c r="Q331" s="313"/>
    </row>
    <row r="332" spans="1:17" ht="23.1" customHeight="1">
      <c r="A332" s="216"/>
      <c r="B332" s="979"/>
      <c r="C332" s="980"/>
      <c r="D332" s="981"/>
      <c r="E332" s="982"/>
      <c r="F332" s="974"/>
      <c r="G332" s="974"/>
      <c r="H332" s="977"/>
      <c r="I332" s="455" t="str">
        <f t="shared" si="28"/>
        <v/>
      </c>
      <c r="J332" s="978" t="str">
        <f t="shared" si="29"/>
        <v/>
      </c>
      <c r="K332" s="882" t="str">
        <f>IF(E332=0,"",IF(E332="TT-I",F332*I332*G332,F332*I332*G332*(H332/40)))</f>
        <v/>
      </c>
      <c r="L332" s="321"/>
      <c r="M332" s="362"/>
      <c r="N332" s="605"/>
      <c r="O332" s="606"/>
      <c r="P332" s="128"/>
      <c r="Q332" s="313"/>
    </row>
    <row r="333" spans="1:17" ht="23.1" customHeight="1">
      <c r="A333" s="216"/>
      <c r="B333" s="979"/>
      <c r="C333" s="980"/>
      <c r="D333" s="981"/>
      <c r="E333" s="982"/>
      <c r="F333" s="974"/>
      <c r="G333" s="974"/>
      <c r="H333" s="977"/>
      <c r="I333" s="455" t="str">
        <f t="shared" si="28"/>
        <v/>
      </c>
      <c r="J333" s="978" t="str">
        <f t="shared" si="29"/>
        <v/>
      </c>
      <c r="K333" s="882" t="str">
        <f>IF(E333=0,"",IF(E333="TT-I",F333*I333*G333,F333*I333*G333*(H333/40)))</f>
        <v/>
      </c>
      <c r="L333" s="321"/>
      <c r="M333" s="362"/>
      <c r="N333" s="605"/>
      <c r="O333" s="606"/>
      <c r="P333" s="128"/>
      <c r="Q333" s="313"/>
    </row>
    <row r="334" spans="1:17" ht="23.1" customHeight="1">
      <c r="A334" s="216"/>
      <c r="B334" s="979"/>
      <c r="C334" s="980"/>
      <c r="D334" s="981"/>
      <c r="E334" s="982"/>
      <c r="F334" s="974"/>
      <c r="G334" s="974"/>
      <c r="H334" s="977"/>
      <c r="I334" s="455" t="str">
        <f t="shared" si="28"/>
        <v/>
      </c>
      <c r="J334" s="983" t="str">
        <f t="shared" si="29"/>
        <v/>
      </c>
      <c r="K334" s="134" t="str">
        <f t="shared" ref="K334:K367" si="30">IF(E334=0,"",IF(E334="TT-I",F334*I334*G334,F334*I334*G334*(H334/40)))</f>
        <v/>
      </c>
      <c r="L334" s="837"/>
      <c r="M334" s="362"/>
      <c r="N334" s="605"/>
      <c r="O334" s="606"/>
      <c r="P334" s="128"/>
      <c r="Q334" s="313"/>
    </row>
    <row r="335" spans="1:17" ht="23.1" customHeight="1">
      <c r="A335" s="216"/>
      <c r="B335" s="979"/>
      <c r="C335" s="980"/>
      <c r="D335" s="981"/>
      <c r="E335" s="982"/>
      <c r="F335" s="974"/>
      <c r="G335" s="974"/>
      <c r="H335" s="977"/>
      <c r="I335" s="455" t="str">
        <f t="shared" si="28"/>
        <v/>
      </c>
      <c r="J335" s="978" t="str">
        <f t="shared" si="29"/>
        <v/>
      </c>
      <c r="K335" s="134" t="str">
        <f t="shared" si="30"/>
        <v/>
      </c>
      <c r="L335" s="837"/>
      <c r="M335" s="362"/>
      <c r="N335" s="605"/>
      <c r="O335" s="606"/>
      <c r="P335" s="128"/>
      <c r="Q335" s="313"/>
    </row>
    <row r="336" spans="1:17" ht="23.1" customHeight="1">
      <c r="A336" s="216"/>
      <c r="B336" s="979"/>
      <c r="C336" s="980"/>
      <c r="D336" s="981"/>
      <c r="E336" s="982"/>
      <c r="F336" s="974"/>
      <c r="G336" s="974"/>
      <c r="H336" s="977"/>
      <c r="I336" s="455" t="str">
        <f t="shared" si="28"/>
        <v/>
      </c>
      <c r="J336" s="978" t="str">
        <f t="shared" si="29"/>
        <v/>
      </c>
      <c r="K336" s="134" t="str">
        <f t="shared" si="30"/>
        <v/>
      </c>
      <c r="L336" s="837"/>
      <c r="M336" s="362"/>
      <c r="N336" s="122"/>
      <c r="O336" s="222"/>
      <c r="P336" s="129"/>
      <c r="Q336" s="313"/>
    </row>
    <row r="337" spans="1:17" ht="23.1" customHeight="1">
      <c r="A337" s="216"/>
      <c r="B337" s="979"/>
      <c r="C337" s="980"/>
      <c r="D337" s="981"/>
      <c r="E337" s="982"/>
      <c r="F337" s="974"/>
      <c r="G337" s="974"/>
      <c r="H337" s="977"/>
      <c r="I337" s="455" t="str">
        <f t="shared" si="28"/>
        <v/>
      </c>
      <c r="J337" s="978" t="str">
        <f t="shared" si="29"/>
        <v/>
      </c>
      <c r="K337" s="134" t="str">
        <f t="shared" si="30"/>
        <v/>
      </c>
      <c r="L337" s="837"/>
      <c r="M337" s="362"/>
      <c r="N337" s="122"/>
      <c r="O337" s="222"/>
      <c r="P337" s="129"/>
      <c r="Q337" s="313"/>
    </row>
    <row r="338" spans="1:17" ht="23.1" customHeight="1">
      <c r="A338" s="216"/>
      <c r="B338" s="979"/>
      <c r="C338" s="980"/>
      <c r="D338" s="981"/>
      <c r="E338" s="982"/>
      <c r="F338" s="974"/>
      <c r="G338" s="974"/>
      <c r="H338" s="977"/>
      <c r="I338" s="455" t="str">
        <f t="shared" si="28"/>
        <v/>
      </c>
      <c r="J338" s="978" t="str">
        <f t="shared" si="29"/>
        <v/>
      </c>
      <c r="K338" s="134" t="str">
        <f t="shared" si="30"/>
        <v/>
      </c>
      <c r="L338" s="837"/>
      <c r="M338" s="362"/>
      <c r="N338" s="122"/>
      <c r="O338" s="122"/>
      <c r="P338" s="122"/>
      <c r="Q338" s="313"/>
    </row>
    <row r="339" spans="1:17" ht="23.1" customHeight="1">
      <c r="A339" s="216"/>
      <c r="B339" s="979"/>
      <c r="C339" s="980"/>
      <c r="D339" s="981"/>
      <c r="E339" s="982"/>
      <c r="F339" s="974"/>
      <c r="G339" s="974"/>
      <c r="H339" s="977"/>
      <c r="I339" s="455" t="str">
        <f t="shared" si="28"/>
        <v/>
      </c>
      <c r="J339" s="978" t="str">
        <f t="shared" si="29"/>
        <v/>
      </c>
      <c r="K339" s="134" t="str">
        <f t="shared" si="30"/>
        <v/>
      </c>
      <c r="L339" s="837"/>
      <c r="M339" s="362"/>
      <c r="N339" s="122"/>
      <c r="O339" s="122"/>
      <c r="P339" s="129"/>
      <c r="Q339" s="313"/>
    </row>
    <row r="340" spans="1:17" ht="23.1" customHeight="1">
      <c r="A340" s="216"/>
      <c r="B340" s="979"/>
      <c r="C340" s="980"/>
      <c r="D340" s="981"/>
      <c r="E340" s="982"/>
      <c r="F340" s="974"/>
      <c r="G340" s="974"/>
      <c r="H340" s="977"/>
      <c r="I340" s="455" t="str">
        <f t="shared" si="28"/>
        <v/>
      </c>
      <c r="J340" s="978" t="str">
        <f t="shared" si="29"/>
        <v/>
      </c>
      <c r="K340" s="134" t="str">
        <f t="shared" si="30"/>
        <v/>
      </c>
      <c r="L340" s="837"/>
      <c r="M340" s="362"/>
      <c r="N340" s="122"/>
      <c r="O340" s="122"/>
      <c r="P340" s="122"/>
      <c r="Q340" s="313"/>
    </row>
    <row r="341" spans="1:17" ht="23.1" customHeight="1">
      <c r="A341" s="216"/>
      <c r="B341" s="979"/>
      <c r="C341" s="980"/>
      <c r="D341" s="981"/>
      <c r="E341" s="982"/>
      <c r="F341" s="974"/>
      <c r="G341" s="974"/>
      <c r="H341" s="977"/>
      <c r="I341" s="455" t="str">
        <f t="shared" si="28"/>
        <v/>
      </c>
      <c r="J341" s="978" t="str">
        <f t="shared" si="29"/>
        <v/>
      </c>
      <c r="K341" s="134" t="str">
        <f t="shared" si="30"/>
        <v/>
      </c>
      <c r="L341" s="837"/>
      <c r="M341" s="362"/>
      <c r="N341" s="122"/>
      <c r="O341" s="122"/>
      <c r="P341" s="122"/>
      <c r="Q341" s="313"/>
    </row>
    <row r="342" spans="1:17" ht="23.1" customHeight="1">
      <c r="A342" s="216"/>
      <c r="B342" s="979"/>
      <c r="C342" s="980"/>
      <c r="D342" s="981"/>
      <c r="E342" s="982"/>
      <c r="F342" s="974"/>
      <c r="G342" s="974"/>
      <c r="H342" s="977"/>
      <c r="I342" s="455" t="str">
        <f t="shared" si="28"/>
        <v/>
      </c>
      <c r="J342" s="978" t="str">
        <f t="shared" si="29"/>
        <v/>
      </c>
      <c r="K342" s="134" t="str">
        <f t="shared" si="30"/>
        <v/>
      </c>
      <c r="L342" s="837"/>
      <c r="M342" s="362"/>
      <c r="N342" s="122"/>
      <c r="O342" s="223"/>
      <c r="P342" s="129"/>
      <c r="Q342" s="313"/>
    </row>
    <row r="343" spans="1:17" ht="23.1" customHeight="1">
      <c r="A343" s="216"/>
      <c r="B343" s="979"/>
      <c r="C343" s="980"/>
      <c r="D343" s="981"/>
      <c r="E343" s="982"/>
      <c r="F343" s="974"/>
      <c r="G343" s="974"/>
      <c r="H343" s="977"/>
      <c r="I343" s="455" t="str">
        <f t="shared" si="28"/>
        <v/>
      </c>
      <c r="J343" s="978" t="str">
        <f t="shared" si="29"/>
        <v/>
      </c>
      <c r="K343" s="134" t="str">
        <f t="shared" si="30"/>
        <v/>
      </c>
      <c r="L343" s="837"/>
      <c r="M343" s="362"/>
      <c r="N343" s="122"/>
      <c r="O343" s="122"/>
      <c r="P343" s="128"/>
      <c r="Q343" s="313"/>
    </row>
    <row r="344" spans="1:17" ht="23.1" customHeight="1">
      <c r="A344" s="216"/>
      <c r="B344" s="979"/>
      <c r="C344" s="980"/>
      <c r="D344" s="981"/>
      <c r="E344" s="982"/>
      <c r="F344" s="974"/>
      <c r="G344" s="974"/>
      <c r="H344" s="977"/>
      <c r="I344" s="455" t="str">
        <f t="shared" si="28"/>
        <v/>
      </c>
      <c r="J344" s="978" t="str">
        <f t="shared" si="29"/>
        <v/>
      </c>
      <c r="K344" s="134" t="str">
        <f t="shared" si="30"/>
        <v/>
      </c>
      <c r="L344" s="837"/>
      <c r="M344" s="362"/>
      <c r="N344" s="122"/>
      <c r="O344" s="223"/>
      <c r="P344" s="128"/>
      <c r="Q344" s="313"/>
    </row>
    <row r="345" spans="1:17" ht="23.1" customHeight="1">
      <c r="A345" s="216"/>
      <c r="B345" s="979"/>
      <c r="C345" s="980"/>
      <c r="D345" s="981"/>
      <c r="E345" s="982"/>
      <c r="F345" s="974"/>
      <c r="G345" s="974"/>
      <c r="H345" s="977"/>
      <c r="I345" s="455" t="str">
        <f t="shared" si="28"/>
        <v/>
      </c>
      <c r="J345" s="978" t="str">
        <f t="shared" si="29"/>
        <v/>
      </c>
      <c r="K345" s="134" t="str">
        <f t="shared" si="30"/>
        <v/>
      </c>
      <c r="L345" s="837"/>
      <c r="M345" s="362"/>
      <c r="N345" s="122"/>
      <c r="O345" s="122"/>
      <c r="P345" s="128"/>
      <c r="Q345" s="313"/>
    </row>
    <row r="346" spans="1:17" ht="23.1" customHeight="1">
      <c r="A346" s="216"/>
      <c r="B346" s="979"/>
      <c r="C346" s="980"/>
      <c r="D346" s="981"/>
      <c r="E346" s="982"/>
      <c r="F346" s="974"/>
      <c r="G346" s="974"/>
      <c r="H346" s="977"/>
      <c r="I346" s="455" t="str">
        <f t="shared" si="28"/>
        <v/>
      </c>
      <c r="J346" s="978" t="str">
        <f t="shared" si="29"/>
        <v/>
      </c>
      <c r="K346" s="134" t="str">
        <f t="shared" si="30"/>
        <v/>
      </c>
      <c r="L346" s="837"/>
      <c r="M346" s="362"/>
      <c r="N346" s="122"/>
      <c r="O346" s="122"/>
      <c r="P346" s="129"/>
      <c r="Q346" s="313"/>
    </row>
    <row r="347" spans="1:17" ht="23.1" customHeight="1">
      <c r="A347" s="216"/>
      <c r="B347" s="979"/>
      <c r="C347" s="980"/>
      <c r="D347" s="981"/>
      <c r="E347" s="982"/>
      <c r="F347" s="974"/>
      <c r="G347" s="974"/>
      <c r="H347" s="977"/>
      <c r="I347" s="455" t="str">
        <f t="shared" si="28"/>
        <v/>
      </c>
      <c r="J347" s="978" t="str">
        <f t="shared" si="29"/>
        <v/>
      </c>
      <c r="K347" s="134" t="str">
        <f t="shared" si="30"/>
        <v/>
      </c>
      <c r="L347" s="837"/>
      <c r="M347" s="362"/>
      <c r="N347" s="122"/>
      <c r="O347" s="222"/>
      <c r="P347" s="129"/>
      <c r="Q347" s="313"/>
    </row>
    <row r="348" spans="1:17" ht="23.1" customHeight="1">
      <c r="A348" s="216"/>
      <c r="B348" s="979"/>
      <c r="C348" s="980"/>
      <c r="D348" s="981"/>
      <c r="E348" s="982"/>
      <c r="F348" s="974"/>
      <c r="G348" s="974"/>
      <c r="H348" s="977"/>
      <c r="I348" s="455" t="str">
        <f t="shared" si="28"/>
        <v/>
      </c>
      <c r="J348" s="978" t="str">
        <f t="shared" si="29"/>
        <v/>
      </c>
      <c r="K348" s="134" t="str">
        <f t="shared" si="30"/>
        <v/>
      </c>
      <c r="L348" s="837"/>
      <c r="M348" s="362"/>
      <c r="N348" s="122"/>
      <c r="O348" s="122"/>
      <c r="P348" s="122"/>
      <c r="Q348" s="313"/>
    </row>
    <row r="349" spans="1:17" ht="23.1" customHeight="1">
      <c r="A349" s="216"/>
      <c r="B349" s="979"/>
      <c r="C349" s="980"/>
      <c r="D349" s="981"/>
      <c r="E349" s="982"/>
      <c r="F349" s="974"/>
      <c r="G349" s="974"/>
      <c r="H349" s="977"/>
      <c r="I349" s="455" t="str">
        <f t="shared" si="28"/>
        <v/>
      </c>
      <c r="J349" s="978" t="str">
        <f t="shared" si="29"/>
        <v/>
      </c>
      <c r="K349" s="134" t="str">
        <f t="shared" si="30"/>
        <v/>
      </c>
      <c r="L349" s="837"/>
      <c r="M349" s="362"/>
      <c r="N349" s="122"/>
      <c r="O349" s="223"/>
      <c r="P349" s="129"/>
      <c r="Q349" s="313"/>
    </row>
    <row r="350" spans="1:17" ht="23.1" customHeight="1">
      <c r="A350" s="216"/>
      <c r="B350" s="979"/>
      <c r="C350" s="980"/>
      <c r="D350" s="981"/>
      <c r="E350" s="982"/>
      <c r="F350" s="974"/>
      <c r="G350" s="974"/>
      <c r="H350" s="977"/>
      <c r="I350" s="455" t="str">
        <f t="shared" si="28"/>
        <v/>
      </c>
      <c r="J350" s="978" t="str">
        <f t="shared" si="29"/>
        <v/>
      </c>
      <c r="K350" s="134" t="str">
        <f t="shared" si="30"/>
        <v/>
      </c>
      <c r="L350" s="837"/>
      <c r="M350" s="362"/>
      <c r="N350" s="122"/>
      <c r="O350" s="122"/>
      <c r="P350" s="122"/>
      <c r="Q350" s="313"/>
    </row>
    <row r="351" spans="1:17" ht="23.1" customHeight="1">
      <c r="A351" s="216"/>
      <c r="B351" s="979"/>
      <c r="C351" s="980"/>
      <c r="D351" s="981"/>
      <c r="E351" s="982"/>
      <c r="F351" s="974"/>
      <c r="G351" s="974"/>
      <c r="H351" s="977"/>
      <c r="I351" s="455" t="str">
        <f t="shared" si="28"/>
        <v/>
      </c>
      <c r="J351" s="978" t="str">
        <f t="shared" si="29"/>
        <v/>
      </c>
      <c r="K351" s="134" t="str">
        <f t="shared" si="30"/>
        <v/>
      </c>
      <c r="L351" s="837"/>
      <c r="M351" s="362"/>
      <c r="N351" s="122"/>
      <c r="O351" s="122"/>
      <c r="P351" s="122"/>
      <c r="Q351" s="313"/>
    </row>
    <row r="352" spans="1:17" ht="23.1" customHeight="1">
      <c r="A352" s="216"/>
      <c r="B352" s="979"/>
      <c r="C352" s="980"/>
      <c r="D352" s="981"/>
      <c r="E352" s="982"/>
      <c r="F352" s="974"/>
      <c r="G352" s="974"/>
      <c r="H352" s="977"/>
      <c r="I352" s="455" t="str">
        <f t="shared" si="28"/>
        <v/>
      </c>
      <c r="J352" s="978" t="str">
        <f t="shared" si="29"/>
        <v/>
      </c>
      <c r="K352" s="134" t="str">
        <f t="shared" si="30"/>
        <v/>
      </c>
      <c r="L352" s="837"/>
      <c r="M352" s="362"/>
      <c r="N352" s="122"/>
      <c r="O352" s="122"/>
      <c r="P352" s="122"/>
      <c r="Q352" s="313"/>
    </row>
    <row r="353" spans="1:17" ht="23.1" customHeight="1">
      <c r="A353" s="216"/>
      <c r="B353" s="979"/>
      <c r="C353" s="980"/>
      <c r="D353" s="981"/>
      <c r="E353" s="982"/>
      <c r="F353" s="974"/>
      <c r="G353" s="974"/>
      <c r="H353" s="977"/>
      <c r="I353" s="455" t="str">
        <f t="shared" ref="I353:I358" si="31">IF(E353=0,"",INDEX($O$15:$O$20,MATCH(E353,$N$15:$N$20,0)))</f>
        <v/>
      </c>
      <c r="J353" s="978" t="str">
        <f t="shared" ref="J353:J358" si="32">IF(ISERROR(K353/G353/F353),"",(K353/G353/F353))</f>
        <v/>
      </c>
      <c r="K353" s="134" t="str">
        <f t="shared" ref="K353:K358" si="33">IF(E353=0,"",IF(E353="TT-I",F353*I353*G353,F353*I353*G353*(H353/40)))</f>
        <v/>
      </c>
      <c r="L353" s="837"/>
      <c r="M353" s="362"/>
      <c r="N353" s="122"/>
      <c r="O353" s="122"/>
      <c r="P353" s="129"/>
      <c r="Q353" s="313"/>
    </row>
    <row r="354" spans="1:17" ht="23.1" customHeight="1">
      <c r="A354" s="216"/>
      <c r="B354" s="979"/>
      <c r="C354" s="980"/>
      <c r="D354" s="981"/>
      <c r="E354" s="982"/>
      <c r="F354" s="974"/>
      <c r="G354" s="974"/>
      <c r="H354" s="977"/>
      <c r="I354" s="455" t="str">
        <f t="shared" si="31"/>
        <v/>
      </c>
      <c r="J354" s="978" t="str">
        <f t="shared" si="32"/>
        <v/>
      </c>
      <c r="K354" s="134" t="str">
        <f t="shared" si="33"/>
        <v/>
      </c>
      <c r="L354" s="837"/>
      <c r="M354" s="362"/>
      <c r="N354" s="122"/>
      <c r="O354" s="222"/>
      <c r="P354" s="129"/>
      <c r="Q354" s="313"/>
    </row>
    <row r="355" spans="1:17" ht="22.5" customHeight="1">
      <c r="A355" s="216"/>
      <c r="B355" s="979"/>
      <c r="C355" s="980"/>
      <c r="D355" s="981"/>
      <c r="E355" s="982"/>
      <c r="F355" s="974"/>
      <c r="G355" s="974"/>
      <c r="H355" s="977"/>
      <c r="I355" s="455" t="str">
        <f t="shared" si="31"/>
        <v/>
      </c>
      <c r="J355" s="978" t="str">
        <f t="shared" si="32"/>
        <v/>
      </c>
      <c r="K355" s="134" t="str">
        <f t="shared" si="33"/>
        <v/>
      </c>
      <c r="L355" s="837"/>
      <c r="M355" s="362"/>
      <c r="N355" s="122"/>
      <c r="O355" s="122"/>
      <c r="P355" s="122"/>
      <c r="Q355" s="313"/>
    </row>
    <row r="356" spans="1:17" ht="23.1" customHeight="1">
      <c r="A356" s="216"/>
      <c r="B356" s="979"/>
      <c r="C356" s="980"/>
      <c r="D356" s="981"/>
      <c r="E356" s="982"/>
      <c r="F356" s="974"/>
      <c r="G356" s="974"/>
      <c r="H356" s="977"/>
      <c r="I356" s="455" t="str">
        <f t="shared" si="31"/>
        <v/>
      </c>
      <c r="J356" s="978" t="str">
        <f t="shared" si="32"/>
        <v/>
      </c>
      <c r="K356" s="134" t="str">
        <f t="shared" si="33"/>
        <v/>
      </c>
      <c r="L356" s="837"/>
      <c r="M356" s="362"/>
      <c r="N356" s="122"/>
      <c r="O356" s="223"/>
      <c r="P356" s="129"/>
      <c r="Q356" s="313"/>
    </row>
    <row r="357" spans="1:17" ht="23.1" customHeight="1">
      <c r="A357" s="216"/>
      <c r="B357" s="979"/>
      <c r="C357" s="980"/>
      <c r="D357" s="981"/>
      <c r="E357" s="982"/>
      <c r="F357" s="974"/>
      <c r="G357" s="974"/>
      <c r="H357" s="977"/>
      <c r="I357" s="455" t="str">
        <f t="shared" si="31"/>
        <v/>
      </c>
      <c r="J357" s="978" t="str">
        <f t="shared" si="32"/>
        <v/>
      </c>
      <c r="K357" s="134" t="str">
        <f t="shared" si="33"/>
        <v/>
      </c>
      <c r="L357" s="837"/>
      <c r="M357" s="362"/>
      <c r="N357" s="122"/>
      <c r="O357" s="122"/>
      <c r="P357" s="122"/>
      <c r="Q357" s="313"/>
    </row>
    <row r="358" spans="1:17" ht="23.1" customHeight="1">
      <c r="A358" s="216"/>
      <c r="B358" s="979"/>
      <c r="C358" s="980"/>
      <c r="D358" s="981"/>
      <c r="E358" s="982"/>
      <c r="F358" s="974"/>
      <c r="G358" s="974"/>
      <c r="H358" s="977"/>
      <c r="I358" s="455" t="str">
        <f t="shared" si="31"/>
        <v/>
      </c>
      <c r="J358" s="978" t="str">
        <f t="shared" si="32"/>
        <v/>
      </c>
      <c r="K358" s="134" t="str">
        <f t="shared" si="33"/>
        <v/>
      </c>
      <c r="L358" s="837"/>
      <c r="M358" s="362"/>
      <c r="N358" s="122"/>
      <c r="O358" s="122"/>
      <c r="P358" s="122"/>
      <c r="Q358" s="313"/>
    </row>
    <row r="359" spans="1:17" ht="23.1" customHeight="1">
      <c r="A359" s="216"/>
      <c r="B359" s="979"/>
      <c r="C359" s="980"/>
      <c r="D359" s="981"/>
      <c r="E359" s="982"/>
      <c r="F359" s="974"/>
      <c r="G359" s="974"/>
      <c r="H359" s="977"/>
      <c r="I359" s="455" t="str">
        <f t="shared" si="28"/>
        <v/>
      </c>
      <c r="J359" s="978" t="str">
        <f t="shared" si="29"/>
        <v/>
      </c>
      <c r="K359" s="134" t="str">
        <f t="shared" si="30"/>
        <v/>
      </c>
      <c r="L359" s="837"/>
      <c r="M359" s="362"/>
      <c r="N359" s="122"/>
      <c r="O359" s="122"/>
      <c r="P359" s="122"/>
      <c r="Q359" s="313"/>
    </row>
    <row r="360" spans="1:17" ht="23.1" customHeight="1">
      <c r="A360" s="216"/>
      <c r="B360" s="979"/>
      <c r="C360" s="980"/>
      <c r="D360" s="981"/>
      <c r="E360" s="982"/>
      <c r="F360" s="974"/>
      <c r="G360" s="974"/>
      <c r="H360" s="977"/>
      <c r="I360" s="455" t="str">
        <f t="shared" si="28"/>
        <v/>
      </c>
      <c r="J360" s="978" t="str">
        <f t="shared" si="29"/>
        <v/>
      </c>
      <c r="K360" s="134" t="str">
        <f t="shared" si="30"/>
        <v/>
      </c>
      <c r="L360" s="837"/>
      <c r="M360" s="362"/>
      <c r="N360" s="122"/>
      <c r="O360" s="223"/>
      <c r="P360" s="129"/>
      <c r="Q360" s="313"/>
    </row>
    <row r="361" spans="1:17" ht="23.1" customHeight="1">
      <c r="A361" s="216"/>
      <c r="B361" s="979"/>
      <c r="C361" s="980"/>
      <c r="D361" s="981"/>
      <c r="E361" s="982"/>
      <c r="F361" s="974"/>
      <c r="G361" s="974"/>
      <c r="H361" s="977"/>
      <c r="I361" s="455" t="str">
        <f t="shared" si="28"/>
        <v/>
      </c>
      <c r="J361" s="978" t="str">
        <f t="shared" si="29"/>
        <v/>
      </c>
      <c r="K361" s="134" t="str">
        <f t="shared" si="30"/>
        <v/>
      </c>
      <c r="L361" s="837"/>
      <c r="M361" s="362"/>
      <c r="N361" s="122"/>
      <c r="O361" s="223"/>
      <c r="P361" s="129"/>
      <c r="Q361" s="313"/>
    </row>
    <row r="362" spans="1:17" ht="23.1" customHeight="1">
      <c r="A362" s="216"/>
      <c r="B362" s="979"/>
      <c r="C362" s="980"/>
      <c r="D362" s="981"/>
      <c r="E362" s="982"/>
      <c r="F362" s="974"/>
      <c r="G362" s="974"/>
      <c r="H362" s="977"/>
      <c r="I362" s="455" t="str">
        <f t="shared" si="28"/>
        <v/>
      </c>
      <c r="J362" s="978" t="str">
        <f t="shared" si="29"/>
        <v/>
      </c>
      <c r="K362" s="134" t="str">
        <f t="shared" si="30"/>
        <v/>
      </c>
      <c r="L362" s="837"/>
      <c r="M362" s="362"/>
      <c r="N362" s="122"/>
      <c r="O362" s="122"/>
      <c r="P362" s="122"/>
      <c r="Q362" s="604"/>
    </row>
    <row r="363" spans="1:17" ht="23.1" customHeight="1">
      <c r="A363" s="216"/>
      <c r="B363" s="979"/>
      <c r="C363" s="980"/>
      <c r="D363" s="981"/>
      <c r="E363" s="982"/>
      <c r="F363" s="974"/>
      <c r="G363" s="974"/>
      <c r="H363" s="977"/>
      <c r="I363" s="455" t="str">
        <f t="shared" si="28"/>
        <v/>
      </c>
      <c r="J363" s="978" t="str">
        <f t="shared" si="29"/>
        <v/>
      </c>
      <c r="K363" s="134" t="str">
        <f t="shared" si="30"/>
        <v/>
      </c>
      <c r="L363" s="837"/>
      <c r="M363" s="362"/>
      <c r="N363" s="122"/>
      <c r="O363" s="122"/>
      <c r="P363" s="122"/>
      <c r="Q363" s="604"/>
    </row>
    <row r="364" spans="1:17" ht="23.1" customHeight="1">
      <c r="A364" s="216"/>
      <c r="B364" s="979"/>
      <c r="C364" s="980"/>
      <c r="D364" s="981"/>
      <c r="E364" s="982"/>
      <c r="F364" s="974"/>
      <c r="G364" s="974"/>
      <c r="H364" s="977"/>
      <c r="I364" s="455" t="str">
        <f t="shared" si="28"/>
        <v/>
      </c>
      <c r="J364" s="978" t="str">
        <f t="shared" si="29"/>
        <v/>
      </c>
      <c r="K364" s="134" t="str">
        <f t="shared" si="30"/>
        <v/>
      </c>
      <c r="L364" s="837"/>
      <c r="M364" s="362"/>
      <c r="N364" s="122"/>
      <c r="O364" s="122"/>
      <c r="P364" s="122"/>
      <c r="Q364" s="604"/>
    </row>
    <row r="365" spans="1:17" ht="23.1" customHeight="1">
      <c r="A365" s="216"/>
      <c r="B365" s="979"/>
      <c r="C365" s="980"/>
      <c r="D365" s="981"/>
      <c r="E365" s="982"/>
      <c r="F365" s="974"/>
      <c r="G365" s="974"/>
      <c r="H365" s="977"/>
      <c r="I365" s="455" t="str">
        <f t="shared" si="28"/>
        <v/>
      </c>
      <c r="J365" s="978" t="str">
        <f t="shared" si="29"/>
        <v/>
      </c>
      <c r="K365" s="134" t="str">
        <f t="shared" si="30"/>
        <v/>
      </c>
      <c r="L365" s="837"/>
      <c r="M365" s="362"/>
      <c r="N365" s="122"/>
      <c r="O365" s="122"/>
      <c r="P365" s="122"/>
      <c r="Q365" s="604"/>
    </row>
    <row r="366" spans="1:17" ht="23.1" customHeight="1">
      <c r="A366" s="216"/>
      <c r="B366" s="979"/>
      <c r="C366" s="980"/>
      <c r="D366" s="981"/>
      <c r="E366" s="982"/>
      <c r="F366" s="974"/>
      <c r="G366" s="974"/>
      <c r="H366" s="977"/>
      <c r="I366" s="455" t="str">
        <f t="shared" si="28"/>
        <v/>
      </c>
      <c r="J366" s="978" t="str">
        <f t="shared" si="29"/>
        <v/>
      </c>
      <c r="K366" s="134" t="str">
        <f t="shared" si="30"/>
        <v/>
      </c>
      <c r="L366" s="837"/>
      <c r="M366" s="362"/>
      <c r="N366" s="122"/>
      <c r="O366" s="122"/>
      <c r="P366" s="122"/>
      <c r="Q366" s="604"/>
    </row>
    <row r="367" spans="1:17" ht="23.1" customHeight="1">
      <c r="A367" s="216"/>
      <c r="B367" s="979"/>
      <c r="C367" s="980"/>
      <c r="D367" s="981"/>
      <c r="E367" s="982"/>
      <c r="F367" s="974"/>
      <c r="G367" s="974"/>
      <c r="H367" s="977"/>
      <c r="I367" s="455" t="str">
        <f t="shared" si="28"/>
        <v/>
      </c>
      <c r="J367" s="978" t="str">
        <f t="shared" si="29"/>
        <v/>
      </c>
      <c r="K367" s="134" t="str">
        <f t="shared" si="30"/>
        <v/>
      </c>
      <c r="L367" s="837"/>
      <c r="M367" s="362"/>
      <c r="N367" s="122"/>
      <c r="O367" s="122"/>
      <c r="P367" s="122"/>
      <c r="Q367" s="604"/>
    </row>
    <row r="368" spans="1:17" ht="23.1" customHeight="1">
      <c r="A368" s="216"/>
      <c r="B368" s="979"/>
      <c r="C368" s="980"/>
      <c r="D368" s="981"/>
      <c r="E368" s="982"/>
      <c r="F368" s="974"/>
      <c r="G368" s="974"/>
      <c r="H368" s="977"/>
      <c r="I368" s="455" t="str">
        <f t="shared" si="28"/>
        <v/>
      </c>
      <c r="J368" s="978" t="str">
        <f t="shared" si="29"/>
        <v/>
      </c>
      <c r="K368" s="134" t="str">
        <f>IF(E368=0,"",IF(E368="TT-I",F368*I368*G368,F368*I368*G368*(H368/40)))</f>
        <v/>
      </c>
      <c r="L368" s="837"/>
      <c r="M368" s="362"/>
      <c r="N368" s="122"/>
      <c r="O368" s="122"/>
      <c r="P368" s="122"/>
      <c r="Q368" s="604"/>
    </row>
    <row r="369" spans="1:17" ht="23.1" customHeight="1">
      <c r="A369" s="216"/>
      <c r="B369" s="979"/>
      <c r="C369" s="980"/>
      <c r="D369" s="981"/>
      <c r="E369" s="982"/>
      <c r="F369" s="974"/>
      <c r="G369" s="974"/>
      <c r="H369" s="977"/>
      <c r="I369" s="455" t="str">
        <f t="shared" si="28"/>
        <v/>
      </c>
      <c r="J369" s="978" t="str">
        <f t="shared" si="29"/>
        <v/>
      </c>
      <c r="K369" s="134" t="str">
        <f>IF(E369=0,"",IF(E369="TT-I",F369*I369*G369,F369*I369*G369*(H369/40)))</f>
        <v/>
      </c>
      <c r="L369" s="837"/>
      <c r="M369" s="362"/>
      <c r="N369" s="122"/>
      <c r="O369" s="122"/>
      <c r="P369" s="122"/>
      <c r="Q369" s="604"/>
    </row>
    <row r="370" spans="1:17" ht="23.1" customHeight="1">
      <c r="A370" s="216"/>
      <c r="B370" s="979"/>
      <c r="C370" s="980"/>
      <c r="D370" s="981"/>
      <c r="E370" s="982"/>
      <c r="F370" s="974"/>
      <c r="G370" s="974"/>
      <c r="H370" s="977"/>
      <c r="I370" s="455" t="str">
        <f t="shared" si="28"/>
        <v/>
      </c>
      <c r="J370" s="978" t="str">
        <f t="shared" si="29"/>
        <v/>
      </c>
      <c r="K370" s="134" t="str">
        <f>IF(E370=0,"",IF(E370="TT-I",F370*I370*G370,F370*I370*G370*(H370/40)))</f>
        <v/>
      </c>
      <c r="L370" s="837"/>
      <c r="M370" s="362"/>
      <c r="N370" s="122"/>
      <c r="O370" s="122"/>
      <c r="P370" s="122"/>
      <c r="Q370" s="604"/>
    </row>
    <row r="371" spans="1:17" ht="12.75" customHeight="1">
      <c r="A371" s="363"/>
      <c r="B371" s="594" t="str">
        <f>B327</f>
        <v>FAPESP,  SETEMBRO DE 2015</v>
      </c>
      <c r="C371" s="857"/>
      <c r="D371" s="857"/>
      <c r="E371" s="857"/>
      <c r="F371" s="845"/>
      <c r="G371" s="831"/>
      <c r="H371" s="831"/>
      <c r="I371" s="826"/>
      <c r="J371" s="831"/>
      <c r="K371" s="853"/>
      <c r="L371" s="951">
        <v>2</v>
      </c>
      <c r="M371" s="591"/>
      <c r="N371" s="122"/>
      <c r="O371" s="122"/>
      <c r="P371" s="122"/>
      <c r="Q371" s="604"/>
    </row>
    <row r="372" spans="1:17" ht="12.75" customHeight="1">
      <c r="A372" s="363"/>
      <c r="B372" s="126"/>
      <c r="C372" s="889"/>
      <c r="D372" s="889"/>
      <c r="E372" s="889"/>
      <c r="F372" s="890"/>
      <c r="G372" s="831"/>
      <c r="H372" s="831"/>
      <c r="I372" s="826"/>
      <c r="J372" s="831"/>
      <c r="K372" s="853"/>
      <c r="L372" s="951"/>
      <c r="M372" s="591"/>
      <c r="N372" s="122"/>
      <c r="O372" s="122"/>
      <c r="P372" s="122"/>
      <c r="Q372" s="604"/>
    </row>
    <row r="373" spans="1:17" s="50" customFormat="1" ht="12.75" customHeight="1">
      <c r="A373" s="366"/>
      <c r="B373" s="62"/>
      <c r="C373" s="831"/>
      <c r="D373" s="831"/>
      <c r="E373" s="831"/>
      <c r="F373" s="831"/>
      <c r="G373" s="832"/>
      <c r="H373" s="832"/>
      <c r="I373" s="831"/>
      <c r="J373" s="831"/>
      <c r="K373" s="831"/>
      <c r="L373" s="831"/>
      <c r="M373" s="209"/>
    </row>
    <row r="374" spans="1:17" s="50" customFormat="1" ht="12.75" customHeight="1">
      <c r="A374" s="366"/>
      <c r="B374" s="62"/>
      <c r="C374" s="831"/>
      <c r="D374" s="831"/>
      <c r="E374" s="831"/>
      <c r="F374" s="831"/>
      <c r="G374" s="832"/>
      <c r="H374" s="832"/>
      <c r="I374" s="831"/>
      <c r="J374" s="831"/>
      <c r="K374" s="831"/>
      <c r="L374" s="831"/>
      <c r="M374" s="209"/>
    </row>
    <row r="375" spans="1:17" s="50" customFormat="1" ht="12.75" customHeight="1">
      <c r="A375" s="366"/>
      <c r="B375" s="62"/>
      <c r="C375" s="831"/>
      <c r="D375" s="831"/>
      <c r="E375" s="831"/>
      <c r="F375" s="831"/>
      <c r="G375" s="832"/>
      <c r="H375" s="832"/>
      <c r="I375" s="831"/>
      <c r="J375" s="831"/>
      <c r="K375" s="831"/>
      <c r="L375" s="831"/>
      <c r="M375" s="209"/>
    </row>
    <row r="376" spans="1:17" s="50" customFormat="1" ht="12.75" customHeight="1">
      <c r="A376" s="366"/>
      <c r="B376" s="62"/>
      <c r="C376" s="831"/>
      <c r="D376" s="831"/>
      <c r="E376" s="831"/>
      <c r="F376" s="831"/>
      <c r="G376" s="832"/>
      <c r="H376" s="832"/>
      <c r="I376" s="831"/>
      <c r="J376" s="831"/>
      <c r="K376" s="831"/>
      <c r="L376" s="831"/>
      <c r="M376" s="209"/>
    </row>
    <row r="377" spans="1:17" s="50" customFormat="1" ht="19.5" customHeight="1">
      <c r="A377" s="366"/>
      <c r="B377" s="1882" t="s">
        <v>277</v>
      </c>
      <c r="C377" s="1882"/>
      <c r="D377" s="1882"/>
      <c r="E377" s="1882"/>
      <c r="F377" s="1882"/>
      <c r="G377" s="1882"/>
      <c r="H377" s="1882"/>
      <c r="I377" s="1882"/>
      <c r="J377" s="809"/>
      <c r="K377" s="809"/>
      <c r="L377" s="809"/>
      <c r="M377" s="209"/>
      <c r="O377" s="188"/>
    </row>
    <row r="378" spans="1:17" s="192" customFormat="1" ht="6" customHeight="1">
      <c r="A378" s="458"/>
      <c r="B378" s="440"/>
      <c r="C378" s="440"/>
      <c r="D378" s="440"/>
      <c r="E378" s="440"/>
      <c r="F378" s="440"/>
      <c r="G378" s="438"/>
      <c r="H378" s="441"/>
      <c r="I378" s="438"/>
      <c r="J378" s="438"/>
      <c r="K378" s="441"/>
      <c r="L378" s="441"/>
      <c r="M378" s="209"/>
      <c r="O378" s="193"/>
    </row>
    <row r="379" spans="1:17" s="14" customFormat="1" ht="20.25" customHeight="1">
      <c r="A379" s="456"/>
      <c r="B379" s="589" t="s">
        <v>97</v>
      </c>
      <c r="C379" s="891"/>
      <c r="D379" s="891"/>
      <c r="E379" s="851"/>
      <c r="F379" s="851"/>
      <c r="G379" s="1679"/>
      <c r="H379" s="1679"/>
      <c r="I379" s="1679"/>
      <c r="J379" s="1679"/>
      <c r="K379" s="1679"/>
      <c r="L379" s="1679"/>
      <c r="M379" s="209"/>
      <c r="N379" s="50"/>
      <c r="O379" s="50"/>
      <c r="P379" s="50"/>
      <c r="Q379" s="50"/>
    </row>
    <row r="380" spans="1:17" s="50" customFormat="1" ht="7.5" customHeight="1">
      <c r="A380" s="366"/>
      <c r="B380" s="316"/>
      <c r="C380" s="851"/>
      <c r="D380" s="851"/>
      <c r="E380" s="851"/>
      <c r="F380" s="851"/>
      <c r="G380" s="851"/>
      <c r="H380" s="851"/>
      <c r="I380" s="851"/>
      <c r="J380" s="851"/>
      <c r="K380" s="851"/>
      <c r="L380" s="851"/>
      <c r="M380" s="209"/>
    </row>
    <row r="381" spans="1:17" s="50" customFormat="1" ht="20.25" customHeight="1">
      <c r="A381" s="366"/>
      <c r="B381" s="593" t="s">
        <v>34</v>
      </c>
      <c r="C381" s="593"/>
      <c r="D381" s="892"/>
      <c r="E381" s="893"/>
      <c r="F381" s="1609"/>
      <c r="G381" s="1609"/>
      <c r="H381" s="894"/>
      <c r="I381" s="831"/>
      <c r="J381" s="851"/>
      <c r="K381" s="831"/>
      <c r="L381" s="316"/>
    </row>
    <row r="382" spans="1:17" s="50" customFormat="1" ht="7.5" customHeight="1">
      <c r="A382" s="366"/>
      <c r="B382" s="316"/>
      <c r="C382" s="316"/>
      <c r="D382" s="851"/>
      <c r="E382" s="851"/>
      <c r="F382" s="851"/>
      <c r="G382" s="851"/>
      <c r="H382" s="851"/>
      <c r="I382" s="851"/>
      <c r="J382" s="851"/>
      <c r="K382" s="851"/>
      <c r="L382" s="316"/>
      <c r="M382" s="209"/>
    </row>
    <row r="383" spans="1:17" s="50" customFormat="1" ht="19.5" customHeight="1">
      <c r="A383" s="366"/>
      <c r="B383" s="175" t="s">
        <v>93</v>
      </c>
      <c r="C383" s="174"/>
      <c r="D383" s="895"/>
      <c r="E383" s="1381" t="str">
        <f>IF(SUM(K386:K419,K423:K456)=0,"",(SUM(K386:K419,K423:K456)))</f>
        <v/>
      </c>
      <c r="F383" s="1381"/>
      <c r="G383" s="1381"/>
      <c r="H383" s="851"/>
      <c r="I383" s="831"/>
      <c r="J383" s="831"/>
      <c r="K383" s="896"/>
      <c r="L383" s="328"/>
      <c r="M383" s="209"/>
    </row>
    <row r="384" spans="1:17" s="50" customFormat="1" ht="14.25" customHeight="1">
      <c r="A384" s="366"/>
      <c r="B384" s="316"/>
      <c r="C384" s="316"/>
      <c r="D384" s="851"/>
      <c r="E384" s="851"/>
      <c r="F384" s="851"/>
      <c r="G384" s="897"/>
      <c r="H384" s="851"/>
      <c r="I384" s="831"/>
      <c r="J384" s="831"/>
      <c r="K384" s="851"/>
      <c r="L384" s="316"/>
      <c r="M384" s="209"/>
      <c r="N384" s="173"/>
    </row>
    <row r="385" spans="1:17" s="20" customFormat="1" ht="36.75" customHeight="1">
      <c r="A385" s="370"/>
      <c r="B385" s="590" t="s">
        <v>1</v>
      </c>
      <c r="C385" s="313"/>
      <c r="D385" s="598"/>
      <c r="E385" s="854" t="s">
        <v>73</v>
      </c>
      <c r="F385" s="854" t="s">
        <v>74</v>
      </c>
      <c r="G385" s="811" t="s">
        <v>75</v>
      </c>
      <c r="H385" s="810" t="s">
        <v>88</v>
      </c>
      <c r="I385" s="815" t="s">
        <v>129</v>
      </c>
      <c r="J385" s="816" t="s">
        <v>128</v>
      </c>
      <c r="K385" s="816" t="s">
        <v>76</v>
      </c>
      <c r="L385" s="446" t="s">
        <v>2</v>
      </c>
      <c r="M385" s="361"/>
    </row>
    <row r="386" spans="1:17" ht="23.1" customHeight="1">
      <c r="A386" s="216"/>
      <c r="B386" s="974"/>
      <c r="C386" s="975"/>
      <c r="D386" s="975"/>
      <c r="E386" s="976"/>
      <c r="F386" s="974"/>
      <c r="G386" s="974"/>
      <c r="H386" s="977"/>
      <c r="I386" s="455" t="str">
        <f t="shared" ref="I386:I419" si="34">IF(E386=0,"",INDEX($O$15:$O$20,MATCH(E386,$N$15:$N$20,0)))</f>
        <v/>
      </c>
      <c r="J386" s="978" t="str">
        <f>IF(ISERROR(K386/G386/F386),"",(K386/G386/F386))</f>
        <v/>
      </c>
      <c r="K386" s="882" t="str">
        <f>IF(E386=0,"",IF(E386="TT-I",F386*I386*G386,F386*I386*G386*(H386/40)))</f>
        <v/>
      </c>
      <c r="L386" s="99"/>
      <c r="M386" s="362"/>
      <c r="N386" s="50"/>
      <c r="O386" s="50"/>
      <c r="P386" s="50"/>
      <c r="Q386" s="50"/>
    </row>
    <row r="387" spans="1:17" ht="23.1" customHeight="1">
      <c r="A387" s="216"/>
      <c r="B387" s="979"/>
      <c r="C387" s="980"/>
      <c r="D387" s="981"/>
      <c r="E387" s="982"/>
      <c r="F387" s="979"/>
      <c r="G387" s="974"/>
      <c r="H387" s="977"/>
      <c r="I387" s="455" t="str">
        <f t="shared" si="34"/>
        <v/>
      </c>
      <c r="J387" s="978" t="str">
        <f t="shared" ref="J387:J419" si="35">IF(ISERROR(K387/G387/F387),"",(K387/G387/F387))</f>
        <v/>
      </c>
      <c r="K387" s="882" t="str">
        <f>IF(E387=0,"",IF(E387="TT-I",F387*I387*G387,F387*I387*G387*(H387/40)))</f>
        <v/>
      </c>
      <c r="L387" s="837"/>
      <c r="M387" s="362"/>
      <c r="N387" s="50"/>
      <c r="O387" s="50"/>
      <c r="P387" s="50"/>
      <c r="Q387" s="50"/>
    </row>
    <row r="388" spans="1:17" ht="23.1" customHeight="1">
      <c r="A388" s="216"/>
      <c r="B388" s="979"/>
      <c r="C388" s="980"/>
      <c r="D388" s="981"/>
      <c r="E388" s="982"/>
      <c r="F388" s="974"/>
      <c r="G388" s="974"/>
      <c r="H388" s="977"/>
      <c r="I388" s="455" t="str">
        <f t="shared" si="34"/>
        <v/>
      </c>
      <c r="J388" s="978" t="str">
        <f t="shared" si="35"/>
        <v/>
      </c>
      <c r="K388" s="882" t="str">
        <f>IF(E388=0,"",IF(E388="TT-I",F388*I388*G388,F388*I388*G388*(H388/40)))</f>
        <v/>
      </c>
      <c r="L388" s="837"/>
      <c r="M388" s="362"/>
      <c r="N388" s="50"/>
      <c r="O388" s="50"/>
      <c r="P388" s="50"/>
      <c r="Q388" s="50"/>
    </row>
    <row r="389" spans="1:17" ht="23.1" customHeight="1">
      <c r="A389" s="216"/>
      <c r="B389" s="979"/>
      <c r="C389" s="980"/>
      <c r="D389" s="981"/>
      <c r="E389" s="982"/>
      <c r="F389" s="974"/>
      <c r="G389" s="974"/>
      <c r="H389" s="977"/>
      <c r="I389" s="455" t="str">
        <f t="shared" si="34"/>
        <v/>
      </c>
      <c r="J389" s="978" t="str">
        <f t="shared" si="35"/>
        <v/>
      </c>
      <c r="K389" s="882" t="str">
        <f>IF(E389=0,"",IF(E389="TT-I",F389*I389*G389,F389*I389*G389*(H389/40)))</f>
        <v/>
      </c>
      <c r="L389" s="837"/>
      <c r="M389" s="362"/>
      <c r="N389" s="173"/>
      <c r="O389" s="50"/>
      <c r="P389" s="50"/>
      <c r="Q389" s="50"/>
    </row>
    <row r="390" spans="1:17" ht="23.1" customHeight="1">
      <c r="A390" s="216"/>
      <c r="B390" s="979"/>
      <c r="C390" s="980"/>
      <c r="D390" s="981"/>
      <c r="E390" s="982"/>
      <c r="F390" s="974"/>
      <c r="G390" s="974"/>
      <c r="H390" s="977"/>
      <c r="I390" s="455" t="str">
        <f t="shared" si="34"/>
        <v/>
      </c>
      <c r="J390" s="983" t="str">
        <f t="shared" si="35"/>
        <v/>
      </c>
      <c r="K390" s="134" t="str">
        <f t="shared" ref="K390:K416" si="36">IF(E390=0,"",IF(E390="TT-I",F390*I390*G390,F390*I390*G390*(H390/40)))</f>
        <v/>
      </c>
      <c r="L390" s="837"/>
      <c r="M390" s="362"/>
      <c r="N390" s="20"/>
      <c r="O390" s="20"/>
      <c r="P390" s="20"/>
      <c r="Q390" s="20"/>
    </row>
    <row r="391" spans="1:17" ht="23.1" customHeight="1">
      <c r="A391" s="216"/>
      <c r="B391" s="979"/>
      <c r="C391" s="980"/>
      <c r="D391" s="981"/>
      <c r="E391" s="982"/>
      <c r="F391" s="974"/>
      <c r="G391" s="974"/>
      <c r="H391" s="977"/>
      <c r="I391" s="455" t="str">
        <f t="shared" si="34"/>
        <v/>
      </c>
      <c r="J391" s="978" t="str">
        <f t="shared" si="35"/>
        <v/>
      </c>
      <c r="K391" s="134" t="str">
        <f t="shared" si="36"/>
        <v/>
      </c>
      <c r="L391" s="837"/>
      <c r="M391" s="362"/>
      <c r="N391" s="50"/>
      <c r="O391" s="50"/>
      <c r="P391" s="50"/>
      <c r="Q391" s="50"/>
    </row>
    <row r="392" spans="1:17" ht="23.1" customHeight="1">
      <c r="A392" s="216"/>
      <c r="B392" s="979"/>
      <c r="C392" s="980"/>
      <c r="D392" s="981"/>
      <c r="E392" s="982"/>
      <c r="F392" s="974"/>
      <c r="G392" s="974"/>
      <c r="H392" s="977"/>
      <c r="I392" s="455" t="str">
        <f t="shared" si="34"/>
        <v/>
      </c>
      <c r="J392" s="978" t="str">
        <f t="shared" si="35"/>
        <v/>
      </c>
      <c r="K392" s="134" t="str">
        <f t="shared" si="36"/>
        <v/>
      </c>
      <c r="L392" s="837"/>
      <c r="M392" s="362"/>
      <c r="N392" s="50"/>
      <c r="O392" s="50"/>
      <c r="P392" s="50"/>
      <c r="Q392" s="50"/>
    </row>
    <row r="393" spans="1:17" ht="23.1" customHeight="1">
      <c r="A393" s="216"/>
      <c r="B393" s="979"/>
      <c r="C393" s="980"/>
      <c r="D393" s="981"/>
      <c r="E393" s="982"/>
      <c r="F393" s="974"/>
      <c r="G393" s="974"/>
      <c r="H393" s="977"/>
      <c r="I393" s="455" t="str">
        <f t="shared" si="34"/>
        <v/>
      </c>
      <c r="J393" s="978" t="str">
        <f t="shared" si="35"/>
        <v/>
      </c>
      <c r="K393" s="134" t="str">
        <f t="shared" si="36"/>
        <v/>
      </c>
      <c r="L393" s="837"/>
      <c r="M393" s="362"/>
      <c r="N393" s="50"/>
      <c r="O393" s="50"/>
      <c r="P393" s="50"/>
      <c r="Q393" s="50"/>
    </row>
    <row r="394" spans="1:17" ht="23.1" customHeight="1">
      <c r="A394" s="216"/>
      <c r="B394" s="979"/>
      <c r="C394" s="980"/>
      <c r="D394" s="981"/>
      <c r="E394" s="982"/>
      <c r="F394" s="974"/>
      <c r="G394" s="974"/>
      <c r="H394" s="977"/>
      <c r="I394" s="455" t="str">
        <f t="shared" si="34"/>
        <v/>
      </c>
      <c r="J394" s="978" t="str">
        <f t="shared" si="35"/>
        <v/>
      </c>
      <c r="K394" s="134" t="str">
        <f t="shared" si="36"/>
        <v/>
      </c>
      <c r="L394" s="837"/>
      <c r="M394" s="362"/>
      <c r="N394" s="173"/>
      <c r="O394" s="50"/>
      <c r="P394" s="50"/>
      <c r="Q394" s="50"/>
    </row>
    <row r="395" spans="1:17" ht="23.1" customHeight="1">
      <c r="A395" s="216"/>
      <c r="B395" s="979"/>
      <c r="C395" s="980"/>
      <c r="D395" s="981"/>
      <c r="E395" s="982"/>
      <c r="F395" s="974"/>
      <c r="G395" s="974"/>
      <c r="H395" s="977"/>
      <c r="I395" s="455" t="str">
        <f t="shared" si="34"/>
        <v/>
      </c>
      <c r="J395" s="978" t="str">
        <f t="shared" si="35"/>
        <v/>
      </c>
      <c r="K395" s="134" t="str">
        <f t="shared" si="36"/>
        <v/>
      </c>
      <c r="L395" s="837"/>
      <c r="M395" s="362"/>
      <c r="N395" s="20"/>
      <c r="O395" s="20"/>
      <c r="P395" s="20"/>
      <c r="Q395" s="20"/>
    </row>
    <row r="396" spans="1:17" ht="23.1" customHeight="1">
      <c r="A396" s="216"/>
      <c r="B396" s="979"/>
      <c r="C396" s="980"/>
      <c r="D396" s="981"/>
      <c r="E396" s="982"/>
      <c r="F396" s="974"/>
      <c r="G396" s="974"/>
      <c r="H396" s="977"/>
      <c r="I396" s="455" t="str">
        <f t="shared" si="34"/>
        <v/>
      </c>
      <c r="J396" s="978" t="str">
        <f t="shared" si="35"/>
        <v/>
      </c>
      <c r="K396" s="134" t="str">
        <f t="shared" si="36"/>
        <v/>
      </c>
      <c r="L396" s="837"/>
      <c r="M396" s="362"/>
      <c r="N396" s="50"/>
      <c r="O396" s="50"/>
      <c r="P396" s="50"/>
      <c r="Q396" s="50"/>
    </row>
    <row r="397" spans="1:17" ht="23.1" customHeight="1">
      <c r="A397" s="216"/>
      <c r="B397" s="979"/>
      <c r="C397" s="980"/>
      <c r="D397" s="981"/>
      <c r="E397" s="982"/>
      <c r="F397" s="974"/>
      <c r="G397" s="974"/>
      <c r="H397" s="977"/>
      <c r="I397" s="455" t="str">
        <f t="shared" si="34"/>
        <v/>
      </c>
      <c r="J397" s="978" t="str">
        <f t="shared" si="35"/>
        <v/>
      </c>
      <c r="K397" s="134" t="str">
        <f t="shared" si="36"/>
        <v/>
      </c>
      <c r="L397" s="837"/>
      <c r="M397" s="362"/>
      <c r="N397" s="50"/>
      <c r="O397" s="50"/>
      <c r="P397" s="50"/>
      <c r="Q397" s="50"/>
    </row>
    <row r="398" spans="1:17" ht="23.1" customHeight="1">
      <c r="A398" s="216"/>
      <c r="B398" s="979"/>
      <c r="C398" s="980"/>
      <c r="D398" s="981"/>
      <c r="E398" s="982"/>
      <c r="F398" s="974"/>
      <c r="G398" s="974"/>
      <c r="H398" s="977"/>
      <c r="I398" s="455" t="str">
        <f t="shared" si="34"/>
        <v/>
      </c>
      <c r="J398" s="978" t="str">
        <f t="shared" si="35"/>
        <v/>
      </c>
      <c r="K398" s="134" t="str">
        <f t="shared" si="36"/>
        <v/>
      </c>
      <c r="L398" s="837"/>
      <c r="M398" s="362"/>
      <c r="N398" s="50"/>
      <c r="O398" s="50"/>
      <c r="P398" s="50"/>
      <c r="Q398" s="50"/>
    </row>
    <row r="399" spans="1:17" ht="23.1" customHeight="1">
      <c r="A399" s="216"/>
      <c r="B399" s="979"/>
      <c r="C399" s="980"/>
      <c r="D399" s="981"/>
      <c r="E399" s="982"/>
      <c r="F399" s="974"/>
      <c r="G399" s="974"/>
      <c r="H399" s="977"/>
      <c r="I399" s="455" t="str">
        <f t="shared" si="34"/>
        <v/>
      </c>
      <c r="J399" s="978" t="str">
        <f t="shared" si="35"/>
        <v/>
      </c>
      <c r="K399" s="134" t="str">
        <f t="shared" si="36"/>
        <v/>
      </c>
      <c r="L399" s="837"/>
      <c r="M399" s="362"/>
      <c r="N399" s="173"/>
      <c r="O399" s="50"/>
      <c r="P399" s="50"/>
      <c r="Q399" s="50"/>
    </row>
    <row r="400" spans="1:17" ht="23.1" customHeight="1">
      <c r="A400" s="216"/>
      <c r="B400" s="979"/>
      <c r="C400" s="980"/>
      <c r="D400" s="981"/>
      <c r="E400" s="982"/>
      <c r="F400" s="974"/>
      <c r="G400" s="974"/>
      <c r="H400" s="977"/>
      <c r="I400" s="455" t="str">
        <f t="shared" si="34"/>
        <v/>
      </c>
      <c r="J400" s="978" t="str">
        <f t="shared" si="35"/>
        <v/>
      </c>
      <c r="K400" s="134" t="str">
        <f t="shared" si="36"/>
        <v/>
      </c>
      <c r="L400" s="837"/>
      <c r="M400" s="362"/>
      <c r="N400" s="20"/>
      <c r="O400" s="20"/>
      <c r="P400" s="20"/>
      <c r="Q400" s="20"/>
    </row>
    <row r="401" spans="1:17" ht="23.1" customHeight="1">
      <c r="A401" s="216"/>
      <c r="B401" s="979"/>
      <c r="C401" s="980"/>
      <c r="D401" s="981"/>
      <c r="E401" s="982"/>
      <c r="F401" s="974"/>
      <c r="G401" s="974"/>
      <c r="H401" s="977"/>
      <c r="I401" s="455" t="str">
        <f t="shared" si="34"/>
        <v/>
      </c>
      <c r="J401" s="978" t="str">
        <f t="shared" si="35"/>
        <v/>
      </c>
      <c r="K401" s="134" t="str">
        <f t="shared" si="36"/>
        <v/>
      </c>
      <c r="L401" s="837"/>
      <c r="M401" s="362"/>
      <c r="N401" s="50"/>
      <c r="O401" s="50"/>
      <c r="P401" s="50"/>
      <c r="Q401" s="50"/>
    </row>
    <row r="402" spans="1:17" ht="23.1" customHeight="1">
      <c r="A402" s="216"/>
      <c r="B402" s="979"/>
      <c r="C402" s="980"/>
      <c r="D402" s="981"/>
      <c r="E402" s="982"/>
      <c r="F402" s="974"/>
      <c r="G402" s="974"/>
      <c r="H402" s="977"/>
      <c r="I402" s="455" t="str">
        <f t="shared" si="34"/>
        <v/>
      </c>
      <c r="J402" s="978" t="str">
        <f t="shared" si="35"/>
        <v/>
      </c>
      <c r="K402" s="134" t="str">
        <f t="shared" si="36"/>
        <v/>
      </c>
      <c r="L402" s="837"/>
      <c r="M402" s="362"/>
      <c r="N402" s="50"/>
      <c r="O402" s="50"/>
      <c r="P402" s="50"/>
      <c r="Q402" s="50"/>
    </row>
    <row r="403" spans="1:17" ht="23.1" customHeight="1">
      <c r="A403" s="216"/>
      <c r="B403" s="979"/>
      <c r="C403" s="980"/>
      <c r="D403" s="981"/>
      <c r="E403" s="982"/>
      <c r="F403" s="974"/>
      <c r="G403" s="974"/>
      <c r="H403" s="977"/>
      <c r="I403" s="455" t="str">
        <f t="shared" si="34"/>
        <v/>
      </c>
      <c r="J403" s="978" t="str">
        <f t="shared" si="35"/>
        <v/>
      </c>
      <c r="K403" s="134" t="str">
        <f t="shared" si="36"/>
        <v/>
      </c>
      <c r="L403" s="837"/>
      <c r="M403" s="362"/>
      <c r="N403" s="50"/>
      <c r="O403" s="50"/>
      <c r="P403" s="50"/>
      <c r="Q403" s="50"/>
    </row>
    <row r="404" spans="1:17" ht="23.1" customHeight="1">
      <c r="A404" s="216"/>
      <c r="B404" s="979"/>
      <c r="C404" s="980"/>
      <c r="D404" s="981"/>
      <c r="E404" s="982"/>
      <c r="F404" s="974"/>
      <c r="G404" s="974"/>
      <c r="H404" s="977"/>
      <c r="I404" s="455" t="str">
        <f t="shared" si="34"/>
        <v/>
      </c>
      <c r="J404" s="978" t="str">
        <f t="shared" si="35"/>
        <v/>
      </c>
      <c r="K404" s="134" t="str">
        <f t="shared" si="36"/>
        <v/>
      </c>
      <c r="L404" s="837"/>
      <c r="M404" s="362"/>
      <c r="N404" s="173"/>
      <c r="O404" s="50"/>
      <c r="P404" s="50"/>
      <c r="Q404" s="50"/>
    </row>
    <row r="405" spans="1:17" ht="23.1" customHeight="1">
      <c r="A405" s="216"/>
      <c r="B405" s="979"/>
      <c r="C405" s="980"/>
      <c r="D405" s="981"/>
      <c r="E405" s="982"/>
      <c r="F405" s="974"/>
      <c r="G405" s="974"/>
      <c r="H405" s="977"/>
      <c r="I405" s="455" t="str">
        <f t="shared" si="34"/>
        <v/>
      </c>
      <c r="J405" s="978" t="str">
        <f t="shared" si="35"/>
        <v/>
      </c>
      <c r="K405" s="134" t="str">
        <f t="shared" si="36"/>
        <v/>
      </c>
      <c r="L405" s="837"/>
      <c r="M405" s="362"/>
      <c r="N405" s="20"/>
      <c r="O405" s="20"/>
      <c r="P405" s="20"/>
      <c r="Q405" s="20"/>
    </row>
    <row r="406" spans="1:17" ht="23.1" customHeight="1">
      <c r="A406" s="216"/>
      <c r="B406" s="979"/>
      <c r="C406" s="980"/>
      <c r="D406" s="981"/>
      <c r="E406" s="982"/>
      <c r="F406" s="974"/>
      <c r="G406" s="974"/>
      <c r="H406" s="977"/>
      <c r="I406" s="455" t="str">
        <f t="shared" si="34"/>
        <v/>
      </c>
      <c r="J406" s="978" t="str">
        <f t="shared" si="35"/>
        <v/>
      </c>
      <c r="K406" s="134" t="str">
        <f t="shared" si="36"/>
        <v/>
      </c>
      <c r="L406" s="837"/>
      <c r="M406" s="362"/>
      <c r="N406" s="50"/>
      <c r="O406" s="50"/>
      <c r="P406" s="50"/>
      <c r="Q406" s="50"/>
    </row>
    <row r="407" spans="1:17" ht="23.1" customHeight="1">
      <c r="A407" s="216"/>
      <c r="B407" s="979"/>
      <c r="C407" s="980"/>
      <c r="D407" s="981"/>
      <c r="E407" s="982"/>
      <c r="F407" s="974"/>
      <c r="G407" s="974"/>
      <c r="H407" s="977"/>
      <c r="I407" s="455" t="str">
        <f t="shared" si="34"/>
        <v/>
      </c>
      <c r="J407" s="978" t="str">
        <f t="shared" si="35"/>
        <v/>
      </c>
      <c r="K407" s="134" t="str">
        <f t="shared" si="36"/>
        <v/>
      </c>
      <c r="L407" s="837"/>
      <c r="M407" s="362"/>
      <c r="N407" s="50"/>
      <c r="O407" s="50"/>
      <c r="P407" s="50"/>
      <c r="Q407" s="50"/>
    </row>
    <row r="408" spans="1:17" ht="23.1" customHeight="1">
      <c r="A408" s="216"/>
      <c r="B408" s="979"/>
      <c r="C408" s="980"/>
      <c r="D408" s="981"/>
      <c r="E408" s="982"/>
      <c r="F408" s="974"/>
      <c r="G408" s="974"/>
      <c r="H408" s="977"/>
      <c r="I408" s="455" t="str">
        <f t="shared" si="34"/>
        <v/>
      </c>
      <c r="J408" s="978" t="str">
        <f t="shared" si="35"/>
        <v/>
      </c>
      <c r="K408" s="134" t="str">
        <f t="shared" si="36"/>
        <v/>
      </c>
      <c r="L408" s="837"/>
      <c r="M408" s="362"/>
      <c r="N408" s="50"/>
      <c r="O408" s="50"/>
      <c r="P408" s="50"/>
      <c r="Q408" s="50"/>
    </row>
    <row r="409" spans="1:17" ht="23.1" customHeight="1">
      <c r="A409" s="216"/>
      <c r="B409" s="979"/>
      <c r="C409" s="980"/>
      <c r="D409" s="981"/>
      <c r="E409" s="982"/>
      <c r="F409" s="974"/>
      <c r="G409" s="974"/>
      <c r="H409" s="977"/>
      <c r="I409" s="455" t="str">
        <f t="shared" si="34"/>
        <v/>
      </c>
      <c r="J409" s="978" t="str">
        <f t="shared" si="35"/>
        <v/>
      </c>
      <c r="K409" s="134" t="str">
        <f t="shared" si="36"/>
        <v/>
      </c>
      <c r="L409" s="837"/>
      <c r="M409" s="362"/>
      <c r="N409" s="173"/>
      <c r="O409" s="50"/>
      <c r="P409" s="50"/>
      <c r="Q409" s="50"/>
    </row>
    <row r="410" spans="1:17" ht="23.1" customHeight="1">
      <c r="A410" s="216"/>
      <c r="B410" s="979"/>
      <c r="C410" s="980"/>
      <c r="D410" s="981"/>
      <c r="E410" s="982"/>
      <c r="F410" s="974"/>
      <c r="G410" s="974"/>
      <c r="H410" s="977"/>
      <c r="I410" s="455" t="str">
        <f t="shared" si="34"/>
        <v/>
      </c>
      <c r="J410" s="978" t="str">
        <f t="shared" si="35"/>
        <v/>
      </c>
      <c r="K410" s="134" t="str">
        <f t="shared" si="36"/>
        <v/>
      </c>
      <c r="L410" s="837"/>
      <c r="M410" s="362"/>
      <c r="N410" s="20"/>
      <c r="O410" s="20"/>
      <c r="P410" s="20"/>
      <c r="Q410" s="20"/>
    </row>
    <row r="411" spans="1:17" ht="23.1" customHeight="1">
      <c r="A411" s="216"/>
      <c r="B411" s="979"/>
      <c r="C411" s="980"/>
      <c r="D411" s="981"/>
      <c r="E411" s="982"/>
      <c r="F411" s="974"/>
      <c r="G411" s="974"/>
      <c r="H411" s="977"/>
      <c r="I411" s="455" t="str">
        <f t="shared" si="34"/>
        <v/>
      </c>
      <c r="J411" s="978" t="str">
        <f t="shared" si="35"/>
        <v/>
      </c>
      <c r="K411" s="134" t="str">
        <f t="shared" si="36"/>
        <v/>
      </c>
      <c r="L411" s="837"/>
      <c r="M411" s="362"/>
      <c r="N411" s="50"/>
      <c r="O411" s="50"/>
      <c r="P411" s="50"/>
      <c r="Q411" s="50"/>
    </row>
    <row r="412" spans="1:17" ht="23.1" customHeight="1">
      <c r="A412" s="216"/>
      <c r="B412" s="979"/>
      <c r="C412" s="980"/>
      <c r="D412" s="981"/>
      <c r="E412" s="982"/>
      <c r="F412" s="974"/>
      <c r="G412" s="974"/>
      <c r="H412" s="977"/>
      <c r="I412" s="455" t="str">
        <f t="shared" si="34"/>
        <v/>
      </c>
      <c r="J412" s="978" t="str">
        <f t="shared" si="35"/>
        <v/>
      </c>
      <c r="K412" s="134" t="str">
        <f t="shared" si="36"/>
        <v/>
      </c>
      <c r="L412" s="837"/>
      <c r="M412" s="362"/>
      <c r="N412" s="50"/>
      <c r="O412" s="50"/>
      <c r="P412" s="50"/>
      <c r="Q412" s="50"/>
    </row>
    <row r="413" spans="1:17" ht="23.1" customHeight="1">
      <c r="A413" s="216"/>
      <c r="B413" s="979"/>
      <c r="C413" s="980"/>
      <c r="D413" s="981"/>
      <c r="E413" s="982"/>
      <c r="F413" s="974"/>
      <c r="G413" s="974"/>
      <c r="H413" s="977"/>
      <c r="I413" s="455" t="str">
        <f t="shared" si="34"/>
        <v/>
      </c>
      <c r="J413" s="978" t="str">
        <f t="shared" si="35"/>
        <v/>
      </c>
      <c r="K413" s="134" t="str">
        <f t="shared" si="36"/>
        <v/>
      </c>
      <c r="L413" s="837"/>
      <c r="M413" s="362"/>
      <c r="N413" s="50"/>
      <c r="O413" s="50"/>
      <c r="P413" s="50"/>
      <c r="Q413" s="50"/>
    </row>
    <row r="414" spans="1:17" ht="23.1" customHeight="1">
      <c r="A414" s="216"/>
      <c r="B414" s="979"/>
      <c r="C414" s="980"/>
      <c r="D414" s="981"/>
      <c r="E414" s="982"/>
      <c r="F414" s="974"/>
      <c r="G414" s="974"/>
      <c r="H414" s="977"/>
      <c r="I414" s="455" t="str">
        <f t="shared" si="34"/>
        <v/>
      </c>
      <c r="J414" s="978" t="str">
        <f t="shared" si="35"/>
        <v/>
      </c>
      <c r="K414" s="134" t="str">
        <f t="shared" si="36"/>
        <v/>
      </c>
      <c r="L414" s="837"/>
      <c r="M414" s="362"/>
      <c r="N414" s="173"/>
      <c r="O414" s="50"/>
      <c r="P414" s="50"/>
      <c r="Q414" s="50"/>
    </row>
    <row r="415" spans="1:17" ht="23.1" customHeight="1">
      <c r="A415" s="216"/>
      <c r="B415" s="979"/>
      <c r="C415" s="980"/>
      <c r="D415" s="981"/>
      <c r="E415" s="982"/>
      <c r="F415" s="974"/>
      <c r="G415" s="974"/>
      <c r="H415" s="977"/>
      <c r="I415" s="455" t="str">
        <f t="shared" si="34"/>
        <v/>
      </c>
      <c r="J415" s="978" t="str">
        <f t="shared" si="35"/>
        <v/>
      </c>
      <c r="K415" s="134" t="str">
        <f t="shared" si="36"/>
        <v/>
      </c>
      <c r="L415" s="837"/>
      <c r="M415" s="362"/>
      <c r="N415" s="20"/>
      <c r="O415" s="20"/>
      <c r="P415" s="20"/>
      <c r="Q415" s="20"/>
    </row>
    <row r="416" spans="1:17" ht="23.1" customHeight="1">
      <c r="A416" s="216"/>
      <c r="B416" s="979"/>
      <c r="C416" s="980"/>
      <c r="D416" s="981"/>
      <c r="E416" s="982"/>
      <c r="F416" s="974"/>
      <c r="G416" s="974"/>
      <c r="H416" s="977"/>
      <c r="I416" s="455" t="str">
        <f t="shared" si="34"/>
        <v/>
      </c>
      <c r="J416" s="978" t="str">
        <f t="shared" si="35"/>
        <v/>
      </c>
      <c r="K416" s="134" t="str">
        <f t="shared" si="36"/>
        <v/>
      </c>
      <c r="L416" s="837"/>
      <c r="M416" s="362"/>
      <c r="N416" s="50"/>
      <c r="O416" s="50"/>
      <c r="P416" s="50"/>
      <c r="Q416" s="50"/>
    </row>
    <row r="417" spans="1:17" ht="23.1" customHeight="1">
      <c r="A417" s="216"/>
      <c r="B417" s="979"/>
      <c r="C417" s="980"/>
      <c r="D417" s="981"/>
      <c r="E417" s="982"/>
      <c r="F417" s="974"/>
      <c r="G417" s="974"/>
      <c r="H417" s="977"/>
      <c r="I417" s="455" t="str">
        <f t="shared" si="34"/>
        <v/>
      </c>
      <c r="J417" s="978" t="str">
        <f t="shared" si="35"/>
        <v/>
      </c>
      <c r="K417" s="134" t="str">
        <f>IF(E417=0,"",IF(E417="TT-I",F417*I417*G417,F417*I417*G417*(H417/40)))</f>
        <v/>
      </c>
      <c r="L417" s="837"/>
      <c r="M417" s="362"/>
      <c r="N417" s="50"/>
      <c r="O417" s="50"/>
      <c r="P417" s="50"/>
      <c r="Q417" s="50"/>
    </row>
    <row r="418" spans="1:17" ht="23.1" customHeight="1">
      <c r="A418" s="216"/>
      <c r="B418" s="979"/>
      <c r="C418" s="980"/>
      <c r="D418" s="981"/>
      <c r="E418" s="982"/>
      <c r="F418" s="974"/>
      <c r="G418" s="974"/>
      <c r="H418" s="977"/>
      <c r="I418" s="455" t="str">
        <f t="shared" si="34"/>
        <v/>
      </c>
      <c r="J418" s="978" t="str">
        <f t="shared" si="35"/>
        <v/>
      </c>
      <c r="K418" s="134" t="str">
        <f>IF(E418=0,"",IF(E418="TT-I",F418*I418*G418,F418*I418*G418*(H418/40)))</f>
        <v/>
      </c>
      <c r="L418" s="837"/>
      <c r="M418" s="362"/>
      <c r="N418" s="50"/>
      <c r="O418" s="50"/>
      <c r="P418" s="50"/>
      <c r="Q418" s="50"/>
    </row>
    <row r="419" spans="1:17" ht="23.1" customHeight="1">
      <c r="A419" s="216"/>
      <c r="B419" s="979"/>
      <c r="C419" s="980"/>
      <c r="D419" s="981"/>
      <c r="E419" s="982"/>
      <c r="F419" s="974"/>
      <c r="G419" s="974"/>
      <c r="H419" s="977"/>
      <c r="I419" s="455" t="str">
        <f t="shared" si="34"/>
        <v/>
      </c>
      <c r="J419" s="978" t="str">
        <f t="shared" si="35"/>
        <v/>
      </c>
      <c r="K419" s="134" t="str">
        <f>IF(E419=0,"",IF(E419="TT-I",F419*I419*G419,F419*I419*G419*(H419/40)))</f>
        <v/>
      </c>
      <c r="L419" s="837"/>
      <c r="M419" s="362"/>
      <c r="N419" s="173"/>
      <c r="O419" s="50"/>
      <c r="P419" s="50"/>
      <c r="Q419" s="50"/>
    </row>
    <row r="420" spans="1:17" ht="12.75" customHeight="1">
      <c r="A420" s="363"/>
      <c r="B420" s="594" t="str">
        <f>B371</f>
        <v>FAPESP,  SETEMBRO DE 2015</v>
      </c>
      <c r="C420" s="857"/>
      <c r="D420" s="857"/>
      <c r="E420" s="857"/>
      <c r="F420" s="845"/>
      <c r="G420" s="831"/>
      <c r="H420" s="831"/>
      <c r="I420" s="826"/>
      <c r="J420" s="831"/>
      <c r="K420" s="853"/>
      <c r="L420" s="951">
        <v>1</v>
      </c>
      <c r="M420" s="591"/>
      <c r="N420" s="20"/>
      <c r="O420" s="20"/>
      <c r="P420" s="20"/>
      <c r="Q420" s="20"/>
    </row>
    <row r="421" spans="1:17" s="50" customFormat="1" ht="19.5" customHeight="1">
      <c r="A421" s="366"/>
      <c r="B421" s="1882" t="s">
        <v>277</v>
      </c>
      <c r="C421" s="1882"/>
      <c r="D421" s="1882"/>
      <c r="E421" s="1882"/>
      <c r="F421" s="1882"/>
      <c r="G421" s="1882"/>
      <c r="H421" s="1882"/>
      <c r="I421" s="1882"/>
      <c r="J421" s="809"/>
      <c r="K421" s="809"/>
      <c r="L421" s="809"/>
      <c r="M421" s="209"/>
    </row>
    <row r="422" spans="1:17" s="20" customFormat="1" ht="36.75" customHeight="1">
      <c r="A422" s="370"/>
      <c r="B422" s="590" t="s">
        <v>1</v>
      </c>
      <c r="C422" s="598"/>
      <c r="D422" s="598"/>
      <c r="E422" s="854" t="s">
        <v>73</v>
      </c>
      <c r="F422" s="854" t="s">
        <v>74</v>
      </c>
      <c r="G422" s="811" t="s">
        <v>75</v>
      </c>
      <c r="H422" s="810" t="s">
        <v>88</v>
      </c>
      <c r="I422" s="815" t="s">
        <v>129</v>
      </c>
      <c r="J422" s="816" t="s">
        <v>128</v>
      </c>
      <c r="K422" s="816" t="s">
        <v>76</v>
      </c>
      <c r="L422" s="813" t="s">
        <v>2</v>
      </c>
      <c r="M422" s="361"/>
      <c r="N422" s="50"/>
      <c r="O422" s="50"/>
      <c r="P422" s="50"/>
      <c r="Q422" s="50"/>
    </row>
    <row r="423" spans="1:17" ht="23.1" customHeight="1">
      <c r="A423" s="216"/>
      <c r="B423" s="974"/>
      <c r="C423" s="975"/>
      <c r="D423" s="975"/>
      <c r="E423" s="976"/>
      <c r="F423" s="974"/>
      <c r="G423" s="974"/>
      <c r="H423" s="977"/>
      <c r="I423" s="455" t="str">
        <f t="shared" ref="I423:I456" si="37">IF(E423=0,"",INDEX($O$15:$O$20,MATCH(E423,$N$15:$N$20,0)))</f>
        <v/>
      </c>
      <c r="J423" s="978" t="str">
        <f>IF(ISERROR(K423/G423/F423),"",(K423/G423/F423))</f>
        <v/>
      </c>
      <c r="K423" s="882" t="str">
        <f>IF(E423=0,"",IF(E423="TT-I",F423*I423*G423,F423*I423*G423*(H423/40)))</f>
        <v/>
      </c>
      <c r="L423" s="950"/>
      <c r="M423" s="362"/>
      <c r="N423" s="50"/>
      <c r="O423" s="50"/>
      <c r="P423" s="50"/>
      <c r="Q423" s="50"/>
    </row>
    <row r="424" spans="1:17" ht="23.1" customHeight="1">
      <c r="A424" s="216"/>
      <c r="B424" s="979"/>
      <c r="C424" s="980"/>
      <c r="D424" s="981"/>
      <c r="E424" s="982"/>
      <c r="F424" s="979"/>
      <c r="G424" s="974"/>
      <c r="H424" s="977"/>
      <c r="I424" s="455" t="str">
        <f t="shared" si="37"/>
        <v/>
      </c>
      <c r="J424" s="978" t="str">
        <f t="shared" ref="J424:J456" si="38">IF(ISERROR(K424/G424/F424),"",(K424/G424/F424))</f>
        <v/>
      </c>
      <c r="K424" s="882" t="str">
        <f>IF(E424=0,"",IF(E424="TT-I",F424*I424*G424,F424*I424*G424*(H424/40)))</f>
        <v/>
      </c>
      <c r="L424" s="837"/>
      <c r="M424" s="362"/>
      <c r="N424" s="605"/>
      <c r="O424" s="606"/>
      <c r="P424" s="307"/>
      <c r="Q424" s="313"/>
    </row>
    <row r="425" spans="1:17" ht="23.1" customHeight="1">
      <c r="A425" s="216"/>
      <c r="B425" s="979"/>
      <c r="C425" s="980"/>
      <c r="D425" s="981"/>
      <c r="E425" s="982"/>
      <c r="F425" s="974"/>
      <c r="G425" s="974"/>
      <c r="H425" s="977"/>
      <c r="I425" s="455" t="str">
        <f t="shared" si="37"/>
        <v/>
      </c>
      <c r="J425" s="978" t="str">
        <f t="shared" si="38"/>
        <v/>
      </c>
      <c r="K425" s="882" t="str">
        <f>IF(E425=0,"",IF(E425="TT-I",F425*I425*G425,F425*I425*G425*(H425/40)))</f>
        <v/>
      </c>
      <c r="L425" s="837"/>
      <c r="M425" s="362"/>
      <c r="N425" s="605"/>
      <c r="O425" s="606"/>
      <c r="P425" s="128"/>
      <c r="Q425" s="313"/>
    </row>
    <row r="426" spans="1:17" ht="23.1" customHeight="1">
      <c r="A426" s="216"/>
      <c r="B426" s="979"/>
      <c r="C426" s="980"/>
      <c r="D426" s="981"/>
      <c r="E426" s="982"/>
      <c r="F426" s="974"/>
      <c r="G426" s="974"/>
      <c r="H426" s="977"/>
      <c r="I426" s="455" t="str">
        <f t="shared" si="37"/>
        <v/>
      </c>
      <c r="J426" s="978" t="str">
        <f t="shared" si="38"/>
        <v/>
      </c>
      <c r="K426" s="882" t="str">
        <f>IF(E426=0,"",IF(E426="TT-I",F426*I426*G426,F426*I426*G426*(H426/40)))</f>
        <v/>
      </c>
      <c r="L426" s="837"/>
      <c r="M426" s="362"/>
      <c r="N426" s="605"/>
      <c r="O426" s="606"/>
      <c r="P426" s="128"/>
      <c r="Q426" s="313"/>
    </row>
    <row r="427" spans="1:17" ht="23.1" customHeight="1">
      <c r="A427" s="216"/>
      <c r="B427" s="979"/>
      <c r="C427" s="980"/>
      <c r="D427" s="981"/>
      <c r="E427" s="982"/>
      <c r="F427" s="974"/>
      <c r="G427" s="974"/>
      <c r="H427" s="977"/>
      <c r="I427" s="455" t="str">
        <f t="shared" si="37"/>
        <v/>
      </c>
      <c r="J427" s="983" t="str">
        <f t="shared" si="38"/>
        <v/>
      </c>
      <c r="K427" s="134" t="str">
        <f t="shared" ref="K427:K453" si="39">IF(E427=0,"",IF(E427="TT-I",F427*I427*G427,F427*I427*G427*(H427/40)))</f>
        <v/>
      </c>
      <c r="L427" s="837"/>
      <c r="M427" s="362"/>
      <c r="N427" s="605"/>
      <c r="O427" s="606"/>
      <c r="P427" s="128"/>
      <c r="Q427" s="313"/>
    </row>
    <row r="428" spans="1:17" ht="23.1" customHeight="1">
      <c r="A428" s="216"/>
      <c r="B428" s="979"/>
      <c r="C428" s="980"/>
      <c r="D428" s="981"/>
      <c r="E428" s="982"/>
      <c r="F428" s="974"/>
      <c r="G428" s="974"/>
      <c r="H428" s="977"/>
      <c r="I428" s="455" t="str">
        <f t="shared" si="37"/>
        <v/>
      </c>
      <c r="J428" s="978" t="str">
        <f t="shared" si="38"/>
        <v/>
      </c>
      <c r="K428" s="134" t="str">
        <f t="shared" si="39"/>
        <v/>
      </c>
      <c r="L428" s="837"/>
      <c r="M428" s="362"/>
      <c r="N428" s="605"/>
      <c r="O428" s="606"/>
      <c r="P428" s="128"/>
      <c r="Q428" s="313"/>
    </row>
    <row r="429" spans="1:17" ht="23.1" customHeight="1">
      <c r="A429" s="216"/>
      <c r="B429" s="979"/>
      <c r="C429" s="980"/>
      <c r="D429" s="981"/>
      <c r="E429" s="982"/>
      <c r="F429" s="974"/>
      <c r="G429" s="974"/>
      <c r="H429" s="977"/>
      <c r="I429" s="455" t="str">
        <f t="shared" si="37"/>
        <v/>
      </c>
      <c r="J429" s="978" t="str">
        <f t="shared" si="38"/>
        <v/>
      </c>
      <c r="K429" s="134" t="str">
        <f t="shared" si="39"/>
        <v/>
      </c>
      <c r="L429" s="837"/>
      <c r="M429" s="362"/>
      <c r="N429" s="122"/>
      <c r="O429" s="222"/>
      <c r="P429" s="129"/>
      <c r="Q429" s="313"/>
    </row>
    <row r="430" spans="1:17" ht="23.1" customHeight="1">
      <c r="A430" s="216"/>
      <c r="B430" s="979"/>
      <c r="C430" s="980"/>
      <c r="D430" s="981"/>
      <c r="E430" s="982"/>
      <c r="F430" s="974"/>
      <c r="G430" s="974"/>
      <c r="H430" s="977"/>
      <c r="I430" s="455" t="str">
        <f t="shared" si="37"/>
        <v/>
      </c>
      <c r="J430" s="978" t="str">
        <f t="shared" si="38"/>
        <v/>
      </c>
      <c r="K430" s="134" t="str">
        <f t="shared" si="39"/>
        <v/>
      </c>
      <c r="L430" s="837"/>
      <c r="M430" s="362"/>
      <c r="N430" s="122"/>
      <c r="O430" s="222"/>
      <c r="P430" s="129"/>
      <c r="Q430" s="313"/>
    </row>
    <row r="431" spans="1:17" ht="23.1" customHeight="1">
      <c r="A431" s="216"/>
      <c r="B431" s="979"/>
      <c r="C431" s="980"/>
      <c r="D431" s="981"/>
      <c r="E431" s="982"/>
      <c r="F431" s="974"/>
      <c r="G431" s="974"/>
      <c r="H431" s="977"/>
      <c r="I431" s="455" t="str">
        <f t="shared" si="37"/>
        <v/>
      </c>
      <c r="J431" s="978" t="str">
        <f t="shared" si="38"/>
        <v/>
      </c>
      <c r="K431" s="134" t="str">
        <f t="shared" si="39"/>
        <v/>
      </c>
      <c r="L431" s="837"/>
      <c r="M431" s="362"/>
      <c r="N431" s="122"/>
      <c r="O431" s="122"/>
      <c r="P431" s="122"/>
      <c r="Q431" s="313"/>
    </row>
    <row r="432" spans="1:17" ht="23.1" customHeight="1">
      <c r="A432" s="216"/>
      <c r="B432" s="979"/>
      <c r="C432" s="980"/>
      <c r="D432" s="981"/>
      <c r="E432" s="982"/>
      <c r="F432" s="974"/>
      <c r="G432" s="974"/>
      <c r="H432" s="977"/>
      <c r="I432" s="455" t="str">
        <f t="shared" si="37"/>
        <v/>
      </c>
      <c r="J432" s="978" t="str">
        <f t="shared" si="38"/>
        <v/>
      </c>
      <c r="K432" s="134" t="str">
        <f t="shared" si="39"/>
        <v/>
      </c>
      <c r="L432" s="837"/>
      <c r="M432" s="362"/>
      <c r="N432" s="122"/>
      <c r="O432" s="122"/>
      <c r="P432" s="129"/>
      <c r="Q432" s="313"/>
    </row>
    <row r="433" spans="1:17" ht="23.1" customHeight="1">
      <c r="A433" s="216"/>
      <c r="B433" s="979"/>
      <c r="C433" s="980"/>
      <c r="D433" s="981"/>
      <c r="E433" s="982"/>
      <c r="F433" s="974"/>
      <c r="G433" s="974"/>
      <c r="H433" s="977"/>
      <c r="I433" s="455" t="str">
        <f t="shared" si="37"/>
        <v/>
      </c>
      <c r="J433" s="978" t="str">
        <f t="shared" si="38"/>
        <v/>
      </c>
      <c r="K433" s="134" t="str">
        <f t="shared" si="39"/>
        <v/>
      </c>
      <c r="L433" s="837"/>
      <c r="M433" s="362"/>
      <c r="N433" s="122"/>
      <c r="O433" s="122"/>
      <c r="P433" s="122"/>
      <c r="Q433" s="313"/>
    </row>
    <row r="434" spans="1:17" ht="23.1" customHeight="1">
      <c r="A434" s="216"/>
      <c r="B434" s="979"/>
      <c r="C434" s="980"/>
      <c r="D434" s="981"/>
      <c r="E434" s="982"/>
      <c r="F434" s="974"/>
      <c r="G434" s="974"/>
      <c r="H434" s="977"/>
      <c r="I434" s="455" t="str">
        <f t="shared" si="37"/>
        <v/>
      </c>
      <c r="J434" s="978" t="str">
        <f t="shared" si="38"/>
        <v/>
      </c>
      <c r="K434" s="134" t="str">
        <f t="shared" si="39"/>
        <v/>
      </c>
      <c r="L434" s="321"/>
      <c r="M434" s="362"/>
      <c r="N434" s="122"/>
      <c r="O434" s="122"/>
      <c r="P434" s="122"/>
      <c r="Q434" s="313"/>
    </row>
    <row r="435" spans="1:17" ht="23.1" customHeight="1">
      <c r="A435" s="216"/>
      <c r="B435" s="979"/>
      <c r="C435" s="980"/>
      <c r="D435" s="981"/>
      <c r="E435" s="982"/>
      <c r="F435" s="974"/>
      <c r="G435" s="974"/>
      <c r="H435" s="977"/>
      <c r="I435" s="455" t="str">
        <f t="shared" si="37"/>
        <v/>
      </c>
      <c r="J435" s="978" t="str">
        <f t="shared" si="38"/>
        <v/>
      </c>
      <c r="K435" s="134" t="str">
        <f t="shared" si="39"/>
        <v/>
      </c>
      <c r="L435" s="321"/>
      <c r="M435" s="362"/>
      <c r="N435" s="122"/>
      <c r="O435" s="223"/>
      <c r="P435" s="129"/>
      <c r="Q435" s="313"/>
    </row>
    <row r="436" spans="1:17" ht="23.1" customHeight="1">
      <c r="A436" s="216"/>
      <c r="B436" s="979"/>
      <c r="C436" s="980"/>
      <c r="D436" s="981"/>
      <c r="E436" s="982"/>
      <c r="F436" s="974"/>
      <c r="G436" s="974"/>
      <c r="H436" s="977"/>
      <c r="I436" s="455" t="str">
        <f t="shared" si="37"/>
        <v/>
      </c>
      <c r="J436" s="978" t="str">
        <f t="shared" si="38"/>
        <v/>
      </c>
      <c r="K436" s="134" t="str">
        <f t="shared" si="39"/>
        <v/>
      </c>
      <c r="L436" s="321"/>
      <c r="M436" s="362"/>
      <c r="N436" s="122"/>
      <c r="O436" s="122"/>
      <c r="P436" s="128"/>
      <c r="Q436" s="313"/>
    </row>
    <row r="437" spans="1:17" ht="23.1" customHeight="1">
      <c r="A437" s="216"/>
      <c r="B437" s="979"/>
      <c r="C437" s="980"/>
      <c r="D437" s="981"/>
      <c r="E437" s="982"/>
      <c r="F437" s="974"/>
      <c r="G437" s="974"/>
      <c r="H437" s="977"/>
      <c r="I437" s="455" t="str">
        <f t="shared" si="37"/>
        <v/>
      </c>
      <c r="J437" s="978" t="str">
        <f t="shared" si="38"/>
        <v/>
      </c>
      <c r="K437" s="134" t="str">
        <f t="shared" si="39"/>
        <v/>
      </c>
      <c r="L437" s="321"/>
      <c r="M437" s="362"/>
      <c r="N437" s="122"/>
      <c r="O437" s="223"/>
      <c r="P437" s="128"/>
      <c r="Q437" s="313"/>
    </row>
    <row r="438" spans="1:17" ht="23.1" customHeight="1">
      <c r="A438" s="216"/>
      <c r="B438" s="979"/>
      <c r="C438" s="980"/>
      <c r="D438" s="981"/>
      <c r="E438" s="982"/>
      <c r="F438" s="974"/>
      <c r="G438" s="974"/>
      <c r="H438" s="977"/>
      <c r="I438" s="455" t="str">
        <f t="shared" si="37"/>
        <v/>
      </c>
      <c r="J438" s="978" t="str">
        <f t="shared" si="38"/>
        <v/>
      </c>
      <c r="K438" s="134" t="str">
        <f t="shared" si="39"/>
        <v/>
      </c>
      <c r="L438" s="321"/>
      <c r="M438" s="362"/>
      <c r="N438" s="122"/>
      <c r="O438" s="122"/>
      <c r="P438" s="128"/>
      <c r="Q438" s="313"/>
    </row>
    <row r="439" spans="1:17" ht="23.1" customHeight="1">
      <c r="A439" s="216"/>
      <c r="B439" s="979"/>
      <c r="C439" s="980"/>
      <c r="D439" s="981"/>
      <c r="E439" s="982"/>
      <c r="F439" s="974"/>
      <c r="G439" s="974"/>
      <c r="H439" s="977"/>
      <c r="I439" s="455" t="str">
        <f t="shared" si="37"/>
        <v/>
      </c>
      <c r="J439" s="978" t="str">
        <f t="shared" si="38"/>
        <v/>
      </c>
      <c r="K439" s="134" t="str">
        <f t="shared" si="39"/>
        <v/>
      </c>
      <c r="L439" s="321"/>
      <c r="M439" s="362"/>
      <c r="N439" s="122"/>
      <c r="O439" s="122"/>
      <c r="P439" s="129"/>
      <c r="Q439" s="313"/>
    </row>
    <row r="440" spans="1:17" ht="23.1" customHeight="1">
      <c r="A440" s="216"/>
      <c r="B440" s="979"/>
      <c r="C440" s="980"/>
      <c r="D440" s="981"/>
      <c r="E440" s="982"/>
      <c r="F440" s="974"/>
      <c r="G440" s="974"/>
      <c r="H440" s="977"/>
      <c r="I440" s="455" t="str">
        <f t="shared" si="37"/>
        <v/>
      </c>
      <c r="J440" s="978" t="str">
        <f t="shared" si="38"/>
        <v/>
      </c>
      <c r="K440" s="134" t="str">
        <f t="shared" si="39"/>
        <v/>
      </c>
      <c r="L440" s="321"/>
      <c r="M440" s="362"/>
      <c r="N440" s="122"/>
      <c r="O440" s="222"/>
      <c r="P440" s="129"/>
      <c r="Q440" s="313"/>
    </row>
    <row r="441" spans="1:17" ht="23.1" customHeight="1">
      <c r="A441" s="216"/>
      <c r="B441" s="979"/>
      <c r="C441" s="980"/>
      <c r="D441" s="981"/>
      <c r="E441" s="982"/>
      <c r="F441" s="974"/>
      <c r="G441" s="974"/>
      <c r="H441" s="977"/>
      <c r="I441" s="455" t="str">
        <f t="shared" si="37"/>
        <v/>
      </c>
      <c r="J441" s="978" t="str">
        <f t="shared" si="38"/>
        <v/>
      </c>
      <c r="K441" s="134" t="str">
        <f t="shared" si="39"/>
        <v/>
      </c>
      <c r="L441" s="321"/>
      <c r="M441" s="362"/>
      <c r="N441" s="122"/>
      <c r="O441" s="122"/>
      <c r="P441" s="122"/>
      <c r="Q441" s="313"/>
    </row>
    <row r="442" spans="1:17" ht="23.1" customHeight="1">
      <c r="A442" s="216"/>
      <c r="B442" s="979"/>
      <c r="C442" s="980"/>
      <c r="D442" s="981"/>
      <c r="E442" s="982"/>
      <c r="F442" s="974"/>
      <c r="G442" s="974"/>
      <c r="H442" s="977"/>
      <c r="I442" s="455" t="str">
        <f t="shared" si="37"/>
        <v/>
      </c>
      <c r="J442" s="978" t="str">
        <f t="shared" si="38"/>
        <v/>
      </c>
      <c r="K442" s="134" t="str">
        <f t="shared" si="39"/>
        <v/>
      </c>
      <c r="L442" s="321"/>
      <c r="M442" s="362"/>
      <c r="N442" s="122"/>
      <c r="O442" s="223"/>
      <c r="P442" s="129"/>
      <c r="Q442" s="313"/>
    </row>
    <row r="443" spans="1:17" ht="23.1" customHeight="1">
      <c r="A443" s="216"/>
      <c r="B443" s="979"/>
      <c r="C443" s="980"/>
      <c r="D443" s="981"/>
      <c r="E443" s="982"/>
      <c r="F443" s="974"/>
      <c r="G443" s="974"/>
      <c r="H443" s="977"/>
      <c r="I443" s="455" t="str">
        <f t="shared" si="37"/>
        <v/>
      </c>
      <c r="J443" s="978" t="str">
        <f t="shared" si="38"/>
        <v/>
      </c>
      <c r="K443" s="134" t="str">
        <f t="shared" si="39"/>
        <v/>
      </c>
      <c r="L443" s="321"/>
      <c r="M443" s="362"/>
      <c r="N443" s="122"/>
      <c r="O443" s="122"/>
      <c r="P443" s="122"/>
      <c r="Q443" s="313"/>
    </row>
    <row r="444" spans="1:17" ht="23.1" customHeight="1">
      <c r="A444" s="216"/>
      <c r="B444" s="979"/>
      <c r="C444" s="980"/>
      <c r="D444" s="981"/>
      <c r="E444" s="982"/>
      <c r="F444" s="974"/>
      <c r="G444" s="974"/>
      <c r="H444" s="977"/>
      <c r="I444" s="455" t="str">
        <f t="shared" si="37"/>
        <v/>
      </c>
      <c r="J444" s="978" t="str">
        <f t="shared" si="38"/>
        <v/>
      </c>
      <c r="K444" s="134" t="str">
        <f t="shared" si="39"/>
        <v/>
      </c>
      <c r="L444" s="321"/>
      <c r="M444" s="362"/>
      <c r="N444" s="122"/>
      <c r="O444" s="122"/>
      <c r="P444" s="122"/>
      <c r="Q444" s="313"/>
    </row>
    <row r="445" spans="1:17" ht="23.1" customHeight="1">
      <c r="A445" s="216"/>
      <c r="B445" s="979"/>
      <c r="C445" s="980"/>
      <c r="D445" s="981"/>
      <c r="E445" s="982"/>
      <c r="F445" s="974"/>
      <c r="G445" s="974"/>
      <c r="H445" s="977"/>
      <c r="I445" s="455" t="str">
        <f t="shared" si="37"/>
        <v/>
      </c>
      <c r="J445" s="978" t="str">
        <f t="shared" si="38"/>
        <v/>
      </c>
      <c r="K445" s="134" t="str">
        <f t="shared" si="39"/>
        <v/>
      </c>
      <c r="L445" s="321"/>
      <c r="M445" s="362"/>
      <c r="N445" s="122"/>
      <c r="O445" s="122"/>
      <c r="P445" s="122"/>
      <c r="Q445" s="313"/>
    </row>
    <row r="446" spans="1:17" ht="23.1" customHeight="1">
      <c r="A446" s="216"/>
      <c r="B446" s="979"/>
      <c r="C446" s="980"/>
      <c r="D446" s="981"/>
      <c r="E446" s="982"/>
      <c r="F446" s="974"/>
      <c r="G446" s="974"/>
      <c r="H446" s="977"/>
      <c r="I446" s="455" t="str">
        <f t="shared" si="37"/>
        <v/>
      </c>
      <c r="J446" s="978" t="str">
        <f t="shared" si="38"/>
        <v/>
      </c>
      <c r="K446" s="134" t="str">
        <f t="shared" si="39"/>
        <v/>
      </c>
      <c r="L446" s="321"/>
      <c r="M446" s="362"/>
      <c r="N446" s="122"/>
      <c r="O446" s="122"/>
      <c r="P446" s="122"/>
      <c r="Q446" s="313"/>
    </row>
    <row r="447" spans="1:17" ht="23.1" customHeight="1">
      <c r="A447" s="216"/>
      <c r="B447" s="979"/>
      <c r="C447" s="980"/>
      <c r="D447" s="981"/>
      <c r="E447" s="982"/>
      <c r="F447" s="974"/>
      <c r="G447" s="974"/>
      <c r="H447" s="977"/>
      <c r="I447" s="455" t="str">
        <f t="shared" si="37"/>
        <v/>
      </c>
      <c r="J447" s="978" t="str">
        <f t="shared" si="38"/>
        <v/>
      </c>
      <c r="K447" s="134" t="str">
        <f t="shared" si="39"/>
        <v/>
      </c>
      <c r="L447" s="321"/>
      <c r="M447" s="362"/>
      <c r="N447" s="122"/>
      <c r="O447" s="223"/>
      <c r="P447" s="129"/>
      <c r="Q447" s="313"/>
    </row>
    <row r="448" spans="1:17" ht="23.1" customHeight="1">
      <c r="A448" s="216"/>
      <c r="B448" s="979"/>
      <c r="C448" s="980"/>
      <c r="D448" s="981"/>
      <c r="E448" s="982"/>
      <c r="F448" s="974"/>
      <c r="G448" s="974"/>
      <c r="H448" s="977"/>
      <c r="I448" s="455" t="str">
        <f t="shared" si="37"/>
        <v/>
      </c>
      <c r="J448" s="978" t="str">
        <f t="shared" si="38"/>
        <v/>
      </c>
      <c r="K448" s="134" t="str">
        <f t="shared" si="39"/>
        <v/>
      </c>
      <c r="L448" s="321"/>
      <c r="M448" s="362"/>
      <c r="N448" s="122"/>
      <c r="O448" s="122"/>
      <c r="P448" s="122"/>
      <c r="Q448" s="604"/>
    </row>
    <row r="449" spans="1:17" ht="23.1" customHeight="1">
      <c r="A449" s="216"/>
      <c r="B449" s="979"/>
      <c r="C449" s="980"/>
      <c r="D449" s="981"/>
      <c r="E449" s="982"/>
      <c r="F449" s="974"/>
      <c r="G449" s="974"/>
      <c r="H449" s="977"/>
      <c r="I449" s="455" t="str">
        <f t="shared" si="37"/>
        <v/>
      </c>
      <c r="J449" s="978" t="str">
        <f t="shared" si="38"/>
        <v/>
      </c>
      <c r="K449" s="134" t="str">
        <f t="shared" si="39"/>
        <v/>
      </c>
      <c r="L449" s="321"/>
      <c r="M449" s="362"/>
      <c r="N449" s="122"/>
      <c r="O449" s="122"/>
      <c r="P449" s="122"/>
      <c r="Q449" s="604"/>
    </row>
    <row r="450" spans="1:17" ht="23.1" customHeight="1">
      <c r="A450" s="216"/>
      <c r="B450" s="979"/>
      <c r="C450" s="980"/>
      <c r="D450" s="981"/>
      <c r="E450" s="982"/>
      <c r="F450" s="974"/>
      <c r="G450" s="974"/>
      <c r="H450" s="977"/>
      <c r="I450" s="455" t="str">
        <f t="shared" si="37"/>
        <v/>
      </c>
      <c r="J450" s="978" t="str">
        <f t="shared" si="38"/>
        <v/>
      </c>
      <c r="K450" s="134" t="str">
        <f t="shared" si="39"/>
        <v/>
      </c>
      <c r="L450" s="321"/>
      <c r="M450" s="362"/>
      <c r="N450" s="122"/>
      <c r="O450" s="122"/>
      <c r="P450" s="122"/>
      <c r="Q450" s="604"/>
    </row>
    <row r="451" spans="1:17" ht="23.1" customHeight="1">
      <c r="A451" s="216"/>
      <c r="B451" s="979"/>
      <c r="C451" s="980"/>
      <c r="D451" s="981"/>
      <c r="E451" s="982"/>
      <c r="F451" s="974"/>
      <c r="G451" s="974"/>
      <c r="H451" s="977"/>
      <c r="I451" s="455" t="str">
        <f t="shared" si="37"/>
        <v/>
      </c>
      <c r="J451" s="978" t="str">
        <f t="shared" si="38"/>
        <v/>
      </c>
      <c r="K451" s="134" t="str">
        <f t="shared" si="39"/>
        <v/>
      </c>
      <c r="L451" s="837"/>
      <c r="M451" s="362"/>
      <c r="N451" s="122"/>
      <c r="O451" s="122"/>
      <c r="P451" s="122"/>
      <c r="Q451" s="604"/>
    </row>
    <row r="452" spans="1:17" ht="23.1" customHeight="1">
      <c r="A452" s="216"/>
      <c r="B452" s="979"/>
      <c r="C452" s="980"/>
      <c r="D452" s="981"/>
      <c r="E452" s="982"/>
      <c r="F452" s="974"/>
      <c r="G452" s="974"/>
      <c r="H452" s="977"/>
      <c r="I452" s="455" t="str">
        <f t="shared" si="37"/>
        <v/>
      </c>
      <c r="J452" s="978" t="str">
        <f t="shared" si="38"/>
        <v/>
      </c>
      <c r="K452" s="134" t="str">
        <f t="shared" si="39"/>
        <v/>
      </c>
      <c r="L452" s="837"/>
      <c r="M452" s="362"/>
      <c r="N452" s="122"/>
      <c r="O452" s="122"/>
      <c r="P452" s="122"/>
      <c r="Q452" s="604"/>
    </row>
    <row r="453" spans="1:17" ht="23.1" customHeight="1">
      <c r="A453" s="216"/>
      <c r="B453" s="979"/>
      <c r="C453" s="980"/>
      <c r="D453" s="981"/>
      <c r="E453" s="982"/>
      <c r="F453" s="974"/>
      <c r="G453" s="974"/>
      <c r="H453" s="977"/>
      <c r="I453" s="455" t="str">
        <f t="shared" si="37"/>
        <v/>
      </c>
      <c r="J453" s="978" t="str">
        <f t="shared" si="38"/>
        <v/>
      </c>
      <c r="K453" s="134" t="str">
        <f t="shared" si="39"/>
        <v/>
      </c>
      <c r="L453" s="837"/>
      <c r="M453" s="362"/>
      <c r="N453" s="122"/>
      <c r="O453" s="122"/>
      <c r="P453" s="122"/>
      <c r="Q453" s="604"/>
    </row>
    <row r="454" spans="1:17" ht="23.1" customHeight="1">
      <c r="A454" s="216"/>
      <c r="B454" s="979"/>
      <c r="C454" s="980"/>
      <c r="D454" s="981"/>
      <c r="E454" s="982"/>
      <c r="F454" s="974"/>
      <c r="G454" s="974"/>
      <c r="H454" s="977"/>
      <c r="I454" s="455" t="str">
        <f t="shared" si="37"/>
        <v/>
      </c>
      <c r="J454" s="978" t="str">
        <f t="shared" si="38"/>
        <v/>
      </c>
      <c r="K454" s="134" t="str">
        <f>IF(E454=0,"",IF(E454="TT-I",F454*I454*G454,F454*I454*G454*(H454/40)))</f>
        <v/>
      </c>
      <c r="L454" s="837"/>
      <c r="M454" s="362"/>
      <c r="N454" s="122"/>
      <c r="O454" s="122"/>
      <c r="P454" s="122"/>
      <c r="Q454" s="604"/>
    </row>
    <row r="455" spans="1:17" ht="23.1" customHeight="1">
      <c r="A455" s="216"/>
      <c r="B455" s="979"/>
      <c r="C455" s="980"/>
      <c r="D455" s="981"/>
      <c r="E455" s="982"/>
      <c r="F455" s="974"/>
      <c r="G455" s="974"/>
      <c r="H455" s="977"/>
      <c r="I455" s="455" t="str">
        <f t="shared" si="37"/>
        <v/>
      </c>
      <c r="J455" s="978" t="str">
        <f t="shared" si="38"/>
        <v/>
      </c>
      <c r="K455" s="134" t="str">
        <f>IF(E455=0,"",IF(E455="TT-I",F455*I455*G455,F455*I455*G455*(H455/40)))</f>
        <v/>
      </c>
      <c r="L455" s="837"/>
      <c r="M455" s="362"/>
      <c r="N455" s="122"/>
      <c r="O455" s="122"/>
      <c r="P455" s="122"/>
      <c r="Q455" s="604"/>
    </row>
    <row r="456" spans="1:17" ht="23.1" customHeight="1">
      <c r="A456" s="216"/>
      <c r="B456" s="979"/>
      <c r="C456" s="980"/>
      <c r="D456" s="981"/>
      <c r="E456" s="982"/>
      <c r="F456" s="974"/>
      <c r="G456" s="974"/>
      <c r="H456" s="977"/>
      <c r="I456" s="455" t="str">
        <f t="shared" si="37"/>
        <v/>
      </c>
      <c r="J456" s="978" t="str">
        <f t="shared" si="38"/>
        <v/>
      </c>
      <c r="K456" s="134" t="str">
        <f>IF(E456=0,"",IF(E456="TT-I",F456*I456*G456,F456*I456*G456*(H456/40)))</f>
        <v/>
      </c>
      <c r="L456" s="837"/>
      <c r="M456" s="362"/>
      <c r="N456" s="122"/>
      <c r="O456" s="122"/>
      <c r="P456" s="122"/>
      <c r="Q456" s="604"/>
    </row>
    <row r="457" spans="1:17" ht="12.75" customHeight="1">
      <c r="A457" s="363"/>
      <c r="B457" s="594" t="str">
        <f>B420</f>
        <v>FAPESP,  SETEMBRO DE 2015</v>
      </c>
      <c r="C457" s="857"/>
      <c r="D457" s="857"/>
      <c r="E457" s="857"/>
      <c r="F457" s="845"/>
      <c r="G457" s="831"/>
      <c r="H457" s="831"/>
      <c r="I457" s="826"/>
      <c r="J457" s="831"/>
      <c r="K457" s="853"/>
      <c r="L457" s="951">
        <v>2</v>
      </c>
      <c r="M457" s="591"/>
      <c r="N457" s="122"/>
      <c r="O457" s="122"/>
      <c r="P457" s="122"/>
      <c r="Q457" s="604"/>
    </row>
    <row r="458" spans="1:17" ht="12.75" hidden="1" customHeight="1">
      <c r="A458" s="363"/>
      <c r="B458" s="62"/>
      <c r="C458" s="831"/>
      <c r="D458" s="831"/>
      <c r="E458" s="831"/>
      <c r="F458" s="831"/>
      <c r="G458" s="832"/>
      <c r="H458" s="832"/>
      <c r="I458" s="831"/>
      <c r="J458" s="831"/>
      <c r="K458" s="831"/>
      <c r="L458" s="939"/>
      <c r="M458" s="573"/>
      <c r="Q458" s="20"/>
    </row>
    <row r="459" spans="1:17" ht="12.75" hidden="1" customHeight="1">
      <c r="A459" s="363"/>
      <c r="B459" s="62"/>
      <c r="C459" s="831"/>
      <c r="D459" s="831"/>
      <c r="E459" s="831"/>
      <c r="F459" s="831"/>
      <c r="G459" s="832"/>
      <c r="H459" s="832"/>
      <c r="I459" s="831"/>
      <c r="J459" s="831"/>
      <c r="K459" s="831"/>
      <c r="L459" s="939"/>
      <c r="M459" s="573"/>
      <c r="Q459" s="20"/>
    </row>
    <row r="460" spans="1:17" ht="12.75" hidden="1" customHeight="1">
      <c r="A460" s="363"/>
      <c r="B460" s="62"/>
      <c r="C460" s="831"/>
      <c r="D460" s="831"/>
      <c r="E460" s="831"/>
      <c r="F460" s="831"/>
      <c r="G460" s="832"/>
      <c r="H460" s="832"/>
      <c r="I460" s="831"/>
      <c r="J460" s="831"/>
      <c r="K460" s="831"/>
      <c r="L460" s="939"/>
      <c r="M460" s="573"/>
      <c r="Q460" s="20"/>
    </row>
    <row r="461" spans="1:17" ht="12.75" hidden="1" customHeight="1">
      <c r="A461" s="363"/>
      <c r="B461" s="62"/>
      <c r="C461" s="831"/>
      <c r="D461" s="831"/>
      <c r="E461" s="831"/>
      <c r="F461" s="831"/>
      <c r="G461" s="832"/>
      <c r="H461" s="832"/>
      <c r="I461" s="831"/>
      <c r="J461" s="831"/>
      <c r="K461" s="831"/>
      <c r="L461" s="939"/>
      <c r="M461" s="573"/>
      <c r="Q461" s="20"/>
    </row>
    <row r="462" spans="1:17" ht="12.75" hidden="1" customHeight="1">
      <c r="A462" s="363"/>
      <c r="B462" s="62"/>
      <c r="C462" s="831"/>
      <c r="D462" s="831"/>
      <c r="E462" s="831"/>
      <c r="F462" s="831"/>
      <c r="G462" s="832"/>
      <c r="H462" s="832"/>
      <c r="I462" s="831"/>
      <c r="J462" s="831"/>
      <c r="K462" s="831"/>
      <c r="L462" s="939"/>
      <c r="M462" s="573"/>
      <c r="Q462" s="20"/>
    </row>
    <row r="463" spans="1:17" ht="12.75" hidden="1" customHeight="1">
      <c r="A463" s="363"/>
      <c r="B463" s="62"/>
      <c r="C463" s="831"/>
      <c r="D463" s="831"/>
      <c r="E463" s="831"/>
      <c r="F463" s="831"/>
      <c r="G463" s="832"/>
      <c r="H463" s="832"/>
      <c r="I463" s="831"/>
      <c r="J463" s="831"/>
      <c r="K463" s="831"/>
      <c r="L463" s="939"/>
      <c r="M463" s="573"/>
      <c r="Q463" s="20"/>
    </row>
    <row r="464" spans="1:17" ht="12.75" hidden="1" customHeight="1">
      <c r="A464" s="363"/>
      <c r="B464" s="62"/>
      <c r="C464" s="831"/>
      <c r="D464" s="831"/>
      <c r="E464" s="831"/>
      <c r="F464" s="831"/>
      <c r="G464" s="832"/>
      <c r="H464" s="832"/>
      <c r="I464" s="831"/>
      <c r="J464" s="831"/>
      <c r="K464" s="831"/>
      <c r="L464" s="939"/>
      <c r="M464" s="573"/>
      <c r="Q464" s="20"/>
    </row>
    <row r="465" spans="1:17" ht="12.75" hidden="1" customHeight="1">
      <c r="A465" s="363"/>
      <c r="B465" s="62"/>
      <c r="C465" s="831"/>
      <c r="D465" s="831"/>
      <c r="E465" s="831"/>
      <c r="F465" s="831"/>
      <c r="G465" s="832"/>
      <c r="H465" s="832"/>
      <c r="I465" s="831"/>
      <c r="J465" s="831"/>
      <c r="K465" s="831"/>
      <c r="L465" s="939"/>
      <c r="M465" s="573"/>
      <c r="Q465" s="20"/>
    </row>
    <row r="466" spans="1:17" ht="12.75" hidden="1" customHeight="1">
      <c r="A466" s="363"/>
      <c r="B466" s="62"/>
      <c r="C466" s="831"/>
      <c r="D466" s="831"/>
      <c r="E466" s="831"/>
      <c r="F466" s="831"/>
      <c r="G466" s="832"/>
      <c r="H466" s="832"/>
      <c r="I466" s="831"/>
      <c r="J466" s="831"/>
      <c r="K466" s="831"/>
      <c r="L466" s="939"/>
      <c r="M466" s="573"/>
      <c r="Q466" s="20"/>
    </row>
    <row r="467" spans="1:17" ht="12.75" hidden="1" customHeight="1">
      <c r="A467" s="363"/>
      <c r="B467" s="62"/>
      <c r="C467" s="831"/>
      <c r="D467" s="831"/>
      <c r="E467" s="831"/>
      <c r="F467" s="831"/>
      <c r="G467" s="832"/>
      <c r="H467" s="832"/>
      <c r="I467" s="831"/>
      <c r="J467" s="831"/>
      <c r="K467" s="831"/>
      <c r="L467" s="939"/>
      <c r="M467" s="573"/>
      <c r="Q467" s="20"/>
    </row>
    <row r="468" spans="1:17" ht="12.75" hidden="1" customHeight="1">
      <c r="A468" s="363"/>
      <c r="B468" s="62"/>
      <c r="C468" s="831"/>
      <c r="D468" s="831"/>
      <c r="E468" s="831"/>
      <c r="F468" s="831"/>
      <c r="G468" s="832"/>
      <c r="H468" s="832"/>
      <c r="I468" s="831"/>
      <c r="J468" s="831"/>
      <c r="K468" s="831"/>
      <c r="L468" s="939"/>
      <c r="M468" s="573"/>
      <c r="Q468" s="20"/>
    </row>
    <row r="469" spans="1:17" ht="12.75" hidden="1" customHeight="1">
      <c r="A469" s="363"/>
      <c r="B469" s="62"/>
      <c r="C469" s="831"/>
      <c r="D469" s="831"/>
      <c r="E469" s="831"/>
      <c r="F469" s="831"/>
      <c r="G469" s="832"/>
      <c r="H469" s="832"/>
      <c r="I469" s="831"/>
      <c r="J469" s="831"/>
      <c r="K469" s="831"/>
      <c r="L469" s="939"/>
      <c r="M469" s="573"/>
      <c r="Q469" s="20"/>
    </row>
    <row r="470" spans="1:17" ht="12.75" hidden="1" customHeight="1">
      <c r="A470" s="363"/>
      <c r="B470" s="62"/>
      <c r="C470" s="831"/>
      <c r="D470" s="831"/>
      <c r="E470" s="831"/>
      <c r="F470" s="831"/>
      <c r="G470" s="832"/>
      <c r="H470" s="832"/>
      <c r="I470" s="831"/>
      <c r="J470" s="831"/>
      <c r="K470" s="831"/>
      <c r="L470" s="939"/>
      <c r="M470" s="573"/>
      <c r="Q470" s="20"/>
    </row>
    <row r="471" spans="1:17" ht="12.75" hidden="1" customHeight="1">
      <c r="A471" s="363"/>
      <c r="B471" s="62"/>
      <c r="C471" s="831"/>
      <c r="D471" s="831"/>
      <c r="E471" s="831"/>
      <c r="F471" s="831"/>
      <c r="G471" s="832"/>
      <c r="H471" s="832"/>
      <c r="I471" s="831"/>
      <c r="J471" s="831"/>
      <c r="K471" s="831"/>
      <c r="L471" s="939"/>
      <c r="M471" s="573"/>
      <c r="Q471" s="20"/>
    </row>
    <row r="472" spans="1:17" ht="12.75" hidden="1" customHeight="1">
      <c r="A472" s="363"/>
      <c r="B472" s="62"/>
      <c r="C472" s="831"/>
      <c r="D472" s="831"/>
      <c r="E472" s="831"/>
      <c r="F472" s="831"/>
      <c r="G472" s="832"/>
      <c r="H472" s="832"/>
      <c r="I472" s="831"/>
      <c r="J472" s="831"/>
      <c r="K472" s="831"/>
      <c r="L472" s="939"/>
      <c r="M472" s="573"/>
      <c r="Q472" s="20"/>
    </row>
    <row r="473" spans="1:17" ht="12.75" hidden="1" customHeight="1">
      <c r="A473" s="363"/>
      <c r="B473" s="62"/>
      <c r="C473" s="831"/>
      <c r="D473" s="831"/>
      <c r="E473" s="831"/>
      <c r="F473" s="831"/>
      <c r="G473" s="832"/>
      <c r="H473" s="832"/>
      <c r="I473" s="831"/>
      <c r="J473" s="831"/>
      <c r="K473" s="831"/>
      <c r="L473" s="939"/>
      <c r="M473" s="573"/>
      <c r="Q473" s="20"/>
    </row>
    <row r="474" spans="1:17" ht="12.75" hidden="1" customHeight="1">
      <c r="A474" s="363"/>
      <c r="B474" s="62"/>
      <c r="C474" s="831"/>
      <c r="D474" s="831"/>
      <c r="E474" s="831"/>
      <c r="F474" s="831"/>
      <c r="G474" s="832"/>
      <c r="H474" s="832"/>
      <c r="I474" s="831"/>
      <c r="J474" s="831"/>
      <c r="K474" s="831"/>
      <c r="L474" s="939"/>
      <c r="M474" s="573"/>
      <c r="Q474" s="20"/>
    </row>
    <row r="475" spans="1:17" ht="12.75" hidden="1" customHeight="1">
      <c r="A475" s="363"/>
      <c r="B475" s="62"/>
      <c r="C475" s="831"/>
      <c r="D475" s="831"/>
      <c r="E475" s="831"/>
      <c r="F475" s="831"/>
      <c r="G475" s="832"/>
      <c r="H475" s="832"/>
      <c r="I475" s="831"/>
      <c r="J475" s="831"/>
      <c r="K475" s="831"/>
      <c r="L475" s="939"/>
      <c r="M475" s="573"/>
      <c r="Q475" s="20"/>
    </row>
    <row r="476" spans="1:17" ht="12.75" hidden="1" customHeight="1">
      <c r="A476" s="363"/>
      <c r="B476" s="62"/>
      <c r="C476" s="831"/>
      <c r="D476" s="831"/>
      <c r="E476" s="831"/>
      <c r="F476" s="831"/>
      <c r="G476" s="832"/>
      <c r="H476" s="832"/>
      <c r="I476" s="831"/>
      <c r="J476" s="831"/>
      <c r="K476" s="831"/>
      <c r="L476" s="939"/>
      <c r="M476" s="573"/>
      <c r="Q476" s="20"/>
    </row>
    <row r="477" spans="1:17" ht="12.75" hidden="1" customHeight="1">
      <c r="A477" s="363"/>
      <c r="B477" s="62"/>
      <c r="C477" s="831"/>
      <c r="D477" s="831"/>
      <c r="E477" s="831"/>
      <c r="F477" s="831"/>
      <c r="G477" s="832"/>
      <c r="H477" s="832"/>
      <c r="I477" s="831"/>
      <c r="J477" s="831"/>
      <c r="K477" s="831"/>
      <c r="L477" s="939"/>
      <c r="M477" s="573"/>
      <c r="Q477" s="20"/>
    </row>
    <row r="478" spans="1:17" ht="12.75" hidden="1" customHeight="1">
      <c r="A478" s="363"/>
      <c r="B478" s="62"/>
      <c r="C478" s="831"/>
      <c r="D478" s="831"/>
      <c r="E478" s="831"/>
      <c r="F478" s="831"/>
      <c r="G478" s="832"/>
      <c r="H478" s="832"/>
      <c r="I478" s="831"/>
      <c r="J478" s="831"/>
      <c r="K478" s="831"/>
      <c r="L478" s="939"/>
      <c r="M478" s="573"/>
      <c r="Q478" s="20"/>
    </row>
    <row r="479" spans="1:17" ht="12.75" hidden="1" customHeight="1">
      <c r="A479" s="363"/>
      <c r="B479" s="62"/>
      <c r="C479" s="831"/>
      <c r="D479" s="831"/>
      <c r="E479" s="831"/>
      <c r="F479" s="831"/>
      <c r="G479" s="832"/>
      <c r="H479" s="832"/>
      <c r="I479" s="831"/>
      <c r="J479" s="831"/>
      <c r="K479" s="831"/>
      <c r="L479" s="939"/>
      <c r="M479" s="573"/>
      <c r="Q479" s="20"/>
    </row>
    <row r="480" spans="1:17" ht="12.75" hidden="1" customHeight="1">
      <c r="A480" s="363"/>
      <c r="B480" s="62"/>
      <c r="C480" s="831"/>
      <c r="D480" s="831"/>
      <c r="E480" s="831"/>
      <c r="F480" s="831"/>
      <c r="G480" s="832"/>
      <c r="H480" s="832"/>
      <c r="I480" s="831"/>
      <c r="J480" s="831"/>
      <c r="K480" s="831"/>
      <c r="L480" s="939"/>
      <c r="M480" s="573"/>
      <c r="Q480" s="20"/>
    </row>
    <row r="481" spans="1:17" ht="12.75" hidden="1" customHeight="1">
      <c r="A481" s="363"/>
      <c r="B481" s="62"/>
      <c r="C481" s="831"/>
      <c r="D481" s="831"/>
      <c r="E481" s="831"/>
      <c r="F481" s="831"/>
      <c r="G481" s="832"/>
      <c r="H481" s="832"/>
      <c r="I481" s="831"/>
      <c r="J481" s="831"/>
      <c r="K481" s="831"/>
      <c r="L481" s="939"/>
      <c r="M481" s="573"/>
      <c r="Q481" s="20"/>
    </row>
    <row r="482" spans="1:17" ht="12.75" hidden="1" customHeight="1">
      <c r="A482" s="363"/>
      <c r="B482" s="62"/>
      <c r="C482" s="831"/>
      <c r="D482" s="831"/>
      <c r="E482" s="831"/>
      <c r="F482" s="831"/>
      <c r="G482" s="832"/>
      <c r="H482" s="832"/>
      <c r="I482" s="831"/>
      <c r="J482" s="831"/>
      <c r="K482" s="831"/>
      <c r="L482" s="939"/>
      <c r="M482" s="573"/>
      <c r="Q482" s="20"/>
    </row>
    <row r="483" spans="1:17" ht="12.75" hidden="1" customHeight="1">
      <c r="A483" s="363"/>
      <c r="B483" s="62"/>
      <c r="C483" s="831"/>
      <c r="D483" s="831"/>
      <c r="E483" s="831"/>
      <c r="F483" s="831"/>
      <c r="G483" s="832"/>
      <c r="H483" s="832"/>
      <c r="I483" s="831"/>
      <c r="J483" s="831"/>
      <c r="K483" s="831"/>
      <c r="L483" s="939"/>
      <c r="M483" s="573"/>
      <c r="Q483" s="20"/>
    </row>
    <row r="484" spans="1:17" ht="12.75" hidden="1" customHeight="1">
      <c r="A484" s="363"/>
      <c r="B484" s="62"/>
      <c r="C484" s="831"/>
      <c r="D484" s="831"/>
      <c r="E484" s="831"/>
      <c r="F484" s="831"/>
      <c r="G484" s="832"/>
      <c r="H484" s="832"/>
      <c r="I484" s="831"/>
      <c r="J484" s="831"/>
      <c r="K484" s="831"/>
      <c r="L484" s="939"/>
      <c r="M484" s="573"/>
      <c r="Q484" s="20"/>
    </row>
    <row r="485" spans="1:17" ht="12.75" hidden="1" customHeight="1">
      <c r="A485" s="363"/>
      <c r="B485" s="62"/>
      <c r="C485" s="831"/>
      <c r="D485" s="831"/>
      <c r="E485" s="831"/>
      <c r="F485" s="831"/>
      <c r="G485" s="832"/>
      <c r="H485" s="832"/>
      <c r="I485" s="831"/>
      <c r="J485" s="831"/>
      <c r="K485" s="831"/>
      <c r="L485" s="939"/>
      <c r="M485" s="573"/>
      <c r="Q485" s="20"/>
    </row>
    <row r="486" spans="1:17" ht="12.75" hidden="1" customHeight="1">
      <c r="A486" s="363"/>
      <c r="B486" s="62"/>
      <c r="C486" s="831"/>
      <c r="D486" s="831"/>
      <c r="E486" s="831"/>
      <c r="F486" s="831"/>
      <c r="G486" s="832"/>
      <c r="H486" s="832"/>
      <c r="I486" s="831"/>
      <c r="J486" s="831"/>
      <c r="K486" s="831"/>
      <c r="L486" s="939"/>
      <c r="M486" s="573"/>
      <c r="Q486" s="20"/>
    </row>
    <row r="487" spans="1:17" ht="12.75" hidden="1" customHeight="1">
      <c r="A487" s="363"/>
      <c r="B487" s="62"/>
      <c r="C487" s="831"/>
      <c r="D487" s="831"/>
      <c r="E487" s="831"/>
      <c r="F487" s="831"/>
      <c r="G487" s="832"/>
      <c r="H487" s="832"/>
      <c r="I487" s="831"/>
      <c r="J487" s="831"/>
      <c r="K487" s="831"/>
      <c r="L487" s="939"/>
      <c r="M487" s="573"/>
      <c r="Q487" s="20"/>
    </row>
    <row r="488" spans="1:17" ht="12.75" hidden="1" customHeight="1">
      <c r="A488" s="363"/>
      <c r="B488" s="62"/>
      <c r="C488" s="831"/>
      <c r="D488" s="831"/>
      <c r="E488" s="831"/>
      <c r="F488" s="831"/>
      <c r="G488" s="832"/>
      <c r="H488" s="832"/>
      <c r="I488" s="831"/>
      <c r="J488" s="831"/>
      <c r="K488" s="831"/>
      <c r="L488" s="939"/>
      <c r="M488" s="573"/>
      <c r="Q488" s="20"/>
    </row>
    <row r="489" spans="1:17" ht="12.75" hidden="1" customHeight="1">
      <c r="A489" s="363"/>
      <c r="B489" s="62"/>
      <c r="C489" s="831"/>
      <c r="D489" s="831"/>
      <c r="E489" s="831"/>
      <c r="F489" s="831"/>
      <c r="G489" s="832"/>
      <c r="H489" s="832"/>
      <c r="I489" s="831"/>
      <c r="J489" s="831"/>
      <c r="K489" s="831"/>
      <c r="L489" s="939"/>
      <c r="M489" s="573"/>
      <c r="Q489" s="20"/>
    </row>
    <row r="490" spans="1:17" ht="12.75" hidden="1" customHeight="1">
      <c r="A490" s="363"/>
      <c r="B490" s="62"/>
      <c r="C490" s="831"/>
      <c r="D490" s="831"/>
      <c r="E490" s="831"/>
      <c r="F490" s="831"/>
      <c r="G490" s="832"/>
      <c r="H490" s="832"/>
      <c r="I490" s="831"/>
      <c r="J490" s="831"/>
      <c r="K490" s="831"/>
      <c r="L490" s="939"/>
      <c r="M490" s="573"/>
      <c r="Q490" s="20"/>
    </row>
    <row r="491" spans="1:17" ht="12.75" hidden="1" customHeight="1">
      <c r="A491" s="363"/>
      <c r="B491" s="62"/>
      <c r="C491" s="831"/>
      <c r="D491" s="831"/>
      <c r="E491" s="831"/>
      <c r="F491" s="831"/>
      <c r="G491" s="832"/>
      <c r="H491" s="832"/>
      <c r="I491" s="831"/>
      <c r="J491" s="831"/>
      <c r="K491" s="831"/>
      <c r="L491" s="939"/>
      <c r="M491" s="573"/>
      <c r="Q491" s="20"/>
    </row>
    <row r="492" spans="1:17" ht="12.75" hidden="1" customHeight="1">
      <c r="A492" s="363"/>
      <c r="B492" s="62"/>
      <c r="C492" s="51"/>
      <c r="D492" s="831"/>
      <c r="E492" s="831"/>
      <c r="F492" s="831"/>
      <c r="G492" s="832"/>
      <c r="H492" s="832"/>
      <c r="I492" s="831"/>
      <c r="J492" s="831"/>
      <c r="K492" s="831"/>
      <c r="L492" s="219"/>
      <c r="M492" s="573"/>
      <c r="Q492" s="20"/>
    </row>
    <row r="493" spans="1:17" ht="12.75" hidden="1" customHeight="1">
      <c r="A493" s="363"/>
      <c r="B493" s="62"/>
      <c r="C493" s="51"/>
      <c r="D493" s="831"/>
      <c r="E493" s="831"/>
      <c r="F493" s="831"/>
      <c r="G493" s="832"/>
      <c r="H493" s="832"/>
      <c r="I493" s="831"/>
      <c r="J493" s="831"/>
      <c r="K493" s="831"/>
      <c r="L493" s="219"/>
      <c r="M493" s="573"/>
      <c r="Q493" s="20"/>
    </row>
    <row r="494" spans="1:17" ht="12.75" hidden="1" customHeight="1">
      <c r="A494" s="363"/>
      <c r="B494" s="62"/>
      <c r="C494" s="51"/>
      <c r="D494" s="831"/>
      <c r="E494" s="831"/>
      <c r="F494" s="831"/>
      <c r="G494" s="832"/>
      <c r="H494" s="832"/>
      <c r="I494" s="831"/>
      <c r="J494" s="831"/>
      <c r="K494" s="831"/>
      <c r="L494" s="219"/>
      <c r="M494" s="573"/>
      <c r="Q494" s="20"/>
    </row>
    <row r="495" spans="1:17" ht="12.75" hidden="1" customHeight="1">
      <c r="A495" s="363"/>
      <c r="B495" s="62"/>
      <c r="C495" s="51"/>
      <c r="D495" s="831"/>
      <c r="E495" s="831"/>
      <c r="F495" s="831"/>
      <c r="G495" s="832"/>
      <c r="H495" s="832"/>
      <c r="I495" s="831"/>
      <c r="J495" s="831"/>
      <c r="K495" s="831"/>
      <c r="L495" s="219"/>
      <c r="M495" s="573"/>
      <c r="Q495" s="20"/>
    </row>
    <row r="496" spans="1:17" ht="12.75" hidden="1" customHeight="1">
      <c r="A496" s="363"/>
      <c r="B496" s="62"/>
      <c r="C496" s="51"/>
      <c r="D496" s="831"/>
      <c r="E496" s="831"/>
      <c r="F496" s="831"/>
      <c r="G496" s="832"/>
      <c r="H496" s="832"/>
      <c r="I496" s="831"/>
      <c r="J496" s="831"/>
      <c r="K496" s="831"/>
      <c r="L496" s="219"/>
      <c r="M496" s="573"/>
      <c r="Q496" s="20"/>
    </row>
    <row r="497" spans="1:17" ht="12.75" hidden="1" customHeight="1">
      <c r="A497" s="363"/>
      <c r="B497" s="62"/>
      <c r="C497" s="51"/>
      <c r="D497" s="831"/>
      <c r="E497" s="831"/>
      <c r="F497" s="831"/>
      <c r="G497" s="832"/>
      <c r="H497" s="832"/>
      <c r="I497" s="831"/>
      <c r="J497" s="831"/>
      <c r="K497" s="831"/>
      <c r="L497" s="219"/>
      <c r="M497" s="573"/>
      <c r="Q497" s="20"/>
    </row>
    <row r="498" spans="1:17" ht="12.75" hidden="1" customHeight="1">
      <c r="A498" s="363"/>
      <c r="B498" s="62"/>
      <c r="C498" s="51"/>
      <c r="D498" s="831"/>
      <c r="E498" s="831"/>
      <c r="F498" s="831"/>
      <c r="G498" s="832"/>
      <c r="H498" s="832"/>
      <c r="I498" s="831"/>
      <c r="J498" s="831"/>
      <c r="K498" s="831"/>
      <c r="L498" s="219"/>
      <c r="M498" s="573"/>
      <c r="Q498" s="20"/>
    </row>
    <row r="499" spans="1:17" ht="12.75" hidden="1" customHeight="1">
      <c r="A499" s="363"/>
      <c r="B499" s="62"/>
      <c r="C499" s="831"/>
      <c r="D499" s="831"/>
      <c r="E499" s="831"/>
      <c r="F499" s="831"/>
      <c r="G499" s="832"/>
      <c r="H499" s="832"/>
      <c r="I499" s="831"/>
      <c r="J499" s="831"/>
      <c r="K499" s="831"/>
      <c r="L499" s="939"/>
      <c r="M499" s="573"/>
      <c r="Q499" s="20"/>
    </row>
    <row r="500" spans="1:17" ht="12.75" hidden="1" customHeight="1">
      <c r="A500" s="363"/>
      <c r="B500" s="62"/>
      <c r="C500" s="831"/>
      <c r="D500" s="831"/>
      <c r="E500" s="831"/>
      <c r="F500" s="831"/>
      <c r="G500" s="832"/>
      <c r="H500" s="832"/>
      <c r="I500" s="831"/>
      <c r="J500" s="831"/>
      <c r="K500" s="831"/>
      <c r="L500" s="939"/>
      <c r="M500" s="573"/>
      <c r="Q500" s="20"/>
    </row>
    <row r="501" spans="1:17" ht="12.75" hidden="1" customHeight="1">
      <c r="A501" s="363"/>
      <c r="B501" s="62"/>
      <c r="C501" s="831"/>
      <c r="D501" s="831"/>
      <c r="E501" s="831"/>
      <c r="F501" s="831"/>
      <c r="G501" s="832"/>
      <c r="H501" s="832"/>
      <c r="I501" s="831"/>
      <c r="J501" s="831"/>
      <c r="K501" s="831"/>
      <c r="L501" s="939"/>
      <c r="M501" s="573"/>
      <c r="Q501" s="20"/>
    </row>
    <row r="502" spans="1:17" ht="12.75" hidden="1" customHeight="1">
      <c r="A502" s="363"/>
      <c r="B502" s="62"/>
      <c r="C502" s="831"/>
      <c r="D502" s="831"/>
      <c r="E502" s="831"/>
      <c r="F502" s="831"/>
      <c r="G502" s="832"/>
      <c r="H502" s="832"/>
      <c r="I502" s="831"/>
      <c r="J502" s="831"/>
      <c r="K502" s="831"/>
      <c r="L502" s="939"/>
      <c r="M502" s="573"/>
      <c r="Q502" s="20"/>
    </row>
    <row r="503" spans="1:17" ht="12.75" hidden="1" customHeight="1">
      <c r="A503" s="363"/>
      <c r="B503" s="62"/>
      <c r="C503" s="831"/>
      <c r="D503" s="831"/>
      <c r="E503" s="831"/>
      <c r="F503" s="831"/>
      <c r="G503" s="832"/>
      <c r="H503" s="832"/>
      <c r="I503" s="831"/>
      <c r="J503" s="831"/>
      <c r="K503" s="831"/>
      <c r="L503" s="939"/>
      <c r="M503" s="573"/>
      <c r="Q503" s="20"/>
    </row>
    <row r="504" spans="1:17" ht="12.75" hidden="1" customHeight="1">
      <c r="A504" s="363"/>
      <c r="B504" s="62"/>
      <c r="C504" s="831"/>
      <c r="D504" s="831"/>
      <c r="E504" s="831"/>
      <c r="F504" s="831"/>
      <c r="G504" s="832"/>
      <c r="H504" s="832"/>
      <c r="I504" s="831"/>
      <c r="J504" s="831"/>
      <c r="K504" s="831"/>
      <c r="L504" s="939"/>
      <c r="M504" s="573"/>
      <c r="Q504" s="20"/>
    </row>
    <row r="505" spans="1:17" ht="12.75" hidden="1" customHeight="1">
      <c r="A505" s="363"/>
      <c r="B505" s="62"/>
      <c r="C505" s="831"/>
      <c r="D505" s="831"/>
      <c r="E505" s="831"/>
      <c r="F505" s="831"/>
      <c r="G505" s="832"/>
      <c r="H505" s="832"/>
      <c r="I505" s="831"/>
      <c r="J505" s="831"/>
      <c r="K505" s="831"/>
      <c r="L505" s="939"/>
      <c r="M505" s="573"/>
      <c r="Q505" s="20"/>
    </row>
    <row r="506" spans="1:17" ht="12.75" hidden="1" customHeight="1">
      <c r="A506" s="363"/>
      <c r="B506" s="62"/>
      <c r="C506" s="831"/>
      <c r="D506" s="831"/>
      <c r="E506" s="831"/>
      <c r="F506" s="831"/>
      <c r="G506" s="832"/>
      <c r="H506" s="832"/>
      <c r="I506" s="831"/>
      <c r="J506" s="831"/>
      <c r="K506" s="831"/>
      <c r="L506" s="939"/>
      <c r="M506" s="573"/>
      <c r="Q506" s="20"/>
    </row>
    <row r="507" spans="1:17" ht="12.75" hidden="1" customHeight="1">
      <c r="A507" s="363"/>
      <c r="B507" s="62"/>
      <c r="C507" s="831"/>
      <c r="D507" s="831"/>
      <c r="E507" s="831"/>
      <c r="F507" s="831"/>
      <c r="G507" s="832"/>
      <c r="H507" s="832"/>
      <c r="I507" s="831"/>
      <c r="J507" s="831"/>
      <c r="K507" s="831"/>
      <c r="L507" s="939"/>
      <c r="M507" s="573"/>
      <c r="Q507" s="20"/>
    </row>
    <row r="508" spans="1:17" ht="12.75" hidden="1" customHeight="1">
      <c r="A508" s="363"/>
      <c r="B508" s="62"/>
      <c r="C508" s="831"/>
      <c r="D508" s="831"/>
      <c r="E508" s="831"/>
      <c r="F508" s="831"/>
      <c r="G508" s="832"/>
      <c r="H508" s="832"/>
      <c r="I508" s="831"/>
      <c r="J508" s="831"/>
      <c r="K508" s="831"/>
      <c r="L508" s="939"/>
      <c r="M508" s="573"/>
      <c r="Q508" s="20"/>
    </row>
    <row r="509" spans="1:17" ht="12.75" hidden="1" customHeight="1">
      <c r="A509" s="363"/>
      <c r="B509" s="62"/>
      <c r="C509" s="831"/>
      <c r="D509" s="831"/>
      <c r="E509" s="831"/>
      <c r="F509" s="831"/>
      <c r="G509" s="832"/>
      <c r="H509" s="832"/>
      <c r="I509" s="831"/>
      <c r="J509" s="831"/>
      <c r="K509" s="831"/>
      <c r="L509" s="939"/>
      <c r="M509" s="573"/>
      <c r="Q509" s="20"/>
    </row>
    <row r="510" spans="1:17" ht="12.75" hidden="1" customHeight="1">
      <c r="A510" s="363"/>
      <c r="B510" s="62"/>
      <c r="C510" s="831"/>
      <c r="D510" s="831"/>
      <c r="E510" s="831"/>
      <c r="F510" s="831"/>
      <c r="G510" s="832"/>
      <c r="H510" s="832"/>
      <c r="I510" s="831"/>
      <c r="J510" s="831"/>
      <c r="K510" s="831"/>
      <c r="L510" s="939"/>
      <c r="M510" s="573"/>
      <c r="Q510" s="20"/>
    </row>
    <row r="511" spans="1:17" ht="12.75" hidden="1" customHeight="1">
      <c r="A511" s="363"/>
      <c r="B511" s="62"/>
      <c r="C511" s="831"/>
      <c r="D511" s="831"/>
      <c r="E511" s="831"/>
      <c r="F511" s="831"/>
      <c r="G511" s="832"/>
      <c r="H511" s="832"/>
      <c r="I511" s="831"/>
      <c r="J511" s="831"/>
      <c r="K511" s="831"/>
      <c r="L511" s="939"/>
      <c r="M511" s="573"/>
      <c r="Q511" s="20"/>
    </row>
    <row r="512" spans="1:17" ht="12.75" hidden="1" customHeight="1">
      <c r="A512" s="363"/>
      <c r="B512" s="62"/>
      <c r="C512" s="831"/>
      <c r="D512" s="831"/>
      <c r="E512" s="831"/>
      <c r="F512" s="831"/>
      <c r="G512" s="832"/>
      <c r="H512" s="832"/>
      <c r="I512" s="831"/>
      <c r="J512" s="831"/>
      <c r="K512" s="831"/>
      <c r="L512" s="939"/>
      <c r="M512" s="573"/>
      <c r="Q512" s="20"/>
    </row>
    <row r="513" spans="1:17" ht="12.75" hidden="1" customHeight="1">
      <c r="A513" s="363"/>
      <c r="B513" s="62"/>
      <c r="C513" s="831"/>
      <c r="D513" s="831"/>
      <c r="E513" s="831"/>
      <c r="F513" s="831"/>
      <c r="G513" s="832"/>
      <c r="H513" s="832"/>
      <c r="I513" s="831"/>
      <c r="J513" s="831"/>
      <c r="K513" s="831"/>
      <c r="L513" s="939"/>
      <c r="M513" s="573"/>
      <c r="Q513" s="20"/>
    </row>
    <row r="514" spans="1:17" ht="12.75" hidden="1" customHeight="1">
      <c r="A514" s="363"/>
      <c r="B514" s="62"/>
      <c r="C514" s="831"/>
      <c r="D514" s="831"/>
      <c r="E514" s="831"/>
      <c r="F514" s="831"/>
      <c r="G514" s="832"/>
      <c r="H514" s="832"/>
      <c r="I514" s="831"/>
      <c r="J514" s="831"/>
      <c r="K514" s="831"/>
      <c r="L514" s="939"/>
      <c r="M514" s="573"/>
      <c r="Q514" s="20"/>
    </row>
    <row r="515" spans="1:17" ht="12.75" hidden="1" customHeight="1">
      <c r="A515" s="363"/>
      <c r="B515" s="62"/>
      <c r="C515" s="831"/>
      <c r="D515" s="831"/>
      <c r="E515" s="831"/>
      <c r="F515" s="831"/>
      <c r="G515" s="832"/>
      <c r="H515" s="832"/>
      <c r="I515" s="831"/>
      <c r="J515" s="831"/>
      <c r="K515" s="831"/>
      <c r="L515" s="939"/>
      <c r="M515" s="573"/>
      <c r="Q515" s="20"/>
    </row>
    <row r="516" spans="1:17" ht="12.75" hidden="1" customHeight="1">
      <c r="A516" s="363"/>
      <c r="B516" s="62"/>
      <c r="C516" s="831"/>
      <c r="D516" s="831"/>
      <c r="E516" s="831"/>
      <c r="F516" s="831"/>
      <c r="G516" s="832"/>
      <c r="H516" s="832"/>
      <c r="I516" s="831"/>
      <c r="J516" s="831"/>
      <c r="K516" s="831"/>
      <c r="L516" s="939"/>
      <c r="M516" s="573"/>
      <c r="Q516" s="20"/>
    </row>
    <row r="517" spans="1:17" ht="12.75" hidden="1" customHeight="1">
      <c r="A517" s="363"/>
      <c r="B517" s="62"/>
      <c r="C517" s="831"/>
      <c r="D517" s="831"/>
      <c r="E517" s="831"/>
      <c r="F517" s="831"/>
      <c r="G517" s="832"/>
      <c r="H517" s="832"/>
      <c r="I517" s="831"/>
      <c r="J517" s="831"/>
      <c r="K517" s="831"/>
      <c r="L517" s="939"/>
      <c r="M517" s="573"/>
      <c r="Q517" s="20"/>
    </row>
    <row r="518" spans="1:17" ht="12.75" hidden="1" customHeight="1">
      <c r="A518" s="363"/>
      <c r="B518" s="62"/>
      <c r="C518" s="831"/>
      <c r="D518" s="831"/>
      <c r="E518" s="831"/>
      <c r="F518" s="831"/>
      <c r="G518" s="832"/>
      <c r="H518" s="832"/>
      <c r="I518" s="831"/>
      <c r="J518" s="831"/>
      <c r="K518" s="831"/>
      <c r="L518" s="939"/>
      <c r="M518" s="573"/>
      <c r="Q518" s="20"/>
    </row>
    <row r="519" spans="1:17" ht="12.75" hidden="1" customHeight="1">
      <c r="A519" s="363"/>
      <c r="B519" s="62"/>
      <c r="C519" s="831"/>
      <c r="D519" s="831"/>
      <c r="E519" s="831"/>
      <c r="F519" s="831"/>
      <c r="G519" s="832"/>
      <c r="H519" s="832"/>
      <c r="I519" s="831"/>
      <c r="J519" s="831"/>
      <c r="K519" s="831"/>
      <c r="L519" s="939"/>
      <c r="M519" s="573"/>
      <c r="Q519" s="20"/>
    </row>
    <row r="520" spans="1:17" ht="12.75" hidden="1" customHeight="1">
      <c r="A520" s="363"/>
      <c r="B520" s="62"/>
      <c r="C520" s="831"/>
      <c r="D520" s="831"/>
      <c r="E520" s="831"/>
      <c r="F520" s="831"/>
      <c r="G520" s="832"/>
      <c r="H520" s="832"/>
      <c r="I520" s="831"/>
      <c r="J520" s="831"/>
      <c r="K520" s="831"/>
      <c r="L520" s="939"/>
      <c r="M520" s="573"/>
      <c r="Q520" s="20"/>
    </row>
    <row r="521" spans="1:17" ht="12.75" hidden="1" customHeight="1">
      <c r="A521" s="363"/>
      <c r="B521" s="62"/>
      <c r="C521" s="831"/>
      <c r="D521" s="831"/>
      <c r="E521" s="831"/>
      <c r="F521" s="831"/>
      <c r="G521" s="832"/>
      <c r="H521" s="832"/>
      <c r="I521" s="831"/>
      <c r="J521" s="831"/>
      <c r="K521" s="831"/>
      <c r="L521" s="939"/>
      <c r="M521" s="573"/>
      <c r="Q521" s="20"/>
    </row>
    <row r="522" spans="1:17" ht="12.75" hidden="1" customHeight="1">
      <c r="A522" s="363"/>
      <c r="B522" s="62"/>
      <c r="C522" s="831"/>
      <c r="D522" s="831"/>
      <c r="E522" s="831"/>
      <c r="F522" s="831"/>
      <c r="G522" s="832"/>
      <c r="H522" s="832"/>
      <c r="I522" s="831"/>
      <c r="J522" s="831"/>
      <c r="K522" s="831"/>
      <c r="L522" s="939"/>
      <c r="M522" s="573"/>
      <c r="Q522" s="20"/>
    </row>
    <row r="523" spans="1:17" ht="12.75" hidden="1" customHeight="1">
      <c r="A523" s="363"/>
      <c r="B523" s="62"/>
      <c r="C523" s="831"/>
      <c r="D523" s="831"/>
      <c r="E523" s="831"/>
      <c r="F523" s="831"/>
      <c r="G523" s="832"/>
      <c r="H523" s="832"/>
      <c r="I523" s="831"/>
      <c r="J523" s="831"/>
      <c r="K523" s="831"/>
      <c r="L523" s="939"/>
      <c r="M523" s="573"/>
      <c r="Q523" s="20"/>
    </row>
    <row r="524" spans="1:17" ht="12.75" hidden="1" customHeight="1">
      <c r="A524" s="363"/>
      <c r="B524" s="62"/>
      <c r="C524" s="831"/>
      <c r="D524" s="831"/>
      <c r="E524" s="831"/>
      <c r="F524" s="831"/>
      <c r="G524" s="832"/>
      <c r="H524" s="832"/>
      <c r="I524" s="831"/>
      <c r="J524" s="831"/>
      <c r="K524" s="831"/>
      <c r="L524" s="939"/>
      <c r="M524" s="573"/>
      <c r="Q524" s="20"/>
    </row>
    <row r="525" spans="1:17" ht="12.75" hidden="1" customHeight="1">
      <c r="A525" s="363"/>
      <c r="B525" s="62"/>
      <c r="C525" s="831"/>
      <c r="D525" s="831"/>
      <c r="E525" s="831"/>
      <c r="F525" s="831"/>
      <c r="G525" s="832"/>
      <c r="H525" s="832"/>
      <c r="I525" s="831"/>
      <c r="J525" s="831"/>
      <c r="K525" s="831"/>
      <c r="L525" s="939"/>
      <c r="M525" s="573"/>
      <c r="Q525" s="20"/>
    </row>
    <row r="526" spans="1:17" ht="12.75" hidden="1" customHeight="1">
      <c r="A526" s="363"/>
      <c r="B526" s="62"/>
      <c r="C526" s="831"/>
      <c r="D526" s="831"/>
      <c r="E526" s="831"/>
      <c r="F526" s="831"/>
      <c r="G526" s="832"/>
      <c r="H526" s="832"/>
      <c r="I526" s="831"/>
      <c r="J526" s="831"/>
      <c r="K526" s="831"/>
      <c r="L526" s="939"/>
      <c r="M526" s="573"/>
      <c r="Q526" s="20"/>
    </row>
    <row r="527" spans="1:17" ht="12.75" hidden="1" customHeight="1">
      <c r="A527" s="363"/>
      <c r="B527" s="62"/>
      <c r="C527" s="831"/>
      <c r="D527" s="831"/>
      <c r="E527" s="831"/>
      <c r="F527" s="831"/>
      <c r="G527" s="832"/>
      <c r="H527" s="832"/>
      <c r="I527" s="831"/>
      <c r="J527" s="831"/>
      <c r="K527" s="831"/>
      <c r="L527" s="939"/>
      <c r="M527" s="573"/>
      <c r="Q527" s="20"/>
    </row>
    <row r="528" spans="1:17" ht="12.75" hidden="1" customHeight="1">
      <c r="A528" s="363"/>
      <c r="B528" s="62"/>
      <c r="C528" s="831"/>
      <c r="D528" s="831"/>
      <c r="E528" s="831"/>
      <c r="F528" s="831"/>
      <c r="G528" s="832"/>
      <c r="H528" s="832"/>
      <c r="I528" s="831"/>
      <c r="J528" s="831"/>
      <c r="K528" s="831"/>
      <c r="L528" s="939"/>
      <c r="M528" s="573"/>
      <c r="Q528" s="20"/>
    </row>
    <row r="529" spans="1:17" ht="12.75" hidden="1" customHeight="1">
      <c r="A529" s="363"/>
      <c r="B529" s="62"/>
      <c r="C529" s="831"/>
      <c r="D529" s="831"/>
      <c r="E529" s="831"/>
      <c r="F529" s="831"/>
      <c r="G529" s="832"/>
      <c r="H529" s="832"/>
      <c r="I529" s="831"/>
      <c r="J529" s="831"/>
      <c r="K529" s="831"/>
      <c r="L529" s="939"/>
      <c r="M529" s="573"/>
      <c r="Q529" s="20"/>
    </row>
    <row r="530" spans="1:17" ht="12.75" hidden="1" customHeight="1">
      <c r="A530" s="363"/>
      <c r="B530" s="62"/>
      <c r="C530" s="831"/>
      <c r="D530" s="831"/>
      <c r="E530" s="831"/>
      <c r="F530" s="831"/>
      <c r="G530" s="832"/>
      <c r="H530" s="832"/>
      <c r="I530" s="831"/>
      <c r="J530" s="831"/>
      <c r="K530" s="831"/>
      <c r="L530" s="939"/>
      <c r="M530" s="573"/>
      <c r="Q530" s="20"/>
    </row>
    <row r="531" spans="1:17" ht="12.75" hidden="1" customHeight="1">
      <c r="A531" s="363"/>
      <c r="B531" s="62"/>
      <c r="C531" s="831"/>
      <c r="D531" s="831"/>
      <c r="E531" s="831"/>
      <c r="F531" s="831"/>
      <c r="G531" s="832"/>
      <c r="H531" s="832"/>
      <c r="I531" s="831"/>
      <c r="J531" s="831"/>
      <c r="K531" s="831"/>
      <c r="L531" s="939"/>
      <c r="M531" s="573"/>
      <c r="Q531" s="20"/>
    </row>
    <row r="532" spans="1:17" ht="12.75" hidden="1" customHeight="1">
      <c r="A532" s="363"/>
      <c r="B532" s="62"/>
      <c r="C532" s="831"/>
      <c r="D532" s="831"/>
      <c r="E532" s="831"/>
      <c r="F532" s="831"/>
      <c r="G532" s="832"/>
      <c r="H532" s="832"/>
      <c r="I532" s="831"/>
      <c r="J532" s="831"/>
      <c r="K532" s="831"/>
      <c r="L532" s="939"/>
      <c r="M532" s="573"/>
      <c r="Q532" s="20"/>
    </row>
    <row r="533" spans="1:17" ht="12.75" hidden="1" customHeight="1">
      <c r="A533" s="363"/>
      <c r="B533" s="62"/>
      <c r="C533" s="831"/>
      <c r="D533" s="831"/>
      <c r="E533" s="831"/>
      <c r="F533" s="831"/>
      <c r="G533" s="832"/>
      <c r="H533" s="832"/>
      <c r="I533" s="831"/>
      <c r="J533" s="831"/>
      <c r="K533" s="831"/>
      <c r="L533" s="939"/>
      <c r="M533" s="573"/>
      <c r="Q533" s="20"/>
    </row>
    <row r="534" spans="1:17" ht="12.75" hidden="1" customHeight="1">
      <c r="A534" s="363"/>
      <c r="B534" s="62"/>
      <c r="C534" s="831"/>
      <c r="D534" s="831"/>
      <c r="E534" s="831"/>
      <c r="F534" s="831"/>
      <c r="G534" s="832"/>
      <c r="H534" s="832"/>
      <c r="I534" s="831"/>
      <c r="J534" s="831"/>
      <c r="K534" s="831"/>
      <c r="L534" s="939"/>
      <c r="M534" s="573"/>
      <c r="Q534" s="20"/>
    </row>
    <row r="535" spans="1:17" ht="12.75" hidden="1" customHeight="1">
      <c r="A535" s="363"/>
      <c r="B535" s="62"/>
      <c r="C535" s="831"/>
      <c r="D535" s="831"/>
      <c r="E535" s="831"/>
      <c r="F535" s="831"/>
      <c r="G535" s="832"/>
      <c r="H535" s="832"/>
      <c r="I535" s="831"/>
      <c r="J535" s="831"/>
      <c r="K535" s="831"/>
      <c r="L535" s="939"/>
      <c r="M535" s="573"/>
      <c r="Q535" s="20"/>
    </row>
    <row r="536" spans="1:17" ht="12.75" hidden="1" customHeight="1">
      <c r="A536" s="363"/>
      <c r="B536" s="62"/>
      <c r="C536" s="831"/>
      <c r="D536" s="831"/>
      <c r="E536" s="831"/>
      <c r="F536" s="831"/>
      <c r="G536" s="832"/>
      <c r="H536" s="832"/>
      <c r="I536" s="831"/>
      <c r="J536" s="831"/>
      <c r="K536" s="831"/>
      <c r="L536" s="939"/>
      <c r="M536" s="573"/>
      <c r="Q536" s="20"/>
    </row>
    <row r="537" spans="1:17" ht="12.75" hidden="1" customHeight="1">
      <c r="A537" s="363"/>
      <c r="B537" s="62"/>
      <c r="C537" s="831"/>
      <c r="D537" s="831"/>
      <c r="E537" s="831"/>
      <c r="F537" s="831"/>
      <c r="G537" s="832"/>
      <c r="H537" s="832"/>
      <c r="I537" s="831"/>
      <c r="J537" s="831"/>
      <c r="K537" s="831"/>
      <c r="L537" s="939"/>
      <c r="M537" s="573"/>
      <c r="Q537" s="20"/>
    </row>
    <row r="538" spans="1:17" ht="12.75" hidden="1" customHeight="1">
      <c r="A538" s="363"/>
      <c r="B538" s="62"/>
      <c r="C538" s="831"/>
      <c r="D538" s="831"/>
      <c r="E538" s="831"/>
      <c r="F538" s="831"/>
      <c r="G538" s="832"/>
      <c r="H538" s="832"/>
      <c r="I538" s="831"/>
      <c r="J538" s="831"/>
      <c r="K538" s="831"/>
      <c r="L538" s="939"/>
      <c r="M538" s="573"/>
      <c r="Q538" s="20"/>
    </row>
    <row r="539" spans="1:17" ht="12.75" hidden="1" customHeight="1">
      <c r="A539" s="363"/>
      <c r="B539" s="62"/>
      <c r="C539" s="831"/>
      <c r="D539" s="831"/>
      <c r="E539" s="831"/>
      <c r="F539" s="831"/>
      <c r="G539" s="832"/>
      <c r="H539" s="832"/>
      <c r="I539" s="831"/>
      <c r="J539" s="831"/>
      <c r="K539" s="831"/>
      <c r="L539" s="939"/>
      <c r="M539" s="573"/>
      <c r="Q539" s="20"/>
    </row>
    <row r="540" spans="1:17" ht="12.75" hidden="1" customHeight="1">
      <c r="A540" s="363"/>
      <c r="B540" s="62"/>
      <c r="C540" s="831"/>
      <c r="D540" s="831"/>
      <c r="E540" s="831"/>
      <c r="F540" s="831"/>
      <c r="G540" s="832"/>
      <c r="H540" s="832"/>
      <c r="I540" s="831"/>
      <c r="J540" s="831"/>
      <c r="K540" s="831"/>
      <c r="L540" s="939"/>
      <c r="M540" s="573"/>
      <c r="Q540" s="20"/>
    </row>
    <row r="541" spans="1:17" ht="12.75" hidden="1" customHeight="1">
      <c r="A541" s="363"/>
      <c r="B541" s="62"/>
      <c r="C541" s="831"/>
      <c r="D541" s="831"/>
      <c r="E541" s="831"/>
      <c r="F541" s="831"/>
      <c r="G541" s="832"/>
      <c r="H541" s="832"/>
      <c r="I541" s="831"/>
      <c r="J541" s="831"/>
      <c r="K541" s="831"/>
      <c r="L541" s="939"/>
      <c r="M541" s="573"/>
      <c r="Q541" s="20"/>
    </row>
    <row r="542" spans="1:17" ht="12.75" hidden="1" customHeight="1">
      <c r="A542" s="363"/>
      <c r="B542" s="62"/>
      <c r="C542" s="831"/>
      <c r="D542" s="831"/>
      <c r="E542" s="831"/>
      <c r="F542" s="831"/>
      <c r="G542" s="832"/>
      <c r="H542" s="832"/>
      <c r="I542" s="831"/>
      <c r="J542" s="831"/>
      <c r="K542" s="831"/>
      <c r="L542" s="939"/>
      <c r="M542" s="573"/>
      <c r="Q542" s="20"/>
    </row>
    <row r="543" spans="1:17" ht="12.75" hidden="1" customHeight="1">
      <c r="A543" s="363"/>
      <c r="B543" s="62"/>
      <c r="C543" s="831"/>
      <c r="D543" s="831"/>
      <c r="E543" s="831"/>
      <c r="F543" s="831"/>
      <c r="G543" s="832"/>
      <c r="H543" s="832"/>
      <c r="I543" s="831"/>
      <c r="J543" s="831"/>
      <c r="K543" s="831"/>
      <c r="L543" s="939"/>
      <c r="M543" s="573"/>
      <c r="Q543" s="20"/>
    </row>
    <row r="544" spans="1:17" ht="12.75" hidden="1" customHeight="1">
      <c r="A544" s="363"/>
      <c r="B544" s="62"/>
      <c r="C544" s="831"/>
      <c r="D544" s="831"/>
      <c r="E544" s="831"/>
      <c r="F544" s="831"/>
      <c r="G544" s="832"/>
      <c r="H544" s="832"/>
      <c r="I544" s="831"/>
      <c r="J544" s="831"/>
      <c r="K544" s="831"/>
      <c r="L544" s="939"/>
      <c r="M544" s="573"/>
      <c r="Q544" s="20"/>
    </row>
    <row r="545" spans="1:17" ht="12.75" hidden="1" customHeight="1">
      <c r="A545" s="363"/>
      <c r="B545" s="62"/>
      <c r="C545" s="51"/>
      <c r="D545" s="831"/>
      <c r="E545" s="831"/>
      <c r="F545" s="831"/>
      <c r="G545" s="832"/>
      <c r="H545" s="832"/>
      <c r="I545" s="831"/>
      <c r="J545" s="831"/>
      <c r="K545" s="831"/>
      <c r="L545" s="219"/>
      <c r="M545" s="573"/>
      <c r="Q545" s="20"/>
    </row>
    <row r="546" spans="1:17" ht="12.75" hidden="1" customHeight="1">
      <c r="A546" s="363"/>
      <c r="B546" s="62"/>
      <c r="C546" s="51"/>
      <c r="D546" s="831"/>
      <c r="E546" s="831"/>
      <c r="F546" s="831"/>
      <c r="G546" s="832"/>
      <c r="H546" s="832"/>
      <c r="I546" s="831"/>
      <c r="J546" s="831"/>
      <c r="K546" s="831"/>
      <c r="L546" s="219"/>
      <c r="M546" s="573"/>
      <c r="Q546" s="20"/>
    </row>
    <row r="547" spans="1:17" ht="12.75" hidden="1" customHeight="1">
      <c r="A547" s="363"/>
      <c r="B547" s="62"/>
      <c r="C547" s="51"/>
      <c r="D547" s="831"/>
      <c r="E547" s="831"/>
      <c r="F547" s="831"/>
      <c r="G547" s="832"/>
      <c r="H547" s="832"/>
      <c r="I547" s="831"/>
      <c r="J547" s="831"/>
      <c r="K547" s="831"/>
      <c r="L547" s="219"/>
      <c r="M547" s="573"/>
      <c r="Q547" s="20"/>
    </row>
    <row r="548" spans="1:17" ht="12.75" hidden="1" customHeight="1">
      <c r="A548" s="363"/>
      <c r="B548" s="62"/>
      <c r="C548" s="51"/>
      <c r="D548" s="831"/>
      <c r="E548" s="831"/>
      <c r="F548" s="831"/>
      <c r="G548" s="832"/>
      <c r="H548" s="832"/>
      <c r="I548" s="831"/>
      <c r="J548" s="831"/>
      <c r="K548" s="831"/>
      <c r="L548" s="219"/>
      <c r="M548" s="573"/>
      <c r="Q548" s="20"/>
    </row>
    <row r="549" spans="1:17" ht="12.75" hidden="1" customHeight="1">
      <c r="A549" s="363"/>
      <c r="B549" s="62"/>
      <c r="C549" s="51"/>
      <c r="D549" s="831"/>
      <c r="E549" s="831"/>
      <c r="F549" s="831"/>
      <c r="G549" s="832"/>
      <c r="H549" s="832"/>
      <c r="I549" s="831"/>
      <c r="J549" s="831"/>
      <c r="K549" s="831"/>
      <c r="L549" s="219"/>
      <c r="M549" s="573"/>
      <c r="Q549" s="20"/>
    </row>
    <row r="550" spans="1:17" ht="12.75" hidden="1" customHeight="1">
      <c r="A550" s="363"/>
      <c r="B550" s="62"/>
      <c r="C550" s="51"/>
      <c r="D550" s="831"/>
      <c r="E550" s="831"/>
      <c r="F550" s="831"/>
      <c r="G550" s="832"/>
      <c r="H550" s="832"/>
      <c r="I550" s="831"/>
      <c r="J550" s="831"/>
      <c r="K550" s="831"/>
      <c r="L550" s="219"/>
      <c r="M550" s="573"/>
      <c r="Q550" s="20"/>
    </row>
    <row r="551" spans="1:17" ht="12.75" hidden="1" customHeight="1">
      <c r="A551" s="363"/>
      <c r="B551" s="62"/>
      <c r="C551" s="51"/>
      <c r="D551" s="831"/>
      <c r="E551" s="831"/>
      <c r="F551" s="831"/>
      <c r="G551" s="832"/>
      <c r="H551" s="832"/>
      <c r="I551" s="831"/>
      <c r="J551" s="831"/>
      <c r="K551" s="831"/>
      <c r="L551" s="219"/>
      <c r="M551" s="573"/>
      <c r="Q551" s="20"/>
    </row>
    <row r="552" spans="1:17" ht="12.75" hidden="1" customHeight="1">
      <c r="A552" s="363"/>
      <c r="B552" s="62"/>
      <c r="C552" s="831"/>
      <c r="D552" s="831"/>
      <c r="E552" s="831"/>
      <c r="F552" s="831"/>
      <c r="G552" s="832"/>
      <c r="H552" s="832"/>
      <c r="I552" s="831"/>
      <c r="J552" s="831"/>
      <c r="K552" s="831"/>
      <c r="L552" s="939"/>
      <c r="M552" s="573"/>
      <c r="Q552" s="20"/>
    </row>
    <row r="553" spans="1:17" ht="12.75" hidden="1" customHeight="1">
      <c r="A553" s="363"/>
      <c r="B553" s="62"/>
      <c r="C553" s="831"/>
      <c r="D553" s="831"/>
      <c r="E553" s="831"/>
      <c r="F553" s="831"/>
      <c r="G553" s="832"/>
      <c r="H553" s="832"/>
      <c r="I553" s="831"/>
      <c r="J553" s="831"/>
      <c r="K553" s="831"/>
      <c r="L553" s="939"/>
      <c r="M553" s="573"/>
      <c r="Q553" s="20"/>
    </row>
    <row r="554" spans="1:17" ht="12.75" hidden="1" customHeight="1">
      <c r="A554" s="363"/>
      <c r="B554" s="62"/>
      <c r="C554" s="831"/>
      <c r="D554" s="831"/>
      <c r="E554" s="831"/>
      <c r="F554" s="831"/>
      <c r="G554" s="832"/>
      <c r="H554" s="832"/>
      <c r="I554" s="831"/>
      <c r="J554" s="831"/>
      <c r="K554" s="831"/>
      <c r="L554" s="939"/>
      <c r="M554" s="573"/>
      <c r="Q554" s="20"/>
    </row>
    <row r="555" spans="1:17" ht="12.75" hidden="1" customHeight="1">
      <c r="A555" s="363"/>
      <c r="B555" s="62"/>
      <c r="C555" s="831"/>
      <c r="D555" s="831"/>
      <c r="E555" s="831"/>
      <c r="F555" s="831"/>
      <c r="G555" s="832"/>
      <c r="H555" s="832"/>
      <c r="I555" s="831"/>
      <c r="J555" s="831"/>
      <c r="K555" s="831"/>
      <c r="L555" s="939"/>
      <c r="M555" s="573"/>
      <c r="Q555" s="20"/>
    </row>
    <row r="556" spans="1:17" ht="12.75" hidden="1" customHeight="1">
      <c r="A556" s="363"/>
      <c r="B556" s="62"/>
      <c r="C556" s="831"/>
      <c r="D556" s="831"/>
      <c r="E556" s="831"/>
      <c r="F556" s="831"/>
      <c r="G556" s="832"/>
      <c r="H556" s="832"/>
      <c r="I556" s="831"/>
      <c r="J556" s="831"/>
      <c r="K556" s="831"/>
      <c r="L556" s="939"/>
      <c r="M556" s="573"/>
      <c r="Q556" s="20"/>
    </row>
    <row r="557" spans="1:17" ht="12.75" hidden="1" customHeight="1">
      <c r="A557" s="363"/>
      <c r="B557" s="62"/>
      <c r="C557" s="831"/>
      <c r="D557" s="831"/>
      <c r="E557" s="831"/>
      <c r="F557" s="831"/>
      <c r="G557" s="832"/>
      <c r="H557" s="832"/>
      <c r="I557" s="831"/>
      <c r="J557" s="831"/>
      <c r="K557" s="831"/>
      <c r="L557" s="939"/>
      <c r="M557" s="573"/>
      <c r="Q557" s="20"/>
    </row>
    <row r="558" spans="1:17" ht="12.75" hidden="1" customHeight="1">
      <c r="A558" s="363"/>
      <c r="B558" s="62"/>
      <c r="C558" s="831"/>
      <c r="D558" s="831"/>
      <c r="E558" s="831"/>
      <c r="F558" s="831"/>
      <c r="G558" s="832"/>
      <c r="H558" s="832"/>
      <c r="I558" s="831"/>
      <c r="J558" s="831"/>
      <c r="K558" s="831"/>
      <c r="L558" s="939"/>
      <c r="M558" s="573"/>
      <c r="Q558" s="20"/>
    </row>
    <row r="559" spans="1:17" ht="12.75" hidden="1" customHeight="1">
      <c r="A559" s="363"/>
      <c r="B559" s="62"/>
      <c r="C559" s="831"/>
      <c r="D559" s="831"/>
      <c r="E559" s="831"/>
      <c r="F559" s="831"/>
      <c r="G559" s="832"/>
      <c r="H559" s="832"/>
      <c r="I559" s="831"/>
      <c r="J559" s="831"/>
      <c r="K559" s="831"/>
      <c r="L559" s="939"/>
      <c r="M559" s="573"/>
      <c r="Q559" s="20"/>
    </row>
    <row r="560" spans="1:17" ht="12.75" hidden="1" customHeight="1">
      <c r="A560" s="363"/>
      <c r="B560" s="62"/>
      <c r="C560" s="831"/>
      <c r="D560" s="831"/>
      <c r="E560" s="831"/>
      <c r="F560" s="831"/>
      <c r="G560" s="832"/>
      <c r="H560" s="832"/>
      <c r="I560" s="831"/>
      <c r="J560" s="831"/>
      <c r="K560" s="831"/>
      <c r="L560" s="939"/>
      <c r="M560" s="573"/>
      <c r="Q560" s="20"/>
    </row>
    <row r="561" spans="1:17" ht="12.75" hidden="1" customHeight="1">
      <c r="A561" s="363"/>
      <c r="B561" s="62"/>
      <c r="C561" s="831"/>
      <c r="D561" s="831"/>
      <c r="E561" s="831"/>
      <c r="F561" s="831"/>
      <c r="G561" s="832"/>
      <c r="H561" s="832"/>
      <c r="I561" s="831"/>
      <c r="J561" s="831"/>
      <c r="K561" s="831"/>
      <c r="L561" s="939"/>
      <c r="M561" s="573"/>
      <c r="Q561" s="20"/>
    </row>
    <row r="562" spans="1:17" ht="12.75" hidden="1" customHeight="1">
      <c r="A562" s="363"/>
      <c r="B562" s="62"/>
      <c r="C562" s="831"/>
      <c r="D562" s="831"/>
      <c r="E562" s="831"/>
      <c r="F562" s="831"/>
      <c r="G562" s="832"/>
      <c r="H562" s="832"/>
      <c r="I562" s="831"/>
      <c r="J562" s="831"/>
      <c r="K562" s="831"/>
      <c r="L562" s="939"/>
      <c r="M562" s="573"/>
      <c r="Q562" s="20"/>
    </row>
    <row r="563" spans="1:17" ht="12.75" hidden="1" customHeight="1">
      <c r="A563" s="363"/>
      <c r="B563" s="62"/>
      <c r="C563" s="831"/>
      <c r="D563" s="831"/>
      <c r="E563" s="831"/>
      <c r="F563" s="831"/>
      <c r="G563" s="832"/>
      <c r="H563" s="832"/>
      <c r="I563" s="831"/>
      <c r="J563" s="831"/>
      <c r="K563" s="831"/>
      <c r="L563" s="939"/>
      <c r="M563" s="573"/>
      <c r="Q563" s="20"/>
    </row>
    <row r="564" spans="1:17" ht="12.75" hidden="1" customHeight="1">
      <c r="A564" s="363"/>
      <c r="B564" s="62"/>
      <c r="C564" s="831"/>
      <c r="D564" s="831"/>
      <c r="E564" s="831"/>
      <c r="F564" s="831"/>
      <c r="G564" s="832"/>
      <c r="H564" s="832"/>
      <c r="I564" s="831"/>
      <c r="J564" s="831"/>
      <c r="K564" s="831"/>
      <c r="L564" s="939"/>
      <c r="M564" s="573"/>
      <c r="Q564" s="20"/>
    </row>
    <row r="565" spans="1:17" ht="12.75" hidden="1" customHeight="1">
      <c r="A565" s="363"/>
      <c r="B565" s="62"/>
      <c r="C565" s="831"/>
      <c r="D565" s="831"/>
      <c r="E565" s="831"/>
      <c r="F565" s="831"/>
      <c r="G565" s="832"/>
      <c r="H565" s="832"/>
      <c r="I565" s="831"/>
      <c r="J565" s="831"/>
      <c r="K565" s="831"/>
      <c r="L565" s="939"/>
      <c r="M565" s="573"/>
      <c r="Q565" s="20"/>
    </row>
    <row r="566" spans="1:17" ht="12.75" hidden="1" customHeight="1">
      <c r="A566" s="363"/>
      <c r="B566" s="62"/>
      <c r="C566" s="831"/>
      <c r="D566" s="831"/>
      <c r="E566" s="831"/>
      <c r="F566" s="831"/>
      <c r="G566" s="832"/>
      <c r="H566" s="832"/>
      <c r="I566" s="831"/>
      <c r="J566" s="831"/>
      <c r="K566" s="831"/>
      <c r="L566" s="939"/>
      <c r="M566" s="573"/>
      <c r="Q566" s="20"/>
    </row>
    <row r="567" spans="1:17" ht="12.75" hidden="1" customHeight="1">
      <c r="A567" s="363"/>
      <c r="B567" s="62"/>
      <c r="C567" s="831"/>
      <c r="D567" s="831"/>
      <c r="E567" s="831"/>
      <c r="F567" s="831"/>
      <c r="G567" s="832"/>
      <c r="H567" s="832"/>
      <c r="I567" s="831"/>
      <c r="J567" s="831"/>
      <c r="K567" s="831"/>
      <c r="L567" s="939"/>
      <c r="M567" s="573"/>
      <c r="Q567" s="20"/>
    </row>
    <row r="568" spans="1:17" ht="12.75" hidden="1" customHeight="1">
      <c r="A568" s="363"/>
      <c r="B568" s="62"/>
      <c r="C568" s="831"/>
      <c r="D568" s="831"/>
      <c r="E568" s="831"/>
      <c r="F568" s="831"/>
      <c r="G568" s="832"/>
      <c r="H568" s="832"/>
      <c r="I568" s="831"/>
      <c r="J568" s="831"/>
      <c r="K568" s="831"/>
      <c r="L568" s="939"/>
      <c r="M568" s="573"/>
      <c r="Q568" s="20"/>
    </row>
    <row r="569" spans="1:17" ht="12.75" hidden="1" customHeight="1">
      <c r="A569" s="363"/>
      <c r="B569" s="62"/>
      <c r="C569" s="831"/>
      <c r="D569" s="831"/>
      <c r="E569" s="831"/>
      <c r="F569" s="831"/>
      <c r="G569" s="832"/>
      <c r="H569" s="832"/>
      <c r="I569" s="831"/>
      <c r="J569" s="831"/>
      <c r="K569" s="831"/>
      <c r="L569" s="939"/>
      <c r="M569" s="573"/>
      <c r="Q569" s="20"/>
    </row>
    <row r="570" spans="1:17" ht="12.75" hidden="1" customHeight="1">
      <c r="A570" s="363"/>
      <c r="B570" s="62"/>
      <c r="C570" s="831"/>
      <c r="D570" s="831"/>
      <c r="E570" s="831"/>
      <c r="F570" s="831"/>
      <c r="G570" s="832"/>
      <c r="H570" s="832"/>
      <c r="I570" s="831"/>
      <c r="J570" s="831"/>
      <c r="K570" s="831"/>
      <c r="L570" s="939"/>
      <c r="M570" s="573"/>
      <c r="Q570" s="20"/>
    </row>
    <row r="571" spans="1:17" ht="12.75" hidden="1" customHeight="1">
      <c r="A571" s="363"/>
      <c r="B571" s="62"/>
      <c r="C571" s="831"/>
      <c r="D571" s="831"/>
      <c r="E571" s="831"/>
      <c r="F571" s="831"/>
      <c r="G571" s="832"/>
      <c r="H571" s="832"/>
      <c r="I571" s="831"/>
      <c r="J571" s="831"/>
      <c r="K571" s="831"/>
      <c r="L571" s="939"/>
      <c r="M571" s="573"/>
      <c r="Q571" s="20"/>
    </row>
    <row r="572" spans="1:17" ht="12.75" hidden="1" customHeight="1">
      <c r="A572" s="363"/>
      <c r="B572" s="62"/>
      <c r="C572" s="831"/>
      <c r="D572" s="831"/>
      <c r="E572" s="831"/>
      <c r="F572" s="831"/>
      <c r="G572" s="832"/>
      <c r="H572" s="832"/>
      <c r="I572" s="831"/>
      <c r="J572" s="831"/>
      <c r="K572" s="831"/>
      <c r="L572" s="939"/>
      <c r="M572" s="573"/>
      <c r="Q572" s="20"/>
    </row>
    <row r="573" spans="1:17" ht="12.75" hidden="1" customHeight="1">
      <c r="A573" s="363"/>
      <c r="B573" s="62"/>
      <c r="C573" s="831"/>
      <c r="D573" s="831"/>
      <c r="E573" s="831"/>
      <c r="F573" s="831"/>
      <c r="G573" s="832"/>
      <c r="H573" s="832"/>
      <c r="I573" s="831"/>
      <c r="J573" s="831"/>
      <c r="K573" s="831"/>
      <c r="L573" s="939"/>
      <c r="M573" s="573"/>
      <c r="Q573" s="20"/>
    </row>
    <row r="574" spans="1:17" ht="12.75" hidden="1" customHeight="1">
      <c r="A574" s="363"/>
      <c r="B574" s="62"/>
      <c r="C574" s="831"/>
      <c r="D574" s="831"/>
      <c r="E574" s="831"/>
      <c r="F574" s="831"/>
      <c r="G574" s="832"/>
      <c r="H574" s="832"/>
      <c r="I574" s="831"/>
      <c r="J574" s="831"/>
      <c r="K574" s="831"/>
      <c r="L574" s="939"/>
      <c r="M574" s="573"/>
      <c r="Q574" s="20"/>
    </row>
    <row r="575" spans="1:17" ht="12.75" hidden="1" customHeight="1">
      <c r="A575" s="363"/>
      <c r="B575" s="62"/>
      <c r="C575" s="831"/>
      <c r="D575" s="831"/>
      <c r="E575" s="831"/>
      <c r="F575" s="831"/>
      <c r="G575" s="832"/>
      <c r="H575" s="832"/>
      <c r="I575" s="831"/>
      <c r="J575" s="831"/>
      <c r="K575" s="831"/>
      <c r="L575" s="939"/>
      <c r="M575" s="573"/>
      <c r="Q575" s="20"/>
    </row>
    <row r="576" spans="1:17" ht="12.75" hidden="1" customHeight="1">
      <c r="A576" s="363"/>
      <c r="B576" s="62"/>
      <c r="C576" s="831"/>
      <c r="D576" s="831"/>
      <c r="E576" s="831"/>
      <c r="F576" s="831"/>
      <c r="G576" s="832"/>
      <c r="H576" s="832"/>
      <c r="I576" s="831"/>
      <c r="J576" s="831"/>
      <c r="K576" s="831"/>
      <c r="L576" s="939"/>
      <c r="M576" s="573"/>
      <c r="Q576" s="20"/>
    </row>
    <row r="577" spans="1:17" ht="12.75" hidden="1" customHeight="1">
      <c r="A577" s="363"/>
      <c r="B577" s="62"/>
      <c r="C577" s="831"/>
      <c r="D577" s="831"/>
      <c r="E577" s="831"/>
      <c r="F577" s="831"/>
      <c r="G577" s="832"/>
      <c r="H577" s="832"/>
      <c r="I577" s="831"/>
      <c r="J577" s="831"/>
      <c r="K577" s="831"/>
      <c r="L577" s="939"/>
      <c r="M577" s="573"/>
      <c r="Q577" s="20"/>
    </row>
    <row r="578" spans="1:17" ht="12.75" hidden="1" customHeight="1">
      <c r="A578" s="363"/>
      <c r="B578" s="62"/>
      <c r="C578" s="831"/>
      <c r="D578" s="831"/>
      <c r="E578" s="831"/>
      <c r="F578" s="831"/>
      <c r="G578" s="832"/>
      <c r="H578" s="832"/>
      <c r="I578" s="831"/>
      <c r="J578" s="831"/>
      <c r="K578" s="831"/>
      <c r="L578" s="939"/>
      <c r="M578" s="573"/>
      <c r="Q578" s="20"/>
    </row>
    <row r="579" spans="1:17" ht="12.75" hidden="1" customHeight="1">
      <c r="A579" s="363"/>
      <c r="B579" s="62"/>
      <c r="C579" s="831"/>
      <c r="D579" s="831"/>
      <c r="E579" s="831"/>
      <c r="F579" s="831"/>
      <c r="G579" s="832"/>
      <c r="H579" s="832"/>
      <c r="I579" s="831"/>
      <c r="J579" s="831"/>
      <c r="K579" s="831"/>
      <c r="L579" s="939"/>
      <c r="M579" s="573"/>
      <c r="Q579" s="20"/>
    </row>
    <row r="580" spans="1:17" ht="12.75" hidden="1" customHeight="1">
      <c r="A580" s="363"/>
      <c r="B580" s="62"/>
      <c r="C580" s="831"/>
      <c r="D580" s="831"/>
      <c r="E580" s="831"/>
      <c r="F580" s="831"/>
      <c r="G580" s="832"/>
      <c r="H580" s="832"/>
      <c r="I580" s="831"/>
      <c r="J580" s="831"/>
      <c r="K580" s="831"/>
      <c r="L580" s="939"/>
      <c r="M580" s="573"/>
      <c r="Q580" s="20"/>
    </row>
    <row r="581" spans="1:17" ht="12.75" hidden="1" customHeight="1">
      <c r="A581" s="363"/>
      <c r="B581" s="62"/>
      <c r="C581" s="831"/>
      <c r="D581" s="831"/>
      <c r="E581" s="831"/>
      <c r="F581" s="831"/>
      <c r="G581" s="832"/>
      <c r="H581" s="832"/>
      <c r="I581" s="831"/>
      <c r="J581" s="831"/>
      <c r="K581" s="831"/>
      <c r="L581" s="939"/>
      <c r="M581" s="573"/>
      <c r="Q581" s="20"/>
    </row>
    <row r="582" spans="1:17" ht="12.75" hidden="1" customHeight="1">
      <c r="A582" s="363"/>
      <c r="B582" s="62"/>
      <c r="C582" s="831"/>
      <c r="D582" s="831"/>
      <c r="E582" s="831"/>
      <c r="F582" s="831"/>
      <c r="G582" s="832"/>
      <c r="H582" s="832"/>
      <c r="I582" s="831"/>
      <c r="J582" s="831"/>
      <c r="K582" s="831"/>
      <c r="L582" s="939"/>
      <c r="M582" s="573"/>
      <c r="Q582" s="20"/>
    </row>
    <row r="583" spans="1:17" ht="12.75" hidden="1" customHeight="1">
      <c r="A583" s="363"/>
      <c r="B583" s="62"/>
      <c r="C583" s="831"/>
      <c r="D583" s="831"/>
      <c r="E583" s="831"/>
      <c r="F583" s="831"/>
      <c r="G583" s="832"/>
      <c r="H583" s="832"/>
      <c r="I583" s="831"/>
      <c r="J583" s="831"/>
      <c r="K583" s="831"/>
      <c r="L583" s="939"/>
      <c r="M583" s="573"/>
      <c r="Q583" s="20"/>
    </row>
    <row r="584" spans="1:17" ht="12.75" hidden="1" customHeight="1">
      <c r="A584" s="363"/>
      <c r="B584" s="62"/>
      <c r="C584" s="831"/>
      <c r="D584" s="831"/>
      <c r="E584" s="831"/>
      <c r="F584" s="831"/>
      <c r="G584" s="832"/>
      <c r="H584" s="832"/>
      <c r="I584" s="831"/>
      <c r="J584" s="831"/>
      <c r="K584" s="831"/>
      <c r="L584" s="939"/>
      <c r="M584" s="573"/>
      <c r="Q584" s="20"/>
    </row>
    <row r="585" spans="1:17" ht="12.75" hidden="1" customHeight="1">
      <c r="A585" s="363"/>
      <c r="B585" s="62"/>
      <c r="C585" s="831"/>
      <c r="D585" s="831"/>
      <c r="E585" s="831"/>
      <c r="F585" s="831"/>
      <c r="G585" s="832"/>
      <c r="H585" s="832"/>
      <c r="I585" s="831"/>
      <c r="J585" s="831"/>
      <c r="K585" s="831"/>
      <c r="L585" s="939"/>
      <c r="M585" s="573"/>
      <c r="Q585" s="20"/>
    </row>
    <row r="586" spans="1:17" ht="12.75" hidden="1" customHeight="1">
      <c r="A586" s="363"/>
      <c r="B586" s="62"/>
      <c r="C586" s="831"/>
      <c r="D586" s="831"/>
      <c r="E586" s="831"/>
      <c r="F586" s="831"/>
      <c r="G586" s="832"/>
      <c r="H586" s="832"/>
      <c r="I586" s="831"/>
      <c r="J586" s="831"/>
      <c r="K586" s="831"/>
      <c r="L586" s="939"/>
      <c r="M586" s="573"/>
      <c r="Q586" s="20"/>
    </row>
    <row r="587" spans="1:17" ht="12.75" hidden="1" customHeight="1">
      <c r="A587" s="363"/>
      <c r="B587" s="62"/>
      <c r="C587" s="831"/>
      <c r="D587" s="831"/>
      <c r="E587" s="831"/>
      <c r="F587" s="831"/>
      <c r="G587" s="832"/>
      <c r="H587" s="832"/>
      <c r="I587" s="831"/>
      <c r="J587" s="831"/>
      <c r="K587" s="831"/>
      <c r="L587" s="939"/>
      <c r="M587" s="573"/>
      <c r="Q587" s="20"/>
    </row>
    <row r="588" spans="1:17" ht="12.75" hidden="1" customHeight="1">
      <c r="A588" s="363"/>
      <c r="B588" s="62"/>
      <c r="C588" s="831"/>
      <c r="D588" s="831"/>
      <c r="E588" s="831"/>
      <c r="F588" s="831"/>
      <c r="G588" s="832"/>
      <c r="H588" s="832"/>
      <c r="I588" s="831"/>
      <c r="J588" s="831"/>
      <c r="K588" s="831"/>
      <c r="L588" s="939"/>
      <c r="M588" s="573"/>
      <c r="Q588" s="20"/>
    </row>
    <row r="589" spans="1:17" ht="12.75" hidden="1" customHeight="1">
      <c r="A589" s="363"/>
      <c r="B589" s="62"/>
      <c r="C589" s="831"/>
      <c r="D589" s="831"/>
      <c r="E589" s="831"/>
      <c r="F589" s="831"/>
      <c r="G589" s="832"/>
      <c r="H589" s="832"/>
      <c r="I589" s="831"/>
      <c r="J589" s="831"/>
      <c r="K589" s="831"/>
      <c r="L589" s="939"/>
      <c r="M589" s="573"/>
      <c r="Q589" s="20"/>
    </row>
    <row r="590" spans="1:17" ht="12.75" hidden="1" customHeight="1">
      <c r="A590" s="363"/>
      <c r="B590" s="62"/>
      <c r="C590" s="831"/>
      <c r="D590" s="831"/>
      <c r="E590" s="831"/>
      <c r="F590" s="831"/>
      <c r="G590" s="832"/>
      <c r="H590" s="832"/>
      <c r="I590" s="831"/>
      <c r="J590" s="831"/>
      <c r="K590" s="831"/>
      <c r="L590" s="939"/>
      <c r="M590" s="573"/>
      <c r="Q590" s="20"/>
    </row>
    <row r="591" spans="1:17" ht="12.75" hidden="1" customHeight="1">
      <c r="A591" s="363"/>
      <c r="B591" s="62"/>
      <c r="C591" s="831"/>
      <c r="D591" s="831"/>
      <c r="E591" s="831"/>
      <c r="F591" s="831"/>
      <c r="G591" s="832"/>
      <c r="H591" s="832"/>
      <c r="I591" s="831"/>
      <c r="J591" s="831"/>
      <c r="K591" s="831"/>
      <c r="L591" s="939"/>
      <c r="M591" s="573"/>
      <c r="Q591" s="20"/>
    </row>
    <row r="592" spans="1:17" ht="12.75" hidden="1" customHeight="1">
      <c r="A592" s="363"/>
      <c r="B592" s="62"/>
      <c r="C592" s="831"/>
      <c r="D592" s="831"/>
      <c r="E592" s="831"/>
      <c r="F592" s="831"/>
      <c r="G592" s="832"/>
      <c r="H592" s="832"/>
      <c r="I592" s="831"/>
      <c r="J592" s="831"/>
      <c r="K592" s="831"/>
      <c r="L592" s="939"/>
      <c r="M592" s="573"/>
      <c r="Q592" s="20"/>
    </row>
    <row r="593" spans="1:17" ht="12.75" hidden="1" customHeight="1">
      <c r="A593" s="363"/>
      <c r="B593" s="62"/>
      <c r="C593" s="831"/>
      <c r="D593" s="831"/>
      <c r="E593" s="831"/>
      <c r="F593" s="831"/>
      <c r="G593" s="832"/>
      <c r="H593" s="832"/>
      <c r="I593" s="831"/>
      <c r="J593" s="831"/>
      <c r="K593" s="831"/>
      <c r="L593" s="939"/>
      <c r="M593" s="573"/>
      <c r="Q593" s="20"/>
    </row>
    <row r="594" spans="1:17" ht="12.75" hidden="1" customHeight="1">
      <c r="A594" s="363"/>
      <c r="B594" s="62"/>
      <c r="C594" s="831"/>
      <c r="D594" s="831"/>
      <c r="E594" s="831"/>
      <c r="F594" s="831"/>
      <c r="G594" s="832"/>
      <c r="H594" s="832"/>
      <c r="I594" s="831"/>
      <c r="J594" s="831"/>
      <c r="K594" s="831"/>
      <c r="L594" s="939"/>
      <c r="M594" s="573"/>
      <c r="Q594" s="20"/>
    </row>
    <row r="595" spans="1:17" ht="12.75" hidden="1" customHeight="1">
      <c r="A595" s="363"/>
      <c r="B595" s="62"/>
      <c r="C595" s="831"/>
      <c r="D595" s="831"/>
      <c r="E595" s="831"/>
      <c r="F595" s="831"/>
      <c r="G595" s="832"/>
      <c r="H595" s="832"/>
      <c r="I595" s="831"/>
      <c r="J595" s="831"/>
      <c r="K595" s="831"/>
      <c r="L595" s="939"/>
      <c r="M595" s="573"/>
      <c r="Q595" s="20"/>
    </row>
    <row r="596" spans="1:17" ht="12.75" hidden="1" customHeight="1">
      <c r="A596" s="363"/>
      <c r="B596" s="62"/>
      <c r="C596" s="831"/>
      <c r="D596" s="831"/>
      <c r="E596" s="831"/>
      <c r="F596" s="831"/>
      <c r="G596" s="832"/>
      <c r="H596" s="832"/>
      <c r="I596" s="831"/>
      <c r="J596" s="831"/>
      <c r="K596" s="831"/>
      <c r="L596" s="939"/>
      <c r="M596" s="573"/>
      <c r="Q596" s="20"/>
    </row>
    <row r="597" spans="1:17" ht="12.75" hidden="1" customHeight="1">
      <c r="A597" s="363"/>
      <c r="B597" s="62"/>
      <c r="C597" s="831"/>
      <c r="D597" s="831"/>
      <c r="E597" s="831"/>
      <c r="F597" s="831"/>
      <c r="G597" s="832"/>
      <c r="H597" s="832"/>
      <c r="I597" s="831"/>
      <c r="J597" s="831"/>
      <c r="K597" s="831"/>
      <c r="L597" s="939"/>
      <c r="M597" s="573"/>
      <c r="Q597" s="20"/>
    </row>
    <row r="598" spans="1:17" ht="12.75" hidden="1" customHeight="1">
      <c r="A598" s="363"/>
      <c r="B598" s="62"/>
      <c r="C598" s="831"/>
      <c r="D598" s="831"/>
      <c r="E598" s="831"/>
      <c r="F598" s="831"/>
      <c r="G598" s="832"/>
      <c r="H598" s="832"/>
      <c r="I598" s="831"/>
      <c r="J598" s="831"/>
      <c r="K598" s="831"/>
      <c r="L598" s="939"/>
      <c r="M598" s="573"/>
      <c r="Q598" s="20"/>
    </row>
    <row r="599" spans="1:17" ht="12.75" hidden="1" customHeight="1">
      <c r="A599" s="363"/>
      <c r="B599" s="62"/>
      <c r="C599" s="51"/>
      <c r="D599" s="831"/>
      <c r="E599" s="831"/>
      <c r="F599" s="831"/>
      <c r="G599" s="832"/>
      <c r="H599" s="832"/>
      <c r="I599" s="831"/>
      <c r="J599" s="831"/>
      <c r="K599" s="831"/>
      <c r="L599" s="219"/>
      <c r="M599" s="573"/>
      <c r="Q599" s="20"/>
    </row>
    <row r="600" spans="1:17" ht="12.75" hidden="1" customHeight="1">
      <c r="A600" s="363"/>
      <c r="B600" s="62"/>
      <c r="C600" s="51"/>
      <c r="D600" s="831"/>
      <c r="E600" s="831"/>
      <c r="F600" s="831"/>
      <c r="G600" s="832"/>
      <c r="H600" s="832"/>
      <c r="I600" s="831"/>
      <c r="J600" s="831"/>
      <c r="K600" s="831"/>
      <c r="L600" s="219"/>
      <c r="M600" s="573"/>
      <c r="Q600" s="20"/>
    </row>
    <row r="601" spans="1:17" ht="12.75" hidden="1" customHeight="1">
      <c r="A601" s="363"/>
      <c r="B601" s="62"/>
      <c r="C601" s="51"/>
      <c r="D601" s="831"/>
      <c r="E601" s="831"/>
      <c r="F601" s="831"/>
      <c r="G601" s="832"/>
      <c r="H601" s="832"/>
      <c r="I601" s="831"/>
      <c r="J601" s="831"/>
      <c r="K601" s="831"/>
      <c r="L601" s="219"/>
      <c r="M601" s="573"/>
      <c r="Q601" s="20"/>
    </row>
    <row r="602" spans="1:17" ht="12.75" hidden="1" customHeight="1">
      <c r="A602" s="363"/>
      <c r="B602" s="62"/>
      <c r="C602" s="51"/>
      <c r="D602" s="831"/>
      <c r="E602" s="831"/>
      <c r="F602" s="831"/>
      <c r="G602" s="832"/>
      <c r="H602" s="832"/>
      <c r="I602" s="831"/>
      <c r="J602" s="831"/>
      <c r="K602" s="831"/>
      <c r="L602" s="219"/>
      <c r="M602" s="573"/>
      <c r="Q602" s="20"/>
    </row>
    <row r="603" spans="1:17" ht="12.75" hidden="1" customHeight="1">
      <c r="A603" s="363"/>
      <c r="B603" s="62"/>
      <c r="C603" s="51"/>
      <c r="D603" s="831"/>
      <c r="E603" s="831"/>
      <c r="F603" s="831"/>
      <c r="G603" s="832"/>
      <c r="H603" s="832"/>
      <c r="I603" s="831"/>
      <c r="J603" s="831"/>
      <c r="K603" s="831"/>
      <c r="L603" s="219"/>
      <c r="M603" s="573"/>
      <c r="Q603" s="20"/>
    </row>
    <row r="604" spans="1:17" ht="12.75" hidden="1" customHeight="1">
      <c r="A604" s="363"/>
      <c r="B604" s="62"/>
      <c r="C604" s="51"/>
      <c r="D604" s="831"/>
      <c r="E604" s="831"/>
      <c r="F604" s="831"/>
      <c r="G604" s="832"/>
      <c r="H604" s="832"/>
      <c r="I604" s="831"/>
      <c r="J604" s="831"/>
      <c r="K604" s="831"/>
      <c r="L604" s="219"/>
      <c r="M604" s="573"/>
      <c r="Q604" s="20"/>
    </row>
    <row r="605" spans="1:17" ht="12.75" hidden="1" customHeight="1">
      <c r="A605" s="363"/>
      <c r="B605" s="62"/>
      <c r="C605" s="831"/>
      <c r="D605" s="831"/>
      <c r="E605" s="831"/>
      <c r="F605" s="831"/>
      <c r="G605" s="832"/>
      <c r="H605" s="832"/>
      <c r="I605" s="831"/>
      <c r="J605" s="831"/>
      <c r="K605" s="831"/>
      <c r="L605" s="939"/>
      <c r="M605" s="573"/>
      <c r="Q605" s="20"/>
    </row>
    <row r="606" spans="1:17" ht="12.75" hidden="1" customHeight="1">
      <c r="A606" s="363"/>
      <c r="B606" s="62"/>
      <c r="C606" s="831"/>
      <c r="D606" s="831"/>
      <c r="E606" s="831"/>
      <c r="F606" s="831"/>
      <c r="G606" s="832"/>
      <c r="H606" s="832"/>
      <c r="I606" s="831"/>
      <c r="J606" s="831"/>
      <c r="K606" s="831"/>
      <c r="L606" s="939"/>
      <c r="M606" s="573"/>
      <c r="Q606" s="20"/>
    </row>
    <row r="607" spans="1:17" ht="12.75" hidden="1" customHeight="1">
      <c r="A607" s="363"/>
      <c r="B607" s="62"/>
      <c r="C607" s="831"/>
      <c r="D607" s="831"/>
      <c r="E607" s="831"/>
      <c r="F607" s="831"/>
      <c r="G607" s="832"/>
      <c r="H607" s="832"/>
      <c r="I607" s="831"/>
      <c r="J607" s="831"/>
      <c r="K607" s="831"/>
      <c r="L607" s="939"/>
      <c r="M607" s="573"/>
      <c r="Q607" s="20"/>
    </row>
    <row r="608" spans="1:17" ht="12.75" hidden="1" customHeight="1">
      <c r="A608" s="363"/>
      <c r="B608" s="62"/>
      <c r="C608" s="831"/>
      <c r="D608" s="831"/>
      <c r="E608" s="831"/>
      <c r="F608" s="831"/>
      <c r="G608" s="832"/>
      <c r="H608" s="832"/>
      <c r="I608" s="831"/>
      <c r="J608" s="831"/>
      <c r="K608" s="831"/>
      <c r="L608" s="939"/>
      <c r="M608" s="573"/>
      <c r="Q608" s="20"/>
    </row>
    <row r="609" spans="1:17" ht="12.75" hidden="1" customHeight="1">
      <c r="A609" s="363"/>
      <c r="B609" s="62"/>
      <c r="C609" s="831"/>
      <c r="D609" s="831"/>
      <c r="E609" s="831"/>
      <c r="F609" s="831"/>
      <c r="G609" s="832"/>
      <c r="H609" s="832"/>
      <c r="I609" s="831"/>
      <c r="J609" s="831"/>
      <c r="K609" s="831"/>
      <c r="L609" s="939"/>
      <c r="M609" s="573"/>
      <c r="Q609" s="20"/>
    </row>
    <row r="610" spans="1:17" ht="12.75" hidden="1" customHeight="1">
      <c r="A610" s="363"/>
      <c r="B610" s="62"/>
      <c r="C610" s="831"/>
      <c r="D610" s="831"/>
      <c r="E610" s="831"/>
      <c r="F610" s="831"/>
      <c r="G610" s="832"/>
      <c r="H610" s="832"/>
      <c r="I610" s="831"/>
      <c r="J610" s="831"/>
      <c r="K610" s="831"/>
      <c r="L610" s="939"/>
      <c r="M610" s="573"/>
      <c r="Q610" s="20"/>
    </row>
    <row r="611" spans="1:17" ht="12.75" hidden="1" customHeight="1">
      <c r="A611" s="363"/>
      <c r="B611" s="62"/>
      <c r="C611" s="831"/>
      <c r="D611" s="831"/>
      <c r="E611" s="831"/>
      <c r="F611" s="831"/>
      <c r="G611" s="832"/>
      <c r="H611" s="832"/>
      <c r="I611" s="831"/>
      <c r="J611" s="831"/>
      <c r="K611" s="831"/>
      <c r="L611" s="939"/>
      <c r="M611" s="573"/>
      <c r="Q611" s="20"/>
    </row>
    <row r="612" spans="1:17" ht="12.75" hidden="1" customHeight="1">
      <c r="A612" s="363"/>
      <c r="B612" s="62"/>
      <c r="C612" s="831"/>
      <c r="D612" s="831"/>
      <c r="E612" s="831"/>
      <c r="F612" s="831"/>
      <c r="G612" s="832"/>
      <c r="H612" s="832"/>
      <c r="I612" s="831"/>
      <c r="J612" s="831"/>
      <c r="K612" s="831"/>
      <c r="L612" s="939"/>
      <c r="M612" s="573"/>
      <c r="Q612" s="20"/>
    </row>
    <row r="613" spans="1:17" ht="12.75" hidden="1" customHeight="1">
      <c r="A613" s="363"/>
      <c r="B613" s="62"/>
      <c r="C613" s="831"/>
      <c r="D613" s="831"/>
      <c r="E613" s="831"/>
      <c r="F613" s="831"/>
      <c r="G613" s="832"/>
      <c r="H613" s="832"/>
      <c r="I613" s="831"/>
      <c r="J613" s="831"/>
      <c r="K613" s="831"/>
      <c r="L613" s="939"/>
      <c r="M613" s="573"/>
      <c r="Q613" s="20"/>
    </row>
    <row r="614" spans="1:17" ht="12.75" hidden="1" customHeight="1">
      <c r="A614" s="363"/>
      <c r="B614" s="62"/>
      <c r="C614" s="831"/>
      <c r="D614" s="831"/>
      <c r="E614" s="831"/>
      <c r="F614" s="831"/>
      <c r="G614" s="832"/>
      <c r="H614" s="832"/>
      <c r="I614" s="831"/>
      <c r="J614" s="831"/>
      <c r="K614" s="831"/>
      <c r="L614" s="939"/>
      <c r="M614" s="573"/>
      <c r="Q614" s="20"/>
    </row>
    <row r="615" spans="1:17" ht="12.75" hidden="1" customHeight="1">
      <c r="A615" s="363"/>
      <c r="B615" s="62"/>
      <c r="C615" s="831"/>
      <c r="D615" s="831"/>
      <c r="E615" s="831"/>
      <c r="F615" s="831"/>
      <c r="G615" s="832"/>
      <c r="H615" s="832"/>
      <c r="I615" s="831"/>
      <c r="J615" s="831"/>
      <c r="K615" s="831"/>
      <c r="L615" s="939"/>
      <c r="M615" s="573"/>
      <c r="Q615" s="20"/>
    </row>
    <row r="616" spans="1:17" ht="12.75" hidden="1" customHeight="1">
      <c r="A616" s="363"/>
      <c r="B616" s="62"/>
      <c r="C616" s="831"/>
      <c r="D616" s="831"/>
      <c r="E616" s="831"/>
      <c r="F616" s="831"/>
      <c r="G616" s="832"/>
      <c r="H616" s="832"/>
      <c r="I616" s="831"/>
      <c r="J616" s="831"/>
      <c r="K616" s="831"/>
      <c r="L616" s="939"/>
      <c r="M616" s="573"/>
      <c r="Q616" s="20"/>
    </row>
    <row r="617" spans="1:17" ht="12.75" hidden="1" customHeight="1">
      <c r="A617" s="363"/>
      <c r="B617" s="62"/>
      <c r="C617" s="831"/>
      <c r="D617" s="831"/>
      <c r="E617" s="831"/>
      <c r="F617" s="831"/>
      <c r="G617" s="832"/>
      <c r="H617" s="832"/>
      <c r="I617" s="831"/>
      <c r="J617" s="831"/>
      <c r="K617" s="831"/>
      <c r="L617" s="939"/>
      <c r="M617" s="573"/>
      <c r="Q617" s="20"/>
    </row>
    <row r="618" spans="1:17" ht="12.75" hidden="1" customHeight="1">
      <c r="A618" s="363"/>
      <c r="B618" s="62"/>
      <c r="C618" s="831"/>
      <c r="D618" s="831"/>
      <c r="E618" s="831"/>
      <c r="F618" s="831"/>
      <c r="G618" s="832"/>
      <c r="H618" s="832"/>
      <c r="I618" s="831"/>
      <c r="J618" s="831"/>
      <c r="K618" s="831"/>
      <c r="L618" s="939"/>
      <c r="M618" s="573"/>
      <c r="Q618" s="20"/>
    </row>
    <row r="619" spans="1:17" ht="12.75" hidden="1" customHeight="1">
      <c r="A619" s="363"/>
      <c r="B619" s="62"/>
      <c r="C619" s="831"/>
      <c r="D619" s="831"/>
      <c r="E619" s="831"/>
      <c r="F619" s="831"/>
      <c r="G619" s="832"/>
      <c r="H619" s="832"/>
      <c r="I619" s="831"/>
      <c r="J619" s="831"/>
      <c r="K619" s="831"/>
      <c r="L619" s="939"/>
      <c r="M619" s="573"/>
      <c r="Q619" s="20"/>
    </row>
    <row r="620" spans="1:17" ht="12.75" hidden="1" customHeight="1">
      <c r="A620" s="363"/>
      <c r="B620" s="62"/>
      <c r="C620" s="831"/>
      <c r="D620" s="831"/>
      <c r="E620" s="831"/>
      <c r="F620" s="831"/>
      <c r="G620" s="832"/>
      <c r="H620" s="832"/>
      <c r="I620" s="831"/>
      <c r="J620" s="831"/>
      <c r="K620" s="831"/>
      <c r="L620" s="939"/>
      <c r="M620" s="573"/>
      <c r="Q620" s="20"/>
    </row>
    <row r="621" spans="1:17" ht="12.75" hidden="1" customHeight="1">
      <c r="A621" s="363"/>
      <c r="B621" s="62"/>
      <c r="C621" s="831"/>
      <c r="D621" s="831"/>
      <c r="E621" s="831"/>
      <c r="F621" s="831"/>
      <c r="G621" s="832"/>
      <c r="H621" s="832"/>
      <c r="I621" s="831"/>
      <c r="J621" s="831"/>
      <c r="K621" s="831"/>
      <c r="L621" s="939"/>
      <c r="M621" s="573"/>
      <c r="Q621" s="20"/>
    </row>
    <row r="622" spans="1:17" ht="12.75" hidden="1" customHeight="1">
      <c r="A622" s="363"/>
      <c r="B622" s="62"/>
      <c r="C622" s="831"/>
      <c r="D622" s="831"/>
      <c r="E622" s="831"/>
      <c r="F622" s="831"/>
      <c r="G622" s="832"/>
      <c r="H622" s="832"/>
      <c r="I622" s="831"/>
      <c r="J622" s="831"/>
      <c r="K622" s="831"/>
      <c r="L622" s="939"/>
      <c r="M622" s="573"/>
      <c r="Q622" s="20"/>
    </row>
    <row r="623" spans="1:17" ht="12.75" hidden="1" customHeight="1">
      <c r="A623" s="363"/>
      <c r="B623" s="62"/>
      <c r="C623" s="831"/>
      <c r="D623" s="831"/>
      <c r="E623" s="831"/>
      <c r="F623" s="831"/>
      <c r="G623" s="832"/>
      <c r="H623" s="832"/>
      <c r="I623" s="831"/>
      <c r="J623" s="831"/>
      <c r="K623" s="831"/>
      <c r="L623" s="939"/>
      <c r="M623" s="573"/>
      <c r="Q623" s="20"/>
    </row>
    <row r="624" spans="1:17" ht="12.75" hidden="1" customHeight="1">
      <c r="A624" s="363"/>
      <c r="B624" s="62"/>
      <c r="C624" s="831"/>
      <c r="D624" s="831"/>
      <c r="E624" s="831"/>
      <c r="F624" s="831"/>
      <c r="G624" s="832"/>
      <c r="H624" s="832"/>
      <c r="I624" s="831"/>
      <c r="J624" s="831"/>
      <c r="K624" s="831"/>
      <c r="L624" s="939"/>
      <c r="M624" s="573"/>
      <c r="Q624" s="20"/>
    </row>
    <row r="625" spans="1:17" ht="12.75" hidden="1" customHeight="1">
      <c r="A625" s="363"/>
      <c r="B625" s="62"/>
      <c r="C625" s="831"/>
      <c r="D625" s="831"/>
      <c r="E625" s="831"/>
      <c r="F625" s="831"/>
      <c r="G625" s="832"/>
      <c r="H625" s="832"/>
      <c r="I625" s="831"/>
      <c r="J625" s="831"/>
      <c r="K625" s="831"/>
      <c r="L625" s="939"/>
      <c r="M625" s="573"/>
      <c r="Q625" s="20"/>
    </row>
    <row r="626" spans="1:17" ht="12.75" hidden="1" customHeight="1">
      <c r="A626" s="363"/>
      <c r="B626" s="62"/>
      <c r="C626" s="831"/>
      <c r="D626" s="831"/>
      <c r="E626" s="831"/>
      <c r="F626" s="831"/>
      <c r="G626" s="832"/>
      <c r="H626" s="832"/>
      <c r="I626" s="831"/>
      <c r="J626" s="831"/>
      <c r="K626" s="831"/>
      <c r="L626" s="939"/>
      <c r="M626" s="573"/>
      <c r="Q626" s="20"/>
    </row>
    <row r="627" spans="1:17" ht="12.75" hidden="1" customHeight="1">
      <c r="A627" s="363"/>
      <c r="B627" s="62"/>
      <c r="C627" s="831"/>
      <c r="D627" s="831"/>
      <c r="E627" s="831"/>
      <c r="F627" s="831"/>
      <c r="G627" s="832"/>
      <c r="H627" s="832"/>
      <c r="I627" s="831"/>
      <c r="J627" s="831"/>
      <c r="K627" s="831"/>
      <c r="L627" s="939"/>
      <c r="M627" s="573"/>
      <c r="Q627" s="20"/>
    </row>
    <row r="628" spans="1:17" ht="12.75" hidden="1" customHeight="1">
      <c r="A628" s="363"/>
      <c r="B628" s="62"/>
      <c r="C628" s="831"/>
      <c r="D628" s="831"/>
      <c r="E628" s="831"/>
      <c r="F628" s="831"/>
      <c r="G628" s="832"/>
      <c r="H628" s="832"/>
      <c r="I628" s="831"/>
      <c r="J628" s="831"/>
      <c r="K628" s="831"/>
      <c r="L628" s="939"/>
      <c r="M628" s="573"/>
      <c r="Q628" s="20"/>
    </row>
    <row r="629" spans="1:17" ht="12.75" hidden="1" customHeight="1">
      <c r="A629" s="363"/>
      <c r="B629" s="62"/>
      <c r="C629" s="831"/>
      <c r="D629" s="831"/>
      <c r="E629" s="831"/>
      <c r="F629" s="831"/>
      <c r="G629" s="832"/>
      <c r="H629" s="832"/>
      <c r="I629" s="831"/>
      <c r="J629" s="831"/>
      <c r="K629" s="831"/>
      <c r="L629" s="939"/>
      <c r="M629" s="573"/>
      <c r="Q629" s="20"/>
    </row>
    <row r="630" spans="1:17" ht="12.75" hidden="1" customHeight="1">
      <c r="A630" s="363"/>
      <c r="B630" s="62"/>
      <c r="C630" s="831"/>
      <c r="D630" s="831"/>
      <c r="E630" s="831"/>
      <c r="F630" s="831"/>
      <c r="G630" s="832"/>
      <c r="H630" s="832"/>
      <c r="I630" s="831"/>
      <c r="J630" s="831"/>
      <c r="K630" s="831"/>
      <c r="L630" s="939"/>
      <c r="M630" s="573"/>
      <c r="Q630" s="20"/>
    </row>
    <row r="631" spans="1:17" ht="12.75" hidden="1" customHeight="1">
      <c r="A631" s="363"/>
      <c r="B631" s="62"/>
      <c r="C631" s="831"/>
      <c r="D631" s="831"/>
      <c r="E631" s="831"/>
      <c r="F631" s="831"/>
      <c r="G631" s="832"/>
      <c r="H631" s="832"/>
      <c r="I631" s="831"/>
      <c r="J631" s="831"/>
      <c r="K631" s="831"/>
      <c r="L631" s="939"/>
      <c r="M631" s="573"/>
      <c r="Q631" s="20"/>
    </row>
    <row r="632" spans="1:17" ht="12.75" hidden="1" customHeight="1">
      <c r="A632" s="363"/>
      <c r="B632" s="62"/>
      <c r="C632" s="831"/>
      <c r="D632" s="831"/>
      <c r="E632" s="831"/>
      <c r="F632" s="831"/>
      <c r="G632" s="832"/>
      <c r="H632" s="832"/>
      <c r="I632" s="831"/>
      <c r="J632" s="831"/>
      <c r="K632" s="831"/>
      <c r="L632" s="939"/>
      <c r="M632" s="573"/>
      <c r="Q632" s="20"/>
    </row>
    <row r="633" spans="1:17" ht="12.75" hidden="1" customHeight="1">
      <c r="A633" s="363"/>
      <c r="B633" s="62"/>
      <c r="C633" s="831"/>
      <c r="D633" s="831"/>
      <c r="E633" s="831"/>
      <c r="F633" s="831"/>
      <c r="G633" s="832"/>
      <c r="H633" s="832"/>
      <c r="I633" s="831"/>
      <c r="J633" s="831"/>
      <c r="K633" s="831"/>
      <c r="L633" s="939"/>
      <c r="M633" s="573"/>
      <c r="Q633" s="20"/>
    </row>
    <row r="634" spans="1:17" ht="12.75" hidden="1" customHeight="1">
      <c r="A634" s="363"/>
      <c r="B634" s="62"/>
      <c r="C634" s="831"/>
      <c r="D634" s="831"/>
      <c r="E634" s="831"/>
      <c r="F634" s="831"/>
      <c r="G634" s="832"/>
      <c r="H634" s="832"/>
      <c r="I634" s="831"/>
      <c r="J634" s="831"/>
      <c r="K634" s="831"/>
      <c r="L634" s="939"/>
      <c r="M634" s="573"/>
      <c r="Q634" s="20"/>
    </row>
    <row r="635" spans="1:17" ht="12.75" hidden="1" customHeight="1">
      <c r="A635" s="363"/>
      <c r="B635" s="62"/>
      <c r="C635" s="831"/>
      <c r="D635" s="831"/>
      <c r="E635" s="831"/>
      <c r="F635" s="831"/>
      <c r="G635" s="832"/>
      <c r="H635" s="832"/>
      <c r="I635" s="831"/>
      <c r="J635" s="831"/>
      <c r="K635" s="831"/>
      <c r="L635" s="939"/>
      <c r="M635" s="573"/>
      <c r="Q635" s="20"/>
    </row>
    <row r="636" spans="1:17" ht="12.75" hidden="1" customHeight="1">
      <c r="A636" s="363"/>
      <c r="B636" s="62"/>
      <c r="C636" s="831"/>
      <c r="D636" s="831"/>
      <c r="E636" s="831"/>
      <c r="F636" s="831"/>
      <c r="G636" s="832"/>
      <c r="H636" s="832"/>
      <c r="I636" s="831"/>
      <c r="J636" s="831"/>
      <c r="K636" s="831"/>
      <c r="L636" s="939"/>
      <c r="M636" s="573"/>
      <c r="Q636" s="20"/>
    </row>
    <row r="637" spans="1:17" ht="12.75" hidden="1" customHeight="1">
      <c r="A637" s="363"/>
      <c r="B637" s="62"/>
      <c r="C637" s="831"/>
      <c r="D637" s="831"/>
      <c r="E637" s="831"/>
      <c r="F637" s="831"/>
      <c r="G637" s="832"/>
      <c r="H637" s="832"/>
      <c r="I637" s="831"/>
      <c r="J637" s="831"/>
      <c r="K637" s="831"/>
      <c r="L637" s="939"/>
      <c r="M637" s="573"/>
      <c r="Q637" s="20"/>
    </row>
    <row r="638" spans="1:17" ht="12.75" hidden="1" customHeight="1">
      <c r="A638" s="363"/>
      <c r="B638" s="62"/>
      <c r="C638" s="831"/>
      <c r="D638" s="831"/>
      <c r="E638" s="831"/>
      <c r="F638" s="831"/>
      <c r="G638" s="832"/>
      <c r="H638" s="832"/>
      <c r="I638" s="831"/>
      <c r="J638" s="831"/>
      <c r="K638" s="831"/>
      <c r="L638" s="939"/>
      <c r="M638" s="573"/>
      <c r="Q638" s="20"/>
    </row>
    <row r="639" spans="1:17" ht="12.75" hidden="1" customHeight="1">
      <c r="A639" s="363"/>
      <c r="B639" s="62"/>
      <c r="C639" s="831"/>
      <c r="D639" s="831"/>
      <c r="E639" s="831"/>
      <c r="F639" s="831"/>
      <c r="G639" s="832"/>
      <c r="H639" s="832"/>
      <c r="I639" s="831"/>
      <c r="J639" s="831"/>
      <c r="K639" s="831"/>
      <c r="L639" s="939"/>
      <c r="M639" s="573"/>
      <c r="Q639" s="20"/>
    </row>
    <row r="640" spans="1:17" ht="12.75" hidden="1" customHeight="1">
      <c r="A640" s="363"/>
      <c r="B640" s="62"/>
      <c r="C640" s="831"/>
      <c r="D640" s="831"/>
      <c r="E640" s="831"/>
      <c r="F640" s="831"/>
      <c r="G640" s="832"/>
      <c r="H640" s="832"/>
      <c r="I640" s="831"/>
      <c r="J640" s="831"/>
      <c r="K640" s="831"/>
      <c r="L640" s="939"/>
      <c r="M640" s="573"/>
      <c r="Q640" s="20"/>
    </row>
    <row r="641" spans="1:17" ht="12.75" hidden="1" customHeight="1">
      <c r="A641" s="363"/>
      <c r="B641" s="62"/>
      <c r="C641" s="831"/>
      <c r="D641" s="831"/>
      <c r="E641" s="831"/>
      <c r="F641" s="831"/>
      <c r="G641" s="832"/>
      <c r="H641" s="832"/>
      <c r="I641" s="831"/>
      <c r="J641" s="831"/>
      <c r="K641" s="831"/>
      <c r="L641" s="939"/>
      <c r="M641" s="573"/>
      <c r="Q641" s="20"/>
    </row>
    <row r="642" spans="1:17" ht="12.75" hidden="1" customHeight="1">
      <c r="A642" s="363"/>
      <c r="B642" s="62"/>
      <c r="C642" s="831"/>
      <c r="D642" s="831"/>
      <c r="E642" s="831"/>
      <c r="F642" s="831"/>
      <c r="G642" s="832"/>
      <c r="H642" s="832"/>
      <c r="I642" s="831"/>
      <c r="J642" s="831"/>
      <c r="K642" s="831"/>
      <c r="L642" s="939"/>
      <c r="M642" s="573"/>
      <c r="Q642" s="20"/>
    </row>
    <row r="643" spans="1:17" ht="12.75" hidden="1" customHeight="1">
      <c r="A643" s="363"/>
      <c r="B643" s="62"/>
      <c r="C643" s="831"/>
      <c r="D643" s="831"/>
      <c r="E643" s="831"/>
      <c r="F643" s="831"/>
      <c r="G643" s="832"/>
      <c r="H643" s="832"/>
      <c r="I643" s="831"/>
      <c r="J643" s="831"/>
      <c r="K643" s="831"/>
      <c r="L643" s="939"/>
      <c r="M643" s="573"/>
      <c r="Q643" s="20"/>
    </row>
    <row r="644" spans="1:17" ht="12.75" hidden="1" customHeight="1">
      <c r="A644" s="363"/>
      <c r="B644" s="62"/>
      <c r="C644" s="831"/>
      <c r="D644" s="831"/>
      <c r="E644" s="831"/>
      <c r="F644" s="831"/>
      <c r="G644" s="832"/>
      <c r="H644" s="832"/>
      <c r="I644" s="831"/>
      <c r="J644" s="831"/>
      <c r="K644" s="831"/>
      <c r="L644" s="939"/>
      <c r="M644" s="573"/>
      <c r="Q644" s="20"/>
    </row>
    <row r="645" spans="1:17" ht="12.75" hidden="1" customHeight="1">
      <c r="A645" s="363"/>
      <c r="B645" s="62"/>
      <c r="C645" s="831"/>
      <c r="D645" s="831"/>
      <c r="E645" s="831"/>
      <c r="F645" s="831"/>
      <c r="G645" s="832"/>
      <c r="H645" s="832"/>
      <c r="I645" s="831"/>
      <c r="J645" s="831"/>
      <c r="K645" s="831"/>
      <c r="L645" s="939"/>
      <c r="M645" s="573"/>
      <c r="Q645" s="20"/>
    </row>
    <row r="646" spans="1:17" ht="12.75" hidden="1" customHeight="1">
      <c r="A646" s="363"/>
      <c r="B646" s="62"/>
      <c r="C646" s="831"/>
      <c r="D646" s="831"/>
      <c r="E646" s="831"/>
      <c r="F646" s="831"/>
      <c r="G646" s="832"/>
      <c r="H646" s="832"/>
      <c r="I646" s="831"/>
      <c r="J646" s="831"/>
      <c r="K646" s="831"/>
      <c r="L646" s="939"/>
      <c r="M646" s="573"/>
      <c r="Q646" s="20"/>
    </row>
    <row r="647" spans="1:17" ht="12.75" hidden="1" customHeight="1">
      <c r="A647" s="363"/>
      <c r="B647" s="62"/>
      <c r="C647" s="831"/>
      <c r="D647" s="831"/>
      <c r="E647" s="831"/>
      <c r="F647" s="831"/>
      <c r="G647" s="832"/>
      <c r="H647" s="832"/>
      <c r="I647" s="831"/>
      <c r="J647" s="831"/>
      <c r="K647" s="831"/>
      <c r="L647" s="939"/>
      <c r="M647" s="573"/>
      <c r="Q647" s="20"/>
    </row>
    <row r="648" spans="1:17" ht="12.75" hidden="1" customHeight="1">
      <c r="A648" s="363"/>
      <c r="B648" s="62"/>
      <c r="C648" s="831"/>
      <c r="D648" s="831"/>
      <c r="E648" s="831"/>
      <c r="F648" s="831"/>
      <c r="G648" s="832"/>
      <c r="H648" s="832"/>
      <c r="I648" s="831"/>
      <c r="J648" s="831"/>
      <c r="K648" s="831"/>
      <c r="L648" s="939"/>
      <c r="M648" s="573"/>
      <c r="Q648" s="20"/>
    </row>
    <row r="649" spans="1:17" ht="12.75" hidden="1" customHeight="1">
      <c r="A649" s="363"/>
      <c r="B649" s="62"/>
      <c r="C649" s="831"/>
      <c r="D649" s="831"/>
      <c r="E649" s="831"/>
      <c r="F649" s="831"/>
      <c r="G649" s="832"/>
      <c r="H649" s="832"/>
      <c r="I649" s="831"/>
      <c r="J649" s="831"/>
      <c r="K649" s="831"/>
      <c r="L649" s="939"/>
      <c r="M649" s="573"/>
      <c r="Q649" s="20"/>
    </row>
    <row r="650" spans="1:17" ht="12.75" hidden="1" customHeight="1">
      <c r="A650" s="363"/>
      <c r="B650" s="62"/>
      <c r="C650" s="831"/>
      <c r="D650" s="831"/>
      <c r="E650" s="831"/>
      <c r="F650" s="831"/>
      <c r="G650" s="832"/>
      <c r="H650" s="832"/>
      <c r="I650" s="831"/>
      <c r="J650" s="831"/>
      <c r="K650" s="831"/>
      <c r="L650" s="939"/>
      <c r="M650" s="573"/>
      <c r="Q650" s="20"/>
    </row>
    <row r="651" spans="1:17" ht="12.75" hidden="1" customHeight="1">
      <c r="A651" s="363"/>
      <c r="B651" s="62"/>
      <c r="C651" s="831"/>
      <c r="D651" s="831"/>
      <c r="E651" s="831"/>
      <c r="F651" s="831"/>
      <c r="G651" s="832"/>
      <c r="H651" s="832"/>
      <c r="I651" s="831"/>
      <c r="J651" s="831"/>
      <c r="K651" s="831"/>
      <c r="L651" s="939"/>
      <c r="M651" s="573"/>
      <c r="Q651" s="20"/>
    </row>
    <row r="652" spans="1:17" ht="12.75" hidden="1" customHeight="1">
      <c r="A652" s="363"/>
      <c r="B652" s="62"/>
      <c r="C652" s="51"/>
      <c r="D652" s="51"/>
      <c r="E652" s="51"/>
      <c r="F652" s="51"/>
      <c r="G652" s="62"/>
      <c r="H652" s="62"/>
      <c r="I652" s="51"/>
      <c r="J652" s="51"/>
      <c r="K652" s="51"/>
      <c r="L652" s="219"/>
      <c r="M652" s="573"/>
      <c r="Q652" s="20"/>
    </row>
    <row r="653" spans="1:17" ht="12.75" hidden="1" customHeight="1">
      <c r="A653" s="363"/>
      <c r="B653" s="62"/>
      <c r="C653" s="51"/>
      <c r="D653" s="51"/>
      <c r="E653" s="51"/>
      <c r="F653" s="51"/>
      <c r="G653" s="62"/>
      <c r="H653" s="62"/>
      <c r="I653" s="51"/>
      <c r="J653" s="51"/>
      <c r="K653" s="51"/>
      <c r="L653" s="219"/>
      <c r="M653" s="573"/>
      <c r="Q653" s="20"/>
    </row>
    <row r="654" spans="1:17" ht="12.75" hidden="1" customHeight="1">
      <c r="A654" s="363"/>
      <c r="B654" s="62"/>
      <c r="C654" s="51"/>
      <c r="D654" s="51"/>
      <c r="E654" s="51"/>
      <c r="F654" s="51"/>
      <c r="G654" s="62"/>
      <c r="H654" s="62"/>
      <c r="I654" s="51"/>
      <c r="J654" s="51"/>
      <c r="K654" s="51"/>
      <c r="L654" s="219"/>
      <c r="M654" s="573"/>
      <c r="Q654" s="20"/>
    </row>
    <row r="655" spans="1:17" ht="12.75" hidden="1" customHeight="1">
      <c r="A655" s="363"/>
      <c r="B655" s="62"/>
      <c r="C655" s="51"/>
      <c r="D655" s="51"/>
      <c r="E655" s="51"/>
      <c r="F655" s="51"/>
      <c r="G655" s="62"/>
      <c r="H655" s="62"/>
      <c r="I655" s="51"/>
      <c r="J655" s="51"/>
      <c r="K655" s="51"/>
      <c r="L655" s="219"/>
      <c r="M655" s="573"/>
      <c r="Q655" s="20"/>
    </row>
    <row r="656" spans="1:17" ht="12.75" hidden="1" customHeight="1">
      <c r="A656" s="363"/>
      <c r="B656" s="62"/>
      <c r="C656" s="51"/>
      <c r="D656" s="831"/>
      <c r="E656" s="831"/>
      <c r="F656" s="831"/>
      <c r="G656" s="832"/>
      <c r="H656" s="832"/>
      <c r="I656" s="831"/>
      <c r="J656" s="831"/>
      <c r="K656" s="831"/>
      <c r="L656" s="219"/>
      <c r="M656" s="573"/>
      <c r="Q656" s="20"/>
    </row>
    <row r="657" spans="1:17" ht="12.75" hidden="1" customHeight="1">
      <c r="A657" s="363"/>
      <c r="B657" s="62"/>
      <c r="C657" s="51"/>
      <c r="D657" s="831"/>
      <c r="E657" s="831"/>
      <c r="F657" s="831"/>
      <c r="G657" s="832"/>
      <c r="H657" s="832"/>
      <c r="I657" s="831"/>
      <c r="J657" s="831"/>
      <c r="K657" s="831"/>
      <c r="L657" s="219"/>
      <c r="M657" s="573"/>
      <c r="Q657" s="20"/>
    </row>
    <row r="658" spans="1:17" ht="12.75" hidden="1" customHeight="1">
      <c r="A658" s="363"/>
      <c r="B658" s="62"/>
      <c r="C658" s="51"/>
      <c r="D658" s="831"/>
      <c r="E658" s="831"/>
      <c r="F658" s="831"/>
      <c r="G658" s="832"/>
      <c r="H658" s="832"/>
      <c r="I658" s="831"/>
      <c r="J658" s="831"/>
      <c r="K658" s="831"/>
      <c r="L658" s="219"/>
      <c r="M658" s="573"/>
      <c r="Q658" s="20"/>
    </row>
    <row r="659" spans="1:17" ht="12.75" hidden="1" customHeight="1">
      <c r="A659" s="363"/>
      <c r="B659" s="62"/>
      <c r="C659" s="51"/>
      <c r="D659" s="831"/>
      <c r="E659" s="831"/>
      <c r="F659" s="831"/>
      <c r="G659" s="832"/>
      <c r="H659" s="832"/>
      <c r="I659" s="831"/>
      <c r="J659" s="831"/>
      <c r="K659" s="831"/>
      <c r="L659" s="219"/>
      <c r="M659" s="573"/>
      <c r="Q659" s="20"/>
    </row>
    <row r="660" spans="1:17" ht="12.75" hidden="1" customHeight="1">
      <c r="A660" s="363"/>
      <c r="B660" s="62"/>
      <c r="C660" s="51"/>
      <c r="D660" s="831"/>
      <c r="E660" s="831"/>
      <c r="F660" s="831"/>
      <c r="G660" s="832"/>
      <c r="H660" s="832"/>
      <c r="I660" s="831"/>
      <c r="J660" s="831"/>
      <c r="K660" s="831"/>
      <c r="L660" s="219"/>
      <c r="M660" s="573"/>
      <c r="Q660" s="20"/>
    </row>
    <row r="661" spans="1:17" ht="12.75" hidden="1" customHeight="1">
      <c r="A661" s="363"/>
      <c r="B661" s="62"/>
      <c r="C661" s="51"/>
      <c r="D661" s="831"/>
      <c r="E661" s="831"/>
      <c r="F661" s="831"/>
      <c r="G661" s="832"/>
      <c r="H661" s="832"/>
      <c r="I661" s="831"/>
      <c r="J661" s="831"/>
      <c r="K661" s="831"/>
      <c r="L661" s="219"/>
      <c r="M661" s="573"/>
      <c r="Q661" s="20"/>
    </row>
    <row r="662" spans="1:17" ht="12.75" hidden="1" customHeight="1">
      <c r="A662" s="363"/>
      <c r="B662" s="62"/>
      <c r="C662" s="51"/>
      <c r="D662" s="831"/>
      <c r="E662" s="831"/>
      <c r="F662" s="831"/>
      <c r="G662" s="832"/>
      <c r="H662" s="832"/>
      <c r="I662" s="831"/>
      <c r="J662" s="831"/>
      <c r="K662" s="831"/>
      <c r="L662" s="219"/>
      <c r="M662" s="573"/>
      <c r="Q662" s="20"/>
    </row>
    <row r="663" spans="1:17" ht="12.75" hidden="1" customHeight="1">
      <c r="A663" s="363"/>
      <c r="B663" s="62"/>
      <c r="C663" s="51"/>
      <c r="D663" s="831"/>
      <c r="E663" s="831"/>
      <c r="F663" s="831"/>
      <c r="G663" s="832"/>
      <c r="H663" s="832"/>
      <c r="I663" s="831"/>
      <c r="J663" s="831"/>
      <c r="K663" s="831"/>
      <c r="L663" s="219"/>
      <c r="M663" s="573"/>
      <c r="Q663" s="20"/>
    </row>
    <row r="664" spans="1:17" ht="12.75" hidden="1" customHeight="1">
      <c r="A664" s="363"/>
      <c r="B664" s="62"/>
      <c r="C664" s="51"/>
      <c r="D664" s="831"/>
      <c r="E664" s="831"/>
      <c r="F664" s="831"/>
      <c r="G664" s="832"/>
      <c r="H664" s="832"/>
      <c r="I664" s="831"/>
      <c r="J664" s="831"/>
      <c r="K664" s="831"/>
      <c r="L664" s="219"/>
      <c r="M664" s="573"/>
      <c r="Q664" s="20"/>
    </row>
    <row r="665" spans="1:17" ht="12.75" hidden="1" customHeight="1">
      <c r="A665" s="363"/>
      <c r="B665" s="62"/>
      <c r="C665" s="51"/>
      <c r="D665" s="831"/>
      <c r="E665" s="831"/>
      <c r="F665" s="831"/>
      <c r="G665" s="832"/>
      <c r="H665" s="832"/>
      <c r="I665" s="831"/>
      <c r="J665" s="831"/>
      <c r="K665" s="831"/>
      <c r="L665" s="219"/>
      <c r="M665" s="573"/>
      <c r="Q665" s="20"/>
    </row>
    <row r="666" spans="1:17" ht="12.75" hidden="1" customHeight="1">
      <c r="A666" s="363"/>
      <c r="B666" s="62"/>
      <c r="C666" s="51"/>
      <c r="D666" s="831"/>
      <c r="E666" s="831"/>
      <c r="F666" s="831"/>
      <c r="G666" s="832"/>
      <c r="H666" s="832"/>
      <c r="I666" s="831"/>
      <c r="J666" s="831"/>
      <c r="K666" s="831"/>
      <c r="L666" s="219"/>
      <c r="M666" s="573"/>
      <c r="Q666" s="20"/>
    </row>
    <row r="667" spans="1:17" ht="12.75" hidden="1" customHeight="1">
      <c r="A667" s="363"/>
      <c r="B667" s="62"/>
      <c r="C667" s="51"/>
      <c r="D667" s="831"/>
      <c r="E667" s="831"/>
      <c r="F667" s="831"/>
      <c r="G667" s="832"/>
      <c r="H667" s="832"/>
      <c r="I667" s="831"/>
      <c r="J667" s="831"/>
      <c r="K667" s="831"/>
      <c r="L667" s="219"/>
      <c r="M667" s="573"/>
      <c r="Q667" s="20"/>
    </row>
    <row r="668" spans="1:17" ht="12.75" hidden="1" customHeight="1">
      <c r="A668" s="363"/>
      <c r="B668" s="62"/>
      <c r="C668" s="51"/>
      <c r="D668" s="831"/>
      <c r="E668" s="831"/>
      <c r="F668" s="831"/>
      <c r="G668" s="832"/>
      <c r="H668" s="832"/>
      <c r="I668" s="831"/>
      <c r="J668" s="831"/>
      <c r="K668" s="831"/>
      <c r="L668" s="219"/>
      <c r="M668" s="573"/>
      <c r="Q668" s="20"/>
    </row>
    <row r="669" spans="1:17" ht="12.75" hidden="1" customHeight="1">
      <c r="A669" s="363"/>
      <c r="B669" s="62"/>
      <c r="C669" s="831"/>
      <c r="D669" s="831"/>
      <c r="E669" s="831"/>
      <c r="F669" s="831"/>
      <c r="G669" s="832"/>
      <c r="H669" s="832"/>
      <c r="I669" s="831"/>
      <c r="J669" s="831"/>
      <c r="K669" s="831"/>
      <c r="L669" s="939"/>
      <c r="M669" s="573"/>
      <c r="Q669" s="20"/>
    </row>
    <row r="670" spans="1:17" ht="12.75" hidden="1" customHeight="1">
      <c r="A670" s="363"/>
      <c r="B670" s="62"/>
      <c r="C670" s="831"/>
      <c r="D670" s="831"/>
      <c r="E670" s="831"/>
      <c r="F670" s="831"/>
      <c r="G670" s="832"/>
      <c r="H670" s="832"/>
      <c r="I670" s="831"/>
      <c r="J670" s="831"/>
      <c r="K670" s="831"/>
      <c r="L670" s="939"/>
      <c r="M670" s="573"/>
      <c r="Q670" s="20"/>
    </row>
    <row r="671" spans="1:17" ht="12.75" hidden="1" customHeight="1">
      <c r="A671" s="363"/>
      <c r="B671" s="62"/>
      <c r="C671" s="831"/>
      <c r="D671" s="831"/>
      <c r="E671" s="831"/>
      <c r="F671" s="831"/>
      <c r="G671" s="832"/>
      <c r="H671" s="832"/>
      <c r="I671" s="831"/>
      <c r="J671" s="831"/>
      <c r="K671" s="831"/>
      <c r="L671" s="939"/>
      <c r="M671" s="573"/>
      <c r="Q671" s="20"/>
    </row>
    <row r="672" spans="1:17" ht="12.75" hidden="1" customHeight="1">
      <c r="A672" s="363"/>
      <c r="B672" s="62"/>
      <c r="C672" s="831"/>
      <c r="D672" s="831"/>
      <c r="E672" s="831"/>
      <c r="F672" s="831"/>
      <c r="G672" s="832"/>
      <c r="H672" s="832"/>
      <c r="I672" s="831"/>
      <c r="J672" s="831"/>
      <c r="K672" s="831"/>
      <c r="L672" s="939"/>
      <c r="M672" s="573"/>
      <c r="Q672" s="20"/>
    </row>
    <row r="673" spans="1:17" ht="12.75" hidden="1" customHeight="1">
      <c r="A673" s="363"/>
      <c r="B673" s="62"/>
      <c r="C673" s="831"/>
      <c r="D673" s="831"/>
      <c r="E673" s="831"/>
      <c r="F673" s="831"/>
      <c r="G673" s="832"/>
      <c r="H673" s="832"/>
      <c r="I673" s="831"/>
      <c r="J673" s="831"/>
      <c r="K673" s="831"/>
      <c r="L673" s="939"/>
      <c r="M673" s="573"/>
      <c r="Q673" s="20"/>
    </row>
    <row r="674" spans="1:17" ht="12.75" hidden="1" customHeight="1">
      <c r="A674" s="363"/>
      <c r="B674" s="62"/>
      <c r="C674" s="831"/>
      <c r="D674" s="831"/>
      <c r="E674" s="831"/>
      <c r="F674" s="831"/>
      <c r="G674" s="832"/>
      <c r="H674" s="832"/>
      <c r="I674" s="831"/>
      <c r="J674" s="831"/>
      <c r="K674" s="831"/>
      <c r="L674" s="939"/>
      <c r="M674" s="573"/>
      <c r="Q674" s="20"/>
    </row>
    <row r="675" spans="1:17" ht="12.75" hidden="1" customHeight="1">
      <c r="A675" s="363"/>
      <c r="B675" s="62"/>
      <c r="C675" s="831"/>
      <c r="D675" s="831"/>
      <c r="E675" s="831"/>
      <c r="F675" s="831"/>
      <c r="G675" s="832"/>
      <c r="H675" s="832"/>
      <c r="I675" s="831"/>
      <c r="J675" s="831"/>
      <c r="K675" s="831"/>
      <c r="L675" s="939"/>
      <c r="M675" s="573"/>
      <c r="Q675" s="20"/>
    </row>
    <row r="676" spans="1:17" ht="12.75" hidden="1" customHeight="1">
      <c r="A676" s="363"/>
      <c r="B676" s="62"/>
      <c r="C676" s="831"/>
      <c r="D676" s="831"/>
      <c r="E676" s="831"/>
      <c r="F676" s="831"/>
      <c r="G676" s="832"/>
      <c r="H676" s="832"/>
      <c r="I676" s="831"/>
      <c r="J676" s="831"/>
      <c r="K676" s="831"/>
      <c r="L676" s="939"/>
      <c r="M676" s="573"/>
      <c r="Q676" s="20"/>
    </row>
    <row r="677" spans="1:17" ht="12.75" hidden="1" customHeight="1">
      <c r="A677" s="363"/>
      <c r="B677" s="62"/>
      <c r="C677" s="831"/>
      <c r="D677" s="831"/>
      <c r="E677" s="831"/>
      <c r="F677" s="831"/>
      <c r="G677" s="832"/>
      <c r="H677" s="832"/>
      <c r="I677" s="831"/>
      <c r="J677" s="831"/>
      <c r="K677" s="831"/>
      <c r="L677" s="939"/>
      <c r="M677" s="573"/>
      <c r="Q677" s="20"/>
    </row>
    <row r="678" spans="1:17" ht="12.75" hidden="1" customHeight="1">
      <c r="A678" s="363"/>
      <c r="B678" s="62"/>
      <c r="C678" s="831"/>
      <c r="D678" s="831"/>
      <c r="E678" s="831"/>
      <c r="F678" s="831"/>
      <c r="G678" s="832"/>
      <c r="H678" s="832"/>
      <c r="I678" s="831"/>
      <c r="J678" s="831"/>
      <c r="K678" s="831"/>
      <c r="L678" s="939"/>
      <c r="M678" s="573"/>
      <c r="Q678" s="20"/>
    </row>
    <row r="679" spans="1:17" ht="12.75" hidden="1" customHeight="1">
      <c r="A679" s="363"/>
      <c r="B679" s="62"/>
      <c r="C679" s="831"/>
      <c r="D679" s="831"/>
      <c r="E679" s="831"/>
      <c r="F679" s="831"/>
      <c r="G679" s="832"/>
      <c r="H679" s="832"/>
      <c r="I679" s="831"/>
      <c r="J679" s="831"/>
      <c r="K679" s="831"/>
      <c r="L679" s="939"/>
      <c r="M679" s="573"/>
      <c r="Q679" s="20"/>
    </row>
    <row r="680" spans="1:17" ht="12.75" hidden="1" customHeight="1">
      <c r="A680" s="363"/>
      <c r="B680" s="62"/>
      <c r="C680" s="831"/>
      <c r="D680" s="831"/>
      <c r="E680" s="831"/>
      <c r="F680" s="831"/>
      <c r="G680" s="832"/>
      <c r="H680" s="832"/>
      <c r="I680" s="831"/>
      <c r="J680" s="831"/>
      <c r="K680" s="831"/>
      <c r="L680" s="939"/>
      <c r="M680" s="573"/>
      <c r="Q680" s="20"/>
    </row>
    <row r="681" spans="1:17" ht="12.75" hidden="1" customHeight="1">
      <c r="A681" s="363"/>
      <c r="B681" s="62"/>
      <c r="C681" s="831"/>
      <c r="D681" s="831"/>
      <c r="E681" s="831"/>
      <c r="F681" s="831"/>
      <c r="G681" s="832"/>
      <c r="H681" s="832"/>
      <c r="I681" s="831"/>
      <c r="J681" s="831"/>
      <c r="K681" s="831"/>
      <c r="L681" s="939"/>
      <c r="M681" s="573"/>
      <c r="Q681" s="20"/>
    </row>
    <row r="682" spans="1:17" ht="12.75" hidden="1" customHeight="1">
      <c r="A682" s="363"/>
      <c r="B682" s="62"/>
      <c r="C682" s="831"/>
      <c r="D682" s="831"/>
      <c r="E682" s="831"/>
      <c r="F682" s="831"/>
      <c r="G682" s="832"/>
      <c r="H682" s="832"/>
      <c r="I682" s="831"/>
      <c r="J682" s="831"/>
      <c r="K682" s="831"/>
      <c r="L682" s="939"/>
      <c r="M682" s="573"/>
      <c r="Q682" s="20"/>
    </row>
    <row r="683" spans="1:17" ht="12.75" hidden="1" customHeight="1">
      <c r="A683" s="363"/>
      <c r="B683" s="62"/>
      <c r="C683" s="831"/>
      <c r="D683" s="831"/>
      <c r="E683" s="831"/>
      <c r="F683" s="831"/>
      <c r="G683" s="832"/>
      <c r="H683" s="832"/>
      <c r="I683" s="831"/>
      <c r="J683" s="831"/>
      <c r="K683" s="831"/>
      <c r="L683" s="939"/>
      <c r="M683" s="573"/>
      <c r="Q683" s="20"/>
    </row>
    <row r="684" spans="1:17" ht="12.75" hidden="1" customHeight="1">
      <c r="A684" s="363"/>
      <c r="B684" s="62"/>
      <c r="C684" s="831"/>
      <c r="D684" s="831"/>
      <c r="E684" s="831"/>
      <c r="F684" s="831"/>
      <c r="G684" s="832"/>
      <c r="H684" s="832"/>
      <c r="I684" s="831"/>
      <c r="J684" s="831"/>
      <c r="K684" s="831"/>
      <c r="L684" s="939"/>
      <c r="M684" s="573"/>
      <c r="Q684" s="20"/>
    </row>
    <row r="685" spans="1:17" ht="12.75" hidden="1" customHeight="1">
      <c r="A685" s="363"/>
      <c r="B685" s="62"/>
      <c r="C685" s="831"/>
      <c r="D685" s="831"/>
      <c r="E685" s="831"/>
      <c r="F685" s="831"/>
      <c r="G685" s="832"/>
      <c r="H685" s="832"/>
      <c r="I685" s="831"/>
      <c r="J685" s="831"/>
      <c r="K685" s="831"/>
      <c r="L685" s="939"/>
      <c r="M685" s="573"/>
      <c r="Q685" s="20"/>
    </row>
    <row r="686" spans="1:17" ht="12.75" hidden="1" customHeight="1">
      <c r="A686" s="363"/>
      <c r="B686" s="62"/>
      <c r="C686" s="831"/>
      <c r="D686" s="831"/>
      <c r="E686" s="831"/>
      <c r="F686" s="831"/>
      <c r="G686" s="832"/>
      <c r="H686" s="832"/>
      <c r="I686" s="831"/>
      <c r="J686" s="831"/>
      <c r="K686" s="831"/>
      <c r="L686" s="939"/>
      <c r="M686" s="573"/>
      <c r="Q686" s="20"/>
    </row>
    <row r="687" spans="1:17" ht="12.75" hidden="1" customHeight="1">
      <c r="A687" s="363"/>
      <c r="B687" s="62"/>
      <c r="C687" s="831"/>
      <c r="D687" s="831"/>
      <c r="E687" s="831"/>
      <c r="F687" s="831"/>
      <c r="G687" s="832"/>
      <c r="H687" s="832"/>
      <c r="I687" s="831"/>
      <c r="J687" s="831"/>
      <c r="K687" s="831"/>
      <c r="L687" s="939"/>
      <c r="M687" s="573"/>
      <c r="Q687" s="20"/>
    </row>
    <row r="688" spans="1:17" ht="12.75" hidden="1" customHeight="1">
      <c r="A688" s="363"/>
      <c r="B688" s="62"/>
      <c r="C688" s="831"/>
      <c r="D688" s="831"/>
      <c r="E688" s="831"/>
      <c r="F688" s="831"/>
      <c r="G688" s="832"/>
      <c r="H688" s="832"/>
      <c r="I688" s="831"/>
      <c r="J688" s="831"/>
      <c r="K688" s="831"/>
      <c r="L688" s="939"/>
      <c r="M688" s="573"/>
      <c r="Q688" s="20"/>
    </row>
    <row r="689" spans="1:17" ht="12.75" hidden="1" customHeight="1">
      <c r="A689" s="363"/>
      <c r="B689" s="62"/>
      <c r="C689" s="831"/>
      <c r="D689" s="831"/>
      <c r="E689" s="831"/>
      <c r="F689" s="831"/>
      <c r="G689" s="832"/>
      <c r="H689" s="832"/>
      <c r="I689" s="831"/>
      <c r="J689" s="831"/>
      <c r="K689" s="831"/>
      <c r="L689" s="939"/>
      <c r="M689" s="573"/>
      <c r="Q689" s="20"/>
    </row>
    <row r="690" spans="1:17" ht="12.75" hidden="1" customHeight="1">
      <c r="A690" s="363"/>
      <c r="B690" s="62"/>
      <c r="C690" s="831"/>
      <c r="D690" s="831"/>
      <c r="E690" s="831"/>
      <c r="F690" s="831"/>
      <c r="G690" s="832"/>
      <c r="H690" s="832"/>
      <c r="I690" s="831"/>
      <c r="J690" s="831"/>
      <c r="K690" s="831"/>
      <c r="L690" s="939"/>
      <c r="M690" s="573"/>
      <c r="Q690" s="20"/>
    </row>
    <row r="691" spans="1:17" ht="12.75" hidden="1" customHeight="1">
      <c r="A691" s="363"/>
      <c r="B691" s="62"/>
      <c r="C691" s="831"/>
      <c r="D691" s="831"/>
      <c r="E691" s="831"/>
      <c r="F691" s="831"/>
      <c r="G691" s="832"/>
      <c r="H691" s="832"/>
      <c r="I691" s="831"/>
      <c r="J691" s="831"/>
      <c r="K691" s="831"/>
      <c r="L691" s="939"/>
      <c r="M691" s="573"/>
      <c r="Q691" s="20"/>
    </row>
    <row r="692" spans="1:17" ht="12.75" hidden="1" customHeight="1">
      <c r="A692" s="363"/>
      <c r="B692" s="62"/>
      <c r="C692" s="831"/>
      <c r="D692" s="831"/>
      <c r="E692" s="831"/>
      <c r="F692" s="831"/>
      <c r="G692" s="832"/>
      <c r="H692" s="832"/>
      <c r="I692" s="831"/>
      <c r="J692" s="831"/>
      <c r="K692" s="831"/>
      <c r="L692" s="939"/>
      <c r="M692" s="573"/>
      <c r="Q692" s="20"/>
    </row>
    <row r="693" spans="1:17" ht="12.75" hidden="1" customHeight="1">
      <c r="A693" s="363"/>
      <c r="B693" s="62"/>
      <c r="C693" s="831"/>
      <c r="D693" s="831"/>
      <c r="E693" s="831"/>
      <c r="F693" s="831"/>
      <c r="G693" s="832"/>
      <c r="H693" s="832"/>
      <c r="I693" s="831"/>
      <c r="J693" s="831"/>
      <c r="K693" s="831"/>
      <c r="L693" s="939"/>
      <c r="M693" s="573"/>
      <c r="Q693" s="20"/>
    </row>
    <row r="694" spans="1:17" ht="12.75" hidden="1" customHeight="1">
      <c r="A694" s="363"/>
      <c r="B694" s="62"/>
      <c r="C694" s="831"/>
      <c r="D694" s="831"/>
      <c r="E694" s="831"/>
      <c r="F694" s="831"/>
      <c r="G694" s="832"/>
      <c r="H694" s="832"/>
      <c r="I694" s="831"/>
      <c r="J694" s="831"/>
      <c r="K694" s="831"/>
      <c r="L694" s="939"/>
      <c r="M694" s="573"/>
      <c r="Q694" s="20"/>
    </row>
    <row r="695" spans="1:17" ht="12.75" hidden="1" customHeight="1">
      <c r="A695" s="363"/>
      <c r="B695" s="62"/>
      <c r="C695" s="831"/>
      <c r="D695" s="831"/>
      <c r="E695" s="831"/>
      <c r="F695" s="831"/>
      <c r="G695" s="832"/>
      <c r="H695" s="832"/>
      <c r="I695" s="831"/>
      <c r="J695" s="831"/>
      <c r="K695" s="831"/>
      <c r="L695" s="939"/>
      <c r="M695" s="573"/>
      <c r="Q695" s="20"/>
    </row>
    <row r="696" spans="1:17" ht="12.75" hidden="1" customHeight="1">
      <c r="A696" s="363"/>
      <c r="B696" s="62"/>
      <c r="C696" s="831"/>
      <c r="D696" s="831"/>
      <c r="E696" s="831"/>
      <c r="F696" s="831"/>
      <c r="G696" s="832"/>
      <c r="H696" s="832"/>
      <c r="I696" s="831"/>
      <c r="J696" s="831"/>
      <c r="K696" s="831"/>
      <c r="L696" s="939"/>
      <c r="M696" s="573"/>
      <c r="Q696" s="20"/>
    </row>
    <row r="697" spans="1:17" ht="12.75" hidden="1" customHeight="1">
      <c r="A697" s="363"/>
      <c r="B697" s="62"/>
      <c r="C697" s="831"/>
      <c r="D697" s="831"/>
      <c r="E697" s="831"/>
      <c r="F697" s="831"/>
      <c r="G697" s="832"/>
      <c r="H697" s="832"/>
      <c r="I697" s="831"/>
      <c r="J697" s="831"/>
      <c r="K697" s="831"/>
      <c r="L697" s="939"/>
      <c r="M697" s="573"/>
      <c r="Q697" s="20"/>
    </row>
    <row r="698" spans="1:17" ht="12.75" hidden="1" customHeight="1">
      <c r="A698" s="363"/>
      <c r="B698" s="62"/>
      <c r="C698" s="831"/>
      <c r="D698" s="831"/>
      <c r="E698" s="831"/>
      <c r="F698" s="831"/>
      <c r="G698" s="832"/>
      <c r="H698" s="832"/>
      <c r="I698" s="831"/>
      <c r="J698" s="831"/>
      <c r="K698" s="831"/>
      <c r="L698" s="939"/>
      <c r="M698" s="573"/>
      <c r="Q698" s="20"/>
    </row>
    <row r="699" spans="1:17" ht="12.75" hidden="1" customHeight="1">
      <c r="A699" s="363"/>
      <c r="B699" s="62"/>
      <c r="C699" s="831"/>
      <c r="D699" s="831"/>
      <c r="E699" s="831"/>
      <c r="F699" s="831"/>
      <c r="G699" s="832"/>
      <c r="H699" s="832"/>
      <c r="I699" s="831"/>
      <c r="J699" s="831"/>
      <c r="K699" s="831"/>
      <c r="L699" s="939"/>
      <c r="M699" s="573"/>
      <c r="Q699" s="20"/>
    </row>
    <row r="700" spans="1:17" ht="12.75" hidden="1" customHeight="1">
      <c r="A700" s="363"/>
      <c r="B700" s="62"/>
      <c r="C700" s="831"/>
      <c r="D700" s="831"/>
      <c r="E700" s="831"/>
      <c r="F700" s="831"/>
      <c r="G700" s="832"/>
      <c r="H700" s="832"/>
      <c r="I700" s="831"/>
      <c r="J700" s="831"/>
      <c r="K700" s="831"/>
      <c r="L700" s="939"/>
      <c r="M700" s="573"/>
      <c r="Q700" s="20"/>
    </row>
    <row r="701" spans="1:17" ht="12.75" hidden="1" customHeight="1">
      <c r="A701" s="363"/>
      <c r="B701" s="62"/>
      <c r="C701" s="831"/>
      <c r="D701" s="831"/>
      <c r="E701" s="831"/>
      <c r="F701" s="831"/>
      <c r="G701" s="832"/>
      <c r="H701" s="832"/>
      <c r="I701" s="831"/>
      <c r="J701" s="831"/>
      <c r="K701" s="831"/>
      <c r="L701" s="939"/>
      <c r="M701" s="573"/>
      <c r="Q701" s="20"/>
    </row>
    <row r="702" spans="1:17" ht="12.75" hidden="1" customHeight="1">
      <c r="A702" s="363"/>
      <c r="B702" s="62"/>
      <c r="C702" s="831"/>
      <c r="D702" s="831"/>
      <c r="E702" s="831"/>
      <c r="F702" s="831"/>
      <c r="G702" s="832"/>
      <c r="H702" s="832"/>
      <c r="I702" s="831"/>
      <c r="J702" s="831"/>
      <c r="K702" s="831"/>
      <c r="L702" s="939"/>
      <c r="M702" s="573"/>
      <c r="Q702" s="20"/>
    </row>
    <row r="703" spans="1:17" ht="12.75" hidden="1" customHeight="1">
      <c r="A703" s="363"/>
      <c r="B703" s="62"/>
      <c r="C703" s="831"/>
      <c r="D703" s="831"/>
      <c r="E703" s="831"/>
      <c r="F703" s="831"/>
      <c r="G703" s="832"/>
      <c r="H703" s="832"/>
      <c r="I703" s="831"/>
      <c r="J703" s="831"/>
      <c r="K703" s="831"/>
      <c r="L703" s="939"/>
      <c r="M703" s="573"/>
      <c r="Q703" s="20"/>
    </row>
    <row r="704" spans="1:17" ht="12.75" hidden="1" customHeight="1">
      <c r="A704" s="363"/>
      <c r="B704" s="62"/>
      <c r="C704" s="831"/>
      <c r="D704" s="831"/>
      <c r="E704" s="831"/>
      <c r="F704" s="831"/>
      <c r="G704" s="832"/>
      <c r="H704" s="832"/>
      <c r="I704" s="831"/>
      <c r="J704" s="831"/>
      <c r="K704" s="831"/>
      <c r="L704" s="939"/>
      <c r="M704" s="573"/>
      <c r="Q704" s="20"/>
    </row>
    <row r="705" spans="1:17" ht="12.75" hidden="1" customHeight="1">
      <c r="A705" s="363"/>
      <c r="B705" s="62"/>
      <c r="C705" s="831"/>
      <c r="D705" s="831"/>
      <c r="E705" s="831"/>
      <c r="F705" s="831"/>
      <c r="G705" s="832"/>
      <c r="H705" s="832"/>
      <c r="I705" s="831"/>
      <c r="J705" s="831"/>
      <c r="K705" s="831"/>
      <c r="L705" s="939"/>
      <c r="M705" s="573"/>
      <c r="Q705" s="20"/>
    </row>
    <row r="706" spans="1:17" ht="12.75" hidden="1" customHeight="1">
      <c r="A706" s="363"/>
      <c r="B706" s="62"/>
      <c r="C706" s="831"/>
      <c r="D706" s="831"/>
      <c r="E706" s="831"/>
      <c r="F706" s="831"/>
      <c r="G706" s="832"/>
      <c r="H706" s="832"/>
      <c r="I706" s="831"/>
      <c r="J706" s="831"/>
      <c r="K706" s="831"/>
      <c r="L706" s="939"/>
      <c r="M706" s="573"/>
      <c r="Q706" s="20"/>
    </row>
    <row r="707" spans="1:17" ht="12.75" hidden="1" customHeight="1">
      <c r="A707" s="363"/>
      <c r="B707" s="62"/>
      <c r="C707" s="831"/>
      <c r="D707" s="831"/>
      <c r="E707" s="831"/>
      <c r="F707" s="831"/>
      <c r="G707" s="832"/>
      <c r="H707" s="832"/>
      <c r="I707" s="831"/>
      <c r="J707" s="831"/>
      <c r="K707" s="831"/>
      <c r="L707" s="939"/>
      <c r="M707" s="573"/>
      <c r="Q707" s="20"/>
    </row>
    <row r="708" spans="1:17" ht="12.75" hidden="1" customHeight="1">
      <c r="A708" s="363"/>
      <c r="B708" s="62"/>
      <c r="C708" s="831"/>
      <c r="D708" s="831"/>
      <c r="E708" s="831"/>
      <c r="F708" s="831"/>
      <c r="G708" s="832"/>
      <c r="H708" s="832"/>
      <c r="I708" s="831"/>
      <c r="J708" s="831"/>
      <c r="K708" s="831"/>
      <c r="L708" s="939"/>
      <c r="M708" s="573"/>
      <c r="Q708" s="20"/>
    </row>
    <row r="709" spans="1:17" ht="12.75" hidden="1" customHeight="1">
      <c r="A709" s="363"/>
      <c r="B709" s="62"/>
      <c r="C709" s="831"/>
      <c r="D709" s="831"/>
      <c r="E709" s="831"/>
      <c r="F709" s="831"/>
      <c r="G709" s="832"/>
      <c r="H709" s="832"/>
      <c r="I709" s="831"/>
      <c r="J709" s="831"/>
      <c r="K709" s="831"/>
      <c r="L709" s="939"/>
      <c r="M709" s="573"/>
      <c r="Q709" s="20"/>
    </row>
    <row r="710" spans="1:17" ht="12.75" hidden="1" customHeight="1">
      <c r="A710" s="363"/>
      <c r="B710" s="62"/>
      <c r="C710" s="51"/>
      <c r="D710" s="51"/>
      <c r="E710" s="51"/>
      <c r="F710" s="51"/>
      <c r="G710" s="62"/>
      <c r="H710" s="62"/>
      <c r="I710" s="51"/>
      <c r="J710" s="51"/>
      <c r="K710" s="51"/>
      <c r="L710" s="219"/>
      <c r="M710" s="573"/>
      <c r="Q710" s="20"/>
    </row>
    <row r="711" spans="1:17" ht="12.75" hidden="1" customHeight="1">
      <c r="A711" s="363"/>
      <c r="B711" s="62"/>
      <c r="C711" s="51"/>
      <c r="D711" s="51"/>
      <c r="E711" s="51"/>
      <c r="F711" s="51"/>
      <c r="G711" s="62"/>
      <c r="H711" s="62"/>
      <c r="I711" s="51"/>
      <c r="J711" s="51"/>
      <c r="K711" s="51"/>
      <c r="L711" s="219"/>
      <c r="M711" s="573"/>
      <c r="Q711" s="20"/>
    </row>
    <row r="712" spans="1:17" ht="12.75" hidden="1" customHeight="1">
      <c r="A712" s="363"/>
      <c r="B712" s="62"/>
      <c r="C712" s="51"/>
      <c r="D712" s="51"/>
      <c r="E712" s="51"/>
      <c r="F712" s="51"/>
      <c r="G712" s="62"/>
      <c r="H712" s="62"/>
      <c r="I712" s="51"/>
      <c r="J712" s="51"/>
      <c r="K712" s="51"/>
      <c r="L712" s="219"/>
      <c r="M712" s="573"/>
      <c r="Q712" s="20"/>
    </row>
    <row r="713" spans="1:17" ht="12.75" hidden="1" customHeight="1">
      <c r="A713" s="363"/>
      <c r="B713" s="62"/>
      <c r="C713" s="51"/>
      <c r="D713" s="51"/>
      <c r="E713" s="51"/>
      <c r="F713" s="51"/>
      <c r="G713" s="62"/>
      <c r="H713" s="62"/>
      <c r="I713" s="51"/>
      <c r="J713" s="51"/>
      <c r="K713" s="51"/>
      <c r="L713" s="219"/>
      <c r="M713" s="573"/>
      <c r="Q713" s="20"/>
    </row>
    <row r="714" spans="1:17" ht="12.75" hidden="1" customHeight="1">
      <c r="A714" s="363"/>
      <c r="B714" s="62"/>
      <c r="C714" s="51"/>
      <c r="D714" s="51"/>
      <c r="E714" s="51"/>
      <c r="F714" s="51"/>
      <c r="G714" s="62"/>
      <c r="H714" s="62"/>
      <c r="I714" s="51"/>
      <c r="J714" s="51"/>
      <c r="K714" s="51"/>
      <c r="L714" s="219"/>
      <c r="M714" s="573"/>
      <c r="Q714" s="20"/>
    </row>
    <row r="715" spans="1:17" ht="12.75" hidden="1" customHeight="1">
      <c r="A715" s="363"/>
      <c r="B715" s="62"/>
      <c r="C715" s="51"/>
      <c r="D715" s="51"/>
      <c r="E715" s="51"/>
      <c r="F715" s="51"/>
      <c r="G715" s="62"/>
      <c r="H715" s="62"/>
      <c r="I715" s="51"/>
      <c r="J715" s="51"/>
      <c r="K715" s="51"/>
      <c r="L715" s="219"/>
      <c r="M715" s="573"/>
      <c r="Q715" s="20"/>
    </row>
    <row r="716" spans="1:17" ht="12.75" hidden="1" customHeight="1">
      <c r="A716" s="363"/>
      <c r="B716" s="62"/>
      <c r="C716" s="51"/>
      <c r="D716" s="51"/>
      <c r="E716" s="51"/>
      <c r="F716" s="51"/>
      <c r="G716" s="62"/>
      <c r="H716" s="62"/>
      <c r="I716" s="51"/>
      <c r="J716" s="51"/>
      <c r="K716" s="51"/>
      <c r="L716" s="219"/>
      <c r="M716" s="573"/>
      <c r="Q716" s="20"/>
    </row>
    <row r="717" spans="1:17" ht="12.75" hidden="1" customHeight="1">
      <c r="A717" s="363"/>
      <c r="B717" s="62"/>
      <c r="C717" s="831"/>
      <c r="D717" s="831"/>
      <c r="E717" s="831"/>
      <c r="F717" s="831"/>
      <c r="G717" s="832"/>
      <c r="H717" s="832"/>
      <c r="I717" s="831"/>
      <c r="J717" s="831"/>
      <c r="K717" s="831"/>
      <c r="L717" s="939"/>
      <c r="M717" s="573"/>
      <c r="Q717" s="20"/>
    </row>
    <row r="718" spans="1:17" ht="12.75" hidden="1" customHeight="1">
      <c r="A718" s="363"/>
      <c r="B718" s="62"/>
      <c r="C718" s="831"/>
      <c r="D718" s="831"/>
      <c r="E718" s="831"/>
      <c r="F718" s="831"/>
      <c r="G718" s="832"/>
      <c r="H718" s="832"/>
      <c r="I718" s="831"/>
      <c r="J718" s="831"/>
      <c r="K718" s="831"/>
      <c r="L718" s="939"/>
      <c r="M718" s="573"/>
      <c r="Q718" s="20"/>
    </row>
    <row r="719" spans="1:17" ht="12.75" hidden="1" customHeight="1">
      <c r="A719" s="363"/>
      <c r="B719" s="62"/>
      <c r="C719" s="831"/>
      <c r="D719" s="831"/>
      <c r="E719" s="831"/>
      <c r="F719" s="831"/>
      <c r="G719" s="832"/>
      <c r="H719" s="832"/>
      <c r="I719" s="831"/>
      <c r="J719" s="831"/>
      <c r="K719" s="831"/>
      <c r="L719" s="939"/>
      <c r="M719" s="573"/>
      <c r="Q719" s="20"/>
    </row>
    <row r="720" spans="1:17" ht="12.75" hidden="1" customHeight="1">
      <c r="A720" s="363"/>
      <c r="B720" s="62"/>
      <c r="C720" s="831"/>
      <c r="D720" s="831"/>
      <c r="E720" s="831"/>
      <c r="F720" s="831"/>
      <c r="G720" s="832"/>
      <c r="H720" s="832"/>
      <c r="I720" s="831"/>
      <c r="J720" s="831"/>
      <c r="K720" s="831"/>
      <c r="L720" s="939"/>
      <c r="M720" s="573"/>
      <c r="Q720" s="20"/>
    </row>
    <row r="721" spans="1:17" ht="12.75" hidden="1" customHeight="1">
      <c r="A721" s="363"/>
      <c r="B721" s="62"/>
      <c r="C721" s="831"/>
      <c r="D721" s="831"/>
      <c r="E721" s="831"/>
      <c r="F721" s="831"/>
      <c r="G721" s="832"/>
      <c r="H721" s="832"/>
      <c r="I721" s="831"/>
      <c r="J721" s="831"/>
      <c r="K721" s="831"/>
      <c r="L721" s="939"/>
      <c r="M721" s="573"/>
      <c r="Q721" s="20"/>
    </row>
    <row r="722" spans="1:17" ht="12.75" hidden="1" customHeight="1">
      <c r="A722" s="363"/>
      <c r="B722" s="62"/>
      <c r="C722" s="831"/>
      <c r="D722" s="831"/>
      <c r="E722" s="831"/>
      <c r="F722" s="831"/>
      <c r="G722" s="832"/>
      <c r="H722" s="832"/>
      <c r="I722" s="831"/>
      <c r="J722" s="831"/>
      <c r="K722" s="831"/>
      <c r="L722" s="939"/>
      <c r="M722" s="573"/>
      <c r="Q722" s="20"/>
    </row>
    <row r="723" spans="1:17" ht="12.75" hidden="1" customHeight="1">
      <c r="A723" s="363"/>
      <c r="B723" s="62"/>
      <c r="C723" s="831"/>
      <c r="D723" s="831"/>
      <c r="E723" s="831"/>
      <c r="F723" s="831"/>
      <c r="G723" s="832"/>
      <c r="H723" s="832"/>
      <c r="I723" s="831"/>
      <c r="J723" s="831"/>
      <c r="K723" s="831"/>
      <c r="L723" s="939"/>
      <c r="M723" s="573"/>
      <c r="Q723" s="20"/>
    </row>
    <row r="724" spans="1:17" ht="12.75" hidden="1" customHeight="1">
      <c r="A724" s="363"/>
      <c r="B724" s="62"/>
      <c r="C724" s="831"/>
      <c r="D724" s="831"/>
      <c r="E724" s="831"/>
      <c r="F724" s="831"/>
      <c r="G724" s="832"/>
      <c r="H724" s="832"/>
      <c r="I724" s="831"/>
      <c r="J724" s="831"/>
      <c r="K724" s="831"/>
      <c r="L724" s="939"/>
      <c r="M724" s="573"/>
      <c r="Q724" s="20"/>
    </row>
    <row r="725" spans="1:17" ht="12.75" hidden="1" customHeight="1">
      <c r="A725" s="363"/>
      <c r="B725" s="62"/>
      <c r="C725" s="831"/>
      <c r="D725" s="831"/>
      <c r="E725" s="831"/>
      <c r="F725" s="831"/>
      <c r="G725" s="832"/>
      <c r="H725" s="832"/>
      <c r="I725" s="831"/>
      <c r="J725" s="831"/>
      <c r="K725" s="831"/>
      <c r="L725" s="939"/>
      <c r="M725" s="573"/>
      <c r="Q725" s="20"/>
    </row>
    <row r="726" spans="1:17" ht="12.75" hidden="1" customHeight="1">
      <c r="A726" s="363"/>
      <c r="B726" s="62"/>
      <c r="C726" s="831"/>
      <c r="D726" s="831"/>
      <c r="E726" s="831"/>
      <c r="F726" s="831"/>
      <c r="G726" s="832"/>
      <c r="H726" s="832"/>
      <c r="I726" s="831"/>
      <c r="J726" s="831"/>
      <c r="K726" s="831"/>
      <c r="L726" s="939"/>
      <c r="M726" s="573"/>
      <c r="Q726" s="20"/>
    </row>
    <row r="727" spans="1:17" ht="12.75" hidden="1" customHeight="1">
      <c r="A727" s="363"/>
      <c r="B727" s="62"/>
      <c r="C727" s="831"/>
      <c r="D727" s="831"/>
      <c r="E727" s="831"/>
      <c r="F727" s="831"/>
      <c r="G727" s="832"/>
      <c r="H727" s="832"/>
      <c r="I727" s="831"/>
      <c r="J727" s="831"/>
      <c r="K727" s="831"/>
      <c r="L727" s="939"/>
      <c r="M727" s="573"/>
      <c r="Q727" s="20"/>
    </row>
    <row r="728" spans="1:17" ht="12.75" hidden="1" customHeight="1">
      <c r="A728" s="363"/>
      <c r="B728" s="62"/>
      <c r="C728" s="831"/>
      <c r="D728" s="831"/>
      <c r="E728" s="831"/>
      <c r="F728" s="831"/>
      <c r="G728" s="832"/>
      <c r="H728" s="832"/>
      <c r="I728" s="831"/>
      <c r="J728" s="831"/>
      <c r="K728" s="831"/>
      <c r="L728" s="939"/>
      <c r="M728" s="573"/>
      <c r="Q728" s="20"/>
    </row>
    <row r="729" spans="1:17" ht="12.75" hidden="1" customHeight="1">
      <c r="A729" s="363"/>
      <c r="B729" s="62"/>
      <c r="C729" s="831"/>
      <c r="D729" s="831"/>
      <c r="E729" s="831"/>
      <c r="F729" s="831"/>
      <c r="G729" s="832"/>
      <c r="H729" s="832"/>
      <c r="I729" s="831"/>
      <c r="J729" s="831"/>
      <c r="K729" s="831"/>
      <c r="L729" s="939"/>
      <c r="M729" s="573"/>
      <c r="Q729" s="20"/>
    </row>
    <row r="730" spans="1:17" ht="12.75" hidden="1" customHeight="1">
      <c r="A730" s="363"/>
      <c r="B730" s="62"/>
      <c r="C730" s="831"/>
      <c r="D730" s="831"/>
      <c r="E730" s="831"/>
      <c r="F730" s="831"/>
      <c r="G730" s="832"/>
      <c r="H730" s="832"/>
      <c r="I730" s="831"/>
      <c r="J730" s="831"/>
      <c r="K730" s="831"/>
      <c r="L730" s="939"/>
      <c r="M730" s="573"/>
      <c r="Q730" s="20"/>
    </row>
    <row r="731" spans="1:17" ht="12.75" hidden="1" customHeight="1">
      <c r="A731" s="363"/>
      <c r="B731" s="62"/>
      <c r="C731" s="831"/>
      <c r="D731" s="831"/>
      <c r="E731" s="831"/>
      <c r="F731" s="831"/>
      <c r="G731" s="832"/>
      <c r="H731" s="832"/>
      <c r="I731" s="831"/>
      <c r="J731" s="831"/>
      <c r="K731" s="831"/>
      <c r="L731" s="939"/>
      <c r="M731" s="573"/>
      <c r="Q731" s="20"/>
    </row>
    <row r="732" spans="1:17" ht="12.75" hidden="1" customHeight="1">
      <c r="A732" s="363"/>
      <c r="B732" s="62"/>
      <c r="C732" s="831"/>
      <c r="D732" s="831"/>
      <c r="E732" s="831"/>
      <c r="F732" s="831"/>
      <c r="G732" s="832"/>
      <c r="H732" s="832"/>
      <c r="I732" s="831"/>
      <c r="J732" s="831"/>
      <c r="K732" s="831"/>
      <c r="L732" s="939"/>
      <c r="M732" s="573"/>
      <c r="Q732" s="20"/>
    </row>
    <row r="733" spans="1:17" ht="12.75" hidden="1" customHeight="1">
      <c r="A733" s="363"/>
      <c r="B733" s="62"/>
      <c r="C733" s="831"/>
      <c r="D733" s="831"/>
      <c r="E733" s="831"/>
      <c r="F733" s="831"/>
      <c r="G733" s="832"/>
      <c r="H733" s="832"/>
      <c r="I733" s="831"/>
      <c r="J733" s="831"/>
      <c r="K733" s="831"/>
      <c r="L733" s="939"/>
      <c r="M733" s="573"/>
      <c r="Q733" s="20"/>
    </row>
    <row r="734" spans="1:17" ht="12.75" hidden="1" customHeight="1">
      <c r="A734" s="363"/>
      <c r="B734" s="62"/>
      <c r="C734" s="831"/>
      <c r="D734" s="831"/>
      <c r="E734" s="831"/>
      <c r="F734" s="831"/>
      <c r="G734" s="832"/>
      <c r="H734" s="832"/>
      <c r="I734" s="831"/>
      <c r="J734" s="831"/>
      <c r="K734" s="831"/>
      <c r="L734" s="939"/>
      <c r="M734" s="573"/>
      <c r="Q734" s="20"/>
    </row>
    <row r="735" spans="1:17" ht="12.75" hidden="1" customHeight="1">
      <c r="A735" s="363"/>
      <c r="B735" s="62"/>
      <c r="C735" s="831"/>
      <c r="D735" s="831"/>
      <c r="E735" s="831"/>
      <c r="F735" s="831"/>
      <c r="G735" s="832"/>
      <c r="H735" s="832"/>
      <c r="I735" s="831"/>
      <c r="J735" s="831"/>
      <c r="K735" s="831"/>
      <c r="L735" s="939"/>
      <c r="M735" s="573"/>
      <c r="Q735" s="20"/>
    </row>
    <row r="736" spans="1:17" ht="12.75" hidden="1" customHeight="1">
      <c r="A736" s="363"/>
      <c r="B736" s="62"/>
      <c r="C736" s="831"/>
      <c r="D736" s="831"/>
      <c r="E736" s="831"/>
      <c r="F736" s="831"/>
      <c r="G736" s="832"/>
      <c r="H736" s="832"/>
      <c r="I736" s="831"/>
      <c r="J736" s="831"/>
      <c r="K736" s="831"/>
      <c r="L736" s="939"/>
      <c r="M736" s="573"/>
      <c r="Q736" s="20"/>
    </row>
    <row r="737" spans="1:17" ht="12.75" hidden="1" customHeight="1">
      <c r="A737" s="363"/>
      <c r="B737" s="62"/>
      <c r="C737" s="831"/>
      <c r="D737" s="831"/>
      <c r="E737" s="831"/>
      <c r="F737" s="831"/>
      <c r="G737" s="832"/>
      <c r="H737" s="832"/>
      <c r="I737" s="831"/>
      <c r="J737" s="831"/>
      <c r="K737" s="831"/>
      <c r="L737" s="939"/>
      <c r="M737" s="573"/>
      <c r="Q737" s="20"/>
    </row>
    <row r="738" spans="1:17" ht="12.75" hidden="1" customHeight="1">
      <c r="A738" s="363"/>
      <c r="B738" s="62"/>
      <c r="C738" s="831"/>
      <c r="D738" s="831"/>
      <c r="E738" s="831"/>
      <c r="F738" s="831"/>
      <c r="G738" s="832"/>
      <c r="H738" s="832"/>
      <c r="I738" s="831"/>
      <c r="J738" s="831"/>
      <c r="K738" s="831"/>
      <c r="L738" s="939"/>
      <c r="M738" s="573"/>
      <c r="Q738" s="20"/>
    </row>
    <row r="739" spans="1:17" ht="12.75" hidden="1" customHeight="1">
      <c r="A739" s="363"/>
      <c r="B739" s="62"/>
      <c r="C739" s="831"/>
      <c r="D739" s="831"/>
      <c r="E739" s="831"/>
      <c r="F739" s="831"/>
      <c r="G739" s="832"/>
      <c r="H739" s="832"/>
      <c r="I739" s="831"/>
      <c r="J739" s="831"/>
      <c r="K739" s="831"/>
      <c r="L739" s="939"/>
      <c r="M739" s="573"/>
      <c r="Q739" s="20"/>
    </row>
    <row r="740" spans="1:17" ht="12.75" hidden="1" customHeight="1">
      <c r="A740" s="363"/>
      <c r="B740" s="62"/>
      <c r="C740" s="831"/>
      <c r="D740" s="831"/>
      <c r="E740" s="831"/>
      <c r="F740" s="831"/>
      <c r="G740" s="832"/>
      <c r="H740" s="832"/>
      <c r="I740" s="831"/>
      <c r="J740" s="831"/>
      <c r="K740" s="831"/>
      <c r="L740" s="939"/>
      <c r="M740" s="573"/>
      <c r="Q740" s="20"/>
    </row>
    <row r="741" spans="1:17" ht="12.75" hidden="1" customHeight="1">
      <c r="A741" s="363"/>
      <c r="B741" s="62"/>
      <c r="C741" s="831"/>
      <c r="D741" s="831"/>
      <c r="E741" s="831"/>
      <c r="F741" s="831"/>
      <c r="G741" s="832"/>
      <c r="H741" s="832"/>
      <c r="I741" s="831"/>
      <c r="J741" s="831"/>
      <c r="K741" s="831"/>
      <c r="L741" s="939"/>
      <c r="M741" s="573"/>
      <c r="Q741" s="20"/>
    </row>
    <row r="742" spans="1:17" ht="12.75" hidden="1" customHeight="1">
      <c r="A742" s="363"/>
      <c r="B742" s="62"/>
      <c r="C742" s="831"/>
      <c r="D742" s="831"/>
      <c r="E742" s="831"/>
      <c r="F742" s="831"/>
      <c r="G742" s="832"/>
      <c r="H742" s="832"/>
      <c r="I742" s="831"/>
      <c r="J742" s="831"/>
      <c r="K742" s="831"/>
      <c r="L742" s="939"/>
      <c r="M742" s="573"/>
      <c r="Q742" s="20"/>
    </row>
    <row r="743" spans="1:17" ht="12.75" hidden="1" customHeight="1">
      <c r="A743" s="363"/>
      <c r="B743" s="62"/>
      <c r="C743" s="831"/>
      <c r="D743" s="831"/>
      <c r="E743" s="831"/>
      <c r="F743" s="831"/>
      <c r="G743" s="832"/>
      <c r="H743" s="832"/>
      <c r="I743" s="831"/>
      <c r="J743" s="831"/>
      <c r="K743" s="831"/>
      <c r="L743" s="939"/>
      <c r="M743" s="573"/>
      <c r="Q743" s="20"/>
    </row>
    <row r="744" spans="1:17" ht="12.75" hidden="1" customHeight="1">
      <c r="A744" s="363"/>
      <c r="B744" s="62"/>
      <c r="C744" s="831"/>
      <c r="D744" s="831"/>
      <c r="E744" s="831"/>
      <c r="F744" s="831"/>
      <c r="G744" s="832"/>
      <c r="H744" s="832"/>
      <c r="I744" s="831"/>
      <c r="J744" s="831"/>
      <c r="K744" s="831"/>
      <c r="L744" s="939"/>
      <c r="M744" s="573"/>
      <c r="Q744" s="20"/>
    </row>
    <row r="745" spans="1:17" ht="12.75" hidden="1" customHeight="1">
      <c r="A745" s="363"/>
      <c r="B745" s="62"/>
      <c r="C745" s="831"/>
      <c r="D745" s="831"/>
      <c r="E745" s="831"/>
      <c r="F745" s="831"/>
      <c r="G745" s="832"/>
      <c r="H745" s="832"/>
      <c r="I745" s="831"/>
      <c r="J745" s="831"/>
      <c r="K745" s="831"/>
      <c r="L745" s="939"/>
      <c r="M745" s="573"/>
      <c r="Q745" s="20"/>
    </row>
    <row r="746" spans="1:17" ht="12.75" hidden="1" customHeight="1">
      <c r="A746" s="363"/>
      <c r="B746" s="62"/>
      <c r="C746" s="831"/>
      <c r="D746" s="831"/>
      <c r="E746" s="831"/>
      <c r="F746" s="831"/>
      <c r="G746" s="832"/>
      <c r="H746" s="832"/>
      <c r="I746" s="831"/>
      <c r="J746" s="831"/>
      <c r="K746" s="831"/>
      <c r="L746" s="939"/>
      <c r="M746" s="573"/>
      <c r="Q746" s="20"/>
    </row>
    <row r="747" spans="1:17" ht="12.75" hidden="1" customHeight="1">
      <c r="A747" s="363"/>
      <c r="B747" s="62"/>
      <c r="C747" s="831"/>
      <c r="D747" s="831"/>
      <c r="E747" s="831"/>
      <c r="F747" s="831"/>
      <c r="G747" s="832"/>
      <c r="H747" s="832"/>
      <c r="I747" s="831"/>
      <c r="J747" s="831"/>
      <c r="K747" s="831"/>
      <c r="L747" s="939"/>
      <c r="M747" s="573"/>
      <c r="Q747" s="20"/>
    </row>
    <row r="748" spans="1:17" ht="12.75" hidden="1" customHeight="1">
      <c r="A748" s="363"/>
      <c r="B748" s="62"/>
      <c r="C748" s="831"/>
      <c r="D748" s="831"/>
      <c r="E748" s="831"/>
      <c r="F748" s="831"/>
      <c r="G748" s="832"/>
      <c r="H748" s="832"/>
      <c r="I748" s="831"/>
      <c r="J748" s="831"/>
      <c r="K748" s="831"/>
      <c r="L748" s="939"/>
      <c r="M748" s="573"/>
      <c r="Q748" s="20"/>
    </row>
    <row r="749" spans="1:17" ht="12.75" hidden="1" customHeight="1">
      <c r="A749" s="363"/>
      <c r="B749" s="62"/>
      <c r="C749" s="831"/>
      <c r="D749" s="831"/>
      <c r="E749" s="831"/>
      <c r="F749" s="831"/>
      <c r="G749" s="832"/>
      <c r="H749" s="832"/>
      <c r="I749" s="831"/>
      <c r="J749" s="831"/>
      <c r="K749" s="831"/>
      <c r="L749" s="939"/>
      <c r="M749" s="573"/>
      <c r="Q749" s="20"/>
    </row>
    <row r="750" spans="1:17" ht="12.75" hidden="1" customHeight="1">
      <c r="A750" s="363"/>
      <c r="B750" s="62"/>
      <c r="C750" s="831"/>
      <c r="D750" s="831"/>
      <c r="E750" s="831"/>
      <c r="F750" s="831"/>
      <c r="G750" s="832"/>
      <c r="H750" s="832"/>
      <c r="I750" s="831"/>
      <c r="J750" s="831"/>
      <c r="K750" s="831"/>
      <c r="L750" s="939"/>
      <c r="M750" s="573"/>
      <c r="Q750" s="20"/>
    </row>
    <row r="751" spans="1:17" ht="12.75" hidden="1" customHeight="1">
      <c r="A751" s="363"/>
      <c r="B751" s="62"/>
      <c r="C751" s="831"/>
      <c r="D751" s="831"/>
      <c r="E751" s="831"/>
      <c r="F751" s="831"/>
      <c r="G751" s="832"/>
      <c r="H751" s="832"/>
      <c r="I751" s="831"/>
      <c r="J751" s="831"/>
      <c r="K751" s="831"/>
      <c r="L751" s="939"/>
      <c r="M751" s="573"/>
      <c r="Q751" s="20"/>
    </row>
    <row r="752" spans="1:17" ht="12.75" hidden="1" customHeight="1">
      <c r="A752" s="363"/>
      <c r="B752" s="62"/>
      <c r="C752" s="831"/>
      <c r="D752" s="831"/>
      <c r="E752" s="831"/>
      <c r="F752" s="831"/>
      <c r="G752" s="832"/>
      <c r="H752" s="832"/>
      <c r="I752" s="831"/>
      <c r="J752" s="831"/>
      <c r="K752" s="831"/>
      <c r="L752" s="939"/>
      <c r="M752" s="573"/>
      <c r="Q752" s="20"/>
    </row>
    <row r="753" spans="1:17" ht="12.75" hidden="1" customHeight="1">
      <c r="A753" s="363"/>
      <c r="B753" s="62"/>
      <c r="C753" s="831"/>
      <c r="D753" s="831"/>
      <c r="E753" s="831"/>
      <c r="F753" s="831"/>
      <c r="G753" s="832"/>
      <c r="H753" s="832"/>
      <c r="I753" s="831"/>
      <c r="J753" s="831"/>
      <c r="K753" s="831"/>
      <c r="L753" s="939"/>
      <c r="M753" s="573"/>
      <c r="Q753" s="20"/>
    </row>
    <row r="754" spans="1:17" ht="12.75" hidden="1" customHeight="1">
      <c r="A754" s="363"/>
      <c r="B754" s="62"/>
      <c r="C754" s="831"/>
      <c r="D754" s="831"/>
      <c r="E754" s="831"/>
      <c r="F754" s="831"/>
      <c r="G754" s="832"/>
      <c r="H754" s="832"/>
      <c r="I754" s="831"/>
      <c r="J754" s="831"/>
      <c r="K754" s="831"/>
      <c r="L754" s="939"/>
      <c r="M754" s="573"/>
      <c r="Q754" s="20"/>
    </row>
    <row r="755" spans="1:17" ht="12.75" hidden="1" customHeight="1">
      <c r="A755" s="363"/>
      <c r="B755" s="62"/>
      <c r="C755" s="831"/>
      <c r="D755" s="831"/>
      <c r="E755" s="831"/>
      <c r="F755" s="831"/>
      <c r="G755" s="832"/>
      <c r="H755" s="832"/>
      <c r="I755" s="831"/>
      <c r="J755" s="831"/>
      <c r="K755" s="831"/>
      <c r="L755" s="939"/>
      <c r="M755" s="573"/>
      <c r="Q755" s="20"/>
    </row>
    <row r="756" spans="1:17" ht="12.75" hidden="1" customHeight="1">
      <c r="A756" s="363"/>
      <c r="B756" s="62"/>
      <c r="C756" s="831"/>
      <c r="D756" s="831"/>
      <c r="E756" s="831"/>
      <c r="F756" s="831"/>
      <c r="G756" s="832"/>
      <c r="H756" s="832"/>
      <c r="I756" s="831"/>
      <c r="J756" s="831"/>
      <c r="K756" s="831"/>
      <c r="L756" s="939"/>
      <c r="M756" s="573"/>
      <c r="Q756" s="20"/>
    </row>
    <row r="757" spans="1:17" ht="12.75" hidden="1" customHeight="1">
      <c r="A757" s="363"/>
      <c r="B757" s="62"/>
      <c r="C757" s="831"/>
      <c r="D757" s="831"/>
      <c r="E757" s="831"/>
      <c r="F757" s="831"/>
      <c r="G757" s="832"/>
      <c r="H757" s="832"/>
      <c r="I757" s="831"/>
      <c r="J757" s="831"/>
      <c r="K757" s="831"/>
      <c r="L757" s="939"/>
      <c r="M757" s="573"/>
      <c r="Q757" s="20"/>
    </row>
    <row r="758" spans="1:17" ht="12.75" hidden="1" customHeight="1">
      <c r="A758" s="363"/>
      <c r="B758" s="62"/>
      <c r="C758" s="831"/>
      <c r="D758" s="831"/>
      <c r="E758" s="831"/>
      <c r="F758" s="831"/>
      <c r="G758" s="832"/>
      <c r="H758" s="832"/>
      <c r="I758" s="831"/>
      <c r="J758" s="831"/>
      <c r="K758" s="831"/>
      <c r="L758" s="939"/>
      <c r="M758" s="573"/>
      <c r="Q758" s="20"/>
    </row>
    <row r="759" spans="1:17" ht="12.75" hidden="1" customHeight="1">
      <c r="A759" s="363"/>
      <c r="B759" s="62"/>
      <c r="C759" s="831"/>
      <c r="D759" s="831"/>
      <c r="E759" s="831"/>
      <c r="F759" s="831"/>
      <c r="G759" s="832"/>
      <c r="H759" s="832"/>
      <c r="I759" s="831"/>
      <c r="J759" s="831"/>
      <c r="K759" s="831"/>
      <c r="L759" s="939"/>
      <c r="M759" s="573"/>
      <c r="Q759" s="20"/>
    </row>
    <row r="760" spans="1:17" ht="12.75" hidden="1" customHeight="1">
      <c r="A760" s="363"/>
      <c r="B760" s="62"/>
      <c r="C760" s="831"/>
      <c r="D760" s="831"/>
      <c r="E760" s="831"/>
      <c r="F760" s="831"/>
      <c r="G760" s="832"/>
      <c r="H760" s="832"/>
      <c r="I760" s="831"/>
      <c r="J760" s="831"/>
      <c r="K760" s="831"/>
      <c r="L760" s="939"/>
      <c r="M760" s="573"/>
      <c r="Q760" s="20"/>
    </row>
    <row r="761" spans="1:17" ht="12.75" hidden="1" customHeight="1">
      <c r="A761" s="363"/>
      <c r="B761" s="62"/>
      <c r="C761" s="831"/>
      <c r="D761" s="831"/>
      <c r="E761" s="831"/>
      <c r="F761" s="831"/>
      <c r="G761" s="832"/>
      <c r="H761" s="832"/>
      <c r="I761" s="831"/>
      <c r="J761" s="831"/>
      <c r="K761" s="831"/>
      <c r="L761" s="939"/>
      <c r="M761" s="573"/>
      <c r="Q761" s="20"/>
    </row>
    <row r="762" spans="1:17" ht="12.75" hidden="1" customHeight="1">
      <c r="A762" s="363"/>
      <c r="B762" s="62"/>
      <c r="C762" s="831"/>
      <c r="D762" s="831"/>
      <c r="E762" s="831"/>
      <c r="F762" s="831"/>
      <c r="G762" s="832"/>
      <c r="H762" s="832"/>
      <c r="I762" s="831"/>
      <c r="J762" s="831"/>
      <c r="K762" s="831"/>
      <c r="L762" s="939"/>
      <c r="M762" s="573"/>
      <c r="Q762" s="20"/>
    </row>
    <row r="763" spans="1:17" ht="12.75" hidden="1" customHeight="1">
      <c r="A763" s="363"/>
      <c r="B763" s="62"/>
      <c r="C763" s="51"/>
      <c r="D763" s="831"/>
      <c r="E763" s="831"/>
      <c r="F763" s="831"/>
      <c r="G763" s="832"/>
      <c r="H763" s="832"/>
      <c r="I763" s="831"/>
      <c r="J763" s="831"/>
      <c r="K763" s="831"/>
      <c r="L763" s="219"/>
      <c r="M763" s="573"/>
      <c r="Q763" s="20"/>
    </row>
    <row r="764" spans="1:17" ht="12.75" hidden="1" customHeight="1">
      <c r="A764" s="363"/>
      <c r="B764" s="62"/>
      <c r="C764" s="51"/>
      <c r="D764" s="831"/>
      <c r="E764" s="831"/>
      <c r="F764" s="831"/>
      <c r="G764" s="832"/>
      <c r="H764" s="832"/>
      <c r="I764" s="831"/>
      <c r="J764" s="831"/>
      <c r="K764" s="831"/>
      <c r="L764" s="219"/>
      <c r="M764" s="573"/>
      <c r="Q764" s="20"/>
    </row>
    <row r="765" spans="1:17" ht="12.75" hidden="1" customHeight="1">
      <c r="A765" s="363"/>
      <c r="B765" s="62"/>
      <c r="C765" s="51"/>
      <c r="D765" s="831"/>
      <c r="E765" s="831"/>
      <c r="F765" s="831"/>
      <c r="G765" s="832"/>
      <c r="H765" s="832"/>
      <c r="I765" s="831"/>
      <c r="J765" s="831"/>
      <c r="K765" s="831"/>
      <c r="L765" s="219"/>
      <c r="M765" s="573"/>
      <c r="Q765" s="20"/>
    </row>
    <row r="766" spans="1:17" ht="12.75" hidden="1" customHeight="1">
      <c r="A766" s="363"/>
      <c r="B766" s="62"/>
      <c r="C766" s="51"/>
      <c r="D766" s="831"/>
      <c r="E766" s="831"/>
      <c r="F766" s="831"/>
      <c r="G766" s="832"/>
      <c r="H766" s="832"/>
      <c r="I766" s="831"/>
      <c r="J766" s="831"/>
      <c r="K766" s="831"/>
      <c r="L766" s="219"/>
      <c r="M766" s="573"/>
      <c r="Q766" s="20"/>
    </row>
    <row r="767" spans="1:17" ht="12.75" hidden="1" customHeight="1">
      <c r="A767" s="363"/>
      <c r="B767" s="62"/>
      <c r="C767" s="51"/>
      <c r="D767" s="831"/>
      <c r="E767" s="831"/>
      <c r="F767" s="831"/>
      <c r="G767" s="832"/>
      <c r="H767" s="832"/>
      <c r="I767" s="831"/>
      <c r="J767" s="831"/>
      <c r="K767" s="831"/>
      <c r="L767" s="219"/>
      <c r="M767" s="573"/>
      <c r="Q767" s="20"/>
    </row>
    <row r="768" spans="1:17" ht="12.75" hidden="1" customHeight="1">
      <c r="A768" s="363"/>
      <c r="B768" s="62"/>
      <c r="C768" s="51"/>
      <c r="D768" s="831"/>
      <c r="E768" s="831"/>
      <c r="F768" s="831"/>
      <c r="G768" s="832"/>
      <c r="H768" s="832"/>
      <c r="I768" s="831"/>
      <c r="J768" s="831"/>
      <c r="K768" s="831"/>
      <c r="L768" s="219"/>
      <c r="M768" s="573"/>
      <c r="Q768" s="20"/>
    </row>
    <row r="769" spans="1:17" ht="12.75" hidden="1" customHeight="1">
      <c r="A769" s="363"/>
      <c r="B769" s="62"/>
      <c r="C769" s="51"/>
      <c r="D769" s="831"/>
      <c r="E769" s="831"/>
      <c r="F769" s="831"/>
      <c r="G769" s="832"/>
      <c r="H769" s="832"/>
      <c r="I769" s="831"/>
      <c r="J769" s="831"/>
      <c r="K769" s="831"/>
      <c r="L769" s="219"/>
      <c r="M769" s="573"/>
      <c r="Q769" s="20"/>
    </row>
    <row r="770" spans="1:17" ht="12.75" hidden="1" customHeight="1">
      <c r="A770" s="363"/>
      <c r="B770" s="62"/>
      <c r="C770" s="831"/>
      <c r="D770" s="831"/>
      <c r="E770" s="831"/>
      <c r="F770" s="831"/>
      <c r="G770" s="832"/>
      <c r="H770" s="832"/>
      <c r="I770" s="831"/>
      <c r="J770" s="831"/>
      <c r="K770" s="831"/>
      <c r="L770" s="939"/>
      <c r="M770" s="573"/>
      <c r="Q770" s="20"/>
    </row>
    <row r="771" spans="1:17" ht="12.75" hidden="1" customHeight="1">
      <c r="A771" s="363"/>
      <c r="B771" s="62"/>
      <c r="C771" s="831"/>
      <c r="D771" s="831"/>
      <c r="E771" s="831"/>
      <c r="F771" s="831"/>
      <c r="G771" s="832"/>
      <c r="H771" s="832"/>
      <c r="I771" s="831"/>
      <c r="J771" s="831"/>
      <c r="K771" s="831"/>
      <c r="L771" s="939"/>
      <c r="M771" s="573"/>
      <c r="Q771" s="20"/>
    </row>
    <row r="772" spans="1:17" ht="12.75" hidden="1" customHeight="1">
      <c r="A772" s="363"/>
      <c r="B772" s="62"/>
      <c r="C772" s="831"/>
      <c r="D772" s="831"/>
      <c r="E772" s="831"/>
      <c r="F772" s="831"/>
      <c r="G772" s="832"/>
      <c r="H772" s="832"/>
      <c r="I772" s="831"/>
      <c r="J772" s="831"/>
      <c r="K772" s="831"/>
      <c r="L772" s="939"/>
      <c r="M772" s="573"/>
      <c r="Q772" s="20"/>
    </row>
    <row r="773" spans="1:17" ht="12.75" hidden="1" customHeight="1">
      <c r="A773" s="363"/>
      <c r="B773" s="62"/>
      <c r="C773" s="831"/>
      <c r="D773" s="831"/>
      <c r="E773" s="831"/>
      <c r="F773" s="831"/>
      <c r="G773" s="832"/>
      <c r="H773" s="832"/>
      <c r="I773" s="831"/>
      <c r="J773" s="831"/>
      <c r="K773" s="831"/>
      <c r="L773" s="939"/>
      <c r="M773" s="573"/>
      <c r="Q773" s="20"/>
    </row>
    <row r="774" spans="1:17" ht="12.75" hidden="1" customHeight="1">
      <c r="A774" s="363"/>
      <c r="B774" s="62"/>
      <c r="C774" s="831"/>
      <c r="D774" s="831"/>
      <c r="E774" s="831"/>
      <c r="F774" s="831"/>
      <c r="G774" s="832"/>
      <c r="H774" s="832"/>
      <c r="I774" s="831"/>
      <c r="J774" s="831"/>
      <c r="K774" s="831"/>
      <c r="L774" s="939"/>
      <c r="M774" s="573"/>
      <c r="Q774" s="20"/>
    </row>
    <row r="775" spans="1:17" ht="12.75" hidden="1" customHeight="1">
      <c r="A775" s="363"/>
      <c r="B775" s="62"/>
      <c r="C775" s="831"/>
      <c r="D775" s="831"/>
      <c r="E775" s="831"/>
      <c r="F775" s="831"/>
      <c r="G775" s="832"/>
      <c r="H775" s="832"/>
      <c r="I775" s="831"/>
      <c r="J775" s="831"/>
      <c r="K775" s="831"/>
      <c r="L775" s="939"/>
      <c r="M775" s="573"/>
      <c r="Q775" s="20"/>
    </row>
    <row r="776" spans="1:17" ht="12.75" hidden="1" customHeight="1">
      <c r="A776" s="363"/>
      <c r="B776" s="62"/>
      <c r="C776" s="831"/>
      <c r="D776" s="831"/>
      <c r="E776" s="831"/>
      <c r="F776" s="831"/>
      <c r="G776" s="832"/>
      <c r="H776" s="832"/>
      <c r="I776" s="831"/>
      <c r="J776" s="831"/>
      <c r="K776" s="831"/>
      <c r="L776" s="939"/>
      <c r="M776" s="573"/>
      <c r="Q776" s="20"/>
    </row>
    <row r="777" spans="1:17" ht="12.75" hidden="1" customHeight="1">
      <c r="A777" s="363"/>
      <c r="B777" s="62"/>
      <c r="C777" s="831"/>
      <c r="D777" s="831"/>
      <c r="E777" s="831"/>
      <c r="F777" s="831"/>
      <c r="G777" s="832"/>
      <c r="H777" s="832"/>
      <c r="I777" s="831"/>
      <c r="J777" s="831"/>
      <c r="K777" s="831"/>
      <c r="L777" s="939"/>
      <c r="M777" s="573"/>
      <c r="Q777" s="20"/>
    </row>
    <row r="778" spans="1:17" ht="12.75" hidden="1" customHeight="1">
      <c r="A778" s="363"/>
      <c r="B778" s="62"/>
      <c r="C778" s="831"/>
      <c r="D778" s="831"/>
      <c r="E778" s="831"/>
      <c r="F778" s="831"/>
      <c r="G778" s="832"/>
      <c r="H778" s="832"/>
      <c r="I778" s="831"/>
      <c r="J778" s="831"/>
      <c r="K778" s="831"/>
      <c r="L778" s="939"/>
      <c r="M778" s="573"/>
      <c r="Q778" s="20"/>
    </row>
    <row r="779" spans="1:17" ht="12.75" hidden="1" customHeight="1">
      <c r="A779" s="363"/>
      <c r="B779" s="62"/>
      <c r="C779" s="831"/>
      <c r="D779" s="831"/>
      <c r="E779" s="831"/>
      <c r="F779" s="831"/>
      <c r="G779" s="832"/>
      <c r="H779" s="832"/>
      <c r="I779" s="831"/>
      <c r="J779" s="831"/>
      <c r="K779" s="831"/>
      <c r="L779" s="939"/>
      <c r="M779" s="573"/>
      <c r="Q779" s="20"/>
    </row>
    <row r="780" spans="1:17" ht="12.75" hidden="1" customHeight="1">
      <c r="A780" s="363"/>
      <c r="B780" s="62"/>
      <c r="C780" s="831"/>
      <c r="D780" s="831"/>
      <c r="E780" s="831"/>
      <c r="F780" s="831"/>
      <c r="G780" s="832"/>
      <c r="H780" s="832"/>
      <c r="I780" s="831"/>
      <c r="J780" s="831"/>
      <c r="K780" s="831"/>
      <c r="L780" s="939"/>
      <c r="M780" s="573"/>
      <c r="Q780" s="20"/>
    </row>
    <row r="781" spans="1:17" ht="12.75" hidden="1" customHeight="1">
      <c r="A781" s="363"/>
      <c r="B781" s="62"/>
      <c r="C781" s="831"/>
      <c r="D781" s="831"/>
      <c r="E781" s="831"/>
      <c r="F781" s="831"/>
      <c r="G781" s="832"/>
      <c r="H781" s="832"/>
      <c r="I781" s="831"/>
      <c r="J781" s="831"/>
      <c r="K781" s="831"/>
      <c r="L781" s="939"/>
      <c r="M781" s="573"/>
      <c r="Q781" s="20"/>
    </row>
    <row r="782" spans="1:17" ht="12.75" hidden="1" customHeight="1">
      <c r="A782" s="363"/>
      <c r="B782" s="62"/>
      <c r="C782" s="831"/>
      <c r="D782" s="831"/>
      <c r="E782" s="831"/>
      <c r="F782" s="831"/>
      <c r="G782" s="832"/>
      <c r="H782" s="832"/>
      <c r="I782" s="831"/>
      <c r="J782" s="831"/>
      <c r="K782" s="831"/>
      <c r="L782" s="939"/>
      <c r="M782" s="573"/>
      <c r="Q782" s="20"/>
    </row>
    <row r="783" spans="1:17" ht="12.75" hidden="1" customHeight="1">
      <c r="A783" s="363"/>
      <c r="B783" s="62"/>
      <c r="C783" s="831"/>
      <c r="D783" s="831"/>
      <c r="E783" s="831"/>
      <c r="F783" s="831"/>
      <c r="G783" s="832"/>
      <c r="H783" s="832"/>
      <c r="I783" s="831"/>
      <c r="J783" s="831"/>
      <c r="K783" s="831"/>
      <c r="L783" s="939"/>
      <c r="M783" s="573"/>
      <c r="Q783" s="20"/>
    </row>
    <row r="784" spans="1:17" ht="12.75" hidden="1" customHeight="1">
      <c r="A784" s="363"/>
      <c r="B784" s="62"/>
      <c r="C784" s="831"/>
      <c r="D784" s="831"/>
      <c r="E784" s="831"/>
      <c r="F784" s="831"/>
      <c r="G784" s="832"/>
      <c r="H784" s="832"/>
      <c r="I784" s="831"/>
      <c r="J784" s="831"/>
      <c r="K784" s="831"/>
      <c r="L784" s="939"/>
      <c r="M784" s="573"/>
      <c r="Q784" s="20"/>
    </row>
    <row r="785" spans="1:17" ht="12.75" hidden="1" customHeight="1">
      <c r="A785" s="363"/>
      <c r="B785" s="62"/>
      <c r="C785" s="831"/>
      <c r="D785" s="831"/>
      <c r="E785" s="831"/>
      <c r="F785" s="831"/>
      <c r="G785" s="832"/>
      <c r="H785" s="832"/>
      <c r="I785" s="831"/>
      <c r="J785" s="831"/>
      <c r="K785" s="831"/>
      <c r="L785" s="939"/>
      <c r="M785" s="573"/>
      <c r="Q785" s="20"/>
    </row>
    <row r="786" spans="1:17" ht="12.75" hidden="1" customHeight="1">
      <c r="A786" s="363"/>
      <c r="B786" s="62"/>
      <c r="C786" s="831"/>
      <c r="D786" s="831"/>
      <c r="E786" s="831"/>
      <c r="F786" s="831"/>
      <c r="G786" s="832"/>
      <c r="H786" s="832"/>
      <c r="I786" s="831"/>
      <c r="J786" s="831"/>
      <c r="K786" s="831"/>
      <c r="L786" s="939"/>
      <c r="M786" s="573"/>
      <c r="Q786" s="20"/>
    </row>
    <row r="787" spans="1:17" ht="12.75" hidden="1" customHeight="1">
      <c r="A787" s="363"/>
      <c r="B787" s="62"/>
      <c r="C787" s="831"/>
      <c r="D787" s="831"/>
      <c r="E787" s="831"/>
      <c r="F787" s="831"/>
      <c r="G787" s="832"/>
      <c r="H787" s="832"/>
      <c r="I787" s="831"/>
      <c r="J787" s="831"/>
      <c r="K787" s="831"/>
      <c r="L787" s="939"/>
      <c r="M787" s="573"/>
      <c r="Q787" s="20"/>
    </row>
    <row r="788" spans="1:17" ht="12.75" hidden="1" customHeight="1">
      <c r="A788" s="363"/>
      <c r="B788" s="62"/>
      <c r="C788" s="831"/>
      <c r="D788" s="831"/>
      <c r="E788" s="831"/>
      <c r="F788" s="831"/>
      <c r="G788" s="832"/>
      <c r="H788" s="832"/>
      <c r="I788" s="831"/>
      <c r="J788" s="831"/>
      <c r="K788" s="831"/>
      <c r="L788" s="939"/>
      <c r="M788" s="573"/>
      <c r="Q788" s="20"/>
    </row>
    <row r="789" spans="1:17" ht="12.75" hidden="1" customHeight="1">
      <c r="A789" s="363"/>
      <c r="B789" s="62"/>
      <c r="C789" s="831"/>
      <c r="D789" s="831"/>
      <c r="E789" s="831"/>
      <c r="F789" s="831"/>
      <c r="G789" s="832"/>
      <c r="H789" s="832"/>
      <c r="I789" s="831"/>
      <c r="J789" s="831"/>
      <c r="K789" s="831"/>
      <c r="L789" s="939"/>
      <c r="M789" s="573"/>
      <c r="Q789" s="20"/>
    </row>
    <row r="790" spans="1:17" ht="12.75" hidden="1" customHeight="1">
      <c r="A790" s="363"/>
      <c r="B790" s="62"/>
      <c r="C790" s="831"/>
      <c r="D790" s="831"/>
      <c r="E790" s="831"/>
      <c r="F790" s="831"/>
      <c r="G790" s="832"/>
      <c r="H790" s="832"/>
      <c r="I790" s="831"/>
      <c r="J790" s="831"/>
      <c r="K790" s="831"/>
      <c r="L790" s="939"/>
      <c r="M790" s="573"/>
      <c r="Q790" s="20"/>
    </row>
    <row r="791" spans="1:17" ht="12.75" hidden="1" customHeight="1">
      <c r="A791" s="363"/>
      <c r="B791" s="62"/>
      <c r="C791" s="831"/>
      <c r="D791" s="831"/>
      <c r="E791" s="831"/>
      <c r="F791" s="831"/>
      <c r="G791" s="832"/>
      <c r="H791" s="832"/>
      <c r="I791" s="831"/>
      <c r="J791" s="831"/>
      <c r="K791" s="831"/>
      <c r="L791" s="939"/>
      <c r="M791" s="573"/>
      <c r="Q791" s="20"/>
    </row>
    <row r="792" spans="1:17" ht="12.75" hidden="1" customHeight="1">
      <c r="A792" s="363"/>
      <c r="B792" s="62"/>
      <c r="C792" s="831"/>
      <c r="D792" s="831"/>
      <c r="E792" s="831"/>
      <c r="F792" s="831"/>
      <c r="G792" s="832"/>
      <c r="H792" s="832"/>
      <c r="I792" s="831"/>
      <c r="J792" s="831"/>
      <c r="K792" s="831"/>
      <c r="L792" s="939"/>
      <c r="M792" s="573"/>
      <c r="Q792" s="20"/>
    </row>
    <row r="793" spans="1:17" ht="12.75" hidden="1" customHeight="1">
      <c r="A793" s="363"/>
      <c r="B793" s="62"/>
      <c r="C793" s="831"/>
      <c r="D793" s="831"/>
      <c r="E793" s="831"/>
      <c r="F793" s="831"/>
      <c r="G793" s="832"/>
      <c r="H793" s="832"/>
      <c r="I793" s="831"/>
      <c r="J793" s="831"/>
      <c r="K793" s="831"/>
      <c r="L793" s="939"/>
      <c r="M793" s="573"/>
      <c r="Q793" s="20"/>
    </row>
    <row r="794" spans="1:17" ht="12.75" hidden="1" customHeight="1">
      <c r="A794" s="363"/>
      <c r="B794" s="62"/>
      <c r="C794" s="831"/>
      <c r="D794" s="831"/>
      <c r="E794" s="831"/>
      <c r="F794" s="831"/>
      <c r="G794" s="832"/>
      <c r="H794" s="832"/>
      <c r="I794" s="831"/>
      <c r="J794" s="831"/>
      <c r="K794" s="831"/>
      <c r="L794" s="939"/>
      <c r="M794" s="573"/>
      <c r="Q794" s="20"/>
    </row>
    <row r="795" spans="1:17" ht="12.75" hidden="1" customHeight="1">
      <c r="A795" s="363"/>
      <c r="B795" s="62"/>
      <c r="C795" s="831"/>
      <c r="D795" s="831"/>
      <c r="E795" s="831"/>
      <c r="F795" s="831"/>
      <c r="G795" s="832"/>
      <c r="H795" s="832"/>
      <c r="I795" s="831"/>
      <c r="J795" s="831"/>
      <c r="K795" s="831"/>
      <c r="L795" s="939"/>
      <c r="M795" s="573"/>
      <c r="Q795" s="20"/>
    </row>
    <row r="796" spans="1:17" ht="12.75" hidden="1" customHeight="1">
      <c r="A796" s="363"/>
      <c r="B796" s="62"/>
      <c r="C796" s="831"/>
      <c r="D796" s="831"/>
      <c r="E796" s="831"/>
      <c r="F796" s="831"/>
      <c r="G796" s="832"/>
      <c r="H796" s="832"/>
      <c r="I796" s="831"/>
      <c r="J796" s="831"/>
      <c r="K796" s="831"/>
      <c r="L796" s="939"/>
      <c r="M796" s="573"/>
      <c r="Q796" s="20"/>
    </row>
    <row r="797" spans="1:17" ht="12.75" hidden="1" customHeight="1">
      <c r="A797" s="363"/>
      <c r="B797" s="62"/>
      <c r="C797" s="831"/>
      <c r="D797" s="831"/>
      <c r="E797" s="831"/>
      <c r="F797" s="831"/>
      <c r="G797" s="832"/>
      <c r="H797" s="832"/>
      <c r="I797" s="831"/>
      <c r="J797" s="831"/>
      <c r="K797" s="831"/>
      <c r="L797" s="939"/>
      <c r="M797" s="573"/>
      <c r="Q797" s="20"/>
    </row>
    <row r="798" spans="1:17" ht="12.75" hidden="1" customHeight="1">
      <c r="A798" s="363"/>
      <c r="B798" s="62"/>
      <c r="C798" s="831"/>
      <c r="D798" s="831"/>
      <c r="E798" s="831"/>
      <c r="F798" s="831"/>
      <c r="G798" s="832"/>
      <c r="H798" s="832"/>
      <c r="I798" s="831"/>
      <c r="J798" s="831"/>
      <c r="K798" s="831"/>
      <c r="L798" s="939"/>
      <c r="M798" s="573"/>
      <c r="Q798" s="20"/>
    </row>
    <row r="799" spans="1:17" ht="12.75" hidden="1" customHeight="1">
      <c r="A799" s="363"/>
      <c r="B799" s="62"/>
      <c r="C799" s="831"/>
      <c r="D799" s="831"/>
      <c r="E799" s="831"/>
      <c r="F799" s="831"/>
      <c r="G799" s="832"/>
      <c r="H799" s="832"/>
      <c r="I799" s="831"/>
      <c r="J799" s="831"/>
      <c r="K799" s="831"/>
      <c r="L799" s="939"/>
      <c r="M799" s="573"/>
      <c r="Q799" s="20"/>
    </row>
    <row r="800" spans="1:17" ht="12.75" hidden="1" customHeight="1">
      <c r="A800" s="363"/>
      <c r="B800" s="62"/>
      <c r="C800" s="831"/>
      <c r="D800" s="831"/>
      <c r="E800" s="831"/>
      <c r="F800" s="831"/>
      <c r="G800" s="832"/>
      <c r="H800" s="832"/>
      <c r="I800" s="831"/>
      <c r="J800" s="831"/>
      <c r="K800" s="831"/>
      <c r="L800" s="939"/>
      <c r="M800" s="573"/>
      <c r="Q800" s="20"/>
    </row>
    <row r="801" spans="1:17" ht="12.75" hidden="1" customHeight="1">
      <c r="A801" s="363"/>
      <c r="B801" s="62"/>
      <c r="C801" s="831"/>
      <c r="D801" s="831"/>
      <c r="E801" s="831"/>
      <c r="F801" s="831"/>
      <c r="G801" s="832"/>
      <c r="H801" s="832"/>
      <c r="I801" s="831"/>
      <c r="J801" s="831"/>
      <c r="K801" s="831"/>
      <c r="L801" s="939"/>
      <c r="M801" s="573"/>
      <c r="Q801" s="20"/>
    </row>
    <row r="802" spans="1:17" ht="12.75" hidden="1" customHeight="1">
      <c r="A802" s="363"/>
      <c r="B802" s="62"/>
      <c r="C802" s="831"/>
      <c r="D802" s="831"/>
      <c r="E802" s="831"/>
      <c r="F802" s="831"/>
      <c r="G802" s="832"/>
      <c r="H802" s="832"/>
      <c r="I802" s="831"/>
      <c r="J802" s="831"/>
      <c r="K802" s="831"/>
      <c r="L802" s="939"/>
      <c r="M802" s="573"/>
      <c r="Q802" s="20"/>
    </row>
    <row r="803" spans="1:17" ht="12.75" hidden="1" customHeight="1">
      <c r="A803" s="363"/>
      <c r="B803" s="62"/>
      <c r="C803" s="831"/>
      <c r="D803" s="831"/>
      <c r="E803" s="831"/>
      <c r="F803" s="831"/>
      <c r="G803" s="832"/>
      <c r="H803" s="832"/>
      <c r="I803" s="831"/>
      <c r="J803" s="831"/>
      <c r="K803" s="831"/>
      <c r="L803" s="939"/>
      <c r="M803" s="573"/>
      <c r="Q803" s="20"/>
    </row>
    <row r="804" spans="1:17" ht="12.75" hidden="1" customHeight="1">
      <c r="A804" s="363"/>
      <c r="B804" s="62"/>
      <c r="C804" s="831"/>
      <c r="D804" s="831"/>
      <c r="E804" s="831"/>
      <c r="F804" s="831"/>
      <c r="G804" s="832"/>
      <c r="H804" s="832"/>
      <c r="I804" s="831"/>
      <c r="J804" s="831"/>
      <c r="K804" s="831"/>
      <c r="L804" s="939"/>
      <c r="M804" s="573"/>
      <c r="Q804" s="20"/>
    </row>
    <row r="805" spans="1:17" ht="12.75" hidden="1" customHeight="1">
      <c r="A805" s="363"/>
      <c r="B805" s="62"/>
      <c r="C805" s="831"/>
      <c r="D805" s="831"/>
      <c r="E805" s="831"/>
      <c r="F805" s="831"/>
      <c r="G805" s="832"/>
      <c r="H805" s="832"/>
      <c r="I805" s="831"/>
      <c r="J805" s="831"/>
      <c r="K805" s="831"/>
      <c r="L805" s="939"/>
      <c r="M805" s="573"/>
      <c r="Q805" s="20"/>
    </row>
    <row r="806" spans="1:17" ht="12.75" hidden="1" customHeight="1">
      <c r="A806" s="363"/>
      <c r="B806" s="62"/>
      <c r="C806" s="831"/>
      <c r="D806" s="831"/>
      <c r="E806" s="831"/>
      <c r="F806" s="831"/>
      <c r="G806" s="832"/>
      <c r="H806" s="832"/>
      <c r="I806" s="831"/>
      <c r="J806" s="831"/>
      <c r="K806" s="831"/>
      <c r="L806" s="939"/>
      <c r="M806" s="573"/>
      <c r="Q806" s="20"/>
    </row>
    <row r="807" spans="1:17" ht="12.75" hidden="1" customHeight="1">
      <c r="A807" s="363"/>
      <c r="B807" s="62"/>
      <c r="C807" s="831"/>
      <c r="D807" s="831"/>
      <c r="E807" s="831"/>
      <c r="F807" s="831"/>
      <c r="G807" s="832"/>
      <c r="H807" s="832"/>
      <c r="I807" s="831"/>
      <c r="J807" s="831"/>
      <c r="K807" s="831"/>
      <c r="L807" s="939"/>
      <c r="M807" s="573"/>
      <c r="Q807" s="20"/>
    </row>
    <row r="808" spans="1:17" ht="12.75" hidden="1" customHeight="1">
      <c r="A808" s="363"/>
      <c r="B808" s="62"/>
      <c r="C808" s="831"/>
      <c r="D808" s="831"/>
      <c r="E808" s="831"/>
      <c r="F808" s="831"/>
      <c r="G808" s="832"/>
      <c r="H808" s="832"/>
      <c r="I808" s="831"/>
      <c r="J808" s="831"/>
      <c r="K808" s="831"/>
      <c r="L808" s="939"/>
      <c r="M808" s="573"/>
      <c r="Q808" s="20"/>
    </row>
    <row r="809" spans="1:17" ht="12.75" hidden="1" customHeight="1">
      <c r="A809" s="363"/>
      <c r="B809" s="62"/>
      <c r="C809" s="831"/>
      <c r="D809" s="831"/>
      <c r="E809" s="831"/>
      <c r="F809" s="831"/>
      <c r="G809" s="832"/>
      <c r="H809" s="832"/>
      <c r="I809" s="831"/>
      <c r="J809" s="831"/>
      <c r="K809" s="831"/>
      <c r="L809" s="939"/>
      <c r="M809" s="573"/>
      <c r="Q809" s="20"/>
    </row>
    <row r="810" spans="1:17" ht="12.75" hidden="1" customHeight="1">
      <c r="A810" s="363"/>
      <c r="B810" s="62"/>
      <c r="C810" s="831"/>
      <c r="D810" s="831"/>
      <c r="E810" s="831"/>
      <c r="F810" s="831"/>
      <c r="G810" s="832"/>
      <c r="H810" s="832"/>
      <c r="I810" s="831"/>
      <c r="J810" s="831"/>
      <c r="K810" s="831"/>
      <c r="L810" s="939"/>
      <c r="M810" s="573"/>
      <c r="Q810" s="20"/>
    </row>
    <row r="811" spans="1:17" ht="12.75" hidden="1" customHeight="1">
      <c r="A811" s="363"/>
      <c r="B811" s="62"/>
      <c r="C811" s="831"/>
      <c r="D811" s="831"/>
      <c r="E811" s="831"/>
      <c r="F811" s="831"/>
      <c r="G811" s="832"/>
      <c r="H811" s="832"/>
      <c r="I811" s="831"/>
      <c r="J811" s="831"/>
      <c r="K811" s="831"/>
      <c r="L811" s="939"/>
      <c r="M811" s="573"/>
      <c r="Q811" s="20"/>
    </row>
    <row r="812" spans="1:17" ht="12.75" hidden="1" customHeight="1">
      <c r="A812" s="363"/>
      <c r="B812" s="62"/>
      <c r="C812" s="831"/>
      <c r="D812" s="831"/>
      <c r="E812" s="831"/>
      <c r="F812" s="831"/>
      <c r="G812" s="832"/>
      <c r="H812" s="832"/>
      <c r="I812" s="831"/>
      <c r="J812" s="831"/>
      <c r="K812" s="831"/>
      <c r="L812" s="939"/>
      <c r="M812" s="573"/>
      <c r="Q812" s="20"/>
    </row>
    <row r="813" spans="1:17" ht="12.75" hidden="1" customHeight="1">
      <c r="A813" s="363"/>
      <c r="B813" s="62"/>
      <c r="C813" s="831"/>
      <c r="D813" s="831"/>
      <c r="E813" s="831"/>
      <c r="F813" s="831"/>
      <c r="G813" s="832"/>
      <c r="H813" s="832"/>
      <c r="I813" s="831"/>
      <c r="J813" s="831"/>
      <c r="K813" s="831"/>
      <c r="L813" s="939"/>
      <c r="M813" s="573"/>
      <c r="Q813" s="20"/>
    </row>
    <row r="814" spans="1:17" ht="12.75" hidden="1" customHeight="1">
      <c r="A814" s="363"/>
      <c r="B814" s="62"/>
      <c r="C814" s="831"/>
      <c r="D814" s="831"/>
      <c r="E814" s="831"/>
      <c r="F814" s="831"/>
      <c r="G814" s="832"/>
      <c r="H814" s="832"/>
      <c r="I814" s="831"/>
      <c r="J814" s="831"/>
      <c r="K814" s="831"/>
      <c r="L814" s="939"/>
      <c r="M814" s="573"/>
      <c r="Q814" s="20"/>
    </row>
    <row r="815" spans="1:17" ht="12.75" hidden="1" customHeight="1">
      <c r="A815" s="363"/>
      <c r="B815" s="62"/>
      <c r="C815" s="831"/>
      <c r="D815" s="831"/>
      <c r="E815" s="831"/>
      <c r="F815" s="831"/>
      <c r="G815" s="832"/>
      <c r="H815" s="832"/>
      <c r="I815" s="831"/>
      <c r="J815" s="831"/>
      <c r="K815" s="831"/>
      <c r="L815" s="939"/>
      <c r="M815" s="573"/>
      <c r="Q815" s="20"/>
    </row>
    <row r="816" spans="1:17" ht="12.75" hidden="1" customHeight="1">
      <c r="A816" s="363"/>
      <c r="B816" s="62"/>
      <c r="C816" s="831"/>
      <c r="D816" s="831"/>
      <c r="E816" s="831"/>
      <c r="F816" s="831"/>
      <c r="G816" s="832"/>
      <c r="H816" s="832"/>
      <c r="I816" s="831"/>
      <c r="J816" s="831"/>
      <c r="K816" s="831"/>
      <c r="L816" s="939"/>
      <c r="M816" s="573"/>
      <c r="Q816" s="20"/>
    </row>
    <row r="817" spans="1:17" ht="12.75" hidden="1" customHeight="1">
      <c r="A817" s="363"/>
      <c r="B817" s="62"/>
      <c r="C817" s="51"/>
      <c r="D817" s="831"/>
      <c r="E817" s="831"/>
      <c r="F817" s="831"/>
      <c r="G817" s="832"/>
      <c r="H817" s="832"/>
      <c r="I817" s="831"/>
      <c r="J817" s="831"/>
      <c r="K817" s="831"/>
      <c r="L817" s="219"/>
      <c r="M817" s="573"/>
      <c r="Q817" s="20"/>
    </row>
    <row r="818" spans="1:17" ht="12.75" hidden="1" customHeight="1">
      <c r="A818" s="363"/>
      <c r="B818" s="62"/>
      <c r="C818" s="51"/>
      <c r="D818" s="831"/>
      <c r="E818" s="831"/>
      <c r="F818" s="831"/>
      <c r="G818" s="832"/>
      <c r="H818" s="832"/>
      <c r="I818" s="831"/>
      <c r="J818" s="831"/>
      <c r="K818" s="831"/>
      <c r="L818" s="219"/>
      <c r="M818" s="573"/>
      <c r="Q818" s="20"/>
    </row>
    <row r="819" spans="1:17" ht="12.75" hidden="1" customHeight="1">
      <c r="A819" s="363"/>
      <c r="B819" s="62"/>
      <c r="C819" s="51"/>
      <c r="D819" s="831"/>
      <c r="E819" s="831"/>
      <c r="F819" s="831"/>
      <c r="G819" s="832"/>
      <c r="H819" s="832"/>
      <c r="I819" s="831"/>
      <c r="J819" s="831"/>
      <c r="K819" s="831"/>
      <c r="L819" s="219"/>
      <c r="M819" s="573"/>
      <c r="Q819" s="20"/>
    </row>
    <row r="820" spans="1:17" ht="12.75" hidden="1" customHeight="1">
      <c r="A820" s="363"/>
      <c r="B820" s="62"/>
      <c r="C820" s="51"/>
      <c r="D820" s="831"/>
      <c r="E820" s="831"/>
      <c r="F820" s="831"/>
      <c r="G820" s="832"/>
      <c r="H820" s="832"/>
      <c r="I820" s="831"/>
      <c r="J820" s="831"/>
      <c r="K820" s="831"/>
      <c r="L820" s="219"/>
      <c r="M820" s="573"/>
      <c r="Q820" s="20"/>
    </row>
    <row r="821" spans="1:17" ht="12.75" hidden="1" customHeight="1">
      <c r="A821" s="363"/>
      <c r="B821" s="62"/>
      <c r="C821" s="51"/>
      <c r="D821" s="831"/>
      <c r="E821" s="831"/>
      <c r="F821" s="831"/>
      <c r="G821" s="832"/>
      <c r="H821" s="832"/>
      <c r="I821" s="831"/>
      <c r="J821" s="831"/>
      <c r="K821" s="831"/>
      <c r="L821" s="219"/>
      <c r="M821" s="573"/>
      <c r="Q821" s="20"/>
    </row>
    <row r="822" spans="1:17" ht="12.75" hidden="1" customHeight="1">
      <c r="A822" s="363"/>
      <c r="B822" s="62"/>
      <c r="C822" s="51"/>
      <c r="D822" s="831"/>
      <c r="E822" s="831"/>
      <c r="F822" s="831"/>
      <c r="G822" s="832"/>
      <c r="H822" s="832"/>
      <c r="I822" s="831"/>
      <c r="J822" s="831"/>
      <c r="K822" s="831"/>
      <c r="L822" s="219"/>
      <c r="M822" s="573"/>
      <c r="Q822" s="20"/>
    </row>
    <row r="823" spans="1:17" ht="12.75" hidden="1" customHeight="1">
      <c r="A823" s="363"/>
      <c r="B823" s="62"/>
      <c r="C823" s="831"/>
      <c r="D823" s="831"/>
      <c r="E823" s="831"/>
      <c r="F823" s="831"/>
      <c r="G823" s="832"/>
      <c r="H823" s="832"/>
      <c r="I823" s="831"/>
      <c r="J823" s="831"/>
      <c r="K823" s="831"/>
      <c r="L823" s="939"/>
      <c r="M823" s="573"/>
      <c r="Q823" s="20"/>
    </row>
    <row r="824" spans="1:17" ht="12.75" hidden="1" customHeight="1">
      <c r="A824" s="363"/>
      <c r="B824" s="62"/>
      <c r="C824" s="831"/>
      <c r="D824" s="831"/>
      <c r="E824" s="831"/>
      <c r="F824" s="831"/>
      <c r="G824" s="832"/>
      <c r="H824" s="832"/>
      <c r="I824" s="831"/>
      <c r="J824" s="831"/>
      <c r="K824" s="831"/>
      <c r="L824" s="939"/>
      <c r="M824" s="573"/>
      <c r="Q824" s="20"/>
    </row>
    <row r="825" spans="1:17" ht="12.75" hidden="1" customHeight="1">
      <c r="A825" s="363"/>
      <c r="B825" s="62"/>
      <c r="C825" s="831"/>
      <c r="D825" s="831"/>
      <c r="E825" s="831"/>
      <c r="F825" s="831"/>
      <c r="G825" s="832"/>
      <c r="H825" s="832"/>
      <c r="I825" s="831"/>
      <c r="J825" s="831"/>
      <c r="K825" s="831"/>
      <c r="L825" s="939"/>
      <c r="M825" s="573"/>
      <c r="Q825" s="20"/>
    </row>
    <row r="826" spans="1:17" ht="12.75" hidden="1" customHeight="1">
      <c r="A826" s="363"/>
      <c r="B826" s="62"/>
      <c r="C826" s="831"/>
      <c r="D826" s="831"/>
      <c r="E826" s="831"/>
      <c r="F826" s="831"/>
      <c r="G826" s="832"/>
      <c r="H826" s="832"/>
      <c r="I826" s="831"/>
      <c r="J826" s="831"/>
      <c r="K826" s="831"/>
      <c r="L826" s="939"/>
      <c r="M826" s="573"/>
      <c r="Q826" s="20"/>
    </row>
    <row r="827" spans="1:17" ht="12.75" hidden="1" customHeight="1">
      <c r="A827" s="363"/>
      <c r="B827" s="62"/>
      <c r="C827" s="831"/>
      <c r="D827" s="831"/>
      <c r="E827" s="831"/>
      <c r="F827" s="831"/>
      <c r="G827" s="832"/>
      <c r="H827" s="832"/>
      <c r="I827" s="831"/>
      <c r="J827" s="831"/>
      <c r="K827" s="831"/>
      <c r="L827" s="939"/>
      <c r="M827" s="573"/>
      <c r="Q827" s="20"/>
    </row>
    <row r="828" spans="1:17" ht="12.75" hidden="1" customHeight="1">
      <c r="A828" s="363"/>
      <c r="B828" s="62"/>
      <c r="C828" s="831"/>
      <c r="D828" s="831"/>
      <c r="E828" s="831"/>
      <c r="F828" s="831"/>
      <c r="G828" s="832"/>
      <c r="H828" s="832"/>
      <c r="I828" s="831"/>
      <c r="J828" s="831"/>
      <c r="K828" s="831"/>
      <c r="L828" s="939"/>
      <c r="M828" s="573"/>
      <c r="Q828" s="20"/>
    </row>
    <row r="829" spans="1:17" ht="12.75" hidden="1" customHeight="1">
      <c r="A829" s="363"/>
      <c r="B829" s="62"/>
      <c r="C829" s="831"/>
      <c r="D829" s="831"/>
      <c r="E829" s="831"/>
      <c r="F829" s="831"/>
      <c r="G829" s="832"/>
      <c r="H829" s="832"/>
      <c r="I829" s="831"/>
      <c r="J829" s="831"/>
      <c r="K829" s="831"/>
      <c r="L829" s="939"/>
      <c r="M829" s="573"/>
      <c r="Q829" s="20"/>
    </row>
    <row r="830" spans="1:17" ht="12.75" hidden="1" customHeight="1">
      <c r="A830" s="363"/>
      <c r="B830" s="62"/>
      <c r="C830" s="831"/>
      <c r="D830" s="831"/>
      <c r="E830" s="831"/>
      <c r="F830" s="831"/>
      <c r="G830" s="832"/>
      <c r="H830" s="832"/>
      <c r="I830" s="831"/>
      <c r="J830" s="831"/>
      <c r="K830" s="831"/>
      <c r="L830" s="939"/>
      <c r="M830" s="573"/>
      <c r="Q830" s="20"/>
    </row>
    <row r="831" spans="1:17" ht="12.75" hidden="1" customHeight="1">
      <c r="A831" s="363"/>
      <c r="B831" s="62"/>
      <c r="C831" s="831"/>
      <c r="D831" s="831"/>
      <c r="E831" s="831"/>
      <c r="F831" s="831"/>
      <c r="G831" s="832"/>
      <c r="H831" s="832"/>
      <c r="I831" s="831"/>
      <c r="J831" s="831"/>
      <c r="K831" s="831"/>
      <c r="L831" s="939"/>
      <c r="M831" s="573"/>
      <c r="Q831" s="20"/>
    </row>
    <row r="832" spans="1:17" ht="12.75" hidden="1" customHeight="1">
      <c r="A832" s="363"/>
      <c r="B832" s="62"/>
      <c r="C832" s="831"/>
      <c r="D832" s="831"/>
      <c r="E832" s="831"/>
      <c r="F832" s="831"/>
      <c r="G832" s="832"/>
      <c r="H832" s="832"/>
      <c r="I832" s="831"/>
      <c r="J832" s="831"/>
      <c r="K832" s="831"/>
      <c r="L832" s="939"/>
      <c r="M832" s="573"/>
      <c r="Q832" s="20"/>
    </row>
    <row r="833" spans="1:17" ht="12.75" hidden="1" customHeight="1">
      <c r="A833" s="363"/>
      <c r="B833" s="62"/>
      <c r="C833" s="831"/>
      <c r="D833" s="831"/>
      <c r="E833" s="831"/>
      <c r="F833" s="831"/>
      <c r="G833" s="832"/>
      <c r="H833" s="832"/>
      <c r="I833" s="831"/>
      <c r="J833" s="831"/>
      <c r="K833" s="831"/>
      <c r="L833" s="939"/>
      <c r="M833" s="573"/>
      <c r="Q833" s="20"/>
    </row>
    <row r="834" spans="1:17" ht="12.75" hidden="1" customHeight="1">
      <c r="A834" s="363"/>
      <c r="B834" s="62"/>
      <c r="C834" s="831"/>
      <c r="D834" s="831"/>
      <c r="E834" s="831"/>
      <c r="F834" s="831"/>
      <c r="G834" s="832"/>
      <c r="H834" s="832"/>
      <c r="I834" s="831"/>
      <c r="J834" s="831"/>
      <c r="K834" s="831"/>
      <c r="L834" s="939"/>
      <c r="M834" s="573"/>
      <c r="Q834" s="20"/>
    </row>
    <row r="835" spans="1:17" ht="12.75" hidden="1" customHeight="1">
      <c r="A835" s="363"/>
      <c r="B835" s="62"/>
      <c r="C835" s="831"/>
      <c r="D835" s="831"/>
      <c r="E835" s="831"/>
      <c r="F835" s="831"/>
      <c r="G835" s="832"/>
      <c r="H835" s="832"/>
      <c r="I835" s="831"/>
      <c r="J835" s="831"/>
      <c r="K835" s="831"/>
      <c r="L835" s="939"/>
      <c r="M835" s="573"/>
      <c r="Q835" s="20"/>
    </row>
    <row r="836" spans="1:17" ht="12.75" hidden="1" customHeight="1">
      <c r="A836" s="363"/>
      <c r="B836" s="62"/>
      <c r="C836" s="831"/>
      <c r="D836" s="831"/>
      <c r="E836" s="831"/>
      <c r="F836" s="831"/>
      <c r="G836" s="832"/>
      <c r="H836" s="832"/>
      <c r="I836" s="831"/>
      <c r="J836" s="831"/>
      <c r="K836" s="831"/>
      <c r="L836" s="939"/>
      <c r="M836" s="573"/>
      <c r="Q836" s="20"/>
    </row>
    <row r="837" spans="1:17" ht="12.75" hidden="1" customHeight="1">
      <c r="A837" s="363"/>
      <c r="B837" s="62"/>
      <c r="C837" s="831"/>
      <c r="D837" s="831"/>
      <c r="E837" s="831"/>
      <c r="F837" s="831"/>
      <c r="G837" s="832"/>
      <c r="H837" s="832"/>
      <c r="I837" s="831"/>
      <c r="J837" s="831"/>
      <c r="K837" s="831"/>
      <c r="L837" s="939"/>
      <c r="M837" s="573"/>
      <c r="Q837" s="20"/>
    </row>
    <row r="838" spans="1:17" ht="12.75" hidden="1" customHeight="1">
      <c r="A838" s="363"/>
      <c r="B838" s="62"/>
      <c r="C838" s="831"/>
      <c r="D838" s="831"/>
      <c r="E838" s="831"/>
      <c r="F838" s="831"/>
      <c r="G838" s="832"/>
      <c r="H838" s="832"/>
      <c r="I838" s="831"/>
      <c r="J838" s="831"/>
      <c r="K838" s="831"/>
      <c r="L838" s="939"/>
      <c r="M838" s="573"/>
      <c r="Q838" s="20"/>
    </row>
    <row r="839" spans="1:17" ht="12.75" hidden="1" customHeight="1">
      <c r="A839" s="363"/>
      <c r="B839" s="62"/>
      <c r="C839" s="831"/>
      <c r="D839" s="831"/>
      <c r="E839" s="831"/>
      <c r="F839" s="831"/>
      <c r="G839" s="832"/>
      <c r="H839" s="832"/>
      <c r="I839" s="831"/>
      <c r="J839" s="831"/>
      <c r="K839" s="831"/>
      <c r="L839" s="939"/>
      <c r="M839" s="573"/>
      <c r="Q839" s="20"/>
    </row>
    <row r="840" spans="1:17" ht="12.75" hidden="1" customHeight="1">
      <c r="A840" s="363"/>
      <c r="B840" s="62"/>
      <c r="C840" s="831"/>
      <c r="D840" s="831"/>
      <c r="E840" s="831"/>
      <c r="F840" s="831"/>
      <c r="G840" s="832"/>
      <c r="H840" s="832"/>
      <c r="I840" s="831"/>
      <c r="J840" s="831"/>
      <c r="K840" s="831"/>
      <c r="L840" s="939"/>
      <c r="M840" s="573"/>
      <c r="Q840" s="20"/>
    </row>
    <row r="841" spans="1:17" ht="12.75" hidden="1" customHeight="1">
      <c r="A841" s="363"/>
      <c r="B841" s="62"/>
      <c r="C841" s="831"/>
      <c r="D841" s="831"/>
      <c r="E841" s="831"/>
      <c r="F841" s="831"/>
      <c r="G841" s="832"/>
      <c r="H841" s="832"/>
      <c r="I841" s="831"/>
      <c r="J841" s="831"/>
      <c r="K841" s="831"/>
      <c r="L841" s="939"/>
      <c r="M841" s="573"/>
      <c r="Q841" s="20"/>
    </row>
    <row r="842" spans="1:17" ht="12.75" hidden="1" customHeight="1">
      <c r="A842" s="363"/>
      <c r="B842" s="62"/>
      <c r="C842" s="831"/>
      <c r="D842" s="831"/>
      <c r="E842" s="831"/>
      <c r="F842" s="831"/>
      <c r="G842" s="832"/>
      <c r="H842" s="832"/>
      <c r="I842" s="831"/>
      <c r="J842" s="831"/>
      <c r="K842" s="831"/>
      <c r="L842" s="939"/>
      <c r="M842" s="573"/>
      <c r="Q842" s="20"/>
    </row>
    <row r="843" spans="1:17" ht="12.75" hidden="1" customHeight="1">
      <c r="A843" s="363"/>
      <c r="B843" s="62"/>
      <c r="C843" s="831"/>
      <c r="D843" s="831"/>
      <c r="E843" s="831"/>
      <c r="F843" s="831"/>
      <c r="G843" s="832"/>
      <c r="H843" s="832"/>
      <c r="I843" s="831"/>
      <c r="J843" s="831"/>
      <c r="K843" s="831"/>
      <c r="L843" s="939"/>
      <c r="M843" s="573"/>
      <c r="Q843" s="20"/>
    </row>
    <row r="844" spans="1:17" ht="12.75" hidden="1" customHeight="1">
      <c r="A844" s="363"/>
      <c r="B844" s="62"/>
      <c r="C844" s="831"/>
      <c r="D844" s="831"/>
      <c r="E844" s="831"/>
      <c r="F844" s="831"/>
      <c r="G844" s="832"/>
      <c r="H844" s="832"/>
      <c r="I844" s="831"/>
      <c r="J844" s="831"/>
      <c r="K844" s="831"/>
      <c r="L844" s="939"/>
      <c r="M844" s="573"/>
      <c r="Q844" s="20"/>
    </row>
    <row r="845" spans="1:17" ht="12.75" hidden="1" customHeight="1">
      <c r="A845" s="363"/>
      <c r="B845" s="62"/>
      <c r="C845" s="831"/>
      <c r="D845" s="831"/>
      <c r="E845" s="831"/>
      <c r="F845" s="831"/>
      <c r="G845" s="832"/>
      <c r="H845" s="832"/>
      <c r="I845" s="831"/>
      <c r="J845" s="831"/>
      <c r="K845" s="831"/>
      <c r="L845" s="939"/>
      <c r="M845" s="573"/>
      <c r="Q845" s="20"/>
    </row>
    <row r="846" spans="1:17" ht="12.75" hidden="1" customHeight="1">
      <c r="A846" s="363"/>
      <c r="B846" s="62"/>
      <c r="C846" s="831"/>
      <c r="D846" s="831"/>
      <c r="E846" s="831"/>
      <c r="F846" s="831"/>
      <c r="G846" s="832"/>
      <c r="H846" s="832"/>
      <c r="I846" s="831"/>
      <c r="J846" s="831"/>
      <c r="K846" s="831"/>
      <c r="L846" s="939"/>
      <c r="M846" s="573"/>
      <c r="Q846" s="20"/>
    </row>
    <row r="847" spans="1:17" ht="12.75" hidden="1" customHeight="1">
      <c r="A847" s="363"/>
      <c r="B847" s="62"/>
      <c r="C847" s="831"/>
      <c r="D847" s="831"/>
      <c r="E847" s="831"/>
      <c r="F847" s="831"/>
      <c r="G847" s="832"/>
      <c r="H847" s="832"/>
      <c r="I847" s="831"/>
      <c r="J847" s="831"/>
      <c r="K847" s="831"/>
      <c r="L847" s="939"/>
      <c r="M847" s="573"/>
      <c r="Q847" s="20"/>
    </row>
    <row r="848" spans="1:17" ht="12.75" hidden="1" customHeight="1">
      <c r="A848" s="363"/>
      <c r="B848" s="62"/>
      <c r="C848" s="831"/>
      <c r="D848" s="831"/>
      <c r="E848" s="831"/>
      <c r="F848" s="831"/>
      <c r="G848" s="832"/>
      <c r="H848" s="832"/>
      <c r="I848" s="831"/>
      <c r="J848" s="831"/>
      <c r="K848" s="831"/>
      <c r="L848" s="939"/>
      <c r="M848" s="573"/>
      <c r="Q848" s="20"/>
    </row>
    <row r="849" spans="1:17" ht="12.75" hidden="1" customHeight="1">
      <c r="A849" s="363"/>
      <c r="B849" s="62"/>
      <c r="C849" s="831"/>
      <c r="D849" s="831"/>
      <c r="E849" s="831"/>
      <c r="F849" s="831"/>
      <c r="G849" s="832"/>
      <c r="H849" s="832"/>
      <c r="I849" s="831"/>
      <c r="J849" s="831"/>
      <c r="K849" s="831"/>
      <c r="L849" s="939"/>
      <c r="M849" s="573"/>
      <c r="Q849" s="20"/>
    </row>
    <row r="850" spans="1:17" ht="12.75" hidden="1" customHeight="1">
      <c r="A850" s="363"/>
      <c r="B850" s="62"/>
      <c r="C850" s="831"/>
      <c r="D850" s="831"/>
      <c r="E850" s="831"/>
      <c r="F850" s="831"/>
      <c r="G850" s="832"/>
      <c r="H850" s="832"/>
      <c r="I850" s="831"/>
      <c r="J850" s="831"/>
      <c r="K850" s="831"/>
      <c r="L850" s="939"/>
      <c r="M850" s="573"/>
      <c r="Q850" s="20"/>
    </row>
    <row r="851" spans="1:17" ht="12.75" hidden="1" customHeight="1">
      <c r="A851" s="363"/>
      <c r="B851" s="62"/>
      <c r="C851" s="831"/>
      <c r="D851" s="831"/>
      <c r="E851" s="831"/>
      <c r="F851" s="831"/>
      <c r="G851" s="832"/>
      <c r="H851" s="832"/>
      <c r="I851" s="831"/>
      <c r="J851" s="831"/>
      <c r="K851" s="831"/>
      <c r="L851" s="939"/>
      <c r="M851" s="573"/>
      <c r="Q851" s="20"/>
    </row>
    <row r="852" spans="1:17" ht="12.75" hidden="1" customHeight="1">
      <c r="A852" s="363"/>
      <c r="B852" s="62"/>
      <c r="C852" s="831"/>
      <c r="D852" s="831"/>
      <c r="E852" s="831"/>
      <c r="F852" s="831"/>
      <c r="G852" s="832"/>
      <c r="H852" s="832"/>
      <c r="I852" s="831"/>
      <c r="J852" s="831"/>
      <c r="K852" s="831"/>
      <c r="L852" s="939"/>
      <c r="M852" s="573"/>
      <c r="Q852" s="20"/>
    </row>
    <row r="853" spans="1:17" ht="12.75" hidden="1" customHeight="1">
      <c r="A853" s="363"/>
      <c r="B853" s="62"/>
      <c r="C853" s="831"/>
      <c r="D853" s="831"/>
      <c r="E853" s="831"/>
      <c r="F853" s="831"/>
      <c r="G853" s="832"/>
      <c r="H853" s="832"/>
      <c r="I853" s="831"/>
      <c r="J853" s="831"/>
      <c r="K853" s="831"/>
      <c r="L853" s="939"/>
      <c r="M853" s="573"/>
      <c r="Q853" s="20"/>
    </row>
    <row r="854" spans="1:17" ht="12.75" hidden="1" customHeight="1">
      <c r="A854" s="363"/>
      <c r="B854" s="62"/>
      <c r="C854" s="831"/>
      <c r="D854" s="831"/>
      <c r="E854" s="831"/>
      <c r="F854" s="831"/>
      <c r="G854" s="832"/>
      <c r="H854" s="832"/>
      <c r="I854" s="831"/>
      <c r="J854" s="831"/>
      <c r="K854" s="831"/>
      <c r="L854" s="939"/>
      <c r="M854" s="573"/>
      <c r="Q854" s="20"/>
    </row>
    <row r="855" spans="1:17" ht="12.75" hidden="1" customHeight="1">
      <c r="A855" s="363"/>
      <c r="B855" s="62"/>
      <c r="C855" s="831"/>
      <c r="D855" s="831"/>
      <c r="E855" s="831"/>
      <c r="F855" s="831"/>
      <c r="G855" s="832"/>
      <c r="H855" s="832"/>
      <c r="I855" s="831"/>
      <c r="J855" s="831"/>
      <c r="K855" s="831"/>
      <c r="L855" s="939"/>
      <c r="M855" s="573"/>
      <c r="Q855" s="20"/>
    </row>
    <row r="856" spans="1:17" ht="12.75" hidden="1" customHeight="1">
      <c r="A856" s="363"/>
      <c r="B856" s="62"/>
      <c r="C856" s="831"/>
      <c r="D856" s="831"/>
      <c r="E856" s="831"/>
      <c r="F856" s="831"/>
      <c r="G856" s="832"/>
      <c r="H856" s="832"/>
      <c r="I856" s="831"/>
      <c r="J856" s="831"/>
      <c r="K856" s="831"/>
      <c r="L856" s="939"/>
      <c r="M856" s="573"/>
      <c r="Q856" s="20"/>
    </row>
    <row r="857" spans="1:17" ht="12.75" hidden="1" customHeight="1">
      <c r="A857" s="363"/>
      <c r="B857" s="62"/>
      <c r="C857" s="831"/>
      <c r="D857" s="831"/>
      <c r="E857" s="831"/>
      <c r="F857" s="831"/>
      <c r="G857" s="832"/>
      <c r="H857" s="832"/>
      <c r="I857" s="831"/>
      <c r="J857" s="831"/>
      <c r="K857" s="831"/>
      <c r="L857" s="939"/>
      <c r="M857" s="573"/>
      <c r="Q857" s="20"/>
    </row>
    <row r="858" spans="1:17" ht="12.75" hidden="1" customHeight="1">
      <c r="A858" s="363"/>
      <c r="B858" s="62"/>
      <c r="C858" s="831"/>
      <c r="D858" s="831"/>
      <c r="E858" s="831"/>
      <c r="F858" s="831"/>
      <c r="G858" s="832"/>
      <c r="H858" s="832"/>
      <c r="I858" s="831"/>
      <c r="J858" s="831"/>
      <c r="K858" s="831"/>
      <c r="L858" s="939"/>
      <c r="M858" s="573"/>
      <c r="Q858" s="20"/>
    </row>
    <row r="859" spans="1:17" ht="12.75" hidden="1" customHeight="1">
      <c r="A859" s="363"/>
      <c r="B859" s="62"/>
      <c r="C859" s="831"/>
      <c r="D859" s="831"/>
      <c r="E859" s="831"/>
      <c r="F859" s="831"/>
      <c r="G859" s="832"/>
      <c r="H859" s="832"/>
      <c r="I859" s="831"/>
      <c r="J859" s="831"/>
      <c r="K859" s="831"/>
      <c r="L859" s="939"/>
      <c r="M859" s="573"/>
      <c r="Q859" s="20"/>
    </row>
    <row r="860" spans="1:17" ht="12.75" hidden="1" customHeight="1">
      <c r="A860" s="363"/>
      <c r="B860" s="62"/>
      <c r="C860" s="831"/>
      <c r="D860" s="831"/>
      <c r="E860" s="831"/>
      <c r="F860" s="831"/>
      <c r="G860" s="832"/>
      <c r="H860" s="832"/>
      <c r="I860" s="831"/>
      <c r="J860" s="831"/>
      <c r="K860" s="831"/>
      <c r="L860" s="939"/>
      <c r="M860" s="573"/>
      <c r="Q860" s="20"/>
    </row>
    <row r="861" spans="1:17" ht="12.75" hidden="1" customHeight="1">
      <c r="A861" s="363"/>
      <c r="B861" s="62"/>
      <c r="C861" s="831"/>
      <c r="D861" s="831"/>
      <c r="E861" s="831"/>
      <c r="F861" s="831"/>
      <c r="G861" s="832"/>
      <c r="H861" s="832"/>
      <c r="I861" s="831"/>
      <c r="J861" s="831"/>
      <c r="K861" s="831"/>
      <c r="L861" s="939"/>
      <c r="M861" s="573"/>
      <c r="Q861" s="20"/>
    </row>
    <row r="862" spans="1:17" ht="12.75" hidden="1" customHeight="1">
      <c r="A862" s="363"/>
      <c r="B862" s="62"/>
      <c r="C862" s="831"/>
      <c r="D862" s="831"/>
      <c r="E862" s="831"/>
      <c r="F862" s="831"/>
      <c r="G862" s="832"/>
      <c r="H862" s="832"/>
      <c r="I862" s="831"/>
      <c r="J862" s="831"/>
      <c r="K862" s="831"/>
      <c r="L862" s="939"/>
      <c r="M862" s="573"/>
      <c r="Q862" s="20"/>
    </row>
    <row r="863" spans="1:17" ht="12.75" hidden="1" customHeight="1">
      <c r="A863" s="363"/>
      <c r="B863" s="62"/>
      <c r="C863" s="831"/>
      <c r="D863" s="831"/>
      <c r="E863" s="831"/>
      <c r="F863" s="831"/>
      <c r="G863" s="832"/>
      <c r="H863" s="832"/>
      <c r="I863" s="831"/>
      <c r="J863" s="831"/>
      <c r="K863" s="831"/>
      <c r="L863" s="939"/>
      <c r="M863" s="573"/>
      <c r="Q863" s="20"/>
    </row>
    <row r="864" spans="1:17" ht="12.75" hidden="1" customHeight="1">
      <c r="A864" s="363"/>
      <c r="B864" s="62"/>
      <c r="C864" s="831"/>
      <c r="D864" s="831"/>
      <c r="E864" s="831"/>
      <c r="F864" s="831"/>
      <c r="G864" s="832"/>
      <c r="H864" s="832"/>
      <c r="I864" s="831"/>
      <c r="J864" s="831"/>
      <c r="K864" s="831"/>
      <c r="L864" s="939"/>
      <c r="M864" s="573"/>
      <c r="Q864" s="20"/>
    </row>
    <row r="865" spans="1:17" ht="12.75" hidden="1" customHeight="1">
      <c r="A865" s="363"/>
      <c r="B865" s="62"/>
      <c r="C865" s="831"/>
      <c r="D865" s="831"/>
      <c r="E865" s="831"/>
      <c r="F865" s="831"/>
      <c r="G865" s="832"/>
      <c r="H865" s="832"/>
      <c r="I865" s="831"/>
      <c r="J865" s="831"/>
      <c r="K865" s="831"/>
      <c r="L865" s="939"/>
      <c r="M865" s="573"/>
      <c r="Q865" s="20"/>
    </row>
    <row r="866" spans="1:17" ht="12.75" hidden="1" customHeight="1">
      <c r="A866" s="363"/>
      <c r="B866" s="62"/>
      <c r="C866" s="831"/>
      <c r="D866" s="831"/>
      <c r="E866" s="831"/>
      <c r="F866" s="831"/>
      <c r="G866" s="832"/>
      <c r="H866" s="832"/>
      <c r="I866" s="831"/>
      <c r="J866" s="831"/>
      <c r="K866" s="831"/>
      <c r="L866" s="939"/>
      <c r="M866" s="573"/>
      <c r="Q866" s="20"/>
    </row>
    <row r="867" spans="1:17" ht="12.75" hidden="1" customHeight="1">
      <c r="A867" s="363"/>
      <c r="B867" s="62"/>
      <c r="C867" s="831"/>
      <c r="D867" s="831"/>
      <c r="E867" s="831"/>
      <c r="F867" s="831"/>
      <c r="G867" s="832"/>
      <c r="H867" s="832"/>
      <c r="I867" s="831"/>
      <c r="J867" s="831"/>
      <c r="K867" s="831"/>
      <c r="L867" s="939"/>
      <c r="M867" s="573"/>
      <c r="Q867" s="20"/>
    </row>
    <row r="868" spans="1:17" ht="12.75" hidden="1" customHeight="1">
      <c r="A868" s="363"/>
      <c r="B868" s="62"/>
      <c r="C868" s="831"/>
      <c r="D868" s="831"/>
      <c r="E868" s="831"/>
      <c r="F868" s="831"/>
      <c r="G868" s="832"/>
      <c r="H868" s="832"/>
      <c r="I868" s="831"/>
      <c r="J868" s="831"/>
      <c r="K868" s="831"/>
      <c r="L868" s="939"/>
      <c r="M868" s="573"/>
      <c r="Q868" s="20"/>
    </row>
    <row r="869" spans="1:17" ht="12.75" hidden="1" customHeight="1">
      <c r="A869" s="363"/>
      <c r="B869" s="62"/>
      <c r="C869" s="831"/>
      <c r="D869" s="831"/>
      <c r="E869" s="831"/>
      <c r="F869" s="831"/>
      <c r="G869" s="832"/>
      <c r="H869" s="832"/>
      <c r="I869" s="831"/>
      <c r="J869" s="831"/>
      <c r="K869" s="831"/>
      <c r="L869" s="939"/>
      <c r="M869" s="573"/>
      <c r="Q869" s="20"/>
    </row>
    <row r="870" spans="1:17" ht="12.75" hidden="1" customHeight="1">
      <c r="A870" s="363"/>
      <c r="B870" s="62"/>
      <c r="C870" s="51"/>
      <c r="D870" s="831"/>
      <c r="E870" s="831"/>
      <c r="F870" s="831"/>
      <c r="G870" s="832"/>
      <c r="H870" s="832"/>
      <c r="I870" s="831"/>
      <c r="J870" s="831"/>
      <c r="K870" s="831"/>
      <c r="L870" s="219"/>
      <c r="M870" s="573"/>
      <c r="Q870" s="20"/>
    </row>
    <row r="871" spans="1:17" ht="12.75" hidden="1" customHeight="1">
      <c r="A871" s="363"/>
      <c r="B871" s="62"/>
      <c r="C871" s="51"/>
      <c r="D871" s="831"/>
      <c r="E871" s="831"/>
      <c r="F871" s="831"/>
      <c r="G871" s="832"/>
      <c r="H871" s="832"/>
      <c r="I871" s="831"/>
      <c r="J871" s="831"/>
      <c r="K871" s="831"/>
      <c r="L871" s="219"/>
      <c r="M871" s="573"/>
      <c r="Q871" s="20"/>
    </row>
    <row r="872" spans="1:17" ht="12.75" hidden="1" customHeight="1">
      <c r="A872" s="363"/>
      <c r="B872" s="62"/>
      <c r="C872" s="51"/>
      <c r="D872" s="831"/>
      <c r="E872" s="831"/>
      <c r="F872" s="831"/>
      <c r="G872" s="832"/>
      <c r="H872" s="832"/>
      <c r="I872" s="831"/>
      <c r="J872" s="831"/>
      <c r="K872" s="831"/>
      <c r="L872" s="219"/>
      <c r="M872" s="573"/>
      <c r="Q872" s="20"/>
    </row>
    <row r="873" spans="1:17" ht="12.75" hidden="1" customHeight="1">
      <c r="A873" s="363"/>
      <c r="B873" s="62"/>
      <c r="C873" s="51"/>
      <c r="D873" s="831"/>
      <c r="E873" s="831"/>
      <c r="F873" s="831"/>
      <c r="G873" s="832"/>
      <c r="H873" s="832"/>
      <c r="I873" s="831"/>
      <c r="J873" s="831"/>
      <c r="K873" s="831"/>
      <c r="L873" s="219"/>
      <c r="M873" s="573"/>
      <c r="Q873" s="20"/>
    </row>
    <row r="874" spans="1:17" ht="12.75" hidden="1" customHeight="1">
      <c r="A874" s="363"/>
      <c r="B874" s="62"/>
      <c r="C874" s="51"/>
      <c r="D874" s="831"/>
      <c r="E874" s="831"/>
      <c r="F874" s="831"/>
      <c r="G874" s="832"/>
      <c r="H874" s="832"/>
      <c r="I874" s="831"/>
      <c r="J874" s="831"/>
      <c r="K874" s="831"/>
      <c r="L874" s="219"/>
      <c r="M874" s="573"/>
      <c r="Q874" s="20"/>
    </row>
    <row r="875" spans="1:17" ht="12.75" hidden="1" customHeight="1">
      <c r="A875" s="363"/>
      <c r="B875" s="62"/>
      <c r="C875" s="51"/>
      <c r="D875" s="831"/>
      <c r="E875" s="831"/>
      <c r="F875" s="831"/>
      <c r="G875" s="832"/>
      <c r="H875" s="832"/>
      <c r="I875" s="831"/>
      <c r="J875" s="831"/>
      <c r="K875" s="831"/>
      <c r="L875" s="219"/>
      <c r="M875" s="573"/>
      <c r="Q875" s="20"/>
    </row>
    <row r="876" spans="1:17" ht="12.75" hidden="1" customHeight="1">
      <c r="A876" s="363"/>
      <c r="B876" s="62"/>
      <c r="C876" s="51"/>
      <c r="D876" s="831"/>
      <c r="E876" s="831"/>
      <c r="F876" s="831"/>
      <c r="G876" s="832"/>
      <c r="H876" s="832"/>
      <c r="I876" s="831"/>
      <c r="J876" s="831"/>
      <c r="K876" s="831"/>
      <c r="L876" s="219"/>
      <c r="M876" s="573"/>
      <c r="Q876" s="20"/>
    </row>
    <row r="877" spans="1:17" ht="12.75" hidden="1" customHeight="1">
      <c r="A877" s="363"/>
      <c r="B877" s="62"/>
      <c r="C877" s="51"/>
      <c r="D877" s="831"/>
      <c r="E877" s="831"/>
      <c r="F877" s="831"/>
      <c r="G877" s="832"/>
      <c r="H877" s="832"/>
      <c r="I877" s="831"/>
      <c r="J877" s="831"/>
      <c r="K877" s="831"/>
      <c r="L877" s="219"/>
      <c r="M877" s="573"/>
      <c r="Q877" s="20"/>
    </row>
    <row r="878" spans="1:17" ht="12.75" hidden="1" customHeight="1">
      <c r="A878" s="363"/>
      <c r="B878" s="62"/>
      <c r="C878" s="51"/>
      <c r="D878" s="831"/>
      <c r="E878" s="831"/>
      <c r="F878" s="831"/>
      <c r="G878" s="832"/>
      <c r="H878" s="832"/>
      <c r="I878" s="831"/>
      <c r="J878" s="831"/>
      <c r="K878" s="831"/>
      <c r="L878" s="219"/>
      <c r="M878" s="573"/>
      <c r="Q878" s="20"/>
    </row>
    <row r="879" spans="1:17" ht="12.75" hidden="1" customHeight="1">
      <c r="A879" s="363"/>
      <c r="B879" s="62"/>
      <c r="C879" s="51"/>
      <c r="D879" s="831"/>
      <c r="E879" s="831"/>
      <c r="F879" s="831"/>
      <c r="G879" s="832"/>
      <c r="H879" s="832"/>
      <c r="I879" s="831"/>
      <c r="J879" s="831"/>
      <c r="K879" s="831"/>
      <c r="L879" s="219"/>
      <c r="M879" s="573"/>
      <c r="Q879" s="20"/>
    </row>
    <row r="880" spans="1:17" ht="12.75" hidden="1" customHeight="1">
      <c r="A880" s="363"/>
      <c r="B880" s="62"/>
      <c r="C880" s="51"/>
      <c r="D880" s="831"/>
      <c r="E880" s="831"/>
      <c r="F880" s="831"/>
      <c r="G880" s="832"/>
      <c r="H880" s="832"/>
      <c r="I880" s="831"/>
      <c r="J880" s="831"/>
      <c r="K880" s="831"/>
      <c r="L880" s="219"/>
      <c r="M880" s="573"/>
      <c r="Q880" s="20"/>
    </row>
    <row r="881" spans="1:17" ht="12.75" hidden="1" customHeight="1">
      <c r="A881" s="363"/>
      <c r="B881" s="62"/>
      <c r="C881" s="51"/>
      <c r="D881" s="831"/>
      <c r="E881" s="831"/>
      <c r="F881" s="831"/>
      <c r="G881" s="832"/>
      <c r="H881" s="832"/>
      <c r="I881" s="831"/>
      <c r="J881" s="831"/>
      <c r="K881" s="831"/>
      <c r="L881" s="219"/>
      <c r="M881" s="573"/>
      <c r="Q881" s="20"/>
    </row>
    <row r="882" spans="1:17" ht="12.75" hidden="1" customHeight="1">
      <c r="A882" s="363"/>
      <c r="B882" s="62"/>
      <c r="C882" s="51"/>
      <c r="D882" s="831"/>
      <c r="E882" s="831"/>
      <c r="F882" s="831"/>
      <c r="G882" s="832"/>
      <c r="H882" s="832"/>
      <c r="I882" s="831"/>
      <c r="J882" s="831"/>
      <c r="K882" s="831"/>
      <c r="L882" s="219"/>
      <c r="M882" s="573"/>
      <c r="Q882" s="20"/>
    </row>
    <row r="883" spans="1:17" ht="12.75" hidden="1" customHeight="1">
      <c r="A883" s="363"/>
      <c r="B883" s="62"/>
      <c r="C883" s="51"/>
      <c r="D883" s="831"/>
      <c r="E883" s="831"/>
      <c r="F883" s="831"/>
      <c r="G883" s="832"/>
      <c r="H883" s="832"/>
      <c r="I883" s="831"/>
      <c r="J883" s="831"/>
      <c r="K883" s="831"/>
      <c r="L883" s="219"/>
      <c r="M883" s="573"/>
      <c r="Q883" s="20"/>
    </row>
    <row r="884" spans="1:17" ht="12.75" hidden="1" customHeight="1">
      <c r="A884" s="363"/>
      <c r="B884" s="62"/>
      <c r="C884" s="51"/>
      <c r="D884" s="831"/>
      <c r="E884" s="831"/>
      <c r="F884" s="831"/>
      <c r="G884" s="832"/>
      <c r="H884" s="832"/>
      <c r="I884" s="831"/>
      <c r="J884" s="831"/>
      <c r="K884" s="831"/>
      <c r="L884" s="219"/>
      <c r="M884" s="573"/>
      <c r="Q884" s="20"/>
    </row>
    <row r="885" spans="1:17" ht="12.75" hidden="1" customHeight="1">
      <c r="A885" s="363"/>
      <c r="B885" s="62"/>
      <c r="C885" s="51"/>
      <c r="D885" s="831"/>
      <c r="E885" s="831"/>
      <c r="F885" s="831"/>
      <c r="G885" s="832"/>
      <c r="H885" s="832"/>
      <c r="I885" s="831"/>
      <c r="J885" s="831"/>
      <c r="K885" s="831"/>
      <c r="L885" s="219"/>
      <c r="M885" s="573"/>
      <c r="Q885" s="20"/>
    </row>
    <row r="886" spans="1:17" ht="12.75" hidden="1" customHeight="1">
      <c r="A886" s="363"/>
      <c r="B886" s="62"/>
      <c r="C886" s="51"/>
      <c r="D886" s="51"/>
      <c r="E886" s="51"/>
      <c r="F886" s="51"/>
      <c r="G886" s="62"/>
      <c r="H886" s="62"/>
      <c r="I886" s="51"/>
      <c r="J886" s="51"/>
      <c r="K886" s="51"/>
      <c r="L886" s="219"/>
      <c r="M886" s="573"/>
      <c r="Q886" s="20"/>
    </row>
    <row r="887" spans="1:17" ht="12.75" hidden="1" customHeight="1">
      <c r="A887" s="363"/>
      <c r="B887" s="62"/>
      <c r="C887" s="831"/>
      <c r="D887" s="831"/>
      <c r="E887" s="831"/>
      <c r="F887" s="831"/>
      <c r="G887" s="832"/>
      <c r="H887" s="832"/>
      <c r="I887" s="831"/>
      <c r="J887" s="831"/>
      <c r="K887" s="831"/>
      <c r="L887" s="939"/>
      <c r="M887" s="573"/>
      <c r="Q887" s="20"/>
    </row>
    <row r="888" spans="1:17" ht="12.75" hidden="1" customHeight="1">
      <c r="A888" s="363"/>
      <c r="B888" s="62"/>
      <c r="C888" s="831"/>
      <c r="D888" s="831"/>
      <c r="E888" s="831"/>
      <c r="F888" s="831"/>
      <c r="G888" s="832"/>
      <c r="H888" s="832"/>
      <c r="I888" s="831"/>
      <c r="J888" s="831"/>
      <c r="K888" s="831"/>
      <c r="L888" s="939"/>
      <c r="M888" s="573"/>
      <c r="Q888" s="20"/>
    </row>
    <row r="889" spans="1:17" ht="12.75" hidden="1" customHeight="1">
      <c r="A889" s="363"/>
      <c r="B889" s="62"/>
      <c r="C889" s="831"/>
      <c r="D889" s="831"/>
      <c r="E889" s="831"/>
      <c r="F889" s="831"/>
      <c r="G889" s="832"/>
      <c r="H889" s="832"/>
      <c r="I889" s="831"/>
      <c r="J889" s="831"/>
      <c r="K889" s="831"/>
      <c r="L889" s="939"/>
      <c r="M889" s="573"/>
      <c r="Q889" s="20"/>
    </row>
    <row r="890" spans="1:17" ht="12.75" hidden="1" customHeight="1">
      <c r="A890" s="363"/>
      <c r="B890" s="62"/>
      <c r="C890" s="831"/>
      <c r="D890" s="831"/>
      <c r="E890" s="831"/>
      <c r="F890" s="831"/>
      <c r="G890" s="832"/>
      <c r="H890" s="832"/>
      <c r="I890" s="831"/>
      <c r="J890" s="831"/>
      <c r="K890" s="831"/>
      <c r="L890" s="939"/>
      <c r="M890" s="573"/>
      <c r="Q890" s="20"/>
    </row>
    <row r="891" spans="1:17" ht="12.75" hidden="1" customHeight="1">
      <c r="A891" s="363"/>
      <c r="B891" s="62"/>
      <c r="C891" s="831"/>
      <c r="D891" s="831"/>
      <c r="E891" s="831"/>
      <c r="F891" s="831"/>
      <c r="G891" s="832"/>
      <c r="H891" s="832"/>
      <c r="I891" s="831"/>
      <c r="J891" s="831"/>
      <c r="K891" s="831"/>
      <c r="L891" s="939"/>
      <c r="M891" s="573"/>
      <c r="Q891" s="20"/>
    </row>
    <row r="892" spans="1:17" ht="12.75" hidden="1" customHeight="1">
      <c r="A892" s="363"/>
      <c r="B892" s="62"/>
      <c r="C892" s="831"/>
      <c r="D892" s="831"/>
      <c r="E892" s="831"/>
      <c r="F892" s="831"/>
      <c r="G892" s="832"/>
      <c r="H892" s="832"/>
      <c r="I892" s="831"/>
      <c r="J892" s="831"/>
      <c r="K892" s="831"/>
      <c r="L892" s="939"/>
      <c r="M892" s="573"/>
      <c r="Q892" s="20"/>
    </row>
    <row r="893" spans="1:17" ht="12.75" hidden="1" customHeight="1">
      <c r="A893" s="363"/>
      <c r="B893" s="62"/>
      <c r="C893" s="831"/>
      <c r="D893" s="831"/>
      <c r="E893" s="831"/>
      <c r="F893" s="831"/>
      <c r="G893" s="832"/>
      <c r="H893" s="832"/>
      <c r="I893" s="831"/>
      <c r="J893" s="831"/>
      <c r="K893" s="831"/>
      <c r="L893" s="939"/>
      <c r="M893" s="573"/>
      <c r="Q893" s="20"/>
    </row>
    <row r="894" spans="1:17" ht="12.75" hidden="1" customHeight="1">
      <c r="A894" s="363"/>
      <c r="B894" s="62"/>
      <c r="C894" s="831"/>
      <c r="D894" s="831"/>
      <c r="E894" s="831"/>
      <c r="F894" s="831"/>
      <c r="G894" s="832"/>
      <c r="H894" s="832"/>
      <c r="I894" s="831"/>
      <c r="J894" s="831"/>
      <c r="K894" s="831"/>
      <c r="L894" s="939"/>
      <c r="M894" s="573"/>
      <c r="Q894" s="20"/>
    </row>
    <row r="895" spans="1:17" ht="12.75" hidden="1" customHeight="1">
      <c r="A895" s="363"/>
      <c r="B895" s="62"/>
      <c r="C895" s="831"/>
      <c r="D895" s="831"/>
      <c r="E895" s="831"/>
      <c r="F895" s="831"/>
      <c r="G895" s="832"/>
      <c r="H895" s="832"/>
      <c r="I895" s="831"/>
      <c r="J895" s="831"/>
      <c r="K895" s="831"/>
      <c r="L895" s="939"/>
      <c r="M895" s="573"/>
      <c r="Q895" s="20"/>
    </row>
    <row r="896" spans="1:17" ht="12.75" hidden="1" customHeight="1">
      <c r="A896" s="363"/>
      <c r="B896" s="62"/>
      <c r="C896" s="831"/>
      <c r="D896" s="831"/>
      <c r="E896" s="831"/>
      <c r="F896" s="831"/>
      <c r="G896" s="832"/>
      <c r="H896" s="832"/>
      <c r="I896" s="831"/>
      <c r="J896" s="831"/>
      <c r="K896" s="831"/>
      <c r="L896" s="939"/>
      <c r="M896" s="573"/>
      <c r="Q896" s="20"/>
    </row>
    <row r="897" spans="1:17" ht="12.75" hidden="1" customHeight="1">
      <c r="A897" s="363"/>
      <c r="B897" s="62"/>
      <c r="C897" s="831"/>
      <c r="D897" s="831"/>
      <c r="E897" s="831"/>
      <c r="F897" s="831"/>
      <c r="G897" s="832"/>
      <c r="H897" s="832"/>
      <c r="I897" s="831"/>
      <c r="J897" s="831"/>
      <c r="K897" s="831"/>
      <c r="L897" s="939"/>
      <c r="M897" s="573"/>
      <c r="Q897" s="20"/>
    </row>
    <row r="898" spans="1:17" ht="12.75" hidden="1" customHeight="1">
      <c r="A898" s="363"/>
      <c r="B898" s="62"/>
      <c r="C898" s="831"/>
      <c r="D898" s="831"/>
      <c r="E898" s="831"/>
      <c r="F898" s="831"/>
      <c r="G898" s="832"/>
      <c r="H898" s="832"/>
      <c r="I898" s="831"/>
      <c r="J898" s="831"/>
      <c r="K898" s="831"/>
      <c r="L898" s="939"/>
      <c r="M898" s="573"/>
      <c r="Q898" s="20"/>
    </row>
    <row r="899" spans="1:17" ht="12.75" hidden="1" customHeight="1">
      <c r="A899" s="363"/>
      <c r="B899" s="62"/>
      <c r="C899" s="831"/>
      <c r="D899" s="831"/>
      <c r="E899" s="831"/>
      <c r="F899" s="831"/>
      <c r="G899" s="832"/>
      <c r="H899" s="832"/>
      <c r="I899" s="831"/>
      <c r="J899" s="831"/>
      <c r="K899" s="831"/>
      <c r="L899" s="939"/>
      <c r="M899" s="573"/>
      <c r="Q899" s="20"/>
    </row>
    <row r="900" spans="1:17" ht="12.75" hidden="1" customHeight="1">
      <c r="A900" s="363"/>
      <c r="B900" s="62"/>
      <c r="C900" s="831"/>
      <c r="D900" s="831"/>
      <c r="E900" s="831"/>
      <c r="F900" s="831"/>
      <c r="G900" s="832"/>
      <c r="H900" s="832"/>
      <c r="I900" s="831"/>
      <c r="J900" s="831"/>
      <c r="K900" s="831"/>
      <c r="L900" s="939"/>
      <c r="M900" s="573"/>
      <c r="Q900" s="20"/>
    </row>
    <row r="901" spans="1:17" ht="12.75" hidden="1" customHeight="1">
      <c r="A901" s="363"/>
      <c r="B901" s="62"/>
      <c r="C901" s="831"/>
      <c r="D901" s="831"/>
      <c r="E901" s="831"/>
      <c r="F901" s="831"/>
      <c r="G901" s="832"/>
      <c r="H901" s="832"/>
      <c r="I901" s="831"/>
      <c r="J901" s="831"/>
      <c r="K901" s="831"/>
      <c r="L901" s="939"/>
      <c r="M901" s="573"/>
      <c r="Q901" s="20"/>
    </row>
    <row r="902" spans="1:17" ht="12.75" hidden="1" customHeight="1">
      <c r="A902" s="363"/>
      <c r="B902" s="62"/>
      <c r="C902" s="831"/>
      <c r="D902" s="831"/>
      <c r="E902" s="831"/>
      <c r="F902" s="831"/>
      <c r="G902" s="832"/>
      <c r="H902" s="832"/>
      <c r="I902" s="831"/>
      <c r="J902" s="831"/>
      <c r="K902" s="831"/>
      <c r="L902" s="939"/>
      <c r="M902" s="573"/>
      <c r="Q902" s="20"/>
    </row>
    <row r="903" spans="1:17" ht="12.75" hidden="1" customHeight="1">
      <c r="A903" s="363"/>
      <c r="B903" s="62"/>
      <c r="C903" s="831"/>
      <c r="D903" s="831"/>
      <c r="E903" s="831"/>
      <c r="F903" s="831"/>
      <c r="G903" s="832"/>
      <c r="H903" s="832"/>
      <c r="I903" s="831"/>
      <c r="J903" s="831"/>
      <c r="K903" s="831"/>
      <c r="L903" s="939"/>
      <c r="M903" s="573"/>
      <c r="Q903" s="20"/>
    </row>
    <row r="904" spans="1:17" ht="12.75" hidden="1" customHeight="1">
      <c r="A904" s="363"/>
      <c r="B904" s="62"/>
      <c r="C904" s="831"/>
      <c r="D904" s="831"/>
      <c r="E904" s="831"/>
      <c r="F904" s="831"/>
      <c r="G904" s="832"/>
      <c r="H904" s="832"/>
      <c r="I904" s="831"/>
      <c r="J904" s="831"/>
      <c r="K904" s="831"/>
      <c r="L904" s="939"/>
      <c r="M904" s="573"/>
      <c r="Q904" s="20"/>
    </row>
    <row r="905" spans="1:17" ht="12.75" hidden="1" customHeight="1">
      <c r="A905" s="363"/>
      <c r="B905" s="62"/>
      <c r="C905" s="831"/>
      <c r="D905" s="831"/>
      <c r="E905" s="831"/>
      <c r="F905" s="831"/>
      <c r="G905" s="832"/>
      <c r="H905" s="832"/>
      <c r="I905" s="831"/>
      <c r="J905" s="831"/>
      <c r="K905" s="831"/>
      <c r="L905" s="939"/>
      <c r="M905" s="573"/>
      <c r="Q905" s="20"/>
    </row>
    <row r="906" spans="1:17" ht="12.75" hidden="1" customHeight="1">
      <c r="A906" s="363"/>
      <c r="B906" s="62"/>
      <c r="C906" s="831"/>
      <c r="D906" s="831"/>
      <c r="E906" s="831"/>
      <c r="F906" s="831"/>
      <c r="G906" s="832"/>
      <c r="H906" s="832"/>
      <c r="I906" s="831"/>
      <c r="J906" s="831"/>
      <c r="K906" s="831"/>
      <c r="L906" s="939"/>
      <c r="M906" s="573"/>
      <c r="Q906" s="20"/>
    </row>
    <row r="907" spans="1:17" ht="12.75" hidden="1" customHeight="1">
      <c r="A907" s="363"/>
      <c r="B907" s="62"/>
      <c r="C907" s="831"/>
      <c r="D907" s="831"/>
      <c r="E907" s="831"/>
      <c r="F907" s="831"/>
      <c r="G907" s="832"/>
      <c r="H907" s="832"/>
      <c r="I907" s="831"/>
      <c r="J907" s="831"/>
      <c r="K907" s="831"/>
      <c r="L907" s="939"/>
      <c r="M907" s="573"/>
      <c r="Q907" s="20"/>
    </row>
    <row r="908" spans="1:17" ht="12.75" hidden="1" customHeight="1">
      <c r="A908" s="363"/>
      <c r="B908" s="62"/>
      <c r="C908" s="831"/>
      <c r="D908" s="831"/>
      <c r="E908" s="831"/>
      <c r="F908" s="831"/>
      <c r="G908" s="832"/>
      <c r="H908" s="832"/>
      <c r="I908" s="831"/>
      <c r="J908" s="831"/>
      <c r="K908" s="831"/>
      <c r="L908" s="939"/>
      <c r="M908" s="573"/>
      <c r="Q908" s="20"/>
    </row>
    <row r="909" spans="1:17" ht="12.75" hidden="1" customHeight="1">
      <c r="A909" s="363"/>
      <c r="B909" s="62"/>
      <c r="C909" s="831"/>
      <c r="D909" s="831"/>
      <c r="E909" s="831"/>
      <c r="F909" s="831"/>
      <c r="G909" s="832"/>
      <c r="H909" s="832"/>
      <c r="I909" s="831"/>
      <c r="J909" s="831"/>
      <c r="K909" s="831"/>
      <c r="L909" s="939"/>
      <c r="M909" s="573"/>
      <c r="Q909" s="20"/>
    </row>
    <row r="910" spans="1:17" ht="12.75" hidden="1" customHeight="1">
      <c r="A910" s="363"/>
      <c r="B910" s="62"/>
      <c r="C910" s="831"/>
      <c r="D910" s="831"/>
      <c r="E910" s="831"/>
      <c r="F910" s="831"/>
      <c r="G910" s="832"/>
      <c r="H910" s="832"/>
      <c r="I910" s="831"/>
      <c r="J910" s="831"/>
      <c r="K910" s="831"/>
      <c r="L910" s="939"/>
      <c r="M910" s="573"/>
      <c r="Q910" s="20"/>
    </row>
    <row r="911" spans="1:17" ht="12.75" hidden="1" customHeight="1">
      <c r="A911" s="363"/>
      <c r="B911" s="62"/>
      <c r="C911" s="831"/>
      <c r="D911" s="831"/>
      <c r="E911" s="831"/>
      <c r="F911" s="831"/>
      <c r="G911" s="832"/>
      <c r="H911" s="832"/>
      <c r="I911" s="831"/>
      <c r="J911" s="831"/>
      <c r="K911" s="831"/>
      <c r="L911" s="939"/>
      <c r="M911" s="573"/>
      <c r="Q911" s="20"/>
    </row>
    <row r="912" spans="1:17" ht="12.75" hidden="1" customHeight="1">
      <c r="A912" s="363"/>
      <c r="B912" s="62"/>
      <c r="C912" s="831"/>
      <c r="D912" s="831"/>
      <c r="E912" s="831"/>
      <c r="F912" s="831"/>
      <c r="G912" s="832"/>
      <c r="H912" s="832"/>
      <c r="I912" s="831"/>
      <c r="J912" s="831"/>
      <c r="K912" s="831"/>
      <c r="L912" s="939"/>
      <c r="M912" s="573"/>
      <c r="Q912" s="20"/>
    </row>
    <row r="913" spans="1:17" ht="12.75" hidden="1" customHeight="1">
      <c r="A913" s="363"/>
      <c r="B913" s="62"/>
      <c r="C913" s="831"/>
      <c r="D913" s="831"/>
      <c r="E913" s="831"/>
      <c r="F913" s="831"/>
      <c r="G913" s="832"/>
      <c r="H913" s="832"/>
      <c r="I913" s="831"/>
      <c r="J913" s="831"/>
      <c r="K913" s="831"/>
      <c r="L913" s="939"/>
      <c r="M913" s="573"/>
      <c r="Q913" s="20"/>
    </row>
    <row r="914" spans="1:17" ht="12.75" hidden="1" customHeight="1">
      <c r="A914" s="363"/>
      <c r="B914" s="62"/>
      <c r="C914" s="831"/>
      <c r="D914" s="831"/>
      <c r="E914" s="831"/>
      <c r="F914" s="831"/>
      <c r="G914" s="832"/>
      <c r="H914" s="832"/>
      <c r="I914" s="831"/>
      <c r="J914" s="831"/>
      <c r="K914" s="831"/>
      <c r="L914" s="939"/>
      <c r="M914" s="573"/>
      <c r="Q914" s="20"/>
    </row>
    <row r="915" spans="1:17" ht="12.75" hidden="1" customHeight="1">
      <c r="A915" s="363"/>
      <c r="B915" s="62"/>
      <c r="C915" s="831"/>
      <c r="D915" s="831"/>
      <c r="E915" s="831"/>
      <c r="F915" s="831"/>
      <c r="G915" s="832"/>
      <c r="H915" s="832"/>
      <c r="I915" s="831"/>
      <c r="J915" s="831"/>
      <c r="K915" s="831"/>
      <c r="L915" s="939"/>
      <c r="M915" s="573"/>
      <c r="Q915" s="20"/>
    </row>
    <row r="916" spans="1:17" ht="12.75" hidden="1" customHeight="1">
      <c r="A916" s="363"/>
      <c r="B916" s="62"/>
      <c r="C916" s="831"/>
      <c r="D916" s="831"/>
      <c r="E916" s="831"/>
      <c r="F916" s="831"/>
      <c r="G916" s="832"/>
      <c r="H916" s="832"/>
      <c r="I916" s="831"/>
      <c r="J916" s="831"/>
      <c r="K916" s="831"/>
      <c r="L916" s="939"/>
      <c r="M916" s="573"/>
      <c r="Q916" s="20"/>
    </row>
    <row r="917" spans="1:17" ht="12.75" hidden="1" customHeight="1">
      <c r="A917" s="363"/>
      <c r="B917" s="62"/>
      <c r="C917" s="831"/>
      <c r="D917" s="831"/>
      <c r="E917" s="831"/>
      <c r="F917" s="831"/>
      <c r="G917" s="832"/>
      <c r="H917" s="832"/>
      <c r="I917" s="831"/>
      <c r="J917" s="831"/>
      <c r="K917" s="831"/>
      <c r="L917" s="939"/>
      <c r="M917" s="573"/>
      <c r="Q917" s="20"/>
    </row>
    <row r="918" spans="1:17" ht="12.75" hidden="1" customHeight="1">
      <c r="A918" s="363"/>
      <c r="B918" s="62"/>
      <c r="C918" s="831"/>
      <c r="D918" s="831"/>
      <c r="E918" s="831"/>
      <c r="F918" s="831"/>
      <c r="G918" s="832"/>
      <c r="H918" s="832"/>
      <c r="I918" s="831"/>
      <c r="J918" s="831"/>
      <c r="K918" s="831"/>
      <c r="L918" s="939"/>
      <c r="M918" s="573"/>
      <c r="Q918" s="20"/>
    </row>
    <row r="919" spans="1:17" ht="12.75" hidden="1" customHeight="1">
      <c r="A919" s="363"/>
      <c r="B919" s="62"/>
      <c r="C919" s="831"/>
      <c r="D919" s="831"/>
      <c r="E919" s="831"/>
      <c r="F919" s="831"/>
      <c r="G919" s="832"/>
      <c r="H919" s="832"/>
      <c r="I919" s="831"/>
      <c r="J919" s="831"/>
      <c r="K919" s="831"/>
      <c r="L919" s="939"/>
      <c r="M919" s="573"/>
      <c r="Q919" s="20"/>
    </row>
    <row r="920" spans="1:17" ht="12.75" hidden="1" customHeight="1">
      <c r="A920" s="363"/>
      <c r="B920" s="62"/>
      <c r="C920" s="831"/>
      <c r="D920" s="831"/>
      <c r="E920" s="831"/>
      <c r="F920" s="831"/>
      <c r="G920" s="832"/>
      <c r="H920" s="832"/>
      <c r="I920" s="831"/>
      <c r="J920" s="831"/>
      <c r="K920" s="831"/>
      <c r="L920" s="939"/>
      <c r="M920" s="573"/>
      <c r="Q920" s="20"/>
    </row>
    <row r="921" spans="1:17" ht="12.75" hidden="1" customHeight="1">
      <c r="A921" s="363"/>
      <c r="B921" s="62"/>
      <c r="C921" s="831"/>
      <c r="D921" s="831"/>
      <c r="E921" s="831"/>
      <c r="F921" s="831"/>
      <c r="G921" s="832"/>
      <c r="H921" s="832"/>
      <c r="I921" s="831"/>
      <c r="J921" s="831"/>
      <c r="K921" s="831"/>
      <c r="L921" s="939"/>
      <c r="M921" s="573"/>
      <c r="Q921" s="20"/>
    </row>
    <row r="922" spans="1:17" ht="12.75" hidden="1" customHeight="1">
      <c r="A922" s="363"/>
      <c r="B922" s="62"/>
      <c r="C922" s="831"/>
      <c r="D922" s="831"/>
      <c r="E922" s="831"/>
      <c r="F922" s="831"/>
      <c r="G922" s="832"/>
      <c r="H922" s="832"/>
      <c r="I922" s="831"/>
      <c r="J922" s="831"/>
      <c r="K922" s="831"/>
      <c r="L922" s="939"/>
      <c r="M922" s="573"/>
      <c r="Q922" s="20"/>
    </row>
    <row r="923" spans="1:17" ht="12.75" hidden="1" customHeight="1">
      <c r="A923" s="363"/>
      <c r="B923" s="62"/>
      <c r="C923" s="831"/>
      <c r="D923" s="831"/>
      <c r="E923" s="831"/>
      <c r="F923" s="831"/>
      <c r="G923" s="832"/>
      <c r="H923" s="832"/>
      <c r="I923" s="831"/>
      <c r="J923" s="831"/>
      <c r="K923" s="831"/>
      <c r="L923" s="939"/>
      <c r="M923" s="573"/>
      <c r="Q923" s="20"/>
    </row>
    <row r="924" spans="1:17" ht="12.75" hidden="1" customHeight="1">
      <c r="A924" s="363"/>
      <c r="B924" s="62"/>
      <c r="C924" s="831"/>
      <c r="D924" s="831"/>
      <c r="E924" s="831"/>
      <c r="F924" s="831"/>
      <c r="G924" s="832"/>
      <c r="H924" s="832"/>
      <c r="I924" s="831"/>
      <c r="J924" s="831"/>
      <c r="K924" s="831"/>
      <c r="L924" s="939"/>
      <c r="M924" s="573"/>
      <c r="Q924" s="20"/>
    </row>
    <row r="925" spans="1:17" ht="12.75" hidden="1" customHeight="1">
      <c r="A925" s="363"/>
      <c r="B925" s="62"/>
      <c r="C925" s="831"/>
      <c r="D925" s="831"/>
      <c r="E925" s="831"/>
      <c r="F925" s="831"/>
      <c r="G925" s="832"/>
      <c r="H925" s="832"/>
      <c r="I925" s="831"/>
      <c r="J925" s="831"/>
      <c r="K925" s="831"/>
      <c r="L925" s="939"/>
      <c r="M925" s="573"/>
      <c r="Q925" s="20"/>
    </row>
    <row r="926" spans="1:17" ht="12.75" hidden="1" customHeight="1">
      <c r="A926" s="363"/>
      <c r="B926" s="62"/>
      <c r="C926" s="831"/>
      <c r="D926" s="831"/>
      <c r="E926" s="831"/>
      <c r="F926" s="831"/>
      <c r="G926" s="832"/>
      <c r="H926" s="832"/>
      <c r="I926" s="831"/>
      <c r="J926" s="831"/>
      <c r="K926" s="831"/>
      <c r="L926" s="939"/>
      <c r="M926" s="573"/>
      <c r="Q926" s="20"/>
    </row>
    <row r="927" spans="1:17" ht="12.75" hidden="1" customHeight="1">
      <c r="A927" s="363"/>
      <c r="B927" s="62"/>
      <c r="C927" s="831"/>
      <c r="D927" s="831"/>
      <c r="E927" s="831"/>
      <c r="F927" s="831"/>
      <c r="G927" s="832"/>
      <c r="H927" s="832"/>
      <c r="I927" s="831"/>
      <c r="J927" s="831"/>
      <c r="K927" s="831"/>
      <c r="L927" s="939"/>
      <c r="M927" s="573"/>
      <c r="Q927" s="20"/>
    </row>
    <row r="928" spans="1:17" ht="12.75" hidden="1" customHeight="1">
      <c r="A928" s="363"/>
      <c r="B928" s="62"/>
      <c r="C928" s="51"/>
      <c r="D928" s="831"/>
      <c r="E928" s="831"/>
      <c r="F928" s="831"/>
      <c r="G928" s="832"/>
      <c r="H928" s="832"/>
      <c r="I928" s="831"/>
      <c r="J928" s="831"/>
      <c r="K928" s="831"/>
      <c r="L928" s="219"/>
      <c r="M928" s="573"/>
      <c r="Q928" s="20"/>
    </row>
    <row r="929" spans="1:17" ht="12.75" hidden="1" customHeight="1">
      <c r="A929" s="363"/>
      <c r="B929" s="62"/>
      <c r="C929" s="51"/>
      <c r="D929" s="831"/>
      <c r="E929" s="831"/>
      <c r="F929" s="831"/>
      <c r="G929" s="832"/>
      <c r="H929" s="832"/>
      <c r="I929" s="831"/>
      <c r="J929" s="831"/>
      <c r="K929" s="831"/>
      <c r="L929" s="219"/>
      <c r="M929" s="573"/>
      <c r="Q929" s="20"/>
    </row>
    <row r="930" spans="1:17" ht="12.75" hidden="1" customHeight="1">
      <c r="A930" s="363"/>
      <c r="B930" s="62"/>
      <c r="C930" s="51"/>
      <c r="D930" s="831"/>
      <c r="E930" s="831"/>
      <c r="F930" s="831"/>
      <c r="G930" s="832"/>
      <c r="H930" s="832"/>
      <c r="I930" s="831"/>
      <c r="J930" s="831"/>
      <c r="K930" s="831"/>
      <c r="L930" s="219"/>
      <c r="M930" s="573"/>
      <c r="Q930" s="20"/>
    </row>
    <row r="931" spans="1:17" ht="12.75" hidden="1" customHeight="1">
      <c r="A931" s="363"/>
      <c r="B931" s="62"/>
      <c r="C931" s="51"/>
      <c r="D931" s="831"/>
      <c r="E931" s="831"/>
      <c r="F931" s="831"/>
      <c r="G931" s="832"/>
      <c r="H931" s="832"/>
      <c r="I931" s="831"/>
      <c r="J931" s="831"/>
      <c r="K931" s="831"/>
      <c r="L931" s="219"/>
      <c r="M931" s="573"/>
      <c r="Q931" s="20"/>
    </row>
    <row r="932" spans="1:17" ht="12.75" hidden="1" customHeight="1">
      <c r="A932" s="363"/>
      <c r="B932" s="62"/>
      <c r="C932" s="51"/>
      <c r="D932" s="831"/>
      <c r="E932" s="831"/>
      <c r="F932" s="831"/>
      <c r="G932" s="832"/>
      <c r="H932" s="832"/>
      <c r="I932" s="831"/>
      <c r="J932" s="831"/>
      <c r="K932" s="831"/>
      <c r="L932" s="219"/>
      <c r="M932" s="573"/>
      <c r="Q932" s="20"/>
    </row>
    <row r="933" spans="1:17" ht="12.75" hidden="1" customHeight="1">
      <c r="A933" s="363"/>
      <c r="B933" s="62"/>
      <c r="C933" s="51"/>
      <c r="D933" s="831"/>
      <c r="E933" s="831"/>
      <c r="F933" s="831"/>
      <c r="G933" s="832"/>
      <c r="H933" s="832"/>
      <c r="I933" s="831"/>
      <c r="J933" s="831"/>
      <c r="K933" s="831"/>
      <c r="L933" s="219"/>
      <c r="M933" s="573"/>
      <c r="Q933" s="20"/>
    </row>
    <row r="934" spans="1:17" ht="12.75" hidden="1" customHeight="1">
      <c r="A934" s="363"/>
      <c r="B934" s="62"/>
      <c r="C934" s="51"/>
      <c r="D934" s="831"/>
      <c r="E934" s="831"/>
      <c r="F934" s="831"/>
      <c r="G934" s="832"/>
      <c r="H934" s="832"/>
      <c r="I934" s="831"/>
      <c r="J934" s="831"/>
      <c r="K934" s="831"/>
      <c r="L934" s="219"/>
      <c r="M934" s="573"/>
      <c r="Q934" s="20"/>
    </row>
    <row r="935" spans="1:17" ht="12.75" hidden="1" customHeight="1">
      <c r="A935" s="363"/>
      <c r="B935" s="62"/>
      <c r="C935" s="831"/>
      <c r="D935" s="831"/>
      <c r="E935" s="831"/>
      <c r="F935" s="831"/>
      <c r="G935" s="832"/>
      <c r="H935" s="832"/>
      <c r="I935" s="831"/>
      <c r="J935" s="831"/>
      <c r="K935" s="831"/>
      <c r="L935" s="939"/>
      <c r="M935" s="573"/>
      <c r="Q935" s="20"/>
    </row>
    <row r="936" spans="1:17" ht="12.75" hidden="1" customHeight="1">
      <c r="A936" s="363"/>
      <c r="B936" s="62"/>
      <c r="C936" s="831"/>
      <c r="D936" s="831"/>
      <c r="E936" s="831"/>
      <c r="F936" s="831"/>
      <c r="G936" s="832"/>
      <c r="H936" s="832"/>
      <c r="I936" s="831"/>
      <c r="J936" s="831"/>
      <c r="K936" s="831"/>
      <c r="L936" s="939"/>
      <c r="M936" s="573"/>
      <c r="Q936" s="20"/>
    </row>
    <row r="937" spans="1:17" ht="12.75" hidden="1" customHeight="1">
      <c r="A937" s="363"/>
      <c r="B937" s="62"/>
      <c r="C937" s="831"/>
      <c r="D937" s="831"/>
      <c r="E937" s="831"/>
      <c r="F937" s="831"/>
      <c r="G937" s="832"/>
      <c r="H937" s="832"/>
      <c r="I937" s="831"/>
      <c r="J937" s="831"/>
      <c r="K937" s="831"/>
      <c r="L937" s="939"/>
      <c r="M937" s="573"/>
      <c r="Q937" s="20"/>
    </row>
    <row r="938" spans="1:17" ht="12.75" hidden="1" customHeight="1">
      <c r="A938" s="363"/>
      <c r="B938" s="62"/>
      <c r="C938" s="831"/>
      <c r="D938" s="831"/>
      <c r="E938" s="831"/>
      <c r="F938" s="831"/>
      <c r="G938" s="832"/>
      <c r="H938" s="832"/>
      <c r="I938" s="831"/>
      <c r="J938" s="831"/>
      <c r="K938" s="831"/>
      <c r="L938" s="939"/>
      <c r="M938" s="573"/>
      <c r="Q938" s="20"/>
    </row>
    <row r="939" spans="1:17" ht="12.75" hidden="1" customHeight="1">
      <c r="A939" s="363"/>
      <c r="B939" s="62"/>
      <c r="C939" s="831"/>
      <c r="D939" s="831"/>
      <c r="E939" s="831"/>
      <c r="F939" s="831"/>
      <c r="G939" s="832"/>
      <c r="H939" s="832"/>
      <c r="I939" s="831"/>
      <c r="J939" s="831"/>
      <c r="K939" s="831"/>
      <c r="L939" s="939"/>
      <c r="M939" s="573"/>
      <c r="Q939" s="20"/>
    </row>
    <row r="940" spans="1:17" ht="12.75" hidden="1" customHeight="1">
      <c r="A940" s="363"/>
      <c r="B940" s="62"/>
      <c r="C940" s="831"/>
      <c r="D940" s="831"/>
      <c r="E940" s="831"/>
      <c r="F940" s="831"/>
      <c r="G940" s="832"/>
      <c r="H940" s="832"/>
      <c r="I940" s="831"/>
      <c r="J940" s="831"/>
      <c r="K940" s="831"/>
      <c r="L940" s="939"/>
      <c r="M940" s="573"/>
      <c r="Q940" s="20"/>
    </row>
    <row r="941" spans="1:17" ht="12.75" hidden="1" customHeight="1">
      <c r="A941" s="363"/>
      <c r="B941" s="62"/>
      <c r="C941" s="831"/>
      <c r="D941" s="831"/>
      <c r="E941" s="831"/>
      <c r="F941" s="831"/>
      <c r="G941" s="832"/>
      <c r="H941" s="832"/>
      <c r="I941" s="831"/>
      <c r="J941" s="831"/>
      <c r="K941" s="831"/>
      <c r="L941" s="939"/>
      <c r="M941" s="573"/>
      <c r="Q941" s="20"/>
    </row>
    <row r="942" spans="1:17" ht="12.75" hidden="1" customHeight="1">
      <c r="A942" s="363"/>
      <c r="B942" s="62"/>
      <c r="C942" s="831"/>
      <c r="D942" s="831"/>
      <c r="E942" s="831"/>
      <c r="F942" s="831"/>
      <c r="G942" s="832"/>
      <c r="H942" s="832"/>
      <c r="I942" s="831"/>
      <c r="J942" s="831"/>
      <c r="K942" s="831"/>
      <c r="L942" s="939"/>
      <c r="M942" s="573"/>
      <c r="Q942" s="20"/>
    </row>
    <row r="943" spans="1:17" ht="12.75" hidden="1" customHeight="1">
      <c r="A943" s="363"/>
      <c r="B943" s="62"/>
      <c r="C943" s="831"/>
      <c r="D943" s="831"/>
      <c r="E943" s="831"/>
      <c r="F943" s="831"/>
      <c r="G943" s="832"/>
      <c r="H943" s="832"/>
      <c r="I943" s="831"/>
      <c r="J943" s="831"/>
      <c r="K943" s="831"/>
      <c r="L943" s="939"/>
      <c r="M943" s="573"/>
      <c r="Q943" s="20"/>
    </row>
    <row r="944" spans="1:17" ht="12.75" hidden="1" customHeight="1">
      <c r="A944" s="363"/>
      <c r="B944" s="62"/>
      <c r="C944" s="831"/>
      <c r="D944" s="831"/>
      <c r="E944" s="831"/>
      <c r="F944" s="831"/>
      <c r="G944" s="832"/>
      <c r="H944" s="832"/>
      <c r="I944" s="831"/>
      <c r="J944" s="831"/>
      <c r="K944" s="831"/>
      <c r="L944" s="939"/>
      <c r="M944" s="573"/>
      <c r="Q944" s="20"/>
    </row>
    <row r="945" spans="1:17" ht="12.75" hidden="1" customHeight="1">
      <c r="A945" s="363"/>
      <c r="B945" s="62"/>
      <c r="C945" s="831"/>
      <c r="D945" s="831"/>
      <c r="E945" s="831"/>
      <c r="F945" s="831"/>
      <c r="G945" s="832"/>
      <c r="H945" s="832"/>
      <c r="I945" s="831"/>
      <c r="J945" s="831"/>
      <c r="K945" s="831"/>
      <c r="L945" s="939"/>
      <c r="M945" s="573"/>
      <c r="Q945" s="20"/>
    </row>
    <row r="946" spans="1:17" ht="12.75" hidden="1" customHeight="1">
      <c r="A946" s="363"/>
      <c r="B946" s="62"/>
      <c r="C946" s="831"/>
      <c r="D946" s="831"/>
      <c r="E946" s="831"/>
      <c r="F946" s="831"/>
      <c r="G946" s="832"/>
      <c r="H946" s="832"/>
      <c r="I946" s="831"/>
      <c r="J946" s="831"/>
      <c r="K946" s="831"/>
      <c r="L946" s="939"/>
      <c r="M946" s="573"/>
      <c r="Q946" s="20"/>
    </row>
    <row r="947" spans="1:17" ht="12.75" hidden="1" customHeight="1">
      <c r="A947" s="363"/>
      <c r="B947" s="62"/>
      <c r="C947" s="831"/>
      <c r="D947" s="831"/>
      <c r="E947" s="831"/>
      <c r="F947" s="831"/>
      <c r="G947" s="832"/>
      <c r="H947" s="832"/>
      <c r="I947" s="831"/>
      <c r="J947" s="831"/>
      <c r="K947" s="831"/>
      <c r="L947" s="939"/>
      <c r="M947" s="573"/>
      <c r="Q947" s="20"/>
    </row>
    <row r="948" spans="1:17" ht="12.75" hidden="1" customHeight="1">
      <c r="A948" s="363"/>
      <c r="B948" s="62"/>
      <c r="C948" s="831"/>
      <c r="D948" s="831"/>
      <c r="E948" s="831"/>
      <c r="F948" s="831"/>
      <c r="G948" s="832"/>
      <c r="H948" s="832"/>
      <c r="I948" s="831"/>
      <c r="J948" s="831"/>
      <c r="K948" s="831"/>
      <c r="L948" s="939"/>
      <c r="M948" s="573"/>
      <c r="Q948" s="20"/>
    </row>
    <row r="949" spans="1:17" ht="12.75" hidden="1" customHeight="1">
      <c r="A949" s="363"/>
      <c r="B949" s="62"/>
      <c r="C949" s="831"/>
      <c r="D949" s="831"/>
      <c r="E949" s="831"/>
      <c r="F949" s="831"/>
      <c r="G949" s="832"/>
      <c r="H949" s="832"/>
      <c r="I949" s="831"/>
      <c r="J949" s="831"/>
      <c r="K949" s="831"/>
      <c r="L949" s="939"/>
      <c r="M949" s="573"/>
      <c r="Q949" s="20"/>
    </row>
    <row r="950" spans="1:17" ht="12.75" hidden="1" customHeight="1">
      <c r="A950" s="363"/>
      <c r="B950" s="62"/>
      <c r="C950" s="831"/>
      <c r="D950" s="831"/>
      <c r="E950" s="831"/>
      <c r="F950" s="831"/>
      <c r="G950" s="832"/>
      <c r="H950" s="832"/>
      <c r="I950" s="831"/>
      <c r="J950" s="831"/>
      <c r="K950" s="831"/>
      <c r="L950" s="939"/>
      <c r="M950" s="573"/>
      <c r="Q950" s="20"/>
    </row>
    <row r="951" spans="1:17" ht="12.75" hidden="1" customHeight="1">
      <c r="A951" s="363"/>
      <c r="B951" s="62"/>
      <c r="C951" s="831"/>
      <c r="D951" s="831"/>
      <c r="E951" s="831"/>
      <c r="F951" s="831"/>
      <c r="G951" s="832"/>
      <c r="H951" s="832"/>
      <c r="I951" s="831"/>
      <c r="J951" s="831"/>
      <c r="K951" s="831"/>
      <c r="L951" s="939"/>
      <c r="M951" s="573"/>
      <c r="Q951" s="20"/>
    </row>
    <row r="952" spans="1:17" ht="12.75" hidden="1" customHeight="1">
      <c r="A952" s="363"/>
      <c r="B952" s="62"/>
      <c r="C952" s="831"/>
      <c r="D952" s="831"/>
      <c r="E952" s="831"/>
      <c r="F952" s="831"/>
      <c r="G952" s="832"/>
      <c r="H952" s="832"/>
      <c r="I952" s="831"/>
      <c r="J952" s="831"/>
      <c r="K952" s="831"/>
      <c r="L952" s="939"/>
      <c r="M952" s="573"/>
      <c r="Q952" s="20"/>
    </row>
    <row r="953" spans="1:17" ht="12.75" hidden="1" customHeight="1">
      <c r="A953" s="363"/>
      <c r="B953" s="62"/>
      <c r="C953" s="831"/>
      <c r="D953" s="831"/>
      <c r="E953" s="831"/>
      <c r="F953" s="831"/>
      <c r="G953" s="832"/>
      <c r="H953" s="832"/>
      <c r="I953" s="831"/>
      <c r="J953" s="831"/>
      <c r="K953" s="831"/>
      <c r="L953" s="939"/>
      <c r="M953" s="573"/>
      <c r="Q953" s="20"/>
    </row>
    <row r="954" spans="1:17" ht="12.75" hidden="1" customHeight="1">
      <c r="A954" s="363"/>
      <c r="B954" s="62"/>
      <c r="C954" s="831"/>
      <c r="D954" s="831"/>
      <c r="E954" s="831"/>
      <c r="F954" s="831"/>
      <c r="G954" s="832"/>
      <c r="H954" s="832"/>
      <c r="I954" s="831"/>
      <c r="J954" s="831"/>
      <c r="K954" s="831"/>
      <c r="L954" s="939"/>
      <c r="M954" s="573"/>
      <c r="Q954" s="20"/>
    </row>
    <row r="955" spans="1:17" ht="12.75" hidden="1" customHeight="1">
      <c r="A955" s="363"/>
      <c r="B955" s="62"/>
      <c r="C955" s="831"/>
      <c r="D955" s="831"/>
      <c r="E955" s="831"/>
      <c r="F955" s="831"/>
      <c r="G955" s="832"/>
      <c r="H955" s="832"/>
      <c r="I955" s="831"/>
      <c r="J955" s="831"/>
      <c r="K955" s="831"/>
      <c r="L955" s="939"/>
      <c r="M955" s="573"/>
      <c r="Q955" s="20"/>
    </row>
    <row r="956" spans="1:17" ht="12.75" hidden="1" customHeight="1">
      <c r="A956" s="363"/>
      <c r="B956" s="62"/>
      <c r="C956" s="831"/>
      <c r="D956" s="831"/>
      <c r="E956" s="831"/>
      <c r="F956" s="831"/>
      <c r="G956" s="832"/>
      <c r="H956" s="832"/>
      <c r="I956" s="831"/>
      <c r="J956" s="831"/>
      <c r="K956" s="831"/>
      <c r="L956" s="939"/>
      <c r="M956" s="573"/>
      <c r="Q956" s="20"/>
    </row>
    <row r="957" spans="1:17" ht="12.75" hidden="1" customHeight="1">
      <c r="A957" s="363"/>
      <c r="B957" s="62"/>
      <c r="C957" s="831"/>
      <c r="D957" s="831"/>
      <c r="E957" s="831"/>
      <c r="F957" s="831"/>
      <c r="G957" s="832"/>
      <c r="H957" s="832"/>
      <c r="I957" s="831"/>
      <c r="J957" s="831"/>
      <c r="K957" s="831"/>
      <c r="L957" s="939"/>
      <c r="M957" s="573"/>
      <c r="Q957" s="20"/>
    </row>
    <row r="958" spans="1:17" ht="12.75" hidden="1" customHeight="1">
      <c r="A958" s="363"/>
      <c r="B958" s="62"/>
      <c r="C958" s="831"/>
      <c r="D958" s="831"/>
      <c r="E958" s="831"/>
      <c r="F958" s="831"/>
      <c r="G958" s="832"/>
      <c r="H958" s="832"/>
      <c r="I958" s="831"/>
      <c r="J958" s="831"/>
      <c r="K958" s="831"/>
      <c r="L958" s="939"/>
      <c r="M958" s="573"/>
      <c r="Q958" s="20"/>
    </row>
    <row r="959" spans="1:17" ht="12.75" hidden="1" customHeight="1">
      <c r="A959" s="363"/>
      <c r="B959" s="62"/>
      <c r="C959" s="831"/>
      <c r="D959" s="831"/>
      <c r="E959" s="831"/>
      <c r="F959" s="831"/>
      <c r="G959" s="832"/>
      <c r="H959" s="832"/>
      <c r="I959" s="831"/>
      <c r="J959" s="831"/>
      <c r="K959" s="831"/>
      <c r="L959" s="939"/>
      <c r="M959" s="573"/>
      <c r="Q959" s="20"/>
    </row>
    <row r="960" spans="1:17" ht="12.75" hidden="1" customHeight="1">
      <c r="A960" s="363"/>
      <c r="B960" s="62"/>
      <c r="C960" s="831"/>
      <c r="D960" s="831"/>
      <c r="E960" s="831"/>
      <c r="F960" s="831"/>
      <c r="G960" s="832"/>
      <c r="H960" s="832"/>
      <c r="I960" s="831"/>
      <c r="J960" s="831"/>
      <c r="K960" s="831"/>
      <c r="L960" s="939"/>
      <c r="M960" s="573"/>
      <c r="Q960" s="20"/>
    </row>
    <row r="961" spans="1:17" ht="12.75" hidden="1" customHeight="1">
      <c r="A961" s="363"/>
      <c r="B961" s="62"/>
      <c r="C961" s="831"/>
      <c r="D961" s="831"/>
      <c r="E961" s="831"/>
      <c r="F961" s="831"/>
      <c r="G961" s="832"/>
      <c r="H961" s="832"/>
      <c r="I961" s="831"/>
      <c r="J961" s="831"/>
      <c r="K961" s="831"/>
      <c r="L961" s="939"/>
      <c r="M961" s="573"/>
      <c r="Q961" s="20"/>
    </row>
    <row r="962" spans="1:17" ht="12.75" hidden="1" customHeight="1">
      <c r="A962" s="363"/>
      <c r="B962" s="62"/>
      <c r="C962" s="831"/>
      <c r="D962" s="831"/>
      <c r="E962" s="831"/>
      <c r="F962" s="831"/>
      <c r="G962" s="832"/>
      <c r="H962" s="832"/>
      <c r="I962" s="831"/>
      <c r="J962" s="831"/>
      <c r="K962" s="831"/>
      <c r="L962" s="939"/>
      <c r="M962" s="573"/>
      <c r="Q962" s="20"/>
    </row>
    <row r="963" spans="1:17" ht="12.75" hidden="1" customHeight="1">
      <c r="A963" s="363"/>
      <c r="B963" s="62"/>
      <c r="C963" s="831"/>
      <c r="D963" s="831"/>
      <c r="E963" s="831"/>
      <c r="F963" s="831"/>
      <c r="G963" s="832"/>
      <c r="H963" s="832"/>
      <c r="I963" s="831"/>
      <c r="J963" s="831"/>
      <c r="K963" s="831"/>
      <c r="L963" s="939"/>
      <c r="M963" s="573"/>
      <c r="Q963" s="20"/>
    </row>
    <row r="964" spans="1:17" ht="12.75" hidden="1" customHeight="1">
      <c r="A964" s="363"/>
      <c r="B964" s="62"/>
      <c r="C964" s="831"/>
      <c r="D964" s="831"/>
      <c r="E964" s="831"/>
      <c r="F964" s="831"/>
      <c r="G964" s="832"/>
      <c r="H964" s="832"/>
      <c r="I964" s="831"/>
      <c r="J964" s="831"/>
      <c r="K964" s="831"/>
      <c r="L964" s="939"/>
      <c r="M964" s="573"/>
      <c r="Q964" s="20"/>
    </row>
    <row r="965" spans="1:17" ht="12.75" hidden="1" customHeight="1">
      <c r="A965" s="363"/>
      <c r="B965" s="62"/>
      <c r="C965" s="831"/>
      <c r="D965" s="831"/>
      <c r="E965" s="831"/>
      <c r="F965" s="831"/>
      <c r="G965" s="832"/>
      <c r="H965" s="832"/>
      <c r="I965" s="831"/>
      <c r="J965" s="831"/>
      <c r="K965" s="831"/>
      <c r="L965" s="939"/>
      <c r="M965" s="573"/>
      <c r="Q965" s="20"/>
    </row>
    <row r="966" spans="1:17" ht="12.75" hidden="1" customHeight="1">
      <c r="A966" s="363"/>
      <c r="B966" s="62"/>
      <c r="C966" s="831"/>
      <c r="D966" s="831"/>
      <c r="E966" s="831"/>
      <c r="F966" s="831"/>
      <c r="G966" s="832"/>
      <c r="H966" s="832"/>
      <c r="I966" s="831"/>
      <c r="J966" s="831"/>
      <c r="K966" s="831"/>
      <c r="L966" s="939"/>
      <c r="M966" s="573"/>
      <c r="Q966" s="20"/>
    </row>
    <row r="967" spans="1:17" ht="12.75" hidden="1" customHeight="1">
      <c r="A967" s="363"/>
      <c r="B967" s="62"/>
      <c r="C967" s="831"/>
      <c r="D967" s="831"/>
      <c r="E967" s="831"/>
      <c r="F967" s="831"/>
      <c r="G967" s="832"/>
      <c r="H967" s="832"/>
      <c r="I967" s="831"/>
      <c r="J967" s="831"/>
      <c r="K967" s="831"/>
      <c r="L967" s="939"/>
      <c r="M967" s="573"/>
      <c r="Q967" s="20"/>
    </row>
    <row r="968" spans="1:17" ht="12.75" hidden="1" customHeight="1">
      <c r="A968" s="363"/>
      <c r="B968" s="62"/>
      <c r="C968" s="831"/>
      <c r="D968" s="831"/>
      <c r="E968" s="831"/>
      <c r="F968" s="831"/>
      <c r="G968" s="832"/>
      <c r="H968" s="832"/>
      <c r="I968" s="831"/>
      <c r="J968" s="831"/>
      <c r="K968" s="831"/>
      <c r="L968" s="939"/>
      <c r="M968" s="573"/>
      <c r="Q968" s="20"/>
    </row>
    <row r="969" spans="1:17" ht="12.75" hidden="1" customHeight="1">
      <c r="A969" s="363"/>
      <c r="B969" s="62"/>
      <c r="C969" s="831"/>
      <c r="D969" s="831"/>
      <c r="E969" s="831"/>
      <c r="F969" s="831"/>
      <c r="G969" s="832"/>
      <c r="H969" s="832"/>
      <c r="I969" s="831"/>
      <c r="J969" s="831"/>
      <c r="K969" s="831"/>
      <c r="L969" s="939"/>
      <c r="M969" s="573"/>
      <c r="Q969" s="20"/>
    </row>
    <row r="970" spans="1:17" ht="12.75" hidden="1" customHeight="1">
      <c r="A970" s="363"/>
      <c r="B970" s="62"/>
      <c r="C970" s="831"/>
      <c r="D970" s="831"/>
      <c r="E970" s="831"/>
      <c r="F970" s="831"/>
      <c r="G970" s="832"/>
      <c r="H970" s="832"/>
      <c r="I970" s="831"/>
      <c r="J970" s="831"/>
      <c r="K970" s="831"/>
      <c r="L970" s="939"/>
      <c r="M970" s="573"/>
      <c r="Q970" s="20"/>
    </row>
    <row r="971" spans="1:17" ht="12.75" hidden="1" customHeight="1">
      <c r="A971" s="363"/>
      <c r="B971" s="62"/>
      <c r="C971" s="831"/>
      <c r="D971" s="831"/>
      <c r="E971" s="831"/>
      <c r="F971" s="831"/>
      <c r="G971" s="832"/>
      <c r="H971" s="832"/>
      <c r="I971" s="831"/>
      <c r="J971" s="831"/>
      <c r="K971" s="831"/>
      <c r="L971" s="939"/>
      <c r="M971" s="573"/>
      <c r="Q971" s="20"/>
    </row>
    <row r="972" spans="1:17" ht="12.75" hidden="1" customHeight="1">
      <c r="A972" s="363"/>
      <c r="B972" s="62"/>
      <c r="C972" s="831"/>
      <c r="D972" s="831"/>
      <c r="E972" s="831"/>
      <c r="F972" s="831"/>
      <c r="G972" s="832"/>
      <c r="H972" s="832"/>
      <c r="I972" s="831"/>
      <c r="J972" s="831"/>
      <c r="K972" s="831"/>
      <c r="L972" s="939"/>
      <c r="M972" s="573"/>
      <c r="Q972" s="20"/>
    </row>
    <row r="973" spans="1:17" ht="12.75" hidden="1" customHeight="1">
      <c r="A973" s="363"/>
      <c r="B973" s="62"/>
      <c r="C973" s="831"/>
      <c r="D973" s="831"/>
      <c r="E973" s="831"/>
      <c r="F973" s="831"/>
      <c r="G973" s="832"/>
      <c r="H973" s="832"/>
      <c r="I973" s="831"/>
      <c r="J973" s="831"/>
      <c r="K973" s="831"/>
      <c r="L973" s="939"/>
      <c r="M973" s="573"/>
      <c r="Q973" s="20"/>
    </row>
    <row r="974" spans="1:17" ht="12.75" hidden="1" customHeight="1">
      <c r="A974" s="363"/>
      <c r="B974" s="62"/>
      <c r="C974" s="831"/>
      <c r="D974" s="831"/>
      <c r="E974" s="831"/>
      <c r="F974" s="831"/>
      <c r="G974" s="832"/>
      <c r="H974" s="832"/>
      <c r="I974" s="831"/>
      <c r="J974" s="831"/>
      <c r="K974" s="831"/>
      <c r="L974" s="939"/>
      <c r="M974" s="573"/>
      <c r="Q974" s="20"/>
    </row>
    <row r="975" spans="1:17" ht="12.75" hidden="1" customHeight="1">
      <c r="A975" s="363"/>
      <c r="B975" s="62"/>
      <c r="C975" s="831"/>
      <c r="D975" s="831"/>
      <c r="E975" s="831"/>
      <c r="F975" s="831"/>
      <c r="G975" s="832"/>
      <c r="H975" s="832"/>
      <c r="I975" s="831"/>
      <c r="J975" s="831"/>
      <c r="K975" s="831"/>
      <c r="L975" s="939"/>
      <c r="M975" s="573"/>
      <c r="Q975" s="20"/>
    </row>
    <row r="976" spans="1:17" ht="12.75" hidden="1" customHeight="1">
      <c r="A976" s="363"/>
      <c r="B976" s="62"/>
      <c r="C976" s="831"/>
      <c r="D976" s="831"/>
      <c r="E976" s="831"/>
      <c r="F976" s="831"/>
      <c r="G976" s="832"/>
      <c r="H976" s="832"/>
      <c r="I976" s="831"/>
      <c r="J976" s="831"/>
      <c r="K976" s="831"/>
      <c r="L976" s="939"/>
      <c r="M976" s="573"/>
      <c r="Q976" s="20"/>
    </row>
    <row r="977" spans="1:17" ht="12.75" hidden="1" customHeight="1">
      <c r="A977" s="363"/>
      <c r="B977" s="62"/>
      <c r="C977" s="831"/>
      <c r="D977" s="831"/>
      <c r="E977" s="831"/>
      <c r="F977" s="831"/>
      <c r="G977" s="832"/>
      <c r="H977" s="832"/>
      <c r="I977" s="831"/>
      <c r="J977" s="831"/>
      <c r="K977" s="831"/>
      <c r="L977" s="939"/>
      <c r="M977" s="573"/>
      <c r="Q977" s="20"/>
    </row>
    <row r="978" spans="1:17" ht="12.75" hidden="1" customHeight="1">
      <c r="A978" s="363"/>
      <c r="B978" s="62"/>
      <c r="C978" s="831"/>
      <c r="D978" s="831"/>
      <c r="E978" s="831"/>
      <c r="F978" s="831"/>
      <c r="G978" s="832"/>
      <c r="H978" s="832"/>
      <c r="I978" s="831"/>
      <c r="J978" s="831"/>
      <c r="K978" s="831"/>
      <c r="L978" s="939"/>
      <c r="M978" s="573"/>
      <c r="Q978" s="20"/>
    </row>
    <row r="979" spans="1:17" ht="12.75" hidden="1" customHeight="1">
      <c r="A979" s="363"/>
      <c r="B979" s="62"/>
      <c r="C979" s="831"/>
      <c r="D979" s="831"/>
      <c r="E979" s="831"/>
      <c r="F979" s="831"/>
      <c r="G979" s="832"/>
      <c r="H979" s="832"/>
      <c r="I979" s="831"/>
      <c r="J979" s="831"/>
      <c r="K979" s="831"/>
      <c r="L979" s="939"/>
      <c r="M979" s="573"/>
      <c r="Q979" s="20"/>
    </row>
    <row r="980" spans="1:17" ht="12.75" hidden="1" customHeight="1">
      <c r="A980" s="363"/>
      <c r="B980" s="62"/>
      <c r="C980" s="831"/>
      <c r="D980" s="831"/>
      <c r="E980" s="831"/>
      <c r="F980" s="831"/>
      <c r="G980" s="832"/>
      <c r="H980" s="832"/>
      <c r="I980" s="831"/>
      <c r="J980" s="831"/>
      <c r="K980" s="831"/>
      <c r="L980" s="939"/>
      <c r="M980" s="573"/>
      <c r="Q980" s="20"/>
    </row>
    <row r="981" spans="1:17" ht="12.75" hidden="1" customHeight="1">
      <c r="A981" s="363"/>
      <c r="B981" s="62"/>
      <c r="C981" s="51"/>
      <c r="D981" s="831"/>
      <c r="E981" s="831"/>
      <c r="F981" s="831"/>
      <c r="G981" s="832"/>
      <c r="H981" s="832"/>
      <c r="I981" s="831"/>
      <c r="J981" s="831"/>
      <c r="K981" s="831"/>
      <c r="L981" s="219"/>
      <c r="M981" s="573"/>
      <c r="Q981" s="20"/>
    </row>
    <row r="982" spans="1:17" ht="12.75" hidden="1" customHeight="1">
      <c r="A982" s="363"/>
      <c r="B982" s="62"/>
      <c r="C982" s="51"/>
      <c r="D982" s="831"/>
      <c r="E982" s="831"/>
      <c r="F982" s="831"/>
      <c r="G982" s="832"/>
      <c r="H982" s="832"/>
      <c r="I982" s="831"/>
      <c r="J982" s="831"/>
      <c r="K982" s="831"/>
      <c r="L982" s="219"/>
      <c r="M982" s="573"/>
      <c r="Q982" s="20"/>
    </row>
    <row r="983" spans="1:17" ht="12.75" hidden="1" customHeight="1">
      <c r="A983" s="363"/>
      <c r="B983" s="62"/>
      <c r="C983" s="51"/>
      <c r="D983" s="831"/>
      <c r="E983" s="831"/>
      <c r="F983" s="831"/>
      <c r="G983" s="832"/>
      <c r="H983" s="832"/>
      <c r="I983" s="831"/>
      <c r="J983" s="831"/>
      <c r="K983" s="831"/>
      <c r="L983" s="219"/>
      <c r="M983" s="573"/>
      <c r="Q983" s="20"/>
    </row>
    <row r="984" spans="1:17" ht="12.75" hidden="1" customHeight="1">
      <c r="A984" s="363"/>
      <c r="B984" s="62"/>
      <c r="C984" s="51"/>
      <c r="D984" s="831"/>
      <c r="E984" s="831"/>
      <c r="F984" s="831"/>
      <c r="G984" s="832"/>
      <c r="H984" s="832"/>
      <c r="I984" s="831"/>
      <c r="J984" s="831"/>
      <c r="K984" s="831"/>
      <c r="L984" s="219"/>
      <c r="M984" s="573"/>
      <c r="Q984" s="20"/>
    </row>
    <row r="985" spans="1:17" ht="12.75" hidden="1" customHeight="1">
      <c r="A985" s="363"/>
      <c r="B985" s="62"/>
      <c r="C985" s="51"/>
      <c r="D985" s="831"/>
      <c r="E985" s="831"/>
      <c r="F985" s="831"/>
      <c r="G985" s="832"/>
      <c r="H985" s="832"/>
      <c r="I985" s="831"/>
      <c r="J985" s="831"/>
      <c r="K985" s="831"/>
      <c r="L985" s="219"/>
      <c r="M985" s="573"/>
      <c r="Q985" s="20"/>
    </row>
    <row r="986" spans="1:17" ht="12.75" hidden="1" customHeight="1">
      <c r="A986" s="363"/>
      <c r="B986" s="62"/>
      <c r="C986" s="51"/>
      <c r="D986" s="831"/>
      <c r="E986" s="831"/>
      <c r="F986" s="831"/>
      <c r="G986" s="832"/>
      <c r="H986" s="832"/>
      <c r="I986" s="831"/>
      <c r="J986" s="831"/>
      <c r="K986" s="831"/>
      <c r="L986" s="219"/>
      <c r="M986" s="573"/>
      <c r="Q986" s="20"/>
    </row>
    <row r="987" spans="1:17" ht="12.75" hidden="1" customHeight="1">
      <c r="A987" s="363"/>
      <c r="B987" s="62"/>
      <c r="C987" s="51"/>
      <c r="D987" s="831"/>
      <c r="E987" s="831"/>
      <c r="F987" s="831"/>
      <c r="G987" s="832"/>
      <c r="H987" s="832"/>
      <c r="I987" s="831"/>
      <c r="J987" s="831"/>
      <c r="K987" s="831"/>
      <c r="L987" s="219"/>
      <c r="M987" s="573"/>
      <c r="Q987" s="20"/>
    </row>
    <row r="988" spans="1:17" ht="12.75" hidden="1" customHeight="1">
      <c r="A988" s="363"/>
      <c r="B988" s="62"/>
      <c r="C988" s="831"/>
      <c r="D988" s="831"/>
      <c r="E988" s="831"/>
      <c r="F988" s="831"/>
      <c r="G988" s="832"/>
      <c r="H988" s="832"/>
      <c r="I988" s="831"/>
      <c r="J988" s="831"/>
      <c r="K988" s="831"/>
      <c r="L988" s="939"/>
      <c r="M988" s="573"/>
      <c r="Q988" s="20"/>
    </row>
    <row r="989" spans="1:17" ht="12.75" hidden="1" customHeight="1">
      <c r="A989" s="363"/>
      <c r="B989" s="62"/>
      <c r="C989" s="831"/>
      <c r="D989" s="831"/>
      <c r="E989" s="831"/>
      <c r="F989" s="831"/>
      <c r="G989" s="832"/>
      <c r="H989" s="832"/>
      <c r="I989" s="831"/>
      <c r="J989" s="831"/>
      <c r="K989" s="831"/>
      <c r="L989" s="939"/>
      <c r="M989" s="573"/>
      <c r="Q989" s="20"/>
    </row>
    <row r="990" spans="1:17" ht="12.75" hidden="1" customHeight="1">
      <c r="A990" s="363"/>
      <c r="B990" s="62"/>
      <c r="C990" s="831"/>
      <c r="D990" s="831"/>
      <c r="E990" s="831"/>
      <c r="F990" s="831"/>
      <c r="G990" s="832"/>
      <c r="H990" s="832"/>
      <c r="I990" s="831"/>
      <c r="J990" s="831"/>
      <c r="K990" s="831"/>
      <c r="L990" s="939"/>
      <c r="M990" s="573"/>
      <c r="Q990" s="20"/>
    </row>
    <row r="991" spans="1:17" ht="12.75" hidden="1" customHeight="1">
      <c r="A991" s="363"/>
      <c r="B991" s="62"/>
      <c r="C991" s="831"/>
      <c r="D991" s="831"/>
      <c r="E991" s="831"/>
      <c r="F991" s="831"/>
      <c r="G991" s="832"/>
      <c r="H991" s="832"/>
      <c r="I991" s="831"/>
      <c r="J991" s="831"/>
      <c r="K991" s="831"/>
      <c r="L991" s="939"/>
      <c r="M991" s="573"/>
      <c r="Q991" s="20"/>
    </row>
    <row r="992" spans="1:17" ht="12.75" hidden="1" customHeight="1">
      <c r="A992" s="363"/>
      <c r="B992" s="62"/>
      <c r="C992" s="831"/>
      <c r="D992" s="831"/>
      <c r="E992" s="831"/>
      <c r="F992" s="831"/>
      <c r="G992" s="832"/>
      <c r="H992" s="832"/>
      <c r="I992" s="831"/>
      <c r="J992" s="831"/>
      <c r="K992" s="831"/>
      <c r="L992" s="939"/>
      <c r="M992" s="573"/>
      <c r="Q992" s="20"/>
    </row>
    <row r="993" spans="1:17" ht="12.75" hidden="1" customHeight="1">
      <c r="A993" s="363"/>
      <c r="B993" s="62"/>
      <c r="C993" s="831"/>
      <c r="D993" s="831"/>
      <c r="E993" s="831"/>
      <c r="F993" s="831"/>
      <c r="G993" s="832"/>
      <c r="H993" s="832"/>
      <c r="I993" s="831"/>
      <c r="J993" s="831"/>
      <c r="K993" s="831"/>
      <c r="L993" s="939"/>
      <c r="M993" s="573"/>
      <c r="Q993" s="20"/>
    </row>
    <row r="994" spans="1:17" ht="12.75" hidden="1" customHeight="1">
      <c r="A994" s="363"/>
      <c r="B994" s="62"/>
      <c r="C994" s="831"/>
      <c r="D994" s="831"/>
      <c r="E994" s="831"/>
      <c r="F994" s="831"/>
      <c r="G994" s="832"/>
      <c r="H994" s="832"/>
      <c r="I994" s="831"/>
      <c r="J994" s="831"/>
      <c r="K994" s="831"/>
      <c r="L994" s="939"/>
      <c r="M994" s="573"/>
      <c r="Q994" s="20"/>
    </row>
    <row r="995" spans="1:17" ht="12.75" hidden="1" customHeight="1">
      <c r="A995" s="363"/>
      <c r="B995" s="62"/>
      <c r="C995" s="831"/>
      <c r="D995" s="831"/>
      <c r="E995" s="831"/>
      <c r="F995" s="831"/>
      <c r="G995" s="832"/>
      <c r="H995" s="832"/>
      <c r="I995" s="831"/>
      <c r="J995" s="831"/>
      <c r="K995" s="831"/>
      <c r="L995" s="939"/>
      <c r="M995" s="573"/>
      <c r="Q995" s="20"/>
    </row>
    <row r="996" spans="1:17" ht="12.75" hidden="1" customHeight="1">
      <c r="A996" s="363"/>
      <c r="B996" s="62"/>
      <c r="C996" s="831"/>
      <c r="D996" s="831"/>
      <c r="E996" s="831"/>
      <c r="F996" s="831"/>
      <c r="G996" s="832"/>
      <c r="H996" s="832"/>
      <c r="I996" s="831"/>
      <c r="J996" s="831"/>
      <c r="K996" s="831"/>
      <c r="L996" s="939"/>
      <c r="M996" s="573"/>
      <c r="Q996" s="20"/>
    </row>
    <row r="997" spans="1:17" ht="12.75" hidden="1" customHeight="1">
      <c r="A997" s="363"/>
      <c r="B997" s="62"/>
      <c r="C997" s="831"/>
      <c r="D997" s="831"/>
      <c r="E997" s="831"/>
      <c r="F997" s="831"/>
      <c r="G997" s="832"/>
      <c r="H997" s="832"/>
      <c r="I997" s="831"/>
      <c r="J997" s="831"/>
      <c r="K997" s="831"/>
      <c r="L997" s="939"/>
      <c r="M997" s="573"/>
      <c r="Q997" s="20"/>
    </row>
    <row r="998" spans="1:17" ht="12.75" hidden="1" customHeight="1">
      <c r="A998" s="363"/>
      <c r="B998" s="62"/>
      <c r="C998" s="831"/>
      <c r="D998" s="831"/>
      <c r="E998" s="831"/>
      <c r="F998" s="831"/>
      <c r="G998" s="832"/>
      <c r="H998" s="832"/>
      <c r="I998" s="831"/>
      <c r="J998" s="831"/>
      <c r="K998" s="831"/>
      <c r="L998" s="939"/>
      <c r="M998" s="573"/>
      <c r="Q998" s="20"/>
    </row>
    <row r="999" spans="1:17" ht="12.75" hidden="1" customHeight="1">
      <c r="A999" s="363"/>
      <c r="B999" s="62"/>
      <c r="C999" s="831"/>
      <c r="D999" s="831"/>
      <c r="E999" s="831"/>
      <c r="F999" s="831"/>
      <c r="G999" s="832"/>
      <c r="H999" s="832"/>
      <c r="I999" s="831"/>
      <c r="J999" s="831"/>
      <c r="K999" s="831"/>
      <c r="L999" s="939"/>
      <c r="M999" s="573"/>
      <c r="Q999" s="20"/>
    </row>
    <row r="1000" spans="1:17" ht="12.75" hidden="1" customHeight="1">
      <c r="A1000" s="363"/>
      <c r="B1000" s="62"/>
      <c r="C1000" s="831"/>
      <c r="D1000" s="831"/>
      <c r="E1000" s="831"/>
      <c r="F1000" s="831"/>
      <c r="G1000" s="832"/>
      <c r="H1000" s="832"/>
      <c r="I1000" s="831"/>
      <c r="J1000" s="831"/>
      <c r="K1000" s="831"/>
      <c r="L1000" s="939"/>
      <c r="M1000" s="573"/>
      <c r="Q1000" s="20"/>
    </row>
    <row r="1001" spans="1:17" ht="12.75" hidden="1" customHeight="1">
      <c r="A1001" s="363"/>
      <c r="B1001" s="62"/>
      <c r="C1001" s="831"/>
      <c r="D1001" s="831"/>
      <c r="E1001" s="831"/>
      <c r="F1001" s="831"/>
      <c r="G1001" s="832"/>
      <c r="H1001" s="832"/>
      <c r="I1001" s="831"/>
      <c r="J1001" s="831"/>
      <c r="K1001" s="831"/>
      <c r="L1001" s="939"/>
      <c r="M1001" s="573"/>
      <c r="Q1001" s="20"/>
    </row>
    <row r="1002" spans="1:17" ht="12.75" hidden="1" customHeight="1">
      <c r="A1002" s="363"/>
      <c r="B1002" s="62"/>
      <c r="C1002" s="831"/>
      <c r="D1002" s="831"/>
      <c r="E1002" s="831"/>
      <c r="F1002" s="831"/>
      <c r="G1002" s="832"/>
      <c r="H1002" s="832"/>
      <c r="I1002" s="831"/>
      <c r="J1002" s="831"/>
      <c r="K1002" s="831"/>
      <c r="L1002" s="939"/>
      <c r="M1002" s="573"/>
      <c r="Q1002" s="20"/>
    </row>
    <row r="1003" spans="1:17" ht="12.75" hidden="1" customHeight="1">
      <c r="A1003" s="363"/>
      <c r="B1003" s="62"/>
      <c r="C1003" s="831"/>
      <c r="D1003" s="831"/>
      <c r="E1003" s="831"/>
      <c r="F1003" s="831"/>
      <c r="G1003" s="832"/>
      <c r="H1003" s="832"/>
      <c r="I1003" s="831"/>
      <c r="J1003" s="831"/>
      <c r="K1003" s="831"/>
      <c r="L1003" s="939"/>
      <c r="M1003" s="573"/>
      <c r="Q1003" s="20"/>
    </row>
    <row r="1004" spans="1:17" ht="12.75" hidden="1" customHeight="1">
      <c r="A1004" s="363"/>
      <c r="B1004" s="62"/>
      <c r="C1004" s="831"/>
      <c r="D1004" s="831"/>
      <c r="E1004" s="831"/>
      <c r="F1004" s="831"/>
      <c r="G1004" s="832"/>
      <c r="H1004" s="832"/>
      <c r="I1004" s="831"/>
      <c r="J1004" s="831"/>
      <c r="K1004" s="831"/>
      <c r="L1004" s="939"/>
      <c r="M1004" s="573"/>
      <c r="Q1004" s="20"/>
    </row>
    <row r="1005" spans="1:17" ht="12.75" hidden="1" customHeight="1">
      <c r="A1005" s="363"/>
      <c r="B1005" s="62"/>
      <c r="C1005" s="831"/>
      <c r="D1005" s="831"/>
      <c r="E1005" s="831"/>
      <c r="F1005" s="831"/>
      <c r="G1005" s="832"/>
      <c r="H1005" s="832"/>
      <c r="I1005" s="831"/>
      <c r="J1005" s="831"/>
      <c r="K1005" s="831"/>
      <c r="L1005" s="939"/>
      <c r="M1005" s="573"/>
      <c r="Q1005" s="20"/>
    </row>
    <row r="1006" spans="1:17" ht="12.75" hidden="1" customHeight="1">
      <c r="A1006" s="363"/>
      <c r="B1006" s="62"/>
      <c r="C1006" s="831"/>
      <c r="D1006" s="831"/>
      <c r="E1006" s="831"/>
      <c r="F1006" s="831"/>
      <c r="G1006" s="832"/>
      <c r="H1006" s="832"/>
      <c r="I1006" s="831"/>
      <c r="J1006" s="831"/>
      <c r="K1006" s="831"/>
      <c r="L1006" s="939"/>
      <c r="M1006" s="573"/>
      <c r="Q1006" s="20"/>
    </row>
    <row r="1007" spans="1:17" ht="12.75" hidden="1" customHeight="1">
      <c r="A1007" s="363"/>
      <c r="B1007" s="62"/>
      <c r="C1007" s="831"/>
      <c r="D1007" s="831"/>
      <c r="E1007" s="831"/>
      <c r="F1007" s="831"/>
      <c r="G1007" s="832"/>
      <c r="H1007" s="832"/>
      <c r="I1007" s="831"/>
      <c r="J1007" s="831"/>
      <c r="K1007" s="831"/>
      <c r="L1007" s="939"/>
      <c r="M1007" s="573"/>
      <c r="Q1007" s="20"/>
    </row>
    <row r="1008" spans="1:17" ht="12.75" hidden="1" customHeight="1">
      <c r="A1008" s="363"/>
      <c r="B1008" s="62"/>
      <c r="C1008" s="831"/>
      <c r="D1008" s="831"/>
      <c r="E1008" s="831"/>
      <c r="F1008" s="831"/>
      <c r="G1008" s="832"/>
      <c r="H1008" s="832"/>
      <c r="I1008" s="831"/>
      <c r="J1008" s="831"/>
      <c r="K1008" s="831"/>
      <c r="L1008" s="939"/>
      <c r="M1008" s="573"/>
      <c r="Q1008" s="20"/>
    </row>
    <row r="1009" spans="1:17" ht="12.75" hidden="1" customHeight="1">
      <c r="A1009" s="363"/>
      <c r="B1009" s="62"/>
      <c r="C1009" s="831"/>
      <c r="D1009" s="831"/>
      <c r="E1009" s="831"/>
      <c r="F1009" s="831"/>
      <c r="G1009" s="832"/>
      <c r="H1009" s="832"/>
      <c r="I1009" s="831"/>
      <c r="J1009" s="831"/>
      <c r="K1009" s="831"/>
      <c r="L1009" s="939"/>
      <c r="M1009" s="573"/>
      <c r="Q1009" s="20"/>
    </row>
    <row r="1010" spans="1:17" ht="12.75" hidden="1" customHeight="1">
      <c r="A1010" s="363"/>
      <c r="B1010" s="62"/>
      <c r="C1010" s="831"/>
      <c r="D1010" s="831"/>
      <c r="E1010" s="831"/>
      <c r="F1010" s="831"/>
      <c r="G1010" s="832"/>
      <c r="H1010" s="832"/>
      <c r="I1010" s="831"/>
      <c r="J1010" s="831"/>
      <c r="K1010" s="831"/>
      <c r="L1010" s="939"/>
      <c r="M1010" s="573"/>
      <c r="Q1010" s="20"/>
    </row>
    <row r="1011" spans="1:17" ht="12.75" hidden="1" customHeight="1">
      <c r="A1011" s="363"/>
      <c r="B1011" s="62"/>
      <c r="C1011" s="831"/>
      <c r="D1011" s="831"/>
      <c r="E1011" s="831"/>
      <c r="F1011" s="831"/>
      <c r="G1011" s="832"/>
      <c r="H1011" s="832"/>
      <c r="I1011" s="831"/>
      <c r="J1011" s="831"/>
      <c r="K1011" s="831"/>
      <c r="L1011" s="939"/>
      <c r="M1011" s="573"/>
      <c r="Q1011" s="20"/>
    </row>
    <row r="1012" spans="1:17" ht="12.75" hidden="1" customHeight="1">
      <c r="A1012" s="363"/>
      <c r="B1012" s="62"/>
      <c r="C1012" s="831"/>
      <c r="D1012" s="831"/>
      <c r="E1012" s="831"/>
      <c r="F1012" s="831"/>
      <c r="G1012" s="832"/>
      <c r="H1012" s="832"/>
      <c r="I1012" s="831"/>
      <c r="J1012" s="831"/>
      <c r="K1012" s="831"/>
      <c r="L1012" s="939"/>
      <c r="M1012" s="573"/>
      <c r="Q1012" s="20"/>
    </row>
    <row r="1013" spans="1:17" ht="12.75" hidden="1" customHeight="1">
      <c r="A1013" s="363"/>
      <c r="B1013" s="62"/>
      <c r="C1013" s="831"/>
      <c r="D1013" s="831"/>
      <c r="E1013" s="831"/>
      <c r="F1013" s="831"/>
      <c r="G1013" s="832"/>
      <c r="H1013" s="832"/>
      <c r="I1013" s="831"/>
      <c r="J1013" s="831"/>
      <c r="K1013" s="831"/>
      <c r="L1013" s="939"/>
      <c r="M1013" s="573"/>
      <c r="Q1013" s="20"/>
    </row>
    <row r="1014" spans="1:17" ht="12.75" hidden="1" customHeight="1">
      <c r="A1014" s="363"/>
      <c r="B1014" s="62"/>
      <c r="C1014" s="831"/>
      <c r="D1014" s="831"/>
      <c r="E1014" s="831"/>
      <c r="F1014" s="831"/>
      <c r="G1014" s="832"/>
      <c r="H1014" s="832"/>
      <c r="I1014" s="831"/>
      <c r="J1014" s="831"/>
      <c r="K1014" s="831"/>
      <c r="L1014" s="939"/>
      <c r="M1014" s="573"/>
      <c r="Q1014" s="20"/>
    </row>
    <row r="1015" spans="1:17" ht="12.75" hidden="1" customHeight="1">
      <c r="A1015" s="363"/>
      <c r="B1015" s="62"/>
      <c r="C1015" s="831"/>
      <c r="D1015" s="831"/>
      <c r="E1015" s="831"/>
      <c r="F1015" s="831"/>
      <c r="G1015" s="832"/>
      <c r="H1015" s="832"/>
      <c r="I1015" s="831"/>
      <c r="J1015" s="831"/>
      <c r="K1015" s="831"/>
      <c r="L1015" s="939"/>
      <c r="M1015" s="573"/>
      <c r="Q1015" s="20"/>
    </row>
    <row r="1016" spans="1:17" ht="12.75" hidden="1" customHeight="1">
      <c r="A1016" s="363"/>
      <c r="B1016" s="62"/>
      <c r="C1016" s="831"/>
      <c r="D1016" s="831"/>
      <c r="E1016" s="831"/>
      <c r="F1016" s="831"/>
      <c r="G1016" s="832"/>
      <c r="H1016" s="832"/>
      <c r="I1016" s="831"/>
      <c r="J1016" s="831"/>
      <c r="K1016" s="831"/>
      <c r="L1016" s="939"/>
      <c r="M1016" s="573"/>
      <c r="Q1016" s="20"/>
    </row>
    <row r="1017" spans="1:17" ht="12.75" hidden="1" customHeight="1">
      <c r="A1017" s="363"/>
      <c r="B1017" s="62"/>
      <c r="C1017" s="831"/>
      <c r="D1017" s="831"/>
      <c r="E1017" s="831"/>
      <c r="F1017" s="831"/>
      <c r="G1017" s="832"/>
      <c r="H1017" s="832"/>
      <c r="I1017" s="831"/>
      <c r="J1017" s="831"/>
      <c r="K1017" s="831"/>
      <c r="L1017" s="939"/>
      <c r="M1017" s="573"/>
      <c r="Q1017" s="20"/>
    </row>
    <row r="1018" spans="1:17" ht="12.75" hidden="1" customHeight="1">
      <c r="A1018" s="363"/>
      <c r="B1018" s="62"/>
      <c r="C1018" s="831"/>
      <c r="D1018" s="831"/>
      <c r="E1018" s="831"/>
      <c r="F1018" s="831"/>
      <c r="G1018" s="832"/>
      <c r="H1018" s="832"/>
      <c r="I1018" s="831"/>
      <c r="J1018" s="831"/>
      <c r="K1018" s="831"/>
      <c r="L1018" s="939"/>
      <c r="M1018" s="573"/>
      <c r="Q1018" s="20"/>
    </row>
    <row r="1019" spans="1:17" ht="12.75" hidden="1" customHeight="1">
      <c r="A1019" s="363"/>
      <c r="B1019" s="62"/>
      <c r="C1019" s="831"/>
      <c r="D1019" s="831"/>
      <c r="E1019" s="831"/>
      <c r="F1019" s="831"/>
      <c r="G1019" s="832"/>
      <c r="H1019" s="832"/>
      <c r="I1019" s="831"/>
      <c r="J1019" s="831"/>
      <c r="K1019" s="831"/>
      <c r="L1019" s="939"/>
      <c r="M1019" s="573"/>
      <c r="Q1019" s="20"/>
    </row>
    <row r="1020" spans="1:17" ht="12.75" hidden="1" customHeight="1">
      <c r="A1020" s="363"/>
      <c r="B1020" s="62"/>
      <c r="C1020" s="831"/>
      <c r="D1020" s="831"/>
      <c r="E1020" s="831"/>
      <c r="F1020" s="831"/>
      <c r="G1020" s="832"/>
      <c r="H1020" s="832"/>
      <c r="I1020" s="831"/>
      <c r="J1020" s="831"/>
      <c r="K1020" s="831"/>
      <c r="L1020" s="939"/>
      <c r="M1020" s="573"/>
      <c r="Q1020" s="20"/>
    </row>
    <row r="1021" spans="1:17" ht="12.75" hidden="1" customHeight="1">
      <c r="A1021" s="363"/>
      <c r="B1021" s="62"/>
      <c r="C1021" s="831"/>
      <c r="D1021" s="831"/>
      <c r="E1021" s="831"/>
      <c r="F1021" s="831"/>
      <c r="G1021" s="832"/>
      <c r="H1021" s="832"/>
      <c r="I1021" s="831"/>
      <c r="J1021" s="831"/>
      <c r="K1021" s="831"/>
      <c r="L1021" s="939"/>
      <c r="M1021" s="573"/>
      <c r="Q1021" s="20"/>
    </row>
    <row r="1022" spans="1:17" ht="12.75" hidden="1" customHeight="1">
      <c r="A1022" s="363"/>
      <c r="B1022" s="62"/>
      <c r="C1022" s="831"/>
      <c r="D1022" s="831"/>
      <c r="E1022" s="831"/>
      <c r="F1022" s="831"/>
      <c r="G1022" s="832"/>
      <c r="H1022" s="832"/>
      <c r="I1022" s="831"/>
      <c r="J1022" s="831"/>
      <c r="K1022" s="831"/>
      <c r="L1022" s="939"/>
      <c r="M1022" s="573"/>
      <c r="Q1022" s="20"/>
    </row>
    <row r="1023" spans="1:17" ht="12.75" hidden="1" customHeight="1">
      <c r="A1023" s="363"/>
      <c r="B1023" s="62"/>
      <c r="C1023" s="831"/>
      <c r="D1023" s="831"/>
      <c r="E1023" s="831"/>
      <c r="F1023" s="831"/>
      <c r="G1023" s="832"/>
      <c r="H1023" s="832"/>
      <c r="I1023" s="831"/>
      <c r="J1023" s="831"/>
      <c r="K1023" s="831"/>
      <c r="L1023" s="939"/>
      <c r="M1023" s="573"/>
      <c r="Q1023" s="20"/>
    </row>
    <row r="1024" spans="1:17" ht="12.75" hidden="1" customHeight="1">
      <c r="A1024" s="363"/>
      <c r="B1024" s="62"/>
      <c r="C1024" s="831"/>
      <c r="D1024" s="831"/>
      <c r="E1024" s="831"/>
      <c r="F1024" s="831"/>
      <c r="G1024" s="832"/>
      <c r="H1024" s="832"/>
      <c r="I1024" s="831"/>
      <c r="J1024" s="831"/>
      <c r="K1024" s="831"/>
      <c r="L1024" s="939"/>
      <c r="M1024" s="573"/>
      <c r="Q1024" s="20"/>
    </row>
    <row r="1025" spans="1:17" ht="12.75" hidden="1" customHeight="1">
      <c r="A1025" s="363"/>
      <c r="B1025" s="62"/>
      <c r="C1025" s="831"/>
      <c r="D1025" s="831"/>
      <c r="E1025" s="831"/>
      <c r="F1025" s="831"/>
      <c r="G1025" s="832"/>
      <c r="H1025" s="832"/>
      <c r="I1025" s="831"/>
      <c r="J1025" s="831"/>
      <c r="K1025" s="831"/>
      <c r="L1025" s="939"/>
      <c r="M1025" s="573"/>
      <c r="Q1025" s="20"/>
    </row>
    <row r="1026" spans="1:17" ht="12.75" hidden="1" customHeight="1">
      <c r="A1026" s="363"/>
      <c r="B1026" s="62"/>
      <c r="C1026" s="831"/>
      <c r="D1026" s="831"/>
      <c r="E1026" s="831"/>
      <c r="F1026" s="831"/>
      <c r="G1026" s="832"/>
      <c r="H1026" s="832"/>
      <c r="I1026" s="831"/>
      <c r="J1026" s="831"/>
      <c r="K1026" s="831"/>
      <c r="L1026" s="939"/>
      <c r="M1026" s="573"/>
      <c r="Q1026" s="20"/>
    </row>
    <row r="1027" spans="1:17" ht="12.75" hidden="1" customHeight="1">
      <c r="A1027" s="363"/>
      <c r="B1027" s="62"/>
      <c r="C1027" s="831"/>
      <c r="D1027" s="831"/>
      <c r="E1027" s="831"/>
      <c r="F1027" s="831"/>
      <c r="G1027" s="832"/>
      <c r="H1027" s="832"/>
      <c r="I1027" s="831"/>
      <c r="J1027" s="831"/>
      <c r="K1027" s="831"/>
      <c r="L1027" s="939"/>
      <c r="M1027" s="573"/>
      <c r="Q1027" s="20"/>
    </row>
    <row r="1028" spans="1:17" ht="12.75" hidden="1" customHeight="1">
      <c r="A1028" s="363"/>
      <c r="B1028" s="62"/>
      <c r="C1028" s="831"/>
      <c r="D1028" s="831"/>
      <c r="E1028" s="831"/>
      <c r="F1028" s="831"/>
      <c r="G1028" s="832"/>
      <c r="H1028" s="832"/>
      <c r="I1028" s="831"/>
      <c r="J1028" s="831"/>
      <c r="K1028" s="831"/>
      <c r="L1028" s="939"/>
      <c r="M1028" s="573"/>
      <c r="Q1028" s="20"/>
    </row>
    <row r="1029" spans="1:17" ht="12.75" hidden="1" customHeight="1">
      <c r="A1029" s="363"/>
      <c r="B1029" s="62"/>
      <c r="C1029" s="831"/>
      <c r="D1029" s="831"/>
      <c r="E1029" s="831"/>
      <c r="F1029" s="831"/>
      <c r="G1029" s="832"/>
      <c r="H1029" s="832"/>
      <c r="I1029" s="831"/>
      <c r="J1029" s="831"/>
      <c r="K1029" s="831"/>
      <c r="L1029" s="939"/>
      <c r="M1029" s="573"/>
      <c r="Q1029" s="20"/>
    </row>
    <row r="1030" spans="1:17" ht="12.75" hidden="1" customHeight="1">
      <c r="A1030" s="363"/>
      <c r="B1030" s="62"/>
      <c r="C1030" s="831"/>
      <c r="D1030" s="831"/>
      <c r="E1030" s="831"/>
      <c r="F1030" s="831"/>
      <c r="G1030" s="832"/>
      <c r="H1030" s="832"/>
      <c r="I1030" s="831"/>
      <c r="J1030" s="831"/>
      <c r="K1030" s="831"/>
      <c r="L1030" s="939"/>
      <c r="M1030" s="573"/>
      <c r="Q1030" s="20"/>
    </row>
    <row r="1031" spans="1:17" ht="12.75" hidden="1" customHeight="1">
      <c r="A1031" s="363"/>
      <c r="B1031" s="62"/>
      <c r="C1031" s="831"/>
      <c r="D1031" s="831"/>
      <c r="E1031" s="831"/>
      <c r="F1031" s="831"/>
      <c r="G1031" s="832"/>
      <c r="H1031" s="832"/>
      <c r="I1031" s="831"/>
      <c r="J1031" s="831"/>
      <c r="K1031" s="831"/>
      <c r="L1031" s="939"/>
      <c r="M1031" s="573"/>
      <c r="Q1031" s="20"/>
    </row>
    <row r="1032" spans="1:17" ht="12.75" hidden="1" customHeight="1">
      <c r="A1032" s="363"/>
      <c r="B1032" s="62"/>
      <c r="C1032" s="831"/>
      <c r="D1032" s="831"/>
      <c r="E1032" s="831"/>
      <c r="F1032" s="831"/>
      <c r="G1032" s="832"/>
      <c r="H1032" s="832"/>
      <c r="I1032" s="831"/>
      <c r="J1032" s="831"/>
      <c r="K1032" s="831"/>
      <c r="L1032" s="939"/>
      <c r="M1032" s="573"/>
      <c r="Q1032" s="20"/>
    </row>
    <row r="1033" spans="1:17" ht="12.75" hidden="1" customHeight="1">
      <c r="A1033" s="363"/>
      <c r="B1033" s="62"/>
      <c r="C1033" s="831"/>
      <c r="D1033" s="831"/>
      <c r="E1033" s="831"/>
      <c r="F1033" s="831"/>
      <c r="G1033" s="832"/>
      <c r="H1033" s="832"/>
      <c r="I1033" s="831"/>
      <c r="J1033" s="831"/>
      <c r="K1033" s="831"/>
      <c r="L1033" s="939"/>
      <c r="M1033" s="573"/>
      <c r="Q1033" s="20"/>
    </row>
    <row r="1034" spans="1:17" ht="12.75" hidden="1" customHeight="1">
      <c r="A1034" s="363"/>
      <c r="B1034" s="62"/>
      <c r="C1034" s="831"/>
      <c r="D1034" s="831"/>
      <c r="E1034" s="831"/>
      <c r="F1034" s="831"/>
      <c r="G1034" s="832"/>
      <c r="H1034" s="832"/>
      <c r="I1034" s="831"/>
      <c r="J1034" s="831"/>
      <c r="K1034" s="831"/>
      <c r="L1034" s="939"/>
      <c r="M1034" s="573"/>
      <c r="Q1034" s="20"/>
    </row>
    <row r="1035" spans="1:17" ht="12.75" hidden="1" customHeight="1">
      <c r="A1035" s="363"/>
      <c r="B1035" s="62"/>
      <c r="C1035" s="51"/>
      <c r="D1035" s="831"/>
      <c r="E1035" s="831"/>
      <c r="F1035" s="831"/>
      <c r="G1035" s="832"/>
      <c r="H1035" s="832"/>
      <c r="I1035" s="831"/>
      <c r="J1035" s="831"/>
      <c r="K1035" s="831"/>
      <c r="L1035" s="219"/>
      <c r="M1035" s="573"/>
      <c r="Q1035" s="20"/>
    </row>
    <row r="1036" spans="1:17" ht="12.75" hidden="1" customHeight="1">
      <c r="A1036" s="363"/>
      <c r="B1036" s="62"/>
      <c r="C1036" s="51"/>
      <c r="D1036" s="831"/>
      <c r="E1036" s="831"/>
      <c r="F1036" s="831"/>
      <c r="G1036" s="832"/>
      <c r="H1036" s="832"/>
      <c r="I1036" s="831"/>
      <c r="J1036" s="831"/>
      <c r="K1036" s="831"/>
      <c r="L1036" s="219"/>
      <c r="M1036" s="573"/>
      <c r="Q1036" s="20"/>
    </row>
    <row r="1037" spans="1:17" ht="12.75" hidden="1" customHeight="1">
      <c r="A1037" s="363"/>
      <c r="B1037" s="62"/>
      <c r="C1037" s="51"/>
      <c r="D1037" s="831"/>
      <c r="E1037" s="831"/>
      <c r="F1037" s="831"/>
      <c r="G1037" s="832"/>
      <c r="H1037" s="832"/>
      <c r="I1037" s="831"/>
      <c r="J1037" s="831"/>
      <c r="K1037" s="831"/>
      <c r="L1037" s="219"/>
      <c r="M1037" s="573"/>
      <c r="Q1037" s="20"/>
    </row>
    <row r="1038" spans="1:17" ht="12.75" hidden="1" customHeight="1">
      <c r="A1038" s="363"/>
      <c r="B1038" s="62"/>
      <c r="C1038" s="51"/>
      <c r="D1038" s="831"/>
      <c r="E1038" s="831"/>
      <c r="F1038" s="831"/>
      <c r="G1038" s="832"/>
      <c r="H1038" s="832"/>
      <c r="I1038" s="831"/>
      <c r="J1038" s="831"/>
      <c r="K1038" s="831"/>
      <c r="L1038" s="219"/>
      <c r="M1038" s="573"/>
      <c r="Q1038" s="20"/>
    </row>
    <row r="1039" spans="1:17" ht="12.75" hidden="1" customHeight="1">
      <c r="A1039" s="363"/>
      <c r="B1039" s="62"/>
      <c r="C1039" s="51"/>
      <c r="D1039" s="831"/>
      <c r="E1039" s="831"/>
      <c r="F1039" s="831"/>
      <c r="G1039" s="832"/>
      <c r="H1039" s="832"/>
      <c r="I1039" s="831"/>
      <c r="J1039" s="831"/>
      <c r="K1039" s="831"/>
      <c r="L1039" s="219"/>
      <c r="M1039" s="573"/>
      <c r="Q1039" s="20"/>
    </row>
    <row r="1040" spans="1:17" ht="12.75" hidden="1" customHeight="1">
      <c r="A1040" s="363"/>
      <c r="B1040" s="62"/>
      <c r="C1040" s="51"/>
      <c r="D1040" s="831"/>
      <c r="E1040" s="831"/>
      <c r="F1040" s="831"/>
      <c r="G1040" s="832"/>
      <c r="H1040" s="832"/>
      <c r="I1040" s="831"/>
      <c r="J1040" s="831"/>
      <c r="K1040" s="831"/>
      <c r="L1040" s="219"/>
      <c r="M1040" s="573"/>
      <c r="Q1040" s="20"/>
    </row>
    <row r="1041" spans="1:17" ht="12.75" hidden="1" customHeight="1">
      <c r="A1041" s="363"/>
      <c r="B1041" s="62"/>
      <c r="C1041" s="831"/>
      <c r="D1041" s="831"/>
      <c r="E1041" s="831"/>
      <c r="F1041" s="831"/>
      <c r="G1041" s="832"/>
      <c r="H1041" s="832"/>
      <c r="I1041" s="831"/>
      <c r="J1041" s="831"/>
      <c r="K1041" s="831"/>
      <c r="L1041" s="939"/>
      <c r="M1041" s="573"/>
      <c r="Q1041" s="20"/>
    </row>
    <row r="1042" spans="1:17" ht="12.75" hidden="1" customHeight="1">
      <c r="A1042" s="363"/>
      <c r="B1042" s="62"/>
      <c r="C1042" s="831"/>
      <c r="D1042" s="831"/>
      <c r="E1042" s="831"/>
      <c r="F1042" s="831"/>
      <c r="G1042" s="832"/>
      <c r="H1042" s="832"/>
      <c r="I1042" s="831"/>
      <c r="J1042" s="831"/>
      <c r="K1042" s="831"/>
      <c r="L1042" s="939"/>
      <c r="M1042" s="573"/>
      <c r="Q1042" s="20"/>
    </row>
    <row r="1043" spans="1:17" ht="12.75" hidden="1" customHeight="1">
      <c r="A1043" s="363"/>
      <c r="B1043" s="62"/>
      <c r="C1043" s="831"/>
      <c r="D1043" s="831"/>
      <c r="E1043" s="831"/>
      <c r="F1043" s="831"/>
      <c r="G1043" s="832"/>
      <c r="H1043" s="832"/>
      <c r="I1043" s="831"/>
      <c r="J1043" s="831"/>
      <c r="K1043" s="831"/>
      <c r="L1043" s="939"/>
      <c r="M1043" s="573"/>
      <c r="Q1043" s="20"/>
    </row>
    <row r="1044" spans="1:17" ht="12.75" hidden="1" customHeight="1">
      <c r="A1044" s="363"/>
      <c r="B1044" s="62"/>
      <c r="C1044" s="831"/>
      <c r="D1044" s="831"/>
      <c r="E1044" s="831"/>
      <c r="F1044" s="831"/>
      <c r="G1044" s="832"/>
      <c r="H1044" s="832"/>
      <c r="I1044" s="831"/>
      <c r="J1044" s="831"/>
      <c r="K1044" s="831"/>
      <c r="L1044" s="939"/>
      <c r="M1044" s="573"/>
      <c r="Q1044" s="20"/>
    </row>
    <row r="1045" spans="1:17" ht="12.75" hidden="1" customHeight="1">
      <c r="A1045" s="363"/>
      <c r="B1045" s="62"/>
      <c r="C1045" s="831"/>
      <c r="D1045" s="831"/>
      <c r="E1045" s="831"/>
      <c r="F1045" s="831"/>
      <c r="G1045" s="832"/>
      <c r="H1045" s="832"/>
      <c r="I1045" s="831"/>
      <c r="J1045" s="831"/>
      <c r="K1045" s="831"/>
      <c r="L1045" s="939"/>
      <c r="M1045" s="573"/>
      <c r="Q1045" s="20"/>
    </row>
    <row r="1046" spans="1:17" ht="12.75" hidden="1" customHeight="1">
      <c r="A1046" s="363"/>
      <c r="B1046" s="62"/>
      <c r="C1046" s="831"/>
      <c r="D1046" s="831"/>
      <c r="E1046" s="831"/>
      <c r="F1046" s="831"/>
      <c r="G1046" s="832"/>
      <c r="H1046" s="832"/>
      <c r="I1046" s="831"/>
      <c r="J1046" s="831"/>
      <c r="K1046" s="831"/>
      <c r="L1046" s="939"/>
      <c r="M1046" s="573"/>
      <c r="Q1046" s="20"/>
    </row>
    <row r="1047" spans="1:17" ht="12.75" hidden="1" customHeight="1">
      <c r="A1047" s="363"/>
      <c r="B1047" s="62"/>
      <c r="C1047" s="831"/>
      <c r="D1047" s="831"/>
      <c r="E1047" s="831"/>
      <c r="F1047" s="831"/>
      <c r="G1047" s="832"/>
      <c r="H1047" s="832"/>
      <c r="I1047" s="831"/>
      <c r="J1047" s="831"/>
      <c r="K1047" s="831"/>
      <c r="L1047" s="939"/>
      <c r="M1047" s="573"/>
      <c r="Q1047" s="20"/>
    </row>
    <row r="1048" spans="1:17" ht="12.75" hidden="1" customHeight="1">
      <c r="A1048" s="363"/>
      <c r="B1048" s="62"/>
      <c r="C1048" s="831"/>
      <c r="D1048" s="831"/>
      <c r="E1048" s="831"/>
      <c r="F1048" s="831"/>
      <c r="G1048" s="832"/>
      <c r="H1048" s="832"/>
      <c r="I1048" s="831"/>
      <c r="J1048" s="831"/>
      <c r="K1048" s="831"/>
      <c r="L1048" s="939"/>
      <c r="M1048" s="573"/>
      <c r="Q1048" s="20"/>
    </row>
    <row r="1049" spans="1:17" ht="12.75" hidden="1" customHeight="1">
      <c r="A1049" s="363"/>
      <c r="B1049" s="62"/>
      <c r="C1049" s="831"/>
      <c r="D1049" s="831"/>
      <c r="E1049" s="831"/>
      <c r="F1049" s="831"/>
      <c r="G1049" s="832"/>
      <c r="H1049" s="832"/>
      <c r="I1049" s="831"/>
      <c r="J1049" s="831"/>
      <c r="K1049" s="831"/>
      <c r="L1049" s="939"/>
      <c r="M1049" s="573"/>
      <c r="Q1049" s="20"/>
    </row>
    <row r="1050" spans="1:17" ht="12.75" hidden="1" customHeight="1">
      <c r="A1050" s="363"/>
      <c r="B1050" s="62"/>
      <c r="C1050" s="831"/>
      <c r="D1050" s="831"/>
      <c r="E1050" s="831"/>
      <c r="F1050" s="831"/>
      <c r="G1050" s="832"/>
      <c r="H1050" s="832"/>
      <c r="I1050" s="831"/>
      <c r="J1050" s="831"/>
      <c r="K1050" s="831"/>
      <c r="L1050" s="939"/>
      <c r="M1050" s="573"/>
      <c r="Q1050" s="20"/>
    </row>
    <row r="1051" spans="1:17" ht="12.75" hidden="1" customHeight="1">
      <c r="A1051" s="363"/>
      <c r="B1051" s="62"/>
      <c r="C1051" s="831"/>
      <c r="D1051" s="831"/>
      <c r="E1051" s="831"/>
      <c r="F1051" s="831"/>
      <c r="G1051" s="832"/>
      <c r="H1051" s="832"/>
      <c r="I1051" s="831"/>
      <c r="J1051" s="831"/>
      <c r="K1051" s="831"/>
      <c r="L1051" s="939"/>
      <c r="M1051" s="573"/>
      <c r="Q1051" s="20"/>
    </row>
    <row r="1052" spans="1:17" ht="12.75" hidden="1" customHeight="1">
      <c r="A1052" s="363"/>
      <c r="B1052" s="62"/>
      <c r="C1052" s="831"/>
      <c r="D1052" s="831"/>
      <c r="E1052" s="831"/>
      <c r="F1052" s="831"/>
      <c r="G1052" s="832"/>
      <c r="H1052" s="832"/>
      <c r="I1052" s="831"/>
      <c r="J1052" s="831"/>
      <c r="K1052" s="831"/>
      <c r="L1052" s="939"/>
      <c r="M1052" s="573"/>
      <c r="Q1052" s="20"/>
    </row>
    <row r="1053" spans="1:17" ht="12.75" hidden="1" customHeight="1">
      <c r="A1053" s="363"/>
      <c r="B1053" s="62"/>
      <c r="C1053" s="831"/>
      <c r="D1053" s="831"/>
      <c r="E1053" s="831"/>
      <c r="F1053" s="831"/>
      <c r="G1053" s="832"/>
      <c r="H1053" s="832"/>
      <c r="I1053" s="831"/>
      <c r="J1053" s="831"/>
      <c r="K1053" s="831"/>
      <c r="L1053" s="939"/>
      <c r="M1053" s="573"/>
      <c r="Q1053" s="20"/>
    </row>
    <row r="1054" spans="1:17" ht="12.75" hidden="1" customHeight="1">
      <c r="A1054" s="363"/>
      <c r="B1054" s="62"/>
      <c r="C1054" s="831"/>
      <c r="D1054" s="831"/>
      <c r="E1054" s="831"/>
      <c r="F1054" s="831"/>
      <c r="G1054" s="832"/>
      <c r="H1054" s="832"/>
      <c r="I1054" s="831"/>
      <c r="J1054" s="831"/>
      <c r="K1054" s="831"/>
      <c r="L1054" s="939"/>
      <c r="M1054" s="573"/>
      <c r="Q1054" s="20"/>
    </row>
    <row r="1055" spans="1:17" ht="12.75" hidden="1" customHeight="1">
      <c r="A1055" s="363"/>
      <c r="B1055" s="62"/>
      <c r="C1055" s="831"/>
      <c r="D1055" s="831"/>
      <c r="E1055" s="831"/>
      <c r="F1055" s="831"/>
      <c r="G1055" s="832"/>
      <c r="H1055" s="832"/>
      <c r="I1055" s="831"/>
      <c r="J1055" s="831"/>
      <c r="K1055" s="831"/>
      <c r="L1055" s="939"/>
      <c r="M1055" s="573"/>
      <c r="Q1055" s="20"/>
    </row>
    <row r="1056" spans="1:17" ht="12.75" hidden="1" customHeight="1">
      <c r="A1056" s="363"/>
      <c r="B1056" s="62"/>
      <c r="C1056" s="831"/>
      <c r="D1056" s="831"/>
      <c r="E1056" s="831"/>
      <c r="F1056" s="831"/>
      <c r="G1056" s="832"/>
      <c r="H1056" s="832"/>
      <c r="I1056" s="831"/>
      <c r="J1056" s="831"/>
      <c r="K1056" s="831"/>
      <c r="L1056" s="939"/>
      <c r="M1056" s="573"/>
      <c r="Q1056" s="20"/>
    </row>
    <row r="1057" spans="1:17" ht="12.75" hidden="1" customHeight="1">
      <c r="A1057" s="363"/>
      <c r="B1057" s="62"/>
      <c r="C1057" s="831"/>
      <c r="D1057" s="831"/>
      <c r="E1057" s="831"/>
      <c r="F1057" s="831"/>
      <c r="G1057" s="832"/>
      <c r="H1057" s="832"/>
      <c r="I1057" s="831"/>
      <c r="J1057" s="831"/>
      <c r="K1057" s="831"/>
      <c r="L1057" s="939"/>
      <c r="M1057" s="573"/>
      <c r="Q1057" s="20"/>
    </row>
    <row r="1058" spans="1:17" ht="12.75" hidden="1" customHeight="1">
      <c r="A1058" s="363"/>
      <c r="B1058" s="62"/>
      <c r="C1058" s="831"/>
      <c r="D1058" s="831"/>
      <c r="E1058" s="831"/>
      <c r="F1058" s="831"/>
      <c r="G1058" s="832"/>
      <c r="H1058" s="832"/>
      <c r="I1058" s="831"/>
      <c r="J1058" s="831"/>
      <c r="K1058" s="831"/>
      <c r="L1058" s="939"/>
      <c r="M1058" s="573"/>
      <c r="Q1058" s="20"/>
    </row>
    <row r="1059" spans="1:17" ht="12.75" hidden="1" customHeight="1">
      <c r="A1059" s="363"/>
      <c r="B1059" s="62"/>
      <c r="C1059" s="831"/>
      <c r="D1059" s="831"/>
      <c r="E1059" s="831"/>
      <c r="F1059" s="831"/>
      <c r="G1059" s="832"/>
      <c r="H1059" s="832"/>
      <c r="I1059" s="831"/>
      <c r="J1059" s="831"/>
      <c r="K1059" s="831"/>
      <c r="L1059" s="939"/>
      <c r="M1059" s="573"/>
      <c r="Q1059" s="20"/>
    </row>
    <row r="1060" spans="1:17" ht="12.75" hidden="1" customHeight="1">
      <c r="A1060" s="363"/>
      <c r="B1060" s="62"/>
      <c r="C1060" s="831"/>
      <c r="D1060" s="831"/>
      <c r="E1060" s="831"/>
      <c r="F1060" s="831"/>
      <c r="G1060" s="832"/>
      <c r="H1060" s="832"/>
      <c r="I1060" s="831"/>
      <c r="J1060" s="831"/>
      <c r="K1060" s="831"/>
      <c r="L1060" s="939"/>
      <c r="M1060" s="573"/>
      <c r="Q1060" s="20"/>
    </row>
    <row r="1061" spans="1:17" ht="12.75" hidden="1" customHeight="1">
      <c r="A1061" s="363"/>
      <c r="B1061" s="62"/>
      <c r="C1061" s="831"/>
      <c r="D1061" s="831"/>
      <c r="E1061" s="831"/>
      <c r="F1061" s="831"/>
      <c r="G1061" s="832"/>
      <c r="H1061" s="832"/>
      <c r="I1061" s="831"/>
      <c r="J1061" s="831"/>
      <c r="K1061" s="831"/>
      <c r="L1061" s="939"/>
      <c r="M1061" s="573"/>
      <c r="Q1061" s="20"/>
    </row>
    <row r="1062" spans="1:17" ht="12.75" hidden="1" customHeight="1">
      <c r="A1062" s="363"/>
      <c r="B1062" s="62"/>
      <c r="C1062" s="831"/>
      <c r="D1062" s="831"/>
      <c r="E1062" s="831"/>
      <c r="F1062" s="831"/>
      <c r="G1062" s="832"/>
      <c r="H1062" s="832"/>
      <c r="I1062" s="831"/>
      <c r="J1062" s="831"/>
      <c r="K1062" s="831"/>
      <c r="L1062" s="939"/>
      <c r="M1062" s="573"/>
      <c r="Q1062" s="20"/>
    </row>
    <row r="1063" spans="1:17" ht="12.75" hidden="1" customHeight="1">
      <c r="A1063" s="363"/>
      <c r="B1063" s="62"/>
      <c r="C1063" s="831"/>
      <c r="D1063" s="831"/>
      <c r="E1063" s="831"/>
      <c r="F1063" s="831"/>
      <c r="G1063" s="832"/>
      <c r="H1063" s="832"/>
      <c r="I1063" s="831"/>
      <c r="J1063" s="831"/>
      <c r="K1063" s="831"/>
      <c r="L1063" s="939"/>
      <c r="M1063" s="573"/>
      <c r="Q1063" s="20"/>
    </row>
    <row r="1064" spans="1:17" ht="12.75" hidden="1" customHeight="1">
      <c r="A1064" s="363"/>
      <c r="B1064" s="62"/>
      <c r="C1064" s="831"/>
      <c r="D1064" s="831"/>
      <c r="E1064" s="831"/>
      <c r="F1064" s="831"/>
      <c r="G1064" s="832"/>
      <c r="H1064" s="832"/>
      <c r="I1064" s="831"/>
      <c r="J1064" s="831"/>
      <c r="K1064" s="831"/>
      <c r="L1064" s="939"/>
      <c r="M1064" s="573"/>
      <c r="Q1064" s="20"/>
    </row>
    <row r="1065" spans="1:17" ht="12.75" hidden="1" customHeight="1">
      <c r="A1065" s="363"/>
      <c r="B1065" s="62"/>
      <c r="C1065" s="831"/>
      <c r="D1065" s="831"/>
      <c r="E1065" s="831"/>
      <c r="F1065" s="831"/>
      <c r="G1065" s="832"/>
      <c r="H1065" s="832"/>
      <c r="I1065" s="831"/>
      <c r="J1065" s="831"/>
      <c r="K1065" s="831"/>
      <c r="L1065" s="939"/>
      <c r="M1065" s="573"/>
      <c r="Q1065" s="20"/>
    </row>
    <row r="1066" spans="1:17" ht="12.75" hidden="1" customHeight="1">
      <c r="A1066" s="363"/>
      <c r="B1066" s="62"/>
      <c r="C1066" s="831"/>
      <c r="D1066" s="831"/>
      <c r="E1066" s="831"/>
      <c r="F1066" s="831"/>
      <c r="G1066" s="832"/>
      <c r="H1066" s="832"/>
      <c r="I1066" s="831"/>
      <c r="J1066" s="831"/>
      <c r="K1066" s="831"/>
      <c r="L1066" s="939"/>
      <c r="M1066" s="573"/>
      <c r="Q1066" s="20"/>
    </row>
    <row r="1067" spans="1:17" ht="12.75" hidden="1" customHeight="1">
      <c r="A1067" s="363"/>
      <c r="B1067" s="62"/>
      <c r="C1067" s="831"/>
      <c r="D1067" s="831"/>
      <c r="E1067" s="831"/>
      <c r="F1067" s="831"/>
      <c r="G1067" s="832"/>
      <c r="H1067" s="832"/>
      <c r="I1067" s="831"/>
      <c r="J1067" s="831"/>
      <c r="K1067" s="831"/>
      <c r="L1067" s="939"/>
      <c r="M1067" s="573"/>
      <c r="Q1067" s="20"/>
    </row>
    <row r="1068" spans="1:17" ht="12.75" hidden="1" customHeight="1">
      <c r="A1068" s="363"/>
      <c r="B1068" s="62"/>
      <c r="C1068" s="831"/>
      <c r="D1068" s="831"/>
      <c r="E1068" s="831"/>
      <c r="F1068" s="831"/>
      <c r="G1068" s="832"/>
      <c r="H1068" s="832"/>
      <c r="I1068" s="831"/>
      <c r="J1068" s="831"/>
      <c r="K1068" s="831"/>
      <c r="L1068" s="939"/>
      <c r="M1068" s="573"/>
      <c r="Q1068" s="20"/>
    </row>
    <row r="1069" spans="1:17" ht="12.75" hidden="1" customHeight="1">
      <c r="A1069" s="363"/>
      <c r="B1069" s="62"/>
      <c r="C1069" s="831"/>
      <c r="D1069" s="831"/>
      <c r="E1069" s="831"/>
      <c r="F1069" s="831"/>
      <c r="G1069" s="832"/>
      <c r="H1069" s="832"/>
      <c r="I1069" s="831"/>
      <c r="J1069" s="831"/>
      <c r="K1069" s="831"/>
      <c r="L1069" s="939"/>
      <c r="M1069" s="573"/>
      <c r="Q1069" s="20"/>
    </row>
    <row r="1070" spans="1:17" ht="12.75" hidden="1" customHeight="1">
      <c r="A1070" s="363"/>
      <c r="B1070" s="62"/>
      <c r="C1070" s="831"/>
      <c r="D1070" s="831"/>
      <c r="E1070" s="831"/>
      <c r="F1070" s="831"/>
      <c r="G1070" s="832"/>
      <c r="H1070" s="832"/>
      <c r="I1070" s="831"/>
      <c r="J1070" s="831"/>
      <c r="K1070" s="831"/>
      <c r="L1070" s="939"/>
      <c r="M1070" s="573"/>
      <c r="Q1070" s="20"/>
    </row>
    <row r="1071" spans="1:17" ht="12.75" hidden="1" customHeight="1">
      <c r="A1071" s="363"/>
      <c r="B1071" s="62"/>
      <c r="C1071" s="831"/>
      <c r="D1071" s="831"/>
      <c r="E1071" s="831"/>
      <c r="F1071" s="831"/>
      <c r="G1071" s="832"/>
      <c r="H1071" s="832"/>
      <c r="I1071" s="831"/>
      <c r="J1071" s="831"/>
      <c r="K1071" s="831"/>
      <c r="L1071" s="939"/>
      <c r="M1071" s="573"/>
      <c r="Q1071" s="20"/>
    </row>
    <row r="1072" spans="1:17" ht="12.75" hidden="1" customHeight="1">
      <c r="A1072" s="363"/>
      <c r="B1072" s="62"/>
      <c r="C1072" s="831"/>
      <c r="D1072" s="831"/>
      <c r="E1072" s="831"/>
      <c r="F1072" s="831"/>
      <c r="G1072" s="832"/>
      <c r="H1072" s="832"/>
      <c r="I1072" s="831"/>
      <c r="J1072" s="831"/>
      <c r="K1072" s="831"/>
      <c r="L1072" s="939"/>
      <c r="M1072" s="573"/>
      <c r="Q1072" s="20"/>
    </row>
    <row r="1073" spans="1:17" ht="12.75" hidden="1" customHeight="1">
      <c r="A1073" s="363"/>
      <c r="B1073" s="62"/>
      <c r="C1073" s="831"/>
      <c r="D1073" s="831"/>
      <c r="E1073" s="831"/>
      <c r="F1073" s="831"/>
      <c r="G1073" s="832"/>
      <c r="H1073" s="832"/>
      <c r="I1073" s="831"/>
      <c r="J1073" s="831"/>
      <c r="K1073" s="831"/>
      <c r="L1073" s="939"/>
      <c r="M1073" s="573"/>
      <c r="Q1073" s="20"/>
    </row>
    <row r="1074" spans="1:17" ht="12.75" hidden="1" customHeight="1">
      <c r="A1074" s="363"/>
      <c r="B1074" s="62"/>
      <c r="C1074" s="831"/>
      <c r="D1074" s="831"/>
      <c r="E1074" s="831"/>
      <c r="F1074" s="831"/>
      <c r="G1074" s="832"/>
      <c r="H1074" s="832"/>
      <c r="I1074" s="831"/>
      <c r="J1074" s="831"/>
      <c r="K1074" s="831"/>
      <c r="L1074" s="939"/>
      <c r="M1074" s="573"/>
      <c r="Q1074" s="20"/>
    </row>
    <row r="1075" spans="1:17" ht="12.75" hidden="1" customHeight="1">
      <c r="A1075" s="363"/>
      <c r="B1075" s="62"/>
      <c r="C1075" s="831"/>
      <c r="D1075" s="831"/>
      <c r="E1075" s="831"/>
      <c r="F1075" s="831"/>
      <c r="G1075" s="832"/>
      <c r="H1075" s="832"/>
      <c r="I1075" s="831"/>
      <c r="J1075" s="831"/>
      <c r="K1075" s="831"/>
      <c r="L1075" s="939"/>
      <c r="M1075" s="573"/>
      <c r="Q1075" s="20"/>
    </row>
    <row r="1076" spans="1:17" ht="12.75" hidden="1" customHeight="1">
      <c r="A1076" s="363"/>
      <c r="B1076" s="62"/>
      <c r="C1076" s="831"/>
      <c r="D1076" s="831"/>
      <c r="E1076" s="831"/>
      <c r="F1076" s="831"/>
      <c r="G1076" s="832"/>
      <c r="H1076" s="832"/>
      <c r="I1076" s="831"/>
      <c r="J1076" s="831"/>
      <c r="K1076" s="831"/>
      <c r="L1076" s="939"/>
      <c r="M1076" s="573"/>
      <c r="Q1076" s="20"/>
    </row>
    <row r="1077" spans="1:17" ht="12.75" hidden="1" customHeight="1">
      <c r="A1077" s="363"/>
      <c r="B1077" s="62"/>
      <c r="C1077" s="831"/>
      <c r="D1077" s="831"/>
      <c r="E1077" s="831"/>
      <c r="F1077" s="831"/>
      <c r="G1077" s="832"/>
      <c r="H1077" s="832"/>
      <c r="I1077" s="831"/>
      <c r="J1077" s="831"/>
      <c r="K1077" s="831"/>
      <c r="L1077" s="939"/>
      <c r="M1077" s="573"/>
      <c r="Q1077" s="20"/>
    </row>
    <row r="1078" spans="1:17" ht="12.75" hidden="1" customHeight="1">
      <c r="A1078" s="363"/>
      <c r="B1078" s="62"/>
      <c r="C1078" s="831"/>
      <c r="D1078" s="831"/>
      <c r="E1078" s="831"/>
      <c r="F1078" s="831"/>
      <c r="G1078" s="832"/>
      <c r="H1078" s="832"/>
      <c r="I1078" s="831"/>
      <c r="J1078" s="831"/>
      <c r="K1078" s="831"/>
      <c r="L1078" s="939"/>
      <c r="M1078" s="573"/>
      <c r="Q1078" s="20"/>
    </row>
    <row r="1079" spans="1:17" ht="12.75" hidden="1" customHeight="1">
      <c r="A1079" s="363"/>
      <c r="B1079" s="62"/>
      <c r="C1079" s="831"/>
      <c r="D1079" s="831"/>
      <c r="E1079" s="831"/>
      <c r="F1079" s="831"/>
      <c r="G1079" s="832"/>
      <c r="H1079" s="832"/>
      <c r="I1079" s="831"/>
      <c r="J1079" s="831"/>
      <c r="K1079" s="831"/>
      <c r="L1079" s="939"/>
      <c r="M1079" s="573"/>
      <c r="Q1079" s="20"/>
    </row>
    <row r="1080" spans="1:17" ht="12.75" hidden="1" customHeight="1">
      <c r="A1080" s="363"/>
      <c r="B1080" s="62"/>
      <c r="C1080" s="831"/>
      <c r="D1080" s="831"/>
      <c r="E1080" s="831"/>
      <c r="F1080" s="831"/>
      <c r="G1080" s="832"/>
      <c r="H1080" s="832"/>
      <c r="I1080" s="831"/>
      <c r="J1080" s="831"/>
      <c r="K1080" s="831"/>
      <c r="L1080" s="939"/>
      <c r="M1080" s="573"/>
      <c r="Q1080" s="20"/>
    </row>
    <row r="1081" spans="1:17" ht="12.75" hidden="1" customHeight="1">
      <c r="A1081" s="363"/>
      <c r="B1081" s="62"/>
      <c r="C1081" s="831"/>
      <c r="D1081" s="831"/>
      <c r="E1081" s="831"/>
      <c r="F1081" s="831"/>
      <c r="G1081" s="832"/>
      <c r="H1081" s="832"/>
      <c r="I1081" s="831"/>
      <c r="J1081" s="831"/>
      <c r="K1081" s="831"/>
      <c r="L1081" s="939"/>
      <c r="M1081" s="573"/>
      <c r="Q1081" s="20"/>
    </row>
    <row r="1082" spans="1:17" ht="12.75" hidden="1" customHeight="1">
      <c r="A1082" s="363"/>
      <c r="B1082" s="62"/>
      <c r="C1082" s="831"/>
      <c r="D1082" s="831"/>
      <c r="E1082" s="831"/>
      <c r="F1082" s="831"/>
      <c r="G1082" s="832"/>
      <c r="H1082" s="832"/>
      <c r="I1082" s="831"/>
      <c r="J1082" s="831"/>
      <c r="K1082" s="831"/>
      <c r="L1082" s="939"/>
      <c r="M1082" s="573"/>
      <c r="Q1082" s="20"/>
    </row>
    <row r="1083" spans="1:17" ht="12.75" hidden="1" customHeight="1">
      <c r="A1083" s="363"/>
      <c r="B1083" s="62"/>
      <c r="C1083" s="831"/>
      <c r="D1083" s="831"/>
      <c r="E1083" s="831"/>
      <c r="F1083" s="831"/>
      <c r="G1083" s="832"/>
      <c r="H1083" s="832"/>
      <c r="I1083" s="831"/>
      <c r="J1083" s="831"/>
      <c r="K1083" s="831"/>
      <c r="L1083" s="939"/>
      <c r="M1083" s="573"/>
      <c r="Q1083" s="20"/>
    </row>
    <row r="1084" spans="1:17" ht="12.75" hidden="1" customHeight="1">
      <c r="A1084" s="363"/>
      <c r="B1084" s="62"/>
      <c r="C1084" s="831"/>
      <c r="D1084" s="831"/>
      <c r="E1084" s="831"/>
      <c r="F1084" s="831"/>
      <c r="G1084" s="832"/>
      <c r="H1084" s="832"/>
      <c r="I1084" s="831"/>
      <c r="J1084" s="831"/>
      <c r="K1084" s="831"/>
      <c r="L1084" s="939"/>
      <c r="M1084" s="573"/>
      <c r="Q1084" s="20"/>
    </row>
    <row r="1085" spans="1:17" ht="12.75" hidden="1" customHeight="1">
      <c r="A1085" s="363"/>
      <c r="B1085" s="62"/>
      <c r="C1085" s="831"/>
      <c r="D1085" s="831"/>
      <c r="E1085" s="831"/>
      <c r="F1085" s="831"/>
      <c r="G1085" s="832"/>
      <c r="H1085" s="832"/>
      <c r="I1085" s="831"/>
      <c r="J1085" s="831"/>
      <c r="K1085" s="831"/>
      <c r="L1085" s="939"/>
      <c r="M1085" s="573"/>
      <c r="Q1085" s="20"/>
    </row>
    <row r="1086" spans="1:17" ht="12.75" hidden="1" customHeight="1">
      <c r="A1086" s="363"/>
      <c r="B1086" s="62"/>
      <c r="C1086" s="831"/>
      <c r="D1086" s="831"/>
      <c r="E1086" s="831"/>
      <c r="F1086" s="831"/>
      <c r="G1086" s="832"/>
      <c r="H1086" s="832"/>
      <c r="I1086" s="831"/>
      <c r="J1086" s="831"/>
      <c r="K1086" s="831"/>
      <c r="L1086" s="939"/>
      <c r="M1086" s="573"/>
      <c r="Q1086" s="20"/>
    </row>
    <row r="1087" spans="1:17" ht="12.75" hidden="1" customHeight="1">
      <c r="A1087" s="363"/>
      <c r="B1087" s="62"/>
      <c r="C1087" s="831"/>
      <c r="D1087" s="831"/>
      <c r="E1087" s="831"/>
      <c r="F1087" s="831"/>
      <c r="G1087" s="832"/>
      <c r="H1087" s="832"/>
      <c r="I1087" s="831"/>
      <c r="J1087" s="831"/>
      <c r="K1087" s="831"/>
      <c r="L1087" s="939"/>
      <c r="M1087" s="573"/>
      <c r="Q1087" s="20"/>
    </row>
    <row r="1088" spans="1:17" ht="12.75" hidden="1" customHeight="1">
      <c r="A1088" s="363"/>
      <c r="B1088" s="62"/>
      <c r="C1088" s="51"/>
      <c r="D1088" s="831"/>
      <c r="E1088" s="831"/>
      <c r="F1088" s="831"/>
      <c r="G1088" s="832"/>
      <c r="H1088" s="832"/>
      <c r="I1088" s="831"/>
      <c r="J1088" s="831"/>
      <c r="K1088" s="831"/>
      <c r="L1088" s="219"/>
      <c r="M1088" s="573"/>
      <c r="Q1088" s="20"/>
    </row>
    <row r="1089" spans="1:17" ht="12.75" hidden="1" customHeight="1">
      <c r="A1089" s="363"/>
      <c r="B1089" s="62"/>
      <c r="C1089" s="51"/>
      <c r="D1089" s="831"/>
      <c r="E1089" s="831"/>
      <c r="F1089" s="831"/>
      <c r="G1089" s="832"/>
      <c r="H1089" s="832"/>
      <c r="I1089" s="831"/>
      <c r="J1089" s="831"/>
      <c r="K1089" s="831"/>
      <c r="L1089" s="219"/>
      <c r="M1089" s="573"/>
      <c r="Q1089" s="20"/>
    </row>
    <row r="1090" spans="1:17" ht="12.75" hidden="1" customHeight="1">
      <c r="A1090" s="363"/>
      <c r="B1090" s="62"/>
      <c r="C1090" s="51"/>
      <c r="D1090" s="831"/>
      <c r="E1090" s="831"/>
      <c r="F1090" s="831"/>
      <c r="G1090" s="832"/>
      <c r="H1090" s="832"/>
      <c r="I1090" s="831"/>
      <c r="J1090" s="831"/>
      <c r="K1090" s="831"/>
      <c r="L1090" s="219"/>
      <c r="M1090" s="573"/>
      <c r="Q1090" s="20"/>
    </row>
    <row r="1091" spans="1:17" ht="12.75" hidden="1" customHeight="1">
      <c r="A1091" s="363"/>
      <c r="B1091" s="62"/>
      <c r="C1091" s="51"/>
      <c r="D1091" s="831"/>
      <c r="E1091" s="831"/>
      <c r="F1091" s="831"/>
      <c r="G1091" s="832"/>
      <c r="H1091" s="832"/>
      <c r="I1091" s="831"/>
      <c r="J1091" s="831"/>
      <c r="K1091" s="831"/>
      <c r="L1091" s="219"/>
      <c r="M1091" s="573"/>
      <c r="Q1091" s="20"/>
    </row>
    <row r="1092" spans="1:17" ht="12.75" hidden="1" customHeight="1">
      <c r="A1092" s="363"/>
      <c r="B1092" s="62"/>
      <c r="C1092" s="51"/>
      <c r="D1092" s="831"/>
      <c r="E1092" s="831"/>
      <c r="F1092" s="831"/>
      <c r="G1092" s="832"/>
      <c r="H1092" s="832"/>
      <c r="I1092" s="831"/>
      <c r="J1092" s="831"/>
      <c r="K1092" s="831"/>
      <c r="L1092" s="219"/>
      <c r="M1092" s="573"/>
      <c r="Q1092" s="20"/>
    </row>
    <row r="1093" spans="1:17" ht="12.75" hidden="1" customHeight="1">
      <c r="A1093" s="363"/>
      <c r="B1093" s="62"/>
      <c r="C1093" s="51"/>
      <c r="D1093" s="831"/>
      <c r="E1093" s="831"/>
      <c r="F1093" s="831"/>
      <c r="G1093" s="832"/>
      <c r="H1093" s="832"/>
      <c r="I1093" s="831"/>
      <c r="J1093" s="831"/>
      <c r="K1093" s="831"/>
      <c r="L1093" s="219"/>
      <c r="M1093" s="573"/>
      <c r="Q1093" s="20"/>
    </row>
    <row r="1094" spans="1:17" ht="12.75" hidden="1" customHeight="1">
      <c r="A1094" s="363"/>
      <c r="B1094" s="62"/>
      <c r="C1094" s="51"/>
      <c r="D1094" s="831"/>
      <c r="E1094" s="831"/>
      <c r="F1094" s="831"/>
      <c r="G1094" s="832"/>
      <c r="H1094" s="832"/>
      <c r="I1094" s="831"/>
      <c r="J1094" s="831"/>
      <c r="K1094" s="831"/>
      <c r="L1094" s="219"/>
      <c r="M1094" s="573"/>
      <c r="Q1094" s="20"/>
    </row>
    <row r="1095" spans="1:17" ht="12.75" hidden="1" customHeight="1">
      <c r="A1095" s="363"/>
      <c r="B1095" s="62"/>
      <c r="C1095" s="51"/>
      <c r="D1095" s="831"/>
      <c r="E1095" s="831"/>
      <c r="F1095" s="831"/>
      <c r="G1095" s="832"/>
      <c r="H1095" s="832"/>
      <c r="I1095" s="831"/>
      <c r="J1095" s="831"/>
      <c r="K1095" s="831"/>
      <c r="L1095" s="219"/>
      <c r="M1095" s="573"/>
      <c r="Q1095" s="20"/>
    </row>
    <row r="1096" spans="1:17" ht="12.75" hidden="1" customHeight="1">
      <c r="A1096" s="363"/>
      <c r="B1096" s="62"/>
      <c r="C1096" s="51"/>
      <c r="D1096" s="831"/>
      <c r="E1096" s="831"/>
      <c r="F1096" s="831"/>
      <c r="G1096" s="832"/>
      <c r="H1096" s="832"/>
      <c r="I1096" s="831"/>
      <c r="J1096" s="831"/>
      <c r="K1096" s="831"/>
      <c r="L1096" s="219"/>
      <c r="M1096" s="573"/>
      <c r="Q1096" s="20"/>
    </row>
    <row r="1097" spans="1:17" ht="12.75" hidden="1" customHeight="1">
      <c r="A1097" s="363"/>
      <c r="B1097" s="62"/>
      <c r="C1097" s="51"/>
      <c r="D1097" s="831"/>
      <c r="E1097" s="831"/>
      <c r="F1097" s="831"/>
      <c r="G1097" s="832"/>
      <c r="H1097" s="832"/>
      <c r="I1097" s="831"/>
      <c r="J1097" s="831"/>
      <c r="K1097" s="831"/>
      <c r="L1097" s="219"/>
      <c r="M1097" s="573"/>
      <c r="Q1097" s="20"/>
    </row>
    <row r="1098" spans="1:17" ht="12.75" hidden="1" customHeight="1">
      <c r="A1098" s="363"/>
      <c r="B1098" s="62"/>
      <c r="C1098" s="51"/>
      <c r="D1098" s="831"/>
      <c r="E1098" s="831"/>
      <c r="F1098" s="831"/>
      <c r="G1098" s="832"/>
      <c r="H1098" s="832"/>
      <c r="I1098" s="831"/>
      <c r="J1098" s="831"/>
      <c r="K1098" s="831"/>
      <c r="L1098" s="219"/>
      <c r="M1098" s="573"/>
      <c r="Q1098" s="20"/>
    </row>
    <row r="1099" spans="1:17" ht="12.75" hidden="1" customHeight="1">
      <c r="A1099" s="363"/>
      <c r="B1099" s="62"/>
      <c r="C1099" s="51"/>
      <c r="D1099" s="831"/>
      <c r="E1099" s="831"/>
      <c r="F1099" s="831"/>
      <c r="G1099" s="832"/>
      <c r="H1099" s="832"/>
      <c r="I1099" s="831"/>
      <c r="J1099" s="831"/>
      <c r="K1099" s="831"/>
      <c r="L1099" s="219"/>
      <c r="M1099" s="573"/>
      <c r="Q1099" s="20"/>
    </row>
    <row r="1100" spans="1:17" ht="12.75" hidden="1" customHeight="1">
      <c r="A1100" s="363"/>
      <c r="B1100" s="62"/>
      <c r="C1100" s="51"/>
      <c r="D1100" s="831"/>
      <c r="E1100" s="831"/>
      <c r="F1100" s="831"/>
      <c r="G1100" s="832"/>
      <c r="H1100" s="832"/>
      <c r="I1100" s="831"/>
      <c r="J1100" s="831"/>
      <c r="K1100" s="831"/>
      <c r="L1100" s="219"/>
      <c r="M1100" s="573"/>
      <c r="Q1100" s="20"/>
    </row>
    <row r="1101" spans="1:17" ht="12.75" hidden="1" customHeight="1">
      <c r="A1101" s="363"/>
      <c r="B1101" s="62"/>
      <c r="C1101" s="51"/>
      <c r="D1101" s="831"/>
      <c r="E1101" s="831"/>
      <c r="F1101" s="831"/>
      <c r="G1101" s="832"/>
      <c r="H1101" s="832"/>
      <c r="I1101" s="831"/>
      <c r="J1101" s="831"/>
      <c r="K1101" s="831"/>
      <c r="L1101" s="219"/>
      <c r="M1101" s="573"/>
      <c r="Q1101" s="20"/>
    </row>
    <row r="1102" spans="1:17" ht="12.75" hidden="1" customHeight="1">
      <c r="A1102" s="363"/>
      <c r="B1102" s="62"/>
      <c r="C1102" s="51"/>
      <c r="D1102" s="831"/>
      <c r="E1102" s="831"/>
      <c r="F1102" s="831"/>
      <c r="G1102" s="832"/>
      <c r="H1102" s="832"/>
      <c r="I1102" s="831"/>
      <c r="J1102" s="831"/>
      <c r="K1102" s="831"/>
      <c r="L1102" s="219"/>
      <c r="M1102" s="573"/>
      <c r="Q1102" s="20"/>
    </row>
    <row r="1103" spans="1:17" ht="12.75" hidden="1" customHeight="1">
      <c r="A1103" s="363"/>
      <c r="B1103" s="62"/>
      <c r="C1103" s="51"/>
      <c r="D1103" s="831"/>
      <c r="E1103" s="831"/>
      <c r="F1103" s="831"/>
      <c r="G1103" s="832"/>
      <c r="H1103" s="832"/>
      <c r="I1103" s="831"/>
      <c r="J1103" s="831"/>
      <c r="K1103" s="831"/>
      <c r="L1103" s="219"/>
      <c r="M1103" s="573"/>
      <c r="Q1103" s="20"/>
    </row>
    <row r="1104" spans="1:17" ht="12.75" hidden="1" customHeight="1">
      <c r="A1104" s="363"/>
      <c r="B1104" s="62"/>
      <c r="C1104" s="51"/>
      <c r="D1104" s="831"/>
      <c r="E1104" s="831"/>
      <c r="F1104" s="831"/>
      <c r="G1104" s="832"/>
      <c r="H1104" s="832"/>
      <c r="I1104" s="831"/>
      <c r="J1104" s="831"/>
      <c r="K1104" s="831"/>
      <c r="L1104" s="219"/>
      <c r="M1104" s="573"/>
      <c r="Q1104" s="20"/>
    </row>
    <row r="1105" spans="1:17" ht="12.75" hidden="1" customHeight="1">
      <c r="A1105" s="363"/>
      <c r="B1105" s="62"/>
      <c r="C1105" s="51"/>
      <c r="D1105" s="831"/>
      <c r="E1105" s="831"/>
      <c r="F1105" s="831"/>
      <c r="G1105" s="832"/>
      <c r="H1105" s="832"/>
      <c r="I1105" s="831"/>
      <c r="J1105" s="831"/>
      <c r="K1105" s="831"/>
      <c r="L1105" s="219"/>
      <c r="M1105" s="573"/>
      <c r="Q1105" s="20"/>
    </row>
    <row r="1106" spans="1:17" ht="12.75" hidden="1" customHeight="1">
      <c r="A1106" s="363"/>
      <c r="B1106" s="62"/>
      <c r="C1106" s="51"/>
      <c r="D1106" s="831"/>
      <c r="E1106" s="831"/>
      <c r="F1106" s="831"/>
      <c r="G1106" s="832"/>
      <c r="H1106" s="832"/>
      <c r="I1106" s="831"/>
      <c r="J1106" s="831"/>
      <c r="K1106" s="831"/>
      <c r="L1106" s="219"/>
      <c r="M1106" s="573"/>
      <c r="Q1106" s="20"/>
    </row>
    <row r="1107" spans="1:17" ht="12.75" hidden="1" customHeight="1">
      <c r="A1107" s="363"/>
      <c r="B1107" s="62"/>
      <c r="C1107" s="51"/>
      <c r="D1107" s="831"/>
      <c r="E1107" s="831"/>
      <c r="F1107" s="831"/>
      <c r="G1107" s="832"/>
      <c r="H1107" s="832"/>
      <c r="I1107" s="831"/>
      <c r="J1107" s="831"/>
      <c r="K1107" s="831"/>
      <c r="L1107" s="219"/>
      <c r="M1107" s="573"/>
      <c r="Q1107" s="20"/>
    </row>
    <row r="1108" spans="1:17" ht="12.75" hidden="1" customHeight="1">
      <c r="A1108" s="363"/>
      <c r="B1108" s="62"/>
      <c r="C1108" s="51"/>
      <c r="D1108" s="831"/>
      <c r="E1108" s="831"/>
      <c r="F1108" s="831"/>
      <c r="G1108" s="832"/>
      <c r="H1108" s="832"/>
      <c r="I1108" s="831"/>
      <c r="J1108" s="831"/>
      <c r="K1108" s="831"/>
      <c r="L1108" s="219"/>
      <c r="M1108" s="573"/>
      <c r="Q1108" s="20"/>
    </row>
    <row r="1109" spans="1:17" ht="12.75" hidden="1" customHeight="1">
      <c r="A1109" s="363"/>
      <c r="B1109" s="62"/>
      <c r="C1109" s="51"/>
      <c r="D1109" s="831"/>
      <c r="E1109" s="831"/>
      <c r="F1109" s="831"/>
      <c r="G1109" s="832"/>
      <c r="H1109" s="832"/>
      <c r="I1109" s="831"/>
      <c r="J1109" s="831"/>
      <c r="K1109" s="831"/>
      <c r="L1109" s="219"/>
      <c r="M1109" s="573"/>
      <c r="Q1109" s="20"/>
    </row>
    <row r="1110" spans="1:17" ht="12.75" hidden="1" customHeight="1">
      <c r="A1110" s="363"/>
      <c r="B1110" s="62"/>
      <c r="C1110" s="51"/>
      <c r="D1110" s="831"/>
      <c r="E1110" s="831"/>
      <c r="F1110" s="831"/>
      <c r="G1110" s="832"/>
      <c r="H1110" s="832"/>
      <c r="I1110" s="831"/>
      <c r="J1110" s="831"/>
      <c r="K1110" s="831"/>
      <c r="L1110" s="219"/>
      <c r="M1110" s="573"/>
      <c r="Q1110" s="20"/>
    </row>
    <row r="1111" spans="1:17" ht="12.75" hidden="1" customHeight="1">
      <c r="A1111" s="363"/>
      <c r="B1111" s="62"/>
      <c r="C1111" s="51"/>
      <c r="D1111" s="831"/>
      <c r="E1111" s="831"/>
      <c r="F1111" s="831"/>
      <c r="G1111" s="832"/>
      <c r="H1111" s="832"/>
      <c r="I1111" s="831"/>
      <c r="J1111" s="831"/>
      <c r="K1111" s="831"/>
      <c r="L1111" s="219"/>
      <c r="M1111" s="573"/>
      <c r="Q1111" s="20"/>
    </row>
    <row r="1112" spans="1:17" ht="12.75" hidden="1" customHeight="1">
      <c r="A1112" s="363"/>
      <c r="B1112" s="62"/>
      <c r="C1112" s="51"/>
      <c r="D1112" s="831"/>
      <c r="E1112" s="831"/>
      <c r="F1112" s="831"/>
      <c r="G1112" s="832"/>
      <c r="H1112" s="832"/>
      <c r="I1112" s="831"/>
      <c r="J1112" s="831"/>
      <c r="K1112" s="831"/>
      <c r="L1112" s="219"/>
      <c r="M1112" s="573"/>
      <c r="Q1112" s="20"/>
    </row>
    <row r="1113" spans="1:17" ht="12.75" hidden="1" customHeight="1">
      <c r="A1113" s="363"/>
      <c r="B1113" s="62"/>
      <c r="C1113" s="51"/>
      <c r="D1113" s="831"/>
      <c r="E1113" s="831"/>
      <c r="F1113" s="831"/>
      <c r="G1113" s="832"/>
      <c r="H1113" s="832"/>
      <c r="I1113" s="831"/>
      <c r="J1113" s="831"/>
      <c r="K1113" s="831"/>
      <c r="L1113" s="219"/>
      <c r="M1113" s="573"/>
      <c r="Q1113" s="20"/>
    </row>
    <row r="1114" spans="1:17" ht="12.75" hidden="1" customHeight="1">
      <c r="A1114" s="363"/>
      <c r="B1114" s="62"/>
      <c r="C1114" s="51"/>
      <c r="D1114" s="831"/>
      <c r="E1114" s="831"/>
      <c r="F1114" s="831"/>
      <c r="G1114" s="832"/>
      <c r="H1114" s="832"/>
      <c r="I1114" s="831"/>
      <c r="J1114" s="831"/>
      <c r="K1114" s="831"/>
      <c r="L1114" s="219"/>
      <c r="M1114" s="573"/>
      <c r="Q1114" s="20"/>
    </row>
    <row r="1115" spans="1:17" ht="12.75" hidden="1" customHeight="1">
      <c r="A1115" s="363"/>
      <c r="B1115" s="62"/>
      <c r="C1115" s="51"/>
      <c r="D1115" s="831"/>
      <c r="E1115" s="831"/>
      <c r="F1115" s="831"/>
      <c r="G1115" s="832"/>
      <c r="H1115" s="832"/>
      <c r="I1115" s="831"/>
      <c r="J1115" s="831"/>
      <c r="K1115" s="831"/>
      <c r="L1115" s="219"/>
      <c r="M1115" s="573"/>
      <c r="Q1115" s="20"/>
    </row>
    <row r="1116" spans="1:17" ht="12.75" hidden="1" customHeight="1">
      <c r="A1116" s="363"/>
      <c r="B1116" s="62"/>
      <c r="C1116" s="51"/>
      <c r="D1116" s="831"/>
      <c r="E1116" s="831"/>
      <c r="F1116" s="831"/>
      <c r="G1116" s="832"/>
      <c r="H1116" s="832"/>
      <c r="I1116" s="831"/>
      <c r="J1116" s="831"/>
      <c r="K1116" s="831"/>
      <c r="L1116" s="219"/>
      <c r="M1116" s="573"/>
      <c r="Q1116" s="20"/>
    </row>
    <row r="1117" spans="1:17" ht="12.75" hidden="1" customHeight="1">
      <c r="A1117" s="363"/>
      <c r="B1117" s="62"/>
      <c r="C1117" s="51"/>
      <c r="D1117" s="831"/>
      <c r="E1117" s="831"/>
      <c r="F1117" s="831"/>
      <c r="G1117" s="832"/>
      <c r="H1117" s="832"/>
      <c r="I1117" s="831"/>
      <c r="J1117" s="831"/>
      <c r="K1117" s="831"/>
      <c r="L1117" s="219"/>
      <c r="M1117" s="573"/>
      <c r="Q1117" s="20"/>
    </row>
    <row r="1118" spans="1:17" ht="12.75" hidden="1" customHeight="1">
      <c r="A1118" s="363"/>
      <c r="B1118" s="62"/>
      <c r="C1118" s="51"/>
      <c r="D1118" s="831"/>
      <c r="E1118" s="831"/>
      <c r="F1118" s="831"/>
      <c r="G1118" s="832"/>
      <c r="H1118" s="832"/>
      <c r="I1118" s="831"/>
      <c r="J1118" s="831"/>
      <c r="K1118" s="831"/>
      <c r="L1118" s="219"/>
      <c r="M1118" s="573"/>
      <c r="Q1118" s="20"/>
    </row>
    <row r="1119" spans="1:17" ht="12.75" hidden="1" customHeight="1">
      <c r="A1119" s="363"/>
      <c r="B1119" s="62"/>
      <c r="C1119" s="51"/>
      <c r="D1119" s="831"/>
      <c r="E1119" s="831"/>
      <c r="F1119" s="831"/>
      <c r="G1119" s="832"/>
      <c r="H1119" s="832"/>
      <c r="I1119" s="831"/>
      <c r="J1119" s="831"/>
      <c r="K1119" s="831"/>
      <c r="L1119" s="219"/>
      <c r="M1119" s="573"/>
      <c r="Q1119" s="20"/>
    </row>
    <row r="1120" spans="1:17" ht="12.75" hidden="1" customHeight="1">
      <c r="A1120" s="363"/>
      <c r="B1120" s="62"/>
      <c r="C1120" s="51"/>
      <c r="D1120" s="831"/>
      <c r="E1120" s="831"/>
      <c r="F1120" s="831"/>
      <c r="G1120" s="832"/>
      <c r="H1120" s="832"/>
      <c r="I1120" s="831"/>
      <c r="J1120" s="831"/>
      <c r="K1120" s="831"/>
      <c r="L1120" s="219"/>
      <c r="M1120" s="573"/>
      <c r="Q1120" s="20"/>
    </row>
    <row r="1121" spans="1:17" ht="12.75" hidden="1" customHeight="1">
      <c r="A1121" s="363"/>
      <c r="B1121" s="62"/>
      <c r="C1121" s="51"/>
      <c r="D1121" s="831"/>
      <c r="E1121" s="831"/>
      <c r="F1121" s="831"/>
      <c r="G1121" s="832"/>
      <c r="H1121" s="832"/>
      <c r="I1121" s="831"/>
      <c r="J1121" s="831"/>
      <c r="K1121" s="831"/>
      <c r="L1121" s="219"/>
      <c r="M1121" s="573"/>
      <c r="Q1121" s="20"/>
    </row>
    <row r="1122" spans="1:17" ht="12.75" hidden="1" customHeight="1">
      <c r="A1122" s="363"/>
      <c r="B1122" s="62"/>
      <c r="C1122" s="51"/>
      <c r="D1122" s="831"/>
      <c r="E1122" s="831"/>
      <c r="F1122" s="831"/>
      <c r="G1122" s="832"/>
      <c r="H1122" s="832"/>
      <c r="I1122" s="831"/>
      <c r="J1122" s="831"/>
      <c r="K1122" s="831"/>
      <c r="L1122" s="219"/>
      <c r="M1122" s="573"/>
      <c r="Q1122" s="20"/>
    </row>
    <row r="1123" spans="1:17" ht="12.75" hidden="1" customHeight="1">
      <c r="A1123" s="363"/>
      <c r="B1123" s="62"/>
      <c r="C1123" s="51"/>
      <c r="D1123" s="51"/>
      <c r="E1123" s="51"/>
      <c r="F1123" s="51"/>
      <c r="G1123" s="62"/>
      <c r="H1123" s="62"/>
      <c r="I1123" s="51"/>
      <c r="J1123" s="51"/>
      <c r="K1123" s="51"/>
      <c r="L1123" s="219"/>
      <c r="M1123" s="573"/>
      <c r="Q1123" s="20"/>
    </row>
    <row r="1124" spans="1:17" ht="12.75" hidden="1" customHeight="1">
      <c r="A1124" s="363"/>
      <c r="B1124" s="62"/>
      <c r="C1124" s="51"/>
      <c r="D1124" s="51"/>
      <c r="E1124" s="51"/>
      <c r="F1124" s="51"/>
      <c r="G1124" s="62"/>
      <c r="H1124" s="62"/>
      <c r="I1124" s="51"/>
      <c r="J1124" s="51"/>
      <c r="K1124" s="51"/>
      <c r="L1124" s="219"/>
      <c r="M1124" s="573"/>
      <c r="Q1124" s="20"/>
    </row>
    <row r="1125" spans="1:17" ht="12.75" hidden="1" customHeight="1">
      <c r="A1125" s="363"/>
      <c r="B1125" s="62"/>
      <c r="C1125" s="51"/>
      <c r="D1125" s="51"/>
      <c r="E1125" s="51"/>
      <c r="F1125" s="51"/>
      <c r="G1125" s="62"/>
      <c r="H1125" s="62"/>
      <c r="I1125" s="51"/>
      <c r="J1125" s="51"/>
      <c r="K1125" s="51"/>
      <c r="L1125" s="219"/>
      <c r="M1125" s="573"/>
      <c r="Q1125" s="20"/>
    </row>
    <row r="1126" spans="1:17" ht="12.75" hidden="1" customHeight="1">
      <c r="A1126" s="363"/>
      <c r="B1126" s="62"/>
      <c r="C1126" s="51"/>
      <c r="D1126" s="51"/>
      <c r="E1126" s="51"/>
      <c r="F1126" s="51"/>
      <c r="G1126" s="62"/>
      <c r="H1126" s="62"/>
      <c r="I1126" s="51"/>
      <c r="J1126" s="51"/>
      <c r="K1126" s="51"/>
      <c r="L1126" s="219"/>
      <c r="M1126" s="573"/>
      <c r="Q1126" s="20"/>
    </row>
    <row r="1127" spans="1:17" ht="12.75" hidden="1" customHeight="1">
      <c r="A1127" s="363"/>
      <c r="B1127" s="62"/>
      <c r="C1127" s="51"/>
      <c r="D1127" s="51"/>
      <c r="E1127" s="51"/>
      <c r="F1127" s="51"/>
      <c r="G1127" s="62"/>
      <c r="H1127" s="62"/>
      <c r="I1127" s="51"/>
      <c r="J1127" s="51"/>
      <c r="K1127" s="51"/>
      <c r="L1127" s="219"/>
      <c r="M1127" s="573"/>
      <c r="Q1127" s="20"/>
    </row>
    <row r="1128" spans="1:17" ht="12.75" hidden="1" customHeight="1">
      <c r="A1128" s="363"/>
      <c r="B1128" s="62"/>
      <c r="C1128" s="51"/>
      <c r="D1128" s="51"/>
      <c r="E1128" s="51"/>
      <c r="F1128" s="51"/>
      <c r="G1128" s="62"/>
      <c r="H1128" s="62"/>
      <c r="I1128" s="51"/>
      <c r="J1128" s="51"/>
      <c r="K1128" s="51"/>
      <c r="L1128" s="219"/>
      <c r="M1128" s="573"/>
      <c r="Q1128" s="20"/>
    </row>
    <row r="1129" spans="1:17" ht="12.75" hidden="1" customHeight="1">
      <c r="A1129" s="363"/>
      <c r="B1129" s="62"/>
      <c r="C1129" s="51"/>
      <c r="D1129" s="51"/>
      <c r="E1129" s="51"/>
      <c r="F1129" s="51"/>
      <c r="G1129" s="62"/>
      <c r="H1129" s="62"/>
      <c r="I1129" s="51"/>
      <c r="J1129" s="51"/>
      <c r="K1129" s="51"/>
      <c r="L1129" s="219"/>
      <c r="M1129" s="573"/>
      <c r="Q1129" s="20"/>
    </row>
    <row r="1130" spans="1:17" ht="12.75" hidden="1" customHeight="1">
      <c r="A1130" s="363"/>
      <c r="B1130" s="62"/>
      <c r="C1130" s="51"/>
      <c r="D1130" s="831"/>
      <c r="E1130" s="831"/>
      <c r="F1130" s="831"/>
      <c r="G1130" s="832"/>
      <c r="H1130" s="832"/>
      <c r="I1130" s="831"/>
      <c r="J1130" s="831"/>
      <c r="K1130" s="831"/>
      <c r="L1130" s="219"/>
      <c r="M1130" s="573"/>
      <c r="Q1130" s="20"/>
    </row>
    <row r="1131" spans="1:17" ht="12.75" hidden="1" customHeight="1">
      <c r="A1131" s="363"/>
      <c r="B1131" s="62"/>
      <c r="C1131" s="51"/>
      <c r="D1131" s="831"/>
      <c r="E1131" s="831"/>
      <c r="F1131" s="831"/>
      <c r="G1131" s="832"/>
      <c r="H1131" s="832"/>
      <c r="I1131" s="831"/>
      <c r="J1131" s="831"/>
      <c r="K1131" s="831"/>
      <c r="L1131" s="219"/>
      <c r="M1131" s="573"/>
      <c r="Q1131" s="20"/>
    </row>
    <row r="1132" spans="1:17" ht="12.75" hidden="1" customHeight="1">
      <c r="A1132" s="363"/>
      <c r="B1132" s="62"/>
      <c r="C1132" s="51"/>
      <c r="D1132" s="831"/>
      <c r="E1132" s="831"/>
      <c r="F1132" s="831"/>
      <c r="G1132" s="832"/>
      <c r="H1132" s="832"/>
      <c r="I1132" s="831"/>
      <c r="J1132" s="831"/>
      <c r="K1132" s="831"/>
      <c r="L1132" s="219"/>
      <c r="M1132" s="573"/>
      <c r="Q1132" s="20"/>
    </row>
    <row r="1133" spans="1:17" ht="12.75" hidden="1" customHeight="1">
      <c r="A1133" s="363"/>
      <c r="B1133" s="62"/>
      <c r="C1133" s="51"/>
      <c r="D1133" s="831"/>
      <c r="E1133" s="831"/>
      <c r="F1133" s="831"/>
      <c r="G1133" s="832"/>
      <c r="H1133" s="832"/>
      <c r="I1133" s="831"/>
      <c r="J1133" s="831"/>
      <c r="K1133" s="831"/>
      <c r="L1133" s="219"/>
      <c r="M1133" s="573"/>
      <c r="Q1133" s="20"/>
    </row>
    <row r="1134" spans="1:17" ht="12.75" hidden="1" customHeight="1">
      <c r="A1134" s="363"/>
      <c r="B1134" s="62"/>
      <c r="C1134" s="51"/>
      <c r="D1134" s="831"/>
      <c r="E1134" s="831"/>
      <c r="F1134" s="831"/>
      <c r="G1134" s="832"/>
      <c r="H1134" s="832"/>
      <c r="I1134" s="831"/>
      <c r="J1134" s="831"/>
      <c r="K1134" s="831"/>
      <c r="L1134" s="219"/>
      <c r="M1134" s="573"/>
      <c r="Q1134" s="20"/>
    </row>
    <row r="1135" spans="1:17" ht="12.75" hidden="1" customHeight="1">
      <c r="A1135" s="363"/>
      <c r="B1135" s="62"/>
      <c r="C1135" s="51"/>
      <c r="D1135" s="831"/>
      <c r="E1135" s="831"/>
      <c r="F1135" s="831"/>
      <c r="G1135" s="832"/>
      <c r="H1135" s="832"/>
      <c r="I1135" s="831"/>
      <c r="J1135" s="831"/>
      <c r="K1135" s="831"/>
      <c r="L1135" s="219"/>
      <c r="M1135" s="573"/>
      <c r="Q1135" s="20"/>
    </row>
    <row r="1136" spans="1:17" ht="12.75" hidden="1" customHeight="1">
      <c r="A1136" s="363"/>
      <c r="B1136" s="62"/>
      <c r="C1136" s="51"/>
      <c r="D1136" s="831"/>
      <c r="E1136" s="831"/>
      <c r="F1136" s="831"/>
      <c r="G1136" s="832"/>
      <c r="H1136" s="832"/>
      <c r="I1136" s="831"/>
      <c r="J1136" s="831"/>
      <c r="K1136" s="831"/>
      <c r="L1136" s="219"/>
      <c r="M1136" s="573"/>
      <c r="Q1136" s="20"/>
    </row>
    <row r="1137" spans="1:17" ht="12.75" hidden="1" customHeight="1">
      <c r="A1137" s="363"/>
      <c r="B1137" s="62"/>
      <c r="C1137" s="51"/>
      <c r="D1137" s="831"/>
      <c r="E1137" s="831"/>
      <c r="F1137" s="831"/>
      <c r="G1137" s="832"/>
      <c r="H1137" s="832"/>
      <c r="I1137" s="831"/>
      <c r="J1137" s="831"/>
      <c r="K1137" s="831"/>
      <c r="L1137" s="219"/>
      <c r="M1137" s="573"/>
      <c r="Q1137" s="20"/>
    </row>
    <row r="1138" spans="1:17" ht="12.75" hidden="1" customHeight="1">
      <c r="A1138" s="363"/>
      <c r="B1138" s="62"/>
      <c r="C1138" s="51"/>
      <c r="D1138" s="831"/>
      <c r="E1138" s="831"/>
      <c r="F1138" s="831"/>
      <c r="G1138" s="832"/>
      <c r="H1138" s="832"/>
      <c r="I1138" s="831"/>
      <c r="J1138" s="831"/>
      <c r="K1138" s="831"/>
      <c r="L1138" s="219"/>
      <c r="M1138" s="573"/>
      <c r="Q1138" s="20"/>
    </row>
    <row r="1139" spans="1:17" ht="12.75" hidden="1" customHeight="1">
      <c r="A1139" s="363"/>
      <c r="B1139" s="62"/>
      <c r="C1139" s="51"/>
      <c r="D1139" s="831"/>
      <c r="E1139" s="831"/>
      <c r="F1139" s="831"/>
      <c r="G1139" s="832"/>
      <c r="H1139" s="832"/>
      <c r="I1139" s="831"/>
      <c r="J1139" s="831"/>
      <c r="K1139" s="831"/>
      <c r="L1139" s="219"/>
      <c r="M1139" s="573"/>
      <c r="Q1139" s="20"/>
    </row>
    <row r="1140" spans="1:17" ht="12.75" hidden="1" customHeight="1">
      <c r="A1140" s="363"/>
      <c r="B1140" s="62"/>
      <c r="C1140" s="51"/>
      <c r="D1140" s="831"/>
      <c r="E1140" s="831"/>
      <c r="F1140" s="831"/>
      <c r="G1140" s="832"/>
      <c r="H1140" s="832"/>
      <c r="I1140" s="831"/>
      <c r="J1140" s="831"/>
      <c r="K1140" s="831"/>
      <c r="L1140" s="219"/>
      <c r="M1140" s="573"/>
      <c r="Q1140" s="20"/>
    </row>
    <row r="1141" spans="1:17" ht="12.75" hidden="1" customHeight="1">
      <c r="A1141" s="363"/>
      <c r="B1141" s="62"/>
      <c r="C1141" s="51"/>
      <c r="D1141" s="831"/>
      <c r="E1141" s="831"/>
      <c r="F1141" s="831"/>
      <c r="G1141" s="832"/>
      <c r="H1141" s="832"/>
      <c r="I1141" s="831"/>
      <c r="J1141" s="831"/>
      <c r="K1141" s="831"/>
      <c r="L1141" s="219"/>
      <c r="M1141" s="573"/>
      <c r="Q1141" s="20"/>
    </row>
    <row r="1142" spans="1:17" ht="12.75" hidden="1" customHeight="1">
      <c r="A1142" s="363"/>
      <c r="B1142" s="62"/>
      <c r="C1142" s="51"/>
      <c r="D1142" s="831"/>
      <c r="E1142" s="831"/>
      <c r="F1142" s="831"/>
      <c r="G1142" s="832"/>
      <c r="H1142" s="832"/>
      <c r="I1142" s="831"/>
      <c r="J1142" s="831"/>
      <c r="K1142" s="831"/>
      <c r="L1142" s="219"/>
      <c r="M1142" s="573"/>
      <c r="Q1142" s="20"/>
    </row>
    <row r="1143" spans="1:17" ht="12.75" hidden="1" customHeight="1">
      <c r="A1143" s="363"/>
      <c r="B1143" s="62"/>
      <c r="C1143" s="51"/>
      <c r="D1143" s="831"/>
      <c r="E1143" s="831"/>
      <c r="F1143" s="831"/>
      <c r="G1143" s="832"/>
      <c r="H1143" s="832"/>
      <c r="I1143" s="831"/>
      <c r="J1143" s="831"/>
      <c r="K1143" s="831"/>
      <c r="L1143" s="219"/>
      <c r="M1143" s="573"/>
      <c r="Q1143" s="20"/>
    </row>
    <row r="1144" spans="1:17" ht="12.75" hidden="1" customHeight="1">
      <c r="A1144" s="363"/>
      <c r="B1144" s="62"/>
      <c r="C1144" s="51"/>
      <c r="D1144" s="831"/>
      <c r="E1144" s="831"/>
      <c r="F1144" s="831"/>
      <c r="G1144" s="832"/>
      <c r="H1144" s="832"/>
      <c r="I1144" s="831"/>
      <c r="J1144" s="831"/>
      <c r="K1144" s="831"/>
      <c r="L1144" s="219"/>
      <c r="M1144" s="573"/>
      <c r="Q1144" s="20"/>
    </row>
    <row r="1145" spans="1:17" ht="12.75" hidden="1" customHeight="1">
      <c r="A1145" s="363"/>
      <c r="B1145" s="62"/>
      <c r="C1145" s="51"/>
      <c r="D1145" s="831"/>
      <c r="E1145" s="831"/>
      <c r="F1145" s="831"/>
      <c r="G1145" s="832"/>
      <c r="H1145" s="832"/>
      <c r="I1145" s="831"/>
      <c r="J1145" s="831"/>
      <c r="K1145" s="831"/>
      <c r="L1145" s="219"/>
      <c r="M1145" s="573"/>
      <c r="Q1145" s="20"/>
    </row>
    <row r="1146" spans="1:17" ht="12.75" hidden="1" customHeight="1">
      <c r="A1146" s="363"/>
      <c r="B1146" s="62"/>
      <c r="C1146" s="51"/>
      <c r="D1146" s="831"/>
      <c r="E1146" s="831"/>
      <c r="F1146" s="831"/>
      <c r="G1146" s="832"/>
      <c r="H1146" s="832"/>
      <c r="I1146" s="831"/>
      <c r="J1146" s="831"/>
      <c r="K1146" s="831"/>
      <c r="L1146" s="219"/>
      <c r="M1146" s="573"/>
      <c r="Q1146" s="20"/>
    </row>
    <row r="1147" spans="1:17" ht="12.75" hidden="1" customHeight="1">
      <c r="A1147" s="363"/>
      <c r="B1147" s="62"/>
      <c r="C1147" s="51"/>
      <c r="D1147" s="831"/>
      <c r="E1147" s="831"/>
      <c r="F1147" s="831"/>
      <c r="G1147" s="832"/>
      <c r="H1147" s="832"/>
      <c r="I1147" s="831"/>
      <c r="J1147" s="831"/>
      <c r="K1147" s="831"/>
      <c r="L1147" s="219"/>
      <c r="M1147" s="573"/>
      <c r="Q1147" s="20"/>
    </row>
    <row r="1148" spans="1:17" ht="12.75" hidden="1" customHeight="1">
      <c r="A1148" s="363"/>
      <c r="B1148" s="62"/>
      <c r="C1148" s="51"/>
      <c r="D1148" s="831"/>
      <c r="E1148" s="831"/>
      <c r="F1148" s="831"/>
      <c r="G1148" s="832"/>
      <c r="H1148" s="832"/>
      <c r="I1148" s="831"/>
      <c r="J1148" s="831"/>
      <c r="K1148" s="831"/>
      <c r="L1148" s="219"/>
      <c r="M1148" s="573"/>
      <c r="Q1148" s="20"/>
    </row>
    <row r="1149" spans="1:17" ht="12.75" hidden="1" customHeight="1">
      <c r="A1149" s="363"/>
      <c r="B1149" s="62"/>
      <c r="C1149" s="51"/>
      <c r="D1149" s="831"/>
      <c r="E1149" s="831"/>
      <c r="F1149" s="831"/>
      <c r="G1149" s="832"/>
      <c r="H1149" s="832"/>
      <c r="I1149" s="831"/>
      <c r="J1149" s="831"/>
      <c r="K1149" s="831"/>
      <c r="L1149" s="219"/>
      <c r="M1149" s="573"/>
      <c r="Q1149" s="20"/>
    </row>
    <row r="1150" spans="1:17" ht="12.75" hidden="1" customHeight="1">
      <c r="A1150" s="363"/>
      <c r="B1150" s="62"/>
      <c r="C1150" s="51"/>
      <c r="D1150" s="831"/>
      <c r="E1150" s="831"/>
      <c r="F1150" s="831"/>
      <c r="G1150" s="832"/>
      <c r="H1150" s="832"/>
      <c r="I1150" s="831"/>
      <c r="J1150" s="831"/>
      <c r="K1150" s="831"/>
      <c r="L1150" s="219"/>
      <c r="M1150" s="573"/>
      <c r="Q1150" s="20"/>
    </row>
    <row r="1151" spans="1:17" ht="12.75" hidden="1" customHeight="1">
      <c r="A1151" s="363"/>
      <c r="B1151" s="62"/>
      <c r="C1151" s="51"/>
      <c r="D1151" s="831"/>
      <c r="E1151" s="831"/>
      <c r="F1151" s="831"/>
      <c r="G1151" s="832"/>
      <c r="H1151" s="832"/>
      <c r="I1151" s="831"/>
      <c r="J1151" s="831"/>
      <c r="K1151" s="831"/>
      <c r="L1151" s="219"/>
      <c r="M1151" s="573"/>
      <c r="Q1151" s="20"/>
    </row>
    <row r="1152" spans="1:17" ht="12.75" hidden="1" customHeight="1">
      <c r="A1152" s="363"/>
      <c r="B1152" s="62"/>
      <c r="C1152" s="51"/>
      <c r="D1152" s="831"/>
      <c r="E1152" s="831"/>
      <c r="F1152" s="831"/>
      <c r="G1152" s="832"/>
      <c r="H1152" s="832"/>
      <c r="I1152" s="831"/>
      <c r="J1152" s="831"/>
      <c r="K1152" s="831"/>
      <c r="L1152" s="219"/>
      <c r="M1152" s="573"/>
      <c r="Q1152" s="20"/>
    </row>
    <row r="1153" spans="1:17" ht="12.75" hidden="1" customHeight="1">
      <c r="A1153" s="363"/>
      <c r="B1153" s="62"/>
      <c r="C1153" s="51"/>
      <c r="D1153" s="831"/>
      <c r="E1153" s="831"/>
      <c r="F1153" s="831"/>
      <c r="G1153" s="832"/>
      <c r="H1153" s="832"/>
      <c r="I1153" s="831"/>
      <c r="J1153" s="831"/>
      <c r="K1153" s="831"/>
      <c r="L1153" s="219"/>
      <c r="M1153" s="573"/>
      <c r="Q1153" s="20"/>
    </row>
    <row r="1154" spans="1:17" ht="12.75" hidden="1" customHeight="1">
      <c r="A1154" s="363"/>
      <c r="B1154" s="62"/>
      <c r="C1154" s="51"/>
      <c r="D1154" s="831"/>
      <c r="E1154" s="831"/>
      <c r="F1154" s="831"/>
      <c r="G1154" s="832"/>
      <c r="H1154" s="832"/>
      <c r="I1154" s="831"/>
      <c r="J1154" s="831"/>
      <c r="K1154" s="831"/>
      <c r="L1154" s="219"/>
      <c r="M1154" s="573"/>
      <c r="Q1154" s="20"/>
    </row>
    <row r="1155" spans="1:17" ht="12.75" hidden="1" customHeight="1">
      <c r="A1155" s="363"/>
      <c r="B1155" s="62"/>
      <c r="C1155" s="51"/>
      <c r="D1155" s="831"/>
      <c r="E1155" s="831"/>
      <c r="F1155" s="831"/>
      <c r="G1155" s="832"/>
      <c r="H1155" s="832"/>
      <c r="I1155" s="831"/>
      <c r="J1155" s="831"/>
      <c r="K1155" s="831"/>
      <c r="L1155" s="219"/>
      <c r="M1155" s="573"/>
      <c r="Q1155" s="20"/>
    </row>
    <row r="1156" spans="1:17" ht="12.75" hidden="1" customHeight="1">
      <c r="A1156" s="363"/>
      <c r="B1156" s="62"/>
      <c r="C1156" s="51"/>
      <c r="D1156" s="831"/>
      <c r="E1156" s="831"/>
      <c r="F1156" s="831"/>
      <c r="G1156" s="832"/>
      <c r="H1156" s="832"/>
      <c r="I1156" s="831"/>
      <c r="J1156" s="831"/>
      <c r="K1156" s="831"/>
      <c r="L1156" s="219"/>
      <c r="M1156" s="573"/>
      <c r="Q1156" s="20"/>
    </row>
    <row r="1157" spans="1:17" ht="12.75" hidden="1" customHeight="1">
      <c r="A1157" s="363"/>
      <c r="B1157" s="62"/>
      <c r="C1157" s="51"/>
      <c r="D1157" s="831"/>
      <c r="E1157" s="831"/>
      <c r="F1157" s="831"/>
      <c r="G1157" s="832"/>
      <c r="H1157" s="832"/>
      <c r="I1157" s="831"/>
      <c r="J1157" s="831"/>
      <c r="K1157" s="831"/>
      <c r="L1157" s="219"/>
      <c r="M1157" s="573"/>
      <c r="Q1157" s="20"/>
    </row>
    <row r="1158" spans="1:17" ht="12.75" hidden="1" customHeight="1">
      <c r="A1158" s="363"/>
      <c r="B1158" s="62"/>
      <c r="C1158" s="51"/>
      <c r="D1158" s="831"/>
      <c r="E1158" s="831"/>
      <c r="F1158" s="831"/>
      <c r="G1158" s="832"/>
      <c r="H1158" s="832"/>
      <c r="I1158" s="831"/>
      <c r="J1158" s="831"/>
      <c r="K1158" s="831"/>
      <c r="L1158" s="219"/>
      <c r="M1158" s="573"/>
      <c r="Q1158" s="20"/>
    </row>
    <row r="1159" spans="1:17" ht="12.75" hidden="1" customHeight="1">
      <c r="A1159" s="363"/>
      <c r="B1159" s="62"/>
      <c r="C1159" s="51"/>
      <c r="D1159" s="831"/>
      <c r="E1159" s="831"/>
      <c r="F1159" s="831"/>
      <c r="G1159" s="832"/>
      <c r="H1159" s="832"/>
      <c r="I1159" s="831"/>
      <c r="J1159" s="831"/>
      <c r="K1159" s="831"/>
      <c r="L1159" s="219"/>
      <c r="M1159" s="573"/>
      <c r="Q1159" s="20"/>
    </row>
    <row r="1160" spans="1:17" ht="12.75" hidden="1" customHeight="1">
      <c r="A1160" s="363"/>
      <c r="B1160" s="62"/>
      <c r="C1160" s="51"/>
      <c r="D1160" s="831"/>
      <c r="E1160" s="831"/>
      <c r="F1160" s="831"/>
      <c r="G1160" s="832"/>
      <c r="H1160" s="832"/>
      <c r="I1160" s="831"/>
      <c r="J1160" s="831"/>
      <c r="K1160" s="831"/>
      <c r="L1160" s="219"/>
      <c r="M1160" s="573"/>
      <c r="Q1160" s="20"/>
    </row>
    <row r="1161" spans="1:17" ht="12.75" hidden="1" customHeight="1">
      <c r="A1161" s="363"/>
      <c r="B1161" s="62"/>
      <c r="C1161" s="51"/>
      <c r="D1161" s="831"/>
      <c r="E1161" s="831"/>
      <c r="F1161" s="831"/>
      <c r="G1161" s="832"/>
      <c r="H1161" s="832"/>
      <c r="I1161" s="831"/>
      <c r="J1161" s="831"/>
      <c r="K1161" s="831"/>
      <c r="L1161" s="219"/>
      <c r="M1161" s="573"/>
      <c r="Q1161" s="20"/>
    </row>
    <row r="1162" spans="1:17" ht="12.75" hidden="1" customHeight="1">
      <c r="A1162" s="363"/>
      <c r="B1162" s="62"/>
      <c r="C1162" s="51"/>
      <c r="D1162" s="831"/>
      <c r="E1162" s="831"/>
      <c r="F1162" s="831"/>
      <c r="G1162" s="832"/>
      <c r="H1162" s="832"/>
      <c r="I1162" s="831"/>
      <c r="J1162" s="831"/>
      <c r="K1162" s="831"/>
      <c r="L1162" s="219"/>
      <c r="M1162" s="573"/>
      <c r="Q1162" s="20"/>
    </row>
    <row r="1163" spans="1:17" ht="12.75" hidden="1" customHeight="1">
      <c r="A1163" s="363"/>
      <c r="B1163" s="62"/>
      <c r="C1163" s="51"/>
      <c r="D1163" s="831"/>
      <c r="E1163" s="831"/>
      <c r="F1163" s="831"/>
      <c r="G1163" s="832"/>
      <c r="H1163" s="832"/>
      <c r="I1163" s="831"/>
      <c r="J1163" s="831"/>
      <c r="K1163" s="831"/>
      <c r="L1163" s="219"/>
      <c r="M1163" s="573"/>
      <c r="Q1163" s="20"/>
    </row>
    <row r="1164" spans="1:17" ht="12.75" hidden="1" customHeight="1">
      <c r="A1164" s="363"/>
      <c r="B1164" s="62"/>
      <c r="C1164" s="51"/>
      <c r="D1164" s="831"/>
      <c r="E1164" s="831"/>
      <c r="F1164" s="831"/>
      <c r="G1164" s="832"/>
      <c r="H1164" s="832"/>
      <c r="I1164" s="831"/>
      <c r="J1164" s="831"/>
      <c r="K1164" s="831"/>
      <c r="L1164" s="219"/>
      <c r="M1164" s="573"/>
      <c r="Q1164" s="20"/>
    </row>
    <row r="1165" spans="1:17" ht="12.75" hidden="1" customHeight="1">
      <c r="A1165" s="363"/>
      <c r="B1165" s="62"/>
      <c r="C1165" s="51"/>
      <c r="D1165" s="831"/>
      <c r="E1165" s="831"/>
      <c r="F1165" s="831"/>
      <c r="G1165" s="832"/>
      <c r="H1165" s="832"/>
      <c r="I1165" s="831"/>
      <c r="J1165" s="831"/>
      <c r="K1165" s="831"/>
      <c r="L1165" s="219"/>
      <c r="M1165" s="573"/>
      <c r="Q1165" s="20"/>
    </row>
    <row r="1166" spans="1:17" ht="12.75" hidden="1" customHeight="1">
      <c r="A1166" s="363"/>
      <c r="B1166" s="62"/>
      <c r="C1166" s="51"/>
      <c r="D1166" s="831"/>
      <c r="E1166" s="831"/>
      <c r="F1166" s="831"/>
      <c r="G1166" s="832"/>
      <c r="H1166" s="832"/>
      <c r="I1166" s="831"/>
      <c r="J1166" s="831"/>
      <c r="K1166" s="831"/>
      <c r="L1166" s="219"/>
      <c r="M1166" s="573"/>
      <c r="Q1166" s="20"/>
    </row>
    <row r="1167" spans="1:17" ht="12.75" hidden="1" customHeight="1">
      <c r="A1167" s="363"/>
      <c r="B1167" s="62"/>
      <c r="C1167" s="51"/>
      <c r="D1167" s="831"/>
      <c r="E1167" s="831"/>
      <c r="F1167" s="831"/>
      <c r="G1167" s="832"/>
      <c r="H1167" s="832"/>
      <c r="I1167" s="831"/>
      <c r="J1167" s="831"/>
      <c r="K1167" s="831"/>
      <c r="L1167" s="219"/>
      <c r="M1167" s="573"/>
      <c r="Q1167" s="20"/>
    </row>
    <row r="1168" spans="1:17" ht="12.75" hidden="1" customHeight="1">
      <c r="A1168" s="363"/>
      <c r="B1168" s="62"/>
      <c r="C1168" s="51"/>
      <c r="D1168" s="831"/>
      <c r="E1168" s="831"/>
      <c r="F1168" s="831"/>
      <c r="G1168" s="832"/>
      <c r="H1168" s="832"/>
      <c r="I1168" s="831"/>
      <c r="J1168" s="831"/>
      <c r="K1168" s="831"/>
      <c r="L1168" s="219"/>
      <c r="M1168" s="573"/>
      <c r="Q1168" s="20"/>
    </row>
    <row r="1169" spans="1:17" ht="12.75" hidden="1" customHeight="1">
      <c r="A1169" s="363"/>
      <c r="B1169" s="62"/>
      <c r="C1169" s="51"/>
      <c r="D1169" s="831"/>
      <c r="E1169" s="831"/>
      <c r="F1169" s="831"/>
      <c r="G1169" s="832"/>
      <c r="H1169" s="832"/>
      <c r="I1169" s="831"/>
      <c r="J1169" s="831"/>
      <c r="K1169" s="831"/>
      <c r="L1169" s="219"/>
      <c r="M1169" s="573"/>
      <c r="Q1169" s="20"/>
    </row>
    <row r="1170" spans="1:17" ht="12.75" hidden="1" customHeight="1">
      <c r="A1170" s="363"/>
      <c r="B1170" s="62"/>
      <c r="C1170" s="51"/>
      <c r="D1170" s="831"/>
      <c r="E1170" s="831"/>
      <c r="F1170" s="831"/>
      <c r="G1170" s="832"/>
      <c r="H1170" s="832"/>
      <c r="I1170" s="831"/>
      <c r="J1170" s="831"/>
      <c r="K1170" s="831"/>
      <c r="L1170" s="219"/>
      <c r="M1170" s="573"/>
      <c r="Q1170" s="20"/>
    </row>
    <row r="1171" spans="1:17" ht="12.75" hidden="1" customHeight="1">
      <c r="A1171" s="363"/>
      <c r="B1171" s="62"/>
      <c r="C1171" s="51"/>
      <c r="D1171" s="831"/>
      <c r="E1171" s="831"/>
      <c r="F1171" s="831"/>
      <c r="G1171" s="832"/>
      <c r="H1171" s="832"/>
      <c r="I1171" s="831"/>
      <c r="J1171" s="831"/>
      <c r="K1171" s="831"/>
      <c r="L1171" s="219"/>
      <c r="M1171" s="573"/>
      <c r="Q1171" s="20"/>
    </row>
    <row r="1172" spans="1:17" ht="12.75" hidden="1" customHeight="1">
      <c r="A1172" s="363"/>
      <c r="B1172" s="62"/>
      <c r="C1172" s="51"/>
      <c r="D1172" s="831"/>
      <c r="E1172" s="831"/>
      <c r="F1172" s="831"/>
      <c r="G1172" s="832"/>
      <c r="H1172" s="832"/>
      <c r="I1172" s="831"/>
      <c r="J1172" s="831"/>
      <c r="K1172" s="831"/>
      <c r="L1172" s="219"/>
      <c r="M1172" s="573"/>
      <c r="Q1172" s="20"/>
    </row>
    <row r="1173" spans="1:17" ht="12.75" hidden="1" customHeight="1">
      <c r="A1173" s="363"/>
      <c r="B1173" s="62"/>
      <c r="C1173" s="51"/>
      <c r="D1173" s="831"/>
      <c r="E1173" s="831"/>
      <c r="F1173" s="831"/>
      <c r="G1173" s="832"/>
      <c r="H1173" s="832"/>
      <c r="I1173" s="831"/>
      <c r="J1173" s="831"/>
      <c r="K1173" s="831"/>
      <c r="L1173" s="219"/>
      <c r="M1173" s="573"/>
      <c r="Q1173" s="20"/>
    </row>
    <row r="1174" spans="1:17" ht="12.75" hidden="1" customHeight="1">
      <c r="A1174" s="363"/>
      <c r="B1174" s="62"/>
      <c r="C1174" s="51"/>
      <c r="D1174" s="831"/>
      <c r="E1174" s="831"/>
      <c r="F1174" s="831"/>
      <c r="G1174" s="832"/>
      <c r="H1174" s="832"/>
      <c r="I1174" s="831"/>
      <c r="J1174" s="831"/>
      <c r="K1174" s="831"/>
      <c r="L1174" s="219"/>
      <c r="M1174" s="573"/>
      <c r="Q1174" s="20"/>
    </row>
    <row r="1175" spans="1:17" ht="12.75" hidden="1" customHeight="1">
      <c r="A1175" s="363"/>
      <c r="B1175" s="62"/>
      <c r="C1175" s="51"/>
      <c r="D1175" s="831"/>
      <c r="E1175" s="831"/>
      <c r="F1175" s="831"/>
      <c r="G1175" s="832"/>
      <c r="H1175" s="832"/>
      <c r="I1175" s="831"/>
      <c r="J1175" s="831"/>
      <c r="K1175" s="831"/>
      <c r="L1175" s="219"/>
      <c r="M1175" s="573"/>
      <c r="Q1175" s="20"/>
    </row>
    <row r="1176" spans="1:17" ht="12.75" hidden="1" customHeight="1">
      <c r="A1176" s="363"/>
      <c r="B1176" s="62"/>
      <c r="C1176" s="51"/>
      <c r="D1176" s="831"/>
      <c r="E1176" s="831"/>
      <c r="F1176" s="831"/>
      <c r="G1176" s="832"/>
      <c r="H1176" s="832"/>
      <c r="I1176" s="831"/>
      <c r="J1176" s="831"/>
      <c r="K1176" s="831"/>
      <c r="L1176" s="219"/>
      <c r="M1176" s="573"/>
      <c r="Q1176" s="20"/>
    </row>
    <row r="1177" spans="1:17" ht="12.75" hidden="1" customHeight="1">
      <c r="A1177" s="363"/>
      <c r="B1177" s="62"/>
      <c r="C1177" s="51"/>
      <c r="D1177" s="831"/>
      <c r="E1177" s="831"/>
      <c r="F1177" s="831"/>
      <c r="G1177" s="832"/>
      <c r="H1177" s="832"/>
      <c r="I1177" s="831"/>
      <c r="J1177" s="831"/>
      <c r="K1177" s="831"/>
      <c r="L1177" s="219"/>
      <c r="M1177" s="573"/>
      <c r="Q1177" s="20"/>
    </row>
    <row r="1178" spans="1:17" ht="12.75" hidden="1" customHeight="1">
      <c r="A1178" s="363"/>
      <c r="B1178" s="62"/>
      <c r="C1178" s="51"/>
      <c r="D1178" s="831"/>
      <c r="E1178" s="831"/>
      <c r="F1178" s="831"/>
      <c r="G1178" s="832"/>
      <c r="H1178" s="832"/>
      <c r="I1178" s="831"/>
      <c r="J1178" s="831"/>
      <c r="K1178" s="831"/>
      <c r="L1178" s="219"/>
      <c r="M1178" s="573"/>
      <c r="Q1178" s="20"/>
    </row>
    <row r="1179" spans="1:17" ht="12.75" hidden="1" customHeight="1">
      <c r="A1179" s="363"/>
      <c r="B1179" s="62"/>
      <c r="C1179" s="51"/>
      <c r="D1179" s="831"/>
      <c r="E1179" s="831"/>
      <c r="F1179" s="831"/>
      <c r="G1179" s="832"/>
      <c r="H1179" s="832"/>
      <c r="I1179" s="831"/>
      <c r="J1179" s="831"/>
      <c r="K1179" s="831"/>
      <c r="L1179" s="219"/>
      <c r="M1179" s="573"/>
      <c r="Q1179" s="20"/>
    </row>
    <row r="1180" spans="1:17" ht="12.75" hidden="1" customHeight="1">
      <c r="A1180" s="363"/>
      <c r="B1180" s="62"/>
      <c r="C1180" s="51"/>
      <c r="D1180" s="831"/>
      <c r="E1180" s="831"/>
      <c r="F1180" s="831"/>
      <c r="G1180" s="832"/>
      <c r="H1180" s="832"/>
      <c r="I1180" s="831"/>
      <c r="J1180" s="831"/>
      <c r="K1180" s="831"/>
      <c r="L1180" s="219"/>
      <c r="M1180" s="573"/>
      <c r="Q1180" s="20"/>
    </row>
    <row r="1181" spans="1:17" ht="12.75" hidden="1" customHeight="1">
      <c r="A1181" s="363"/>
      <c r="B1181" s="62"/>
      <c r="C1181" s="51"/>
      <c r="D1181" s="831"/>
      <c r="E1181" s="831"/>
      <c r="F1181" s="831"/>
      <c r="G1181" s="832"/>
      <c r="H1181" s="832"/>
      <c r="I1181" s="831"/>
      <c r="J1181" s="831"/>
      <c r="K1181" s="831"/>
      <c r="L1181" s="219"/>
      <c r="M1181" s="573"/>
      <c r="Q1181" s="20"/>
    </row>
    <row r="1182" spans="1:17" ht="12.75" hidden="1" customHeight="1">
      <c r="A1182" s="363"/>
      <c r="B1182" s="62"/>
      <c r="C1182" s="51"/>
      <c r="D1182" s="51"/>
      <c r="E1182" s="51"/>
      <c r="F1182" s="51"/>
      <c r="G1182" s="62"/>
      <c r="H1182" s="62"/>
      <c r="I1182" s="51"/>
      <c r="J1182" s="51"/>
      <c r="K1182" s="51"/>
      <c r="L1182" s="219"/>
      <c r="M1182" s="573"/>
      <c r="Q1182" s="20"/>
    </row>
    <row r="1183" spans="1:17" ht="12.75" hidden="1" customHeight="1">
      <c r="A1183" s="363"/>
      <c r="B1183" s="62"/>
      <c r="C1183" s="51"/>
      <c r="D1183" s="51"/>
      <c r="E1183" s="51"/>
      <c r="F1183" s="51"/>
      <c r="G1183" s="62"/>
      <c r="H1183" s="62"/>
      <c r="I1183" s="51"/>
      <c r="J1183" s="51"/>
      <c r="K1183" s="51"/>
      <c r="L1183" s="219"/>
      <c r="M1183" s="573"/>
      <c r="Q1183" s="20"/>
    </row>
    <row r="1184" spans="1:17" ht="12.75" hidden="1" customHeight="1">
      <c r="A1184" s="363"/>
      <c r="B1184" s="62"/>
      <c r="C1184" s="51"/>
      <c r="D1184" s="51"/>
      <c r="E1184" s="51"/>
      <c r="F1184" s="51"/>
      <c r="G1184" s="62"/>
      <c r="H1184" s="62"/>
      <c r="I1184" s="51"/>
      <c r="J1184" s="51"/>
      <c r="K1184" s="51"/>
      <c r="L1184" s="219"/>
      <c r="M1184" s="573"/>
      <c r="Q1184" s="20"/>
    </row>
    <row r="1185" spans="1:17" ht="12.75" hidden="1" customHeight="1">
      <c r="A1185" s="363"/>
      <c r="B1185" s="62"/>
      <c r="C1185" s="51"/>
      <c r="D1185" s="51"/>
      <c r="E1185" s="51"/>
      <c r="F1185" s="51"/>
      <c r="G1185" s="62"/>
      <c r="H1185" s="62"/>
      <c r="I1185" s="51"/>
      <c r="J1185" s="51"/>
      <c r="K1185" s="51"/>
      <c r="L1185" s="219"/>
      <c r="M1185" s="573"/>
      <c r="Q1185" s="20"/>
    </row>
    <row r="1186" spans="1:17" ht="12.75" hidden="1" customHeight="1">
      <c r="A1186" s="363"/>
      <c r="B1186" s="62"/>
      <c r="C1186" s="51"/>
      <c r="D1186" s="51"/>
      <c r="E1186" s="51"/>
      <c r="F1186" s="51"/>
      <c r="G1186" s="62"/>
      <c r="H1186" s="62"/>
      <c r="I1186" s="51"/>
      <c r="J1186" s="51"/>
      <c r="K1186" s="51"/>
      <c r="L1186" s="219"/>
      <c r="M1186" s="573"/>
      <c r="Q1186" s="20"/>
    </row>
    <row r="1187" spans="1:17" ht="12.75" hidden="1" customHeight="1">
      <c r="A1187" s="363"/>
      <c r="B1187" s="62"/>
      <c r="C1187" s="51"/>
      <c r="D1187" s="51"/>
      <c r="E1187" s="51"/>
      <c r="F1187" s="51"/>
      <c r="G1187" s="62"/>
      <c r="H1187" s="62"/>
      <c r="I1187" s="51"/>
      <c r="J1187" s="51"/>
      <c r="K1187" s="51"/>
      <c r="L1187" s="219"/>
      <c r="M1187" s="573"/>
      <c r="Q1187" s="20"/>
    </row>
    <row r="1188" spans="1:17" ht="12.75" hidden="1" customHeight="1">
      <c r="A1188" s="363"/>
      <c r="B1188" s="62"/>
      <c r="C1188" s="51"/>
      <c r="D1188" s="51"/>
      <c r="E1188" s="51"/>
      <c r="F1188" s="51"/>
      <c r="G1188" s="62"/>
      <c r="H1188" s="62"/>
      <c r="I1188" s="51"/>
      <c r="J1188" s="51"/>
      <c r="K1188" s="51"/>
      <c r="L1188" s="219"/>
      <c r="M1188" s="573"/>
      <c r="Q1188" s="20"/>
    </row>
    <row r="1189" spans="1:17" ht="12.75" hidden="1" customHeight="1">
      <c r="A1189" s="363"/>
      <c r="B1189" s="62"/>
      <c r="C1189" s="51"/>
      <c r="D1189" s="51"/>
      <c r="E1189" s="51"/>
      <c r="F1189" s="51"/>
      <c r="G1189" s="62"/>
      <c r="H1189" s="62"/>
      <c r="I1189" s="51"/>
      <c r="J1189" s="51"/>
      <c r="K1189" s="51"/>
      <c r="L1189" s="219"/>
      <c r="M1189" s="573"/>
      <c r="Q1189" s="20"/>
    </row>
    <row r="1190" spans="1:17" ht="12.75" hidden="1" customHeight="1">
      <c r="A1190" s="363"/>
      <c r="B1190" s="62"/>
      <c r="C1190" s="51"/>
      <c r="D1190" s="51"/>
      <c r="E1190" s="51"/>
      <c r="F1190" s="51"/>
      <c r="G1190" s="62"/>
      <c r="H1190" s="62"/>
      <c r="I1190" s="51"/>
      <c r="J1190" s="51"/>
      <c r="K1190" s="51"/>
      <c r="L1190" s="219"/>
      <c r="M1190" s="573"/>
      <c r="Q1190" s="20"/>
    </row>
    <row r="1191" spans="1:17" ht="12.75" hidden="1" customHeight="1">
      <c r="A1191" s="363"/>
      <c r="B1191" s="62"/>
      <c r="C1191" s="51"/>
      <c r="D1191" s="51"/>
      <c r="E1191" s="51"/>
      <c r="F1191" s="51"/>
      <c r="G1191" s="62"/>
      <c r="H1191" s="62"/>
      <c r="I1191" s="51"/>
      <c r="J1191" s="51"/>
      <c r="K1191" s="51"/>
      <c r="L1191" s="219"/>
      <c r="M1191" s="573"/>
      <c r="Q1191" s="20"/>
    </row>
    <row r="1192" spans="1:17" ht="12.75" hidden="1" customHeight="1">
      <c r="A1192" s="363"/>
      <c r="B1192" s="62"/>
      <c r="C1192" s="51"/>
      <c r="D1192" s="51"/>
      <c r="E1192" s="51"/>
      <c r="F1192" s="51"/>
      <c r="G1192" s="62"/>
      <c r="H1192" s="62"/>
      <c r="I1192" s="51"/>
      <c r="J1192" s="51"/>
      <c r="K1192" s="51"/>
      <c r="L1192" s="219"/>
      <c r="M1192" s="573"/>
      <c r="Q1192" s="20"/>
    </row>
    <row r="1193" spans="1:17" ht="12.75" hidden="1" customHeight="1">
      <c r="A1193" s="363"/>
      <c r="B1193" s="62"/>
      <c r="C1193" s="51"/>
      <c r="D1193" s="51"/>
      <c r="E1193" s="51"/>
      <c r="F1193" s="51"/>
      <c r="G1193" s="62"/>
      <c r="H1193" s="62"/>
      <c r="I1193" s="51"/>
      <c r="J1193" s="51"/>
      <c r="K1193" s="51"/>
      <c r="L1193" s="219"/>
      <c r="M1193" s="573"/>
      <c r="Q1193" s="20"/>
    </row>
    <row r="1194" spans="1:17" ht="12.75" hidden="1" customHeight="1">
      <c r="A1194" s="363"/>
      <c r="B1194" s="62"/>
      <c r="C1194" s="51"/>
      <c r="D1194" s="51"/>
      <c r="E1194" s="51"/>
      <c r="F1194" s="51"/>
      <c r="G1194" s="62"/>
      <c r="H1194" s="62"/>
      <c r="I1194" s="51"/>
      <c r="J1194" s="51"/>
      <c r="K1194" s="51"/>
      <c r="L1194" s="219"/>
      <c r="M1194" s="573"/>
      <c r="Q1194" s="20"/>
    </row>
    <row r="1195" spans="1:17" ht="12.75" hidden="1" customHeight="1">
      <c r="A1195" s="363"/>
      <c r="B1195" s="62"/>
      <c r="C1195" s="51"/>
      <c r="D1195" s="51"/>
      <c r="E1195" s="51"/>
      <c r="F1195" s="51"/>
      <c r="G1195" s="62"/>
      <c r="H1195" s="62"/>
      <c r="I1195" s="51"/>
      <c r="J1195" s="51"/>
      <c r="K1195" s="51"/>
      <c r="L1195" s="219"/>
      <c r="M1195" s="573"/>
      <c r="Q1195" s="20"/>
    </row>
    <row r="1196" spans="1:17" ht="12.75" hidden="1" customHeight="1">
      <c r="A1196" s="363"/>
      <c r="B1196" s="62"/>
      <c r="C1196" s="51"/>
      <c r="D1196" s="51"/>
      <c r="E1196" s="51"/>
      <c r="F1196" s="51"/>
      <c r="G1196" s="62"/>
      <c r="H1196" s="62"/>
      <c r="I1196" s="51"/>
      <c r="J1196" s="51"/>
      <c r="K1196" s="51"/>
      <c r="L1196" s="219"/>
      <c r="M1196" s="573"/>
      <c r="Q1196" s="20"/>
    </row>
    <row r="1197" spans="1:17" ht="12.75" hidden="1" customHeight="1">
      <c r="A1197" s="363"/>
      <c r="B1197" s="62"/>
      <c r="C1197" s="51"/>
      <c r="D1197" s="51"/>
      <c r="E1197" s="51"/>
      <c r="F1197" s="51"/>
      <c r="G1197" s="62"/>
      <c r="H1197" s="62"/>
      <c r="I1197" s="51"/>
      <c r="J1197" s="51"/>
      <c r="K1197" s="51"/>
      <c r="L1197" s="219"/>
      <c r="M1197" s="573"/>
      <c r="Q1197" s="20"/>
    </row>
    <row r="1198" spans="1:17" ht="12.75" hidden="1" customHeight="1">
      <c r="A1198" s="363"/>
      <c r="B1198" s="62"/>
      <c r="C1198" s="51"/>
      <c r="D1198" s="51"/>
      <c r="E1198" s="51"/>
      <c r="F1198" s="51"/>
      <c r="G1198" s="62"/>
      <c r="H1198" s="62"/>
      <c r="I1198" s="51"/>
      <c r="J1198" s="51"/>
      <c r="K1198" s="51"/>
      <c r="L1198" s="219"/>
      <c r="M1198" s="573"/>
      <c r="Q1198" s="20"/>
    </row>
    <row r="1199" spans="1:17" ht="12.75" hidden="1" customHeight="1">
      <c r="A1199" s="363"/>
      <c r="B1199" s="62"/>
      <c r="C1199" s="51"/>
      <c r="D1199" s="51"/>
      <c r="E1199" s="51"/>
      <c r="F1199" s="51"/>
      <c r="G1199" s="62"/>
      <c r="H1199" s="62"/>
      <c r="I1199" s="51"/>
      <c r="J1199" s="51"/>
      <c r="K1199" s="51"/>
      <c r="L1199" s="219"/>
      <c r="M1199" s="573"/>
      <c r="Q1199" s="20"/>
    </row>
    <row r="1200" spans="1:17" ht="12.75" hidden="1" customHeight="1">
      <c r="A1200" s="363"/>
      <c r="B1200" s="62"/>
      <c r="C1200" s="51"/>
      <c r="D1200" s="51"/>
      <c r="E1200" s="51"/>
      <c r="F1200" s="51"/>
      <c r="G1200" s="62"/>
      <c r="H1200" s="62"/>
      <c r="I1200" s="51"/>
      <c r="J1200" s="51"/>
      <c r="K1200" s="51"/>
      <c r="L1200" s="219"/>
      <c r="M1200" s="573"/>
      <c r="Q1200" s="20"/>
    </row>
    <row r="1201" spans="1:17" ht="12.75" hidden="1" customHeight="1">
      <c r="A1201" s="363"/>
      <c r="B1201" s="62"/>
      <c r="C1201" s="51"/>
      <c r="D1201" s="51"/>
      <c r="E1201" s="51"/>
      <c r="F1201" s="51"/>
      <c r="G1201" s="62"/>
      <c r="H1201" s="62"/>
      <c r="I1201" s="51"/>
      <c r="J1201" s="51"/>
      <c r="K1201" s="51"/>
      <c r="L1201" s="219"/>
      <c r="M1201" s="573"/>
      <c r="Q1201" s="20"/>
    </row>
    <row r="1202" spans="1:17" ht="12.75" hidden="1" customHeight="1">
      <c r="A1202" s="363"/>
      <c r="B1202" s="62"/>
      <c r="C1202" s="51"/>
      <c r="D1202" s="51"/>
      <c r="E1202" s="51"/>
      <c r="F1202" s="51"/>
      <c r="G1202" s="62"/>
      <c r="H1202" s="62"/>
      <c r="I1202" s="51"/>
      <c r="J1202" s="51"/>
      <c r="K1202" s="51"/>
      <c r="L1202" s="219"/>
      <c r="M1202" s="573"/>
      <c r="Q1202" s="20"/>
    </row>
    <row r="1203" spans="1:17" ht="12.75" hidden="1" customHeight="1">
      <c r="A1203" s="363"/>
      <c r="B1203" s="62"/>
      <c r="C1203" s="51"/>
      <c r="D1203" s="51"/>
      <c r="E1203" s="51"/>
      <c r="F1203" s="51"/>
      <c r="G1203" s="62"/>
      <c r="H1203" s="62"/>
      <c r="I1203" s="51"/>
      <c r="J1203" s="51"/>
      <c r="K1203" s="51"/>
      <c r="L1203" s="219"/>
      <c r="M1203" s="573"/>
      <c r="Q1203" s="20"/>
    </row>
    <row r="1204" spans="1:17" ht="12.75" hidden="1" customHeight="1">
      <c r="A1204" s="363"/>
      <c r="B1204" s="62"/>
      <c r="C1204" s="51"/>
      <c r="D1204" s="51"/>
      <c r="E1204" s="51"/>
      <c r="F1204" s="51"/>
      <c r="G1204" s="62"/>
      <c r="H1204" s="62"/>
      <c r="I1204" s="51"/>
      <c r="J1204" s="51"/>
      <c r="K1204" s="51"/>
      <c r="L1204" s="219"/>
      <c r="M1204" s="573"/>
      <c r="Q1204" s="20"/>
    </row>
    <row r="1205" spans="1:17" ht="12.75" hidden="1" customHeight="1">
      <c r="A1205" s="363"/>
      <c r="B1205" s="62"/>
      <c r="C1205" s="51"/>
      <c r="D1205" s="51"/>
      <c r="E1205" s="51"/>
      <c r="F1205" s="51"/>
      <c r="G1205" s="62"/>
      <c r="H1205" s="62"/>
      <c r="I1205" s="51"/>
      <c r="J1205" s="51"/>
      <c r="K1205" s="51"/>
      <c r="L1205" s="219"/>
      <c r="M1205" s="573"/>
      <c r="Q1205" s="20"/>
    </row>
    <row r="1206" spans="1:17" ht="12.75" hidden="1" customHeight="1">
      <c r="A1206" s="363"/>
      <c r="B1206" s="62"/>
      <c r="C1206" s="51"/>
      <c r="D1206" s="51"/>
      <c r="E1206" s="51"/>
      <c r="F1206" s="51"/>
      <c r="G1206" s="62"/>
      <c r="H1206" s="62"/>
      <c r="I1206" s="51"/>
      <c r="J1206" s="51"/>
      <c r="K1206" s="51"/>
      <c r="L1206" s="219"/>
      <c r="M1206" s="573"/>
      <c r="Q1206" s="20"/>
    </row>
    <row r="1207" spans="1:17" ht="12.75" hidden="1" customHeight="1">
      <c r="A1207" s="363"/>
      <c r="B1207" s="62"/>
      <c r="C1207" s="51"/>
      <c r="D1207" s="51"/>
      <c r="E1207" s="51"/>
      <c r="F1207" s="51"/>
      <c r="G1207" s="62"/>
      <c r="H1207" s="62"/>
      <c r="I1207" s="51"/>
      <c r="J1207" s="51"/>
      <c r="K1207" s="51"/>
      <c r="L1207" s="219"/>
      <c r="M1207" s="573"/>
      <c r="Q1207" s="20"/>
    </row>
    <row r="1208" spans="1:17" ht="12.75" hidden="1" customHeight="1">
      <c r="A1208" s="363"/>
      <c r="B1208" s="62"/>
      <c r="C1208" s="51"/>
      <c r="D1208" s="51"/>
      <c r="E1208" s="51"/>
      <c r="F1208" s="51"/>
      <c r="G1208" s="62"/>
      <c r="H1208" s="62"/>
      <c r="I1208" s="51"/>
      <c r="J1208" s="51"/>
      <c r="K1208" s="51"/>
      <c r="L1208" s="219"/>
      <c r="M1208" s="573"/>
      <c r="Q1208" s="20"/>
    </row>
    <row r="1209" spans="1:17" ht="12.75" hidden="1" customHeight="1">
      <c r="A1209" s="363"/>
      <c r="B1209" s="62"/>
      <c r="C1209" s="51"/>
      <c r="D1209" s="51"/>
      <c r="E1209" s="51"/>
      <c r="F1209" s="51"/>
      <c r="G1209" s="62"/>
      <c r="H1209" s="62"/>
      <c r="I1209" s="51"/>
      <c r="J1209" s="51"/>
      <c r="K1209" s="51"/>
      <c r="L1209" s="219"/>
      <c r="M1209" s="573"/>
      <c r="Q1209" s="20"/>
    </row>
    <row r="1210" spans="1:17" ht="12.75" hidden="1" customHeight="1">
      <c r="A1210" s="363"/>
      <c r="B1210" s="62"/>
      <c r="C1210" s="51"/>
      <c r="D1210" s="51"/>
      <c r="E1210" s="51"/>
      <c r="F1210" s="51"/>
      <c r="G1210" s="62"/>
      <c r="H1210" s="62"/>
      <c r="I1210" s="51"/>
      <c r="J1210" s="51"/>
      <c r="K1210" s="51"/>
      <c r="L1210" s="219"/>
      <c r="M1210" s="573"/>
      <c r="Q1210" s="20"/>
    </row>
    <row r="1211" spans="1:17" ht="12.75" hidden="1" customHeight="1">
      <c r="A1211" s="363"/>
      <c r="B1211" s="62"/>
      <c r="C1211" s="51"/>
      <c r="D1211" s="51"/>
      <c r="E1211" s="51"/>
      <c r="F1211" s="51"/>
      <c r="G1211" s="62"/>
      <c r="H1211" s="62"/>
      <c r="I1211" s="51"/>
      <c r="J1211" s="51"/>
      <c r="K1211" s="51"/>
      <c r="L1211" s="219"/>
      <c r="M1211" s="573"/>
      <c r="Q1211" s="20"/>
    </row>
    <row r="1212" spans="1:17" ht="12.75" hidden="1" customHeight="1">
      <c r="A1212" s="363"/>
      <c r="B1212" s="62"/>
      <c r="C1212" s="51"/>
      <c r="D1212" s="51"/>
      <c r="E1212" s="51"/>
      <c r="F1212" s="51"/>
      <c r="G1212" s="62"/>
      <c r="H1212" s="62"/>
      <c r="I1212" s="51"/>
      <c r="J1212" s="51"/>
      <c r="K1212" s="51"/>
      <c r="L1212" s="219"/>
      <c r="M1212" s="573"/>
      <c r="Q1212" s="20"/>
    </row>
    <row r="1213" spans="1:17" ht="12.75" hidden="1" customHeight="1">
      <c r="A1213" s="363"/>
      <c r="B1213" s="62"/>
      <c r="C1213" s="51"/>
      <c r="D1213" s="51"/>
      <c r="E1213" s="51"/>
      <c r="F1213" s="51"/>
      <c r="G1213" s="62"/>
      <c r="H1213" s="62"/>
      <c r="I1213" s="51"/>
      <c r="J1213" s="51"/>
      <c r="K1213" s="51"/>
      <c r="L1213" s="219"/>
      <c r="M1213" s="573"/>
      <c r="Q1213" s="20"/>
    </row>
    <row r="1214" spans="1:17" ht="12.75" hidden="1" customHeight="1">
      <c r="A1214" s="363"/>
      <c r="B1214" s="62"/>
      <c r="C1214" s="51"/>
      <c r="D1214" s="51"/>
      <c r="E1214" s="51"/>
      <c r="F1214" s="51"/>
      <c r="G1214" s="62"/>
      <c r="H1214" s="62"/>
      <c r="I1214" s="51"/>
      <c r="J1214" s="51"/>
      <c r="K1214" s="51"/>
      <c r="L1214" s="219"/>
      <c r="M1214" s="573"/>
      <c r="Q1214" s="20"/>
    </row>
    <row r="1215" spans="1:17" ht="12.75" hidden="1" customHeight="1">
      <c r="A1215" s="363"/>
      <c r="B1215" s="62"/>
      <c r="C1215" s="51"/>
      <c r="D1215" s="51"/>
      <c r="E1215" s="51"/>
      <c r="F1215" s="51"/>
      <c r="G1215" s="62"/>
      <c r="H1215" s="62"/>
      <c r="I1215" s="51"/>
      <c r="J1215" s="51"/>
      <c r="K1215" s="51"/>
      <c r="L1215" s="219"/>
      <c r="M1215" s="573"/>
      <c r="Q1215" s="20"/>
    </row>
    <row r="1216" spans="1:17" ht="12.75" hidden="1" customHeight="1">
      <c r="A1216" s="363"/>
      <c r="B1216" s="62"/>
      <c r="C1216" s="51"/>
      <c r="D1216" s="51"/>
      <c r="E1216" s="51"/>
      <c r="F1216" s="51"/>
      <c r="G1216" s="62"/>
      <c r="H1216" s="62"/>
      <c r="I1216" s="51"/>
      <c r="J1216" s="51"/>
      <c r="K1216" s="51"/>
      <c r="L1216" s="219"/>
      <c r="M1216" s="573"/>
      <c r="Q1216" s="20"/>
    </row>
    <row r="1217" spans="1:17" ht="12.75" hidden="1" customHeight="1">
      <c r="A1217" s="363"/>
      <c r="B1217" s="62"/>
      <c r="C1217" s="51"/>
      <c r="D1217" s="51"/>
      <c r="E1217" s="51"/>
      <c r="F1217" s="51"/>
      <c r="G1217" s="62"/>
      <c r="H1217" s="62"/>
      <c r="I1217" s="51"/>
      <c r="J1217" s="51"/>
      <c r="K1217" s="51"/>
      <c r="L1217" s="219"/>
      <c r="M1217" s="573"/>
      <c r="Q1217" s="20"/>
    </row>
    <row r="1218" spans="1:17" ht="12.75" hidden="1" customHeight="1">
      <c r="A1218" s="363"/>
      <c r="B1218" s="62"/>
      <c r="C1218" s="51"/>
      <c r="D1218" s="51"/>
      <c r="E1218" s="51"/>
      <c r="F1218" s="51"/>
      <c r="G1218" s="62"/>
      <c r="H1218" s="62"/>
      <c r="I1218" s="51"/>
      <c r="J1218" s="51"/>
      <c r="K1218" s="51"/>
      <c r="L1218" s="219"/>
      <c r="M1218" s="573"/>
      <c r="Q1218" s="20"/>
    </row>
    <row r="1219" spans="1:17" ht="12.75" hidden="1" customHeight="1">
      <c r="A1219" s="363"/>
      <c r="B1219" s="62"/>
      <c r="C1219" s="51"/>
      <c r="D1219" s="51"/>
      <c r="E1219" s="51"/>
      <c r="F1219" s="51"/>
      <c r="G1219" s="62"/>
      <c r="H1219" s="62"/>
      <c r="I1219" s="51"/>
      <c r="J1219" s="51"/>
      <c r="K1219" s="51"/>
      <c r="L1219" s="219"/>
      <c r="M1219" s="573"/>
      <c r="Q1219" s="20"/>
    </row>
    <row r="1220" spans="1:17" ht="12.75" hidden="1" customHeight="1">
      <c r="A1220" s="363"/>
      <c r="B1220" s="62"/>
      <c r="C1220" s="51"/>
      <c r="D1220" s="51"/>
      <c r="E1220" s="51"/>
      <c r="F1220" s="51"/>
      <c r="G1220" s="62"/>
      <c r="H1220" s="62"/>
      <c r="I1220" s="51"/>
      <c r="J1220" s="51"/>
      <c r="K1220" s="51"/>
      <c r="L1220" s="219"/>
      <c r="M1220" s="573"/>
      <c r="Q1220" s="20"/>
    </row>
    <row r="1221" spans="1:17" ht="12.75" hidden="1" customHeight="1">
      <c r="A1221" s="363"/>
      <c r="B1221" s="62"/>
      <c r="C1221" s="51"/>
      <c r="D1221" s="51"/>
      <c r="E1221" s="51"/>
      <c r="F1221" s="51"/>
      <c r="G1221" s="62"/>
      <c r="H1221" s="62"/>
      <c r="I1221" s="51"/>
      <c r="J1221" s="51"/>
      <c r="K1221" s="51"/>
      <c r="L1221" s="219"/>
      <c r="M1221" s="573"/>
      <c r="Q1221" s="20"/>
    </row>
    <row r="1222" spans="1:17" ht="12.75" hidden="1" customHeight="1">
      <c r="A1222" s="363"/>
      <c r="B1222" s="62"/>
      <c r="C1222" s="51"/>
      <c r="D1222" s="51"/>
      <c r="E1222" s="51"/>
      <c r="F1222" s="51"/>
      <c r="G1222" s="62"/>
      <c r="H1222" s="62"/>
      <c r="I1222" s="51"/>
      <c r="J1222" s="51"/>
      <c r="K1222" s="51"/>
      <c r="L1222" s="219"/>
      <c r="M1222" s="573"/>
      <c r="Q1222" s="20"/>
    </row>
    <row r="1223" spans="1:17" ht="12.75" hidden="1" customHeight="1">
      <c r="A1223" s="363"/>
      <c r="B1223" s="62"/>
      <c r="C1223" s="51"/>
      <c r="D1223" s="51"/>
      <c r="E1223" s="51"/>
      <c r="F1223" s="51"/>
      <c r="G1223" s="62"/>
      <c r="H1223" s="62"/>
      <c r="I1223" s="51"/>
      <c r="J1223" s="51"/>
      <c r="K1223" s="51"/>
      <c r="L1223" s="219"/>
      <c r="M1223" s="573"/>
      <c r="Q1223" s="20"/>
    </row>
    <row r="1224" spans="1:17" ht="12.75" hidden="1" customHeight="1">
      <c r="A1224" s="363"/>
      <c r="B1224" s="62"/>
      <c r="C1224" s="51"/>
      <c r="D1224" s="51"/>
      <c r="E1224" s="51"/>
      <c r="F1224" s="51"/>
      <c r="G1224" s="62"/>
      <c r="H1224" s="62"/>
      <c r="I1224" s="51"/>
      <c r="J1224" s="51"/>
      <c r="K1224" s="51"/>
      <c r="L1224" s="219"/>
      <c r="M1224" s="573"/>
      <c r="Q1224" s="20"/>
    </row>
    <row r="1225" spans="1:17" ht="12.75" hidden="1" customHeight="1">
      <c r="A1225" s="363"/>
      <c r="B1225" s="62"/>
      <c r="C1225" s="51"/>
      <c r="D1225" s="51"/>
      <c r="E1225" s="51"/>
      <c r="F1225" s="51"/>
      <c r="G1225" s="62"/>
      <c r="H1225" s="62"/>
      <c r="I1225" s="51"/>
      <c r="J1225" s="51"/>
      <c r="K1225" s="51"/>
      <c r="L1225" s="219"/>
      <c r="M1225" s="573"/>
      <c r="Q1225" s="20"/>
    </row>
    <row r="1226" spans="1:17" ht="12.75" hidden="1" customHeight="1">
      <c r="A1226" s="363"/>
      <c r="B1226" s="62"/>
      <c r="C1226" s="51"/>
      <c r="D1226" s="51"/>
      <c r="E1226" s="51"/>
      <c r="F1226" s="51"/>
      <c r="G1226" s="62"/>
      <c r="H1226" s="62"/>
      <c r="I1226" s="51"/>
      <c r="J1226" s="51"/>
      <c r="K1226" s="51"/>
      <c r="L1226" s="219"/>
      <c r="M1226" s="573"/>
      <c r="Q1226" s="20"/>
    </row>
    <row r="1227" spans="1:17" ht="12.75" hidden="1" customHeight="1">
      <c r="A1227" s="363"/>
      <c r="B1227" s="62"/>
      <c r="C1227" s="51"/>
      <c r="D1227" s="51"/>
      <c r="E1227" s="51"/>
      <c r="F1227" s="51"/>
      <c r="G1227" s="62"/>
      <c r="H1227" s="62"/>
      <c r="I1227" s="51"/>
      <c r="J1227" s="51"/>
      <c r="K1227" s="51"/>
      <c r="L1227" s="219"/>
      <c r="M1227" s="573"/>
      <c r="Q1227" s="20"/>
    </row>
    <row r="1228" spans="1:17" ht="12.75" hidden="1" customHeight="1">
      <c r="A1228" s="363"/>
      <c r="B1228" s="62"/>
      <c r="C1228" s="51"/>
      <c r="D1228" s="51"/>
      <c r="E1228" s="51"/>
      <c r="F1228" s="51"/>
      <c r="G1228" s="62"/>
      <c r="H1228" s="62"/>
      <c r="I1228" s="51"/>
      <c r="J1228" s="51"/>
      <c r="K1228" s="51"/>
      <c r="L1228" s="219"/>
      <c r="M1228" s="573"/>
      <c r="Q1228" s="20"/>
    </row>
    <row r="1229" spans="1:17" ht="12.75" hidden="1" customHeight="1">
      <c r="A1229" s="363"/>
      <c r="B1229" s="62"/>
      <c r="C1229" s="51"/>
      <c r="D1229" s="51"/>
      <c r="E1229" s="51"/>
      <c r="F1229" s="51"/>
      <c r="G1229" s="62"/>
      <c r="H1229" s="62"/>
      <c r="I1229" s="51"/>
      <c r="J1229" s="51"/>
      <c r="K1229" s="51"/>
      <c r="L1229" s="219"/>
      <c r="M1229" s="573"/>
      <c r="Q1229" s="20"/>
    </row>
    <row r="1230" spans="1:17" ht="12.75" hidden="1" customHeight="1">
      <c r="A1230" s="363"/>
      <c r="B1230" s="62"/>
      <c r="C1230" s="51"/>
      <c r="D1230" s="51"/>
      <c r="E1230" s="51"/>
      <c r="F1230" s="51"/>
      <c r="G1230" s="62"/>
      <c r="H1230" s="62"/>
      <c r="I1230" s="51"/>
      <c r="J1230" s="51"/>
      <c r="K1230" s="51"/>
      <c r="L1230" s="219"/>
      <c r="M1230" s="573"/>
      <c r="Q1230" s="20"/>
    </row>
    <row r="1231" spans="1:17" ht="12.75" hidden="1" customHeight="1">
      <c r="A1231" s="363"/>
      <c r="B1231" s="62"/>
      <c r="C1231" s="51"/>
      <c r="D1231" s="51"/>
      <c r="E1231" s="51"/>
      <c r="F1231" s="51"/>
      <c r="G1231" s="62"/>
      <c r="H1231" s="62"/>
      <c r="I1231" s="51"/>
      <c r="J1231" s="51"/>
      <c r="K1231" s="51"/>
      <c r="L1231" s="219"/>
      <c r="M1231" s="573"/>
      <c r="Q1231" s="20"/>
    </row>
    <row r="1232" spans="1:17" ht="12.75" hidden="1" customHeight="1">
      <c r="A1232" s="363"/>
      <c r="B1232" s="62"/>
      <c r="C1232" s="51"/>
      <c r="D1232" s="51"/>
      <c r="E1232" s="51"/>
      <c r="F1232" s="51"/>
      <c r="G1232" s="62"/>
      <c r="H1232" s="62"/>
      <c r="I1232" s="51"/>
      <c r="J1232" s="51"/>
      <c r="K1232" s="51"/>
      <c r="L1232" s="219"/>
      <c r="M1232" s="573"/>
      <c r="Q1232" s="20"/>
    </row>
    <row r="1233" spans="1:17" ht="12.75" hidden="1" customHeight="1">
      <c r="A1233" s="363"/>
      <c r="B1233" s="62"/>
      <c r="C1233" s="51"/>
      <c r="D1233" s="51"/>
      <c r="E1233" s="51"/>
      <c r="F1233" s="51"/>
      <c r="G1233" s="62"/>
      <c r="H1233" s="62"/>
      <c r="I1233" s="51"/>
      <c r="J1233" s="51"/>
      <c r="K1233" s="51"/>
      <c r="L1233" s="219"/>
      <c r="M1233" s="573"/>
      <c r="Q1233" s="20"/>
    </row>
    <row r="1234" spans="1:17" ht="12.75" hidden="1" customHeight="1">
      <c r="A1234" s="363"/>
      <c r="B1234" s="62"/>
      <c r="C1234" s="51"/>
      <c r="D1234" s="51"/>
      <c r="E1234" s="51"/>
      <c r="F1234" s="51"/>
      <c r="G1234" s="62"/>
      <c r="H1234" s="62"/>
      <c r="I1234" s="51"/>
      <c r="J1234" s="51"/>
      <c r="K1234" s="51"/>
      <c r="L1234" s="219"/>
      <c r="M1234" s="573"/>
      <c r="Q1234" s="20"/>
    </row>
    <row r="1235" spans="1:17" ht="12.75" hidden="1" customHeight="1">
      <c r="A1235" s="363"/>
      <c r="B1235" s="62"/>
      <c r="C1235" s="51"/>
      <c r="D1235" s="51"/>
      <c r="E1235" s="51"/>
      <c r="F1235" s="51"/>
      <c r="G1235" s="62"/>
      <c r="H1235" s="62"/>
      <c r="I1235" s="51"/>
      <c r="J1235" s="51"/>
      <c r="K1235" s="51"/>
      <c r="L1235" s="219"/>
      <c r="M1235" s="573"/>
      <c r="Q1235" s="20"/>
    </row>
    <row r="1236" spans="1:17" ht="12.75" hidden="1" customHeight="1">
      <c r="A1236" s="363"/>
      <c r="B1236" s="62"/>
      <c r="C1236" s="51"/>
      <c r="D1236" s="51"/>
      <c r="E1236" s="51"/>
      <c r="F1236" s="51"/>
      <c r="G1236" s="62"/>
      <c r="H1236" s="62"/>
      <c r="I1236" s="51"/>
      <c r="J1236" s="51"/>
      <c r="K1236" s="51"/>
      <c r="L1236" s="219"/>
      <c r="M1236" s="573"/>
      <c r="Q1236" s="20"/>
    </row>
    <row r="1237" spans="1:17" ht="12.75" hidden="1" customHeight="1">
      <c r="A1237" s="363"/>
      <c r="B1237" s="62"/>
      <c r="C1237" s="51"/>
      <c r="D1237" s="51"/>
      <c r="E1237" s="51"/>
      <c r="F1237" s="51"/>
      <c r="G1237" s="62"/>
      <c r="H1237" s="62"/>
      <c r="I1237" s="51"/>
      <c r="J1237" s="51"/>
      <c r="K1237" s="51"/>
      <c r="L1237" s="219"/>
      <c r="M1237" s="573"/>
      <c r="Q1237" s="20"/>
    </row>
    <row r="1238" spans="1:17" ht="12.75" hidden="1" customHeight="1">
      <c r="A1238" s="363"/>
      <c r="B1238" s="62"/>
      <c r="C1238" s="51"/>
      <c r="D1238" s="51"/>
      <c r="E1238" s="51"/>
      <c r="F1238" s="51"/>
      <c r="G1238" s="62"/>
      <c r="H1238" s="62"/>
      <c r="I1238" s="51"/>
      <c r="J1238" s="51"/>
      <c r="K1238" s="51"/>
      <c r="L1238" s="219"/>
      <c r="M1238" s="573"/>
      <c r="Q1238" s="20"/>
    </row>
    <row r="1239" spans="1:17" ht="12.75" hidden="1" customHeight="1">
      <c r="A1239" s="363"/>
      <c r="B1239" s="62"/>
      <c r="C1239" s="51"/>
      <c r="D1239" s="51"/>
      <c r="E1239" s="51"/>
      <c r="F1239" s="51"/>
      <c r="G1239" s="62"/>
      <c r="H1239" s="62"/>
      <c r="I1239" s="51"/>
      <c r="J1239" s="51"/>
      <c r="K1239" s="51"/>
      <c r="L1239" s="219"/>
      <c r="M1239" s="573"/>
      <c r="Q1239" s="20"/>
    </row>
    <row r="1240" spans="1:17" ht="12.75" hidden="1" customHeight="1">
      <c r="A1240" s="363"/>
      <c r="B1240" s="62"/>
      <c r="C1240" s="51"/>
      <c r="D1240" s="51"/>
      <c r="E1240" s="51"/>
      <c r="F1240" s="51"/>
      <c r="G1240" s="62"/>
      <c r="H1240" s="62"/>
      <c r="I1240" s="51"/>
      <c r="J1240" s="51"/>
      <c r="K1240" s="51"/>
      <c r="L1240" s="219"/>
      <c r="M1240" s="573"/>
      <c r="Q1240" s="20"/>
    </row>
    <row r="1241" spans="1:17" ht="12.75" hidden="1" customHeight="1">
      <c r="A1241" s="363"/>
      <c r="B1241" s="62"/>
      <c r="C1241" s="51"/>
      <c r="D1241" s="51"/>
      <c r="E1241" s="51"/>
      <c r="F1241" s="51"/>
      <c r="G1241" s="62"/>
      <c r="H1241" s="62"/>
      <c r="I1241" s="51"/>
      <c r="J1241" s="51"/>
      <c r="K1241" s="51"/>
      <c r="L1241" s="219"/>
      <c r="M1241" s="573"/>
      <c r="Q1241" s="20"/>
    </row>
    <row r="1242" spans="1:17" ht="12.75" hidden="1" customHeight="1">
      <c r="A1242" s="363"/>
      <c r="B1242" s="62"/>
      <c r="C1242" s="51"/>
      <c r="D1242" s="51"/>
      <c r="E1242" s="51"/>
      <c r="F1242" s="51"/>
      <c r="G1242" s="62"/>
      <c r="H1242" s="62"/>
      <c r="I1242" s="51"/>
      <c r="J1242" s="51"/>
      <c r="K1242" s="51"/>
      <c r="L1242" s="219"/>
      <c r="M1242" s="573"/>
      <c r="Q1242" s="20"/>
    </row>
    <row r="1243" spans="1:17" ht="12.75" hidden="1" customHeight="1">
      <c r="A1243" s="363"/>
      <c r="B1243" s="62"/>
      <c r="C1243" s="51"/>
      <c r="D1243" s="51"/>
      <c r="E1243" s="51"/>
      <c r="F1243" s="51"/>
      <c r="G1243" s="62"/>
      <c r="H1243" s="62"/>
      <c r="I1243" s="51"/>
      <c r="J1243" s="51"/>
      <c r="K1243" s="51"/>
      <c r="L1243" s="219"/>
      <c r="M1243" s="573"/>
      <c r="Q1243" s="20"/>
    </row>
    <row r="1244" spans="1:17" ht="12.75" hidden="1" customHeight="1">
      <c r="A1244" s="363"/>
      <c r="B1244" s="62"/>
      <c r="C1244" s="51"/>
      <c r="D1244" s="51"/>
      <c r="E1244" s="51"/>
      <c r="F1244" s="51"/>
      <c r="G1244" s="62"/>
      <c r="H1244" s="62"/>
      <c r="I1244" s="51"/>
      <c r="J1244" s="51"/>
      <c r="K1244" s="51"/>
      <c r="L1244" s="219"/>
      <c r="M1244" s="573"/>
      <c r="Q1244" s="20"/>
    </row>
    <row r="1245" spans="1:17" ht="12.75" hidden="1" customHeight="1">
      <c r="A1245" s="363"/>
      <c r="B1245" s="62"/>
      <c r="C1245" s="51"/>
      <c r="D1245" s="51"/>
      <c r="E1245" s="51"/>
      <c r="F1245" s="51"/>
      <c r="G1245" s="62"/>
      <c r="H1245" s="62"/>
      <c r="I1245" s="51"/>
      <c r="J1245" s="51"/>
      <c r="K1245" s="51"/>
      <c r="L1245" s="219"/>
      <c r="M1245" s="573"/>
      <c r="Q1245" s="20"/>
    </row>
    <row r="1246" spans="1:17" ht="12.75" hidden="1" customHeight="1">
      <c r="A1246" s="363"/>
      <c r="B1246" s="62"/>
      <c r="C1246" s="51"/>
      <c r="D1246" s="51"/>
      <c r="E1246" s="51"/>
      <c r="F1246" s="51"/>
      <c r="G1246" s="62"/>
      <c r="H1246" s="62"/>
      <c r="I1246" s="51"/>
      <c r="J1246" s="51"/>
      <c r="K1246" s="51"/>
      <c r="L1246" s="219"/>
      <c r="M1246" s="573"/>
      <c r="Q1246" s="20"/>
    </row>
    <row r="1247" spans="1:17" ht="12.75" hidden="1" customHeight="1">
      <c r="A1247" s="363"/>
      <c r="B1247" s="62"/>
      <c r="C1247" s="51"/>
      <c r="D1247" s="51"/>
      <c r="E1247" s="51"/>
      <c r="F1247" s="51"/>
      <c r="G1247" s="62"/>
      <c r="H1247" s="62"/>
      <c r="I1247" s="51"/>
      <c r="J1247" s="51"/>
      <c r="K1247" s="51"/>
      <c r="L1247" s="219"/>
      <c r="M1247" s="573"/>
      <c r="Q1247" s="20"/>
    </row>
    <row r="1248" spans="1:17" ht="12.75" hidden="1" customHeight="1">
      <c r="A1248" s="363"/>
      <c r="B1248" s="62"/>
      <c r="C1248" s="51"/>
      <c r="D1248" s="51"/>
      <c r="E1248" s="51"/>
      <c r="F1248" s="51"/>
      <c r="G1248" s="62"/>
      <c r="H1248" s="62"/>
      <c r="I1248" s="51"/>
      <c r="J1248" s="51"/>
      <c r="K1248" s="51"/>
      <c r="L1248" s="219"/>
      <c r="M1248" s="573"/>
      <c r="Q1248" s="20"/>
    </row>
    <row r="1249" spans="1:17" ht="12.75" hidden="1" customHeight="1">
      <c r="A1249" s="363"/>
      <c r="B1249" s="62"/>
      <c r="C1249" s="51"/>
      <c r="D1249" s="51"/>
      <c r="E1249" s="51"/>
      <c r="F1249" s="51"/>
      <c r="G1249" s="62"/>
      <c r="H1249" s="62"/>
      <c r="I1249" s="51"/>
      <c r="J1249" s="51"/>
      <c r="K1249" s="51"/>
      <c r="L1249" s="219"/>
      <c r="M1249" s="573"/>
      <c r="Q1249" s="20"/>
    </row>
    <row r="1250" spans="1:17" ht="12.75" hidden="1" customHeight="1">
      <c r="A1250" s="363"/>
      <c r="B1250" s="62"/>
      <c r="C1250" s="51"/>
      <c r="D1250" s="51"/>
      <c r="E1250" s="51"/>
      <c r="F1250" s="51"/>
      <c r="G1250" s="62"/>
      <c r="H1250" s="62"/>
      <c r="I1250" s="51"/>
      <c r="J1250" s="51"/>
      <c r="K1250" s="51"/>
      <c r="L1250" s="219"/>
      <c r="M1250" s="573"/>
      <c r="Q1250" s="20"/>
    </row>
    <row r="1251" spans="1:17" ht="12.75" hidden="1" customHeight="1">
      <c r="A1251" s="363"/>
      <c r="B1251" s="62"/>
      <c r="C1251" s="51"/>
      <c r="D1251" s="51"/>
      <c r="E1251" s="51"/>
      <c r="F1251" s="51"/>
      <c r="G1251" s="62"/>
      <c r="H1251" s="62"/>
      <c r="I1251" s="51"/>
      <c r="J1251" s="51"/>
      <c r="K1251" s="51"/>
      <c r="L1251" s="219"/>
      <c r="M1251" s="573"/>
      <c r="Q1251" s="20"/>
    </row>
    <row r="1252" spans="1:17" ht="12.75" hidden="1" customHeight="1">
      <c r="A1252" s="363"/>
      <c r="B1252" s="62"/>
      <c r="C1252" s="51"/>
      <c r="D1252" s="51"/>
      <c r="E1252" s="51"/>
      <c r="F1252" s="51"/>
      <c r="G1252" s="62"/>
      <c r="H1252" s="62"/>
      <c r="I1252" s="51"/>
      <c r="J1252" s="51"/>
      <c r="K1252" s="51"/>
      <c r="L1252" s="219"/>
      <c r="M1252" s="573"/>
      <c r="Q1252" s="20"/>
    </row>
    <row r="1253" spans="1:17" ht="12.75" hidden="1" customHeight="1">
      <c r="A1253" s="363"/>
      <c r="B1253" s="62"/>
      <c r="C1253" s="51"/>
      <c r="D1253" s="51"/>
      <c r="E1253" s="51"/>
      <c r="F1253" s="51"/>
      <c r="G1253" s="62"/>
      <c r="H1253" s="62"/>
      <c r="I1253" s="51"/>
      <c r="J1253" s="51"/>
      <c r="K1253" s="51"/>
      <c r="L1253" s="219"/>
      <c r="M1253" s="573"/>
      <c r="Q1253" s="20"/>
    </row>
    <row r="1254" spans="1:17" ht="12.75" hidden="1" customHeight="1">
      <c r="A1254" s="363"/>
      <c r="B1254" s="62"/>
      <c r="C1254" s="51"/>
      <c r="D1254" s="51"/>
      <c r="E1254" s="51"/>
      <c r="F1254" s="51"/>
      <c r="G1254" s="62"/>
      <c r="H1254" s="62"/>
      <c r="I1254" s="51"/>
      <c r="J1254" s="51"/>
      <c r="K1254" s="51"/>
      <c r="L1254" s="219"/>
      <c r="M1254" s="573"/>
      <c r="Q1254" s="20"/>
    </row>
    <row r="1255" spans="1:17" ht="12.75" hidden="1" customHeight="1">
      <c r="A1255" s="363"/>
      <c r="B1255" s="62"/>
      <c r="C1255" s="51"/>
      <c r="D1255" s="51"/>
      <c r="E1255" s="51"/>
      <c r="F1255" s="51"/>
      <c r="G1255" s="62"/>
      <c r="H1255" s="62"/>
      <c r="I1255" s="51"/>
      <c r="J1255" s="51"/>
      <c r="K1255" s="51"/>
      <c r="L1255" s="219"/>
      <c r="M1255" s="573"/>
      <c r="Q1255" s="20"/>
    </row>
    <row r="1256" spans="1:17" ht="12.75" hidden="1" customHeight="1">
      <c r="A1256" s="363"/>
      <c r="B1256" s="62"/>
      <c r="C1256" s="51"/>
      <c r="D1256" s="51"/>
      <c r="E1256" s="51"/>
      <c r="F1256" s="51"/>
      <c r="G1256" s="62"/>
      <c r="H1256" s="62"/>
      <c r="I1256" s="51"/>
      <c r="J1256" s="51"/>
      <c r="K1256" s="51"/>
      <c r="L1256" s="219"/>
      <c r="M1256" s="573"/>
      <c r="Q1256" s="20"/>
    </row>
    <row r="1257" spans="1:17" ht="12.75" hidden="1" customHeight="1">
      <c r="A1257" s="363"/>
      <c r="B1257" s="62"/>
      <c r="C1257" s="51"/>
      <c r="D1257" s="51"/>
      <c r="E1257" s="51"/>
      <c r="F1257" s="51"/>
      <c r="G1257" s="62"/>
      <c r="H1257" s="62"/>
      <c r="I1257" s="51"/>
      <c r="J1257" s="51"/>
      <c r="K1257" s="51"/>
      <c r="L1257" s="219"/>
      <c r="M1257" s="573"/>
      <c r="Q1257" s="20"/>
    </row>
    <row r="1258" spans="1:17" ht="12.75" hidden="1" customHeight="1">
      <c r="A1258" s="363"/>
      <c r="B1258" s="62"/>
      <c r="C1258" s="51"/>
      <c r="D1258" s="51"/>
      <c r="E1258" s="51"/>
      <c r="F1258" s="51"/>
      <c r="G1258" s="62"/>
      <c r="H1258" s="62"/>
      <c r="I1258" s="51"/>
      <c r="J1258" s="51"/>
      <c r="K1258" s="51"/>
      <c r="L1258" s="219"/>
      <c r="M1258" s="573"/>
      <c r="Q1258" s="20"/>
    </row>
    <row r="1259" spans="1:17" ht="12.75" hidden="1" customHeight="1">
      <c r="A1259" s="363"/>
      <c r="B1259" s="62"/>
      <c r="C1259" s="51"/>
      <c r="D1259" s="51"/>
      <c r="E1259" s="51"/>
      <c r="F1259" s="51"/>
      <c r="G1259" s="62"/>
      <c r="H1259" s="62"/>
      <c r="I1259" s="51"/>
      <c r="J1259" s="51"/>
      <c r="K1259" s="51"/>
      <c r="L1259" s="219"/>
      <c r="M1259" s="573"/>
      <c r="Q1259" s="20"/>
    </row>
    <row r="1260" spans="1:17" ht="12.75" hidden="1" customHeight="1">
      <c r="A1260" s="363"/>
      <c r="B1260" s="62"/>
      <c r="C1260" s="51"/>
      <c r="D1260" s="51"/>
      <c r="E1260" s="51"/>
      <c r="F1260" s="51"/>
      <c r="G1260" s="62"/>
      <c r="H1260" s="62"/>
      <c r="I1260" s="51"/>
      <c r="J1260" s="51"/>
      <c r="K1260" s="51"/>
      <c r="L1260" s="219"/>
      <c r="M1260" s="573"/>
      <c r="Q1260" s="20"/>
    </row>
    <row r="1261" spans="1:17" ht="12.75" hidden="1" customHeight="1">
      <c r="A1261" s="363"/>
      <c r="B1261" s="62"/>
      <c r="C1261" s="51"/>
      <c r="D1261" s="51"/>
      <c r="E1261" s="51"/>
      <c r="F1261" s="51"/>
      <c r="G1261" s="62"/>
      <c r="H1261" s="62"/>
      <c r="I1261" s="51"/>
      <c r="J1261" s="51"/>
      <c r="K1261" s="51"/>
      <c r="L1261" s="219"/>
      <c r="M1261" s="573"/>
      <c r="Q1261" s="20"/>
    </row>
    <row r="1262" spans="1:17" ht="12.75" hidden="1" customHeight="1">
      <c r="A1262" s="363"/>
      <c r="B1262" s="62"/>
      <c r="C1262" s="51"/>
      <c r="D1262" s="51"/>
      <c r="E1262" s="51"/>
      <c r="F1262" s="51"/>
      <c r="G1262" s="62"/>
      <c r="H1262" s="62"/>
      <c r="I1262" s="51"/>
      <c r="J1262" s="51"/>
      <c r="K1262" s="51"/>
      <c r="L1262" s="219"/>
      <c r="M1262" s="573"/>
      <c r="Q1262" s="20"/>
    </row>
    <row r="1263" spans="1:17" ht="12.75" hidden="1" customHeight="1">
      <c r="A1263" s="363"/>
      <c r="B1263" s="62"/>
      <c r="C1263" s="51"/>
      <c r="D1263" s="51"/>
      <c r="E1263" s="51"/>
      <c r="F1263" s="51"/>
      <c r="G1263" s="62"/>
      <c r="H1263" s="62"/>
      <c r="I1263" s="51"/>
      <c r="J1263" s="51"/>
      <c r="K1263" s="51"/>
      <c r="L1263" s="219"/>
      <c r="M1263" s="573"/>
      <c r="Q1263" s="20"/>
    </row>
    <row r="1264" spans="1:17" ht="12.75" hidden="1" customHeight="1">
      <c r="A1264" s="363"/>
      <c r="B1264" s="62"/>
      <c r="C1264" s="51"/>
      <c r="D1264" s="51"/>
      <c r="E1264" s="51"/>
      <c r="F1264" s="51"/>
      <c r="G1264" s="62"/>
      <c r="H1264" s="62"/>
      <c r="I1264" s="51"/>
      <c r="J1264" s="51"/>
      <c r="K1264" s="51"/>
      <c r="L1264" s="219"/>
      <c r="M1264" s="573"/>
      <c r="Q1264" s="20"/>
    </row>
    <row r="1265" spans="1:17" ht="12.75" hidden="1" customHeight="1">
      <c r="A1265" s="363"/>
      <c r="B1265" s="62"/>
      <c r="C1265" s="51"/>
      <c r="D1265" s="51"/>
      <c r="E1265" s="51"/>
      <c r="F1265" s="51"/>
      <c r="G1265" s="62"/>
      <c r="H1265" s="62"/>
      <c r="I1265" s="51"/>
      <c r="J1265" s="51"/>
      <c r="K1265" s="51"/>
      <c r="L1265" s="219"/>
      <c r="M1265" s="573"/>
      <c r="Q1265" s="20"/>
    </row>
    <row r="1266" spans="1:17" ht="12.75" hidden="1" customHeight="1">
      <c r="A1266" s="363"/>
      <c r="B1266" s="62"/>
      <c r="C1266" s="51"/>
      <c r="D1266" s="51"/>
      <c r="E1266" s="51"/>
      <c r="F1266" s="51"/>
      <c r="G1266" s="62"/>
      <c r="H1266" s="62"/>
      <c r="I1266" s="51"/>
      <c r="J1266" s="51"/>
      <c r="K1266" s="51"/>
      <c r="L1266" s="219"/>
      <c r="M1266" s="573"/>
      <c r="Q1266" s="20"/>
    </row>
    <row r="1267" spans="1:17" ht="12.75" hidden="1" customHeight="1">
      <c r="A1267" s="363"/>
      <c r="B1267" s="62"/>
      <c r="C1267" s="51"/>
      <c r="D1267" s="51"/>
      <c r="E1267" s="51"/>
      <c r="F1267" s="51"/>
      <c r="G1267" s="62"/>
      <c r="H1267" s="62"/>
      <c r="I1267" s="51"/>
      <c r="J1267" s="51"/>
      <c r="K1267" s="51"/>
      <c r="L1267" s="219"/>
      <c r="M1267" s="573"/>
      <c r="Q1267" s="20"/>
    </row>
    <row r="1268" spans="1:17" ht="12.75" hidden="1" customHeight="1">
      <c r="A1268" s="363"/>
      <c r="B1268" s="62"/>
      <c r="C1268" s="51"/>
      <c r="D1268" s="51"/>
      <c r="E1268" s="51"/>
      <c r="F1268" s="51"/>
      <c r="G1268" s="62"/>
      <c r="H1268" s="62"/>
      <c r="I1268" s="51"/>
      <c r="J1268" s="51"/>
      <c r="K1268" s="51"/>
      <c r="L1268" s="219"/>
      <c r="M1268" s="573"/>
      <c r="Q1268" s="20"/>
    </row>
    <row r="1269" spans="1:17" ht="12.75" hidden="1" customHeight="1">
      <c r="A1269" s="363"/>
      <c r="B1269" s="62"/>
      <c r="C1269" s="51"/>
      <c r="D1269" s="51"/>
      <c r="E1269" s="51"/>
      <c r="F1269" s="51"/>
      <c r="G1269" s="62"/>
      <c r="H1269" s="62"/>
      <c r="I1269" s="51"/>
      <c r="J1269" s="51"/>
      <c r="K1269" s="51"/>
      <c r="L1269" s="219"/>
      <c r="M1269" s="573"/>
      <c r="Q1269" s="20"/>
    </row>
    <row r="1270" spans="1:17" ht="12.75" hidden="1" customHeight="1">
      <c r="A1270" s="363"/>
      <c r="B1270" s="62"/>
      <c r="C1270" s="51"/>
      <c r="D1270" s="51"/>
      <c r="E1270" s="51"/>
      <c r="F1270" s="51"/>
      <c r="G1270" s="62"/>
      <c r="H1270" s="62"/>
      <c r="I1270" s="51"/>
      <c r="J1270" s="51"/>
      <c r="K1270" s="51"/>
      <c r="L1270" s="219"/>
      <c r="M1270" s="573"/>
      <c r="Q1270" s="20"/>
    </row>
    <row r="1271" spans="1:17" ht="12.75" hidden="1" customHeight="1">
      <c r="A1271" s="363"/>
      <c r="B1271" s="62"/>
      <c r="C1271" s="51"/>
      <c r="D1271" s="51"/>
      <c r="E1271" s="51"/>
      <c r="F1271" s="51"/>
      <c r="G1271" s="62"/>
      <c r="H1271" s="62"/>
      <c r="I1271" s="51"/>
      <c r="J1271" s="51"/>
      <c r="K1271" s="51"/>
      <c r="L1271" s="219"/>
      <c r="M1271" s="573"/>
      <c r="Q1271" s="20"/>
    </row>
    <row r="1272" spans="1:17" ht="12.75" hidden="1" customHeight="1">
      <c r="A1272" s="363"/>
      <c r="B1272" s="62"/>
      <c r="C1272" s="51"/>
      <c r="D1272" s="51"/>
      <c r="E1272" s="51"/>
      <c r="F1272" s="51"/>
      <c r="G1272" s="62"/>
      <c r="H1272" s="62"/>
      <c r="I1272" s="51"/>
      <c r="J1272" s="51"/>
      <c r="K1272" s="51"/>
      <c r="L1272" s="219"/>
      <c r="M1272" s="573"/>
      <c r="Q1272" s="20"/>
    </row>
    <row r="1273" spans="1:17" ht="12.75" hidden="1" customHeight="1">
      <c r="A1273" s="363"/>
      <c r="B1273" s="62"/>
      <c r="C1273" s="51"/>
      <c r="D1273" s="51"/>
      <c r="E1273" s="51"/>
      <c r="F1273" s="51"/>
      <c r="G1273" s="62"/>
      <c r="H1273" s="62"/>
      <c r="I1273" s="51"/>
      <c r="J1273" s="51"/>
      <c r="K1273" s="51"/>
      <c r="L1273" s="219"/>
      <c r="M1273" s="573"/>
      <c r="Q1273" s="20"/>
    </row>
    <row r="1274" spans="1:17" ht="12.75" hidden="1" customHeight="1">
      <c r="A1274" s="363"/>
      <c r="B1274" s="62"/>
      <c r="C1274" s="51"/>
      <c r="D1274" s="51"/>
      <c r="E1274" s="51"/>
      <c r="F1274" s="51"/>
      <c r="G1274" s="62"/>
      <c r="H1274" s="62"/>
      <c r="I1274" s="51"/>
      <c r="J1274" s="51"/>
      <c r="K1274" s="51"/>
      <c r="L1274" s="219"/>
      <c r="M1274" s="573"/>
      <c r="Q1274" s="20"/>
    </row>
    <row r="1275" spans="1:17" ht="12.75" hidden="1" customHeight="1">
      <c r="A1275" s="363"/>
      <c r="B1275" s="62"/>
      <c r="C1275" s="51"/>
      <c r="D1275" s="51"/>
      <c r="E1275" s="51"/>
      <c r="F1275" s="51"/>
      <c r="G1275" s="62"/>
      <c r="H1275" s="62"/>
      <c r="I1275" s="51"/>
      <c r="J1275" s="51"/>
      <c r="K1275" s="51"/>
      <c r="L1275" s="219"/>
      <c r="M1275" s="573"/>
      <c r="Q1275" s="20"/>
    </row>
    <row r="1276" spans="1:17" ht="12.75" hidden="1" customHeight="1">
      <c r="A1276" s="363"/>
      <c r="B1276" s="62"/>
      <c r="C1276" s="51"/>
      <c r="D1276" s="51"/>
      <c r="E1276" s="51"/>
      <c r="F1276" s="51"/>
      <c r="G1276" s="62"/>
      <c r="H1276" s="62"/>
      <c r="I1276" s="51"/>
      <c r="J1276" s="51"/>
      <c r="K1276" s="51"/>
      <c r="L1276" s="219"/>
      <c r="M1276" s="573"/>
      <c r="Q1276" s="20"/>
    </row>
    <row r="1277" spans="1:17" ht="12.75" hidden="1" customHeight="1">
      <c r="A1277" s="363"/>
      <c r="B1277" s="62"/>
      <c r="C1277" s="51"/>
      <c r="D1277" s="51"/>
      <c r="E1277" s="51"/>
      <c r="F1277" s="51"/>
      <c r="G1277" s="62"/>
      <c r="H1277" s="62"/>
      <c r="I1277" s="51"/>
      <c r="J1277" s="51"/>
      <c r="K1277" s="51"/>
      <c r="L1277" s="219"/>
      <c r="M1277" s="573"/>
      <c r="Q1277" s="20"/>
    </row>
    <row r="1278" spans="1:17" ht="12.75" hidden="1" customHeight="1">
      <c r="A1278" s="363"/>
      <c r="B1278" s="62"/>
      <c r="C1278" s="51"/>
      <c r="D1278" s="51"/>
      <c r="E1278" s="51"/>
      <c r="F1278" s="51"/>
      <c r="G1278" s="62"/>
      <c r="H1278" s="62"/>
      <c r="I1278" s="51"/>
      <c r="J1278" s="51"/>
      <c r="K1278" s="51"/>
      <c r="L1278" s="219"/>
      <c r="M1278" s="573"/>
      <c r="Q1278" s="20"/>
    </row>
    <row r="1279" spans="1:17" ht="12.75" hidden="1" customHeight="1">
      <c r="A1279" s="363"/>
      <c r="B1279" s="62"/>
      <c r="C1279" s="51"/>
      <c r="D1279" s="51"/>
      <c r="E1279" s="51"/>
      <c r="F1279" s="51"/>
      <c r="G1279" s="62"/>
      <c r="H1279" s="62"/>
      <c r="I1279" s="51"/>
      <c r="J1279" s="51"/>
      <c r="K1279" s="51"/>
      <c r="L1279" s="219"/>
      <c r="M1279" s="573"/>
      <c r="Q1279" s="20"/>
    </row>
    <row r="1280" spans="1:17" ht="12.75" hidden="1" customHeight="1">
      <c r="A1280" s="363"/>
      <c r="B1280" s="62"/>
      <c r="C1280" s="51"/>
      <c r="D1280" s="51"/>
      <c r="E1280" s="51"/>
      <c r="F1280" s="51"/>
      <c r="G1280" s="62"/>
      <c r="H1280" s="62"/>
      <c r="I1280" s="51"/>
      <c r="J1280" s="51"/>
      <c r="K1280" s="51"/>
      <c r="L1280" s="219"/>
      <c r="M1280" s="573"/>
      <c r="Q1280" s="20"/>
    </row>
    <row r="1281" spans="1:17" ht="12.75" hidden="1" customHeight="1">
      <c r="A1281" s="363"/>
      <c r="B1281" s="62"/>
      <c r="C1281" s="51"/>
      <c r="D1281" s="51"/>
      <c r="E1281" s="51"/>
      <c r="F1281" s="51"/>
      <c r="G1281" s="62"/>
      <c r="H1281" s="62"/>
      <c r="I1281" s="51"/>
      <c r="J1281" s="51"/>
      <c r="K1281" s="51"/>
      <c r="L1281" s="219"/>
      <c r="M1281" s="573"/>
      <c r="Q1281" s="20"/>
    </row>
    <row r="1282" spans="1:17" ht="12.75" hidden="1" customHeight="1">
      <c r="A1282" s="363"/>
      <c r="B1282" s="62"/>
      <c r="C1282" s="51"/>
      <c r="D1282" s="51"/>
      <c r="E1282" s="51"/>
      <c r="F1282" s="51"/>
      <c r="G1282" s="62"/>
      <c r="H1282" s="62"/>
      <c r="I1282" s="51"/>
      <c r="J1282" s="51"/>
      <c r="K1282" s="51"/>
      <c r="L1282" s="219"/>
      <c r="M1282" s="573"/>
      <c r="Q1282" s="20"/>
    </row>
    <row r="1283" spans="1:17" ht="12.75" hidden="1" customHeight="1">
      <c r="A1283" s="363"/>
      <c r="B1283" s="62"/>
      <c r="C1283" s="51"/>
      <c r="D1283" s="51"/>
      <c r="E1283" s="51"/>
      <c r="F1283" s="51"/>
      <c r="G1283" s="62"/>
      <c r="H1283" s="62"/>
      <c r="I1283" s="51"/>
      <c r="J1283" s="51"/>
      <c r="K1283" s="51"/>
      <c r="L1283" s="219"/>
      <c r="M1283" s="573"/>
      <c r="Q1283" s="20"/>
    </row>
    <row r="1284" spans="1:17" ht="12.75" hidden="1" customHeight="1">
      <c r="A1284" s="363"/>
      <c r="B1284" s="62"/>
      <c r="C1284" s="51"/>
      <c r="D1284" s="51"/>
      <c r="E1284" s="51"/>
      <c r="F1284" s="51"/>
      <c r="G1284" s="62"/>
      <c r="H1284" s="62"/>
      <c r="I1284" s="51"/>
      <c r="J1284" s="51"/>
      <c r="K1284" s="51"/>
      <c r="L1284" s="219"/>
      <c r="M1284" s="573"/>
      <c r="Q1284" s="20"/>
    </row>
    <row r="1285" spans="1:17" ht="12.75" hidden="1" customHeight="1">
      <c r="A1285" s="363"/>
      <c r="B1285" s="62"/>
      <c r="C1285" s="51"/>
      <c r="D1285" s="51"/>
      <c r="E1285" s="51"/>
      <c r="F1285" s="51"/>
      <c r="G1285" s="62"/>
      <c r="H1285" s="62"/>
      <c r="I1285" s="51"/>
      <c r="J1285" s="51"/>
      <c r="K1285" s="51"/>
      <c r="L1285" s="219"/>
      <c r="M1285" s="573"/>
      <c r="Q1285" s="20"/>
    </row>
    <row r="1286" spans="1:17" ht="12.75" hidden="1" customHeight="1">
      <c r="A1286" s="363"/>
      <c r="B1286" s="62"/>
      <c r="C1286" s="51"/>
      <c r="D1286" s="51"/>
      <c r="E1286" s="51"/>
      <c r="F1286" s="51"/>
      <c r="G1286" s="62"/>
      <c r="H1286" s="62"/>
      <c r="I1286" s="51"/>
      <c r="J1286" s="51"/>
      <c r="K1286" s="51"/>
      <c r="L1286" s="219"/>
      <c r="M1286" s="573"/>
      <c r="Q1286" s="20"/>
    </row>
    <row r="1287" spans="1:17" ht="12.75" hidden="1" customHeight="1">
      <c r="A1287" s="363"/>
      <c r="B1287" s="62"/>
      <c r="C1287" s="51"/>
      <c r="D1287" s="51"/>
      <c r="E1287" s="51"/>
      <c r="F1287" s="51"/>
      <c r="G1287" s="62"/>
      <c r="H1287" s="62"/>
      <c r="I1287" s="51"/>
      <c r="J1287" s="51"/>
      <c r="K1287" s="51"/>
      <c r="L1287" s="219"/>
      <c r="M1287" s="573"/>
      <c r="Q1287" s="20"/>
    </row>
    <row r="1288" spans="1:17" ht="12.75" hidden="1" customHeight="1">
      <c r="A1288" s="363"/>
      <c r="B1288" s="62"/>
      <c r="C1288" s="51"/>
      <c r="D1288" s="51"/>
      <c r="E1288" s="51"/>
      <c r="F1288" s="51"/>
      <c r="G1288" s="62"/>
      <c r="H1288" s="62"/>
      <c r="I1288" s="51"/>
      <c r="J1288" s="51"/>
      <c r="K1288" s="51"/>
      <c r="L1288" s="219"/>
      <c r="M1288" s="573"/>
      <c r="Q1288" s="20"/>
    </row>
    <row r="1289" spans="1:17" ht="12.75" hidden="1" customHeight="1">
      <c r="A1289" s="363"/>
      <c r="B1289" s="62"/>
      <c r="C1289" s="51"/>
      <c r="D1289" s="51"/>
      <c r="E1289" s="51"/>
      <c r="F1289" s="51"/>
      <c r="G1289" s="62"/>
      <c r="H1289" s="62"/>
      <c r="I1289" s="51"/>
      <c r="J1289" s="51"/>
      <c r="K1289" s="51"/>
      <c r="L1289" s="219"/>
      <c r="M1289" s="573"/>
      <c r="Q1289" s="20"/>
    </row>
    <row r="1290" spans="1:17" ht="12.75" hidden="1" customHeight="1">
      <c r="A1290" s="363"/>
      <c r="B1290" s="62"/>
      <c r="C1290" s="51"/>
      <c r="D1290" s="51"/>
      <c r="E1290" s="51"/>
      <c r="F1290" s="51"/>
      <c r="G1290" s="62"/>
      <c r="H1290" s="62"/>
      <c r="I1290" s="51"/>
      <c r="J1290" s="51"/>
      <c r="K1290" s="51"/>
      <c r="L1290" s="219"/>
      <c r="M1290" s="573"/>
      <c r="Q1290" s="20"/>
    </row>
    <row r="1291" spans="1:17" ht="12.75" hidden="1" customHeight="1">
      <c r="A1291" s="363"/>
      <c r="B1291" s="62"/>
      <c r="C1291" s="51"/>
      <c r="D1291" s="51"/>
      <c r="E1291" s="51"/>
      <c r="F1291" s="51"/>
      <c r="G1291" s="62"/>
      <c r="H1291" s="62"/>
      <c r="I1291" s="51"/>
      <c r="J1291" s="51"/>
      <c r="K1291" s="51"/>
      <c r="L1291" s="219"/>
      <c r="M1291" s="573"/>
      <c r="Q1291" s="20"/>
    </row>
    <row r="1292" spans="1:17" ht="12.75" hidden="1" customHeight="1">
      <c r="A1292" s="363"/>
      <c r="B1292" s="62"/>
      <c r="C1292" s="51"/>
      <c r="D1292" s="51"/>
      <c r="E1292" s="51"/>
      <c r="F1292" s="51"/>
      <c r="G1292" s="62"/>
      <c r="H1292" s="62"/>
      <c r="I1292" s="51"/>
      <c r="J1292" s="51"/>
      <c r="K1292" s="51"/>
      <c r="L1292" s="219"/>
      <c r="M1292" s="573"/>
      <c r="Q1292" s="20"/>
    </row>
    <row r="1293" spans="1:17" ht="12.75" hidden="1" customHeight="1">
      <c r="A1293" s="363"/>
      <c r="B1293" s="62"/>
      <c r="C1293" s="51"/>
      <c r="D1293" s="51"/>
      <c r="E1293" s="51"/>
      <c r="F1293" s="51"/>
      <c r="G1293" s="62"/>
      <c r="H1293" s="62"/>
      <c r="I1293" s="51"/>
      <c r="J1293" s="51"/>
      <c r="K1293" s="51"/>
      <c r="L1293" s="219"/>
      <c r="M1293" s="573"/>
      <c r="Q1293" s="20"/>
    </row>
    <row r="1294" spans="1:17" ht="12.75" hidden="1" customHeight="1">
      <c r="A1294" s="363"/>
      <c r="B1294" s="62"/>
      <c r="C1294" s="51"/>
      <c r="D1294" s="51"/>
      <c r="E1294" s="51"/>
      <c r="F1294" s="51"/>
      <c r="G1294" s="62"/>
      <c r="H1294" s="62"/>
      <c r="I1294" s="51"/>
      <c r="J1294" s="51"/>
      <c r="K1294" s="51"/>
      <c r="L1294" s="219"/>
      <c r="M1294" s="573"/>
      <c r="Q1294" s="20"/>
    </row>
    <row r="1295" spans="1:17" ht="12.75" hidden="1" customHeight="1">
      <c r="A1295" s="363"/>
      <c r="B1295" s="62"/>
      <c r="C1295" s="51"/>
      <c r="D1295" s="51"/>
      <c r="E1295" s="51"/>
      <c r="F1295" s="51"/>
      <c r="G1295" s="62"/>
      <c r="H1295" s="62"/>
      <c r="I1295" s="51"/>
      <c r="J1295" s="51"/>
      <c r="K1295" s="51"/>
      <c r="L1295" s="219"/>
      <c r="M1295" s="573"/>
      <c r="Q1295" s="20"/>
    </row>
    <row r="1296" spans="1:17" ht="12.75" hidden="1" customHeight="1">
      <c r="A1296" s="363"/>
      <c r="B1296" s="62"/>
      <c r="C1296" s="51"/>
      <c r="D1296" s="51"/>
      <c r="E1296" s="51"/>
      <c r="F1296" s="51"/>
      <c r="G1296" s="62"/>
      <c r="H1296" s="62"/>
      <c r="I1296" s="51"/>
      <c r="J1296" s="51"/>
      <c r="K1296" s="51"/>
      <c r="L1296" s="219"/>
      <c r="M1296" s="573"/>
      <c r="Q1296" s="20"/>
    </row>
    <row r="1297" spans="1:17" ht="12.75" hidden="1" customHeight="1">
      <c r="A1297" s="363"/>
      <c r="B1297" s="62"/>
      <c r="C1297" s="51"/>
      <c r="D1297" s="51"/>
      <c r="E1297" s="51"/>
      <c r="F1297" s="51"/>
      <c r="G1297" s="62"/>
      <c r="H1297" s="62"/>
      <c r="I1297" s="51"/>
      <c r="J1297" s="51"/>
      <c r="K1297" s="51"/>
      <c r="L1297" s="219"/>
      <c r="M1297" s="573"/>
      <c r="Q1297" s="20"/>
    </row>
    <row r="1298" spans="1:17" ht="12.75" hidden="1" customHeight="1">
      <c r="A1298" s="363"/>
      <c r="B1298" s="62"/>
      <c r="C1298" s="51"/>
      <c r="D1298" s="51"/>
      <c r="E1298" s="51"/>
      <c r="F1298" s="51"/>
      <c r="G1298" s="62"/>
      <c r="H1298" s="62"/>
      <c r="I1298" s="51"/>
      <c r="J1298" s="51"/>
      <c r="K1298" s="51"/>
      <c r="L1298" s="219"/>
      <c r="M1298" s="573"/>
      <c r="Q1298" s="20"/>
    </row>
    <row r="1299" spans="1:17" ht="12.75" hidden="1" customHeight="1">
      <c r="A1299" s="363"/>
      <c r="B1299" s="62"/>
      <c r="C1299" s="51"/>
      <c r="D1299" s="51"/>
      <c r="E1299" s="51"/>
      <c r="F1299" s="51"/>
      <c r="G1299" s="62"/>
      <c r="H1299" s="62"/>
      <c r="I1299" s="51"/>
      <c r="J1299" s="51"/>
      <c r="K1299" s="51"/>
      <c r="L1299" s="219"/>
      <c r="M1299" s="573"/>
      <c r="Q1299" s="20"/>
    </row>
    <row r="1300" spans="1:17" ht="12.75" hidden="1" customHeight="1">
      <c r="A1300" s="363"/>
      <c r="B1300" s="62"/>
      <c r="C1300" s="51"/>
      <c r="D1300" s="51"/>
      <c r="E1300" s="51"/>
      <c r="F1300" s="51"/>
      <c r="G1300" s="62"/>
      <c r="H1300" s="62"/>
      <c r="I1300" s="51"/>
      <c r="J1300" s="51"/>
      <c r="K1300" s="51"/>
      <c r="L1300" s="219"/>
      <c r="M1300" s="573"/>
      <c r="Q1300" s="20"/>
    </row>
    <row r="1301" spans="1:17" ht="12.75" hidden="1" customHeight="1">
      <c r="A1301" s="363"/>
      <c r="B1301" s="62"/>
      <c r="C1301" s="51"/>
      <c r="D1301" s="51"/>
      <c r="E1301" s="51"/>
      <c r="F1301" s="51"/>
      <c r="G1301" s="62"/>
      <c r="H1301" s="62"/>
      <c r="I1301" s="51"/>
      <c r="J1301" s="51"/>
      <c r="K1301" s="51"/>
      <c r="L1301" s="219"/>
      <c r="M1301" s="573"/>
      <c r="Q1301" s="20"/>
    </row>
    <row r="1302" spans="1:17" ht="12.75" hidden="1" customHeight="1">
      <c r="A1302" s="363"/>
      <c r="B1302" s="62"/>
      <c r="C1302" s="51"/>
      <c r="D1302" s="51"/>
      <c r="E1302" s="51"/>
      <c r="F1302" s="51"/>
      <c r="G1302" s="62"/>
      <c r="H1302" s="62"/>
      <c r="I1302" s="51"/>
      <c r="J1302" s="51"/>
      <c r="K1302" s="51"/>
      <c r="L1302" s="219"/>
      <c r="M1302" s="573"/>
      <c r="Q1302" s="20"/>
    </row>
    <row r="1303" spans="1:17" ht="12.75" hidden="1" customHeight="1">
      <c r="A1303" s="363"/>
      <c r="B1303" s="62"/>
      <c r="C1303" s="51"/>
      <c r="D1303" s="51"/>
      <c r="E1303" s="51"/>
      <c r="F1303" s="51"/>
      <c r="G1303" s="62"/>
      <c r="H1303" s="62"/>
      <c r="I1303" s="51"/>
      <c r="J1303" s="51"/>
      <c r="K1303" s="51"/>
      <c r="L1303" s="219"/>
      <c r="M1303" s="573"/>
      <c r="Q1303" s="20"/>
    </row>
    <row r="1304" spans="1:17" ht="12.75" hidden="1" customHeight="1">
      <c r="A1304" s="363"/>
      <c r="B1304" s="62"/>
      <c r="C1304" s="51"/>
      <c r="D1304" s="51"/>
      <c r="E1304" s="51"/>
      <c r="F1304" s="51"/>
      <c r="G1304" s="62"/>
      <c r="H1304" s="62"/>
      <c r="I1304" s="51"/>
      <c r="J1304" s="51"/>
      <c r="K1304" s="51"/>
      <c r="L1304" s="219"/>
      <c r="M1304" s="573"/>
      <c r="Q1304" s="20"/>
    </row>
    <row r="1305" spans="1:17" ht="12.75" hidden="1" customHeight="1">
      <c r="A1305" s="363"/>
      <c r="B1305" s="62"/>
      <c r="C1305" s="51"/>
      <c r="D1305" s="51"/>
      <c r="E1305" s="51"/>
      <c r="F1305" s="51"/>
      <c r="G1305" s="62"/>
      <c r="H1305" s="62"/>
      <c r="I1305" s="51"/>
      <c r="J1305" s="51"/>
      <c r="K1305" s="51"/>
      <c r="L1305" s="219"/>
      <c r="M1305" s="573"/>
      <c r="Q1305" s="20"/>
    </row>
    <row r="1306" spans="1:17" ht="12.75" hidden="1" customHeight="1">
      <c r="A1306" s="363"/>
      <c r="B1306" s="62"/>
      <c r="C1306" s="51"/>
      <c r="D1306" s="51"/>
      <c r="E1306" s="51"/>
      <c r="F1306" s="51"/>
      <c r="G1306" s="62"/>
      <c r="H1306" s="62"/>
      <c r="I1306" s="51"/>
      <c r="J1306" s="51"/>
      <c r="K1306" s="51"/>
      <c r="L1306" s="219"/>
      <c r="M1306" s="573"/>
      <c r="Q1306" s="20"/>
    </row>
    <row r="1307" spans="1:17" ht="12.75" hidden="1" customHeight="1">
      <c r="A1307" s="363"/>
      <c r="B1307" s="62"/>
      <c r="C1307" s="51"/>
      <c r="D1307" s="51"/>
      <c r="E1307" s="51"/>
      <c r="F1307" s="51"/>
      <c r="G1307" s="62"/>
      <c r="H1307" s="62"/>
      <c r="I1307" s="51"/>
      <c r="J1307" s="51"/>
      <c r="K1307" s="51"/>
      <c r="L1307" s="219"/>
      <c r="M1307" s="573"/>
      <c r="Q1307" s="20"/>
    </row>
    <row r="1308" spans="1:17" ht="12.75" hidden="1" customHeight="1">
      <c r="A1308" s="363"/>
      <c r="B1308" s="62"/>
      <c r="C1308" s="51"/>
      <c r="D1308" s="51"/>
      <c r="E1308" s="51"/>
      <c r="F1308" s="51"/>
      <c r="G1308" s="62"/>
      <c r="H1308" s="62"/>
      <c r="I1308" s="51"/>
      <c r="J1308" s="51"/>
      <c r="K1308" s="51"/>
      <c r="L1308" s="219"/>
      <c r="M1308" s="573"/>
      <c r="Q1308" s="20"/>
    </row>
    <row r="1309" spans="1:17" ht="12.75" hidden="1" customHeight="1">
      <c r="A1309" s="363"/>
      <c r="B1309" s="62"/>
      <c r="C1309" s="51"/>
      <c r="D1309" s="51"/>
      <c r="E1309" s="51"/>
      <c r="F1309" s="51"/>
      <c r="G1309" s="62"/>
      <c r="H1309" s="62"/>
      <c r="I1309" s="51"/>
      <c r="J1309" s="51"/>
      <c r="K1309" s="51"/>
      <c r="L1309" s="219"/>
      <c r="M1309" s="573"/>
      <c r="Q1309" s="20"/>
    </row>
    <row r="1310" spans="1:17" ht="12.75" hidden="1" customHeight="1">
      <c r="A1310" s="363"/>
      <c r="B1310" s="62"/>
      <c r="C1310" s="51"/>
      <c r="D1310" s="51"/>
      <c r="E1310" s="51"/>
      <c r="F1310" s="51"/>
      <c r="G1310" s="62"/>
      <c r="H1310" s="62"/>
      <c r="I1310" s="51"/>
      <c r="J1310" s="51"/>
      <c r="K1310" s="51"/>
      <c r="L1310" s="219"/>
      <c r="M1310" s="573"/>
      <c r="Q1310" s="20"/>
    </row>
    <row r="1311" spans="1:17" ht="12.75" hidden="1" customHeight="1">
      <c r="A1311" s="363"/>
      <c r="B1311" s="62"/>
      <c r="C1311" s="51"/>
      <c r="D1311" s="51"/>
      <c r="E1311" s="51"/>
      <c r="F1311" s="51"/>
      <c r="G1311" s="62"/>
      <c r="H1311" s="62"/>
      <c r="I1311" s="51"/>
      <c r="J1311" s="51"/>
      <c r="K1311" s="51"/>
      <c r="L1311" s="219"/>
      <c r="M1311" s="573"/>
      <c r="Q1311" s="20"/>
    </row>
    <row r="1312" spans="1:17" ht="12.75" hidden="1" customHeight="1">
      <c r="A1312" s="363"/>
      <c r="B1312" s="62"/>
      <c r="C1312" s="51"/>
      <c r="D1312" s="51"/>
      <c r="E1312" s="51"/>
      <c r="F1312" s="51"/>
      <c r="G1312" s="62"/>
      <c r="H1312" s="62"/>
      <c r="I1312" s="51"/>
      <c r="J1312" s="51"/>
      <c r="K1312" s="51"/>
      <c r="L1312" s="219"/>
      <c r="M1312" s="573"/>
      <c r="Q1312" s="20"/>
    </row>
    <row r="1313" spans="1:17" ht="12.75" hidden="1" customHeight="1">
      <c r="A1313" s="363"/>
      <c r="B1313" s="62"/>
      <c r="C1313" s="51"/>
      <c r="D1313" s="51"/>
      <c r="E1313" s="51"/>
      <c r="F1313" s="51"/>
      <c r="G1313" s="62"/>
      <c r="H1313" s="62"/>
      <c r="I1313" s="51"/>
      <c r="J1313" s="51"/>
      <c r="K1313" s="51"/>
      <c r="L1313" s="219"/>
      <c r="M1313" s="573"/>
      <c r="Q1313" s="20"/>
    </row>
    <row r="1314" spans="1:17" ht="12.75" hidden="1" customHeight="1">
      <c r="A1314" s="363"/>
      <c r="B1314" s="62"/>
      <c r="C1314" s="51"/>
      <c r="D1314" s="51"/>
      <c r="E1314" s="51"/>
      <c r="F1314" s="51"/>
      <c r="G1314" s="62"/>
      <c r="H1314" s="62"/>
      <c r="I1314" s="51"/>
      <c r="J1314" s="51"/>
      <c r="K1314" s="51"/>
      <c r="L1314" s="219"/>
      <c r="M1314" s="573"/>
      <c r="Q1314" s="20"/>
    </row>
    <row r="1315" spans="1:17" ht="12.75" hidden="1" customHeight="1">
      <c r="A1315" s="363"/>
      <c r="B1315" s="62"/>
      <c r="C1315" s="51"/>
      <c r="D1315" s="51"/>
      <c r="E1315" s="51"/>
      <c r="F1315" s="51"/>
      <c r="G1315" s="62"/>
      <c r="H1315" s="62"/>
      <c r="I1315" s="51"/>
      <c r="J1315" s="51"/>
      <c r="K1315" s="51"/>
      <c r="L1315" s="219"/>
      <c r="M1315" s="573"/>
      <c r="Q1315" s="20"/>
    </row>
    <row r="1316" spans="1:17" ht="12.75" hidden="1" customHeight="1">
      <c r="A1316" s="363"/>
      <c r="B1316" s="62"/>
      <c r="C1316" s="51"/>
      <c r="D1316" s="51"/>
      <c r="E1316" s="51"/>
      <c r="F1316" s="51"/>
      <c r="G1316" s="62"/>
      <c r="H1316" s="62"/>
      <c r="I1316" s="51"/>
      <c r="J1316" s="51"/>
      <c r="K1316" s="51"/>
      <c r="L1316" s="219"/>
      <c r="M1316" s="573"/>
      <c r="Q1316" s="20"/>
    </row>
    <row r="1317" spans="1:17" ht="12.75" hidden="1" customHeight="1">
      <c r="A1317" s="363"/>
      <c r="B1317" s="62"/>
      <c r="C1317" s="51"/>
      <c r="D1317" s="51"/>
      <c r="E1317" s="51"/>
      <c r="F1317" s="51"/>
      <c r="G1317" s="62"/>
      <c r="H1317" s="62"/>
      <c r="I1317" s="51"/>
      <c r="J1317" s="51"/>
      <c r="K1317" s="51"/>
      <c r="L1317" s="219"/>
      <c r="M1317" s="573"/>
      <c r="Q1317" s="20"/>
    </row>
    <row r="1318" spans="1:17" ht="12.75" hidden="1" customHeight="1">
      <c r="A1318" s="363"/>
      <c r="B1318" s="62"/>
      <c r="C1318" s="51"/>
      <c r="D1318" s="51"/>
      <c r="E1318" s="51"/>
      <c r="F1318" s="51"/>
      <c r="G1318" s="62"/>
      <c r="H1318" s="62"/>
      <c r="I1318" s="51"/>
      <c r="J1318" s="51"/>
      <c r="K1318" s="51"/>
      <c r="L1318" s="219"/>
      <c r="M1318" s="573"/>
      <c r="Q1318" s="20"/>
    </row>
    <row r="1319" spans="1:17" ht="12.75" hidden="1" customHeight="1">
      <c r="A1319" s="363"/>
      <c r="B1319" s="62"/>
      <c r="C1319" s="51"/>
      <c r="D1319" s="51"/>
      <c r="E1319" s="51"/>
      <c r="F1319" s="51"/>
      <c r="G1319" s="62"/>
      <c r="H1319" s="62"/>
      <c r="I1319" s="51"/>
      <c r="J1319" s="51"/>
      <c r="K1319" s="51"/>
      <c r="L1319" s="219"/>
      <c r="M1319" s="573"/>
      <c r="Q1319" s="20"/>
    </row>
    <row r="1320" spans="1:17" ht="12.75" hidden="1" customHeight="1">
      <c r="A1320" s="363"/>
      <c r="B1320" s="62"/>
      <c r="C1320" s="51"/>
      <c r="D1320" s="51"/>
      <c r="E1320" s="51"/>
      <c r="F1320" s="51"/>
      <c r="G1320" s="62"/>
      <c r="H1320" s="62"/>
      <c r="I1320" s="51"/>
      <c r="J1320" s="51"/>
      <c r="K1320" s="51"/>
      <c r="L1320" s="219"/>
      <c r="M1320" s="573"/>
      <c r="Q1320" s="20"/>
    </row>
    <row r="1321" spans="1:17" ht="12.75" hidden="1" customHeight="1">
      <c r="A1321" s="363"/>
      <c r="B1321" s="62"/>
      <c r="C1321" s="51"/>
      <c r="D1321" s="51"/>
      <c r="E1321" s="51"/>
      <c r="F1321" s="51"/>
      <c r="G1321" s="62"/>
      <c r="H1321" s="62"/>
      <c r="I1321" s="51"/>
      <c r="J1321" s="51"/>
      <c r="K1321" s="51"/>
      <c r="L1321" s="219"/>
      <c r="M1321" s="573"/>
      <c r="Q1321" s="20"/>
    </row>
    <row r="1322" spans="1:17" ht="12.75" hidden="1" customHeight="1">
      <c r="A1322" s="363"/>
      <c r="B1322" s="62"/>
      <c r="C1322" s="51"/>
      <c r="D1322" s="51"/>
      <c r="E1322" s="51"/>
      <c r="F1322" s="51"/>
      <c r="G1322" s="62"/>
      <c r="H1322" s="62"/>
      <c r="I1322" s="51"/>
      <c r="J1322" s="51"/>
      <c r="K1322" s="51"/>
      <c r="L1322" s="219"/>
      <c r="M1322" s="573"/>
      <c r="Q1322" s="20"/>
    </row>
    <row r="1323" spans="1:17" ht="12.75" hidden="1" customHeight="1">
      <c r="A1323" s="363"/>
      <c r="B1323" s="62"/>
      <c r="C1323" s="51"/>
      <c r="D1323" s="51"/>
      <c r="E1323" s="51"/>
      <c r="F1323" s="51"/>
      <c r="G1323" s="62"/>
      <c r="H1323" s="62"/>
      <c r="I1323" s="51"/>
      <c r="J1323" s="51"/>
      <c r="K1323" s="51"/>
      <c r="L1323" s="219"/>
      <c r="M1323" s="573"/>
      <c r="Q1323" s="20"/>
    </row>
    <row r="1324" spans="1:17" ht="12.75" hidden="1" customHeight="1">
      <c r="A1324" s="363"/>
      <c r="B1324" s="62"/>
      <c r="C1324" s="51"/>
      <c r="D1324" s="51"/>
      <c r="E1324" s="51"/>
      <c r="F1324" s="51"/>
      <c r="G1324" s="62"/>
      <c r="H1324" s="62"/>
      <c r="I1324" s="51"/>
      <c r="J1324" s="51"/>
      <c r="K1324" s="51"/>
      <c r="L1324" s="219"/>
      <c r="M1324" s="573"/>
      <c r="Q1324" s="20"/>
    </row>
    <row r="1325" spans="1:17" ht="12.75" hidden="1" customHeight="1">
      <c r="A1325" s="363"/>
      <c r="B1325" s="62"/>
      <c r="C1325" s="51"/>
      <c r="D1325" s="51"/>
      <c r="E1325" s="51"/>
      <c r="F1325" s="51"/>
      <c r="G1325" s="62"/>
      <c r="H1325" s="62"/>
      <c r="I1325" s="51"/>
      <c r="J1325" s="51"/>
      <c r="K1325" s="51"/>
      <c r="L1325" s="219"/>
      <c r="M1325" s="573"/>
      <c r="Q1325" s="20"/>
    </row>
    <row r="1326" spans="1:17" ht="12.75" hidden="1" customHeight="1">
      <c r="A1326" s="363"/>
      <c r="B1326" s="62"/>
      <c r="C1326" s="51"/>
      <c r="D1326" s="51"/>
      <c r="E1326" s="51"/>
      <c r="F1326" s="51"/>
      <c r="G1326" s="62"/>
      <c r="H1326" s="62"/>
      <c r="I1326" s="51"/>
      <c r="J1326" s="51"/>
      <c r="K1326" s="51"/>
      <c r="L1326" s="219"/>
      <c r="M1326" s="573"/>
      <c r="Q1326" s="20"/>
    </row>
    <row r="1327" spans="1:17" ht="12.75" hidden="1" customHeight="1">
      <c r="A1327" s="363"/>
      <c r="B1327" s="62"/>
      <c r="C1327" s="51"/>
      <c r="D1327" s="51"/>
      <c r="E1327" s="51"/>
      <c r="F1327" s="51"/>
      <c r="G1327" s="62"/>
      <c r="H1327" s="62"/>
      <c r="I1327" s="51"/>
      <c r="J1327" s="51"/>
      <c r="K1327" s="51"/>
      <c r="L1327" s="219"/>
      <c r="M1327" s="573"/>
      <c r="Q1327" s="20"/>
    </row>
    <row r="1328" spans="1:17" ht="12.75" hidden="1" customHeight="1">
      <c r="A1328" s="363"/>
      <c r="B1328" s="62"/>
      <c r="C1328" s="51"/>
      <c r="D1328" s="51"/>
      <c r="E1328" s="51"/>
      <c r="F1328" s="51"/>
      <c r="G1328" s="62"/>
      <c r="H1328" s="62"/>
      <c r="I1328" s="51"/>
      <c r="J1328" s="51"/>
      <c r="K1328" s="51"/>
      <c r="L1328" s="219"/>
      <c r="M1328" s="573"/>
      <c r="Q1328" s="20"/>
    </row>
    <row r="1329" spans="1:17" ht="12.75" hidden="1" customHeight="1">
      <c r="A1329" s="363"/>
      <c r="B1329" s="62"/>
      <c r="C1329" s="51"/>
      <c r="D1329" s="51"/>
      <c r="E1329" s="51"/>
      <c r="F1329" s="51"/>
      <c r="G1329" s="62"/>
      <c r="H1329" s="62"/>
      <c r="I1329" s="51"/>
      <c r="J1329" s="51"/>
      <c r="K1329" s="51"/>
      <c r="L1329" s="219"/>
      <c r="M1329" s="573"/>
      <c r="Q1329" s="20"/>
    </row>
    <row r="1330" spans="1:17" ht="12.75" hidden="1" customHeight="1">
      <c r="A1330" s="363"/>
      <c r="B1330" s="62"/>
      <c r="C1330" s="51"/>
      <c r="D1330" s="51"/>
      <c r="E1330" s="51"/>
      <c r="F1330" s="51"/>
      <c r="G1330" s="62"/>
      <c r="H1330" s="62"/>
      <c r="I1330" s="51"/>
      <c r="J1330" s="51"/>
      <c r="K1330" s="51"/>
      <c r="L1330" s="219"/>
      <c r="M1330" s="573"/>
      <c r="Q1330" s="20"/>
    </row>
    <row r="1331" spans="1:17" ht="12.75" hidden="1" customHeight="1">
      <c r="A1331" s="363"/>
      <c r="B1331" s="62"/>
      <c r="C1331" s="51"/>
      <c r="D1331" s="51"/>
      <c r="E1331" s="51"/>
      <c r="F1331" s="51"/>
      <c r="G1331" s="62"/>
      <c r="H1331" s="62"/>
      <c r="I1331" s="51"/>
      <c r="J1331" s="51"/>
      <c r="K1331" s="51"/>
      <c r="L1331" s="219"/>
      <c r="M1331" s="573"/>
      <c r="Q1331" s="20"/>
    </row>
    <row r="1332" spans="1:17" ht="12.75" hidden="1" customHeight="1">
      <c r="A1332" s="363"/>
      <c r="B1332" s="62"/>
      <c r="C1332" s="51"/>
      <c r="D1332" s="51"/>
      <c r="E1332" s="51"/>
      <c r="F1332" s="51"/>
      <c r="G1332" s="62"/>
      <c r="H1332" s="62"/>
      <c r="I1332" s="51"/>
      <c r="J1332" s="51"/>
      <c r="K1332" s="51"/>
      <c r="L1332" s="219"/>
      <c r="M1332" s="573"/>
      <c r="Q1332" s="20"/>
    </row>
    <row r="1333" spans="1:17" ht="12.75" hidden="1" customHeight="1">
      <c r="A1333" s="363"/>
      <c r="B1333" s="62"/>
      <c r="C1333" s="51"/>
      <c r="D1333" s="51"/>
      <c r="E1333" s="51"/>
      <c r="F1333" s="51"/>
      <c r="G1333" s="62"/>
      <c r="H1333" s="62"/>
      <c r="I1333" s="51"/>
      <c r="J1333" s="51"/>
      <c r="K1333" s="51"/>
      <c r="L1333" s="219"/>
      <c r="M1333" s="573"/>
      <c r="Q1333" s="20"/>
    </row>
    <row r="1334" spans="1:17" ht="12.75" hidden="1" customHeight="1">
      <c r="A1334" s="363"/>
      <c r="B1334" s="62"/>
      <c r="C1334" s="51"/>
      <c r="D1334" s="51"/>
      <c r="E1334" s="51"/>
      <c r="F1334" s="51"/>
      <c r="G1334" s="62"/>
      <c r="H1334" s="62"/>
      <c r="I1334" s="51"/>
      <c r="J1334" s="51"/>
      <c r="K1334" s="51"/>
      <c r="L1334" s="219"/>
      <c r="M1334" s="573"/>
      <c r="Q1334" s="20"/>
    </row>
    <row r="1335" spans="1:17" ht="12.75" hidden="1" customHeight="1">
      <c r="A1335" s="363"/>
      <c r="B1335" s="62"/>
      <c r="C1335" s="51"/>
      <c r="D1335" s="51"/>
      <c r="E1335" s="51"/>
      <c r="F1335" s="51"/>
      <c r="G1335" s="62"/>
      <c r="H1335" s="62"/>
      <c r="I1335" s="51"/>
      <c r="J1335" s="51"/>
      <c r="K1335" s="51"/>
      <c r="L1335" s="219"/>
      <c r="M1335" s="573"/>
      <c r="Q1335" s="20"/>
    </row>
    <row r="1336" spans="1:17" ht="12.75" hidden="1" customHeight="1">
      <c r="A1336" s="363"/>
      <c r="B1336" s="62"/>
      <c r="C1336" s="51"/>
      <c r="D1336" s="51"/>
      <c r="E1336" s="51"/>
      <c r="F1336" s="51"/>
      <c r="G1336" s="62"/>
      <c r="H1336" s="62"/>
      <c r="I1336" s="51"/>
      <c r="J1336" s="51"/>
      <c r="K1336" s="51"/>
      <c r="L1336" s="219"/>
      <c r="M1336" s="573"/>
      <c r="Q1336" s="20"/>
    </row>
    <row r="1337" spans="1:17" ht="12.75" hidden="1" customHeight="1">
      <c r="A1337" s="363"/>
      <c r="B1337" s="62"/>
      <c r="C1337" s="51"/>
      <c r="D1337" s="51"/>
      <c r="E1337" s="51"/>
      <c r="F1337" s="51"/>
      <c r="G1337" s="62"/>
      <c r="H1337" s="62"/>
      <c r="I1337" s="51"/>
      <c r="J1337" s="51"/>
      <c r="K1337" s="51"/>
      <c r="L1337" s="219"/>
      <c r="M1337" s="573"/>
      <c r="Q1337" s="20"/>
    </row>
    <row r="1338" spans="1:17" ht="12.75" hidden="1" customHeight="1">
      <c r="A1338" s="363"/>
      <c r="B1338" s="62"/>
      <c r="C1338" s="51"/>
      <c r="D1338" s="51"/>
      <c r="E1338" s="51"/>
      <c r="F1338" s="51"/>
      <c r="G1338" s="62"/>
      <c r="H1338" s="62"/>
      <c r="I1338" s="51"/>
      <c r="J1338" s="51"/>
      <c r="K1338" s="51"/>
      <c r="L1338" s="219"/>
      <c r="M1338" s="573"/>
      <c r="Q1338" s="20"/>
    </row>
    <row r="1339" spans="1:17" ht="12.75" hidden="1" customHeight="1">
      <c r="A1339" s="363"/>
      <c r="B1339" s="62"/>
      <c r="C1339" s="51"/>
      <c r="D1339" s="51"/>
      <c r="E1339" s="51"/>
      <c r="F1339" s="51"/>
      <c r="G1339" s="62"/>
      <c r="H1339" s="62"/>
      <c r="I1339" s="51"/>
      <c r="J1339" s="51"/>
      <c r="K1339" s="51"/>
      <c r="L1339" s="219"/>
      <c r="M1339" s="573"/>
      <c r="Q1339" s="20"/>
    </row>
    <row r="1340" spans="1:17" ht="12.75" hidden="1" customHeight="1">
      <c r="A1340" s="363"/>
      <c r="B1340" s="62"/>
      <c r="C1340" s="51"/>
      <c r="D1340" s="51"/>
      <c r="E1340" s="51"/>
      <c r="F1340" s="51"/>
      <c r="G1340" s="62"/>
      <c r="H1340" s="62"/>
      <c r="I1340" s="51"/>
      <c r="J1340" s="51"/>
      <c r="K1340" s="51"/>
      <c r="L1340" s="219"/>
      <c r="M1340" s="573"/>
      <c r="Q1340" s="20"/>
    </row>
    <row r="1341" spans="1:17" ht="12.75" hidden="1" customHeight="1">
      <c r="A1341" s="363"/>
      <c r="B1341" s="62"/>
      <c r="C1341" s="51"/>
      <c r="D1341" s="51"/>
      <c r="E1341" s="51"/>
      <c r="F1341" s="51"/>
      <c r="G1341" s="62"/>
      <c r="H1341" s="62"/>
      <c r="I1341" s="51"/>
      <c r="J1341" s="51"/>
      <c r="K1341" s="51"/>
      <c r="L1341" s="219"/>
      <c r="M1341" s="573"/>
      <c r="Q1341" s="20"/>
    </row>
    <row r="1342" spans="1:17" ht="12.75" hidden="1" customHeight="1">
      <c r="A1342" s="363"/>
      <c r="B1342" s="62"/>
      <c r="C1342" s="51"/>
      <c r="D1342" s="51"/>
      <c r="E1342" s="51"/>
      <c r="F1342" s="51"/>
      <c r="G1342" s="62"/>
      <c r="H1342" s="62"/>
      <c r="I1342" s="51"/>
      <c r="J1342" s="51"/>
      <c r="K1342" s="51"/>
      <c r="L1342" s="219"/>
      <c r="M1342" s="573"/>
      <c r="Q1342" s="20"/>
    </row>
    <row r="1343" spans="1:17" ht="12.75" hidden="1" customHeight="1">
      <c r="A1343" s="363"/>
      <c r="B1343" s="62"/>
      <c r="C1343" s="51"/>
      <c r="D1343" s="51"/>
      <c r="E1343" s="51"/>
      <c r="F1343" s="51"/>
      <c r="G1343" s="62"/>
      <c r="H1343" s="62"/>
      <c r="I1343" s="51"/>
      <c r="J1343" s="51"/>
      <c r="K1343" s="51"/>
      <c r="L1343" s="219"/>
      <c r="M1343" s="573"/>
      <c r="Q1343" s="20"/>
    </row>
    <row r="1344" spans="1:17" ht="12.75" hidden="1" customHeight="1">
      <c r="A1344" s="363"/>
      <c r="B1344" s="62"/>
      <c r="C1344" s="51"/>
      <c r="D1344" s="51"/>
      <c r="E1344" s="51"/>
      <c r="F1344" s="51"/>
      <c r="G1344" s="62"/>
      <c r="H1344" s="62"/>
      <c r="I1344" s="51"/>
      <c r="J1344" s="51"/>
      <c r="K1344" s="51"/>
      <c r="L1344" s="219"/>
      <c r="M1344" s="573"/>
      <c r="Q1344" s="20"/>
    </row>
    <row r="1345" spans="1:17" ht="12.75" hidden="1" customHeight="1">
      <c r="A1345" s="363"/>
      <c r="B1345" s="62"/>
      <c r="C1345" s="51"/>
      <c r="D1345" s="51"/>
      <c r="E1345" s="51"/>
      <c r="F1345" s="51"/>
      <c r="G1345" s="62"/>
      <c r="H1345" s="62"/>
      <c r="I1345" s="51"/>
      <c r="J1345" s="51"/>
      <c r="K1345" s="51"/>
      <c r="L1345" s="219"/>
      <c r="M1345" s="573"/>
      <c r="Q1345" s="20"/>
    </row>
    <row r="1346" spans="1:17" ht="12.75" hidden="1" customHeight="1">
      <c r="A1346" s="363"/>
      <c r="B1346" s="62"/>
      <c r="C1346" s="51"/>
      <c r="D1346" s="51"/>
      <c r="E1346" s="51"/>
      <c r="F1346" s="51"/>
      <c r="G1346" s="62"/>
      <c r="H1346" s="62"/>
      <c r="I1346" s="51"/>
      <c r="J1346" s="51"/>
      <c r="K1346" s="51"/>
      <c r="L1346" s="219"/>
      <c r="M1346" s="573"/>
      <c r="Q1346" s="20"/>
    </row>
    <row r="1347" spans="1:17" ht="12.75" hidden="1" customHeight="1">
      <c r="A1347" s="363"/>
      <c r="B1347" s="62"/>
      <c r="C1347" s="51"/>
      <c r="D1347" s="51"/>
      <c r="E1347" s="51"/>
      <c r="F1347" s="51"/>
      <c r="G1347" s="62"/>
      <c r="H1347" s="62"/>
      <c r="I1347" s="51"/>
      <c r="J1347" s="51"/>
      <c r="K1347" s="51"/>
      <c r="L1347" s="219"/>
      <c r="M1347" s="573"/>
      <c r="Q1347" s="20"/>
    </row>
    <row r="1348" spans="1:17" ht="12.75" hidden="1" customHeight="1">
      <c r="A1348" s="363"/>
      <c r="B1348" s="62"/>
      <c r="C1348" s="51"/>
      <c r="D1348" s="51"/>
      <c r="E1348" s="51"/>
      <c r="F1348" s="51"/>
      <c r="G1348" s="62"/>
      <c r="H1348" s="62"/>
      <c r="I1348" s="51"/>
      <c r="J1348" s="51"/>
      <c r="K1348" s="51"/>
      <c r="L1348" s="219"/>
      <c r="M1348" s="573"/>
      <c r="Q1348" s="20"/>
    </row>
    <row r="1349" spans="1:17" ht="12.75" hidden="1" customHeight="1">
      <c r="A1349" s="363"/>
      <c r="B1349" s="62"/>
      <c r="C1349" s="51"/>
      <c r="D1349" s="51"/>
      <c r="E1349" s="51"/>
      <c r="F1349" s="51"/>
      <c r="G1349" s="62"/>
      <c r="H1349" s="62"/>
      <c r="I1349" s="51"/>
      <c r="J1349" s="51"/>
      <c r="K1349" s="51"/>
      <c r="L1349" s="219"/>
      <c r="M1349" s="573"/>
      <c r="Q1349" s="20"/>
    </row>
    <row r="1350" spans="1:17" ht="12.75" hidden="1" customHeight="1">
      <c r="A1350" s="363"/>
      <c r="B1350" s="62"/>
      <c r="C1350" s="51"/>
      <c r="D1350" s="51"/>
      <c r="E1350" s="51"/>
      <c r="F1350" s="51"/>
      <c r="G1350" s="62"/>
      <c r="H1350" s="62"/>
      <c r="I1350" s="51"/>
      <c r="J1350" s="51"/>
      <c r="K1350" s="51"/>
      <c r="L1350" s="219"/>
      <c r="M1350" s="573"/>
      <c r="Q1350" s="20"/>
    </row>
    <row r="1351" spans="1:17" ht="12.75" hidden="1" customHeight="1">
      <c r="A1351" s="363"/>
      <c r="B1351" s="62"/>
      <c r="C1351" s="51"/>
      <c r="D1351" s="51"/>
      <c r="E1351" s="51"/>
      <c r="F1351" s="51"/>
      <c r="G1351" s="62"/>
      <c r="H1351" s="62"/>
      <c r="I1351" s="51"/>
      <c r="J1351" s="51"/>
      <c r="K1351" s="51"/>
      <c r="L1351" s="219"/>
      <c r="M1351" s="573"/>
      <c r="Q1351" s="20"/>
    </row>
    <row r="1352" spans="1:17" ht="12.75" hidden="1" customHeight="1">
      <c r="A1352" s="363"/>
      <c r="B1352" s="62"/>
      <c r="C1352" s="51"/>
      <c r="D1352" s="51"/>
      <c r="E1352" s="51"/>
      <c r="F1352" s="51"/>
      <c r="G1352" s="62"/>
      <c r="H1352" s="62"/>
      <c r="I1352" s="51"/>
      <c r="J1352" s="51"/>
      <c r="K1352" s="51"/>
      <c r="L1352" s="219"/>
      <c r="M1352" s="573"/>
      <c r="Q1352" s="20"/>
    </row>
    <row r="1353" spans="1:17" ht="12.75" hidden="1" customHeight="1">
      <c r="A1353" s="363"/>
      <c r="B1353" s="62"/>
      <c r="C1353" s="51"/>
      <c r="D1353" s="51"/>
      <c r="E1353" s="51"/>
      <c r="F1353" s="51"/>
      <c r="G1353" s="62"/>
      <c r="H1353" s="62"/>
      <c r="I1353" s="51"/>
      <c r="J1353" s="51"/>
      <c r="K1353" s="51"/>
      <c r="L1353" s="219"/>
      <c r="M1353" s="573"/>
      <c r="Q1353" s="20"/>
    </row>
    <row r="1354" spans="1:17" ht="12.75" hidden="1" customHeight="1">
      <c r="A1354" s="363"/>
      <c r="B1354" s="62"/>
      <c r="C1354" s="51"/>
      <c r="D1354" s="51"/>
      <c r="E1354" s="51"/>
      <c r="F1354" s="51"/>
      <c r="G1354" s="62"/>
      <c r="H1354" s="62"/>
      <c r="I1354" s="51"/>
      <c r="J1354" s="51"/>
      <c r="K1354" s="51"/>
      <c r="L1354" s="219"/>
      <c r="M1354" s="573"/>
      <c r="Q1354" s="20"/>
    </row>
    <row r="1355" spans="1:17" ht="12.75" hidden="1" customHeight="1">
      <c r="A1355" s="363"/>
      <c r="B1355" s="62"/>
      <c r="C1355" s="51"/>
      <c r="D1355" s="51"/>
      <c r="E1355" s="51"/>
      <c r="F1355" s="51"/>
      <c r="G1355" s="62"/>
      <c r="H1355" s="62"/>
      <c r="I1355" s="51"/>
      <c r="J1355" s="51"/>
      <c r="K1355" s="51"/>
      <c r="L1355" s="219"/>
      <c r="M1355" s="573"/>
      <c r="Q1355" s="20"/>
    </row>
    <row r="1356" spans="1:17" ht="12.75" hidden="1" customHeight="1">
      <c r="A1356" s="363"/>
      <c r="B1356" s="62"/>
      <c r="C1356" s="51"/>
      <c r="D1356" s="51"/>
      <c r="E1356" s="51"/>
      <c r="F1356" s="51"/>
      <c r="G1356" s="62"/>
      <c r="H1356" s="62"/>
      <c r="I1356" s="51"/>
      <c r="J1356" s="51"/>
      <c r="K1356" s="51"/>
      <c r="L1356" s="219"/>
      <c r="M1356" s="573"/>
      <c r="Q1356" s="20"/>
    </row>
    <row r="1357" spans="1:17" ht="12.75" hidden="1" customHeight="1">
      <c r="A1357" s="363"/>
      <c r="B1357" s="62"/>
      <c r="C1357" s="51"/>
      <c r="D1357" s="51"/>
      <c r="E1357" s="51"/>
      <c r="F1357" s="51"/>
      <c r="G1357" s="62"/>
      <c r="H1357" s="62"/>
      <c r="I1357" s="51"/>
      <c r="J1357" s="51"/>
      <c r="K1357" s="51"/>
      <c r="L1357" s="219"/>
      <c r="M1357" s="573"/>
      <c r="Q1357" s="20"/>
    </row>
    <row r="1358" spans="1:17" ht="12.75" hidden="1" customHeight="1">
      <c r="A1358" s="363"/>
      <c r="B1358" s="62"/>
      <c r="C1358" s="51"/>
      <c r="D1358" s="51"/>
      <c r="E1358" s="51"/>
      <c r="F1358" s="51"/>
      <c r="G1358" s="62"/>
      <c r="H1358" s="62"/>
      <c r="I1358" s="51"/>
      <c r="J1358" s="51"/>
      <c r="K1358" s="51"/>
      <c r="L1358" s="219"/>
      <c r="M1358" s="573"/>
      <c r="Q1358" s="20"/>
    </row>
    <row r="1359" spans="1:17" ht="12.75" hidden="1" customHeight="1">
      <c r="A1359" s="363"/>
      <c r="B1359" s="62"/>
      <c r="C1359" s="51"/>
      <c r="D1359" s="51"/>
      <c r="E1359" s="51"/>
      <c r="F1359" s="51"/>
      <c r="G1359" s="62"/>
      <c r="H1359" s="62"/>
      <c r="I1359" s="51"/>
      <c r="J1359" s="51"/>
      <c r="K1359" s="51"/>
      <c r="L1359" s="219"/>
      <c r="M1359" s="573"/>
      <c r="Q1359" s="20"/>
    </row>
    <row r="1360" spans="1:17" ht="12.75" hidden="1" customHeight="1">
      <c r="A1360" s="363"/>
      <c r="B1360" s="62"/>
      <c r="C1360" s="51"/>
      <c r="D1360" s="51"/>
      <c r="E1360" s="51"/>
      <c r="F1360" s="51"/>
      <c r="G1360" s="62"/>
      <c r="H1360" s="62"/>
      <c r="I1360" s="51"/>
      <c r="J1360" s="51"/>
      <c r="K1360" s="51"/>
      <c r="L1360" s="219"/>
      <c r="M1360" s="573"/>
      <c r="Q1360" s="20"/>
    </row>
    <row r="1361" spans="1:17" ht="12.75" hidden="1" customHeight="1">
      <c r="A1361" s="363"/>
      <c r="B1361" s="62"/>
      <c r="C1361" s="51"/>
      <c r="D1361" s="51"/>
      <c r="E1361" s="51"/>
      <c r="F1361" s="51"/>
      <c r="G1361" s="62"/>
      <c r="H1361" s="62"/>
      <c r="I1361" s="51"/>
      <c r="J1361" s="51"/>
      <c r="K1361" s="51"/>
      <c r="L1361" s="219"/>
      <c r="M1361" s="573"/>
      <c r="Q1361" s="20"/>
    </row>
    <row r="1362" spans="1:17" ht="12.75" hidden="1" customHeight="1">
      <c r="A1362" s="363"/>
      <c r="B1362" s="62"/>
      <c r="C1362" s="51"/>
      <c r="D1362" s="51"/>
      <c r="E1362" s="51"/>
      <c r="F1362" s="51"/>
      <c r="G1362" s="62"/>
      <c r="H1362" s="62"/>
      <c r="I1362" s="51"/>
      <c r="J1362" s="51"/>
      <c r="K1362" s="51"/>
      <c r="L1362" s="219"/>
      <c r="M1362" s="573"/>
      <c r="Q1362" s="20"/>
    </row>
    <row r="1363" spans="1:17" ht="12.75" hidden="1" customHeight="1">
      <c r="A1363" s="363"/>
      <c r="B1363" s="62"/>
      <c r="C1363" s="51"/>
      <c r="D1363" s="51"/>
      <c r="E1363" s="51"/>
      <c r="F1363" s="51"/>
      <c r="G1363" s="62"/>
      <c r="H1363" s="62"/>
      <c r="I1363" s="51"/>
      <c r="J1363" s="51"/>
      <c r="K1363" s="51"/>
      <c r="L1363" s="219"/>
      <c r="M1363" s="573"/>
      <c r="Q1363" s="20"/>
    </row>
    <row r="1364" spans="1:17" ht="12.75" hidden="1" customHeight="1">
      <c r="A1364" s="363"/>
      <c r="B1364" s="62"/>
      <c r="C1364" s="51"/>
      <c r="D1364" s="51"/>
      <c r="E1364" s="51"/>
      <c r="F1364" s="51"/>
      <c r="G1364" s="62"/>
      <c r="H1364" s="62"/>
      <c r="I1364" s="51"/>
      <c r="J1364" s="51"/>
      <c r="K1364" s="51"/>
      <c r="L1364" s="219"/>
      <c r="M1364" s="573"/>
      <c r="Q1364" s="20"/>
    </row>
    <row r="1365" spans="1:17" ht="12.75" hidden="1" customHeight="1">
      <c r="A1365" s="363"/>
      <c r="B1365" s="62"/>
      <c r="C1365" s="51"/>
      <c r="D1365" s="51"/>
      <c r="E1365" s="51"/>
      <c r="F1365" s="51"/>
      <c r="G1365" s="62"/>
      <c r="H1365" s="62"/>
      <c r="I1365" s="51"/>
      <c r="J1365" s="51"/>
      <c r="K1365" s="51"/>
      <c r="L1365" s="219"/>
      <c r="M1365" s="573"/>
      <c r="Q1365" s="20"/>
    </row>
    <row r="1366" spans="1:17" ht="12.75" hidden="1" customHeight="1">
      <c r="A1366" s="363"/>
      <c r="B1366" s="62"/>
      <c r="C1366" s="51"/>
      <c r="D1366" s="51"/>
      <c r="E1366" s="51"/>
      <c r="F1366" s="51"/>
      <c r="G1366" s="62"/>
      <c r="H1366" s="62"/>
      <c r="I1366" s="51"/>
      <c r="J1366" s="51"/>
      <c r="K1366" s="51"/>
      <c r="L1366" s="219"/>
      <c r="M1366" s="573"/>
      <c r="Q1366" s="20"/>
    </row>
    <row r="1367" spans="1:17" ht="12.75" hidden="1" customHeight="1">
      <c r="A1367" s="363"/>
      <c r="B1367" s="62"/>
      <c r="C1367" s="51"/>
      <c r="D1367" s="51"/>
      <c r="E1367" s="51"/>
      <c r="F1367" s="51"/>
      <c r="G1367" s="62"/>
      <c r="H1367" s="62"/>
      <c r="I1367" s="51"/>
      <c r="J1367" s="51"/>
      <c r="K1367" s="51"/>
      <c r="L1367" s="219"/>
      <c r="M1367" s="573"/>
      <c r="Q1367" s="20"/>
    </row>
    <row r="1368" spans="1:17" ht="12.75" hidden="1" customHeight="1">
      <c r="A1368" s="363"/>
      <c r="B1368" s="62"/>
      <c r="C1368" s="51"/>
      <c r="D1368" s="51"/>
      <c r="E1368" s="51"/>
      <c r="F1368" s="51"/>
      <c r="G1368" s="62"/>
      <c r="H1368" s="62"/>
      <c r="I1368" s="51"/>
      <c r="J1368" s="51"/>
      <c r="K1368" s="51"/>
      <c r="L1368" s="219"/>
      <c r="M1368" s="573"/>
      <c r="Q1368" s="20"/>
    </row>
    <row r="1369" spans="1:17" ht="12.75" hidden="1" customHeight="1">
      <c r="A1369" s="363"/>
      <c r="B1369" s="62"/>
      <c r="C1369" s="51"/>
      <c r="D1369" s="51"/>
      <c r="E1369" s="51"/>
      <c r="F1369" s="51"/>
      <c r="G1369" s="62"/>
      <c r="H1369" s="62"/>
      <c r="I1369" s="51"/>
      <c r="J1369" s="51"/>
      <c r="K1369" s="51"/>
      <c r="L1369" s="219"/>
      <c r="M1369" s="573"/>
      <c r="Q1369" s="20"/>
    </row>
    <row r="1370" spans="1:17" ht="12.75" hidden="1" customHeight="1">
      <c r="A1370" s="363"/>
      <c r="B1370" s="62"/>
      <c r="C1370" s="51"/>
      <c r="D1370" s="51"/>
      <c r="E1370" s="51"/>
      <c r="F1370" s="51"/>
      <c r="G1370" s="62"/>
      <c r="H1370" s="62"/>
      <c r="I1370" s="51"/>
      <c r="J1370" s="51"/>
      <c r="K1370" s="51"/>
      <c r="L1370" s="219"/>
      <c r="M1370" s="573"/>
      <c r="Q1370" s="20"/>
    </row>
    <row r="1371" spans="1:17" ht="12.75" hidden="1" customHeight="1">
      <c r="A1371" s="363"/>
      <c r="B1371" s="62"/>
      <c r="C1371" s="51"/>
      <c r="D1371" s="51"/>
      <c r="E1371" s="51"/>
      <c r="F1371" s="51"/>
      <c r="G1371" s="62"/>
      <c r="H1371" s="62"/>
      <c r="I1371" s="51"/>
      <c r="J1371" s="51"/>
      <c r="K1371" s="51"/>
      <c r="L1371" s="219"/>
      <c r="M1371" s="573"/>
      <c r="Q1371" s="20"/>
    </row>
    <row r="1372" spans="1:17" ht="12.75" hidden="1" customHeight="1">
      <c r="A1372" s="363"/>
      <c r="B1372" s="62"/>
      <c r="C1372" s="51"/>
      <c r="D1372" s="51"/>
      <c r="E1372" s="51"/>
      <c r="F1372" s="51"/>
      <c r="G1372" s="62"/>
      <c r="H1372" s="62"/>
      <c r="I1372" s="51"/>
      <c r="J1372" s="51"/>
      <c r="K1372" s="51"/>
      <c r="L1372" s="219"/>
      <c r="M1372" s="573"/>
      <c r="Q1372" s="20"/>
    </row>
    <row r="1373" spans="1:17" ht="12.75" hidden="1" customHeight="1">
      <c r="A1373" s="363"/>
      <c r="B1373" s="62"/>
      <c r="C1373" s="51"/>
      <c r="D1373" s="51"/>
      <c r="E1373" s="51"/>
      <c r="F1373" s="51"/>
      <c r="G1373" s="62"/>
      <c r="H1373" s="62"/>
      <c r="I1373" s="51"/>
      <c r="J1373" s="51"/>
      <c r="K1373" s="51"/>
      <c r="L1373" s="219"/>
      <c r="M1373" s="573"/>
      <c r="Q1373" s="20"/>
    </row>
    <row r="1374" spans="1:17" ht="12.75" hidden="1" customHeight="1">
      <c r="A1374" s="363"/>
      <c r="B1374" s="62"/>
      <c r="C1374" s="51"/>
      <c r="D1374" s="51"/>
      <c r="E1374" s="51"/>
      <c r="F1374" s="51"/>
      <c r="G1374" s="62"/>
      <c r="H1374" s="62"/>
      <c r="I1374" s="51"/>
      <c r="J1374" s="51"/>
      <c r="K1374" s="51"/>
      <c r="L1374" s="219"/>
      <c r="M1374" s="573"/>
      <c r="Q1374" s="20"/>
    </row>
    <row r="1375" spans="1:17" ht="12.75" hidden="1" customHeight="1">
      <c r="A1375" s="363"/>
      <c r="B1375" s="62"/>
      <c r="C1375" s="51"/>
      <c r="D1375" s="51"/>
      <c r="E1375" s="51"/>
      <c r="F1375" s="51"/>
      <c r="G1375" s="62"/>
      <c r="H1375" s="62"/>
      <c r="I1375" s="51"/>
      <c r="J1375" s="51"/>
      <c r="K1375" s="51"/>
      <c r="L1375" s="219"/>
      <c r="M1375" s="573"/>
      <c r="Q1375" s="20"/>
    </row>
    <row r="1376" spans="1:17" ht="12.75" hidden="1" customHeight="1">
      <c r="A1376" s="363"/>
      <c r="B1376" s="62"/>
      <c r="C1376" s="51"/>
      <c r="D1376" s="51"/>
      <c r="E1376" s="51"/>
      <c r="F1376" s="51"/>
      <c r="G1376" s="62"/>
      <c r="H1376" s="62"/>
      <c r="I1376" s="51"/>
      <c r="J1376" s="51"/>
      <c r="K1376" s="51"/>
      <c r="L1376" s="219"/>
      <c r="M1376" s="573"/>
      <c r="Q1376" s="20"/>
    </row>
    <row r="1377" spans="1:17" ht="12.75" hidden="1" customHeight="1">
      <c r="A1377" s="363"/>
      <c r="B1377" s="62"/>
      <c r="C1377" s="51"/>
      <c r="D1377" s="51"/>
      <c r="E1377" s="51"/>
      <c r="F1377" s="51"/>
      <c r="G1377" s="62"/>
      <c r="H1377" s="62"/>
      <c r="I1377" s="51"/>
      <c r="J1377" s="51"/>
      <c r="K1377" s="51"/>
      <c r="L1377" s="219"/>
      <c r="M1377" s="573"/>
      <c r="Q1377" s="20"/>
    </row>
    <row r="1378" spans="1:17" ht="12.75" hidden="1" customHeight="1">
      <c r="A1378" s="363"/>
      <c r="B1378" s="62"/>
      <c r="C1378" s="51"/>
      <c r="D1378" s="51"/>
      <c r="E1378" s="51"/>
      <c r="F1378" s="51"/>
      <c r="G1378" s="62"/>
      <c r="H1378" s="62"/>
      <c r="I1378" s="51"/>
      <c r="J1378" s="51"/>
      <c r="K1378" s="51"/>
      <c r="L1378" s="219"/>
      <c r="M1378" s="573"/>
      <c r="Q1378" s="20"/>
    </row>
    <row r="1379" spans="1:17" ht="12.75" hidden="1" customHeight="1">
      <c r="A1379" s="363"/>
      <c r="B1379" s="62"/>
      <c r="C1379" s="51"/>
      <c r="D1379" s="51"/>
      <c r="E1379" s="51"/>
      <c r="F1379" s="51"/>
      <c r="G1379" s="62"/>
      <c r="H1379" s="62"/>
      <c r="I1379" s="51"/>
      <c r="J1379" s="51"/>
      <c r="K1379" s="51"/>
      <c r="L1379" s="219"/>
      <c r="M1379" s="573"/>
      <c r="Q1379" s="20"/>
    </row>
    <row r="1380" spans="1:17" ht="12.75" hidden="1" customHeight="1">
      <c r="A1380" s="363"/>
      <c r="B1380" s="62"/>
      <c r="C1380" s="51"/>
      <c r="D1380" s="51"/>
      <c r="E1380" s="51"/>
      <c r="F1380" s="51"/>
      <c r="G1380" s="62"/>
      <c r="H1380" s="62"/>
      <c r="I1380" s="51"/>
      <c r="J1380" s="51"/>
      <c r="K1380" s="51"/>
      <c r="L1380" s="219"/>
      <c r="M1380" s="573"/>
      <c r="Q1380" s="20"/>
    </row>
    <row r="1381" spans="1:17" ht="12.75" hidden="1" customHeight="1">
      <c r="A1381" s="363"/>
      <c r="B1381" s="62"/>
      <c r="C1381" s="51"/>
      <c r="D1381" s="51"/>
      <c r="E1381" s="51"/>
      <c r="F1381" s="51"/>
      <c r="G1381" s="62"/>
      <c r="H1381" s="62"/>
      <c r="I1381" s="51"/>
      <c r="J1381" s="51"/>
      <c r="K1381" s="51"/>
      <c r="L1381" s="219"/>
      <c r="M1381" s="573"/>
      <c r="Q1381" s="20"/>
    </row>
    <row r="1382" spans="1:17" ht="12.75" hidden="1" customHeight="1">
      <c r="A1382" s="363"/>
      <c r="B1382" s="62"/>
      <c r="C1382" s="51"/>
      <c r="D1382" s="51"/>
      <c r="E1382" s="51"/>
      <c r="F1382" s="51"/>
      <c r="G1382" s="62"/>
      <c r="H1382" s="62"/>
      <c r="I1382" s="51"/>
      <c r="J1382" s="51"/>
      <c r="K1382" s="51"/>
      <c r="L1382" s="219"/>
      <c r="M1382" s="573"/>
      <c r="Q1382" s="20"/>
    </row>
    <row r="1383" spans="1:17" ht="12.75" hidden="1" customHeight="1">
      <c r="A1383" s="363"/>
      <c r="B1383" s="62"/>
      <c r="C1383" s="51"/>
      <c r="D1383" s="51"/>
      <c r="E1383" s="51"/>
      <c r="F1383" s="51"/>
      <c r="G1383" s="62"/>
      <c r="H1383" s="62"/>
      <c r="I1383" s="51"/>
      <c r="J1383" s="51"/>
      <c r="K1383" s="51"/>
      <c r="L1383" s="219"/>
      <c r="M1383" s="573"/>
      <c r="Q1383" s="20"/>
    </row>
    <row r="1384" spans="1:17" ht="12.75" hidden="1" customHeight="1">
      <c r="A1384" s="363"/>
      <c r="B1384" s="62"/>
      <c r="C1384" s="51"/>
      <c r="D1384" s="51"/>
      <c r="E1384" s="51"/>
      <c r="F1384" s="51"/>
      <c r="G1384" s="62"/>
      <c r="H1384" s="62"/>
      <c r="I1384" s="51"/>
      <c r="J1384" s="51"/>
      <c r="K1384" s="51"/>
      <c r="L1384" s="219"/>
      <c r="M1384" s="573"/>
      <c r="Q1384" s="20"/>
    </row>
    <row r="1385" spans="1:17" ht="12.75" hidden="1" customHeight="1">
      <c r="A1385" s="363"/>
      <c r="B1385" s="62"/>
      <c r="C1385" s="51"/>
      <c r="D1385" s="51"/>
      <c r="E1385" s="51"/>
      <c r="F1385" s="51"/>
      <c r="G1385" s="62"/>
      <c r="H1385" s="62"/>
      <c r="I1385" s="51"/>
      <c r="J1385" s="51"/>
      <c r="K1385" s="51"/>
      <c r="L1385" s="219"/>
      <c r="M1385" s="573"/>
      <c r="Q1385" s="20"/>
    </row>
    <row r="1386" spans="1:17" ht="12.75" hidden="1" customHeight="1">
      <c r="A1386" s="363"/>
      <c r="B1386" s="62"/>
      <c r="C1386" s="51"/>
      <c r="D1386" s="51"/>
      <c r="E1386" s="51"/>
      <c r="F1386" s="51"/>
      <c r="G1386" s="62"/>
      <c r="H1386" s="62"/>
      <c r="I1386" s="51"/>
      <c r="J1386" s="51"/>
      <c r="K1386" s="51"/>
      <c r="L1386" s="219"/>
      <c r="M1386" s="573"/>
      <c r="Q1386" s="20"/>
    </row>
    <row r="1387" spans="1:17" ht="12.75" hidden="1" customHeight="1">
      <c r="A1387" s="363"/>
      <c r="B1387" s="62"/>
      <c r="C1387" s="51"/>
      <c r="D1387" s="51"/>
      <c r="E1387" s="51"/>
      <c r="F1387" s="51"/>
      <c r="G1387" s="62"/>
      <c r="H1387" s="62"/>
      <c r="I1387" s="51"/>
      <c r="J1387" s="51"/>
      <c r="K1387" s="51"/>
      <c r="L1387" s="219"/>
      <c r="M1387" s="573"/>
      <c r="Q1387" s="20"/>
    </row>
    <row r="1388" spans="1:17" ht="12.75" hidden="1" customHeight="1">
      <c r="A1388" s="363"/>
      <c r="B1388" s="62"/>
      <c r="C1388" s="51"/>
      <c r="D1388" s="51"/>
      <c r="E1388" s="51"/>
      <c r="F1388" s="51"/>
      <c r="G1388" s="62"/>
      <c r="H1388" s="62"/>
      <c r="I1388" s="51"/>
      <c r="J1388" s="51"/>
      <c r="K1388" s="51"/>
      <c r="L1388" s="219"/>
      <c r="M1388" s="573"/>
      <c r="Q1388" s="20"/>
    </row>
    <row r="1389" spans="1:17" ht="12.75" hidden="1" customHeight="1">
      <c r="A1389" s="363"/>
      <c r="B1389" s="62"/>
      <c r="C1389" s="51"/>
      <c r="D1389" s="51"/>
      <c r="E1389" s="51"/>
      <c r="F1389" s="51"/>
      <c r="G1389" s="62"/>
      <c r="H1389" s="62"/>
      <c r="I1389" s="51"/>
      <c r="J1389" s="51"/>
      <c r="K1389" s="51"/>
      <c r="L1389" s="219"/>
      <c r="M1389" s="573"/>
      <c r="Q1389" s="20"/>
    </row>
    <row r="1390" spans="1:17" ht="12.75" hidden="1" customHeight="1">
      <c r="A1390" s="363"/>
      <c r="B1390" s="62"/>
      <c r="C1390" s="51"/>
      <c r="D1390" s="51"/>
      <c r="E1390" s="51"/>
      <c r="F1390" s="51"/>
      <c r="G1390" s="62"/>
      <c r="H1390" s="62"/>
      <c r="I1390" s="51"/>
      <c r="J1390" s="51"/>
      <c r="K1390" s="51"/>
      <c r="L1390" s="219"/>
      <c r="M1390" s="573"/>
      <c r="Q1390" s="20"/>
    </row>
    <row r="1391" spans="1:17" ht="12.75" hidden="1" customHeight="1">
      <c r="A1391" s="363"/>
      <c r="B1391" s="62"/>
      <c r="C1391" s="51"/>
      <c r="D1391" s="51"/>
      <c r="E1391" s="51"/>
      <c r="F1391" s="51"/>
      <c r="G1391" s="62"/>
      <c r="H1391" s="62"/>
      <c r="I1391" s="51"/>
      <c r="J1391" s="51"/>
      <c r="K1391" s="51"/>
      <c r="L1391" s="219"/>
      <c r="M1391" s="573"/>
      <c r="Q1391" s="20"/>
    </row>
    <row r="1392" spans="1:17" ht="12.75" hidden="1" customHeight="1">
      <c r="A1392" s="363"/>
      <c r="B1392" s="62"/>
      <c r="C1392" s="51"/>
      <c r="D1392" s="51"/>
      <c r="E1392" s="51"/>
      <c r="F1392" s="51"/>
      <c r="G1392" s="62"/>
      <c r="H1392" s="62"/>
      <c r="I1392" s="51"/>
      <c r="J1392" s="51"/>
      <c r="K1392" s="51"/>
      <c r="L1392" s="219"/>
      <c r="M1392" s="573"/>
      <c r="Q1392" s="20"/>
    </row>
    <row r="1393" spans="1:17" ht="12.75" hidden="1" customHeight="1">
      <c r="A1393" s="363"/>
      <c r="B1393" s="62"/>
      <c r="C1393" s="51"/>
      <c r="D1393" s="51"/>
      <c r="E1393" s="51"/>
      <c r="F1393" s="51"/>
      <c r="G1393" s="62"/>
      <c r="H1393" s="62"/>
      <c r="I1393" s="51"/>
      <c r="J1393" s="51"/>
      <c r="K1393" s="51"/>
      <c r="L1393" s="219"/>
      <c r="M1393" s="573"/>
      <c r="Q1393" s="20"/>
    </row>
    <row r="1394" spans="1:17" ht="12.75" hidden="1" customHeight="1">
      <c r="A1394" s="363"/>
      <c r="B1394" s="62"/>
      <c r="C1394" s="51"/>
      <c r="D1394" s="51"/>
      <c r="E1394" s="51"/>
      <c r="F1394" s="51"/>
      <c r="G1394" s="62"/>
      <c r="H1394" s="62"/>
      <c r="I1394" s="51"/>
      <c r="J1394" s="51"/>
      <c r="K1394" s="51"/>
      <c r="L1394" s="219"/>
      <c r="M1394" s="573"/>
      <c r="Q1394" s="20"/>
    </row>
    <row r="1395" spans="1:17" ht="12.75" hidden="1" customHeight="1">
      <c r="A1395" s="363"/>
      <c r="B1395" s="62"/>
      <c r="C1395" s="51"/>
      <c r="D1395" s="51"/>
      <c r="E1395" s="51"/>
      <c r="F1395" s="51"/>
      <c r="G1395" s="62"/>
      <c r="H1395" s="62"/>
      <c r="I1395" s="51"/>
      <c r="J1395" s="51"/>
      <c r="K1395" s="51"/>
      <c r="L1395" s="219"/>
      <c r="M1395" s="573"/>
      <c r="Q1395" s="20"/>
    </row>
    <row r="1396" spans="1:17" ht="12.75" hidden="1" customHeight="1">
      <c r="A1396" s="363"/>
      <c r="B1396" s="62"/>
      <c r="C1396" s="51"/>
      <c r="D1396" s="51"/>
      <c r="E1396" s="51"/>
      <c r="F1396" s="51"/>
      <c r="G1396" s="62"/>
      <c r="H1396" s="62"/>
      <c r="I1396" s="51"/>
      <c r="J1396" s="51"/>
      <c r="K1396" s="51"/>
      <c r="L1396" s="219"/>
      <c r="M1396" s="573"/>
      <c r="Q1396" s="20"/>
    </row>
    <row r="1397" spans="1:17" ht="12.75" hidden="1" customHeight="1">
      <c r="A1397" s="363"/>
      <c r="B1397" s="62"/>
      <c r="C1397" s="51"/>
      <c r="D1397" s="51"/>
      <c r="E1397" s="51"/>
      <c r="F1397" s="51"/>
      <c r="G1397" s="62"/>
      <c r="H1397" s="62"/>
      <c r="I1397" s="51"/>
      <c r="J1397" s="51"/>
      <c r="K1397" s="51"/>
      <c r="L1397" s="219"/>
      <c r="M1397" s="573"/>
      <c r="Q1397" s="20"/>
    </row>
    <row r="1398" spans="1:17" ht="12.75" hidden="1" customHeight="1">
      <c r="A1398" s="363"/>
      <c r="B1398" s="62"/>
      <c r="C1398" s="51"/>
      <c r="D1398" s="51"/>
      <c r="E1398" s="51"/>
      <c r="F1398" s="51"/>
      <c r="G1398" s="62"/>
      <c r="H1398" s="62"/>
      <c r="I1398" s="51"/>
      <c r="J1398" s="51"/>
      <c r="K1398" s="51"/>
      <c r="L1398" s="219"/>
      <c r="M1398" s="573"/>
      <c r="Q1398" s="20"/>
    </row>
    <row r="1399" spans="1:17" ht="12.75" hidden="1" customHeight="1">
      <c r="A1399" s="363"/>
      <c r="B1399" s="62"/>
      <c r="C1399" s="51"/>
      <c r="D1399" s="51"/>
      <c r="E1399" s="51"/>
      <c r="F1399" s="51"/>
      <c r="G1399" s="62"/>
      <c r="H1399" s="62"/>
      <c r="I1399" s="51"/>
      <c r="J1399" s="51"/>
      <c r="K1399" s="51"/>
      <c r="L1399" s="219"/>
      <c r="M1399" s="573"/>
      <c r="Q1399" s="20"/>
    </row>
    <row r="1400" spans="1:17" ht="12.75" hidden="1" customHeight="1">
      <c r="A1400" s="363"/>
      <c r="B1400" s="62"/>
      <c r="C1400" s="51"/>
      <c r="D1400" s="51"/>
      <c r="E1400" s="51"/>
      <c r="F1400" s="51"/>
      <c r="G1400" s="62"/>
      <c r="H1400" s="62"/>
      <c r="I1400" s="51"/>
      <c r="J1400" s="51"/>
      <c r="K1400" s="51"/>
      <c r="L1400" s="219"/>
      <c r="M1400" s="573"/>
      <c r="Q1400" s="20"/>
    </row>
    <row r="1401" spans="1:17" ht="12.75" hidden="1" customHeight="1">
      <c r="A1401" s="363"/>
      <c r="B1401" s="62"/>
      <c r="C1401" s="51"/>
      <c r="D1401" s="51"/>
      <c r="E1401" s="51"/>
      <c r="F1401" s="51"/>
      <c r="G1401" s="62"/>
      <c r="H1401" s="62"/>
      <c r="I1401" s="51"/>
      <c r="J1401" s="51"/>
      <c r="K1401" s="51"/>
      <c r="L1401" s="219"/>
      <c r="M1401" s="573"/>
      <c r="Q1401" s="20"/>
    </row>
    <row r="1402" spans="1:17" ht="12.75" hidden="1" customHeight="1">
      <c r="A1402" s="363"/>
      <c r="B1402" s="62"/>
      <c r="C1402" s="51"/>
      <c r="D1402" s="51"/>
      <c r="E1402" s="51"/>
      <c r="F1402" s="51"/>
      <c r="G1402" s="62"/>
      <c r="H1402" s="62"/>
      <c r="I1402" s="51"/>
      <c r="J1402" s="51"/>
      <c r="K1402" s="51"/>
      <c r="L1402" s="219"/>
      <c r="M1402" s="573"/>
      <c r="Q1402" s="20"/>
    </row>
    <row r="1403" spans="1:17" ht="12.75" hidden="1" customHeight="1">
      <c r="A1403" s="363"/>
      <c r="B1403" s="62"/>
      <c r="C1403" s="51"/>
      <c r="D1403" s="51"/>
      <c r="E1403" s="51"/>
      <c r="F1403" s="51"/>
      <c r="G1403" s="62"/>
      <c r="H1403" s="62"/>
      <c r="I1403" s="51"/>
      <c r="J1403" s="51"/>
      <c r="K1403" s="51"/>
      <c r="L1403" s="219"/>
      <c r="M1403" s="573"/>
      <c r="Q1403" s="20"/>
    </row>
    <row r="1404" spans="1:17" ht="12.75" hidden="1" customHeight="1">
      <c r="A1404" s="363"/>
      <c r="B1404" s="51"/>
      <c r="C1404" s="51"/>
      <c r="D1404" s="51"/>
      <c r="E1404" s="51"/>
      <c r="F1404" s="51"/>
      <c r="G1404" s="62"/>
      <c r="H1404" s="62"/>
      <c r="I1404" s="51"/>
      <c r="J1404" s="51"/>
      <c r="K1404" s="51"/>
      <c r="L1404" s="51"/>
      <c r="Q1404" s="20"/>
    </row>
    <row r="1405" spans="1:17" ht="12.75" hidden="1" customHeight="1">
      <c r="A1405" s="363"/>
      <c r="B1405" s="62"/>
      <c r="C1405" s="51"/>
      <c r="D1405" s="51"/>
      <c r="E1405" s="51"/>
      <c r="F1405" s="51"/>
      <c r="G1405" s="62"/>
      <c r="H1405" s="62"/>
      <c r="I1405" s="51"/>
      <c r="J1405" s="51"/>
      <c r="K1405" s="51"/>
      <c r="L1405" s="51"/>
      <c r="Q1405" s="20"/>
    </row>
    <row r="1406" spans="1:17" ht="12.75" hidden="1" customHeight="1">
      <c r="A1406" s="363"/>
      <c r="B1406" s="62"/>
      <c r="C1406" s="51"/>
      <c r="D1406" s="51"/>
      <c r="E1406" s="51"/>
      <c r="F1406" s="51"/>
      <c r="G1406" s="62"/>
      <c r="H1406" s="62"/>
      <c r="I1406" s="51"/>
      <c r="J1406" s="51"/>
      <c r="K1406" s="51"/>
      <c r="L1406" s="51"/>
    </row>
    <row r="1407" spans="1:17" ht="12.75" hidden="1" customHeight="1">
      <c r="A1407" s="363"/>
      <c r="B1407" s="62"/>
      <c r="C1407" s="51"/>
      <c r="D1407" s="51"/>
      <c r="E1407" s="51"/>
      <c r="F1407" s="51"/>
      <c r="G1407" s="62"/>
      <c r="H1407" s="62"/>
      <c r="I1407" s="51"/>
      <c r="J1407" s="51"/>
      <c r="K1407" s="51"/>
      <c r="L1407" s="51"/>
    </row>
    <row r="1408" spans="1:17" ht="12.75" hidden="1" customHeight="1">
      <c r="A1408" s="363"/>
      <c r="B1408" s="62"/>
      <c r="C1408" s="51"/>
      <c r="D1408" s="51"/>
      <c r="E1408" s="51"/>
      <c r="F1408" s="51"/>
      <c r="G1408" s="62"/>
      <c r="H1408" s="62"/>
      <c r="I1408" s="51"/>
      <c r="J1408" s="51"/>
      <c r="K1408" s="51"/>
      <c r="L1408" s="51"/>
    </row>
    <row r="1409" spans="1:12" ht="12.75" hidden="1" customHeight="1">
      <c r="A1409" s="363"/>
      <c r="B1409" s="62"/>
      <c r="C1409" s="51"/>
      <c r="D1409" s="51"/>
      <c r="E1409" s="51"/>
      <c r="F1409" s="51"/>
      <c r="G1409" s="62"/>
      <c r="H1409" s="62"/>
      <c r="I1409" s="51"/>
      <c r="J1409" s="51"/>
      <c r="K1409" s="51"/>
      <c r="L1409" s="51"/>
    </row>
    <row r="1410" spans="1:12" ht="12.75" hidden="1" customHeight="1">
      <c r="A1410" s="363"/>
      <c r="B1410" s="62"/>
      <c r="C1410" s="51"/>
      <c r="D1410" s="51"/>
      <c r="E1410" s="51"/>
      <c r="F1410" s="51"/>
      <c r="G1410" s="62"/>
      <c r="H1410" s="62"/>
      <c r="I1410" s="51"/>
      <c r="J1410" s="51"/>
      <c r="K1410" s="51"/>
      <c r="L1410" s="51"/>
    </row>
    <row r="1411" spans="1:12" ht="12.75" hidden="1" customHeight="1">
      <c r="A1411" s="363"/>
      <c r="B1411" s="62"/>
      <c r="C1411" s="51"/>
      <c r="D1411" s="51"/>
      <c r="E1411" s="51"/>
      <c r="F1411" s="51"/>
      <c r="G1411" s="62"/>
      <c r="H1411" s="62"/>
      <c r="I1411" s="51"/>
      <c r="J1411" s="51"/>
      <c r="K1411" s="51"/>
      <c r="L1411" s="51"/>
    </row>
    <row r="1412" spans="1:12" ht="12.75" hidden="1" customHeight="1">
      <c r="A1412" s="363"/>
      <c r="B1412" s="62"/>
      <c r="C1412" s="51"/>
      <c r="D1412" s="51"/>
      <c r="E1412" s="51"/>
      <c r="F1412" s="51"/>
      <c r="G1412" s="62"/>
      <c r="H1412" s="62"/>
      <c r="I1412" s="51"/>
      <c r="J1412" s="51"/>
      <c r="K1412" s="51"/>
      <c r="L1412" s="51"/>
    </row>
    <row r="1413" spans="1:12" ht="12.75" hidden="1" customHeight="1">
      <c r="A1413" s="363"/>
      <c r="B1413" s="62"/>
      <c r="C1413" s="51"/>
      <c r="D1413" s="51"/>
      <c r="E1413" s="51"/>
      <c r="F1413" s="51"/>
      <c r="G1413" s="62"/>
      <c r="H1413" s="62"/>
      <c r="I1413" s="51"/>
      <c r="J1413" s="51"/>
      <c r="K1413" s="51"/>
      <c r="L1413" s="51"/>
    </row>
    <row r="1414" spans="1:12" ht="12.75" hidden="1" customHeight="1">
      <c r="A1414" s="363"/>
      <c r="B1414" s="62"/>
      <c r="C1414" s="51"/>
      <c r="D1414" s="51"/>
      <c r="E1414" s="51"/>
      <c r="F1414" s="51"/>
      <c r="G1414" s="62"/>
      <c r="H1414" s="62"/>
      <c r="I1414" s="51"/>
      <c r="J1414" s="51"/>
      <c r="K1414" s="51"/>
      <c r="L1414" s="51"/>
    </row>
    <row r="1415" spans="1:12" ht="12.75" hidden="1" customHeight="1">
      <c r="A1415" s="363"/>
      <c r="B1415" s="62"/>
      <c r="C1415" s="51"/>
      <c r="D1415" s="51"/>
      <c r="E1415" s="51"/>
      <c r="F1415" s="51"/>
      <c r="G1415" s="62"/>
      <c r="H1415" s="62"/>
      <c r="I1415" s="51"/>
      <c r="J1415" s="51"/>
      <c r="K1415" s="51"/>
      <c r="L1415" s="51"/>
    </row>
    <row r="1416" spans="1:12" ht="12.75" hidden="1" customHeight="1">
      <c r="A1416" s="363"/>
      <c r="B1416" s="62"/>
      <c r="C1416" s="51"/>
      <c r="D1416" s="51"/>
      <c r="E1416" s="51"/>
      <c r="F1416" s="51"/>
      <c r="G1416" s="62"/>
      <c r="H1416" s="62"/>
      <c r="I1416" s="51"/>
      <c r="J1416" s="51"/>
      <c r="K1416" s="51"/>
      <c r="L1416" s="51"/>
    </row>
    <row r="1417" spans="1:12" ht="12.75" hidden="1" customHeight="1">
      <c r="A1417" s="363"/>
      <c r="B1417" s="62"/>
      <c r="C1417" s="51"/>
      <c r="D1417" s="51"/>
      <c r="E1417" s="51"/>
      <c r="F1417" s="51"/>
      <c r="G1417" s="62"/>
      <c r="H1417" s="62"/>
      <c r="I1417" s="51"/>
      <c r="J1417" s="51"/>
      <c r="K1417" s="51"/>
      <c r="L1417" s="51"/>
    </row>
    <row r="1418" spans="1:12" ht="12.75" hidden="1" customHeight="1">
      <c r="A1418" s="363"/>
      <c r="B1418" s="62"/>
      <c r="C1418" s="51"/>
      <c r="D1418" s="51"/>
      <c r="E1418" s="51"/>
      <c r="F1418" s="51"/>
      <c r="G1418" s="62"/>
      <c r="H1418" s="62"/>
      <c r="I1418" s="51"/>
      <c r="J1418" s="51"/>
      <c r="K1418" s="51"/>
      <c r="L1418" s="51"/>
    </row>
    <row r="1419" spans="1:12" ht="12.75" hidden="1" customHeight="1">
      <c r="A1419" s="363"/>
      <c r="B1419" s="62"/>
      <c r="C1419" s="51"/>
      <c r="D1419" s="51"/>
      <c r="E1419" s="51"/>
      <c r="F1419" s="51"/>
      <c r="G1419" s="62"/>
      <c r="H1419" s="62"/>
      <c r="I1419" s="51"/>
      <c r="J1419" s="51"/>
      <c r="K1419" s="51"/>
      <c r="L1419" s="51"/>
    </row>
    <row r="1420" spans="1:12" ht="12.75" hidden="1" customHeight="1">
      <c r="A1420" s="363"/>
      <c r="B1420" s="62"/>
      <c r="C1420" s="51"/>
      <c r="D1420" s="51"/>
      <c r="E1420" s="51"/>
      <c r="F1420" s="51"/>
      <c r="G1420" s="62"/>
      <c r="H1420" s="62"/>
      <c r="I1420" s="51"/>
      <c r="J1420" s="51"/>
      <c r="K1420" s="51"/>
      <c r="L1420" s="51"/>
    </row>
    <row r="1421" spans="1:12" ht="12.75" hidden="1" customHeight="1">
      <c r="A1421" s="363"/>
      <c r="B1421" s="62"/>
      <c r="C1421" s="51"/>
      <c r="D1421" s="51"/>
      <c r="E1421" s="51"/>
      <c r="F1421" s="51"/>
      <c r="G1421" s="62"/>
      <c r="H1421" s="62"/>
      <c r="I1421" s="51"/>
      <c r="J1421" s="51"/>
      <c r="K1421" s="51"/>
      <c r="L1421" s="51"/>
    </row>
    <row r="1422" spans="1:12" ht="12.75" hidden="1" customHeight="1">
      <c r="A1422" s="363"/>
      <c r="B1422" s="62"/>
      <c r="C1422" s="51"/>
      <c r="D1422" s="51"/>
      <c r="E1422" s="51"/>
      <c r="F1422" s="51"/>
      <c r="G1422" s="62"/>
      <c r="H1422" s="62"/>
      <c r="I1422" s="51"/>
      <c r="J1422" s="51"/>
      <c r="K1422" s="51"/>
      <c r="L1422" s="51"/>
    </row>
    <row r="1423" spans="1:12" ht="12.75" hidden="1" customHeight="1">
      <c r="A1423" s="363"/>
      <c r="B1423" s="62"/>
      <c r="C1423" s="51"/>
      <c r="D1423" s="51"/>
      <c r="E1423" s="51"/>
      <c r="F1423" s="51"/>
      <c r="G1423" s="62"/>
      <c r="H1423" s="62"/>
      <c r="I1423" s="51"/>
      <c r="J1423" s="51"/>
      <c r="K1423" s="51"/>
      <c r="L1423" s="51"/>
    </row>
    <row r="1424" spans="1:12" ht="12.75" hidden="1" customHeight="1">
      <c r="A1424" s="363"/>
      <c r="B1424" s="62"/>
      <c r="C1424" s="51"/>
      <c r="D1424" s="51"/>
      <c r="E1424" s="51"/>
      <c r="F1424" s="51"/>
      <c r="G1424" s="62"/>
      <c r="H1424" s="62"/>
      <c r="I1424" s="51"/>
      <c r="J1424" s="51"/>
      <c r="K1424" s="51"/>
      <c r="L1424" s="51"/>
    </row>
    <row r="1425" spans="1:15" ht="12.75" hidden="1" customHeight="1">
      <c r="A1425" s="363"/>
      <c r="B1425" s="62"/>
      <c r="C1425" s="51"/>
      <c r="D1425" s="51"/>
      <c r="E1425" s="51"/>
      <c r="F1425" s="51"/>
      <c r="G1425" s="62"/>
      <c r="H1425" s="62"/>
      <c r="I1425" s="51"/>
      <c r="J1425" s="51"/>
      <c r="K1425" s="51"/>
      <c r="L1425" s="51"/>
    </row>
    <row r="1426" spans="1:15" ht="12.75" hidden="1" customHeight="1">
      <c r="A1426" s="363"/>
      <c r="B1426" s="62"/>
      <c r="C1426" s="51"/>
      <c r="D1426" s="51"/>
      <c r="E1426" s="51"/>
      <c r="F1426" s="51"/>
      <c r="G1426" s="62"/>
      <c r="H1426" s="62"/>
      <c r="I1426" s="51"/>
      <c r="J1426" s="51"/>
      <c r="K1426" s="51"/>
      <c r="L1426" s="51"/>
    </row>
    <row r="1427" spans="1:15" ht="12.75" hidden="1" customHeight="1">
      <c r="A1427" s="363"/>
      <c r="B1427" s="62"/>
      <c r="C1427" s="51"/>
      <c r="D1427" s="51"/>
      <c r="E1427" s="51"/>
      <c r="F1427" s="51"/>
      <c r="G1427" s="62"/>
      <c r="H1427" s="62"/>
      <c r="I1427" s="51"/>
      <c r="J1427" s="51"/>
      <c r="K1427" s="51"/>
      <c r="L1427" s="51"/>
    </row>
    <row r="1428" spans="1:15" ht="12.75" hidden="1" customHeight="1">
      <c r="A1428" s="363"/>
      <c r="B1428" s="62"/>
      <c r="C1428" s="51"/>
      <c r="D1428" s="51"/>
      <c r="E1428" s="51"/>
      <c r="F1428" s="51"/>
      <c r="G1428" s="62"/>
      <c r="H1428" s="62"/>
      <c r="I1428" s="51"/>
      <c r="J1428" s="51"/>
      <c r="K1428" s="51"/>
      <c r="L1428" s="51"/>
    </row>
    <row r="1429" spans="1:15" ht="12.75" hidden="1" customHeight="1">
      <c r="A1429" s="363"/>
      <c r="B1429" s="62"/>
      <c r="C1429" s="51"/>
      <c r="D1429" s="51"/>
      <c r="E1429" s="51"/>
      <c r="F1429" s="51"/>
      <c r="G1429" s="62"/>
      <c r="H1429" s="62"/>
      <c r="I1429" s="51"/>
      <c r="J1429" s="51"/>
      <c r="K1429" s="51"/>
      <c r="L1429" s="51"/>
    </row>
    <row r="1430" spans="1:15" ht="12.75" hidden="1" customHeight="1">
      <c r="A1430" s="363"/>
      <c r="B1430" s="62"/>
      <c r="C1430" s="51"/>
      <c r="D1430" s="51"/>
      <c r="E1430" s="51"/>
      <c r="F1430" s="51"/>
      <c r="G1430" s="62"/>
      <c r="H1430" s="62"/>
      <c r="I1430" s="51"/>
      <c r="J1430" s="51"/>
      <c r="K1430" s="51"/>
      <c r="L1430" s="51"/>
    </row>
    <row r="1431" spans="1:15" ht="12.75" hidden="1" customHeight="1">
      <c r="A1431" s="363"/>
      <c r="B1431" s="62"/>
      <c r="C1431" s="51"/>
      <c r="D1431" s="51"/>
      <c r="E1431" s="51"/>
      <c r="F1431" s="51"/>
      <c r="G1431" s="62"/>
      <c r="H1431" s="62"/>
      <c r="I1431" s="51"/>
      <c r="J1431" s="51"/>
      <c r="K1431" s="51"/>
      <c r="L1431" s="51"/>
    </row>
    <row r="1432" spans="1:15" ht="12.75" hidden="1" customHeight="1">
      <c r="A1432" s="363"/>
      <c r="B1432" s="62"/>
      <c r="C1432" s="51"/>
      <c r="D1432" s="51"/>
      <c r="E1432" s="51"/>
      <c r="F1432" s="51"/>
      <c r="G1432" s="62"/>
      <c r="H1432" s="62"/>
      <c r="I1432" s="51"/>
      <c r="J1432" s="51"/>
      <c r="K1432" s="51"/>
      <c r="L1432" s="51"/>
    </row>
    <row r="1433" spans="1:15" ht="12.75" hidden="1" customHeight="1">
      <c r="A1433" s="363"/>
      <c r="B1433" s="62"/>
      <c r="C1433" s="51"/>
      <c r="D1433" s="51"/>
      <c r="E1433" s="51"/>
      <c r="F1433" s="51"/>
      <c r="G1433" s="62"/>
      <c r="H1433" s="62"/>
      <c r="I1433" s="51"/>
      <c r="J1433" s="51"/>
      <c r="K1433" s="51"/>
      <c r="L1433" s="51"/>
    </row>
    <row r="1434" spans="1:15" ht="12.75" hidden="1" customHeight="1"/>
    <row r="1435" spans="1:15" ht="18" hidden="1" customHeight="1">
      <c r="B1435" s="789"/>
      <c r="C1435" s="787"/>
      <c r="D1435" s="787"/>
      <c r="G1435" s="788"/>
      <c r="H1435" s="788"/>
      <c r="J1435" s="787"/>
      <c r="M1435" s="51"/>
    </row>
    <row r="1436" spans="1:15" ht="18" hidden="1" customHeight="1">
      <c r="B1436" s="789"/>
      <c r="C1436" s="790"/>
      <c r="D1436" s="790"/>
      <c r="E1436" s="264"/>
      <c r="F1436" s="264"/>
      <c r="G1436" s="264"/>
      <c r="H1436" s="264"/>
      <c r="I1436" s="264"/>
      <c r="J1436" s="790"/>
      <c r="K1436" s="264"/>
      <c r="L1436" s="264"/>
      <c r="M1436" s="314"/>
      <c r="N1436" s="314"/>
    </row>
    <row r="1437" spans="1:15" ht="12.75" hidden="1" customHeight="1">
      <c r="B1437" s="790"/>
      <c r="C1437" s="790"/>
      <c r="D1437" s="790"/>
      <c r="E1437" s="264"/>
      <c r="F1437" s="264"/>
      <c r="G1437" s="264"/>
      <c r="H1437" s="264"/>
      <c r="I1437" s="264"/>
      <c r="J1437" s="790"/>
      <c r="K1437" s="264"/>
      <c r="L1437" s="264"/>
      <c r="M1437" s="314"/>
      <c r="N1437" s="314"/>
    </row>
    <row r="1438" spans="1:15" ht="12.75" hidden="1" customHeight="1">
      <c r="B1438" s="791"/>
      <c r="C1438" s="790"/>
      <c r="D1438" s="790"/>
      <c r="E1438" s="264"/>
      <c r="F1438" s="264"/>
      <c r="G1438" s="264"/>
      <c r="H1438" s="264"/>
      <c r="I1438" s="264"/>
      <c r="J1438" s="790"/>
      <c r="K1438" s="264"/>
      <c r="L1438" s="264"/>
      <c r="M1438" s="314"/>
      <c r="N1438" s="314"/>
    </row>
    <row r="1439" spans="1:15" ht="12.75" hidden="1" customHeight="1">
      <c r="B1439" s="790"/>
      <c r="C1439" s="790"/>
      <c r="D1439" s="790"/>
      <c r="E1439" s="264"/>
      <c r="F1439" s="264"/>
      <c r="G1439" s="264"/>
      <c r="H1439" s="264"/>
      <c r="I1439" s="264"/>
      <c r="J1439" s="790"/>
      <c r="K1439" s="264"/>
      <c r="L1439" s="264"/>
      <c r="M1439" s="314"/>
      <c r="N1439" s="314"/>
    </row>
    <row r="1440" spans="1:15" s="192" customFormat="1" ht="6" hidden="1" customHeight="1">
      <c r="A1440" s="776"/>
      <c r="B1440" s="777"/>
      <c r="C1440" s="777"/>
      <c r="D1440" s="777"/>
      <c r="E1440" s="777"/>
      <c r="F1440" s="777"/>
      <c r="G1440" s="778"/>
      <c r="H1440" s="779"/>
      <c r="I1440" s="778"/>
      <c r="J1440" s="778"/>
      <c r="K1440" s="779"/>
      <c r="L1440" s="779"/>
      <c r="M1440" s="209"/>
      <c r="O1440" s="193"/>
    </row>
    <row r="1441" spans="1:17" s="14" customFormat="1" ht="20.25" hidden="1" customHeight="1">
      <c r="A1441" s="776"/>
      <c r="B1441" s="780"/>
      <c r="C1441" s="781"/>
      <c r="D1441" s="781"/>
      <c r="E1441" s="782"/>
      <c r="F1441" s="782"/>
      <c r="G1441" s="1883"/>
      <c r="H1441" s="1883"/>
      <c r="I1441" s="1883"/>
      <c r="J1441" s="1883"/>
      <c r="K1441" s="1883"/>
      <c r="L1441" s="1883"/>
      <c r="M1441" s="209"/>
      <c r="N1441" s="50"/>
      <c r="O1441" s="50"/>
      <c r="P1441" s="50"/>
      <c r="Q1441" s="50"/>
    </row>
    <row r="1442" spans="1:17" s="50" customFormat="1" ht="7.5" hidden="1" customHeight="1">
      <c r="A1442" s="360"/>
      <c r="B1442" s="782"/>
      <c r="C1442" s="782"/>
      <c r="D1442" s="782"/>
      <c r="E1442" s="782"/>
      <c r="F1442" s="782"/>
      <c r="G1442" s="782"/>
      <c r="H1442" s="782"/>
      <c r="I1442" s="782"/>
      <c r="J1442" s="782"/>
      <c r="K1442" s="782"/>
      <c r="L1442" s="782"/>
      <c r="M1442" s="209"/>
    </row>
    <row r="1443" spans="1:17" s="50" customFormat="1" ht="20.25" hidden="1" customHeight="1">
      <c r="A1443" s="360"/>
      <c r="B1443" s="792"/>
      <c r="C1443" s="792"/>
      <c r="D1443" s="792"/>
      <c r="E1443" s="792"/>
      <c r="F1443" s="1884"/>
      <c r="G1443" s="1884"/>
      <c r="H1443" s="1886"/>
      <c r="I1443" s="1886"/>
      <c r="J1443" s="1886"/>
      <c r="K1443" s="1886"/>
      <c r="L1443" s="1886"/>
    </row>
    <row r="1444" spans="1:17" s="50" customFormat="1" ht="7.5" hidden="1" customHeight="1">
      <c r="A1444" s="360"/>
      <c r="B1444" s="782"/>
      <c r="C1444" s="782"/>
      <c r="D1444" s="782"/>
      <c r="E1444" s="782"/>
      <c r="F1444" s="782"/>
      <c r="G1444" s="782"/>
      <c r="H1444" s="1886"/>
      <c r="I1444" s="1886"/>
      <c r="J1444" s="1886"/>
      <c r="K1444" s="1886"/>
      <c r="L1444" s="1886"/>
      <c r="M1444" s="209"/>
    </row>
    <row r="1445" spans="1:17" s="50" customFormat="1" ht="19.5" hidden="1" customHeight="1">
      <c r="A1445" s="360"/>
      <c r="B1445" s="793"/>
      <c r="C1445" s="793"/>
      <c r="D1445" s="793"/>
      <c r="E1445" s="1885"/>
      <c r="F1445" s="1885"/>
      <c r="G1445" s="1885"/>
      <c r="H1445" s="1887"/>
      <c r="I1445" s="1887"/>
      <c r="J1445" s="1887"/>
      <c r="K1445" s="1887"/>
      <c r="L1445" s="1887"/>
      <c r="M1445" s="209"/>
    </row>
    <row r="1446" spans="1:17" s="50" customFormat="1" ht="14.25" hidden="1" customHeight="1">
      <c r="A1446" s="360"/>
      <c r="B1446" s="782"/>
      <c r="C1446" s="782"/>
      <c r="D1446" s="782"/>
      <c r="E1446" s="782"/>
      <c r="F1446" s="782"/>
      <c r="G1446" s="783"/>
      <c r="H1446" s="782"/>
      <c r="I1446" s="794"/>
      <c r="J1446" s="794"/>
      <c r="K1446" s="782"/>
      <c r="L1446" s="782"/>
      <c r="M1446" s="209"/>
      <c r="N1446" s="173"/>
    </row>
    <row r="1447" spans="1:17" s="20" customFormat="1" ht="36.75" hidden="1" customHeight="1">
      <c r="A1447" s="266"/>
      <c r="B1447" s="784"/>
      <c r="C1447" s="784"/>
      <c r="D1447" s="784"/>
      <c r="E1447" s="795"/>
      <c r="F1447" s="795"/>
      <c r="G1447" s="796"/>
      <c r="H1447" s="797"/>
      <c r="I1447" s="796"/>
      <c r="J1447" s="796"/>
      <c r="K1447" s="784"/>
      <c r="L1447" s="784"/>
      <c r="M1447" s="361"/>
    </row>
    <row r="1448" spans="1:17" ht="19.5" hidden="1" customHeight="1">
      <c r="B1448" s="798"/>
      <c r="C1448" s="799"/>
      <c r="D1448" s="799"/>
      <c r="E1448" s="800"/>
      <c r="F1448" s="798"/>
      <c r="G1448" s="798"/>
      <c r="H1448" s="798"/>
      <c r="I1448" s="801"/>
      <c r="J1448" s="802"/>
      <c r="K1448" s="803"/>
      <c r="L1448" s="804"/>
      <c r="M1448" s="362"/>
      <c r="N1448" s="20"/>
      <c r="O1448" s="20"/>
      <c r="P1448" s="20"/>
      <c r="Q1448" s="20"/>
    </row>
    <row r="1449" spans="1:17" ht="19.5" hidden="1" customHeight="1">
      <c r="B1449" s="798"/>
      <c r="C1449" s="799"/>
      <c r="D1449" s="799"/>
      <c r="E1449" s="800"/>
      <c r="F1449" s="798"/>
      <c r="G1449" s="798"/>
      <c r="H1449" s="798"/>
      <c r="I1449" s="801"/>
      <c r="J1449" s="802"/>
      <c r="K1449" s="803"/>
      <c r="L1449" s="804"/>
      <c r="M1449" s="362"/>
      <c r="N1449" s="20"/>
      <c r="O1449" s="20"/>
      <c r="P1449" s="20"/>
      <c r="Q1449" s="20"/>
    </row>
    <row r="1450" spans="1:17" ht="19.5" hidden="1" customHeight="1">
      <c r="B1450" s="798"/>
      <c r="C1450" s="799"/>
      <c r="D1450" s="799"/>
      <c r="E1450" s="800"/>
      <c r="F1450" s="798"/>
      <c r="G1450" s="798"/>
      <c r="H1450" s="798"/>
      <c r="I1450" s="801"/>
      <c r="J1450" s="802"/>
      <c r="K1450" s="803"/>
      <c r="L1450" s="804"/>
      <c r="M1450" s="362"/>
      <c r="N1450" s="20"/>
      <c r="O1450" s="20"/>
      <c r="P1450" s="20"/>
      <c r="Q1450" s="20"/>
    </row>
    <row r="1451" spans="1:17" ht="19.5" hidden="1" customHeight="1">
      <c r="B1451" s="798"/>
      <c r="C1451" s="799"/>
      <c r="D1451" s="799"/>
      <c r="E1451" s="800"/>
      <c r="F1451" s="798"/>
      <c r="G1451" s="798"/>
      <c r="H1451" s="798"/>
      <c r="I1451" s="801"/>
      <c r="J1451" s="802"/>
      <c r="K1451" s="803"/>
      <c r="L1451" s="804"/>
      <c r="M1451" s="362"/>
      <c r="N1451" s="20"/>
      <c r="O1451" s="20"/>
      <c r="P1451" s="20"/>
      <c r="Q1451" s="20"/>
    </row>
    <row r="1452" spans="1:17" ht="19.5" hidden="1" customHeight="1">
      <c r="B1452" s="798"/>
      <c r="C1452" s="799"/>
      <c r="D1452" s="799"/>
      <c r="E1452" s="800"/>
      <c r="F1452" s="798"/>
      <c r="G1452" s="798"/>
      <c r="H1452" s="798"/>
      <c r="I1452" s="801"/>
      <c r="J1452" s="802"/>
      <c r="K1452" s="803"/>
      <c r="L1452" s="804"/>
      <c r="M1452" s="362"/>
      <c r="N1452" s="20"/>
      <c r="O1452" s="20"/>
      <c r="P1452" s="20"/>
      <c r="Q1452" s="20"/>
    </row>
    <row r="1453" spans="1:17" ht="19.5" hidden="1" customHeight="1">
      <c r="B1453" s="798"/>
      <c r="C1453" s="799"/>
      <c r="D1453" s="799"/>
      <c r="E1453" s="800"/>
      <c r="F1453" s="798"/>
      <c r="G1453" s="798"/>
      <c r="H1453" s="798"/>
      <c r="I1453" s="801"/>
      <c r="J1453" s="802"/>
      <c r="K1453" s="803"/>
      <c r="L1453" s="804"/>
      <c r="M1453" s="362"/>
      <c r="N1453" s="20"/>
      <c r="O1453" s="20"/>
      <c r="P1453" s="20"/>
      <c r="Q1453" s="20"/>
    </row>
    <row r="1454" spans="1:17" ht="12.75" hidden="1" customHeight="1">
      <c r="N1454" s="20"/>
      <c r="O1454" s="20"/>
      <c r="P1454" s="20"/>
      <c r="Q1454" s="20"/>
    </row>
    <row r="1455" spans="1:17" ht="21.75" hidden="1" customHeight="1">
      <c r="B1455" s="1890"/>
      <c r="C1455" s="1890"/>
      <c r="D1455" s="1890"/>
      <c r="E1455" s="1890"/>
      <c r="F1455" s="1890"/>
      <c r="G1455" s="1890"/>
      <c r="H1455" s="1890"/>
      <c r="I1455" s="1890"/>
      <c r="J1455" s="1890"/>
      <c r="K1455" s="1890"/>
      <c r="L1455" s="1890"/>
      <c r="N1455" s="20"/>
      <c r="O1455" s="20"/>
      <c r="P1455" s="20"/>
      <c r="Q1455" s="20"/>
    </row>
    <row r="1456" spans="1:17" ht="21.75" hidden="1" customHeight="1">
      <c r="B1456" s="1890"/>
      <c r="C1456" s="1890"/>
      <c r="D1456" s="1890"/>
      <c r="E1456" s="1890"/>
      <c r="F1456" s="1890"/>
      <c r="G1456" s="1890"/>
      <c r="H1456" s="1890"/>
      <c r="I1456" s="1890"/>
      <c r="J1456" s="1890"/>
      <c r="K1456" s="1890"/>
      <c r="L1456" s="1890"/>
    </row>
    <row r="1457" spans="1:13" ht="21.75" hidden="1" customHeight="1">
      <c r="B1457" s="1890"/>
      <c r="C1457" s="1890"/>
      <c r="D1457" s="1890"/>
      <c r="E1457" s="1890"/>
      <c r="F1457" s="1890"/>
      <c r="G1457" s="1890"/>
      <c r="H1457" s="1890"/>
      <c r="I1457" s="1890"/>
      <c r="J1457" s="1890"/>
      <c r="K1457" s="1890"/>
      <c r="L1457" s="1890"/>
    </row>
    <row r="1458" spans="1:13" ht="18" hidden="1" customHeight="1">
      <c r="B1458" s="785"/>
      <c r="C1458" s="785"/>
      <c r="D1458" s="785"/>
      <c r="E1458" s="785"/>
      <c r="F1458" s="785"/>
      <c r="G1458" s="786"/>
      <c r="H1458" s="786"/>
      <c r="I1458" s="785"/>
      <c r="J1458" s="785"/>
      <c r="K1458" s="785"/>
      <c r="L1458" s="785"/>
    </row>
    <row r="1459" spans="1:13" ht="18" hidden="1" customHeight="1">
      <c r="B1459" s="785"/>
      <c r="C1459" s="785"/>
      <c r="D1459" s="785"/>
      <c r="E1459" s="785"/>
      <c r="F1459" s="785"/>
      <c r="G1459" s="786"/>
      <c r="H1459" s="786"/>
      <c r="I1459" s="785"/>
      <c r="J1459" s="785"/>
      <c r="K1459" s="785"/>
      <c r="L1459" s="785"/>
    </row>
    <row r="1460" spans="1:13" ht="17.25" hidden="1" customHeight="1">
      <c r="B1460" s="785"/>
      <c r="C1460" s="785"/>
      <c r="D1460" s="785"/>
      <c r="E1460" s="785"/>
      <c r="F1460" s="785"/>
      <c r="G1460" s="786"/>
      <c r="H1460" s="786"/>
      <c r="I1460" s="785"/>
      <c r="J1460" s="785"/>
      <c r="K1460" s="785"/>
      <c r="L1460" s="785"/>
    </row>
    <row r="1461" spans="1:13" ht="17.25" hidden="1" customHeight="1">
      <c r="B1461" s="785"/>
      <c r="C1461" s="785"/>
      <c r="D1461" s="785"/>
      <c r="E1461" s="785"/>
      <c r="F1461" s="785"/>
      <c r="G1461" s="786"/>
      <c r="H1461" s="786"/>
      <c r="I1461" s="785"/>
      <c r="J1461" s="785"/>
      <c r="K1461" s="785"/>
      <c r="L1461" s="785"/>
    </row>
    <row r="1462" spans="1:13" ht="17.25" hidden="1" customHeight="1">
      <c r="B1462" s="785"/>
      <c r="C1462" s="785"/>
      <c r="D1462" s="785"/>
      <c r="E1462" s="785"/>
      <c r="F1462" s="785"/>
      <c r="G1462" s="786"/>
      <c r="H1462" s="786"/>
      <c r="I1462" s="785"/>
      <c r="J1462" s="785"/>
      <c r="K1462" s="785"/>
      <c r="L1462" s="785"/>
    </row>
    <row r="1463" spans="1:13" ht="21.75" hidden="1" customHeight="1">
      <c r="B1463" s="785"/>
      <c r="C1463" s="785"/>
      <c r="D1463" s="785"/>
      <c r="E1463" s="785"/>
      <c r="F1463" s="785"/>
      <c r="G1463" s="786"/>
      <c r="H1463" s="786"/>
      <c r="I1463" s="785"/>
      <c r="J1463" s="785"/>
      <c r="K1463" s="785"/>
      <c r="L1463" s="785"/>
    </row>
    <row r="1464" spans="1:13" ht="18" hidden="1" customHeight="1">
      <c r="B1464" s="785"/>
      <c r="C1464" s="785"/>
      <c r="D1464" s="785"/>
      <c r="E1464" s="785"/>
      <c r="F1464" s="785"/>
      <c r="G1464" s="786"/>
      <c r="H1464" s="786"/>
      <c r="I1464" s="785"/>
      <c r="J1464" s="785"/>
      <c r="K1464" s="785"/>
      <c r="L1464" s="785"/>
    </row>
    <row r="1465" spans="1:13" ht="18" hidden="1" customHeight="1">
      <c r="B1465" s="785"/>
      <c r="C1465" s="785"/>
      <c r="D1465" s="785"/>
      <c r="E1465" s="785"/>
      <c r="F1465" s="785"/>
      <c r="G1465" s="786"/>
      <c r="H1465" s="786"/>
      <c r="I1465" s="785"/>
      <c r="J1465" s="785"/>
      <c r="K1465" s="785"/>
      <c r="L1465" s="785"/>
    </row>
    <row r="1466" spans="1:13" ht="17.25" hidden="1" customHeight="1">
      <c r="B1466" s="785"/>
      <c r="C1466" s="785"/>
      <c r="D1466" s="785"/>
      <c r="E1466" s="785"/>
      <c r="F1466" s="785"/>
      <c r="G1466" s="786"/>
      <c r="H1466" s="786"/>
      <c r="I1466" s="785"/>
      <c r="J1466" s="785"/>
      <c r="K1466" s="785"/>
      <c r="L1466" s="785"/>
    </row>
    <row r="1467" spans="1:13" ht="17.25" hidden="1" customHeight="1">
      <c r="B1467" s="785"/>
      <c r="C1467" s="785"/>
      <c r="D1467" s="785"/>
      <c r="E1467" s="785"/>
      <c r="F1467" s="785"/>
      <c r="G1467" s="786"/>
      <c r="H1467" s="786"/>
      <c r="I1467" s="785"/>
      <c r="J1467" s="785"/>
      <c r="K1467" s="785"/>
      <c r="L1467" s="785"/>
      <c r="M1467" s="435"/>
    </row>
    <row r="1468" spans="1:13" ht="18.75" hidden="1" customHeight="1">
      <c r="B1468" s="805"/>
      <c r="G1468" s="1889"/>
      <c r="H1468" s="1889"/>
      <c r="I1468" s="1889"/>
      <c r="J1468" s="1889"/>
      <c r="K1468" s="1889"/>
      <c r="L1468" s="1889"/>
      <c r="M1468" s="51"/>
    </row>
    <row r="1469" spans="1:13" ht="11.25" hidden="1" customHeight="1">
      <c r="B1469" s="788"/>
    </row>
    <row r="1470" spans="1:13" ht="18.75" hidden="1" customHeight="1">
      <c r="B1470" s="806"/>
    </row>
    <row r="1471" spans="1:13" s="96" customFormat="1" ht="51" hidden="1" customHeight="1">
      <c r="A1471" s="807"/>
      <c r="B1471" s="1891"/>
      <c r="C1471" s="1891"/>
      <c r="D1471" s="1891"/>
      <c r="E1471" s="1891"/>
      <c r="F1471" s="1891"/>
      <c r="G1471" s="1891"/>
      <c r="H1471" s="1891"/>
      <c r="I1471" s="1891"/>
      <c r="J1471" s="1891"/>
      <c r="K1471" s="1891"/>
      <c r="L1471" s="1891"/>
      <c r="M1471" s="411"/>
    </row>
    <row r="1472" spans="1:13" s="96" customFormat="1" ht="51" hidden="1" customHeight="1">
      <c r="A1472" s="807"/>
      <c r="B1472" s="1891"/>
      <c r="C1472" s="1891"/>
      <c r="D1472" s="1891"/>
      <c r="E1472" s="1891"/>
      <c r="F1472" s="1891"/>
      <c r="G1472" s="1891"/>
      <c r="H1472" s="1891"/>
      <c r="I1472" s="1891"/>
      <c r="J1472" s="1891"/>
      <c r="K1472" s="1891"/>
      <c r="L1472" s="1891"/>
      <c r="M1472" s="411"/>
    </row>
    <row r="1473" spans="1:13" s="96" customFormat="1" ht="61.5" hidden="1" customHeight="1">
      <c r="A1473" s="807"/>
      <c r="B1473" s="1888"/>
      <c r="C1473" s="1888"/>
      <c r="D1473" s="1888"/>
      <c r="E1473" s="1888"/>
      <c r="F1473" s="1888"/>
      <c r="G1473" s="1888"/>
      <c r="H1473" s="1888"/>
      <c r="I1473" s="1888"/>
      <c r="J1473" s="1888"/>
      <c r="K1473" s="1888"/>
      <c r="L1473" s="1888"/>
      <c r="M1473" s="411"/>
    </row>
    <row r="1474" spans="1:13" s="96" customFormat="1" ht="51" hidden="1" customHeight="1">
      <c r="A1474" s="807"/>
      <c r="B1474" s="1888"/>
      <c r="C1474" s="1888"/>
      <c r="D1474" s="1888"/>
      <c r="E1474" s="1888"/>
      <c r="F1474" s="1888"/>
      <c r="G1474" s="1888"/>
      <c r="H1474" s="1888"/>
      <c r="I1474" s="1888"/>
      <c r="J1474" s="1888"/>
      <c r="K1474" s="1888"/>
      <c r="L1474" s="1888"/>
      <c r="M1474" s="411"/>
    </row>
    <row r="1475" spans="1:13" s="96" customFormat="1" ht="51" hidden="1" customHeight="1">
      <c r="A1475" s="807"/>
      <c r="B1475" s="1888"/>
      <c r="C1475" s="1888"/>
      <c r="D1475" s="1888"/>
      <c r="E1475" s="1888"/>
      <c r="F1475" s="1888"/>
      <c r="G1475" s="1888"/>
      <c r="H1475" s="1888"/>
      <c r="I1475" s="1888"/>
      <c r="J1475" s="1888"/>
      <c r="K1475" s="1888"/>
      <c r="L1475" s="1888"/>
      <c r="M1475" s="411"/>
    </row>
    <row r="1476" spans="1:13" s="96" customFormat="1" ht="51" hidden="1" customHeight="1">
      <c r="A1476" s="807"/>
      <c r="B1476" s="1888"/>
      <c r="C1476" s="1888"/>
      <c r="D1476" s="1888"/>
      <c r="E1476" s="1888"/>
      <c r="F1476" s="1888"/>
      <c r="G1476" s="1888"/>
      <c r="H1476" s="1888"/>
      <c r="I1476" s="1888"/>
      <c r="J1476" s="1888"/>
      <c r="K1476" s="1888"/>
      <c r="L1476" s="1888"/>
      <c r="M1476" s="411"/>
    </row>
    <row r="1477" spans="1:13" ht="12.75" hidden="1" customHeight="1"/>
    <row r="1478" spans="1:13" ht="12.75" hidden="1" customHeight="1"/>
    <row r="1479" spans="1:13" ht="12.75" hidden="1" customHeight="1"/>
    <row r="1480" spans="1:13" ht="12.75" hidden="1" customHeight="1"/>
    <row r="1481" spans="1:13" ht="12.75" hidden="1" customHeight="1"/>
    <row r="1482" spans="1:13" ht="12.75" hidden="1" customHeight="1"/>
    <row r="1483" spans="1:13" ht="12.75" hidden="1" customHeight="1"/>
    <row r="1484" spans="1:13" ht="12.75" hidden="1" customHeight="1"/>
    <row r="1485" spans="1:13" ht="12.75" hidden="1" customHeight="1"/>
    <row r="1486" spans="1:13" ht="12.75" hidden="1" customHeight="1"/>
    <row r="1487" spans="1:13" ht="12.75" hidden="1" customHeight="1"/>
    <row r="1488" spans="1:13" ht="12.75" hidden="1" customHeight="1"/>
    <row r="1489" ht="12.75" hidden="1" customHeight="1"/>
    <row r="1490" ht="12.75" hidden="1" customHeight="1"/>
    <row r="1491" ht="12.75" hidden="1" customHeight="1"/>
    <row r="1492" ht="12.75" hidden="1" customHeight="1"/>
    <row r="1493" ht="12.75" hidden="1" customHeight="1"/>
    <row r="1494" ht="12.75" hidden="1" customHeight="1"/>
    <row r="1495" ht="12.75" hidden="1" customHeight="1"/>
    <row r="1496" ht="12.75" hidden="1" customHeight="1"/>
    <row r="1497" ht="12.75" hidden="1" customHeight="1"/>
    <row r="1498" ht="12.75" hidden="1" customHeight="1"/>
    <row r="1499" ht="12.75" hidden="1" customHeight="1"/>
    <row r="1500" ht="12.75" hidden="1" customHeight="1"/>
    <row r="1501" ht="12.75" hidden="1" customHeight="1"/>
    <row r="1502" ht="12.75" hidden="1" customHeight="1"/>
    <row r="1503" ht="12.75" hidden="1" customHeight="1"/>
    <row r="1504" ht="12.75" hidden="1" customHeight="1"/>
    <row r="1505" ht="12.75" hidden="1" customHeight="1"/>
    <row r="1506" ht="12.75" hidden="1" customHeight="1"/>
    <row r="1507" ht="12.75" hidden="1" customHeight="1"/>
    <row r="1508" ht="12.75" hidden="1" customHeight="1"/>
    <row r="1509" ht="12.75" hidden="1" customHeight="1"/>
    <row r="1510" ht="12.75" hidden="1" customHeight="1"/>
    <row r="1511" ht="12.75" hidden="1" customHeight="1"/>
    <row r="1512" ht="12.75" hidden="1" customHeight="1"/>
    <row r="1513" ht="12.75" hidden="1" customHeight="1"/>
    <row r="1514" ht="12.75" hidden="1" customHeight="1"/>
    <row r="1515" ht="12.75" hidden="1" customHeight="1"/>
    <row r="1516" ht="12.75" hidden="1" customHeight="1"/>
    <row r="1517" ht="12.75" hidden="1" customHeight="1"/>
    <row r="1518" ht="12.75" hidden="1" customHeight="1"/>
    <row r="1519" ht="12.75" hidden="1" customHeight="1"/>
    <row r="1520" ht="12.75" hidden="1" customHeight="1"/>
    <row r="1521" ht="12.75" hidden="1" customHeight="1"/>
    <row r="1522" ht="12.75" hidden="1" customHeight="1"/>
    <row r="1523" ht="12.75" hidden="1" customHeight="1"/>
    <row r="1524" ht="12.75" hidden="1" customHeight="1"/>
    <row r="1525" ht="12.75" hidden="1" customHeight="1"/>
    <row r="1526" ht="12.75" hidden="1" customHeight="1"/>
    <row r="1527" ht="12.75" hidden="1" customHeight="1"/>
    <row r="1528" ht="12.75" hidden="1" customHeight="1"/>
    <row r="1529" ht="12.75" hidden="1" customHeight="1"/>
    <row r="1530" ht="12.75" hidden="1" customHeight="1"/>
    <row r="1531" ht="12.75" hidden="1" customHeight="1"/>
    <row r="1532" ht="12.75" hidden="1" customHeight="1"/>
    <row r="1533" ht="12.75" hidden="1" customHeight="1"/>
    <row r="1534" ht="12.75" hidden="1" customHeight="1"/>
    <row r="1535" ht="12.75" hidden="1" customHeight="1"/>
    <row r="1536" ht="12.75" hidden="1" customHeight="1"/>
    <row r="1537" ht="12.75" hidden="1" customHeight="1"/>
    <row r="1538" ht="12.75" hidden="1" customHeight="1"/>
    <row r="1539" ht="12.75" hidden="1" customHeight="1"/>
    <row r="1540" ht="12.75" hidden="1" customHeight="1"/>
    <row r="1541" ht="12.75" hidden="1" customHeight="1"/>
    <row r="1542" ht="12.75" hidden="1" customHeight="1"/>
    <row r="1543" ht="12.75" hidden="1" customHeight="1"/>
    <row r="1544" ht="12.75" hidden="1" customHeight="1"/>
    <row r="1545" ht="12.75" hidden="1" customHeight="1"/>
    <row r="1546" ht="12.75" hidden="1" customHeight="1"/>
    <row r="1547" ht="12.75" hidden="1" customHeight="1"/>
    <row r="1548" ht="12.75" hidden="1" customHeight="1"/>
    <row r="1549" ht="12.75" hidden="1" customHeight="1"/>
    <row r="1550" ht="12.75" hidden="1" customHeight="1"/>
    <row r="1551" ht="12.75" hidden="1" customHeight="1"/>
    <row r="1552" ht="12.75" hidden="1" customHeight="1"/>
    <row r="1553" ht="12.75" hidden="1" customHeight="1"/>
    <row r="1554" ht="12.75" hidden="1" customHeight="1"/>
    <row r="1555" ht="12.75" hidden="1" customHeight="1"/>
    <row r="1556" ht="12.75" hidden="1" customHeight="1"/>
    <row r="1557" ht="12.75" hidden="1" customHeight="1"/>
    <row r="1558" ht="12.75" hidden="1" customHeight="1"/>
    <row r="1559" ht="12.75" hidden="1" customHeight="1"/>
    <row r="1560" ht="12.75" hidden="1" customHeight="1"/>
    <row r="1561" ht="12.75" hidden="1" customHeight="1"/>
    <row r="1562" ht="12.75" hidden="1" customHeight="1"/>
    <row r="1563" ht="12.75" hidden="1" customHeight="1"/>
    <row r="1564" ht="12.75" hidden="1" customHeight="1"/>
    <row r="1565" ht="12.75" hidden="1" customHeight="1"/>
    <row r="1566" ht="12.75" hidden="1" customHeight="1"/>
    <row r="1567" ht="12.75" hidden="1" customHeight="1"/>
    <row r="1568" ht="12.75" hidden="1" customHeight="1"/>
    <row r="1569" ht="12.75" hidden="1" customHeight="1"/>
    <row r="1570" ht="12.75" hidden="1" customHeight="1"/>
    <row r="1571" ht="12.75" hidden="1" customHeight="1"/>
    <row r="1572" ht="12.75" hidden="1" customHeight="1"/>
    <row r="1573" ht="12.75" hidden="1" customHeight="1"/>
    <row r="1574" ht="12.75" hidden="1" customHeight="1"/>
    <row r="1575" ht="12.75" hidden="1" customHeight="1"/>
    <row r="1576" ht="12.75" hidden="1" customHeight="1"/>
    <row r="1577" ht="12.75" hidden="1" customHeight="1"/>
    <row r="1578" ht="12.75" hidden="1" customHeight="1"/>
    <row r="1579" ht="12.75" hidden="1" customHeight="1"/>
    <row r="1580" ht="12.75" hidden="1" customHeight="1"/>
    <row r="1581" ht="12.75" hidden="1" customHeight="1"/>
    <row r="1582" ht="12.75" hidden="1" customHeight="1"/>
    <row r="1583" ht="12.75" hidden="1" customHeight="1"/>
    <row r="1584" ht="12.75" hidden="1" customHeight="1"/>
    <row r="1585" ht="12.75" hidden="1" customHeight="1"/>
    <row r="1586" ht="12.75" hidden="1" customHeight="1"/>
    <row r="1587" ht="12.75" hidden="1" customHeight="1"/>
    <row r="1588" ht="12.75" hidden="1" customHeight="1"/>
    <row r="1589" ht="12.75" hidden="1" customHeight="1"/>
    <row r="1590" ht="12.75" hidden="1" customHeight="1"/>
    <row r="1591" ht="12.75" hidden="1" customHeight="1"/>
    <row r="1592" ht="12.75" hidden="1" customHeight="1"/>
    <row r="1593" ht="12.75" hidden="1" customHeight="1"/>
    <row r="1594" ht="12.75" hidden="1" customHeight="1"/>
    <row r="1595" ht="12.75" hidden="1" customHeight="1"/>
    <row r="1596" ht="12.75" hidden="1" customHeight="1"/>
    <row r="1597" ht="12.75" hidden="1" customHeight="1"/>
    <row r="1598" ht="12.75" hidden="1" customHeight="1"/>
    <row r="1599" ht="12.75" hidden="1" customHeight="1"/>
    <row r="1600" ht="12.75" hidden="1" customHeight="1"/>
    <row r="1601" ht="12.75" hidden="1" customHeight="1"/>
    <row r="1602" ht="12.75" hidden="1" customHeight="1"/>
    <row r="1603" ht="12.75" hidden="1" customHeight="1"/>
    <row r="1604" ht="12.75" hidden="1" customHeight="1"/>
    <row r="1605" ht="12.75" hidden="1" customHeight="1"/>
    <row r="1606" ht="12.75" hidden="1" customHeight="1"/>
    <row r="1607" ht="12.75" hidden="1" customHeight="1"/>
    <row r="1608" ht="12.75" hidden="1" customHeight="1"/>
    <row r="1609" ht="12.75" hidden="1" customHeight="1"/>
    <row r="1610" ht="12.75" hidden="1" customHeight="1"/>
    <row r="1611" ht="12.75" hidden="1" customHeight="1"/>
    <row r="1612" ht="12.75" hidden="1" customHeight="1"/>
    <row r="1613" ht="12.75" hidden="1" customHeight="1"/>
    <row r="1614" ht="12.75" hidden="1" customHeight="1"/>
    <row r="1615" ht="12.75" hidden="1" customHeight="1"/>
    <row r="1616" ht="12.75" hidden="1" customHeight="1"/>
    <row r="1617" ht="12.75" hidden="1" customHeight="1"/>
    <row r="1618" ht="12.75" hidden="1" customHeight="1"/>
    <row r="1619" ht="12.75" hidden="1" customHeight="1"/>
    <row r="1620" ht="12.75" hidden="1" customHeight="1"/>
    <row r="1621" ht="12.75" hidden="1" customHeight="1"/>
    <row r="1622" ht="12.75" hidden="1" customHeight="1"/>
    <row r="1623" ht="12.75" hidden="1" customHeight="1"/>
    <row r="1624" ht="12.75" hidden="1" customHeight="1"/>
    <row r="1625" ht="12.75" hidden="1" customHeight="1"/>
    <row r="1626" ht="12.75" hidden="1" customHeight="1"/>
    <row r="1627" ht="12.75" hidden="1" customHeight="1"/>
    <row r="1628" ht="12.75" hidden="1" customHeight="1"/>
    <row r="1629" ht="12.75" hidden="1" customHeight="1"/>
    <row r="1630" ht="12.75" hidden="1" customHeight="1"/>
    <row r="1631" ht="12.75" hidden="1" customHeight="1"/>
    <row r="1632" ht="12.75" hidden="1" customHeight="1"/>
    <row r="1633" ht="12.75" hidden="1" customHeight="1"/>
    <row r="1634" ht="12.75" hidden="1" customHeight="1"/>
    <row r="1635" ht="12.75" hidden="1" customHeight="1"/>
    <row r="1636" ht="12.75" hidden="1" customHeight="1"/>
    <row r="1637" ht="12.75" hidden="1" customHeight="1"/>
    <row r="1638" ht="12.75" hidden="1" customHeight="1"/>
    <row r="1639" ht="12.75" hidden="1" customHeight="1"/>
    <row r="1640" ht="12.75" hidden="1" customHeight="1"/>
    <row r="1641" ht="12.75" hidden="1" customHeight="1"/>
    <row r="1642" ht="12.75" hidden="1" customHeight="1"/>
    <row r="1643" ht="12.75" hidden="1" customHeight="1"/>
    <row r="1644" ht="12.75" hidden="1" customHeight="1"/>
    <row r="1645" ht="12.75" hidden="1" customHeight="1"/>
    <row r="1646" ht="12.75" hidden="1" customHeight="1"/>
    <row r="1647" ht="12.75" hidden="1" customHeight="1"/>
    <row r="1648" ht="12.75" hidden="1" customHeight="1"/>
    <row r="1649" ht="12.75" hidden="1" customHeight="1"/>
    <row r="1650" ht="12.75" hidden="1" customHeight="1"/>
    <row r="1651" ht="12.75" hidden="1" customHeight="1"/>
    <row r="1652" ht="12.75" hidden="1" customHeight="1"/>
    <row r="1653" ht="12.75" hidden="1" customHeight="1"/>
    <row r="1654" ht="12.75" hidden="1" customHeight="1"/>
    <row r="1655" ht="12.75" hidden="1" customHeight="1"/>
    <row r="1656" ht="12.75" hidden="1" customHeight="1"/>
    <row r="1657" ht="12.75" hidden="1" customHeight="1"/>
    <row r="1658" ht="12.75" hidden="1" customHeight="1"/>
    <row r="1659" ht="12.75" hidden="1" customHeight="1"/>
    <row r="1660" ht="12.75" hidden="1" customHeight="1"/>
    <row r="1661" ht="12.75" hidden="1" customHeight="1"/>
    <row r="1662" ht="12.75" hidden="1" customHeight="1"/>
    <row r="1663" ht="12.75" hidden="1" customHeight="1"/>
    <row r="1664" ht="12.75" hidden="1" customHeight="1"/>
    <row r="1665" ht="12.75" hidden="1" customHeight="1"/>
    <row r="1666" ht="12.75" hidden="1" customHeight="1"/>
    <row r="1667" ht="12.75" hidden="1" customHeight="1"/>
    <row r="1668" ht="12.75" hidden="1" customHeight="1"/>
    <row r="1669" ht="12.75" hidden="1" customHeight="1"/>
    <row r="1670" ht="12.75" hidden="1" customHeight="1"/>
    <row r="1671" ht="12.75" hidden="1" customHeight="1"/>
    <row r="1672" ht="12.75" hidden="1" customHeight="1"/>
    <row r="1673" ht="12.75" hidden="1" customHeight="1"/>
    <row r="1674" ht="12.75" hidden="1" customHeight="1"/>
    <row r="1675" ht="12.75" hidden="1" customHeight="1"/>
    <row r="1676" ht="12.75" hidden="1" customHeight="1"/>
    <row r="1677" ht="12.75" hidden="1" customHeight="1"/>
    <row r="1678" ht="12.75" hidden="1" customHeight="1"/>
    <row r="1679" ht="12.75" hidden="1" customHeight="1"/>
    <row r="1680" ht="12.75" hidden="1" customHeight="1"/>
    <row r="1681" ht="12.75" hidden="1" customHeight="1"/>
    <row r="1682" ht="12.75" hidden="1" customHeight="1"/>
    <row r="1683" ht="12.75" hidden="1" customHeight="1"/>
    <row r="1684" ht="12.75" hidden="1" customHeight="1"/>
    <row r="1685" ht="12.75" hidden="1" customHeight="1"/>
    <row r="1686" ht="12.75" hidden="1" customHeight="1"/>
    <row r="1687" ht="12.75" hidden="1" customHeight="1"/>
    <row r="1688" ht="12.75" hidden="1" customHeight="1"/>
    <row r="1689" ht="12.75" hidden="1" customHeight="1"/>
    <row r="1690" ht="12.75" hidden="1" customHeight="1"/>
    <row r="1691" ht="12.75" hidden="1" customHeight="1"/>
    <row r="1692" ht="12.75" hidden="1" customHeight="1"/>
    <row r="1693" ht="12.75" hidden="1" customHeight="1"/>
    <row r="1694" ht="12.75" hidden="1" customHeight="1"/>
    <row r="1695" ht="12.75" hidden="1" customHeight="1"/>
    <row r="1696" ht="12.75" hidden="1" customHeight="1"/>
    <row r="1697" ht="12.75" hidden="1" customHeight="1"/>
    <row r="1698" ht="12.75" hidden="1" customHeight="1"/>
    <row r="1699" ht="12.75" hidden="1" customHeight="1"/>
    <row r="1700" ht="12.75" hidden="1" customHeight="1"/>
    <row r="1701" ht="12.75" hidden="1" customHeight="1"/>
    <row r="1702" ht="12.75" hidden="1" customHeight="1"/>
    <row r="1703" ht="12.75" hidden="1" customHeight="1"/>
    <row r="1704" ht="12.75" hidden="1" customHeight="1"/>
    <row r="1705" ht="12.75" hidden="1" customHeight="1"/>
    <row r="1706" ht="12.75" hidden="1" customHeight="1"/>
    <row r="1707" ht="12.75" hidden="1" customHeight="1"/>
    <row r="1708" ht="12.75" hidden="1" customHeight="1"/>
    <row r="1709" ht="12.75" hidden="1" customHeight="1"/>
    <row r="1710" ht="12.75" hidden="1" customHeight="1"/>
    <row r="1711" ht="12.75" hidden="1" customHeight="1"/>
    <row r="1712" ht="12.75" hidden="1" customHeight="1"/>
    <row r="1713" ht="12.75" hidden="1" customHeight="1"/>
    <row r="1714" ht="12.75" hidden="1" customHeight="1"/>
    <row r="1715" ht="12.75" hidden="1" customHeight="1"/>
    <row r="1716" ht="12.75" hidden="1" customHeight="1"/>
    <row r="1717" ht="12.75" hidden="1" customHeight="1"/>
    <row r="1718" ht="12.75" hidden="1" customHeight="1"/>
    <row r="1719" ht="12.75" hidden="1" customHeight="1"/>
    <row r="1720" ht="12.75" hidden="1" customHeight="1"/>
    <row r="1721" ht="12.75" hidden="1" customHeight="1"/>
    <row r="1722" ht="12.75" hidden="1" customHeight="1"/>
    <row r="1723" ht="12.75" hidden="1" customHeight="1"/>
    <row r="1724" ht="12.75" hidden="1" customHeight="1"/>
    <row r="1725" ht="12.75" hidden="1" customHeight="1"/>
    <row r="1726" ht="12.75" hidden="1" customHeight="1"/>
    <row r="1727" ht="12.75" hidden="1" customHeight="1"/>
    <row r="1728" ht="12.75" hidden="1" customHeight="1"/>
    <row r="1729" ht="12.75" hidden="1" customHeight="1"/>
    <row r="1730" ht="12.75" hidden="1" customHeight="1"/>
    <row r="1731" ht="12.75" hidden="1" customHeight="1"/>
    <row r="1732" ht="12.75" hidden="1" customHeight="1"/>
    <row r="1733" ht="12.75" hidden="1" customHeight="1"/>
    <row r="1734" ht="12.75" hidden="1" customHeight="1"/>
    <row r="1735" ht="12.75" hidden="1" customHeight="1"/>
    <row r="1736" ht="12.75" hidden="1" customHeight="1"/>
    <row r="1737" ht="12.75" hidden="1" customHeight="1"/>
    <row r="1738" ht="12.75" hidden="1" customHeight="1"/>
    <row r="1739" ht="12.75" hidden="1" customHeight="1"/>
    <row r="1740" ht="12.75" hidden="1" customHeight="1"/>
    <row r="1741" ht="12.75" hidden="1" customHeight="1"/>
    <row r="1742" ht="12.75" hidden="1" customHeight="1"/>
    <row r="1743" ht="12.75" hidden="1" customHeight="1"/>
    <row r="1744" ht="12.75" hidden="1" customHeight="1"/>
    <row r="1745" ht="12.75" hidden="1" customHeight="1"/>
    <row r="1746" ht="12.75" hidden="1" customHeight="1"/>
    <row r="1747" ht="12.75" hidden="1" customHeight="1"/>
    <row r="1748" ht="12.75" hidden="1" customHeight="1"/>
    <row r="1749" ht="12.75" hidden="1" customHeight="1"/>
    <row r="1750" ht="12.75" hidden="1" customHeight="1"/>
    <row r="1751" ht="12.75" hidden="1" customHeight="1"/>
    <row r="1752" ht="12.75" hidden="1" customHeight="1"/>
    <row r="1753" ht="12.75" hidden="1" customHeight="1"/>
    <row r="1754" ht="12.75" hidden="1" customHeight="1"/>
    <row r="1755" ht="12.75" hidden="1" customHeight="1"/>
    <row r="1756" ht="12.75" hidden="1" customHeight="1"/>
    <row r="1757" ht="12.75" hidden="1" customHeight="1"/>
    <row r="1758" ht="12.75" hidden="1" customHeight="1"/>
    <row r="1759" ht="12.75" hidden="1" customHeight="1"/>
    <row r="1760" ht="12.75" hidden="1" customHeight="1"/>
    <row r="1761" ht="12.75" hidden="1" customHeight="1"/>
    <row r="1762" ht="12.75" hidden="1" customHeight="1"/>
    <row r="1763" ht="12.75" hidden="1" customHeight="1"/>
    <row r="1764" ht="12.75" hidden="1" customHeight="1"/>
    <row r="1765" ht="12.75" hidden="1" customHeight="1"/>
    <row r="1766" ht="12.75" hidden="1" customHeight="1"/>
    <row r="1767" ht="12.75" hidden="1" customHeight="1"/>
    <row r="1768" ht="12.75" hidden="1" customHeight="1"/>
    <row r="1769" ht="12.75" hidden="1" customHeight="1"/>
    <row r="1770" ht="12.75" hidden="1" customHeight="1"/>
    <row r="1771" ht="12.75" hidden="1" customHeight="1"/>
    <row r="1772" ht="12.75" hidden="1" customHeight="1"/>
    <row r="1773" ht="12.75" hidden="1" customHeight="1"/>
    <row r="1774" ht="12.75" hidden="1" customHeight="1"/>
    <row r="1775" ht="12.75" hidden="1" customHeight="1"/>
    <row r="1776" ht="12.75" hidden="1" customHeight="1"/>
    <row r="1777" ht="12.75" hidden="1" customHeight="1"/>
    <row r="1778" ht="12.75" hidden="1" customHeight="1"/>
    <row r="1779" ht="12.75" hidden="1" customHeight="1"/>
    <row r="1780" ht="12.75" hidden="1" customHeight="1"/>
    <row r="1781" ht="12.75" hidden="1" customHeight="1"/>
    <row r="1782" ht="12.75" hidden="1" customHeight="1"/>
    <row r="1783" ht="12.75" hidden="1" customHeight="1"/>
    <row r="1784" ht="12.75" hidden="1" customHeight="1"/>
    <row r="1785" ht="12.75" hidden="1" customHeight="1"/>
    <row r="1786" ht="12.75" hidden="1" customHeight="1"/>
    <row r="1787" ht="12.75" hidden="1" customHeight="1"/>
    <row r="1788" ht="12.75" hidden="1" customHeight="1"/>
    <row r="1789" ht="12.75" hidden="1" customHeight="1"/>
    <row r="1790" ht="12.75" hidden="1" customHeight="1"/>
    <row r="1791" ht="12.75" hidden="1" customHeight="1"/>
    <row r="1792" ht="12.75" hidden="1" customHeight="1"/>
    <row r="1793" ht="12.75" hidden="1" customHeight="1"/>
    <row r="1794" ht="12.75" hidden="1" customHeight="1"/>
    <row r="1795" ht="12.75" hidden="1" customHeight="1"/>
    <row r="1796" ht="12.75" hidden="1" customHeight="1"/>
    <row r="1797" ht="12.75" hidden="1" customHeight="1"/>
    <row r="1798" ht="12.75" hidden="1" customHeight="1"/>
    <row r="1799" ht="12.75" hidden="1" customHeight="1"/>
    <row r="1800" ht="12.75" hidden="1" customHeight="1"/>
    <row r="1801" ht="12.75" hidden="1" customHeight="1"/>
    <row r="1802" ht="12.75" hidden="1" customHeight="1"/>
    <row r="1803" ht="12.75" hidden="1" customHeight="1"/>
    <row r="1804" ht="12.75" hidden="1" customHeight="1"/>
    <row r="1805" ht="12.75" hidden="1" customHeight="1"/>
    <row r="1806" ht="12.75" hidden="1" customHeight="1"/>
    <row r="1807" ht="12.75" hidden="1" customHeight="1"/>
    <row r="1808" ht="12.75" hidden="1" customHeight="1"/>
    <row r="1809" ht="12.75" hidden="1" customHeight="1"/>
    <row r="1810" ht="12.75" hidden="1" customHeight="1"/>
    <row r="1811" ht="12.75" hidden="1" customHeight="1"/>
    <row r="1812" ht="12.75" hidden="1" customHeight="1"/>
    <row r="1813" ht="12.75" hidden="1" customHeight="1"/>
    <row r="1814" ht="12.75" hidden="1" customHeight="1"/>
    <row r="1815" ht="12.75" hidden="1" customHeight="1"/>
    <row r="1816" ht="12.75" hidden="1" customHeight="1"/>
    <row r="1817" ht="12.75" hidden="1" customHeight="1"/>
    <row r="1818" ht="12.75" hidden="1" customHeight="1"/>
    <row r="1819" ht="12.75" hidden="1" customHeight="1"/>
    <row r="1820" ht="12.75" hidden="1" customHeight="1"/>
    <row r="1821" ht="12.75" hidden="1" customHeight="1"/>
    <row r="1822" ht="12.75" hidden="1" customHeight="1"/>
    <row r="1823" ht="12.75" hidden="1" customHeight="1"/>
    <row r="1824" ht="12.75" hidden="1" customHeight="1"/>
    <row r="1825" ht="12.75" hidden="1" customHeight="1"/>
    <row r="1826" ht="12.75" hidden="1" customHeight="1"/>
    <row r="1827" ht="12.75" hidden="1" customHeight="1"/>
    <row r="1828" ht="12.75" hidden="1" customHeight="1"/>
    <row r="1829" ht="12.75" hidden="1" customHeight="1"/>
    <row r="1830" ht="12.75" hidden="1" customHeight="1"/>
    <row r="1831" ht="12.75" hidden="1" customHeight="1"/>
    <row r="1832" ht="12.75" hidden="1" customHeight="1"/>
    <row r="1833" ht="12.75" hidden="1" customHeight="1"/>
    <row r="1834" ht="12.75" hidden="1" customHeight="1"/>
    <row r="1835" ht="12.75" hidden="1" customHeight="1"/>
    <row r="1836" ht="12.75" hidden="1" customHeight="1"/>
    <row r="1837" ht="12.75" hidden="1" customHeight="1"/>
    <row r="1838" ht="12.75" hidden="1" customHeight="1"/>
    <row r="1839" ht="12.75" hidden="1" customHeight="1"/>
    <row r="1840" ht="12.75" hidden="1" customHeight="1"/>
    <row r="1841" ht="12.75" hidden="1" customHeight="1"/>
    <row r="1842" ht="12.75" hidden="1" customHeight="1"/>
    <row r="1843" ht="12.75" hidden="1" customHeight="1"/>
    <row r="1844" ht="12.75" hidden="1" customHeight="1"/>
    <row r="1845" ht="12.75" hidden="1" customHeight="1"/>
    <row r="1846" ht="12.75" hidden="1" customHeight="1"/>
    <row r="1847" ht="12.75" hidden="1" customHeight="1"/>
    <row r="1848" ht="12.75" hidden="1" customHeight="1"/>
    <row r="1849" ht="12.75" hidden="1" customHeight="1"/>
    <row r="1850" ht="12.75" hidden="1" customHeight="1"/>
    <row r="1851" ht="12.75" hidden="1" customHeight="1"/>
    <row r="1852" ht="12.75" hidden="1" customHeight="1"/>
    <row r="1853" ht="12.75" hidden="1" customHeight="1"/>
    <row r="1854" ht="12.75" hidden="1" customHeight="1"/>
    <row r="1855" ht="12.75" hidden="1" customHeight="1"/>
    <row r="1856" ht="12.75" hidden="1" customHeight="1"/>
    <row r="1857" ht="12.75" hidden="1" customHeight="1"/>
    <row r="1858" ht="12.75" hidden="1" customHeight="1"/>
    <row r="1859" ht="12.75" hidden="1" customHeight="1"/>
    <row r="1860" ht="12.75" hidden="1" customHeight="1"/>
    <row r="1861" ht="12.75" hidden="1" customHeight="1"/>
    <row r="1862" ht="12.75" hidden="1" customHeight="1"/>
    <row r="1863" ht="12.75" hidden="1" customHeight="1"/>
    <row r="1864" ht="12.75" hidden="1" customHeight="1"/>
    <row r="1865" ht="12.75" hidden="1" customHeight="1"/>
    <row r="1866" ht="12.75" hidden="1" customHeight="1"/>
    <row r="1867" ht="12.75" hidden="1" customHeight="1"/>
    <row r="1868" ht="12.75" hidden="1" customHeight="1"/>
    <row r="1869" ht="12.75" hidden="1" customHeight="1"/>
    <row r="1870" ht="12.75" hidden="1" customHeight="1"/>
    <row r="1871" ht="12.75" hidden="1" customHeight="1"/>
    <row r="1872" ht="12.75" hidden="1" customHeight="1"/>
    <row r="1873" ht="12.75" hidden="1" customHeight="1"/>
    <row r="1874" ht="12.75" hidden="1" customHeight="1"/>
    <row r="1875" ht="12.75" hidden="1" customHeight="1"/>
    <row r="1876" ht="12.75" hidden="1" customHeight="1"/>
    <row r="1877" ht="12.75" hidden="1" customHeight="1"/>
    <row r="1878" ht="12.75" hidden="1" customHeight="1"/>
    <row r="1879" ht="12.75" hidden="1" customHeight="1"/>
    <row r="1880" ht="12.75" hidden="1" customHeight="1"/>
    <row r="1881" ht="12.75" hidden="1" customHeight="1"/>
    <row r="1882" ht="12.75" hidden="1" customHeight="1"/>
    <row r="1883" ht="12.75" hidden="1" customHeight="1"/>
    <row r="1884" ht="12.75" hidden="1" customHeight="1"/>
    <row r="1885" ht="12.75" hidden="1" customHeight="1"/>
    <row r="1886" ht="12.75" hidden="1" customHeight="1"/>
    <row r="1887" ht="12.75" hidden="1" customHeight="1"/>
    <row r="1888" ht="12.75" hidden="1" customHeight="1"/>
    <row r="1889" ht="12.75" hidden="1" customHeight="1"/>
    <row r="1890" ht="12.75" hidden="1" customHeight="1"/>
    <row r="1891" ht="12.75" hidden="1" customHeight="1"/>
    <row r="1892" ht="12.75" hidden="1" customHeight="1"/>
    <row r="1893" ht="12.75" hidden="1" customHeight="1"/>
    <row r="1894" ht="12.75" hidden="1" customHeight="1"/>
    <row r="1895" ht="12.75" hidden="1" customHeight="1"/>
    <row r="1896" ht="12.75" hidden="1" customHeight="1"/>
    <row r="1897" ht="12.75" hidden="1" customHeight="1"/>
    <row r="1898" ht="12.75" hidden="1" customHeight="1"/>
    <row r="1899" ht="12.75" hidden="1" customHeight="1"/>
    <row r="1900" ht="12.75" hidden="1" customHeight="1"/>
    <row r="1901" ht="12.75" hidden="1" customHeight="1"/>
    <row r="1902" ht="12.75" hidden="1" customHeight="1"/>
    <row r="1903" ht="12.75" hidden="1" customHeight="1"/>
    <row r="1904" ht="12.75" hidden="1" customHeight="1"/>
    <row r="1905" ht="12.75" hidden="1" customHeight="1"/>
    <row r="1906" ht="12.75" hidden="1" customHeight="1"/>
    <row r="1907" ht="12.75" hidden="1" customHeight="1"/>
    <row r="1908" ht="12.75" hidden="1" customHeight="1"/>
    <row r="1909" ht="12.75" hidden="1" customHeight="1"/>
    <row r="1910" ht="12.75" hidden="1" customHeight="1"/>
    <row r="1911" ht="12.75" hidden="1" customHeight="1"/>
    <row r="1912" ht="12.75" hidden="1" customHeight="1"/>
    <row r="1913" ht="12.75" hidden="1" customHeight="1"/>
    <row r="1914" ht="12.75" hidden="1" customHeight="1"/>
    <row r="1915" ht="12.75" hidden="1" customHeight="1"/>
    <row r="1916" ht="12.75" hidden="1" customHeight="1"/>
    <row r="1917" ht="12.75" hidden="1" customHeight="1"/>
    <row r="1918" ht="12.75" hidden="1" customHeight="1"/>
    <row r="1919" ht="12.75" hidden="1" customHeight="1"/>
    <row r="1920" ht="12.75" hidden="1" customHeight="1"/>
    <row r="1921" ht="12.75" hidden="1" customHeight="1"/>
    <row r="1922" ht="12.75" hidden="1" customHeight="1"/>
    <row r="1923" ht="12.75" hidden="1" customHeight="1"/>
    <row r="1924" ht="12.75" hidden="1" customHeight="1"/>
    <row r="1925" ht="12.75" hidden="1" customHeight="1"/>
    <row r="1926" ht="12.75" hidden="1" customHeight="1"/>
    <row r="1927" ht="12.75" hidden="1" customHeight="1"/>
    <row r="1928" ht="12.75" hidden="1" customHeight="1"/>
    <row r="1929" ht="12.75" hidden="1" customHeight="1"/>
    <row r="1930" ht="12.75" hidden="1" customHeight="1"/>
    <row r="1931" ht="12.75" hidden="1" customHeight="1"/>
    <row r="1932" ht="12.75" hidden="1" customHeight="1"/>
    <row r="1933" ht="12.75" hidden="1" customHeight="1"/>
    <row r="1934" ht="12.75" hidden="1" customHeight="1"/>
    <row r="1935" ht="12.75" hidden="1" customHeight="1"/>
    <row r="1936" ht="12.75" hidden="1" customHeight="1"/>
    <row r="1937" ht="12.75" hidden="1" customHeight="1"/>
    <row r="1938" ht="12.75" hidden="1" customHeight="1"/>
    <row r="1939" ht="12.75" hidden="1" customHeight="1"/>
    <row r="1940" ht="12.75" hidden="1" customHeight="1"/>
    <row r="1941" ht="12.75" hidden="1" customHeight="1"/>
    <row r="1942" ht="12.75" hidden="1" customHeight="1"/>
    <row r="1943" ht="12.75" hidden="1" customHeight="1"/>
    <row r="1944" ht="12.75" hidden="1" customHeight="1"/>
    <row r="1945" ht="12.75" hidden="1" customHeight="1"/>
    <row r="1946" ht="12.75" hidden="1" customHeight="1"/>
    <row r="1947" ht="12.75" hidden="1" customHeight="1"/>
    <row r="1948" ht="12.75" hidden="1" customHeight="1"/>
    <row r="1949" ht="12.75" hidden="1" customHeight="1"/>
    <row r="1950" ht="12.75" hidden="1" customHeight="1"/>
    <row r="1951" ht="12.75" hidden="1" customHeight="1"/>
    <row r="1952" ht="12.75" hidden="1" customHeight="1"/>
    <row r="1953" ht="12.75" hidden="1" customHeight="1"/>
    <row r="1954" ht="12.75" hidden="1" customHeight="1"/>
    <row r="1955" ht="12.75" hidden="1" customHeight="1"/>
    <row r="1956" ht="12.75" hidden="1" customHeight="1"/>
    <row r="1957" ht="12.75" hidden="1" customHeight="1"/>
    <row r="1958" ht="12.75" hidden="1" customHeight="1"/>
    <row r="1959" ht="12.75" hidden="1" customHeight="1"/>
    <row r="1960" ht="12.75" hidden="1" customHeight="1"/>
    <row r="1961" ht="12.75" hidden="1" customHeight="1"/>
    <row r="1962" ht="12.75" hidden="1" customHeight="1"/>
    <row r="1963" ht="12.75" hidden="1" customHeight="1"/>
    <row r="1964" ht="12.75" hidden="1" customHeight="1"/>
    <row r="1965" ht="12.75" hidden="1" customHeight="1"/>
    <row r="1966" ht="12.75" hidden="1" customHeight="1"/>
    <row r="1967" ht="12.75" hidden="1" customHeight="1"/>
    <row r="1968" ht="12.75" hidden="1" customHeight="1"/>
    <row r="1969" ht="12.75" hidden="1" customHeight="1"/>
    <row r="1970" ht="12.75" hidden="1" customHeight="1"/>
    <row r="1971" ht="12.75" hidden="1" customHeight="1"/>
    <row r="1972" ht="12.75" hidden="1" customHeight="1"/>
    <row r="1973" ht="12.75" hidden="1" customHeight="1"/>
    <row r="1974" ht="12.75" hidden="1" customHeight="1"/>
    <row r="1975" ht="12.75" hidden="1" customHeight="1"/>
    <row r="1976" ht="12.75" hidden="1" customHeight="1"/>
    <row r="1977" ht="12.75" hidden="1" customHeight="1"/>
    <row r="1978" ht="12.75" hidden="1" customHeight="1"/>
    <row r="1979" ht="12.75" hidden="1" customHeight="1"/>
    <row r="1980" ht="12.75" hidden="1" customHeight="1"/>
    <row r="1981" ht="12.75" hidden="1" customHeight="1"/>
    <row r="1982" ht="12.75" hidden="1" customHeight="1"/>
    <row r="1983" ht="12.75" hidden="1" customHeight="1"/>
    <row r="1984" ht="12.75" hidden="1" customHeight="1"/>
    <row r="1985" ht="12.75" hidden="1" customHeight="1"/>
    <row r="1986" ht="12.75" hidden="1" customHeight="1"/>
    <row r="1987" ht="12.75" hidden="1" customHeight="1"/>
    <row r="1988" ht="12.75" hidden="1" customHeight="1"/>
    <row r="1989" ht="12.75" hidden="1" customHeight="1"/>
    <row r="1990" ht="12.75" hidden="1" customHeight="1"/>
    <row r="1991" ht="12.75" hidden="1" customHeight="1"/>
    <row r="1992" ht="12.75" hidden="1" customHeight="1"/>
    <row r="1993" ht="12.75" hidden="1" customHeight="1"/>
    <row r="1994" ht="12.75" hidden="1" customHeight="1"/>
    <row r="1995" ht="12.75" hidden="1" customHeight="1"/>
    <row r="1996" ht="12.75" hidden="1" customHeight="1"/>
    <row r="1997" ht="12.75" hidden="1" customHeight="1"/>
    <row r="1998" ht="12.75" hidden="1" customHeight="1"/>
    <row r="1999" ht="12.75" hidden="1" customHeight="1"/>
    <row r="2000" ht="12.75" hidden="1" customHeight="1"/>
    <row r="2001" ht="12.75" hidden="1" customHeight="1"/>
    <row r="2002" ht="12.75" hidden="1" customHeight="1"/>
    <row r="2003" ht="12.75" hidden="1" customHeight="1"/>
    <row r="2004" ht="12.75" hidden="1" customHeight="1"/>
    <row r="2005" ht="12.75" hidden="1" customHeight="1"/>
    <row r="2006" ht="12.75" hidden="1" customHeight="1"/>
    <row r="2007" ht="12.75" hidden="1" customHeight="1"/>
    <row r="2008" ht="12.75" hidden="1" customHeight="1"/>
    <row r="2009" ht="12.75" hidden="1" customHeight="1"/>
    <row r="2010" ht="12.75" hidden="1" customHeight="1"/>
    <row r="2011" ht="12.75" hidden="1" customHeight="1"/>
    <row r="2012" ht="12.75" hidden="1" customHeight="1"/>
    <row r="2013" ht="12.75" hidden="1" customHeight="1"/>
    <row r="2014" ht="12.75" hidden="1" customHeight="1"/>
    <row r="2015" ht="12.75" hidden="1" customHeight="1"/>
    <row r="2016" ht="12.75" hidden="1" customHeight="1"/>
    <row r="2017" ht="12.75" hidden="1" customHeight="1"/>
    <row r="2018" ht="12.75" hidden="1" customHeight="1"/>
    <row r="2019" ht="12.75" hidden="1" customHeight="1"/>
    <row r="2020" ht="12.75" hidden="1" customHeight="1"/>
    <row r="2021" ht="12.75" hidden="1" customHeight="1"/>
    <row r="2022" ht="12.75" hidden="1" customHeight="1"/>
    <row r="2023" ht="12.75" hidden="1" customHeight="1"/>
    <row r="2024" ht="12.75" hidden="1" customHeight="1"/>
    <row r="2025" ht="12.75" hidden="1" customHeight="1"/>
    <row r="2026" ht="12.75" hidden="1" customHeight="1"/>
    <row r="2027" ht="12.75" hidden="1" customHeight="1"/>
    <row r="2028" ht="12.75" hidden="1" customHeight="1"/>
    <row r="2029" ht="12.75" hidden="1" customHeight="1"/>
    <row r="2030" ht="12.75" hidden="1" customHeight="1"/>
    <row r="2031" ht="12.75" hidden="1" customHeight="1"/>
    <row r="2032" ht="12.75" hidden="1" customHeight="1"/>
    <row r="2033" ht="12.75" hidden="1" customHeight="1"/>
    <row r="2034" ht="12.75" hidden="1" customHeight="1"/>
    <row r="2035" ht="12.75" hidden="1" customHeight="1"/>
    <row r="2036" ht="12.75" hidden="1" customHeight="1"/>
    <row r="2037" ht="12.75" hidden="1" customHeight="1"/>
    <row r="2038" ht="12.75" hidden="1" customHeight="1"/>
    <row r="2039" ht="12.75" hidden="1" customHeight="1"/>
    <row r="2040" ht="12.75" hidden="1" customHeight="1"/>
    <row r="2041" ht="12.75" hidden="1" customHeight="1"/>
    <row r="2042" ht="12.75" hidden="1" customHeight="1"/>
    <row r="2043" ht="12.75" hidden="1" customHeight="1"/>
    <row r="2044" ht="12.75" hidden="1" customHeight="1"/>
    <row r="2045" ht="12.75" hidden="1" customHeight="1"/>
    <row r="2046" ht="12.75" hidden="1" customHeight="1"/>
    <row r="2047" ht="12.75" hidden="1" customHeight="1"/>
    <row r="2048" ht="12.75" hidden="1" customHeight="1"/>
    <row r="2049" ht="12.75" hidden="1" customHeight="1"/>
    <row r="2050" ht="12.75" hidden="1" customHeight="1"/>
    <row r="2051" ht="12.75" hidden="1" customHeight="1"/>
    <row r="2052" ht="12.75" hidden="1" customHeight="1"/>
    <row r="2053" ht="12.75" hidden="1" customHeight="1"/>
    <row r="2054" ht="12.75" hidden="1" customHeight="1"/>
    <row r="2055" ht="12.75" hidden="1" customHeight="1"/>
    <row r="2056" ht="12.75" hidden="1" customHeight="1"/>
    <row r="2057" ht="12.75" hidden="1" customHeight="1"/>
    <row r="2058" ht="12.75" hidden="1" customHeight="1"/>
    <row r="2059" ht="12.75" hidden="1" customHeight="1"/>
    <row r="2060" ht="12.75" hidden="1" customHeight="1"/>
    <row r="2061" ht="12.75" hidden="1" customHeight="1"/>
    <row r="2062" ht="12.75" hidden="1" customHeight="1"/>
    <row r="2063" ht="12.75" hidden="1" customHeight="1"/>
    <row r="2064" ht="12.75" hidden="1" customHeight="1"/>
    <row r="2065" ht="12.75" hidden="1" customHeight="1"/>
    <row r="2066" ht="12.75" hidden="1" customHeight="1"/>
    <row r="2067" ht="12.75" hidden="1" customHeight="1"/>
    <row r="2068" ht="12.75" hidden="1" customHeight="1"/>
    <row r="2069" ht="12.75" hidden="1" customHeight="1"/>
    <row r="2070" ht="12.75" hidden="1" customHeight="1"/>
    <row r="2071" ht="12.75" hidden="1" customHeight="1"/>
    <row r="2072" ht="12.75" hidden="1" customHeight="1"/>
    <row r="2073" ht="12.75" hidden="1" customHeight="1"/>
    <row r="2074" ht="12.75" hidden="1" customHeight="1"/>
    <row r="2075" ht="12.75" hidden="1" customHeight="1"/>
    <row r="2076" ht="12.75" hidden="1" customHeight="1"/>
    <row r="2077" ht="12.75" hidden="1" customHeight="1"/>
    <row r="2078" ht="12.75" hidden="1" customHeight="1"/>
    <row r="2079" ht="12.75" hidden="1" customHeight="1"/>
    <row r="2080" ht="12.75" hidden="1" customHeight="1"/>
    <row r="2081" ht="12.75" hidden="1" customHeight="1"/>
    <row r="2082" ht="12.75" hidden="1" customHeight="1"/>
    <row r="2083" ht="12.75" hidden="1" customHeight="1"/>
    <row r="2084" ht="12.75" hidden="1" customHeight="1"/>
    <row r="2085" ht="12.75" hidden="1" customHeight="1"/>
    <row r="2086" ht="12.75" hidden="1" customHeight="1"/>
    <row r="2087" ht="12.75" hidden="1" customHeight="1"/>
    <row r="2088" ht="12.75" hidden="1" customHeight="1"/>
    <row r="2089" ht="12.75" hidden="1" customHeight="1"/>
    <row r="2090" ht="12.75" hidden="1" customHeight="1"/>
    <row r="2091" ht="12.75" hidden="1" customHeight="1"/>
    <row r="2092" ht="12.75" hidden="1" customHeight="1"/>
    <row r="2093" ht="12.75" hidden="1" customHeight="1"/>
    <row r="2094" ht="12.75" hidden="1" customHeight="1"/>
    <row r="2095" ht="12.75" hidden="1" customHeight="1"/>
    <row r="2096" ht="12.75" hidden="1" customHeight="1"/>
    <row r="2097" ht="12.75" hidden="1" customHeight="1"/>
    <row r="2098" ht="12.75" hidden="1" customHeight="1"/>
    <row r="2099" ht="12.75" hidden="1" customHeight="1"/>
    <row r="2100" ht="12.75" hidden="1" customHeight="1"/>
    <row r="2101" ht="12.75" hidden="1" customHeight="1"/>
    <row r="2102" ht="12.75" hidden="1" customHeight="1"/>
    <row r="2103" ht="12.75" hidden="1" customHeight="1"/>
    <row r="2104" ht="12.75" hidden="1" customHeight="1"/>
    <row r="2105" ht="12.75" hidden="1" customHeight="1"/>
    <row r="2106" ht="12.75" hidden="1" customHeight="1"/>
    <row r="2107" ht="12.75" hidden="1" customHeight="1"/>
    <row r="2108" ht="12.75" hidden="1" customHeight="1"/>
    <row r="2109" ht="12.75" hidden="1" customHeight="1"/>
    <row r="2110" ht="12.75" hidden="1" customHeight="1"/>
    <row r="2111" ht="12.75" hidden="1" customHeight="1"/>
    <row r="2112" ht="12.75" hidden="1" customHeight="1"/>
    <row r="2113" ht="12.75" hidden="1" customHeight="1"/>
    <row r="2114" ht="12.75" hidden="1" customHeight="1"/>
    <row r="2115" ht="12.75" hidden="1" customHeight="1"/>
    <row r="2116" ht="12.75" hidden="1" customHeight="1"/>
    <row r="2117" ht="12.75" hidden="1" customHeight="1"/>
    <row r="2118" ht="12.75" hidden="1" customHeight="1"/>
    <row r="2119" ht="12.75" hidden="1" customHeight="1"/>
    <row r="2120" ht="12.75" hidden="1" customHeight="1"/>
    <row r="2121" ht="12.75" hidden="1" customHeight="1"/>
    <row r="2122" ht="12.75" hidden="1" customHeight="1"/>
    <row r="2123" ht="12.75" hidden="1" customHeight="1"/>
    <row r="2124" ht="12.75" hidden="1" customHeight="1"/>
    <row r="2125" ht="12.75" hidden="1" customHeight="1"/>
    <row r="2126" ht="12.75" hidden="1" customHeight="1"/>
    <row r="2127" ht="12.75" hidden="1" customHeight="1"/>
    <row r="2128" ht="12.75" hidden="1" customHeight="1"/>
    <row r="2129" ht="12.75" hidden="1" customHeight="1"/>
    <row r="2130" ht="12.75" hidden="1" customHeight="1"/>
    <row r="2131" ht="12.75" hidden="1" customHeight="1"/>
    <row r="2132" ht="12.75" hidden="1" customHeight="1"/>
    <row r="2133" ht="12.75" hidden="1" customHeight="1"/>
    <row r="2134" ht="12.75" hidden="1" customHeight="1"/>
    <row r="2135" ht="12.75" hidden="1" customHeight="1"/>
    <row r="2136" ht="12.75" hidden="1" customHeight="1"/>
    <row r="2137" ht="12.75" hidden="1" customHeight="1"/>
    <row r="2138" ht="12.75" hidden="1" customHeight="1"/>
    <row r="2139" ht="12.75" hidden="1" customHeight="1"/>
    <row r="2140" ht="12.75" hidden="1" customHeight="1"/>
    <row r="2141" ht="12.75" hidden="1" customHeight="1"/>
    <row r="2142" ht="12.75" hidden="1" customHeight="1"/>
    <row r="2143" ht="12.75" hidden="1" customHeight="1"/>
    <row r="2144" ht="12.75" hidden="1" customHeight="1"/>
    <row r="2145" ht="12.75" hidden="1" customHeight="1"/>
    <row r="2146" ht="12.75" hidden="1" customHeight="1"/>
    <row r="2147" ht="12.75" hidden="1" customHeight="1"/>
    <row r="2148" ht="12.75" hidden="1" customHeight="1"/>
    <row r="2149" ht="12.75" hidden="1" customHeight="1"/>
    <row r="2150" ht="12.75" hidden="1" customHeight="1"/>
    <row r="2151" ht="12.75" hidden="1" customHeight="1"/>
    <row r="2152" ht="12.75" hidden="1" customHeight="1"/>
    <row r="2153" ht="12.75" hidden="1" customHeight="1"/>
    <row r="2154" ht="12.75" hidden="1" customHeight="1"/>
    <row r="2155" ht="12.75" hidden="1" customHeight="1"/>
    <row r="2156" ht="12.75" hidden="1" customHeight="1"/>
    <row r="2157" ht="12.75" hidden="1" customHeight="1"/>
    <row r="2158" ht="12.75" hidden="1" customHeight="1"/>
    <row r="2159" ht="12.75" hidden="1" customHeight="1"/>
    <row r="2160" ht="12.75" hidden="1" customHeight="1"/>
    <row r="2161" ht="12.75" hidden="1" customHeight="1"/>
    <row r="2162" ht="12.75" hidden="1" customHeight="1"/>
    <row r="2163" ht="12.75" hidden="1" customHeight="1"/>
    <row r="2164" ht="12.75" hidden="1" customHeight="1"/>
    <row r="2165" ht="12.75" hidden="1" customHeight="1"/>
    <row r="2166" ht="12.75" hidden="1" customHeight="1"/>
    <row r="2167" ht="12.75" hidden="1" customHeight="1"/>
    <row r="2168" ht="12.75" hidden="1" customHeight="1"/>
    <row r="2169" ht="12.75" hidden="1" customHeight="1"/>
    <row r="2170" ht="12.75" hidden="1" customHeight="1"/>
    <row r="2171" ht="12.75" hidden="1" customHeight="1"/>
    <row r="2172" ht="12.75" hidden="1" customHeight="1"/>
    <row r="2173" ht="12.75" hidden="1" customHeight="1"/>
    <row r="2174" ht="12.75" hidden="1" customHeight="1"/>
    <row r="2175" ht="12.75" hidden="1" customHeight="1"/>
    <row r="2176" ht="12.75" hidden="1" customHeight="1"/>
    <row r="2177" ht="12.75" hidden="1" customHeight="1"/>
    <row r="2178" ht="12.75" hidden="1" customHeight="1"/>
    <row r="2179" ht="12.75" hidden="1" customHeight="1"/>
    <row r="2180" ht="12.75" hidden="1" customHeight="1"/>
    <row r="2181" ht="12.75" hidden="1" customHeight="1"/>
    <row r="2182" ht="12.75" hidden="1" customHeight="1"/>
    <row r="2183" ht="12.75" hidden="1" customHeight="1"/>
    <row r="2184" ht="12.75" hidden="1" customHeight="1"/>
    <row r="2185" ht="12.75" hidden="1" customHeight="1"/>
    <row r="2186" ht="12.75" hidden="1" customHeight="1"/>
    <row r="2187" ht="12.75" hidden="1" customHeight="1"/>
    <row r="2188" ht="12.75" hidden="1" customHeight="1"/>
    <row r="2189" ht="12.75" hidden="1" customHeight="1"/>
    <row r="2190" ht="12.75" hidden="1" customHeight="1"/>
    <row r="2191" ht="12.75" hidden="1" customHeight="1"/>
    <row r="2192" ht="12.75" hidden="1" customHeight="1"/>
    <row r="2193" ht="12.75" hidden="1" customHeight="1"/>
    <row r="2194" ht="12.75" hidden="1" customHeight="1"/>
    <row r="2195" ht="12.75" hidden="1" customHeight="1"/>
    <row r="2196" ht="12.75" hidden="1" customHeight="1"/>
    <row r="2197" ht="12.75" hidden="1" customHeight="1"/>
    <row r="2198" ht="12.75" hidden="1" customHeight="1"/>
    <row r="2199" ht="12.75" hidden="1" customHeight="1"/>
    <row r="2200" ht="12.75" hidden="1" customHeight="1"/>
    <row r="2201" ht="12.75" hidden="1" customHeight="1"/>
    <row r="2202" ht="12.75" hidden="1" customHeight="1"/>
    <row r="2203" ht="12.75" hidden="1" customHeight="1"/>
    <row r="2204" ht="12.75" hidden="1" customHeight="1"/>
    <row r="2205" ht="12.75" hidden="1" customHeight="1"/>
    <row r="2206" ht="12.75" hidden="1" customHeight="1"/>
    <row r="2207" ht="12.75" hidden="1" customHeight="1"/>
    <row r="2208" ht="12.75" hidden="1" customHeight="1"/>
    <row r="2209" ht="12.75" hidden="1" customHeight="1"/>
    <row r="2210" ht="12.75" hidden="1" customHeight="1"/>
    <row r="2211" ht="12.75" hidden="1" customHeight="1"/>
    <row r="2212" ht="12.75" hidden="1" customHeight="1"/>
    <row r="2213" ht="12.75" hidden="1" customHeight="1"/>
    <row r="2214" ht="12.75" hidden="1" customHeight="1"/>
    <row r="2215" ht="12.75" hidden="1" customHeight="1"/>
    <row r="2216" ht="12.75" hidden="1" customHeight="1"/>
    <row r="2217" ht="12.75" hidden="1" customHeight="1"/>
    <row r="2218" ht="12.75" hidden="1" customHeight="1"/>
    <row r="2219" ht="12.75" hidden="1" customHeight="1"/>
    <row r="2220" ht="12.75" hidden="1" customHeight="1"/>
    <row r="2221" ht="12.75" hidden="1" customHeight="1"/>
    <row r="2222" ht="12.75" hidden="1" customHeight="1"/>
    <row r="2223" ht="12.75" hidden="1" customHeight="1"/>
    <row r="2224" ht="12.75" hidden="1" customHeight="1"/>
    <row r="2225" ht="12.75" hidden="1" customHeight="1"/>
    <row r="2226" ht="12.75" hidden="1" customHeight="1"/>
    <row r="2227" ht="12.75" hidden="1" customHeight="1"/>
    <row r="2228" ht="12.75" hidden="1" customHeight="1"/>
    <row r="2229" ht="12.75" hidden="1" customHeight="1"/>
    <row r="2230" ht="12.75" hidden="1" customHeight="1"/>
    <row r="2231" ht="12.75" hidden="1" customHeight="1"/>
    <row r="2232" ht="12.75" hidden="1" customHeight="1"/>
    <row r="2233" ht="12.75" hidden="1" customHeight="1"/>
    <row r="2234" ht="12.75" hidden="1" customHeight="1"/>
    <row r="2235" ht="12.75" hidden="1" customHeight="1"/>
    <row r="2236" ht="12.75" hidden="1" customHeight="1"/>
    <row r="2237" ht="12.75" hidden="1" customHeight="1"/>
    <row r="2238" ht="12.75" hidden="1" customHeight="1"/>
    <row r="2239" ht="12.75" hidden="1" customHeight="1"/>
    <row r="2240" ht="12.75" hidden="1" customHeight="1"/>
    <row r="2241" ht="12.75" hidden="1" customHeight="1"/>
    <row r="2242" ht="12.75" hidden="1" customHeight="1"/>
    <row r="2243" ht="12.75" hidden="1" customHeight="1"/>
    <row r="2244" ht="12.75" hidden="1" customHeight="1"/>
    <row r="2245" ht="12.75" hidden="1" customHeight="1"/>
    <row r="2246" ht="12.75" hidden="1" customHeight="1"/>
    <row r="2247" ht="12.75" hidden="1" customHeight="1"/>
    <row r="2248" ht="12.75" hidden="1" customHeight="1"/>
    <row r="2249" ht="12.75" hidden="1" customHeight="1"/>
    <row r="2250" ht="12.75" hidden="1" customHeight="1"/>
    <row r="2251" ht="12.75" hidden="1" customHeight="1"/>
    <row r="2252" ht="12.75" hidden="1" customHeight="1"/>
    <row r="2253" ht="12.75" hidden="1" customHeight="1"/>
    <row r="2254" ht="12.75" hidden="1" customHeight="1"/>
    <row r="2255" ht="12.75" hidden="1" customHeight="1"/>
    <row r="2256" ht="12.75" hidden="1" customHeight="1"/>
    <row r="2257" ht="12.75" hidden="1" customHeight="1"/>
    <row r="2258" ht="12.75" hidden="1" customHeight="1"/>
    <row r="2259" ht="12.75" hidden="1" customHeight="1"/>
    <row r="2260" ht="12.75" hidden="1" customHeight="1"/>
    <row r="2261" ht="12.75" hidden="1" customHeight="1"/>
    <row r="2262" ht="12.75" hidden="1" customHeight="1"/>
    <row r="2263" ht="12.75" hidden="1" customHeight="1"/>
    <row r="2264" ht="12.75" hidden="1" customHeight="1"/>
    <row r="2265" ht="12.75" hidden="1" customHeight="1"/>
    <row r="2266" ht="12.75" hidden="1" customHeight="1"/>
    <row r="2267" ht="12.75" hidden="1" customHeight="1"/>
    <row r="2268" ht="12.75" hidden="1" customHeight="1"/>
    <row r="2269" ht="12.75" hidden="1" customHeight="1"/>
    <row r="2270" ht="12.75" hidden="1" customHeight="1"/>
    <row r="2271" ht="12.75" hidden="1" customHeight="1"/>
    <row r="2272" ht="12.75" hidden="1" customHeight="1"/>
    <row r="2273" ht="12.75" hidden="1" customHeight="1"/>
    <row r="2274" ht="12.75" hidden="1" customHeight="1"/>
    <row r="2275" ht="12.75" hidden="1" customHeight="1"/>
    <row r="2276" ht="12.75" hidden="1" customHeight="1"/>
    <row r="2277" ht="12.75" hidden="1" customHeight="1"/>
    <row r="2278" ht="12.75" hidden="1" customHeight="1"/>
    <row r="2279" ht="12.75" hidden="1" customHeight="1"/>
    <row r="2280" ht="12.75" hidden="1" customHeight="1"/>
    <row r="2281" ht="12.75" hidden="1" customHeight="1"/>
    <row r="2282" ht="12.75" hidden="1" customHeight="1"/>
    <row r="2283" ht="12.75" hidden="1" customHeight="1"/>
    <row r="2284" ht="12.75" hidden="1" customHeight="1"/>
    <row r="2285" ht="12.75" hidden="1" customHeight="1"/>
    <row r="2286" ht="12.75" hidden="1" customHeight="1"/>
    <row r="2287" ht="12.75" hidden="1" customHeight="1"/>
    <row r="2288" ht="12.75" hidden="1" customHeight="1"/>
    <row r="2289" ht="12.75" hidden="1" customHeight="1"/>
    <row r="2290" ht="12.75" hidden="1" customHeight="1"/>
    <row r="2291" ht="12.75" hidden="1" customHeight="1"/>
    <row r="2292" ht="12.75" hidden="1" customHeight="1"/>
    <row r="2293" ht="12.75" hidden="1" customHeight="1"/>
    <row r="2294" ht="12.75" hidden="1" customHeight="1"/>
    <row r="2295" ht="12.75" hidden="1" customHeight="1"/>
    <row r="2296" ht="12.75" hidden="1" customHeight="1"/>
    <row r="2297" ht="12.75" hidden="1" customHeight="1"/>
    <row r="2298" ht="12.75" hidden="1" customHeight="1"/>
    <row r="2299" ht="12.75" hidden="1" customHeight="1"/>
    <row r="2300" ht="12.75" hidden="1" customHeight="1"/>
    <row r="2301" ht="12.75" hidden="1" customHeight="1"/>
    <row r="2302" ht="12.75" hidden="1" customHeight="1"/>
    <row r="2303" ht="12.75" hidden="1" customHeight="1"/>
    <row r="2304" ht="12.75" hidden="1" customHeight="1"/>
    <row r="2305" ht="12.75" hidden="1" customHeight="1"/>
    <row r="2306" ht="12.75" hidden="1" customHeight="1"/>
    <row r="2307" ht="12.75" hidden="1" customHeight="1"/>
    <row r="2308" ht="12.75" hidden="1" customHeight="1"/>
    <row r="2309" ht="12.75" hidden="1" customHeight="1"/>
    <row r="2310" ht="12.75" hidden="1" customHeight="1"/>
    <row r="2311" ht="12.75" hidden="1" customHeight="1"/>
    <row r="2312" ht="12.75" hidden="1" customHeight="1"/>
    <row r="2313" ht="12.75" hidden="1" customHeight="1"/>
    <row r="2314" ht="12.75" hidden="1" customHeight="1"/>
    <row r="2315" ht="12.75" hidden="1" customHeight="1"/>
    <row r="2316" ht="12.75" hidden="1" customHeight="1"/>
    <row r="2317" ht="12.75" hidden="1" customHeight="1"/>
    <row r="2318" ht="12.75" hidden="1" customHeight="1"/>
    <row r="2319" ht="12.75" hidden="1" customHeight="1"/>
    <row r="2320" ht="12.75" hidden="1" customHeight="1"/>
    <row r="2321" ht="12.75" hidden="1" customHeight="1"/>
    <row r="2322" ht="12.75" hidden="1" customHeight="1"/>
    <row r="2323" ht="12.75" hidden="1" customHeight="1"/>
    <row r="2324" ht="12.75" hidden="1" customHeight="1"/>
    <row r="2325" ht="12.75" hidden="1" customHeight="1"/>
    <row r="2326" ht="12.75" hidden="1" customHeight="1"/>
    <row r="2327" ht="12.75" hidden="1" customHeight="1"/>
    <row r="2328" ht="12.75" hidden="1" customHeight="1"/>
    <row r="2329" ht="12.75" hidden="1" customHeight="1"/>
    <row r="2330" ht="12.75" hidden="1" customHeight="1"/>
    <row r="2331" ht="12.75" hidden="1" customHeight="1"/>
    <row r="2332" ht="12.75" hidden="1" customHeight="1"/>
    <row r="2333" ht="12.75" hidden="1" customHeight="1"/>
    <row r="2334" ht="12.75" hidden="1" customHeight="1"/>
    <row r="2335" ht="12.75" hidden="1" customHeight="1"/>
    <row r="2336" ht="12.75" hidden="1" customHeight="1"/>
    <row r="2337" ht="12.75" hidden="1" customHeight="1"/>
    <row r="2338" ht="12.75" hidden="1" customHeight="1"/>
    <row r="2339" ht="12.75" hidden="1" customHeight="1"/>
    <row r="2340" ht="12.75" hidden="1" customHeight="1"/>
    <row r="2341" ht="12.75" hidden="1" customHeight="1"/>
    <row r="2342" ht="12.75" hidden="1" customHeight="1"/>
    <row r="2343" ht="12.75" hidden="1" customHeight="1"/>
    <row r="2344" ht="12.75" hidden="1" customHeight="1"/>
    <row r="2345" ht="12.75" hidden="1" customHeight="1"/>
    <row r="2346" ht="12.75" hidden="1" customHeight="1"/>
    <row r="2347" ht="12.75" hidden="1" customHeight="1"/>
    <row r="2348" ht="12.75" hidden="1" customHeight="1"/>
    <row r="2349" ht="12.75" hidden="1" customHeight="1"/>
    <row r="2350" ht="12.75" hidden="1" customHeight="1"/>
    <row r="2351" ht="12.75" hidden="1" customHeight="1"/>
    <row r="2352" ht="12.75" hidden="1" customHeight="1"/>
    <row r="2353" ht="12.75" hidden="1" customHeight="1"/>
    <row r="2354" ht="12.75" hidden="1" customHeight="1"/>
    <row r="2355" ht="12.75" hidden="1" customHeight="1"/>
    <row r="2356" ht="12.75" hidden="1" customHeight="1"/>
    <row r="2357" ht="12.75" hidden="1" customHeight="1"/>
    <row r="2358" ht="12.75" hidden="1" customHeight="1"/>
    <row r="2359" ht="12.75" hidden="1" customHeight="1"/>
    <row r="2360" ht="12.75" hidden="1" customHeight="1"/>
    <row r="2361" ht="12.75" hidden="1" customHeight="1"/>
    <row r="2362" ht="12.75" hidden="1" customHeight="1"/>
    <row r="2363" ht="12.75" hidden="1" customHeight="1"/>
    <row r="2364" ht="12.75" hidden="1" customHeight="1"/>
    <row r="2365" ht="12.75" hidden="1" customHeight="1"/>
    <row r="2366" ht="12.75" hidden="1" customHeight="1"/>
    <row r="2367" ht="12.75" hidden="1" customHeight="1"/>
    <row r="2368" ht="12.75" hidden="1" customHeight="1"/>
    <row r="2369" ht="12.75" hidden="1" customHeight="1"/>
    <row r="2370" ht="12.75" hidden="1" customHeight="1"/>
    <row r="2371" ht="12.75" hidden="1" customHeight="1"/>
    <row r="2372" ht="12.75" hidden="1" customHeight="1"/>
    <row r="2373" ht="12.75" hidden="1" customHeight="1"/>
    <row r="2374" ht="12.75" hidden="1" customHeight="1"/>
    <row r="2375" ht="12.75" hidden="1" customHeight="1"/>
    <row r="2376" ht="12.75" hidden="1" customHeight="1"/>
    <row r="2377" ht="12.75" hidden="1" customHeight="1"/>
    <row r="2378" ht="12.75" hidden="1" customHeight="1"/>
    <row r="2379" ht="12.75" hidden="1" customHeight="1"/>
    <row r="2380" ht="12.75" hidden="1" customHeight="1"/>
    <row r="2381" ht="12.75" hidden="1" customHeight="1"/>
    <row r="2382" ht="12.75" hidden="1" customHeight="1"/>
    <row r="2383" ht="12.75" hidden="1" customHeight="1"/>
    <row r="2384" ht="12.75" hidden="1" customHeight="1"/>
    <row r="2385" ht="12.75" hidden="1" customHeight="1"/>
    <row r="2386" ht="12.75" hidden="1" customHeight="1"/>
    <row r="2387" ht="12.75" hidden="1" customHeight="1"/>
    <row r="2388" ht="12.75" hidden="1" customHeight="1"/>
    <row r="2389" ht="12.75" hidden="1" customHeight="1"/>
    <row r="2390" ht="12.75" hidden="1" customHeight="1"/>
    <row r="2391" ht="12.75" hidden="1" customHeight="1"/>
    <row r="2392" ht="12.75" hidden="1" customHeight="1"/>
    <row r="2393" ht="12.75" hidden="1" customHeight="1"/>
    <row r="2394" ht="12.75" hidden="1" customHeight="1"/>
    <row r="2395" ht="12.75" hidden="1" customHeight="1"/>
    <row r="2396" ht="12.75" hidden="1" customHeight="1"/>
    <row r="2397" ht="12.75" hidden="1" customHeight="1"/>
    <row r="2398" ht="12.75" hidden="1" customHeight="1"/>
    <row r="2399" ht="12.75" hidden="1" customHeight="1"/>
    <row r="2400" ht="12.75" hidden="1" customHeight="1"/>
    <row r="2401" ht="12.75" hidden="1" customHeight="1"/>
    <row r="2402" ht="12.75" hidden="1" customHeight="1"/>
    <row r="2403" ht="12.75" hidden="1" customHeight="1"/>
    <row r="2404" ht="12.75" hidden="1" customHeight="1"/>
    <row r="2405" ht="12.75" hidden="1" customHeight="1"/>
    <row r="2406" ht="12.75" hidden="1" customHeight="1"/>
    <row r="2407" ht="12.75" hidden="1" customHeight="1"/>
    <row r="2408" ht="12.75" hidden="1" customHeight="1"/>
    <row r="2409" ht="12.75" hidden="1" customHeight="1"/>
    <row r="2410" ht="12.75" hidden="1" customHeight="1"/>
    <row r="2411" ht="12.75" hidden="1" customHeight="1"/>
    <row r="2412" ht="12.75" hidden="1" customHeight="1"/>
    <row r="2413" ht="12.75" hidden="1" customHeight="1"/>
    <row r="2414" ht="12.75" hidden="1" customHeight="1"/>
    <row r="2415" ht="12.75" hidden="1" customHeight="1"/>
    <row r="2416" ht="12.75" hidden="1" customHeight="1"/>
    <row r="2417" ht="12.75" hidden="1" customHeight="1"/>
    <row r="2418" ht="12.75" hidden="1" customHeight="1"/>
    <row r="2419" ht="12.75" hidden="1" customHeight="1"/>
    <row r="2420" ht="12.75" hidden="1" customHeight="1"/>
    <row r="2421" ht="12.75" hidden="1" customHeight="1"/>
    <row r="2422" ht="12.75" hidden="1" customHeight="1"/>
    <row r="2423" ht="12.75" hidden="1" customHeight="1"/>
    <row r="2424" ht="12.75" hidden="1" customHeight="1"/>
    <row r="2425" ht="12.75" hidden="1" customHeight="1"/>
    <row r="2426" ht="12.75" hidden="1" customHeight="1"/>
    <row r="2427" ht="12.75" hidden="1" customHeight="1"/>
    <row r="2428" ht="12.75" hidden="1" customHeight="1"/>
    <row r="2429" ht="12.75" hidden="1" customHeight="1"/>
    <row r="2430" ht="12.75" hidden="1" customHeight="1"/>
    <row r="2431" ht="12.75" hidden="1" customHeight="1"/>
    <row r="2432" ht="12.75" hidden="1" customHeight="1"/>
    <row r="2433" ht="12.75" hidden="1" customHeight="1"/>
    <row r="2434" ht="12.75" hidden="1" customHeight="1"/>
    <row r="2435" ht="12.75" hidden="1" customHeight="1"/>
    <row r="2436" ht="12.75" hidden="1" customHeight="1"/>
    <row r="2437" ht="12.75" hidden="1" customHeight="1"/>
    <row r="2438" ht="12.75" hidden="1" customHeight="1"/>
    <row r="2439" ht="12.75" hidden="1" customHeight="1"/>
    <row r="2440" ht="12.75" hidden="1" customHeight="1"/>
    <row r="2441" ht="12.75" hidden="1" customHeight="1"/>
    <row r="2442" ht="12.75" hidden="1" customHeight="1"/>
    <row r="2443" ht="12.75" hidden="1" customHeight="1"/>
    <row r="2444" ht="12.75" hidden="1" customHeight="1"/>
    <row r="2445" ht="12.75" hidden="1" customHeight="1"/>
    <row r="2446" ht="12.75" hidden="1" customHeight="1"/>
    <row r="2447" ht="12.75" hidden="1" customHeight="1"/>
    <row r="2448" ht="12.75" hidden="1" customHeight="1"/>
    <row r="2449" ht="12.75" hidden="1" customHeight="1"/>
    <row r="2450" ht="12.75" hidden="1" customHeight="1"/>
    <row r="2451" ht="12.75" hidden="1" customHeight="1"/>
    <row r="2452" ht="12.75" hidden="1" customHeight="1"/>
    <row r="2453" ht="12.75" hidden="1" customHeight="1"/>
    <row r="2454" ht="12.75" hidden="1" customHeight="1"/>
    <row r="2455" ht="12.75" hidden="1" customHeight="1"/>
    <row r="2456" ht="12.75" hidden="1" customHeight="1"/>
    <row r="2457" ht="12.75" hidden="1" customHeight="1"/>
    <row r="2458" ht="12.75" hidden="1" customHeight="1"/>
    <row r="2459" ht="12.75" hidden="1" customHeight="1"/>
    <row r="2460" ht="12.75" hidden="1" customHeight="1"/>
    <row r="2461" ht="12.75" hidden="1" customHeight="1"/>
    <row r="2462" ht="12.75" hidden="1" customHeight="1"/>
    <row r="2463" ht="12.75" hidden="1" customHeight="1"/>
    <row r="2464" ht="12.75" hidden="1" customHeight="1"/>
    <row r="2465" ht="12.75" hidden="1" customHeight="1"/>
    <row r="2466" ht="12.75" hidden="1" customHeight="1"/>
    <row r="2467" ht="12.75" hidden="1" customHeight="1"/>
    <row r="2468" ht="12.75" hidden="1" customHeight="1"/>
    <row r="2469" ht="12.75" hidden="1" customHeight="1"/>
    <row r="2470" ht="12.75" hidden="1" customHeight="1"/>
    <row r="2471" ht="12.75" hidden="1" customHeight="1"/>
    <row r="2472" ht="12.75" hidden="1" customHeight="1"/>
    <row r="2473" ht="12.75" hidden="1" customHeight="1"/>
    <row r="2474" ht="12.75" hidden="1" customHeight="1"/>
    <row r="2475" ht="12.75" hidden="1" customHeight="1"/>
    <row r="2476" ht="12.75" hidden="1" customHeight="1"/>
    <row r="2477" ht="12.75" hidden="1" customHeight="1"/>
    <row r="2478" ht="12.75" hidden="1" customHeight="1"/>
    <row r="2479" ht="12.75" hidden="1" customHeight="1"/>
    <row r="2480" ht="12.75" hidden="1" customHeight="1"/>
    <row r="2481" ht="12.75" hidden="1" customHeight="1"/>
    <row r="2482" ht="12.75" hidden="1" customHeight="1"/>
    <row r="2483" ht="12.75" hidden="1" customHeight="1"/>
    <row r="2484" ht="12.75" hidden="1" customHeight="1"/>
    <row r="2485" ht="12.75" hidden="1" customHeight="1"/>
    <row r="2486" ht="12.75" hidden="1" customHeight="1"/>
    <row r="2487" ht="12.75" hidden="1" customHeight="1"/>
    <row r="2488" ht="12.75" hidden="1" customHeight="1"/>
    <row r="2489" ht="12.75" hidden="1" customHeight="1"/>
    <row r="2490" ht="12.75" hidden="1" customHeight="1"/>
    <row r="2491" ht="12.75" hidden="1" customHeight="1"/>
    <row r="2492" ht="12.75" hidden="1" customHeight="1"/>
    <row r="2493" ht="12.75" hidden="1" customHeight="1"/>
    <row r="2494" ht="12.75" hidden="1" customHeight="1"/>
    <row r="2495" ht="12.75" hidden="1" customHeight="1"/>
    <row r="2496" ht="12.75" hidden="1" customHeight="1"/>
    <row r="2497" ht="12.75" hidden="1" customHeight="1"/>
    <row r="2498" ht="12.75" hidden="1" customHeight="1"/>
    <row r="2499" ht="12.75" hidden="1" customHeight="1"/>
    <row r="2500" ht="12.75" hidden="1" customHeight="1"/>
    <row r="2501" ht="12.75" hidden="1" customHeight="1"/>
    <row r="2502" ht="12.75" hidden="1" customHeight="1"/>
    <row r="2503" ht="12.75" hidden="1" customHeight="1"/>
    <row r="2504" ht="12.75" hidden="1" customHeight="1"/>
    <row r="2505" ht="12.75" hidden="1" customHeight="1"/>
    <row r="2506" ht="12.75" hidden="1" customHeight="1"/>
    <row r="2507" ht="12.75" hidden="1" customHeight="1"/>
    <row r="2508" ht="12.75" hidden="1" customHeight="1"/>
    <row r="2509" ht="12.75" hidden="1" customHeight="1"/>
    <row r="2510" ht="12.75" hidden="1" customHeight="1"/>
    <row r="2511" ht="12.75" hidden="1" customHeight="1"/>
    <row r="2512" ht="12.75" hidden="1" customHeight="1"/>
    <row r="2513" ht="12.75" hidden="1" customHeight="1"/>
    <row r="2514" ht="12.75" hidden="1" customHeight="1"/>
    <row r="2515" ht="12.75" hidden="1" customHeight="1"/>
    <row r="2516" ht="12.75" hidden="1" customHeight="1"/>
    <row r="2517" ht="12.75" hidden="1" customHeight="1"/>
    <row r="2518" ht="12.75" hidden="1" customHeight="1"/>
    <row r="2519" ht="12.75" hidden="1" customHeight="1"/>
    <row r="2520" ht="12.75" hidden="1" customHeight="1"/>
    <row r="2521" ht="12.75" hidden="1" customHeight="1"/>
    <row r="2522" ht="12.75" hidden="1" customHeight="1"/>
    <row r="2523" ht="12.75" hidden="1" customHeight="1"/>
    <row r="2524" ht="12.75" hidden="1" customHeight="1"/>
    <row r="2525" ht="12.75" hidden="1" customHeight="1"/>
    <row r="2526" ht="12.75" hidden="1" customHeight="1"/>
    <row r="2527" ht="12.75" hidden="1" customHeight="1"/>
    <row r="2528" ht="12.75" hidden="1" customHeight="1"/>
    <row r="2529" ht="12.75" hidden="1" customHeight="1"/>
    <row r="2530" ht="12.75" hidden="1" customHeight="1"/>
    <row r="2531" ht="12.75" hidden="1" customHeight="1"/>
    <row r="2532" ht="12.75" hidden="1" customHeight="1"/>
    <row r="2533" ht="12.75" hidden="1" customHeight="1"/>
    <row r="2534" ht="12.75" hidden="1" customHeight="1"/>
    <row r="2535" ht="12.75" hidden="1" customHeight="1"/>
    <row r="2536" ht="12.75" hidden="1" customHeight="1"/>
    <row r="2537" ht="12.75" hidden="1" customHeight="1"/>
    <row r="2538" ht="12.75" hidden="1" customHeight="1"/>
    <row r="2539" ht="12.75" hidden="1" customHeight="1"/>
    <row r="2540" ht="12.75" hidden="1" customHeight="1"/>
    <row r="2541" ht="12.75" hidden="1" customHeight="1"/>
    <row r="2542" ht="12.75" hidden="1" customHeight="1"/>
    <row r="2543" ht="12.75" hidden="1" customHeight="1"/>
    <row r="2544" ht="12.75" hidden="1" customHeight="1"/>
    <row r="2545" ht="12.75" hidden="1" customHeight="1"/>
    <row r="2546" ht="12.75" hidden="1" customHeight="1"/>
    <row r="2547" ht="12.75" hidden="1" customHeight="1"/>
    <row r="2548" ht="12.75" hidden="1" customHeight="1"/>
    <row r="2549" ht="12.75" hidden="1" customHeight="1"/>
    <row r="2550" ht="12.75" hidden="1" customHeight="1"/>
    <row r="2551" ht="12.75" hidden="1" customHeight="1"/>
    <row r="2552" ht="12.75" hidden="1" customHeight="1"/>
    <row r="2553" ht="12.75" hidden="1" customHeight="1"/>
    <row r="2554" ht="12.75" hidden="1" customHeight="1"/>
    <row r="2555" ht="12.75" hidden="1" customHeight="1"/>
    <row r="2556" ht="12.75" hidden="1" customHeight="1"/>
    <row r="2557" ht="12.75" hidden="1" customHeight="1"/>
    <row r="2558" ht="12.75" hidden="1" customHeight="1"/>
    <row r="2559" ht="12.75" hidden="1" customHeight="1"/>
    <row r="2560" ht="12.75" hidden="1" customHeight="1"/>
    <row r="2561" ht="12.75" hidden="1" customHeight="1"/>
    <row r="2562" ht="12.75" hidden="1" customHeight="1"/>
    <row r="2563" ht="12.75" hidden="1" customHeight="1"/>
    <row r="2564" ht="12.75" hidden="1" customHeight="1"/>
    <row r="2565" ht="12.75" hidden="1" customHeight="1"/>
    <row r="2566" ht="12.75" hidden="1" customHeight="1"/>
    <row r="2567" ht="12.75" hidden="1" customHeight="1"/>
    <row r="2568" ht="12.75" hidden="1" customHeight="1"/>
    <row r="2569" ht="12.75" hidden="1" customHeight="1"/>
    <row r="2570" ht="12.75" hidden="1" customHeight="1"/>
    <row r="2571" ht="12.75" hidden="1" customHeight="1"/>
    <row r="2572" ht="12.75" hidden="1" customHeight="1"/>
    <row r="2573" ht="12.75" hidden="1" customHeight="1"/>
    <row r="2574" ht="12.75" hidden="1" customHeight="1"/>
    <row r="2575" ht="12.75" hidden="1" customHeight="1"/>
    <row r="2576" ht="12.75" hidden="1" customHeight="1"/>
    <row r="2577" ht="12.75" hidden="1" customHeight="1"/>
    <row r="2578" ht="12.75" hidden="1" customHeight="1"/>
    <row r="2579" ht="12.75" hidden="1" customHeight="1"/>
    <row r="2580" ht="12.75" hidden="1" customHeight="1"/>
    <row r="2581" ht="12.75" hidden="1" customHeight="1"/>
    <row r="2582" ht="12.75" hidden="1" customHeight="1"/>
    <row r="2583" ht="12.75" hidden="1" customHeight="1"/>
    <row r="2584" ht="12.75" hidden="1" customHeight="1"/>
    <row r="2585" ht="12.75" hidden="1" customHeight="1"/>
    <row r="2586" ht="12.75" hidden="1" customHeight="1"/>
    <row r="2587" ht="12.75" hidden="1" customHeight="1"/>
    <row r="2588" ht="12.75" hidden="1" customHeight="1"/>
    <row r="2589" ht="12.75" hidden="1" customHeight="1"/>
    <row r="2590" ht="12.75" hidden="1" customHeight="1"/>
    <row r="2591" ht="12.75" hidden="1" customHeight="1"/>
    <row r="2592" ht="12.75" hidden="1" customHeight="1"/>
    <row r="2593" ht="12.75" hidden="1" customHeight="1"/>
    <row r="2594" ht="12.75" hidden="1" customHeight="1"/>
    <row r="2595" ht="12.75" hidden="1" customHeight="1"/>
    <row r="2596" ht="12.75" hidden="1" customHeight="1"/>
    <row r="2597" ht="12.75" hidden="1" customHeight="1"/>
    <row r="2598" ht="12.75" hidden="1" customHeight="1"/>
    <row r="2599" ht="12.75" hidden="1" customHeight="1"/>
    <row r="2600" ht="12.75" hidden="1" customHeight="1"/>
    <row r="2601" ht="12.75" hidden="1" customHeight="1"/>
    <row r="2602" ht="12.75" hidden="1" customHeight="1"/>
    <row r="2603" ht="12.75" hidden="1" customHeight="1"/>
    <row r="2604" ht="12.75" hidden="1" customHeight="1"/>
    <row r="2605" ht="12.75" hidden="1" customHeight="1"/>
    <row r="2606" ht="12.75" hidden="1" customHeight="1"/>
    <row r="2607" ht="12.75" hidden="1" customHeight="1"/>
    <row r="2608" ht="12.75" hidden="1" customHeight="1"/>
    <row r="2609" ht="12.75" hidden="1" customHeight="1"/>
    <row r="2610" ht="12.75" hidden="1" customHeight="1"/>
    <row r="2611" ht="12.75" hidden="1" customHeight="1"/>
    <row r="2612" ht="12.75" hidden="1" customHeight="1"/>
    <row r="2613" ht="12.75" hidden="1" customHeight="1"/>
    <row r="2614" ht="12.75" hidden="1" customHeight="1"/>
    <row r="2615" ht="12.75" hidden="1" customHeight="1"/>
    <row r="2616" ht="12.75" hidden="1" customHeight="1"/>
    <row r="2617" ht="12.75" hidden="1" customHeight="1"/>
    <row r="2618" ht="12.75" hidden="1" customHeight="1"/>
    <row r="2619" ht="12.75" hidden="1" customHeight="1"/>
    <row r="2620" ht="12.75" hidden="1" customHeight="1"/>
    <row r="2621" ht="12.75" hidden="1" customHeight="1"/>
    <row r="2622" ht="12.75" hidden="1" customHeight="1"/>
    <row r="2623" ht="12.75" hidden="1" customHeight="1"/>
    <row r="2624" ht="12.75" hidden="1" customHeight="1"/>
    <row r="2625" ht="12.75" hidden="1" customHeight="1"/>
    <row r="2626" ht="12.75" hidden="1" customHeight="1"/>
    <row r="2627" ht="12.75" hidden="1" customHeight="1"/>
    <row r="2628" ht="12.75" hidden="1" customHeight="1"/>
    <row r="2629" ht="12.75" hidden="1" customHeight="1"/>
    <row r="2630" ht="12.75" hidden="1" customHeight="1"/>
    <row r="2631" ht="12.75" hidden="1" customHeight="1"/>
    <row r="2632" ht="12.75" hidden="1" customHeight="1"/>
    <row r="2633" ht="12.75" hidden="1" customHeight="1"/>
    <row r="2634" ht="12.75" hidden="1" customHeight="1"/>
    <row r="2635" ht="12.75" hidden="1" customHeight="1"/>
    <row r="2636" ht="12.75" hidden="1" customHeight="1"/>
    <row r="2637" ht="12.75" hidden="1" customHeight="1"/>
    <row r="2638" ht="12.75" hidden="1" customHeight="1"/>
    <row r="2639" ht="12.75" hidden="1" customHeight="1"/>
    <row r="2640" ht="12.75" hidden="1" customHeight="1"/>
    <row r="2641" ht="12.75" hidden="1" customHeight="1"/>
    <row r="2642" ht="12.75" hidden="1" customHeight="1"/>
    <row r="2643" ht="12.75" hidden="1" customHeight="1"/>
    <row r="2644" ht="12.75" hidden="1" customHeight="1"/>
    <row r="2645" ht="12.75" hidden="1" customHeight="1"/>
    <row r="2646" ht="12.75" hidden="1" customHeight="1"/>
    <row r="2647" ht="12.75" hidden="1" customHeight="1"/>
    <row r="2648" ht="12.75" hidden="1" customHeight="1"/>
    <row r="2649" ht="12.75" hidden="1" customHeight="1"/>
    <row r="2650" ht="12.75" hidden="1" customHeight="1"/>
    <row r="2651" ht="12.75" hidden="1" customHeight="1"/>
    <row r="2652" ht="12.75" hidden="1" customHeight="1"/>
    <row r="2653" ht="12.75" hidden="1" customHeight="1"/>
    <row r="2654" ht="12.75" hidden="1" customHeight="1"/>
    <row r="2655" ht="12.75" hidden="1" customHeight="1"/>
    <row r="2656" ht="12.75" hidden="1" customHeight="1"/>
    <row r="2657" ht="12.75" hidden="1" customHeight="1"/>
    <row r="2658" ht="12.75" hidden="1" customHeight="1"/>
    <row r="2659" ht="12.75" hidden="1" customHeight="1"/>
    <row r="2660" ht="12.75" hidden="1" customHeight="1"/>
    <row r="2661" ht="12.75" hidden="1" customHeight="1"/>
    <row r="2662" ht="12.75" hidden="1" customHeight="1"/>
    <row r="2663" ht="12.75" hidden="1" customHeight="1"/>
    <row r="2664" ht="12.75" hidden="1" customHeight="1"/>
    <row r="2665" ht="12.75" hidden="1" customHeight="1"/>
    <row r="2666" ht="12.75" hidden="1" customHeight="1"/>
    <row r="2667" ht="12.75" hidden="1" customHeight="1"/>
    <row r="2668" ht="12.75" hidden="1" customHeight="1"/>
    <row r="2669" ht="12.75" hidden="1" customHeight="1"/>
    <row r="2670" ht="12.75" hidden="1" customHeight="1"/>
    <row r="2671" ht="12.75" hidden="1" customHeight="1"/>
    <row r="2672" ht="12.75" hidden="1" customHeight="1"/>
    <row r="2673" ht="12.75" hidden="1" customHeight="1"/>
    <row r="2674" ht="12.75" hidden="1" customHeight="1"/>
    <row r="2675" ht="12.75" hidden="1" customHeight="1"/>
    <row r="2676" ht="12.75" hidden="1" customHeight="1"/>
    <row r="2677" ht="12.75" hidden="1" customHeight="1"/>
    <row r="2678" ht="12.75" hidden="1" customHeight="1"/>
    <row r="2679" ht="12.75" hidden="1" customHeight="1"/>
    <row r="2680" ht="12.75" hidden="1" customHeight="1"/>
    <row r="2681" ht="12.75" hidden="1" customHeight="1"/>
    <row r="2682" ht="12.75" hidden="1" customHeight="1"/>
    <row r="2683" ht="12.75" hidden="1" customHeight="1"/>
    <row r="2684" ht="12.75" hidden="1" customHeight="1"/>
    <row r="2685" ht="12.75" hidden="1" customHeight="1"/>
    <row r="2686" ht="12.75" hidden="1" customHeight="1"/>
    <row r="2687" ht="12.75" hidden="1" customHeight="1"/>
    <row r="2688" ht="12.75" hidden="1" customHeight="1"/>
    <row r="2689" ht="12.75" hidden="1" customHeight="1"/>
    <row r="2690" ht="12.75" hidden="1" customHeight="1"/>
    <row r="2691" ht="12.75" hidden="1" customHeight="1"/>
    <row r="2692" ht="12.75" hidden="1" customHeight="1"/>
    <row r="2693" ht="12.75" hidden="1" customHeight="1"/>
    <row r="2694" ht="12.75" hidden="1" customHeight="1"/>
    <row r="2695" ht="12.75" hidden="1" customHeight="1"/>
    <row r="2696" ht="12.75" hidden="1" customHeight="1"/>
    <row r="2697" ht="12.75" hidden="1" customHeight="1"/>
    <row r="2698" ht="12.75" hidden="1" customHeight="1"/>
    <row r="2699" ht="12.75" hidden="1" customHeight="1"/>
    <row r="2700" ht="12.75" hidden="1" customHeight="1"/>
    <row r="2701" ht="12.75" hidden="1" customHeight="1"/>
    <row r="2702" ht="12.75" hidden="1" customHeight="1"/>
    <row r="2703" ht="12.75" hidden="1" customHeight="1"/>
    <row r="2704" ht="12.75" hidden="1" customHeight="1"/>
    <row r="2705" ht="12.75" hidden="1" customHeight="1"/>
    <row r="2706" ht="12.75" hidden="1" customHeight="1"/>
    <row r="2707" ht="12.75" hidden="1" customHeight="1"/>
    <row r="2708" ht="12.75" hidden="1" customHeight="1"/>
    <row r="2709" ht="12.75" hidden="1" customHeight="1"/>
    <row r="2710" ht="12.75" hidden="1" customHeight="1"/>
    <row r="2711" ht="12.75" hidden="1" customHeight="1"/>
    <row r="2712" ht="12.75" hidden="1" customHeight="1"/>
    <row r="2713" ht="12.75" hidden="1" customHeight="1"/>
    <row r="2714" ht="12.75" hidden="1" customHeight="1"/>
    <row r="2715" ht="12.75" hidden="1" customHeight="1"/>
    <row r="2716" ht="12.75" hidden="1" customHeight="1"/>
    <row r="2717" ht="12.75" hidden="1" customHeight="1"/>
    <row r="2718" ht="12.75" hidden="1" customHeight="1"/>
    <row r="2719" ht="12.75" hidden="1" customHeight="1"/>
    <row r="2720" ht="12.75" hidden="1" customHeight="1"/>
    <row r="2721" ht="12.75" hidden="1" customHeight="1"/>
    <row r="2722" ht="12.75" hidden="1" customHeight="1"/>
    <row r="2723" ht="12.75" hidden="1" customHeight="1"/>
    <row r="2724" ht="12.75" hidden="1" customHeight="1"/>
    <row r="2725" ht="12.75" hidden="1" customHeight="1"/>
    <row r="2726" ht="12.75" hidden="1" customHeight="1"/>
    <row r="2727" ht="12.75" hidden="1" customHeight="1"/>
    <row r="2728" ht="12.75" hidden="1" customHeight="1"/>
    <row r="2729" ht="12.75" hidden="1" customHeight="1"/>
    <row r="2730" ht="12.75" hidden="1" customHeight="1"/>
    <row r="2731" ht="12.75" hidden="1" customHeight="1"/>
    <row r="2732" ht="12.75" hidden="1" customHeight="1"/>
    <row r="2733" ht="12.75" hidden="1" customHeight="1"/>
    <row r="2734" ht="12.75" hidden="1" customHeight="1"/>
    <row r="2735" ht="12.75" hidden="1" customHeight="1"/>
    <row r="2736" ht="12.75" hidden="1" customHeight="1"/>
    <row r="2737" ht="12.75" hidden="1" customHeight="1"/>
    <row r="2738" ht="12.75" hidden="1" customHeight="1"/>
    <row r="2739" ht="12.75" hidden="1" customHeight="1"/>
    <row r="2740" ht="12.75" hidden="1" customHeight="1"/>
    <row r="2741" ht="12.75" hidden="1" customHeight="1"/>
    <row r="2742" ht="12.75" hidden="1" customHeight="1"/>
    <row r="2743" ht="12.75" hidden="1" customHeight="1"/>
    <row r="2744" ht="12.75" hidden="1" customHeight="1"/>
    <row r="2745" ht="12.75" hidden="1" customHeight="1"/>
    <row r="2746" ht="12.75" hidden="1" customHeight="1"/>
    <row r="2747" ht="12.75" hidden="1" customHeight="1"/>
    <row r="2748" ht="12.75" hidden="1" customHeight="1"/>
    <row r="2749" ht="12.75" hidden="1" customHeight="1"/>
    <row r="2750" ht="12.75" hidden="1" customHeight="1"/>
    <row r="2751" ht="12.75" hidden="1" customHeight="1"/>
    <row r="2752" ht="12.75" hidden="1" customHeight="1"/>
    <row r="2753" ht="12.75" hidden="1" customHeight="1"/>
    <row r="2754" ht="12.75" hidden="1" customHeight="1"/>
    <row r="2755" ht="12.75" hidden="1" customHeight="1"/>
    <row r="2756" ht="12.75" hidden="1" customHeight="1"/>
    <row r="2757" ht="12.75" hidden="1" customHeight="1"/>
    <row r="2758" ht="12.75" hidden="1" customHeight="1"/>
    <row r="2759" ht="12.75" hidden="1" customHeight="1"/>
    <row r="2760" ht="12.75" hidden="1" customHeight="1"/>
    <row r="2761" ht="12.75" hidden="1" customHeight="1"/>
    <row r="2762" ht="12.75" hidden="1" customHeight="1"/>
    <row r="2763" ht="12.75" hidden="1" customHeight="1"/>
    <row r="2764" ht="12.75" hidden="1" customHeight="1"/>
    <row r="2765" ht="12.75" hidden="1" customHeight="1"/>
    <row r="2766" ht="12.75" hidden="1" customHeight="1"/>
    <row r="2767" ht="12.75" hidden="1" customHeight="1"/>
    <row r="2768" ht="12.75" hidden="1" customHeight="1"/>
    <row r="2769" ht="12.75" hidden="1" customHeight="1"/>
    <row r="2770" ht="12.75" hidden="1" customHeight="1"/>
    <row r="2771" ht="12.75" hidden="1" customHeight="1"/>
    <row r="2772" ht="12.75" hidden="1" customHeight="1"/>
    <row r="2773" ht="12.75" hidden="1" customHeight="1"/>
    <row r="2774" ht="12.75" hidden="1" customHeight="1"/>
    <row r="2775" ht="12.75" hidden="1" customHeight="1"/>
    <row r="2776" ht="12.75" hidden="1" customHeight="1"/>
    <row r="2777" ht="12.75" hidden="1" customHeight="1"/>
    <row r="2778" ht="12.75" hidden="1" customHeight="1"/>
    <row r="2779" ht="12.75" hidden="1" customHeight="1"/>
    <row r="2780" ht="12.75" hidden="1" customHeight="1"/>
    <row r="2781" ht="12.75" hidden="1" customHeight="1"/>
    <row r="2782" ht="12.75" hidden="1" customHeight="1"/>
    <row r="2783" ht="12.75" hidden="1" customHeight="1"/>
    <row r="2784" ht="12.75" hidden="1" customHeight="1"/>
    <row r="2785" ht="12.75" hidden="1" customHeight="1"/>
    <row r="2786" ht="12.75" hidden="1" customHeight="1"/>
    <row r="2787" ht="12.75" hidden="1" customHeight="1"/>
    <row r="2788" ht="12.75" hidden="1" customHeight="1"/>
    <row r="2789" ht="12.75" hidden="1" customHeight="1"/>
    <row r="2790" ht="12.75" hidden="1" customHeight="1"/>
    <row r="2791" ht="12.75" hidden="1" customHeight="1"/>
    <row r="2792" ht="12.75" hidden="1" customHeight="1"/>
    <row r="2793" ht="12.75" hidden="1" customHeight="1"/>
    <row r="2794" ht="12.75" hidden="1" customHeight="1"/>
    <row r="2795" ht="12.75" hidden="1" customHeight="1"/>
    <row r="2796" ht="12.75" hidden="1" customHeight="1"/>
    <row r="2797" ht="12.75" hidden="1" customHeight="1"/>
    <row r="2798" ht="12.75" hidden="1" customHeight="1"/>
    <row r="2799" ht="12.75" hidden="1" customHeight="1"/>
    <row r="2800" ht="12.75" hidden="1" customHeight="1"/>
    <row r="2801" ht="12.75" hidden="1" customHeight="1"/>
    <row r="2802" ht="12.75" hidden="1" customHeight="1"/>
    <row r="2803" ht="12.75" hidden="1" customHeight="1"/>
    <row r="2804" ht="12.75" hidden="1" customHeight="1"/>
    <row r="2805" ht="12.75" hidden="1" customHeight="1"/>
    <row r="2806" ht="12.75" hidden="1" customHeight="1"/>
    <row r="2807" ht="12.75" hidden="1" customHeight="1"/>
    <row r="2808" ht="12.75" hidden="1" customHeight="1"/>
    <row r="2809" ht="12.75" hidden="1" customHeight="1"/>
    <row r="2810" ht="12.75" hidden="1" customHeight="1"/>
    <row r="2811" ht="12.75" hidden="1" customHeight="1"/>
    <row r="2812" ht="12.75" hidden="1" customHeight="1"/>
    <row r="2813" ht="12.75" hidden="1" customHeight="1"/>
    <row r="2814" ht="12.75" hidden="1" customHeight="1"/>
    <row r="2815" ht="12.75" hidden="1" customHeight="1"/>
    <row r="2816" ht="12.75" hidden="1" customHeight="1"/>
    <row r="2817" ht="12.75" hidden="1" customHeight="1"/>
    <row r="2818" ht="12.75" hidden="1" customHeight="1"/>
    <row r="2819" ht="12.75" hidden="1" customHeight="1"/>
    <row r="2820" ht="12.75" hidden="1" customHeight="1"/>
    <row r="2821" ht="12.75" hidden="1" customHeight="1"/>
    <row r="2822" ht="12.75" hidden="1" customHeight="1"/>
    <row r="2823" ht="12.75" hidden="1" customHeight="1"/>
    <row r="2824" ht="12.75" hidden="1" customHeight="1"/>
    <row r="2825" ht="12.75" hidden="1" customHeight="1"/>
    <row r="2826" ht="12.75" hidden="1" customHeight="1"/>
    <row r="2827" ht="12.75" hidden="1" customHeight="1"/>
    <row r="2828" ht="12.75" hidden="1" customHeight="1"/>
    <row r="2829" ht="12.75" hidden="1" customHeight="1"/>
    <row r="2830" ht="12.75" hidden="1" customHeight="1"/>
    <row r="2831" ht="12.75" hidden="1" customHeight="1"/>
    <row r="2832" ht="12.75" hidden="1" customHeight="1"/>
    <row r="2833" ht="12.75" hidden="1" customHeight="1"/>
    <row r="2834" ht="12.75" hidden="1" customHeight="1"/>
    <row r="2835" ht="12.75" hidden="1" customHeight="1"/>
    <row r="2836" ht="12.75" hidden="1" customHeight="1"/>
    <row r="2837" ht="12.75" hidden="1" customHeight="1"/>
    <row r="2838" ht="12.75" hidden="1" customHeight="1"/>
    <row r="2839" ht="12.75" hidden="1" customHeight="1"/>
    <row r="2840" ht="12.75" hidden="1" customHeight="1"/>
    <row r="2841" ht="12.75" hidden="1" customHeight="1"/>
    <row r="2842" ht="12.75" hidden="1" customHeight="1"/>
    <row r="2843" ht="12.75" hidden="1" customHeight="1"/>
    <row r="2844" ht="12.75" hidden="1" customHeight="1"/>
    <row r="2845" ht="12.75" hidden="1" customHeight="1"/>
    <row r="2846" ht="12.75" hidden="1" customHeight="1"/>
    <row r="2847" ht="12.75" hidden="1" customHeight="1"/>
    <row r="2848" ht="12.75" hidden="1" customHeight="1"/>
    <row r="2849" ht="12.75" hidden="1" customHeight="1"/>
    <row r="2850" ht="12.75" hidden="1" customHeight="1"/>
    <row r="2851" ht="12.75" hidden="1" customHeight="1"/>
    <row r="2852" ht="12.75" hidden="1" customHeight="1"/>
    <row r="2853" ht="12.75" hidden="1" customHeight="1"/>
    <row r="2854" ht="12.75" hidden="1" customHeight="1"/>
    <row r="2855" ht="12.75" hidden="1" customHeight="1"/>
    <row r="2856" ht="12.75" hidden="1" customHeight="1"/>
    <row r="2857" ht="12.75" hidden="1" customHeight="1"/>
    <row r="2858" ht="12.75" hidden="1" customHeight="1"/>
    <row r="2859" ht="12.75" hidden="1" customHeight="1"/>
    <row r="2860" ht="12.75" hidden="1" customHeight="1"/>
    <row r="2861" ht="12.75" hidden="1" customHeight="1"/>
    <row r="2862" ht="12.75" hidden="1" customHeight="1"/>
    <row r="2863" ht="12.75" hidden="1" customHeight="1"/>
    <row r="2864" ht="12.75" hidden="1" customHeight="1"/>
    <row r="2865" ht="12.75" hidden="1" customHeight="1"/>
    <row r="2866" ht="12.75" hidden="1" customHeight="1"/>
    <row r="2867" ht="12.75" hidden="1" customHeight="1"/>
    <row r="2868" ht="12.75" hidden="1" customHeight="1"/>
    <row r="2869" ht="12.75" hidden="1" customHeight="1"/>
    <row r="2870" ht="12.75" hidden="1" customHeight="1"/>
    <row r="2871" ht="12.75" hidden="1" customHeight="1"/>
    <row r="2872" ht="12.75" hidden="1" customHeight="1"/>
    <row r="2873" ht="12.75" hidden="1" customHeight="1"/>
    <row r="2874" ht="12.75" hidden="1" customHeight="1"/>
    <row r="2875" ht="12.75" hidden="1" customHeight="1"/>
    <row r="2876" ht="12.75" hidden="1" customHeight="1"/>
    <row r="2877" ht="12.75" hidden="1" customHeight="1"/>
    <row r="2878" ht="12.75" hidden="1" customHeight="1"/>
    <row r="2879" ht="12.75" hidden="1" customHeight="1"/>
    <row r="2880" ht="12.75" hidden="1" customHeight="1"/>
    <row r="2881" ht="12.75" hidden="1" customHeight="1"/>
    <row r="2882" ht="12.75" hidden="1" customHeight="1"/>
    <row r="2883" ht="12.75" hidden="1" customHeight="1"/>
    <row r="2884" ht="12.75" hidden="1" customHeight="1"/>
    <row r="2885" ht="12.75" hidden="1" customHeight="1"/>
    <row r="2886" ht="12.75" hidden="1" customHeight="1"/>
    <row r="2887" ht="12.75" hidden="1" customHeight="1"/>
    <row r="2888" ht="12.75" hidden="1" customHeight="1"/>
    <row r="2889" ht="12.75" hidden="1" customHeight="1"/>
    <row r="2890" ht="12.75" hidden="1" customHeight="1"/>
    <row r="2891" ht="12.75" hidden="1" customHeight="1"/>
    <row r="2892" ht="12.75" hidden="1" customHeight="1"/>
    <row r="2893" ht="12.75" hidden="1" customHeight="1"/>
    <row r="2894" ht="12.75" hidden="1" customHeight="1"/>
    <row r="2895" ht="12.75" hidden="1" customHeight="1"/>
    <row r="2896" ht="12.75" hidden="1" customHeight="1"/>
    <row r="2897" ht="12.75" hidden="1" customHeight="1"/>
    <row r="2898" ht="12.75" hidden="1" customHeight="1"/>
    <row r="2899" ht="12.75" hidden="1" customHeight="1"/>
    <row r="2900" ht="12.75" hidden="1" customHeight="1"/>
    <row r="2901" ht="12.75" hidden="1" customHeight="1"/>
    <row r="2902" ht="12.75" hidden="1" customHeight="1"/>
    <row r="2903" ht="12.75" hidden="1" customHeight="1"/>
    <row r="2904" ht="12.75" hidden="1" customHeight="1"/>
    <row r="2905" ht="12.75" hidden="1" customHeight="1"/>
    <row r="2906" ht="12.75" hidden="1" customHeight="1"/>
    <row r="2907" ht="12.75" hidden="1" customHeight="1"/>
    <row r="2908" ht="12.75" hidden="1" customHeight="1"/>
    <row r="2909" ht="12.75" hidden="1" customHeight="1"/>
    <row r="2910" ht="12.75" hidden="1" customHeight="1"/>
    <row r="2911" ht="12.75" hidden="1" customHeight="1"/>
    <row r="2912" ht="12.75" hidden="1" customHeight="1"/>
    <row r="2913" ht="12.75" hidden="1" customHeight="1"/>
    <row r="2914" ht="12.75" hidden="1" customHeight="1"/>
    <row r="2915" ht="12.75" hidden="1" customHeight="1"/>
    <row r="2916" ht="12.75" hidden="1" customHeight="1"/>
    <row r="2917" ht="12.75" hidden="1" customHeight="1"/>
    <row r="2918" ht="12.75" hidden="1" customHeight="1"/>
    <row r="2919" ht="12.75" hidden="1" customHeight="1"/>
    <row r="2920" ht="12.75" hidden="1" customHeight="1"/>
    <row r="2921" ht="12.75" hidden="1" customHeight="1"/>
    <row r="2922" ht="12.75" hidden="1" customHeight="1"/>
    <row r="2923" ht="12.75" hidden="1" customHeight="1"/>
    <row r="2924" ht="12.75" hidden="1" customHeight="1"/>
    <row r="2925" ht="12.75" hidden="1" customHeight="1"/>
    <row r="2926" ht="12.75" hidden="1" customHeight="1"/>
    <row r="2927" ht="12.75" hidden="1" customHeight="1"/>
    <row r="2928" ht="12.75" hidden="1" customHeight="1"/>
    <row r="2929" ht="12.75" hidden="1" customHeight="1"/>
    <row r="2930" ht="12.75" hidden="1" customHeight="1"/>
    <row r="2931" ht="12.75" hidden="1" customHeight="1"/>
    <row r="2932" ht="12.75" hidden="1" customHeight="1"/>
    <row r="2933" ht="12.75" hidden="1" customHeight="1"/>
    <row r="2934" ht="12.75" hidden="1" customHeight="1"/>
    <row r="2935" ht="12.75" hidden="1" customHeight="1"/>
    <row r="2936" ht="12.75" hidden="1" customHeight="1"/>
    <row r="2937" ht="12.75" hidden="1" customHeight="1"/>
    <row r="2938" ht="12.75" hidden="1" customHeight="1"/>
    <row r="2939" ht="12.75" hidden="1" customHeight="1"/>
    <row r="2940" ht="12.75" hidden="1" customHeight="1"/>
    <row r="2941" ht="12.75" hidden="1" customHeight="1"/>
    <row r="2942" ht="12.75" hidden="1" customHeight="1"/>
    <row r="2943" ht="12.75" hidden="1" customHeight="1"/>
    <row r="2944" ht="12.75" hidden="1" customHeight="1"/>
    <row r="2945" ht="12.75" hidden="1" customHeight="1"/>
    <row r="2946" ht="12.75" hidden="1" customHeight="1"/>
    <row r="2947" ht="12.75" hidden="1" customHeight="1"/>
    <row r="2948" ht="12.75" hidden="1" customHeight="1"/>
    <row r="2949" ht="12.75" hidden="1" customHeight="1"/>
    <row r="2950" ht="12.75" hidden="1" customHeight="1"/>
    <row r="2951" ht="12.75" hidden="1" customHeight="1"/>
    <row r="2952" ht="12.75" hidden="1" customHeight="1"/>
    <row r="2953" ht="12.75" hidden="1" customHeight="1"/>
    <row r="2954" ht="12.75" hidden="1" customHeight="1"/>
    <row r="2955" ht="12.75" hidden="1" customHeight="1"/>
    <row r="2956" ht="12.75" hidden="1" customHeight="1"/>
    <row r="2957" ht="12.75" hidden="1" customHeight="1"/>
    <row r="2958" ht="12.75" hidden="1" customHeight="1"/>
    <row r="2959" ht="12.75" hidden="1" customHeight="1"/>
    <row r="2960" ht="12.75" hidden="1" customHeight="1"/>
    <row r="2961" ht="12.75" hidden="1" customHeight="1"/>
    <row r="2962" ht="12.75" hidden="1" customHeight="1"/>
    <row r="2963" ht="12.75" hidden="1" customHeight="1"/>
    <row r="2964" ht="12.75" hidden="1" customHeight="1"/>
    <row r="2965" ht="12.75" hidden="1" customHeight="1"/>
    <row r="2966" ht="12.75" hidden="1" customHeight="1"/>
    <row r="2967" ht="12.75" hidden="1" customHeight="1"/>
    <row r="2968" ht="12.75" hidden="1" customHeight="1"/>
    <row r="2969" ht="12.75" hidden="1" customHeight="1"/>
    <row r="2970" ht="12.75" hidden="1" customHeight="1"/>
    <row r="2971" ht="12.75" hidden="1" customHeight="1"/>
    <row r="2972" ht="12.75" hidden="1" customHeight="1"/>
    <row r="2973" ht="12.75" hidden="1" customHeight="1"/>
    <row r="2974" ht="12.75" hidden="1" customHeight="1"/>
    <row r="2975" ht="12.75" hidden="1" customHeight="1"/>
    <row r="2976" ht="12.75" hidden="1" customHeight="1"/>
    <row r="2977" ht="12.75" hidden="1" customHeight="1"/>
    <row r="2978" ht="12.75" hidden="1" customHeight="1"/>
    <row r="2979" ht="12.75" hidden="1" customHeight="1"/>
    <row r="2980" ht="12.75" hidden="1" customHeight="1"/>
    <row r="2981" ht="12.75" hidden="1" customHeight="1"/>
    <row r="2982" ht="12.75" hidden="1" customHeight="1"/>
    <row r="2983" ht="12.75" hidden="1" customHeight="1"/>
    <row r="2984" ht="12.75" hidden="1" customHeight="1"/>
    <row r="2985" ht="12.75" hidden="1" customHeight="1"/>
    <row r="2986" ht="12.75" hidden="1" customHeight="1"/>
    <row r="2987" ht="12.75" hidden="1" customHeight="1"/>
    <row r="2988" ht="12.75" hidden="1" customHeight="1"/>
    <row r="2989" ht="12.75" hidden="1" customHeight="1"/>
    <row r="2990" ht="12.75" hidden="1" customHeight="1"/>
    <row r="2991" ht="12.75" hidden="1" customHeight="1"/>
    <row r="2992" ht="12.75" hidden="1" customHeight="1"/>
    <row r="2993" ht="12.75" hidden="1" customHeight="1"/>
    <row r="2994" ht="12.75" hidden="1" customHeight="1"/>
    <row r="2995" ht="12.75" hidden="1" customHeight="1"/>
    <row r="2996" ht="12.75" hidden="1" customHeight="1"/>
    <row r="2997" ht="12.75" hidden="1" customHeight="1"/>
    <row r="2998" ht="12.75" hidden="1" customHeight="1"/>
    <row r="2999" ht="12.75" hidden="1" customHeight="1"/>
    <row r="3000" ht="12.75" hidden="1" customHeight="1"/>
    <row r="3001" ht="12.75" hidden="1" customHeight="1"/>
    <row r="3002" ht="12.75" hidden="1" customHeight="1"/>
    <row r="3003" ht="12.75" hidden="1" customHeight="1"/>
    <row r="3004" ht="12.75" hidden="1" customHeight="1"/>
    <row r="3005" ht="12.75" hidden="1" customHeight="1"/>
    <row r="3006" ht="12.75" hidden="1" customHeight="1"/>
    <row r="3007" ht="12.75" hidden="1" customHeight="1"/>
    <row r="3008" ht="12.75" hidden="1" customHeight="1"/>
    <row r="3009" ht="12.75" hidden="1" customHeight="1"/>
    <row r="3010" ht="12.75" hidden="1" customHeight="1"/>
    <row r="3011" ht="12.75" hidden="1" customHeight="1"/>
    <row r="3012" ht="12.75" hidden="1" customHeight="1"/>
    <row r="3013" ht="12.75" hidden="1" customHeight="1"/>
    <row r="3014" ht="12.75" hidden="1" customHeight="1"/>
    <row r="3015" ht="12.75" hidden="1" customHeight="1"/>
    <row r="3016" ht="12.75" hidden="1" customHeight="1"/>
    <row r="3017" ht="12.75" hidden="1" customHeight="1"/>
    <row r="3018" ht="12.75" hidden="1" customHeight="1"/>
    <row r="3019" ht="12.75" hidden="1" customHeight="1"/>
    <row r="3020" ht="12.75" hidden="1" customHeight="1"/>
    <row r="3021" ht="12.75" hidden="1" customHeight="1"/>
    <row r="3022" ht="12.75" hidden="1" customHeight="1"/>
    <row r="3023" ht="12.75" hidden="1" customHeight="1"/>
    <row r="3024" ht="12.75" hidden="1" customHeight="1"/>
    <row r="3025" ht="12.75" hidden="1" customHeight="1"/>
    <row r="3026" ht="12.75" hidden="1" customHeight="1"/>
    <row r="3027" ht="12.75" hidden="1" customHeight="1"/>
    <row r="3028" ht="12.75" hidden="1" customHeight="1"/>
    <row r="3029" ht="12.75" hidden="1" customHeight="1"/>
    <row r="3030" ht="12.75" hidden="1" customHeight="1"/>
    <row r="3031" ht="12.75" hidden="1" customHeight="1"/>
    <row r="3032" ht="12.75" hidden="1" customHeight="1"/>
    <row r="3033" ht="12.75" hidden="1" customHeight="1"/>
    <row r="3034" ht="12.75" hidden="1" customHeight="1"/>
    <row r="3035" ht="12.75" hidden="1" customHeight="1"/>
    <row r="3036" ht="12.75" hidden="1" customHeight="1"/>
    <row r="3037" ht="12.75" hidden="1" customHeight="1"/>
    <row r="3038" ht="12.75" hidden="1" customHeight="1"/>
    <row r="3039" ht="12.75" hidden="1" customHeight="1"/>
    <row r="3040" ht="12.75" hidden="1" customHeight="1"/>
    <row r="3041" ht="12.75" hidden="1" customHeight="1"/>
    <row r="3042" ht="12.75" hidden="1" customHeight="1"/>
    <row r="3043" ht="12.75" hidden="1" customHeight="1"/>
    <row r="3044" ht="12.75" hidden="1" customHeight="1"/>
    <row r="3045" ht="12.75" hidden="1" customHeight="1"/>
    <row r="3046" ht="12.75" hidden="1" customHeight="1"/>
    <row r="3047" ht="12.75" hidden="1" customHeight="1"/>
    <row r="3048" ht="12.75" hidden="1" customHeight="1"/>
    <row r="3049" ht="12.75" hidden="1" customHeight="1"/>
    <row r="3050" ht="12.75" hidden="1" customHeight="1"/>
    <row r="3051" ht="12.75" hidden="1" customHeight="1"/>
    <row r="3052" ht="12.75" hidden="1" customHeight="1"/>
    <row r="3053" ht="12.75" hidden="1" customHeight="1"/>
    <row r="3054" ht="12.75" hidden="1" customHeight="1"/>
    <row r="3055" ht="12.75" hidden="1" customHeight="1"/>
    <row r="3056" ht="12.75" hidden="1" customHeight="1"/>
    <row r="3057" ht="12.75" hidden="1" customHeight="1"/>
    <row r="3058" ht="12.75" hidden="1" customHeight="1"/>
    <row r="3059" ht="12.75" hidden="1" customHeight="1"/>
    <row r="3060" ht="12.75" hidden="1" customHeight="1"/>
    <row r="3061" ht="12.75" hidden="1" customHeight="1"/>
    <row r="3062" ht="12.75" hidden="1" customHeight="1"/>
    <row r="3063" ht="12.75" hidden="1" customHeight="1"/>
    <row r="3064" ht="12.75" hidden="1" customHeight="1"/>
    <row r="3065" ht="12.75" hidden="1" customHeight="1"/>
    <row r="3066" ht="12.75" hidden="1" customHeight="1"/>
    <row r="3067" ht="12.75" hidden="1" customHeight="1"/>
    <row r="3068" ht="12.75" hidden="1" customHeight="1"/>
    <row r="3069" ht="12.75" hidden="1" customHeight="1"/>
    <row r="3070" ht="12.75" hidden="1" customHeight="1"/>
    <row r="3071" ht="12.75" hidden="1" customHeight="1"/>
    <row r="3072" ht="12.75" hidden="1" customHeight="1"/>
    <row r="3073" ht="12.75" hidden="1" customHeight="1"/>
    <row r="3074" ht="12.75" hidden="1" customHeight="1"/>
    <row r="3075" ht="12.75" hidden="1" customHeight="1"/>
    <row r="3076" ht="12.75" hidden="1" customHeight="1"/>
    <row r="3077" ht="12.75" hidden="1" customHeight="1"/>
    <row r="3078" ht="12.75" hidden="1" customHeight="1"/>
    <row r="3079" ht="12.75" hidden="1" customHeight="1"/>
    <row r="3080" ht="12.75" hidden="1" customHeight="1"/>
    <row r="3081" ht="12.75" hidden="1" customHeight="1"/>
    <row r="3082" ht="12.75" hidden="1" customHeight="1"/>
    <row r="3083" ht="12.75" hidden="1" customHeight="1"/>
    <row r="3084" ht="12.75" hidden="1" customHeight="1"/>
    <row r="3085" ht="12.75" hidden="1" customHeight="1"/>
    <row r="3086" ht="12.75" hidden="1" customHeight="1"/>
    <row r="3087" ht="12.75" hidden="1" customHeight="1"/>
    <row r="3088" ht="12.75" hidden="1" customHeight="1"/>
    <row r="3089" ht="12.75" hidden="1" customHeight="1"/>
    <row r="3090" ht="12.75" hidden="1" customHeight="1"/>
    <row r="3091" ht="12.75" hidden="1" customHeight="1"/>
    <row r="3092" ht="12.75" hidden="1" customHeight="1"/>
    <row r="3093" ht="12.75" hidden="1" customHeight="1"/>
    <row r="3094" ht="12.75" hidden="1" customHeight="1"/>
    <row r="3095" ht="12.75" hidden="1" customHeight="1"/>
    <row r="3096" ht="12.75" hidden="1" customHeight="1"/>
    <row r="3097" ht="12.75" hidden="1" customHeight="1"/>
    <row r="3098" ht="12.75" hidden="1" customHeight="1"/>
    <row r="3099" ht="12.75" hidden="1" customHeight="1"/>
    <row r="3100" ht="12.75" hidden="1" customHeight="1"/>
    <row r="3101" ht="12.75" hidden="1" customHeight="1"/>
    <row r="3102" ht="12.75" hidden="1" customHeight="1"/>
    <row r="3103" ht="12.75" hidden="1" customHeight="1"/>
    <row r="3104" ht="12.75" hidden="1" customHeight="1"/>
    <row r="3105" ht="12.75" hidden="1" customHeight="1"/>
    <row r="3106" ht="12.75" hidden="1" customHeight="1"/>
    <row r="3107" ht="12.75" hidden="1" customHeight="1"/>
    <row r="3108" ht="12.75" hidden="1" customHeight="1"/>
    <row r="3109" ht="12.75" hidden="1" customHeight="1"/>
    <row r="3110" ht="12.75" hidden="1" customHeight="1"/>
    <row r="3111" ht="12.75" hidden="1" customHeight="1"/>
    <row r="3112" ht="12.75" hidden="1" customHeight="1"/>
    <row r="3113" ht="12.75" hidden="1" customHeight="1"/>
    <row r="3114" ht="12.75" hidden="1" customHeight="1"/>
    <row r="3115" ht="12.75" hidden="1" customHeight="1"/>
    <row r="3116" ht="12.75" hidden="1" customHeight="1"/>
    <row r="3117" ht="12.75" hidden="1" customHeight="1"/>
    <row r="3118" ht="12.75" hidden="1" customHeight="1"/>
    <row r="3119" ht="12.75" hidden="1" customHeight="1"/>
    <row r="3120" ht="12.75" hidden="1" customHeight="1"/>
    <row r="3121" ht="12.75" hidden="1" customHeight="1"/>
    <row r="3122" ht="12.75" hidden="1" customHeight="1"/>
    <row r="3123" ht="12.75" hidden="1" customHeight="1"/>
    <row r="3124" ht="12.75" hidden="1" customHeight="1"/>
    <row r="3125" ht="12.75" hidden="1" customHeight="1"/>
    <row r="3126" ht="12.75" hidden="1" customHeight="1"/>
    <row r="3127" ht="12.75" hidden="1" customHeight="1"/>
    <row r="3128" ht="12.75" hidden="1" customHeight="1"/>
    <row r="3129" ht="12.75" hidden="1" customHeight="1"/>
    <row r="3130" ht="12.75" hidden="1" customHeight="1"/>
    <row r="3131" ht="12.75" hidden="1" customHeight="1"/>
    <row r="3132" ht="12.75" hidden="1" customHeight="1"/>
    <row r="3133" ht="12.75" hidden="1" customHeight="1"/>
    <row r="3134" ht="12.75" hidden="1" customHeight="1"/>
    <row r="3135" ht="12.75" hidden="1" customHeight="1"/>
    <row r="3136" ht="12.75" hidden="1" customHeight="1"/>
    <row r="3137" ht="12.75" hidden="1" customHeight="1"/>
    <row r="3138" ht="12.75" hidden="1" customHeight="1"/>
    <row r="3139" ht="12.75" hidden="1" customHeight="1"/>
    <row r="3140" ht="12.75" hidden="1" customHeight="1"/>
    <row r="3141" ht="12.75" hidden="1" customHeight="1"/>
    <row r="3142" ht="12.75" hidden="1" customHeight="1"/>
    <row r="3143" ht="12.75" hidden="1" customHeight="1"/>
    <row r="3144" ht="12.75" hidden="1" customHeight="1"/>
    <row r="3145" ht="12.75" hidden="1" customHeight="1"/>
    <row r="3146" ht="12.75" hidden="1" customHeight="1"/>
    <row r="3147" ht="12.75" hidden="1" customHeight="1"/>
    <row r="3148" ht="12.75" hidden="1" customHeight="1"/>
    <row r="3149" ht="12.75" hidden="1" customHeight="1"/>
    <row r="3150" ht="12.75" hidden="1" customHeight="1"/>
    <row r="3151" ht="12.75" hidden="1" customHeight="1"/>
    <row r="3152" ht="12.75" hidden="1" customHeight="1"/>
    <row r="3153" ht="12.75" hidden="1" customHeight="1"/>
    <row r="3154" ht="12.75" hidden="1" customHeight="1"/>
    <row r="3155" ht="12.75" hidden="1" customHeight="1"/>
    <row r="3156" ht="12.75" hidden="1" customHeight="1"/>
    <row r="3157" ht="12.75" hidden="1" customHeight="1"/>
    <row r="3158" ht="12.75" hidden="1" customHeight="1"/>
    <row r="3159" ht="12.75" hidden="1" customHeight="1"/>
    <row r="3160" ht="12.75" hidden="1" customHeight="1"/>
    <row r="3161" ht="12.75" hidden="1" customHeight="1"/>
    <row r="3162" ht="12.75" hidden="1" customHeight="1"/>
    <row r="3163" ht="12.75" hidden="1" customHeight="1"/>
    <row r="3164" ht="12.75" hidden="1" customHeight="1"/>
    <row r="3165" ht="12.75" hidden="1" customHeight="1"/>
    <row r="3166" ht="12.75" hidden="1" customHeight="1"/>
    <row r="3167" ht="12.75" hidden="1" customHeight="1"/>
    <row r="3168" ht="12.75" hidden="1" customHeight="1"/>
    <row r="3169" ht="12.75" hidden="1" customHeight="1"/>
    <row r="3170" ht="12.75" hidden="1" customHeight="1"/>
    <row r="3171" ht="12.75" hidden="1" customHeight="1"/>
    <row r="3172" ht="12.75" hidden="1" customHeight="1"/>
    <row r="3173" ht="12.75" hidden="1" customHeight="1"/>
    <row r="3174" ht="12.75" hidden="1" customHeight="1"/>
    <row r="3175" ht="12.75" hidden="1" customHeight="1"/>
    <row r="3176" ht="12.75" hidden="1" customHeight="1"/>
    <row r="3177" ht="12.75" hidden="1" customHeight="1"/>
    <row r="3178" ht="12.75" hidden="1" customHeight="1"/>
    <row r="3179" ht="12.75" hidden="1" customHeight="1"/>
    <row r="3180" ht="12.75" hidden="1" customHeight="1"/>
    <row r="3181" ht="12.75" hidden="1" customHeight="1"/>
    <row r="3182" ht="12.75" hidden="1" customHeight="1"/>
    <row r="3183" ht="12.75" hidden="1" customHeight="1"/>
    <row r="3184" ht="12.75" hidden="1" customHeight="1"/>
    <row r="3185" ht="12.75" hidden="1" customHeight="1"/>
    <row r="3186" ht="12.75" hidden="1" customHeight="1"/>
    <row r="3187" ht="12.75" hidden="1" customHeight="1"/>
    <row r="3188" ht="12.75" hidden="1" customHeight="1"/>
    <row r="3189" ht="12.75" hidden="1" customHeight="1"/>
    <row r="3190" ht="12.75" hidden="1" customHeight="1"/>
    <row r="3191" ht="12.75" hidden="1" customHeight="1"/>
    <row r="3192" ht="12.75" hidden="1" customHeight="1"/>
    <row r="3193" ht="12.75" hidden="1" customHeight="1"/>
    <row r="3194" ht="12.75" hidden="1" customHeight="1"/>
    <row r="3195" ht="12.75" hidden="1" customHeight="1"/>
    <row r="3196" ht="12.75" hidden="1" customHeight="1"/>
    <row r="3197" ht="12.75" hidden="1" customHeight="1"/>
    <row r="3198" ht="12.75" hidden="1" customHeight="1"/>
    <row r="3199" ht="12.75" hidden="1" customHeight="1"/>
    <row r="3200" ht="12.75" hidden="1" customHeight="1"/>
    <row r="3201" ht="12.75" hidden="1" customHeight="1"/>
    <row r="3202" ht="12.75" hidden="1" customHeight="1"/>
    <row r="3203" ht="12.75" hidden="1" customHeight="1"/>
    <row r="3204" ht="12.75" hidden="1" customHeight="1"/>
    <row r="3205" ht="12.75" hidden="1" customHeight="1"/>
    <row r="3206" ht="12.75" hidden="1" customHeight="1"/>
    <row r="3207" ht="12.75" hidden="1" customHeight="1"/>
    <row r="3208" ht="12.75" hidden="1" customHeight="1"/>
    <row r="3209" ht="12.75" hidden="1" customHeight="1"/>
    <row r="3210" ht="12.75" hidden="1" customHeight="1"/>
    <row r="3211" ht="12.75" hidden="1" customHeight="1"/>
    <row r="3212" ht="12.75" hidden="1" customHeight="1"/>
    <row r="3213" ht="12.75" hidden="1" customHeight="1"/>
    <row r="3214" ht="12.75" hidden="1" customHeight="1"/>
    <row r="3215" ht="12.75" hidden="1" customHeight="1"/>
    <row r="3216" ht="12.75" hidden="1" customHeight="1"/>
    <row r="3217" ht="12.75" hidden="1" customHeight="1"/>
    <row r="3218" ht="12.75" hidden="1" customHeight="1"/>
    <row r="3219" ht="12.75" hidden="1" customHeight="1"/>
    <row r="3220" ht="12.75" hidden="1" customHeight="1"/>
    <row r="3221" ht="12.75" hidden="1" customHeight="1"/>
    <row r="3222" ht="12.75" hidden="1" customHeight="1"/>
    <row r="3223" ht="12.75" hidden="1" customHeight="1"/>
    <row r="3224" ht="12.75" hidden="1" customHeight="1"/>
    <row r="3225" ht="12.75" hidden="1" customHeight="1"/>
    <row r="3226" ht="12.75" hidden="1" customHeight="1"/>
    <row r="3227" ht="12.75" hidden="1" customHeight="1"/>
    <row r="3228" ht="12.75" hidden="1" customHeight="1"/>
    <row r="3229" ht="12.75" hidden="1" customHeight="1"/>
    <row r="3230" ht="12.75" hidden="1" customHeight="1"/>
    <row r="3231" ht="12.75" hidden="1" customHeight="1"/>
    <row r="3232" ht="12.75" hidden="1" customHeight="1"/>
    <row r="3233" ht="12.75" hidden="1" customHeight="1"/>
    <row r="3234" ht="12.75" hidden="1" customHeight="1"/>
    <row r="3235" ht="12.75" hidden="1" customHeight="1"/>
    <row r="3236" ht="12.75" hidden="1" customHeight="1"/>
    <row r="3237" ht="12.75" hidden="1" customHeight="1"/>
    <row r="3238" ht="12.75" hidden="1" customHeight="1"/>
    <row r="3239" ht="12.75" hidden="1" customHeight="1"/>
    <row r="3240" ht="12.75" hidden="1" customHeight="1"/>
    <row r="3241" ht="12.75" hidden="1" customHeight="1"/>
    <row r="3242" ht="12.75" hidden="1" customHeight="1"/>
    <row r="3243" ht="12.75" hidden="1" customHeight="1"/>
    <row r="3244" ht="12.75" hidden="1" customHeight="1"/>
    <row r="3245" ht="12.75" hidden="1" customHeight="1"/>
    <row r="3246" ht="12.75" hidden="1" customHeight="1"/>
    <row r="3247" ht="12.75" hidden="1" customHeight="1"/>
    <row r="3248" ht="12.75" hidden="1" customHeight="1"/>
    <row r="3249" ht="12.75" hidden="1" customHeight="1"/>
    <row r="3250" ht="12.75" hidden="1" customHeight="1"/>
    <row r="3251" ht="12.75" hidden="1" customHeight="1"/>
    <row r="3252" ht="12.75" hidden="1" customHeight="1"/>
    <row r="3253" ht="12.75" hidden="1" customHeight="1"/>
    <row r="3254" ht="12.75" hidden="1" customHeight="1"/>
    <row r="3255" ht="12.75" hidden="1" customHeight="1"/>
    <row r="3256" ht="12.75" hidden="1" customHeight="1"/>
    <row r="3257" ht="12.75" hidden="1" customHeight="1"/>
    <row r="3258" ht="12.75" hidden="1" customHeight="1"/>
    <row r="3259" ht="12.75" hidden="1" customHeight="1"/>
    <row r="3260" ht="12.75" hidden="1" customHeight="1"/>
    <row r="3261" ht="12.75" hidden="1" customHeight="1"/>
    <row r="3262" ht="12.75" hidden="1" customHeight="1"/>
    <row r="3263" ht="12.75" hidden="1" customHeight="1"/>
    <row r="3264" ht="12.75" hidden="1" customHeight="1"/>
    <row r="3265" ht="12.75" hidden="1" customHeight="1"/>
    <row r="3266" ht="12.75" hidden="1" customHeight="1"/>
    <row r="3267" ht="12.75" hidden="1" customHeight="1"/>
    <row r="3268" ht="12.75" hidden="1" customHeight="1"/>
    <row r="3269" ht="12.75" hidden="1" customHeight="1"/>
    <row r="3270" ht="12.75" hidden="1" customHeight="1"/>
    <row r="3271" ht="12.75" hidden="1" customHeight="1"/>
    <row r="3272" ht="12.75" hidden="1" customHeight="1"/>
    <row r="3273" ht="12.75" hidden="1" customHeight="1"/>
    <row r="3274" ht="12.75" hidden="1" customHeight="1"/>
    <row r="3275" ht="12.75" hidden="1" customHeight="1"/>
    <row r="3276" ht="12.75" hidden="1" customHeight="1"/>
    <row r="3277" ht="12.75" hidden="1" customHeight="1"/>
    <row r="3278" ht="12.75" hidden="1" customHeight="1"/>
    <row r="3279" ht="12.75" hidden="1" customHeight="1"/>
    <row r="3280" ht="12.75" hidden="1" customHeight="1"/>
    <row r="3281" ht="12.75" hidden="1" customHeight="1"/>
    <row r="3282" ht="12.75" hidden="1" customHeight="1"/>
    <row r="3283" ht="12.75" hidden="1" customHeight="1"/>
    <row r="3284" ht="12.75" hidden="1" customHeight="1"/>
    <row r="3285" ht="12.75" hidden="1" customHeight="1"/>
    <row r="3286" ht="12.75" hidden="1" customHeight="1"/>
    <row r="3287" ht="12.75" hidden="1" customHeight="1"/>
    <row r="3288" ht="12.75" hidden="1" customHeight="1"/>
    <row r="3289" ht="12.75" hidden="1" customHeight="1"/>
    <row r="3290" ht="12.75" hidden="1" customHeight="1"/>
    <row r="3291" ht="12.75" hidden="1" customHeight="1"/>
    <row r="3292" ht="12.75" hidden="1" customHeight="1"/>
    <row r="3293" ht="12.75" hidden="1" customHeight="1"/>
    <row r="3294" ht="12.75" hidden="1" customHeight="1"/>
    <row r="3295" ht="12.75" hidden="1" customHeight="1"/>
    <row r="3296" ht="12.75" hidden="1" customHeight="1"/>
    <row r="3297" ht="12.75" hidden="1" customHeight="1"/>
    <row r="3298" ht="12.75" hidden="1" customHeight="1"/>
    <row r="3299" ht="12.75" hidden="1" customHeight="1"/>
    <row r="3300" ht="12.75" hidden="1" customHeight="1"/>
    <row r="3301" ht="12.75" hidden="1" customHeight="1"/>
    <row r="3302" ht="12.75" hidden="1" customHeight="1"/>
    <row r="3303" ht="12.75" hidden="1" customHeight="1"/>
    <row r="3304" ht="12.75" hidden="1" customHeight="1"/>
    <row r="3305" ht="12.75" hidden="1" customHeight="1"/>
    <row r="3306" ht="12.75" hidden="1" customHeight="1"/>
    <row r="3307" ht="12.75" hidden="1" customHeight="1"/>
    <row r="3308" ht="12.75" hidden="1" customHeight="1"/>
    <row r="3309" ht="12.75" hidden="1" customHeight="1"/>
    <row r="3310" ht="12.75" hidden="1" customHeight="1"/>
    <row r="3311" ht="12.75" hidden="1" customHeight="1"/>
    <row r="3312" ht="12.75" hidden="1" customHeight="1"/>
    <row r="3313" ht="12.75" hidden="1" customHeight="1"/>
    <row r="3314" ht="12.75" hidden="1" customHeight="1"/>
    <row r="3315" ht="12.75" hidden="1" customHeight="1"/>
    <row r="3316" ht="12.75" hidden="1" customHeight="1"/>
    <row r="3317" ht="12.75" hidden="1" customHeight="1"/>
    <row r="3318" ht="12.75" hidden="1" customHeight="1"/>
    <row r="3319" ht="12.75" hidden="1" customHeight="1"/>
    <row r="3320" ht="12.75" hidden="1" customHeight="1"/>
    <row r="3321" ht="12.75" hidden="1" customHeight="1"/>
    <row r="3322" ht="12.75" hidden="1" customHeight="1"/>
    <row r="3323" ht="12.75" hidden="1" customHeight="1"/>
    <row r="3324" ht="12.75" hidden="1" customHeight="1"/>
    <row r="3325" ht="12.75" hidden="1" customHeight="1"/>
    <row r="3326" ht="12.75" hidden="1" customHeight="1"/>
    <row r="3327" ht="12.75" hidden="1" customHeight="1"/>
    <row r="3328" ht="12.75" hidden="1" customHeight="1"/>
    <row r="3329" ht="12.75" hidden="1" customHeight="1"/>
    <row r="3330" ht="12.75" hidden="1" customHeight="1"/>
    <row r="3331" ht="12.75" hidden="1" customHeight="1"/>
    <row r="3332" ht="12.75" hidden="1" customHeight="1"/>
    <row r="3333" ht="12.75" hidden="1" customHeight="1"/>
    <row r="3334" ht="12.75" hidden="1" customHeight="1"/>
    <row r="3335" ht="12.75" hidden="1" customHeight="1"/>
    <row r="3336" ht="12.75" hidden="1" customHeight="1"/>
    <row r="3337" ht="12.75" hidden="1" customHeight="1"/>
    <row r="3338" ht="12.75" hidden="1" customHeight="1"/>
    <row r="3339" ht="12.75" hidden="1" customHeight="1"/>
    <row r="3340" ht="12.75" hidden="1" customHeight="1"/>
    <row r="3341" ht="12.75" hidden="1" customHeight="1"/>
    <row r="3342" ht="12.75" hidden="1" customHeight="1"/>
    <row r="3343" ht="12.75" hidden="1" customHeight="1"/>
    <row r="3344" ht="12.75" hidden="1" customHeight="1"/>
    <row r="3345" ht="12.75" hidden="1" customHeight="1"/>
    <row r="3346" ht="12.75" hidden="1" customHeight="1"/>
    <row r="3347" ht="12.75" hidden="1" customHeight="1"/>
    <row r="3348" ht="12.75" hidden="1" customHeight="1"/>
    <row r="3349" ht="12.75" hidden="1" customHeight="1"/>
    <row r="3350" ht="12.75" hidden="1" customHeight="1"/>
    <row r="3351" ht="12.75" hidden="1" customHeight="1"/>
    <row r="3352" ht="12.75" hidden="1" customHeight="1"/>
    <row r="3353" ht="12.75" hidden="1" customHeight="1"/>
    <row r="3354" ht="12.75" hidden="1" customHeight="1"/>
    <row r="3355" ht="12.75" hidden="1" customHeight="1"/>
    <row r="3356" ht="12.75" hidden="1" customHeight="1"/>
    <row r="3357" ht="12.75" hidden="1" customHeight="1"/>
    <row r="3358" ht="12.75" hidden="1" customHeight="1"/>
    <row r="3359" ht="12.75" hidden="1" customHeight="1"/>
    <row r="3360" ht="12.75" hidden="1" customHeight="1"/>
    <row r="3361" ht="12.75" hidden="1" customHeight="1"/>
    <row r="3362" ht="12.75" hidden="1" customHeight="1"/>
    <row r="3363" ht="12.75" hidden="1" customHeight="1"/>
    <row r="3364" ht="12.75" hidden="1" customHeight="1"/>
    <row r="3365" ht="12.75" hidden="1" customHeight="1"/>
    <row r="3366" ht="12.75" hidden="1" customHeight="1"/>
    <row r="3367" ht="12.75" hidden="1" customHeight="1"/>
    <row r="3368" ht="12.75" hidden="1" customHeight="1"/>
    <row r="3369" ht="12.75" hidden="1" customHeight="1"/>
    <row r="3370" ht="12.75" hidden="1" customHeight="1"/>
    <row r="3371" ht="12.75" hidden="1" customHeight="1"/>
    <row r="3372" ht="12.75" hidden="1" customHeight="1"/>
    <row r="3373" ht="12.75" hidden="1" customHeight="1"/>
    <row r="3374" ht="12.75" hidden="1" customHeight="1"/>
    <row r="3375" ht="12.75" hidden="1" customHeight="1"/>
    <row r="3376" ht="12.75" hidden="1" customHeight="1"/>
    <row r="3377" ht="12.75" hidden="1" customHeight="1"/>
    <row r="3378" ht="12.75" hidden="1" customHeight="1"/>
    <row r="3379" ht="12.75" hidden="1" customHeight="1"/>
    <row r="3380" ht="12.75" hidden="1" customHeight="1"/>
    <row r="3381" ht="12.75" hidden="1" customHeight="1"/>
    <row r="3382" ht="12.75" hidden="1" customHeight="1"/>
    <row r="3383" ht="12.75" hidden="1" customHeight="1"/>
    <row r="3384" ht="12.75" hidden="1" customHeight="1"/>
    <row r="3385" ht="12.75" hidden="1" customHeight="1"/>
    <row r="3386" ht="12.75" hidden="1" customHeight="1"/>
    <row r="3387" ht="12.75" hidden="1" customHeight="1"/>
    <row r="3388" ht="12.75" hidden="1" customHeight="1"/>
    <row r="3389" ht="12.75" hidden="1" customHeight="1"/>
    <row r="3390" ht="12.75" hidden="1" customHeight="1"/>
    <row r="3391" ht="12.75" hidden="1" customHeight="1"/>
    <row r="3392" ht="12.75" hidden="1" customHeight="1"/>
    <row r="3393" ht="12.75" hidden="1" customHeight="1"/>
    <row r="3394" ht="12.75" hidden="1" customHeight="1"/>
    <row r="3395" ht="12.75" hidden="1" customHeight="1"/>
    <row r="3396" ht="12.75" hidden="1" customHeight="1"/>
    <row r="3397" ht="12.75" hidden="1" customHeight="1"/>
    <row r="3398" ht="12.75" hidden="1" customHeight="1"/>
    <row r="3399" ht="12.75" hidden="1" customHeight="1"/>
    <row r="3400" ht="12.75" hidden="1" customHeight="1"/>
    <row r="3401" ht="12.75" hidden="1" customHeight="1"/>
    <row r="3402" ht="12.75" hidden="1" customHeight="1"/>
    <row r="3403" ht="12.75" hidden="1" customHeight="1"/>
    <row r="3404" ht="12.75" hidden="1" customHeight="1"/>
    <row r="3405" ht="12.75" hidden="1" customHeight="1"/>
    <row r="3406" ht="12.75" hidden="1" customHeight="1"/>
    <row r="3407" ht="12.75" hidden="1" customHeight="1"/>
    <row r="3408" ht="12.75" hidden="1" customHeight="1"/>
    <row r="3409" ht="12.75" hidden="1" customHeight="1"/>
    <row r="3410" ht="12.75" hidden="1" customHeight="1"/>
    <row r="3411" ht="12.75" hidden="1" customHeight="1"/>
    <row r="3412" ht="12.75" hidden="1" customHeight="1"/>
    <row r="3413" ht="12.75" hidden="1" customHeight="1"/>
    <row r="3414" ht="12.75" hidden="1" customHeight="1"/>
    <row r="3415" ht="12.75" hidden="1" customHeight="1"/>
    <row r="3416" ht="12.75" hidden="1" customHeight="1"/>
    <row r="3417" ht="12.75" hidden="1" customHeight="1"/>
    <row r="3418" ht="12.75" hidden="1" customHeight="1"/>
    <row r="3419" ht="12.75" hidden="1" customHeight="1"/>
    <row r="3420" ht="12.75" hidden="1" customHeight="1"/>
    <row r="3421" ht="12.75" hidden="1" customHeight="1"/>
    <row r="3422" ht="12.75" hidden="1" customHeight="1"/>
    <row r="3423" ht="12.75" hidden="1" customHeight="1"/>
    <row r="3424" ht="12.75" hidden="1" customHeight="1"/>
    <row r="3425" ht="12.75" hidden="1" customHeight="1"/>
    <row r="3426" ht="12.75" hidden="1" customHeight="1"/>
    <row r="3427" ht="12.75" hidden="1" customHeight="1"/>
    <row r="3428" ht="12.75" hidden="1" customHeight="1"/>
    <row r="3429" ht="12.75" hidden="1" customHeight="1"/>
    <row r="3430" ht="12.75" hidden="1" customHeight="1"/>
    <row r="3431" ht="12.75" hidden="1" customHeight="1"/>
    <row r="3432" ht="12.75" hidden="1" customHeight="1"/>
    <row r="3433" ht="12.75" hidden="1" customHeight="1"/>
    <row r="3434" ht="12.75" hidden="1" customHeight="1"/>
    <row r="3435" ht="12.75" hidden="1" customHeight="1"/>
    <row r="3436" ht="12.75" hidden="1" customHeight="1"/>
    <row r="3437" ht="12.75" hidden="1" customHeight="1"/>
    <row r="3438" ht="12.75" hidden="1" customHeight="1"/>
    <row r="3439" ht="12.75" hidden="1" customHeight="1"/>
    <row r="3440" ht="12.75" hidden="1" customHeight="1"/>
    <row r="3441" ht="12.75" hidden="1" customHeight="1"/>
    <row r="3442" ht="12.75" hidden="1" customHeight="1"/>
    <row r="3443" ht="12.75" hidden="1" customHeight="1"/>
    <row r="3444" ht="12.75" hidden="1" customHeight="1"/>
    <row r="3445" ht="12.75" hidden="1" customHeight="1"/>
    <row r="3446" ht="12.75" hidden="1" customHeight="1"/>
    <row r="3447" ht="12.75" hidden="1" customHeight="1"/>
    <row r="3448" ht="12.75" hidden="1" customHeight="1"/>
    <row r="3449" ht="12.75" hidden="1" customHeight="1"/>
    <row r="3450" ht="12.75" hidden="1" customHeight="1"/>
    <row r="3451" ht="12.75" hidden="1" customHeight="1"/>
    <row r="3452" ht="12.75" hidden="1" customHeight="1"/>
    <row r="3453" ht="12.75" hidden="1" customHeight="1"/>
    <row r="3454" ht="12.75" hidden="1" customHeight="1"/>
    <row r="3455" ht="12.75" hidden="1" customHeight="1"/>
    <row r="3456" ht="12.75" hidden="1" customHeight="1"/>
    <row r="3457" ht="12.75" hidden="1" customHeight="1"/>
    <row r="3458" ht="12.75" hidden="1" customHeight="1"/>
    <row r="3459" ht="12.75" hidden="1" customHeight="1"/>
    <row r="3460" ht="12.75" hidden="1" customHeight="1"/>
    <row r="3461" ht="12.75" hidden="1" customHeight="1"/>
    <row r="3462" ht="12.75" hidden="1" customHeight="1"/>
    <row r="3463" ht="12.75" hidden="1" customHeight="1"/>
    <row r="3464" ht="12.75" hidden="1" customHeight="1"/>
    <row r="3465" ht="12.75" hidden="1" customHeight="1"/>
    <row r="3466" ht="12.75" hidden="1" customHeight="1"/>
    <row r="3467" ht="12.75" hidden="1" customHeight="1"/>
    <row r="3468" ht="12.75" hidden="1" customHeight="1"/>
    <row r="3469" ht="12.75" hidden="1" customHeight="1"/>
    <row r="3470" ht="12.75" hidden="1" customHeight="1"/>
    <row r="3471" ht="12.75" hidden="1" customHeight="1"/>
    <row r="3472" ht="12.75" hidden="1" customHeight="1"/>
    <row r="3473" ht="12.75" hidden="1" customHeight="1"/>
    <row r="3474" ht="12.75" hidden="1" customHeight="1"/>
    <row r="3475" ht="12.75" hidden="1" customHeight="1"/>
    <row r="3476" ht="12.75" hidden="1" customHeight="1"/>
    <row r="3477" ht="12.75" hidden="1" customHeight="1"/>
    <row r="3478" ht="12.75" hidden="1" customHeight="1"/>
    <row r="3479" ht="12.75" hidden="1" customHeight="1"/>
    <row r="3480" ht="12.75" hidden="1" customHeight="1"/>
    <row r="3481" ht="12.75" hidden="1" customHeight="1"/>
    <row r="3482" ht="12.75" hidden="1" customHeight="1"/>
    <row r="3483" ht="12.75" hidden="1" customHeight="1"/>
    <row r="3484" ht="12.75" hidden="1" customHeight="1"/>
    <row r="3485" ht="12.75" hidden="1" customHeight="1"/>
    <row r="3486" ht="12.75" hidden="1" customHeight="1"/>
    <row r="3487" ht="12.75" hidden="1" customHeight="1"/>
    <row r="3488" ht="12.75" hidden="1" customHeight="1"/>
    <row r="3489" ht="12.75" hidden="1" customHeight="1"/>
    <row r="3490" ht="12.75" hidden="1" customHeight="1"/>
    <row r="3491" ht="12.75" hidden="1" customHeight="1"/>
    <row r="3492" ht="12.75" hidden="1" customHeight="1"/>
    <row r="3493" ht="12.75" hidden="1" customHeight="1"/>
    <row r="3494" ht="12.75" hidden="1" customHeight="1"/>
    <row r="3495" ht="12.75" hidden="1" customHeight="1"/>
    <row r="3496" ht="12.75" hidden="1" customHeight="1"/>
    <row r="3497" ht="12.75" hidden="1" customHeight="1"/>
    <row r="3498" ht="12.75" hidden="1" customHeight="1"/>
    <row r="3499" ht="12.75" hidden="1" customHeight="1"/>
    <row r="3500" ht="12.75" hidden="1" customHeight="1"/>
    <row r="3501" ht="12.75" hidden="1" customHeight="1"/>
    <row r="3502" ht="12.75" hidden="1" customHeight="1"/>
    <row r="3503" ht="12.75" hidden="1" customHeight="1"/>
    <row r="3504" ht="12.75" hidden="1" customHeight="1"/>
    <row r="3505" ht="12.75" hidden="1" customHeight="1"/>
    <row r="3506" ht="12.75" hidden="1" customHeight="1"/>
    <row r="3507" ht="12.75" hidden="1" customHeight="1"/>
    <row r="3508" ht="12.75" hidden="1" customHeight="1"/>
    <row r="3509" ht="12.75" hidden="1" customHeight="1"/>
    <row r="3510" ht="12.75" hidden="1" customHeight="1"/>
    <row r="3511" ht="12.75" hidden="1" customHeight="1"/>
    <row r="3512" ht="12.75" hidden="1" customHeight="1"/>
    <row r="3513" ht="12.75" hidden="1" customHeight="1"/>
    <row r="3514" ht="12.75" hidden="1" customHeight="1"/>
    <row r="3515" ht="12.75" hidden="1" customHeight="1"/>
    <row r="3516" ht="12.75" hidden="1" customHeight="1"/>
    <row r="3517" ht="12.75" hidden="1" customHeight="1"/>
    <row r="3518" ht="12.75" hidden="1" customHeight="1"/>
    <row r="3519" ht="12.75" hidden="1" customHeight="1"/>
    <row r="3520" ht="12.75" hidden="1" customHeight="1"/>
    <row r="3521" ht="12.75" hidden="1" customHeight="1"/>
    <row r="3522" ht="12.75" hidden="1" customHeight="1"/>
    <row r="3523" ht="12.75" hidden="1" customHeight="1"/>
    <row r="3524" ht="12.75" hidden="1" customHeight="1"/>
    <row r="3525" ht="12.75" hidden="1" customHeight="1"/>
    <row r="3526" ht="12.75" hidden="1" customHeight="1"/>
    <row r="3527" ht="12.75" hidden="1" customHeight="1"/>
    <row r="3528" ht="12.75" hidden="1" customHeight="1"/>
    <row r="3529" ht="12.75" hidden="1" customHeight="1"/>
    <row r="3530" ht="12.75" hidden="1" customHeight="1"/>
    <row r="3531" ht="12.75" hidden="1" customHeight="1"/>
    <row r="3532" ht="12.75" hidden="1" customHeight="1"/>
    <row r="3533" ht="12.75" hidden="1" customHeight="1"/>
    <row r="3534" ht="12.75" hidden="1" customHeight="1"/>
    <row r="3535" ht="12.75" hidden="1" customHeight="1"/>
    <row r="3536" ht="12.75" hidden="1" customHeight="1"/>
    <row r="3537" ht="12.75" hidden="1" customHeight="1"/>
    <row r="3538" ht="12.75" hidden="1" customHeight="1"/>
    <row r="3539" ht="12.75" hidden="1" customHeight="1"/>
    <row r="3540" ht="12.75" hidden="1" customHeight="1"/>
    <row r="3541" ht="12.75" hidden="1" customHeight="1"/>
    <row r="3542" ht="12.75" hidden="1" customHeight="1"/>
    <row r="3543" ht="12.75" hidden="1" customHeight="1"/>
    <row r="3544" ht="12.75" hidden="1" customHeight="1"/>
    <row r="3545" ht="12.75" hidden="1" customHeight="1"/>
    <row r="3546" ht="12.75" hidden="1" customHeight="1"/>
    <row r="3547" ht="12.75" hidden="1" customHeight="1"/>
    <row r="3548" ht="12.75" hidden="1" customHeight="1"/>
    <row r="3549" ht="12.75" hidden="1" customHeight="1"/>
    <row r="3550" ht="12.75" hidden="1" customHeight="1"/>
    <row r="3551" ht="12.75" hidden="1" customHeight="1"/>
    <row r="3552" ht="12.75" hidden="1" customHeight="1"/>
    <row r="3553" ht="12.75" hidden="1" customHeight="1"/>
    <row r="3554" ht="12.75" hidden="1" customHeight="1"/>
    <row r="3555" ht="12.75" hidden="1" customHeight="1"/>
    <row r="3556" ht="12.75" hidden="1" customHeight="1"/>
    <row r="3557" ht="12.75" hidden="1" customHeight="1"/>
    <row r="3558" ht="12.75" hidden="1" customHeight="1"/>
    <row r="3559" ht="12.75" hidden="1" customHeight="1"/>
    <row r="3560" ht="12.75" hidden="1" customHeight="1"/>
    <row r="3561" ht="12.75" hidden="1" customHeight="1"/>
    <row r="3562" ht="12.75" hidden="1" customHeight="1"/>
    <row r="3563" ht="12.75" hidden="1" customHeight="1"/>
    <row r="3564" ht="12.75" hidden="1" customHeight="1"/>
    <row r="3565" ht="12.75" hidden="1" customHeight="1"/>
    <row r="3566" ht="12.75" hidden="1" customHeight="1"/>
    <row r="3567" ht="12.75" hidden="1" customHeight="1"/>
    <row r="3568" ht="12.75" hidden="1" customHeight="1"/>
    <row r="3569" ht="12.75" hidden="1" customHeight="1"/>
    <row r="3570" ht="12.75" hidden="1" customHeight="1"/>
    <row r="3571" ht="12.75" hidden="1" customHeight="1"/>
    <row r="3572" ht="12.75" hidden="1" customHeight="1"/>
    <row r="3573" ht="12.75" hidden="1" customHeight="1"/>
    <row r="3574" ht="12.75" hidden="1" customHeight="1"/>
    <row r="3575" ht="12.75" hidden="1" customHeight="1"/>
    <row r="3576" ht="12.75" hidden="1" customHeight="1"/>
    <row r="3577" ht="12.75" hidden="1" customHeight="1"/>
    <row r="3578" ht="12.75" hidden="1" customHeight="1"/>
    <row r="3579" ht="12.75" hidden="1" customHeight="1"/>
    <row r="3580" ht="12.75" hidden="1" customHeight="1"/>
    <row r="3581" ht="12.75" hidden="1" customHeight="1"/>
    <row r="3582" ht="12.75" hidden="1" customHeight="1"/>
    <row r="3583" ht="12.75" hidden="1" customHeight="1"/>
    <row r="3584" ht="12.75" hidden="1" customHeight="1"/>
    <row r="3585" ht="12.75" hidden="1" customHeight="1"/>
    <row r="3586" ht="12.75" hidden="1" customHeight="1"/>
    <row r="3587" ht="12.75" hidden="1" customHeight="1"/>
    <row r="3588" ht="12.75" hidden="1" customHeight="1"/>
    <row r="3589" ht="12.75" hidden="1" customHeight="1"/>
    <row r="3590" ht="12.75" hidden="1" customHeight="1"/>
    <row r="3591" ht="12.75" hidden="1" customHeight="1"/>
    <row r="3592" ht="12.75" hidden="1" customHeight="1"/>
    <row r="3593" ht="12.75" hidden="1" customHeight="1"/>
    <row r="3594" ht="12.75" hidden="1" customHeight="1"/>
    <row r="3595" ht="12.75" hidden="1" customHeight="1"/>
    <row r="3596" ht="12.75" hidden="1" customHeight="1"/>
    <row r="3597" ht="12.75" hidden="1" customHeight="1"/>
    <row r="3598" ht="12.75" hidden="1" customHeight="1"/>
    <row r="3599" ht="12.75" hidden="1" customHeight="1"/>
    <row r="3600" ht="12.75" hidden="1" customHeight="1"/>
    <row r="3601" ht="12.75" hidden="1" customHeight="1"/>
    <row r="3602" ht="12.75" hidden="1" customHeight="1"/>
    <row r="3603" ht="12.75" hidden="1" customHeight="1"/>
    <row r="3604" ht="12.75" hidden="1" customHeight="1"/>
    <row r="3605" ht="12.75" hidden="1" customHeight="1"/>
    <row r="3606" ht="12.75" hidden="1" customHeight="1"/>
    <row r="3607" ht="12.75" hidden="1" customHeight="1"/>
    <row r="3608" ht="12.75" hidden="1" customHeight="1"/>
    <row r="3609" ht="12.75" hidden="1" customHeight="1"/>
    <row r="3610" ht="12.75" hidden="1" customHeight="1"/>
    <row r="3611" ht="12.75" hidden="1" customHeight="1"/>
    <row r="3612" ht="12.75" hidden="1" customHeight="1"/>
    <row r="3613" ht="12.75" hidden="1" customHeight="1"/>
    <row r="3614" ht="12.75" hidden="1" customHeight="1"/>
    <row r="3615" ht="12.75" hidden="1" customHeight="1"/>
    <row r="3616" ht="12.75" hidden="1" customHeight="1"/>
    <row r="3617" ht="12.75" hidden="1" customHeight="1"/>
    <row r="3618" ht="12.75" hidden="1" customHeight="1"/>
    <row r="3619" ht="12.75" hidden="1" customHeight="1"/>
    <row r="3620" ht="12.75" hidden="1" customHeight="1"/>
    <row r="3621" ht="12.75" hidden="1" customHeight="1"/>
    <row r="3622" ht="12.75" hidden="1" customHeight="1"/>
    <row r="3623" ht="12.75" hidden="1" customHeight="1"/>
    <row r="3624" ht="12.75" hidden="1" customHeight="1"/>
    <row r="3625" ht="12.75" hidden="1" customHeight="1"/>
    <row r="3626" ht="12.75" hidden="1" customHeight="1"/>
    <row r="3627" ht="12.75" hidden="1" customHeight="1"/>
    <row r="3628" ht="12.75" hidden="1" customHeight="1"/>
    <row r="3629" ht="12.75" hidden="1" customHeight="1"/>
    <row r="3630" ht="12.75" hidden="1" customHeight="1"/>
    <row r="3631" ht="12.75" hidden="1" customHeight="1"/>
    <row r="3632" ht="12.75" hidden="1" customHeight="1"/>
    <row r="3633" ht="12.75" hidden="1" customHeight="1"/>
    <row r="3634" ht="12.75" hidden="1" customHeight="1"/>
    <row r="3635" ht="12.75" hidden="1" customHeight="1"/>
    <row r="3636" ht="12.75" hidden="1" customHeight="1"/>
    <row r="3637" ht="12.75" hidden="1" customHeight="1"/>
    <row r="3638" ht="12.75" hidden="1" customHeight="1"/>
    <row r="3639" ht="12.75" hidden="1" customHeight="1"/>
    <row r="3640" ht="12.75" hidden="1" customHeight="1"/>
    <row r="3641" ht="12.75" hidden="1" customHeight="1"/>
    <row r="3642" ht="12.75" hidden="1" customHeight="1"/>
    <row r="3643" ht="12.75" hidden="1" customHeight="1"/>
    <row r="3644" ht="12.75" hidden="1" customHeight="1"/>
    <row r="3645" ht="12.75" hidden="1" customHeight="1"/>
    <row r="3646" ht="12.75" hidden="1" customHeight="1"/>
    <row r="3647" ht="12.75" hidden="1" customHeight="1"/>
    <row r="3648" ht="12.75" hidden="1" customHeight="1"/>
    <row r="3649" ht="12.75" hidden="1" customHeight="1"/>
    <row r="3650" ht="12.75" hidden="1" customHeight="1"/>
    <row r="3651" ht="12.75" hidden="1" customHeight="1"/>
    <row r="3652" ht="12.75" hidden="1" customHeight="1"/>
    <row r="3653" ht="12.75" hidden="1" customHeight="1"/>
    <row r="3654" ht="12.75" hidden="1" customHeight="1"/>
    <row r="3655" ht="12.75" hidden="1" customHeight="1"/>
    <row r="3656" ht="12.75" hidden="1" customHeight="1"/>
    <row r="3657" ht="12.75" hidden="1" customHeight="1"/>
    <row r="3658" ht="12.75" hidden="1" customHeight="1"/>
    <row r="3659" ht="12.75" hidden="1" customHeight="1"/>
    <row r="3660" ht="12.75" hidden="1" customHeight="1"/>
    <row r="3661" ht="12.75" hidden="1" customHeight="1"/>
    <row r="3662" ht="12.75" hidden="1" customHeight="1"/>
    <row r="3663" ht="12.75" hidden="1" customHeight="1"/>
    <row r="3664" ht="12.75" hidden="1" customHeight="1"/>
    <row r="3665" ht="12.75" hidden="1" customHeight="1"/>
    <row r="3666" ht="12.75" hidden="1" customHeight="1"/>
    <row r="3667" ht="12.75" hidden="1" customHeight="1"/>
    <row r="3668" ht="12.75" hidden="1" customHeight="1"/>
    <row r="3669" ht="12.75" hidden="1" customHeight="1"/>
    <row r="3670" ht="12.75" hidden="1" customHeight="1"/>
    <row r="3671" ht="12.75" hidden="1" customHeight="1"/>
    <row r="3672" ht="12.75" hidden="1" customHeight="1"/>
    <row r="3673" ht="12.75" hidden="1" customHeight="1"/>
    <row r="3674" ht="12.75" hidden="1" customHeight="1"/>
    <row r="3675" ht="12.75" hidden="1" customHeight="1"/>
    <row r="3676" ht="12.75" hidden="1" customHeight="1"/>
    <row r="3677" ht="12.75" hidden="1" customHeight="1"/>
    <row r="3678" ht="12.75" hidden="1" customHeight="1"/>
    <row r="3679" ht="12.75" hidden="1" customHeight="1"/>
    <row r="3680" ht="12.75" hidden="1" customHeight="1"/>
    <row r="3681" ht="12.75" hidden="1" customHeight="1"/>
    <row r="3682" ht="12.75" hidden="1" customHeight="1"/>
    <row r="3683" ht="12.75" hidden="1" customHeight="1"/>
    <row r="3684" ht="12.75" hidden="1" customHeight="1"/>
    <row r="3685" ht="12.75" hidden="1" customHeight="1"/>
    <row r="3686" ht="12.75" hidden="1" customHeight="1"/>
    <row r="3687" ht="12.75" hidden="1" customHeight="1"/>
    <row r="3688" ht="12.75" hidden="1" customHeight="1"/>
    <row r="3689" ht="12.75" hidden="1" customHeight="1"/>
    <row r="3690" ht="12.75" hidden="1" customHeight="1"/>
    <row r="3691" ht="12.75" hidden="1" customHeight="1"/>
    <row r="3692" ht="12.75" hidden="1" customHeight="1"/>
    <row r="3693" ht="12.75" hidden="1" customHeight="1"/>
    <row r="3694" ht="12.75" hidden="1" customHeight="1"/>
    <row r="3695" ht="12.75" hidden="1" customHeight="1"/>
    <row r="3696" ht="12.75" hidden="1" customHeight="1"/>
    <row r="3697" ht="12.75" hidden="1" customHeight="1"/>
    <row r="3698" ht="12.75" hidden="1" customHeight="1"/>
    <row r="3699" ht="12.75" hidden="1" customHeight="1"/>
    <row r="3700" ht="12.75" hidden="1" customHeight="1"/>
    <row r="3701" ht="12.75" hidden="1" customHeight="1"/>
    <row r="3702" ht="12.75" hidden="1" customHeight="1"/>
    <row r="3703" ht="12.75" hidden="1" customHeight="1"/>
    <row r="3704" ht="12.75" hidden="1" customHeight="1"/>
    <row r="3705" ht="12.75" hidden="1" customHeight="1"/>
    <row r="3706" ht="12.75" hidden="1" customHeight="1"/>
    <row r="3707" ht="12.75" hidden="1" customHeight="1"/>
    <row r="3708" ht="12.75" hidden="1" customHeight="1"/>
    <row r="3709" ht="12.75" hidden="1" customHeight="1"/>
    <row r="3710" ht="12.75" hidden="1" customHeight="1"/>
    <row r="3711" ht="12.75" hidden="1" customHeight="1"/>
    <row r="3712" ht="12.75" hidden="1" customHeight="1"/>
    <row r="3713" ht="12.75" hidden="1" customHeight="1"/>
    <row r="3714" ht="12.75" hidden="1" customHeight="1"/>
    <row r="3715" ht="12.75" hidden="1" customHeight="1"/>
    <row r="3716" ht="12.75" hidden="1" customHeight="1"/>
    <row r="3717" ht="12.75" hidden="1" customHeight="1"/>
    <row r="3718" ht="12.75" hidden="1" customHeight="1"/>
    <row r="3719" ht="12.75" hidden="1" customHeight="1"/>
    <row r="3720" ht="12.75" hidden="1" customHeight="1"/>
    <row r="3721" ht="12.75" hidden="1" customHeight="1"/>
    <row r="3722" ht="12.75" hidden="1" customHeight="1"/>
    <row r="3723" ht="12.75" hidden="1" customHeight="1"/>
    <row r="3724" ht="12.75" hidden="1" customHeight="1"/>
    <row r="3725" ht="12.75" hidden="1" customHeight="1"/>
    <row r="3726" ht="12.75" hidden="1" customHeight="1"/>
    <row r="3727" ht="12.75" hidden="1" customHeight="1"/>
    <row r="3728" ht="12.75" hidden="1" customHeight="1"/>
    <row r="3729" ht="12.75" hidden="1" customHeight="1"/>
    <row r="3730" ht="12.75" hidden="1" customHeight="1"/>
    <row r="3731" ht="12.75" hidden="1" customHeight="1"/>
    <row r="3732" ht="12.75" hidden="1" customHeight="1"/>
    <row r="3733" ht="12.75" hidden="1" customHeight="1"/>
    <row r="3734" ht="12.75" hidden="1" customHeight="1"/>
    <row r="3735" ht="12.75" hidden="1" customHeight="1"/>
    <row r="3736" ht="12.75" hidden="1" customHeight="1"/>
    <row r="3737" ht="12.75" hidden="1" customHeight="1"/>
    <row r="3738" ht="12.75" hidden="1" customHeight="1"/>
    <row r="3739" ht="12.75" hidden="1" customHeight="1"/>
    <row r="3740" ht="12.75" hidden="1" customHeight="1"/>
    <row r="3741" ht="12.75" hidden="1" customHeight="1"/>
    <row r="3742" ht="12.75" hidden="1" customHeight="1"/>
    <row r="3743" ht="12.75" hidden="1" customHeight="1"/>
    <row r="3744" ht="12.75" hidden="1" customHeight="1"/>
    <row r="3745" ht="12.75" hidden="1" customHeight="1"/>
    <row r="3746" ht="12.75" hidden="1" customHeight="1"/>
    <row r="3747" ht="12.75" hidden="1" customHeight="1"/>
    <row r="3748" ht="12.75" hidden="1" customHeight="1"/>
    <row r="3749" ht="12.75" hidden="1" customHeight="1"/>
    <row r="3750" ht="12.75" hidden="1" customHeight="1"/>
    <row r="3751" ht="12.75" hidden="1" customHeight="1"/>
    <row r="3752" ht="12.75" hidden="1" customHeight="1"/>
    <row r="3753" ht="12.75" hidden="1" customHeight="1"/>
    <row r="3754" ht="12.75" hidden="1" customHeight="1"/>
    <row r="3755" ht="12.75" hidden="1" customHeight="1"/>
    <row r="3756" ht="12.75" hidden="1" customHeight="1"/>
    <row r="3757" ht="12.75" hidden="1" customHeight="1"/>
    <row r="3758" ht="12.75" hidden="1" customHeight="1"/>
    <row r="3759" ht="12.75" hidden="1" customHeight="1"/>
    <row r="3760" ht="12.75" hidden="1" customHeight="1"/>
    <row r="3761" ht="12.75" hidden="1" customHeight="1"/>
    <row r="3762" ht="12.75" hidden="1" customHeight="1"/>
    <row r="3763" ht="12.75" hidden="1" customHeight="1"/>
    <row r="3764" ht="12.75" hidden="1" customHeight="1"/>
    <row r="3765" ht="12.75" hidden="1" customHeight="1"/>
    <row r="3766" ht="12.75" hidden="1" customHeight="1"/>
    <row r="3767" ht="12.75" hidden="1" customHeight="1"/>
    <row r="3768" ht="12.75" hidden="1" customHeight="1"/>
    <row r="3769" ht="12.75" hidden="1" customHeight="1"/>
    <row r="3770" ht="12.75" hidden="1" customHeight="1"/>
    <row r="3771" ht="12.75" hidden="1" customHeight="1"/>
    <row r="3772" ht="12.75" hidden="1" customHeight="1"/>
    <row r="3773" ht="12.75" hidden="1" customHeight="1"/>
    <row r="3774" ht="12.75" hidden="1" customHeight="1"/>
    <row r="3775" ht="12.75" hidden="1" customHeight="1"/>
    <row r="3776" ht="12.75" hidden="1" customHeight="1"/>
    <row r="3777" ht="12.75" hidden="1" customHeight="1"/>
    <row r="3778" ht="12.75" hidden="1" customHeight="1"/>
    <row r="3779" ht="12.75" hidden="1" customHeight="1"/>
    <row r="3780" ht="12.75" hidden="1" customHeight="1"/>
    <row r="3781" ht="12.75" hidden="1" customHeight="1"/>
    <row r="3782" ht="12.75" hidden="1" customHeight="1"/>
    <row r="3783" ht="12.75" hidden="1" customHeight="1"/>
    <row r="3784" ht="12.75" hidden="1" customHeight="1"/>
    <row r="3785" ht="12.75" hidden="1" customHeight="1"/>
    <row r="3786" ht="12.75" hidden="1" customHeight="1"/>
    <row r="3787" ht="12.75" hidden="1" customHeight="1"/>
    <row r="3788" ht="12.75" hidden="1" customHeight="1"/>
    <row r="3789" ht="12.75" hidden="1" customHeight="1"/>
    <row r="3790" ht="12.75" hidden="1" customHeight="1"/>
    <row r="3791" ht="12.75" hidden="1" customHeight="1"/>
    <row r="3792" ht="12.75" hidden="1" customHeight="1"/>
    <row r="3793" ht="12.75" hidden="1" customHeight="1"/>
    <row r="3794" ht="12.75" hidden="1" customHeight="1"/>
    <row r="3795" ht="12.75" hidden="1" customHeight="1"/>
    <row r="3796" ht="12.75" hidden="1" customHeight="1"/>
    <row r="3797" ht="12.75" hidden="1" customHeight="1"/>
    <row r="3798" ht="12.75" hidden="1" customHeight="1"/>
    <row r="3799" ht="12.75" hidden="1" customHeight="1"/>
    <row r="3800" ht="12.75" hidden="1" customHeight="1"/>
    <row r="3801" ht="12.75" hidden="1" customHeight="1"/>
    <row r="3802" ht="12.75" hidden="1" customHeight="1"/>
    <row r="3803" ht="12.75" hidden="1" customHeight="1"/>
    <row r="3804" ht="12.75" hidden="1" customHeight="1"/>
    <row r="3805" ht="12.75" hidden="1" customHeight="1"/>
    <row r="3806" ht="12.75" hidden="1" customHeight="1"/>
    <row r="3807" ht="12.75" hidden="1" customHeight="1"/>
    <row r="3808" ht="12.75" hidden="1" customHeight="1"/>
    <row r="3809" ht="12.75" hidden="1" customHeight="1"/>
    <row r="3810" ht="12.75" hidden="1" customHeight="1"/>
    <row r="3811" ht="12.75" hidden="1" customHeight="1"/>
    <row r="3812" ht="12.75" hidden="1" customHeight="1"/>
    <row r="3813" ht="12.75" hidden="1" customHeight="1"/>
    <row r="3814" ht="12.75" hidden="1" customHeight="1"/>
    <row r="3815" ht="12.75" hidden="1" customHeight="1"/>
    <row r="3816" ht="12.75" hidden="1" customHeight="1"/>
    <row r="3817" ht="12.75" hidden="1" customHeight="1"/>
    <row r="3818" ht="12.75" hidden="1" customHeight="1"/>
    <row r="3819" ht="12.75" hidden="1" customHeight="1"/>
    <row r="3820" ht="12.75" hidden="1" customHeight="1"/>
    <row r="3821" ht="12.75" hidden="1" customHeight="1"/>
    <row r="3822" ht="12.75" hidden="1" customHeight="1"/>
    <row r="3823" ht="12.75" hidden="1" customHeight="1"/>
    <row r="3824" ht="12.75" hidden="1" customHeight="1"/>
    <row r="3825" ht="12.75" hidden="1" customHeight="1"/>
    <row r="3826" ht="12.75" hidden="1" customHeight="1"/>
    <row r="3827" ht="12.75" hidden="1" customHeight="1"/>
    <row r="3828" ht="12.75" hidden="1" customHeight="1"/>
    <row r="3829" ht="12.75" hidden="1" customHeight="1"/>
    <row r="3830" ht="12.75" hidden="1" customHeight="1"/>
    <row r="3831" ht="12.75" hidden="1" customHeight="1"/>
    <row r="3832" ht="12.75" hidden="1" customHeight="1"/>
    <row r="3833" ht="12.75" hidden="1" customHeight="1"/>
    <row r="3834" ht="12.75" hidden="1" customHeight="1"/>
    <row r="3835" ht="12.75" hidden="1" customHeight="1"/>
    <row r="3836" ht="12.75" hidden="1" customHeight="1"/>
    <row r="3837" ht="12.75" hidden="1" customHeight="1"/>
    <row r="3838" ht="12.75" hidden="1" customHeight="1"/>
    <row r="3839" ht="12.75" hidden="1" customHeight="1"/>
    <row r="3840" ht="12.75" hidden="1" customHeight="1"/>
    <row r="3841" ht="12.75" hidden="1" customHeight="1"/>
    <row r="3842" ht="12.75" hidden="1" customHeight="1"/>
    <row r="3843" ht="12.75" hidden="1" customHeight="1"/>
    <row r="3844" ht="12.75" hidden="1" customHeight="1"/>
    <row r="3845" ht="12.75" hidden="1" customHeight="1"/>
    <row r="3846" ht="12.75" hidden="1" customHeight="1"/>
    <row r="3847" ht="12.75" hidden="1" customHeight="1"/>
    <row r="3848" ht="12.75" hidden="1" customHeight="1"/>
    <row r="3849" ht="12.75" hidden="1" customHeight="1"/>
    <row r="3850" ht="12.75" hidden="1" customHeight="1"/>
    <row r="3851" ht="12.75" hidden="1" customHeight="1"/>
    <row r="3852" ht="12.75" hidden="1" customHeight="1"/>
    <row r="3853" ht="12.75" hidden="1" customHeight="1"/>
    <row r="3854" ht="12.75" hidden="1" customHeight="1"/>
    <row r="3855" ht="12.75" hidden="1" customHeight="1"/>
    <row r="3856" ht="12.75" hidden="1" customHeight="1"/>
    <row r="3857" ht="12.75" hidden="1" customHeight="1"/>
    <row r="3858" ht="12.75" hidden="1" customHeight="1"/>
    <row r="3859" ht="12.75" hidden="1" customHeight="1"/>
    <row r="3860" ht="12.75" hidden="1" customHeight="1"/>
    <row r="3861" ht="12.75" hidden="1" customHeight="1"/>
    <row r="3862" ht="12.75" hidden="1" customHeight="1"/>
    <row r="3863" ht="12.75" hidden="1" customHeight="1"/>
    <row r="3864" ht="12.75" hidden="1" customHeight="1"/>
    <row r="3865" ht="12.75" hidden="1" customHeight="1"/>
    <row r="3866" ht="12.75" hidden="1" customHeight="1"/>
    <row r="3867" ht="12.75" hidden="1" customHeight="1"/>
    <row r="3868" ht="12.75" hidden="1" customHeight="1"/>
    <row r="3869" ht="12.75" hidden="1" customHeight="1"/>
    <row r="3870" ht="12.75" hidden="1" customHeight="1"/>
    <row r="3871" ht="12.75" hidden="1" customHeight="1"/>
    <row r="3872" ht="12.75" hidden="1" customHeight="1"/>
    <row r="3873" ht="12.75" hidden="1" customHeight="1"/>
    <row r="3874" ht="12.75" hidden="1" customHeight="1"/>
    <row r="3875" ht="12.75" hidden="1" customHeight="1"/>
    <row r="3876" ht="12.75" hidden="1" customHeight="1"/>
    <row r="3877" ht="12.75" hidden="1" customHeight="1"/>
    <row r="3878" ht="12.75" hidden="1" customHeight="1"/>
    <row r="3879" ht="12.75" hidden="1" customHeight="1"/>
    <row r="3880" ht="12.75" hidden="1" customHeight="1"/>
    <row r="3881" ht="12.75" hidden="1" customHeight="1"/>
    <row r="3882" ht="12.75" hidden="1" customHeight="1"/>
    <row r="3883" ht="12.75" hidden="1" customHeight="1"/>
    <row r="3884" ht="12.75" hidden="1" customHeight="1"/>
    <row r="3885" ht="12.75" hidden="1" customHeight="1"/>
    <row r="3886" ht="12.75" hidden="1" customHeight="1"/>
    <row r="3887" ht="12.75" hidden="1" customHeight="1"/>
    <row r="3888" ht="12.75" hidden="1" customHeight="1"/>
    <row r="3889" ht="12.75" hidden="1" customHeight="1"/>
    <row r="3890" ht="12.75" hidden="1" customHeight="1"/>
    <row r="3891" ht="12.75" hidden="1" customHeight="1"/>
    <row r="3892" ht="12.75" hidden="1" customHeight="1"/>
    <row r="3893" ht="12.75" hidden="1" customHeight="1"/>
    <row r="3894" ht="12.75" hidden="1" customHeight="1"/>
    <row r="3895" ht="12.75" hidden="1" customHeight="1"/>
    <row r="3896" ht="12.75" hidden="1" customHeight="1"/>
    <row r="3897" ht="12.75" hidden="1" customHeight="1"/>
    <row r="3898" ht="12.75" hidden="1" customHeight="1"/>
    <row r="3899" ht="12.75" hidden="1" customHeight="1"/>
    <row r="3900" ht="12.75" hidden="1" customHeight="1"/>
    <row r="3901" ht="12.75" hidden="1" customHeight="1"/>
    <row r="3902" ht="12.75" hidden="1" customHeight="1"/>
    <row r="3903" ht="12.75" hidden="1" customHeight="1"/>
    <row r="3904" ht="12.75" hidden="1" customHeight="1"/>
    <row r="3905" ht="12.75" hidden="1" customHeight="1"/>
    <row r="3906" ht="12.75" hidden="1" customHeight="1"/>
    <row r="3907" ht="12.75" hidden="1" customHeight="1"/>
    <row r="3908" ht="12.75" hidden="1" customHeight="1"/>
    <row r="3909" ht="12.75" hidden="1" customHeight="1"/>
    <row r="3910" ht="12.75" hidden="1" customHeight="1"/>
    <row r="3911" ht="12.75" hidden="1" customHeight="1"/>
    <row r="3912" ht="12.75" hidden="1" customHeight="1"/>
    <row r="3913" ht="12.75" hidden="1" customHeight="1"/>
    <row r="3914" ht="12.75" hidden="1" customHeight="1"/>
    <row r="3915" ht="12.75" hidden="1" customHeight="1"/>
    <row r="3916" ht="12.75" hidden="1" customHeight="1"/>
    <row r="3917" ht="12.75" hidden="1" customHeight="1"/>
    <row r="3918" ht="12.75" hidden="1" customHeight="1"/>
    <row r="3919" ht="12.75" hidden="1" customHeight="1"/>
    <row r="3920" ht="12.75" hidden="1" customHeight="1"/>
    <row r="3921" ht="12.75" hidden="1" customHeight="1"/>
    <row r="3922" ht="12.75" hidden="1" customHeight="1"/>
    <row r="3923" ht="12.75" hidden="1" customHeight="1"/>
    <row r="3924" ht="12.75" hidden="1" customHeight="1"/>
    <row r="3925" ht="12.75" hidden="1" customHeight="1"/>
    <row r="3926" ht="12.75" hidden="1" customHeight="1"/>
    <row r="3927" ht="12.75" hidden="1" customHeight="1"/>
    <row r="3928" ht="12.75" hidden="1" customHeight="1"/>
    <row r="3929" ht="12.75" hidden="1" customHeight="1"/>
    <row r="3930" ht="12.75" hidden="1" customHeight="1"/>
    <row r="3931" ht="12.75" hidden="1" customHeight="1"/>
    <row r="3932" ht="12.75" hidden="1" customHeight="1"/>
    <row r="3933" ht="12.75" hidden="1" customHeight="1"/>
    <row r="3934" ht="12.75" hidden="1" customHeight="1"/>
    <row r="3935" ht="12.75" hidden="1" customHeight="1"/>
    <row r="3936" ht="12.75" hidden="1" customHeight="1"/>
    <row r="3937" ht="12.75" hidden="1" customHeight="1"/>
    <row r="3938" ht="12.75" hidden="1" customHeight="1"/>
    <row r="3939" ht="12.75" hidden="1" customHeight="1"/>
    <row r="3940" ht="12.75" hidden="1" customHeight="1"/>
    <row r="3941" ht="12.75" hidden="1" customHeight="1"/>
    <row r="3942" ht="12.75" hidden="1" customHeight="1"/>
    <row r="3943" ht="12.75" hidden="1" customHeight="1"/>
    <row r="3944" ht="12.75" hidden="1" customHeight="1"/>
    <row r="3945" ht="12.75" hidden="1" customHeight="1"/>
    <row r="3946" ht="12.75" hidden="1" customHeight="1"/>
    <row r="3947" ht="12.75" hidden="1" customHeight="1"/>
    <row r="3948" ht="12.75" hidden="1" customHeight="1"/>
    <row r="3949" ht="12.75" hidden="1" customHeight="1"/>
    <row r="3950" ht="12.75" hidden="1" customHeight="1"/>
    <row r="3951" ht="12.75" hidden="1" customHeight="1"/>
    <row r="3952" ht="12.75" hidden="1" customHeight="1"/>
    <row r="3953" ht="12.75" hidden="1" customHeight="1"/>
    <row r="3954" ht="12.75" hidden="1" customHeight="1"/>
    <row r="3955" ht="12.75" hidden="1" customHeight="1"/>
    <row r="3956" ht="12.75" hidden="1" customHeight="1"/>
    <row r="3957" ht="12.75" hidden="1" customHeight="1"/>
    <row r="3958" ht="12.75" hidden="1" customHeight="1"/>
    <row r="3959" ht="12.75" hidden="1" customHeight="1"/>
    <row r="3960" ht="12.75" hidden="1" customHeight="1"/>
    <row r="3961" ht="12.75" hidden="1" customHeight="1"/>
    <row r="3962" ht="12.75" hidden="1" customHeight="1"/>
    <row r="3963" ht="12.75" hidden="1" customHeight="1"/>
    <row r="3964" ht="12.75" hidden="1" customHeight="1"/>
    <row r="3965" ht="12.75" hidden="1" customHeight="1"/>
    <row r="3966" ht="12.75" hidden="1" customHeight="1"/>
    <row r="3967" ht="12.75" hidden="1" customHeight="1"/>
    <row r="3968" ht="12.75" hidden="1" customHeight="1"/>
    <row r="3969" ht="12.75" hidden="1" customHeight="1"/>
    <row r="3970" ht="12.75" hidden="1" customHeight="1"/>
    <row r="3971" ht="12.75" hidden="1" customHeight="1"/>
    <row r="3972" ht="12.75" hidden="1" customHeight="1"/>
    <row r="3973" ht="12.75" hidden="1" customHeight="1"/>
    <row r="3974" ht="12.75" hidden="1" customHeight="1"/>
    <row r="3975" ht="12.75" hidden="1" customHeight="1"/>
    <row r="3976" ht="12.75" hidden="1" customHeight="1"/>
    <row r="3977" ht="12.75" hidden="1" customHeight="1"/>
    <row r="3978" ht="12.75" hidden="1" customHeight="1"/>
    <row r="3979" ht="12.75" hidden="1" customHeight="1"/>
    <row r="3980" ht="12.75" hidden="1" customHeight="1"/>
    <row r="3981" ht="12.75" hidden="1" customHeight="1"/>
    <row r="3982" ht="12.75" hidden="1" customHeight="1"/>
    <row r="3983" ht="12.75" hidden="1" customHeight="1"/>
    <row r="3984" ht="12.75" hidden="1" customHeight="1"/>
    <row r="3985" ht="12.75" hidden="1" customHeight="1"/>
    <row r="3986" ht="12.75" hidden="1" customHeight="1"/>
    <row r="3987" ht="12.75" hidden="1" customHeight="1"/>
    <row r="3988" ht="12.75" hidden="1" customHeight="1"/>
    <row r="3989" ht="12.75" hidden="1" customHeight="1"/>
    <row r="3990" ht="12.75" hidden="1" customHeight="1"/>
    <row r="3991" ht="12.75" hidden="1" customHeight="1"/>
    <row r="3992" ht="12.75" hidden="1" customHeight="1"/>
    <row r="3993" ht="12.75" hidden="1" customHeight="1"/>
    <row r="3994" ht="12.75" hidden="1" customHeight="1"/>
    <row r="3995" ht="12.75" hidden="1" customHeight="1"/>
    <row r="3996" ht="12.75" hidden="1" customHeight="1"/>
    <row r="3997" ht="12.75" hidden="1" customHeight="1"/>
    <row r="3998" ht="12.75" hidden="1" customHeight="1"/>
    <row r="3999" ht="12.75" hidden="1" customHeight="1"/>
    <row r="4000" ht="12.75" hidden="1" customHeight="1"/>
    <row r="4001" ht="12.75" hidden="1" customHeight="1"/>
    <row r="4002" ht="12.75" hidden="1" customHeight="1"/>
    <row r="4003" ht="12.75" hidden="1" customHeight="1"/>
    <row r="4004" ht="12.75" hidden="1" customHeight="1"/>
    <row r="4005" ht="12.75" hidden="1" customHeight="1"/>
    <row r="4006" ht="12.75" hidden="1" customHeight="1"/>
    <row r="4007" ht="12.75" hidden="1" customHeight="1"/>
    <row r="4008" ht="12.75" hidden="1" customHeight="1"/>
    <row r="4009" ht="12.75" hidden="1" customHeight="1"/>
    <row r="4010" ht="12.75" hidden="1" customHeight="1"/>
    <row r="4011" ht="12.75" hidden="1" customHeight="1"/>
    <row r="4012" ht="12.75" hidden="1" customHeight="1"/>
    <row r="4013" ht="12.75" hidden="1" customHeight="1"/>
    <row r="4014" ht="12.75" hidden="1" customHeight="1"/>
    <row r="4015" ht="12.75" hidden="1" customHeight="1"/>
    <row r="4016" ht="12.75" hidden="1" customHeight="1"/>
    <row r="4017" ht="12.75" hidden="1" customHeight="1"/>
    <row r="4018" ht="12.75" hidden="1" customHeight="1"/>
    <row r="4019" ht="12.75" hidden="1" customHeight="1"/>
    <row r="4020" ht="12.75" hidden="1" customHeight="1"/>
    <row r="4021" ht="12.75" hidden="1" customHeight="1"/>
    <row r="4022" ht="12.75" hidden="1" customHeight="1"/>
    <row r="4023" ht="12.75" hidden="1" customHeight="1"/>
    <row r="4024" ht="12.75" hidden="1" customHeight="1"/>
    <row r="4025" ht="12.75" hidden="1" customHeight="1"/>
    <row r="4026" ht="12.75" hidden="1" customHeight="1"/>
    <row r="4027" ht="12.75" hidden="1" customHeight="1"/>
    <row r="4028" ht="12.75" hidden="1" customHeight="1"/>
    <row r="4029" ht="12.75" hidden="1" customHeight="1"/>
    <row r="4030" ht="12.75" hidden="1" customHeight="1"/>
    <row r="4031" ht="12.75" hidden="1" customHeight="1"/>
    <row r="4032" ht="12.75" hidden="1" customHeight="1"/>
    <row r="4033" ht="12.75" hidden="1" customHeight="1"/>
    <row r="4034" ht="12.75" hidden="1" customHeight="1"/>
    <row r="4035" ht="12.75" hidden="1" customHeight="1"/>
    <row r="4036" ht="12.75" hidden="1" customHeight="1"/>
    <row r="4037" ht="12.75" hidden="1" customHeight="1"/>
    <row r="4038" ht="12.75" hidden="1" customHeight="1"/>
    <row r="4039" ht="12.75" hidden="1" customHeight="1"/>
    <row r="4040" ht="12.75" hidden="1" customHeight="1"/>
    <row r="4041" ht="12.75" hidden="1" customHeight="1"/>
    <row r="4042" ht="12.75" hidden="1" customHeight="1"/>
    <row r="4043" ht="12.75" hidden="1" customHeight="1"/>
    <row r="4044" ht="12.75" hidden="1" customHeight="1"/>
    <row r="4045" ht="12.75" hidden="1" customHeight="1"/>
    <row r="4046" ht="12.75" hidden="1" customHeight="1"/>
    <row r="4047" ht="12.75" hidden="1" customHeight="1"/>
    <row r="4048" ht="12.75" hidden="1" customHeight="1"/>
    <row r="4049" ht="12.75" hidden="1" customHeight="1"/>
    <row r="4050" ht="12.75" hidden="1" customHeight="1"/>
    <row r="4051" ht="12.75" hidden="1" customHeight="1"/>
    <row r="4052" ht="12.75" hidden="1" customHeight="1"/>
    <row r="4053" ht="12.75" hidden="1" customHeight="1"/>
    <row r="4054" ht="12.75" hidden="1" customHeight="1"/>
    <row r="4055" ht="12.75" hidden="1" customHeight="1"/>
    <row r="4056" ht="12.75" hidden="1" customHeight="1"/>
    <row r="4057" ht="12.75" hidden="1" customHeight="1"/>
    <row r="4058" ht="12.75" hidden="1" customHeight="1"/>
    <row r="4059" ht="12.75" hidden="1" customHeight="1"/>
    <row r="4060" ht="12.75" hidden="1" customHeight="1"/>
    <row r="4061" ht="12.75" hidden="1" customHeight="1"/>
    <row r="4062" ht="12.75" hidden="1" customHeight="1"/>
    <row r="4063" ht="12.75" hidden="1" customHeight="1"/>
    <row r="4064" ht="12.75" hidden="1" customHeight="1"/>
    <row r="4065" ht="12.75" hidden="1" customHeight="1"/>
    <row r="4066" ht="12.75" hidden="1" customHeight="1"/>
    <row r="4067" ht="12.75" hidden="1" customHeight="1"/>
    <row r="4068" ht="12.75" hidden="1" customHeight="1"/>
    <row r="4069" ht="12.75" hidden="1" customHeight="1"/>
    <row r="4070" ht="12.75" hidden="1" customHeight="1"/>
    <row r="4071" ht="12.75" hidden="1" customHeight="1"/>
    <row r="4072" ht="12.75" hidden="1" customHeight="1"/>
    <row r="4073" ht="12.75" hidden="1" customHeight="1"/>
    <row r="4074" ht="12.75" hidden="1" customHeight="1"/>
    <row r="4075" ht="12.75" hidden="1" customHeight="1"/>
    <row r="4076" ht="12.75" hidden="1" customHeight="1"/>
    <row r="4077" ht="12.75" hidden="1" customHeight="1"/>
    <row r="4078" ht="12.75" hidden="1" customHeight="1"/>
    <row r="4079" ht="12.75" hidden="1" customHeight="1"/>
    <row r="4080" ht="12.75" hidden="1" customHeight="1"/>
    <row r="4081" ht="12.75" hidden="1" customHeight="1"/>
    <row r="4082" ht="12.75" hidden="1" customHeight="1"/>
    <row r="4083" ht="12.75" hidden="1" customHeight="1"/>
    <row r="4084" ht="12.75" hidden="1" customHeight="1"/>
    <row r="4085" ht="12.75" hidden="1" customHeight="1"/>
    <row r="4086" ht="12.75" hidden="1" customHeight="1"/>
    <row r="4087" ht="12.75" hidden="1" customHeight="1"/>
    <row r="4088" ht="12.75" hidden="1" customHeight="1"/>
    <row r="4089" ht="12.75" hidden="1" customHeight="1"/>
    <row r="4090" ht="12.75" hidden="1" customHeight="1"/>
    <row r="4091" ht="12.75" hidden="1" customHeight="1"/>
    <row r="4092" ht="12.75" hidden="1" customHeight="1"/>
    <row r="4093" ht="12.75" hidden="1" customHeight="1"/>
    <row r="4094" ht="12.75" hidden="1" customHeight="1"/>
    <row r="4095" ht="12.75" hidden="1" customHeight="1"/>
    <row r="4096" ht="12.75" hidden="1" customHeight="1"/>
    <row r="4097" ht="12.75" hidden="1" customHeight="1"/>
    <row r="4098" ht="12.75" hidden="1" customHeight="1"/>
    <row r="4099" ht="12.75" hidden="1" customHeight="1"/>
    <row r="4100" ht="12.75" hidden="1" customHeight="1"/>
    <row r="4101" ht="12.75" hidden="1" customHeight="1"/>
    <row r="4102" ht="12.75" hidden="1" customHeight="1"/>
    <row r="4103" ht="12.75" hidden="1" customHeight="1"/>
    <row r="4104" ht="12.75" hidden="1" customHeight="1"/>
    <row r="4105" ht="12.75" hidden="1" customHeight="1"/>
    <row r="4106" ht="12.75" hidden="1" customHeight="1"/>
    <row r="4107" ht="12.75" hidden="1" customHeight="1"/>
    <row r="4108" ht="12.75" hidden="1" customHeight="1"/>
    <row r="4109" ht="12.75" hidden="1" customHeight="1"/>
    <row r="4110" ht="12.75" hidden="1" customHeight="1"/>
    <row r="4111" ht="12.75" hidden="1" customHeight="1"/>
    <row r="4112" ht="12.75" hidden="1" customHeight="1"/>
    <row r="4113" ht="12.75" hidden="1" customHeight="1"/>
    <row r="4114" ht="12.75" hidden="1" customHeight="1"/>
    <row r="4115" ht="12.75" hidden="1" customHeight="1"/>
    <row r="4116" ht="12.75" hidden="1" customHeight="1"/>
    <row r="4117" ht="12.75" hidden="1" customHeight="1"/>
    <row r="4118" ht="12.75" hidden="1" customHeight="1"/>
    <row r="4119" ht="12.75" hidden="1" customHeight="1"/>
    <row r="4120" ht="12.75" hidden="1" customHeight="1"/>
    <row r="4121" ht="12.75" hidden="1" customHeight="1"/>
    <row r="4122" ht="12.75" hidden="1" customHeight="1"/>
    <row r="4123" ht="12.75" hidden="1" customHeight="1"/>
    <row r="4124" ht="12.75" hidden="1" customHeight="1"/>
    <row r="4125" ht="12.75" hidden="1" customHeight="1"/>
    <row r="4126" ht="12.75" hidden="1" customHeight="1"/>
    <row r="4127" ht="12.75" hidden="1" customHeight="1"/>
    <row r="4128" ht="12.75" hidden="1" customHeight="1"/>
    <row r="4129" ht="12.75" hidden="1" customHeight="1"/>
    <row r="4130" ht="12.75" hidden="1" customHeight="1"/>
    <row r="4131" ht="12.75" hidden="1" customHeight="1"/>
    <row r="4132" ht="12.75" hidden="1" customHeight="1"/>
    <row r="4133" ht="12.75" hidden="1" customHeight="1"/>
    <row r="4134" ht="12.75" hidden="1" customHeight="1"/>
    <row r="4135" ht="12.75" hidden="1" customHeight="1"/>
    <row r="4136" ht="12.75" hidden="1" customHeight="1"/>
    <row r="4137" ht="12.75" hidden="1" customHeight="1"/>
    <row r="4138" ht="12.75" hidden="1" customHeight="1"/>
    <row r="4139" ht="12.75" hidden="1" customHeight="1"/>
    <row r="4140" ht="12.75" hidden="1" customHeight="1"/>
    <row r="4141" ht="12.75" hidden="1" customHeight="1"/>
    <row r="4142" ht="12.75" hidden="1" customHeight="1"/>
    <row r="4143" ht="12.75" hidden="1" customHeight="1"/>
    <row r="4144" ht="12.75" hidden="1" customHeight="1"/>
    <row r="4145" ht="12.75" hidden="1" customHeight="1"/>
    <row r="4146" ht="12.75" hidden="1" customHeight="1"/>
    <row r="4147" ht="12.75" hidden="1" customHeight="1"/>
    <row r="4148" ht="12.75" hidden="1" customHeight="1"/>
    <row r="4149" ht="12.75" hidden="1" customHeight="1"/>
    <row r="4150" ht="12.75" hidden="1" customHeight="1"/>
    <row r="4151" ht="12.75" hidden="1" customHeight="1"/>
    <row r="4152" ht="12.75" hidden="1" customHeight="1"/>
    <row r="4153" ht="12.75" hidden="1" customHeight="1"/>
    <row r="4154" ht="12.75" hidden="1" customHeight="1"/>
    <row r="4155" ht="12.75" hidden="1" customHeight="1"/>
    <row r="4156" ht="12.75" hidden="1" customHeight="1"/>
    <row r="4157" ht="12.75" hidden="1" customHeight="1"/>
    <row r="4158" ht="12.75" hidden="1" customHeight="1"/>
    <row r="4159" ht="12.75" hidden="1" customHeight="1"/>
    <row r="4160" ht="12.75" hidden="1" customHeight="1"/>
    <row r="4161" ht="12.75" hidden="1" customHeight="1"/>
    <row r="4162" ht="12.75" hidden="1" customHeight="1"/>
    <row r="4163" ht="12.75" hidden="1" customHeight="1"/>
    <row r="4164" ht="12.75" hidden="1" customHeight="1"/>
    <row r="4165" ht="12.75" hidden="1" customHeight="1"/>
    <row r="4166" ht="12.75" hidden="1" customHeight="1"/>
    <row r="4167" ht="12.75" hidden="1" customHeight="1"/>
    <row r="4168" ht="12.75" hidden="1" customHeight="1"/>
    <row r="4169" ht="12.75" hidden="1" customHeight="1"/>
    <row r="4170" ht="12.75" hidden="1" customHeight="1"/>
    <row r="4171" ht="12.75" hidden="1" customHeight="1"/>
    <row r="4172" ht="12.75" hidden="1" customHeight="1"/>
    <row r="4173" ht="12.75" hidden="1" customHeight="1"/>
    <row r="4174" ht="12.75" hidden="1" customHeight="1"/>
    <row r="4175" ht="12.75" hidden="1" customHeight="1"/>
    <row r="4176" ht="12.75" hidden="1" customHeight="1"/>
    <row r="4177" ht="12.75" hidden="1" customHeight="1"/>
    <row r="4178" ht="12.75" hidden="1" customHeight="1"/>
    <row r="4179" ht="12.75" hidden="1" customHeight="1"/>
    <row r="4180" ht="12.75" hidden="1" customHeight="1"/>
    <row r="4181" ht="12.75" hidden="1" customHeight="1"/>
    <row r="4182" ht="12.75" hidden="1" customHeight="1"/>
    <row r="4183" ht="12.75" hidden="1" customHeight="1"/>
    <row r="4184" ht="12.75" hidden="1" customHeight="1"/>
    <row r="4185" ht="12.75" hidden="1" customHeight="1"/>
    <row r="4186" ht="12.75" hidden="1" customHeight="1"/>
    <row r="4187" ht="12.75" hidden="1" customHeight="1"/>
    <row r="4188" ht="12.75" hidden="1" customHeight="1"/>
    <row r="4189" ht="12.75" hidden="1" customHeight="1"/>
    <row r="4190" ht="12.75" hidden="1" customHeight="1"/>
    <row r="4191" ht="12.75" hidden="1" customHeight="1"/>
    <row r="4192" ht="12.75" hidden="1" customHeight="1"/>
    <row r="4193" ht="12.75" hidden="1" customHeight="1"/>
    <row r="4194" ht="12.75" hidden="1" customHeight="1"/>
    <row r="4195" ht="12.75" hidden="1" customHeight="1"/>
    <row r="4196" ht="12.75" hidden="1" customHeight="1"/>
    <row r="4197" ht="12.75" hidden="1" customHeight="1"/>
    <row r="4198" ht="12.75" hidden="1" customHeight="1"/>
    <row r="4199" ht="12.75" hidden="1" customHeight="1"/>
    <row r="4200" ht="12.75" hidden="1" customHeight="1"/>
    <row r="4201" ht="12.75" hidden="1" customHeight="1"/>
    <row r="4202" ht="12.75" hidden="1" customHeight="1"/>
    <row r="4203" ht="12.75" hidden="1" customHeight="1"/>
    <row r="4204" ht="12.75" hidden="1" customHeight="1"/>
    <row r="4205" ht="12.75" hidden="1" customHeight="1"/>
    <row r="4206" ht="12.75" hidden="1" customHeight="1"/>
    <row r="4207" ht="12.75" hidden="1" customHeight="1"/>
    <row r="4208" ht="12.75" hidden="1" customHeight="1"/>
    <row r="4209" ht="12.75" hidden="1" customHeight="1"/>
    <row r="4210" ht="12.75" hidden="1" customHeight="1"/>
    <row r="4211" ht="12.75" hidden="1" customHeight="1"/>
    <row r="4212" ht="12.75" hidden="1" customHeight="1"/>
    <row r="4213" ht="12.75" hidden="1" customHeight="1"/>
    <row r="4214" ht="12.75" hidden="1" customHeight="1"/>
    <row r="4215" ht="12.75" hidden="1" customHeight="1"/>
    <row r="4216" ht="12.75" hidden="1" customHeight="1"/>
    <row r="4217" ht="12.75" hidden="1" customHeight="1"/>
    <row r="4218" ht="12.75" hidden="1" customHeight="1"/>
    <row r="4219" ht="12.75" hidden="1" customHeight="1"/>
    <row r="4220" ht="12.75" hidden="1" customHeight="1"/>
    <row r="4221" ht="12.75" hidden="1" customHeight="1"/>
    <row r="4222" ht="12.75" hidden="1" customHeight="1"/>
    <row r="4223" ht="12.75" hidden="1" customHeight="1"/>
    <row r="4224" ht="12.75" hidden="1" customHeight="1"/>
    <row r="4225" ht="12.75" hidden="1" customHeight="1"/>
    <row r="4226" ht="12.75" hidden="1" customHeight="1"/>
    <row r="4227" ht="12.75" hidden="1" customHeight="1"/>
    <row r="4228" ht="12.75" hidden="1" customHeight="1"/>
    <row r="4229" ht="12.75" hidden="1" customHeight="1"/>
    <row r="4230" ht="12.75" hidden="1" customHeight="1"/>
    <row r="4231" ht="12.75" hidden="1" customHeight="1"/>
    <row r="4232" ht="12.75" hidden="1" customHeight="1"/>
    <row r="4233" ht="12.75" hidden="1" customHeight="1"/>
    <row r="4234" ht="12.75" hidden="1" customHeight="1"/>
    <row r="4235" ht="12.75" hidden="1" customHeight="1"/>
    <row r="4236" ht="12.75" hidden="1" customHeight="1"/>
    <row r="4237" ht="12.75" hidden="1" customHeight="1"/>
    <row r="4238" ht="12.75" hidden="1" customHeight="1"/>
    <row r="4239" ht="12.75" hidden="1" customHeight="1"/>
    <row r="4240" ht="12.75" hidden="1" customHeight="1"/>
    <row r="4241" ht="12.75" hidden="1" customHeight="1"/>
    <row r="4242" ht="12.75" hidden="1" customHeight="1"/>
    <row r="4243" ht="12.75" hidden="1" customHeight="1"/>
    <row r="4244" ht="12.75" hidden="1" customHeight="1"/>
    <row r="4245" ht="12.75" hidden="1" customHeight="1"/>
    <row r="4246" ht="12.75" hidden="1" customHeight="1"/>
    <row r="4247" ht="12.75" hidden="1" customHeight="1"/>
    <row r="4248" ht="12.75" hidden="1" customHeight="1"/>
    <row r="4249" ht="12.75" hidden="1" customHeight="1"/>
    <row r="4250" ht="12.75" hidden="1" customHeight="1"/>
    <row r="4251" ht="12.75" hidden="1" customHeight="1"/>
    <row r="4252" ht="12.75" hidden="1" customHeight="1"/>
    <row r="4253" ht="12.75" hidden="1" customHeight="1"/>
    <row r="4254" ht="12.75" hidden="1" customHeight="1"/>
    <row r="4255" ht="12.75" hidden="1" customHeight="1"/>
    <row r="4256" ht="12.75" hidden="1" customHeight="1"/>
    <row r="4257" ht="12.75" hidden="1" customHeight="1"/>
    <row r="4258" ht="12.75" hidden="1" customHeight="1"/>
    <row r="4259" ht="12.75" hidden="1" customHeight="1"/>
    <row r="4260" ht="12.75" hidden="1" customHeight="1"/>
    <row r="4261" ht="12.75" hidden="1" customHeight="1"/>
    <row r="4262" ht="12.75" hidden="1" customHeight="1"/>
    <row r="4263" ht="12.75" hidden="1" customHeight="1"/>
    <row r="4264" ht="12.75" hidden="1" customHeight="1"/>
    <row r="4265" ht="12.75" hidden="1" customHeight="1"/>
    <row r="4266" ht="12.75" hidden="1" customHeight="1"/>
    <row r="4267" ht="12.75" hidden="1" customHeight="1"/>
    <row r="4268" ht="12.75" hidden="1" customHeight="1"/>
    <row r="4269" ht="12.75" hidden="1" customHeight="1"/>
    <row r="4270" ht="12.75" hidden="1" customHeight="1"/>
    <row r="4271" ht="12.75" hidden="1" customHeight="1"/>
    <row r="4272" ht="12.75" hidden="1" customHeight="1"/>
    <row r="4273" ht="12.75" hidden="1" customHeight="1"/>
    <row r="4274" ht="12.75" hidden="1" customHeight="1"/>
    <row r="4275" ht="12.75" hidden="1" customHeight="1"/>
    <row r="4276" ht="12.75" hidden="1" customHeight="1"/>
    <row r="4277" ht="12.75" hidden="1" customHeight="1"/>
    <row r="4278" ht="12.75" hidden="1" customHeight="1"/>
    <row r="4279" ht="12.75" hidden="1" customHeight="1"/>
    <row r="4280" ht="12.75" hidden="1" customHeight="1"/>
    <row r="4281" ht="12.75" hidden="1" customHeight="1"/>
    <row r="4282" ht="12.75" hidden="1" customHeight="1"/>
    <row r="4283" ht="12.75" hidden="1" customHeight="1"/>
    <row r="4284" ht="12.75" hidden="1" customHeight="1"/>
    <row r="4285" ht="12.75" hidden="1" customHeight="1"/>
    <row r="4286" ht="12.75" hidden="1" customHeight="1"/>
    <row r="4287" ht="12.75" hidden="1" customHeight="1"/>
    <row r="4288" ht="12.75" hidden="1" customHeight="1"/>
    <row r="4289" ht="12.75" hidden="1" customHeight="1"/>
    <row r="4290" ht="12.75" hidden="1" customHeight="1"/>
    <row r="4291" ht="12.75" hidden="1" customHeight="1"/>
    <row r="4292" ht="12.75" hidden="1" customHeight="1"/>
    <row r="4293" ht="12.75" hidden="1" customHeight="1"/>
    <row r="4294" ht="12.75" hidden="1" customHeight="1"/>
    <row r="4295" ht="12.75" hidden="1" customHeight="1"/>
    <row r="4296" ht="12.75" hidden="1" customHeight="1"/>
    <row r="4297" ht="12.75" hidden="1" customHeight="1"/>
    <row r="4298" ht="12.75" hidden="1" customHeight="1"/>
    <row r="4299" ht="12.75" hidden="1" customHeight="1"/>
    <row r="4300" ht="12.75" hidden="1" customHeight="1"/>
    <row r="4301" ht="12.75" hidden="1" customHeight="1"/>
    <row r="4302" ht="12.75" hidden="1" customHeight="1"/>
    <row r="4303" ht="12.75" hidden="1" customHeight="1"/>
    <row r="4304" ht="12.75" hidden="1" customHeight="1"/>
    <row r="4305" ht="12.75" hidden="1" customHeight="1"/>
    <row r="4306" ht="12.75" hidden="1" customHeight="1"/>
    <row r="4307" ht="12.75" hidden="1" customHeight="1"/>
    <row r="4308" ht="12.75" hidden="1" customHeight="1"/>
    <row r="4309" ht="12.75" hidden="1" customHeight="1"/>
    <row r="4310" ht="12.75" hidden="1" customHeight="1"/>
    <row r="4311" ht="12.75" hidden="1" customHeight="1"/>
    <row r="4312" ht="12.75" hidden="1" customHeight="1"/>
    <row r="4313" ht="12.75" hidden="1" customHeight="1"/>
    <row r="4314" ht="12.75" hidden="1" customHeight="1"/>
    <row r="4315" ht="12.75" hidden="1" customHeight="1"/>
    <row r="4316" ht="12.75" hidden="1" customHeight="1"/>
    <row r="4317" ht="12.75" hidden="1" customHeight="1"/>
    <row r="4318" ht="12.75" hidden="1" customHeight="1"/>
    <row r="4319" ht="12.75" hidden="1" customHeight="1"/>
    <row r="4320" ht="12.75" hidden="1" customHeight="1"/>
    <row r="4321" ht="12.75" hidden="1" customHeight="1"/>
    <row r="4322" ht="12.75" hidden="1" customHeight="1"/>
    <row r="4323" ht="12.75" hidden="1" customHeight="1"/>
    <row r="4324" ht="12.75" hidden="1" customHeight="1"/>
    <row r="4325" ht="12.75" hidden="1" customHeight="1"/>
    <row r="4326" ht="12.75" hidden="1" customHeight="1"/>
    <row r="4327" ht="12.75" hidden="1" customHeight="1"/>
    <row r="4328" ht="12.75" hidden="1" customHeight="1"/>
    <row r="4329" ht="12.75" hidden="1" customHeight="1"/>
    <row r="4330" ht="12.75" hidden="1" customHeight="1"/>
    <row r="4331" ht="12.75" hidden="1" customHeight="1"/>
    <row r="4332" ht="12.75" hidden="1" customHeight="1"/>
    <row r="4333" ht="12.75" hidden="1" customHeight="1"/>
    <row r="4334" ht="12.75" hidden="1" customHeight="1"/>
    <row r="4335" ht="12.75" hidden="1" customHeight="1"/>
    <row r="4336" ht="12.75" hidden="1" customHeight="1"/>
    <row r="4337" ht="12.75" hidden="1" customHeight="1"/>
    <row r="4338" ht="12.75" hidden="1" customHeight="1"/>
    <row r="4339" ht="12.75" hidden="1" customHeight="1"/>
    <row r="4340" ht="12.75" hidden="1" customHeight="1"/>
    <row r="4341" ht="12.75" hidden="1" customHeight="1"/>
    <row r="4342" ht="12.75" hidden="1" customHeight="1"/>
    <row r="4343" ht="12.75" hidden="1" customHeight="1"/>
    <row r="4344" ht="12.75" hidden="1" customHeight="1"/>
    <row r="4345" ht="12.75" hidden="1" customHeight="1"/>
    <row r="4346" ht="12.75" hidden="1" customHeight="1"/>
    <row r="4347" ht="12.75" hidden="1" customHeight="1"/>
    <row r="4348" ht="12.75" hidden="1" customHeight="1"/>
    <row r="4349" ht="12.75" hidden="1" customHeight="1"/>
    <row r="4350" ht="12.75" hidden="1" customHeight="1"/>
    <row r="4351" ht="12.75" hidden="1" customHeight="1"/>
    <row r="4352" ht="12.75" hidden="1" customHeight="1"/>
    <row r="4353" ht="12.75" hidden="1" customHeight="1"/>
    <row r="4354" ht="12.75" hidden="1" customHeight="1"/>
    <row r="4355" ht="12.75" hidden="1" customHeight="1"/>
    <row r="4356" ht="12.75" hidden="1" customHeight="1"/>
    <row r="4357" ht="12.75" hidden="1" customHeight="1"/>
    <row r="4358" ht="12.75" hidden="1" customHeight="1"/>
    <row r="4359" ht="12.75" hidden="1" customHeight="1"/>
    <row r="4360" ht="12.75" hidden="1" customHeight="1"/>
    <row r="4361" ht="12.75" hidden="1" customHeight="1"/>
    <row r="4362" ht="12.75" hidden="1" customHeight="1"/>
    <row r="4363" ht="12.75" hidden="1" customHeight="1"/>
    <row r="4364" ht="12.75" hidden="1" customHeight="1"/>
    <row r="4365" ht="12.75" hidden="1" customHeight="1"/>
    <row r="4366" ht="12.75" hidden="1" customHeight="1"/>
    <row r="4367" ht="12.75" hidden="1" customHeight="1"/>
    <row r="4368" ht="12.75" hidden="1" customHeight="1"/>
    <row r="4369" ht="12.75" hidden="1" customHeight="1"/>
    <row r="4370" ht="12.75" hidden="1" customHeight="1"/>
    <row r="4371" ht="12.75" hidden="1" customHeight="1"/>
    <row r="4372" ht="12.75" hidden="1" customHeight="1"/>
    <row r="4373" ht="12.75" hidden="1" customHeight="1"/>
    <row r="4374" ht="12.75" hidden="1" customHeight="1"/>
    <row r="4375" ht="12.75" hidden="1" customHeight="1"/>
    <row r="4376" ht="12.75" hidden="1" customHeight="1"/>
    <row r="4377" ht="12.75" hidden="1" customHeight="1"/>
    <row r="4378" ht="12.75" hidden="1" customHeight="1"/>
    <row r="4379" ht="12.75" hidden="1" customHeight="1"/>
    <row r="4380" ht="12.75" hidden="1" customHeight="1"/>
    <row r="4381" ht="12.75" hidden="1" customHeight="1"/>
    <row r="4382" ht="12.75" hidden="1" customHeight="1"/>
    <row r="4383" ht="12.75" hidden="1" customHeight="1"/>
    <row r="4384" ht="12.75" hidden="1" customHeight="1"/>
    <row r="4385" ht="12.75" hidden="1" customHeight="1"/>
    <row r="4386" ht="12.75" hidden="1" customHeight="1"/>
    <row r="4387" ht="12.75" hidden="1" customHeight="1"/>
    <row r="4388" ht="12.75" hidden="1" customHeight="1"/>
    <row r="4389" ht="12.75" hidden="1" customHeight="1"/>
    <row r="4390" ht="12.75" hidden="1" customHeight="1"/>
    <row r="4391" ht="12.75" hidden="1" customHeight="1"/>
    <row r="4392" ht="12.75" hidden="1" customHeight="1"/>
    <row r="4393" ht="12.75" hidden="1" customHeight="1"/>
    <row r="4394" ht="12.75" hidden="1" customHeight="1"/>
    <row r="4395" ht="12.75" hidden="1" customHeight="1"/>
    <row r="4396" ht="12.75" hidden="1" customHeight="1"/>
    <row r="4397" ht="12.75" hidden="1" customHeight="1"/>
    <row r="4398" ht="12.75" hidden="1" customHeight="1"/>
    <row r="4399" ht="12.75" hidden="1" customHeight="1"/>
    <row r="4400" ht="12.75" hidden="1" customHeight="1"/>
    <row r="4401" ht="12.75" hidden="1" customHeight="1"/>
    <row r="4402" ht="12.75" hidden="1" customHeight="1"/>
    <row r="4403" ht="12.75" hidden="1" customHeight="1"/>
    <row r="4404" ht="12.75" hidden="1" customHeight="1"/>
    <row r="4405" ht="12.75" hidden="1" customHeight="1"/>
    <row r="4406" ht="12.75" hidden="1" customHeight="1"/>
    <row r="4407" ht="12.75" hidden="1" customHeight="1"/>
    <row r="4408" ht="12.75" hidden="1" customHeight="1"/>
    <row r="4409" ht="12.75" hidden="1" customHeight="1"/>
    <row r="4410" ht="12.75" hidden="1" customHeight="1"/>
    <row r="4411" ht="12.75" hidden="1" customHeight="1"/>
    <row r="4412" ht="12.75" hidden="1" customHeight="1"/>
    <row r="4413" ht="12.75" hidden="1" customHeight="1"/>
    <row r="4414" ht="12.75" hidden="1" customHeight="1"/>
    <row r="4415" ht="12.75" hidden="1" customHeight="1"/>
    <row r="4416" ht="12.75" hidden="1" customHeight="1"/>
    <row r="4417" ht="12.75" hidden="1" customHeight="1"/>
    <row r="4418" ht="12.75" hidden="1" customHeight="1"/>
    <row r="4419" ht="12.75" hidden="1" customHeight="1"/>
    <row r="4420" ht="12.75" hidden="1" customHeight="1"/>
    <row r="4421" ht="12.75" hidden="1" customHeight="1"/>
    <row r="4422" ht="12.75" hidden="1" customHeight="1"/>
    <row r="4423" ht="12.75" hidden="1" customHeight="1"/>
    <row r="4424" ht="12.75" hidden="1" customHeight="1"/>
    <row r="4425" ht="12.75" hidden="1" customHeight="1"/>
    <row r="4426" ht="12.75" hidden="1" customHeight="1"/>
    <row r="4427" ht="12.75" hidden="1" customHeight="1"/>
    <row r="4428" ht="12.75" hidden="1" customHeight="1"/>
    <row r="4429" ht="12.75" hidden="1" customHeight="1"/>
    <row r="4430" ht="12.75" hidden="1" customHeight="1"/>
    <row r="4431" ht="12.75" hidden="1" customHeight="1"/>
    <row r="4432" ht="12.75" hidden="1" customHeight="1"/>
    <row r="4433" ht="12.75" hidden="1" customHeight="1"/>
    <row r="4434" ht="12.75" hidden="1" customHeight="1"/>
    <row r="4435" ht="12.75" hidden="1" customHeight="1"/>
    <row r="4436" ht="12.75" hidden="1" customHeight="1"/>
    <row r="4437" ht="12.75" hidden="1" customHeight="1"/>
    <row r="4438" ht="12.75" hidden="1" customHeight="1"/>
    <row r="4439" ht="12.75" hidden="1" customHeight="1"/>
    <row r="4440" ht="12.75" hidden="1" customHeight="1"/>
    <row r="4441" ht="12.75" hidden="1" customHeight="1"/>
    <row r="4442" ht="12.75" hidden="1" customHeight="1"/>
    <row r="4443" ht="12.75" hidden="1" customHeight="1"/>
    <row r="4444" ht="12.75" hidden="1" customHeight="1"/>
    <row r="4445" ht="12.75" hidden="1" customHeight="1"/>
    <row r="4446" ht="12.75" hidden="1" customHeight="1"/>
    <row r="4447" ht="12.75" hidden="1" customHeight="1"/>
    <row r="4448" ht="12.75" hidden="1" customHeight="1"/>
    <row r="4449" ht="12.75" hidden="1" customHeight="1"/>
    <row r="4450" ht="12.75" hidden="1" customHeight="1"/>
    <row r="4451" ht="12.75" hidden="1" customHeight="1"/>
    <row r="4452" ht="12.75" hidden="1" customHeight="1"/>
    <row r="4453" ht="12.75" hidden="1" customHeight="1"/>
    <row r="4454" ht="12.75" hidden="1" customHeight="1"/>
    <row r="4455" ht="12.75" hidden="1" customHeight="1"/>
    <row r="4456" ht="12.75" hidden="1" customHeight="1"/>
    <row r="4457" ht="12.75" hidden="1" customHeight="1"/>
    <row r="4458" ht="12.75" hidden="1" customHeight="1"/>
    <row r="4459" ht="12.75" hidden="1" customHeight="1"/>
    <row r="4460" ht="12.75" hidden="1" customHeight="1"/>
    <row r="4461" ht="12.75" hidden="1" customHeight="1"/>
    <row r="4462" ht="12.75" hidden="1" customHeight="1"/>
    <row r="4463" ht="12.75" hidden="1" customHeight="1"/>
    <row r="4464" ht="12.75" hidden="1" customHeight="1"/>
    <row r="4465" ht="12.75" hidden="1" customHeight="1"/>
    <row r="4466" ht="12.75" hidden="1" customHeight="1"/>
    <row r="4467" ht="12.75" hidden="1" customHeight="1"/>
    <row r="4468" ht="12.75" hidden="1" customHeight="1"/>
    <row r="4469" ht="12.75" hidden="1" customHeight="1"/>
    <row r="4470" ht="12.75" hidden="1" customHeight="1"/>
    <row r="4471" ht="12.75" hidden="1" customHeight="1"/>
    <row r="4472" ht="12.75" hidden="1" customHeight="1"/>
    <row r="4473" ht="12.75" hidden="1" customHeight="1"/>
    <row r="4474" ht="12.75" hidden="1" customHeight="1"/>
    <row r="4475" ht="12.75" hidden="1" customHeight="1"/>
    <row r="4476" ht="12.75" hidden="1" customHeight="1"/>
    <row r="4477" ht="12.75" hidden="1" customHeight="1"/>
    <row r="4478" ht="12.75" hidden="1" customHeight="1"/>
    <row r="4479" ht="12.75" hidden="1" customHeight="1"/>
    <row r="4480" ht="12.75" hidden="1" customHeight="1"/>
    <row r="4481" ht="12.75" hidden="1" customHeight="1"/>
    <row r="4482" ht="12.75" hidden="1" customHeight="1"/>
    <row r="4483" ht="12.75" hidden="1" customHeight="1"/>
    <row r="4484" ht="12.75" hidden="1" customHeight="1"/>
    <row r="4485" ht="12.75" hidden="1" customHeight="1"/>
    <row r="4486" ht="12.75" hidden="1" customHeight="1"/>
    <row r="4487" ht="12.75" hidden="1" customHeight="1"/>
    <row r="4488" ht="12.75" hidden="1" customHeight="1"/>
    <row r="4489" ht="12.75" hidden="1" customHeight="1"/>
    <row r="4490" ht="12.75" hidden="1" customHeight="1"/>
    <row r="4491" ht="12.75" hidden="1" customHeight="1"/>
    <row r="4492" ht="12.75" hidden="1" customHeight="1"/>
    <row r="4493" ht="12.75" hidden="1" customHeight="1"/>
    <row r="4494" ht="12.75" hidden="1" customHeight="1"/>
    <row r="4495" ht="12.75" hidden="1" customHeight="1"/>
    <row r="4496" ht="12.75" hidden="1" customHeight="1"/>
    <row r="4497" ht="12.75" hidden="1" customHeight="1"/>
    <row r="4498" ht="12.75" hidden="1" customHeight="1"/>
    <row r="4499" ht="12.75" hidden="1" customHeight="1"/>
    <row r="4500" ht="12.75" hidden="1" customHeight="1"/>
    <row r="4501" ht="12.75" hidden="1" customHeight="1"/>
    <row r="4502" ht="12.75" hidden="1" customHeight="1"/>
    <row r="4503" ht="12.75" hidden="1" customHeight="1"/>
    <row r="4504" ht="12.75" hidden="1" customHeight="1"/>
    <row r="4505" ht="12.75" hidden="1" customHeight="1"/>
    <row r="4506" ht="12.75" hidden="1" customHeight="1"/>
    <row r="4507" ht="12.75" hidden="1" customHeight="1"/>
    <row r="4508" ht="12.75" hidden="1" customHeight="1"/>
    <row r="4509" ht="12.75" hidden="1" customHeight="1"/>
    <row r="4510" ht="12.75" hidden="1" customHeight="1"/>
    <row r="4511" ht="12.75" hidden="1" customHeight="1"/>
    <row r="4512" ht="12.75" hidden="1" customHeight="1"/>
    <row r="4513" ht="12.75" hidden="1" customHeight="1"/>
    <row r="4514" ht="12.75" hidden="1" customHeight="1"/>
    <row r="4515" ht="12.75" hidden="1" customHeight="1"/>
    <row r="4516" ht="12.75" hidden="1" customHeight="1"/>
    <row r="4517" ht="12.75" hidden="1" customHeight="1"/>
    <row r="4518" ht="12.75" hidden="1" customHeight="1"/>
    <row r="4519" ht="12.75" hidden="1" customHeight="1"/>
    <row r="4520" ht="12.75" hidden="1" customHeight="1"/>
    <row r="4521" ht="12.75" hidden="1" customHeight="1"/>
    <row r="4522" ht="12.75" hidden="1" customHeight="1"/>
    <row r="4523" ht="12.75" hidden="1" customHeight="1"/>
    <row r="4524" ht="12.75" hidden="1" customHeight="1"/>
    <row r="4525" ht="12.75" hidden="1" customHeight="1"/>
    <row r="4526" ht="12.75" hidden="1" customHeight="1"/>
    <row r="4527" ht="12.75" hidden="1" customHeight="1"/>
    <row r="4528" ht="12.75" hidden="1" customHeight="1"/>
    <row r="4529" ht="12.75" hidden="1" customHeight="1"/>
    <row r="4530" ht="12.75" hidden="1" customHeight="1"/>
    <row r="4531" ht="12.75" hidden="1" customHeight="1"/>
    <row r="4532" ht="12.75" hidden="1" customHeight="1"/>
    <row r="4533" ht="12.75" hidden="1" customHeight="1"/>
    <row r="4534" ht="12.75" hidden="1" customHeight="1"/>
    <row r="4535" ht="12.75" hidden="1" customHeight="1"/>
    <row r="4536" ht="12.75" hidden="1" customHeight="1"/>
    <row r="4537" ht="12.75" hidden="1" customHeight="1"/>
    <row r="4538" ht="12.75" hidden="1" customHeight="1"/>
    <row r="4539" ht="12.75" hidden="1" customHeight="1"/>
    <row r="4540" ht="12.75" hidden="1" customHeight="1"/>
    <row r="4541" ht="12.75" hidden="1" customHeight="1"/>
    <row r="4542" ht="12.75" hidden="1" customHeight="1"/>
    <row r="4543" ht="12.75" hidden="1" customHeight="1"/>
    <row r="4544" ht="12.75" hidden="1" customHeight="1"/>
    <row r="4545" ht="12.75" hidden="1" customHeight="1"/>
    <row r="4546" ht="12.75" hidden="1" customHeight="1"/>
    <row r="4547" ht="12.75" hidden="1" customHeight="1"/>
    <row r="4548" ht="12.75" hidden="1" customHeight="1"/>
    <row r="4549" ht="12.75" hidden="1" customHeight="1"/>
    <row r="4550" ht="12.75" hidden="1" customHeight="1"/>
    <row r="4551" ht="12.75" hidden="1" customHeight="1"/>
    <row r="4552" ht="12.75" hidden="1" customHeight="1"/>
    <row r="4553" ht="12.75" hidden="1" customHeight="1"/>
    <row r="4554" ht="12.75" hidden="1" customHeight="1"/>
    <row r="4555" ht="12.75" hidden="1" customHeight="1"/>
    <row r="4556" ht="12.75" hidden="1" customHeight="1"/>
    <row r="4557" ht="12.75" hidden="1" customHeight="1"/>
    <row r="4558" ht="12.75" hidden="1" customHeight="1"/>
    <row r="4559" ht="12.75" hidden="1" customHeight="1"/>
    <row r="4560" ht="12.75" hidden="1" customHeight="1"/>
    <row r="4561" ht="12.75" hidden="1" customHeight="1"/>
    <row r="4562" ht="12.75" hidden="1" customHeight="1"/>
    <row r="4563" ht="12.75" hidden="1" customHeight="1"/>
    <row r="4564" ht="12.75" hidden="1" customHeight="1"/>
    <row r="4565" ht="12.75" hidden="1" customHeight="1"/>
    <row r="4566" ht="12.75" hidden="1" customHeight="1"/>
    <row r="4567" ht="12.75" hidden="1" customHeight="1"/>
    <row r="4568" ht="12.75" hidden="1" customHeight="1"/>
    <row r="4569" ht="12.75" hidden="1" customHeight="1"/>
    <row r="4570" ht="12.75" hidden="1" customHeight="1"/>
    <row r="4571" ht="12.75" hidden="1" customHeight="1"/>
    <row r="4572" ht="12.75" hidden="1" customHeight="1"/>
    <row r="4573" ht="12.75" hidden="1" customHeight="1"/>
    <row r="4574" ht="12.75" hidden="1" customHeight="1"/>
    <row r="4575" ht="12.75" hidden="1" customHeight="1"/>
    <row r="4576" ht="12.75" hidden="1" customHeight="1"/>
    <row r="4577" ht="12.75" hidden="1" customHeight="1"/>
    <row r="4578" ht="12.75" hidden="1" customHeight="1"/>
    <row r="4579" ht="12.75" hidden="1" customHeight="1"/>
    <row r="4580" ht="12.75" hidden="1" customHeight="1"/>
    <row r="4581" ht="12.75" hidden="1" customHeight="1"/>
    <row r="4582" ht="12.75" hidden="1" customHeight="1"/>
    <row r="4583" ht="12.75" hidden="1" customHeight="1"/>
    <row r="4584" ht="12.75" hidden="1" customHeight="1"/>
    <row r="4585" ht="12.75" hidden="1" customHeight="1"/>
    <row r="4586" ht="12.75" hidden="1" customHeight="1"/>
    <row r="4587" ht="12.75" hidden="1" customHeight="1"/>
    <row r="4588" ht="12.75" hidden="1" customHeight="1"/>
    <row r="4589" ht="12.75" hidden="1" customHeight="1"/>
    <row r="4590" ht="12.75" hidden="1" customHeight="1"/>
    <row r="4591" ht="12.75" hidden="1" customHeight="1"/>
    <row r="4592" ht="12.75" hidden="1" customHeight="1"/>
    <row r="4593" ht="12.75" hidden="1" customHeight="1"/>
    <row r="4594" ht="12.75" hidden="1" customHeight="1"/>
    <row r="4595" ht="12.75" hidden="1" customHeight="1"/>
    <row r="4596" ht="12.75" hidden="1" customHeight="1"/>
    <row r="4597" ht="12.75" hidden="1" customHeight="1"/>
    <row r="4598" ht="12.75" hidden="1" customHeight="1"/>
    <row r="4599" ht="12.75" hidden="1" customHeight="1"/>
    <row r="4600" ht="12.75" hidden="1" customHeight="1"/>
    <row r="4601" ht="12.75" hidden="1" customHeight="1"/>
    <row r="4602" ht="12.75" hidden="1" customHeight="1"/>
    <row r="4603" ht="12.75" hidden="1" customHeight="1"/>
    <row r="4604" ht="12.75" hidden="1" customHeight="1"/>
    <row r="4605" ht="12.75" hidden="1" customHeight="1"/>
    <row r="4606" ht="12.75" hidden="1" customHeight="1"/>
    <row r="4607" ht="12.75" hidden="1" customHeight="1"/>
    <row r="4608" ht="12.75" hidden="1" customHeight="1"/>
    <row r="4609" ht="12.75" hidden="1" customHeight="1"/>
    <row r="4610" ht="12.75" hidden="1" customHeight="1"/>
    <row r="4611" ht="12.75" hidden="1" customHeight="1"/>
    <row r="4612" ht="12.75" hidden="1" customHeight="1"/>
    <row r="4613" ht="12.75" hidden="1" customHeight="1"/>
    <row r="4614" ht="12.75" hidden="1" customHeight="1"/>
    <row r="4615" ht="12.75" hidden="1" customHeight="1"/>
    <row r="4616" ht="12.75" hidden="1" customHeight="1"/>
    <row r="4617" ht="12.75" hidden="1" customHeight="1"/>
    <row r="4618" ht="12.75" hidden="1" customHeight="1"/>
    <row r="4619" ht="12.75" hidden="1" customHeight="1"/>
    <row r="4620" ht="12.75" hidden="1" customHeight="1"/>
    <row r="4621" ht="12.75" hidden="1" customHeight="1"/>
    <row r="4622" ht="12.75" hidden="1" customHeight="1"/>
    <row r="4623" ht="12.75" hidden="1" customHeight="1"/>
    <row r="4624" ht="12.75" hidden="1" customHeight="1"/>
    <row r="4625" ht="12.75" hidden="1" customHeight="1"/>
    <row r="4626" ht="12.75" hidden="1" customHeight="1"/>
    <row r="4627" ht="12.75" hidden="1" customHeight="1"/>
    <row r="4628" ht="12.75" hidden="1" customHeight="1"/>
    <row r="4629" ht="12.75" hidden="1" customHeight="1"/>
    <row r="4630" ht="12.75" hidden="1" customHeight="1"/>
    <row r="4631" ht="12.75" hidden="1" customHeight="1"/>
    <row r="4632" ht="12.75" hidden="1" customHeight="1"/>
    <row r="4633" ht="12.75" hidden="1" customHeight="1"/>
    <row r="4634" ht="12.75" hidden="1" customHeight="1"/>
    <row r="4635" ht="12.75" hidden="1" customHeight="1"/>
    <row r="4636" ht="12.75" hidden="1" customHeight="1"/>
    <row r="4637" ht="12.75" hidden="1" customHeight="1"/>
    <row r="4638" ht="12.75" hidden="1" customHeight="1"/>
    <row r="4639" ht="12.75" hidden="1" customHeight="1"/>
    <row r="4640" ht="12.75" hidden="1" customHeight="1"/>
    <row r="4641" ht="12.75" hidden="1" customHeight="1"/>
    <row r="4642" ht="12.75" hidden="1" customHeight="1"/>
    <row r="4643" ht="12.75" hidden="1" customHeight="1"/>
    <row r="4644" ht="12.75" hidden="1" customHeight="1"/>
    <row r="4645" ht="12.75" hidden="1" customHeight="1"/>
    <row r="4646" ht="12.75" hidden="1" customHeight="1"/>
    <row r="4647" ht="12.75" hidden="1" customHeight="1"/>
    <row r="4648" ht="12.75" hidden="1" customHeight="1"/>
    <row r="4649" ht="12.75" hidden="1" customHeight="1"/>
    <row r="4650" ht="12.75" hidden="1" customHeight="1"/>
    <row r="4651" ht="12.75" hidden="1" customHeight="1"/>
    <row r="4652" ht="12.75" hidden="1" customHeight="1"/>
    <row r="4653" ht="12.75" hidden="1" customHeight="1"/>
    <row r="4654" ht="12.75" hidden="1" customHeight="1"/>
    <row r="4655" ht="12.75" hidden="1" customHeight="1"/>
    <row r="4656" ht="12.75" hidden="1" customHeight="1"/>
    <row r="4657" ht="12.75" hidden="1" customHeight="1"/>
    <row r="4658" ht="12.75" hidden="1" customHeight="1"/>
    <row r="4659" ht="12.75" hidden="1" customHeight="1"/>
    <row r="4660" ht="12.75" hidden="1" customHeight="1"/>
    <row r="4661" ht="12.75" hidden="1" customHeight="1"/>
    <row r="4662" ht="12.75" hidden="1" customHeight="1"/>
    <row r="4663" ht="12.75" hidden="1" customHeight="1"/>
    <row r="4664" ht="12.75" hidden="1" customHeight="1"/>
    <row r="4665" ht="12.75" hidden="1" customHeight="1"/>
    <row r="4666" ht="12.75" hidden="1" customHeight="1"/>
    <row r="4667" ht="12.75" hidden="1" customHeight="1"/>
    <row r="4668" ht="12.75" hidden="1" customHeight="1"/>
    <row r="4669" ht="12.75" hidden="1" customHeight="1"/>
    <row r="4670" ht="12.75" hidden="1" customHeight="1"/>
    <row r="4671" ht="12.75" hidden="1" customHeight="1"/>
    <row r="4672" ht="12.75" hidden="1" customHeight="1"/>
    <row r="4673" ht="12.75" hidden="1" customHeight="1"/>
    <row r="4674" ht="12.75" hidden="1" customHeight="1"/>
    <row r="4675" ht="12.75" hidden="1" customHeight="1"/>
    <row r="4676" ht="12.75" hidden="1" customHeight="1"/>
    <row r="4677" ht="12.75" hidden="1" customHeight="1"/>
    <row r="4678" ht="12.75" hidden="1" customHeight="1"/>
    <row r="4679" ht="12.75" hidden="1" customHeight="1"/>
    <row r="4680" ht="12.75" hidden="1" customHeight="1"/>
    <row r="4681" ht="12.75" hidden="1" customHeight="1"/>
    <row r="4682" ht="12.75" hidden="1" customHeight="1"/>
    <row r="4683" ht="12.75" hidden="1" customHeight="1"/>
    <row r="4684" ht="12.75" hidden="1" customHeight="1"/>
    <row r="4685" ht="12.75" hidden="1" customHeight="1"/>
    <row r="4686" ht="12.75" hidden="1" customHeight="1"/>
    <row r="4687" ht="12.75" hidden="1" customHeight="1"/>
    <row r="4688" ht="12.75" hidden="1" customHeight="1"/>
    <row r="4689" ht="12.75" hidden="1" customHeight="1"/>
    <row r="4690" ht="12.75" hidden="1" customHeight="1"/>
    <row r="4691" ht="12.75" hidden="1" customHeight="1"/>
    <row r="4692" ht="12.75" hidden="1" customHeight="1"/>
    <row r="4693" ht="12.75" hidden="1" customHeight="1"/>
    <row r="4694" ht="12.75" hidden="1" customHeight="1"/>
    <row r="4695" ht="12.75" hidden="1" customHeight="1"/>
    <row r="4696" ht="12.75" hidden="1" customHeight="1"/>
    <row r="4697" ht="12.75" hidden="1" customHeight="1"/>
    <row r="4698" ht="12.75" hidden="1" customHeight="1"/>
    <row r="4699" ht="12.75" hidden="1" customHeight="1"/>
    <row r="4700" ht="12.75" hidden="1" customHeight="1"/>
    <row r="4701" ht="12.75" hidden="1" customHeight="1"/>
    <row r="4702" ht="12.75" hidden="1" customHeight="1"/>
    <row r="4703" ht="12.75" hidden="1" customHeight="1"/>
    <row r="4704" ht="12.75" hidden="1" customHeight="1"/>
    <row r="4705" ht="12.75" hidden="1" customHeight="1"/>
    <row r="4706" ht="12.75" hidden="1" customHeight="1"/>
    <row r="4707" ht="12.75" hidden="1" customHeight="1"/>
    <row r="4708" ht="12.75" hidden="1" customHeight="1"/>
    <row r="4709" ht="12.75" hidden="1" customHeight="1"/>
    <row r="4710" ht="12.75" hidden="1" customHeight="1"/>
    <row r="4711" ht="12.75" hidden="1" customHeight="1"/>
    <row r="4712" ht="12.75" hidden="1" customHeight="1"/>
    <row r="4713" ht="12.75" hidden="1" customHeight="1"/>
    <row r="4714" ht="12.75" hidden="1" customHeight="1"/>
    <row r="4715" ht="12.75" hidden="1" customHeight="1"/>
    <row r="4716" ht="12.75" hidden="1" customHeight="1"/>
    <row r="4717" ht="12.75" hidden="1" customHeight="1"/>
    <row r="4718" ht="12.75" hidden="1" customHeight="1"/>
    <row r="4719" ht="12.75" hidden="1" customHeight="1"/>
    <row r="4720" ht="12.75" hidden="1" customHeight="1"/>
    <row r="4721" ht="12.75" hidden="1" customHeight="1"/>
    <row r="4722" ht="12.75" hidden="1" customHeight="1"/>
    <row r="4723" ht="12.75" hidden="1" customHeight="1"/>
    <row r="4724" ht="12.75" hidden="1" customHeight="1"/>
    <row r="4725" ht="12.75" hidden="1" customHeight="1"/>
    <row r="4726" ht="12.75" hidden="1" customHeight="1"/>
    <row r="4727" ht="12.75" hidden="1" customHeight="1"/>
    <row r="4728" ht="12.75" hidden="1" customHeight="1"/>
    <row r="4729" ht="12.75" hidden="1" customHeight="1"/>
    <row r="4730" ht="12.75" hidden="1" customHeight="1"/>
    <row r="4731" ht="12.75" hidden="1" customHeight="1"/>
    <row r="4732" ht="12.75" hidden="1" customHeight="1"/>
    <row r="4733" ht="12.75" hidden="1" customHeight="1"/>
    <row r="4734" ht="12.75" hidden="1" customHeight="1"/>
    <row r="4735" ht="12.75" hidden="1" customHeight="1"/>
    <row r="4736" ht="12.75" hidden="1" customHeight="1"/>
    <row r="4737" ht="12.75" hidden="1" customHeight="1"/>
    <row r="4738" ht="12.75" hidden="1" customHeight="1"/>
    <row r="4739" ht="12.75" hidden="1" customHeight="1"/>
    <row r="4740" ht="12.75" hidden="1" customHeight="1"/>
    <row r="4741" ht="12.75" hidden="1" customHeight="1"/>
    <row r="4742" ht="12.75" hidden="1" customHeight="1"/>
    <row r="4743" ht="12.75" hidden="1" customHeight="1"/>
    <row r="4744" ht="12.75" hidden="1" customHeight="1"/>
    <row r="4745" ht="12.75" hidden="1" customHeight="1"/>
    <row r="4746" ht="12.75" hidden="1" customHeight="1"/>
    <row r="4747" ht="12.75" hidden="1" customHeight="1"/>
    <row r="4748" ht="12.75" hidden="1" customHeight="1"/>
    <row r="4749" ht="12.75" hidden="1" customHeight="1"/>
    <row r="4750" ht="12.75" hidden="1" customHeight="1"/>
    <row r="4751" ht="12.75" hidden="1" customHeight="1"/>
    <row r="4752" ht="12.75" hidden="1" customHeight="1"/>
    <row r="4753" ht="12.75" hidden="1" customHeight="1"/>
    <row r="4754" ht="12.75" hidden="1" customHeight="1"/>
    <row r="4755" ht="12.75" hidden="1" customHeight="1"/>
    <row r="4756" ht="12.75" hidden="1" customHeight="1"/>
    <row r="4757" ht="12.75" hidden="1" customHeight="1"/>
    <row r="4758" ht="12.75" hidden="1" customHeight="1"/>
    <row r="4759" ht="12.75" hidden="1" customHeight="1"/>
    <row r="4760" ht="12.75" hidden="1" customHeight="1"/>
    <row r="4761" ht="12.75" hidden="1" customHeight="1"/>
    <row r="4762" ht="12.75" hidden="1" customHeight="1"/>
    <row r="4763" ht="12.75" hidden="1" customHeight="1"/>
    <row r="4764" ht="12.75" hidden="1" customHeight="1"/>
    <row r="4765" ht="12.75" hidden="1" customHeight="1"/>
    <row r="4766" ht="12.75" hidden="1" customHeight="1"/>
    <row r="4767" ht="12.75" hidden="1" customHeight="1"/>
    <row r="4768" ht="12.75" hidden="1" customHeight="1"/>
    <row r="4769" ht="12.75" hidden="1" customHeight="1"/>
    <row r="4770" ht="12.75" hidden="1" customHeight="1"/>
    <row r="4771" ht="12.75" hidden="1" customHeight="1"/>
    <row r="4772" ht="12.75" hidden="1" customHeight="1"/>
    <row r="4773" ht="12.75" hidden="1" customHeight="1"/>
    <row r="4774" ht="12.75" hidden="1" customHeight="1"/>
    <row r="4775" ht="12.75" hidden="1" customHeight="1"/>
    <row r="4776" ht="12.75" hidden="1" customHeight="1"/>
    <row r="4777" ht="12.75" hidden="1" customHeight="1"/>
    <row r="4778" ht="12.75" hidden="1" customHeight="1"/>
    <row r="4779" ht="12.75" hidden="1" customHeight="1"/>
    <row r="4780" ht="12.75" hidden="1" customHeight="1"/>
    <row r="4781" ht="12.75" hidden="1" customHeight="1"/>
    <row r="4782" ht="12.75" hidden="1" customHeight="1"/>
    <row r="4783" ht="12.75" hidden="1" customHeight="1"/>
    <row r="4784" ht="12.75" hidden="1" customHeight="1"/>
    <row r="4785" ht="12.75" hidden="1" customHeight="1"/>
    <row r="4786" ht="12.75" hidden="1" customHeight="1"/>
    <row r="4787" ht="12.75" hidden="1" customHeight="1"/>
    <row r="4788" ht="12.75" hidden="1" customHeight="1"/>
    <row r="4789" ht="12.75" hidden="1" customHeight="1"/>
    <row r="4790" ht="12.75" hidden="1" customHeight="1"/>
    <row r="4791" ht="12.75" hidden="1" customHeight="1"/>
    <row r="4792" ht="12.75" hidden="1" customHeight="1"/>
    <row r="4793" ht="12.75" hidden="1" customHeight="1"/>
    <row r="4794" ht="12.75" hidden="1" customHeight="1"/>
    <row r="4795" ht="12.75" hidden="1" customHeight="1"/>
    <row r="4796" ht="12.75" hidden="1" customHeight="1"/>
    <row r="4797" ht="12.75" hidden="1" customHeight="1"/>
    <row r="4798" ht="12.75" hidden="1" customHeight="1"/>
    <row r="4799" ht="12.75" hidden="1" customHeight="1"/>
    <row r="4800" ht="12.75" hidden="1" customHeight="1"/>
    <row r="4801" ht="12.75" hidden="1" customHeight="1"/>
    <row r="4802" ht="12.75" hidden="1" customHeight="1"/>
    <row r="4803" ht="12.75" hidden="1" customHeight="1"/>
    <row r="4804" ht="12.75" hidden="1" customHeight="1"/>
    <row r="4805" ht="12.75" hidden="1" customHeight="1"/>
    <row r="4806" ht="12.75" hidden="1" customHeight="1"/>
    <row r="4807" ht="12.75" hidden="1" customHeight="1"/>
    <row r="4808" ht="12.75" hidden="1" customHeight="1"/>
    <row r="4809" ht="12.75" hidden="1" customHeight="1"/>
    <row r="4810" ht="12.75" hidden="1" customHeight="1"/>
    <row r="4811" ht="12.75" hidden="1" customHeight="1"/>
    <row r="4812" ht="12.75" hidden="1" customHeight="1"/>
    <row r="4813" ht="12.75" hidden="1" customHeight="1"/>
    <row r="4814" ht="12.75" hidden="1" customHeight="1"/>
    <row r="4815" ht="12.75" hidden="1" customHeight="1"/>
    <row r="4816" ht="12.75" hidden="1" customHeight="1"/>
    <row r="4817" ht="12.75" hidden="1" customHeight="1"/>
    <row r="4818" ht="12.75" hidden="1" customHeight="1"/>
    <row r="4819" ht="12.75" hidden="1" customHeight="1"/>
    <row r="4820" ht="12.75" hidden="1" customHeight="1"/>
    <row r="4821" ht="12.75" hidden="1" customHeight="1"/>
    <row r="4822" ht="12.75" hidden="1" customHeight="1"/>
    <row r="4823" ht="12.75" hidden="1" customHeight="1"/>
    <row r="4824" ht="12.75" hidden="1" customHeight="1"/>
    <row r="4825" ht="12.75" hidden="1" customHeight="1"/>
    <row r="4826" ht="12.75" hidden="1" customHeight="1"/>
    <row r="4827" ht="12.75" hidden="1" customHeight="1"/>
    <row r="4828" ht="12.75" hidden="1" customHeight="1"/>
    <row r="4829" ht="12.75" hidden="1" customHeight="1"/>
    <row r="4830" ht="12.75" hidden="1" customHeight="1"/>
    <row r="4831" ht="12.75" hidden="1" customHeight="1"/>
    <row r="4832" ht="12.75" hidden="1" customHeight="1"/>
    <row r="4833" ht="12.75" hidden="1" customHeight="1"/>
    <row r="4834" ht="12.75" hidden="1" customHeight="1"/>
    <row r="4835" ht="12.75" hidden="1" customHeight="1"/>
    <row r="4836" ht="12.75" hidden="1" customHeight="1"/>
    <row r="4837" ht="12.75" hidden="1" customHeight="1"/>
    <row r="4838" ht="12.75" hidden="1" customHeight="1"/>
    <row r="4839" ht="12.75" hidden="1" customHeight="1"/>
    <row r="4840" ht="12.75" hidden="1" customHeight="1"/>
    <row r="4841" ht="12.75" hidden="1" customHeight="1"/>
    <row r="4842" ht="12.75" hidden="1" customHeight="1"/>
    <row r="4843" ht="12.75" hidden="1" customHeight="1"/>
    <row r="4844" ht="12.75" hidden="1" customHeight="1"/>
    <row r="4845" ht="12.75" hidden="1" customHeight="1"/>
    <row r="4846" ht="12.75" hidden="1" customHeight="1"/>
    <row r="4847" ht="12.75" hidden="1" customHeight="1"/>
    <row r="4848" ht="12.75" hidden="1" customHeight="1"/>
    <row r="4849" ht="12.75" hidden="1" customHeight="1"/>
    <row r="4850" ht="12.75" hidden="1" customHeight="1"/>
    <row r="4851" ht="12.75" hidden="1" customHeight="1"/>
    <row r="4852" ht="12.75" hidden="1" customHeight="1"/>
    <row r="4853" ht="12.75" hidden="1" customHeight="1"/>
    <row r="4854" ht="12.75" hidden="1" customHeight="1"/>
    <row r="4855" ht="12.75" hidden="1" customHeight="1"/>
    <row r="4856" ht="12.75" hidden="1" customHeight="1"/>
    <row r="4857" ht="12.75" hidden="1" customHeight="1"/>
    <row r="4858" ht="12.75" hidden="1" customHeight="1"/>
    <row r="4859" ht="12.75" hidden="1" customHeight="1"/>
    <row r="4860" ht="12.75" hidden="1" customHeight="1"/>
    <row r="4861" ht="12.75" hidden="1" customHeight="1"/>
    <row r="4862" ht="12.75" hidden="1" customHeight="1"/>
    <row r="4863" ht="12.75" hidden="1" customHeight="1"/>
    <row r="4864" ht="12.75" hidden="1" customHeight="1"/>
    <row r="4865" ht="12.75" hidden="1" customHeight="1"/>
    <row r="4866" ht="12.75" hidden="1" customHeight="1"/>
    <row r="4867" ht="12.75" hidden="1" customHeight="1"/>
    <row r="4868" ht="12.75" hidden="1" customHeight="1"/>
    <row r="4869" ht="12.75" hidden="1" customHeight="1"/>
    <row r="4870" ht="12.75" hidden="1" customHeight="1"/>
    <row r="4871" ht="12.75" hidden="1" customHeight="1"/>
    <row r="4872" ht="12.75" hidden="1" customHeight="1"/>
    <row r="4873" ht="12.75" hidden="1" customHeight="1"/>
    <row r="4874" ht="12.75" hidden="1" customHeight="1"/>
    <row r="4875" ht="12.75" hidden="1" customHeight="1"/>
    <row r="4876" ht="12.75" hidden="1" customHeight="1"/>
    <row r="4877" ht="12.75" hidden="1" customHeight="1"/>
    <row r="4878" ht="12.75" hidden="1" customHeight="1"/>
    <row r="4879" ht="12.75" hidden="1" customHeight="1"/>
    <row r="4880" ht="12.75" hidden="1" customHeight="1"/>
    <row r="4881" ht="12.75" hidden="1" customHeight="1"/>
    <row r="4882" ht="12.75" hidden="1" customHeight="1"/>
    <row r="4883" ht="12.75" hidden="1" customHeight="1"/>
    <row r="4884" ht="12.75" hidden="1" customHeight="1"/>
    <row r="4885" ht="12.75" hidden="1" customHeight="1"/>
    <row r="4886" ht="12.75" hidden="1" customHeight="1"/>
    <row r="4887" ht="12.75" hidden="1" customHeight="1"/>
    <row r="4888" ht="12.75" hidden="1" customHeight="1"/>
    <row r="4889" ht="12.75" hidden="1" customHeight="1"/>
    <row r="4890" ht="12.75" hidden="1" customHeight="1"/>
    <row r="4891" ht="12.75" hidden="1" customHeight="1"/>
    <row r="4892" ht="12.75" hidden="1" customHeight="1"/>
    <row r="4893" ht="12.75" hidden="1" customHeight="1"/>
    <row r="4894" ht="12.75" hidden="1" customHeight="1"/>
    <row r="4895" ht="12.75" hidden="1" customHeight="1"/>
    <row r="4896" ht="12.75" hidden="1" customHeight="1"/>
    <row r="4897" ht="12.75" hidden="1" customHeight="1"/>
    <row r="4898" ht="12.75" hidden="1" customHeight="1"/>
    <row r="4899" ht="12.75" hidden="1" customHeight="1"/>
    <row r="4900" ht="12.75" hidden="1" customHeight="1"/>
    <row r="4901" ht="12.75" hidden="1" customHeight="1"/>
    <row r="4902" ht="12.75" hidden="1" customHeight="1"/>
    <row r="4903" ht="12.75" hidden="1" customHeight="1"/>
    <row r="4904" ht="12.75" hidden="1" customHeight="1"/>
    <row r="4905" ht="12.75" hidden="1" customHeight="1"/>
    <row r="4906" ht="12.75" hidden="1" customHeight="1"/>
    <row r="4907" ht="12.75" hidden="1" customHeight="1"/>
    <row r="4908" ht="12.75" hidden="1" customHeight="1"/>
    <row r="4909" ht="12.75" hidden="1" customHeight="1"/>
    <row r="4910" ht="12.75" hidden="1" customHeight="1"/>
    <row r="4911" ht="12.75" hidden="1" customHeight="1"/>
    <row r="4912" ht="12.75" hidden="1" customHeight="1"/>
    <row r="4913" ht="12.75" hidden="1" customHeight="1"/>
    <row r="4914" ht="12.75" hidden="1" customHeight="1"/>
    <row r="4915" ht="12.75" hidden="1" customHeight="1"/>
    <row r="4916" ht="12.75" hidden="1" customHeight="1"/>
    <row r="4917" ht="12.75" hidden="1" customHeight="1"/>
    <row r="4918" ht="12.75" hidden="1" customHeight="1"/>
    <row r="4919" ht="12.75" hidden="1" customHeight="1"/>
    <row r="4920" ht="12.75" hidden="1" customHeight="1"/>
    <row r="4921" ht="12.75" hidden="1" customHeight="1"/>
    <row r="4922" ht="12.75" hidden="1" customHeight="1"/>
    <row r="4923" ht="12.75" hidden="1" customHeight="1"/>
    <row r="4924" ht="12.75" hidden="1" customHeight="1"/>
    <row r="4925" ht="12.75" hidden="1" customHeight="1"/>
    <row r="4926" ht="12.75" hidden="1" customHeight="1"/>
    <row r="4927" ht="12.75" hidden="1" customHeight="1"/>
    <row r="4928" ht="12.75" hidden="1" customHeight="1"/>
    <row r="4929" ht="12.75" hidden="1" customHeight="1"/>
    <row r="4930" ht="12.75" hidden="1" customHeight="1"/>
    <row r="4931" ht="12.75" hidden="1" customHeight="1"/>
    <row r="4932" ht="12.75" hidden="1" customHeight="1"/>
    <row r="4933" ht="12.75" hidden="1" customHeight="1"/>
    <row r="4934" ht="12.75" hidden="1" customHeight="1"/>
    <row r="4935" ht="12.75" hidden="1" customHeight="1"/>
    <row r="4936" ht="12.75" hidden="1" customHeight="1"/>
    <row r="4937" ht="12.75" hidden="1" customHeight="1"/>
    <row r="4938" ht="12.75" hidden="1" customHeight="1"/>
    <row r="4939" ht="12.75" hidden="1" customHeight="1"/>
    <row r="4940" ht="12.75" hidden="1" customHeight="1"/>
    <row r="4941" ht="12.75" hidden="1" customHeight="1"/>
    <row r="4942" ht="12.75" hidden="1" customHeight="1"/>
    <row r="4943" ht="12.75" hidden="1" customHeight="1"/>
    <row r="4944" ht="12.75" hidden="1" customHeight="1"/>
    <row r="4945" ht="12.75" hidden="1" customHeight="1"/>
    <row r="4946" ht="12.75" hidden="1" customHeight="1"/>
    <row r="4947" ht="12.75" hidden="1" customHeight="1"/>
    <row r="4948" ht="12.75" hidden="1" customHeight="1"/>
    <row r="4949" ht="12.75" hidden="1" customHeight="1"/>
    <row r="4950" ht="12.75" hidden="1" customHeight="1"/>
    <row r="4951" ht="12.75" hidden="1" customHeight="1"/>
    <row r="4952" ht="12.75" hidden="1" customHeight="1"/>
    <row r="4953" ht="12.75" hidden="1" customHeight="1"/>
    <row r="4954" ht="12.75" hidden="1" customHeight="1"/>
    <row r="4955" ht="12.75" hidden="1" customHeight="1"/>
    <row r="4956" ht="12.75" hidden="1" customHeight="1"/>
    <row r="4957" ht="12.75" hidden="1" customHeight="1"/>
    <row r="4958" ht="12.75" hidden="1" customHeight="1"/>
    <row r="4959" ht="12.75" hidden="1" customHeight="1"/>
    <row r="4960" ht="12.75" hidden="1" customHeight="1"/>
    <row r="4961" ht="12.75" hidden="1" customHeight="1"/>
    <row r="4962" ht="12.75" hidden="1" customHeight="1"/>
    <row r="4963" ht="12.75" hidden="1" customHeight="1"/>
    <row r="4964" ht="12.75" hidden="1" customHeight="1"/>
    <row r="4965" ht="12.75" hidden="1" customHeight="1"/>
    <row r="4966" ht="12.75" hidden="1" customHeight="1"/>
    <row r="4967" ht="12.75" hidden="1" customHeight="1"/>
    <row r="4968" ht="12.75" hidden="1" customHeight="1"/>
    <row r="4969" ht="12.75" hidden="1" customHeight="1"/>
    <row r="4970" ht="12.75" hidden="1" customHeight="1"/>
    <row r="4971" ht="12.75" hidden="1" customHeight="1"/>
    <row r="4972" ht="12.75" hidden="1" customHeight="1"/>
    <row r="4973" ht="12.75" hidden="1" customHeight="1"/>
    <row r="4974" ht="12.75" hidden="1" customHeight="1"/>
    <row r="4975" ht="12.75" hidden="1" customHeight="1"/>
    <row r="4976" ht="12.75" hidden="1" customHeight="1"/>
    <row r="4977" ht="12.75" hidden="1" customHeight="1"/>
    <row r="4978" ht="12.75" hidden="1" customHeight="1"/>
    <row r="4979" ht="12.75" hidden="1" customHeight="1"/>
    <row r="4980" ht="12.75" hidden="1" customHeight="1"/>
    <row r="4981" ht="12.75" hidden="1" customHeight="1"/>
    <row r="4982" ht="12.75" hidden="1" customHeight="1"/>
    <row r="4983" ht="12.75" hidden="1" customHeight="1"/>
    <row r="4984" ht="12.75" hidden="1" customHeight="1"/>
    <row r="4985" ht="12.75" hidden="1" customHeight="1"/>
    <row r="4986" ht="12.75" hidden="1" customHeight="1"/>
    <row r="4987" ht="12.75" hidden="1" customHeight="1"/>
    <row r="4988" ht="12.75" hidden="1" customHeight="1"/>
    <row r="4989" ht="12.75" hidden="1" customHeight="1"/>
    <row r="4990" ht="12.75" hidden="1" customHeight="1"/>
    <row r="4991" ht="12.75" hidden="1" customHeight="1"/>
    <row r="4992" ht="12.75" hidden="1" customHeight="1"/>
    <row r="4993" ht="12.75" hidden="1" customHeight="1"/>
    <row r="4994" ht="12.75" hidden="1" customHeight="1"/>
    <row r="4995" ht="12.75" hidden="1" customHeight="1"/>
    <row r="4996" ht="12.75" hidden="1" customHeight="1"/>
    <row r="4997" ht="12.75" hidden="1" customHeight="1"/>
    <row r="4998" ht="12.75" hidden="1" customHeight="1"/>
    <row r="4999" ht="12.75" hidden="1" customHeight="1"/>
    <row r="5000" ht="12.75" hidden="1" customHeight="1"/>
    <row r="5001" ht="12.75" hidden="1" customHeight="1"/>
    <row r="5002" ht="12.75" hidden="1" customHeight="1"/>
    <row r="5003" ht="12.75" hidden="1" customHeight="1"/>
    <row r="5004" ht="12.75" hidden="1" customHeight="1"/>
    <row r="5005" ht="12.75" hidden="1" customHeight="1"/>
    <row r="5006" ht="12.75" hidden="1" customHeight="1"/>
    <row r="5007" ht="12.75" hidden="1" customHeight="1"/>
    <row r="5008" ht="12.75" hidden="1" customHeight="1"/>
    <row r="5009" ht="12.75" hidden="1" customHeight="1"/>
    <row r="5010" ht="12.75" hidden="1" customHeight="1"/>
    <row r="5011" ht="12.75" hidden="1" customHeight="1"/>
    <row r="5012" ht="12.75" hidden="1" customHeight="1"/>
    <row r="5013" ht="12.75" hidden="1" customHeight="1"/>
    <row r="5014" ht="12.75" hidden="1" customHeight="1"/>
    <row r="5015" ht="12.75" hidden="1" customHeight="1"/>
    <row r="5016" ht="12.75" hidden="1" customHeight="1"/>
    <row r="5017" ht="12.75" hidden="1" customHeight="1"/>
    <row r="5018" ht="12.75" hidden="1" customHeight="1"/>
    <row r="5019" ht="12.75" hidden="1" customHeight="1"/>
    <row r="5020" ht="12.75" hidden="1" customHeight="1"/>
    <row r="5021" ht="12.75" hidden="1" customHeight="1"/>
    <row r="5022" ht="12.75" hidden="1" customHeight="1"/>
    <row r="5023" ht="12.75" hidden="1" customHeight="1"/>
    <row r="5024" ht="12.75" hidden="1" customHeight="1"/>
    <row r="5025" ht="12.75" hidden="1" customHeight="1"/>
    <row r="5026" ht="12.75" hidden="1" customHeight="1"/>
    <row r="5027" ht="12.75" hidden="1" customHeight="1"/>
    <row r="5028" ht="12.75" hidden="1" customHeight="1"/>
    <row r="5029" ht="12.75" hidden="1" customHeight="1"/>
    <row r="5030" ht="12.75" hidden="1" customHeight="1"/>
    <row r="5031" ht="12.75" hidden="1" customHeight="1"/>
    <row r="5032" ht="12.75" hidden="1" customHeight="1"/>
    <row r="5033" ht="12.75" hidden="1" customHeight="1"/>
    <row r="5034" ht="12.75" hidden="1" customHeight="1"/>
    <row r="5035" ht="12.75" hidden="1" customHeight="1"/>
    <row r="5036" ht="12.75" hidden="1" customHeight="1"/>
    <row r="5037" ht="12.75" hidden="1" customHeight="1"/>
    <row r="5038" ht="12.75" hidden="1" customHeight="1"/>
    <row r="5039" ht="12.75" hidden="1" customHeight="1"/>
    <row r="5040" ht="12.75" hidden="1" customHeight="1"/>
    <row r="5041" ht="12.75" hidden="1" customHeight="1"/>
    <row r="5042" ht="12.75" hidden="1" customHeight="1"/>
    <row r="5043" ht="12.75" hidden="1" customHeight="1"/>
    <row r="5044" ht="12.75" hidden="1" customHeight="1"/>
    <row r="5045" ht="12.75" hidden="1" customHeight="1"/>
    <row r="5046" ht="12.75" hidden="1" customHeight="1"/>
    <row r="5047" ht="12.75" hidden="1" customHeight="1"/>
    <row r="5048" ht="12.75" hidden="1" customHeight="1"/>
    <row r="5049" ht="12.75" hidden="1" customHeight="1"/>
    <row r="5050" ht="12.75" hidden="1" customHeight="1"/>
    <row r="5051" ht="12.75" hidden="1" customHeight="1"/>
    <row r="5052" ht="12.75" hidden="1" customHeight="1"/>
    <row r="5053" ht="12.75" hidden="1" customHeight="1"/>
    <row r="5054" ht="12.75" hidden="1" customHeight="1"/>
    <row r="5055" ht="12.75" hidden="1" customHeight="1"/>
    <row r="5056" ht="12.75" hidden="1" customHeight="1"/>
    <row r="5057" ht="12.75" hidden="1" customHeight="1"/>
    <row r="5058" ht="12.75" hidden="1" customHeight="1"/>
    <row r="5059" ht="12.75" hidden="1" customHeight="1"/>
    <row r="5060" ht="12.75" hidden="1" customHeight="1"/>
    <row r="5061" ht="12.75" hidden="1" customHeight="1"/>
    <row r="5062" ht="12.75" hidden="1" customHeight="1"/>
    <row r="5063" ht="12.75" hidden="1" customHeight="1"/>
    <row r="5064" ht="12.75" hidden="1" customHeight="1"/>
    <row r="5065" ht="12.75" hidden="1" customHeight="1"/>
    <row r="5066" ht="12.75" hidden="1" customHeight="1"/>
    <row r="5067" ht="12.75" hidden="1" customHeight="1"/>
    <row r="5068" ht="12.75" hidden="1" customHeight="1"/>
    <row r="5069" ht="12.75" hidden="1" customHeight="1"/>
    <row r="5070" ht="12.75" hidden="1" customHeight="1"/>
    <row r="5071" ht="12.75" hidden="1" customHeight="1"/>
    <row r="5072" ht="12.75" hidden="1" customHeight="1"/>
    <row r="5073" ht="12.75" hidden="1" customHeight="1"/>
    <row r="5074" ht="12.75" hidden="1" customHeight="1"/>
    <row r="5075" ht="12.75" hidden="1" customHeight="1"/>
    <row r="5076" ht="12.75" hidden="1" customHeight="1"/>
    <row r="5077" ht="12.75" hidden="1" customHeight="1"/>
    <row r="5078" ht="12.75" hidden="1" customHeight="1"/>
    <row r="5079" ht="12.75" hidden="1" customHeight="1"/>
    <row r="5080" ht="12.75" hidden="1" customHeight="1"/>
    <row r="5081" ht="12.75" hidden="1" customHeight="1"/>
    <row r="5082" ht="12.75" hidden="1" customHeight="1"/>
    <row r="5083" ht="12.75" hidden="1" customHeight="1"/>
    <row r="5084" ht="12.75" hidden="1" customHeight="1"/>
    <row r="5085" ht="12.75" hidden="1" customHeight="1"/>
    <row r="5086" ht="12.75" hidden="1" customHeight="1"/>
    <row r="5087" ht="12.75" hidden="1" customHeight="1"/>
    <row r="5088" ht="12.75" hidden="1" customHeight="1"/>
    <row r="5089" ht="12.75" hidden="1" customHeight="1"/>
    <row r="5090" ht="12.75" hidden="1" customHeight="1"/>
    <row r="5091" ht="12.75" hidden="1" customHeight="1"/>
    <row r="5092" ht="12.75" hidden="1" customHeight="1"/>
    <row r="5093" ht="12.75" hidden="1" customHeight="1"/>
    <row r="5094" ht="12.75" hidden="1" customHeight="1"/>
    <row r="5095" ht="12.75" hidden="1" customHeight="1"/>
    <row r="5096" ht="12.75" hidden="1" customHeight="1"/>
    <row r="5097" ht="12.75" hidden="1" customHeight="1"/>
    <row r="5098" ht="12.75" hidden="1" customHeight="1"/>
    <row r="5099" ht="12.75" hidden="1" customHeight="1"/>
    <row r="5100" ht="12.75" hidden="1" customHeight="1"/>
    <row r="5101" ht="12.75" hidden="1" customHeight="1"/>
    <row r="5102" ht="12.75" hidden="1" customHeight="1"/>
    <row r="5103" ht="12.75" hidden="1" customHeight="1"/>
    <row r="5104" ht="12.75" hidden="1" customHeight="1"/>
    <row r="5105" ht="12.75" hidden="1" customHeight="1"/>
    <row r="5106" ht="12.75" hidden="1" customHeight="1"/>
    <row r="5107" ht="12.75" hidden="1" customHeight="1"/>
    <row r="5108" ht="12.75" hidden="1" customHeight="1"/>
    <row r="5109" ht="12.75" hidden="1" customHeight="1"/>
    <row r="5110" ht="12.75" hidden="1" customHeight="1"/>
    <row r="5111" ht="12.75" hidden="1" customHeight="1"/>
    <row r="5112" ht="12.75" hidden="1" customHeight="1"/>
    <row r="5113" ht="12.75" hidden="1" customHeight="1"/>
    <row r="5114" ht="12.75" hidden="1" customHeight="1"/>
    <row r="5115" ht="12.75" hidden="1" customHeight="1"/>
    <row r="5116" ht="12.75" hidden="1" customHeight="1"/>
    <row r="5117" ht="12.75" hidden="1" customHeight="1"/>
    <row r="5118" ht="12.75" hidden="1" customHeight="1"/>
    <row r="5119" ht="12.75" hidden="1" customHeight="1"/>
    <row r="5120" ht="12.75" hidden="1" customHeight="1"/>
    <row r="5121" ht="12.75" hidden="1" customHeight="1"/>
    <row r="5122" ht="12.75" hidden="1" customHeight="1"/>
    <row r="5123" ht="12.75" hidden="1" customHeight="1"/>
    <row r="5124" ht="12.75" hidden="1" customHeight="1"/>
    <row r="5125" ht="12.75" hidden="1" customHeight="1"/>
    <row r="5126" ht="12.75" hidden="1" customHeight="1"/>
    <row r="5127" ht="12.75" hidden="1" customHeight="1"/>
    <row r="5128" ht="12.75" hidden="1" customHeight="1"/>
    <row r="5129" ht="12.75" hidden="1" customHeight="1"/>
    <row r="5130" ht="12.75" hidden="1" customHeight="1"/>
    <row r="5131" ht="12.75" hidden="1" customHeight="1"/>
    <row r="5132" ht="12.75" hidden="1" customHeight="1"/>
    <row r="5133" ht="12.75" hidden="1" customHeight="1"/>
    <row r="5134" ht="12.75" hidden="1" customHeight="1"/>
    <row r="5135" ht="12.75" hidden="1" customHeight="1"/>
    <row r="5136" ht="12.75" hidden="1" customHeight="1"/>
    <row r="5137" ht="12.75" hidden="1" customHeight="1"/>
    <row r="5138" ht="12.75" hidden="1" customHeight="1"/>
    <row r="5139" ht="12.75" hidden="1" customHeight="1"/>
    <row r="5140" ht="12.75" hidden="1" customHeight="1"/>
    <row r="5141" ht="12.75" hidden="1" customHeight="1"/>
    <row r="5142" ht="12.75" hidden="1" customHeight="1"/>
    <row r="5143" ht="12.75" hidden="1" customHeight="1"/>
    <row r="5144" ht="12.75" hidden="1" customHeight="1"/>
    <row r="5145" ht="12.75" hidden="1" customHeight="1"/>
    <row r="5146" ht="12.75" hidden="1" customHeight="1"/>
    <row r="5147" ht="12.75" hidden="1" customHeight="1"/>
    <row r="5148" ht="12.75" hidden="1" customHeight="1"/>
    <row r="5149" ht="12.75" hidden="1" customHeight="1"/>
    <row r="5150" ht="12.75" hidden="1" customHeight="1"/>
    <row r="5151" ht="12.75" hidden="1" customHeight="1"/>
    <row r="5152" ht="12.75" hidden="1" customHeight="1"/>
    <row r="5153" ht="12.75" hidden="1" customHeight="1"/>
    <row r="5154" ht="12.75" hidden="1" customHeight="1"/>
    <row r="5155" ht="12.75" hidden="1" customHeight="1"/>
    <row r="5156" ht="12.75" hidden="1" customHeight="1"/>
    <row r="5157" ht="12.75" hidden="1" customHeight="1"/>
    <row r="5158" ht="12.75" hidden="1" customHeight="1"/>
    <row r="5159" ht="12.75" hidden="1" customHeight="1"/>
    <row r="5160" ht="12.75" hidden="1" customHeight="1"/>
    <row r="5161" ht="12.75" hidden="1" customHeight="1"/>
    <row r="5162" ht="12.75" hidden="1" customHeight="1"/>
    <row r="5163" ht="12.75" hidden="1" customHeight="1"/>
    <row r="5164" ht="12.75" hidden="1" customHeight="1"/>
    <row r="5165" ht="12.75" hidden="1" customHeight="1"/>
    <row r="5166" ht="12.75" hidden="1" customHeight="1"/>
    <row r="5167" ht="12.75" hidden="1" customHeight="1"/>
    <row r="5168" ht="12.75" hidden="1" customHeight="1"/>
    <row r="5169" ht="12.75" hidden="1" customHeight="1"/>
    <row r="5170" ht="12.75" hidden="1" customHeight="1"/>
    <row r="5171" ht="12.75" hidden="1" customHeight="1"/>
    <row r="5172" ht="12.75" hidden="1" customHeight="1"/>
    <row r="5173" ht="12.75" hidden="1" customHeight="1"/>
    <row r="5174" ht="12.75" hidden="1" customHeight="1"/>
    <row r="5175" ht="12.75" hidden="1" customHeight="1"/>
    <row r="5176" ht="12.75" hidden="1" customHeight="1"/>
    <row r="5177" ht="12.75" hidden="1" customHeight="1"/>
    <row r="5178" ht="12.75" hidden="1" customHeight="1"/>
    <row r="5179" ht="12.75" hidden="1" customHeight="1"/>
    <row r="5180" ht="12.75" hidden="1" customHeight="1"/>
    <row r="5181" ht="12.75" hidden="1" customHeight="1"/>
    <row r="5182" ht="12.75" hidden="1" customHeight="1"/>
    <row r="5183" ht="12.75" hidden="1" customHeight="1"/>
    <row r="5184" ht="12.75" hidden="1" customHeight="1"/>
    <row r="5185" ht="12.75" hidden="1" customHeight="1"/>
    <row r="5186" ht="12.75" hidden="1" customHeight="1"/>
    <row r="5187" ht="12.75" hidden="1" customHeight="1"/>
    <row r="5188" ht="12.75" hidden="1" customHeight="1"/>
    <row r="5189" ht="12.75" hidden="1" customHeight="1"/>
    <row r="5190" ht="12.75" hidden="1" customHeight="1"/>
    <row r="5191" ht="12.75" hidden="1" customHeight="1"/>
    <row r="5192" ht="12.75" hidden="1" customHeight="1"/>
    <row r="5193" ht="12.75" hidden="1" customHeight="1"/>
    <row r="5194" ht="12.75" hidden="1" customHeight="1"/>
    <row r="5195" ht="12.75" hidden="1" customHeight="1"/>
    <row r="5196" ht="12.75" hidden="1" customHeight="1"/>
    <row r="5197" ht="12.75" hidden="1" customHeight="1"/>
    <row r="5198" ht="12.75" hidden="1" customHeight="1"/>
    <row r="5199" ht="12.75" hidden="1" customHeight="1"/>
    <row r="5200" ht="12.75" hidden="1" customHeight="1"/>
    <row r="5201" ht="12.75" hidden="1" customHeight="1"/>
    <row r="5202" ht="12.75" hidden="1" customHeight="1"/>
    <row r="5203" ht="12.75" hidden="1" customHeight="1"/>
    <row r="5204" ht="12.75" hidden="1" customHeight="1"/>
    <row r="5205" ht="12.75" hidden="1" customHeight="1"/>
    <row r="5206" ht="12.75" hidden="1" customHeight="1"/>
    <row r="5207" ht="12.75" hidden="1" customHeight="1"/>
    <row r="5208" ht="12.75" hidden="1" customHeight="1"/>
    <row r="5209" ht="12.75" hidden="1" customHeight="1"/>
    <row r="5210" ht="12.75" hidden="1" customHeight="1"/>
    <row r="5211" ht="12.75" hidden="1" customHeight="1"/>
    <row r="5212" ht="12.75" hidden="1" customHeight="1"/>
    <row r="5213" ht="12.75" hidden="1" customHeight="1"/>
    <row r="5214" ht="12.75" hidden="1" customHeight="1"/>
    <row r="5215" ht="12.75" hidden="1" customHeight="1"/>
    <row r="5216" ht="12.75" hidden="1" customHeight="1"/>
    <row r="5217" ht="12.75" hidden="1" customHeight="1"/>
    <row r="5218" ht="12.75" hidden="1" customHeight="1"/>
    <row r="5219" ht="12.75" hidden="1" customHeight="1"/>
    <row r="5220" ht="12.75" hidden="1" customHeight="1"/>
    <row r="5221" ht="12.75" hidden="1" customHeight="1"/>
    <row r="5222" ht="12.75" hidden="1" customHeight="1"/>
    <row r="5223" ht="12.75" hidden="1" customHeight="1"/>
    <row r="5224" ht="12.75" hidden="1" customHeight="1"/>
    <row r="5225" ht="12.75" hidden="1" customHeight="1"/>
    <row r="5226" ht="12.75" hidden="1" customHeight="1"/>
    <row r="5227" ht="12.75" hidden="1" customHeight="1"/>
    <row r="5228" ht="12.75" hidden="1" customHeight="1"/>
    <row r="5229" ht="12.75" hidden="1" customHeight="1"/>
    <row r="5230" ht="12.75" hidden="1" customHeight="1"/>
    <row r="5231" ht="12.75" hidden="1" customHeight="1"/>
    <row r="5232" ht="12.75" hidden="1" customHeight="1"/>
    <row r="5233" ht="12.75" hidden="1" customHeight="1"/>
    <row r="5234" ht="12.75" hidden="1" customHeight="1"/>
    <row r="5235" ht="12.75" hidden="1" customHeight="1"/>
    <row r="5236" ht="12.75" hidden="1" customHeight="1"/>
    <row r="5237" ht="12.75" hidden="1" customHeight="1"/>
    <row r="5238" ht="12.75" hidden="1" customHeight="1"/>
    <row r="5239" ht="12.75" hidden="1" customHeight="1"/>
    <row r="5240" ht="12.75" hidden="1" customHeight="1"/>
    <row r="5241" ht="12.75" hidden="1" customHeight="1"/>
    <row r="5242" ht="12.75" hidden="1" customHeight="1"/>
    <row r="5243" ht="12.75" hidden="1" customHeight="1"/>
    <row r="5244" ht="12.75" hidden="1" customHeight="1"/>
    <row r="5245" ht="12.75" hidden="1" customHeight="1"/>
    <row r="5246" ht="12.75" hidden="1" customHeight="1"/>
    <row r="5247" ht="12.75" hidden="1" customHeight="1"/>
    <row r="5248" ht="12.75" hidden="1" customHeight="1"/>
    <row r="5249" ht="12.75" hidden="1" customHeight="1"/>
    <row r="5250" ht="12.75" hidden="1" customHeight="1"/>
    <row r="5251" ht="12.75" hidden="1" customHeight="1"/>
    <row r="5252" ht="12.75" hidden="1" customHeight="1"/>
    <row r="5253" ht="12.75" hidden="1" customHeight="1"/>
    <row r="5254" ht="12.75" hidden="1" customHeight="1"/>
    <row r="5255" ht="12.75" hidden="1" customHeight="1"/>
    <row r="5256" ht="12.75" hidden="1" customHeight="1"/>
    <row r="5257" ht="12.75" hidden="1" customHeight="1"/>
    <row r="5258" ht="12.75" hidden="1" customHeight="1"/>
    <row r="5259" ht="12.75" hidden="1" customHeight="1"/>
    <row r="5260" ht="12.75" hidden="1" customHeight="1"/>
    <row r="5261" ht="12.75" hidden="1" customHeight="1"/>
    <row r="5262" ht="12.75" hidden="1" customHeight="1"/>
    <row r="5263" ht="12.75" hidden="1" customHeight="1"/>
    <row r="5264" ht="12.75" hidden="1" customHeight="1"/>
    <row r="5265" ht="12.75" hidden="1" customHeight="1"/>
    <row r="5266" ht="12.75" hidden="1" customHeight="1"/>
    <row r="5267" ht="12.75" hidden="1" customHeight="1"/>
    <row r="5268" ht="12.75" hidden="1" customHeight="1"/>
    <row r="5269" ht="12.75" hidden="1" customHeight="1"/>
    <row r="5270" ht="12.75" hidden="1" customHeight="1"/>
    <row r="5271" ht="12.75" hidden="1" customHeight="1"/>
    <row r="5272" ht="12.75" hidden="1" customHeight="1"/>
    <row r="5273" ht="12.75" hidden="1" customHeight="1"/>
    <row r="5274" ht="12.75" hidden="1" customHeight="1"/>
    <row r="5275" ht="12.75" hidden="1" customHeight="1"/>
    <row r="5276" ht="12.75" hidden="1" customHeight="1"/>
    <row r="5277" ht="12.75" hidden="1" customHeight="1"/>
    <row r="5278" ht="12.75" hidden="1" customHeight="1"/>
    <row r="5279" ht="12.75" hidden="1" customHeight="1"/>
    <row r="5280" ht="12.75" hidden="1" customHeight="1"/>
    <row r="5281" ht="12.75" hidden="1" customHeight="1"/>
    <row r="5282" ht="12.75" hidden="1" customHeight="1"/>
    <row r="5283" ht="12.75" hidden="1" customHeight="1"/>
    <row r="5284" ht="12.75" hidden="1" customHeight="1"/>
    <row r="5285" ht="12.75" hidden="1" customHeight="1"/>
    <row r="5286" ht="12.75" hidden="1" customHeight="1"/>
    <row r="5287" ht="12.75" hidden="1" customHeight="1"/>
    <row r="5288" ht="12.75" hidden="1" customHeight="1"/>
    <row r="5289" ht="12.75" hidden="1" customHeight="1"/>
    <row r="5290" ht="12.75" hidden="1" customHeight="1"/>
    <row r="5291" ht="12.75" hidden="1" customHeight="1"/>
    <row r="5292" ht="12.75" hidden="1" customHeight="1"/>
    <row r="5293" ht="12.75" hidden="1" customHeight="1"/>
    <row r="5294" ht="12.75" hidden="1" customHeight="1"/>
    <row r="5295" ht="12.75" hidden="1" customHeight="1"/>
    <row r="5296" ht="12.75" hidden="1" customHeight="1"/>
    <row r="5297" ht="12.75" hidden="1" customHeight="1"/>
    <row r="5298" ht="12.75" hidden="1" customHeight="1"/>
    <row r="5299" ht="12.75" hidden="1" customHeight="1"/>
    <row r="5300" ht="12.75" hidden="1" customHeight="1"/>
    <row r="5301" ht="12.75" hidden="1" customHeight="1"/>
    <row r="5302" ht="12.75" hidden="1" customHeight="1"/>
    <row r="5303" ht="12.75" hidden="1" customHeight="1"/>
    <row r="5304" ht="12.75" hidden="1" customHeight="1"/>
    <row r="5305" ht="12.75" hidden="1" customHeight="1"/>
    <row r="5306" ht="12.75" hidden="1" customHeight="1"/>
    <row r="5307" ht="12.75" hidden="1" customHeight="1"/>
    <row r="5308" ht="12.75" hidden="1" customHeight="1"/>
    <row r="5309" ht="12.75" hidden="1" customHeight="1"/>
    <row r="5310" ht="12.75" hidden="1" customHeight="1"/>
    <row r="5311" ht="12.75" hidden="1" customHeight="1"/>
    <row r="5312" ht="12.75" hidden="1" customHeight="1"/>
    <row r="5313" ht="12.75" hidden="1" customHeight="1"/>
    <row r="5314" ht="12.75" hidden="1" customHeight="1"/>
    <row r="5315" ht="12.75" hidden="1" customHeight="1"/>
    <row r="5316" ht="12.75" hidden="1" customHeight="1"/>
    <row r="5317" ht="12.75" hidden="1" customHeight="1"/>
    <row r="5318" ht="12.75" hidden="1" customHeight="1"/>
    <row r="5319" ht="12.75" hidden="1" customHeight="1"/>
    <row r="5320" ht="12.75" hidden="1" customHeight="1"/>
    <row r="5321" ht="12.75" hidden="1" customHeight="1"/>
    <row r="5322" ht="12.75" hidden="1" customHeight="1"/>
    <row r="5323" ht="12.75" hidden="1" customHeight="1"/>
    <row r="5324" ht="12.75" hidden="1" customHeight="1"/>
    <row r="5325" ht="12.75" hidden="1" customHeight="1"/>
    <row r="5326" ht="12.75" hidden="1" customHeight="1"/>
    <row r="5327" ht="12.75" hidden="1" customHeight="1"/>
    <row r="5328" ht="12.75" hidden="1" customHeight="1"/>
    <row r="5329" ht="12.75" hidden="1" customHeight="1"/>
    <row r="5330" ht="12.75" hidden="1" customHeight="1"/>
    <row r="5331" ht="12.75" hidden="1" customHeight="1"/>
    <row r="5332" ht="12.75" hidden="1" customHeight="1"/>
    <row r="5333" ht="12.75" hidden="1" customHeight="1"/>
    <row r="5334" ht="12.75" hidden="1" customHeight="1"/>
    <row r="5335" ht="12.75" hidden="1" customHeight="1"/>
    <row r="5336" ht="12.75" hidden="1" customHeight="1"/>
    <row r="5337" ht="12.75" hidden="1" customHeight="1"/>
    <row r="5338" ht="12.75" hidden="1" customHeight="1"/>
    <row r="5339" ht="12.75" hidden="1" customHeight="1"/>
    <row r="5340" ht="12.75" hidden="1" customHeight="1"/>
    <row r="5341" ht="12.75" hidden="1" customHeight="1"/>
    <row r="5342" ht="12.75" hidden="1" customHeight="1"/>
    <row r="5343" ht="12.75" hidden="1" customHeight="1"/>
    <row r="5344" ht="12.75" hidden="1" customHeight="1"/>
    <row r="5345" ht="12.75" hidden="1" customHeight="1"/>
    <row r="5346" ht="12.75" hidden="1" customHeight="1"/>
    <row r="5347" ht="12.75" hidden="1" customHeight="1"/>
    <row r="5348" ht="12.75" hidden="1" customHeight="1"/>
    <row r="5349" ht="12.75" hidden="1" customHeight="1"/>
    <row r="5350" ht="12.75" hidden="1" customHeight="1"/>
    <row r="5351" ht="12.75" hidden="1" customHeight="1"/>
    <row r="5352" ht="12.75" hidden="1" customHeight="1"/>
    <row r="5353" ht="12.75" hidden="1" customHeight="1"/>
    <row r="5354" ht="12.75" hidden="1" customHeight="1"/>
    <row r="5355" ht="12.75" hidden="1" customHeight="1"/>
    <row r="5356" ht="12.75" hidden="1" customHeight="1"/>
    <row r="5357" ht="12.75" hidden="1" customHeight="1"/>
    <row r="5358" ht="12.75" hidden="1" customHeight="1"/>
    <row r="5359" ht="12.75" hidden="1" customHeight="1"/>
    <row r="5360" ht="12.75" hidden="1" customHeight="1"/>
    <row r="5361" ht="12.75" hidden="1" customHeight="1"/>
    <row r="5362" ht="12.75" hidden="1" customHeight="1"/>
    <row r="5363" ht="12.75" hidden="1" customHeight="1"/>
    <row r="5364" ht="12.75" hidden="1" customHeight="1"/>
    <row r="5365" ht="12.75" hidden="1" customHeight="1"/>
    <row r="5366" ht="12.75" hidden="1" customHeight="1"/>
    <row r="5367" ht="12.75" hidden="1" customHeight="1"/>
    <row r="5368" ht="12.75" hidden="1" customHeight="1"/>
    <row r="5369" ht="12.75" hidden="1" customHeight="1"/>
    <row r="5370" ht="12.75" hidden="1" customHeight="1"/>
    <row r="5371" ht="12.75" hidden="1" customHeight="1"/>
    <row r="5372" ht="12.75" hidden="1" customHeight="1"/>
    <row r="5373" ht="12.75" hidden="1" customHeight="1"/>
    <row r="5374" ht="12.75" hidden="1" customHeight="1"/>
    <row r="5375" ht="12.75" hidden="1" customHeight="1"/>
    <row r="5376" ht="12.75" hidden="1" customHeight="1"/>
    <row r="5377" ht="12.75" hidden="1" customHeight="1"/>
    <row r="5378" ht="12.75" hidden="1" customHeight="1"/>
    <row r="5379" ht="12.75" hidden="1" customHeight="1"/>
    <row r="5380" ht="12.75" hidden="1" customHeight="1"/>
    <row r="5381" ht="12.75" hidden="1" customHeight="1"/>
    <row r="5382" ht="12.75" hidden="1" customHeight="1"/>
    <row r="5383" ht="12.75" hidden="1" customHeight="1"/>
    <row r="5384" ht="12.75" hidden="1" customHeight="1"/>
    <row r="5385" ht="12.75" hidden="1" customHeight="1"/>
    <row r="5386" ht="12.75" hidden="1" customHeight="1"/>
    <row r="5387" ht="12.75" hidden="1" customHeight="1"/>
    <row r="5388" ht="12.75" hidden="1" customHeight="1"/>
    <row r="5389" ht="12.75" hidden="1" customHeight="1"/>
    <row r="5390" ht="12.75" hidden="1" customHeight="1"/>
    <row r="5391" ht="12.75" hidden="1" customHeight="1"/>
    <row r="5392" ht="12.75" hidden="1" customHeight="1"/>
    <row r="5393" ht="12.75" hidden="1" customHeight="1"/>
    <row r="5394" ht="12.75" hidden="1" customHeight="1"/>
    <row r="5395" ht="12.75" hidden="1" customHeight="1"/>
    <row r="5396" ht="12.75" hidden="1" customHeight="1"/>
    <row r="5397" ht="12.75" hidden="1" customHeight="1"/>
    <row r="5398" ht="12.75" hidden="1" customHeight="1"/>
    <row r="5399" ht="12.75" hidden="1" customHeight="1"/>
    <row r="5400" ht="12.75" hidden="1" customHeight="1"/>
    <row r="5401" ht="12.75" hidden="1" customHeight="1"/>
    <row r="5402" ht="12.75" hidden="1" customHeight="1"/>
    <row r="5403" ht="12.75" hidden="1" customHeight="1"/>
    <row r="5404" ht="12.75" hidden="1" customHeight="1"/>
    <row r="5405" ht="12.75" hidden="1" customHeight="1"/>
    <row r="5406" ht="12.75" hidden="1" customHeight="1"/>
    <row r="5407" ht="12.75" hidden="1" customHeight="1"/>
    <row r="5408" ht="12.75" hidden="1" customHeight="1"/>
    <row r="5409" ht="12.75" hidden="1" customHeight="1"/>
    <row r="5410" ht="12.75" hidden="1" customHeight="1"/>
    <row r="5411" ht="12.75" hidden="1" customHeight="1"/>
    <row r="5412" ht="12.75" hidden="1" customHeight="1"/>
    <row r="5413" ht="12.75" hidden="1" customHeight="1"/>
    <row r="5414" ht="12.75" hidden="1" customHeight="1"/>
    <row r="5415" ht="12.75" hidden="1" customHeight="1"/>
    <row r="5416" ht="12.75" hidden="1" customHeight="1"/>
    <row r="5417" ht="12.75" hidden="1" customHeight="1"/>
    <row r="5418" ht="12.75" hidden="1" customHeight="1"/>
    <row r="5419" ht="12.75" hidden="1" customHeight="1"/>
    <row r="5420" ht="12.75" hidden="1" customHeight="1"/>
    <row r="5421" ht="12.75" hidden="1" customHeight="1"/>
    <row r="5422" ht="12.75" hidden="1" customHeight="1"/>
    <row r="5423" ht="12.75" hidden="1" customHeight="1"/>
    <row r="5424" ht="12.75" hidden="1" customHeight="1"/>
    <row r="5425" ht="12.75" hidden="1" customHeight="1"/>
    <row r="5426" ht="12.75" hidden="1" customHeight="1"/>
    <row r="5427" ht="12.75" hidden="1" customHeight="1"/>
    <row r="5428" ht="12.75" hidden="1" customHeight="1"/>
    <row r="5429" ht="12.75" hidden="1" customHeight="1"/>
    <row r="5430" ht="12.75" hidden="1" customHeight="1"/>
    <row r="5431" ht="12.75" hidden="1" customHeight="1"/>
    <row r="5432" ht="12.75" hidden="1" customHeight="1"/>
    <row r="5433" ht="12.75" hidden="1" customHeight="1"/>
    <row r="5434" ht="12.75" hidden="1" customHeight="1"/>
    <row r="5435" ht="12.75" hidden="1" customHeight="1"/>
    <row r="5436" ht="12.75" hidden="1" customHeight="1"/>
    <row r="5437" ht="12.75" hidden="1" customHeight="1"/>
    <row r="5438" ht="12.75" hidden="1" customHeight="1"/>
    <row r="5439" ht="12.75" hidden="1" customHeight="1"/>
    <row r="5440" ht="12.75" hidden="1" customHeight="1"/>
    <row r="5441" ht="12.75" hidden="1" customHeight="1"/>
    <row r="5442" ht="12.75" hidden="1" customHeight="1"/>
    <row r="5443" ht="12.75" hidden="1" customHeight="1"/>
    <row r="5444" ht="12.75" hidden="1" customHeight="1"/>
    <row r="5445" ht="12.75" hidden="1" customHeight="1"/>
    <row r="5446" ht="12.75" hidden="1" customHeight="1"/>
    <row r="5447" ht="12.75" hidden="1" customHeight="1"/>
    <row r="5448" ht="12.75" hidden="1" customHeight="1"/>
    <row r="5449" ht="12.75" hidden="1" customHeight="1"/>
    <row r="5450" ht="12.75" hidden="1" customHeight="1"/>
    <row r="5451" ht="12.75" hidden="1" customHeight="1"/>
    <row r="5452" ht="12.75" hidden="1" customHeight="1"/>
    <row r="5453" ht="12.75" hidden="1" customHeight="1"/>
    <row r="5454" ht="12.75" hidden="1" customHeight="1"/>
    <row r="5455" ht="12.75" hidden="1" customHeight="1"/>
    <row r="5456" ht="12.75" hidden="1" customHeight="1"/>
    <row r="5457" ht="12.75" hidden="1" customHeight="1"/>
    <row r="5458" ht="12.75" hidden="1" customHeight="1"/>
    <row r="5459" ht="12.75" hidden="1" customHeight="1"/>
    <row r="5460" ht="12.75" hidden="1" customHeight="1"/>
    <row r="5461" ht="12.75" hidden="1" customHeight="1"/>
    <row r="5462" ht="12.75" hidden="1" customHeight="1"/>
    <row r="5463" ht="12.75" hidden="1" customHeight="1"/>
    <row r="5464" ht="12.75" hidden="1" customHeight="1"/>
    <row r="5465" ht="12.75" hidden="1" customHeight="1"/>
    <row r="5466" ht="12.75" hidden="1" customHeight="1"/>
    <row r="5467" ht="12.75" hidden="1" customHeight="1"/>
    <row r="5468" ht="12.75" hidden="1" customHeight="1"/>
    <row r="5469" ht="12.75" hidden="1" customHeight="1"/>
    <row r="5470" ht="12.75" hidden="1" customHeight="1"/>
    <row r="5471" ht="12.75" hidden="1" customHeight="1"/>
    <row r="5472" ht="12.75" hidden="1" customHeight="1"/>
    <row r="5473" ht="12.75" hidden="1" customHeight="1"/>
    <row r="5474" ht="12.75" hidden="1" customHeight="1"/>
    <row r="5475" ht="12.75" hidden="1" customHeight="1"/>
    <row r="5476" ht="12.75" hidden="1" customHeight="1"/>
    <row r="5477" ht="12.75" hidden="1" customHeight="1"/>
    <row r="5478" ht="12.75" hidden="1" customHeight="1"/>
    <row r="5479" ht="12.75" hidden="1" customHeight="1"/>
    <row r="5480" ht="12.75" hidden="1" customHeight="1"/>
    <row r="5481" ht="12.75" hidden="1" customHeight="1"/>
    <row r="5482" ht="12.75" hidden="1" customHeight="1"/>
    <row r="5483" ht="12.75" hidden="1" customHeight="1"/>
    <row r="5484" ht="12.75" hidden="1" customHeight="1"/>
    <row r="5485" ht="12.75" hidden="1" customHeight="1"/>
    <row r="5486" ht="12.75" hidden="1" customHeight="1"/>
    <row r="5487" ht="12.75" hidden="1" customHeight="1"/>
    <row r="5488" ht="12.75" hidden="1" customHeight="1"/>
    <row r="5489" ht="12.75" hidden="1" customHeight="1"/>
    <row r="5490" ht="12.75" hidden="1" customHeight="1"/>
    <row r="5491" ht="12.75" hidden="1" customHeight="1"/>
    <row r="5492" ht="12.75" hidden="1" customHeight="1"/>
    <row r="5493" ht="12.75" hidden="1" customHeight="1"/>
    <row r="5494" ht="12.75" hidden="1" customHeight="1"/>
    <row r="5495" ht="12.75" hidden="1" customHeight="1"/>
    <row r="5496" ht="12.75" hidden="1" customHeight="1"/>
    <row r="5497" ht="12.75" hidden="1" customHeight="1"/>
    <row r="5498" ht="12.75" hidden="1" customHeight="1"/>
    <row r="5499" ht="12.75" hidden="1" customHeight="1"/>
    <row r="5500" ht="12.75" hidden="1" customHeight="1"/>
    <row r="5501" ht="12.75" hidden="1" customHeight="1"/>
    <row r="5502" ht="12.75" hidden="1" customHeight="1"/>
    <row r="5503" ht="12.75" hidden="1" customHeight="1"/>
    <row r="5504" ht="12.75" hidden="1" customHeight="1"/>
    <row r="5505" ht="12.75" hidden="1" customHeight="1"/>
    <row r="5506" ht="12.75" hidden="1" customHeight="1"/>
    <row r="5507" ht="12.75" hidden="1" customHeight="1"/>
    <row r="5508" ht="12.75" hidden="1" customHeight="1"/>
    <row r="5509" ht="12.75" hidden="1" customHeight="1"/>
    <row r="5510" ht="12.75" hidden="1" customHeight="1"/>
    <row r="5511" ht="12.75" hidden="1" customHeight="1"/>
    <row r="5512" ht="12.75" hidden="1" customHeight="1"/>
    <row r="5513" ht="12.75" hidden="1" customHeight="1"/>
    <row r="5514" ht="12.75" hidden="1" customHeight="1"/>
    <row r="5515" ht="12.75" hidden="1" customHeight="1"/>
    <row r="5516" ht="12.75" hidden="1" customHeight="1"/>
    <row r="5517" ht="12.75" hidden="1" customHeight="1"/>
    <row r="5518" ht="12.75" hidden="1" customHeight="1"/>
    <row r="5519" ht="12.75" hidden="1" customHeight="1"/>
    <row r="5520" ht="12.75" hidden="1" customHeight="1"/>
    <row r="5521" ht="12.75" hidden="1" customHeight="1"/>
    <row r="5522" ht="12.75" hidden="1" customHeight="1"/>
    <row r="5523" ht="12.75" hidden="1" customHeight="1"/>
    <row r="5524" ht="12.75" hidden="1" customHeight="1"/>
    <row r="5525" ht="12.75" hidden="1" customHeight="1"/>
    <row r="5526" ht="12.75" hidden="1" customHeight="1"/>
    <row r="5527" ht="12.75" hidden="1" customHeight="1"/>
    <row r="5528" ht="12.75" hidden="1" customHeight="1"/>
    <row r="5529" ht="12.75" hidden="1" customHeight="1"/>
    <row r="5530" ht="12.75" hidden="1" customHeight="1"/>
    <row r="5531" ht="12.75" hidden="1" customHeight="1"/>
    <row r="5532" ht="12.75" hidden="1" customHeight="1"/>
    <row r="5533" ht="12.75" hidden="1" customHeight="1"/>
    <row r="5534" ht="12.75" hidden="1" customHeight="1"/>
    <row r="5535" ht="12.75" hidden="1" customHeight="1"/>
    <row r="5536" ht="12.75" hidden="1" customHeight="1"/>
    <row r="5537" ht="12.75" hidden="1" customHeight="1"/>
    <row r="5538" ht="12.75" hidden="1" customHeight="1"/>
    <row r="5539" ht="12.75" hidden="1" customHeight="1"/>
    <row r="5540" ht="12.75" hidden="1" customHeight="1"/>
    <row r="5541" ht="12.75" hidden="1" customHeight="1"/>
    <row r="5542" ht="12.75" hidden="1" customHeight="1"/>
    <row r="5543" ht="12.75" hidden="1" customHeight="1"/>
    <row r="5544" ht="12.75" hidden="1" customHeight="1"/>
    <row r="5545" ht="12.75" hidden="1" customHeight="1"/>
    <row r="5546" ht="12.75" hidden="1" customHeight="1"/>
    <row r="5547" ht="12.75" hidden="1" customHeight="1"/>
    <row r="5548" ht="12.75" hidden="1" customHeight="1"/>
    <row r="5549" ht="12.75" hidden="1" customHeight="1"/>
    <row r="5550" ht="12.75" hidden="1" customHeight="1"/>
    <row r="5551" ht="12.75" hidden="1" customHeight="1"/>
    <row r="5552" ht="12.75" hidden="1" customHeight="1"/>
    <row r="5553" ht="12.75" hidden="1" customHeight="1"/>
    <row r="5554" ht="12.75" hidden="1" customHeight="1"/>
    <row r="5555" ht="12.75" hidden="1" customHeight="1"/>
    <row r="5556" ht="12.75" hidden="1" customHeight="1"/>
    <row r="5557" ht="12.75" hidden="1" customHeight="1"/>
    <row r="5558" ht="12.75" hidden="1" customHeight="1"/>
    <row r="5559" ht="12.75" hidden="1" customHeight="1"/>
    <row r="5560" ht="12.75" hidden="1" customHeight="1"/>
    <row r="5561" ht="12.75" hidden="1" customHeight="1"/>
    <row r="5562" ht="12.75" hidden="1" customHeight="1"/>
    <row r="5563" ht="12.75" hidden="1" customHeight="1"/>
    <row r="5564" ht="12.75" hidden="1" customHeight="1"/>
    <row r="5565" ht="12.75" hidden="1" customHeight="1"/>
    <row r="5566" ht="12.75" hidden="1" customHeight="1"/>
    <row r="5567" ht="12.75" hidden="1" customHeight="1"/>
    <row r="5568" ht="12.75" hidden="1" customHeight="1"/>
    <row r="5569" ht="12.75" hidden="1" customHeight="1"/>
    <row r="5570" ht="12.75" hidden="1" customHeight="1"/>
    <row r="5571" ht="12.75" hidden="1" customHeight="1"/>
    <row r="5572" ht="12.75" hidden="1" customHeight="1"/>
    <row r="5573" ht="12.75" hidden="1" customHeight="1"/>
    <row r="5574" ht="12.75" hidden="1" customHeight="1"/>
    <row r="5575" ht="12.75" hidden="1" customHeight="1"/>
    <row r="5576" ht="12.75" hidden="1" customHeight="1"/>
    <row r="5577" ht="12.75" hidden="1" customHeight="1"/>
    <row r="5578" ht="12.75" hidden="1" customHeight="1"/>
    <row r="5579" ht="12.75" hidden="1" customHeight="1"/>
    <row r="5580" ht="12.75" hidden="1" customHeight="1"/>
    <row r="5581" ht="12.75" hidden="1" customHeight="1"/>
    <row r="5582" ht="12.75" hidden="1" customHeight="1"/>
    <row r="5583" ht="12.75" hidden="1" customHeight="1"/>
    <row r="5584" ht="12.75" hidden="1" customHeight="1"/>
    <row r="5585" ht="12.75" hidden="1" customHeight="1"/>
    <row r="5586" ht="12.75" hidden="1" customHeight="1"/>
    <row r="5587" ht="12.75" hidden="1" customHeight="1"/>
    <row r="5588" ht="12.75" hidden="1" customHeight="1"/>
    <row r="5589" ht="12.75" hidden="1" customHeight="1"/>
    <row r="5590" ht="12.75" hidden="1" customHeight="1"/>
    <row r="5591" ht="12.75" hidden="1" customHeight="1"/>
    <row r="5592" ht="12.75" hidden="1" customHeight="1"/>
    <row r="5593" ht="12.75" hidden="1" customHeight="1"/>
    <row r="5594" ht="12.75" hidden="1" customHeight="1"/>
    <row r="5595" ht="12.75" hidden="1" customHeight="1"/>
    <row r="5596" ht="12.75" hidden="1" customHeight="1"/>
    <row r="5597" ht="12.75" hidden="1" customHeight="1"/>
    <row r="5598" ht="12.75" hidden="1" customHeight="1"/>
    <row r="5599" ht="12.75" hidden="1" customHeight="1"/>
    <row r="5600" ht="12.75" hidden="1" customHeight="1"/>
    <row r="5601" ht="12.75" hidden="1" customHeight="1"/>
    <row r="5602" ht="12.75" hidden="1" customHeight="1"/>
    <row r="5603" ht="12.75" hidden="1" customHeight="1"/>
    <row r="5604" ht="12.75" hidden="1" customHeight="1"/>
    <row r="5605" ht="12.75" hidden="1" customHeight="1"/>
    <row r="5606" ht="12.75" hidden="1" customHeight="1"/>
    <row r="5607" ht="12.75" hidden="1" customHeight="1"/>
    <row r="5608" ht="12.75" hidden="1" customHeight="1"/>
    <row r="5609" ht="12.75" hidden="1" customHeight="1"/>
    <row r="5610" ht="12.75" hidden="1" customHeight="1"/>
    <row r="5611" ht="12.75" hidden="1" customHeight="1"/>
    <row r="5612" ht="12.75" hidden="1" customHeight="1"/>
    <row r="5613" ht="12.75" hidden="1" customHeight="1"/>
    <row r="5614" ht="12.75" hidden="1" customHeight="1"/>
    <row r="5615" ht="12.75" hidden="1" customHeight="1"/>
    <row r="5616" ht="12.75" hidden="1" customHeight="1"/>
    <row r="5617" ht="12.75" hidden="1" customHeight="1"/>
    <row r="5618" ht="12.75" hidden="1" customHeight="1"/>
    <row r="5619" ht="12.75" hidden="1" customHeight="1"/>
    <row r="5620" ht="12.75" hidden="1" customHeight="1"/>
    <row r="5621" ht="12.75" hidden="1" customHeight="1"/>
    <row r="5622" ht="12.75" hidden="1" customHeight="1"/>
    <row r="5623" ht="12.75" hidden="1" customHeight="1"/>
    <row r="5624" ht="12.75" hidden="1" customHeight="1"/>
    <row r="5625" ht="12.75" hidden="1" customHeight="1"/>
    <row r="5626" ht="12.75" hidden="1" customHeight="1"/>
    <row r="5627" ht="12.75" hidden="1" customHeight="1"/>
    <row r="5628" ht="12.75" hidden="1" customHeight="1"/>
    <row r="5629" ht="12.75" hidden="1" customHeight="1"/>
    <row r="5630" ht="12.75" hidden="1" customHeight="1"/>
    <row r="5631" ht="12.75" hidden="1" customHeight="1"/>
    <row r="5632" ht="12.75" hidden="1" customHeight="1"/>
    <row r="5633" ht="12.75" hidden="1" customHeight="1"/>
    <row r="5634" ht="12.75" hidden="1" customHeight="1"/>
    <row r="5635" ht="12.75" hidden="1" customHeight="1"/>
    <row r="5636" ht="12.75" hidden="1" customHeight="1"/>
    <row r="5637" ht="12.75" hidden="1" customHeight="1"/>
    <row r="5638" ht="12.75" hidden="1" customHeight="1"/>
    <row r="5639" ht="12.75" hidden="1" customHeight="1"/>
    <row r="5640" ht="12.75" hidden="1" customHeight="1"/>
    <row r="5641" ht="12.75" hidden="1" customHeight="1"/>
    <row r="5642" ht="12.75" hidden="1" customHeight="1"/>
    <row r="5643" ht="12.75" hidden="1" customHeight="1"/>
    <row r="5644" ht="12.75" hidden="1" customHeight="1"/>
    <row r="5645" ht="12.75" hidden="1" customHeight="1"/>
    <row r="5646" ht="12.75" hidden="1" customHeight="1"/>
    <row r="5647" ht="12.75" hidden="1" customHeight="1"/>
    <row r="5648" ht="12.75" hidden="1" customHeight="1"/>
    <row r="5649" ht="12.75" hidden="1" customHeight="1"/>
    <row r="5650" ht="12.75" hidden="1" customHeight="1"/>
    <row r="5651" ht="12.75" hidden="1" customHeight="1"/>
    <row r="5652" ht="12.75" hidden="1" customHeight="1"/>
    <row r="5653" ht="12.75" hidden="1" customHeight="1"/>
    <row r="5654" ht="12.75" hidden="1" customHeight="1"/>
    <row r="5655" ht="12.75" hidden="1" customHeight="1"/>
    <row r="5656" ht="12.75" hidden="1" customHeight="1"/>
    <row r="5657" ht="12.75" hidden="1" customHeight="1"/>
    <row r="5658" ht="12.75" hidden="1" customHeight="1"/>
    <row r="5659" ht="12.75" hidden="1" customHeight="1"/>
    <row r="5660" ht="12.75" hidden="1" customHeight="1"/>
    <row r="5661" ht="12.75" hidden="1" customHeight="1"/>
    <row r="5662" ht="12.75" hidden="1" customHeight="1"/>
    <row r="5663" ht="12.75" hidden="1" customHeight="1"/>
    <row r="5664" ht="12.75" hidden="1" customHeight="1"/>
    <row r="5665" ht="12.75" hidden="1" customHeight="1"/>
    <row r="5666" ht="12.75" hidden="1" customHeight="1"/>
    <row r="5667" ht="12.75" hidden="1" customHeight="1"/>
    <row r="5668" ht="12.75" hidden="1" customHeight="1"/>
    <row r="5669" ht="12.75" hidden="1" customHeight="1"/>
    <row r="5670" ht="12.75" hidden="1" customHeight="1"/>
    <row r="5671" ht="12.75" hidden="1" customHeight="1"/>
    <row r="5672" ht="12.75" hidden="1" customHeight="1"/>
    <row r="5673" ht="12.75" hidden="1" customHeight="1"/>
    <row r="5674" ht="12.75" hidden="1" customHeight="1"/>
    <row r="5675" ht="12.75" hidden="1" customHeight="1"/>
    <row r="5676" ht="12.75" hidden="1" customHeight="1"/>
    <row r="5677" ht="12.75" hidden="1" customHeight="1"/>
    <row r="5678" ht="12.75" hidden="1" customHeight="1"/>
    <row r="5679" ht="12.75" hidden="1" customHeight="1"/>
    <row r="5680" ht="12.75" hidden="1" customHeight="1"/>
    <row r="5681" ht="12.75" hidden="1" customHeight="1"/>
    <row r="5682" ht="12.75" hidden="1" customHeight="1"/>
    <row r="5683" ht="12.75" hidden="1" customHeight="1"/>
    <row r="5684" ht="12.75" hidden="1" customHeight="1"/>
    <row r="5685" ht="12.75" hidden="1" customHeight="1"/>
    <row r="5686" ht="12.75" hidden="1" customHeight="1"/>
    <row r="5687" ht="12.75" hidden="1" customHeight="1"/>
    <row r="5688" ht="12.75" hidden="1" customHeight="1"/>
    <row r="5689" ht="12.75" hidden="1" customHeight="1"/>
    <row r="5690" ht="12.75" hidden="1" customHeight="1"/>
    <row r="5691" ht="12.75" hidden="1" customHeight="1"/>
    <row r="5692" ht="12.75" hidden="1" customHeight="1"/>
    <row r="5693" ht="12.75" hidden="1" customHeight="1"/>
    <row r="5694" ht="12.75" hidden="1" customHeight="1"/>
    <row r="5695" ht="12.75" hidden="1" customHeight="1"/>
    <row r="5696" ht="12.75" hidden="1" customHeight="1"/>
    <row r="5697" ht="12.75" hidden="1" customHeight="1"/>
    <row r="5698" ht="12.75" hidden="1" customHeight="1"/>
    <row r="5699" ht="12.75" hidden="1" customHeight="1"/>
    <row r="5700" ht="12.75" hidden="1" customHeight="1"/>
    <row r="5701" ht="12.75" hidden="1" customHeight="1"/>
    <row r="5702" ht="12.75" hidden="1" customHeight="1"/>
    <row r="5703" ht="12.75" hidden="1" customHeight="1"/>
    <row r="5704" ht="12.75" hidden="1" customHeight="1"/>
    <row r="5705" ht="12.75" hidden="1" customHeight="1"/>
    <row r="5706" ht="12.75" hidden="1" customHeight="1"/>
    <row r="5707" ht="12.75" hidden="1" customHeight="1"/>
    <row r="5708" ht="12.75" hidden="1" customHeight="1"/>
    <row r="5709" ht="12.75" hidden="1" customHeight="1"/>
    <row r="5710" ht="12.75" hidden="1" customHeight="1"/>
    <row r="5711" ht="12.75" hidden="1" customHeight="1"/>
    <row r="5712" ht="12.75" hidden="1" customHeight="1"/>
    <row r="5713" ht="12.75" hidden="1" customHeight="1"/>
    <row r="5714" ht="12.75" hidden="1" customHeight="1"/>
    <row r="5715" ht="12.75" hidden="1" customHeight="1"/>
    <row r="5716" ht="12.75" hidden="1" customHeight="1"/>
    <row r="5717" ht="12.75" hidden="1" customHeight="1"/>
    <row r="5718" ht="12.75" hidden="1" customHeight="1"/>
    <row r="5719" ht="12.75" hidden="1" customHeight="1"/>
    <row r="5720" ht="12.75" hidden="1" customHeight="1"/>
    <row r="5721" ht="12.75" hidden="1" customHeight="1"/>
    <row r="5722" ht="12.75" hidden="1" customHeight="1"/>
    <row r="5723" ht="12.75" hidden="1" customHeight="1"/>
    <row r="5724" ht="12.75" hidden="1" customHeight="1"/>
    <row r="5725" ht="12.75" hidden="1" customHeight="1"/>
    <row r="5726" ht="12.75" hidden="1" customHeight="1"/>
    <row r="5727" ht="12.75" hidden="1" customHeight="1"/>
    <row r="5728" ht="12.75" hidden="1" customHeight="1"/>
    <row r="5729" ht="12.75" hidden="1" customHeight="1"/>
    <row r="5730" ht="12.75" hidden="1" customHeight="1"/>
    <row r="5731" ht="12.75" hidden="1" customHeight="1"/>
    <row r="5732" ht="12.75" hidden="1" customHeight="1"/>
    <row r="5733" ht="12.75" hidden="1" customHeight="1"/>
    <row r="5734" ht="12.75" hidden="1" customHeight="1"/>
    <row r="5735" ht="12.75" hidden="1" customHeight="1"/>
    <row r="5736" ht="12.75" hidden="1" customHeight="1"/>
    <row r="5737" ht="12.75" hidden="1" customHeight="1"/>
    <row r="5738" ht="12.75" hidden="1" customHeight="1"/>
    <row r="5739" ht="12.75" hidden="1" customHeight="1"/>
    <row r="5740" ht="12.75" hidden="1" customHeight="1"/>
    <row r="5741" ht="12.75" hidden="1" customHeight="1"/>
    <row r="5742" ht="12.75" hidden="1" customHeight="1"/>
    <row r="5743" ht="12.75" hidden="1" customHeight="1"/>
    <row r="5744" ht="12.75" hidden="1" customHeight="1"/>
    <row r="5745" ht="12.75" hidden="1" customHeight="1"/>
    <row r="5746" ht="12.75" hidden="1" customHeight="1"/>
    <row r="5747" ht="12.75" hidden="1" customHeight="1"/>
    <row r="5748" ht="12.75" hidden="1" customHeight="1"/>
    <row r="5749" ht="12.75" hidden="1" customHeight="1"/>
    <row r="5750" ht="12.75" hidden="1" customHeight="1"/>
    <row r="5751" ht="12.75" hidden="1" customHeight="1"/>
    <row r="5752" ht="12.75" hidden="1" customHeight="1"/>
    <row r="5753" ht="12.75" hidden="1" customHeight="1"/>
    <row r="5754" ht="12.75" hidden="1" customHeight="1"/>
    <row r="5755" ht="12.75" hidden="1" customHeight="1"/>
    <row r="5756" ht="12.75" hidden="1" customHeight="1"/>
    <row r="5757" ht="12.75" hidden="1" customHeight="1"/>
    <row r="5758" ht="12.75" hidden="1" customHeight="1"/>
    <row r="5759" ht="12.75" hidden="1" customHeight="1"/>
    <row r="5760" ht="12.75" hidden="1" customHeight="1"/>
    <row r="5761" ht="12.75" hidden="1" customHeight="1"/>
    <row r="5762" ht="12.75" hidden="1" customHeight="1"/>
    <row r="5763" ht="12.75" hidden="1" customHeight="1"/>
    <row r="5764" ht="12.75" hidden="1" customHeight="1"/>
    <row r="5765" ht="12.75" hidden="1" customHeight="1"/>
    <row r="5766" ht="12.75" hidden="1" customHeight="1"/>
    <row r="5767" ht="12.75" hidden="1" customHeight="1"/>
    <row r="5768" ht="12.75" hidden="1" customHeight="1"/>
    <row r="5769" ht="12.75" hidden="1" customHeight="1"/>
    <row r="5770" ht="12.75" hidden="1" customHeight="1"/>
    <row r="5771" ht="12.75" hidden="1" customHeight="1"/>
    <row r="5772" ht="12.75" hidden="1" customHeight="1"/>
    <row r="5773" ht="12.75" hidden="1" customHeight="1"/>
    <row r="5774" ht="12.75" hidden="1" customHeight="1"/>
    <row r="5775" ht="12.75" hidden="1" customHeight="1"/>
    <row r="5776" ht="12.75" hidden="1" customHeight="1"/>
    <row r="5777" ht="12.75" hidden="1" customHeight="1"/>
    <row r="5778" ht="12.75" hidden="1" customHeight="1"/>
    <row r="5779" ht="12.75" hidden="1" customHeight="1"/>
    <row r="5780" ht="12.75" hidden="1" customHeight="1"/>
    <row r="5781" ht="12.75" hidden="1" customHeight="1"/>
    <row r="5782" ht="12.75" hidden="1" customHeight="1"/>
    <row r="5783" ht="12.75" hidden="1" customHeight="1"/>
    <row r="5784" ht="12.75" hidden="1" customHeight="1"/>
    <row r="5785" ht="12.75" hidden="1" customHeight="1"/>
    <row r="5786" ht="12.75" hidden="1" customHeight="1"/>
    <row r="5787" ht="12.75" hidden="1" customHeight="1"/>
    <row r="5788" ht="12.75" hidden="1" customHeight="1"/>
    <row r="5789" ht="12.75" hidden="1" customHeight="1"/>
    <row r="5790" ht="12.75" hidden="1" customHeight="1"/>
    <row r="5791" ht="12.75" hidden="1" customHeight="1"/>
    <row r="5792" ht="12.75" hidden="1" customHeight="1"/>
    <row r="5793" ht="12.75" hidden="1" customHeight="1"/>
    <row r="5794" ht="12.75" hidden="1" customHeight="1"/>
    <row r="5795" ht="12.75" hidden="1" customHeight="1"/>
    <row r="5796" ht="12.75" hidden="1" customHeight="1"/>
    <row r="5797" ht="12.75" hidden="1" customHeight="1"/>
    <row r="5798" ht="12.75" hidden="1" customHeight="1"/>
    <row r="5799" ht="12.75" hidden="1" customHeight="1"/>
    <row r="5800" ht="12.75" hidden="1" customHeight="1"/>
    <row r="5801" ht="12.75" hidden="1" customHeight="1"/>
    <row r="5802" ht="12.75" hidden="1" customHeight="1"/>
    <row r="5803" ht="12.75" hidden="1" customHeight="1"/>
    <row r="5804" ht="12.75" hidden="1" customHeight="1"/>
    <row r="5805" ht="12.75" hidden="1" customHeight="1"/>
    <row r="5806" ht="12.75" hidden="1" customHeight="1"/>
    <row r="5807" ht="12.75" hidden="1" customHeight="1"/>
    <row r="5808" ht="12.75" hidden="1" customHeight="1"/>
    <row r="5809" ht="12.75" hidden="1" customHeight="1"/>
    <row r="5810" ht="12.75" hidden="1" customHeight="1"/>
    <row r="5811" ht="12.75" hidden="1" customHeight="1"/>
    <row r="5812" ht="12.75" hidden="1" customHeight="1"/>
    <row r="5813" ht="12.75" hidden="1" customHeight="1"/>
    <row r="5814" ht="12.75" hidden="1" customHeight="1"/>
    <row r="5815" ht="12.75" hidden="1" customHeight="1"/>
    <row r="5816" ht="12.75" hidden="1" customHeight="1"/>
    <row r="5817" ht="12.75" hidden="1" customHeight="1"/>
    <row r="5818" ht="12.75" hidden="1" customHeight="1"/>
    <row r="5819" ht="12.75" hidden="1" customHeight="1"/>
    <row r="5820" ht="12.75" hidden="1" customHeight="1"/>
    <row r="5821" ht="12.75" hidden="1" customHeight="1"/>
    <row r="5822" ht="12.75" hidden="1" customHeight="1"/>
    <row r="5823" ht="12.75" hidden="1" customHeight="1"/>
    <row r="5824" ht="12.75" hidden="1" customHeight="1"/>
    <row r="5825" ht="12.75" hidden="1" customHeight="1"/>
    <row r="5826" ht="12.75" hidden="1" customHeight="1"/>
    <row r="5827" ht="12.75" hidden="1" customHeight="1"/>
    <row r="5828" ht="12.75" hidden="1" customHeight="1"/>
    <row r="5829" ht="12.75" hidden="1" customHeight="1"/>
    <row r="5830" ht="12.75" hidden="1" customHeight="1"/>
    <row r="5831" ht="12.75" hidden="1" customHeight="1"/>
    <row r="5832" ht="12.75" hidden="1" customHeight="1"/>
    <row r="5833" ht="12.75" hidden="1" customHeight="1"/>
    <row r="5834" ht="12.75" hidden="1" customHeight="1"/>
    <row r="5835" ht="12.75" hidden="1" customHeight="1"/>
    <row r="5836" ht="12.75" hidden="1" customHeight="1"/>
    <row r="5837" ht="12.75" hidden="1" customHeight="1"/>
    <row r="5838" ht="12.75" hidden="1" customHeight="1"/>
    <row r="5839" ht="12.75" hidden="1" customHeight="1"/>
    <row r="5840" ht="12.75" hidden="1" customHeight="1"/>
    <row r="5841" ht="12.75" hidden="1" customHeight="1"/>
    <row r="5842" ht="12.75" hidden="1" customHeight="1"/>
    <row r="5843" ht="12.75" hidden="1" customHeight="1"/>
    <row r="5844" ht="12.75" hidden="1" customHeight="1"/>
    <row r="5845" ht="12.75" hidden="1" customHeight="1"/>
    <row r="5846" ht="12.75" hidden="1" customHeight="1"/>
    <row r="5847" ht="12.75" hidden="1" customHeight="1"/>
    <row r="5848" ht="12.75" hidden="1" customHeight="1"/>
    <row r="5849" ht="12.75" hidden="1" customHeight="1"/>
    <row r="5850" ht="12.75" hidden="1" customHeight="1"/>
    <row r="5851" ht="12.75" hidden="1" customHeight="1"/>
    <row r="5852" ht="12.75" hidden="1" customHeight="1"/>
    <row r="5853" ht="12.75" hidden="1" customHeight="1"/>
    <row r="5854" ht="12.75" hidden="1" customHeight="1"/>
    <row r="5855" ht="12.75" hidden="1" customHeight="1"/>
    <row r="5856" ht="12.75" hidden="1" customHeight="1"/>
    <row r="5857" ht="12.75" hidden="1" customHeight="1"/>
    <row r="5858" ht="12.75" hidden="1" customHeight="1"/>
    <row r="5859" ht="12.75" hidden="1" customHeight="1"/>
    <row r="5860" ht="12.75" hidden="1" customHeight="1"/>
    <row r="5861" ht="12.75" hidden="1" customHeight="1"/>
    <row r="5862" ht="12.75" hidden="1" customHeight="1"/>
    <row r="5863" ht="12.75" hidden="1" customHeight="1"/>
    <row r="5864" ht="12.75" hidden="1" customHeight="1"/>
    <row r="5865" ht="12.75" hidden="1" customHeight="1"/>
    <row r="5866" ht="12.75" hidden="1" customHeight="1"/>
    <row r="5867" ht="12.75" hidden="1" customHeight="1"/>
    <row r="5868" ht="12.75" hidden="1" customHeight="1"/>
    <row r="5869" ht="12.75" hidden="1" customHeight="1"/>
    <row r="5870" ht="12.75" hidden="1" customHeight="1"/>
    <row r="5871" ht="12.75" hidden="1" customHeight="1"/>
    <row r="5872" ht="12.75" hidden="1" customHeight="1"/>
    <row r="5873" ht="12.75" hidden="1" customHeight="1"/>
    <row r="5874" ht="12.75" hidden="1" customHeight="1"/>
    <row r="5875" ht="12.75" hidden="1" customHeight="1"/>
    <row r="5876" ht="12.75" hidden="1" customHeight="1"/>
    <row r="5877" ht="12.75" hidden="1" customHeight="1"/>
    <row r="5878" ht="12.75" hidden="1" customHeight="1"/>
    <row r="5879" ht="12.75" hidden="1" customHeight="1"/>
    <row r="5880" ht="12.75" hidden="1" customHeight="1"/>
    <row r="5881" ht="12.75" hidden="1" customHeight="1"/>
    <row r="5882" ht="12.75" hidden="1" customHeight="1"/>
    <row r="5883" ht="12.75" hidden="1" customHeight="1"/>
    <row r="5884" ht="12.75" hidden="1" customHeight="1"/>
    <row r="5885" ht="12.75" hidden="1" customHeight="1"/>
    <row r="5886" ht="12.75" hidden="1" customHeight="1"/>
    <row r="5887" ht="12.75" hidden="1" customHeight="1"/>
    <row r="5888" ht="12.75" hidden="1" customHeight="1"/>
    <row r="5889" ht="12.75" hidden="1" customHeight="1"/>
    <row r="5890" ht="12.75" hidden="1" customHeight="1"/>
    <row r="5891" ht="12.75" hidden="1" customHeight="1"/>
    <row r="5892" ht="12.75" hidden="1" customHeight="1"/>
    <row r="5893" ht="12.75" hidden="1" customHeight="1"/>
    <row r="5894" ht="12.75" hidden="1" customHeight="1"/>
    <row r="5895" ht="12.75" hidden="1" customHeight="1"/>
    <row r="5896" ht="12.75" hidden="1" customHeight="1"/>
    <row r="5897" ht="12.75" hidden="1" customHeight="1"/>
    <row r="5898" ht="12.75" hidden="1" customHeight="1"/>
    <row r="5899" ht="12.75" hidden="1" customHeight="1"/>
    <row r="5900" ht="12.75" hidden="1" customHeight="1"/>
    <row r="5901" ht="12.75" hidden="1" customHeight="1"/>
    <row r="5902" ht="12.75" hidden="1" customHeight="1"/>
    <row r="5903" ht="12.75" hidden="1" customHeight="1"/>
    <row r="5904" ht="12.75" hidden="1" customHeight="1"/>
    <row r="5905" ht="12.75" hidden="1" customHeight="1"/>
    <row r="5906" ht="12.75" hidden="1" customHeight="1"/>
    <row r="5907" ht="12.75" hidden="1" customHeight="1"/>
    <row r="5908" ht="12.75" hidden="1" customHeight="1"/>
    <row r="5909" ht="12.75" hidden="1" customHeight="1"/>
    <row r="5910" ht="12.75" hidden="1" customHeight="1"/>
    <row r="5911" ht="12.75" hidden="1" customHeight="1"/>
    <row r="5912" ht="12.75" hidden="1" customHeight="1"/>
    <row r="5913" ht="12.75" hidden="1" customHeight="1"/>
    <row r="5914" ht="12.75" hidden="1" customHeight="1"/>
    <row r="5915" ht="12.75" hidden="1" customHeight="1"/>
    <row r="5916" ht="12.75" hidden="1" customHeight="1"/>
    <row r="5917" ht="12.75" hidden="1" customHeight="1"/>
    <row r="5918" ht="12.75" hidden="1" customHeight="1"/>
    <row r="5919" ht="12.75" hidden="1" customHeight="1"/>
    <row r="5920" ht="12.75" hidden="1" customHeight="1"/>
    <row r="5921" ht="12.75" hidden="1" customHeight="1"/>
    <row r="5922" ht="12.75" hidden="1" customHeight="1"/>
    <row r="5923" ht="12.75" hidden="1" customHeight="1"/>
    <row r="5924" ht="12.75" hidden="1" customHeight="1"/>
    <row r="5925" ht="12.75" hidden="1" customHeight="1"/>
    <row r="5926" ht="12.75" hidden="1" customHeight="1"/>
    <row r="5927" ht="12.75" hidden="1" customHeight="1"/>
    <row r="5928" ht="12.75" hidden="1" customHeight="1"/>
    <row r="5929" ht="12.75" hidden="1" customHeight="1"/>
    <row r="5930" ht="12.75" hidden="1" customHeight="1"/>
    <row r="5931" ht="12.75" hidden="1" customHeight="1"/>
    <row r="5932" ht="12.75" hidden="1" customHeight="1"/>
    <row r="5933" ht="12.75" hidden="1" customHeight="1"/>
    <row r="5934" ht="12.75" hidden="1" customHeight="1"/>
    <row r="5935" ht="12.75" hidden="1" customHeight="1"/>
    <row r="5936" ht="12.75" hidden="1" customHeight="1"/>
    <row r="5937" ht="12.75" hidden="1" customHeight="1"/>
    <row r="5938" ht="12.75" hidden="1" customHeight="1"/>
    <row r="5939" ht="12.75" hidden="1" customHeight="1"/>
    <row r="5940" ht="12.75" hidden="1" customHeight="1"/>
    <row r="5941" ht="12.75" hidden="1" customHeight="1"/>
    <row r="5942" ht="12.75" hidden="1" customHeight="1"/>
    <row r="5943" ht="12.75" hidden="1" customHeight="1"/>
    <row r="5944" ht="12.75" hidden="1" customHeight="1"/>
    <row r="5945" ht="12.75" hidden="1" customHeight="1"/>
    <row r="5946" ht="12.75" hidden="1" customHeight="1"/>
    <row r="5947" ht="12.75" hidden="1" customHeight="1"/>
    <row r="5948" ht="12.75" hidden="1" customHeight="1"/>
    <row r="5949" ht="12.75" hidden="1" customHeight="1"/>
    <row r="5950" ht="12.75" hidden="1" customHeight="1"/>
    <row r="5951" ht="12.75" hidden="1" customHeight="1"/>
    <row r="5952" ht="12.75" hidden="1" customHeight="1"/>
    <row r="5953" ht="12.75" hidden="1" customHeight="1"/>
    <row r="5954" ht="12.75" hidden="1" customHeight="1"/>
    <row r="5955" ht="12.75" hidden="1" customHeight="1"/>
    <row r="5956" ht="12.75" hidden="1" customHeight="1"/>
    <row r="5957" ht="12.75" hidden="1" customHeight="1"/>
    <row r="5958" ht="12.75" hidden="1" customHeight="1"/>
    <row r="5959" ht="12.75" hidden="1" customHeight="1"/>
    <row r="5960" ht="12.75" hidden="1" customHeight="1"/>
    <row r="5961" ht="12.75" hidden="1" customHeight="1"/>
    <row r="5962" ht="12.75" hidden="1" customHeight="1"/>
    <row r="5963" ht="12.75" hidden="1" customHeight="1"/>
    <row r="5964" ht="12.75" hidden="1" customHeight="1"/>
    <row r="5965" ht="12.75" hidden="1" customHeight="1"/>
    <row r="5966" ht="12.75" hidden="1" customHeight="1"/>
    <row r="5967" ht="12.75" hidden="1" customHeight="1"/>
    <row r="5968" ht="12.75" hidden="1" customHeight="1"/>
    <row r="5969" ht="12.75" hidden="1" customHeight="1"/>
    <row r="5970" ht="12.75" hidden="1" customHeight="1"/>
    <row r="5971" ht="12.75" hidden="1" customHeight="1"/>
    <row r="5972" ht="12.75" hidden="1" customHeight="1"/>
    <row r="5973" ht="12.75" hidden="1" customHeight="1"/>
    <row r="5974" ht="12.75" hidden="1" customHeight="1"/>
    <row r="5975" ht="12.75" hidden="1" customHeight="1"/>
    <row r="5976" ht="12.75" hidden="1" customHeight="1"/>
    <row r="5977" ht="12.75" hidden="1" customHeight="1"/>
    <row r="5978" ht="12.75" hidden="1" customHeight="1"/>
    <row r="5979" ht="12.75" hidden="1" customHeight="1"/>
    <row r="5980" ht="12.75" hidden="1" customHeight="1"/>
    <row r="5981" ht="12.75" hidden="1" customHeight="1"/>
    <row r="5982" ht="12.75" hidden="1" customHeight="1"/>
    <row r="5983" ht="12.75" hidden="1" customHeight="1"/>
    <row r="5984" ht="12.75" hidden="1" customHeight="1"/>
    <row r="5985" ht="12.75" hidden="1" customHeight="1"/>
    <row r="5986" ht="12.75" hidden="1" customHeight="1"/>
    <row r="5987" ht="12.75" hidden="1" customHeight="1"/>
    <row r="5988" ht="12.75" hidden="1" customHeight="1"/>
    <row r="5989" ht="12.75" hidden="1" customHeight="1"/>
    <row r="5990" ht="12.75" hidden="1" customHeight="1"/>
    <row r="5991" ht="12.75" hidden="1" customHeight="1"/>
    <row r="5992" ht="12.75" hidden="1" customHeight="1"/>
    <row r="5993" ht="12.75" hidden="1" customHeight="1"/>
    <row r="5994" ht="12.75" hidden="1" customHeight="1"/>
    <row r="5995" ht="12.75" hidden="1" customHeight="1"/>
    <row r="5996" ht="12.75" hidden="1" customHeight="1"/>
    <row r="5997" ht="12.75" hidden="1" customHeight="1"/>
    <row r="5998" ht="12.75" hidden="1" customHeight="1"/>
    <row r="5999" ht="12.75" hidden="1" customHeight="1"/>
    <row r="6000" ht="12.75" hidden="1" customHeight="1"/>
    <row r="6001" ht="12.75" hidden="1" customHeight="1"/>
    <row r="6002" ht="12.75" hidden="1" customHeight="1"/>
    <row r="6003" ht="12.75" hidden="1" customHeight="1"/>
    <row r="6004" ht="12.75" hidden="1" customHeight="1"/>
    <row r="6005" ht="12.75" hidden="1" customHeight="1"/>
    <row r="6006" ht="12.75" hidden="1" customHeight="1"/>
    <row r="6007" ht="12.75" hidden="1" customHeight="1"/>
    <row r="6008" ht="12.75" hidden="1" customHeight="1"/>
    <row r="6009" ht="12.75" hidden="1" customHeight="1"/>
    <row r="6010" ht="12.75" hidden="1" customHeight="1"/>
    <row r="6011" ht="12.75" hidden="1" customHeight="1"/>
    <row r="6012" ht="12.75" hidden="1" customHeight="1"/>
    <row r="6013" ht="12.75" hidden="1" customHeight="1"/>
    <row r="6014" ht="12.75" hidden="1" customHeight="1"/>
    <row r="6015" ht="12.75" hidden="1" customHeight="1"/>
    <row r="6016" ht="12.75" hidden="1" customHeight="1"/>
    <row r="6017" ht="12.75" hidden="1" customHeight="1"/>
    <row r="6018" ht="12.75" hidden="1" customHeight="1"/>
    <row r="6019" ht="12.75" hidden="1" customHeight="1"/>
    <row r="6020" ht="12.75" hidden="1" customHeight="1"/>
    <row r="6021" ht="12.75" hidden="1" customHeight="1"/>
    <row r="6022" ht="12.75" hidden="1" customHeight="1"/>
    <row r="6023" ht="12.75" hidden="1" customHeight="1"/>
    <row r="6024" ht="12.75" hidden="1" customHeight="1"/>
    <row r="6025" ht="12.75" hidden="1" customHeight="1"/>
    <row r="6026" ht="12.75" hidden="1" customHeight="1"/>
    <row r="6027" ht="12.75" hidden="1" customHeight="1"/>
    <row r="6028" ht="12.75" hidden="1" customHeight="1"/>
    <row r="6029" ht="12.75" hidden="1" customHeight="1"/>
    <row r="6030" ht="12.75" hidden="1" customHeight="1"/>
    <row r="6031" ht="12.75" hidden="1" customHeight="1"/>
    <row r="6032" ht="12.75" hidden="1" customHeight="1"/>
    <row r="6033" ht="12.75" hidden="1" customHeight="1"/>
    <row r="6034" ht="12.75" hidden="1" customHeight="1"/>
    <row r="6035" ht="12.75" hidden="1" customHeight="1"/>
    <row r="6036" ht="12.75" hidden="1" customHeight="1"/>
    <row r="6037" ht="12.75" hidden="1" customHeight="1"/>
    <row r="6038" ht="12.75" hidden="1" customHeight="1"/>
    <row r="6039" ht="12.75" hidden="1" customHeight="1"/>
    <row r="6040" ht="12.75" hidden="1" customHeight="1"/>
    <row r="6041" ht="12.75" hidden="1" customHeight="1"/>
    <row r="6042" ht="12.75" hidden="1" customHeight="1"/>
    <row r="6043" ht="12.75" hidden="1" customHeight="1"/>
    <row r="6044" ht="12.75" hidden="1" customHeight="1"/>
    <row r="6045" ht="12.75" hidden="1" customHeight="1"/>
    <row r="6046" ht="12.75" hidden="1" customHeight="1"/>
    <row r="6047" ht="12.75" hidden="1" customHeight="1"/>
    <row r="6048" ht="12.75" hidden="1" customHeight="1"/>
    <row r="6049" ht="12.75" hidden="1" customHeight="1"/>
    <row r="6050" ht="12.75" hidden="1" customHeight="1"/>
    <row r="6051" ht="12.75" hidden="1" customHeight="1"/>
    <row r="6052" ht="12.75" hidden="1" customHeight="1"/>
    <row r="6053" ht="12.75" hidden="1" customHeight="1"/>
    <row r="6054" ht="12.75" hidden="1" customHeight="1"/>
    <row r="6055" ht="12.75" hidden="1" customHeight="1"/>
    <row r="6056" ht="12.75" hidden="1" customHeight="1"/>
    <row r="6057" ht="12.75" hidden="1" customHeight="1"/>
    <row r="6058" ht="12.75" hidden="1" customHeight="1"/>
    <row r="6059" ht="12.75" hidden="1" customHeight="1"/>
    <row r="6060" ht="12.75" hidden="1" customHeight="1"/>
    <row r="6061" ht="12.75" hidden="1" customHeight="1"/>
    <row r="6062" ht="12.75" hidden="1" customHeight="1"/>
    <row r="6063" ht="12.75" hidden="1" customHeight="1"/>
    <row r="6064" ht="12.75" hidden="1" customHeight="1"/>
    <row r="6065" ht="12.75" hidden="1" customHeight="1"/>
    <row r="6066" ht="12.75" hidden="1" customHeight="1"/>
    <row r="6067" ht="12.75" hidden="1" customHeight="1"/>
    <row r="6068" ht="12.75" hidden="1" customHeight="1"/>
    <row r="6069" ht="12.75" hidden="1" customHeight="1"/>
    <row r="6070" ht="12.75" hidden="1" customHeight="1"/>
    <row r="6071" ht="12.75" hidden="1" customHeight="1"/>
    <row r="6072" ht="12.75" hidden="1" customHeight="1"/>
    <row r="6073" ht="12.75" hidden="1" customHeight="1"/>
    <row r="6074" ht="12.75" hidden="1" customHeight="1"/>
    <row r="6075" ht="12.75" hidden="1" customHeight="1"/>
    <row r="6076" ht="12.75" hidden="1" customHeight="1"/>
    <row r="6077" ht="12.75" hidden="1" customHeight="1"/>
    <row r="6078" ht="12.75" hidden="1" customHeight="1"/>
    <row r="6079" ht="12.75" hidden="1" customHeight="1"/>
    <row r="6080" ht="12.75" hidden="1" customHeight="1"/>
    <row r="6081" ht="12.75" hidden="1" customHeight="1"/>
    <row r="6082" ht="12.75" hidden="1" customHeight="1"/>
    <row r="6083" ht="12.75" hidden="1" customHeight="1"/>
    <row r="6084" ht="12.75" hidden="1" customHeight="1"/>
    <row r="6085" ht="12.75" hidden="1" customHeight="1"/>
    <row r="6086" ht="12.75" hidden="1" customHeight="1"/>
    <row r="6087" ht="12.75" hidden="1" customHeight="1"/>
    <row r="6088" ht="12.75" hidden="1" customHeight="1"/>
    <row r="6089" ht="12.75" hidden="1" customHeight="1"/>
    <row r="6090" ht="12.75" hidden="1" customHeight="1"/>
    <row r="6091" ht="12.75" hidden="1" customHeight="1"/>
    <row r="6092" ht="12.75" hidden="1" customHeight="1"/>
    <row r="6093" ht="12.75" hidden="1" customHeight="1"/>
    <row r="6094" ht="12.75" hidden="1" customHeight="1"/>
    <row r="6095" ht="12.75" hidden="1" customHeight="1"/>
    <row r="6096" ht="12.75" hidden="1" customHeight="1"/>
    <row r="6097" ht="12.75" hidden="1" customHeight="1"/>
    <row r="6098" ht="12.75" hidden="1" customHeight="1"/>
    <row r="6099" ht="12.75" hidden="1" customHeight="1"/>
    <row r="6100" ht="12.75" hidden="1" customHeight="1"/>
    <row r="6101" ht="12.75" hidden="1" customHeight="1"/>
    <row r="6102" ht="12.75" hidden="1" customHeight="1"/>
    <row r="6103" ht="12.75" hidden="1" customHeight="1"/>
    <row r="6104" ht="12.75" hidden="1" customHeight="1"/>
    <row r="6105" ht="12.75" hidden="1" customHeight="1"/>
    <row r="6106" ht="12.75" hidden="1" customHeight="1"/>
    <row r="6107" ht="12.75" hidden="1" customHeight="1"/>
    <row r="6108" ht="12.75" hidden="1" customHeight="1"/>
    <row r="6109" ht="12.75" hidden="1" customHeight="1"/>
    <row r="6110" ht="12.75" hidden="1" customHeight="1"/>
    <row r="6111" ht="12.75" hidden="1" customHeight="1"/>
    <row r="6112" ht="12.75" hidden="1" customHeight="1"/>
    <row r="6113" ht="12.75" hidden="1" customHeight="1"/>
    <row r="6114" ht="12.75" hidden="1" customHeight="1"/>
    <row r="6115" ht="12.75" hidden="1" customHeight="1"/>
    <row r="6116" ht="12.75" hidden="1" customHeight="1"/>
    <row r="6117" ht="12.75" hidden="1" customHeight="1"/>
    <row r="6118" ht="12.75" hidden="1" customHeight="1"/>
    <row r="6119" ht="12.75" hidden="1" customHeight="1"/>
    <row r="6120" ht="12.75" hidden="1" customHeight="1"/>
    <row r="6121" ht="12.75" hidden="1" customHeight="1"/>
    <row r="6122" ht="12.75" hidden="1" customHeight="1"/>
    <row r="6123" ht="12.75" hidden="1" customHeight="1"/>
    <row r="6124" ht="12.75" hidden="1" customHeight="1"/>
    <row r="6125" ht="12.75" hidden="1" customHeight="1"/>
    <row r="6126" ht="12.75" hidden="1" customHeight="1"/>
    <row r="6127" ht="12.75" hidden="1" customHeight="1"/>
    <row r="6128" ht="12.75" hidden="1" customHeight="1"/>
    <row r="6129" ht="12.75" hidden="1" customHeight="1"/>
    <row r="6130" ht="12.75" hidden="1" customHeight="1"/>
    <row r="6131" ht="12.75" hidden="1" customHeight="1"/>
    <row r="6132" ht="12.75" hidden="1" customHeight="1"/>
    <row r="6133" ht="12.75" hidden="1" customHeight="1"/>
    <row r="6134" ht="12.75" hidden="1" customHeight="1"/>
    <row r="6135" ht="12.75" hidden="1" customHeight="1"/>
    <row r="6136" ht="12.75" hidden="1" customHeight="1"/>
    <row r="6137" ht="12.75" hidden="1" customHeight="1"/>
    <row r="6138" ht="12.75" hidden="1" customHeight="1"/>
    <row r="6139" ht="12.75" hidden="1" customHeight="1"/>
    <row r="6140" ht="12.75" hidden="1" customHeight="1"/>
    <row r="6141" ht="12.75" hidden="1" customHeight="1"/>
    <row r="6142" ht="12.75" hidden="1" customHeight="1"/>
    <row r="6143" ht="12.75" hidden="1" customHeight="1"/>
    <row r="6144" ht="12.75" hidden="1" customHeight="1"/>
    <row r="6145" ht="12.75" hidden="1" customHeight="1"/>
    <row r="6146" ht="12.75" hidden="1" customHeight="1"/>
    <row r="6147" ht="12.75" hidden="1" customHeight="1"/>
    <row r="6148" ht="12.75" hidden="1" customHeight="1"/>
    <row r="6149" ht="12.75" hidden="1" customHeight="1"/>
    <row r="6150" ht="12.75" hidden="1" customHeight="1"/>
    <row r="6151" ht="12.75" hidden="1" customHeight="1"/>
    <row r="6152" ht="12.75" hidden="1" customHeight="1"/>
    <row r="6153" ht="12.75" hidden="1" customHeight="1"/>
    <row r="6154" ht="12.75" hidden="1" customHeight="1"/>
    <row r="6155" ht="12.75" hidden="1" customHeight="1"/>
    <row r="6156" ht="12.75" hidden="1" customHeight="1"/>
    <row r="6157" ht="12.75" hidden="1" customHeight="1"/>
    <row r="6158" ht="12.75" hidden="1" customHeight="1"/>
    <row r="6159" ht="12.75" hidden="1" customHeight="1"/>
    <row r="6160" ht="12.75" hidden="1" customHeight="1"/>
    <row r="6161" ht="12.75" hidden="1" customHeight="1"/>
    <row r="6162" ht="12.75" hidden="1" customHeight="1"/>
    <row r="6163" ht="12.75" hidden="1" customHeight="1"/>
    <row r="6164" ht="12.75" hidden="1" customHeight="1"/>
    <row r="6165" ht="12.75" hidden="1" customHeight="1"/>
    <row r="6166" ht="12.75" hidden="1" customHeight="1"/>
    <row r="6167" ht="12.75" hidden="1" customHeight="1"/>
    <row r="6168" ht="12.75" hidden="1" customHeight="1"/>
    <row r="6169" ht="12.75" hidden="1" customHeight="1"/>
    <row r="6170" ht="12.75" hidden="1" customHeight="1"/>
    <row r="6171" ht="12.75" hidden="1" customHeight="1"/>
    <row r="6172" ht="12.75" hidden="1" customHeight="1"/>
    <row r="6173" ht="12.75" hidden="1" customHeight="1"/>
    <row r="6174" ht="12.75" hidden="1" customHeight="1"/>
    <row r="6175" ht="12.75" hidden="1" customHeight="1"/>
    <row r="6176" ht="12.75" hidden="1" customHeight="1"/>
    <row r="6177" ht="12.75" hidden="1" customHeight="1"/>
    <row r="6178" ht="12.75" hidden="1" customHeight="1"/>
    <row r="6179" ht="12.75" hidden="1" customHeight="1"/>
    <row r="6180" ht="12.75" hidden="1" customHeight="1"/>
    <row r="6181" ht="12.75" hidden="1" customHeight="1"/>
    <row r="6182" ht="12.75" hidden="1" customHeight="1"/>
    <row r="6183" ht="12.75" hidden="1" customHeight="1"/>
    <row r="6184" ht="12.75" hidden="1" customHeight="1"/>
    <row r="6185" ht="12.75" hidden="1" customHeight="1"/>
    <row r="6186" ht="12.75" hidden="1" customHeight="1"/>
    <row r="6187" ht="12.75" hidden="1" customHeight="1"/>
    <row r="6188" ht="12.75" hidden="1" customHeight="1"/>
    <row r="6189" ht="12.75" hidden="1" customHeight="1"/>
    <row r="6190" ht="12.75" hidden="1" customHeight="1"/>
    <row r="6191" ht="12.75" hidden="1" customHeight="1"/>
    <row r="6192" ht="12.75" hidden="1" customHeight="1"/>
    <row r="6193" ht="12.75" hidden="1" customHeight="1"/>
    <row r="6194" ht="12.75" hidden="1" customHeight="1"/>
    <row r="6195" ht="12.75" hidden="1" customHeight="1"/>
    <row r="6196" ht="12.75" hidden="1" customHeight="1"/>
    <row r="6197" ht="12.75" hidden="1" customHeight="1"/>
    <row r="6198" ht="12.75" hidden="1" customHeight="1"/>
    <row r="6199" ht="12.75" hidden="1" customHeight="1"/>
    <row r="6200" ht="12.75" hidden="1" customHeight="1"/>
    <row r="6201" ht="12.75" hidden="1" customHeight="1"/>
    <row r="6202" ht="12.75" hidden="1" customHeight="1"/>
    <row r="6203" ht="12.75" hidden="1" customHeight="1"/>
    <row r="6204" ht="12.75" hidden="1" customHeight="1"/>
    <row r="6205" ht="12.75" hidden="1" customHeight="1"/>
    <row r="6206" ht="12.75" hidden="1" customHeight="1"/>
    <row r="6207" ht="12.75" hidden="1" customHeight="1"/>
    <row r="6208" ht="12.75" hidden="1" customHeight="1"/>
    <row r="6209" ht="12.75" hidden="1" customHeight="1"/>
    <row r="6210" ht="12.75" hidden="1" customHeight="1"/>
    <row r="6211" ht="12.75" hidden="1" customHeight="1"/>
    <row r="6212" ht="12.75" hidden="1" customHeight="1"/>
    <row r="6213" ht="12.75" hidden="1" customHeight="1"/>
    <row r="6214" ht="12.75" hidden="1" customHeight="1"/>
    <row r="6215" ht="12.75" hidden="1" customHeight="1"/>
    <row r="6216" ht="12.75" hidden="1" customHeight="1"/>
    <row r="6217" ht="12.75" hidden="1" customHeight="1"/>
    <row r="6218" ht="12.75" hidden="1" customHeight="1"/>
    <row r="6219" ht="12.75" hidden="1" customHeight="1"/>
    <row r="6220" ht="12.75" hidden="1" customHeight="1"/>
    <row r="6221" ht="12.75" hidden="1" customHeight="1"/>
    <row r="6222" ht="12.75" hidden="1" customHeight="1"/>
    <row r="6223" ht="12.75" hidden="1" customHeight="1"/>
    <row r="6224" ht="12.75" hidden="1" customHeight="1"/>
    <row r="6225" ht="12.75" hidden="1" customHeight="1"/>
    <row r="6226" ht="12.75" hidden="1" customHeight="1"/>
    <row r="6227" ht="12.75" hidden="1" customHeight="1"/>
    <row r="6228" ht="12.75" hidden="1" customHeight="1"/>
    <row r="6229" ht="12.75" hidden="1" customHeight="1"/>
    <row r="6230" ht="12.75" hidden="1" customHeight="1"/>
    <row r="6231" ht="12.75" hidden="1" customHeight="1"/>
    <row r="6232" ht="12.75" hidden="1" customHeight="1"/>
    <row r="6233" ht="12.75" hidden="1" customHeight="1"/>
    <row r="6234" ht="12.75" hidden="1" customHeight="1"/>
    <row r="6235" ht="12.75" hidden="1" customHeight="1"/>
    <row r="6236" ht="12.75" hidden="1" customHeight="1"/>
    <row r="6237" ht="12.75" hidden="1" customHeight="1"/>
    <row r="6238" ht="12.75" hidden="1" customHeight="1"/>
    <row r="6239" ht="12.75" hidden="1" customHeight="1"/>
    <row r="6240" ht="12.75" hidden="1" customHeight="1"/>
    <row r="6241" ht="12.75" hidden="1" customHeight="1"/>
    <row r="6242" ht="12.75" hidden="1" customHeight="1"/>
    <row r="6243" ht="12.75" hidden="1" customHeight="1"/>
    <row r="6244" ht="12.75" hidden="1" customHeight="1"/>
    <row r="6245" ht="12.75" hidden="1" customHeight="1"/>
    <row r="6246" ht="12.75" hidden="1" customHeight="1"/>
    <row r="6247" ht="12.75" hidden="1" customHeight="1"/>
    <row r="6248" ht="12.75" hidden="1" customHeight="1"/>
    <row r="6249" ht="12.75" hidden="1" customHeight="1"/>
    <row r="6250" ht="12.75" hidden="1" customHeight="1"/>
    <row r="6251" ht="12.75" hidden="1" customHeight="1"/>
    <row r="6252" ht="12.75" hidden="1" customHeight="1"/>
    <row r="6253" ht="12.75" hidden="1" customHeight="1"/>
    <row r="6254" ht="12.75" hidden="1" customHeight="1"/>
    <row r="6255" ht="12.75" hidden="1" customHeight="1"/>
    <row r="6256" ht="12.75" hidden="1" customHeight="1"/>
    <row r="6257" ht="12.75" hidden="1" customHeight="1"/>
    <row r="6258" ht="12.75" hidden="1" customHeight="1"/>
    <row r="6259" ht="12.75" hidden="1" customHeight="1"/>
    <row r="6260" ht="12.75" hidden="1" customHeight="1"/>
    <row r="6261" ht="12.75" hidden="1" customHeight="1"/>
    <row r="6262" ht="12.75" hidden="1" customHeight="1"/>
    <row r="6263" ht="12.75" hidden="1" customHeight="1"/>
    <row r="6264" ht="12.75" hidden="1" customHeight="1"/>
    <row r="6265" ht="12.75" hidden="1" customHeight="1"/>
    <row r="6266" ht="12.75" hidden="1" customHeight="1"/>
    <row r="6267" ht="12.75" hidden="1" customHeight="1"/>
    <row r="6268" ht="12.75" hidden="1" customHeight="1"/>
    <row r="6269" ht="12.75" hidden="1" customHeight="1"/>
    <row r="6270" ht="12.75" hidden="1" customHeight="1"/>
    <row r="6271" ht="12.75" hidden="1" customHeight="1"/>
    <row r="6272" ht="12.75" hidden="1" customHeight="1"/>
    <row r="6273" ht="12.75" hidden="1" customHeight="1"/>
    <row r="6274" ht="12.75" hidden="1" customHeight="1"/>
    <row r="6275" ht="12.75" hidden="1" customHeight="1"/>
    <row r="6276" ht="12.75" hidden="1" customHeight="1"/>
    <row r="6277" ht="12.75" hidden="1" customHeight="1"/>
    <row r="6278" ht="12.75" hidden="1" customHeight="1"/>
    <row r="6279" ht="12.75" hidden="1" customHeight="1"/>
    <row r="6280" ht="12.75" hidden="1" customHeight="1"/>
    <row r="6281" ht="12.75" hidden="1" customHeight="1"/>
    <row r="6282" ht="12.75" hidden="1" customHeight="1"/>
    <row r="6283" ht="12.75" hidden="1" customHeight="1"/>
    <row r="6284" ht="12.75" hidden="1" customHeight="1"/>
    <row r="6285" ht="12.75" hidden="1" customHeight="1"/>
    <row r="6286" ht="12.75" hidden="1" customHeight="1"/>
    <row r="6287" ht="12.75" hidden="1" customHeight="1"/>
    <row r="6288" ht="12.75" hidden="1" customHeight="1"/>
    <row r="6289" ht="12.75" hidden="1" customHeight="1"/>
    <row r="6290" ht="12.75" hidden="1" customHeight="1"/>
    <row r="6291" ht="12.75" hidden="1" customHeight="1"/>
    <row r="6292" ht="12.75" hidden="1" customHeight="1"/>
    <row r="6293" ht="12.75" hidden="1" customHeight="1"/>
    <row r="6294" ht="12.75" hidden="1" customHeight="1"/>
    <row r="6295" ht="12.75" hidden="1" customHeight="1"/>
    <row r="6296" ht="12.75" hidden="1" customHeight="1"/>
    <row r="6297" ht="12.75" hidden="1" customHeight="1"/>
    <row r="6298" ht="12.75" hidden="1" customHeight="1"/>
    <row r="6299" ht="12.75" hidden="1" customHeight="1"/>
    <row r="6300" ht="12.75" hidden="1" customHeight="1"/>
    <row r="6301" ht="12.75" hidden="1" customHeight="1"/>
    <row r="6302" ht="12.75" hidden="1" customHeight="1"/>
    <row r="6303" ht="12.75" hidden="1" customHeight="1"/>
    <row r="6304" ht="12.75" hidden="1" customHeight="1"/>
    <row r="6305" ht="12.75" hidden="1" customHeight="1"/>
    <row r="6306" ht="12.75" hidden="1" customHeight="1"/>
    <row r="6307" ht="12.75" hidden="1" customHeight="1"/>
    <row r="6308" ht="12.75" hidden="1" customHeight="1"/>
    <row r="6309" ht="12.75" hidden="1" customHeight="1"/>
    <row r="6310" ht="12.75" hidden="1" customHeight="1"/>
    <row r="6311" ht="12.75" hidden="1" customHeight="1"/>
    <row r="6312" ht="12.75" hidden="1" customHeight="1"/>
    <row r="6313" ht="12.75" hidden="1" customHeight="1"/>
    <row r="6314" ht="12.75" hidden="1" customHeight="1"/>
    <row r="6315" ht="12.75" hidden="1" customHeight="1"/>
    <row r="6316" ht="12.75" hidden="1" customHeight="1"/>
    <row r="6317" ht="12.75" hidden="1" customHeight="1"/>
    <row r="6318" ht="12.75" hidden="1" customHeight="1"/>
    <row r="6319" ht="12.75" hidden="1" customHeight="1"/>
    <row r="6320" ht="12.75" hidden="1" customHeight="1"/>
    <row r="6321" ht="12.75" hidden="1" customHeight="1"/>
    <row r="6322" ht="12.75" hidden="1" customHeight="1"/>
    <row r="6323" ht="12.75" hidden="1" customHeight="1"/>
    <row r="6324" ht="12.75" hidden="1" customHeight="1"/>
    <row r="6325" ht="12.75" hidden="1" customHeight="1"/>
    <row r="6326" ht="12.75" hidden="1" customHeight="1"/>
    <row r="6327" ht="12.75" hidden="1" customHeight="1"/>
    <row r="6328" ht="12.75" hidden="1" customHeight="1"/>
    <row r="6329" ht="12.75" hidden="1" customHeight="1"/>
    <row r="6330" ht="12.75" hidden="1" customHeight="1"/>
    <row r="6331" ht="12.75" hidden="1" customHeight="1"/>
    <row r="6332" ht="12.75" hidden="1" customHeight="1"/>
    <row r="6333" ht="12.75" hidden="1" customHeight="1"/>
    <row r="6334" ht="12.75" hidden="1" customHeight="1"/>
    <row r="6335" ht="12.75" hidden="1" customHeight="1"/>
    <row r="6336" ht="12.75" hidden="1" customHeight="1"/>
    <row r="6337" ht="12.75" hidden="1" customHeight="1"/>
    <row r="6338" ht="12.75" hidden="1" customHeight="1"/>
    <row r="6339" ht="12.75" hidden="1" customHeight="1"/>
    <row r="6340" ht="12.75" hidden="1" customHeight="1"/>
    <row r="6341" ht="12.75" hidden="1" customHeight="1"/>
    <row r="6342" ht="12.75" hidden="1" customHeight="1"/>
    <row r="6343" ht="12.75" hidden="1" customHeight="1"/>
    <row r="6344" ht="12.75" hidden="1" customHeight="1"/>
    <row r="6345" ht="12.75" hidden="1" customHeight="1"/>
    <row r="6346" ht="12.75" hidden="1" customHeight="1"/>
    <row r="6347" ht="12.75" hidden="1" customHeight="1"/>
    <row r="6348" ht="12.75" hidden="1" customHeight="1"/>
    <row r="6349" ht="12.75" hidden="1" customHeight="1"/>
    <row r="6350" ht="12.75" hidden="1" customHeight="1"/>
    <row r="6351" ht="12.75" hidden="1" customHeight="1"/>
    <row r="6352" ht="12.75" hidden="1" customHeight="1"/>
    <row r="6353" ht="12.75" hidden="1" customHeight="1"/>
    <row r="6354" ht="12.75" hidden="1" customHeight="1"/>
    <row r="6355" ht="12.75" hidden="1" customHeight="1"/>
    <row r="6356" ht="12.75" hidden="1" customHeight="1"/>
    <row r="6357" ht="12.75" hidden="1" customHeight="1"/>
    <row r="6358" ht="12.75" hidden="1" customHeight="1"/>
    <row r="6359" ht="12.75" hidden="1" customHeight="1"/>
    <row r="6360" ht="12.75" hidden="1" customHeight="1"/>
    <row r="6361" ht="12.75" hidden="1" customHeight="1"/>
    <row r="6362" ht="12.75" hidden="1" customHeight="1"/>
    <row r="6363" ht="12.75" hidden="1" customHeight="1"/>
    <row r="6364" ht="12.75" hidden="1" customHeight="1"/>
    <row r="6365" ht="12.75" hidden="1" customHeight="1"/>
    <row r="6366" ht="12.75" hidden="1" customHeight="1"/>
    <row r="6367" ht="12.75" hidden="1" customHeight="1"/>
    <row r="6368" ht="12.75" hidden="1" customHeight="1"/>
    <row r="6369" ht="12.75" hidden="1" customHeight="1"/>
    <row r="6370" ht="12.75" hidden="1" customHeight="1"/>
    <row r="6371" ht="12.75" hidden="1" customHeight="1"/>
    <row r="6372" ht="12.75" hidden="1" customHeight="1"/>
    <row r="6373" ht="12.75" hidden="1" customHeight="1"/>
    <row r="6374" ht="12.75" hidden="1" customHeight="1"/>
    <row r="6375" ht="12.75" hidden="1" customHeight="1"/>
    <row r="6376" ht="12.75" hidden="1" customHeight="1"/>
    <row r="6377" ht="12.75" hidden="1" customHeight="1"/>
    <row r="6378" ht="12.75" hidden="1" customHeight="1"/>
    <row r="6379" ht="12.75" hidden="1" customHeight="1"/>
    <row r="6380" ht="12.75" hidden="1" customHeight="1"/>
    <row r="6381" ht="12.75" hidden="1" customHeight="1"/>
    <row r="6382" ht="12.75" hidden="1" customHeight="1"/>
    <row r="6383" ht="12.75" hidden="1" customHeight="1"/>
    <row r="6384" ht="12.75" hidden="1" customHeight="1"/>
    <row r="6385" ht="12.75" hidden="1" customHeight="1"/>
    <row r="6386" ht="12.75" hidden="1" customHeight="1"/>
    <row r="6387" ht="12.75" hidden="1" customHeight="1"/>
    <row r="6388" ht="12.75" hidden="1" customHeight="1"/>
    <row r="6389" ht="12.75" hidden="1" customHeight="1"/>
    <row r="6390" ht="12.75" hidden="1" customHeight="1"/>
    <row r="6391" ht="12.75" hidden="1" customHeight="1"/>
    <row r="6392" ht="12.75" hidden="1" customHeight="1"/>
    <row r="6393" ht="12.75" hidden="1" customHeight="1"/>
    <row r="6394" ht="12.75" hidden="1" customHeight="1"/>
    <row r="6395" ht="12.75" hidden="1" customHeight="1"/>
    <row r="6396" ht="12.75" hidden="1" customHeight="1"/>
    <row r="6397" ht="12.75" hidden="1" customHeight="1"/>
    <row r="6398" ht="12.75" hidden="1" customHeight="1"/>
    <row r="6399" ht="12.75" hidden="1" customHeight="1"/>
    <row r="6400" ht="12.75" hidden="1" customHeight="1"/>
    <row r="6401" ht="12.75" hidden="1" customHeight="1"/>
    <row r="6402" ht="12.75" hidden="1" customHeight="1"/>
    <row r="6403" ht="12.75" hidden="1" customHeight="1"/>
    <row r="6404" ht="12.75" hidden="1" customHeight="1"/>
    <row r="6405" ht="12.75" hidden="1" customHeight="1"/>
    <row r="6406" ht="12.75" hidden="1" customHeight="1"/>
    <row r="6407" ht="12.75" hidden="1" customHeight="1"/>
    <row r="6408" ht="12.75" hidden="1" customHeight="1"/>
    <row r="6409" ht="12.75" hidden="1" customHeight="1"/>
    <row r="6410" ht="12.75" hidden="1" customHeight="1"/>
    <row r="6411" ht="12.75" hidden="1" customHeight="1"/>
    <row r="6412" ht="12.75" hidden="1" customHeight="1"/>
    <row r="6413" ht="12.75" hidden="1" customHeight="1"/>
    <row r="6414" ht="12.75" hidden="1" customHeight="1"/>
    <row r="6415" ht="12.75" hidden="1" customHeight="1"/>
    <row r="6416" ht="12.75" hidden="1" customHeight="1"/>
    <row r="6417" ht="12.75" hidden="1" customHeight="1"/>
    <row r="6418" ht="12.75" hidden="1" customHeight="1"/>
    <row r="6419" ht="12.75" hidden="1" customHeight="1"/>
    <row r="6420" ht="12.75" hidden="1" customHeight="1"/>
    <row r="6421" ht="12.75" hidden="1" customHeight="1"/>
    <row r="6422" ht="12.75" hidden="1" customHeight="1"/>
    <row r="6423" ht="12.75" hidden="1" customHeight="1"/>
    <row r="6424" ht="12.75" hidden="1" customHeight="1"/>
    <row r="6425" ht="12.75" hidden="1" customHeight="1"/>
    <row r="6426" ht="12.75" hidden="1" customHeight="1"/>
    <row r="6427" ht="12.75" hidden="1" customHeight="1"/>
    <row r="6428" ht="12.75" hidden="1" customHeight="1"/>
    <row r="6429" ht="12.75" hidden="1" customHeight="1"/>
    <row r="6430" ht="12.75" hidden="1" customHeight="1"/>
    <row r="6431" ht="12.75" hidden="1" customHeight="1"/>
    <row r="6432" ht="12.75" hidden="1" customHeight="1"/>
    <row r="6433" ht="12.75" hidden="1" customHeight="1"/>
    <row r="6434" ht="12.75" hidden="1" customHeight="1"/>
    <row r="6435" ht="12.75" hidden="1" customHeight="1"/>
    <row r="6436" ht="12.75" hidden="1" customHeight="1"/>
    <row r="6437" ht="12.75" hidden="1" customHeight="1"/>
    <row r="6438" ht="12.75" hidden="1" customHeight="1"/>
    <row r="6439" ht="12.75" hidden="1" customHeight="1"/>
    <row r="6440" ht="12.75" hidden="1" customHeight="1"/>
    <row r="6441" ht="12.75" hidden="1" customHeight="1"/>
    <row r="6442" ht="12.75" hidden="1" customHeight="1"/>
    <row r="6443" ht="12.75" hidden="1" customHeight="1"/>
    <row r="6444" ht="12.75" hidden="1" customHeight="1"/>
    <row r="6445" ht="12.75" hidden="1" customHeight="1"/>
    <row r="6446" ht="12.75" hidden="1" customHeight="1"/>
    <row r="6447" ht="12.75" hidden="1" customHeight="1"/>
    <row r="6448" ht="12.75" hidden="1" customHeight="1"/>
    <row r="6449" ht="12.75" hidden="1" customHeight="1"/>
    <row r="6450" ht="12.75" hidden="1" customHeight="1"/>
    <row r="6451" ht="12.75" hidden="1" customHeight="1"/>
    <row r="6452" ht="12.75" hidden="1" customHeight="1"/>
    <row r="6453" ht="12.75" hidden="1" customHeight="1"/>
    <row r="6454" ht="12.75" hidden="1" customHeight="1"/>
    <row r="6455" ht="12.75" hidden="1" customHeight="1"/>
    <row r="6456" ht="12.75" hidden="1" customHeight="1"/>
    <row r="6457" ht="12.75" hidden="1" customHeight="1"/>
    <row r="6458" ht="12.75" hidden="1" customHeight="1"/>
    <row r="6459" ht="12.75" hidden="1" customHeight="1"/>
    <row r="6460" ht="12.75" hidden="1" customHeight="1"/>
    <row r="6461" ht="12.75" hidden="1" customHeight="1"/>
    <row r="6462" ht="12.75" hidden="1" customHeight="1"/>
    <row r="6463" ht="12.75" hidden="1" customHeight="1"/>
    <row r="6464" ht="12.75" hidden="1" customHeight="1"/>
    <row r="6465" ht="12.75" hidden="1" customHeight="1"/>
    <row r="6466" ht="12.75" hidden="1" customHeight="1"/>
    <row r="6467" ht="12.75" hidden="1" customHeight="1"/>
    <row r="6468" ht="12.75" hidden="1" customHeight="1"/>
    <row r="6469" ht="12.75" hidden="1" customHeight="1"/>
    <row r="6470" ht="12.75" hidden="1" customHeight="1"/>
    <row r="6471" ht="12.75" hidden="1" customHeight="1"/>
    <row r="6472" ht="12.75" hidden="1" customHeight="1"/>
    <row r="6473" ht="12.75" hidden="1" customHeight="1"/>
    <row r="6474" ht="12.75" hidden="1" customHeight="1"/>
    <row r="6475" ht="12.75" hidden="1" customHeight="1"/>
    <row r="6476" ht="12.75" hidden="1" customHeight="1"/>
    <row r="6477" ht="12.75" hidden="1" customHeight="1"/>
    <row r="6478" ht="12.75" hidden="1" customHeight="1"/>
    <row r="6479" ht="12.75" hidden="1" customHeight="1"/>
    <row r="6480" ht="12.75" hidden="1" customHeight="1"/>
    <row r="6481" ht="12.75" hidden="1" customHeight="1"/>
    <row r="6482" ht="12.75" hidden="1" customHeight="1"/>
    <row r="6483" ht="12.75" hidden="1" customHeight="1"/>
    <row r="6484" ht="12.75" hidden="1" customHeight="1"/>
    <row r="6485" ht="12.75" hidden="1" customHeight="1"/>
    <row r="6486" ht="12.75" hidden="1" customHeight="1"/>
    <row r="6487" ht="12.75" hidden="1" customHeight="1"/>
    <row r="6488" ht="12.75" hidden="1" customHeight="1"/>
    <row r="6489" ht="12.75" hidden="1" customHeight="1"/>
    <row r="6490" ht="12.75" hidden="1" customHeight="1"/>
    <row r="6491" ht="12.75" hidden="1" customHeight="1"/>
    <row r="6492" ht="12.75" hidden="1" customHeight="1"/>
    <row r="6493" ht="12.75" hidden="1" customHeight="1"/>
    <row r="6494" ht="12.75" hidden="1" customHeight="1"/>
    <row r="6495" ht="12.75" hidden="1" customHeight="1"/>
    <row r="6496" ht="12.75" hidden="1" customHeight="1"/>
    <row r="6497" ht="12.75" hidden="1" customHeight="1"/>
    <row r="6498" ht="12.75" hidden="1" customHeight="1"/>
    <row r="6499" ht="12.75" hidden="1" customHeight="1"/>
    <row r="6500" ht="12.75" hidden="1" customHeight="1"/>
    <row r="6501" ht="12.75" hidden="1" customHeight="1"/>
    <row r="6502" ht="12.75" hidden="1" customHeight="1"/>
    <row r="6503" ht="12.75" hidden="1" customHeight="1"/>
    <row r="6504" ht="12.75" hidden="1" customHeight="1"/>
    <row r="6505" ht="12.75" hidden="1" customHeight="1"/>
    <row r="6506" ht="12.75" hidden="1" customHeight="1"/>
    <row r="6507" ht="12.75" hidden="1" customHeight="1"/>
    <row r="6508" ht="12.75" hidden="1" customHeight="1"/>
    <row r="6509" ht="12.75" hidden="1" customHeight="1"/>
    <row r="6510" ht="12.75" hidden="1" customHeight="1"/>
    <row r="6511" ht="12.75" hidden="1" customHeight="1"/>
    <row r="6512" ht="12.75" hidden="1" customHeight="1"/>
    <row r="6513" ht="12.75" hidden="1" customHeight="1"/>
    <row r="6514" ht="12.75" hidden="1" customHeight="1"/>
    <row r="6515" ht="12.75" hidden="1" customHeight="1"/>
    <row r="6516" ht="12.75" hidden="1" customHeight="1"/>
    <row r="6517" ht="12.75" hidden="1" customHeight="1"/>
    <row r="6518" ht="12.75" hidden="1" customHeight="1"/>
    <row r="6519" ht="12.75" hidden="1" customHeight="1"/>
    <row r="6520" ht="12.75" hidden="1" customHeight="1"/>
    <row r="6521" ht="12.75" hidden="1" customHeight="1"/>
    <row r="6522" ht="12.75" hidden="1" customHeight="1"/>
    <row r="6523" ht="12.75" hidden="1" customHeight="1"/>
    <row r="6524" ht="12.75" hidden="1" customHeight="1"/>
    <row r="6525" ht="12.75" hidden="1" customHeight="1"/>
    <row r="6526" ht="12.75" hidden="1" customHeight="1"/>
    <row r="6527" ht="12.75" hidden="1" customHeight="1"/>
    <row r="6528" ht="12.75" hidden="1" customHeight="1"/>
    <row r="6529" ht="12.75" hidden="1" customHeight="1"/>
    <row r="6530" ht="12.75" hidden="1" customHeight="1"/>
    <row r="6531" ht="12.75" hidden="1" customHeight="1"/>
    <row r="6532" ht="12.75" hidden="1" customHeight="1"/>
    <row r="6533" ht="12.75" hidden="1" customHeight="1"/>
    <row r="6534" ht="12.75" hidden="1" customHeight="1"/>
    <row r="6535" ht="12.75" hidden="1" customHeight="1"/>
    <row r="6536" ht="12.75" hidden="1" customHeight="1"/>
    <row r="6537" ht="12.75" hidden="1" customHeight="1"/>
    <row r="6538" ht="12.75" hidden="1" customHeight="1"/>
    <row r="6539" ht="12.75" hidden="1" customHeight="1"/>
    <row r="6540" ht="12.75" hidden="1" customHeight="1"/>
    <row r="6541" ht="12.75" hidden="1" customHeight="1"/>
    <row r="6542" ht="12.75" hidden="1" customHeight="1"/>
    <row r="6543" ht="12.75" hidden="1" customHeight="1"/>
    <row r="6544" ht="12.75" hidden="1" customHeight="1"/>
    <row r="6545" ht="12.75" hidden="1" customHeight="1"/>
    <row r="6546" ht="12.75" hidden="1" customHeight="1"/>
    <row r="6547" ht="12.75" hidden="1" customHeight="1"/>
    <row r="6548" ht="12.75" hidden="1" customHeight="1"/>
    <row r="6549" ht="12.75" hidden="1" customHeight="1"/>
    <row r="6550" ht="12.75" hidden="1" customHeight="1"/>
    <row r="6551" ht="12.75" hidden="1" customHeight="1"/>
    <row r="6552" ht="12.75" hidden="1" customHeight="1"/>
    <row r="6553" ht="12.75" hidden="1" customHeight="1"/>
    <row r="6554" ht="12.75" hidden="1" customHeight="1"/>
    <row r="6555" ht="12.75" hidden="1" customHeight="1"/>
    <row r="6556" ht="12.75" hidden="1" customHeight="1"/>
    <row r="6557" ht="12.75" hidden="1" customHeight="1"/>
    <row r="6558" ht="12.75" hidden="1" customHeight="1"/>
    <row r="6559" ht="12.75" hidden="1" customHeight="1"/>
    <row r="6560" ht="12.75" hidden="1" customHeight="1"/>
    <row r="6561" ht="12.75" hidden="1" customHeight="1"/>
    <row r="6562" ht="12.75" hidden="1" customHeight="1"/>
    <row r="6563" ht="12.75" hidden="1" customHeight="1"/>
    <row r="6564" ht="12.75" hidden="1" customHeight="1"/>
    <row r="6565" ht="12.75" hidden="1" customHeight="1"/>
    <row r="6566" ht="12.75" hidden="1" customHeight="1"/>
    <row r="6567" ht="12.75" hidden="1" customHeight="1"/>
    <row r="6568" ht="12.75" hidden="1" customHeight="1"/>
    <row r="6569" ht="12.75" hidden="1" customHeight="1"/>
    <row r="6570" ht="12.75" hidden="1" customHeight="1"/>
    <row r="6571" ht="12.75" hidden="1" customHeight="1"/>
    <row r="6572" ht="12.75" hidden="1" customHeight="1"/>
    <row r="6573" ht="12.75" hidden="1" customHeight="1"/>
    <row r="6574" ht="12.75" hidden="1" customHeight="1"/>
    <row r="6575" ht="12.75" hidden="1" customHeight="1"/>
    <row r="6576" ht="12.75" hidden="1" customHeight="1"/>
    <row r="6577" ht="12.75" hidden="1" customHeight="1"/>
    <row r="6578" ht="12.75" hidden="1" customHeight="1"/>
    <row r="6579" ht="12.75" hidden="1" customHeight="1"/>
    <row r="6580" ht="12.75" hidden="1" customHeight="1"/>
    <row r="6581" ht="12.75" hidden="1" customHeight="1"/>
    <row r="6582" ht="12.75" hidden="1" customHeight="1"/>
    <row r="6583" ht="12.75" hidden="1" customHeight="1"/>
    <row r="6584" ht="12.75" hidden="1" customHeight="1"/>
    <row r="6585" ht="12.75" hidden="1" customHeight="1"/>
    <row r="6586" ht="12.75" hidden="1" customHeight="1"/>
    <row r="6587" ht="12.75" hidden="1" customHeight="1"/>
    <row r="6588" ht="12.75" hidden="1" customHeight="1"/>
    <row r="6589" ht="12.75" hidden="1" customHeight="1"/>
    <row r="6590" ht="12.75" hidden="1" customHeight="1"/>
    <row r="6591" ht="12.75" hidden="1" customHeight="1"/>
    <row r="6592" ht="12.75" hidden="1" customHeight="1"/>
    <row r="6593" ht="12.75" hidden="1" customHeight="1"/>
    <row r="6594" ht="12.75" hidden="1" customHeight="1"/>
    <row r="6595" ht="12.75" hidden="1" customHeight="1"/>
    <row r="6596" ht="12.75" hidden="1" customHeight="1"/>
    <row r="6597" ht="12.75" hidden="1" customHeight="1"/>
    <row r="6598" ht="12.75" hidden="1" customHeight="1"/>
    <row r="6599" ht="12.75" hidden="1" customHeight="1"/>
    <row r="6600" ht="12.75" hidden="1" customHeight="1"/>
    <row r="6601" ht="12.75" hidden="1" customHeight="1"/>
    <row r="6602" ht="12.75" hidden="1" customHeight="1"/>
    <row r="6603" ht="12.75" hidden="1" customHeight="1"/>
    <row r="6604" ht="12.75" hidden="1" customHeight="1"/>
    <row r="6605" ht="12.75" hidden="1" customHeight="1"/>
    <row r="6606" ht="12.75" hidden="1" customHeight="1"/>
    <row r="6607" ht="12.75" hidden="1" customHeight="1"/>
    <row r="6608" ht="12.75" hidden="1" customHeight="1"/>
    <row r="6609" ht="12.75" hidden="1" customHeight="1"/>
    <row r="6610" ht="12.75" hidden="1" customHeight="1"/>
    <row r="6611" ht="12.75" hidden="1" customHeight="1"/>
    <row r="6612" ht="12.75" hidden="1" customHeight="1"/>
    <row r="6613" ht="12.75" hidden="1" customHeight="1"/>
    <row r="6614" ht="12.75" hidden="1" customHeight="1"/>
    <row r="6615" ht="12.75" hidden="1" customHeight="1"/>
    <row r="6616" ht="12.75" hidden="1" customHeight="1"/>
    <row r="6617" ht="12.75" hidden="1" customHeight="1"/>
    <row r="6618" ht="12.75" hidden="1" customHeight="1"/>
    <row r="6619" ht="12.75" hidden="1" customHeight="1"/>
    <row r="6620" ht="12.75" hidden="1" customHeight="1"/>
    <row r="6621" ht="12.75" hidden="1" customHeight="1"/>
    <row r="6622" ht="12.75" hidden="1" customHeight="1"/>
    <row r="6623" ht="12.75" hidden="1" customHeight="1"/>
    <row r="6624" ht="12.75" hidden="1" customHeight="1"/>
    <row r="6625" ht="12.75" hidden="1" customHeight="1"/>
    <row r="6626" ht="12.75" hidden="1" customHeight="1"/>
    <row r="6627" ht="12.75" hidden="1" customHeight="1"/>
    <row r="6628" ht="12.75" hidden="1" customHeight="1"/>
    <row r="6629" ht="12.75" hidden="1" customHeight="1"/>
    <row r="6630" ht="12.75" hidden="1" customHeight="1"/>
    <row r="6631" ht="12.75" hidden="1" customHeight="1"/>
    <row r="6632" ht="12.75" hidden="1" customHeight="1"/>
    <row r="6633" ht="12.75" hidden="1" customHeight="1"/>
    <row r="6634" ht="12.75" hidden="1" customHeight="1"/>
    <row r="6635" ht="12.75" hidden="1" customHeight="1"/>
    <row r="6636" ht="12.75" hidden="1" customHeight="1"/>
    <row r="6637" ht="12.75" hidden="1" customHeight="1"/>
    <row r="6638" ht="12.75" hidden="1" customHeight="1"/>
    <row r="6639" ht="12.75" hidden="1" customHeight="1"/>
    <row r="6640" ht="12.75" hidden="1" customHeight="1"/>
    <row r="6641" ht="12.75" hidden="1" customHeight="1"/>
    <row r="6642" ht="12.75" hidden="1" customHeight="1"/>
    <row r="6643" ht="12.75" hidden="1" customHeight="1"/>
    <row r="6644" ht="12.75" hidden="1" customHeight="1"/>
    <row r="6645" ht="12.75" hidden="1" customHeight="1"/>
    <row r="6646" ht="12.75" hidden="1" customHeight="1"/>
    <row r="6647" ht="12.75" hidden="1" customHeight="1"/>
    <row r="6648" ht="12.75" hidden="1" customHeight="1"/>
    <row r="6649" ht="12.75" hidden="1" customHeight="1"/>
    <row r="6650" ht="12.75" hidden="1" customHeight="1"/>
    <row r="6651" ht="12.75" hidden="1" customHeight="1"/>
    <row r="6652" ht="12.75" hidden="1" customHeight="1"/>
    <row r="6653" ht="12.75" hidden="1" customHeight="1"/>
    <row r="6654" ht="12.75" hidden="1" customHeight="1"/>
    <row r="6655" ht="12.75" hidden="1" customHeight="1"/>
    <row r="6656" ht="12.75" hidden="1" customHeight="1"/>
    <row r="6657" ht="12.75" hidden="1" customHeight="1"/>
    <row r="6658" ht="12.75" hidden="1" customHeight="1"/>
    <row r="6659" ht="12.75" hidden="1" customHeight="1"/>
    <row r="6660" ht="12.75" hidden="1" customHeight="1"/>
    <row r="6661" ht="12.75" hidden="1" customHeight="1"/>
    <row r="6662" ht="12.75" hidden="1" customHeight="1"/>
    <row r="6663" ht="12.75" hidden="1" customHeight="1"/>
    <row r="6664" ht="12.75" hidden="1" customHeight="1"/>
    <row r="6665" ht="12.75" hidden="1" customHeight="1"/>
    <row r="6666" ht="12.75" hidden="1" customHeight="1"/>
    <row r="6667" ht="12.75" hidden="1" customHeight="1"/>
    <row r="6668" ht="12.75" hidden="1" customHeight="1"/>
    <row r="6669" ht="12.75" hidden="1" customHeight="1"/>
    <row r="6670" ht="12.75" hidden="1" customHeight="1"/>
    <row r="6671" ht="12.75" hidden="1" customHeight="1"/>
    <row r="6672" ht="12.75" hidden="1" customHeight="1"/>
    <row r="6673" ht="12.75" hidden="1" customHeight="1"/>
    <row r="6674" ht="12.75" hidden="1" customHeight="1"/>
    <row r="6675" ht="12.75" hidden="1" customHeight="1"/>
    <row r="6676" ht="12.75" hidden="1" customHeight="1"/>
    <row r="6677" ht="12.75" hidden="1" customHeight="1"/>
    <row r="6678" ht="12.75" hidden="1" customHeight="1"/>
    <row r="6679" ht="12.75" hidden="1" customHeight="1"/>
    <row r="6680" ht="12.75" hidden="1" customHeight="1"/>
    <row r="6681" ht="12.75" hidden="1" customHeight="1"/>
    <row r="6682" ht="12.75" hidden="1" customHeight="1"/>
    <row r="6683" ht="12.75" hidden="1" customHeight="1"/>
    <row r="6684" ht="12.75" hidden="1" customHeight="1"/>
    <row r="6685" ht="12.75" hidden="1" customHeight="1"/>
    <row r="6686" ht="12.75" hidden="1" customHeight="1"/>
    <row r="6687" ht="12.75" hidden="1" customHeight="1"/>
    <row r="6688" ht="12.75" hidden="1" customHeight="1"/>
    <row r="6689" ht="12.75" hidden="1" customHeight="1"/>
    <row r="6690" ht="12.75" hidden="1" customHeight="1"/>
    <row r="6691" ht="12.75" hidden="1" customHeight="1"/>
    <row r="6692" ht="12.75" hidden="1" customHeight="1"/>
    <row r="6693" ht="12.75" hidden="1" customHeight="1"/>
    <row r="6694" ht="12.75" hidden="1" customHeight="1"/>
    <row r="6695" ht="12.75" hidden="1" customHeight="1"/>
    <row r="6696" ht="12.75" hidden="1" customHeight="1"/>
    <row r="6697" ht="12.75" hidden="1" customHeight="1"/>
    <row r="6698" ht="12.75" hidden="1" customHeight="1"/>
    <row r="6699" ht="12.75" hidden="1" customHeight="1"/>
    <row r="6700" ht="12.75" hidden="1" customHeight="1"/>
    <row r="6701" ht="12.75" hidden="1" customHeight="1"/>
    <row r="6702" ht="12.75" hidden="1" customHeight="1"/>
    <row r="6703" ht="12.75" hidden="1" customHeight="1"/>
    <row r="6704" ht="12.75" hidden="1" customHeight="1"/>
    <row r="6705" ht="12.75" hidden="1" customHeight="1"/>
    <row r="6706" ht="12.75" hidden="1" customHeight="1"/>
    <row r="6707" ht="12.75" hidden="1" customHeight="1"/>
    <row r="6708" ht="12.75" hidden="1" customHeight="1"/>
    <row r="6709" ht="12.75" hidden="1" customHeight="1"/>
    <row r="6710" ht="12.75" hidden="1" customHeight="1"/>
    <row r="6711" ht="12.75" hidden="1" customHeight="1"/>
    <row r="6712" ht="12.75" hidden="1" customHeight="1"/>
    <row r="6713" ht="12.75" hidden="1" customHeight="1"/>
    <row r="6714" ht="12.75" hidden="1" customHeight="1"/>
    <row r="6715" ht="12.75" hidden="1" customHeight="1"/>
    <row r="6716" ht="12.75" hidden="1" customHeight="1"/>
    <row r="6717" ht="12.75" hidden="1" customHeight="1"/>
    <row r="6718" ht="12.75" hidden="1" customHeight="1"/>
    <row r="6719" ht="12.75" hidden="1" customHeight="1"/>
    <row r="6720" ht="12.75" hidden="1" customHeight="1"/>
    <row r="6721" ht="12.75" hidden="1" customHeight="1"/>
    <row r="6722" ht="12.75" hidden="1" customHeight="1"/>
    <row r="6723" ht="12.75" hidden="1" customHeight="1"/>
    <row r="6724" ht="12.75" hidden="1" customHeight="1"/>
    <row r="6725" ht="12.75" hidden="1" customHeight="1"/>
    <row r="6726" ht="12.75" hidden="1" customHeight="1"/>
    <row r="6727" ht="12.75" hidden="1" customHeight="1"/>
    <row r="6728" ht="12.75" hidden="1" customHeight="1"/>
    <row r="6729" ht="12.75" hidden="1" customHeight="1"/>
    <row r="6730" ht="12.75" hidden="1" customHeight="1"/>
    <row r="6731" ht="12.75" hidden="1" customHeight="1"/>
    <row r="6732" ht="12.75" hidden="1" customHeight="1"/>
    <row r="6733" ht="12.75" hidden="1" customHeight="1"/>
    <row r="6734" ht="12.75" hidden="1" customHeight="1"/>
    <row r="6735" ht="12.75" hidden="1" customHeight="1"/>
    <row r="6736" ht="12.75" hidden="1" customHeight="1"/>
    <row r="6737" ht="12.75" hidden="1" customHeight="1"/>
    <row r="6738" ht="12.75" hidden="1" customHeight="1"/>
    <row r="6739" ht="12.75" hidden="1" customHeight="1"/>
    <row r="6740" ht="12.75" hidden="1" customHeight="1"/>
    <row r="6741" ht="12.75" hidden="1" customHeight="1"/>
    <row r="6742" ht="12.75" hidden="1" customHeight="1"/>
    <row r="6743" ht="12.75" hidden="1" customHeight="1"/>
    <row r="6744" ht="12.75" hidden="1" customHeight="1"/>
    <row r="6745" ht="12.75" hidden="1" customHeight="1"/>
    <row r="6746" ht="12.75" hidden="1" customHeight="1"/>
    <row r="6747" ht="12.75" hidden="1" customHeight="1"/>
    <row r="6748" ht="12.75" hidden="1" customHeight="1"/>
    <row r="6749" ht="12.75" hidden="1" customHeight="1"/>
    <row r="6750" ht="12.75" hidden="1" customHeight="1"/>
    <row r="6751" ht="12.75" hidden="1" customHeight="1"/>
    <row r="6752" ht="12.75" hidden="1" customHeight="1"/>
    <row r="6753" ht="12.75" hidden="1" customHeight="1"/>
    <row r="6754" ht="12.75" hidden="1" customHeight="1"/>
    <row r="6755" ht="12.75" hidden="1" customHeight="1"/>
    <row r="6756" ht="12.75" hidden="1" customHeight="1"/>
    <row r="6757" ht="12.75" hidden="1" customHeight="1"/>
    <row r="6758" ht="12.75" hidden="1" customHeight="1"/>
    <row r="6759" ht="12.75" hidden="1" customHeight="1"/>
    <row r="6760" ht="12.75" hidden="1" customHeight="1"/>
    <row r="6761" ht="12.75" hidden="1" customHeight="1"/>
    <row r="6762" ht="12.75" hidden="1" customHeight="1"/>
    <row r="6763" ht="12.75" hidden="1" customHeight="1"/>
    <row r="6764" ht="12.75" hidden="1" customHeight="1"/>
    <row r="6765" ht="12.75" hidden="1" customHeight="1"/>
    <row r="6766" ht="12.75" hidden="1" customHeight="1"/>
    <row r="6767" ht="12.75" hidden="1" customHeight="1"/>
    <row r="6768" ht="12.75" hidden="1" customHeight="1"/>
    <row r="6769" ht="12.75" hidden="1" customHeight="1"/>
    <row r="6770" ht="12.75" hidden="1" customHeight="1"/>
    <row r="6771" ht="12.75" hidden="1" customHeight="1"/>
    <row r="6772" ht="12.75" hidden="1" customHeight="1"/>
    <row r="6773" ht="12.75" hidden="1" customHeight="1"/>
    <row r="6774" ht="12.75" hidden="1" customHeight="1"/>
    <row r="6775" ht="12.75" hidden="1" customHeight="1"/>
    <row r="6776" ht="12.75" hidden="1" customHeight="1"/>
    <row r="6777" ht="12.75" hidden="1" customHeight="1"/>
    <row r="6778" ht="12.75" hidden="1" customHeight="1"/>
    <row r="6779" ht="12.75" hidden="1" customHeight="1"/>
    <row r="6780" ht="12.75" hidden="1" customHeight="1"/>
    <row r="6781" ht="12.75" hidden="1" customHeight="1"/>
    <row r="6782" ht="12.75" hidden="1" customHeight="1"/>
    <row r="6783" ht="12.75" hidden="1" customHeight="1"/>
    <row r="6784" ht="12.75" hidden="1" customHeight="1"/>
    <row r="6785" ht="12.75" hidden="1" customHeight="1"/>
    <row r="6786" ht="12.75" hidden="1" customHeight="1"/>
    <row r="6787" ht="12.75" hidden="1" customHeight="1"/>
    <row r="6788" ht="12.75" hidden="1" customHeight="1"/>
    <row r="6789" ht="12.75" hidden="1" customHeight="1"/>
    <row r="6790" ht="12.75" hidden="1" customHeight="1"/>
    <row r="6791" ht="12.75" hidden="1" customHeight="1"/>
    <row r="6792" ht="12.75" hidden="1" customHeight="1"/>
    <row r="6793" ht="12.75" hidden="1" customHeight="1"/>
    <row r="6794" ht="12.75" hidden="1" customHeight="1"/>
    <row r="6795" ht="12.75" hidden="1" customHeight="1"/>
    <row r="6796" ht="12.75" hidden="1" customHeight="1"/>
    <row r="6797" ht="12.75" hidden="1" customHeight="1"/>
    <row r="6798" ht="12.75" hidden="1" customHeight="1"/>
    <row r="6799" ht="12.75" hidden="1" customHeight="1"/>
    <row r="6800" ht="12.75" hidden="1" customHeight="1"/>
    <row r="6801" ht="12.75" hidden="1" customHeight="1"/>
    <row r="6802" ht="12.75" hidden="1" customHeight="1"/>
    <row r="6803" ht="12.75" hidden="1" customHeight="1"/>
    <row r="6804" ht="12.75" hidden="1" customHeight="1"/>
    <row r="6805" ht="12.75" hidden="1" customHeight="1"/>
    <row r="6806" ht="12.75" hidden="1" customHeight="1"/>
    <row r="6807" ht="12.75" hidden="1" customHeight="1"/>
    <row r="6808" ht="12.75" hidden="1" customHeight="1"/>
    <row r="6809" ht="12.75" hidden="1" customHeight="1"/>
    <row r="6810" ht="12.75" hidden="1" customHeight="1"/>
    <row r="6811" ht="12.75" hidden="1" customHeight="1"/>
    <row r="6812" ht="12.75" hidden="1" customHeight="1"/>
    <row r="6813" ht="12.75" hidden="1" customHeight="1"/>
    <row r="6814" ht="12.75" hidden="1" customHeight="1"/>
    <row r="6815" ht="12.75" hidden="1" customHeight="1"/>
    <row r="6816" ht="12.75" hidden="1" customHeight="1"/>
    <row r="6817" ht="12.75" hidden="1" customHeight="1"/>
    <row r="6818" ht="12.75" hidden="1" customHeight="1"/>
    <row r="6819" ht="12.75" hidden="1" customHeight="1"/>
    <row r="6820" ht="12.75" hidden="1" customHeight="1"/>
    <row r="6821" ht="12.75" hidden="1" customHeight="1"/>
    <row r="6822" ht="12.75" hidden="1" customHeight="1"/>
    <row r="6823" ht="12.75" hidden="1" customHeight="1"/>
    <row r="6824" ht="12.75" hidden="1" customHeight="1"/>
    <row r="6825" ht="12.75" hidden="1" customHeight="1"/>
    <row r="6826" ht="12.75" hidden="1" customHeight="1"/>
    <row r="6827" ht="12.75" hidden="1" customHeight="1"/>
    <row r="6828" ht="12.75" hidden="1" customHeight="1"/>
    <row r="6829" ht="12.75" hidden="1" customHeight="1"/>
    <row r="6830" ht="12.75" hidden="1" customHeight="1"/>
    <row r="6831" ht="12.75" hidden="1" customHeight="1"/>
    <row r="6832" ht="12.75" hidden="1" customHeight="1"/>
    <row r="6833" ht="12.75" hidden="1" customHeight="1"/>
    <row r="6834" ht="12.75" hidden="1" customHeight="1"/>
    <row r="6835" ht="12.75" hidden="1" customHeight="1"/>
    <row r="6836" ht="12.75" hidden="1" customHeight="1"/>
    <row r="6837" ht="12.75" hidden="1" customHeight="1"/>
    <row r="6838" ht="12.75" hidden="1" customHeight="1"/>
    <row r="6839" ht="12.75" hidden="1" customHeight="1"/>
    <row r="6840" ht="12.75" hidden="1" customHeight="1"/>
    <row r="6841" ht="12.75" hidden="1" customHeight="1"/>
    <row r="6842" ht="12.75" hidden="1" customHeight="1"/>
    <row r="6843" ht="12.75" hidden="1" customHeight="1"/>
    <row r="6844" ht="12.75" hidden="1" customHeight="1"/>
    <row r="6845" ht="12.75" hidden="1" customHeight="1"/>
    <row r="6846" ht="12.75" hidden="1" customHeight="1"/>
    <row r="6847" ht="12.75" hidden="1" customHeight="1"/>
    <row r="6848" ht="12.75" hidden="1" customHeight="1"/>
    <row r="6849" ht="12.75" hidden="1" customHeight="1"/>
    <row r="6850" ht="12.75" hidden="1" customHeight="1"/>
    <row r="6851" ht="12.75" hidden="1" customHeight="1"/>
    <row r="6852" ht="12.75" hidden="1" customHeight="1"/>
    <row r="6853" ht="12.75" hidden="1" customHeight="1"/>
    <row r="6854" ht="12.75" hidden="1" customHeight="1"/>
    <row r="6855" ht="12.75" hidden="1" customHeight="1"/>
    <row r="6856" ht="12.75" hidden="1" customHeight="1"/>
    <row r="6857" ht="12.75" hidden="1" customHeight="1"/>
    <row r="6858" ht="12.75" hidden="1" customHeight="1"/>
    <row r="6859" ht="12.75" hidden="1" customHeight="1"/>
    <row r="6860" ht="12.75" hidden="1" customHeight="1"/>
    <row r="6861" ht="12.75" hidden="1" customHeight="1"/>
    <row r="6862" ht="12.75" hidden="1" customHeight="1"/>
    <row r="6863" ht="12.75" hidden="1" customHeight="1"/>
    <row r="6864" ht="12.75" hidden="1" customHeight="1"/>
    <row r="6865" ht="12.75" hidden="1" customHeight="1"/>
    <row r="6866" ht="12.75" hidden="1" customHeight="1"/>
    <row r="6867" ht="12.75" hidden="1" customHeight="1"/>
    <row r="6868" ht="12.75" hidden="1" customHeight="1"/>
    <row r="6869" ht="12.75" hidden="1" customHeight="1"/>
    <row r="6870" ht="12.75" hidden="1" customHeight="1"/>
    <row r="6871" ht="12.75" hidden="1" customHeight="1"/>
    <row r="6872" ht="12.75" hidden="1" customHeight="1"/>
    <row r="6873" ht="12.75" hidden="1" customHeight="1"/>
    <row r="6874" ht="12.75" hidden="1" customHeight="1"/>
    <row r="6875" ht="12.75" hidden="1" customHeight="1"/>
    <row r="6876" ht="12.75" hidden="1" customHeight="1"/>
    <row r="6877" ht="12.75" hidden="1" customHeight="1"/>
    <row r="6878" ht="12.75" hidden="1" customHeight="1"/>
    <row r="6879" ht="12.75" hidden="1" customHeight="1"/>
    <row r="6880" ht="12.75" hidden="1" customHeight="1"/>
    <row r="6881" ht="12.75" hidden="1" customHeight="1"/>
    <row r="6882" ht="12.75" hidden="1" customHeight="1"/>
    <row r="6883" ht="12.75" hidden="1" customHeight="1"/>
    <row r="6884" ht="12.75" hidden="1" customHeight="1"/>
    <row r="6885" ht="12.75" hidden="1" customHeight="1"/>
    <row r="6886" ht="12.75" hidden="1" customHeight="1"/>
    <row r="6887" ht="12.75" hidden="1" customHeight="1"/>
    <row r="6888" ht="12.75" hidden="1" customHeight="1"/>
    <row r="6889" ht="12.75" hidden="1" customHeight="1"/>
    <row r="6890" ht="12.75" hidden="1" customHeight="1"/>
    <row r="6891" ht="12.75" hidden="1" customHeight="1"/>
    <row r="6892" ht="12.75" hidden="1" customHeight="1"/>
    <row r="6893" ht="12.75" hidden="1" customHeight="1"/>
    <row r="6894" ht="12.75" hidden="1" customHeight="1"/>
    <row r="6895" ht="12.75" hidden="1" customHeight="1"/>
    <row r="6896" ht="12.75" hidden="1" customHeight="1"/>
    <row r="6897" ht="12.75" hidden="1" customHeight="1"/>
    <row r="6898" ht="12.75" hidden="1" customHeight="1"/>
    <row r="6899" ht="12.75" hidden="1" customHeight="1"/>
    <row r="6900" ht="12.75" hidden="1" customHeight="1"/>
    <row r="6901" ht="12.75" hidden="1" customHeight="1"/>
    <row r="6902" ht="12.75" hidden="1" customHeight="1"/>
    <row r="6903" ht="12.75" hidden="1" customHeight="1"/>
    <row r="6904" ht="12.75" hidden="1" customHeight="1"/>
    <row r="6905" ht="12.75" hidden="1" customHeight="1"/>
    <row r="6906" ht="12.75" hidden="1" customHeight="1"/>
    <row r="6907" ht="12.75" hidden="1" customHeight="1"/>
    <row r="6908" ht="12.75" hidden="1" customHeight="1"/>
    <row r="6909" ht="12.75" hidden="1" customHeight="1"/>
    <row r="6910" ht="12.75" hidden="1" customHeight="1"/>
    <row r="6911" ht="12.75" hidden="1" customHeight="1"/>
    <row r="6912" ht="12.75" hidden="1" customHeight="1"/>
    <row r="6913" ht="12.75" hidden="1" customHeight="1"/>
    <row r="6914" ht="12.75" hidden="1" customHeight="1"/>
    <row r="6915" ht="12.75" hidden="1" customHeight="1"/>
    <row r="6916" ht="12.75" hidden="1" customHeight="1"/>
    <row r="6917" ht="12.75" hidden="1" customHeight="1"/>
    <row r="6918" ht="12.75" hidden="1" customHeight="1"/>
    <row r="6919" ht="12.75" hidden="1" customHeight="1"/>
    <row r="6920" ht="12.75" hidden="1" customHeight="1"/>
    <row r="6921" ht="12.75" hidden="1" customHeight="1"/>
    <row r="6922" ht="12.75" hidden="1" customHeight="1"/>
    <row r="6923" ht="12.75" hidden="1" customHeight="1"/>
    <row r="6924" ht="12.75" hidden="1" customHeight="1"/>
    <row r="6925" ht="12.75" hidden="1" customHeight="1"/>
    <row r="6926" ht="12.75" hidden="1" customHeight="1"/>
    <row r="6927" ht="12.75" hidden="1" customHeight="1"/>
    <row r="6928" ht="12.75" hidden="1" customHeight="1"/>
    <row r="6929" ht="12.75" hidden="1" customHeight="1"/>
    <row r="6930" ht="12.75" hidden="1" customHeight="1"/>
    <row r="6931" ht="12.75" hidden="1" customHeight="1"/>
    <row r="6932" ht="12.75" hidden="1" customHeight="1"/>
    <row r="6933" ht="12.75" hidden="1" customHeight="1"/>
    <row r="6934" ht="12.75" hidden="1" customHeight="1"/>
    <row r="6935" ht="12.75" hidden="1" customHeight="1"/>
    <row r="6936" ht="12.75" hidden="1" customHeight="1"/>
    <row r="6937" ht="12.75" hidden="1" customHeight="1"/>
    <row r="6938" ht="12.75" hidden="1" customHeight="1"/>
    <row r="6939" ht="12.75" hidden="1" customHeight="1"/>
    <row r="6940" ht="12.75" hidden="1" customHeight="1"/>
    <row r="6941" ht="12.75" hidden="1" customHeight="1"/>
    <row r="6942" ht="12.75" hidden="1" customHeight="1"/>
    <row r="6943" ht="12.75" hidden="1" customHeight="1"/>
    <row r="6944" ht="12.75" hidden="1" customHeight="1"/>
    <row r="6945" ht="12.75" hidden="1" customHeight="1"/>
    <row r="6946" ht="12.75" hidden="1" customHeight="1"/>
    <row r="6947" ht="12.75" hidden="1" customHeight="1"/>
    <row r="6948" ht="12.75" hidden="1" customHeight="1"/>
    <row r="6949" ht="12.75" hidden="1" customHeight="1"/>
    <row r="6950" ht="12.75" hidden="1" customHeight="1"/>
    <row r="6951" ht="12.75" hidden="1" customHeight="1"/>
    <row r="6952" ht="12.75" hidden="1" customHeight="1"/>
    <row r="6953" ht="12.75" hidden="1" customHeight="1"/>
    <row r="6954" ht="12.75" hidden="1" customHeight="1"/>
    <row r="6955" ht="12.75" hidden="1" customHeight="1"/>
    <row r="6956" ht="12.75" hidden="1" customHeight="1"/>
    <row r="6957" ht="12.75" hidden="1" customHeight="1"/>
    <row r="6958" ht="12.75" hidden="1" customHeight="1"/>
    <row r="6959" ht="12.75" hidden="1" customHeight="1"/>
    <row r="6960" ht="12.75" hidden="1" customHeight="1"/>
    <row r="6961" ht="12.75" hidden="1" customHeight="1"/>
    <row r="6962" ht="12.75" hidden="1" customHeight="1"/>
    <row r="6963" ht="12.75" hidden="1" customHeight="1"/>
    <row r="6964" ht="12.75" hidden="1" customHeight="1"/>
    <row r="6965" ht="12.75" hidden="1" customHeight="1"/>
    <row r="6966" ht="12.75" hidden="1" customHeight="1"/>
    <row r="6967" ht="12.75" hidden="1" customHeight="1"/>
    <row r="6968" ht="12.75" hidden="1" customHeight="1"/>
    <row r="6969" ht="12.75" hidden="1" customHeight="1"/>
    <row r="6970" ht="12.75" hidden="1" customHeight="1"/>
    <row r="6971" ht="12.75" hidden="1" customHeight="1"/>
    <row r="6972" ht="12.75" hidden="1" customHeight="1"/>
    <row r="6973" ht="12.75" hidden="1" customHeight="1"/>
    <row r="6974" ht="12.75" hidden="1" customHeight="1"/>
    <row r="6975" ht="12.75" hidden="1" customHeight="1"/>
    <row r="6976" ht="12.75" hidden="1" customHeight="1"/>
    <row r="6977" ht="12.75" hidden="1" customHeight="1"/>
    <row r="6978" ht="12.75" hidden="1" customHeight="1"/>
    <row r="6979" ht="12.75" hidden="1" customHeight="1"/>
    <row r="6980" ht="12.75" hidden="1" customHeight="1"/>
    <row r="6981" ht="12.75" hidden="1" customHeight="1"/>
    <row r="6982" ht="12.75" hidden="1" customHeight="1"/>
    <row r="6983" ht="12.75" hidden="1" customHeight="1"/>
    <row r="6984" ht="12.75" hidden="1" customHeight="1"/>
    <row r="6985" ht="12.75" hidden="1" customHeight="1"/>
    <row r="6986" ht="12.75" hidden="1" customHeight="1"/>
    <row r="6987" ht="12.75" hidden="1" customHeight="1"/>
    <row r="6988" ht="12.75" hidden="1" customHeight="1"/>
    <row r="6989" ht="12.75" hidden="1" customHeight="1"/>
    <row r="6990" ht="12.75" hidden="1" customHeight="1"/>
    <row r="6991" ht="12.75" hidden="1" customHeight="1"/>
    <row r="6992" ht="12.75" hidden="1" customHeight="1"/>
    <row r="6993" ht="12.75" hidden="1" customHeight="1"/>
    <row r="6994" ht="12.75" hidden="1" customHeight="1"/>
    <row r="6995" ht="12.75" hidden="1" customHeight="1"/>
    <row r="6996" ht="12.75" hidden="1" customHeight="1"/>
    <row r="6997" ht="12.75" hidden="1" customHeight="1"/>
    <row r="6998" ht="12.75" hidden="1" customHeight="1"/>
    <row r="6999" ht="12.75" hidden="1" customHeight="1"/>
    <row r="7000" ht="12.75" hidden="1" customHeight="1"/>
    <row r="7001" ht="12.75" hidden="1" customHeight="1"/>
    <row r="7002" ht="12.75" hidden="1" customHeight="1"/>
    <row r="7003" ht="12.75" hidden="1" customHeight="1"/>
    <row r="7004" ht="12.75" hidden="1" customHeight="1"/>
    <row r="7005" ht="12.75" hidden="1" customHeight="1"/>
    <row r="7006" ht="12.75" hidden="1" customHeight="1"/>
    <row r="7007" ht="12.75" hidden="1" customHeight="1"/>
    <row r="7008" ht="12.75" hidden="1" customHeight="1"/>
    <row r="7009" ht="12.75" hidden="1" customHeight="1"/>
    <row r="7010" ht="12.75" hidden="1" customHeight="1"/>
    <row r="7011" ht="12.75" hidden="1" customHeight="1"/>
    <row r="7012" ht="12.75" hidden="1" customHeight="1"/>
    <row r="7013" ht="12.75" hidden="1" customHeight="1"/>
    <row r="7014" ht="12.75" hidden="1" customHeight="1"/>
    <row r="7015" ht="12.75" hidden="1" customHeight="1"/>
    <row r="7016" ht="12.75" hidden="1" customHeight="1"/>
    <row r="7017" ht="12.75" hidden="1" customHeight="1"/>
    <row r="7018" ht="12.75" hidden="1" customHeight="1"/>
    <row r="7019" ht="12.75" hidden="1" customHeight="1"/>
    <row r="7020" ht="12.75" hidden="1" customHeight="1"/>
    <row r="7021" ht="12.75" hidden="1" customHeight="1"/>
    <row r="7022" ht="12.75" hidden="1" customHeight="1"/>
    <row r="7023" ht="12.75" hidden="1" customHeight="1"/>
    <row r="7024" ht="12.75" hidden="1" customHeight="1"/>
    <row r="7025" ht="12.75" hidden="1" customHeight="1"/>
    <row r="7026" ht="12.75" hidden="1" customHeight="1"/>
    <row r="7027" ht="12.75" hidden="1" customHeight="1"/>
    <row r="7028" ht="12.75" hidden="1" customHeight="1"/>
    <row r="7029" ht="12.75" hidden="1" customHeight="1"/>
    <row r="7030" ht="12.75" hidden="1" customHeight="1"/>
    <row r="7031" ht="12.75" hidden="1" customHeight="1"/>
    <row r="7032" ht="12.75" hidden="1" customHeight="1"/>
    <row r="7033" ht="12.75" hidden="1" customHeight="1"/>
    <row r="7034" ht="12.75" hidden="1" customHeight="1"/>
    <row r="7035" ht="12.75" hidden="1" customHeight="1"/>
    <row r="7036" ht="12.75" hidden="1" customHeight="1"/>
    <row r="7037" ht="12.75" hidden="1" customHeight="1"/>
    <row r="7038" ht="12.75" hidden="1" customHeight="1"/>
    <row r="7039" ht="12.75" hidden="1" customHeight="1"/>
    <row r="7040" ht="12.75" hidden="1" customHeight="1"/>
    <row r="7041" ht="12.75" hidden="1" customHeight="1"/>
    <row r="7042" ht="12.75" hidden="1" customHeight="1"/>
    <row r="7043" ht="12.75" hidden="1" customHeight="1"/>
    <row r="7044" ht="12.75" hidden="1" customHeight="1"/>
    <row r="7045" ht="12.75" hidden="1" customHeight="1"/>
    <row r="7046" ht="12.75" hidden="1" customHeight="1"/>
    <row r="7047" ht="12.75" hidden="1" customHeight="1"/>
    <row r="7048" ht="12.75" hidden="1" customHeight="1"/>
    <row r="7049" ht="12.75" hidden="1" customHeight="1"/>
    <row r="7050" ht="12.75" hidden="1" customHeight="1"/>
    <row r="7051" ht="12.75" hidden="1" customHeight="1"/>
    <row r="7052" ht="12.75" hidden="1" customHeight="1"/>
    <row r="7053" ht="12.75" hidden="1" customHeight="1"/>
    <row r="7054" ht="12.75" hidden="1" customHeight="1"/>
    <row r="7055" ht="12.75" hidden="1" customHeight="1"/>
    <row r="7056" ht="12.75" hidden="1" customHeight="1"/>
    <row r="7057" ht="12.75" hidden="1" customHeight="1"/>
    <row r="7058" ht="12.75" hidden="1" customHeight="1"/>
    <row r="7059" ht="12.75" hidden="1" customHeight="1"/>
    <row r="7060" ht="12.75" hidden="1" customHeight="1"/>
    <row r="7061" ht="12.75" hidden="1" customHeight="1"/>
    <row r="7062" ht="12.75" hidden="1" customHeight="1"/>
    <row r="7063" ht="12.75" hidden="1" customHeight="1"/>
    <row r="7064" ht="12.75" hidden="1" customHeight="1"/>
    <row r="7065" ht="12.75" hidden="1" customHeight="1"/>
    <row r="7066" ht="12.75" hidden="1" customHeight="1"/>
    <row r="7067" ht="12.75" hidden="1" customHeight="1"/>
    <row r="7068" ht="12.75" hidden="1" customHeight="1"/>
    <row r="7069" ht="12.75" hidden="1" customHeight="1"/>
    <row r="7070" ht="12.75" hidden="1" customHeight="1"/>
    <row r="7071" ht="12.75" hidden="1" customHeight="1"/>
    <row r="7072" ht="12.75" hidden="1" customHeight="1"/>
    <row r="7073" ht="12.75" hidden="1" customHeight="1"/>
    <row r="7074" ht="12.75" hidden="1" customHeight="1"/>
    <row r="7075" ht="12.75" hidden="1" customHeight="1"/>
    <row r="7076" ht="12.75" hidden="1" customHeight="1"/>
    <row r="7077" ht="12.75" hidden="1" customHeight="1"/>
    <row r="7078" ht="12.75" hidden="1" customHeight="1"/>
    <row r="7079" ht="12.75" hidden="1" customHeight="1"/>
    <row r="7080" ht="12.75" hidden="1" customHeight="1"/>
    <row r="7081" ht="12.75" hidden="1" customHeight="1"/>
    <row r="7082" ht="12.75" hidden="1" customHeight="1"/>
    <row r="7083" ht="12.75" hidden="1" customHeight="1"/>
    <row r="7084" ht="12.75" hidden="1" customHeight="1"/>
    <row r="7085" ht="12.75" hidden="1" customHeight="1"/>
    <row r="7086" ht="12.75" hidden="1" customHeight="1"/>
    <row r="7087" ht="12.75" hidden="1" customHeight="1"/>
    <row r="7088" ht="12.75" hidden="1" customHeight="1"/>
    <row r="7089" ht="12.75" hidden="1" customHeight="1"/>
    <row r="7090" ht="12.75" hidden="1" customHeight="1"/>
    <row r="7091" ht="12.75" hidden="1" customHeight="1"/>
    <row r="7092" ht="12.75" hidden="1" customHeight="1"/>
    <row r="7093" ht="12.75" hidden="1" customHeight="1"/>
    <row r="7094" ht="12.75" hidden="1" customHeight="1"/>
    <row r="7095" ht="12.75" hidden="1" customHeight="1"/>
    <row r="7096" ht="12.75" hidden="1" customHeight="1"/>
    <row r="7097" ht="12.75" hidden="1" customHeight="1"/>
    <row r="7098" ht="12.75" hidden="1" customHeight="1"/>
    <row r="7099" ht="12.75" hidden="1" customHeight="1"/>
    <row r="7100" ht="12.75" hidden="1" customHeight="1"/>
    <row r="7101" ht="12.75" hidden="1" customHeight="1"/>
    <row r="7102" ht="12.75" hidden="1" customHeight="1"/>
    <row r="7103" ht="12.75" hidden="1" customHeight="1"/>
    <row r="7104" ht="12.75" hidden="1" customHeight="1"/>
    <row r="7105" ht="12.75" hidden="1" customHeight="1"/>
    <row r="7106" ht="12.75" hidden="1" customHeight="1"/>
    <row r="7107" ht="12.75" hidden="1" customHeight="1"/>
    <row r="7108" ht="12.75" hidden="1" customHeight="1"/>
    <row r="7109" ht="12.75" hidden="1" customHeight="1"/>
    <row r="7110" ht="12.75" hidden="1" customHeight="1"/>
    <row r="7111" ht="12.75" hidden="1" customHeight="1"/>
    <row r="7112" ht="12.75" hidden="1" customHeight="1"/>
    <row r="7113" ht="12.75" hidden="1" customHeight="1"/>
    <row r="7114" ht="12.75" hidden="1" customHeight="1"/>
    <row r="7115" ht="12.75" hidden="1" customHeight="1"/>
    <row r="7116" ht="12.75" hidden="1" customHeight="1"/>
    <row r="7117" ht="12.75" hidden="1" customHeight="1"/>
    <row r="7118" ht="12.75" hidden="1" customHeight="1"/>
    <row r="7119" ht="12.75" hidden="1" customHeight="1"/>
    <row r="7120" ht="12.75" hidden="1" customHeight="1"/>
    <row r="7121" ht="12.75" hidden="1" customHeight="1"/>
    <row r="7122" ht="12.75" hidden="1" customHeight="1"/>
    <row r="7123" ht="12.75" hidden="1" customHeight="1"/>
    <row r="7124" ht="12.75" hidden="1" customHeight="1"/>
    <row r="7125" ht="12.75" hidden="1" customHeight="1"/>
    <row r="7126" ht="12.75" hidden="1" customHeight="1"/>
    <row r="7127" ht="12.75" hidden="1" customHeight="1"/>
    <row r="7128" ht="12.75" hidden="1" customHeight="1"/>
    <row r="7129" ht="12.75" hidden="1" customHeight="1"/>
    <row r="7130" ht="12.75" hidden="1" customHeight="1"/>
    <row r="7131" ht="12.75" hidden="1" customHeight="1"/>
    <row r="7132" ht="12.75" hidden="1" customHeight="1"/>
    <row r="7133" ht="12.75" hidden="1" customHeight="1"/>
    <row r="7134" ht="12.75" hidden="1" customHeight="1"/>
    <row r="7135" ht="12.75" hidden="1" customHeight="1"/>
    <row r="7136" ht="12.75" hidden="1" customHeight="1"/>
    <row r="7137" ht="12.75" hidden="1" customHeight="1"/>
    <row r="7138" ht="12.75" hidden="1" customHeight="1"/>
    <row r="7139" ht="12.75" hidden="1" customHeight="1"/>
    <row r="7140" ht="12.75" hidden="1" customHeight="1"/>
    <row r="7141" ht="12.75" hidden="1" customHeight="1"/>
    <row r="7142" ht="12.75" hidden="1" customHeight="1"/>
    <row r="7143" ht="12.75" hidden="1" customHeight="1"/>
    <row r="7144" ht="12.75" hidden="1" customHeight="1"/>
    <row r="7145" ht="12.75" hidden="1" customHeight="1"/>
    <row r="7146" ht="12.75" hidden="1" customHeight="1"/>
    <row r="7147" ht="12.75" hidden="1" customHeight="1"/>
    <row r="7148" ht="12.75" hidden="1" customHeight="1"/>
    <row r="7149" ht="12.75" hidden="1" customHeight="1"/>
    <row r="7150" ht="12.75" hidden="1" customHeight="1"/>
    <row r="7151" ht="12.75" hidden="1" customHeight="1"/>
    <row r="7152" ht="12.75" hidden="1" customHeight="1"/>
    <row r="7153" ht="12.75" hidden="1" customHeight="1"/>
    <row r="7154" ht="12.75" hidden="1" customHeight="1"/>
    <row r="7155" ht="12.75" hidden="1" customHeight="1"/>
    <row r="7156" ht="12.75" hidden="1" customHeight="1"/>
    <row r="7157" ht="12.75" hidden="1" customHeight="1"/>
    <row r="7158" ht="12.75" hidden="1" customHeight="1"/>
    <row r="7159" ht="12.75" hidden="1" customHeight="1"/>
    <row r="7160" ht="12.75" hidden="1" customHeight="1"/>
    <row r="7161" ht="12.75" hidden="1" customHeight="1"/>
    <row r="7162" ht="12.75" hidden="1" customHeight="1"/>
    <row r="7163" ht="12.75" hidden="1" customHeight="1"/>
    <row r="7164" ht="12.75" hidden="1" customHeight="1"/>
    <row r="7165" ht="12.75" hidden="1" customHeight="1"/>
    <row r="7166" ht="12.75" hidden="1" customHeight="1"/>
    <row r="7167" ht="12.75" hidden="1" customHeight="1"/>
    <row r="7168" ht="12.75" hidden="1" customHeight="1"/>
    <row r="7169" ht="12.75" hidden="1" customHeight="1"/>
    <row r="7170" ht="12.75" hidden="1" customHeight="1"/>
    <row r="7171" ht="12.75" hidden="1" customHeight="1"/>
    <row r="7172" ht="12.75" hidden="1" customHeight="1"/>
    <row r="7173" ht="12.75" hidden="1" customHeight="1"/>
    <row r="7174" ht="12.75" hidden="1" customHeight="1"/>
    <row r="7175" ht="12.75" hidden="1" customHeight="1"/>
    <row r="7176" ht="12.75" hidden="1" customHeight="1"/>
    <row r="7177" ht="12.75" hidden="1" customHeight="1"/>
    <row r="7178" ht="12.75" hidden="1" customHeight="1"/>
    <row r="7179" ht="12.75" hidden="1" customHeight="1"/>
    <row r="7180" ht="12.75" hidden="1" customHeight="1"/>
    <row r="7181" ht="12.75" hidden="1" customHeight="1"/>
    <row r="7182" ht="12.75" hidden="1" customHeight="1"/>
    <row r="7183" ht="12.75" hidden="1" customHeight="1"/>
    <row r="7184" ht="12.75" hidden="1" customHeight="1"/>
    <row r="7185" ht="12.75" hidden="1" customHeight="1"/>
    <row r="7186" ht="12.75" hidden="1" customHeight="1"/>
    <row r="7187" ht="12.75" hidden="1" customHeight="1"/>
    <row r="7188" ht="12.75" hidden="1" customHeight="1"/>
    <row r="7189" ht="12.75" hidden="1" customHeight="1"/>
    <row r="7190" ht="12.75" hidden="1" customHeight="1"/>
    <row r="7191" ht="12.75" hidden="1" customHeight="1"/>
    <row r="7192" ht="12.75" hidden="1" customHeight="1"/>
    <row r="7193" ht="12.75" hidden="1" customHeight="1"/>
    <row r="7194" ht="12.75" hidden="1" customHeight="1"/>
    <row r="7195" ht="12.75" hidden="1" customHeight="1"/>
    <row r="7196" ht="12.75" hidden="1" customHeight="1"/>
    <row r="7197" ht="12.75" hidden="1" customHeight="1"/>
    <row r="7198" ht="12.75" hidden="1" customHeight="1"/>
    <row r="7199" ht="12.75" hidden="1" customHeight="1"/>
    <row r="7200" ht="12.75" hidden="1" customHeight="1"/>
    <row r="7201" ht="12.75" hidden="1" customHeight="1"/>
    <row r="7202" ht="12.75" hidden="1" customHeight="1"/>
    <row r="7203" ht="12.75" hidden="1" customHeight="1"/>
    <row r="7204" ht="12.75" hidden="1" customHeight="1"/>
    <row r="7205" ht="12.75" hidden="1" customHeight="1"/>
    <row r="7206" ht="12.75" hidden="1" customHeight="1"/>
    <row r="7207" ht="12.75" hidden="1" customHeight="1"/>
    <row r="7208" ht="12.75" hidden="1" customHeight="1"/>
    <row r="7209" ht="12.75" hidden="1" customHeight="1"/>
    <row r="7210" ht="12.75" hidden="1" customHeight="1"/>
    <row r="7211" ht="12.75" hidden="1" customHeight="1"/>
    <row r="7212" ht="12.75" hidden="1" customHeight="1"/>
    <row r="7213" ht="12.75" hidden="1" customHeight="1"/>
    <row r="7214" ht="12.75" hidden="1" customHeight="1"/>
    <row r="7215" ht="12.75" hidden="1" customHeight="1"/>
    <row r="7216" ht="12.75" hidden="1" customHeight="1"/>
    <row r="7217" ht="12.75" hidden="1" customHeight="1"/>
    <row r="7218" ht="12.75" hidden="1" customHeight="1"/>
    <row r="7219" ht="12.75" hidden="1" customHeight="1"/>
    <row r="7220" ht="12.75" hidden="1" customHeight="1"/>
    <row r="7221" ht="12.75" hidden="1" customHeight="1"/>
    <row r="7222" ht="12.75" hidden="1" customHeight="1"/>
    <row r="7223" ht="12.75" hidden="1" customHeight="1"/>
    <row r="7224" ht="12.75" hidden="1" customHeight="1"/>
    <row r="7225" ht="12.75" hidden="1" customHeight="1"/>
    <row r="7226" ht="12.75" hidden="1" customHeight="1"/>
    <row r="7227" ht="12.75" hidden="1" customHeight="1"/>
    <row r="7228" ht="12.75" hidden="1" customHeight="1"/>
    <row r="7229" ht="12.75" hidden="1" customHeight="1"/>
    <row r="7230" ht="12.75" hidden="1" customHeight="1"/>
    <row r="7231" ht="12.75" hidden="1" customHeight="1"/>
    <row r="7232" ht="12.75" hidden="1" customHeight="1"/>
    <row r="7233" ht="12.75" hidden="1" customHeight="1"/>
    <row r="7234" ht="12.75" hidden="1" customHeight="1"/>
    <row r="7235" ht="12.75" hidden="1" customHeight="1"/>
    <row r="7236" ht="12.75" hidden="1" customHeight="1"/>
    <row r="7237" ht="12.75" hidden="1" customHeight="1"/>
    <row r="7238" ht="12.75" hidden="1" customHeight="1"/>
    <row r="7239" ht="12.75" hidden="1" customHeight="1"/>
    <row r="7240" ht="12.75" hidden="1" customHeight="1"/>
    <row r="7241" ht="12.75" hidden="1" customHeight="1"/>
    <row r="7242" ht="12.75" hidden="1" customHeight="1"/>
    <row r="7243" ht="12.75" hidden="1" customHeight="1"/>
    <row r="7244" ht="12.75" hidden="1" customHeight="1"/>
    <row r="7245" ht="12.75" hidden="1" customHeight="1"/>
    <row r="7246" ht="12.75" hidden="1" customHeight="1"/>
    <row r="7247" ht="12.75" hidden="1" customHeight="1"/>
    <row r="7248" ht="12.75" hidden="1" customHeight="1"/>
    <row r="7249" ht="12.75" hidden="1" customHeight="1"/>
    <row r="7250" ht="12.75" hidden="1" customHeight="1"/>
    <row r="7251" ht="12.75" hidden="1" customHeight="1"/>
    <row r="7252" ht="12.75" hidden="1" customHeight="1"/>
    <row r="7253" ht="12.75" hidden="1" customHeight="1"/>
    <row r="7254" ht="12.75" hidden="1" customHeight="1"/>
    <row r="7255" ht="12.75" hidden="1" customHeight="1"/>
    <row r="7256" ht="12.75" hidden="1" customHeight="1"/>
    <row r="7257" ht="12.75" hidden="1" customHeight="1"/>
    <row r="7258" ht="12.75" hidden="1" customHeight="1"/>
    <row r="7259" ht="12.75" hidden="1" customHeight="1"/>
    <row r="7260" ht="12.75" hidden="1" customHeight="1"/>
    <row r="7261" ht="12.75" hidden="1" customHeight="1"/>
    <row r="7262" ht="12.75" hidden="1" customHeight="1"/>
    <row r="7263" ht="12.75" hidden="1" customHeight="1"/>
    <row r="7264" ht="12.75" hidden="1" customHeight="1"/>
    <row r="7265" ht="12.75" hidden="1" customHeight="1"/>
    <row r="7266" ht="12.75" hidden="1" customHeight="1"/>
    <row r="7267" ht="12.75" hidden="1" customHeight="1"/>
    <row r="7268" ht="12.75" hidden="1" customHeight="1"/>
    <row r="7269" ht="12.75" hidden="1" customHeight="1"/>
    <row r="7270" ht="12.75" hidden="1" customHeight="1"/>
    <row r="7271" ht="12.75" hidden="1" customHeight="1"/>
    <row r="7272" ht="12.75" hidden="1" customHeight="1"/>
    <row r="7273" ht="12.75" hidden="1" customHeight="1"/>
    <row r="7274" ht="12.75" hidden="1" customHeight="1"/>
    <row r="7275" ht="12.75" hidden="1" customHeight="1"/>
    <row r="7276" ht="12.75" hidden="1" customHeight="1"/>
    <row r="7277" ht="12.75" hidden="1" customHeight="1"/>
    <row r="7278" ht="12.75" hidden="1" customHeight="1"/>
    <row r="7279" ht="12.75" hidden="1" customHeight="1"/>
    <row r="7280" ht="12.75" hidden="1" customHeight="1"/>
    <row r="7281" ht="12.75" hidden="1" customHeight="1"/>
    <row r="7282" ht="12.75" hidden="1" customHeight="1"/>
    <row r="7283" ht="12.75" hidden="1" customHeight="1"/>
    <row r="7284" ht="12.75" hidden="1" customHeight="1"/>
    <row r="7285" ht="12.75" hidden="1" customHeight="1"/>
    <row r="7286" ht="12.75" hidden="1" customHeight="1"/>
    <row r="7287" ht="12.75" hidden="1" customHeight="1"/>
    <row r="7288" ht="12.75" hidden="1" customHeight="1"/>
    <row r="7289" ht="12.75" hidden="1" customHeight="1"/>
    <row r="7290" ht="12.75" hidden="1" customHeight="1"/>
    <row r="7291" ht="12.75" hidden="1" customHeight="1"/>
    <row r="7292" ht="12.75" hidden="1" customHeight="1"/>
    <row r="7293" ht="12.75" hidden="1" customHeight="1"/>
    <row r="7294" ht="12.75" hidden="1" customHeight="1"/>
    <row r="7295" ht="12.75" hidden="1" customHeight="1"/>
    <row r="7296" ht="12.75" hidden="1" customHeight="1"/>
    <row r="7297" ht="12.75" hidden="1" customHeight="1"/>
    <row r="7298" ht="12.75" hidden="1" customHeight="1"/>
    <row r="7299" ht="12.75" hidden="1" customHeight="1"/>
    <row r="7300" ht="12.75" hidden="1" customHeight="1"/>
    <row r="7301" ht="12.75" hidden="1" customHeight="1"/>
    <row r="7302" ht="12.75" hidden="1" customHeight="1"/>
    <row r="7303" ht="12.75" hidden="1" customHeight="1"/>
    <row r="7304" ht="12.75" hidden="1" customHeight="1"/>
    <row r="7305" ht="12.75" hidden="1" customHeight="1"/>
    <row r="7306" ht="12.75" hidden="1" customHeight="1"/>
    <row r="7307" ht="12.75" hidden="1" customHeight="1"/>
    <row r="7308" ht="12.75" hidden="1" customHeight="1"/>
    <row r="7309" ht="12.75" hidden="1" customHeight="1"/>
    <row r="7310" ht="12.75" hidden="1" customHeight="1"/>
    <row r="7311" ht="12.75" hidden="1" customHeight="1"/>
    <row r="7312" ht="12.75" hidden="1" customHeight="1"/>
    <row r="7313" ht="12.75" hidden="1" customHeight="1"/>
    <row r="7314" ht="12.75" hidden="1" customHeight="1"/>
    <row r="7315" ht="12.75" hidden="1" customHeight="1"/>
    <row r="7316" ht="12.75" hidden="1" customHeight="1"/>
    <row r="7317" ht="12.75" hidden="1" customHeight="1"/>
    <row r="7318" ht="12.75" hidden="1" customHeight="1"/>
    <row r="7319" ht="12.75" hidden="1" customHeight="1"/>
    <row r="7320" ht="12.75" hidden="1" customHeight="1"/>
    <row r="7321" ht="12.75" hidden="1" customHeight="1"/>
    <row r="7322" ht="12.75" hidden="1" customHeight="1"/>
    <row r="7323" ht="12.75" hidden="1" customHeight="1"/>
    <row r="7324" ht="12.75" hidden="1" customHeight="1"/>
    <row r="7325" ht="12.75" hidden="1" customHeight="1"/>
    <row r="7326" ht="12.75" hidden="1" customHeight="1"/>
    <row r="7327" ht="12.75" hidden="1" customHeight="1"/>
    <row r="7328" ht="12.75" hidden="1" customHeight="1"/>
    <row r="7329" ht="12.75" hidden="1" customHeight="1"/>
    <row r="7330" ht="12.75" hidden="1" customHeight="1"/>
    <row r="7331" ht="12.75" hidden="1" customHeight="1"/>
    <row r="7332" ht="12.75" hidden="1" customHeight="1"/>
    <row r="7333" ht="12.75" hidden="1" customHeight="1"/>
    <row r="7334" ht="12.75" hidden="1" customHeight="1"/>
    <row r="7335" ht="12.75" hidden="1" customHeight="1"/>
    <row r="7336" ht="12.75" hidden="1" customHeight="1"/>
    <row r="7337" ht="12.75" hidden="1" customHeight="1"/>
    <row r="7338" ht="12.75" hidden="1" customHeight="1"/>
    <row r="7339" ht="12.75" hidden="1" customHeight="1"/>
    <row r="7340" ht="12.75" hidden="1" customHeight="1"/>
    <row r="7341" ht="12.75" hidden="1" customHeight="1"/>
    <row r="7342" ht="12.75" hidden="1" customHeight="1"/>
    <row r="7343" ht="12.75" hidden="1" customHeight="1"/>
    <row r="7344" ht="12.75" hidden="1" customHeight="1"/>
    <row r="7345" ht="12.75" hidden="1" customHeight="1"/>
    <row r="7346" ht="12.75" hidden="1" customHeight="1"/>
    <row r="7347" ht="12.75" hidden="1" customHeight="1"/>
    <row r="7348" ht="12.75" hidden="1" customHeight="1"/>
    <row r="7349" ht="12.75" hidden="1" customHeight="1"/>
    <row r="7350" ht="12.75" hidden="1" customHeight="1"/>
    <row r="7351" ht="12.75" hidden="1" customHeight="1"/>
    <row r="7352" ht="12.75" hidden="1" customHeight="1"/>
    <row r="7353" ht="12.75" hidden="1" customHeight="1"/>
    <row r="7354" ht="12.75" hidden="1" customHeight="1"/>
    <row r="7355" ht="12.75" hidden="1" customHeight="1"/>
    <row r="7356" ht="12.75" hidden="1" customHeight="1"/>
    <row r="7357" ht="12.75" hidden="1" customHeight="1"/>
    <row r="7358" ht="12.75" hidden="1" customHeight="1"/>
    <row r="7359" ht="12.75" hidden="1" customHeight="1"/>
    <row r="7360" ht="12.75" hidden="1" customHeight="1"/>
    <row r="7361" ht="12.75" hidden="1" customHeight="1"/>
    <row r="7362" ht="12.75" hidden="1" customHeight="1"/>
    <row r="7363" ht="12.75" hidden="1" customHeight="1"/>
    <row r="7364" ht="12.75" hidden="1" customHeight="1"/>
    <row r="7365" ht="12.75" hidden="1" customHeight="1"/>
    <row r="7366" ht="12.75" hidden="1" customHeight="1"/>
    <row r="7367" ht="12.75" hidden="1" customHeight="1"/>
    <row r="7368" ht="12.75" hidden="1" customHeight="1"/>
    <row r="7369" ht="12.75" hidden="1" customHeight="1"/>
    <row r="7370" ht="12.75" hidden="1" customHeight="1"/>
    <row r="7371" ht="12.75" hidden="1" customHeight="1"/>
    <row r="7372" ht="12.75" hidden="1" customHeight="1"/>
    <row r="7373" ht="12.75" hidden="1" customHeight="1"/>
    <row r="7374" ht="12.75" hidden="1" customHeight="1"/>
    <row r="7375" ht="12.75" hidden="1" customHeight="1"/>
    <row r="7376" ht="12.75" hidden="1" customHeight="1"/>
    <row r="7377" ht="12.75" hidden="1" customHeight="1"/>
    <row r="7378" ht="12.75" hidden="1" customHeight="1"/>
    <row r="7379" ht="12.75" hidden="1" customHeight="1"/>
    <row r="7380" ht="12.75" hidden="1" customHeight="1"/>
    <row r="7381" ht="12.75" hidden="1" customHeight="1"/>
    <row r="7382" ht="12.75" hidden="1" customHeight="1"/>
    <row r="7383" ht="12.75" hidden="1" customHeight="1"/>
    <row r="7384" ht="12.75" hidden="1" customHeight="1"/>
    <row r="7385" ht="12.75" hidden="1" customHeight="1"/>
    <row r="7386" ht="12.75" hidden="1" customHeight="1"/>
    <row r="7387" ht="12.75" hidden="1" customHeight="1"/>
    <row r="7388" ht="12.75" hidden="1" customHeight="1"/>
    <row r="7389" ht="12.75" hidden="1" customHeight="1"/>
    <row r="7390" ht="12.75" hidden="1" customHeight="1"/>
    <row r="7391" ht="12.75" hidden="1" customHeight="1"/>
    <row r="7392" ht="12.75" hidden="1" customHeight="1"/>
    <row r="7393" ht="12.75" hidden="1" customHeight="1"/>
    <row r="7394" ht="12.75" hidden="1" customHeight="1"/>
    <row r="7395" ht="12.75" hidden="1" customHeight="1"/>
    <row r="7396" ht="12.75" hidden="1" customHeight="1"/>
    <row r="7397" ht="12.75" hidden="1" customHeight="1"/>
    <row r="7398" ht="12.75" hidden="1" customHeight="1"/>
    <row r="7399" ht="12.75" hidden="1" customHeight="1"/>
    <row r="7400" ht="12.75" hidden="1" customHeight="1"/>
    <row r="7401" ht="12.75" hidden="1" customHeight="1"/>
    <row r="7402" ht="12.75" hidden="1" customHeight="1"/>
    <row r="7403" ht="12.75" hidden="1" customHeight="1"/>
    <row r="7404" ht="12.75" hidden="1" customHeight="1"/>
    <row r="7405" ht="12.75" hidden="1" customHeight="1"/>
    <row r="7406" ht="12.75" hidden="1" customHeight="1"/>
    <row r="7407" ht="12.75" hidden="1" customHeight="1"/>
    <row r="7408" ht="12.75" hidden="1" customHeight="1"/>
    <row r="7409" ht="12.75" hidden="1" customHeight="1"/>
    <row r="7410" ht="12.75" hidden="1" customHeight="1"/>
    <row r="7411" ht="12.75" hidden="1" customHeight="1"/>
    <row r="7412" ht="12.75" hidden="1" customHeight="1"/>
    <row r="7413" ht="12.75" hidden="1" customHeight="1"/>
    <row r="7414" ht="12.75" hidden="1" customHeight="1"/>
    <row r="7415" ht="12.75" hidden="1" customHeight="1"/>
    <row r="7416" ht="12.75" hidden="1" customHeight="1"/>
    <row r="7417" ht="12.75" hidden="1" customHeight="1"/>
    <row r="7418" ht="12.75" hidden="1" customHeight="1"/>
    <row r="7419" ht="12.75" hidden="1" customHeight="1"/>
    <row r="7420" ht="12.75" hidden="1" customHeight="1"/>
    <row r="7421" ht="12.75" hidden="1" customHeight="1"/>
    <row r="7422" ht="12.75" hidden="1" customHeight="1"/>
    <row r="7423" ht="12.75" hidden="1" customHeight="1"/>
    <row r="7424" ht="12.75" hidden="1" customHeight="1"/>
    <row r="7425" ht="12.75" hidden="1" customHeight="1"/>
    <row r="7426" ht="12.75" hidden="1" customHeight="1"/>
    <row r="7427" ht="12.75" hidden="1" customHeight="1"/>
    <row r="7428" ht="12.75" hidden="1" customHeight="1"/>
    <row r="7429" ht="12.75" hidden="1" customHeight="1"/>
    <row r="7430" ht="12.75" hidden="1" customHeight="1"/>
    <row r="7431" ht="12.75" hidden="1" customHeight="1"/>
    <row r="7432" ht="12.75" hidden="1" customHeight="1"/>
    <row r="7433" ht="12.75" hidden="1" customHeight="1"/>
    <row r="7434" ht="12.75" hidden="1" customHeight="1"/>
    <row r="7435" ht="12.75" hidden="1" customHeight="1"/>
    <row r="7436" ht="12.75" hidden="1" customHeight="1"/>
    <row r="7437" ht="12.75" hidden="1" customHeight="1"/>
    <row r="7438" ht="12.75" hidden="1" customHeight="1"/>
    <row r="7439" ht="12.75" hidden="1" customHeight="1"/>
    <row r="7440" ht="12.75" hidden="1" customHeight="1"/>
    <row r="7441" ht="12.75" hidden="1" customHeight="1"/>
    <row r="7442" ht="12.75" hidden="1" customHeight="1"/>
    <row r="7443" ht="12.75" hidden="1" customHeight="1"/>
    <row r="7444" ht="12.75" hidden="1" customHeight="1"/>
    <row r="7445" ht="12.75" hidden="1" customHeight="1"/>
    <row r="7446" ht="12.75" hidden="1" customHeight="1"/>
    <row r="7447" ht="12.75" hidden="1" customHeight="1"/>
    <row r="7448" ht="12.75" hidden="1" customHeight="1"/>
    <row r="7449" ht="12.75" hidden="1" customHeight="1"/>
    <row r="7450" ht="12.75" hidden="1" customHeight="1"/>
    <row r="7451" ht="12.75" hidden="1" customHeight="1"/>
    <row r="7452" ht="12.75" hidden="1" customHeight="1"/>
    <row r="7453" ht="12.75" hidden="1" customHeight="1"/>
    <row r="7454" ht="12.75" hidden="1" customHeight="1"/>
    <row r="7455" ht="12.75" hidden="1" customHeight="1"/>
    <row r="7456" ht="12.75" hidden="1" customHeight="1"/>
    <row r="7457" ht="12.75" hidden="1" customHeight="1"/>
    <row r="7458" ht="12.75" hidden="1" customHeight="1"/>
    <row r="7459" ht="12.75" hidden="1" customHeight="1"/>
    <row r="7460" ht="12.75" hidden="1" customHeight="1"/>
    <row r="7461" ht="12.75" hidden="1" customHeight="1"/>
    <row r="7462" ht="12.75" hidden="1" customHeight="1"/>
    <row r="7463" ht="12.75" hidden="1" customHeight="1"/>
    <row r="7464" ht="12.75" hidden="1" customHeight="1"/>
    <row r="7465" ht="12.75" hidden="1" customHeight="1"/>
    <row r="7466" ht="12.75" hidden="1" customHeight="1"/>
    <row r="7467" ht="12.75" hidden="1" customHeight="1"/>
    <row r="7468" ht="12.75" hidden="1" customHeight="1"/>
    <row r="7469" ht="12.75" hidden="1" customHeight="1"/>
    <row r="7470" ht="12.75" hidden="1" customHeight="1"/>
    <row r="7471" ht="12.75" hidden="1" customHeight="1"/>
    <row r="7472" ht="12.75" hidden="1" customHeight="1"/>
    <row r="7473" ht="12.75" hidden="1" customHeight="1"/>
    <row r="7474" ht="12.75" hidden="1" customHeight="1"/>
    <row r="7475" ht="12.75" hidden="1" customHeight="1"/>
    <row r="7476" ht="12.75" hidden="1" customHeight="1"/>
    <row r="7477" ht="12.75" hidden="1" customHeight="1"/>
    <row r="7478" ht="12.75" hidden="1" customHeight="1"/>
    <row r="7479" ht="12.75" hidden="1" customHeight="1"/>
    <row r="7480" ht="12.75" hidden="1" customHeight="1"/>
    <row r="7481" ht="12.75" hidden="1" customHeight="1"/>
    <row r="7482" ht="12.75" hidden="1" customHeight="1"/>
    <row r="7483" ht="12.75" hidden="1" customHeight="1"/>
    <row r="7484" ht="12.75" hidden="1" customHeight="1"/>
    <row r="7485" ht="12.75" hidden="1" customHeight="1"/>
    <row r="7486" ht="12.75" hidden="1" customHeight="1"/>
    <row r="7487" ht="12.75" hidden="1" customHeight="1"/>
    <row r="7488" ht="12.75" hidden="1" customHeight="1"/>
    <row r="7489" ht="12.75" hidden="1" customHeight="1"/>
    <row r="7490" ht="12.75" hidden="1" customHeight="1"/>
    <row r="7491" ht="12.75" hidden="1" customHeight="1"/>
    <row r="7492" ht="12.75" hidden="1" customHeight="1"/>
    <row r="7493" ht="12.75" hidden="1" customHeight="1"/>
    <row r="7494" ht="12.75" hidden="1" customHeight="1"/>
    <row r="7495" ht="12.75" hidden="1" customHeight="1"/>
    <row r="7496" ht="12.75" hidden="1" customHeight="1"/>
    <row r="7497" ht="12.75" hidden="1" customHeight="1"/>
    <row r="7498" ht="12.75" hidden="1" customHeight="1"/>
    <row r="7499" ht="12.75" hidden="1" customHeight="1"/>
    <row r="7500" ht="12.75" hidden="1" customHeight="1"/>
    <row r="7501" ht="12.75" hidden="1" customHeight="1"/>
    <row r="7502" ht="12.75" hidden="1" customHeight="1"/>
    <row r="7503" ht="12.75" hidden="1" customHeight="1"/>
    <row r="7504" ht="12.75" hidden="1" customHeight="1"/>
    <row r="7505" ht="12.75" hidden="1" customHeight="1"/>
    <row r="7506" ht="12.75" hidden="1" customHeight="1"/>
    <row r="7507" ht="12.75" hidden="1" customHeight="1"/>
    <row r="7508" ht="12.75" hidden="1" customHeight="1"/>
    <row r="7509" ht="12.75" hidden="1" customHeight="1"/>
    <row r="7510" ht="12.75" hidden="1" customHeight="1"/>
    <row r="7511" ht="12.75" hidden="1" customHeight="1"/>
    <row r="7512" ht="12.75" hidden="1" customHeight="1"/>
    <row r="7513" ht="12.75" hidden="1" customHeight="1"/>
    <row r="7514" ht="12.75" hidden="1" customHeight="1"/>
    <row r="7515" ht="12.75" hidden="1" customHeight="1"/>
    <row r="7516" ht="12.75" hidden="1" customHeight="1"/>
    <row r="7517" ht="12.75" hidden="1" customHeight="1"/>
    <row r="7518" ht="12.75" hidden="1" customHeight="1"/>
    <row r="7519" ht="12.75" hidden="1" customHeight="1"/>
    <row r="7520" ht="12.75" hidden="1" customHeight="1"/>
    <row r="7521" ht="12.75" hidden="1" customHeight="1"/>
    <row r="7522" ht="12.75" hidden="1" customHeight="1"/>
    <row r="7523" ht="12.75" hidden="1" customHeight="1"/>
    <row r="7524" ht="12.75" hidden="1" customHeight="1"/>
    <row r="7525" ht="12.75" hidden="1" customHeight="1"/>
    <row r="7526" ht="12.75" hidden="1" customHeight="1"/>
    <row r="7527" ht="12.75" hidden="1" customHeight="1"/>
    <row r="7528" ht="12.75" hidden="1" customHeight="1"/>
    <row r="7529" ht="12.75" hidden="1" customHeight="1"/>
    <row r="7530" ht="12.75" hidden="1" customHeight="1"/>
    <row r="7531" ht="12.75" hidden="1" customHeight="1"/>
    <row r="7532" ht="12.75" hidden="1" customHeight="1"/>
    <row r="7533" ht="12.75" hidden="1" customHeight="1"/>
    <row r="7534" ht="12.75" hidden="1" customHeight="1"/>
    <row r="7535" ht="12.75" hidden="1" customHeight="1"/>
    <row r="7536" ht="12.75" hidden="1" customHeight="1"/>
    <row r="7537" ht="12.75" hidden="1" customHeight="1"/>
    <row r="7538" ht="12.75" hidden="1" customHeight="1"/>
    <row r="7539" ht="12.75" hidden="1" customHeight="1"/>
    <row r="7540" ht="12.75" hidden="1" customHeight="1"/>
    <row r="7541" ht="12.75" hidden="1" customHeight="1"/>
    <row r="7542" ht="12.75" hidden="1" customHeight="1"/>
    <row r="7543" ht="12.75" hidden="1" customHeight="1"/>
    <row r="7544" ht="12.75" hidden="1" customHeight="1"/>
    <row r="7545" ht="12.75" hidden="1" customHeight="1"/>
    <row r="7546" ht="12.75" hidden="1" customHeight="1"/>
    <row r="7547" ht="12.75" hidden="1" customHeight="1"/>
    <row r="7548" ht="12.75" hidden="1" customHeight="1"/>
    <row r="7549" ht="12.75" hidden="1" customHeight="1"/>
    <row r="7550" ht="12.75" hidden="1" customHeight="1"/>
    <row r="7551" ht="12.75" hidden="1" customHeight="1"/>
    <row r="7552" ht="12.75" hidden="1" customHeight="1"/>
    <row r="7553" ht="12.75" hidden="1" customHeight="1"/>
    <row r="7554" ht="12.75" hidden="1" customHeight="1"/>
    <row r="7555" ht="12.75" hidden="1" customHeight="1"/>
    <row r="7556" ht="12.75" hidden="1" customHeight="1"/>
    <row r="7557" ht="12.75" hidden="1" customHeight="1"/>
    <row r="7558" ht="12.75" hidden="1" customHeight="1"/>
    <row r="7559" ht="12.75" hidden="1" customHeight="1"/>
    <row r="7560" ht="12.75" hidden="1" customHeight="1"/>
    <row r="7561" ht="12.75" hidden="1" customHeight="1"/>
    <row r="7562" ht="12.75" hidden="1" customHeight="1"/>
    <row r="7563" ht="12.75" hidden="1" customHeight="1"/>
    <row r="7564" ht="12.75" hidden="1" customHeight="1"/>
    <row r="7565" ht="12.75" hidden="1" customHeight="1"/>
    <row r="7566" ht="12.75" hidden="1" customHeight="1"/>
    <row r="7567" ht="12.75" hidden="1" customHeight="1"/>
    <row r="7568" ht="12.75" hidden="1" customHeight="1"/>
    <row r="7569" ht="12.75" hidden="1" customHeight="1"/>
    <row r="7570" ht="12.75" hidden="1" customHeight="1"/>
    <row r="7571" ht="12.75" hidden="1" customHeight="1"/>
    <row r="7572" ht="12.75" hidden="1" customHeight="1"/>
    <row r="7573" ht="12.75" hidden="1" customHeight="1"/>
    <row r="7574" ht="12.75" hidden="1" customHeight="1"/>
    <row r="7575" ht="12.75" hidden="1" customHeight="1"/>
    <row r="7576" ht="12.75" hidden="1" customHeight="1"/>
    <row r="7577" ht="12.75" hidden="1" customHeight="1"/>
    <row r="7578" ht="12.75" hidden="1" customHeight="1"/>
    <row r="7579" ht="12.75" hidden="1" customHeight="1"/>
    <row r="7580" ht="12.75" hidden="1" customHeight="1"/>
    <row r="7581" ht="12.75" hidden="1" customHeight="1"/>
    <row r="7582" ht="12.75" hidden="1" customHeight="1"/>
    <row r="7583" ht="12.75" hidden="1" customHeight="1"/>
    <row r="7584" ht="12.75" hidden="1" customHeight="1"/>
    <row r="7585" ht="12.75" hidden="1" customHeight="1"/>
    <row r="7586" ht="12.75" hidden="1" customHeight="1"/>
    <row r="7587" ht="12.75" hidden="1" customHeight="1"/>
    <row r="7588" ht="12.75" hidden="1" customHeight="1"/>
    <row r="7589" ht="12.75" hidden="1" customHeight="1"/>
    <row r="7590" ht="12.75" hidden="1" customHeight="1"/>
    <row r="7591" ht="12.75" hidden="1" customHeight="1"/>
    <row r="7592" ht="12.75" hidden="1" customHeight="1"/>
    <row r="7593" ht="12.75" hidden="1" customHeight="1"/>
    <row r="7594" ht="12.75" hidden="1" customHeight="1"/>
    <row r="7595" ht="12.75" hidden="1" customHeight="1"/>
    <row r="7596" ht="12.75" hidden="1" customHeight="1"/>
    <row r="7597" ht="12.75" hidden="1" customHeight="1"/>
    <row r="7598" ht="12.75" hidden="1" customHeight="1"/>
    <row r="7599" ht="12.75" hidden="1" customHeight="1"/>
    <row r="7600" ht="12.75" hidden="1" customHeight="1"/>
    <row r="7601" ht="12.75" hidden="1" customHeight="1"/>
    <row r="7602" ht="12.75" hidden="1" customHeight="1"/>
    <row r="7603" ht="12.75" hidden="1" customHeight="1"/>
    <row r="7604" ht="12.75" hidden="1" customHeight="1"/>
    <row r="7605" ht="12.75" hidden="1" customHeight="1"/>
    <row r="7606" ht="12.75" hidden="1" customHeight="1"/>
    <row r="7607" ht="12.75" hidden="1" customHeight="1"/>
    <row r="7608" ht="12.75" hidden="1" customHeight="1"/>
    <row r="7609" ht="12.75" hidden="1" customHeight="1"/>
    <row r="7610" ht="12.75" hidden="1" customHeight="1"/>
    <row r="7611" ht="12.75" hidden="1" customHeight="1"/>
    <row r="7612" ht="12.75" hidden="1" customHeight="1"/>
    <row r="7613" ht="12.75" hidden="1" customHeight="1"/>
    <row r="7614" ht="12.75" hidden="1" customHeight="1"/>
    <row r="7615" ht="12.75" hidden="1" customHeight="1"/>
    <row r="7616" ht="12.75" hidden="1" customHeight="1"/>
    <row r="7617" ht="12.75" hidden="1" customHeight="1"/>
    <row r="7618" ht="12.75" hidden="1" customHeight="1"/>
    <row r="7619" ht="12.75" hidden="1" customHeight="1"/>
    <row r="7620" ht="12.75" hidden="1" customHeight="1"/>
    <row r="7621" ht="12.75" hidden="1" customHeight="1"/>
    <row r="7622" ht="12.75" hidden="1" customHeight="1"/>
    <row r="7623" ht="12.75" hidden="1" customHeight="1"/>
    <row r="7624" ht="12.75" hidden="1" customHeight="1"/>
    <row r="7625" ht="12.75" hidden="1" customHeight="1"/>
    <row r="7626" ht="12.75" hidden="1" customHeight="1"/>
    <row r="7627" ht="12.75" hidden="1" customHeight="1"/>
    <row r="7628" ht="12.75" hidden="1" customHeight="1"/>
    <row r="7629" ht="12.75" hidden="1" customHeight="1"/>
    <row r="7630" ht="12.75" hidden="1" customHeight="1"/>
    <row r="7631" ht="12.75" hidden="1" customHeight="1"/>
    <row r="7632" ht="12.75" hidden="1" customHeight="1"/>
    <row r="7633" ht="12.75" hidden="1" customHeight="1"/>
    <row r="7634" ht="12.75" hidden="1" customHeight="1"/>
    <row r="7635" ht="12.75" hidden="1" customHeight="1"/>
    <row r="7636" ht="12.75" hidden="1" customHeight="1"/>
    <row r="7637" ht="12.75" hidden="1" customHeight="1"/>
    <row r="7638" ht="12.75" hidden="1" customHeight="1"/>
    <row r="7639" ht="12.75" hidden="1" customHeight="1"/>
    <row r="7640" ht="12.75" hidden="1" customHeight="1"/>
    <row r="7641" ht="12.75" hidden="1" customHeight="1"/>
    <row r="7642" ht="12.75" hidden="1" customHeight="1"/>
    <row r="7643" ht="12.75" hidden="1" customHeight="1"/>
    <row r="7644" ht="12.75" hidden="1" customHeight="1"/>
    <row r="7645" ht="12.75" hidden="1" customHeight="1"/>
    <row r="7646" ht="12.75" hidden="1" customHeight="1"/>
    <row r="7647" ht="12.75" hidden="1" customHeight="1"/>
    <row r="7648" ht="12.75" hidden="1" customHeight="1"/>
    <row r="7649" ht="12.75" hidden="1" customHeight="1"/>
    <row r="7650" ht="12.75" hidden="1" customHeight="1"/>
    <row r="7651" ht="12.75" hidden="1" customHeight="1"/>
    <row r="7652" ht="12.75" hidden="1" customHeight="1"/>
    <row r="7653" ht="12.75" hidden="1" customHeight="1"/>
    <row r="7654" ht="12.75" hidden="1" customHeight="1"/>
    <row r="7655" ht="12.75" hidden="1" customHeight="1"/>
    <row r="7656" ht="12.75" hidden="1" customHeight="1"/>
    <row r="7657" ht="12.75" hidden="1" customHeight="1"/>
    <row r="7658" ht="12.75" hidden="1" customHeight="1"/>
    <row r="7659" ht="12.75" hidden="1" customHeight="1"/>
    <row r="7660" ht="12.75" hidden="1" customHeight="1"/>
    <row r="7661" ht="12.75" hidden="1" customHeight="1"/>
    <row r="7662" ht="12.75" hidden="1" customHeight="1"/>
    <row r="7663" ht="12.75" hidden="1" customHeight="1"/>
    <row r="7664" ht="12.75" hidden="1" customHeight="1"/>
    <row r="7665" ht="12.75" hidden="1" customHeight="1"/>
    <row r="7666" ht="12.75" hidden="1" customHeight="1"/>
    <row r="7667" ht="12.75" hidden="1" customHeight="1"/>
    <row r="7668" ht="12.75" hidden="1" customHeight="1"/>
    <row r="7669" ht="12.75" hidden="1" customHeight="1"/>
    <row r="7670" ht="12.75" hidden="1" customHeight="1"/>
    <row r="7671" ht="12.75" hidden="1" customHeight="1"/>
    <row r="7672" ht="12.75" hidden="1" customHeight="1"/>
    <row r="7673" ht="12.75" hidden="1" customHeight="1"/>
    <row r="7674" ht="12.75" hidden="1" customHeight="1"/>
    <row r="7675" ht="12.75" hidden="1" customHeight="1"/>
    <row r="7676" ht="12.75" hidden="1" customHeight="1"/>
    <row r="7677" ht="12.75" hidden="1" customHeight="1"/>
    <row r="7678" ht="12.75" hidden="1" customHeight="1"/>
    <row r="7679" ht="12.75" hidden="1" customHeight="1"/>
    <row r="7680" ht="12.75" hidden="1" customHeight="1"/>
    <row r="7681" ht="12.75" hidden="1" customHeight="1"/>
    <row r="7682" ht="12.75" hidden="1" customHeight="1"/>
    <row r="7683" ht="12.75" hidden="1" customHeight="1"/>
    <row r="7684" ht="12.75" hidden="1" customHeight="1"/>
    <row r="7685" ht="12.75" hidden="1" customHeight="1"/>
    <row r="7686" ht="12.75" hidden="1" customHeight="1"/>
    <row r="7687" ht="12.75" hidden="1" customHeight="1"/>
    <row r="7688" ht="12.75" hidden="1" customHeight="1"/>
    <row r="7689" ht="12.75" hidden="1" customHeight="1"/>
    <row r="7690" ht="12.75" hidden="1" customHeight="1"/>
    <row r="7691" ht="12.75" hidden="1" customHeight="1"/>
    <row r="7692" ht="12.75" hidden="1" customHeight="1"/>
    <row r="7693" ht="12.75" hidden="1" customHeight="1"/>
    <row r="7694" ht="12.75" hidden="1" customHeight="1"/>
    <row r="7695" ht="12.75" hidden="1" customHeight="1"/>
    <row r="7696" ht="12.75" hidden="1" customHeight="1"/>
    <row r="7697" ht="12.75" hidden="1" customHeight="1"/>
    <row r="7698" ht="12.75" hidden="1" customHeight="1"/>
    <row r="7699" ht="12.75" hidden="1" customHeight="1"/>
    <row r="7700" ht="12.75" hidden="1" customHeight="1"/>
    <row r="7701" ht="12.75" hidden="1" customHeight="1"/>
    <row r="7702" ht="12.75" hidden="1" customHeight="1"/>
    <row r="7703" ht="12.75" hidden="1" customHeight="1"/>
    <row r="7704" ht="12.75" hidden="1" customHeight="1"/>
    <row r="7705" ht="12.75" hidden="1" customHeight="1"/>
    <row r="7706" ht="12.75" hidden="1" customHeight="1"/>
    <row r="7707" ht="12.75" hidden="1" customHeight="1"/>
    <row r="7708" ht="12.75" hidden="1" customHeight="1"/>
    <row r="7709" ht="12.75" hidden="1" customHeight="1"/>
    <row r="7710" ht="12.75" hidden="1" customHeight="1"/>
    <row r="7711" ht="12.75" hidden="1" customHeight="1"/>
    <row r="7712" ht="12.75" hidden="1" customHeight="1"/>
    <row r="7713" ht="12.75" hidden="1" customHeight="1"/>
    <row r="7714" ht="12.75" hidden="1" customHeight="1"/>
    <row r="7715" ht="12.75" hidden="1" customHeight="1"/>
    <row r="7716" ht="12.75" hidden="1" customHeight="1"/>
    <row r="7717" ht="12.75" hidden="1" customHeight="1"/>
    <row r="7718" ht="12.75" hidden="1" customHeight="1"/>
    <row r="7719" ht="12.75" hidden="1" customHeight="1"/>
    <row r="7720" ht="12.75" hidden="1" customHeight="1"/>
    <row r="7721" ht="12.75" hidden="1" customHeight="1"/>
    <row r="7722" ht="12.75" hidden="1" customHeight="1"/>
    <row r="7723" ht="12.75" hidden="1" customHeight="1"/>
    <row r="7724" ht="12.75" hidden="1" customHeight="1"/>
    <row r="7725" ht="12.75" hidden="1" customHeight="1"/>
    <row r="7726" ht="12.75" hidden="1" customHeight="1"/>
    <row r="7727" ht="12.75" hidden="1" customHeight="1"/>
    <row r="7728" ht="12.75" hidden="1" customHeight="1"/>
    <row r="7729" ht="12.75" hidden="1" customHeight="1"/>
    <row r="7730" ht="12.75" hidden="1" customHeight="1"/>
    <row r="7731" ht="12.75" hidden="1" customHeight="1"/>
    <row r="7732" ht="12.75" hidden="1" customHeight="1"/>
    <row r="7733" ht="12.75" hidden="1" customHeight="1"/>
    <row r="7734" ht="12.75" hidden="1" customHeight="1"/>
    <row r="7735" ht="12.75" hidden="1" customHeight="1"/>
    <row r="7736" ht="12.75" hidden="1" customHeight="1"/>
    <row r="7737" ht="12.75" hidden="1" customHeight="1"/>
    <row r="7738" ht="12.75" hidden="1" customHeight="1"/>
    <row r="7739" ht="12.75" hidden="1" customHeight="1"/>
    <row r="7740" ht="12.75" hidden="1" customHeight="1"/>
    <row r="7741" ht="12.75" hidden="1" customHeight="1"/>
    <row r="7742" ht="12.75" hidden="1" customHeight="1"/>
    <row r="7743" ht="12.75" hidden="1" customHeight="1"/>
    <row r="7744" ht="12.75" hidden="1" customHeight="1"/>
    <row r="7745" ht="12.75" hidden="1" customHeight="1"/>
    <row r="7746" ht="12.75" hidden="1" customHeight="1"/>
    <row r="7747" ht="12.75" hidden="1" customHeight="1"/>
    <row r="7748" ht="12.75" hidden="1" customHeight="1"/>
    <row r="7749" ht="12.75" hidden="1" customHeight="1"/>
    <row r="7750" ht="12.75" hidden="1" customHeight="1"/>
    <row r="7751" ht="12.75" hidden="1" customHeight="1"/>
    <row r="7752" ht="12.75" hidden="1" customHeight="1"/>
    <row r="7753" ht="12.75" hidden="1" customHeight="1"/>
    <row r="7754" ht="12.75" hidden="1" customHeight="1"/>
    <row r="7755" ht="12.75" hidden="1" customHeight="1"/>
    <row r="7756" ht="12.75" hidden="1" customHeight="1"/>
    <row r="7757" ht="12.75" hidden="1" customHeight="1"/>
    <row r="7758" ht="12.75" hidden="1" customHeight="1"/>
    <row r="7759" ht="12.75" hidden="1" customHeight="1"/>
    <row r="7760" ht="12.75" hidden="1" customHeight="1"/>
    <row r="7761" ht="12.75" hidden="1" customHeight="1"/>
    <row r="7762" ht="12.75" hidden="1" customHeight="1"/>
    <row r="7763" ht="12.75" hidden="1" customHeight="1"/>
    <row r="7764" ht="12.75" hidden="1" customHeight="1"/>
    <row r="7765" ht="12.75" hidden="1" customHeight="1"/>
    <row r="7766" ht="12.75" hidden="1" customHeight="1"/>
    <row r="7767" ht="12.75" hidden="1" customHeight="1"/>
    <row r="7768" ht="12.75" hidden="1" customHeight="1"/>
    <row r="7769" ht="12.75" hidden="1" customHeight="1"/>
    <row r="7770" ht="12.75" hidden="1" customHeight="1"/>
    <row r="7771" ht="12.75" hidden="1" customHeight="1"/>
    <row r="7772" ht="12.75" hidden="1" customHeight="1"/>
    <row r="7773" ht="12.75" hidden="1" customHeight="1"/>
    <row r="7774" ht="12.75" hidden="1" customHeight="1"/>
    <row r="7775" ht="12.75" hidden="1" customHeight="1"/>
    <row r="7776" ht="12.75" hidden="1" customHeight="1"/>
    <row r="7777" ht="12.75" hidden="1" customHeight="1"/>
    <row r="7778" ht="12.75" hidden="1" customHeight="1"/>
    <row r="7779" ht="12.75" hidden="1" customHeight="1"/>
    <row r="7780" ht="12.75" hidden="1" customHeight="1"/>
    <row r="7781" ht="12.75" hidden="1" customHeight="1"/>
    <row r="7782" ht="12.75" hidden="1" customHeight="1"/>
    <row r="7783" ht="12.75" hidden="1" customHeight="1"/>
    <row r="7784" ht="12.75" hidden="1" customHeight="1"/>
    <row r="7785" ht="12.75" hidden="1" customHeight="1"/>
    <row r="7786" ht="12.75" hidden="1" customHeight="1"/>
    <row r="7787" ht="12.75" hidden="1" customHeight="1"/>
    <row r="7788" ht="12.75" hidden="1" customHeight="1"/>
    <row r="7789" ht="12.75" hidden="1" customHeight="1"/>
    <row r="7790" ht="12.75" hidden="1" customHeight="1"/>
    <row r="7791" ht="12.75" hidden="1" customHeight="1"/>
    <row r="7792" ht="12.75" hidden="1" customHeight="1"/>
    <row r="7793" ht="12.75" hidden="1" customHeight="1"/>
    <row r="7794" ht="12.75" hidden="1" customHeight="1"/>
    <row r="7795" ht="12.75" hidden="1" customHeight="1"/>
    <row r="7796" ht="12.75" hidden="1" customHeight="1"/>
    <row r="7797" ht="12.75" hidden="1" customHeight="1"/>
    <row r="7798" ht="12.75" hidden="1" customHeight="1"/>
    <row r="7799" ht="12.75" hidden="1" customHeight="1"/>
    <row r="7800" ht="12.75" hidden="1" customHeight="1"/>
    <row r="7801" ht="12.75" hidden="1" customHeight="1"/>
    <row r="7802" ht="12.75" hidden="1" customHeight="1"/>
    <row r="7803" ht="12.75" hidden="1" customHeight="1"/>
    <row r="7804" ht="12.75" hidden="1" customHeight="1"/>
    <row r="7805" ht="12.75" hidden="1" customHeight="1"/>
    <row r="7806" ht="12.75" hidden="1" customHeight="1"/>
    <row r="7807" ht="12.75" hidden="1" customHeight="1"/>
    <row r="7808" ht="12.75" hidden="1" customHeight="1"/>
    <row r="7809" ht="12.75" hidden="1" customHeight="1"/>
    <row r="7810" ht="12.75" hidden="1" customHeight="1"/>
    <row r="7811" ht="12.75" hidden="1" customHeight="1"/>
    <row r="7812" ht="12.75" hidden="1" customHeight="1"/>
    <row r="7813" ht="12.75" hidden="1" customHeight="1"/>
    <row r="7814" ht="12.75" hidden="1" customHeight="1"/>
    <row r="7815" ht="12.75" hidden="1" customHeight="1"/>
    <row r="7816" ht="12.75" hidden="1" customHeight="1"/>
    <row r="7817" ht="12.75" hidden="1" customHeight="1"/>
    <row r="7818" ht="12.75" hidden="1" customHeight="1"/>
    <row r="7819" ht="12.75" hidden="1" customHeight="1"/>
    <row r="7820" ht="12.75" hidden="1" customHeight="1"/>
    <row r="7821" ht="12.75" hidden="1" customHeight="1"/>
    <row r="7822" ht="12.75" hidden="1" customHeight="1"/>
    <row r="7823" ht="12.75" hidden="1" customHeight="1"/>
    <row r="7824" ht="12.75" hidden="1" customHeight="1"/>
    <row r="7825" ht="12.75" hidden="1" customHeight="1"/>
    <row r="7826" ht="12.75" hidden="1" customHeight="1"/>
    <row r="7827" ht="12.75" hidden="1" customHeight="1"/>
    <row r="7828" ht="12.75" hidden="1" customHeight="1"/>
    <row r="7829" ht="12.75" hidden="1" customHeight="1"/>
    <row r="7830" ht="12.75" hidden="1" customHeight="1"/>
    <row r="7831" ht="12.75" hidden="1" customHeight="1"/>
    <row r="7832" ht="12.75" hidden="1" customHeight="1"/>
    <row r="7833" ht="12.75" hidden="1" customHeight="1"/>
    <row r="7834" ht="12.75" hidden="1" customHeight="1"/>
    <row r="7835" ht="12.75" hidden="1" customHeight="1"/>
    <row r="7836" ht="12.75" hidden="1" customHeight="1"/>
    <row r="7837" ht="12.75" hidden="1" customHeight="1"/>
    <row r="7838" ht="12.75" hidden="1" customHeight="1"/>
    <row r="7839" ht="12.75" hidden="1" customHeight="1"/>
    <row r="7840" ht="12.75" hidden="1" customHeight="1"/>
    <row r="7841" ht="12.75" hidden="1" customHeight="1"/>
    <row r="7842" ht="12.75" hidden="1" customHeight="1"/>
    <row r="7843" ht="12.75" hidden="1" customHeight="1"/>
    <row r="7844" ht="12.75" hidden="1" customHeight="1"/>
    <row r="7845" ht="12.75" hidden="1" customHeight="1"/>
    <row r="7846" ht="12.75" hidden="1" customHeight="1"/>
    <row r="7847" ht="12.75" hidden="1" customHeight="1"/>
    <row r="7848" ht="12.75" hidden="1" customHeight="1"/>
    <row r="7849" ht="12.75" hidden="1" customHeight="1"/>
    <row r="7850" ht="12.75" hidden="1" customHeight="1"/>
    <row r="7851" ht="12.75" hidden="1" customHeight="1"/>
    <row r="7852" ht="12.75" hidden="1" customHeight="1"/>
    <row r="7853" ht="12.75" hidden="1" customHeight="1"/>
    <row r="7854" ht="12.75" hidden="1" customHeight="1"/>
    <row r="7855" ht="12.75" hidden="1" customHeight="1"/>
    <row r="7856" ht="12.75" hidden="1" customHeight="1"/>
    <row r="7857" ht="12.75" hidden="1" customHeight="1"/>
    <row r="7858" ht="12.75" hidden="1" customHeight="1"/>
    <row r="7859" ht="12.75" hidden="1" customHeight="1"/>
    <row r="7860" ht="12.75" hidden="1" customHeight="1"/>
    <row r="7861" ht="12.75" hidden="1" customHeight="1"/>
    <row r="7862" ht="12.75" hidden="1" customHeight="1"/>
    <row r="7863" ht="12.75" hidden="1" customHeight="1"/>
    <row r="7864" ht="12.75" hidden="1" customHeight="1"/>
    <row r="7865" ht="12.75" hidden="1" customHeight="1"/>
    <row r="7866" ht="12.75" hidden="1" customHeight="1"/>
    <row r="7867" ht="12.75" hidden="1" customHeight="1"/>
    <row r="7868" ht="12.75" hidden="1" customHeight="1"/>
    <row r="7869" ht="12.75" hidden="1" customHeight="1"/>
    <row r="7870" ht="12.75" hidden="1" customHeight="1"/>
    <row r="7871" ht="12.75" hidden="1" customHeight="1"/>
    <row r="7872" ht="12.75" hidden="1" customHeight="1"/>
    <row r="7873" ht="12.75" hidden="1" customHeight="1"/>
    <row r="7874" ht="12.75" hidden="1" customHeight="1"/>
    <row r="7875" ht="12.75" hidden="1" customHeight="1"/>
    <row r="7876" ht="12.75" hidden="1" customHeight="1"/>
    <row r="7877" ht="12.75" hidden="1" customHeight="1"/>
    <row r="7878" ht="12.75" hidden="1" customHeight="1"/>
    <row r="7879" ht="12.75" hidden="1" customHeight="1"/>
    <row r="7880" ht="12.75" hidden="1" customHeight="1"/>
    <row r="7881" ht="12.75" hidden="1" customHeight="1"/>
    <row r="7882" ht="12.75" hidden="1" customHeight="1"/>
    <row r="7883" ht="12.75" hidden="1" customHeight="1"/>
    <row r="7884" ht="12.75" hidden="1" customHeight="1"/>
    <row r="7885" ht="12.75" hidden="1" customHeight="1"/>
    <row r="7886" ht="12.75" hidden="1" customHeight="1"/>
    <row r="7887" ht="12.75" hidden="1" customHeight="1"/>
    <row r="7888" ht="12.75" hidden="1" customHeight="1"/>
    <row r="7889" ht="12.75" hidden="1" customHeight="1"/>
    <row r="7890" ht="12.75" hidden="1" customHeight="1"/>
    <row r="7891" ht="12.75" hidden="1" customHeight="1"/>
    <row r="7892" ht="12.75" hidden="1" customHeight="1"/>
    <row r="7893" ht="12.75" hidden="1" customHeight="1"/>
    <row r="7894" ht="12.75" hidden="1" customHeight="1"/>
    <row r="7895" ht="12.75" hidden="1" customHeight="1"/>
    <row r="7896" ht="12.75" hidden="1" customHeight="1"/>
    <row r="7897" ht="12.75" hidden="1" customHeight="1"/>
    <row r="7898" ht="12.75" hidden="1" customHeight="1"/>
    <row r="7899" ht="12.75" hidden="1" customHeight="1"/>
    <row r="7900" ht="12.75" hidden="1" customHeight="1"/>
    <row r="7901" ht="12.75" hidden="1" customHeight="1"/>
    <row r="7902" ht="12.75" hidden="1" customHeight="1"/>
    <row r="7903" ht="12.75" hidden="1" customHeight="1"/>
    <row r="7904" ht="12.75" hidden="1" customHeight="1"/>
    <row r="7905" ht="12.75" hidden="1" customHeight="1"/>
    <row r="7906" ht="12.75" hidden="1" customHeight="1"/>
    <row r="7907" ht="12.75" hidden="1" customHeight="1"/>
    <row r="7908" ht="12.75" hidden="1" customHeight="1"/>
    <row r="7909" ht="12.75" hidden="1" customHeight="1"/>
    <row r="7910" ht="12.75" hidden="1" customHeight="1"/>
    <row r="7911" ht="12.75" hidden="1" customHeight="1"/>
    <row r="7912" ht="12.75" hidden="1" customHeight="1"/>
    <row r="7913" ht="12.75" hidden="1" customHeight="1"/>
    <row r="7914" ht="12.75" hidden="1" customHeight="1"/>
    <row r="7915" ht="12.75" hidden="1" customHeight="1"/>
    <row r="7916" ht="12.75" hidden="1" customHeight="1"/>
    <row r="7917" ht="12.75" hidden="1" customHeight="1"/>
    <row r="7918" ht="12.75" hidden="1" customHeight="1"/>
    <row r="7919" ht="12.75" hidden="1" customHeight="1"/>
    <row r="7920" ht="12.75" hidden="1" customHeight="1"/>
    <row r="7921" ht="12.75" hidden="1" customHeight="1"/>
    <row r="7922" ht="12.75" hidden="1" customHeight="1"/>
    <row r="7923" ht="12.75" hidden="1" customHeight="1"/>
    <row r="7924" ht="12.75" hidden="1" customHeight="1"/>
    <row r="7925" ht="12.75" hidden="1" customHeight="1"/>
    <row r="7926" ht="12.75" hidden="1" customHeight="1"/>
    <row r="7927" ht="12.75" hidden="1" customHeight="1"/>
    <row r="7928" ht="12.75" hidden="1" customHeight="1"/>
    <row r="7929" ht="12.75" hidden="1" customHeight="1"/>
    <row r="7930" ht="12.75" hidden="1" customHeight="1"/>
    <row r="7931" ht="12.75" hidden="1" customHeight="1"/>
    <row r="7932" ht="12.75" hidden="1" customHeight="1"/>
    <row r="7933" ht="12.75" hidden="1" customHeight="1"/>
    <row r="7934" ht="12.75" hidden="1" customHeight="1"/>
    <row r="7935" ht="12.75" hidden="1" customHeight="1"/>
    <row r="7936" ht="12.75" hidden="1" customHeight="1"/>
    <row r="7937" ht="12.75" hidden="1" customHeight="1"/>
    <row r="7938" ht="12.75" hidden="1" customHeight="1"/>
    <row r="7939" ht="12.75" hidden="1" customHeight="1"/>
    <row r="7940" ht="12.75" hidden="1" customHeight="1"/>
    <row r="7941" ht="12.75" hidden="1" customHeight="1"/>
    <row r="7942" ht="12.75" hidden="1" customHeight="1"/>
    <row r="7943" ht="12.75" hidden="1" customHeight="1"/>
    <row r="7944" ht="12.75" hidden="1" customHeight="1"/>
    <row r="7945" ht="12.75" hidden="1" customHeight="1"/>
    <row r="7946" ht="12.75" hidden="1" customHeight="1"/>
    <row r="7947" ht="12.75" hidden="1" customHeight="1"/>
    <row r="7948" ht="12.75" hidden="1" customHeight="1"/>
    <row r="7949" ht="12.75" hidden="1" customHeight="1"/>
    <row r="7950" ht="12.75" hidden="1" customHeight="1"/>
    <row r="7951" ht="12.75" hidden="1" customHeight="1"/>
    <row r="7952" ht="12.75" hidden="1" customHeight="1"/>
    <row r="7953" ht="12.75" hidden="1" customHeight="1"/>
    <row r="7954" ht="12.75" hidden="1" customHeight="1"/>
    <row r="7955" ht="12.75" hidden="1" customHeight="1"/>
    <row r="7956" ht="12.75" hidden="1" customHeight="1"/>
    <row r="7957" ht="12.75" hidden="1" customHeight="1"/>
    <row r="7958" ht="12.75" hidden="1" customHeight="1"/>
    <row r="7959" ht="12.75" hidden="1" customHeight="1"/>
    <row r="7960" ht="12.75" hidden="1" customHeight="1"/>
    <row r="7961" ht="12.75" hidden="1" customHeight="1"/>
    <row r="7962" ht="12.75" hidden="1" customHeight="1"/>
    <row r="7963" ht="12.75" hidden="1" customHeight="1"/>
    <row r="7964" ht="12.75" hidden="1" customHeight="1"/>
    <row r="7965" ht="12.75" hidden="1" customHeight="1"/>
    <row r="7966" ht="12.75" hidden="1" customHeight="1"/>
    <row r="7967" ht="12.75" hidden="1" customHeight="1"/>
    <row r="7968" ht="12.75" hidden="1" customHeight="1"/>
    <row r="7969" ht="12.75" hidden="1" customHeight="1"/>
    <row r="7970" ht="12.75" hidden="1" customHeight="1"/>
    <row r="7971" ht="12.75" hidden="1" customHeight="1"/>
    <row r="7972" ht="12.75" hidden="1" customHeight="1"/>
    <row r="7973" ht="12.75" hidden="1" customHeight="1"/>
    <row r="7974" ht="12.75" hidden="1" customHeight="1"/>
    <row r="7975" ht="12.75" hidden="1" customHeight="1"/>
    <row r="7976" ht="12.75" hidden="1" customHeight="1"/>
    <row r="7977" ht="12.75" hidden="1" customHeight="1"/>
    <row r="7978" ht="12.75" hidden="1" customHeight="1"/>
    <row r="7979" ht="12.75" hidden="1" customHeight="1"/>
    <row r="7980" ht="12.75" hidden="1" customHeight="1"/>
    <row r="7981" ht="12.75" hidden="1" customHeight="1"/>
    <row r="7982" ht="12.75" hidden="1" customHeight="1"/>
    <row r="7983" ht="12.75" hidden="1" customHeight="1"/>
    <row r="7984" ht="12.75" hidden="1" customHeight="1"/>
    <row r="7985" ht="12.75" hidden="1" customHeight="1"/>
    <row r="7986" ht="12.75" hidden="1" customHeight="1"/>
    <row r="7987" ht="12.75" hidden="1" customHeight="1"/>
    <row r="7988" ht="12.75" hidden="1" customHeight="1"/>
    <row r="7989" ht="12.75" hidden="1" customHeight="1"/>
    <row r="7990" ht="12.75" hidden="1" customHeight="1"/>
    <row r="7991" ht="12.75" hidden="1" customHeight="1"/>
    <row r="7992" ht="12.75" hidden="1" customHeight="1"/>
    <row r="7993" ht="12.75" hidden="1" customHeight="1"/>
    <row r="7994" ht="12.75" hidden="1" customHeight="1"/>
    <row r="7995" ht="12.75" hidden="1" customHeight="1"/>
    <row r="7996" ht="12.75" hidden="1" customHeight="1"/>
    <row r="7997" ht="12.75" hidden="1" customHeight="1"/>
    <row r="7998" ht="12.75" hidden="1" customHeight="1"/>
    <row r="7999" ht="12.75" hidden="1" customHeight="1"/>
    <row r="8000" ht="12.75" hidden="1" customHeight="1"/>
    <row r="8001" ht="12.75" hidden="1" customHeight="1"/>
    <row r="8002" ht="12.75" hidden="1" customHeight="1"/>
    <row r="8003" ht="12.75" hidden="1" customHeight="1"/>
    <row r="8004" ht="12.75" hidden="1" customHeight="1"/>
    <row r="8005" ht="12.75" hidden="1" customHeight="1"/>
    <row r="8006" ht="12.75" hidden="1" customHeight="1"/>
    <row r="8007" ht="12.75" hidden="1" customHeight="1"/>
    <row r="8008" ht="12.75" hidden="1" customHeight="1"/>
    <row r="8009" ht="12.75" hidden="1" customHeight="1"/>
    <row r="8010" ht="12.75" hidden="1" customHeight="1"/>
    <row r="8011" ht="12.75" hidden="1" customHeight="1"/>
    <row r="8012" ht="12.75" hidden="1" customHeight="1"/>
    <row r="8013" ht="12.75" hidden="1" customHeight="1"/>
    <row r="8014" ht="12.75" hidden="1" customHeight="1"/>
    <row r="8015" ht="12.75" hidden="1" customHeight="1"/>
    <row r="8016" ht="12.75" hidden="1" customHeight="1"/>
    <row r="8017" ht="12.75" hidden="1" customHeight="1"/>
    <row r="8018" ht="12.75" hidden="1" customHeight="1"/>
    <row r="8019" ht="12.75" hidden="1" customHeight="1"/>
    <row r="8020" ht="12.75" hidden="1" customHeight="1"/>
    <row r="8021" ht="12.75" hidden="1" customHeight="1"/>
    <row r="8022" ht="12.75" hidden="1" customHeight="1"/>
    <row r="8023" ht="12.75" hidden="1" customHeight="1"/>
    <row r="8024" ht="12.75" hidden="1" customHeight="1"/>
    <row r="8025" ht="12.75" hidden="1" customHeight="1"/>
    <row r="8026" ht="12.75" hidden="1" customHeight="1"/>
    <row r="8027" ht="12.75" hidden="1" customHeight="1"/>
    <row r="8028" ht="12.75" hidden="1" customHeight="1"/>
    <row r="8029" ht="12.75" hidden="1" customHeight="1"/>
    <row r="8030" ht="12.75" hidden="1" customHeight="1"/>
    <row r="8031" ht="12.75" hidden="1" customHeight="1"/>
    <row r="8032" ht="12.75" hidden="1" customHeight="1"/>
    <row r="8033" ht="12.75" hidden="1" customHeight="1"/>
    <row r="8034" ht="12.75" hidden="1" customHeight="1"/>
    <row r="8035" ht="12.75" hidden="1" customHeight="1"/>
    <row r="8036" ht="12.75" hidden="1" customHeight="1"/>
    <row r="8037" ht="12.75" hidden="1" customHeight="1"/>
    <row r="8038" ht="12.75" hidden="1" customHeight="1"/>
    <row r="8039" ht="12.75" hidden="1" customHeight="1"/>
    <row r="8040" ht="12.75" hidden="1" customHeight="1"/>
    <row r="8041" ht="12.75" hidden="1" customHeight="1"/>
    <row r="8042" ht="12.75" hidden="1" customHeight="1"/>
    <row r="8043" ht="12.75" hidden="1" customHeight="1"/>
    <row r="8044" ht="12.75" hidden="1" customHeight="1"/>
    <row r="8045" ht="12.75" hidden="1" customHeight="1"/>
    <row r="8046" ht="12.75" hidden="1" customHeight="1"/>
    <row r="8047" ht="12.75" hidden="1" customHeight="1"/>
    <row r="8048" ht="12.75" hidden="1" customHeight="1"/>
    <row r="8049" ht="12.75" hidden="1" customHeight="1"/>
    <row r="8050" ht="12.75" hidden="1" customHeight="1"/>
    <row r="8051" ht="12.75" hidden="1" customHeight="1"/>
    <row r="8052" ht="12.75" hidden="1" customHeight="1"/>
    <row r="8053" ht="12.75" hidden="1" customHeight="1"/>
    <row r="8054" ht="12.75" hidden="1" customHeight="1"/>
    <row r="8055" ht="12.75" hidden="1" customHeight="1"/>
    <row r="8056" ht="12.75" hidden="1" customHeight="1"/>
    <row r="8057" ht="12.75" hidden="1" customHeight="1"/>
    <row r="8058" ht="12.75" hidden="1" customHeight="1"/>
    <row r="8059" ht="12.75" hidden="1" customHeight="1"/>
    <row r="8060" ht="12.75" hidden="1" customHeight="1"/>
    <row r="8061" ht="12.75" hidden="1" customHeight="1"/>
    <row r="8062" ht="12.75" hidden="1" customHeight="1"/>
    <row r="8063" ht="12.75" hidden="1" customHeight="1"/>
    <row r="8064" ht="12.75" hidden="1" customHeight="1"/>
    <row r="8065" ht="12.75" hidden="1" customHeight="1"/>
    <row r="8066" ht="12.75" hidden="1" customHeight="1"/>
    <row r="8067" ht="12.75" hidden="1" customHeight="1"/>
    <row r="8068" ht="12.75" hidden="1" customHeight="1"/>
    <row r="8069" ht="12.75" hidden="1" customHeight="1"/>
    <row r="8070" ht="12.75" hidden="1" customHeight="1"/>
    <row r="8071" ht="12.75" hidden="1" customHeight="1"/>
    <row r="8072" ht="12.75" hidden="1" customHeight="1"/>
    <row r="8073" ht="12.75" hidden="1" customHeight="1"/>
    <row r="8074" ht="12.75" hidden="1" customHeight="1"/>
    <row r="8075" ht="12.75" hidden="1" customHeight="1"/>
    <row r="8076" ht="12.75" hidden="1" customHeight="1"/>
    <row r="8077" ht="12.75" hidden="1" customHeight="1"/>
    <row r="8078" ht="12.75" hidden="1" customHeight="1"/>
    <row r="8079" ht="12.75" hidden="1" customHeight="1"/>
    <row r="8080" ht="12.75" hidden="1" customHeight="1"/>
    <row r="8081" ht="12.75" hidden="1" customHeight="1"/>
    <row r="8082" ht="12.75" hidden="1" customHeight="1"/>
    <row r="8083" ht="12.75" hidden="1" customHeight="1"/>
    <row r="8084" ht="12.75" hidden="1" customHeight="1"/>
    <row r="8085" ht="12.75" hidden="1" customHeight="1"/>
    <row r="8086" ht="12.75" hidden="1" customHeight="1"/>
    <row r="8087" ht="12.75" hidden="1" customHeight="1"/>
    <row r="8088" ht="12.75" hidden="1" customHeight="1"/>
    <row r="8089" ht="12.75" hidden="1" customHeight="1"/>
    <row r="8090" ht="12.75" hidden="1" customHeight="1"/>
    <row r="8091" ht="12.75" hidden="1" customHeight="1"/>
    <row r="8092" ht="12.75" hidden="1" customHeight="1"/>
    <row r="8093" ht="12.75" hidden="1" customHeight="1"/>
    <row r="8094" ht="12.75" hidden="1" customHeight="1"/>
    <row r="8095" ht="12.75" hidden="1" customHeight="1"/>
    <row r="8096" ht="12.75" hidden="1" customHeight="1"/>
    <row r="8097" ht="12.75" hidden="1" customHeight="1"/>
    <row r="8098" ht="12.75" hidden="1" customHeight="1"/>
    <row r="8099" ht="12.75" hidden="1" customHeight="1"/>
    <row r="8100" ht="12.75" hidden="1" customHeight="1"/>
    <row r="8101" ht="12.75" hidden="1" customHeight="1"/>
    <row r="8102" ht="12.75" hidden="1" customHeight="1"/>
    <row r="8103" ht="12.75" hidden="1" customHeight="1"/>
    <row r="8104" ht="12.75" hidden="1" customHeight="1"/>
    <row r="8105" ht="12.75" hidden="1" customHeight="1"/>
    <row r="8106" ht="12.75" hidden="1" customHeight="1"/>
    <row r="8107" ht="12.75" hidden="1" customHeight="1"/>
    <row r="8108" ht="12.75" hidden="1" customHeight="1"/>
    <row r="8109" ht="12.75" hidden="1" customHeight="1"/>
    <row r="8110" ht="12.75" hidden="1" customHeight="1"/>
    <row r="8111" ht="12.75" hidden="1" customHeight="1"/>
    <row r="8112" ht="12.75" hidden="1" customHeight="1"/>
    <row r="8113" ht="12.75" hidden="1" customHeight="1"/>
    <row r="8114" ht="12.75" hidden="1" customHeight="1"/>
    <row r="8115" ht="12.75" hidden="1" customHeight="1"/>
    <row r="8116" ht="12.75" hidden="1" customHeight="1"/>
    <row r="8117" ht="12.75" hidden="1" customHeight="1"/>
    <row r="8118" ht="12.75" hidden="1" customHeight="1"/>
    <row r="8119" ht="12.75" hidden="1" customHeight="1"/>
    <row r="8120" ht="12.75" hidden="1" customHeight="1"/>
    <row r="8121" ht="12.75" hidden="1" customHeight="1"/>
    <row r="8122" ht="12.75" hidden="1" customHeight="1"/>
    <row r="8123" ht="12.75" hidden="1" customHeight="1"/>
    <row r="8124" ht="12.75" hidden="1" customHeight="1"/>
    <row r="8125" ht="12.75" hidden="1" customHeight="1"/>
    <row r="8126" ht="12.75" hidden="1" customHeight="1"/>
    <row r="8127" ht="12.75" hidden="1" customHeight="1"/>
    <row r="8128" ht="12.75" hidden="1" customHeight="1"/>
    <row r="8129" ht="12.75" hidden="1" customHeight="1"/>
    <row r="8130" ht="12.75" hidden="1" customHeight="1"/>
    <row r="8131" ht="12.75" hidden="1" customHeight="1"/>
    <row r="8132" ht="12.75" hidden="1" customHeight="1"/>
    <row r="8133" ht="12.75" hidden="1" customHeight="1"/>
    <row r="8134" ht="12.75" hidden="1" customHeight="1"/>
    <row r="8135" ht="12.75" hidden="1" customHeight="1"/>
    <row r="8136" ht="12.75" hidden="1" customHeight="1"/>
    <row r="8137" ht="12.75" hidden="1" customHeight="1"/>
    <row r="8138" ht="12.75" hidden="1" customHeight="1"/>
    <row r="8139" ht="12.75" hidden="1" customHeight="1"/>
    <row r="8140" ht="12.75" hidden="1" customHeight="1"/>
    <row r="8141" ht="12.75" hidden="1" customHeight="1"/>
    <row r="8142" ht="12.75" hidden="1" customHeight="1"/>
    <row r="8143" ht="12.75" hidden="1" customHeight="1"/>
    <row r="8144" ht="12.75" hidden="1" customHeight="1"/>
    <row r="8145" ht="12.75" hidden="1" customHeight="1"/>
    <row r="8146" ht="12.75" hidden="1" customHeight="1"/>
    <row r="8147" ht="12.75" hidden="1" customHeight="1"/>
    <row r="8148" ht="12.75" hidden="1" customHeight="1"/>
    <row r="8149" ht="12.75" hidden="1" customHeight="1"/>
    <row r="8150" ht="12.75" hidden="1" customHeight="1"/>
    <row r="8151" ht="12.75" hidden="1" customHeight="1"/>
    <row r="8152" ht="12.75" hidden="1" customHeight="1"/>
    <row r="8153" ht="12.75" hidden="1" customHeight="1"/>
    <row r="8154" ht="12.75" hidden="1" customHeight="1"/>
    <row r="8155" ht="12.75" hidden="1" customHeight="1"/>
    <row r="8156" ht="12.75" hidden="1" customHeight="1"/>
    <row r="8157" ht="12.75" hidden="1" customHeight="1"/>
    <row r="8158" ht="12.75" hidden="1" customHeight="1"/>
    <row r="8159" ht="12.75" hidden="1" customHeight="1"/>
    <row r="8160" ht="12.75" hidden="1" customHeight="1"/>
    <row r="8161" ht="12.75" hidden="1" customHeight="1"/>
    <row r="8162" ht="12.75" hidden="1" customHeight="1"/>
    <row r="8163" ht="12.75" hidden="1" customHeight="1"/>
    <row r="8164" ht="12.75" hidden="1" customHeight="1"/>
    <row r="8165" ht="12.75" hidden="1" customHeight="1"/>
    <row r="8166" ht="12.75" hidden="1" customHeight="1"/>
    <row r="8167" ht="12.75" hidden="1" customHeight="1"/>
    <row r="8168" ht="12.75" hidden="1" customHeight="1"/>
    <row r="8169" ht="12.75" hidden="1" customHeight="1"/>
    <row r="8170" ht="12.75" hidden="1" customHeight="1"/>
    <row r="8171" ht="12.75" hidden="1" customHeight="1"/>
    <row r="8172" ht="12.75" hidden="1" customHeight="1"/>
    <row r="8173" ht="12.75" hidden="1" customHeight="1"/>
    <row r="8174" ht="12.75" hidden="1" customHeight="1"/>
    <row r="8175" ht="12.75" hidden="1" customHeight="1"/>
    <row r="8176" ht="12.75" hidden="1" customHeight="1"/>
    <row r="8177" ht="12.75" hidden="1" customHeight="1"/>
    <row r="8178" ht="12.75" hidden="1" customHeight="1"/>
    <row r="8179" ht="12.75" hidden="1" customHeight="1"/>
    <row r="8180" ht="12.75" hidden="1" customHeight="1"/>
    <row r="8181" ht="12.75" hidden="1" customHeight="1"/>
    <row r="8182" ht="12.75" hidden="1" customHeight="1"/>
    <row r="8183" ht="12.75" hidden="1" customHeight="1"/>
    <row r="8184" ht="12.75" hidden="1" customHeight="1"/>
    <row r="8185" ht="12.75" hidden="1" customHeight="1"/>
    <row r="8186" ht="12.75" hidden="1" customHeight="1"/>
    <row r="8187" ht="12.75" hidden="1" customHeight="1"/>
    <row r="8188" ht="12.75" hidden="1" customHeight="1"/>
    <row r="8189" ht="12.75" hidden="1" customHeight="1"/>
    <row r="8190" ht="12.75" hidden="1" customHeight="1"/>
    <row r="8191" ht="12.75" hidden="1" customHeight="1"/>
    <row r="8192" ht="12.75" hidden="1" customHeight="1"/>
    <row r="8193" ht="12.75" hidden="1" customHeight="1"/>
    <row r="8194" ht="12.75" hidden="1" customHeight="1"/>
    <row r="8195" ht="12.75" hidden="1" customHeight="1"/>
    <row r="8196" ht="12.75" hidden="1" customHeight="1"/>
    <row r="8197" ht="12.75" hidden="1" customHeight="1"/>
    <row r="8198" ht="12.75" hidden="1" customHeight="1"/>
    <row r="8199" ht="12.75" hidden="1" customHeight="1"/>
    <row r="8200" ht="12.75" hidden="1" customHeight="1"/>
    <row r="8201" ht="12.75" hidden="1" customHeight="1"/>
    <row r="8202" ht="12.75" hidden="1" customHeight="1"/>
    <row r="8203" ht="12.75" hidden="1" customHeight="1"/>
    <row r="8204" ht="12.75" hidden="1" customHeight="1"/>
    <row r="8205" ht="12.75" hidden="1" customHeight="1"/>
    <row r="8206" ht="12.75" hidden="1" customHeight="1"/>
    <row r="8207" ht="12.75" hidden="1" customHeight="1"/>
    <row r="8208" ht="12.75" hidden="1" customHeight="1"/>
    <row r="8209" ht="12.75" hidden="1" customHeight="1"/>
    <row r="8210" ht="12.75" hidden="1" customHeight="1"/>
    <row r="8211" ht="12.75" hidden="1" customHeight="1"/>
    <row r="8212" ht="12.75" hidden="1" customHeight="1"/>
    <row r="8213" ht="12.75" hidden="1" customHeight="1"/>
    <row r="8214" ht="12.75" hidden="1" customHeight="1"/>
    <row r="8215" ht="12.75" hidden="1" customHeight="1"/>
    <row r="8216" ht="12.75" hidden="1" customHeight="1"/>
    <row r="8217" ht="12.75" hidden="1" customHeight="1"/>
    <row r="8218" ht="12.75" hidden="1" customHeight="1"/>
    <row r="8219" ht="12.75" hidden="1" customHeight="1"/>
    <row r="8220" ht="12.75" hidden="1" customHeight="1"/>
    <row r="8221" ht="12.75" hidden="1" customHeight="1"/>
    <row r="8222" ht="12.75" hidden="1" customHeight="1"/>
    <row r="8223" ht="12.75" hidden="1" customHeight="1"/>
    <row r="8224" ht="12.75" hidden="1" customHeight="1"/>
    <row r="8225" ht="12.75" hidden="1" customHeight="1"/>
    <row r="8226" ht="12.75" hidden="1" customHeight="1"/>
    <row r="8227" ht="12.75" hidden="1" customHeight="1"/>
    <row r="8228" ht="12.75" hidden="1" customHeight="1"/>
    <row r="8229" ht="12.75" hidden="1" customHeight="1"/>
    <row r="8230" ht="12.75" hidden="1" customHeight="1"/>
    <row r="8231" ht="12.75" hidden="1" customHeight="1"/>
    <row r="8232" ht="12.75" hidden="1" customHeight="1"/>
    <row r="8233" ht="12.75" hidden="1" customHeight="1"/>
    <row r="8234" ht="12.75" hidden="1" customHeight="1"/>
    <row r="8235" ht="12.75" hidden="1" customHeight="1"/>
    <row r="8236" ht="12.75" hidden="1" customHeight="1"/>
    <row r="8237" ht="12.75" hidden="1" customHeight="1"/>
    <row r="8238" ht="12.75" hidden="1" customHeight="1"/>
    <row r="8239" ht="12.75" hidden="1" customHeight="1"/>
    <row r="8240" ht="12.75" hidden="1" customHeight="1"/>
    <row r="8241" ht="12.75" hidden="1" customHeight="1"/>
    <row r="8242" ht="12.75" hidden="1" customHeight="1"/>
    <row r="8243" ht="12.75" hidden="1" customHeight="1"/>
    <row r="8244" ht="12.75" hidden="1" customHeight="1"/>
    <row r="8245" ht="12.75" hidden="1" customHeight="1"/>
    <row r="8246" ht="12.75" hidden="1" customHeight="1"/>
    <row r="8247" ht="12.75" hidden="1" customHeight="1"/>
    <row r="8248" ht="12.75" hidden="1" customHeight="1"/>
    <row r="8249" ht="12.75" hidden="1" customHeight="1"/>
    <row r="8250" ht="12.75" hidden="1" customHeight="1"/>
    <row r="8251" ht="12.75" hidden="1" customHeight="1"/>
    <row r="8252" ht="12.75" hidden="1" customHeight="1"/>
    <row r="8253" ht="12.75" hidden="1" customHeight="1"/>
    <row r="8254" ht="12.75" hidden="1" customHeight="1"/>
    <row r="8255" ht="12.75" hidden="1" customHeight="1"/>
    <row r="8256" ht="12.75" hidden="1" customHeight="1"/>
    <row r="8257" ht="12.75" hidden="1" customHeight="1"/>
    <row r="8258" ht="12.75" hidden="1" customHeight="1"/>
    <row r="8259" ht="12.75" hidden="1" customHeight="1"/>
    <row r="8260" ht="12.75" hidden="1" customHeight="1"/>
    <row r="8261" ht="12.75" hidden="1" customHeight="1"/>
    <row r="8262" ht="12.75" hidden="1" customHeight="1"/>
    <row r="8263" ht="12.75" hidden="1" customHeight="1"/>
    <row r="8264" ht="12.75" hidden="1" customHeight="1"/>
    <row r="8265" ht="12.75" hidden="1" customHeight="1"/>
    <row r="8266" ht="12.75" hidden="1" customHeight="1"/>
    <row r="8267" ht="12.75" hidden="1" customHeight="1"/>
    <row r="8268" ht="12.75" hidden="1" customHeight="1"/>
    <row r="8269" ht="12.75" hidden="1" customHeight="1"/>
    <row r="8270" ht="12.75" hidden="1" customHeight="1"/>
    <row r="8271" ht="12.75" hidden="1" customHeight="1"/>
    <row r="8272" ht="12.75" hidden="1" customHeight="1"/>
    <row r="8273" ht="12.75" hidden="1" customHeight="1"/>
    <row r="8274" ht="12.75" hidden="1" customHeight="1"/>
    <row r="8275" ht="12.75" hidden="1" customHeight="1"/>
    <row r="8276" ht="12.75" hidden="1" customHeight="1"/>
    <row r="8277" ht="12.75" hidden="1" customHeight="1"/>
    <row r="8278" ht="12.75" hidden="1" customHeight="1"/>
    <row r="8279" ht="12.75" hidden="1" customHeight="1"/>
    <row r="8280" ht="12.75" hidden="1" customHeight="1"/>
    <row r="8281" ht="12.75" hidden="1" customHeight="1"/>
    <row r="8282" ht="12.75" hidden="1" customHeight="1"/>
    <row r="8283" ht="12.75" hidden="1" customHeight="1"/>
    <row r="8284" ht="12.75" hidden="1" customHeight="1"/>
    <row r="8285" ht="12.75" hidden="1" customHeight="1"/>
    <row r="8286" ht="12.75" hidden="1" customHeight="1"/>
    <row r="8287" ht="12.75" hidden="1" customHeight="1"/>
    <row r="8288" ht="12.75" hidden="1" customHeight="1"/>
    <row r="8289" ht="12.75" hidden="1" customHeight="1"/>
    <row r="8290" ht="12.75" hidden="1" customHeight="1"/>
    <row r="8291" ht="12.75" hidden="1" customHeight="1"/>
    <row r="8292" ht="12.75" hidden="1" customHeight="1"/>
    <row r="8293" ht="12.75" hidden="1" customHeight="1"/>
    <row r="8294" ht="12.75" hidden="1" customHeight="1"/>
    <row r="8295" ht="12.75" hidden="1" customHeight="1"/>
    <row r="8296" ht="12.75" hidden="1" customHeight="1"/>
    <row r="8297" ht="12.75" hidden="1" customHeight="1"/>
    <row r="8298" ht="12.75" hidden="1" customHeight="1"/>
    <row r="8299" ht="12.75" hidden="1" customHeight="1"/>
    <row r="8300" ht="12.75" hidden="1" customHeight="1"/>
    <row r="8301" ht="12.75" hidden="1" customHeight="1"/>
    <row r="8302" ht="12.75" hidden="1" customHeight="1"/>
    <row r="8303" ht="12.75" hidden="1" customHeight="1"/>
    <row r="8304" ht="12.75" hidden="1" customHeight="1"/>
    <row r="8305" ht="12.75" hidden="1" customHeight="1"/>
    <row r="8306" ht="12.75" hidden="1" customHeight="1"/>
    <row r="8307" ht="12.75" hidden="1" customHeight="1"/>
    <row r="8308" ht="12.75" hidden="1" customHeight="1"/>
    <row r="8309" ht="12.75" hidden="1" customHeight="1"/>
    <row r="8310" ht="12.75" hidden="1" customHeight="1"/>
    <row r="8311" ht="12.75" hidden="1" customHeight="1"/>
    <row r="8312" ht="12.75" hidden="1" customHeight="1"/>
    <row r="8313" ht="12.75" hidden="1" customHeight="1"/>
    <row r="8314" ht="12.75" hidden="1" customHeight="1"/>
    <row r="8315" ht="12.75" hidden="1" customHeight="1"/>
    <row r="8316" ht="12.75" hidden="1" customHeight="1"/>
    <row r="8317" ht="12.75" hidden="1" customHeight="1"/>
    <row r="8318" ht="12.75" hidden="1" customHeight="1"/>
    <row r="8319" ht="12.75" hidden="1" customHeight="1"/>
    <row r="8320" ht="12.75" hidden="1" customHeight="1"/>
    <row r="8321" ht="12.75" hidden="1" customHeight="1"/>
    <row r="8322" ht="12.75" hidden="1" customHeight="1"/>
    <row r="8323" ht="12.75" hidden="1" customHeight="1"/>
    <row r="8324" ht="12.75" hidden="1" customHeight="1"/>
    <row r="8325" ht="12.75" hidden="1" customHeight="1"/>
    <row r="8326" ht="12.75" hidden="1" customHeight="1"/>
    <row r="8327" ht="12.75" hidden="1" customHeight="1"/>
    <row r="8328" ht="12.75" hidden="1" customHeight="1"/>
    <row r="8329" ht="12.75" hidden="1" customHeight="1"/>
    <row r="8330" ht="12.75" hidden="1" customHeight="1"/>
    <row r="8331" ht="12.75" hidden="1" customHeight="1"/>
    <row r="8332" ht="12.75" hidden="1" customHeight="1"/>
    <row r="8333" ht="12.75" hidden="1" customHeight="1"/>
    <row r="8334" ht="12.75" hidden="1" customHeight="1"/>
    <row r="8335" ht="12.75" hidden="1" customHeight="1"/>
    <row r="8336" ht="12.75" hidden="1" customHeight="1"/>
    <row r="8337" ht="12.75" hidden="1" customHeight="1"/>
    <row r="8338" ht="12.75" hidden="1" customHeight="1"/>
    <row r="8339" ht="12.75" hidden="1" customHeight="1"/>
    <row r="8340" ht="12.75" hidden="1" customHeight="1"/>
    <row r="8341" ht="12.75" hidden="1" customHeight="1"/>
    <row r="8342" ht="12.75" hidden="1" customHeight="1"/>
    <row r="8343" ht="12.75" hidden="1" customHeight="1"/>
    <row r="8344" ht="12.75" hidden="1" customHeight="1"/>
    <row r="8345" ht="12.75" hidden="1" customHeight="1"/>
    <row r="8346" ht="12.75" hidden="1" customHeight="1"/>
    <row r="8347" ht="12.75" hidden="1" customHeight="1"/>
    <row r="8348" ht="12.75" hidden="1" customHeight="1"/>
    <row r="8349" ht="12.75" hidden="1" customHeight="1"/>
    <row r="8350" ht="12.75" hidden="1" customHeight="1"/>
    <row r="8351" ht="12.75" hidden="1" customHeight="1"/>
    <row r="8352" ht="12.75" hidden="1" customHeight="1"/>
    <row r="8353" ht="12.75" hidden="1" customHeight="1"/>
    <row r="8354" ht="12.75" hidden="1" customHeight="1"/>
    <row r="8355" ht="12.75" hidden="1" customHeight="1"/>
    <row r="8356" ht="12.75" hidden="1" customHeight="1"/>
    <row r="8357" ht="12.75" hidden="1" customHeight="1"/>
    <row r="8358" ht="12.75" hidden="1" customHeight="1"/>
    <row r="8359" ht="12.75" hidden="1" customHeight="1"/>
    <row r="8360" ht="12.75" hidden="1" customHeight="1"/>
    <row r="8361" ht="12.75" hidden="1" customHeight="1"/>
    <row r="8362" ht="12.75" hidden="1" customHeight="1"/>
    <row r="8363" ht="12.75" hidden="1" customHeight="1"/>
    <row r="8364" ht="12.75" hidden="1" customHeight="1"/>
    <row r="8365" ht="12.75" hidden="1" customHeight="1"/>
    <row r="8366" ht="12.75" hidden="1" customHeight="1"/>
    <row r="8367" ht="12.75" hidden="1" customHeight="1"/>
    <row r="8368" ht="12.75" hidden="1" customHeight="1"/>
    <row r="8369" ht="12.75" hidden="1" customHeight="1"/>
    <row r="8370" ht="12.75" hidden="1" customHeight="1"/>
    <row r="8371" ht="12.75" hidden="1" customHeight="1"/>
    <row r="8372" ht="12.75" hidden="1" customHeight="1"/>
    <row r="8373" ht="12.75" hidden="1" customHeight="1"/>
    <row r="8374" ht="12.75" hidden="1" customHeight="1"/>
    <row r="8375" ht="12.75" hidden="1" customHeight="1"/>
    <row r="8376" ht="12.75" hidden="1" customHeight="1"/>
    <row r="8377" ht="12.75" hidden="1" customHeight="1"/>
    <row r="8378" ht="12.75" hidden="1" customHeight="1"/>
    <row r="8379" ht="12.75" hidden="1" customHeight="1"/>
    <row r="8380" ht="12.75" hidden="1" customHeight="1"/>
    <row r="8381" ht="12.75" hidden="1" customHeight="1"/>
    <row r="8382" ht="12.75" hidden="1" customHeight="1"/>
    <row r="8383" ht="12.75" hidden="1" customHeight="1"/>
    <row r="8384" ht="12.75" hidden="1" customHeight="1"/>
    <row r="8385" ht="12.75" hidden="1" customHeight="1"/>
    <row r="8386" ht="12.75" hidden="1" customHeight="1"/>
    <row r="8387" ht="12.75" hidden="1" customHeight="1"/>
    <row r="8388" ht="12.75" hidden="1" customHeight="1"/>
    <row r="8389" ht="12.75" hidden="1" customHeight="1"/>
    <row r="8390" ht="12.75" hidden="1" customHeight="1"/>
    <row r="8391" ht="12.75" hidden="1" customHeight="1"/>
    <row r="8392" ht="12.75" hidden="1" customHeight="1"/>
    <row r="8393" ht="12.75" hidden="1" customHeight="1"/>
    <row r="8394" ht="12.75" hidden="1" customHeight="1"/>
    <row r="8395" ht="12.75" hidden="1" customHeight="1"/>
    <row r="8396" ht="12.75" hidden="1" customHeight="1"/>
    <row r="8397" ht="12.75" hidden="1" customHeight="1"/>
    <row r="8398" ht="12.75" hidden="1" customHeight="1"/>
    <row r="8399" ht="12.75" hidden="1" customHeight="1"/>
    <row r="8400" ht="12.75" hidden="1" customHeight="1"/>
    <row r="8401" ht="12.75" hidden="1" customHeight="1"/>
    <row r="8402" ht="12.75" hidden="1" customHeight="1"/>
    <row r="8403" ht="12.75" hidden="1" customHeight="1"/>
    <row r="8404" ht="12.75" hidden="1" customHeight="1"/>
    <row r="8405" ht="12.75" hidden="1" customHeight="1"/>
    <row r="8406" ht="12.75" hidden="1" customHeight="1"/>
    <row r="8407" ht="12.75" hidden="1" customHeight="1"/>
    <row r="8408" ht="12.75" hidden="1" customHeight="1"/>
    <row r="8409" ht="12.75" hidden="1" customHeight="1"/>
    <row r="8410" ht="12.75" hidden="1" customHeight="1"/>
    <row r="8411" ht="12.75" hidden="1" customHeight="1"/>
    <row r="8412" ht="12.75" hidden="1" customHeight="1"/>
    <row r="8413" ht="12.75" hidden="1" customHeight="1"/>
    <row r="8414" ht="12.75" hidden="1" customHeight="1"/>
    <row r="8415" ht="12.75" hidden="1" customHeight="1"/>
    <row r="8416" ht="12.75" hidden="1" customHeight="1"/>
    <row r="8417" ht="12.75" hidden="1" customHeight="1"/>
    <row r="8418" ht="12.75" hidden="1" customHeight="1"/>
    <row r="8419" ht="12.75" hidden="1" customHeight="1"/>
    <row r="8420" ht="12.75" hidden="1" customHeight="1"/>
    <row r="8421" ht="12.75" hidden="1" customHeight="1"/>
    <row r="8422" ht="12.75" hidden="1" customHeight="1"/>
    <row r="8423" ht="12.75" hidden="1" customHeight="1"/>
    <row r="8424" ht="12.75" hidden="1" customHeight="1"/>
    <row r="8425" ht="12.75" hidden="1" customHeight="1"/>
    <row r="8426" ht="12.75" hidden="1" customHeight="1"/>
    <row r="8427" ht="12.75" hidden="1" customHeight="1"/>
    <row r="8428" ht="12.75" hidden="1" customHeight="1"/>
    <row r="8429" ht="12.75" hidden="1" customHeight="1"/>
    <row r="8430" ht="12.75" hidden="1" customHeight="1"/>
    <row r="8431" ht="12.75" hidden="1" customHeight="1"/>
    <row r="8432" ht="12.75" hidden="1" customHeight="1"/>
    <row r="8433" ht="12.75" hidden="1" customHeight="1"/>
    <row r="8434" ht="12.75" hidden="1" customHeight="1"/>
    <row r="8435" ht="12.75" hidden="1" customHeight="1"/>
    <row r="8436" ht="12.75" hidden="1" customHeight="1"/>
    <row r="8437" ht="12.75" hidden="1" customHeight="1"/>
    <row r="8438" ht="12.75" hidden="1" customHeight="1"/>
    <row r="8439" ht="12.75" hidden="1" customHeight="1"/>
    <row r="8440" ht="12.75" hidden="1" customHeight="1"/>
    <row r="8441" ht="12.75" hidden="1" customHeight="1"/>
    <row r="8442" ht="12.75" hidden="1" customHeight="1"/>
    <row r="8443" ht="12.75" hidden="1" customHeight="1"/>
    <row r="8444" ht="12.75" hidden="1" customHeight="1"/>
    <row r="8445" ht="12.75" hidden="1" customHeight="1"/>
    <row r="8446" ht="12.75" hidden="1" customHeight="1"/>
    <row r="8447" ht="12.75" hidden="1" customHeight="1"/>
    <row r="8448" ht="12.75" hidden="1" customHeight="1"/>
    <row r="8449" ht="12.75" hidden="1" customHeight="1"/>
    <row r="8450" ht="12.75" hidden="1" customHeight="1"/>
    <row r="8451" ht="12.75" hidden="1" customHeight="1"/>
    <row r="8452" ht="12.75" hidden="1" customHeight="1"/>
    <row r="8453" ht="12.75" hidden="1" customHeight="1"/>
    <row r="8454" ht="12.75" hidden="1" customHeight="1"/>
    <row r="8455" ht="12.75" hidden="1" customHeight="1"/>
    <row r="8456" ht="12.75" hidden="1" customHeight="1"/>
    <row r="8457" ht="12.75" hidden="1" customHeight="1"/>
    <row r="8458" ht="12.75" hidden="1" customHeight="1"/>
    <row r="8459" ht="12.75" hidden="1" customHeight="1"/>
    <row r="8460" ht="12.75" hidden="1" customHeight="1"/>
    <row r="8461" ht="12.75" hidden="1" customHeight="1"/>
    <row r="8462" ht="12.75" hidden="1" customHeight="1"/>
    <row r="8463" ht="12.75" hidden="1" customHeight="1"/>
    <row r="8464" ht="12.75" hidden="1" customHeight="1"/>
    <row r="8465" ht="12.75" hidden="1" customHeight="1"/>
    <row r="8466" ht="12.75" hidden="1" customHeight="1"/>
    <row r="8467" ht="12.75" hidden="1" customHeight="1"/>
    <row r="8468" ht="12.75" hidden="1" customHeight="1"/>
    <row r="8469" ht="12.75" hidden="1" customHeight="1"/>
    <row r="8470" ht="12.75" hidden="1" customHeight="1"/>
    <row r="8471" ht="12.75" hidden="1" customHeight="1"/>
    <row r="8472" ht="12.75" hidden="1" customHeight="1"/>
    <row r="8473" ht="12.75" hidden="1" customHeight="1"/>
    <row r="8474" ht="12.75" hidden="1" customHeight="1"/>
    <row r="8475" ht="12.75" hidden="1" customHeight="1"/>
    <row r="8476" ht="12.75" hidden="1" customHeight="1"/>
    <row r="8477" ht="12.75" hidden="1" customHeight="1"/>
    <row r="8478" ht="12.75" hidden="1" customHeight="1"/>
    <row r="8479" ht="12.75" hidden="1" customHeight="1"/>
    <row r="8480" ht="12.75" hidden="1" customHeight="1"/>
    <row r="8481" ht="12.75" hidden="1" customHeight="1"/>
    <row r="8482" ht="12.75" hidden="1" customHeight="1"/>
    <row r="8483" ht="12.75" hidden="1" customHeight="1"/>
    <row r="8484" ht="12.75" hidden="1" customHeight="1"/>
    <row r="8485" ht="12.75" hidden="1" customHeight="1"/>
    <row r="8486" ht="12.75" hidden="1" customHeight="1"/>
    <row r="8487" ht="12.75" hidden="1" customHeight="1"/>
    <row r="8488" ht="12.75" hidden="1" customHeight="1"/>
    <row r="8489" ht="12.75" hidden="1" customHeight="1"/>
    <row r="8490" ht="12.75" hidden="1" customHeight="1"/>
    <row r="8491" ht="12.75" hidden="1" customHeight="1"/>
    <row r="8492" ht="12.75" hidden="1" customHeight="1"/>
    <row r="8493" ht="12.75" hidden="1" customHeight="1"/>
    <row r="8494" ht="12.75" hidden="1" customHeight="1"/>
    <row r="8495" ht="12.75" hidden="1" customHeight="1"/>
    <row r="8496" ht="12.75" hidden="1" customHeight="1"/>
    <row r="8497" ht="12.75" hidden="1" customHeight="1"/>
    <row r="8498" ht="12.75" hidden="1" customHeight="1"/>
    <row r="8499" ht="12.75" hidden="1" customHeight="1"/>
    <row r="8500" ht="12.75" hidden="1" customHeight="1"/>
    <row r="8501" ht="12.75" hidden="1" customHeight="1"/>
    <row r="8502" ht="12.75" hidden="1" customHeight="1"/>
    <row r="8503" ht="12.75" hidden="1" customHeight="1"/>
    <row r="8504" ht="12.75" hidden="1" customHeight="1"/>
    <row r="8505" ht="12.75" hidden="1" customHeight="1"/>
    <row r="8506" ht="12.75" hidden="1" customHeight="1"/>
    <row r="8507" ht="12.75" hidden="1" customHeight="1"/>
    <row r="8508" ht="12.75" hidden="1" customHeight="1"/>
    <row r="8509" ht="12.75" hidden="1" customHeight="1"/>
    <row r="8510" ht="12.75" hidden="1" customHeight="1"/>
    <row r="8511" ht="12.75" hidden="1" customHeight="1"/>
    <row r="8512" ht="12.75" hidden="1" customHeight="1"/>
    <row r="8513" ht="12.75" hidden="1" customHeight="1"/>
    <row r="8514" ht="12.75" hidden="1" customHeight="1"/>
    <row r="8515" ht="12.75" hidden="1" customHeight="1"/>
    <row r="8516" ht="12.75" hidden="1" customHeight="1"/>
    <row r="8517" ht="12.75" hidden="1" customHeight="1"/>
    <row r="8518" ht="12.75" hidden="1" customHeight="1"/>
    <row r="8519" ht="12.75" hidden="1" customHeight="1"/>
    <row r="8520" ht="12.75" hidden="1" customHeight="1"/>
    <row r="8521" ht="12.75" hidden="1" customHeight="1"/>
    <row r="8522" ht="12.75" hidden="1" customHeight="1"/>
    <row r="8523" ht="12.75" hidden="1" customHeight="1"/>
    <row r="8524" ht="12.75" hidden="1" customHeight="1"/>
    <row r="8525" ht="12.75" hidden="1" customHeight="1"/>
    <row r="8526" ht="12.75" hidden="1" customHeight="1"/>
    <row r="8527" ht="12.75" hidden="1" customHeight="1"/>
    <row r="8528" ht="12.75" hidden="1" customHeight="1"/>
    <row r="8529" ht="12.75" hidden="1" customHeight="1"/>
    <row r="8530" ht="12.75" hidden="1" customHeight="1"/>
    <row r="8531" ht="12.75" hidden="1" customHeight="1"/>
    <row r="8532" ht="12.75" hidden="1" customHeight="1"/>
    <row r="8533" ht="12.75" hidden="1" customHeight="1"/>
    <row r="8534" ht="12.75" hidden="1" customHeight="1"/>
    <row r="8535" ht="12.75" hidden="1" customHeight="1"/>
    <row r="8536" ht="12.75" hidden="1" customHeight="1"/>
    <row r="8537" ht="12.75" hidden="1" customHeight="1"/>
    <row r="8538" ht="12.75" hidden="1" customHeight="1"/>
    <row r="8539" ht="12.75" hidden="1" customHeight="1"/>
    <row r="8540" ht="12.75" hidden="1" customHeight="1"/>
    <row r="8541" ht="12.75" hidden="1" customHeight="1"/>
    <row r="8542" ht="12.75" hidden="1" customHeight="1"/>
    <row r="8543" ht="12.75" hidden="1" customHeight="1"/>
    <row r="8544" ht="12.75" hidden="1" customHeight="1"/>
    <row r="8545" ht="12.75" hidden="1" customHeight="1"/>
    <row r="8546" ht="12.75" hidden="1" customHeight="1"/>
    <row r="8547" ht="12.75" hidden="1" customHeight="1"/>
    <row r="8548" ht="12.75" hidden="1" customHeight="1"/>
    <row r="8549" ht="12.75" hidden="1" customHeight="1"/>
    <row r="8550" ht="12.75" hidden="1" customHeight="1"/>
    <row r="8551" ht="12.75" hidden="1" customHeight="1"/>
    <row r="8552" ht="12.75" hidden="1" customHeight="1"/>
    <row r="8553" ht="12.75" hidden="1" customHeight="1"/>
    <row r="8554" ht="12.75" hidden="1" customHeight="1"/>
    <row r="8555" ht="12.75" hidden="1" customHeight="1"/>
    <row r="8556" ht="12.75" hidden="1" customHeight="1"/>
    <row r="8557" ht="12.75" hidden="1" customHeight="1"/>
    <row r="8558" ht="12.75" hidden="1" customHeight="1"/>
    <row r="8559" ht="12.75" hidden="1" customHeight="1"/>
    <row r="8560" ht="12.75" hidden="1" customHeight="1"/>
    <row r="8561" ht="12.75" hidden="1" customHeight="1"/>
    <row r="8562" ht="12.75" hidden="1" customHeight="1"/>
    <row r="8563" ht="12.75" hidden="1" customHeight="1"/>
    <row r="8564" ht="12.75" hidden="1" customHeight="1"/>
    <row r="8565" ht="12.75" hidden="1" customHeight="1"/>
    <row r="8566" ht="12.75" hidden="1" customHeight="1"/>
    <row r="8567" ht="12.75" hidden="1" customHeight="1"/>
    <row r="8568" ht="12.75" hidden="1" customHeight="1"/>
    <row r="8569" ht="12.75" hidden="1" customHeight="1"/>
    <row r="8570" ht="12.75" hidden="1" customHeight="1"/>
    <row r="8571" ht="12.75" hidden="1" customHeight="1"/>
    <row r="8572" ht="12.75" hidden="1" customHeight="1"/>
    <row r="8573" ht="12.75" hidden="1" customHeight="1"/>
    <row r="8574" ht="12.75" hidden="1" customHeight="1"/>
    <row r="8575" ht="12.75" hidden="1" customHeight="1"/>
    <row r="8576" ht="12.75" hidden="1" customHeight="1"/>
    <row r="8577" ht="12.75" hidden="1" customHeight="1"/>
    <row r="8578" ht="12.75" hidden="1" customHeight="1"/>
    <row r="8579" ht="12.75" hidden="1" customHeight="1"/>
    <row r="8580" ht="12.75" hidden="1" customHeight="1"/>
    <row r="8581" ht="12.75" hidden="1" customHeight="1"/>
    <row r="8582" ht="12.75" hidden="1" customHeight="1"/>
    <row r="8583" ht="12.75" hidden="1" customHeight="1"/>
    <row r="8584" ht="12.75" hidden="1" customHeight="1"/>
    <row r="8585" ht="12.75" hidden="1" customHeight="1"/>
    <row r="8586" ht="12.75" hidden="1" customHeight="1"/>
    <row r="8587" ht="12.75" hidden="1" customHeight="1"/>
    <row r="8588" ht="12.75" hidden="1" customHeight="1"/>
    <row r="8589" ht="12.75" hidden="1" customHeight="1"/>
    <row r="8590" ht="12.75" hidden="1" customHeight="1"/>
    <row r="8591" ht="12.75" hidden="1" customHeight="1"/>
    <row r="8592" ht="12.75" hidden="1" customHeight="1"/>
    <row r="8593" ht="12.75" hidden="1" customHeight="1"/>
    <row r="8594" ht="12.75" hidden="1" customHeight="1"/>
    <row r="8595" ht="12.75" hidden="1" customHeight="1"/>
    <row r="8596" ht="12.75" hidden="1" customHeight="1"/>
    <row r="8597" ht="12.75" hidden="1" customHeight="1"/>
    <row r="8598" ht="12.75" hidden="1" customHeight="1"/>
    <row r="8599" ht="12.75" hidden="1" customHeight="1"/>
    <row r="8600" ht="12.75" hidden="1" customHeight="1"/>
    <row r="8601" ht="12.75" hidden="1" customHeight="1"/>
    <row r="8602" ht="12.75" hidden="1" customHeight="1"/>
    <row r="8603" ht="12.75" hidden="1" customHeight="1"/>
    <row r="8604" ht="12.75" hidden="1" customHeight="1"/>
    <row r="8605" ht="12.75" hidden="1" customHeight="1"/>
    <row r="8606" ht="12.75" hidden="1" customHeight="1"/>
    <row r="8607" ht="12.75" hidden="1" customHeight="1"/>
    <row r="8608" ht="12.75" hidden="1" customHeight="1"/>
    <row r="8609" ht="12.75" hidden="1" customHeight="1"/>
    <row r="8610" ht="12.75" hidden="1" customHeight="1"/>
    <row r="8611" ht="12.75" hidden="1" customHeight="1"/>
    <row r="8612" ht="12.75" hidden="1" customHeight="1"/>
    <row r="8613" ht="12.75" hidden="1" customHeight="1"/>
    <row r="8614" ht="12.75" hidden="1" customHeight="1"/>
    <row r="8615" ht="12.75" hidden="1" customHeight="1"/>
    <row r="8616" ht="12.75" hidden="1" customHeight="1"/>
    <row r="8617" ht="12.75" hidden="1" customHeight="1"/>
    <row r="8618" ht="12.75" hidden="1" customHeight="1"/>
    <row r="8619" ht="12.75" hidden="1" customHeight="1"/>
    <row r="8620" ht="12.75" hidden="1" customHeight="1"/>
    <row r="8621" ht="12.75" hidden="1" customHeight="1"/>
    <row r="8622" ht="12.75" hidden="1" customHeight="1"/>
    <row r="8623" ht="12.75" hidden="1" customHeight="1"/>
    <row r="8624" ht="12.75" hidden="1" customHeight="1"/>
    <row r="8625" ht="12.75" hidden="1" customHeight="1"/>
    <row r="8626" ht="12.75" hidden="1" customHeight="1"/>
    <row r="8627" ht="12.75" hidden="1" customHeight="1"/>
    <row r="8628" ht="12.75" hidden="1" customHeight="1"/>
    <row r="8629" ht="12.75" hidden="1" customHeight="1"/>
    <row r="8630" ht="12.75" hidden="1" customHeight="1"/>
    <row r="8631" ht="12.75" hidden="1" customHeight="1"/>
    <row r="8632" ht="12.75" hidden="1" customHeight="1"/>
    <row r="8633" ht="12.75" hidden="1" customHeight="1"/>
    <row r="8634" ht="12.75" hidden="1" customHeight="1"/>
    <row r="8635" ht="12.75" hidden="1" customHeight="1"/>
    <row r="8636" ht="12.75" hidden="1" customHeight="1"/>
    <row r="8637" ht="12.75" hidden="1" customHeight="1"/>
    <row r="8638" ht="12.75" hidden="1" customHeight="1"/>
    <row r="8639" ht="12.75" hidden="1" customHeight="1"/>
    <row r="8640" ht="12.75" hidden="1" customHeight="1"/>
    <row r="8641" ht="12.75" hidden="1" customHeight="1"/>
    <row r="8642" ht="12.75" hidden="1" customHeight="1"/>
    <row r="8643" ht="12.75" hidden="1" customHeight="1"/>
    <row r="8644" ht="12.75" hidden="1" customHeight="1"/>
    <row r="8645" ht="12.75" hidden="1" customHeight="1"/>
    <row r="8646" ht="12.75" hidden="1" customHeight="1"/>
    <row r="8647" ht="12.75" hidden="1" customHeight="1"/>
    <row r="8648" ht="12.75" hidden="1" customHeight="1"/>
    <row r="8649" ht="12.75" hidden="1" customHeight="1"/>
    <row r="8650" ht="12.75" hidden="1" customHeight="1"/>
    <row r="8651" ht="12.75" hidden="1" customHeight="1"/>
    <row r="8652" ht="12.75" hidden="1" customHeight="1"/>
    <row r="8653" ht="12.75" hidden="1" customHeight="1"/>
    <row r="8654" ht="12.75" hidden="1" customHeight="1"/>
    <row r="8655" ht="12.75" hidden="1" customHeight="1"/>
    <row r="8656" ht="12.75" hidden="1" customHeight="1"/>
    <row r="8657" ht="12.75" hidden="1" customHeight="1"/>
    <row r="8658" ht="12.75" hidden="1" customHeight="1"/>
    <row r="8659" ht="12.75" hidden="1" customHeight="1"/>
    <row r="8660" ht="12.75" hidden="1" customHeight="1"/>
    <row r="8661" ht="12.75" hidden="1" customHeight="1"/>
    <row r="8662" ht="12.75" hidden="1" customHeight="1"/>
    <row r="8663" ht="12.75" hidden="1" customHeight="1"/>
    <row r="8664" ht="12.75" hidden="1" customHeight="1"/>
    <row r="8665" ht="12.75" hidden="1" customHeight="1"/>
    <row r="8666" ht="12.75" hidden="1" customHeight="1"/>
    <row r="8667" ht="12.75" hidden="1" customHeight="1"/>
    <row r="8668" ht="12.75" hidden="1" customHeight="1"/>
    <row r="8669" ht="12.75" hidden="1" customHeight="1"/>
    <row r="8670" ht="12.75" hidden="1" customHeight="1"/>
    <row r="8671" ht="12.75" hidden="1" customHeight="1"/>
    <row r="8672" ht="12.75" hidden="1" customHeight="1"/>
    <row r="8673" ht="12.75" hidden="1" customHeight="1"/>
    <row r="8674" ht="12.75" hidden="1" customHeight="1"/>
    <row r="8675" ht="12.75" hidden="1" customHeight="1"/>
    <row r="8676" ht="12.75" hidden="1" customHeight="1"/>
    <row r="8677" ht="12.75" hidden="1" customHeight="1"/>
    <row r="8678" ht="12.75" hidden="1" customHeight="1"/>
    <row r="8679" ht="12.75" hidden="1" customHeight="1"/>
    <row r="8680" ht="12.75" hidden="1" customHeight="1"/>
    <row r="8681" ht="12.75" hidden="1" customHeight="1"/>
    <row r="8682" ht="12.75" hidden="1" customHeight="1"/>
    <row r="8683" ht="12.75" hidden="1" customHeight="1"/>
    <row r="8684" ht="12.75" hidden="1" customHeight="1"/>
    <row r="8685" ht="12.75" hidden="1" customHeight="1"/>
    <row r="8686" ht="12.75" hidden="1" customHeight="1"/>
    <row r="8687" ht="12.75" hidden="1" customHeight="1"/>
    <row r="8688" ht="12.75" hidden="1" customHeight="1"/>
    <row r="8689" ht="12.75" hidden="1" customHeight="1"/>
    <row r="8690" ht="12.75" hidden="1" customHeight="1"/>
    <row r="8691" ht="12.75" hidden="1" customHeight="1"/>
    <row r="8692" ht="12.75" hidden="1" customHeight="1"/>
    <row r="8693" ht="12.75" hidden="1" customHeight="1"/>
    <row r="8694" ht="12.75" hidden="1" customHeight="1"/>
    <row r="8695" ht="12.75" hidden="1" customHeight="1"/>
    <row r="8696" ht="12.75" hidden="1" customHeight="1"/>
    <row r="8697" ht="12.75" hidden="1" customHeight="1"/>
    <row r="8698" ht="12.75" hidden="1" customHeight="1"/>
    <row r="8699" ht="12.75" hidden="1" customHeight="1"/>
    <row r="8700" ht="12.75" hidden="1" customHeight="1"/>
    <row r="8701" ht="12.75" hidden="1" customHeight="1"/>
    <row r="8702" ht="12.75" hidden="1" customHeight="1"/>
    <row r="8703" ht="12.75" hidden="1" customHeight="1"/>
    <row r="8704" ht="12.75" hidden="1" customHeight="1"/>
    <row r="8705" ht="12.75" hidden="1" customHeight="1"/>
    <row r="8706" ht="12.75" hidden="1" customHeight="1"/>
    <row r="8707" ht="12.75" hidden="1" customHeight="1"/>
    <row r="8708" ht="12.75" hidden="1" customHeight="1"/>
    <row r="8709" ht="12.75" hidden="1" customHeight="1"/>
    <row r="8710" ht="12.75" hidden="1" customHeight="1"/>
    <row r="8711" ht="12.75" hidden="1" customHeight="1"/>
    <row r="8712" ht="12.75" hidden="1" customHeight="1"/>
    <row r="8713" ht="12.75" hidden="1" customHeight="1"/>
    <row r="8714" ht="12.75" hidden="1" customHeight="1"/>
    <row r="8715" ht="12.75" hidden="1" customHeight="1"/>
    <row r="8716" ht="12.75" hidden="1" customHeight="1"/>
    <row r="8717" ht="12.75" hidden="1" customHeight="1"/>
    <row r="8718" ht="12.75" hidden="1" customHeight="1"/>
    <row r="8719" ht="12.75" hidden="1" customHeight="1"/>
    <row r="8720" ht="12.75" hidden="1" customHeight="1"/>
    <row r="8721" ht="12.75" hidden="1" customHeight="1"/>
    <row r="8722" ht="12.75" hidden="1" customHeight="1"/>
    <row r="8723" ht="12.75" hidden="1" customHeight="1"/>
    <row r="8724" ht="12.75" hidden="1" customHeight="1"/>
    <row r="8725" ht="12.75" hidden="1" customHeight="1"/>
    <row r="8726" ht="12.75" hidden="1" customHeight="1"/>
    <row r="8727" ht="12.75" hidden="1" customHeight="1"/>
    <row r="8728" ht="12.75" hidden="1" customHeight="1"/>
    <row r="8729" ht="12.75" hidden="1" customHeight="1"/>
    <row r="8730" ht="12.75" hidden="1" customHeight="1"/>
    <row r="8731" ht="12.75" hidden="1" customHeight="1"/>
    <row r="8732" ht="12.75" hidden="1" customHeight="1"/>
    <row r="8733" ht="12.75" hidden="1" customHeight="1"/>
    <row r="8734" ht="12.75" hidden="1" customHeight="1"/>
    <row r="8735" ht="12.75" hidden="1" customHeight="1"/>
    <row r="8736" ht="12.75" hidden="1" customHeight="1"/>
    <row r="8737" ht="12.75" hidden="1" customHeight="1"/>
    <row r="8738" ht="12.75" hidden="1" customHeight="1"/>
    <row r="8739" ht="12.75" hidden="1" customHeight="1"/>
    <row r="8740" ht="12.75" hidden="1" customHeight="1"/>
    <row r="8741" ht="12.75" hidden="1" customHeight="1"/>
    <row r="8742" ht="12.75" hidden="1" customHeight="1"/>
    <row r="8743" ht="12.75" hidden="1" customHeight="1"/>
    <row r="8744" ht="12.75" hidden="1" customHeight="1"/>
    <row r="8745" ht="12.75" hidden="1" customHeight="1"/>
    <row r="8746" ht="12.75" hidden="1" customHeight="1"/>
    <row r="8747" ht="12.75" hidden="1" customHeight="1"/>
    <row r="8748" ht="12.75" hidden="1" customHeight="1"/>
    <row r="8749" ht="12.75" hidden="1" customHeight="1"/>
    <row r="8750" ht="12.75" hidden="1" customHeight="1"/>
    <row r="8751" ht="12.75" hidden="1" customHeight="1"/>
    <row r="8752" ht="12.75" hidden="1" customHeight="1"/>
    <row r="8753" ht="12.75" hidden="1" customHeight="1"/>
    <row r="8754" ht="12.75" hidden="1" customHeight="1"/>
    <row r="8755" ht="12.75" hidden="1" customHeight="1"/>
    <row r="8756" ht="12.75" hidden="1" customHeight="1"/>
    <row r="8757" ht="12.75" hidden="1" customHeight="1"/>
    <row r="8758" ht="12.75" hidden="1" customHeight="1"/>
    <row r="8759" ht="12.75" hidden="1" customHeight="1"/>
    <row r="8760" ht="12.75" hidden="1" customHeight="1"/>
    <row r="8761" ht="12.75" hidden="1" customHeight="1"/>
    <row r="8762" ht="12.75" hidden="1" customHeight="1"/>
    <row r="8763" ht="12.75" hidden="1" customHeight="1"/>
    <row r="8764" ht="12.75" hidden="1" customHeight="1"/>
    <row r="8765" ht="12.75" hidden="1" customHeight="1"/>
    <row r="8766" ht="12.75" hidden="1" customHeight="1"/>
    <row r="8767" ht="12.75" hidden="1" customHeight="1"/>
    <row r="8768" ht="12.75" hidden="1" customHeight="1"/>
    <row r="8769" ht="12.75" hidden="1" customHeight="1"/>
    <row r="8770" ht="12.75" hidden="1" customHeight="1"/>
    <row r="8771" ht="12.75" hidden="1" customHeight="1"/>
    <row r="8772" ht="12.75" hidden="1" customHeight="1"/>
    <row r="8773" ht="12.75" hidden="1" customHeight="1"/>
    <row r="8774" ht="12.75" hidden="1" customHeight="1"/>
    <row r="8775" ht="12.75" hidden="1" customHeight="1"/>
    <row r="8776" ht="12.75" hidden="1" customHeight="1"/>
    <row r="8777" ht="12.75" hidden="1" customHeight="1"/>
    <row r="8778" ht="12.75" hidden="1" customHeight="1"/>
    <row r="8779" ht="12.75" hidden="1" customHeight="1"/>
    <row r="8780" ht="12.75" hidden="1" customHeight="1"/>
    <row r="8781" ht="12.75" hidden="1" customHeight="1"/>
    <row r="8782" ht="12.75" hidden="1" customHeight="1"/>
    <row r="8783" ht="12.75" hidden="1" customHeight="1"/>
    <row r="8784" ht="12.75" hidden="1" customHeight="1"/>
    <row r="8785" ht="12.75" hidden="1" customHeight="1"/>
    <row r="8786" ht="12.75" hidden="1" customHeight="1"/>
    <row r="8787" ht="12.75" hidden="1" customHeight="1"/>
    <row r="8788" ht="12.75" hidden="1" customHeight="1"/>
    <row r="8789" ht="12.75" hidden="1" customHeight="1"/>
    <row r="8790" ht="12.75" hidden="1" customHeight="1"/>
    <row r="8791" ht="12.75" hidden="1" customHeight="1"/>
    <row r="8792" ht="12.75" hidden="1" customHeight="1"/>
    <row r="8793" ht="12.75" hidden="1" customHeight="1"/>
    <row r="8794" ht="12.75" hidden="1" customHeight="1"/>
    <row r="8795" ht="12.75" hidden="1" customHeight="1"/>
    <row r="8796" ht="12.75" hidden="1" customHeight="1"/>
    <row r="8797" ht="12.75" hidden="1" customHeight="1"/>
    <row r="8798" ht="12.75" hidden="1" customHeight="1"/>
    <row r="8799" ht="12.75" hidden="1" customHeight="1"/>
    <row r="8800" ht="12.75" hidden="1" customHeight="1"/>
    <row r="8801" ht="12.75" hidden="1" customHeight="1"/>
    <row r="8802" ht="12.75" hidden="1" customHeight="1"/>
    <row r="8803" ht="12.75" hidden="1" customHeight="1"/>
    <row r="8804" ht="12.75" hidden="1" customHeight="1"/>
    <row r="8805" ht="12.75" hidden="1" customHeight="1"/>
    <row r="8806" ht="12.75" hidden="1" customHeight="1"/>
    <row r="8807" ht="12.75" hidden="1" customHeight="1"/>
    <row r="8808" ht="12.75" hidden="1" customHeight="1"/>
    <row r="8809" ht="12.75" hidden="1" customHeight="1"/>
    <row r="8810" ht="12.75" hidden="1" customHeight="1"/>
    <row r="8811" ht="12.75" hidden="1" customHeight="1"/>
    <row r="8812" ht="12.75" hidden="1" customHeight="1"/>
    <row r="8813" ht="12.75" hidden="1" customHeight="1"/>
    <row r="8814" ht="12.75" hidden="1" customHeight="1"/>
    <row r="8815" ht="12.75" hidden="1" customHeight="1"/>
    <row r="8816" ht="12.75" hidden="1" customHeight="1"/>
    <row r="8817" ht="12.75" hidden="1" customHeight="1"/>
    <row r="8818" ht="12.75" hidden="1" customHeight="1"/>
    <row r="8819" ht="12.75" hidden="1" customHeight="1"/>
    <row r="8820" ht="12.75" hidden="1" customHeight="1"/>
    <row r="8821" ht="12.75" hidden="1" customHeight="1"/>
    <row r="8822" ht="12.75" hidden="1" customHeight="1"/>
    <row r="8823" ht="12.75" hidden="1" customHeight="1"/>
    <row r="8824" ht="12.75" hidden="1" customHeight="1"/>
    <row r="8825" ht="12.75" hidden="1" customHeight="1"/>
    <row r="8826" ht="12.75" hidden="1" customHeight="1"/>
    <row r="8827" ht="12.75" hidden="1" customHeight="1"/>
    <row r="8828" ht="12.75" hidden="1" customHeight="1"/>
    <row r="8829" ht="12.75" hidden="1" customHeight="1"/>
    <row r="8830" ht="12.75" hidden="1" customHeight="1"/>
    <row r="8831" ht="12.75" hidden="1" customHeight="1"/>
    <row r="8832" ht="12.75" hidden="1" customHeight="1"/>
    <row r="8833" ht="12.75" hidden="1" customHeight="1"/>
    <row r="8834" ht="12.75" hidden="1" customHeight="1"/>
    <row r="8835" ht="12.75" hidden="1" customHeight="1"/>
    <row r="8836" ht="12.75" hidden="1" customHeight="1"/>
    <row r="8837" ht="12.75" hidden="1" customHeight="1"/>
    <row r="8838" ht="12.75" hidden="1" customHeight="1"/>
    <row r="8839" ht="12.75" hidden="1" customHeight="1"/>
    <row r="8840" ht="12.75" hidden="1" customHeight="1"/>
    <row r="8841" ht="12.75" hidden="1" customHeight="1"/>
    <row r="8842" ht="12.75" hidden="1" customHeight="1"/>
    <row r="8843" ht="12.75" hidden="1" customHeight="1"/>
    <row r="8844" ht="12.75" hidden="1" customHeight="1"/>
    <row r="8845" ht="12.75" hidden="1" customHeight="1"/>
    <row r="8846" ht="12.75" hidden="1" customHeight="1"/>
    <row r="8847" ht="12.75" hidden="1" customHeight="1"/>
    <row r="8848" ht="12.75" hidden="1" customHeight="1"/>
    <row r="8849" ht="12.75" hidden="1" customHeight="1"/>
    <row r="8850" ht="12.75" hidden="1" customHeight="1"/>
    <row r="8851" ht="12.75" hidden="1" customHeight="1"/>
    <row r="8852" ht="12.75" hidden="1" customHeight="1"/>
    <row r="8853" ht="12.75" hidden="1" customHeight="1"/>
    <row r="8854" ht="12.75" hidden="1" customHeight="1"/>
    <row r="8855" ht="12.75" hidden="1" customHeight="1"/>
    <row r="8856" ht="12.75" hidden="1" customHeight="1"/>
    <row r="8857" ht="12.75" hidden="1" customHeight="1"/>
    <row r="8858" ht="12.75" hidden="1" customHeight="1"/>
    <row r="8859" ht="12.75" hidden="1" customHeight="1"/>
    <row r="8860" ht="12.75" hidden="1" customHeight="1"/>
    <row r="8861" ht="12.75" hidden="1" customHeight="1"/>
    <row r="8862" ht="12.75" hidden="1" customHeight="1"/>
    <row r="8863" ht="12.75" hidden="1" customHeight="1"/>
    <row r="8864" ht="12.75" hidden="1" customHeight="1"/>
    <row r="8865" ht="12.75" hidden="1" customHeight="1"/>
    <row r="8866" ht="12.75" hidden="1" customHeight="1"/>
    <row r="8867" ht="12.75" hidden="1" customHeight="1"/>
    <row r="8868" ht="12.75" hidden="1" customHeight="1"/>
    <row r="8869" ht="12.75" hidden="1" customHeight="1"/>
    <row r="8870" ht="12.75" hidden="1" customHeight="1"/>
    <row r="8871" ht="12.75" hidden="1" customHeight="1"/>
    <row r="8872" ht="12.75" hidden="1" customHeight="1"/>
    <row r="8873" ht="12.75" hidden="1" customHeight="1"/>
    <row r="8874" ht="12.75" hidden="1" customHeight="1"/>
    <row r="8875" ht="12.75" hidden="1" customHeight="1"/>
    <row r="8876" ht="12.75" hidden="1" customHeight="1"/>
    <row r="8877" ht="12.75" hidden="1" customHeight="1"/>
    <row r="8878" ht="12.75" hidden="1" customHeight="1"/>
    <row r="8879" ht="12.75" hidden="1" customHeight="1"/>
    <row r="8880" ht="12.75" hidden="1" customHeight="1"/>
    <row r="8881" ht="12.75" hidden="1" customHeight="1"/>
    <row r="8882" ht="12.75" hidden="1" customHeight="1"/>
    <row r="8883" ht="12.75" hidden="1" customHeight="1"/>
    <row r="8884" ht="12.75" hidden="1" customHeight="1"/>
    <row r="8885" ht="12.75" hidden="1" customHeight="1"/>
    <row r="8886" ht="12.75" hidden="1" customHeight="1"/>
    <row r="8887" ht="12.75" hidden="1" customHeight="1"/>
    <row r="8888" ht="12.75" hidden="1" customHeight="1"/>
    <row r="8889" ht="12.75" hidden="1" customHeight="1"/>
    <row r="8890" ht="12.75" hidden="1" customHeight="1"/>
    <row r="8891" ht="12.75" hidden="1" customHeight="1"/>
    <row r="8892" ht="12.75" hidden="1" customHeight="1"/>
    <row r="8893" ht="12.75" hidden="1" customHeight="1"/>
    <row r="8894" ht="12.75" hidden="1" customHeight="1"/>
    <row r="8895" ht="12.75" hidden="1" customHeight="1"/>
    <row r="8896" ht="12.75" hidden="1" customHeight="1"/>
    <row r="8897" ht="12.75" hidden="1" customHeight="1"/>
    <row r="8898" ht="12.75" hidden="1" customHeight="1"/>
    <row r="8899" ht="12.75" hidden="1" customHeight="1"/>
    <row r="8900" ht="12.75" hidden="1" customHeight="1"/>
    <row r="8901" ht="12.75" hidden="1" customHeight="1"/>
    <row r="8902" ht="12.75" hidden="1" customHeight="1"/>
    <row r="8903" ht="12.75" hidden="1" customHeight="1"/>
    <row r="8904" ht="12.75" hidden="1" customHeight="1"/>
    <row r="8905" ht="12.75" hidden="1" customHeight="1"/>
    <row r="8906" ht="12.75" hidden="1" customHeight="1"/>
    <row r="8907" ht="12.75" hidden="1" customHeight="1"/>
    <row r="8908" ht="12.75" hidden="1" customHeight="1"/>
    <row r="8909" ht="12.75" hidden="1" customHeight="1"/>
    <row r="8910" ht="12.75" hidden="1" customHeight="1"/>
    <row r="8911" ht="12.75" hidden="1" customHeight="1"/>
    <row r="8912" ht="12.75" hidden="1" customHeight="1"/>
    <row r="8913" ht="12.75" hidden="1" customHeight="1"/>
    <row r="8914" ht="12.75" hidden="1" customHeight="1"/>
    <row r="8915" ht="12.75" hidden="1" customHeight="1"/>
    <row r="8916" ht="12.75" hidden="1" customHeight="1"/>
    <row r="8917" ht="12.75" hidden="1" customHeight="1"/>
    <row r="8918" ht="12.75" hidden="1" customHeight="1"/>
    <row r="8919" ht="12.75" hidden="1" customHeight="1"/>
    <row r="8920" ht="12.75" hidden="1" customHeight="1"/>
    <row r="8921" ht="12.75" hidden="1" customHeight="1"/>
    <row r="8922" ht="12.75" hidden="1" customHeight="1"/>
    <row r="8923" ht="12.75" hidden="1" customHeight="1"/>
    <row r="8924" ht="12.75" hidden="1" customHeight="1"/>
    <row r="8925" ht="12.75" hidden="1" customHeight="1"/>
    <row r="8926" ht="12.75" hidden="1" customHeight="1"/>
    <row r="8927" ht="12.75" hidden="1" customHeight="1"/>
    <row r="8928" ht="12.75" hidden="1" customHeight="1"/>
    <row r="8929" ht="12.75" hidden="1" customHeight="1"/>
    <row r="8930" ht="12.75" hidden="1" customHeight="1"/>
    <row r="8931" ht="12.75" hidden="1" customHeight="1"/>
    <row r="8932" ht="12.75" hidden="1" customHeight="1"/>
    <row r="8933" ht="12.75" hidden="1" customHeight="1"/>
    <row r="8934" ht="12.75" hidden="1" customHeight="1"/>
    <row r="8935" ht="12.75" hidden="1" customHeight="1"/>
    <row r="8936" ht="12.75" hidden="1" customHeight="1"/>
    <row r="8937" ht="12.75" hidden="1" customHeight="1"/>
    <row r="8938" ht="12.75" hidden="1" customHeight="1"/>
    <row r="8939" ht="12.75" hidden="1" customHeight="1"/>
    <row r="8940" ht="12.75" hidden="1" customHeight="1"/>
    <row r="8941" ht="12.75" hidden="1" customHeight="1"/>
    <row r="8942" ht="12.75" hidden="1" customHeight="1"/>
    <row r="8943" ht="12.75" hidden="1" customHeight="1"/>
    <row r="8944" ht="12.75" hidden="1" customHeight="1"/>
    <row r="8945" ht="12.75" hidden="1" customHeight="1"/>
    <row r="8946" ht="12.75" hidden="1" customHeight="1"/>
    <row r="8947" ht="12.75" hidden="1" customHeight="1"/>
    <row r="8948" ht="12.75" hidden="1" customHeight="1"/>
    <row r="8949" ht="12.75" hidden="1" customHeight="1"/>
    <row r="8950" ht="12.75" hidden="1" customHeight="1"/>
    <row r="8951" ht="12.75" hidden="1" customHeight="1"/>
    <row r="8952" ht="12.75" hidden="1" customHeight="1"/>
    <row r="8953" ht="12.75" hidden="1" customHeight="1"/>
    <row r="8954" ht="12.75" hidden="1" customHeight="1"/>
    <row r="8955" ht="12.75" hidden="1" customHeight="1"/>
    <row r="8956" ht="12.75" hidden="1" customHeight="1"/>
    <row r="8957" ht="12.75" hidden="1" customHeight="1"/>
    <row r="8958" ht="12.75" hidden="1" customHeight="1"/>
    <row r="8959" ht="12.75" hidden="1" customHeight="1"/>
    <row r="8960" ht="12.75" hidden="1" customHeight="1"/>
    <row r="8961" ht="12.75" hidden="1" customHeight="1"/>
    <row r="8962" ht="12.75" hidden="1" customHeight="1"/>
    <row r="8963" ht="12.75" hidden="1" customHeight="1"/>
    <row r="8964" ht="12.75" hidden="1" customHeight="1"/>
    <row r="8965" ht="12.75" hidden="1" customHeight="1"/>
    <row r="8966" ht="12.75" hidden="1" customHeight="1"/>
    <row r="8967" ht="12.75" hidden="1" customHeight="1"/>
    <row r="8968" ht="12.75" hidden="1" customHeight="1"/>
    <row r="8969" ht="12.75" hidden="1" customHeight="1"/>
    <row r="8970" ht="12.75" hidden="1" customHeight="1"/>
    <row r="8971" ht="12.75" hidden="1" customHeight="1"/>
    <row r="8972" ht="12.75" hidden="1" customHeight="1"/>
    <row r="8973" ht="12.75" hidden="1" customHeight="1"/>
    <row r="8974" ht="12.75" hidden="1" customHeight="1"/>
    <row r="8975" ht="12.75" hidden="1" customHeight="1"/>
    <row r="8976" ht="12.75" hidden="1" customHeight="1"/>
    <row r="8977" ht="12.75" hidden="1" customHeight="1"/>
    <row r="8978" ht="12.75" hidden="1" customHeight="1"/>
    <row r="8979" ht="12.75" hidden="1" customHeight="1"/>
    <row r="8980" ht="12.75" hidden="1" customHeight="1"/>
    <row r="8981" ht="12.75" hidden="1" customHeight="1"/>
    <row r="8982" ht="12.75" hidden="1" customHeight="1"/>
    <row r="8983" ht="12.75" hidden="1" customHeight="1"/>
    <row r="8984" ht="12.75" hidden="1" customHeight="1"/>
    <row r="8985" ht="12.75" hidden="1" customHeight="1"/>
    <row r="8986" ht="12.75" hidden="1" customHeight="1"/>
    <row r="8987" ht="12.75" hidden="1" customHeight="1"/>
    <row r="8988" ht="12.75" hidden="1" customHeight="1"/>
    <row r="8989" ht="12.75" hidden="1" customHeight="1"/>
    <row r="8990" ht="12.75" hidden="1" customHeight="1"/>
    <row r="8991" ht="12.75" hidden="1" customHeight="1"/>
    <row r="8992" ht="12.75" hidden="1" customHeight="1"/>
    <row r="8993" ht="12.75" hidden="1" customHeight="1"/>
    <row r="8994" ht="12.75" hidden="1" customHeight="1"/>
    <row r="8995" ht="12.75" hidden="1" customHeight="1"/>
    <row r="8996" ht="12.75" hidden="1" customHeight="1"/>
    <row r="8997" ht="12.75" hidden="1" customHeight="1"/>
    <row r="8998" ht="12.75" hidden="1" customHeight="1"/>
    <row r="8999" ht="12.75" hidden="1" customHeight="1"/>
    <row r="9000" ht="12.75" hidden="1" customHeight="1"/>
    <row r="9001" ht="12.75" hidden="1" customHeight="1"/>
    <row r="9002" ht="12.75" hidden="1" customHeight="1"/>
    <row r="9003" ht="12.75" hidden="1" customHeight="1"/>
    <row r="9004" ht="12.75" hidden="1" customHeight="1"/>
    <row r="9005" ht="12.75" hidden="1" customHeight="1"/>
    <row r="9006" ht="12.75" hidden="1" customHeight="1"/>
    <row r="9007" ht="12.75" hidden="1" customHeight="1"/>
    <row r="9008" ht="12.75" hidden="1" customHeight="1"/>
    <row r="9009" ht="12.75" hidden="1" customHeight="1"/>
    <row r="9010" ht="12.75" hidden="1" customHeight="1"/>
    <row r="9011" ht="12.75" hidden="1" customHeight="1"/>
    <row r="9012" ht="12.75" hidden="1" customHeight="1"/>
    <row r="9013" ht="12.75" hidden="1" customHeight="1"/>
    <row r="9014" ht="12.75" hidden="1" customHeight="1"/>
    <row r="9015" ht="12.75" hidden="1" customHeight="1"/>
    <row r="9016" ht="12.75" hidden="1" customHeight="1"/>
    <row r="9017" ht="12.75" hidden="1" customHeight="1"/>
    <row r="9018" ht="12.75" hidden="1" customHeight="1"/>
    <row r="9019" ht="12.75" hidden="1" customHeight="1"/>
    <row r="9020" ht="12.75" hidden="1" customHeight="1"/>
    <row r="9021" ht="12.75" hidden="1" customHeight="1"/>
    <row r="9022" ht="12.75" hidden="1" customHeight="1"/>
    <row r="9023" ht="12.75" hidden="1" customHeight="1"/>
    <row r="9024" ht="12.75" hidden="1" customHeight="1"/>
    <row r="9025" ht="12.75" hidden="1" customHeight="1"/>
    <row r="9026" ht="12.75" hidden="1" customHeight="1"/>
    <row r="9027" ht="12.75" hidden="1" customHeight="1"/>
    <row r="9028" ht="12.75" hidden="1" customHeight="1"/>
    <row r="9029" ht="12.75" hidden="1" customHeight="1"/>
    <row r="9030" ht="12.75" hidden="1" customHeight="1"/>
    <row r="9031" ht="12.75" hidden="1" customHeight="1"/>
    <row r="9032" ht="12.75" hidden="1" customHeight="1"/>
    <row r="9033" ht="12.75" hidden="1" customHeight="1"/>
    <row r="9034" ht="12.75" hidden="1" customHeight="1"/>
    <row r="9035" ht="12.75" hidden="1" customHeight="1"/>
    <row r="9036" ht="12.75" hidden="1" customHeight="1"/>
    <row r="9037" ht="12.75" hidden="1" customHeight="1"/>
    <row r="9038" ht="12.75" hidden="1" customHeight="1"/>
    <row r="9039" ht="12.75" hidden="1" customHeight="1"/>
    <row r="9040" ht="12.75" hidden="1" customHeight="1"/>
    <row r="9041" ht="12.75" hidden="1" customHeight="1"/>
    <row r="9042" ht="12.75" hidden="1" customHeight="1"/>
    <row r="9043" ht="12.75" hidden="1" customHeight="1"/>
    <row r="9044" ht="12.75" hidden="1" customHeight="1"/>
    <row r="9045" ht="12.75" hidden="1" customHeight="1"/>
    <row r="9046" ht="12.75" hidden="1" customHeight="1"/>
    <row r="9047" ht="12.75" hidden="1" customHeight="1"/>
    <row r="9048" ht="12.75" hidden="1" customHeight="1"/>
    <row r="9049" ht="12.75" hidden="1" customHeight="1"/>
    <row r="9050" ht="12.75" hidden="1" customHeight="1"/>
    <row r="9051" ht="12.75" hidden="1" customHeight="1"/>
    <row r="9052" ht="12.75" hidden="1" customHeight="1"/>
    <row r="9053" ht="12.75" hidden="1" customHeight="1"/>
    <row r="9054" ht="12.75" hidden="1" customHeight="1"/>
    <row r="9055" ht="12.75" hidden="1" customHeight="1"/>
    <row r="9056" ht="12.75" hidden="1" customHeight="1"/>
    <row r="9057" ht="12.75" hidden="1" customHeight="1"/>
    <row r="9058" ht="12.75" hidden="1" customHeight="1"/>
    <row r="9059" ht="12.75" hidden="1" customHeight="1"/>
    <row r="9060" ht="12.75" hidden="1" customHeight="1"/>
    <row r="9061" ht="12.75" hidden="1" customHeight="1"/>
    <row r="9062" ht="12.75" hidden="1" customHeight="1"/>
    <row r="9063" ht="12.75" hidden="1" customHeight="1"/>
    <row r="9064" ht="12.75" hidden="1" customHeight="1"/>
    <row r="9065" ht="12.75" hidden="1" customHeight="1"/>
    <row r="9066" ht="12.75" hidden="1" customHeight="1"/>
    <row r="9067" ht="12.75" hidden="1" customHeight="1"/>
    <row r="9068" ht="12.75" hidden="1" customHeight="1"/>
    <row r="9069" ht="12.75" hidden="1" customHeight="1"/>
    <row r="9070" ht="12.75" hidden="1" customHeight="1"/>
    <row r="9071" ht="12.75" hidden="1" customHeight="1"/>
    <row r="9072" ht="12.75" hidden="1" customHeight="1"/>
    <row r="9073" ht="12.75" hidden="1" customHeight="1"/>
    <row r="9074" ht="12.75" hidden="1" customHeight="1"/>
    <row r="9075" ht="12.75" hidden="1" customHeight="1"/>
    <row r="9076" ht="12.75" hidden="1" customHeight="1"/>
    <row r="9077" ht="12.75" hidden="1" customHeight="1"/>
    <row r="9078" ht="12.75" hidden="1" customHeight="1"/>
    <row r="9079" ht="12.75" hidden="1" customHeight="1"/>
    <row r="9080" ht="12.75" hidden="1" customHeight="1"/>
    <row r="9081" ht="12.75" hidden="1" customHeight="1"/>
    <row r="9082" ht="12.75" hidden="1" customHeight="1"/>
    <row r="9083" ht="12.75" hidden="1" customHeight="1"/>
    <row r="9084" ht="12.75" hidden="1" customHeight="1"/>
    <row r="9085" ht="12.75" hidden="1" customHeight="1"/>
    <row r="9086" ht="12.75" hidden="1" customHeight="1"/>
    <row r="9087" ht="12.75" hidden="1" customHeight="1"/>
    <row r="9088" ht="12.75" hidden="1" customHeight="1"/>
    <row r="9089" ht="12.75" hidden="1" customHeight="1"/>
    <row r="9090" ht="12.75" hidden="1" customHeight="1"/>
    <row r="9091" ht="12.75" hidden="1" customHeight="1"/>
    <row r="9092" ht="12.75" hidden="1" customHeight="1"/>
    <row r="9093" ht="12.75" hidden="1" customHeight="1"/>
    <row r="9094" ht="12.75" hidden="1" customHeight="1"/>
    <row r="9095" ht="12.75" hidden="1" customHeight="1"/>
    <row r="9096" ht="12.75" hidden="1" customHeight="1"/>
    <row r="9097" ht="12.75" hidden="1" customHeight="1"/>
    <row r="9098" ht="12.75" hidden="1" customHeight="1"/>
    <row r="9099" ht="12.75" hidden="1" customHeight="1"/>
    <row r="9100" ht="12.75" hidden="1" customHeight="1"/>
    <row r="9101" ht="12.75" hidden="1" customHeight="1"/>
    <row r="9102" ht="12.75" hidden="1" customHeight="1"/>
    <row r="9103" ht="12.75" hidden="1" customHeight="1"/>
    <row r="9104" ht="12.75" hidden="1" customHeight="1"/>
    <row r="9105" ht="12.75" hidden="1" customHeight="1"/>
    <row r="9106" ht="12.75" hidden="1" customHeight="1"/>
    <row r="9107" ht="12.75" hidden="1" customHeight="1"/>
    <row r="9108" ht="12.75" hidden="1" customHeight="1"/>
    <row r="9109" ht="12.75" hidden="1" customHeight="1"/>
    <row r="9110" ht="12.75" hidden="1" customHeight="1"/>
    <row r="9111" ht="12.75" hidden="1" customHeight="1"/>
    <row r="9112" ht="12.75" hidden="1" customHeight="1"/>
    <row r="9113" ht="12.75" hidden="1" customHeight="1"/>
    <row r="9114" ht="12.75" hidden="1" customHeight="1"/>
    <row r="9115" ht="12.75" hidden="1" customHeight="1"/>
    <row r="9116" ht="12.75" hidden="1" customHeight="1"/>
    <row r="9117" ht="12.75" hidden="1" customHeight="1"/>
    <row r="9118" ht="12.75" hidden="1" customHeight="1"/>
    <row r="9119" ht="12.75" hidden="1" customHeight="1"/>
    <row r="9120" ht="12.75" hidden="1" customHeight="1"/>
    <row r="9121" ht="12.75" hidden="1" customHeight="1"/>
    <row r="9122" ht="12.75" hidden="1" customHeight="1"/>
    <row r="9123" ht="12.75" hidden="1" customHeight="1"/>
    <row r="9124" ht="12.75" hidden="1" customHeight="1"/>
    <row r="9125" ht="12.75" hidden="1" customHeight="1"/>
    <row r="9126" ht="12.75" hidden="1" customHeight="1"/>
    <row r="9127" ht="12.75" hidden="1" customHeight="1"/>
    <row r="9128" ht="12.75" hidden="1" customHeight="1"/>
    <row r="9129" ht="12.75" hidden="1" customHeight="1"/>
    <row r="9130" ht="12.75" hidden="1" customHeight="1"/>
    <row r="9131" ht="12.75" hidden="1" customHeight="1"/>
    <row r="9132" ht="12.75" hidden="1" customHeight="1"/>
    <row r="9133" ht="12.75" hidden="1" customHeight="1"/>
    <row r="9134" ht="12.75" hidden="1" customHeight="1"/>
    <row r="9135" ht="12.75" hidden="1" customHeight="1"/>
    <row r="9136" ht="12.75" hidden="1" customHeight="1"/>
    <row r="9137" ht="12.75" hidden="1" customHeight="1"/>
    <row r="9138" ht="12.75" hidden="1" customHeight="1"/>
    <row r="9139" ht="12.75" hidden="1" customHeight="1"/>
    <row r="9140" ht="12.75" hidden="1" customHeight="1"/>
    <row r="9141" ht="12.75" hidden="1" customHeight="1"/>
    <row r="9142" ht="12.75" hidden="1" customHeight="1"/>
    <row r="9143" ht="12.75" hidden="1" customHeight="1"/>
    <row r="9144" ht="12.75" hidden="1" customHeight="1"/>
    <row r="9145" ht="12.75" hidden="1" customHeight="1"/>
    <row r="9146" ht="12.75" hidden="1" customHeight="1"/>
    <row r="9147" ht="12.75" hidden="1" customHeight="1"/>
    <row r="9148" ht="12.75" hidden="1" customHeight="1"/>
    <row r="9149" ht="12.75" hidden="1" customHeight="1"/>
    <row r="9150" ht="12.75" hidden="1" customHeight="1"/>
    <row r="9151" ht="12.75" hidden="1" customHeight="1"/>
    <row r="9152" ht="12.75" hidden="1" customHeight="1"/>
    <row r="9153" ht="12.75" hidden="1" customHeight="1"/>
    <row r="9154" ht="12.75" hidden="1" customHeight="1"/>
    <row r="9155" ht="12.75" hidden="1" customHeight="1"/>
    <row r="9156" ht="12.75" hidden="1" customHeight="1"/>
    <row r="9157" ht="12.75" hidden="1" customHeight="1"/>
    <row r="9158" ht="12.75" hidden="1" customHeight="1"/>
    <row r="9159" ht="12.75" hidden="1" customHeight="1"/>
    <row r="9160" ht="12.75" hidden="1" customHeight="1"/>
    <row r="9161" ht="12.75" hidden="1" customHeight="1"/>
    <row r="9162" ht="12.75" hidden="1" customHeight="1"/>
    <row r="9163" ht="12.75" hidden="1" customHeight="1"/>
    <row r="9164" ht="12.75" hidden="1" customHeight="1"/>
    <row r="9165" ht="12.75" hidden="1" customHeight="1"/>
    <row r="9166" ht="12.75" hidden="1" customHeight="1"/>
    <row r="9167" ht="12.75" hidden="1" customHeight="1"/>
    <row r="9168" ht="12.75" hidden="1" customHeight="1"/>
    <row r="9169" ht="12.75" hidden="1" customHeight="1"/>
    <row r="9170" ht="12.75" hidden="1" customHeight="1"/>
    <row r="9171" ht="12.75" hidden="1" customHeight="1"/>
    <row r="9172" ht="12.75" hidden="1" customHeight="1"/>
    <row r="9173" ht="12.75" hidden="1" customHeight="1"/>
    <row r="9174" ht="12.75" hidden="1" customHeight="1"/>
    <row r="9175" ht="12.75" hidden="1" customHeight="1"/>
    <row r="9176" ht="12.75" hidden="1" customHeight="1"/>
    <row r="9177" ht="12.75" hidden="1" customHeight="1"/>
    <row r="9178" ht="12.75" hidden="1" customHeight="1"/>
    <row r="9179" ht="12.75" hidden="1" customHeight="1"/>
    <row r="9180" ht="12.75" hidden="1" customHeight="1"/>
    <row r="9181" ht="12.75" hidden="1" customHeight="1"/>
    <row r="9182" ht="12.75" hidden="1" customHeight="1"/>
    <row r="9183" ht="12.75" hidden="1" customHeight="1"/>
    <row r="9184" ht="12.75" hidden="1" customHeight="1"/>
    <row r="9185" ht="12.75" hidden="1" customHeight="1"/>
    <row r="9186" ht="12.75" hidden="1" customHeight="1"/>
    <row r="9187" ht="12.75" hidden="1" customHeight="1"/>
    <row r="9188" ht="12.75" hidden="1" customHeight="1"/>
    <row r="9189" ht="12.75" hidden="1" customHeight="1"/>
    <row r="9190" ht="12.75" hidden="1" customHeight="1"/>
    <row r="9191" ht="12.75" hidden="1" customHeight="1"/>
    <row r="9192" ht="12.75" hidden="1" customHeight="1"/>
    <row r="9193" ht="12.75" hidden="1" customHeight="1"/>
    <row r="9194" ht="12.75" hidden="1" customHeight="1"/>
    <row r="9195" ht="12.75" hidden="1" customHeight="1"/>
    <row r="9196" ht="12.75" hidden="1" customHeight="1"/>
    <row r="9197" ht="12.75" hidden="1" customHeight="1"/>
    <row r="9198" ht="12.75" hidden="1" customHeight="1"/>
    <row r="9199" ht="12.75" hidden="1" customHeight="1"/>
    <row r="9200" ht="12.75" hidden="1" customHeight="1"/>
    <row r="9201" ht="12.75" hidden="1" customHeight="1"/>
    <row r="9202" ht="12.75" hidden="1" customHeight="1"/>
    <row r="9203" ht="12.75" hidden="1" customHeight="1"/>
    <row r="9204" ht="12.75" hidden="1" customHeight="1"/>
    <row r="9205" ht="12.75" hidden="1" customHeight="1"/>
    <row r="9206" ht="12.75" hidden="1" customHeight="1"/>
    <row r="9207" ht="12.75" hidden="1" customHeight="1"/>
    <row r="9208" ht="12.75" hidden="1" customHeight="1"/>
    <row r="9209" ht="12.75" hidden="1" customHeight="1"/>
    <row r="9210" ht="12.75" hidden="1" customHeight="1"/>
    <row r="9211" ht="12.75" hidden="1" customHeight="1"/>
    <row r="9212" ht="12.75" hidden="1" customHeight="1"/>
    <row r="9213" ht="12.75" hidden="1" customHeight="1"/>
    <row r="9214" ht="12.75" hidden="1" customHeight="1"/>
    <row r="9215" ht="12.75" hidden="1" customHeight="1"/>
    <row r="9216" ht="12.75" hidden="1" customHeight="1"/>
    <row r="9217" ht="12.75" hidden="1" customHeight="1"/>
    <row r="9218" ht="12.75" hidden="1" customHeight="1"/>
    <row r="9219" ht="12.75" hidden="1" customHeight="1"/>
    <row r="9220" ht="12.75" hidden="1" customHeight="1"/>
    <row r="9221" ht="12.75" hidden="1" customHeight="1"/>
    <row r="9222" ht="12.75" hidden="1" customHeight="1"/>
    <row r="9223" ht="12.75" hidden="1" customHeight="1"/>
    <row r="9224" ht="12.75" hidden="1" customHeight="1"/>
    <row r="9225" ht="12.75" hidden="1" customHeight="1"/>
    <row r="9226" ht="12.75" hidden="1" customHeight="1"/>
    <row r="9227" ht="12.75" hidden="1" customHeight="1"/>
    <row r="9228" ht="12.75" hidden="1" customHeight="1"/>
    <row r="9229" ht="12.75" hidden="1" customHeight="1"/>
    <row r="9230" ht="12.75" hidden="1" customHeight="1"/>
    <row r="9231" ht="12.75" hidden="1" customHeight="1"/>
    <row r="9232" ht="12.75" hidden="1" customHeight="1"/>
    <row r="9233" ht="12.75" hidden="1" customHeight="1"/>
    <row r="9234" ht="12.75" hidden="1" customHeight="1"/>
    <row r="9235" ht="12.75" hidden="1" customHeight="1"/>
    <row r="9236" ht="12.75" hidden="1" customHeight="1"/>
    <row r="9237" ht="12.75" hidden="1" customHeight="1"/>
    <row r="9238" ht="12.75" hidden="1" customHeight="1"/>
    <row r="9239" ht="12.75" hidden="1" customHeight="1"/>
    <row r="9240" ht="12.75" hidden="1" customHeight="1"/>
    <row r="9241" ht="12.75" hidden="1" customHeight="1"/>
    <row r="9242" ht="12.75" hidden="1" customHeight="1"/>
    <row r="9243" ht="12.75" hidden="1" customHeight="1"/>
    <row r="9244" ht="12.75" hidden="1" customHeight="1"/>
    <row r="9245" ht="12.75" hidden="1" customHeight="1"/>
    <row r="9246" ht="12.75" hidden="1" customHeight="1"/>
    <row r="9247" ht="12.75" hidden="1" customHeight="1"/>
    <row r="9248" ht="12.75" hidden="1" customHeight="1"/>
    <row r="9249" ht="12.75" hidden="1" customHeight="1"/>
    <row r="9250" ht="12.75" hidden="1" customHeight="1"/>
    <row r="9251" ht="12.75" hidden="1" customHeight="1"/>
    <row r="9252" ht="12.75" hidden="1" customHeight="1"/>
    <row r="9253" ht="12.75" hidden="1" customHeight="1"/>
    <row r="9254" ht="12.75" hidden="1" customHeight="1"/>
    <row r="9255" ht="12.75" hidden="1" customHeight="1"/>
    <row r="9256" ht="12.75" hidden="1" customHeight="1"/>
    <row r="9257" ht="12.75" hidden="1" customHeight="1"/>
    <row r="9258" ht="12.75" hidden="1" customHeight="1"/>
    <row r="9259" ht="12.75" hidden="1" customHeight="1"/>
    <row r="9260" ht="12.75" hidden="1" customHeight="1"/>
    <row r="9261" ht="12.75" hidden="1" customHeight="1"/>
    <row r="9262" ht="12.75" hidden="1" customHeight="1"/>
    <row r="9263" ht="12.75" hidden="1" customHeight="1"/>
    <row r="9264" ht="12.75" hidden="1" customHeight="1"/>
    <row r="9265" ht="12.75" hidden="1" customHeight="1"/>
    <row r="9266" ht="12.75" hidden="1" customHeight="1"/>
    <row r="9267" ht="12.75" hidden="1" customHeight="1"/>
    <row r="9268" ht="12.75" hidden="1" customHeight="1"/>
    <row r="9269" ht="12.75" hidden="1" customHeight="1"/>
    <row r="9270" ht="12.75" hidden="1" customHeight="1"/>
    <row r="9271" ht="12.75" hidden="1" customHeight="1"/>
    <row r="9272" ht="12.75" hidden="1" customHeight="1"/>
    <row r="9273" ht="12.75" hidden="1" customHeight="1"/>
    <row r="9274" ht="12.75" hidden="1" customHeight="1"/>
    <row r="9275" ht="12.75" hidden="1" customHeight="1"/>
    <row r="9276" ht="12.75" hidden="1" customHeight="1"/>
    <row r="9277" ht="12.75" hidden="1" customHeight="1"/>
    <row r="9278" ht="12.75" hidden="1" customHeight="1"/>
    <row r="9279" ht="12.75" hidden="1" customHeight="1"/>
    <row r="9280" ht="12.75" hidden="1" customHeight="1"/>
    <row r="9281" ht="12.75" hidden="1" customHeight="1"/>
    <row r="9282" ht="12.75" hidden="1" customHeight="1"/>
    <row r="9283" ht="12.75" hidden="1" customHeight="1"/>
    <row r="9284" ht="12.75" hidden="1" customHeight="1"/>
    <row r="9285" ht="12.75" hidden="1" customHeight="1"/>
    <row r="9286" ht="12.75" hidden="1" customHeight="1"/>
    <row r="9287" ht="12.75" hidden="1" customHeight="1"/>
    <row r="9288" ht="12.75" hidden="1" customHeight="1"/>
    <row r="9289" ht="12.75" hidden="1" customHeight="1"/>
    <row r="9290" ht="12.75" hidden="1" customHeight="1"/>
    <row r="9291" ht="12.75" hidden="1" customHeight="1"/>
    <row r="9292" ht="12.75" hidden="1" customHeight="1"/>
    <row r="9293" ht="12.75" hidden="1" customHeight="1"/>
    <row r="9294" ht="12.75" hidden="1" customHeight="1"/>
    <row r="9295" ht="12.75" hidden="1" customHeight="1"/>
    <row r="9296" ht="12.75" hidden="1" customHeight="1"/>
    <row r="9297" ht="12.75" hidden="1" customHeight="1"/>
    <row r="9298" ht="12.75" hidden="1" customHeight="1"/>
    <row r="9299" ht="12.75" hidden="1" customHeight="1"/>
    <row r="9300" ht="12.75" hidden="1" customHeight="1"/>
    <row r="9301" ht="12.75" hidden="1" customHeight="1"/>
    <row r="9302" ht="12.75" hidden="1" customHeight="1"/>
    <row r="9303" ht="12.75" hidden="1" customHeight="1"/>
    <row r="9304" ht="12.75" hidden="1" customHeight="1"/>
    <row r="9305" ht="12.75" hidden="1" customHeight="1"/>
    <row r="9306" ht="12.75" hidden="1" customHeight="1"/>
    <row r="9307" ht="12.75" hidden="1" customHeight="1"/>
    <row r="9308" ht="12.75" hidden="1" customHeight="1"/>
    <row r="9309" ht="12.75" hidden="1" customHeight="1"/>
    <row r="9310" ht="12.75" hidden="1" customHeight="1"/>
    <row r="9311" ht="12.75" hidden="1" customHeight="1"/>
    <row r="9312" ht="12.75" hidden="1" customHeight="1"/>
    <row r="9313" ht="12.75" hidden="1" customHeight="1"/>
    <row r="9314" ht="12.75" hidden="1" customHeight="1"/>
    <row r="9315" ht="12.75" hidden="1" customHeight="1"/>
    <row r="9316" ht="12.75" hidden="1" customHeight="1"/>
    <row r="9317" ht="12.75" hidden="1" customHeight="1"/>
    <row r="9318" ht="12.75" hidden="1" customHeight="1"/>
    <row r="9319" ht="12.75" hidden="1" customHeight="1"/>
    <row r="9320" ht="12.75" hidden="1" customHeight="1"/>
    <row r="9321" ht="12.75" hidden="1" customHeight="1"/>
    <row r="9322" ht="12.75" hidden="1" customHeight="1"/>
    <row r="9323" ht="12.75" hidden="1" customHeight="1"/>
    <row r="9324" ht="12.75" hidden="1" customHeight="1"/>
    <row r="9325" ht="12.75" hidden="1" customHeight="1"/>
    <row r="9326" ht="12.75" hidden="1" customHeight="1"/>
    <row r="9327" ht="12.75" hidden="1" customHeight="1"/>
    <row r="9328" ht="12.75" hidden="1" customHeight="1"/>
    <row r="9329" ht="12.75" hidden="1" customHeight="1"/>
    <row r="9330" ht="12.75" hidden="1" customHeight="1"/>
    <row r="9331" ht="12.75" hidden="1" customHeight="1"/>
    <row r="9332" ht="12.75" hidden="1" customHeight="1"/>
    <row r="9333" ht="12.75" hidden="1" customHeight="1"/>
    <row r="9334" ht="12.75" hidden="1" customHeight="1"/>
    <row r="9335" ht="12.75" hidden="1" customHeight="1"/>
    <row r="9336" ht="12.75" hidden="1" customHeight="1"/>
    <row r="9337" ht="12.75" hidden="1" customHeight="1"/>
    <row r="9338" ht="12.75" hidden="1" customHeight="1"/>
    <row r="9339" ht="12.75" hidden="1" customHeight="1"/>
    <row r="9340" ht="12.75" hidden="1" customHeight="1"/>
    <row r="9341" ht="12.75" hidden="1" customHeight="1"/>
    <row r="9342" ht="12.75" hidden="1" customHeight="1"/>
    <row r="9343" ht="12.75" hidden="1" customHeight="1"/>
    <row r="9344" ht="12.75" hidden="1" customHeight="1"/>
    <row r="9345" ht="12.75" hidden="1" customHeight="1"/>
    <row r="9346" ht="12.75" hidden="1" customHeight="1"/>
    <row r="9347" ht="12.75" hidden="1" customHeight="1"/>
    <row r="9348" ht="12.75" hidden="1" customHeight="1"/>
    <row r="9349" ht="12.75" hidden="1" customHeight="1"/>
    <row r="9350" ht="12.75" hidden="1" customHeight="1"/>
    <row r="9351" ht="12.75" hidden="1" customHeight="1"/>
    <row r="9352" ht="12.75" hidden="1" customHeight="1"/>
    <row r="9353" ht="12.75" hidden="1" customHeight="1"/>
    <row r="9354" ht="12.75" hidden="1" customHeight="1"/>
    <row r="9355" ht="12.75" hidden="1" customHeight="1"/>
    <row r="9356" ht="12.75" hidden="1" customHeight="1"/>
    <row r="9357" ht="12.75" hidden="1" customHeight="1"/>
    <row r="9358" ht="12.75" hidden="1" customHeight="1"/>
    <row r="9359" ht="12.75" hidden="1" customHeight="1"/>
    <row r="9360" ht="12.75" hidden="1" customHeight="1"/>
    <row r="9361" ht="12.75" hidden="1" customHeight="1"/>
    <row r="9362" ht="12.75" hidden="1" customHeight="1"/>
    <row r="9363" ht="12.75" hidden="1" customHeight="1"/>
    <row r="9364" ht="12.75" hidden="1" customHeight="1"/>
    <row r="9365" ht="12.75" hidden="1" customHeight="1"/>
    <row r="9366" ht="12.75" hidden="1" customHeight="1"/>
    <row r="9367" ht="12.75" hidden="1" customHeight="1"/>
    <row r="9368" ht="12.75" hidden="1" customHeight="1"/>
    <row r="9369" ht="12.75" hidden="1" customHeight="1"/>
    <row r="9370" ht="12.75" hidden="1" customHeight="1"/>
    <row r="9371" ht="12.75" hidden="1" customHeight="1"/>
    <row r="9372" ht="12.75" hidden="1" customHeight="1"/>
    <row r="9373" ht="12.75" hidden="1" customHeight="1"/>
    <row r="9374" ht="12.75" hidden="1" customHeight="1"/>
    <row r="9375" ht="12.75" hidden="1" customHeight="1"/>
    <row r="9376" ht="12.75" hidden="1" customHeight="1"/>
    <row r="9377" ht="12.75" hidden="1" customHeight="1"/>
    <row r="9378" ht="12.75" hidden="1" customHeight="1"/>
    <row r="9379" ht="12.75" hidden="1" customHeight="1"/>
    <row r="9380" ht="12.75" hidden="1" customHeight="1"/>
    <row r="9381" ht="12.75" hidden="1" customHeight="1"/>
    <row r="9382" ht="12.75" hidden="1" customHeight="1"/>
    <row r="9383" ht="12.75" hidden="1" customHeight="1"/>
    <row r="9384" ht="12.75" hidden="1" customHeight="1"/>
    <row r="9385" ht="12.75" hidden="1" customHeight="1"/>
    <row r="9386" ht="12.75" hidden="1" customHeight="1"/>
    <row r="9387" ht="12.75" hidden="1" customHeight="1"/>
    <row r="9388" ht="12.75" hidden="1" customHeight="1"/>
    <row r="9389" ht="12.75" hidden="1" customHeight="1"/>
    <row r="9390" ht="12.75" hidden="1" customHeight="1"/>
    <row r="9391" ht="12.75" hidden="1" customHeight="1"/>
    <row r="9392" ht="12.75" hidden="1" customHeight="1"/>
    <row r="9393" ht="12.75" hidden="1" customHeight="1"/>
    <row r="9394" ht="12.75" hidden="1" customHeight="1"/>
    <row r="9395" ht="12.75" hidden="1" customHeight="1"/>
    <row r="9396" ht="12.75" hidden="1" customHeight="1"/>
    <row r="9397" ht="12.75" hidden="1" customHeight="1"/>
    <row r="9398" ht="12.75" hidden="1" customHeight="1"/>
    <row r="9399" ht="12.75" hidden="1" customHeight="1"/>
    <row r="9400" ht="12.75" hidden="1" customHeight="1"/>
    <row r="9401" ht="12.75" hidden="1" customHeight="1"/>
    <row r="9402" ht="12.75" hidden="1" customHeight="1"/>
    <row r="9403" ht="12.75" hidden="1" customHeight="1"/>
    <row r="9404" ht="12.75" hidden="1" customHeight="1"/>
    <row r="9405" ht="12.75" hidden="1" customHeight="1"/>
    <row r="9406" ht="12.75" hidden="1" customHeight="1"/>
    <row r="9407" ht="12.75" hidden="1" customHeight="1"/>
    <row r="9408" ht="12.75" hidden="1" customHeight="1"/>
    <row r="9409" ht="12.75" hidden="1" customHeight="1"/>
    <row r="9410" ht="12.75" hidden="1" customHeight="1"/>
    <row r="9411" ht="12.75" hidden="1" customHeight="1"/>
    <row r="9412" ht="12.75" hidden="1" customHeight="1"/>
    <row r="9413" ht="12.75" hidden="1" customHeight="1"/>
    <row r="9414" ht="12.75" hidden="1" customHeight="1"/>
    <row r="9415" ht="12.75" hidden="1" customHeight="1"/>
    <row r="9416" ht="12.75" hidden="1" customHeight="1"/>
    <row r="9417" ht="12.75" hidden="1" customHeight="1"/>
    <row r="9418" ht="12.75" hidden="1" customHeight="1"/>
    <row r="9419" ht="12.75" hidden="1" customHeight="1"/>
    <row r="9420" ht="12.75" hidden="1" customHeight="1"/>
    <row r="9421" ht="12.75" hidden="1" customHeight="1"/>
    <row r="9422" ht="12.75" hidden="1" customHeight="1"/>
    <row r="9423" ht="12.75" hidden="1" customHeight="1"/>
    <row r="9424" ht="12.75" hidden="1" customHeight="1"/>
    <row r="9425" ht="12.75" hidden="1" customHeight="1"/>
    <row r="9426" ht="12.75" hidden="1" customHeight="1"/>
    <row r="9427" ht="12.75" hidden="1" customHeight="1"/>
    <row r="9428" ht="12.75" hidden="1" customHeight="1"/>
    <row r="9429" ht="12.75" hidden="1" customHeight="1"/>
    <row r="9430" ht="12.75" hidden="1" customHeight="1"/>
    <row r="9431" ht="12.75" hidden="1" customHeight="1"/>
    <row r="9432" ht="12.75" hidden="1" customHeight="1"/>
    <row r="9433" ht="12.75" hidden="1" customHeight="1"/>
    <row r="9434" ht="12.75" hidden="1" customHeight="1"/>
    <row r="9435" ht="12.75" hidden="1" customHeight="1"/>
    <row r="9436" ht="12.75" hidden="1" customHeight="1"/>
    <row r="9437" ht="12.75" hidden="1" customHeight="1"/>
    <row r="9438" ht="12.75" hidden="1" customHeight="1"/>
    <row r="9439" ht="12.75" hidden="1" customHeight="1"/>
    <row r="9440" ht="12.75" hidden="1" customHeight="1"/>
    <row r="9441" ht="12.75" hidden="1" customHeight="1"/>
    <row r="9442" ht="12.75" hidden="1" customHeight="1"/>
    <row r="9443" ht="12.75" hidden="1" customHeight="1"/>
    <row r="9444" ht="12.75" hidden="1" customHeight="1"/>
    <row r="9445" ht="12.75" hidden="1" customHeight="1"/>
    <row r="9446" ht="12.75" hidden="1" customHeight="1"/>
    <row r="9447" ht="12.75" hidden="1" customHeight="1"/>
    <row r="9448" ht="12.75" hidden="1" customHeight="1"/>
    <row r="9449" ht="12.75" hidden="1" customHeight="1"/>
    <row r="9450" ht="12.75" hidden="1" customHeight="1"/>
    <row r="9451" ht="12.75" hidden="1" customHeight="1"/>
    <row r="9452" ht="12.75" hidden="1" customHeight="1"/>
    <row r="9453" ht="12.75" hidden="1" customHeight="1"/>
    <row r="9454" ht="12.75" hidden="1" customHeight="1"/>
    <row r="9455" ht="12.75" hidden="1" customHeight="1"/>
    <row r="9456" ht="12.75" hidden="1" customHeight="1"/>
    <row r="9457" ht="12.75" hidden="1" customHeight="1"/>
    <row r="9458" ht="12.75" hidden="1" customHeight="1"/>
    <row r="9459" ht="12.75" hidden="1" customHeight="1"/>
    <row r="9460" ht="12.75" hidden="1" customHeight="1"/>
    <row r="9461" ht="12.75" hidden="1" customHeight="1"/>
    <row r="9462" ht="12.75" hidden="1" customHeight="1"/>
    <row r="9463" ht="12.75" hidden="1" customHeight="1"/>
    <row r="9464" ht="12.75" hidden="1" customHeight="1"/>
    <row r="9465" ht="12.75" hidden="1" customHeight="1"/>
    <row r="9466" ht="12.75" hidden="1" customHeight="1"/>
    <row r="9467" ht="12.75" hidden="1" customHeight="1"/>
    <row r="9468" ht="12.75" hidden="1" customHeight="1"/>
    <row r="9469" ht="12.75" hidden="1" customHeight="1"/>
    <row r="9470" ht="12.75" hidden="1" customHeight="1"/>
    <row r="9471" ht="12.75" hidden="1" customHeight="1"/>
    <row r="9472" ht="12.75" hidden="1" customHeight="1"/>
    <row r="9473" ht="12.75" hidden="1" customHeight="1"/>
    <row r="9474" ht="12.75" hidden="1" customHeight="1"/>
    <row r="9475" ht="12.75" hidden="1" customHeight="1"/>
    <row r="9476" ht="12.75" hidden="1" customHeight="1"/>
    <row r="9477" ht="12.75" hidden="1" customHeight="1"/>
    <row r="9478" ht="12.75" hidden="1" customHeight="1"/>
    <row r="9479" ht="12.75" hidden="1" customHeight="1"/>
    <row r="9480" ht="12.75" hidden="1" customHeight="1"/>
    <row r="9481" ht="12.75" hidden="1" customHeight="1"/>
    <row r="9482" ht="12.75" hidden="1" customHeight="1"/>
    <row r="9483" ht="12.75" hidden="1" customHeight="1"/>
    <row r="9484" ht="12.75" hidden="1" customHeight="1"/>
    <row r="9485" ht="12.75" hidden="1" customHeight="1"/>
    <row r="9486" ht="12.75" hidden="1" customHeight="1"/>
    <row r="9487" ht="12.75" hidden="1" customHeight="1"/>
    <row r="9488" ht="12.75" hidden="1" customHeight="1"/>
    <row r="9489" ht="12.75" hidden="1" customHeight="1"/>
    <row r="9490" ht="12.75" hidden="1" customHeight="1"/>
    <row r="9491" ht="12.75" hidden="1" customHeight="1"/>
    <row r="9492" ht="12.75" hidden="1" customHeight="1"/>
    <row r="9493" ht="12.75" hidden="1" customHeight="1"/>
    <row r="9494" ht="12.75" hidden="1" customHeight="1"/>
    <row r="9495" ht="12.75" hidden="1" customHeight="1"/>
    <row r="9496" ht="12.75" hidden="1" customHeight="1"/>
    <row r="9497" ht="12.75" hidden="1" customHeight="1"/>
    <row r="9498" ht="12.75" hidden="1" customHeight="1"/>
    <row r="9499" ht="12.75" hidden="1" customHeight="1"/>
    <row r="9500" ht="12.75" hidden="1" customHeight="1"/>
    <row r="9501" ht="12.75" hidden="1" customHeight="1"/>
    <row r="9502" ht="12.75" hidden="1" customHeight="1"/>
    <row r="9503" ht="12.75" hidden="1" customHeight="1"/>
    <row r="9504" ht="12.75" hidden="1" customHeight="1"/>
    <row r="9505" ht="12.75" hidden="1" customHeight="1"/>
    <row r="9506" ht="12.75" hidden="1" customHeight="1"/>
    <row r="9507" ht="12.75" hidden="1" customHeight="1"/>
    <row r="9508" ht="12.75" hidden="1" customHeight="1"/>
    <row r="9509" ht="12.75" hidden="1" customHeight="1"/>
    <row r="9510" ht="12.75" hidden="1" customHeight="1"/>
    <row r="9511" ht="12.75" hidden="1" customHeight="1"/>
    <row r="9512" ht="12.75" hidden="1" customHeight="1"/>
    <row r="9513" ht="12.75" hidden="1" customHeight="1"/>
    <row r="9514" ht="12.75" hidden="1" customHeight="1"/>
    <row r="9515" ht="12.75" hidden="1" customHeight="1"/>
    <row r="9516" ht="12.75" hidden="1" customHeight="1"/>
    <row r="9517" ht="12.75" hidden="1" customHeight="1"/>
    <row r="9518" ht="12.75" hidden="1" customHeight="1"/>
    <row r="9519" ht="12.75" hidden="1" customHeight="1"/>
    <row r="9520" ht="12.75" hidden="1" customHeight="1"/>
    <row r="9521" ht="12.75" hidden="1" customHeight="1"/>
    <row r="9522" ht="12.75" hidden="1" customHeight="1"/>
    <row r="9523" ht="12.75" hidden="1" customHeight="1"/>
    <row r="9524" ht="12.75" hidden="1" customHeight="1"/>
    <row r="9525" ht="12.75" hidden="1" customHeight="1"/>
    <row r="9526" ht="12.75" hidden="1" customHeight="1"/>
    <row r="9527" ht="12.75" hidden="1" customHeight="1"/>
    <row r="9528" ht="12.75" hidden="1" customHeight="1"/>
    <row r="9529" ht="12.75" hidden="1" customHeight="1"/>
    <row r="9530" ht="12.75" hidden="1" customHeight="1"/>
    <row r="9531" ht="12.75" hidden="1" customHeight="1"/>
    <row r="9532" ht="12.75" hidden="1" customHeight="1"/>
    <row r="9533" ht="12.75" hidden="1" customHeight="1"/>
    <row r="9534" ht="12.75" hidden="1" customHeight="1"/>
    <row r="9535" ht="12.75" hidden="1" customHeight="1"/>
    <row r="9536" ht="12.75" hidden="1" customHeight="1"/>
    <row r="9537" ht="12.75" hidden="1" customHeight="1"/>
    <row r="9538" ht="12.75" hidden="1" customHeight="1"/>
    <row r="9539" ht="12.75" hidden="1" customHeight="1"/>
    <row r="9540" ht="12.75" hidden="1" customHeight="1"/>
    <row r="9541" ht="12.75" hidden="1" customHeight="1"/>
    <row r="9542" ht="12.75" hidden="1" customHeight="1"/>
    <row r="9543" ht="12.75" hidden="1" customHeight="1"/>
    <row r="9544" ht="12.75" hidden="1" customHeight="1"/>
    <row r="9545" ht="12.75" hidden="1" customHeight="1"/>
    <row r="9546" ht="12.75" hidden="1" customHeight="1"/>
    <row r="9547" ht="12.75" hidden="1" customHeight="1"/>
    <row r="9548" ht="12.75" hidden="1" customHeight="1"/>
    <row r="9549" ht="12.75" hidden="1" customHeight="1"/>
    <row r="9550" ht="12.75" hidden="1" customHeight="1"/>
    <row r="9551" ht="12.75" hidden="1" customHeight="1"/>
    <row r="9552" ht="12.75" hidden="1" customHeight="1"/>
    <row r="9553" ht="12.75" hidden="1" customHeight="1"/>
    <row r="9554" ht="12.75" hidden="1" customHeight="1"/>
    <row r="9555" ht="12.75" hidden="1" customHeight="1"/>
    <row r="9556" ht="12.75" hidden="1" customHeight="1"/>
    <row r="9557" ht="12.75" hidden="1" customHeight="1"/>
    <row r="9558" ht="12.75" hidden="1" customHeight="1"/>
    <row r="9559" ht="12.75" hidden="1" customHeight="1"/>
    <row r="9560" ht="12.75" hidden="1" customHeight="1"/>
    <row r="9561" ht="12.75" hidden="1" customHeight="1"/>
    <row r="9562" ht="12.75" hidden="1" customHeight="1"/>
    <row r="9563" ht="12.75" hidden="1" customHeight="1"/>
    <row r="9564" ht="12.75" hidden="1" customHeight="1"/>
    <row r="9565" ht="12.75" hidden="1" customHeight="1"/>
    <row r="9566" ht="12.75" hidden="1" customHeight="1"/>
    <row r="9567" ht="12.75" hidden="1" customHeight="1"/>
    <row r="9568" ht="12.75" hidden="1" customHeight="1"/>
    <row r="9569" ht="12.75" hidden="1" customHeight="1"/>
    <row r="9570" ht="12.75" hidden="1" customHeight="1"/>
    <row r="9571" ht="12.75" hidden="1" customHeight="1"/>
    <row r="9572" ht="12.75" hidden="1" customHeight="1"/>
    <row r="9573" ht="12.75" hidden="1" customHeight="1"/>
    <row r="9574" ht="12.75" hidden="1" customHeight="1"/>
    <row r="9575" ht="12.75" hidden="1" customHeight="1"/>
    <row r="9576" ht="12.75" hidden="1" customHeight="1"/>
    <row r="9577" ht="12.75" hidden="1" customHeight="1"/>
    <row r="9578" ht="12.75" hidden="1" customHeight="1"/>
    <row r="9579" ht="12.75" hidden="1" customHeight="1"/>
    <row r="9580" ht="12.75" hidden="1" customHeight="1"/>
    <row r="9581" ht="12.75" hidden="1" customHeight="1"/>
    <row r="9582" ht="12.75" hidden="1" customHeight="1"/>
    <row r="9583" ht="12.75" hidden="1" customHeight="1"/>
    <row r="9584" ht="12.75" hidden="1" customHeight="1"/>
    <row r="9585" ht="12.75" hidden="1" customHeight="1"/>
    <row r="9586" ht="12.75" hidden="1" customHeight="1"/>
    <row r="9587" ht="12.75" hidden="1" customHeight="1"/>
    <row r="9588" ht="12.75" hidden="1" customHeight="1"/>
    <row r="9589" ht="12.75" hidden="1" customHeight="1"/>
    <row r="9590" ht="12.75" hidden="1" customHeight="1"/>
    <row r="9591" ht="12.75" hidden="1" customHeight="1"/>
    <row r="9592" ht="12.75" hidden="1" customHeight="1"/>
    <row r="9593" ht="12.75" hidden="1" customHeight="1"/>
    <row r="9594" ht="12.75" hidden="1" customHeight="1"/>
    <row r="9595" ht="12.75" hidden="1" customHeight="1"/>
    <row r="9596" ht="12.75" hidden="1" customHeight="1"/>
    <row r="9597" ht="12.75" hidden="1" customHeight="1"/>
    <row r="9598" ht="12.75" hidden="1" customHeight="1"/>
    <row r="9599" ht="12.75" hidden="1" customHeight="1"/>
    <row r="9600" ht="12.75" hidden="1" customHeight="1"/>
    <row r="9601" ht="12.75" hidden="1" customHeight="1"/>
    <row r="9602" ht="12.75" hidden="1" customHeight="1"/>
    <row r="9603" ht="12.75" hidden="1" customHeight="1"/>
    <row r="9604" ht="12.75" hidden="1" customHeight="1"/>
    <row r="9605" ht="12.75" hidden="1" customHeight="1"/>
    <row r="9606" ht="12.75" hidden="1" customHeight="1"/>
    <row r="9607" ht="12.75" hidden="1" customHeight="1"/>
    <row r="9608" ht="12.75" hidden="1" customHeight="1"/>
    <row r="9609" ht="12.75" hidden="1" customHeight="1"/>
    <row r="9610" ht="12.75" hidden="1" customHeight="1"/>
    <row r="9611" ht="12.75" hidden="1" customHeight="1"/>
    <row r="9612" ht="12.75" hidden="1" customHeight="1"/>
    <row r="9613" ht="12.75" hidden="1" customHeight="1"/>
    <row r="9614" ht="12.75" hidden="1" customHeight="1"/>
    <row r="9615" ht="12.75" hidden="1" customHeight="1"/>
    <row r="9616" ht="12.75" hidden="1" customHeight="1"/>
    <row r="9617" ht="12.75" hidden="1" customHeight="1"/>
    <row r="9618" ht="12.75" hidden="1" customHeight="1"/>
    <row r="9619" ht="12.75" hidden="1" customHeight="1"/>
    <row r="9620" ht="12.75" hidden="1" customHeight="1"/>
    <row r="9621" ht="12.75" hidden="1" customHeight="1"/>
    <row r="9622" ht="12.75" hidden="1" customHeight="1"/>
    <row r="9623" ht="12.75" hidden="1" customHeight="1"/>
    <row r="9624" ht="12.75" hidden="1" customHeight="1"/>
    <row r="9625" ht="12.75" hidden="1" customHeight="1"/>
    <row r="9626" ht="12.75" hidden="1" customHeight="1"/>
    <row r="9627" ht="12.75" hidden="1" customHeight="1"/>
    <row r="9628" ht="12.75" hidden="1" customHeight="1"/>
    <row r="9629" ht="12.75" hidden="1" customHeight="1"/>
    <row r="9630" ht="12.75" hidden="1" customHeight="1"/>
    <row r="9631" ht="12.75" hidden="1" customHeight="1"/>
    <row r="9632" ht="12.75" hidden="1" customHeight="1"/>
    <row r="9633" ht="12.75" hidden="1" customHeight="1"/>
    <row r="9634" ht="12.75" hidden="1" customHeight="1"/>
    <row r="9635" ht="12.75" hidden="1" customHeight="1"/>
    <row r="9636" ht="12.75" hidden="1" customHeight="1"/>
    <row r="9637" ht="12.75" hidden="1" customHeight="1"/>
    <row r="9638" ht="12.75" hidden="1" customHeight="1"/>
    <row r="9639" ht="12.75" hidden="1" customHeight="1"/>
    <row r="9640" ht="12.75" hidden="1" customHeight="1"/>
    <row r="9641" ht="12.75" hidden="1" customHeight="1"/>
    <row r="9642" ht="12.75" hidden="1" customHeight="1"/>
    <row r="9643" ht="12.75" hidden="1" customHeight="1"/>
    <row r="9644" ht="12.75" hidden="1" customHeight="1"/>
    <row r="9645" ht="12.75" hidden="1" customHeight="1"/>
    <row r="9646" ht="12.75" hidden="1" customHeight="1"/>
    <row r="9647" ht="12.75" hidden="1" customHeight="1"/>
    <row r="9648" ht="12.75" hidden="1" customHeight="1"/>
    <row r="9649" ht="12.75" hidden="1" customHeight="1"/>
    <row r="9650" ht="12.75" hidden="1" customHeight="1"/>
    <row r="9651" ht="12.75" hidden="1" customHeight="1"/>
    <row r="9652" ht="12.75" hidden="1" customHeight="1"/>
    <row r="9653" ht="12.75" hidden="1" customHeight="1"/>
    <row r="9654" ht="12.75" hidden="1" customHeight="1"/>
    <row r="9655" ht="12.75" hidden="1" customHeight="1"/>
    <row r="9656" ht="12.75" hidden="1" customHeight="1"/>
    <row r="9657" ht="12.75" hidden="1" customHeight="1"/>
    <row r="9658" ht="12.75" hidden="1" customHeight="1"/>
    <row r="9659" ht="12.75" hidden="1" customHeight="1"/>
    <row r="9660" ht="12.75" hidden="1" customHeight="1"/>
    <row r="9661" ht="12.75" hidden="1" customHeight="1"/>
    <row r="9662" ht="12.75" hidden="1" customHeight="1"/>
    <row r="9663" ht="12.75" hidden="1" customHeight="1"/>
    <row r="9664" ht="12.75" hidden="1" customHeight="1"/>
    <row r="9665" ht="12.75" hidden="1" customHeight="1"/>
    <row r="9666" ht="12.75" hidden="1" customHeight="1"/>
    <row r="9667" ht="12.75" hidden="1" customHeight="1"/>
    <row r="9668" ht="12.75" hidden="1" customHeight="1"/>
    <row r="9669" ht="12.75" hidden="1" customHeight="1"/>
    <row r="9670" ht="12.75" hidden="1" customHeight="1"/>
    <row r="9671" ht="12.75" hidden="1" customHeight="1"/>
    <row r="9672" ht="12.75" hidden="1" customHeight="1"/>
    <row r="9673" ht="12.75" hidden="1" customHeight="1"/>
    <row r="9674" ht="12.75" hidden="1" customHeight="1"/>
    <row r="9675" ht="12.75" hidden="1" customHeight="1"/>
    <row r="9676" ht="12.75" hidden="1" customHeight="1"/>
    <row r="9677" ht="12.75" hidden="1" customHeight="1"/>
    <row r="9678" ht="12.75" hidden="1" customHeight="1"/>
    <row r="9679" ht="12.75" hidden="1" customHeight="1"/>
    <row r="9680" ht="12.75" hidden="1" customHeight="1"/>
    <row r="9681" ht="12.75" hidden="1" customHeight="1"/>
    <row r="9682" ht="12.75" hidden="1" customHeight="1"/>
    <row r="9683" ht="12.75" hidden="1" customHeight="1"/>
    <row r="9684" ht="12.75" hidden="1" customHeight="1"/>
    <row r="9685" ht="12.75" hidden="1" customHeight="1"/>
    <row r="9686" ht="12.75" hidden="1" customHeight="1"/>
    <row r="9687" ht="12.75" hidden="1" customHeight="1"/>
    <row r="9688" ht="12.75" hidden="1" customHeight="1"/>
    <row r="9689" ht="12.75" hidden="1" customHeight="1"/>
    <row r="9690" ht="12.75" hidden="1" customHeight="1"/>
    <row r="9691" ht="12.75" hidden="1" customHeight="1"/>
    <row r="9692" ht="12.75" hidden="1" customHeight="1"/>
    <row r="9693" ht="12.75" hidden="1" customHeight="1"/>
    <row r="9694" ht="12.75" hidden="1" customHeight="1"/>
    <row r="9695" ht="12.75" hidden="1" customHeight="1"/>
    <row r="9696" ht="12.75" hidden="1" customHeight="1"/>
    <row r="9697" ht="12.75" hidden="1" customHeight="1"/>
    <row r="9698" ht="12.75" hidden="1" customHeight="1"/>
    <row r="9699" ht="12.75" hidden="1" customHeight="1"/>
    <row r="9700" ht="12.75" hidden="1" customHeight="1"/>
    <row r="9701" ht="12.75" hidden="1" customHeight="1"/>
    <row r="9702" ht="12.75" hidden="1" customHeight="1"/>
    <row r="9703" ht="12.75" hidden="1" customHeight="1"/>
    <row r="9704" ht="12.75" hidden="1" customHeight="1"/>
    <row r="9705" ht="12.75" hidden="1" customHeight="1"/>
    <row r="9706" ht="12.75" hidden="1" customHeight="1"/>
    <row r="9707" ht="12.75" hidden="1" customHeight="1"/>
    <row r="9708" ht="12.75" hidden="1" customHeight="1"/>
    <row r="9709" ht="12.75" hidden="1" customHeight="1"/>
    <row r="9710" ht="12.75" hidden="1" customHeight="1"/>
    <row r="9711" ht="12.75" hidden="1" customHeight="1"/>
    <row r="9712" ht="12.75" hidden="1" customHeight="1"/>
    <row r="9713" ht="12.75" hidden="1" customHeight="1"/>
    <row r="9714" ht="12.75" hidden="1" customHeight="1"/>
    <row r="9715" ht="12.75" hidden="1" customHeight="1"/>
    <row r="9716" ht="12.75" hidden="1" customHeight="1"/>
    <row r="9717" ht="12.75" hidden="1" customHeight="1"/>
    <row r="9718" ht="12.75" hidden="1" customHeight="1"/>
    <row r="9719" ht="12.75" hidden="1" customHeight="1"/>
    <row r="9720" ht="12.75" hidden="1" customHeight="1"/>
    <row r="9721" ht="12.75" hidden="1" customHeight="1"/>
    <row r="9722" ht="12.75" hidden="1" customHeight="1"/>
    <row r="9723" ht="12.75" hidden="1" customHeight="1"/>
    <row r="9724" ht="12.75" hidden="1" customHeight="1"/>
    <row r="9725" ht="12.75" hidden="1" customHeight="1"/>
    <row r="9726" ht="12.75" hidden="1" customHeight="1"/>
    <row r="9727" ht="12.75" hidden="1" customHeight="1"/>
    <row r="9728" ht="12.75" hidden="1" customHeight="1"/>
    <row r="9729" ht="12.75" hidden="1" customHeight="1"/>
    <row r="9730" ht="12.75" hidden="1" customHeight="1"/>
    <row r="9731" ht="12.75" hidden="1" customHeight="1"/>
    <row r="9732" ht="12.75" hidden="1" customHeight="1"/>
    <row r="9733" ht="12.75" hidden="1" customHeight="1"/>
    <row r="9734" ht="12.75" hidden="1" customHeight="1"/>
    <row r="9735" ht="12.75" hidden="1" customHeight="1"/>
    <row r="9736" ht="12.75" hidden="1" customHeight="1"/>
    <row r="9737" ht="12.75" hidden="1" customHeight="1"/>
    <row r="9738" ht="12.75" hidden="1" customHeight="1"/>
    <row r="9739" ht="12.75" hidden="1" customHeight="1"/>
    <row r="9740" ht="12.75" hidden="1" customHeight="1"/>
    <row r="9741" ht="12.75" hidden="1" customHeight="1"/>
    <row r="9742" ht="12.75" hidden="1" customHeight="1"/>
    <row r="9743" ht="12.75" hidden="1" customHeight="1"/>
    <row r="9744" ht="12.75" hidden="1" customHeight="1"/>
    <row r="9745" ht="12.75" hidden="1" customHeight="1"/>
    <row r="9746" ht="12.75" hidden="1" customHeight="1"/>
    <row r="9747" ht="12.75" hidden="1" customHeight="1"/>
    <row r="9748" ht="12.75" hidden="1" customHeight="1"/>
    <row r="9749" ht="12.75" hidden="1" customHeight="1"/>
    <row r="9750" ht="12.75" hidden="1" customHeight="1"/>
    <row r="9751" ht="12.75" hidden="1" customHeight="1"/>
    <row r="9752" ht="12.75" hidden="1" customHeight="1"/>
    <row r="9753" ht="12.75" hidden="1" customHeight="1"/>
    <row r="9754" ht="12.75" hidden="1" customHeight="1"/>
    <row r="9755" ht="12.75" hidden="1" customHeight="1"/>
    <row r="9756" ht="12.75" hidden="1" customHeight="1"/>
    <row r="9757" ht="12.75" hidden="1" customHeight="1"/>
    <row r="9758" ht="12.75" hidden="1" customHeight="1"/>
    <row r="9759" ht="12.75" hidden="1" customHeight="1"/>
    <row r="9760" ht="12.75" hidden="1" customHeight="1"/>
    <row r="9761" ht="12.75" hidden="1" customHeight="1"/>
    <row r="9762" ht="12.75" hidden="1" customHeight="1"/>
    <row r="9763" ht="12.75" hidden="1" customHeight="1"/>
    <row r="9764" ht="12.75" hidden="1" customHeight="1"/>
    <row r="9765" ht="12.75" hidden="1" customHeight="1"/>
    <row r="9766" ht="12.75" hidden="1" customHeight="1"/>
    <row r="9767" ht="12.75" hidden="1" customHeight="1"/>
    <row r="9768" ht="12.75" hidden="1" customHeight="1"/>
    <row r="9769" ht="12.75" hidden="1" customHeight="1"/>
    <row r="9770" ht="12.75" hidden="1" customHeight="1"/>
    <row r="9771" ht="12.75" hidden="1" customHeight="1"/>
    <row r="9772" ht="12.75" hidden="1" customHeight="1"/>
    <row r="9773" ht="12.75" hidden="1" customHeight="1"/>
    <row r="9774" ht="12.75" hidden="1" customHeight="1"/>
    <row r="9775" ht="12.75" hidden="1" customHeight="1"/>
    <row r="9776" ht="12.75" hidden="1" customHeight="1"/>
    <row r="9777" ht="12.75" hidden="1" customHeight="1"/>
    <row r="9778" ht="12.75" hidden="1" customHeight="1"/>
    <row r="9779" ht="12.75" hidden="1" customHeight="1"/>
    <row r="9780" ht="12.75" hidden="1" customHeight="1"/>
    <row r="9781" ht="12.75" hidden="1" customHeight="1"/>
    <row r="9782" ht="12.75" hidden="1" customHeight="1"/>
    <row r="9783" ht="12.75" hidden="1" customHeight="1"/>
    <row r="9784" ht="12.75" hidden="1" customHeight="1"/>
    <row r="9785" ht="12.75" hidden="1" customHeight="1"/>
    <row r="9786" ht="12.75" hidden="1" customHeight="1"/>
    <row r="9787" ht="12.75" hidden="1" customHeight="1"/>
    <row r="9788" ht="12.75" hidden="1" customHeight="1"/>
    <row r="9789" ht="12.75" hidden="1" customHeight="1"/>
    <row r="9790" ht="12.75" hidden="1" customHeight="1"/>
    <row r="9791" ht="12.75" hidden="1" customHeight="1"/>
    <row r="9792" ht="12.75" hidden="1" customHeight="1"/>
    <row r="9793" ht="12.75" hidden="1" customHeight="1"/>
    <row r="9794" ht="12.75" hidden="1" customHeight="1"/>
    <row r="9795" ht="12.75" hidden="1" customHeight="1"/>
    <row r="9796" ht="12.75" hidden="1" customHeight="1"/>
    <row r="9797" ht="12.75" hidden="1" customHeight="1"/>
    <row r="9798" ht="12.75" hidden="1" customHeight="1"/>
    <row r="9799" ht="12.75" hidden="1" customHeight="1"/>
    <row r="9800" ht="12.75" hidden="1" customHeight="1"/>
    <row r="9801" ht="12.75" hidden="1" customHeight="1"/>
    <row r="9802" ht="12.75" hidden="1" customHeight="1"/>
    <row r="9803" ht="12.75" hidden="1" customHeight="1"/>
    <row r="9804" ht="12.75" hidden="1" customHeight="1"/>
    <row r="9805" ht="12.75" hidden="1" customHeight="1"/>
    <row r="9806" ht="12.75" hidden="1" customHeight="1"/>
    <row r="9807" ht="12.75" hidden="1" customHeight="1"/>
    <row r="9808" ht="12.75" hidden="1" customHeight="1"/>
    <row r="9809" ht="12.75" hidden="1" customHeight="1"/>
    <row r="9810" ht="12.75" hidden="1" customHeight="1"/>
    <row r="9811" ht="12.75" hidden="1" customHeight="1"/>
    <row r="9812" ht="12.75" hidden="1" customHeight="1"/>
    <row r="9813" ht="12.75" hidden="1" customHeight="1"/>
    <row r="9814" ht="12.75" hidden="1" customHeight="1"/>
    <row r="9815" ht="12.75" hidden="1" customHeight="1"/>
    <row r="9816" ht="12.75" hidden="1" customHeight="1"/>
    <row r="9817" ht="12.75" hidden="1" customHeight="1"/>
    <row r="9818" ht="12.75" hidden="1" customHeight="1"/>
    <row r="9819" ht="12.75" hidden="1" customHeight="1"/>
    <row r="9820" ht="12.75" hidden="1" customHeight="1"/>
    <row r="9821" ht="12.75" hidden="1" customHeight="1"/>
    <row r="9822" ht="12.75" hidden="1" customHeight="1"/>
    <row r="9823" ht="12.75" hidden="1" customHeight="1"/>
    <row r="9824" ht="12.75" hidden="1" customHeight="1"/>
    <row r="9825" ht="12.75" hidden="1" customHeight="1"/>
    <row r="9826" ht="12.75" hidden="1" customHeight="1"/>
    <row r="9827" ht="12.75" hidden="1" customHeight="1"/>
    <row r="9828" ht="12.75" hidden="1" customHeight="1"/>
    <row r="9829" ht="12.75" hidden="1" customHeight="1"/>
    <row r="9830" ht="12.75" hidden="1" customHeight="1"/>
    <row r="9831" ht="12.75" hidden="1" customHeight="1"/>
    <row r="9832" ht="12.75" hidden="1" customHeight="1"/>
    <row r="9833" ht="12.75" hidden="1" customHeight="1"/>
    <row r="9834" ht="12.75" hidden="1" customHeight="1"/>
    <row r="9835" ht="12.75" hidden="1" customHeight="1"/>
    <row r="9836" ht="12.75" hidden="1" customHeight="1"/>
    <row r="9837" ht="12.75" hidden="1" customHeight="1"/>
    <row r="9838" ht="12.75" hidden="1" customHeight="1"/>
    <row r="9839" ht="12.75" hidden="1" customHeight="1"/>
    <row r="9840" ht="12.75" hidden="1" customHeight="1"/>
    <row r="9841" ht="12.75" hidden="1" customHeight="1"/>
    <row r="9842" ht="12.75" hidden="1" customHeight="1"/>
    <row r="9843" ht="12.75" hidden="1" customHeight="1"/>
    <row r="9844" ht="12.75" hidden="1" customHeight="1"/>
    <row r="9845" ht="12.75" hidden="1" customHeight="1"/>
    <row r="9846" ht="12.75" hidden="1" customHeight="1"/>
    <row r="9847" ht="12.75" hidden="1" customHeight="1"/>
    <row r="9848" ht="12.75" hidden="1" customHeight="1"/>
    <row r="9849" ht="12.75" hidden="1" customHeight="1"/>
    <row r="9850" ht="12.75" hidden="1" customHeight="1"/>
    <row r="9851" ht="12.75" hidden="1" customHeight="1"/>
    <row r="9852" ht="12.75" hidden="1" customHeight="1"/>
    <row r="9853" ht="12.75" hidden="1" customHeight="1"/>
    <row r="9854" ht="12.75" hidden="1" customHeight="1"/>
    <row r="9855" ht="12.75" hidden="1" customHeight="1"/>
    <row r="9856" ht="12.75" hidden="1" customHeight="1"/>
    <row r="9857" ht="12.75" hidden="1" customHeight="1"/>
    <row r="9858" ht="12.75" hidden="1" customHeight="1"/>
    <row r="9859" ht="12.75" hidden="1" customHeight="1"/>
    <row r="9860" ht="12.75" hidden="1" customHeight="1"/>
    <row r="9861" ht="12.75" hidden="1" customHeight="1"/>
    <row r="9862" ht="12.75" hidden="1" customHeight="1"/>
    <row r="9863" ht="12.75" hidden="1" customHeight="1"/>
    <row r="9864" ht="12.75" hidden="1" customHeight="1"/>
    <row r="9865" ht="12.75" hidden="1" customHeight="1"/>
    <row r="9866" ht="12.75" hidden="1" customHeight="1"/>
    <row r="9867" ht="12.75" hidden="1" customHeight="1"/>
    <row r="9868" ht="12.75" hidden="1" customHeight="1"/>
    <row r="9869" ht="12.75" hidden="1" customHeight="1"/>
    <row r="9870" ht="12.75" hidden="1" customHeight="1"/>
    <row r="9871" ht="12.75" hidden="1" customHeight="1"/>
    <row r="9872" ht="12.75" hidden="1" customHeight="1"/>
    <row r="9873" ht="12.75" hidden="1" customHeight="1"/>
    <row r="9874" ht="12.75" hidden="1" customHeight="1"/>
    <row r="9875" ht="12.75" hidden="1" customHeight="1"/>
    <row r="9876" ht="12.75" hidden="1" customHeight="1"/>
    <row r="9877" ht="12.75" hidden="1" customHeight="1"/>
    <row r="9878" ht="12.75" hidden="1" customHeight="1"/>
    <row r="9879" ht="12.75" hidden="1" customHeight="1"/>
    <row r="9880" ht="12.75" hidden="1" customHeight="1"/>
    <row r="9881" ht="12.75" hidden="1" customHeight="1"/>
    <row r="9882" ht="12.75" hidden="1" customHeight="1"/>
    <row r="9883" ht="12.75" hidden="1" customHeight="1"/>
    <row r="9884" ht="12.75" hidden="1" customHeight="1"/>
    <row r="9885" ht="12.75" hidden="1" customHeight="1"/>
    <row r="9886" ht="12.75" hidden="1" customHeight="1"/>
    <row r="9887" ht="12.75" hidden="1" customHeight="1"/>
    <row r="9888" ht="12.75" hidden="1" customHeight="1"/>
    <row r="9889" ht="12.75" hidden="1" customHeight="1"/>
    <row r="9890" ht="12.75" hidden="1" customHeight="1"/>
    <row r="9891" ht="12.75" hidden="1" customHeight="1"/>
    <row r="9892" ht="12.75" hidden="1" customHeight="1"/>
    <row r="9893" ht="12.75" hidden="1" customHeight="1"/>
    <row r="9894" ht="12.75" hidden="1" customHeight="1"/>
    <row r="9895" ht="12.75" hidden="1" customHeight="1"/>
    <row r="9896" ht="12.75" hidden="1" customHeight="1"/>
    <row r="9897" ht="12.75" hidden="1" customHeight="1"/>
    <row r="9898" ht="12.75" hidden="1" customHeight="1"/>
    <row r="9899" ht="12.75" hidden="1" customHeight="1"/>
    <row r="9900" ht="12.75" hidden="1" customHeight="1"/>
    <row r="9901" ht="12.75" hidden="1" customHeight="1"/>
    <row r="9902" ht="12.75" hidden="1" customHeight="1"/>
    <row r="9903" ht="12.75" hidden="1" customHeight="1"/>
    <row r="9904" ht="12.75" hidden="1" customHeight="1"/>
    <row r="9905" ht="12.75" hidden="1" customHeight="1"/>
    <row r="9906" ht="12.75" hidden="1" customHeight="1"/>
    <row r="9907" ht="12.75" hidden="1" customHeight="1"/>
    <row r="9908" ht="12.75" hidden="1" customHeight="1"/>
    <row r="9909" ht="12.75" hidden="1" customHeight="1"/>
    <row r="9910" ht="12.75" hidden="1" customHeight="1"/>
    <row r="9911" ht="12.75" hidden="1" customHeight="1"/>
    <row r="9912" ht="12.75" hidden="1" customHeight="1"/>
    <row r="9913" ht="12.75" hidden="1" customHeight="1"/>
    <row r="9914" ht="12.75" hidden="1" customHeight="1"/>
    <row r="9915" ht="12.75" hidden="1" customHeight="1"/>
    <row r="9916" ht="12.75" hidden="1" customHeight="1"/>
    <row r="9917" ht="12.75" hidden="1" customHeight="1"/>
    <row r="9918" ht="12.75" hidden="1" customHeight="1"/>
    <row r="9919" ht="12.75" hidden="1" customHeight="1"/>
    <row r="9920" ht="12.75" hidden="1" customHeight="1"/>
    <row r="9921" ht="12.75" hidden="1" customHeight="1"/>
    <row r="9922" ht="12.75" hidden="1" customHeight="1"/>
    <row r="9923" ht="12.75" hidden="1" customHeight="1"/>
    <row r="9924" ht="12.75" hidden="1" customHeight="1"/>
    <row r="9925" ht="12.75" hidden="1" customHeight="1"/>
    <row r="9926" ht="12.75" hidden="1" customHeight="1"/>
    <row r="9927" ht="12.75" hidden="1" customHeight="1"/>
    <row r="9928" ht="12.75" hidden="1" customHeight="1"/>
    <row r="9929" ht="12.75" hidden="1" customHeight="1"/>
    <row r="9930" ht="12.75" hidden="1" customHeight="1"/>
    <row r="9931" ht="12.75" hidden="1" customHeight="1"/>
    <row r="9932" ht="12.75" hidden="1" customHeight="1"/>
    <row r="9933" ht="12.75" hidden="1" customHeight="1"/>
    <row r="9934" ht="12.75" hidden="1" customHeight="1"/>
    <row r="9935" ht="12.75" hidden="1" customHeight="1"/>
    <row r="9936" ht="12.75" hidden="1" customHeight="1"/>
    <row r="9937" ht="12.75" hidden="1" customHeight="1"/>
    <row r="9938" ht="12.75" hidden="1" customHeight="1"/>
    <row r="9939" ht="12.75" hidden="1" customHeight="1"/>
    <row r="9940" ht="12.75" hidden="1" customHeight="1"/>
    <row r="9941" ht="12.75" hidden="1" customHeight="1"/>
    <row r="9942" ht="12.75" hidden="1" customHeight="1"/>
    <row r="9943" ht="12.75" hidden="1" customHeight="1"/>
    <row r="9944" ht="12.75" hidden="1" customHeight="1"/>
    <row r="9945" ht="12.75" hidden="1" customHeight="1"/>
    <row r="9946" ht="12.75" hidden="1" customHeight="1"/>
    <row r="9947" ht="12.75" hidden="1" customHeight="1"/>
    <row r="9948" ht="12.75" hidden="1" customHeight="1"/>
    <row r="9949" ht="12.75" hidden="1" customHeight="1"/>
    <row r="9950" ht="12.75" hidden="1" customHeight="1"/>
    <row r="9951" ht="12.75" hidden="1" customHeight="1"/>
    <row r="9952" ht="12.75" hidden="1" customHeight="1"/>
    <row r="9953" ht="12.75" hidden="1" customHeight="1"/>
    <row r="9954" ht="12.75" hidden="1" customHeight="1"/>
    <row r="9955" ht="12.75" hidden="1" customHeight="1"/>
    <row r="9956" ht="12.75" hidden="1" customHeight="1"/>
    <row r="9957" ht="12.75" hidden="1" customHeight="1"/>
    <row r="9958" ht="12.75" hidden="1" customHeight="1"/>
    <row r="9959" ht="12.75" hidden="1" customHeight="1"/>
    <row r="9960" ht="12.75" hidden="1" customHeight="1"/>
    <row r="9961" ht="12.75" hidden="1" customHeight="1"/>
    <row r="9962" ht="12.75" hidden="1" customHeight="1"/>
    <row r="9963" ht="12.75" hidden="1" customHeight="1"/>
    <row r="9964" ht="12.75" hidden="1" customHeight="1"/>
    <row r="9965" ht="12.75" hidden="1" customHeight="1"/>
    <row r="9966" ht="12.75" hidden="1" customHeight="1"/>
    <row r="9967" ht="12.75" hidden="1" customHeight="1"/>
    <row r="9968" ht="12.75" hidden="1" customHeight="1"/>
    <row r="9969" ht="12.75" hidden="1" customHeight="1"/>
    <row r="9970" ht="12.75" hidden="1" customHeight="1"/>
    <row r="9971" ht="12.75" hidden="1" customHeight="1"/>
    <row r="9972" ht="12.75" hidden="1" customHeight="1"/>
    <row r="9973" ht="12.75" hidden="1" customHeight="1"/>
    <row r="9974" ht="12.75" hidden="1" customHeight="1"/>
    <row r="9975" ht="12.75" hidden="1" customHeight="1"/>
    <row r="9976" ht="12.75" hidden="1" customHeight="1"/>
    <row r="9977" ht="12.75" hidden="1" customHeight="1"/>
    <row r="9978" ht="12.75" hidden="1" customHeight="1"/>
    <row r="9979" ht="12.75" hidden="1" customHeight="1"/>
    <row r="9980" ht="12.75" hidden="1" customHeight="1"/>
    <row r="9981" ht="12.75" hidden="1" customHeight="1"/>
    <row r="9982" ht="12.75" hidden="1" customHeight="1"/>
    <row r="9983" ht="12.75" hidden="1" customHeight="1"/>
    <row r="9984" ht="12.75" hidden="1" customHeight="1"/>
    <row r="9985" ht="12.75" hidden="1" customHeight="1"/>
    <row r="9986" ht="12.75" hidden="1" customHeight="1"/>
    <row r="9987" ht="12.75" hidden="1" customHeight="1"/>
    <row r="9988" ht="12.75" hidden="1" customHeight="1"/>
    <row r="9989" ht="12.75" hidden="1" customHeight="1"/>
    <row r="9990" ht="12.75" hidden="1" customHeight="1"/>
    <row r="9991" ht="12.75" hidden="1" customHeight="1"/>
    <row r="9992" ht="12.75" hidden="1" customHeight="1"/>
    <row r="9993" ht="12.75" hidden="1" customHeight="1"/>
    <row r="9994" ht="12.75" hidden="1" customHeight="1"/>
    <row r="9995" ht="12.75" hidden="1" customHeight="1"/>
    <row r="9996" ht="12.75" hidden="1" customHeight="1"/>
    <row r="9997" ht="12.75" hidden="1" customHeight="1"/>
    <row r="9998" ht="12.75" hidden="1" customHeight="1"/>
    <row r="9999" ht="12.75" hidden="1" customHeight="1"/>
    <row r="10000" ht="12.75" hidden="1" customHeight="1"/>
    <row r="10001" ht="12.75" hidden="1" customHeight="1"/>
    <row r="10002" ht="12.75" hidden="1" customHeight="1"/>
    <row r="10003" ht="12.75" hidden="1" customHeight="1"/>
    <row r="10004" ht="12.75" hidden="1" customHeight="1"/>
    <row r="10005" ht="12.75" hidden="1" customHeight="1"/>
    <row r="10006" ht="12.75" hidden="1" customHeight="1"/>
    <row r="10007" ht="12.75" hidden="1" customHeight="1"/>
    <row r="10008" ht="12.75" hidden="1" customHeight="1"/>
    <row r="10009" ht="12.75" hidden="1" customHeight="1"/>
    <row r="10010" ht="12.75" hidden="1" customHeight="1"/>
    <row r="10011" ht="12.75" hidden="1" customHeight="1"/>
    <row r="10012" ht="12.75" hidden="1" customHeight="1"/>
    <row r="10013" ht="12.75" hidden="1" customHeight="1"/>
    <row r="10014" ht="12.75" hidden="1" customHeight="1"/>
    <row r="10015" ht="12.75" hidden="1" customHeight="1"/>
    <row r="10016" ht="12.75" hidden="1" customHeight="1"/>
    <row r="10017" ht="12.75" hidden="1" customHeight="1"/>
    <row r="10018" ht="12.75" hidden="1" customHeight="1"/>
    <row r="10019" ht="12.75" hidden="1" customHeight="1"/>
    <row r="10020" ht="12.75" hidden="1" customHeight="1"/>
    <row r="10021" ht="12.75" hidden="1" customHeight="1"/>
    <row r="10022" ht="12.75" hidden="1" customHeight="1"/>
    <row r="10023" ht="12.75" hidden="1" customHeight="1"/>
    <row r="10024" ht="12.75" hidden="1" customHeight="1"/>
    <row r="10025" ht="12.75" hidden="1" customHeight="1"/>
    <row r="10026" ht="12.75" hidden="1" customHeight="1"/>
    <row r="10027" ht="12.75" hidden="1" customHeight="1"/>
    <row r="10028" ht="12.75" hidden="1" customHeight="1"/>
    <row r="10029" ht="12.75" hidden="1" customHeight="1"/>
    <row r="10030" ht="12.75" hidden="1" customHeight="1"/>
    <row r="10031" ht="12.75" hidden="1" customHeight="1"/>
    <row r="10032" ht="12.75" hidden="1" customHeight="1"/>
    <row r="10033" ht="12.75" hidden="1" customHeight="1"/>
    <row r="10034" ht="12.75" hidden="1" customHeight="1"/>
    <row r="10035" ht="12.75" hidden="1" customHeight="1"/>
    <row r="10036" ht="12.75" hidden="1" customHeight="1"/>
    <row r="10037" ht="12.75" hidden="1" customHeight="1"/>
    <row r="10038" ht="12.75" hidden="1" customHeight="1"/>
    <row r="10039" ht="12.75" hidden="1" customHeight="1"/>
    <row r="10040" ht="12.75" hidden="1" customHeight="1"/>
    <row r="10041" ht="12.75" hidden="1" customHeight="1"/>
    <row r="10042" ht="12.75" hidden="1" customHeight="1"/>
    <row r="10043" ht="12.75" hidden="1" customHeight="1"/>
    <row r="10044" ht="12.75" hidden="1" customHeight="1"/>
    <row r="10045" ht="12.75" hidden="1" customHeight="1"/>
    <row r="10046" ht="12.75" hidden="1" customHeight="1"/>
    <row r="10047" ht="12.75" hidden="1" customHeight="1"/>
    <row r="10048" ht="12.75" hidden="1" customHeight="1"/>
    <row r="10049" ht="12.75" hidden="1" customHeight="1"/>
    <row r="10050" ht="12.75" hidden="1" customHeight="1"/>
    <row r="10051" ht="12.75" hidden="1" customHeight="1"/>
    <row r="10052" ht="12.75" hidden="1" customHeight="1"/>
    <row r="10053" ht="12.75" hidden="1" customHeight="1"/>
    <row r="10054" ht="12.75" hidden="1" customHeight="1"/>
    <row r="10055" ht="12.75" hidden="1" customHeight="1"/>
    <row r="10056" ht="12.75" hidden="1" customHeight="1"/>
    <row r="10057" ht="12.75" hidden="1" customHeight="1"/>
    <row r="10058" ht="12.75" hidden="1" customHeight="1"/>
    <row r="10059" ht="12.75" hidden="1" customHeight="1"/>
    <row r="10060" ht="12.75" hidden="1" customHeight="1"/>
    <row r="10061" ht="12.75" hidden="1" customHeight="1"/>
    <row r="10062" ht="12.75" hidden="1" customHeight="1"/>
    <row r="10063" ht="12.75" hidden="1" customHeight="1"/>
    <row r="10064" ht="12.75" hidden="1" customHeight="1"/>
    <row r="10065" ht="12.75" hidden="1" customHeight="1"/>
    <row r="10066" ht="12.75" hidden="1" customHeight="1"/>
    <row r="10067" ht="12.75" hidden="1" customHeight="1"/>
    <row r="10068" ht="12.75" hidden="1" customHeight="1"/>
    <row r="10069" ht="12.75" hidden="1" customHeight="1"/>
    <row r="10070" ht="12.75" hidden="1" customHeight="1"/>
    <row r="10071" ht="12.75" hidden="1" customHeight="1"/>
    <row r="10072" ht="12.75" hidden="1" customHeight="1"/>
    <row r="10073" ht="12.75" hidden="1" customHeight="1"/>
    <row r="10074" ht="12.75" hidden="1" customHeight="1"/>
    <row r="10075" ht="12.75" hidden="1" customHeight="1"/>
    <row r="10076" ht="12.75" hidden="1" customHeight="1"/>
    <row r="10077" ht="12.75" hidden="1" customHeight="1"/>
    <row r="10078" ht="12.75" hidden="1" customHeight="1"/>
    <row r="10079" ht="12.75" hidden="1" customHeight="1"/>
    <row r="10080" ht="12.75" hidden="1" customHeight="1"/>
    <row r="10081" ht="12.75" hidden="1" customHeight="1"/>
    <row r="10082" ht="12.75" hidden="1" customHeight="1"/>
    <row r="10083" ht="12.75" hidden="1" customHeight="1"/>
    <row r="10084" ht="12.75" hidden="1" customHeight="1"/>
    <row r="10085" ht="12.75" hidden="1" customHeight="1"/>
    <row r="10086" ht="12.75" hidden="1" customHeight="1"/>
    <row r="10087" ht="12.75" hidden="1" customHeight="1"/>
    <row r="10088" ht="12.75" hidden="1" customHeight="1"/>
    <row r="10089" ht="12.75" hidden="1" customHeight="1"/>
    <row r="10090" ht="12.75" hidden="1" customHeight="1"/>
    <row r="10091" ht="12.75" hidden="1" customHeight="1"/>
    <row r="10092" ht="12.75" hidden="1" customHeight="1"/>
    <row r="10093" ht="12.75" hidden="1" customHeight="1"/>
    <row r="10094" ht="12.75" hidden="1" customHeight="1"/>
    <row r="10095" ht="12.75" hidden="1" customHeight="1"/>
    <row r="10096" ht="12.75" hidden="1" customHeight="1"/>
    <row r="10097" ht="12.75" hidden="1" customHeight="1"/>
    <row r="10098" ht="12.75" hidden="1" customHeight="1"/>
    <row r="10099" ht="12.75" hidden="1" customHeight="1"/>
    <row r="10100" ht="12.75" hidden="1" customHeight="1"/>
    <row r="10101" ht="12.75" hidden="1" customHeight="1"/>
    <row r="10102" ht="12.75" hidden="1" customHeight="1"/>
    <row r="10103" ht="12.75" hidden="1" customHeight="1"/>
    <row r="10104" ht="12.75" hidden="1" customHeight="1"/>
    <row r="10105" ht="12.75" hidden="1" customHeight="1"/>
    <row r="10106" ht="12.75" hidden="1" customHeight="1"/>
    <row r="10107" ht="12.75" hidden="1" customHeight="1"/>
    <row r="10108" ht="12.75" hidden="1" customHeight="1"/>
    <row r="10109" ht="12.75" hidden="1" customHeight="1"/>
    <row r="10110" ht="12.75" hidden="1" customHeight="1"/>
    <row r="10111" ht="12.75" hidden="1" customHeight="1"/>
    <row r="10112" ht="12.75" hidden="1" customHeight="1"/>
    <row r="10113" ht="12.75" hidden="1" customHeight="1"/>
    <row r="10114" ht="12.75" hidden="1" customHeight="1"/>
    <row r="10115" ht="12.75" hidden="1" customHeight="1"/>
    <row r="10116" ht="12.75" hidden="1" customHeight="1"/>
    <row r="10117" ht="12.75" hidden="1" customHeight="1"/>
    <row r="10118" ht="12.75" hidden="1" customHeight="1"/>
    <row r="10119" ht="12.75" hidden="1" customHeight="1"/>
    <row r="10120" ht="12.75" hidden="1" customHeight="1"/>
    <row r="10121" ht="12.75" hidden="1" customHeight="1"/>
    <row r="10122" ht="12.75" hidden="1" customHeight="1"/>
    <row r="10123" ht="12.75" hidden="1" customHeight="1"/>
    <row r="10124" ht="12.75" hidden="1" customHeight="1"/>
    <row r="10125" ht="12.75" hidden="1" customHeight="1"/>
    <row r="10126" ht="12.75" hidden="1" customHeight="1"/>
    <row r="10127" ht="12.75" hidden="1" customHeight="1"/>
    <row r="10128" ht="12.75" hidden="1" customHeight="1"/>
    <row r="10129" ht="12.75" hidden="1" customHeight="1"/>
    <row r="10130" ht="12.75" hidden="1" customHeight="1"/>
    <row r="10131" ht="12.75" hidden="1" customHeight="1"/>
    <row r="10132" ht="12.75" hidden="1" customHeight="1"/>
    <row r="10133" ht="12.75" hidden="1" customHeight="1"/>
    <row r="10134" ht="12.75" hidden="1" customHeight="1"/>
    <row r="10135" ht="12.75" hidden="1" customHeight="1"/>
    <row r="10136" ht="12.75" hidden="1" customHeight="1"/>
    <row r="10137" ht="12.75" hidden="1" customHeight="1"/>
    <row r="10138" ht="12.75" hidden="1" customHeight="1"/>
    <row r="10139" ht="12.75" hidden="1" customHeight="1"/>
    <row r="10140" ht="12.75" hidden="1" customHeight="1"/>
    <row r="10141" ht="12.75" hidden="1" customHeight="1"/>
    <row r="10142" ht="12.75" hidden="1" customHeight="1"/>
    <row r="10143" ht="12.75" hidden="1" customHeight="1"/>
    <row r="10144" ht="12.75" hidden="1" customHeight="1"/>
    <row r="10145" ht="12.75" hidden="1" customHeight="1"/>
    <row r="10146" ht="12.75" hidden="1" customHeight="1"/>
    <row r="10147" ht="12.75" hidden="1" customHeight="1"/>
    <row r="10148" ht="12.75" hidden="1" customHeight="1"/>
    <row r="10149" ht="12.75" hidden="1" customHeight="1"/>
    <row r="10150" ht="12.75" hidden="1" customHeight="1"/>
    <row r="10151" ht="12.75" hidden="1" customHeight="1"/>
    <row r="10152" ht="12.75" hidden="1" customHeight="1"/>
    <row r="10153" ht="12.75" hidden="1" customHeight="1"/>
    <row r="10154" ht="12.75" hidden="1" customHeight="1"/>
    <row r="10155" ht="12.75" hidden="1" customHeight="1"/>
    <row r="10156" ht="12.75" hidden="1" customHeight="1"/>
    <row r="10157" ht="12.75" hidden="1" customHeight="1"/>
    <row r="10158" ht="12.75" hidden="1" customHeight="1"/>
    <row r="10159" ht="12.75" hidden="1" customHeight="1"/>
    <row r="10160" ht="12.75" hidden="1" customHeight="1"/>
    <row r="10161" ht="12.75" hidden="1" customHeight="1"/>
    <row r="10162" ht="12.75" hidden="1" customHeight="1"/>
    <row r="10163" ht="12.75" hidden="1" customHeight="1"/>
    <row r="10164" ht="12.75" hidden="1" customHeight="1"/>
    <row r="10165" ht="12.75" hidden="1" customHeight="1"/>
    <row r="10166" ht="12.75" hidden="1" customHeight="1"/>
    <row r="10167" ht="12.75" hidden="1" customHeight="1"/>
    <row r="10168" ht="12.75" hidden="1" customHeight="1"/>
    <row r="10169" ht="12.75" hidden="1" customHeight="1"/>
    <row r="10170" ht="12.75" hidden="1" customHeight="1"/>
    <row r="10171" ht="12.75" hidden="1" customHeight="1"/>
    <row r="10172" ht="12.75" hidden="1" customHeight="1"/>
    <row r="10173" ht="12.75" hidden="1" customHeight="1"/>
    <row r="10174" ht="12.75" hidden="1" customHeight="1"/>
    <row r="10175" ht="12.75" hidden="1" customHeight="1"/>
    <row r="10176" ht="12.75" hidden="1" customHeight="1"/>
    <row r="10177" ht="12.75" hidden="1" customHeight="1"/>
    <row r="10178" ht="12.75" hidden="1" customHeight="1"/>
    <row r="10179" ht="12.75" hidden="1" customHeight="1"/>
    <row r="10180" ht="12.75" hidden="1" customHeight="1"/>
    <row r="10181" ht="12.75" hidden="1" customHeight="1"/>
    <row r="10182" ht="12.75" hidden="1" customHeight="1"/>
    <row r="10183" ht="12.75" hidden="1" customHeight="1"/>
    <row r="10184" ht="12.75" hidden="1" customHeight="1"/>
    <row r="10185" ht="12.75" hidden="1" customHeight="1"/>
    <row r="10186" ht="12.75" hidden="1" customHeight="1"/>
    <row r="10187" ht="12.75" hidden="1" customHeight="1"/>
    <row r="10188" ht="12.75" hidden="1" customHeight="1"/>
    <row r="10189" ht="12.75" hidden="1" customHeight="1"/>
    <row r="10190" ht="12.75" hidden="1" customHeight="1"/>
    <row r="10191" ht="12.75" hidden="1" customHeight="1"/>
    <row r="10192" ht="12.75" hidden="1" customHeight="1"/>
    <row r="10193" ht="12.75" hidden="1" customHeight="1"/>
    <row r="10194" ht="12.75" hidden="1" customHeight="1"/>
    <row r="10195" ht="12.75" hidden="1" customHeight="1"/>
    <row r="10196" ht="12.75" hidden="1" customHeight="1"/>
    <row r="10197" ht="12.75" hidden="1" customHeight="1"/>
    <row r="10198" ht="12.75" hidden="1" customHeight="1"/>
    <row r="10199" ht="12.75" hidden="1" customHeight="1"/>
    <row r="10200" ht="12.75" hidden="1" customHeight="1"/>
    <row r="10201" ht="12.75" hidden="1" customHeight="1"/>
    <row r="10202" ht="12.75" hidden="1" customHeight="1"/>
    <row r="10203" ht="12.75" hidden="1" customHeight="1"/>
    <row r="10204" ht="12.75" hidden="1" customHeight="1"/>
    <row r="10205" ht="12.75" hidden="1" customHeight="1"/>
    <row r="10206" ht="12.75" hidden="1" customHeight="1"/>
    <row r="10207" ht="12.75" hidden="1" customHeight="1"/>
    <row r="10208" ht="12.75" hidden="1" customHeight="1"/>
    <row r="10209" ht="12.75" hidden="1" customHeight="1"/>
    <row r="10210" ht="12.75" hidden="1" customHeight="1"/>
    <row r="10211" ht="12.75" hidden="1" customHeight="1"/>
    <row r="10212" ht="12.75" hidden="1" customHeight="1"/>
    <row r="10213" ht="12.75" hidden="1" customHeight="1"/>
    <row r="10214" ht="12.75" hidden="1" customHeight="1"/>
    <row r="10215" ht="12.75" hidden="1" customHeight="1"/>
    <row r="10216" ht="12.75" hidden="1" customHeight="1"/>
    <row r="10217" ht="12.75" hidden="1" customHeight="1"/>
    <row r="10218" ht="12.75" hidden="1" customHeight="1"/>
    <row r="10219" ht="12.75" hidden="1" customHeight="1"/>
    <row r="10220" ht="12.75" hidden="1" customHeight="1"/>
    <row r="10221" ht="12.75" hidden="1" customHeight="1"/>
    <row r="10222" ht="12.75" hidden="1" customHeight="1"/>
    <row r="10223" ht="12.75" hidden="1" customHeight="1"/>
    <row r="10224" ht="12.75" hidden="1" customHeight="1"/>
    <row r="10225" ht="12.75" hidden="1" customHeight="1"/>
    <row r="10226" ht="12.75" hidden="1" customHeight="1"/>
    <row r="10227" ht="12.75" hidden="1" customHeight="1"/>
    <row r="10228" ht="12.75" hidden="1" customHeight="1"/>
    <row r="10229" ht="12.75" hidden="1" customHeight="1"/>
    <row r="10230" ht="12.75" hidden="1" customHeight="1"/>
    <row r="10231" ht="12.75" hidden="1" customHeight="1"/>
    <row r="10232" ht="12.75" hidden="1" customHeight="1"/>
    <row r="10233" ht="12.75" hidden="1" customHeight="1"/>
    <row r="10234" ht="12.75" hidden="1" customHeight="1"/>
    <row r="10235" ht="12.75" hidden="1" customHeight="1"/>
    <row r="10236" ht="12.75" hidden="1" customHeight="1"/>
    <row r="10237" ht="12.75" hidden="1" customHeight="1"/>
    <row r="10238" ht="12.75" hidden="1" customHeight="1"/>
    <row r="10239" ht="12.75" hidden="1" customHeight="1"/>
    <row r="10240" ht="12.75" hidden="1" customHeight="1"/>
    <row r="10241" ht="12.75" hidden="1" customHeight="1"/>
    <row r="10242" ht="12.75" hidden="1" customHeight="1"/>
    <row r="10243" ht="12.75" hidden="1" customHeight="1"/>
    <row r="10244" ht="12.75" hidden="1" customHeight="1"/>
    <row r="10245" ht="12.75" hidden="1" customHeight="1"/>
    <row r="10246" ht="12.75" hidden="1" customHeight="1"/>
    <row r="10247" ht="12.75" hidden="1" customHeight="1"/>
    <row r="10248" ht="12.75" hidden="1" customHeight="1"/>
    <row r="10249" ht="12.75" hidden="1" customHeight="1"/>
    <row r="10250" ht="12.75" hidden="1" customHeight="1"/>
    <row r="10251" ht="12.75" hidden="1" customHeight="1"/>
    <row r="10252" ht="12.75" hidden="1" customHeight="1"/>
    <row r="10253" ht="12.75" hidden="1" customHeight="1"/>
    <row r="10254" ht="12.75" hidden="1" customHeight="1"/>
    <row r="10255" ht="12.75" hidden="1" customHeight="1"/>
    <row r="10256" ht="12.75" hidden="1" customHeight="1"/>
    <row r="10257" ht="12.75" hidden="1" customHeight="1"/>
    <row r="10258" ht="12.75" hidden="1" customHeight="1"/>
    <row r="10259" ht="12.75" hidden="1" customHeight="1"/>
    <row r="10260" ht="12.75" hidden="1" customHeight="1"/>
    <row r="10261" ht="12.75" hidden="1" customHeight="1"/>
    <row r="10262" ht="12.75" hidden="1" customHeight="1"/>
    <row r="10263" ht="12.75" hidden="1" customHeight="1"/>
    <row r="10264" ht="12.75" hidden="1" customHeight="1"/>
    <row r="10265" ht="12.75" hidden="1" customHeight="1"/>
    <row r="10266" ht="12.75" hidden="1" customHeight="1"/>
    <row r="10267" ht="12.75" hidden="1" customHeight="1"/>
    <row r="10268" ht="12.75" hidden="1" customHeight="1"/>
    <row r="10269" ht="12.75" hidden="1" customHeight="1"/>
    <row r="10270" ht="12.75" hidden="1" customHeight="1"/>
    <row r="10271" ht="12.75" hidden="1" customHeight="1"/>
    <row r="10272" ht="12.75" hidden="1" customHeight="1"/>
    <row r="10273" ht="12.75" hidden="1" customHeight="1"/>
    <row r="10274" ht="12.75" hidden="1" customHeight="1"/>
    <row r="10275" ht="12.75" hidden="1" customHeight="1"/>
    <row r="10276" ht="12.75" hidden="1" customHeight="1"/>
    <row r="10277" ht="12.75" hidden="1" customHeight="1"/>
    <row r="10278" ht="12.75" hidden="1" customHeight="1"/>
    <row r="10279" ht="12.75" hidden="1" customHeight="1"/>
    <row r="10280" ht="12.75" hidden="1" customHeight="1"/>
    <row r="10281" ht="12.75" hidden="1" customHeight="1"/>
    <row r="10282" ht="12.75" hidden="1" customHeight="1"/>
    <row r="10283" ht="12.75" hidden="1" customHeight="1"/>
    <row r="10284" ht="12.75" hidden="1" customHeight="1"/>
    <row r="10285" ht="12.75" hidden="1" customHeight="1"/>
    <row r="10286" ht="12.75" hidden="1" customHeight="1"/>
    <row r="10287" ht="12.75" hidden="1" customHeight="1"/>
    <row r="10288" ht="12.75" hidden="1" customHeight="1"/>
    <row r="10289" ht="12.75" hidden="1" customHeight="1"/>
    <row r="10290" ht="12.75" hidden="1" customHeight="1"/>
    <row r="10291" ht="12.75" hidden="1" customHeight="1"/>
    <row r="10292" ht="12.75" hidden="1" customHeight="1"/>
    <row r="10293" ht="12.75" hidden="1" customHeight="1"/>
    <row r="10294" ht="12.75" hidden="1" customHeight="1"/>
    <row r="10295" ht="12.75" hidden="1" customHeight="1"/>
    <row r="10296" ht="12.75" hidden="1" customHeight="1"/>
    <row r="10297" ht="12.75" hidden="1" customHeight="1"/>
    <row r="10298" ht="12.75" hidden="1" customHeight="1"/>
    <row r="10299" ht="12.75" hidden="1" customHeight="1"/>
    <row r="10300" ht="12.75" hidden="1" customHeight="1"/>
    <row r="10301" ht="12.75" hidden="1" customHeight="1"/>
    <row r="10302" ht="12.75" hidden="1" customHeight="1"/>
    <row r="10303" ht="12.75" hidden="1" customHeight="1"/>
    <row r="10304" ht="12.75" hidden="1" customHeight="1"/>
    <row r="10305" ht="12.75" hidden="1" customHeight="1"/>
    <row r="10306" ht="12.75" hidden="1" customHeight="1"/>
    <row r="10307" ht="12.75" hidden="1" customHeight="1"/>
    <row r="10308" ht="12.75" hidden="1" customHeight="1"/>
    <row r="10309" ht="12.75" hidden="1" customHeight="1"/>
    <row r="10310" ht="12.75" hidden="1" customHeight="1"/>
    <row r="10311" ht="12.75" hidden="1" customHeight="1"/>
    <row r="10312" ht="12.75" hidden="1" customHeight="1"/>
    <row r="10313" ht="12.75" hidden="1" customHeight="1"/>
    <row r="10314" ht="12.75" hidden="1" customHeight="1"/>
    <row r="10315" ht="12.75" hidden="1" customHeight="1"/>
    <row r="10316" ht="12.75" hidden="1" customHeight="1"/>
    <row r="10317" ht="12.75" hidden="1" customHeight="1"/>
    <row r="10318" ht="12.75" hidden="1" customHeight="1"/>
    <row r="10319" ht="12.75" hidden="1" customHeight="1"/>
    <row r="10320" ht="12.75" hidden="1" customHeight="1"/>
    <row r="10321" ht="12.75" hidden="1" customHeight="1"/>
    <row r="10322" ht="12.75" hidden="1" customHeight="1"/>
    <row r="10323" ht="12.75" hidden="1" customHeight="1"/>
    <row r="10324" ht="12.75" hidden="1" customHeight="1"/>
    <row r="10325" ht="12.75" hidden="1" customHeight="1"/>
    <row r="10326" ht="12.75" hidden="1" customHeight="1"/>
    <row r="10327" ht="12.75" hidden="1" customHeight="1"/>
    <row r="10328" ht="12.75" hidden="1" customHeight="1"/>
    <row r="10329" ht="12.75" hidden="1" customHeight="1"/>
    <row r="10330" ht="12.75" hidden="1" customHeight="1"/>
    <row r="10331" ht="12.75" hidden="1" customHeight="1"/>
    <row r="10332" ht="12.75" hidden="1" customHeight="1"/>
    <row r="10333" ht="12.75" hidden="1" customHeight="1"/>
    <row r="10334" ht="12.75" hidden="1" customHeight="1"/>
    <row r="10335" ht="12.75" hidden="1" customHeight="1"/>
    <row r="10336" ht="12.75" hidden="1" customHeight="1"/>
    <row r="10337" ht="12.75" hidden="1" customHeight="1"/>
    <row r="10338" ht="12.75" hidden="1" customHeight="1"/>
    <row r="10339" ht="12.75" hidden="1" customHeight="1"/>
    <row r="10340" ht="12.75" hidden="1" customHeight="1"/>
    <row r="10341" ht="12.75" hidden="1" customHeight="1"/>
    <row r="10342" ht="12.75" hidden="1" customHeight="1"/>
    <row r="10343" ht="12.75" hidden="1" customHeight="1"/>
    <row r="10344" ht="12.75" hidden="1" customHeight="1"/>
    <row r="10345" ht="12.75" hidden="1" customHeight="1"/>
    <row r="10346" ht="12.75" hidden="1" customHeight="1"/>
    <row r="10347" ht="12.75" hidden="1" customHeight="1"/>
    <row r="10348" ht="12.75" hidden="1" customHeight="1"/>
    <row r="10349" ht="12.75" hidden="1" customHeight="1"/>
    <row r="10350" ht="12.75" hidden="1" customHeight="1"/>
    <row r="10351" ht="12.75" hidden="1" customHeight="1"/>
    <row r="10352" ht="12.75" hidden="1" customHeight="1"/>
    <row r="10353" ht="12.75" hidden="1" customHeight="1"/>
    <row r="10354" ht="12.75" hidden="1" customHeight="1"/>
    <row r="10355" ht="12.75" hidden="1" customHeight="1"/>
    <row r="10356" ht="12.75" hidden="1" customHeight="1"/>
    <row r="10357" ht="12.75" hidden="1" customHeight="1"/>
    <row r="10358" ht="12.75" hidden="1" customHeight="1"/>
    <row r="10359" ht="12.75" hidden="1" customHeight="1"/>
    <row r="10360" ht="12.75" hidden="1" customHeight="1"/>
    <row r="10361" ht="12.75" hidden="1" customHeight="1"/>
    <row r="10362" ht="12.75" hidden="1" customHeight="1"/>
    <row r="10363" ht="12.75" hidden="1" customHeight="1"/>
    <row r="10364" ht="12.75" hidden="1" customHeight="1"/>
    <row r="10365" ht="12.75" hidden="1" customHeight="1"/>
    <row r="10366" ht="12.75" hidden="1" customHeight="1"/>
    <row r="10367" ht="12.75" hidden="1" customHeight="1"/>
    <row r="10368" ht="12.75" hidden="1" customHeight="1"/>
    <row r="10369" ht="12.75" hidden="1" customHeight="1"/>
    <row r="10370" ht="12.75" hidden="1" customHeight="1"/>
    <row r="10371" ht="12.75" hidden="1" customHeight="1"/>
    <row r="10372" ht="12.75" hidden="1" customHeight="1"/>
    <row r="10373" ht="12.75" hidden="1" customHeight="1"/>
    <row r="10374" ht="12.75" hidden="1" customHeight="1"/>
    <row r="10375" ht="12.75" hidden="1" customHeight="1"/>
    <row r="10376" ht="12.75" hidden="1" customHeight="1"/>
    <row r="10377" ht="12.75" hidden="1" customHeight="1"/>
    <row r="10378" ht="12.75" hidden="1" customHeight="1"/>
    <row r="10379" ht="12.75" hidden="1" customHeight="1"/>
    <row r="10380" ht="12.75" hidden="1" customHeight="1"/>
    <row r="10381" ht="12.75" hidden="1" customHeight="1"/>
    <row r="10382" ht="12.75" hidden="1" customHeight="1"/>
    <row r="10383" ht="12.75" hidden="1" customHeight="1"/>
    <row r="10384" ht="12.75" hidden="1" customHeight="1"/>
    <row r="10385" ht="12.75" hidden="1" customHeight="1"/>
    <row r="10386" ht="12.75" hidden="1" customHeight="1"/>
    <row r="10387" ht="12.75" hidden="1" customHeight="1"/>
    <row r="10388" ht="12.75" hidden="1" customHeight="1"/>
    <row r="10389" ht="12.75" hidden="1" customHeight="1"/>
    <row r="10390" ht="12.75" hidden="1" customHeight="1"/>
    <row r="10391" ht="12.75" hidden="1" customHeight="1"/>
    <row r="10392" ht="12.75" hidden="1" customHeight="1"/>
    <row r="10393" ht="12.75" hidden="1" customHeight="1"/>
    <row r="10394" ht="12.75" hidden="1" customHeight="1"/>
    <row r="10395" ht="12.75" hidden="1" customHeight="1"/>
    <row r="10396" ht="12.75" hidden="1" customHeight="1"/>
    <row r="10397" ht="12.75" hidden="1" customHeight="1"/>
    <row r="10398" ht="12.75" hidden="1" customHeight="1"/>
    <row r="10399" ht="12.75" hidden="1" customHeight="1"/>
    <row r="10400" ht="12.75" hidden="1" customHeight="1"/>
    <row r="10401" ht="12.75" hidden="1" customHeight="1"/>
    <row r="10402" ht="12.75" hidden="1" customHeight="1"/>
    <row r="10403" ht="12.75" hidden="1" customHeight="1"/>
    <row r="10404" ht="12.75" hidden="1" customHeight="1"/>
    <row r="10405" ht="12.75" hidden="1" customHeight="1"/>
    <row r="10406" ht="12.75" hidden="1" customHeight="1"/>
    <row r="10407" ht="12.75" hidden="1" customHeight="1"/>
    <row r="10408" ht="12.75" hidden="1" customHeight="1"/>
    <row r="10409" ht="12.75" hidden="1" customHeight="1"/>
    <row r="10410" ht="12.75" hidden="1" customHeight="1"/>
    <row r="10411" ht="12.75" hidden="1" customHeight="1"/>
    <row r="10412" ht="12.75" hidden="1" customHeight="1"/>
    <row r="10413" ht="12.75" hidden="1" customHeight="1"/>
    <row r="10414" ht="12.75" hidden="1" customHeight="1"/>
    <row r="10415" ht="12.75" hidden="1" customHeight="1"/>
    <row r="10416" ht="12.75" hidden="1" customHeight="1"/>
    <row r="10417" ht="12.75" hidden="1" customHeight="1"/>
    <row r="10418" ht="12.75" hidden="1" customHeight="1"/>
    <row r="10419" ht="12.75" hidden="1" customHeight="1"/>
    <row r="10420" ht="12.75" hidden="1" customHeight="1"/>
    <row r="10421" ht="12.75" hidden="1" customHeight="1"/>
    <row r="10422" ht="12.75" hidden="1" customHeight="1"/>
    <row r="10423" ht="12.75" hidden="1" customHeight="1"/>
    <row r="10424" ht="12.75" hidden="1" customHeight="1"/>
    <row r="10425" ht="12.75" hidden="1" customHeight="1"/>
    <row r="10426" ht="12.75" hidden="1" customHeight="1"/>
    <row r="10427" ht="12.75" hidden="1" customHeight="1"/>
    <row r="10428" ht="12.75" hidden="1" customHeight="1"/>
    <row r="10429" ht="12.75" hidden="1" customHeight="1"/>
    <row r="10430" ht="12.75" hidden="1" customHeight="1"/>
    <row r="10431" ht="12.75" hidden="1" customHeight="1"/>
    <row r="10432" ht="12.75" hidden="1" customHeight="1"/>
    <row r="10433" ht="12.75" hidden="1" customHeight="1"/>
    <row r="10434" ht="12.75" hidden="1" customHeight="1"/>
    <row r="10435" ht="12.75" hidden="1" customHeight="1"/>
    <row r="10436" ht="12.75" hidden="1" customHeight="1"/>
    <row r="10437" ht="12.75" hidden="1" customHeight="1"/>
    <row r="10438" ht="12.75" hidden="1" customHeight="1"/>
    <row r="10439" ht="12.75" hidden="1" customHeight="1"/>
    <row r="10440" ht="12.75" hidden="1" customHeight="1"/>
    <row r="10441" ht="12.75" hidden="1" customHeight="1"/>
    <row r="10442" ht="12.75" hidden="1" customHeight="1"/>
    <row r="10443" ht="12.75" hidden="1" customHeight="1"/>
    <row r="10444" ht="12.75" hidden="1" customHeight="1"/>
    <row r="10445" ht="12.75" hidden="1" customHeight="1"/>
    <row r="10446" ht="12.75" hidden="1" customHeight="1"/>
    <row r="10447" ht="12.75" hidden="1" customHeight="1"/>
    <row r="10448" ht="12.75" hidden="1" customHeight="1"/>
    <row r="10449" ht="12.75" hidden="1" customHeight="1"/>
    <row r="10450" ht="12.75" hidden="1" customHeight="1"/>
    <row r="10451" ht="12.75" hidden="1" customHeight="1"/>
    <row r="10452" ht="12.75" hidden="1" customHeight="1"/>
    <row r="10453" ht="12.75" hidden="1" customHeight="1"/>
    <row r="10454" ht="12.75" hidden="1" customHeight="1"/>
    <row r="10455" ht="12.75" hidden="1" customHeight="1"/>
    <row r="10456" ht="12.75" hidden="1" customHeight="1"/>
    <row r="10457" ht="12.75" hidden="1" customHeight="1"/>
    <row r="10458" ht="12.75" hidden="1" customHeight="1"/>
    <row r="10459" ht="12.75" hidden="1" customHeight="1"/>
    <row r="10460" ht="12.75" hidden="1" customHeight="1"/>
    <row r="10461" ht="12.75" hidden="1" customHeight="1"/>
    <row r="10462" ht="12.75" hidden="1" customHeight="1"/>
    <row r="10463" ht="12.75" hidden="1" customHeight="1"/>
    <row r="10464" ht="12.75" hidden="1" customHeight="1"/>
    <row r="10465" ht="12.75" hidden="1" customHeight="1"/>
    <row r="10466" ht="12.75" hidden="1" customHeight="1"/>
    <row r="10467" ht="12.75" hidden="1" customHeight="1"/>
    <row r="10468" ht="12.75" hidden="1" customHeight="1"/>
    <row r="10469" ht="12.75" hidden="1" customHeight="1"/>
    <row r="10470" ht="12.75" hidden="1" customHeight="1"/>
    <row r="10471" ht="12.75" hidden="1" customHeight="1"/>
    <row r="10472" ht="12.75" hidden="1" customHeight="1"/>
    <row r="10473" ht="12.75" hidden="1" customHeight="1"/>
    <row r="10474" ht="12.75" hidden="1" customHeight="1"/>
    <row r="10475" ht="12.75" hidden="1" customHeight="1"/>
    <row r="10476" ht="12.75" hidden="1" customHeight="1"/>
    <row r="10477" ht="12.75" hidden="1" customHeight="1"/>
    <row r="10478" ht="12.75" hidden="1" customHeight="1"/>
    <row r="10479" ht="12.75" hidden="1" customHeight="1"/>
    <row r="10480" ht="12.75" hidden="1" customHeight="1"/>
    <row r="10481" ht="12.75" hidden="1" customHeight="1"/>
    <row r="10482" ht="12.75" hidden="1" customHeight="1"/>
    <row r="10483" ht="12.75" hidden="1" customHeight="1"/>
    <row r="10484" ht="12.75" hidden="1" customHeight="1"/>
    <row r="10485" ht="12.75" hidden="1" customHeight="1"/>
    <row r="10486" ht="12.75" hidden="1" customHeight="1"/>
    <row r="10487" ht="12.75" hidden="1" customHeight="1"/>
    <row r="10488" ht="12.75" hidden="1" customHeight="1"/>
    <row r="10489" ht="12.75" hidden="1" customHeight="1"/>
    <row r="10490" ht="12.75" hidden="1" customHeight="1"/>
    <row r="10491" ht="12.75" hidden="1" customHeight="1"/>
    <row r="10492" ht="12.75" hidden="1" customHeight="1"/>
    <row r="10493" ht="12.75" hidden="1" customHeight="1"/>
    <row r="10494" ht="12.75" hidden="1" customHeight="1"/>
    <row r="10495" ht="12.75" hidden="1" customHeight="1"/>
    <row r="10496" ht="12.75" hidden="1" customHeight="1"/>
    <row r="10497" ht="12.75" hidden="1" customHeight="1"/>
    <row r="10498" ht="12.75" hidden="1" customHeight="1"/>
    <row r="10499" ht="12.75" hidden="1" customHeight="1"/>
    <row r="10500" ht="12.75" hidden="1" customHeight="1"/>
    <row r="10501" ht="12.75" hidden="1" customHeight="1"/>
    <row r="10502" ht="12.75" hidden="1" customHeight="1"/>
    <row r="10503" ht="12.75" hidden="1" customHeight="1"/>
    <row r="10504" ht="12.75" hidden="1" customHeight="1"/>
    <row r="10505" ht="12.75" hidden="1" customHeight="1"/>
    <row r="10506" ht="12.75" hidden="1" customHeight="1"/>
    <row r="10507" ht="12.75" hidden="1" customHeight="1"/>
    <row r="10508" ht="12.75" hidden="1" customHeight="1"/>
    <row r="10509" ht="12.75" hidden="1" customHeight="1"/>
    <row r="10510" ht="12.75" hidden="1" customHeight="1"/>
    <row r="10511" ht="12.75" hidden="1" customHeight="1"/>
    <row r="10512" ht="12.75" hidden="1" customHeight="1"/>
    <row r="10513" ht="12.75" hidden="1" customHeight="1"/>
    <row r="10514" ht="12.75" hidden="1" customHeight="1"/>
    <row r="10515" ht="12.75" hidden="1" customHeight="1"/>
    <row r="10516" ht="12.75" hidden="1" customHeight="1"/>
    <row r="10517" ht="12.75" hidden="1" customHeight="1"/>
    <row r="10518" ht="12.75" hidden="1" customHeight="1"/>
    <row r="10519" ht="12.75" hidden="1" customHeight="1"/>
    <row r="10520" ht="12.75" hidden="1" customHeight="1"/>
    <row r="10521" ht="12.75" hidden="1" customHeight="1"/>
    <row r="10522" ht="12.75" hidden="1" customHeight="1"/>
    <row r="10523" ht="12.75" hidden="1" customHeight="1"/>
    <row r="10524" ht="12.75" hidden="1" customHeight="1"/>
    <row r="10525" ht="12.75" hidden="1" customHeight="1"/>
    <row r="10526" ht="12.75" hidden="1" customHeight="1"/>
    <row r="10527" ht="12.75" hidden="1" customHeight="1"/>
    <row r="10528" ht="12.75" hidden="1" customHeight="1"/>
    <row r="10529" ht="12.75" hidden="1" customHeight="1"/>
    <row r="10530" ht="12.75" hidden="1" customHeight="1"/>
    <row r="10531" ht="12.75" hidden="1" customHeight="1"/>
    <row r="10532" ht="12.75" hidden="1" customHeight="1"/>
    <row r="10533" ht="12.75" hidden="1" customHeight="1"/>
    <row r="10534" ht="12.75" hidden="1" customHeight="1"/>
    <row r="10535" ht="12.75" hidden="1" customHeight="1"/>
    <row r="10536" ht="12.75" hidden="1" customHeight="1"/>
    <row r="10537" ht="12.75" hidden="1" customHeight="1"/>
    <row r="10538" ht="12.75" hidden="1" customHeight="1"/>
    <row r="10539" ht="12.75" hidden="1" customHeight="1"/>
    <row r="10540" ht="12.75" hidden="1" customHeight="1"/>
    <row r="10541" ht="12.75" hidden="1" customHeight="1"/>
    <row r="10542" ht="12.75" hidden="1" customHeight="1"/>
    <row r="10543" ht="12.75" hidden="1" customHeight="1"/>
    <row r="10544" ht="12.75" hidden="1" customHeight="1"/>
    <row r="10545" ht="12.75" hidden="1" customHeight="1"/>
    <row r="10546" ht="12.75" hidden="1" customHeight="1"/>
    <row r="10547" ht="12.75" hidden="1" customHeight="1"/>
    <row r="10548" ht="12.75" hidden="1" customHeight="1"/>
    <row r="10549" ht="12.75" hidden="1" customHeight="1"/>
    <row r="10550" ht="12.75" hidden="1" customHeight="1"/>
    <row r="10551" ht="12.75" hidden="1" customHeight="1"/>
    <row r="10552" ht="12.75" hidden="1" customHeight="1"/>
    <row r="10553" ht="12.75" hidden="1" customHeight="1"/>
    <row r="10554" ht="12.75" hidden="1" customHeight="1"/>
    <row r="10555" ht="12.75" hidden="1" customHeight="1"/>
    <row r="10556" ht="12.75" hidden="1" customHeight="1"/>
    <row r="10557" ht="12.75" hidden="1" customHeight="1"/>
    <row r="10558" ht="12.75" hidden="1" customHeight="1"/>
    <row r="10559" ht="12.75" hidden="1" customHeight="1"/>
    <row r="10560" ht="12.75" hidden="1" customHeight="1"/>
    <row r="10561" ht="12.75" hidden="1" customHeight="1"/>
    <row r="10562" ht="12.75" hidden="1" customHeight="1"/>
    <row r="10563" ht="12.75" hidden="1" customHeight="1"/>
    <row r="10564" ht="12.75" hidden="1" customHeight="1"/>
    <row r="10565" ht="12.75" hidden="1" customHeight="1"/>
    <row r="10566" ht="12.75" hidden="1" customHeight="1"/>
    <row r="10567" ht="12.75" hidden="1" customHeight="1"/>
    <row r="10568" ht="12.75" hidden="1" customHeight="1"/>
    <row r="10569" ht="12.75" hidden="1" customHeight="1"/>
    <row r="10570" ht="12.75" hidden="1" customHeight="1"/>
    <row r="10571" ht="12.75" hidden="1" customHeight="1"/>
    <row r="10572" ht="12.75" hidden="1" customHeight="1"/>
    <row r="10573" ht="12.75" hidden="1" customHeight="1"/>
    <row r="10574" ht="12.75" hidden="1" customHeight="1"/>
    <row r="10575" ht="12.75" hidden="1" customHeight="1"/>
    <row r="10576" ht="12.75" hidden="1" customHeight="1"/>
    <row r="10577" ht="12.75" hidden="1" customHeight="1"/>
    <row r="10578" ht="12.75" hidden="1" customHeight="1"/>
    <row r="10579" ht="12.75" hidden="1" customHeight="1"/>
    <row r="10580" ht="12.75" hidden="1" customHeight="1"/>
    <row r="10581" ht="12.75" hidden="1" customHeight="1"/>
    <row r="10582" ht="12.75" hidden="1" customHeight="1"/>
    <row r="10583" ht="12.75" hidden="1" customHeight="1"/>
    <row r="10584" ht="12.75" hidden="1" customHeight="1"/>
    <row r="10585" ht="12.75" hidden="1" customHeight="1"/>
    <row r="10586" ht="12.75" hidden="1" customHeight="1"/>
    <row r="10587" ht="12.75" hidden="1" customHeight="1"/>
    <row r="10588" ht="12.75" hidden="1" customHeight="1"/>
    <row r="10589" ht="12.75" hidden="1" customHeight="1"/>
    <row r="10590" ht="12.75" hidden="1" customHeight="1"/>
    <row r="10591" ht="12.75" hidden="1" customHeight="1"/>
    <row r="10592" ht="12.75" hidden="1" customHeight="1"/>
    <row r="10593" ht="12.75" hidden="1" customHeight="1"/>
    <row r="10594" ht="12.75" hidden="1" customHeight="1"/>
    <row r="10595" ht="12.75" hidden="1" customHeight="1"/>
    <row r="10596" ht="12.75" hidden="1" customHeight="1"/>
    <row r="10597" ht="12.75" hidden="1" customHeight="1"/>
    <row r="10598" ht="12.75" hidden="1" customHeight="1"/>
    <row r="10599" ht="12.75" hidden="1" customHeight="1"/>
    <row r="10600" ht="12.75" hidden="1" customHeight="1"/>
    <row r="10601" ht="12.75" hidden="1" customHeight="1"/>
    <row r="10602" ht="12.75" hidden="1" customHeight="1"/>
    <row r="10603" ht="12.75" hidden="1" customHeight="1"/>
    <row r="10604" ht="12.75" hidden="1" customHeight="1"/>
    <row r="10605" ht="12.75" hidden="1" customHeight="1"/>
    <row r="10606" ht="12.75" hidden="1" customHeight="1"/>
    <row r="10607" ht="12.75" hidden="1" customHeight="1"/>
    <row r="10608" ht="12.75" hidden="1" customHeight="1"/>
    <row r="10609" ht="12.75" hidden="1" customHeight="1"/>
    <row r="10610" ht="12.75" hidden="1" customHeight="1"/>
    <row r="10611" ht="12.75" hidden="1" customHeight="1"/>
    <row r="10612" ht="12.75" hidden="1" customHeight="1"/>
    <row r="10613" ht="12.75" hidden="1" customHeight="1"/>
    <row r="10614" ht="12.75" hidden="1" customHeight="1"/>
    <row r="10615" ht="12.75" hidden="1" customHeight="1"/>
    <row r="10616" ht="12.75" hidden="1" customHeight="1"/>
    <row r="10617" ht="12.75" hidden="1" customHeight="1"/>
    <row r="10618" ht="12.75" hidden="1" customHeight="1"/>
    <row r="10619" ht="12.75" hidden="1" customHeight="1"/>
    <row r="10620" ht="12.75" hidden="1" customHeight="1"/>
    <row r="10621" ht="12.75" hidden="1" customHeight="1"/>
    <row r="10622" ht="12.75" hidden="1" customHeight="1"/>
    <row r="10623" ht="12.75" hidden="1" customHeight="1"/>
    <row r="10624" ht="12.75" hidden="1" customHeight="1"/>
    <row r="10625" ht="12.75" hidden="1" customHeight="1"/>
    <row r="10626" ht="12.75" hidden="1" customHeight="1"/>
    <row r="10627" ht="12.75" hidden="1" customHeight="1"/>
    <row r="10628" ht="12.75" hidden="1" customHeight="1"/>
    <row r="10629" ht="12.75" hidden="1" customHeight="1"/>
    <row r="10630" ht="12.75" hidden="1" customHeight="1"/>
    <row r="10631" ht="12.75" hidden="1" customHeight="1"/>
    <row r="10632" ht="12.75" hidden="1" customHeight="1"/>
    <row r="10633" ht="12.75" hidden="1" customHeight="1"/>
    <row r="10634" ht="12.75" hidden="1" customHeight="1"/>
    <row r="10635" ht="12.75" hidden="1" customHeight="1"/>
    <row r="10636" ht="12.75" hidden="1" customHeight="1"/>
    <row r="10637" ht="12.75" hidden="1" customHeight="1"/>
    <row r="10638" ht="12.75" hidden="1" customHeight="1"/>
    <row r="10639" ht="12.75" hidden="1" customHeight="1"/>
    <row r="10640" ht="12.75" hidden="1" customHeight="1"/>
    <row r="10641" ht="12.75" hidden="1" customHeight="1"/>
    <row r="10642" ht="12.75" hidden="1" customHeight="1"/>
    <row r="10643" ht="12.75" hidden="1" customHeight="1"/>
    <row r="10644" ht="12.75" hidden="1" customHeight="1"/>
    <row r="10645" ht="12.75" hidden="1" customHeight="1"/>
    <row r="10646" ht="12.75" hidden="1" customHeight="1"/>
    <row r="10647" ht="12.75" hidden="1" customHeight="1"/>
    <row r="10648" ht="12.75" hidden="1" customHeight="1"/>
    <row r="10649" ht="12.75" hidden="1" customHeight="1"/>
    <row r="10650" ht="12.75" hidden="1" customHeight="1"/>
    <row r="10651" ht="12.75" hidden="1" customHeight="1"/>
    <row r="10652" ht="12.75" hidden="1" customHeight="1"/>
    <row r="10653" ht="12.75" hidden="1" customHeight="1"/>
    <row r="10654" ht="12.75" hidden="1" customHeight="1"/>
    <row r="10655" ht="12.75" hidden="1" customHeight="1"/>
    <row r="10656" ht="12.75" hidden="1" customHeight="1"/>
    <row r="10657" ht="12.75" hidden="1" customHeight="1"/>
    <row r="10658" ht="12.75" hidden="1" customHeight="1"/>
    <row r="10659" ht="12.75" hidden="1" customHeight="1"/>
    <row r="10660" ht="12.75" hidden="1" customHeight="1"/>
    <row r="10661" ht="12.75" hidden="1" customHeight="1"/>
    <row r="10662" ht="12.75" hidden="1" customHeight="1"/>
    <row r="10663" ht="12.75" hidden="1" customHeight="1"/>
    <row r="10664" ht="12.75" hidden="1" customHeight="1"/>
    <row r="10665" ht="12.75" hidden="1" customHeight="1"/>
    <row r="10666" ht="12.75" hidden="1" customHeight="1"/>
    <row r="10667" ht="12.75" hidden="1" customHeight="1"/>
    <row r="10668" ht="12.75" hidden="1" customHeight="1"/>
    <row r="10669" ht="12.75" hidden="1" customHeight="1"/>
    <row r="10670" ht="12.75" hidden="1" customHeight="1"/>
    <row r="10671" ht="12.75" hidden="1" customHeight="1"/>
    <row r="10672" ht="12.75" hidden="1" customHeight="1"/>
    <row r="10673" ht="12.75" hidden="1" customHeight="1"/>
    <row r="10674" ht="12.75" hidden="1" customHeight="1"/>
    <row r="10675" ht="12.75" hidden="1" customHeight="1"/>
    <row r="10676" ht="12.75" hidden="1" customHeight="1"/>
    <row r="10677" ht="12.75" hidden="1" customHeight="1"/>
    <row r="10678" ht="12.75" hidden="1" customHeight="1"/>
    <row r="10679" ht="12.75" hidden="1" customHeight="1"/>
    <row r="10680" ht="12.75" hidden="1" customHeight="1"/>
    <row r="10681" ht="12.75" hidden="1" customHeight="1"/>
    <row r="10682" ht="12.75" hidden="1" customHeight="1"/>
    <row r="10683" ht="12.75" hidden="1" customHeight="1"/>
    <row r="10684" ht="12.75" hidden="1" customHeight="1"/>
    <row r="10685" ht="12.75" hidden="1" customHeight="1"/>
    <row r="10686" ht="12.75" hidden="1" customHeight="1"/>
    <row r="10687" ht="12.75" hidden="1" customHeight="1"/>
    <row r="10688" ht="12.75" hidden="1" customHeight="1"/>
    <row r="10689" ht="12.75" hidden="1" customHeight="1"/>
    <row r="10690" ht="12.75" hidden="1" customHeight="1"/>
    <row r="10691" ht="12.75" hidden="1" customHeight="1"/>
    <row r="10692" ht="12.75" hidden="1" customHeight="1"/>
    <row r="10693" ht="12.75" hidden="1" customHeight="1"/>
    <row r="10694" ht="12.75" hidden="1" customHeight="1"/>
    <row r="10695" ht="12.75" hidden="1" customHeight="1"/>
    <row r="10696" ht="12.75" hidden="1" customHeight="1"/>
    <row r="10697" ht="12.75" hidden="1" customHeight="1"/>
    <row r="10698" ht="12.75" hidden="1" customHeight="1"/>
    <row r="10699" ht="12.75" hidden="1" customHeight="1"/>
    <row r="10700" ht="12.75" hidden="1" customHeight="1"/>
    <row r="10701" ht="12.75" hidden="1" customHeight="1"/>
    <row r="10702" ht="12.75" hidden="1" customHeight="1"/>
    <row r="10703" ht="12.75" hidden="1" customHeight="1"/>
    <row r="10704" ht="12.75" hidden="1" customHeight="1"/>
    <row r="10705" ht="12.75" hidden="1" customHeight="1"/>
    <row r="10706" ht="12.75" hidden="1" customHeight="1"/>
    <row r="10707" ht="12.75" hidden="1" customHeight="1"/>
    <row r="10708" ht="12.75" hidden="1" customHeight="1"/>
    <row r="10709" ht="12.75" hidden="1" customHeight="1"/>
    <row r="10710" ht="12.75" hidden="1" customHeight="1"/>
    <row r="10711" ht="12.75" hidden="1" customHeight="1"/>
    <row r="10712" ht="12.75" hidden="1" customHeight="1"/>
    <row r="10713" ht="12.75" hidden="1" customHeight="1"/>
    <row r="10714" ht="12.75" hidden="1" customHeight="1"/>
    <row r="10715" ht="12.75" hidden="1" customHeight="1"/>
    <row r="10716" ht="12.75" hidden="1" customHeight="1"/>
    <row r="10717" ht="12.75" hidden="1" customHeight="1"/>
    <row r="10718" ht="12.75" hidden="1" customHeight="1"/>
    <row r="10719" ht="12.75" hidden="1" customHeight="1"/>
    <row r="10720" ht="12.75" hidden="1" customHeight="1"/>
    <row r="10721" ht="12.75" hidden="1" customHeight="1"/>
    <row r="10722" ht="12.75" hidden="1" customHeight="1"/>
    <row r="10723" ht="12.75" hidden="1" customHeight="1"/>
    <row r="10724" ht="12.75" hidden="1" customHeight="1"/>
    <row r="10725" ht="12.75" hidden="1" customHeight="1"/>
    <row r="10726" ht="12.75" hidden="1" customHeight="1"/>
    <row r="10727" ht="12.75" hidden="1" customHeight="1"/>
    <row r="10728" ht="12.75" hidden="1" customHeight="1"/>
    <row r="10729" ht="12.75" hidden="1" customHeight="1"/>
    <row r="10730" ht="12.75" hidden="1" customHeight="1"/>
    <row r="10731" ht="12.75" hidden="1" customHeight="1"/>
    <row r="10732" ht="12.75" hidden="1" customHeight="1"/>
    <row r="10733" ht="12.75" hidden="1" customHeight="1"/>
    <row r="10734" ht="12.75" hidden="1" customHeight="1"/>
    <row r="10735" ht="12.75" hidden="1" customHeight="1"/>
    <row r="10736" ht="12.75" hidden="1" customHeight="1"/>
    <row r="10737" ht="12.75" hidden="1" customHeight="1"/>
    <row r="10738" ht="12.75" hidden="1" customHeight="1"/>
    <row r="10739" ht="12.75" hidden="1" customHeight="1"/>
    <row r="10740" ht="12.75" hidden="1" customHeight="1"/>
    <row r="10741" ht="12.75" hidden="1" customHeight="1"/>
    <row r="10742" ht="12.75" hidden="1" customHeight="1"/>
    <row r="10743" ht="12.75" hidden="1" customHeight="1"/>
    <row r="10744" ht="12.75" hidden="1" customHeight="1"/>
    <row r="10745" ht="12.75" hidden="1" customHeight="1"/>
    <row r="10746" ht="12.75" hidden="1" customHeight="1"/>
    <row r="10747" ht="12.75" hidden="1" customHeight="1"/>
    <row r="10748" ht="12.75" hidden="1" customHeight="1"/>
    <row r="10749" ht="12.75" hidden="1" customHeight="1"/>
    <row r="10750" ht="12.75" hidden="1" customHeight="1"/>
    <row r="10751" ht="12.75" hidden="1" customHeight="1"/>
    <row r="10752" ht="12.75" hidden="1" customHeight="1"/>
    <row r="10753" ht="12.75" hidden="1" customHeight="1"/>
    <row r="10754" ht="12.75" hidden="1" customHeight="1"/>
    <row r="10755" ht="12.75" hidden="1" customHeight="1"/>
    <row r="10756" ht="12.75" hidden="1" customHeight="1"/>
    <row r="10757" ht="12.75" hidden="1" customHeight="1"/>
    <row r="10758" ht="12.75" hidden="1" customHeight="1"/>
    <row r="10759" ht="12.75" hidden="1" customHeight="1"/>
    <row r="10760" ht="12.75" hidden="1" customHeight="1"/>
    <row r="10761" ht="12.75" hidden="1" customHeight="1"/>
    <row r="10762" ht="12.75" hidden="1" customHeight="1"/>
    <row r="10763" ht="12.75" hidden="1" customHeight="1"/>
    <row r="10764" ht="12.75" hidden="1" customHeight="1"/>
    <row r="10765" ht="12.75" hidden="1" customHeight="1"/>
    <row r="10766" ht="12.75" hidden="1" customHeight="1"/>
    <row r="10767" ht="12.75" hidden="1" customHeight="1"/>
    <row r="10768" ht="12.75" hidden="1" customHeight="1"/>
    <row r="10769" ht="12.75" hidden="1" customHeight="1"/>
    <row r="10770" ht="12.75" hidden="1" customHeight="1"/>
    <row r="10771" ht="12.75" hidden="1" customHeight="1"/>
    <row r="10772" ht="12.75" hidden="1" customHeight="1"/>
    <row r="10773" ht="12.75" hidden="1" customHeight="1"/>
    <row r="10774" ht="12.75" hidden="1" customHeight="1"/>
    <row r="10775" ht="12.75" hidden="1" customHeight="1"/>
    <row r="10776" ht="12.75" hidden="1" customHeight="1"/>
    <row r="10777" ht="12.75" hidden="1" customHeight="1"/>
    <row r="10778" ht="12.75" hidden="1" customHeight="1"/>
    <row r="10779" ht="12.75" hidden="1" customHeight="1"/>
    <row r="10780" ht="12.75" hidden="1" customHeight="1"/>
    <row r="10781" ht="12.75" hidden="1" customHeight="1"/>
    <row r="10782" ht="12.75" hidden="1" customHeight="1"/>
    <row r="10783" ht="12.75" hidden="1" customHeight="1"/>
    <row r="10784" ht="12.75" hidden="1" customHeight="1"/>
    <row r="10785" ht="12.75" hidden="1" customHeight="1"/>
    <row r="10786" ht="12.75" hidden="1" customHeight="1"/>
    <row r="10787" ht="12.75" hidden="1" customHeight="1"/>
    <row r="10788" ht="12.75" hidden="1" customHeight="1"/>
    <row r="10789" ht="12.75" hidden="1" customHeight="1"/>
    <row r="10790" ht="12.75" hidden="1" customHeight="1"/>
    <row r="10791" ht="12.75" hidden="1" customHeight="1"/>
    <row r="10792" ht="12.75" hidden="1" customHeight="1"/>
    <row r="10793" ht="12.75" hidden="1" customHeight="1"/>
    <row r="10794" ht="12.75" hidden="1" customHeight="1"/>
    <row r="10795" ht="12.75" hidden="1" customHeight="1"/>
    <row r="10796" ht="12.75" hidden="1" customHeight="1"/>
    <row r="10797" ht="12.75" hidden="1" customHeight="1"/>
    <row r="10798" ht="12.75" hidden="1" customHeight="1"/>
    <row r="10799" ht="12.75" hidden="1" customHeight="1"/>
    <row r="10800" ht="12.75" hidden="1" customHeight="1"/>
    <row r="10801" ht="12.75" hidden="1" customHeight="1"/>
    <row r="10802" ht="12.75" hidden="1" customHeight="1"/>
    <row r="10803" ht="12.75" hidden="1" customHeight="1"/>
    <row r="10804" ht="12.75" hidden="1" customHeight="1"/>
    <row r="10805" ht="12.75" hidden="1" customHeight="1"/>
    <row r="10806" ht="12.75" hidden="1" customHeight="1"/>
    <row r="10807" ht="12.75" hidden="1" customHeight="1"/>
    <row r="10808" ht="12.75" hidden="1" customHeight="1"/>
    <row r="10809" ht="12.75" hidden="1" customHeight="1"/>
    <row r="10810" ht="12.75" hidden="1" customHeight="1"/>
    <row r="10811" ht="12.75" hidden="1" customHeight="1"/>
    <row r="10812" ht="12.75" hidden="1" customHeight="1"/>
    <row r="10813" ht="12.75" hidden="1" customHeight="1"/>
    <row r="10814" ht="12.75" hidden="1" customHeight="1"/>
    <row r="10815" ht="12.75" hidden="1" customHeight="1"/>
    <row r="10816" ht="12.75" hidden="1" customHeight="1"/>
    <row r="10817" ht="12.75" hidden="1" customHeight="1"/>
    <row r="10818" ht="12.75" hidden="1" customHeight="1"/>
    <row r="10819" ht="12.75" hidden="1" customHeight="1"/>
    <row r="10820" ht="12.75" hidden="1" customHeight="1"/>
    <row r="10821" ht="12.75" hidden="1" customHeight="1"/>
    <row r="10822" ht="12.75" hidden="1" customHeight="1"/>
    <row r="10823" ht="12.75" hidden="1" customHeight="1"/>
    <row r="10824" ht="12.75" hidden="1" customHeight="1"/>
    <row r="10825" ht="12.75" hidden="1" customHeight="1"/>
    <row r="10826" ht="12.75" hidden="1" customHeight="1"/>
    <row r="10827" ht="12.75" hidden="1" customHeight="1"/>
    <row r="10828" ht="12.75" hidden="1" customHeight="1"/>
    <row r="10829" ht="12.75" hidden="1" customHeight="1"/>
    <row r="10830" ht="12.75" hidden="1" customHeight="1"/>
    <row r="10831" ht="12.75" hidden="1" customHeight="1"/>
    <row r="10832" ht="12.75" hidden="1" customHeight="1"/>
    <row r="10833" ht="12.75" hidden="1" customHeight="1"/>
    <row r="10834" ht="12.75" hidden="1" customHeight="1"/>
    <row r="10835" ht="12.75" hidden="1" customHeight="1"/>
    <row r="10836" ht="12.75" hidden="1" customHeight="1"/>
    <row r="10837" ht="12.75" hidden="1" customHeight="1"/>
    <row r="10838" ht="12.75" hidden="1" customHeight="1"/>
    <row r="10839" ht="12.75" hidden="1" customHeight="1"/>
    <row r="10840" ht="12.75" hidden="1" customHeight="1"/>
    <row r="10841" ht="12.75" hidden="1" customHeight="1"/>
    <row r="10842" ht="12.75" hidden="1" customHeight="1"/>
    <row r="10843" ht="12.75" hidden="1" customHeight="1"/>
    <row r="10844" ht="12.75" hidden="1" customHeight="1"/>
    <row r="10845" ht="12.75" hidden="1" customHeight="1"/>
    <row r="10846" ht="12.75" hidden="1" customHeight="1"/>
    <row r="10847" ht="12.75" hidden="1" customHeight="1"/>
    <row r="10848" ht="12.75" hidden="1" customHeight="1"/>
    <row r="10849" ht="12.75" hidden="1" customHeight="1"/>
    <row r="10850" ht="12.75" hidden="1" customHeight="1"/>
    <row r="10851" ht="12.75" hidden="1" customHeight="1"/>
    <row r="10852" ht="12.75" hidden="1" customHeight="1"/>
    <row r="10853" ht="12.75" hidden="1" customHeight="1"/>
    <row r="10854" ht="12.75" hidden="1" customHeight="1"/>
    <row r="10855" ht="12.75" hidden="1" customHeight="1"/>
    <row r="10856" ht="12.75" hidden="1" customHeight="1"/>
    <row r="10857" ht="12.75" hidden="1" customHeight="1"/>
    <row r="10858" ht="12.75" hidden="1" customHeight="1"/>
    <row r="10859" ht="12.75" hidden="1" customHeight="1"/>
    <row r="10860" ht="12.75" hidden="1" customHeight="1"/>
    <row r="10861" ht="12.75" hidden="1" customHeight="1"/>
    <row r="10862" ht="12.75" hidden="1" customHeight="1"/>
    <row r="10863" ht="12.75" hidden="1" customHeight="1"/>
    <row r="10864" ht="12.75" hidden="1" customHeight="1"/>
    <row r="10865" ht="12.75" hidden="1" customHeight="1"/>
    <row r="10866" ht="12.75" hidden="1" customHeight="1"/>
    <row r="10867" ht="12.75" hidden="1" customHeight="1"/>
    <row r="10868" ht="12.75" hidden="1" customHeight="1"/>
    <row r="10869" ht="12.75" hidden="1" customHeight="1"/>
    <row r="10870" ht="12.75" hidden="1" customHeight="1"/>
    <row r="10871" ht="12.75" hidden="1" customHeight="1"/>
    <row r="10872" ht="12.75" hidden="1" customHeight="1"/>
    <row r="10873" ht="12.75" hidden="1" customHeight="1"/>
    <row r="10874" ht="12.75" hidden="1" customHeight="1"/>
    <row r="10875" ht="12.75" hidden="1" customHeight="1"/>
    <row r="10876" ht="12.75" hidden="1" customHeight="1"/>
    <row r="10877" ht="12.75" hidden="1" customHeight="1"/>
    <row r="10878" ht="12.75" hidden="1" customHeight="1"/>
    <row r="10879" ht="12.75" hidden="1" customHeight="1"/>
    <row r="10880" ht="12.75" hidden="1" customHeight="1"/>
    <row r="10881" ht="12.75" hidden="1" customHeight="1"/>
    <row r="10882" ht="12.75" hidden="1" customHeight="1"/>
    <row r="10883" ht="12.75" hidden="1" customHeight="1"/>
    <row r="10884" ht="12.75" hidden="1" customHeight="1"/>
    <row r="10885" ht="12.75" hidden="1" customHeight="1"/>
    <row r="10886" ht="12.75" hidden="1" customHeight="1"/>
    <row r="10887" ht="12.75" hidden="1" customHeight="1"/>
    <row r="10888" ht="12.75" hidden="1" customHeight="1"/>
    <row r="10889" ht="12.75" hidden="1" customHeight="1"/>
    <row r="10890" ht="12.75" hidden="1" customHeight="1"/>
    <row r="10891" ht="12.75" hidden="1" customHeight="1"/>
    <row r="10892" ht="12.75" hidden="1" customHeight="1"/>
    <row r="10893" ht="12.75" hidden="1" customHeight="1"/>
    <row r="10894" ht="12.75" hidden="1" customHeight="1"/>
    <row r="10895" ht="12.75" hidden="1" customHeight="1"/>
    <row r="10896" ht="12.75" hidden="1" customHeight="1"/>
    <row r="10897" ht="12.75" hidden="1" customHeight="1"/>
    <row r="10898" ht="12.75" hidden="1" customHeight="1"/>
    <row r="10899" ht="12.75" hidden="1" customHeight="1"/>
    <row r="10900" ht="12.75" hidden="1" customHeight="1"/>
    <row r="10901" ht="12.75" hidden="1" customHeight="1"/>
    <row r="10902" ht="12.75" hidden="1" customHeight="1"/>
    <row r="10903" ht="12.75" hidden="1" customHeight="1"/>
    <row r="10904" ht="12.75" hidden="1" customHeight="1"/>
    <row r="10905" ht="12.75" hidden="1" customHeight="1"/>
    <row r="10906" ht="12.75" hidden="1" customHeight="1"/>
    <row r="10907" ht="12.75" hidden="1" customHeight="1"/>
    <row r="10908" ht="12.75" hidden="1" customHeight="1"/>
    <row r="10909" ht="12.75" hidden="1" customHeight="1"/>
    <row r="10910" ht="12.75" hidden="1" customHeight="1"/>
    <row r="10911" ht="12.75" hidden="1" customHeight="1"/>
    <row r="10912" ht="12.75" hidden="1" customHeight="1"/>
    <row r="10913" ht="12.75" hidden="1" customHeight="1"/>
    <row r="10914" ht="12.75" hidden="1" customHeight="1"/>
    <row r="10915" ht="12.75" hidden="1" customHeight="1"/>
    <row r="10916" ht="12.75" hidden="1" customHeight="1"/>
    <row r="10917" ht="12.75" hidden="1" customHeight="1"/>
    <row r="10918" ht="12.75" hidden="1" customHeight="1"/>
    <row r="10919" ht="12.75" hidden="1" customHeight="1"/>
    <row r="10920" ht="12.75" hidden="1" customHeight="1"/>
    <row r="10921" ht="12.75" hidden="1" customHeight="1"/>
    <row r="10922" ht="12.75" hidden="1" customHeight="1"/>
    <row r="10923" ht="12.75" hidden="1" customHeight="1"/>
    <row r="10924" ht="12.75" hidden="1" customHeight="1"/>
    <row r="10925" ht="12.75" hidden="1" customHeight="1"/>
    <row r="10926" ht="12.75" hidden="1" customHeight="1"/>
    <row r="10927" ht="12.75" hidden="1" customHeight="1"/>
    <row r="10928" ht="12.75" hidden="1" customHeight="1"/>
    <row r="10929" ht="12.75" hidden="1" customHeight="1"/>
    <row r="10930" ht="12.75" hidden="1" customHeight="1"/>
    <row r="10931" ht="12.75" hidden="1" customHeight="1"/>
    <row r="10932" ht="12.75" hidden="1" customHeight="1"/>
    <row r="10933" ht="12.75" hidden="1" customHeight="1"/>
    <row r="10934" ht="12.75" hidden="1" customHeight="1"/>
    <row r="10935" ht="12.75" hidden="1" customHeight="1"/>
    <row r="10936" ht="12.75" hidden="1" customHeight="1"/>
    <row r="10937" ht="12.75" hidden="1" customHeight="1"/>
    <row r="10938" ht="12.75" hidden="1" customHeight="1"/>
    <row r="10939" ht="12.75" hidden="1" customHeight="1"/>
    <row r="10940" ht="12.75" hidden="1" customHeight="1"/>
    <row r="10941" ht="12.75" hidden="1" customHeight="1"/>
    <row r="10942" ht="12.75" hidden="1" customHeight="1"/>
    <row r="10943" ht="12.75" hidden="1" customHeight="1"/>
    <row r="10944" ht="12.75" hidden="1" customHeight="1"/>
    <row r="10945" ht="12.75" hidden="1" customHeight="1"/>
    <row r="10946" ht="12.75" hidden="1" customHeight="1"/>
    <row r="10947" ht="12.75" hidden="1" customHeight="1"/>
    <row r="10948" ht="12.75" hidden="1" customHeight="1"/>
    <row r="10949" ht="12.75" hidden="1" customHeight="1"/>
    <row r="10950" ht="12.75" hidden="1" customHeight="1"/>
    <row r="10951" ht="12.75" hidden="1" customHeight="1"/>
    <row r="10952" ht="12.75" hidden="1" customHeight="1"/>
    <row r="10953" ht="12.75" hidden="1" customHeight="1"/>
    <row r="10954" ht="12.75" hidden="1" customHeight="1"/>
    <row r="10955" ht="12.75" hidden="1" customHeight="1"/>
    <row r="10956" ht="12.75" hidden="1" customHeight="1"/>
    <row r="10957" ht="12.75" hidden="1" customHeight="1"/>
    <row r="10958" ht="12.75" hidden="1" customHeight="1"/>
    <row r="10959" ht="12.75" hidden="1" customHeight="1"/>
    <row r="10960" ht="12.75" hidden="1" customHeight="1"/>
    <row r="10961" ht="12.75" hidden="1" customHeight="1"/>
    <row r="10962" ht="12.75" hidden="1" customHeight="1"/>
    <row r="10963" ht="12.75" hidden="1" customHeight="1"/>
    <row r="10964" ht="12.75" hidden="1" customHeight="1"/>
    <row r="10965" ht="12.75" hidden="1" customHeight="1"/>
    <row r="10966" ht="12.75" hidden="1" customHeight="1"/>
    <row r="10967" ht="12.75" hidden="1" customHeight="1"/>
    <row r="10968" ht="12.75" hidden="1" customHeight="1"/>
    <row r="10969" ht="12.75" hidden="1" customHeight="1"/>
    <row r="10970" ht="12.75" hidden="1" customHeight="1"/>
    <row r="10971" ht="12.75" hidden="1" customHeight="1"/>
    <row r="10972" ht="12.75" hidden="1" customHeight="1"/>
    <row r="10973" ht="12.75" hidden="1" customHeight="1"/>
    <row r="10974" ht="12.75" hidden="1" customHeight="1"/>
    <row r="10975" ht="12.75" hidden="1" customHeight="1"/>
    <row r="10976" ht="12.75" hidden="1" customHeight="1"/>
    <row r="10977" ht="12.75" hidden="1" customHeight="1"/>
    <row r="10978" ht="12.75" hidden="1" customHeight="1"/>
    <row r="10979" ht="12.75" hidden="1" customHeight="1"/>
    <row r="10980" ht="12.75" hidden="1" customHeight="1"/>
    <row r="10981" ht="12.75" hidden="1" customHeight="1"/>
    <row r="10982" ht="12.75" hidden="1" customHeight="1"/>
    <row r="10983" ht="12.75" hidden="1" customHeight="1"/>
    <row r="10984" ht="12.75" hidden="1" customHeight="1"/>
    <row r="10985" ht="12.75" hidden="1" customHeight="1"/>
    <row r="10986" ht="12.75" hidden="1" customHeight="1"/>
    <row r="10987" ht="12.75" hidden="1" customHeight="1"/>
    <row r="10988" ht="12.75" hidden="1" customHeight="1"/>
    <row r="10989" ht="12.75" hidden="1" customHeight="1"/>
    <row r="10990" ht="12.75" hidden="1" customHeight="1"/>
    <row r="10991" ht="12.75" hidden="1" customHeight="1"/>
    <row r="10992" ht="12.75" hidden="1" customHeight="1"/>
    <row r="10993" ht="12.75" hidden="1" customHeight="1"/>
    <row r="10994" ht="12.75" hidden="1" customHeight="1"/>
    <row r="10995" ht="12.75" hidden="1" customHeight="1"/>
    <row r="10996" ht="12.75" hidden="1" customHeight="1"/>
    <row r="10997" ht="12.75" hidden="1" customHeight="1"/>
    <row r="10998" ht="12.75" hidden="1" customHeight="1"/>
    <row r="10999" ht="12.75" hidden="1" customHeight="1"/>
    <row r="11000" ht="12.75" hidden="1" customHeight="1"/>
    <row r="11001" ht="12.75" hidden="1" customHeight="1"/>
    <row r="11002" ht="12.75" hidden="1" customHeight="1"/>
    <row r="11003" ht="12.75" hidden="1" customHeight="1"/>
    <row r="11004" ht="12.75" hidden="1" customHeight="1"/>
    <row r="11005" ht="12.75" hidden="1" customHeight="1"/>
    <row r="11006" ht="12.75" hidden="1" customHeight="1"/>
    <row r="11007" ht="12.75" hidden="1" customHeight="1"/>
    <row r="11008" ht="12.75" hidden="1" customHeight="1"/>
    <row r="11009" ht="12.75" hidden="1" customHeight="1"/>
    <row r="11010" ht="12.75" hidden="1" customHeight="1"/>
    <row r="11011" ht="12.75" hidden="1" customHeight="1"/>
    <row r="11012" ht="12.75" hidden="1" customHeight="1"/>
    <row r="11013" ht="12.75" hidden="1" customHeight="1"/>
    <row r="11014" ht="12.75" hidden="1" customHeight="1"/>
    <row r="11015" ht="12.75" hidden="1" customHeight="1"/>
    <row r="11016" ht="12.75" hidden="1" customHeight="1"/>
    <row r="11017" ht="12.75" hidden="1" customHeight="1"/>
    <row r="11018" ht="12.75" hidden="1" customHeight="1"/>
    <row r="11019" ht="12.75" hidden="1" customHeight="1"/>
    <row r="11020" ht="12.75" hidden="1" customHeight="1"/>
    <row r="11021" ht="12.75" hidden="1" customHeight="1"/>
    <row r="11022" ht="12.75" hidden="1" customHeight="1"/>
    <row r="11023" ht="12.75" hidden="1" customHeight="1"/>
    <row r="11024" ht="12.75" hidden="1" customHeight="1"/>
    <row r="11025" ht="12.75" hidden="1" customHeight="1"/>
    <row r="11026" ht="12.75" hidden="1" customHeight="1"/>
    <row r="11027" ht="12.75" hidden="1" customHeight="1"/>
    <row r="11028" ht="12.75" hidden="1" customHeight="1"/>
    <row r="11029" ht="12.75" hidden="1" customHeight="1"/>
    <row r="11030" ht="12.75" hidden="1" customHeight="1"/>
    <row r="11031" ht="12.75" hidden="1" customHeight="1"/>
    <row r="11032" ht="12.75" hidden="1" customHeight="1"/>
    <row r="11033" ht="12.75" hidden="1" customHeight="1"/>
    <row r="11034" ht="12.75" hidden="1" customHeight="1"/>
    <row r="11035" ht="12.75" hidden="1" customHeight="1"/>
    <row r="11036" ht="12.75" hidden="1" customHeight="1"/>
    <row r="11037" ht="12.75" hidden="1" customHeight="1"/>
    <row r="11038" ht="12.75" hidden="1" customHeight="1"/>
    <row r="11039" ht="12.75" hidden="1" customHeight="1"/>
    <row r="11040" ht="12.75" hidden="1" customHeight="1"/>
    <row r="11041" ht="12.75" hidden="1" customHeight="1"/>
    <row r="11042" ht="12.75" hidden="1" customHeight="1"/>
    <row r="11043" ht="12.75" hidden="1" customHeight="1"/>
    <row r="11044" ht="12.75" hidden="1" customHeight="1"/>
    <row r="11045" ht="12.75" hidden="1" customHeight="1"/>
    <row r="11046" ht="12.75" hidden="1" customHeight="1"/>
    <row r="11047" ht="12.75" hidden="1" customHeight="1"/>
    <row r="11048" ht="12.75" hidden="1" customHeight="1"/>
    <row r="11049" ht="12.75" hidden="1" customHeight="1"/>
    <row r="11050" ht="12.75" hidden="1" customHeight="1"/>
    <row r="11051" ht="12.75" hidden="1" customHeight="1"/>
    <row r="11052" ht="12.75" hidden="1" customHeight="1"/>
    <row r="11053" ht="12.75" hidden="1" customHeight="1"/>
    <row r="11054" ht="12.75" hidden="1" customHeight="1"/>
    <row r="11055" ht="12.75" hidden="1" customHeight="1"/>
    <row r="11056" ht="12.75" hidden="1" customHeight="1"/>
    <row r="11057" ht="12.75" hidden="1" customHeight="1"/>
    <row r="11058" ht="12.75" hidden="1" customHeight="1"/>
    <row r="11059" ht="12.75" hidden="1" customHeight="1"/>
    <row r="11060" ht="12.75" hidden="1" customHeight="1"/>
    <row r="11061" ht="12.75" hidden="1" customHeight="1"/>
    <row r="11062" ht="12.75" hidden="1" customHeight="1"/>
    <row r="11063" ht="12.75" hidden="1" customHeight="1"/>
    <row r="11064" ht="12.75" hidden="1" customHeight="1"/>
    <row r="11065" ht="12.75" hidden="1" customHeight="1"/>
    <row r="11066" ht="12.75" hidden="1" customHeight="1"/>
    <row r="11067" ht="12.75" hidden="1" customHeight="1"/>
    <row r="11068" ht="12.75" hidden="1" customHeight="1"/>
    <row r="11069" ht="12.75" hidden="1" customHeight="1"/>
    <row r="11070" ht="12.75" hidden="1" customHeight="1"/>
    <row r="11071" ht="12.75" hidden="1" customHeight="1"/>
    <row r="11072" ht="12.75" hidden="1" customHeight="1"/>
    <row r="11073" ht="12.75" hidden="1" customHeight="1"/>
    <row r="11074" ht="12.75" hidden="1" customHeight="1"/>
    <row r="11075" ht="12.75" hidden="1" customHeight="1"/>
    <row r="11076" ht="12.75" hidden="1" customHeight="1"/>
    <row r="11077" ht="12.75" hidden="1" customHeight="1"/>
    <row r="11078" ht="12.75" hidden="1" customHeight="1"/>
    <row r="11079" ht="12.75" hidden="1" customHeight="1"/>
    <row r="11080" ht="12.75" hidden="1" customHeight="1"/>
    <row r="11081" ht="12.75" hidden="1" customHeight="1"/>
    <row r="11082" ht="12.75" hidden="1" customHeight="1"/>
    <row r="11083" ht="12.75" hidden="1" customHeight="1"/>
    <row r="11084" ht="12.75" hidden="1" customHeight="1"/>
    <row r="11085" ht="12.75" hidden="1" customHeight="1"/>
    <row r="11086" ht="12.75" hidden="1" customHeight="1"/>
    <row r="11087" ht="12.75" hidden="1" customHeight="1"/>
    <row r="11088" ht="12.75" hidden="1" customHeight="1"/>
    <row r="11089" ht="12.75" hidden="1" customHeight="1"/>
    <row r="11090" ht="12.75" hidden="1" customHeight="1"/>
    <row r="11091" ht="12.75" hidden="1" customHeight="1"/>
    <row r="11092" ht="12.75" hidden="1" customHeight="1"/>
    <row r="11093" ht="12.75" hidden="1" customHeight="1"/>
    <row r="11094" ht="12.75" hidden="1" customHeight="1"/>
    <row r="11095" ht="12.75" hidden="1" customHeight="1"/>
    <row r="11096" ht="12.75" hidden="1" customHeight="1"/>
    <row r="11097" ht="12.75" hidden="1" customHeight="1"/>
    <row r="11098" ht="12.75" hidden="1" customHeight="1"/>
    <row r="11099" ht="12.75" hidden="1" customHeight="1"/>
    <row r="11100" ht="12.75" hidden="1" customHeight="1"/>
    <row r="11101" ht="12.75" hidden="1" customHeight="1"/>
    <row r="11102" ht="12.75" hidden="1" customHeight="1"/>
    <row r="11103" ht="12.75" hidden="1" customHeight="1"/>
    <row r="11104" ht="12.75" hidden="1" customHeight="1"/>
    <row r="11105" ht="12.75" hidden="1" customHeight="1"/>
    <row r="11106" ht="12.75" hidden="1" customHeight="1"/>
    <row r="11107" ht="12.75" hidden="1" customHeight="1"/>
    <row r="11108" ht="12.75" hidden="1" customHeight="1"/>
    <row r="11109" ht="12.75" hidden="1" customHeight="1"/>
    <row r="11110" ht="12.75" hidden="1" customHeight="1"/>
    <row r="11111" ht="12.75" hidden="1" customHeight="1"/>
    <row r="11112" ht="12.75" hidden="1" customHeight="1"/>
    <row r="11113" ht="12.75" hidden="1" customHeight="1"/>
    <row r="11114" ht="12.75" hidden="1" customHeight="1"/>
    <row r="11115" ht="12.75" hidden="1" customHeight="1"/>
    <row r="11116" ht="12.75" hidden="1" customHeight="1"/>
    <row r="11117" ht="12.75" hidden="1" customHeight="1"/>
    <row r="11118" ht="12.75" hidden="1" customHeight="1"/>
    <row r="11119" ht="12.75" hidden="1" customHeight="1"/>
    <row r="11120" ht="12.75" hidden="1" customHeight="1"/>
    <row r="11121" ht="12.75" hidden="1" customHeight="1"/>
    <row r="11122" ht="12.75" hidden="1" customHeight="1"/>
    <row r="11123" ht="12.75" hidden="1" customHeight="1"/>
    <row r="11124" ht="12.75" hidden="1" customHeight="1"/>
    <row r="11125" ht="12.75" hidden="1" customHeight="1"/>
    <row r="11126" ht="12.75" hidden="1" customHeight="1"/>
    <row r="11127" ht="12.75" hidden="1" customHeight="1"/>
    <row r="11128" ht="12.75" hidden="1" customHeight="1"/>
    <row r="11129" ht="12.75" hidden="1" customHeight="1"/>
    <row r="11130" ht="12.75" hidden="1" customHeight="1"/>
    <row r="11131" ht="12.75" hidden="1" customHeight="1"/>
    <row r="11132" ht="12.75" hidden="1" customHeight="1"/>
    <row r="11133" ht="12.75" hidden="1" customHeight="1"/>
    <row r="11134" ht="12.75" hidden="1" customHeight="1"/>
    <row r="11135" ht="12.75" hidden="1" customHeight="1"/>
    <row r="11136" ht="12.75" hidden="1" customHeight="1"/>
    <row r="11137" ht="12.75" hidden="1" customHeight="1"/>
    <row r="11138" ht="12.75" hidden="1" customHeight="1"/>
    <row r="11139" ht="12.75" hidden="1" customHeight="1"/>
    <row r="11140" ht="12.75" hidden="1" customHeight="1"/>
    <row r="11141" ht="12.75" hidden="1" customHeight="1"/>
    <row r="11142" ht="12.75" hidden="1" customHeight="1"/>
    <row r="11143" ht="12.75" hidden="1" customHeight="1"/>
    <row r="11144" ht="12.75" hidden="1" customHeight="1"/>
    <row r="11145" ht="12.75" hidden="1" customHeight="1"/>
    <row r="11146" ht="12.75" hidden="1" customHeight="1"/>
    <row r="11147" ht="12.75" hidden="1" customHeight="1"/>
    <row r="11148" ht="12.75" hidden="1" customHeight="1"/>
    <row r="11149" ht="12.75" hidden="1" customHeight="1"/>
    <row r="11150" ht="12.75" hidden="1" customHeight="1"/>
    <row r="11151" ht="12.75" hidden="1" customHeight="1"/>
    <row r="11152" ht="12.75" hidden="1" customHeight="1"/>
    <row r="11153" ht="12.75" hidden="1" customHeight="1"/>
    <row r="11154" ht="12.75" hidden="1" customHeight="1"/>
    <row r="11155" ht="12.75" hidden="1" customHeight="1"/>
    <row r="11156" ht="12.75" hidden="1" customHeight="1"/>
    <row r="11157" ht="12.75" hidden="1" customHeight="1"/>
    <row r="11158" ht="12.75" hidden="1" customHeight="1"/>
    <row r="11159" ht="12.75" hidden="1" customHeight="1"/>
    <row r="11160" ht="12.75" hidden="1" customHeight="1"/>
    <row r="11161" ht="12.75" hidden="1" customHeight="1"/>
    <row r="11162" ht="12.75" hidden="1" customHeight="1"/>
    <row r="11163" ht="12.75" hidden="1" customHeight="1"/>
    <row r="11164" ht="12.75" hidden="1" customHeight="1"/>
    <row r="11165" ht="12.75" hidden="1" customHeight="1"/>
    <row r="11166" ht="12.75" hidden="1" customHeight="1"/>
    <row r="11167" ht="12.75" hidden="1" customHeight="1"/>
    <row r="11168" ht="12.75" hidden="1" customHeight="1"/>
    <row r="11169" ht="12.75" hidden="1" customHeight="1"/>
    <row r="11170" ht="12.75" hidden="1" customHeight="1"/>
    <row r="11171" ht="12.75" hidden="1" customHeight="1"/>
    <row r="11172" ht="12.75" hidden="1" customHeight="1"/>
    <row r="11173" ht="12.75" hidden="1" customHeight="1"/>
    <row r="11174" ht="12.75" hidden="1" customHeight="1"/>
    <row r="11175" ht="12.75" hidden="1" customHeight="1"/>
    <row r="11176" ht="12.75" hidden="1" customHeight="1"/>
    <row r="11177" ht="12.75" hidden="1" customHeight="1"/>
    <row r="11178" ht="12.75" hidden="1" customHeight="1"/>
    <row r="11179" ht="12.75" hidden="1" customHeight="1"/>
    <row r="11180" ht="12.75" hidden="1" customHeight="1"/>
    <row r="11181" ht="12.75" hidden="1" customHeight="1"/>
    <row r="11182" ht="12.75" hidden="1" customHeight="1"/>
    <row r="11183" ht="12.75" hidden="1" customHeight="1"/>
    <row r="11184" ht="12.75" hidden="1" customHeight="1"/>
    <row r="11185" ht="12.75" hidden="1" customHeight="1"/>
    <row r="11186" ht="12.75" hidden="1" customHeight="1"/>
    <row r="11187" ht="12.75" hidden="1" customHeight="1"/>
    <row r="11188" ht="12.75" hidden="1" customHeight="1"/>
    <row r="11189" ht="12.75" hidden="1" customHeight="1"/>
    <row r="11190" ht="12.75" hidden="1" customHeight="1"/>
    <row r="11191" ht="12.75" hidden="1" customHeight="1"/>
    <row r="11192" ht="12.75" hidden="1" customHeight="1"/>
    <row r="11193" ht="12.75" hidden="1" customHeight="1"/>
    <row r="11194" ht="12.75" hidden="1" customHeight="1"/>
    <row r="11195" ht="12.75" hidden="1" customHeight="1"/>
    <row r="11196" ht="12.75" hidden="1" customHeight="1"/>
    <row r="11197" ht="12.75" hidden="1" customHeight="1"/>
    <row r="11198" ht="12.75" hidden="1" customHeight="1"/>
    <row r="11199" ht="12.75" hidden="1" customHeight="1"/>
    <row r="11200" ht="12.75" hidden="1" customHeight="1"/>
    <row r="11201" ht="12.75" hidden="1" customHeight="1"/>
    <row r="11202" ht="12.75" hidden="1" customHeight="1"/>
    <row r="11203" ht="12.75" hidden="1" customHeight="1"/>
    <row r="11204" ht="12.75" hidden="1" customHeight="1"/>
    <row r="11205" ht="12.75" hidden="1" customHeight="1"/>
    <row r="11206" ht="12.75" hidden="1" customHeight="1"/>
    <row r="11207" ht="12.75" hidden="1" customHeight="1"/>
    <row r="11208" ht="12.75" hidden="1" customHeight="1"/>
    <row r="11209" ht="12.75" hidden="1" customHeight="1"/>
    <row r="11210" ht="12.75" hidden="1" customHeight="1"/>
    <row r="11211" ht="12.75" hidden="1" customHeight="1"/>
    <row r="11212" ht="12.75" hidden="1" customHeight="1"/>
    <row r="11213" ht="12.75" hidden="1" customHeight="1"/>
    <row r="11214" ht="12.75" hidden="1" customHeight="1"/>
    <row r="11215" ht="12.75" hidden="1" customHeight="1"/>
    <row r="11216" ht="12.75" hidden="1" customHeight="1"/>
    <row r="11217" ht="12.75" hidden="1" customHeight="1"/>
    <row r="11218" ht="12.75" hidden="1" customHeight="1"/>
    <row r="11219" ht="12.75" hidden="1" customHeight="1"/>
    <row r="11220" ht="12.75" hidden="1" customHeight="1"/>
    <row r="11221" ht="12.75" hidden="1" customHeight="1"/>
    <row r="11222" ht="12.75" hidden="1" customHeight="1"/>
    <row r="11223" ht="12.75" hidden="1" customHeight="1"/>
    <row r="11224" ht="12.75" hidden="1" customHeight="1"/>
    <row r="11225" ht="12.75" hidden="1" customHeight="1"/>
    <row r="11226" ht="12.75" hidden="1" customHeight="1"/>
    <row r="11227" ht="12.75" hidden="1" customHeight="1"/>
    <row r="11228" ht="12.75" hidden="1" customHeight="1"/>
    <row r="11229" ht="12.75" hidden="1" customHeight="1"/>
    <row r="11230" ht="12.75" hidden="1" customHeight="1"/>
    <row r="11231" ht="12.75" hidden="1" customHeight="1"/>
    <row r="11232" ht="12.75" hidden="1" customHeight="1"/>
    <row r="11233" ht="12.75" hidden="1" customHeight="1"/>
    <row r="11234" ht="12.75" hidden="1" customHeight="1"/>
    <row r="11235" ht="12.75" hidden="1" customHeight="1"/>
    <row r="11236" ht="12.75" hidden="1" customHeight="1"/>
    <row r="11237" ht="12.75" hidden="1" customHeight="1"/>
    <row r="11238" ht="12.75" hidden="1" customHeight="1"/>
    <row r="11239" ht="12.75" hidden="1" customHeight="1"/>
    <row r="11240" ht="12.75" hidden="1" customHeight="1"/>
    <row r="11241" ht="12.75" hidden="1" customHeight="1"/>
    <row r="11242" ht="12.75" hidden="1" customHeight="1"/>
    <row r="11243" ht="12.75" hidden="1" customHeight="1"/>
    <row r="11244" ht="12.75" hidden="1" customHeight="1"/>
    <row r="11245" ht="12.75" hidden="1" customHeight="1"/>
    <row r="11246" ht="12.75" hidden="1" customHeight="1"/>
    <row r="11247" ht="12.75" hidden="1" customHeight="1"/>
    <row r="11248" ht="12.75" hidden="1" customHeight="1"/>
    <row r="11249" ht="12.75" hidden="1" customHeight="1"/>
    <row r="11250" ht="12.75" hidden="1" customHeight="1"/>
    <row r="11251" ht="12.75" hidden="1" customHeight="1"/>
    <row r="11252" ht="12.75" hidden="1" customHeight="1"/>
    <row r="11253" ht="12.75" hidden="1" customHeight="1"/>
    <row r="11254" ht="12.75" hidden="1" customHeight="1"/>
    <row r="11255" ht="12.75" hidden="1" customHeight="1"/>
    <row r="11256" ht="12.75" hidden="1" customHeight="1"/>
    <row r="11257" ht="12.75" hidden="1" customHeight="1"/>
    <row r="11258" ht="12.75" hidden="1" customHeight="1"/>
    <row r="11259" ht="12.75" hidden="1" customHeight="1"/>
    <row r="11260" ht="12.75" hidden="1" customHeight="1"/>
    <row r="11261" ht="12.75" hidden="1" customHeight="1"/>
    <row r="11262" ht="12.75" hidden="1" customHeight="1"/>
    <row r="11263" ht="12.75" hidden="1" customHeight="1"/>
    <row r="11264" ht="12.75" hidden="1" customHeight="1"/>
    <row r="11265" ht="12.75" hidden="1" customHeight="1"/>
    <row r="11266" ht="12.75" hidden="1" customHeight="1"/>
    <row r="11267" ht="12.75" hidden="1" customHeight="1"/>
    <row r="11268" ht="12.75" hidden="1" customHeight="1"/>
    <row r="11269" ht="12.75" hidden="1" customHeight="1"/>
    <row r="11270" ht="12.75" hidden="1" customHeight="1"/>
    <row r="11271" ht="12.75" hidden="1" customHeight="1"/>
    <row r="11272" ht="12.75" hidden="1" customHeight="1"/>
    <row r="11273" ht="12.75" hidden="1" customHeight="1"/>
    <row r="11274" ht="12.75" hidden="1" customHeight="1"/>
    <row r="11275" ht="12.75" hidden="1" customHeight="1"/>
    <row r="11276" ht="12.75" hidden="1" customHeight="1"/>
    <row r="11277" ht="12.75" hidden="1" customHeight="1"/>
    <row r="11278" ht="12.75" hidden="1" customHeight="1"/>
    <row r="11279" ht="12.75" hidden="1" customHeight="1"/>
    <row r="11280" ht="12.75" hidden="1" customHeight="1"/>
    <row r="11281" ht="12.75" hidden="1" customHeight="1"/>
    <row r="11282" ht="12.75" hidden="1" customHeight="1"/>
    <row r="11283" ht="12.75" hidden="1" customHeight="1"/>
    <row r="11284" ht="12.75" hidden="1" customHeight="1"/>
    <row r="11285" ht="12.75" hidden="1" customHeight="1"/>
    <row r="11286" ht="12.75" hidden="1" customHeight="1"/>
    <row r="11287" ht="12.75" hidden="1" customHeight="1"/>
    <row r="11288" ht="12.75" hidden="1" customHeight="1"/>
    <row r="11289" ht="12.75" hidden="1" customHeight="1"/>
    <row r="11290" ht="12.75" hidden="1" customHeight="1"/>
    <row r="11291" ht="12.75" hidden="1" customHeight="1"/>
    <row r="11292" ht="12.75" hidden="1" customHeight="1"/>
    <row r="11293" ht="12.75" hidden="1" customHeight="1"/>
    <row r="11294" ht="12.75" hidden="1" customHeight="1"/>
    <row r="11295" ht="12.75" hidden="1" customHeight="1"/>
    <row r="11296" ht="12.75" hidden="1" customHeight="1"/>
    <row r="11297" ht="12.75" hidden="1" customHeight="1"/>
    <row r="11298" ht="12.75" hidden="1" customHeight="1"/>
    <row r="11299" ht="12.75" hidden="1" customHeight="1"/>
    <row r="11300" ht="12.75" hidden="1" customHeight="1"/>
    <row r="11301" ht="12.75" hidden="1" customHeight="1"/>
    <row r="11302" ht="12.75" hidden="1" customHeight="1"/>
    <row r="11303" ht="12.75" hidden="1" customHeight="1"/>
    <row r="11304" ht="12.75" hidden="1" customHeight="1"/>
    <row r="11305" ht="12.75" hidden="1" customHeight="1"/>
    <row r="11306" ht="12.75" hidden="1" customHeight="1"/>
    <row r="11307" ht="12.75" hidden="1" customHeight="1"/>
    <row r="11308" ht="12.75" hidden="1" customHeight="1"/>
    <row r="11309" ht="12.75" hidden="1" customHeight="1"/>
    <row r="11310" ht="12.75" hidden="1" customHeight="1"/>
    <row r="11311" ht="12.75" hidden="1" customHeight="1"/>
    <row r="11312" ht="12.75" hidden="1" customHeight="1"/>
    <row r="11313" ht="12.75" hidden="1" customHeight="1"/>
    <row r="11314" ht="12.75" hidden="1" customHeight="1"/>
    <row r="11315" ht="12.75" hidden="1" customHeight="1"/>
    <row r="11316" ht="12.75" hidden="1" customHeight="1"/>
    <row r="11317" ht="12.75" hidden="1" customHeight="1"/>
    <row r="11318" ht="12.75" hidden="1" customHeight="1"/>
    <row r="11319" ht="12.75" hidden="1" customHeight="1"/>
    <row r="11320" ht="12.75" hidden="1" customHeight="1"/>
    <row r="11321" ht="12.75" hidden="1" customHeight="1"/>
    <row r="11322" ht="12.75" hidden="1" customHeight="1"/>
    <row r="11323" ht="12.75" hidden="1" customHeight="1"/>
    <row r="11324" ht="12.75" hidden="1" customHeight="1"/>
    <row r="11325" ht="12.75" hidden="1" customHeight="1"/>
    <row r="11326" ht="12.75" hidden="1" customHeight="1"/>
    <row r="11327" ht="12.75" hidden="1" customHeight="1"/>
    <row r="11328" ht="12.75" hidden="1" customHeight="1"/>
    <row r="11329" ht="12.75" hidden="1" customHeight="1"/>
    <row r="11330" ht="12.75" hidden="1" customHeight="1"/>
    <row r="11331" ht="12.75" hidden="1" customHeight="1"/>
    <row r="11332" ht="12.75" hidden="1" customHeight="1"/>
    <row r="11333" ht="12.75" hidden="1" customHeight="1"/>
    <row r="11334" ht="12.75" hidden="1" customHeight="1"/>
    <row r="11335" ht="12.75" hidden="1" customHeight="1"/>
    <row r="11336" ht="12.75" hidden="1" customHeight="1"/>
    <row r="11337" ht="12.75" hidden="1" customHeight="1"/>
    <row r="11338" ht="12.75" hidden="1" customHeight="1"/>
    <row r="11339" ht="12.75" hidden="1" customHeight="1"/>
    <row r="11340" ht="12.75" hidden="1" customHeight="1"/>
    <row r="11341" ht="12.75" hidden="1" customHeight="1"/>
    <row r="11342" ht="12.75" hidden="1" customHeight="1"/>
    <row r="11343" ht="12.75" hidden="1" customHeight="1"/>
    <row r="11344" ht="12.75" hidden="1" customHeight="1"/>
    <row r="11345" ht="12.75" hidden="1" customHeight="1"/>
    <row r="11346" ht="12.75" hidden="1" customHeight="1"/>
    <row r="11347" ht="12.75" hidden="1" customHeight="1"/>
    <row r="11348" ht="12.75" hidden="1" customHeight="1"/>
    <row r="11349" ht="12.75" hidden="1" customHeight="1"/>
    <row r="11350" ht="12.75" hidden="1" customHeight="1"/>
    <row r="11351" ht="12.75" hidden="1" customHeight="1"/>
    <row r="11352" ht="12.75" hidden="1" customHeight="1"/>
    <row r="11353" ht="12.75" hidden="1" customHeight="1"/>
    <row r="11354" ht="12.75" hidden="1" customHeight="1"/>
    <row r="11355" ht="12.75" hidden="1" customHeight="1"/>
    <row r="11356" ht="12.75" hidden="1" customHeight="1"/>
    <row r="11357" ht="12.75" hidden="1" customHeight="1"/>
    <row r="11358" ht="12.75" hidden="1" customHeight="1"/>
    <row r="11359" ht="12.75" hidden="1" customHeight="1"/>
    <row r="11360" ht="12.75" hidden="1" customHeight="1"/>
    <row r="11361" ht="12.75" hidden="1" customHeight="1"/>
    <row r="11362" ht="12.75" hidden="1" customHeight="1"/>
    <row r="11363" ht="12.75" hidden="1" customHeight="1"/>
    <row r="11364" ht="12.75" hidden="1" customHeight="1"/>
    <row r="11365" ht="12.75" hidden="1" customHeight="1"/>
    <row r="11366" ht="12.75" hidden="1" customHeight="1"/>
    <row r="11367" ht="12.75" hidden="1" customHeight="1"/>
    <row r="11368" ht="12.75" hidden="1" customHeight="1"/>
    <row r="11369" ht="12.75" hidden="1" customHeight="1"/>
    <row r="11370" ht="12.75" hidden="1" customHeight="1"/>
    <row r="11371" ht="12.75" hidden="1" customHeight="1"/>
    <row r="11372" ht="12.75" hidden="1" customHeight="1"/>
    <row r="11373" ht="12.75" hidden="1" customHeight="1"/>
    <row r="11374" ht="12.75" hidden="1" customHeight="1"/>
    <row r="11375" ht="12.75" hidden="1" customHeight="1"/>
    <row r="11376" ht="12.75" hidden="1" customHeight="1"/>
    <row r="11377" ht="12.75" hidden="1" customHeight="1"/>
    <row r="11378" ht="12.75" hidden="1" customHeight="1"/>
    <row r="11379" ht="12.75" hidden="1" customHeight="1"/>
    <row r="11380" ht="12.75" hidden="1" customHeight="1"/>
    <row r="11381" ht="12.75" hidden="1" customHeight="1"/>
    <row r="11382" ht="12.75" hidden="1" customHeight="1"/>
    <row r="11383" ht="12.75" hidden="1" customHeight="1"/>
    <row r="11384" ht="12.75" hidden="1" customHeight="1"/>
    <row r="11385" ht="12.75" hidden="1" customHeight="1"/>
    <row r="11386" ht="12.75" hidden="1" customHeight="1"/>
    <row r="11387" ht="12.75" hidden="1" customHeight="1"/>
    <row r="11388" ht="12.75" hidden="1" customHeight="1"/>
    <row r="11389" ht="12.75" hidden="1" customHeight="1"/>
    <row r="11390" ht="12.75" hidden="1" customHeight="1"/>
    <row r="11391" ht="12.75" hidden="1" customHeight="1"/>
    <row r="11392" ht="12.75" hidden="1" customHeight="1"/>
    <row r="11393" ht="12.75" hidden="1" customHeight="1"/>
    <row r="11394" ht="12.75" hidden="1" customHeight="1"/>
    <row r="11395" ht="12.75" hidden="1" customHeight="1"/>
    <row r="11396" ht="12.75" hidden="1" customHeight="1"/>
    <row r="11397" ht="12.75" hidden="1" customHeight="1"/>
    <row r="11398" ht="12.75" hidden="1" customHeight="1"/>
    <row r="11399" ht="12.75" hidden="1" customHeight="1"/>
    <row r="11400" ht="12.75" hidden="1" customHeight="1"/>
    <row r="11401" ht="12.75" hidden="1" customHeight="1"/>
    <row r="11402" ht="12.75" hidden="1" customHeight="1"/>
    <row r="11403" ht="12.75" hidden="1" customHeight="1"/>
    <row r="11404" ht="12.75" hidden="1" customHeight="1"/>
    <row r="11405" ht="12.75" hidden="1" customHeight="1"/>
    <row r="11406" ht="12.75" hidden="1" customHeight="1"/>
    <row r="11407" ht="12.75" hidden="1" customHeight="1"/>
    <row r="11408" ht="12.75" hidden="1" customHeight="1"/>
    <row r="11409" ht="12.75" hidden="1" customHeight="1"/>
    <row r="11410" ht="12.75" hidden="1" customHeight="1"/>
    <row r="11411" ht="12.75" hidden="1" customHeight="1"/>
    <row r="11412" ht="12.75" hidden="1" customHeight="1"/>
    <row r="11413" ht="12.75" hidden="1" customHeight="1"/>
    <row r="11414" ht="12.75" hidden="1" customHeight="1"/>
    <row r="11415" ht="12.75" hidden="1" customHeight="1"/>
    <row r="11416" ht="12.75" hidden="1" customHeight="1"/>
    <row r="11417" ht="12.75" hidden="1" customHeight="1"/>
    <row r="11418" ht="12.75" hidden="1" customHeight="1"/>
    <row r="11419" ht="12.75" hidden="1" customHeight="1"/>
    <row r="11420" ht="12.75" hidden="1" customHeight="1"/>
    <row r="11421" ht="12.75" hidden="1" customHeight="1"/>
    <row r="11422" ht="12.75" hidden="1" customHeight="1"/>
    <row r="11423" ht="12.75" hidden="1" customHeight="1"/>
    <row r="11424" ht="12.75" hidden="1" customHeight="1"/>
    <row r="11425" ht="12.75" hidden="1" customHeight="1"/>
    <row r="11426" ht="12.75" hidden="1" customHeight="1"/>
    <row r="11427" ht="12.75" hidden="1" customHeight="1"/>
    <row r="11428" ht="12.75" hidden="1" customHeight="1"/>
    <row r="11429" ht="12.75" hidden="1" customHeight="1"/>
    <row r="11430" ht="12.75" hidden="1" customHeight="1"/>
    <row r="11431" ht="12.75" hidden="1" customHeight="1"/>
    <row r="11432" ht="12.75" hidden="1" customHeight="1"/>
    <row r="11433" ht="12.75" hidden="1" customHeight="1"/>
    <row r="11434" ht="12.75" hidden="1" customHeight="1"/>
    <row r="11435" ht="12.75" hidden="1" customHeight="1"/>
    <row r="11436" ht="12.75" hidden="1" customHeight="1"/>
    <row r="11437" ht="12.75" hidden="1" customHeight="1"/>
    <row r="11438" ht="12.75" hidden="1" customHeight="1"/>
    <row r="11439" ht="12.75" hidden="1" customHeight="1"/>
    <row r="11440" ht="12.75" hidden="1" customHeight="1"/>
    <row r="11441" ht="12.75" hidden="1" customHeight="1"/>
    <row r="11442" ht="12.75" hidden="1" customHeight="1"/>
    <row r="11443" ht="12.75" hidden="1" customHeight="1"/>
    <row r="11444" ht="12.75" hidden="1" customHeight="1"/>
    <row r="11445" ht="12.75" hidden="1" customHeight="1"/>
    <row r="11446" ht="12.75" hidden="1" customHeight="1"/>
    <row r="11447" ht="12.75" hidden="1" customHeight="1"/>
    <row r="11448" ht="12.75" hidden="1" customHeight="1"/>
    <row r="11449" ht="12.75" hidden="1" customHeight="1"/>
    <row r="11450" ht="12.75" hidden="1" customHeight="1"/>
    <row r="11451" ht="12.75" hidden="1" customHeight="1"/>
    <row r="11452" ht="12.75" hidden="1" customHeight="1"/>
    <row r="11453" ht="12.75" hidden="1" customHeight="1"/>
    <row r="11454" ht="12.75" hidden="1" customHeight="1"/>
    <row r="11455" ht="12.75" hidden="1" customHeight="1"/>
    <row r="11456" ht="12.75" hidden="1" customHeight="1"/>
    <row r="11457" ht="12.75" hidden="1" customHeight="1"/>
    <row r="11458" ht="12.75" hidden="1" customHeight="1"/>
    <row r="11459" ht="12.75" hidden="1" customHeight="1"/>
    <row r="11460" ht="12.75" hidden="1" customHeight="1"/>
    <row r="11461" ht="12.75" hidden="1" customHeight="1"/>
    <row r="11462" ht="12.75" hidden="1" customHeight="1"/>
    <row r="11463" ht="12.75" hidden="1" customHeight="1"/>
    <row r="11464" ht="12.75" hidden="1" customHeight="1"/>
    <row r="11465" ht="12.75" hidden="1" customHeight="1"/>
    <row r="11466" ht="12.75" hidden="1" customHeight="1"/>
    <row r="11467" ht="12.75" hidden="1" customHeight="1"/>
    <row r="11468" ht="12.75" hidden="1" customHeight="1"/>
    <row r="11469" ht="12.75" hidden="1" customHeight="1"/>
    <row r="11470" ht="12.75" hidden="1" customHeight="1"/>
    <row r="11471" ht="12.75" hidden="1" customHeight="1"/>
    <row r="11472" ht="12.75" hidden="1" customHeight="1"/>
    <row r="11473" ht="12.75" hidden="1" customHeight="1"/>
    <row r="11474" ht="12.75" hidden="1" customHeight="1"/>
    <row r="11475" ht="12.75" hidden="1" customHeight="1"/>
    <row r="11476" ht="12.75" hidden="1" customHeight="1"/>
    <row r="11477" ht="12.75" hidden="1" customHeight="1"/>
    <row r="11478" ht="12.75" hidden="1" customHeight="1"/>
    <row r="11479" ht="12.75" hidden="1" customHeight="1"/>
    <row r="11480" ht="12.75" hidden="1" customHeight="1"/>
    <row r="11481" ht="12.75" hidden="1" customHeight="1"/>
    <row r="11482" ht="12.75" hidden="1" customHeight="1"/>
    <row r="11483" ht="12.75" hidden="1" customHeight="1"/>
    <row r="11484" ht="12.75" hidden="1" customHeight="1"/>
    <row r="11485" ht="12.75" hidden="1" customHeight="1"/>
    <row r="11486" ht="12.75" hidden="1" customHeight="1"/>
    <row r="11487" ht="12.75" hidden="1" customHeight="1"/>
    <row r="11488" ht="12.75" hidden="1" customHeight="1"/>
    <row r="11489" ht="12.75" hidden="1" customHeight="1"/>
    <row r="11490" ht="12.75" hidden="1" customHeight="1"/>
    <row r="11491" ht="12.75" hidden="1" customHeight="1"/>
    <row r="11492" ht="12.75" hidden="1" customHeight="1"/>
    <row r="11493" ht="12.75" hidden="1" customHeight="1"/>
    <row r="11494" ht="12.75" hidden="1" customHeight="1"/>
    <row r="11495" ht="12.75" hidden="1" customHeight="1"/>
    <row r="11496" ht="12.75" hidden="1" customHeight="1"/>
    <row r="11497" ht="12.75" hidden="1" customHeight="1"/>
    <row r="11498" ht="12.75" hidden="1" customHeight="1"/>
    <row r="11499" ht="12.75" hidden="1" customHeight="1"/>
    <row r="11500" ht="12.75" hidden="1" customHeight="1"/>
    <row r="11501" ht="12.75" hidden="1" customHeight="1"/>
    <row r="11502" ht="12.75" hidden="1" customHeight="1"/>
    <row r="11503" ht="12.75" hidden="1" customHeight="1"/>
    <row r="11504" ht="12.75" hidden="1" customHeight="1"/>
    <row r="11505" ht="12.75" hidden="1" customHeight="1"/>
    <row r="11506" ht="12.75" hidden="1" customHeight="1"/>
    <row r="11507" ht="12.75" hidden="1" customHeight="1"/>
    <row r="11508" ht="12.75" hidden="1" customHeight="1"/>
    <row r="11509" ht="12.75" hidden="1" customHeight="1"/>
    <row r="11510" ht="12.75" hidden="1" customHeight="1"/>
    <row r="11511" ht="12.75" hidden="1" customHeight="1"/>
    <row r="11512" ht="12.75" hidden="1" customHeight="1"/>
    <row r="11513" ht="12.75" hidden="1" customHeight="1"/>
    <row r="11514" ht="12.75" hidden="1" customHeight="1"/>
    <row r="11515" ht="12.75" hidden="1" customHeight="1"/>
    <row r="11516" ht="12.75" hidden="1" customHeight="1"/>
    <row r="11517" ht="12.75" hidden="1" customHeight="1"/>
    <row r="11518" ht="12.75" hidden="1" customHeight="1"/>
    <row r="11519" ht="12.75" hidden="1" customHeight="1"/>
    <row r="11520" ht="12.75" hidden="1" customHeight="1"/>
    <row r="11521" ht="12.75" hidden="1" customHeight="1"/>
    <row r="11522" ht="12.75" hidden="1" customHeight="1"/>
    <row r="11523" ht="12.75" hidden="1" customHeight="1"/>
    <row r="11524" ht="12.75" hidden="1" customHeight="1"/>
    <row r="11525" ht="12.75" hidden="1" customHeight="1"/>
    <row r="11526" ht="12.75" hidden="1" customHeight="1"/>
    <row r="11527" ht="12.75" hidden="1" customHeight="1"/>
    <row r="11528" ht="12.75" hidden="1" customHeight="1"/>
    <row r="11529" ht="12.75" hidden="1" customHeight="1"/>
    <row r="11530" ht="12.75" hidden="1" customHeight="1"/>
    <row r="11531" ht="12.75" hidden="1" customHeight="1"/>
    <row r="11532" ht="12.75" hidden="1" customHeight="1"/>
    <row r="11533" ht="12.75" hidden="1" customHeight="1"/>
    <row r="11534" ht="12.75" hidden="1" customHeight="1"/>
    <row r="11535" ht="12.75" hidden="1" customHeight="1"/>
    <row r="11536" ht="12.75" hidden="1" customHeight="1"/>
    <row r="11537" ht="12.75" hidden="1" customHeight="1"/>
    <row r="11538" ht="12.75" hidden="1" customHeight="1"/>
    <row r="11539" ht="12.75" hidden="1" customHeight="1"/>
    <row r="11540" ht="12.75" hidden="1" customHeight="1"/>
    <row r="11541" ht="12.75" hidden="1" customHeight="1"/>
    <row r="11542" ht="12.75" hidden="1" customHeight="1"/>
    <row r="11543" ht="12.75" hidden="1" customHeight="1"/>
    <row r="11544" ht="12.75" hidden="1" customHeight="1"/>
    <row r="11545" ht="12.75" hidden="1" customHeight="1"/>
    <row r="11546" ht="12.75" hidden="1" customHeight="1"/>
    <row r="11547" ht="12.75" hidden="1" customHeight="1"/>
    <row r="11548" ht="12.75" hidden="1" customHeight="1"/>
    <row r="11549" ht="12.75" hidden="1" customHeight="1"/>
    <row r="11550" ht="12.75" hidden="1" customHeight="1"/>
    <row r="11551" ht="12.75" hidden="1" customHeight="1"/>
    <row r="11552" ht="12.75" hidden="1" customHeight="1"/>
    <row r="11553" ht="12.75" hidden="1" customHeight="1"/>
    <row r="11554" ht="12.75" hidden="1" customHeight="1"/>
    <row r="11555" ht="12.75" hidden="1" customHeight="1"/>
    <row r="11556" ht="12.75" hidden="1" customHeight="1"/>
    <row r="11557" ht="12.75" hidden="1" customHeight="1"/>
    <row r="11558" ht="12.75" hidden="1" customHeight="1"/>
    <row r="11559" ht="12.75" hidden="1" customHeight="1"/>
    <row r="11560" ht="12.75" hidden="1" customHeight="1"/>
    <row r="11561" ht="12.75" hidden="1" customHeight="1"/>
    <row r="11562" ht="12.75" hidden="1" customHeight="1"/>
    <row r="11563" ht="12.75" hidden="1" customHeight="1"/>
    <row r="11564" ht="12.75" hidden="1" customHeight="1"/>
    <row r="11565" ht="12.75" hidden="1" customHeight="1"/>
    <row r="11566" ht="12.75" hidden="1" customHeight="1"/>
    <row r="11567" ht="12.75" hidden="1" customHeight="1"/>
    <row r="11568" ht="12.75" hidden="1" customHeight="1"/>
    <row r="11569" ht="12.75" hidden="1" customHeight="1"/>
    <row r="11570" ht="12.75" hidden="1" customHeight="1"/>
    <row r="11571" ht="12.75" hidden="1" customHeight="1"/>
    <row r="11572" ht="12.75" hidden="1" customHeight="1"/>
    <row r="11573" ht="12.75" hidden="1" customHeight="1"/>
    <row r="11574" ht="12.75" hidden="1" customHeight="1"/>
    <row r="11575" ht="12.75" hidden="1" customHeight="1"/>
    <row r="11576" ht="12.75" hidden="1" customHeight="1"/>
    <row r="11577" ht="12.75" hidden="1" customHeight="1"/>
    <row r="11578" ht="12.75" hidden="1" customHeight="1"/>
    <row r="11579" ht="12.75" hidden="1" customHeight="1"/>
    <row r="11580" ht="12.75" hidden="1" customHeight="1"/>
    <row r="11581" ht="12.75" hidden="1" customHeight="1"/>
    <row r="11582" ht="12.75" hidden="1" customHeight="1"/>
    <row r="11583" ht="12.75" hidden="1" customHeight="1"/>
    <row r="11584" ht="12.75" hidden="1" customHeight="1"/>
    <row r="11585" ht="12.75" hidden="1" customHeight="1"/>
    <row r="11586" ht="12.75" hidden="1" customHeight="1"/>
    <row r="11587" ht="12.75" hidden="1" customHeight="1"/>
    <row r="11588" ht="12.75" hidden="1" customHeight="1"/>
    <row r="11589" ht="12.75" hidden="1" customHeight="1"/>
    <row r="11590" ht="12.75" hidden="1" customHeight="1"/>
    <row r="11591" ht="12.75" hidden="1" customHeight="1"/>
    <row r="11592" ht="12.75" hidden="1" customHeight="1"/>
    <row r="11593" ht="12.75" hidden="1" customHeight="1"/>
    <row r="11594" ht="12.75" hidden="1" customHeight="1"/>
    <row r="11595" ht="12.75" hidden="1" customHeight="1"/>
    <row r="11596" ht="12.75" hidden="1" customHeight="1"/>
    <row r="11597" ht="12.75" hidden="1" customHeight="1"/>
    <row r="11598" ht="12.75" hidden="1" customHeight="1"/>
    <row r="11599" ht="12.75" hidden="1" customHeight="1"/>
    <row r="11600" ht="12.75" hidden="1" customHeight="1"/>
    <row r="11601" ht="12.75" hidden="1" customHeight="1"/>
    <row r="11602" ht="12.75" hidden="1" customHeight="1"/>
    <row r="11603" ht="12.75" hidden="1" customHeight="1"/>
    <row r="11604" ht="12.75" hidden="1" customHeight="1"/>
    <row r="11605" ht="12.75" hidden="1" customHeight="1"/>
    <row r="11606" ht="12.75" hidden="1" customHeight="1"/>
    <row r="11607" ht="12.75" hidden="1" customHeight="1"/>
    <row r="11608" ht="12.75" hidden="1" customHeight="1"/>
    <row r="11609" ht="12.75" hidden="1" customHeight="1"/>
    <row r="11610" ht="12.75" hidden="1" customHeight="1"/>
    <row r="11611" ht="12.75" hidden="1" customHeight="1"/>
    <row r="11612" ht="12.75" hidden="1" customHeight="1"/>
    <row r="11613" ht="12.75" hidden="1" customHeight="1"/>
    <row r="11614" ht="12.75" hidden="1" customHeight="1"/>
    <row r="11615" ht="12.75" hidden="1" customHeight="1"/>
    <row r="11616" ht="12.75" hidden="1" customHeight="1"/>
    <row r="11617" ht="12.75" hidden="1" customHeight="1"/>
    <row r="11618" ht="12.75" hidden="1" customHeight="1"/>
    <row r="11619" ht="12.75" hidden="1" customHeight="1"/>
    <row r="11620" ht="12.75" hidden="1" customHeight="1"/>
    <row r="11621" ht="12.75" hidden="1" customHeight="1"/>
    <row r="11622" ht="12.75" hidden="1" customHeight="1"/>
    <row r="11623" ht="12.75" hidden="1" customHeight="1"/>
    <row r="11624" ht="12.75" hidden="1" customHeight="1"/>
    <row r="11625" ht="12.75" hidden="1" customHeight="1"/>
    <row r="11626" ht="12.75" hidden="1" customHeight="1"/>
    <row r="11627" ht="12.75" hidden="1" customHeight="1"/>
    <row r="11628" ht="12.75" hidden="1" customHeight="1"/>
    <row r="11629" ht="12.75" hidden="1" customHeight="1"/>
    <row r="11630" ht="12.75" hidden="1" customHeight="1"/>
    <row r="11631" ht="12.75" hidden="1" customHeight="1"/>
    <row r="11632" ht="12.75" hidden="1" customHeight="1"/>
    <row r="11633" ht="12.75" hidden="1" customHeight="1"/>
    <row r="11634" ht="12.75" hidden="1" customHeight="1"/>
    <row r="11635" ht="12.75" hidden="1" customHeight="1"/>
    <row r="11636" ht="12.75" hidden="1" customHeight="1"/>
    <row r="11637" ht="12.75" hidden="1" customHeight="1"/>
    <row r="11638" ht="12.75" hidden="1" customHeight="1"/>
    <row r="11639" ht="12.75" hidden="1" customHeight="1"/>
    <row r="11640" ht="12.75" hidden="1" customHeight="1"/>
    <row r="11641" ht="12.75" hidden="1" customHeight="1"/>
    <row r="11642" ht="12.75" hidden="1" customHeight="1"/>
    <row r="11643" ht="12.75" hidden="1" customHeight="1"/>
    <row r="11644" ht="12.75" hidden="1" customHeight="1"/>
    <row r="11645" ht="12.75" hidden="1" customHeight="1"/>
    <row r="11646" ht="12.75" hidden="1" customHeight="1"/>
    <row r="11647" ht="12.75" hidden="1" customHeight="1"/>
    <row r="11648" ht="12.75" hidden="1" customHeight="1"/>
    <row r="11649" ht="12.75" hidden="1" customHeight="1"/>
    <row r="11650" ht="12.75" hidden="1" customHeight="1"/>
    <row r="11651" ht="12.75" hidden="1" customHeight="1"/>
    <row r="11652" ht="12.75" hidden="1" customHeight="1"/>
    <row r="11653" ht="12.75" hidden="1" customHeight="1"/>
    <row r="11654" ht="12.75" hidden="1" customHeight="1"/>
    <row r="11655" ht="12.75" hidden="1" customHeight="1"/>
    <row r="11656" ht="12.75" hidden="1" customHeight="1"/>
    <row r="11657" ht="12.75" hidden="1" customHeight="1"/>
    <row r="11658" ht="12.75" hidden="1" customHeight="1"/>
    <row r="11659" ht="12.75" hidden="1" customHeight="1"/>
    <row r="11660" ht="12.75" hidden="1" customHeight="1"/>
    <row r="11661" ht="12.75" hidden="1" customHeight="1"/>
    <row r="11662" ht="12.75" hidden="1" customHeight="1"/>
    <row r="11663" ht="12.75" hidden="1" customHeight="1"/>
    <row r="11664" ht="12.75" hidden="1" customHeight="1"/>
    <row r="11665" ht="12.75" hidden="1" customHeight="1"/>
    <row r="11666" ht="12.75" hidden="1" customHeight="1"/>
    <row r="11667" ht="12.75" hidden="1" customHeight="1"/>
    <row r="11668" ht="12.75" hidden="1" customHeight="1"/>
    <row r="11669" ht="12.75" hidden="1" customHeight="1"/>
    <row r="11670" ht="12.75" hidden="1" customHeight="1"/>
    <row r="11671" ht="12.75" hidden="1" customHeight="1"/>
    <row r="11672" ht="12.75" hidden="1" customHeight="1"/>
    <row r="11673" ht="12.75" hidden="1" customHeight="1"/>
    <row r="11674" ht="12.75" hidden="1" customHeight="1"/>
    <row r="11675" ht="12.75" hidden="1" customHeight="1"/>
    <row r="11676" ht="12.75" hidden="1" customHeight="1"/>
    <row r="11677" ht="12.75" hidden="1" customHeight="1"/>
    <row r="11678" ht="12.75" hidden="1" customHeight="1"/>
    <row r="11679" ht="12.75" hidden="1" customHeight="1"/>
    <row r="11680" ht="12.75" hidden="1" customHeight="1"/>
    <row r="11681" ht="12.75" hidden="1" customHeight="1"/>
    <row r="11682" ht="12.75" hidden="1" customHeight="1"/>
    <row r="11683" ht="12.75" hidden="1" customHeight="1"/>
    <row r="11684" ht="12.75" hidden="1" customHeight="1"/>
    <row r="11685" ht="12.75" hidden="1" customHeight="1"/>
    <row r="11686" ht="12.75" hidden="1" customHeight="1"/>
    <row r="11687" ht="12.75" hidden="1" customHeight="1"/>
    <row r="11688" ht="12.75" hidden="1" customHeight="1"/>
    <row r="11689" ht="12.75" hidden="1" customHeight="1"/>
    <row r="11690" ht="12.75" hidden="1" customHeight="1"/>
    <row r="11691" ht="12.75" hidden="1" customHeight="1"/>
    <row r="11692" ht="12.75" hidden="1" customHeight="1"/>
    <row r="11693" ht="12.75" hidden="1" customHeight="1"/>
    <row r="11694" ht="12.75" hidden="1" customHeight="1"/>
    <row r="11695" ht="12.75" hidden="1" customHeight="1"/>
    <row r="11696" ht="12.75" hidden="1" customHeight="1"/>
    <row r="11697" ht="12.75" hidden="1" customHeight="1"/>
    <row r="11698" ht="12.75" hidden="1" customHeight="1"/>
    <row r="11699" ht="12.75" hidden="1" customHeight="1"/>
    <row r="11700" ht="12.75" hidden="1" customHeight="1"/>
    <row r="11701" ht="12.75" hidden="1" customHeight="1"/>
    <row r="11702" ht="12.75" hidden="1" customHeight="1"/>
    <row r="11703" ht="12.75" hidden="1" customHeight="1"/>
    <row r="11704" ht="12.75" hidden="1" customHeight="1"/>
    <row r="11705" ht="12.75" hidden="1" customHeight="1"/>
    <row r="11706" ht="12.75" hidden="1" customHeight="1"/>
    <row r="11707" ht="12.75" hidden="1" customHeight="1"/>
    <row r="11708" ht="12.75" hidden="1" customHeight="1"/>
    <row r="11709" ht="12.75" hidden="1" customHeight="1"/>
    <row r="11710" ht="12.75" hidden="1" customHeight="1"/>
    <row r="11711" ht="12.75" hidden="1" customHeight="1"/>
    <row r="11712" ht="12.75" hidden="1" customHeight="1"/>
    <row r="11713" ht="12.75" hidden="1" customHeight="1"/>
    <row r="11714" ht="12.75" hidden="1" customHeight="1"/>
    <row r="11715" ht="12.75" hidden="1" customHeight="1"/>
    <row r="11716" ht="12.75" hidden="1" customHeight="1"/>
    <row r="11717" ht="12.75" hidden="1" customHeight="1"/>
    <row r="11718" ht="12.75" hidden="1" customHeight="1"/>
    <row r="11719" ht="12.75" hidden="1" customHeight="1"/>
    <row r="11720" ht="12.75" hidden="1" customHeight="1"/>
    <row r="11721" ht="12.75" hidden="1" customHeight="1"/>
    <row r="11722" ht="12.75" hidden="1" customHeight="1"/>
    <row r="11723" ht="12.75" hidden="1" customHeight="1"/>
    <row r="11724" ht="12.75" hidden="1" customHeight="1"/>
    <row r="11725" ht="12.75" hidden="1" customHeight="1"/>
    <row r="11726" ht="12.75" hidden="1" customHeight="1"/>
    <row r="11727" ht="12.75" hidden="1" customHeight="1"/>
    <row r="11728" ht="12.75" hidden="1" customHeight="1"/>
    <row r="11729" ht="12.75" hidden="1" customHeight="1"/>
    <row r="11730" ht="12.75" hidden="1" customHeight="1"/>
    <row r="11731" ht="12.75" hidden="1" customHeight="1"/>
    <row r="11732" ht="12.75" hidden="1" customHeight="1"/>
    <row r="11733" ht="12.75" hidden="1" customHeight="1"/>
    <row r="11734" ht="12.75" hidden="1" customHeight="1"/>
    <row r="11735" ht="12.75" hidden="1" customHeight="1"/>
    <row r="11736" ht="12.75" hidden="1" customHeight="1"/>
    <row r="11737" ht="12.75" hidden="1" customHeight="1"/>
    <row r="11738" ht="12.75" hidden="1" customHeight="1"/>
    <row r="11739" ht="12.75" hidden="1" customHeight="1"/>
    <row r="11740" ht="12.75" hidden="1" customHeight="1"/>
    <row r="11741" ht="12.75" hidden="1" customHeight="1"/>
    <row r="11742" ht="12.75" hidden="1" customHeight="1"/>
    <row r="11743" ht="12.75" hidden="1" customHeight="1"/>
    <row r="11744" ht="12.75" hidden="1" customHeight="1"/>
    <row r="11745" ht="12.75" hidden="1" customHeight="1"/>
    <row r="11746" ht="12.75" hidden="1" customHeight="1"/>
    <row r="11747" ht="12.75" hidden="1" customHeight="1"/>
    <row r="11748" ht="12.75" hidden="1" customHeight="1"/>
    <row r="11749" ht="12.75" hidden="1" customHeight="1"/>
    <row r="11750" ht="12.75" hidden="1" customHeight="1"/>
    <row r="11751" ht="12.75" hidden="1" customHeight="1"/>
    <row r="11752" ht="12.75" hidden="1" customHeight="1"/>
    <row r="11753" ht="12.75" hidden="1" customHeight="1"/>
    <row r="11754" ht="12.75" hidden="1" customHeight="1"/>
    <row r="11755" ht="12.75" hidden="1" customHeight="1"/>
    <row r="11756" ht="12.75" hidden="1" customHeight="1"/>
    <row r="11757" ht="12.75" hidden="1" customHeight="1"/>
    <row r="11758" ht="12.75" hidden="1" customHeight="1"/>
    <row r="11759" ht="12.75" hidden="1" customHeight="1"/>
    <row r="11760" ht="12.75" hidden="1" customHeight="1"/>
    <row r="11761" ht="12.75" hidden="1" customHeight="1"/>
    <row r="11762" ht="12.75" hidden="1" customHeight="1"/>
    <row r="11763" ht="12.75" hidden="1" customHeight="1"/>
    <row r="11764" ht="12.75" hidden="1" customHeight="1"/>
    <row r="11765" ht="12.75" hidden="1" customHeight="1"/>
    <row r="11766" ht="12.75" hidden="1" customHeight="1"/>
    <row r="11767" ht="12.75" hidden="1" customHeight="1"/>
    <row r="11768" ht="12.75" hidden="1" customHeight="1"/>
    <row r="11769" ht="12.75" hidden="1" customHeight="1"/>
    <row r="11770" ht="12.75" hidden="1" customHeight="1"/>
    <row r="11771" ht="12.75" hidden="1" customHeight="1"/>
    <row r="11772" ht="12.75" hidden="1" customHeight="1"/>
    <row r="11773" ht="12.75" hidden="1" customHeight="1"/>
    <row r="11774" ht="12.75" hidden="1" customHeight="1"/>
    <row r="11775" ht="12.75" hidden="1" customHeight="1"/>
    <row r="11776" ht="12.75" hidden="1" customHeight="1"/>
    <row r="11777" ht="12.75" hidden="1" customHeight="1"/>
    <row r="11778" ht="12.75" hidden="1" customHeight="1"/>
    <row r="11779" ht="12.75" hidden="1" customHeight="1"/>
    <row r="11780" ht="12.75" hidden="1" customHeight="1"/>
    <row r="11781" ht="12.75" hidden="1" customHeight="1"/>
    <row r="11782" ht="12.75" hidden="1" customHeight="1"/>
    <row r="11783" ht="12.75" hidden="1" customHeight="1"/>
    <row r="11784" ht="12.75" hidden="1" customHeight="1"/>
    <row r="11785" ht="12.75" hidden="1" customHeight="1"/>
    <row r="11786" ht="12.75" hidden="1" customHeight="1"/>
    <row r="11787" ht="12.75" hidden="1" customHeight="1"/>
    <row r="11788" ht="12.75" hidden="1" customHeight="1"/>
    <row r="11789" ht="12.75" hidden="1" customHeight="1"/>
    <row r="11790" ht="12.75" hidden="1" customHeight="1"/>
    <row r="11791" ht="12.75" hidden="1" customHeight="1"/>
    <row r="11792" ht="12.75" hidden="1" customHeight="1"/>
    <row r="11793" ht="12.75" hidden="1" customHeight="1"/>
    <row r="11794" ht="12.75" hidden="1" customHeight="1"/>
    <row r="11795" ht="12.75" hidden="1" customHeight="1"/>
    <row r="11796" ht="12.75" hidden="1" customHeight="1"/>
    <row r="11797" ht="12.75" hidden="1" customHeight="1"/>
    <row r="11798" ht="12.75" hidden="1" customHeight="1"/>
    <row r="11799" ht="12.75" hidden="1" customHeight="1"/>
    <row r="11800" ht="12.75" hidden="1" customHeight="1"/>
    <row r="11801" ht="12.75" hidden="1" customHeight="1"/>
    <row r="11802" ht="12.75" hidden="1" customHeight="1"/>
    <row r="11803" ht="12.75" hidden="1" customHeight="1"/>
    <row r="11804" ht="12.75" hidden="1" customHeight="1"/>
    <row r="11805" ht="12.75" hidden="1" customHeight="1"/>
    <row r="11806" ht="12.75" hidden="1" customHeight="1"/>
    <row r="11807" ht="12.75" hidden="1" customHeight="1"/>
    <row r="11808" ht="12.75" hidden="1" customHeight="1"/>
    <row r="11809" ht="12.75" hidden="1" customHeight="1"/>
    <row r="11810" ht="12.75" hidden="1" customHeight="1"/>
    <row r="11811" ht="12.75" hidden="1" customHeight="1"/>
    <row r="11812" ht="12.75" hidden="1" customHeight="1"/>
    <row r="11813" ht="12.75" hidden="1" customHeight="1"/>
    <row r="11814" ht="12.75" hidden="1" customHeight="1"/>
    <row r="11815" ht="12.75" hidden="1" customHeight="1"/>
    <row r="11816" ht="12.75" hidden="1" customHeight="1"/>
    <row r="11817" ht="12.75" hidden="1" customHeight="1"/>
    <row r="11818" ht="12.75" hidden="1" customHeight="1"/>
    <row r="11819" ht="12.75" hidden="1" customHeight="1"/>
    <row r="11820" ht="12.75" hidden="1" customHeight="1"/>
    <row r="11821" ht="12.75" hidden="1" customHeight="1"/>
    <row r="11822" ht="12.75" hidden="1" customHeight="1"/>
    <row r="11823" ht="12.75" hidden="1" customHeight="1"/>
    <row r="11824" ht="12.75" hidden="1" customHeight="1"/>
    <row r="11825" ht="12.75" hidden="1" customHeight="1"/>
    <row r="11826" ht="12.75" hidden="1" customHeight="1"/>
    <row r="11827" ht="12.75" hidden="1" customHeight="1"/>
    <row r="11828" ht="12.75" hidden="1" customHeight="1"/>
    <row r="11829" ht="12.75" hidden="1" customHeight="1"/>
    <row r="11830" ht="12.75" hidden="1" customHeight="1"/>
    <row r="11831" ht="12.75" hidden="1" customHeight="1"/>
    <row r="11832" ht="12.75" hidden="1" customHeight="1"/>
    <row r="11833" ht="12.75" hidden="1" customHeight="1"/>
    <row r="11834" ht="12.75" hidden="1" customHeight="1"/>
    <row r="11835" ht="12.75" hidden="1" customHeight="1"/>
    <row r="11836" ht="12.75" hidden="1" customHeight="1"/>
    <row r="11837" ht="12.75" hidden="1" customHeight="1"/>
    <row r="11838" ht="12.75" hidden="1" customHeight="1"/>
    <row r="11839" ht="12.75" hidden="1" customHeight="1"/>
    <row r="11840" ht="12.75" hidden="1" customHeight="1"/>
    <row r="11841" ht="12.75" hidden="1" customHeight="1"/>
    <row r="11842" ht="12.75" hidden="1" customHeight="1"/>
    <row r="11843" ht="12.75" hidden="1" customHeight="1"/>
    <row r="11844" ht="12.75" hidden="1" customHeight="1"/>
    <row r="11845" ht="12.75" hidden="1" customHeight="1"/>
    <row r="11846" ht="12.75" hidden="1" customHeight="1"/>
    <row r="11847" ht="12.75" hidden="1" customHeight="1"/>
    <row r="11848" ht="12.75" hidden="1" customHeight="1"/>
    <row r="11849" ht="12.75" hidden="1" customHeight="1"/>
    <row r="11850" ht="12.75" hidden="1" customHeight="1"/>
    <row r="11851" ht="12.75" hidden="1" customHeight="1"/>
    <row r="11852" ht="12.75" hidden="1" customHeight="1"/>
    <row r="11853" ht="12.75" hidden="1" customHeight="1"/>
    <row r="11854" ht="12.75" hidden="1" customHeight="1"/>
    <row r="11855" ht="12.75" hidden="1" customHeight="1"/>
    <row r="11856" ht="12.75" hidden="1" customHeight="1"/>
    <row r="11857" ht="12.75" hidden="1" customHeight="1"/>
    <row r="11858" ht="12.75" hidden="1" customHeight="1"/>
    <row r="11859" ht="12.75" hidden="1" customHeight="1"/>
    <row r="11860" ht="12.75" hidden="1" customHeight="1"/>
    <row r="11861" ht="12.75" hidden="1" customHeight="1"/>
    <row r="11862" ht="12.75" hidden="1" customHeight="1"/>
    <row r="11863" ht="12.75" hidden="1" customHeight="1"/>
    <row r="11864" ht="12.75" hidden="1" customHeight="1"/>
    <row r="11865" ht="12.75" hidden="1" customHeight="1"/>
    <row r="11866" ht="12.75" hidden="1" customHeight="1"/>
    <row r="11867" ht="12.75" hidden="1" customHeight="1"/>
    <row r="11868" ht="12.75" hidden="1" customHeight="1"/>
    <row r="11869" ht="12.75" hidden="1" customHeight="1"/>
    <row r="11870" ht="12.75" hidden="1" customHeight="1"/>
    <row r="11871" ht="12.75" hidden="1" customHeight="1"/>
    <row r="11872" ht="12.75" hidden="1" customHeight="1"/>
    <row r="11873" ht="12.75" hidden="1" customHeight="1"/>
    <row r="11874" ht="12.75" hidden="1" customHeight="1"/>
    <row r="11875" ht="12.75" hidden="1" customHeight="1"/>
    <row r="11876" ht="12.75" hidden="1" customHeight="1"/>
    <row r="11877" ht="12.75" hidden="1" customHeight="1"/>
    <row r="11878" ht="12.75" hidden="1" customHeight="1"/>
    <row r="11879" ht="12.75" hidden="1" customHeight="1"/>
    <row r="11880" ht="12.75" hidden="1" customHeight="1"/>
    <row r="11881" ht="12.75" hidden="1" customHeight="1"/>
    <row r="11882" ht="12.75" hidden="1" customHeight="1"/>
    <row r="11883" ht="12.75" hidden="1" customHeight="1"/>
    <row r="11884" ht="12.75" hidden="1" customHeight="1"/>
    <row r="11885" ht="12.75" hidden="1" customHeight="1"/>
    <row r="11886" ht="12.75" hidden="1" customHeight="1"/>
    <row r="11887" ht="12.75" hidden="1" customHeight="1"/>
    <row r="11888" ht="12.75" hidden="1" customHeight="1"/>
    <row r="11889" ht="12.75" hidden="1" customHeight="1"/>
    <row r="11890" ht="12.75" hidden="1" customHeight="1"/>
    <row r="11891" ht="12.75" hidden="1" customHeight="1"/>
    <row r="11892" ht="12.75" hidden="1" customHeight="1"/>
    <row r="11893" ht="12.75" hidden="1" customHeight="1"/>
    <row r="11894" ht="12.75" hidden="1" customHeight="1"/>
    <row r="11895" ht="12.75" hidden="1" customHeight="1"/>
    <row r="11896" ht="12.75" hidden="1" customHeight="1"/>
    <row r="11897" ht="12.75" hidden="1" customHeight="1"/>
    <row r="11898" ht="12.75" hidden="1" customHeight="1"/>
    <row r="11899" ht="12.75" hidden="1" customHeight="1"/>
    <row r="11900" ht="12.75" hidden="1" customHeight="1"/>
    <row r="11901" ht="12.75" hidden="1" customHeight="1"/>
    <row r="11902" ht="12.75" hidden="1" customHeight="1"/>
    <row r="11903" ht="12.75" hidden="1" customHeight="1"/>
    <row r="11904" ht="12.75" hidden="1" customHeight="1"/>
    <row r="11905" ht="12.75" hidden="1" customHeight="1"/>
    <row r="11906" ht="12.75" hidden="1" customHeight="1"/>
    <row r="11907" ht="12.75" hidden="1" customHeight="1"/>
    <row r="11908" ht="12.75" hidden="1" customHeight="1"/>
    <row r="11909" ht="12.75" hidden="1" customHeight="1"/>
    <row r="11910" ht="12.75" hidden="1" customHeight="1"/>
    <row r="11911" ht="12.75" hidden="1" customHeight="1"/>
    <row r="11912" ht="12.75" hidden="1" customHeight="1"/>
    <row r="11913" ht="12.75" hidden="1" customHeight="1"/>
    <row r="11914" ht="12.75" hidden="1" customHeight="1"/>
    <row r="11915" ht="12.75" hidden="1" customHeight="1"/>
    <row r="11916" ht="12.75" hidden="1" customHeight="1"/>
    <row r="11917" ht="12.75" hidden="1" customHeight="1"/>
    <row r="11918" ht="12.75" hidden="1" customHeight="1"/>
    <row r="11919" ht="12.75" hidden="1" customHeight="1"/>
    <row r="11920" ht="12.75" hidden="1" customHeight="1"/>
    <row r="11921" ht="12.75" hidden="1" customHeight="1"/>
    <row r="11922" ht="12.75" hidden="1" customHeight="1"/>
    <row r="11923" ht="12.75" hidden="1" customHeight="1"/>
    <row r="11924" ht="12.75" hidden="1" customHeight="1"/>
    <row r="11925" ht="12.75" hidden="1" customHeight="1"/>
    <row r="11926" ht="12.75" hidden="1" customHeight="1"/>
    <row r="11927" ht="12.75" hidden="1" customHeight="1"/>
    <row r="11928" ht="12.75" hidden="1" customHeight="1"/>
    <row r="11929" ht="12.75" hidden="1" customHeight="1"/>
    <row r="11930" ht="12.75" hidden="1" customHeight="1"/>
    <row r="11931" ht="12.75" hidden="1" customHeight="1"/>
    <row r="11932" ht="12.75" hidden="1" customHeight="1"/>
    <row r="11933" ht="12.75" hidden="1" customHeight="1"/>
    <row r="11934" ht="12.75" hidden="1" customHeight="1"/>
    <row r="11935" ht="12.75" hidden="1" customHeight="1"/>
    <row r="11936" ht="12.75" hidden="1" customHeight="1"/>
    <row r="11937" ht="12.75" hidden="1" customHeight="1"/>
    <row r="11938" ht="12.75" hidden="1" customHeight="1"/>
    <row r="11939" ht="12.75" hidden="1" customHeight="1"/>
    <row r="11940" ht="12.75" hidden="1" customHeight="1"/>
    <row r="11941" ht="12.75" hidden="1" customHeight="1"/>
    <row r="11942" ht="12.75" hidden="1" customHeight="1"/>
    <row r="11943" ht="12.75" hidden="1" customHeight="1"/>
    <row r="11944" ht="12.75" hidden="1" customHeight="1"/>
    <row r="11945" ht="12.75" hidden="1" customHeight="1"/>
    <row r="11946" ht="12.75" hidden="1" customHeight="1"/>
    <row r="11947" ht="12.75" hidden="1" customHeight="1"/>
    <row r="11948" ht="12.75" hidden="1" customHeight="1"/>
    <row r="11949" ht="12.75" hidden="1" customHeight="1"/>
    <row r="11950" ht="12.75" hidden="1" customHeight="1"/>
    <row r="11951" ht="12.75" hidden="1" customHeight="1"/>
    <row r="11952" ht="12.75" hidden="1" customHeight="1"/>
    <row r="11953" ht="12.75" hidden="1" customHeight="1"/>
    <row r="11954" ht="12.75" hidden="1" customHeight="1"/>
    <row r="11955" ht="12.75" hidden="1" customHeight="1"/>
    <row r="11956" ht="12.75" hidden="1" customHeight="1"/>
    <row r="11957" ht="12.75" hidden="1" customHeight="1"/>
    <row r="11958" ht="12.75" hidden="1" customHeight="1"/>
    <row r="11959" ht="12.75" hidden="1" customHeight="1"/>
    <row r="11960" ht="12.75" hidden="1" customHeight="1"/>
    <row r="11961" ht="12.75" hidden="1" customHeight="1"/>
    <row r="11962" ht="12.75" hidden="1" customHeight="1"/>
    <row r="11963" ht="12.75" hidden="1" customHeight="1"/>
    <row r="11964" ht="12.75" hidden="1" customHeight="1"/>
    <row r="11965" ht="12.75" hidden="1" customHeight="1"/>
    <row r="11966" ht="12.75" hidden="1" customHeight="1"/>
    <row r="11967" ht="12.75" hidden="1" customHeight="1"/>
    <row r="11968" ht="12.75" hidden="1" customHeight="1"/>
    <row r="11969" ht="12.75" hidden="1" customHeight="1"/>
    <row r="11970" ht="12.75" hidden="1" customHeight="1"/>
    <row r="11971" ht="12.75" hidden="1" customHeight="1"/>
    <row r="11972" ht="12.75" hidden="1" customHeight="1"/>
    <row r="11973" ht="12.75" hidden="1" customHeight="1"/>
    <row r="11974" ht="12.75" hidden="1" customHeight="1"/>
    <row r="11975" ht="12.75" hidden="1" customHeight="1"/>
    <row r="11976" ht="12.75" hidden="1" customHeight="1"/>
    <row r="11977" ht="12.75" hidden="1" customHeight="1"/>
    <row r="11978" ht="12.75" hidden="1" customHeight="1"/>
    <row r="11979" ht="12.75" hidden="1" customHeight="1"/>
    <row r="11980" ht="12.75" hidden="1" customHeight="1"/>
    <row r="11981" ht="12.75" hidden="1" customHeight="1"/>
    <row r="11982" ht="12.75" hidden="1" customHeight="1"/>
    <row r="11983" ht="12.75" hidden="1" customHeight="1"/>
    <row r="11984" ht="12.75" hidden="1" customHeight="1"/>
    <row r="11985" ht="12.75" hidden="1" customHeight="1"/>
    <row r="11986" ht="12.75" hidden="1" customHeight="1"/>
    <row r="11987" ht="12.75" hidden="1" customHeight="1"/>
    <row r="11988" ht="12.75" hidden="1" customHeight="1"/>
    <row r="11989" ht="12.75" hidden="1" customHeight="1"/>
    <row r="11990" ht="12.75" hidden="1" customHeight="1"/>
    <row r="11991" ht="12.75" hidden="1" customHeight="1"/>
    <row r="11992" ht="12.75" hidden="1" customHeight="1"/>
    <row r="11993" ht="12.75" hidden="1" customHeight="1"/>
    <row r="11994" ht="12.75" hidden="1" customHeight="1"/>
    <row r="11995" ht="12.75" hidden="1" customHeight="1"/>
    <row r="11996" ht="12.75" hidden="1" customHeight="1"/>
    <row r="11997" ht="12.75" hidden="1" customHeight="1"/>
    <row r="11998" ht="12.75" hidden="1" customHeight="1"/>
    <row r="11999" ht="12.75" hidden="1" customHeight="1"/>
    <row r="12000" ht="12.75" hidden="1" customHeight="1"/>
    <row r="12001" ht="12.75" hidden="1" customHeight="1"/>
    <row r="12002" ht="12.75" hidden="1" customHeight="1"/>
    <row r="12003" ht="12.75" hidden="1" customHeight="1"/>
    <row r="12004" ht="12.75" hidden="1" customHeight="1"/>
    <row r="12005" ht="12.75" hidden="1" customHeight="1"/>
    <row r="12006" ht="12.75" hidden="1" customHeight="1"/>
    <row r="12007" ht="12.75" hidden="1" customHeight="1"/>
    <row r="12008" ht="12.75" hidden="1" customHeight="1"/>
    <row r="12009" ht="12.75" hidden="1" customHeight="1"/>
    <row r="12010" ht="12.75" hidden="1" customHeight="1"/>
    <row r="12011" ht="12.75" hidden="1" customHeight="1"/>
    <row r="12012" ht="12.75" hidden="1" customHeight="1"/>
    <row r="12013" ht="12.75" hidden="1" customHeight="1"/>
    <row r="12014" ht="12.75" hidden="1" customHeight="1"/>
    <row r="12015" ht="12.75" hidden="1" customHeight="1"/>
    <row r="12016" ht="12.75" hidden="1" customHeight="1"/>
    <row r="12017" ht="12.75" hidden="1" customHeight="1"/>
    <row r="12018" ht="12.75" hidden="1" customHeight="1"/>
    <row r="12019" ht="12.75" hidden="1" customHeight="1"/>
    <row r="12020" ht="12.75" hidden="1" customHeight="1"/>
    <row r="12021" ht="12.75" hidden="1" customHeight="1"/>
    <row r="12022" ht="12.75" hidden="1" customHeight="1"/>
    <row r="12023" ht="12.75" hidden="1" customHeight="1"/>
    <row r="12024" ht="12.75" hidden="1" customHeight="1"/>
    <row r="12025" ht="12.75" hidden="1" customHeight="1"/>
    <row r="12026" ht="12.75" hidden="1" customHeight="1"/>
    <row r="12027" ht="12.75" hidden="1" customHeight="1"/>
    <row r="12028" ht="12.75" hidden="1" customHeight="1"/>
    <row r="12029" ht="12.75" hidden="1" customHeight="1"/>
    <row r="12030" ht="12.75" hidden="1" customHeight="1"/>
    <row r="12031" ht="12.75" hidden="1" customHeight="1"/>
    <row r="12032" ht="12.75" hidden="1" customHeight="1"/>
    <row r="12033" ht="12.75" hidden="1" customHeight="1"/>
    <row r="12034" ht="12.75" hidden="1" customHeight="1"/>
    <row r="12035" ht="12.75" hidden="1" customHeight="1"/>
    <row r="12036" ht="12.75" hidden="1" customHeight="1"/>
    <row r="12037" ht="12.75" hidden="1" customHeight="1"/>
    <row r="12038" ht="12.75" hidden="1" customHeight="1"/>
    <row r="12039" ht="12.75" hidden="1" customHeight="1"/>
    <row r="12040" ht="12.75" hidden="1" customHeight="1"/>
    <row r="12041" ht="12.75" hidden="1" customHeight="1"/>
    <row r="12042" ht="12.75" hidden="1" customHeight="1"/>
    <row r="12043" ht="12.75" hidden="1" customHeight="1"/>
    <row r="12044" ht="12.75" hidden="1" customHeight="1"/>
    <row r="12045" ht="12.75" hidden="1" customHeight="1"/>
    <row r="12046" ht="12.75" hidden="1" customHeight="1"/>
    <row r="12047" ht="12.75" hidden="1" customHeight="1"/>
    <row r="12048" ht="12.75" hidden="1" customHeight="1"/>
    <row r="12049" ht="12.75" hidden="1" customHeight="1"/>
    <row r="12050" ht="12.75" hidden="1" customHeight="1"/>
    <row r="12051" ht="12.75" hidden="1" customHeight="1"/>
    <row r="12052" ht="12.75" hidden="1" customHeight="1"/>
    <row r="12053" ht="12.75" hidden="1" customHeight="1"/>
    <row r="12054" ht="12.75" hidden="1" customHeight="1"/>
    <row r="12055" ht="12.75" hidden="1" customHeight="1"/>
    <row r="12056" ht="12.75" hidden="1" customHeight="1"/>
    <row r="12057" ht="12.75" hidden="1" customHeight="1"/>
    <row r="12058" ht="12.75" hidden="1" customHeight="1"/>
    <row r="12059" ht="12.75" hidden="1" customHeight="1"/>
    <row r="12060" ht="12.75" hidden="1" customHeight="1"/>
    <row r="12061" ht="12.75" hidden="1" customHeight="1"/>
    <row r="12062" ht="12.75" hidden="1" customHeight="1"/>
    <row r="12063" ht="12.75" hidden="1" customHeight="1"/>
    <row r="12064" ht="12.75" hidden="1" customHeight="1"/>
    <row r="12065" ht="12.75" hidden="1" customHeight="1"/>
    <row r="12066" ht="12.75" hidden="1" customHeight="1"/>
    <row r="12067" ht="12.75" hidden="1" customHeight="1"/>
    <row r="12068" ht="12.75" hidden="1" customHeight="1"/>
    <row r="12069" ht="12.75" hidden="1" customHeight="1"/>
    <row r="12070" ht="12.75" hidden="1" customHeight="1"/>
    <row r="12071" ht="12.75" hidden="1" customHeight="1"/>
    <row r="12072" ht="12.75" hidden="1" customHeight="1"/>
    <row r="12073" ht="12.75" hidden="1" customHeight="1"/>
    <row r="12074" ht="12.75" hidden="1" customHeight="1"/>
    <row r="12075" ht="12.75" hidden="1" customHeight="1"/>
    <row r="12076" ht="12.75" hidden="1" customHeight="1"/>
    <row r="12077" ht="12.75" hidden="1" customHeight="1"/>
    <row r="12078" ht="12.75" hidden="1" customHeight="1"/>
    <row r="12079" ht="12.75" hidden="1" customHeight="1"/>
    <row r="12080" ht="12.75" hidden="1" customHeight="1"/>
    <row r="12081" ht="12.75" hidden="1" customHeight="1"/>
    <row r="12082" ht="12.75" hidden="1" customHeight="1"/>
    <row r="12083" ht="12.75" hidden="1" customHeight="1"/>
    <row r="12084" ht="12.75" hidden="1" customHeight="1"/>
    <row r="12085" ht="12.75" hidden="1" customHeight="1"/>
    <row r="12086" ht="12.75" hidden="1" customHeight="1"/>
    <row r="12087" ht="12.75" hidden="1" customHeight="1"/>
    <row r="12088" ht="12.75" hidden="1" customHeight="1"/>
    <row r="12089" ht="12.75" hidden="1" customHeight="1"/>
    <row r="12090" ht="12.75" hidden="1" customHeight="1"/>
    <row r="12091" ht="12.75" hidden="1" customHeight="1"/>
    <row r="12092" ht="12.75" hidden="1" customHeight="1"/>
    <row r="12093" ht="12.75" hidden="1" customHeight="1"/>
    <row r="12094" ht="12.75" hidden="1" customHeight="1"/>
    <row r="12095" ht="12.75" hidden="1" customHeight="1"/>
    <row r="12096" ht="12.75" hidden="1" customHeight="1"/>
    <row r="12097" ht="12.75" hidden="1" customHeight="1"/>
    <row r="12098" ht="12.75" hidden="1" customHeight="1"/>
    <row r="12099" ht="12.75" hidden="1" customHeight="1"/>
    <row r="12100" ht="12.75" hidden="1" customHeight="1"/>
    <row r="12101" ht="12.75" hidden="1" customHeight="1"/>
    <row r="12102" ht="12.75" hidden="1" customHeight="1"/>
    <row r="12103" ht="12.75" hidden="1" customHeight="1"/>
    <row r="12104" ht="12.75" hidden="1" customHeight="1"/>
    <row r="12105" ht="12.75" hidden="1" customHeight="1"/>
    <row r="12106" ht="12.75" hidden="1" customHeight="1"/>
    <row r="12107" ht="12.75" hidden="1" customHeight="1"/>
    <row r="12108" ht="12.75" hidden="1" customHeight="1"/>
    <row r="12109" ht="12.75" hidden="1" customHeight="1"/>
    <row r="12110" ht="12.75" hidden="1" customHeight="1"/>
    <row r="12111" ht="12.75" hidden="1" customHeight="1"/>
    <row r="12112" ht="12.75" hidden="1" customHeight="1"/>
    <row r="12113" ht="12.75" hidden="1" customHeight="1"/>
    <row r="12114" ht="12.75" hidden="1" customHeight="1"/>
    <row r="12115" ht="12.75" hidden="1" customHeight="1"/>
    <row r="12116" ht="12.75" hidden="1" customHeight="1"/>
    <row r="12117" ht="12.75" hidden="1" customHeight="1"/>
    <row r="12118" ht="12.75" hidden="1" customHeight="1"/>
    <row r="12119" ht="12.75" hidden="1" customHeight="1"/>
    <row r="12120" ht="12.75" hidden="1" customHeight="1"/>
    <row r="12121" ht="12.75" hidden="1" customHeight="1"/>
    <row r="12122" ht="12.75" hidden="1" customHeight="1"/>
    <row r="12123" ht="12.75" hidden="1" customHeight="1"/>
    <row r="12124" ht="12.75" hidden="1" customHeight="1"/>
    <row r="12125" ht="12.75" hidden="1" customHeight="1"/>
    <row r="12126" ht="12.75" hidden="1" customHeight="1"/>
    <row r="12127" ht="12.75" hidden="1" customHeight="1"/>
    <row r="12128" ht="12.75" hidden="1" customHeight="1"/>
    <row r="12129" ht="12.75" hidden="1" customHeight="1"/>
    <row r="12130" ht="12.75" hidden="1" customHeight="1"/>
    <row r="12131" ht="12.75" hidden="1" customHeight="1"/>
    <row r="12132" ht="12.75" hidden="1" customHeight="1"/>
    <row r="12133" ht="12.75" hidden="1" customHeight="1"/>
    <row r="12134" ht="12.75" hidden="1" customHeight="1"/>
    <row r="12135" ht="12.75" hidden="1" customHeight="1"/>
    <row r="12136" ht="12.75" hidden="1" customHeight="1"/>
    <row r="12137" ht="12.75" hidden="1" customHeight="1"/>
    <row r="12138" ht="12.75" hidden="1" customHeight="1"/>
    <row r="12139" ht="12.75" hidden="1" customHeight="1"/>
    <row r="12140" ht="12.75" hidden="1" customHeight="1"/>
    <row r="12141" ht="12.75" hidden="1" customHeight="1"/>
    <row r="12142" ht="12.75" hidden="1" customHeight="1"/>
    <row r="12143" ht="12.75" hidden="1" customHeight="1"/>
    <row r="12144" ht="12.75" hidden="1" customHeight="1"/>
    <row r="12145" ht="12.75" hidden="1" customHeight="1"/>
    <row r="12146" ht="12.75" hidden="1" customHeight="1"/>
    <row r="12147" ht="12.75" hidden="1" customHeight="1"/>
    <row r="12148" ht="12.75" hidden="1" customHeight="1"/>
    <row r="12149" ht="12.75" hidden="1" customHeight="1"/>
    <row r="12150" ht="12.75" hidden="1" customHeight="1"/>
    <row r="12151" ht="12.75" hidden="1" customHeight="1"/>
    <row r="12152" ht="12.75" hidden="1" customHeight="1"/>
    <row r="12153" ht="12.75" hidden="1" customHeight="1"/>
    <row r="12154" ht="12.75" hidden="1" customHeight="1"/>
    <row r="12155" ht="12.75" hidden="1" customHeight="1"/>
    <row r="12156" ht="12.75" hidden="1" customHeight="1"/>
    <row r="12157" ht="12.75" hidden="1" customHeight="1"/>
    <row r="12158" ht="12.75" hidden="1" customHeight="1"/>
    <row r="12159" ht="12.75" hidden="1" customHeight="1"/>
    <row r="12160" ht="12.75" hidden="1" customHeight="1"/>
    <row r="12161" ht="12.75" hidden="1" customHeight="1"/>
    <row r="12162" ht="12.75" hidden="1" customHeight="1"/>
    <row r="12163" ht="12.75" hidden="1" customHeight="1"/>
    <row r="12164" ht="12.75" hidden="1" customHeight="1"/>
    <row r="12165" ht="12.75" hidden="1" customHeight="1"/>
    <row r="12166" ht="12.75" hidden="1" customHeight="1"/>
    <row r="12167" ht="12.75" hidden="1" customHeight="1"/>
    <row r="12168" ht="12.75" hidden="1" customHeight="1"/>
    <row r="12169" ht="12.75" hidden="1" customHeight="1"/>
    <row r="12170" ht="12.75" hidden="1" customHeight="1"/>
    <row r="12171" ht="12.75" hidden="1" customHeight="1"/>
    <row r="12172" ht="12.75" hidden="1" customHeight="1"/>
    <row r="12173" ht="12.75" hidden="1" customHeight="1"/>
    <row r="12174" ht="12.75" hidden="1" customHeight="1"/>
    <row r="12175" ht="12.75" hidden="1" customHeight="1"/>
    <row r="12176" ht="12.75" hidden="1" customHeight="1"/>
    <row r="12177" ht="12.75" hidden="1" customHeight="1"/>
    <row r="12178" ht="12.75" hidden="1" customHeight="1"/>
    <row r="12179" ht="12.75" hidden="1" customHeight="1"/>
    <row r="12180" ht="12.75" hidden="1" customHeight="1"/>
    <row r="12181" ht="12.75" hidden="1" customHeight="1"/>
    <row r="12182" ht="12.75" hidden="1" customHeight="1"/>
    <row r="12183" ht="12.75" hidden="1" customHeight="1"/>
    <row r="12184" ht="12.75" hidden="1" customHeight="1"/>
    <row r="12185" ht="12.75" hidden="1" customHeight="1"/>
    <row r="12186" ht="12.75" hidden="1" customHeight="1"/>
    <row r="12187" ht="12.75" hidden="1" customHeight="1"/>
    <row r="12188" ht="12.75" hidden="1" customHeight="1"/>
    <row r="12189" ht="12.75" hidden="1" customHeight="1"/>
    <row r="12190" ht="12.75" hidden="1" customHeight="1"/>
    <row r="12191" ht="12.75" hidden="1" customHeight="1"/>
    <row r="12192" ht="12.75" hidden="1" customHeight="1"/>
    <row r="12193" ht="12.75" hidden="1" customHeight="1"/>
    <row r="12194" ht="12.75" hidden="1" customHeight="1"/>
    <row r="12195" ht="12.75" hidden="1" customHeight="1"/>
    <row r="12196" ht="12.75" hidden="1" customHeight="1"/>
    <row r="12197" ht="12.75" hidden="1" customHeight="1"/>
    <row r="12198" ht="12.75" hidden="1" customHeight="1"/>
    <row r="12199" ht="12.75" hidden="1" customHeight="1"/>
    <row r="12200" ht="12.75" hidden="1" customHeight="1"/>
    <row r="12201" ht="12.75" hidden="1" customHeight="1"/>
    <row r="12202" ht="12.75" hidden="1" customHeight="1"/>
    <row r="12203" ht="12.75" hidden="1" customHeight="1"/>
    <row r="12204" ht="12.75" hidden="1" customHeight="1"/>
    <row r="12205" ht="12.75" hidden="1" customHeight="1"/>
    <row r="12206" ht="12.75" hidden="1" customHeight="1"/>
    <row r="12207" ht="12.75" hidden="1" customHeight="1"/>
    <row r="12208" ht="12.75" hidden="1" customHeight="1"/>
    <row r="12209" ht="12.75" hidden="1" customHeight="1"/>
    <row r="12210" ht="12.75" hidden="1" customHeight="1"/>
    <row r="12211" ht="12.75" hidden="1" customHeight="1"/>
    <row r="12212" ht="12.75" hidden="1" customHeight="1"/>
    <row r="12213" ht="12.75" hidden="1" customHeight="1"/>
    <row r="12214" ht="12.75" hidden="1" customHeight="1"/>
    <row r="12215" ht="12.75" hidden="1" customHeight="1"/>
    <row r="12216" ht="12.75" hidden="1" customHeight="1"/>
    <row r="12217" ht="12.75" hidden="1" customHeight="1"/>
    <row r="12218" ht="12.75" hidden="1" customHeight="1"/>
    <row r="12219" ht="12.75" hidden="1" customHeight="1"/>
    <row r="12220" ht="12.75" hidden="1" customHeight="1"/>
    <row r="12221" ht="12.75" hidden="1" customHeight="1"/>
    <row r="12222" ht="12.75" hidden="1" customHeight="1"/>
    <row r="12223" ht="12.75" hidden="1" customHeight="1"/>
    <row r="12224" ht="12.75" hidden="1" customHeight="1"/>
    <row r="12225" ht="12.75" hidden="1" customHeight="1"/>
    <row r="12226" ht="12.75" hidden="1" customHeight="1"/>
    <row r="12227" ht="12.75" hidden="1" customHeight="1"/>
    <row r="12228" ht="12.75" hidden="1" customHeight="1"/>
    <row r="12229" ht="12.75" hidden="1" customHeight="1"/>
    <row r="12230" ht="12.75" hidden="1" customHeight="1"/>
    <row r="12231" ht="12.75" hidden="1" customHeight="1"/>
    <row r="12232" ht="12.75" hidden="1" customHeight="1"/>
    <row r="12233" ht="12.75" hidden="1" customHeight="1"/>
    <row r="12234" ht="12.75" hidden="1" customHeight="1"/>
    <row r="12235" ht="12.75" hidden="1" customHeight="1"/>
    <row r="12236" ht="12.75" hidden="1" customHeight="1"/>
    <row r="12237" ht="12.75" hidden="1" customHeight="1"/>
    <row r="12238" ht="12.75" hidden="1" customHeight="1"/>
    <row r="12239" ht="12.75" hidden="1" customHeight="1"/>
    <row r="12240" ht="12.75" hidden="1" customHeight="1"/>
    <row r="12241" ht="12.75" hidden="1" customHeight="1"/>
    <row r="12242" ht="12.75" hidden="1" customHeight="1"/>
    <row r="12243" ht="12.75" hidden="1" customHeight="1"/>
    <row r="12244" ht="12.75" hidden="1" customHeight="1"/>
    <row r="12245" ht="12.75" hidden="1" customHeight="1"/>
    <row r="12246" ht="12.75" hidden="1" customHeight="1"/>
    <row r="12247" ht="12.75" hidden="1" customHeight="1"/>
    <row r="12248" ht="12.75" hidden="1" customHeight="1"/>
    <row r="12249" ht="12.75" hidden="1" customHeight="1"/>
    <row r="12250" ht="12.75" hidden="1" customHeight="1"/>
    <row r="12251" ht="12.75" hidden="1" customHeight="1"/>
    <row r="12252" ht="12.75" hidden="1" customHeight="1"/>
    <row r="12253" ht="12.75" hidden="1" customHeight="1"/>
    <row r="12254" ht="12.75" hidden="1" customHeight="1"/>
    <row r="12255" ht="12.75" hidden="1" customHeight="1"/>
    <row r="12256" ht="12.75" hidden="1" customHeight="1"/>
    <row r="12257" ht="12.75" hidden="1" customHeight="1"/>
    <row r="12258" ht="12.75" hidden="1" customHeight="1"/>
    <row r="12259" ht="12.75" hidden="1" customHeight="1"/>
    <row r="12260" ht="12.75" hidden="1" customHeight="1"/>
    <row r="12261" ht="12.75" hidden="1" customHeight="1"/>
    <row r="12262" ht="12.75" hidden="1" customHeight="1"/>
    <row r="12263" ht="12.75" hidden="1" customHeight="1"/>
    <row r="12264" ht="12.75" hidden="1" customHeight="1"/>
    <row r="12265" ht="12.75" hidden="1" customHeight="1"/>
    <row r="12266" ht="12.75" hidden="1" customHeight="1"/>
    <row r="12267" ht="12.75" hidden="1" customHeight="1"/>
    <row r="12268" ht="12.75" hidden="1" customHeight="1"/>
    <row r="12269" ht="12.75" hidden="1" customHeight="1"/>
    <row r="12270" ht="12.75" hidden="1" customHeight="1"/>
    <row r="12271" ht="12.75" hidden="1" customHeight="1"/>
    <row r="12272" ht="12.75" hidden="1" customHeight="1"/>
    <row r="12273" ht="12.75" hidden="1" customHeight="1"/>
    <row r="12274" ht="12.75" hidden="1" customHeight="1"/>
    <row r="12275" ht="12.75" hidden="1" customHeight="1"/>
    <row r="12276" ht="12.75" hidden="1" customHeight="1"/>
    <row r="12277" ht="12.75" hidden="1" customHeight="1"/>
    <row r="12278" ht="12.75" hidden="1" customHeight="1"/>
    <row r="12279" ht="12.75" hidden="1" customHeight="1"/>
    <row r="12280" ht="12.75" hidden="1" customHeight="1"/>
    <row r="12281" ht="12.75" hidden="1" customHeight="1"/>
    <row r="12282" ht="12.75" hidden="1" customHeight="1"/>
    <row r="12283" ht="12.75" hidden="1" customHeight="1"/>
    <row r="12284" ht="12.75" hidden="1" customHeight="1"/>
    <row r="12285" ht="12.75" hidden="1" customHeight="1"/>
    <row r="12286" ht="12.75" hidden="1" customHeight="1"/>
    <row r="12287" ht="12.75" hidden="1" customHeight="1"/>
    <row r="12288" ht="12.75" hidden="1" customHeight="1"/>
    <row r="12289" ht="12.75" hidden="1" customHeight="1"/>
    <row r="12290" ht="12.75" hidden="1" customHeight="1"/>
    <row r="12291" ht="12.75" hidden="1" customHeight="1"/>
    <row r="12292" ht="12.75" hidden="1" customHeight="1"/>
    <row r="12293" ht="12.75" hidden="1" customHeight="1"/>
    <row r="12294" ht="12.75" hidden="1" customHeight="1"/>
    <row r="12295" ht="12.75" hidden="1" customHeight="1"/>
    <row r="12296" ht="12.75" hidden="1" customHeight="1"/>
    <row r="12297" ht="12.75" hidden="1" customHeight="1"/>
    <row r="12298" ht="12.75" hidden="1" customHeight="1"/>
    <row r="12299" ht="12.75" hidden="1" customHeight="1"/>
    <row r="12300" ht="12.75" hidden="1" customHeight="1"/>
    <row r="12301" ht="12.75" hidden="1" customHeight="1"/>
    <row r="12302" ht="12.75" hidden="1" customHeight="1"/>
    <row r="12303" ht="12.75" hidden="1" customHeight="1"/>
    <row r="12304" ht="12.75" hidden="1" customHeight="1"/>
    <row r="12305" ht="12.75" hidden="1" customHeight="1"/>
    <row r="12306" ht="12.75" hidden="1" customHeight="1"/>
    <row r="12307" ht="12.75" hidden="1" customHeight="1"/>
    <row r="12308" ht="12.75" hidden="1" customHeight="1"/>
    <row r="12309" ht="12.75" hidden="1" customHeight="1"/>
    <row r="12310" ht="12.75" hidden="1" customHeight="1"/>
    <row r="12311" ht="12.75" hidden="1" customHeight="1"/>
    <row r="12312" ht="12.75" hidden="1" customHeight="1"/>
    <row r="12313" ht="12.75" hidden="1" customHeight="1"/>
    <row r="12314" ht="12.75" hidden="1" customHeight="1"/>
    <row r="12315" ht="12.75" hidden="1" customHeight="1"/>
    <row r="12316" ht="12.75" hidden="1" customHeight="1"/>
    <row r="12317" ht="12.75" hidden="1" customHeight="1"/>
    <row r="12318" ht="12.75" hidden="1" customHeight="1"/>
    <row r="12319" ht="12.75" hidden="1" customHeight="1"/>
    <row r="12320" ht="12.75" hidden="1" customHeight="1"/>
    <row r="12321" ht="12.75" hidden="1" customHeight="1"/>
    <row r="12322" ht="12.75" hidden="1" customHeight="1"/>
    <row r="12323" ht="12.75" hidden="1" customHeight="1"/>
    <row r="12324" ht="12.75" hidden="1" customHeight="1"/>
    <row r="12325" ht="12.75" hidden="1" customHeight="1"/>
    <row r="12326" ht="12.75" hidden="1" customHeight="1"/>
    <row r="12327" ht="12.75" hidden="1" customHeight="1"/>
    <row r="12328" ht="12.75" hidden="1" customHeight="1"/>
    <row r="12329" ht="12.75" hidden="1" customHeight="1"/>
    <row r="12330" ht="12.75" hidden="1" customHeight="1"/>
    <row r="12331" ht="12.75" hidden="1" customHeight="1"/>
    <row r="12332" ht="12.75" hidden="1" customHeight="1"/>
    <row r="12333" ht="12.75" hidden="1" customHeight="1"/>
    <row r="12334" ht="12.75" hidden="1" customHeight="1"/>
    <row r="12335" ht="12.75" hidden="1" customHeight="1"/>
    <row r="12336" ht="12.75" hidden="1" customHeight="1"/>
    <row r="12337" ht="12.75" hidden="1" customHeight="1"/>
    <row r="12338" ht="12.75" hidden="1" customHeight="1"/>
    <row r="12339" ht="12.75" hidden="1" customHeight="1"/>
    <row r="12340" ht="12.75" hidden="1" customHeight="1"/>
    <row r="12341" ht="12.75" hidden="1" customHeight="1"/>
    <row r="12342" ht="12.75" hidden="1" customHeight="1"/>
    <row r="12343" ht="12.75" hidden="1" customHeight="1"/>
    <row r="12344" ht="12.75" hidden="1" customHeight="1"/>
    <row r="12345" ht="12.75" hidden="1" customHeight="1"/>
    <row r="12346" ht="12.75" hidden="1" customHeight="1"/>
    <row r="12347" ht="12.75" hidden="1" customHeight="1"/>
    <row r="12348" ht="12.75" hidden="1" customHeight="1"/>
    <row r="12349" ht="12.75" hidden="1" customHeight="1"/>
    <row r="12350" ht="12.75" hidden="1" customHeight="1"/>
    <row r="12351" ht="12.75" hidden="1" customHeight="1"/>
    <row r="12352" ht="12.75" hidden="1" customHeight="1"/>
    <row r="12353" ht="12.75" hidden="1" customHeight="1"/>
    <row r="12354" ht="12.75" hidden="1" customHeight="1"/>
    <row r="12355" ht="12.75" hidden="1" customHeight="1"/>
    <row r="12356" ht="12.75" hidden="1" customHeight="1"/>
    <row r="12357" ht="12.75" hidden="1" customHeight="1"/>
    <row r="12358" ht="12.75" hidden="1" customHeight="1"/>
    <row r="12359" ht="12.75" hidden="1" customHeight="1"/>
    <row r="12360" ht="12.75" hidden="1" customHeight="1"/>
    <row r="12361" ht="12.75" hidden="1" customHeight="1"/>
    <row r="12362" ht="12.75" hidden="1" customHeight="1"/>
    <row r="12363" ht="12.75" hidden="1" customHeight="1"/>
    <row r="12364" ht="12.75" hidden="1" customHeight="1"/>
    <row r="12365" ht="12.75" hidden="1" customHeight="1"/>
    <row r="12366" ht="12.75" hidden="1" customHeight="1"/>
    <row r="12367" ht="12.75" hidden="1" customHeight="1"/>
    <row r="12368" ht="12.75" hidden="1" customHeight="1"/>
    <row r="12369" ht="12.75" hidden="1" customHeight="1"/>
    <row r="12370" ht="12.75" hidden="1" customHeight="1"/>
    <row r="12371" ht="12.75" hidden="1" customHeight="1"/>
    <row r="12372" ht="12.75" hidden="1" customHeight="1"/>
    <row r="12373" ht="12.75" hidden="1" customHeight="1"/>
    <row r="12374" ht="12.75" hidden="1" customHeight="1"/>
    <row r="12375" ht="12.75" hidden="1" customHeight="1"/>
    <row r="12376" ht="12.75" hidden="1" customHeight="1"/>
    <row r="12377" ht="12.75" hidden="1" customHeight="1"/>
    <row r="12378" ht="12.75" hidden="1" customHeight="1"/>
    <row r="12379" ht="12.75" hidden="1" customHeight="1"/>
    <row r="12380" ht="12.75" hidden="1" customHeight="1"/>
    <row r="12381" ht="12.75" hidden="1" customHeight="1"/>
    <row r="12382" ht="12.75" hidden="1" customHeight="1"/>
    <row r="12383" ht="12.75" hidden="1" customHeight="1"/>
    <row r="12384" ht="12.75" hidden="1" customHeight="1"/>
    <row r="12385" ht="12.75" hidden="1" customHeight="1"/>
    <row r="12386" ht="12.75" hidden="1" customHeight="1"/>
    <row r="12387" ht="12.75" hidden="1" customHeight="1"/>
    <row r="12388" ht="12.75" hidden="1" customHeight="1"/>
    <row r="12389" ht="12.75" hidden="1" customHeight="1"/>
    <row r="12390" ht="12.75" hidden="1" customHeight="1"/>
    <row r="12391" ht="12.75" hidden="1" customHeight="1"/>
    <row r="12392" ht="12.75" hidden="1" customHeight="1"/>
    <row r="12393" ht="12.75" hidden="1" customHeight="1"/>
    <row r="12394" ht="12.75" hidden="1" customHeight="1"/>
    <row r="12395" ht="12.75" hidden="1" customHeight="1"/>
    <row r="12396" ht="12.75" hidden="1" customHeight="1"/>
    <row r="12397" ht="12.75" hidden="1" customHeight="1"/>
    <row r="12398" ht="12.75" hidden="1" customHeight="1"/>
    <row r="12399" ht="12.75" hidden="1" customHeight="1"/>
    <row r="12400" ht="12.75" hidden="1" customHeight="1"/>
    <row r="12401" ht="12.75" hidden="1" customHeight="1"/>
    <row r="12402" ht="12.75" hidden="1" customHeight="1"/>
    <row r="12403" ht="12.75" hidden="1" customHeight="1"/>
    <row r="12404" ht="12.75" hidden="1" customHeight="1"/>
    <row r="12405" ht="12.75" hidden="1" customHeight="1"/>
    <row r="12406" ht="12.75" hidden="1" customHeight="1"/>
    <row r="12407" ht="12.75" hidden="1" customHeight="1"/>
    <row r="12408" ht="12.75" hidden="1" customHeight="1"/>
    <row r="12409" ht="12.75" hidden="1" customHeight="1"/>
    <row r="12410" ht="12.75" hidden="1" customHeight="1"/>
    <row r="12411" ht="12.75" hidden="1" customHeight="1"/>
    <row r="12412" ht="12.75" hidden="1" customHeight="1"/>
    <row r="12413" ht="12.75" hidden="1" customHeight="1"/>
    <row r="12414" ht="12.75" hidden="1" customHeight="1"/>
    <row r="12415" ht="12.75" hidden="1" customHeight="1"/>
    <row r="12416" ht="12.75" hidden="1" customHeight="1"/>
    <row r="12417" ht="12.75" hidden="1" customHeight="1"/>
    <row r="12418" ht="12.75" hidden="1" customHeight="1"/>
    <row r="12419" ht="12.75" hidden="1" customHeight="1"/>
    <row r="12420" ht="12.75" hidden="1" customHeight="1"/>
    <row r="12421" ht="12.75" hidden="1" customHeight="1"/>
    <row r="12422" ht="12.75" hidden="1" customHeight="1"/>
    <row r="12423" ht="12.75" hidden="1" customHeight="1"/>
    <row r="12424" ht="12.75" hidden="1" customHeight="1"/>
    <row r="12425" ht="12.75" hidden="1" customHeight="1"/>
    <row r="12426" ht="12.75" hidden="1" customHeight="1"/>
    <row r="12427" ht="12.75" hidden="1" customHeight="1"/>
    <row r="12428" ht="12.75" hidden="1" customHeight="1"/>
    <row r="12429" ht="12.75" hidden="1" customHeight="1"/>
    <row r="12430" ht="12.75" hidden="1" customHeight="1"/>
    <row r="12431" ht="12.75" hidden="1" customHeight="1"/>
    <row r="12432" ht="12.75" hidden="1" customHeight="1"/>
    <row r="12433" ht="12.75" hidden="1" customHeight="1"/>
    <row r="12434" ht="12.75" hidden="1" customHeight="1"/>
    <row r="12435" ht="12.75" hidden="1" customHeight="1"/>
    <row r="12436" ht="12.75" hidden="1" customHeight="1"/>
    <row r="12437" ht="12.75" hidden="1" customHeight="1"/>
    <row r="12438" ht="12.75" hidden="1" customHeight="1"/>
    <row r="12439" ht="12.75" hidden="1" customHeight="1"/>
    <row r="12440" ht="12.75" hidden="1" customHeight="1"/>
    <row r="12441" ht="12.75" hidden="1" customHeight="1"/>
    <row r="12442" ht="12.75" hidden="1" customHeight="1"/>
    <row r="12443" ht="12.75" hidden="1" customHeight="1"/>
    <row r="12444" ht="12.75" hidden="1" customHeight="1"/>
    <row r="12445" ht="12.75" hidden="1" customHeight="1"/>
    <row r="12446" ht="12.75" hidden="1" customHeight="1"/>
    <row r="12447" ht="12.75" hidden="1" customHeight="1"/>
    <row r="12448" ht="12.75" hidden="1" customHeight="1"/>
    <row r="12449" ht="12.75" hidden="1" customHeight="1"/>
    <row r="12450" ht="12.75" hidden="1" customHeight="1"/>
    <row r="12451" ht="12.75" hidden="1" customHeight="1"/>
    <row r="12452" ht="12.75" hidden="1" customHeight="1"/>
    <row r="12453" ht="12.75" hidden="1" customHeight="1"/>
    <row r="12454" ht="12.75" hidden="1" customHeight="1"/>
    <row r="12455" ht="12.75" hidden="1" customHeight="1"/>
    <row r="12456" ht="12.75" hidden="1" customHeight="1"/>
    <row r="12457" ht="12.75" hidden="1" customHeight="1"/>
    <row r="12458" ht="12.75" hidden="1" customHeight="1"/>
    <row r="12459" ht="12.75" hidden="1" customHeight="1"/>
    <row r="12460" ht="12.75" hidden="1" customHeight="1"/>
    <row r="12461" ht="12.75" hidden="1" customHeight="1"/>
    <row r="12462" ht="12.75" hidden="1" customHeight="1"/>
    <row r="12463" ht="12.75" hidden="1" customHeight="1"/>
    <row r="12464" ht="12.75" hidden="1" customHeight="1"/>
    <row r="12465" ht="12.75" hidden="1" customHeight="1"/>
    <row r="12466" ht="12.75" hidden="1" customHeight="1"/>
    <row r="12467" ht="12.75" hidden="1" customHeight="1"/>
    <row r="12468" ht="12.75" hidden="1" customHeight="1"/>
    <row r="12469" ht="12.75" hidden="1" customHeight="1"/>
    <row r="12470" ht="12.75" hidden="1" customHeight="1"/>
    <row r="12471" ht="12.75" hidden="1" customHeight="1"/>
    <row r="12472" ht="12.75" hidden="1" customHeight="1"/>
    <row r="12473" ht="12.75" hidden="1" customHeight="1"/>
    <row r="12474" ht="12.75" hidden="1" customHeight="1"/>
    <row r="12475" ht="12.75" hidden="1" customHeight="1"/>
    <row r="12476" ht="12.75" hidden="1" customHeight="1"/>
    <row r="12477" ht="12.75" hidden="1" customHeight="1"/>
    <row r="12478" ht="12.75" hidden="1" customHeight="1"/>
    <row r="12479" ht="12.75" hidden="1" customHeight="1"/>
    <row r="12480" ht="12.75" hidden="1" customHeight="1"/>
    <row r="12481" ht="12.75" hidden="1" customHeight="1"/>
    <row r="12482" ht="12.75" hidden="1" customHeight="1"/>
    <row r="12483" ht="12.75" hidden="1" customHeight="1"/>
    <row r="12484" ht="12.75" hidden="1" customHeight="1"/>
    <row r="12485" ht="12.75" hidden="1" customHeight="1"/>
    <row r="12486" ht="12.75" hidden="1" customHeight="1"/>
    <row r="12487" ht="12.75" hidden="1" customHeight="1"/>
    <row r="12488" ht="12.75" hidden="1" customHeight="1"/>
    <row r="12489" ht="12.75" hidden="1" customHeight="1"/>
    <row r="12490" ht="12.75" hidden="1" customHeight="1"/>
    <row r="12491" ht="12.75" hidden="1" customHeight="1"/>
    <row r="12492" ht="12.75" hidden="1" customHeight="1"/>
    <row r="12493" ht="12.75" hidden="1" customHeight="1"/>
    <row r="12494" ht="12.75" hidden="1" customHeight="1"/>
    <row r="12495" ht="12.75" hidden="1" customHeight="1"/>
    <row r="12496" ht="12.75" hidden="1" customHeight="1"/>
    <row r="12497" ht="12.75" hidden="1" customHeight="1"/>
    <row r="12498" ht="12.75" hidden="1" customHeight="1"/>
    <row r="12499" ht="12.75" hidden="1" customHeight="1"/>
    <row r="12500" ht="12.75" hidden="1" customHeight="1"/>
    <row r="12501" ht="12.75" hidden="1" customHeight="1"/>
    <row r="12502" ht="12.75" hidden="1" customHeight="1"/>
    <row r="12503" ht="12.75" hidden="1" customHeight="1"/>
    <row r="12504" ht="12.75" hidden="1" customHeight="1"/>
    <row r="12505" ht="12.75" hidden="1" customHeight="1"/>
    <row r="12506" ht="12.75" hidden="1" customHeight="1"/>
    <row r="12507" ht="12.75" hidden="1" customHeight="1"/>
    <row r="12508" ht="12.75" hidden="1" customHeight="1"/>
    <row r="12509" ht="12.75" hidden="1" customHeight="1"/>
    <row r="12510" ht="12.75" hidden="1" customHeight="1"/>
    <row r="12511" ht="12.75" hidden="1" customHeight="1"/>
    <row r="12512" ht="12.75" hidden="1" customHeight="1"/>
    <row r="12513" ht="12.75" hidden="1" customHeight="1"/>
    <row r="12514" ht="12.75" hidden="1" customHeight="1"/>
    <row r="12515" ht="12.75" hidden="1" customHeight="1"/>
    <row r="12516" ht="12.75" hidden="1" customHeight="1"/>
    <row r="12517" ht="12.75" hidden="1" customHeight="1"/>
    <row r="12518" ht="12.75" hidden="1" customHeight="1"/>
    <row r="12519" ht="12.75" hidden="1" customHeight="1"/>
    <row r="12520" ht="12.75" hidden="1" customHeight="1"/>
    <row r="12521" ht="12.75" hidden="1" customHeight="1"/>
    <row r="12522" ht="12.75" hidden="1" customHeight="1"/>
    <row r="12523" ht="12.75" hidden="1" customHeight="1"/>
    <row r="12524" ht="12.75" hidden="1" customHeight="1"/>
    <row r="12525" ht="12.75" hidden="1" customHeight="1"/>
    <row r="12526" ht="12.75" hidden="1" customHeight="1"/>
    <row r="12527" ht="12.75" hidden="1" customHeight="1"/>
    <row r="12528" ht="12.75" hidden="1" customHeight="1"/>
    <row r="12529" ht="12.75" hidden="1" customHeight="1"/>
    <row r="12530" ht="12.75" hidden="1" customHeight="1"/>
    <row r="12531" ht="12.75" hidden="1" customHeight="1"/>
    <row r="12532" ht="12.75" hidden="1" customHeight="1"/>
    <row r="12533" ht="12.75" hidden="1" customHeight="1"/>
    <row r="12534" ht="12.75" hidden="1" customHeight="1"/>
    <row r="12535" ht="12.75" hidden="1" customHeight="1"/>
    <row r="12536" ht="12.75" hidden="1" customHeight="1"/>
    <row r="12537" ht="12.75" hidden="1" customHeight="1"/>
    <row r="12538" ht="12.75" hidden="1" customHeight="1"/>
    <row r="12539" ht="12.75" hidden="1" customHeight="1"/>
    <row r="12540" ht="12.75" hidden="1" customHeight="1"/>
    <row r="12541" ht="12.75" hidden="1" customHeight="1"/>
    <row r="12542" ht="12.75" hidden="1" customHeight="1"/>
    <row r="12543" ht="12.75" hidden="1" customHeight="1"/>
    <row r="12544" ht="12.75" hidden="1" customHeight="1"/>
    <row r="12545" ht="12.75" hidden="1" customHeight="1"/>
    <row r="12546" ht="12.75" hidden="1" customHeight="1"/>
    <row r="12547" ht="12.75" hidden="1" customHeight="1"/>
    <row r="12548" ht="12.75" hidden="1" customHeight="1"/>
    <row r="12549" ht="12.75" hidden="1" customHeight="1"/>
    <row r="12550" ht="12.75" hidden="1" customHeight="1"/>
    <row r="12551" ht="12.75" hidden="1" customHeight="1"/>
    <row r="12552" ht="12.75" hidden="1" customHeight="1"/>
    <row r="12553" ht="12.75" hidden="1" customHeight="1"/>
    <row r="12554" ht="12.75" hidden="1" customHeight="1"/>
    <row r="12555" ht="12.75" hidden="1" customHeight="1"/>
    <row r="12556" ht="12.75" hidden="1" customHeight="1"/>
    <row r="12557" ht="12.75" hidden="1" customHeight="1"/>
    <row r="12558" ht="12.75" hidden="1" customHeight="1"/>
    <row r="12559" ht="12.75" hidden="1" customHeight="1"/>
    <row r="12560" ht="12.75" hidden="1" customHeight="1"/>
    <row r="12561" ht="12.75" hidden="1" customHeight="1"/>
    <row r="12562" ht="12.75" hidden="1" customHeight="1"/>
    <row r="12563" ht="12.75" hidden="1" customHeight="1"/>
    <row r="12564" ht="12.75" hidden="1" customHeight="1"/>
    <row r="12565" ht="12.75" hidden="1" customHeight="1"/>
    <row r="12566" ht="12.75" hidden="1" customHeight="1"/>
    <row r="12567" ht="12.75" hidden="1" customHeight="1"/>
    <row r="12568" ht="12.75" hidden="1" customHeight="1"/>
    <row r="12569" ht="12.75" hidden="1" customHeight="1"/>
    <row r="12570" ht="12.75" hidden="1" customHeight="1"/>
    <row r="12571" ht="12.75" hidden="1" customHeight="1"/>
    <row r="12572" ht="12.75" hidden="1" customHeight="1"/>
    <row r="12573" ht="12.75" hidden="1" customHeight="1"/>
    <row r="12574" ht="12.75" hidden="1" customHeight="1"/>
    <row r="12575" ht="12.75" hidden="1" customHeight="1"/>
    <row r="12576" ht="12.75" hidden="1" customHeight="1"/>
    <row r="12577" ht="12.75" hidden="1" customHeight="1"/>
    <row r="12578" ht="12.75" hidden="1" customHeight="1"/>
    <row r="12579" ht="12.75" hidden="1" customHeight="1"/>
    <row r="12580" ht="12.75" hidden="1" customHeight="1"/>
    <row r="12581" ht="12.75" hidden="1" customHeight="1"/>
    <row r="12582" ht="12.75" hidden="1" customHeight="1"/>
    <row r="12583" ht="12.75" hidden="1" customHeight="1"/>
    <row r="12584" ht="12.75" hidden="1" customHeight="1"/>
    <row r="12585" ht="12.75" hidden="1" customHeight="1"/>
    <row r="12586" ht="12.75" hidden="1" customHeight="1"/>
    <row r="12587" ht="12.75" hidden="1" customHeight="1"/>
    <row r="12588" ht="12.75" hidden="1" customHeight="1"/>
    <row r="12589" ht="12.75" hidden="1" customHeight="1"/>
    <row r="12590" ht="12.75" hidden="1" customHeight="1"/>
    <row r="12591" ht="12.75" hidden="1" customHeight="1"/>
    <row r="12592" ht="12.75" hidden="1" customHeight="1"/>
    <row r="12593" ht="12.75" hidden="1" customHeight="1"/>
    <row r="12594" ht="12.75" hidden="1" customHeight="1"/>
    <row r="12595" ht="12.75" hidden="1" customHeight="1"/>
    <row r="12596" ht="12.75" hidden="1" customHeight="1"/>
    <row r="12597" ht="12.75" hidden="1" customHeight="1"/>
    <row r="12598" ht="12.75" hidden="1" customHeight="1"/>
    <row r="12599" ht="12.75" hidden="1" customHeight="1"/>
    <row r="12600" ht="12.75" hidden="1" customHeight="1"/>
    <row r="12601" ht="12.75" hidden="1" customHeight="1"/>
    <row r="12602" ht="12.75" hidden="1" customHeight="1"/>
    <row r="12603" ht="12.75" hidden="1" customHeight="1"/>
    <row r="12604" ht="12.75" hidden="1" customHeight="1"/>
    <row r="12605" ht="12.75" hidden="1" customHeight="1"/>
    <row r="12606" ht="12.75" hidden="1" customHeight="1"/>
    <row r="12607" ht="12.75" hidden="1" customHeight="1"/>
    <row r="12608" ht="12.75" hidden="1" customHeight="1"/>
    <row r="12609" ht="12.75" hidden="1" customHeight="1"/>
    <row r="12610" ht="12.75" hidden="1" customHeight="1"/>
    <row r="12611" ht="12.75" hidden="1" customHeight="1"/>
    <row r="12612" ht="12.75" hidden="1" customHeight="1"/>
    <row r="12613" ht="12.75" hidden="1" customHeight="1"/>
    <row r="12614" ht="12.75" hidden="1" customHeight="1"/>
    <row r="12615" ht="12.75" hidden="1" customHeight="1"/>
    <row r="12616" ht="12.75" hidden="1" customHeight="1"/>
    <row r="12617" ht="12.75" hidden="1" customHeight="1"/>
    <row r="12618" ht="12.75" hidden="1" customHeight="1"/>
    <row r="12619" ht="12.75" hidden="1" customHeight="1"/>
    <row r="12620" ht="12.75" hidden="1" customHeight="1"/>
    <row r="12621" ht="12.75" hidden="1" customHeight="1"/>
    <row r="12622" ht="12.75" hidden="1" customHeight="1"/>
    <row r="12623" ht="12.75" hidden="1" customHeight="1"/>
    <row r="12624" ht="12.75" hidden="1" customHeight="1"/>
    <row r="12625" ht="12.75" hidden="1" customHeight="1"/>
    <row r="12626" ht="12.75" hidden="1" customHeight="1"/>
    <row r="12627" ht="12.75" hidden="1" customHeight="1"/>
    <row r="12628" ht="12.75" hidden="1" customHeight="1"/>
    <row r="12629" ht="12.75" hidden="1" customHeight="1"/>
    <row r="12630" ht="12.75" hidden="1" customHeight="1"/>
    <row r="12631" ht="12.75" hidden="1" customHeight="1"/>
    <row r="12632" ht="12.75" hidden="1" customHeight="1"/>
    <row r="12633" ht="12.75" hidden="1" customHeight="1"/>
    <row r="12634" ht="12.75" hidden="1" customHeight="1"/>
    <row r="12635" ht="12.75" hidden="1" customHeight="1"/>
    <row r="12636" ht="12.75" hidden="1" customHeight="1"/>
    <row r="12637" ht="12.75" hidden="1" customHeight="1"/>
    <row r="12638" ht="12.75" hidden="1" customHeight="1"/>
    <row r="12639" ht="12.75" hidden="1" customHeight="1"/>
    <row r="12640" ht="12.75" hidden="1" customHeight="1"/>
    <row r="12641" ht="12.75" hidden="1" customHeight="1"/>
    <row r="12642" ht="12.75" hidden="1" customHeight="1"/>
    <row r="12643" ht="12.75" hidden="1" customHeight="1"/>
    <row r="12644" ht="12.75" hidden="1" customHeight="1"/>
    <row r="12645" ht="12.75" hidden="1" customHeight="1"/>
    <row r="12646" ht="12.75" hidden="1" customHeight="1"/>
    <row r="12647" ht="12.75" hidden="1" customHeight="1"/>
    <row r="12648" ht="12.75" hidden="1" customHeight="1"/>
    <row r="12649" ht="12.75" hidden="1" customHeight="1"/>
    <row r="12650" ht="12.75" hidden="1" customHeight="1"/>
    <row r="12651" ht="12.75" hidden="1" customHeight="1"/>
    <row r="12652" ht="12.75" hidden="1" customHeight="1"/>
    <row r="12653" ht="12.75" hidden="1" customHeight="1"/>
    <row r="12654" ht="12.75" hidden="1" customHeight="1"/>
    <row r="12655" ht="12.75" hidden="1" customHeight="1"/>
    <row r="12656" ht="12.75" hidden="1" customHeight="1"/>
    <row r="12657" ht="12.75" hidden="1" customHeight="1"/>
    <row r="12658" ht="12.75" hidden="1" customHeight="1"/>
    <row r="12659" ht="12.75" hidden="1" customHeight="1"/>
    <row r="12660" ht="12.75" hidden="1" customHeight="1"/>
    <row r="12661" ht="12.75" hidden="1" customHeight="1"/>
    <row r="12662" ht="12.75" hidden="1" customHeight="1"/>
    <row r="12663" ht="12.75" hidden="1" customHeight="1"/>
    <row r="12664" ht="12.75" hidden="1" customHeight="1"/>
    <row r="12665" ht="12.75" hidden="1" customHeight="1"/>
    <row r="12666" ht="12.75" hidden="1" customHeight="1"/>
    <row r="12667" ht="12.75" hidden="1" customHeight="1"/>
    <row r="12668" ht="12.75" hidden="1" customHeight="1"/>
    <row r="12669" ht="12.75" hidden="1" customHeight="1"/>
    <row r="12670" ht="12.75" hidden="1" customHeight="1"/>
    <row r="12671" ht="12.75" hidden="1" customHeight="1"/>
    <row r="12672" ht="12.75" hidden="1" customHeight="1"/>
    <row r="12673" ht="12.75" hidden="1" customHeight="1"/>
    <row r="12674" ht="12.75" hidden="1" customHeight="1"/>
    <row r="12675" ht="12.75" hidden="1" customHeight="1"/>
    <row r="12676" ht="12.75" hidden="1" customHeight="1"/>
    <row r="12677" ht="12.75" hidden="1" customHeight="1"/>
    <row r="12678" ht="12.75" hidden="1" customHeight="1"/>
    <row r="12679" ht="12.75" hidden="1" customHeight="1"/>
    <row r="12680" ht="12.75" hidden="1" customHeight="1"/>
    <row r="12681" ht="12.75" hidden="1" customHeight="1"/>
    <row r="12682" ht="12.75" hidden="1" customHeight="1"/>
    <row r="12683" ht="12.75" hidden="1" customHeight="1"/>
    <row r="12684" ht="12.75" hidden="1" customHeight="1"/>
    <row r="12685" ht="12.75" hidden="1" customHeight="1"/>
    <row r="12686" ht="12.75" hidden="1" customHeight="1"/>
    <row r="12687" ht="12.75" hidden="1" customHeight="1"/>
    <row r="12688" ht="12.75" hidden="1" customHeight="1"/>
    <row r="12689" ht="12.75" hidden="1" customHeight="1"/>
    <row r="12690" ht="12.75" hidden="1" customHeight="1"/>
    <row r="12691" ht="12.75" hidden="1" customHeight="1"/>
    <row r="12692" ht="12.75" hidden="1" customHeight="1"/>
    <row r="12693" ht="12.75" hidden="1" customHeight="1"/>
    <row r="12694" ht="12.75" hidden="1" customHeight="1"/>
    <row r="12695" ht="12.75" hidden="1" customHeight="1"/>
    <row r="12696" ht="12.75" hidden="1" customHeight="1"/>
    <row r="12697" ht="12.75" hidden="1" customHeight="1"/>
    <row r="12698" ht="12.75" hidden="1" customHeight="1"/>
    <row r="12699" ht="12.75" hidden="1" customHeight="1"/>
    <row r="12700" ht="12.75" hidden="1" customHeight="1"/>
    <row r="12701" ht="12.75" hidden="1" customHeight="1"/>
    <row r="12702" ht="12.75" hidden="1" customHeight="1"/>
    <row r="12703" ht="12.75" hidden="1" customHeight="1"/>
    <row r="12704" ht="12.75" hidden="1" customHeight="1"/>
    <row r="12705" ht="12.75" hidden="1" customHeight="1"/>
    <row r="12706" ht="12.75" hidden="1" customHeight="1"/>
    <row r="12707" ht="12.75" hidden="1" customHeight="1"/>
    <row r="12708" ht="12.75" hidden="1" customHeight="1"/>
    <row r="12709" ht="12.75" hidden="1" customHeight="1"/>
    <row r="12710" ht="12.75" hidden="1" customHeight="1"/>
    <row r="12711" ht="12.75" hidden="1" customHeight="1"/>
    <row r="12712" ht="12.75" hidden="1" customHeight="1"/>
    <row r="12713" ht="12.75" hidden="1" customHeight="1"/>
    <row r="12714" ht="12.75" hidden="1" customHeight="1"/>
    <row r="12715" ht="12.75" hidden="1" customHeight="1"/>
    <row r="12716" ht="12.75" hidden="1" customHeight="1"/>
    <row r="12717" ht="12.75" hidden="1" customHeight="1"/>
    <row r="12718" ht="12.75" hidden="1" customHeight="1"/>
    <row r="12719" ht="12.75" hidden="1" customHeight="1"/>
    <row r="12720" ht="12.75" hidden="1" customHeight="1"/>
    <row r="12721" ht="12.75" hidden="1" customHeight="1"/>
    <row r="12722" ht="12.75" hidden="1" customHeight="1"/>
    <row r="12723" ht="12.75" hidden="1" customHeight="1"/>
    <row r="12724" ht="12.75" hidden="1" customHeight="1"/>
    <row r="12725" ht="12.75" hidden="1" customHeight="1"/>
    <row r="12726" ht="12.75" hidden="1" customHeight="1"/>
    <row r="12727" ht="12.75" hidden="1" customHeight="1"/>
    <row r="12728" ht="12.75" hidden="1" customHeight="1"/>
    <row r="12729" ht="12.75" hidden="1" customHeight="1"/>
    <row r="12730" ht="12.75" hidden="1" customHeight="1"/>
    <row r="12731" ht="12.75" hidden="1" customHeight="1"/>
    <row r="12732" ht="12.75" hidden="1" customHeight="1"/>
    <row r="12733" ht="12.75" hidden="1" customHeight="1"/>
    <row r="12734" ht="12.75" hidden="1" customHeight="1"/>
    <row r="12735" ht="12.75" hidden="1" customHeight="1"/>
    <row r="12736" ht="12.75" hidden="1" customHeight="1"/>
    <row r="12737" ht="12.75" hidden="1" customHeight="1"/>
    <row r="12738" ht="12.75" hidden="1" customHeight="1"/>
    <row r="12739" ht="12.75" hidden="1" customHeight="1"/>
    <row r="12740" ht="12.75" hidden="1" customHeight="1"/>
    <row r="12741" ht="12.75" hidden="1" customHeight="1"/>
    <row r="12742" ht="12.75" hidden="1" customHeight="1"/>
    <row r="12743" ht="12.75" hidden="1" customHeight="1"/>
    <row r="12744" ht="12.75" hidden="1" customHeight="1"/>
    <row r="12745" ht="12.75" hidden="1" customHeight="1"/>
    <row r="12746" ht="12.75" hidden="1" customHeight="1"/>
    <row r="12747" ht="12.75" hidden="1" customHeight="1"/>
    <row r="12748" ht="12.75" hidden="1" customHeight="1"/>
    <row r="12749" ht="12.75" hidden="1" customHeight="1"/>
    <row r="12750" ht="12.75" hidden="1" customHeight="1"/>
    <row r="12751" ht="12.75" hidden="1" customHeight="1"/>
    <row r="12752" ht="12.75" hidden="1" customHeight="1"/>
    <row r="12753" ht="12.75" hidden="1" customHeight="1"/>
    <row r="12754" ht="12.75" hidden="1" customHeight="1"/>
    <row r="12755" ht="12.75" hidden="1" customHeight="1"/>
    <row r="12756" ht="12.75" hidden="1" customHeight="1"/>
    <row r="12757" ht="12.75" hidden="1" customHeight="1"/>
    <row r="12758" ht="12.75" hidden="1" customHeight="1"/>
    <row r="12759" ht="12.75" hidden="1" customHeight="1"/>
    <row r="12760" ht="12.75" hidden="1" customHeight="1"/>
    <row r="12761" ht="12.75" hidden="1" customHeight="1"/>
    <row r="12762" ht="12.75" hidden="1" customHeight="1"/>
    <row r="12763" ht="12.75" hidden="1" customHeight="1"/>
    <row r="12764" ht="12.75" hidden="1" customHeight="1"/>
    <row r="12765" ht="12.75" hidden="1" customHeight="1"/>
    <row r="12766" ht="12.75" hidden="1" customHeight="1"/>
    <row r="12767" ht="12.75" hidden="1" customHeight="1"/>
    <row r="12768" ht="12.75" hidden="1" customHeight="1"/>
    <row r="12769" ht="12.75" hidden="1" customHeight="1"/>
    <row r="12770" ht="12.75" hidden="1" customHeight="1"/>
    <row r="12771" ht="12.75" hidden="1" customHeight="1"/>
    <row r="12772" ht="12.75" hidden="1" customHeight="1"/>
    <row r="12773" ht="12.75" hidden="1" customHeight="1"/>
    <row r="12774" ht="12.75" hidden="1" customHeight="1"/>
    <row r="12775" ht="12.75" hidden="1" customHeight="1"/>
    <row r="12776" ht="12.75" hidden="1" customHeight="1"/>
    <row r="12777" ht="12.75" hidden="1" customHeight="1"/>
    <row r="12778" ht="12.75" hidden="1" customHeight="1"/>
    <row r="12779" ht="12.75" hidden="1" customHeight="1"/>
    <row r="12780" ht="12.75" hidden="1" customHeight="1"/>
    <row r="12781" ht="12.75" hidden="1" customHeight="1"/>
    <row r="12782" ht="12.75" hidden="1" customHeight="1"/>
    <row r="12783" ht="12.75" hidden="1" customHeight="1"/>
    <row r="12784" ht="12.75" hidden="1" customHeight="1"/>
    <row r="12785" ht="12.75" hidden="1" customHeight="1"/>
    <row r="12786" ht="12.75" hidden="1" customHeight="1"/>
    <row r="12787" ht="12.75" hidden="1" customHeight="1"/>
    <row r="12788" ht="12.75" hidden="1" customHeight="1"/>
    <row r="12789" ht="12.75" hidden="1" customHeight="1"/>
    <row r="12790" ht="12.75" hidden="1" customHeight="1"/>
    <row r="12791" ht="12.75" hidden="1" customHeight="1"/>
    <row r="12792" ht="12.75" hidden="1" customHeight="1"/>
    <row r="12793" ht="12.75" hidden="1" customHeight="1"/>
    <row r="12794" ht="12.75" hidden="1" customHeight="1"/>
    <row r="12795" ht="12.75" hidden="1" customHeight="1"/>
    <row r="12796" ht="12.75" hidden="1" customHeight="1"/>
    <row r="12797" ht="12.75" hidden="1" customHeight="1"/>
    <row r="12798" ht="12.75" hidden="1" customHeight="1"/>
    <row r="12799" ht="12.75" hidden="1" customHeight="1"/>
    <row r="12800" ht="12.75" hidden="1" customHeight="1"/>
    <row r="12801" ht="12.75" hidden="1" customHeight="1"/>
    <row r="12802" ht="12.75" hidden="1" customHeight="1"/>
    <row r="12803" ht="12.75" hidden="1" customHeight="1"/>
    <row r="12804" ht="12.75" hidden="1" customHeight="1"/>
    <row r="12805" ht="12.75" hidden="1" customHeight="1"/>
    <row r="12806" ht="12.75" hidden="1" customHeight="1"/>
    <row r="12807" ht="12.75" hidden="1" customHeight="1"/>
    <row r="12808" ht="12.75" hidden="1" customHeight="1"/>
    <row r="12809" ht="12.75" hidden="1" customHeight="1"/>
    <row r="12810" ht="12.75" hidden="1" customHeight="1"/>
    <row r="12811" ht="12.75" hidden="1" customHeight="1"/>
    <row r="12812" ht="12.75" hidden="1" customHeight="1"/>
    <row r="12813" ht="12.75" hidden="1" customHeight="1"/>
    <row r="12814" ht="12.75" hidden="1" customHeight="1"/>
    <row r="12815" ht="12.75" hidden="1" customHeight="1"/>
    <row r="12816" ht="12.75" hidden="1" customHeight="1"/>
    <row r="12817" ht="12.75" hidden="1" customHeight="1"/>
    <row r="12818" ht="12.75" hidden="1" customHeight="1"/>
    <row r="12819" ht="12.75" hidden="1" customHeight="1"/>
    <row r="12820" ht="12.75" hidden="1" customHeight="1"/>
    <row r="12821" ht="12.75" hidden="1" customHeight="1"/>
    <row r="12822" ht="12.75" hidden="1" customHeight="1"/>
    <row r="12823" ht="12.75" hidden="1" customHeight="1"/>
    <row r="12824" ht="12.75" hidden="1" customHeight="1"/>
    <row r="12825" ht="12.75" hidden="1" customHeight="1"/>
    <row r="12826" ht="12.75" hidden="1" customHeight="1"/>
    <row r="12827" ht="12.75" hidden="1" customHeight="1"/>
    <row r="12828" ht="12.75" hidden="1" customHeight="1"/>
    <row r="12829" ht="12.75" hidden="1" customHeight="1"/>
    <row r="12830" ht="12.75" hidden="1" customHeight="1"/>
    <row r="12831" ht="12.75" hidden="1" customHeight="1"/>
    <row r="12832" ht="12.75" hidden="1" customHeight="1"/>
    <row r="12833" ht="12.75" hidden="1" customHeight="1"/>
    <row r="12834" ht="12.75" hidden="1" customHeight="1"/>
    <row r="12835" ht="12.75" hidden="1" customHeight="1"/>
    <row r="12836" ht="12.75" hidden="1" customHeight="1"/>
    <row r="12837" ht="12.75" hidden="1" customHeight="1"/>
    <row r="12838" ht="12.75" hidden="1" customHeight="1"/>
    <row r="12839" ht="12.75" hidden="1" customHeight="1"/>
    <row r="12840" ht="12.75" hidden="1" customHeight="1"/>
    <row r="12841" ht="12.75" hidden="1" customHeight="1"/>
    <row r="12842" ht="12.75" hidden="1" customHeight="1"/>
    <row r="12843" ht="12.75" hidden="1" customHeight="1"/>
    <row r="12844" ht="12.75" hidden="1" customHeight="1"/>
    <row r="12845" ht="12.75" hidden="1" customHeight="1"/>
    <row r="12846" ht="12.75" hidden="1" customHeight="1"/>
    <row r="12847" ht="12.75" hidden="1" customHeight="1"/>
    <row r="12848" ht="12.75" hidden="1" customHeight="1"/>
    <row r="12849" ht="12.75" hidden="1" customHeight="1"/>
    <row r="12850" ht="12.75" hidden="1" customHeight="1"/>
    <row r="12851" ht="12.75" hidden="1" customHeight="1"/>
    <row r="12852" ht="12.75" hidden="1" customHeight="1"/>
    <row r="12853" ht="12.75" hidden="1" customHeight="1"/>
    <row r="12854" ht="12.75" hidden="1" customHeight="1"/>
    <row r="12855" ht="12.75" hidden="1" customHeight="1"/>
    <row r="12856" ht="12.75" hidden="1" customHeight="1"/>
    <row r="12857" ht="12.75" hidden="1" customHeight="1"/>
    <row r="12858" ht="12.75" hidden="1" customHeight="1"/>
    <row r="12859" ht="12.75" hidden="1" customHeight="1"/>
    <row r="12860" ht="12.75" hidden="1" customHeight="1"/>
    <row r="12861" ht="12.75" hidden="1" customHeight="1"/>
    <row r="12862" ht="12.75" hidden="1" customHeight="1"/>
    <row r="12863" ht="12.75" hidden="1" customHeight="1"/>
    <row r="12864" ht="12.75" hidden="1" customHeight="1"/>
    <row r="12865" ht="12.75" hidden="1" customHeight="1"/>
    <row r="12866" ht="12.75" hidden="1" customHeight="1"/>
    <row r="12867" ht="12.75" hidden="1" customHeight="1"/>
    <row r="12868" ht="12.75" hidden="1" customHeight="1"/>
    <row r="12869" ht="12.75" hidden="1" customHeight="1"/>
    <row r="12870" ht="12.75" hidden="1" customHeight="1"/>
    <row r="12871" ht="12.75" hidden="1" customHeight="1"/>
    <row r="12872" ht="12.75" hidden="1" customHeight="1"/>
    <row r="12873" ht="12.75" hidden="1" customHeight="1"/>
    <row r="12874" ht="12.75" hidden="1" customHeight="1"/>
    <row r="12875" ht="12.75" hidden="1" customHeight="1"/>
    <row r="12876" ht="12.75" hidden="1" customHeight="1"/>
    <row r="12877" ht="12.75" hidden="1" customHeight="1"/>
    <row r="12878" ht="12.75" hidden="1" customHeight="1"/>
    <row r="12879" ht="12.75" hidden="1" customHeight="1"/>
    <row r="12880" ht="12.75" hidden="1" customHeight="1"/>
    <row r="12881" ht="12.75" hidden="1" customHeight="1"/>
    <row r="12882" ht="12.75" hidden="1" customHeight="1"/>
    <row r="12883" ht="12.75" hidden="1" customHeight="1"/>
    <row r="12884" ht="12.75" hidden="1" customHeight="1"/>
    <row r="12885" ht="12.75" hidden="1" customHeight="1"/>
    <row r="12886" ht="12.75" hidden="1" customHeight="1"/>
    <row r="12887" ht="12.75" hidden="1" customHeight="1"/>
    <row r="12888" ht="12.75" hidden="1" customHeight="1"/>
    <row r="12889" ht="12.75" hidden="1" customHeight="1"/>
    <row r="12890" ht="12.75" hidden="1" customHeight="1"/>
    <row r="12891" ht="12.75" hidden="1" customHeight="1"/>
    <row r="12892" ht="12.75" hidden="1" customHeight="1"/>
    <row r="12893" ht="12.75" hidden="1" customHeight="1"/>
    <row r="12894" ht="12.75" hidden="1" customHeight="1"/>
    <row r="12895" ht="12.75" hidden="1" customHeight="1"/>
    <row r="12896" ht="12.75" hidden="1" customHeight="1"/>
    <row r="12897" ht="12.75" hidden="1" customHeight="1"/>
    <row r="12898" ht="12.75" hidden="1" customHeight="1"/>
    <row r="12899" ht="12.75" hidden="1" customHeight="1"/>
    <row r="12900" ht="12.75" hidden="1" customHeight="1"/>
    <row r="12901" ht="12.75" hidden="1" customHeight="1"/>
    <row r="12902" ht="12.75" hidden="1" customHeight="1"/>
    <row r="12903" ht="12.75" hidden="1" customHeight="1"/>
    <row r="12904" ht="12.75" hidden="1" customHeight="1"/>
    <row r="12905" ht="12.75" hidden="1" customHeight="1"/>
    <row r="12906" ht="12.75" hidden="1" customHeight="1"/>
    <row r="12907" ht="12.75" hidden="1" customHeight="1"/>
    <row r="12908" ht="12.75" hidden="1" customHeight="1"/>
    <row r="12909" ht="12.75" hidden="1" customHeight="1"/>
    <row r="12910" ht="12.75" hidden="1" customHeight="1"/>
    <row r="12911" ht="12.75" hidden="1" customHeight="1"/>
    <row r="12912" ht="12.75" hidden="1" customHeight="1"/>
    <row r="12913" ht="12.75" hidden="1" customHeight="1"/>
    <row r="12914" ht="12.75" hidden="1" customHeight="1"/>
    <row r="12915" ht="12.75" hidden="1" customHeight="1"/>
    <row r="12916" ht="12.75" hidden="1" customHeight="1"/>
    <row r="12917" ht="12.75" hidden="1" customHeight="1"/>
    <row r="12918" ht="12.75" hidden="1" customHeight="1"/>
    <row r="12919" ht="12.75" hidden="1" customHeight="1"/>
    <row r="12920" ht="12.75" hidden="1" customHeight="1"/>
    <row r="12921" ht="12.75" hidden="1" customHeight="1"/>
    <row r="12922" ht="12.75" hidden="1" customHeight="1"/>
    <row r="12923" ht="12.75" hidden="1" customHeight="1"/>
    <row r="12924" ht="12.75" hidden="1" customHeight="1"/>
    <row r="12925" ht="12.75" hidden="1" customHeight="1"/>
    <row r="12926" ht="12.75" hidden="1" customHeight="1"/>
    <row r="12927" ht="12.75" hidden="1" customHeight="1"/>
    <row r="12928" ht="12.75" hidden="1" customHeight="1"/>
    <row r="12929" ht="12.75" hidden="1" customHeight="1"/>
    <row r="12930" ht="12.75" hidden="1" customHeight="1"/>
    <row r="12931" ht="12.75" hidden="1" customHeight="1"/>
    <row r="12932" ht="12.75" hidden="1" customHeight="1"/>
    <row r="12933" ht="12.75" hidden="1" customHeight="1"/>
    <row r="12934" ht="12.75" hidden="1" customHeight="1"/>
    <row r="12935" ht="12.75" hidden="1" customHeight="1"/>
    <row r="12936" ht="12.75" hidden="1" customHeight="1"/>
    <row r="12937" ht="12.75" hidden="1" customHeight="1"/>
    <row r="12938" ht="12.75" hidden="1" customHeight="1"/>
    <row r="12939" ht="12.75" hidden="1" customHeight="1"/>
    <row r="12940" ht="12.75" hidden="1" customHeight="1"/>
    <row r="12941" ht="12.75" hidden="1" customHeight="1"/>
    <row r="12942" ht="12.75" hidden="1" customHeight="1"/>
    <row r="12943" ht="12.75" hidden="1" customHeight="1"/>
    <row r="12944" ht="12.75" hidden="1" customHeight="1"/>
    <row r="12945" ht="12.75" hidden="1" customHeight="1"/>
    <row r="12946" ht="12.75" hidden="1" customHeight="1"/>
    <row r="12947" ht="12.75" hidden="1" customHeight="1"/>
    <row r="12948" ht="12.75" hidden="1" customHeight="1"/>
    <row r="12949" ht="12.75" hidden="1" customHeight="1"/>
    <row r="12950" ht="12.75" hidden="1" customHeight="1"/>
    <row r="12951" ht="12.75" hidden="1" customHeight="1"/>
    <row r="12952" ht="12.75" hidden="1" customHeight="1"/>
    <row r="12953" ht="12.75" hidden="1" customHeight="1"/>
    <row r="12954" ht="12.75" hidden="1" customHeight="1"/>
    <row r="12955" ht="12.75" hidden="1" customHeight="1"/>
    <row r="12956" ht="12.75" hidden="1" customHeight="1"/>
    <row r="12957" ht="12.75" hidden="1" customHeight="1"/>
    <row r="12958" ht="12.75" hidden="1" customHeight="1"/>
    <row r="12959" ht="12.75" hidden="1" customHeight="1"/>
    <row r="12960" ht="12.75" hidden="1" customHeight="1"/>
    <row r="12961" ht="12.75" hidden="1" customHeight="1"/>
    <row r="12962" ht="12.75" hidden="1" customHeight="1"/>
    <row r="12963" ht="12.75" hidden="1" customHeight="1"/>
    <row r="12964" ht="12.75" hidden="1" customHeight="1"/>
    <row r="12965" ht="12.75" hidden="1" customHeight="1"/>
    <row r="12966" ht="12.75" hidden="1" customHeight="1"/>
    <row r="12967" ht="12.75" hidden="1" customHeight="1"/>
    <row r="12968" ht="12.75" hidden="1" customHeight="1"/>
    <row r="12969" ht="12.75" hidden="1" customHeight="1"/>
    <row r="12970" ht="12.75" hidden="1" customHeight="1"/>
    <row r="12971" ht="12.75" hidden="1" customHeight="1"/>
    <row r="12972" ht="12.75" hidden="1" customHeight="1"/>
    <row r="12973" ht="12.75" hidden="1" customHeight="1"/>
    <row r="12974" ht="12.75" hidden="1" customHeight="1"/>
    <row r="12975" ht="12.75" hidden="1" customHeight="1"/>
    <row r="12976" ht="12.75" hidden="1" customHeight="1"/>
    <row r="12977" ht="12.75" hidden="1" customHeight="1"/>
    <row r="12978" ht="12.75" hidden="1" customHeight="1"/>
    <row r="12979" ht="12.75" hidden="1" customHeight="1"/>
    <row r="12980" ht="12.75" hidden="1" customHeight="1"/>
    <row r="12981" ht="12.75" hidden="1" customHeight="1"/>
    <row r="12982" ht="12.75" hidden="1" customHeight="1"/>
    <row r="12983" ht="12.75" hidden="1" customHeight="1"/>
    <row r="12984" ht="12.75" hidden="1" customHeight="1"/>
    <row r="12985" ht="12.75" hidden="1" customHeight="1"/>
    <row r="12986" ht="12.75" hidden="1" customHeight="1"/>
    <row r="12987" ht="12.75" hidden="1" customHeight="1"/>
    <row r="12988" ht="12.75" hidden="1" customHeight="1"/>
    <row r="12989" ht="12.75" hidden="1" customHeight="1"/>
    <row r="12990" ht="12.75" hidden="1" customHeight="1"/>
    <row r="12991" ht="12.75" hidden="1" customHeight="1"/>
    <row r="12992" ht="12.75" hidden="1" customHeight="1"/>
    <row r="12993" ht="12.75" hidden="1" customHeight="1"/>
    <row r="12994" ht="12.75" hidden="1" customHeight="1"/>
    <row r="12995" ht="12.75" hidden="1" customHeight="1"/>
    <row r="12996" ht="12.75" hidden="1" customHeight="1"/>
    <row r="12997" ht="12.75" hidden="1" customHeight="1"/>
    <row r="12998" ht="12.75" hidden="1" customHeight="1"/>
    <row r="12999" ht="12.75" hidden="1" customHeight="1"/>
    <row r="13000" ht="12.75" hidden="1" customHeight="1"/>
    <row r="13001" ht="12.75" hidden="1" customHeight="1"/>
    <row r="13002" ht="12.75" hidden="1" customHeight="1"/>
    <row r="13003" ht="12.75" hidden="1" customHeight="1"/>
    <row r="13004" ht="12.75" hidden="1" customHeight="1"/>
    <row r="13005" ht="12.75" hidden="1" customHeight="1"/>
    <row r="13006" ht="12.75" hidden="1" customHeight="1"/>
    <row r="13007" ht="12.75" hidden="1" customHeight="1"/>
    <row r="13008" ht="12.75" hidden="1" customHeight="1"/>
    <row r="13009" ht="12.75" hidden="1" customHeight="1"/>
    <row r="13010" ht="12.75" hidden="1" customHeight="1"/>
    <row r="13011" ht="12.75" hidden="1" customHeight="1"/>
    <row r="13012" ht="12.75" hidden="1" customHeight="1"/>
    <row r="13013" ht="12.75" hidden="1" customHeight="1"/>
    <row r="13014" ht="12.75" hidden="1" customHeight="1"/>
    <row r="13015" ht="12.75" hidden="1" customHeight="1"/>
    <row r="13016" ht="12.75" hidden="1" customHeight="1"/>
    <row r="13017" ht="12.75" hidden="1" customHeight="1"/>
    <row r="13018" ht="12.75" hidden="1" customHeight="1"/>
    <row r="13019" ht="12.75" hidden="1" customHeight="1"/>
    <row r="13020" ht="12.75" hidden="1" customHeight="1"/>
    <row r="13021" ht="12.75" hidden="1" customHeight="1"/>
    <row r="13022" ht="12.75" hidden="1" customHeight="1"/>
    <row r="13023" ht="12.75" hidden="1" customHeight="1"/>
    <row r="13024" ht="12.75" hidden="1" customHeight="1"/>
    <row r="13025" ht="12.75" hidden="1" customHeight="1"/>
    <row r="13026" ht="12.75" hidden="1" customHeight="1"/>
    <row r="13027" ht="12.75" hidden="1" customHeight="1"/>
    <row r="13028" ht="12.75" hidden="1" customHeight="1"/>
    <row r="13029" ht="12.75" hidden="1" customHeight="1"/>
    <row r="13030" ht="12.75" hidden="1" customHeight="1"/>
    <row r="13031" ht="12.75" hidden="1" customHeight="1"/>
    <row r="13032" ht="12.75" hidden="1" customHeight="1"/>
    <row r="13033" ht="12.75" hidden="1" customHeight="1"/>
    <row r="13034" ht="12.75" hidden="1" customHeight="1"/>
    <row r="13035" ht="12.75" hidden="1" customHeight="1"/>
    <row r="13036" ht="12.75" hidden="1" customHeight="1"/>
    <row r="13037" ht="12.75" hidden="1" customHeight="1"/>
    <row r="13038" ht="12.75" hidden="1" customHeight="1"/>
    <row r="13039" ht="12.75" hidden="1" customHeight="1"/>
    <row r="13040" ht="12.75" hidden="1" customHeight="1"/>
    <row r="13041" ht="12.75" hidden="1" customHeight="1"/>
    <row r="13042" ht="12.75" hidden="1" customHeight="1"/>
    <row r="13043" ht="12.75" hidden="1" customHeight="1"/>
    <row r="13044" ht="12.75" hidden="1" customHeight="1"/>
    <row r="13045" ht="12.75" hidden="1" customHeight="1"/>
    <row r="13046" ht="12.75" hidden="1" customHeight="1"/>
    <row r="13047" ht="12.75" hidden="1" customHeight="1"/>
    <row r="13048" ht="12.75" hidden="1" customHeight="1"/>
    <row r="13049" ht="12.75" hidden="1" customHeight="1"/>
    <row r="13050" ht="12.75" hidden="1" customHeight="1"/>
    <row r="13051" ht="12.75" hidden="1" customHeight="1"/>
    <row r="13052" ht="12.75" hidden="1" customHeight="1"/>
    <row r="13053" ht="12.75" hidden="1" customHeight="1"/>
    <row r="13054" ht="12.75" hidden="1" customHeight="1"/>
    <row r="13055" ht="12.75" hidden="1" customHeight="1"/>
    <row r="13056" ht="12.75" hidden="1" customHeight="1"/>
    <row r="13057" ht="12.75" hidden="1" customHeight="1"/>
    <row r="13058" ht="12.75" hidden="1" customHeight="1"/>
    <row r="13059" ht="12.75" hidden="1" customHeight="1"/>
    <row r="13060" ht="12.75" hidden="1" customHeight="1"/>
    <row r="13061" ht="12.75" hidden="1" customHeight="1"/>
    <row r="13062" ht="12.75" hidden="1" customHeight="1"/>
    <row r="13063" ht="12.75" hidden="1" customHeight="1"/>
    <row r="13064" ht="12.75" hidden="1" customHeight="1"/>
    <row r="13065" ht="12.75" hidden="1" customHeight="1"/>
    <row r="13066" ht="12.75" hidden="1" customHeight="1"/>
    <row r="13067" ht="12.75" hidden="1" customHeight="1"/>
    <row r="13068" ht="12.75" hidden="1" customHeight="1"/>
    <row r="13069" ht="12.75" hidden="1" customHeight="1"/>
    <row r="13070" ht="12.75" hidden="1" customHeight="1"/>
    <row r="13071" ht="12.75" hidden="1" customHeight="1"/>
    <row r="13072" ht="12.75" hidden="1" customHeight="1"/>
    <row r="13073" ht="12.75" hidden="1" customHeight="1"/>
    <row r="13074" ht="12.75" hidden="1" customHeight="1"/>
    <row r="13075" ht="12.75" hidden="1" customHeight="1"/>
    <row r="13076" ht="12.75" hidden="1" customHeight="1"/>
    <row r="13077" ht="12.75" hidden="1" customHeight="1"/>
    <row r="13078" ht="12.75" hidden="1" customHeight="1"/>
    <row r="13079" ht="12.75" hidden="1" customHeight="1"/>
    <row r="13080" ht="12.75" hidden="1" customHeight="1"/>
    <row r="13081" ht="12.75" hidden="1" customHeight="1"/>
    <row r="13082" ht="12.75" hidden="1" customHeight="1"/>
    <row r="13083" ht="12.75" hidden="1" customHeight="1"/>
    <row r="13084" ht="12.75" hidden="1" customHeight="1"/>
    <row r="13085" ht="12.75" hidden="1" customHeight="1"/>
    <row r="13086" ht="12.75" hidden="1" customHeight="1"/>
    <row r="13087" ht="12.75" hidden="1" customHeight="1"/>
    <row r="13088" ht="12.75" hidden="1" customHeight="1"/>
    <row r="13089" ht="12.75" hidden="1" customHeight="1"/>
    <row r="13090" ht="12.75" hidden="1" customHeight="1"/>
    <row r="13091" ht="12.75" hidden="1" customHeight="1"/>
    <row r="13092" ht="12.75" hidden="1" customHeight="1"/>
    <row r="13093" ht="12.75" hidden="1" customHeight="1"/>
    <row r="13094" ht="12.75" hidden="1" customHeight="1"/>
    <row r="13095" ht="12.75" hidden="1" customHeight="1"/>
    <row r="13096" ht="12.75" hidden="1" customHeight="1"/>
    <row r="13097" ht="12.75" hidden="1" customHeight="1"/>
    <row r="13098" ht="12.75" hidden="1" customHeight="1"/>
    <row r="13099" ht="12.75" hidden="1" customHeight="1"/>
    <row r="13100" ht="12.75" hidden="1" customHeight="1"/>
    <row r="13101" ht="12.75" hidden="1" customHeight="1"/>
    <row r="13102" ht="12.75" hidden="1" customHeight="1"/>
    <row r="13103" ht="12.75" hidden="1" customHeight="1"/>
    <row r="13104" ht="12.75" hidden="1" customHeight="1"/>
    <row r="13105" ht="12.75" hidden="1" customHeight="1"/>
    <row r="13106" ht="12.75" hidden="1" customHeight="1"/>
    <row r="13107" ht="12.75" hidden="1" customHeight="1"/>
    <row r="13108" ht="12.75" hidden="1" customHeight="1"/>
    <row r="13109" ht="12.75" hidden="1" customHeight="1"/>
    <row r="13110" ht="12.75" hidden="1" customHeight="1"/>
    <row r="13111" ht="12.75" hidden="1" customHeight="1"/>
    <row r="13112" ht="12.75" hidden="1" customHeight="1"/>
    <row r="13113" ht="12.75" hidden="1" customHeight="1"/>
    <row r="13114" ht="12.75" hidden="1" customHeight="1"/>
    <row r="13115" ht="12.75" hidden="1" customHeight="1"/>
    <row r="13116" ht="12.75" hidden="1" customHeight="1"/>
    <row r="13117" ht="12.75" hidden="1" customHeight="1"/>
    <row r="13118" ht="12.75" hidden="1" customHeight="1"/>
    <row r="13119" ht="12.75" hidden="1" customHeight="1"/>
    <row r="13120" ht="12.75" hidden="1" customHeight="1"/>
    <row r="13121" ht="12.75" hidden="1" customHeight="1"/>
    <row r="13122" ht="12.75" hidden="1" customHeight="1"/>
    <row r="13123" ht="12.75" hidden="1" customHeight="1"/>
    <row r="13124" ht="12.75" hidden="1" customHeight="1"/>
    <row r="13125" ht="12.75" hidden="1" customHeight="1"/>
    <row r="13126" ht="12.75" hidden="1" customHeight="1"/>
    <row r="13127" ht="12.75" hidden="1" customHeight="1"/>
    <row r="13128" ht="12.75" hidden="1" customHeight="1"/>
    <row r="13129" ht="12.75" hidden="1" customHeight="1"/>
    <row r="13130" ht="12.75" hidden="1" customHeight="1"/>
    <row r="13131" ht="12.75" hidden="1" customHeight="1"/>
    <row r="13132" ht="12.75" hidden="1" customHeight="1"/>
    <row r="13133" ht="12.75" hidden="1" customHeight="1"/>
    <row r="13134" ht="12.75" hidden="1" customHeight="1"/>
    <row r="13135" ht="12.75" hidden="1" customHeight="1"/>
    <row r="13136" ht="12.75" hidden="1" customHeight="1"/>
    <row r="13137" ht="12.75" hidden="1" customHeight="1"/>
    <row r="13138" ht="12.75" hidden="1" customHeight="1"/>
    <row r="13139" ht="12.75" hidden="1" customHeight="1"/>
    <row r="13140" ht="12.75" hidden="1" customHeight="1"/>
    <row r="13141" ht="12.75" hidden="1" customHeight="1"/>
    <row r="13142" ht="12.75" hidden="1" customHeight="1"/>
    <row r="13143" ht="12.75" hidden="1" customHeight="1"/>
    <row r="13144" ht="12.75" hidden="1" customHeight="1"/>
    <row r="13145" ht="12.75" hidden="1" customHeight="1"/>
    <row r="13146" ht="12.75" hidden="1" customHeight="1"/>
    <row r="13147" ht="12.75" hidden="1" customHeight="1"/>
    <row r="13148" ht="12.75" hidden="1" customHeight="1"/>
    <row r="13149" ht="12.75" hidden="1" customHeight="1"/>
    <row r="13150" ht="12.75" hidden="1" customHeight="1"/>
    <row r="13151" ht="12.75" hidden="1" customHeight="1"/>
    <row r="13152" ht="12.75" hidden="1" customHeight="1"/>
    <row r="13153" ht="12.75" hidden="1" customHeight="1"/>
    <row r="13154" ht="12.75" hidden="1" customHeight="1"/>
    <row r="13155" ht="12.75" hidden="1" customHeight="1"/>
    <row r="13156" ht="12.75" hidden="1" customHeight="1"/>
    <row r="13157" ht="12.75" hidden="1" customHeight="1"/>
    <row r="13158" ht="12.75" hidden="1" customHeight="1"/>
    <row r="13159" ht="12.75" hidden="1" customHeight="1"/>
    <row r="13160" ht="12.75" hidden="1" customHeight="1"/>
    <row r="13161" ht="12.75" hidden="1" customHeight="1"/>
    <row r="13162" ht="12.75" hidden="1" customHeight="1"/>
    <row r="13163" ht="12.75" hidden="1" customHeight="1"/>
    <row r="13164" ht="12.75" hidden="1" customHeight="1"/>
    <row r="13165" ht="12.75" hidden="1" customHeight="1"/>
    <row r="13166" ht="12.75" hidden="1" customHeight="1"/>
    <row r="13167" ht="12.75" hidden="1" customHeight="1"/>
    <row r="13168" ht="12.75" hidden="1" customHeight="1"/>
    <row r="13169" ht="12.75" hidden="1" customHeight="1"/>
    <row r="13170" ht="12.75" hidden="1" customHeight="1"/>
    <row r="13171" ht="12.75" hidden="1" customHeight="1"/>
    <row r="13172" ht="12.75" hidden="1" customHeight="1"/>
    <row r="13173" ht="12.75" hidden="1" customHeight="1"/>
    <row r="13174" ht="12.75" hidden="1" customHeight="1"/>
    <row r="13175" ht="12.75" hidden="1" customHeight="1"/>
    <row r="13176" ht="12.75" hidden="1" customHeight="1"/>
    <row r="13177" ht="12.75" hidden="1" customHeight="1"/>
    <row r="13178" ht="12.75" hidden="1" customHeight="1"/>
    <row r="13179" ht="12.75" hidden="1" customHeight="1"/>
    <row r="13180" ht="12.75" hidden="1" customHeight="1"/>
    <row r="13181" ht="12.75" hidden="1" customHeight="1"/>
    <row r="13182" ht="12.75" hidden="1" customHeight="1"/>
    <row r="13183" ht="12.75" hidden="1" customHeight="1"/>
    <row r="13184" ht="12.75" hidden="1" customHeight="1"/>
    <row r="13185" ht="12.75" hidden="1" customHeight="1"/>
    <row r="13186" ht="12.75" hidden="1" customHeight="1"/>
    <row r="13187" ht="12.75" hidden="1" customHeight="1"/>
    <row r="13188" ht="12.75" hidden="1" customHeight="1"/>
    <row r="13189" ht="12.75" hidden="1" customHeight="1"/>
    <row r="13190" ht="12.75" hidden="1" customHeight="1"/>
    <row r="13191" ht="12.75" hidden="1" customHeight="1"/>
    <row r="13192" ht="12.75" hidden="1" customHeight="1"/>
    <row r="13193" ht="12.75" hidden="1" customHeight="1"/>
    <row r="13194" ht="12.75" hidden="1" customHeight="1"/>
    <row r="13195" ht="12.75" hidden="1" customHeight="1"/>
    <row r="13196" ht="12.75" hidden="1" customHeight="1"/>
    <row r="13197" ht="12.75" hidden="1" customHeight="1"/>
    <row r="13198" ht="12.75" hidden="1" customHeight="1"/>
    <row r="13199" ht="12.75" hidden="1" customHeight="1"/>
    <row r="13200" ht="12.75" hidden="1" customHeight="1"/>
    <row r="13201" ht="12.75" hidden="1" customHeight="1"/>
    <row r="13202" ht="12.75" hidden="1" customHeight="1"/>
    <row r="13203" ht="12.75" hidden="1" customHeight="1"/>
    <row r="13204" ht="12.75" hidden="1" customHeight="1"/>
    <row r="13205" ht="12.75" hidden="1" customHeight="1"/>
    <row r="13206" ht="12.75" hidden="1" customHeight="1"/>
    <row r="13207" ht="12.75" hidden="1" customHeight="1"/>
    <row r="13208" ht="12.75" hidden="1" customHeight="1"/>
    <row r="13209" ht="12.75" hidden="1" customHeight="1"/>
    <row r="13210" ht="12.75" hidden="1" customHeight="1"/>
    <row r="13211" ht="12.75" hidden="1" customHeight="1"/>
    <row r="13212" ht="12.75" hidden="1" customHeight="1"/>
    <row r="13213" ht="12.75" hidden="1" customHeight="1"/>
    <row r="13214" ht="12.75" hidden="1" customHeight="1"/>
    <row r="13215" ht="12.75" hidden="1" customHeight="1"/>
    <row r="13216" ht="12.75" hidden="1" customHeight="1"/>
    <row r="13217" ht="12.75" hidden="1" customHeight="1"/>
    <row r="13218" ht="12.75" hidden="1" customHeight="1"/>
    <row r="13219" ht="12.75" hidden="1" customHeight="1"/>
    <row r="13220" ht="12.75" hidden="1" customHeight="1"/>
    <row r="13221" ht="12.75" hidden="1" customHeight="1"/>
    <row r="13222" ht="12.75" hidden="1" customHeight="1"/>
    <row r="13223" ht="12.75" hidden="1" customHeight="1"/>
    <row r="13224" ht="12.75" hidden="1" customHeight="1"/>
    <row r="13225" ht="12.75" hidden="1" customHeight="1"/>
    <row r="13226" ht="12.75" hidden="1" customHeight="1"/>
    <row r="13227" ht="12.75" hidden="1" customHeight="1"/>
    <row r="13228" ht="12.75" hidden="1" customHeight="1"/>
    <row r="13229" ht="12.75" hidden="1" customHeight="1"/>
    <row r="13230" ht="12.75" hidden="1" customHeight="1"/>
    <row r="13231" ht="12.75" hidden="1" customHeight="1"/>
    <row r="13232" ht="12.75" hidden="1" customHeight="1"/>
    <row r="13233" ht="12.75" hidden="1" customHeight="1"/>
    <row r="13234" ht="12.75" hidden="1" customHeight="1"/>
    <row r="13235" ht="12.75" hidden="1" customHeight="1"/>
    <row r="13236" ht="12.75" hidden="1" customHeight="1"/>
    <row r="13237" ht="12.75" hidden="1" customHeight="1"/>
    <row r="13238" ht="12.75" hidden="1" customHeight="1"/>
    <row r="13239" ht="12.75" hidden="1" customHeight="1"/>
    <row r="13240" ht="12.75" hidden="1" customHeight="1"/>
    <row r="13241" ht="12.75" hidden="1" customHeight="1"/>
    <row r="13242" ht="12.75" hidden="1" customHeight="1"/>
    <row r="13243" ht="12.75" hidden="1" customHeight="1"/>
    <row r="13244" ht="12.75" hidden="1" customHeight="1"/>
    <row r="13245" ht="12.75" hidden="1" customHeight="1"/>
    <row r="13246" ht="12.75" hidden="1" customHeight="1"/>
    <row r="13247" ht="12.75" hidden="1" customHeight="1"/>
    <row r="13248" ht="12.75" hidden="1" customHeight="1"/>
    <row r="13249" ht="12.75" hidden="1" customHeight="1"/>
    <row r="13250" ht="12.75" hidden="1" customHeight="1"/>
    <row r="13251" ht="12.75" hidden="1" customHeight="1"/>
    <row r="13252" ht="12.75" hidden="1" customHeight="1"/>
    <row r="13253" ht="12.75" hidden="1" customHeight="1"/>
    <row r="13254" ht="12.75" hidden="1" customHeight="1"/>
    <row r="13255" ht="12.75" hidden="1" customHeight="1"/>
    <row r="13256" ht="12.75" hidden="1" customHeight="1"/>
    <row r="13257" ht="12.75" hidden="1" customHeight="1"/>
    <row r="13258" ht="12.75" hidden="1" customHeight="1"/>
    <row r="13259" ht="12.75" hidden="1" customHeight="1"/>
    <row r="13260" ht="12.75" hidden="1" customHeight="1"/>
    <row r="13261" ht="12.75" hidden="1" customHeight="1"/>
    <row r="13262" ht="12.75" hidden="1" customHeight="1"/>
    <row r="13263" ht="12.75" hidden="1" customHeight="1"/>
    <row r="13264" ht="12.75" hidden="1" customHeight="1"/>
    <row r="13265" ht="12.75" hidden="1" customHeight="1"/>
    <row r="13266" ht="12.75" hidden="1" customHeight="1"/>
    <row r="13267" ht="12.75" hidden="1" customHeight="1"/>
    <row r="13268" ht="12.75" hidden="1" customHeight="1"/>
    <row r="13269" ht="12.75" hidden="1" customHeight="1"/>
    <row r="13270" ht="12.75" hidden="1" customHeight="1"/>
    <row r="13271" ht="12.75" hidden="1" customHeight="1"/>
    <row r="13272" ht="12.75" hidden="1" customHeight="1"/>
    <row r="13273" ht="12.75" hidden="1" customHeight="1"/>
    <row r="13274" ht="12.75" hidden="1" customHeight="1"/>
    <row r="13275" ht="12.75" hidden="1" customHeight="1"/>
    <row r="13276" ht="12.75" hidden="1" customHeight="1"/>
    <row r="13277" ht="12.75" hidden="1" customHeight="1"/>
    <row r="13278" ht="12.75" hidden="1" customHeight="1"/>
    <row r="13279" ht="12.75" hidden="1" customHeight="1"/>
    <row r="13280" ht="12.75" hidden="1" customHeight="1"/>
    <row r="13281" ht="12.75" hidden="1" customHeight="1"/>
    <row r="13282" ht="12.75" hidden="1" customHeight="1"/>
    <row r="13283" ht="12.75" hidden="1" customHeight="1"/>
    <row r="13284" ht="12.75" hidden="1" customHeight="1"/>
    <row r="13285" ht="12.75" hidden="1" customHeight="1"/>
    <row r="13286" ht="12.75" hidden="1" customHeight="1"/>
    <row r="13287" ht="12.75" hidden="1" customHeight="1"/>
    <row r="13288" ht="12.75" hidden="1" customHeight="1"/>
    <row r="13289" ht="12.75" hidden="1" customHeight="1"/>
    <row r="13290" ht="12.75" hidden="1" customHeight="1"/>
    <row r="13291" ht="12.75" hidden="1" customHeight="1"/>
    <row r="13292" ht="12.75" hidden="1" customHeight="1"/>
    <row r="13293" ht="12.75" hidden="1" customHeight="1"/>
    <row r="13294" ht="12.75" hidden="1" customHeight="1"/>
    <row r="13295" ht="12.75" hidden="1" customHeight="1"/>
    <row r="13296" ht="12.75" hidden="1" customHeight="1"/>
    <row r="13297" ht="12.75" hidden="1" customHeight="1"/>
    <row r="13298" ht="12.75" hidden="1" customHeight="1"/>
    <row r="13299" ht="12.75" hidden="1" customHeight="1"/>
    <row r="13300" ht="12.75" hidden="1" customHeight="1"/>
    <row r="13301" ht="12.75" hidden="1" customHeight="1"/>
    <row r="13302" ht="12.75" hidden="1" customHeight="1"/>
    <row r="13303" ht="12.75" hidden="1" customHeight="1"/>
    <row r="13304" ht="12.75" hidden="1" customHeight="1"/>
    <row r="13305" ht="12.75" hidden="1" customHeight="1"/>
    <row r="13306" ht="12.75" hidden="1" customHeight="1"/>
    <row r="13307" ht="12.75" hidden="1" customHeight="1"/>
    <row r="13308" ht="12.75" hidden="1" customHeight="1"/>
    <row r="13309" ht="12.75" hidden="1" customHeight="1"/>
    <row r="13310" ht="12.75" hidden="1" customHeight="1"/>
    <row r="13311" ht="12.75" hidden="1" customHeight="1"/>
    <row r="13312" ht="12.75" hidden="1" customHeight="1"/>
    <row r="13313" ht="12.75" hidden="1" customHeight="1"/>
    <row r="13314" ht="12.75" hidden="1" customHeight="1"/>
    <row r="13315" ht="12.75" hidden="1" customHeight="1"/>
    <row r="13316" ht="12.75" hidden="1" customHeight="1"/>
    <row r="13317" ht="12.75" hidden="1" customHeight="1"/>
    <row r="13318" ht="12.75" hidden="1" customHeight="1"/>
    <row r="13319" ht="12.75" hidden="1" customHeight="1"/>
    <row r="13320" ht="12.75" hidden="1" customHeight="1"/>
    <row r="13321" ht="12.75" hidden="1" customHeight="1"/>
    <row r="13322" ht="12.75" hidden="1" customHeight="1"/>
    <row r="13323" ht="12.75" hidden="1" customHeight="1"/>
    <row r="13324" ht="12.75" hidden="1" customHeight="1"/>
    <row r="13325" ht="12.75" hidden="1" customHeight="1"/>
    <row r="13326" ht="12.75" hidden="1" customHeight="1"/>
    <row r="13327" ht="12.75" hidden="1" customHeight="1"/>
    <row r="13328" ht="12.75" hidden="1" customHeight="1"/>
    <row r="13329" ht="12.75" hidden="1" customHeight="1"/>
    <row r="13330" ht="12.75" hidden="1" customHeight="1"/>
    <row r="13331" ht="12.75" hidden="1" customHeight="1"/>
    <row r="13332" ht="12.75" hidden="1" customHeight="1"/>
    <row r="13333" ht="12.75" hidden="1" customHeight="1"/>
    <row r="13334" ht="12.75" hidden="1" customHeight="1"/>
    <row r="13335" ht="12.75" hidden="1" customHeight="1"/>
    <row r="13336" ht="12.75" hidden="1" customHeight="1"/>
    <row r="13337" ht="12.75" hidden="1" customHeight="1"/>
    <row r="13338" ht="12.75" hidden="1" customHeight="1"/>
    <row r="13339" ht="12.75" hidden="1" customHeight="1"/>
    <row r="13340" ht="12.75" hidden="1" customHeight="1"/>
    <row r="13341" ht="12.75" hidden="1" customHeight="1"/>
    <row r="13342" ht="12.75" hidden="1" customHeight="1"/>
    <row r="13343" ht="12.75" hidden="1" customHeight="1"/>
    <row r="13344" ht="12.75" hidden="1" customHeight="1"/>
    <row r="13345" ht="12.75" hidden="1" customHeight="1"/>
    <row r="13346" ht="12.75" hidden="1" customHeight="1"/>
    <row r="13347" ht="12.75" hidden="1" customHeight="1"/>
    <row r="13348" ht="12.75" hidden="1" customHeight="1"/>
    <row r="13349" ht="12.75" hidden="1" customHeight="1"/>
    <row r="13350" ht="12.75" hidden="1" customHeight="1"/>
    <row r="13351" ht="12.75" hidden="1" customHeight="1"/>
    <row r="13352" ht="12.75" hidden="1" customHeight="1"/>
    <row r="13353" ht="12.75" hidden="1" customHeight="1"/>
    <row r="13354" ht="12.75" hidden="1" customHeight="1"/>
    <row r="13355" ht="12.75" hidden="1" customHeight="1"/>
    <row r="13356" ht="12.75" hidden="1" customHeight="1"/>
    <row r="13357" ht="12.75" hidden="1" customHeight="1"/>
    <row r="13358" ht="12.75" hidden="1" customHeight="1"/>
    <row r="13359" ht="12.75" hidden="1" customHeight="1"/>
    <row r="13360" ht="12.75" hidden="1" customHeight="1"/>
    <row r="13361" ht="12.75" hidden="1" customHeight="1"/>
    <row r="13362" ht="12.75" hidden="1" customHeight="1"/>
    <row r="13363" ht="12.75" hidden="1" customHeight="1"/>
    <row r="13364" ht="12.75" hidden="1" customHeight="1"/>
    <row r="13365" ht="12.75" hidden="1" customHeight="1"/>
    <row r="13366" ht="12.75" hidden="1" customHeight="1"/>
    <row r="13367" ht="12.75" hidden="1" customHeight="1"/>
    <row r="13368" ht="12.75" hidden="1" customHeight="1"/>
    <row r="13369" ht="12.75" hidden="1" customHeight="1"/>
    <row r="13370" ht="12.75" hidden="1" customHeight="1"/>
    <row r="13371" ht="12.75" hidden="1" customHeight="1"/>
    <row r="13372" ht="12.75" hidden="1" customHeight="1"/>
    <row r="13373" ht="12.75" hidden="1" customHeight="1"/>
    <row r="13374" ht="12.75" hidden="1" customHeight="1"/>
    <row r="13375" ht="12.75" hidden="1" customHeight="1"/>
    <row r="13376" ht="12.75" hidden="1" customHeight="1"/>
    <row r="13377" ht="12.75" hidden="1" customHeight="1"/>
    <row r="13378" ht="12.75" hidden="1" customHeight="1"/>
    <row r="13379" ht="12.75" hidden="1" customHeight="1"/>
    <row r="13380" ht="12.75" hidden="1" customHeight="1"/>
    <row r="13381" ht="12.75" hidden="1" customHeight="1"/>
    <row r="13382" ht="12.75" hidden="1" customHeight="1"/>
    <row r="13383" ht="12.75" hidden="1" customHeight="1"/>
    <row r="13384" ht="12.75" hidden="1" customHeight="1"/>
    <row r="13385" ht="12.75" hidden="1" customHeight="1"/>
    <row r="13386" ht="12.75" hidden="1" customHeight="1"/>
    <row r="13387" ht="12.75" hidden="1" customHeight="1"/>
    <row r="13388" ht="12.75" hidden="1" customHeight="1"/>
    <row r="13389" ht="12.75" hidden="1" customHeight="1"/>
    <row r="13390" ht="12.75" hidden="1" customHeight="1"/>
    <row r="13391" ht="12.75" hidden="1" customHeight="1"/>
    <row r="13392" ht="12.75" hidden="1" customHeight="1"/>
    <row r="13393" ht="12.75" hidden="1" customHeight="1"/>
    <row r="13394" ht="12.75" hidden="1" customHeight="1"/>
    <row r="13395" ht="12.75" hidden="1" customHeight="1"/>
    <row r="13396" ht="12.75" hidden="1" customHeight="1"/>
    <row r="13397" ht="12.75" hidden="1" customHeight="1"/>
    <row r="13398" ht="12.75" hidden="1" customHeight="1"/>
    <row r="13399" ht="12.75" hidden="1" customHeight="1"/>
    <row r="13400" ht="12.75" hidden="1" customHeight="1"/>
    <row r="13401" ht="12.75" hidden="1" customHeight="1"/>
    <row r="13402" ht="12.75" hidden="1" customHeight="1"/>
    <row r="13403" ht="12.75" hidden="1" customHeight="1"/>
    <row r="13404" ht="12.75" hidden="1" customHeight="1"/>
    <row r="13405" ht="12.75" hidden="1" customHeight="1"/>
    <row r="13406" ht="12.75" hidden="1" customHeight="1"/>
    <row r="13407" ht="12.75" hidden="1" customHeight="1"/>
    <row r="13408" ht="12.75" hidden="1" customHeight="1"/>
    <row r="13409" ht="12.75" hidden="1" customHeight="1"/>
    <row r="13410" ht="12.75" hidden="1" customHeight="1"/>
    <row r="13411" ht="12.75" hidden="1" customHeight="1"/>
    <row r="13412" ht="12.75" hidden="1" customHeight="1"/>
    <row r="13413" ht="12.75" hidden="1" customHeight="1"/>
    <row r="13414" ht="12.75" hidden="1" customHeight="1"/>
    <row r="13415" ht="12.75" hidden="1" customHeight="1"/>
    <row r="13416" ht="12.75" hidden="1" customHeight="1"/>
    <row r="13417" ht="12.75" hidden="1" customHeight="1"/>
    <row r="13418" ht="12.75" hidden="1" customHeight="1"/>
    <row r="13419" ht="12.75" hidden="1" customHeight="1"/>
    <row r="13420" ht="12.75" hidden="1" customHeight="1"/>
    <row r="13421" ht="12.75" hidden="1" customHeight="1"/>
    <row r="13422" ht="12.75" hidden="1" customHeight="1"/>
    <row r="13423" ht="12.75" hidden="1" customHeight="1"/>
    <row r="13424" ht="12.75" hidden="1" customHeight="1"/>
    <row r="13425" ht="12.75" hidden="1" customHeight="1"/>
    <row r="13426" ht="12.75" hidden="1" customHeight="1"/>
    <row r="13427" ht="12.75" hidden="1" customHeight="1"/>
    <row r="13428" ht="12.75" hidden="1" customHeight="1"/>
    <row r="13429" ht="12.75" hidden="1" customHeight="1"/>
    <row r="13430" ht="12.75" hidden="1" customHeight="1"/>
    <row r="13431" ht="12.75" hidden="1" customHeight="1"/>
    <row r="13432" ht="12.75" hidden="1" customHeight="1"/>
    <row r="13433" ht="12.75" hidden="1" customHeight="1"/>
    <row r="13434" ht="12.75" hidden="1" customHeight="1"/>
    <row r="13435" ht="12.75" hidden="1" customHeight="1"/>
    <row r="13436" ht="12.75" hidden="1" customHeight="1"/>
    <row r="13437" ht="12.75" hidden="1" customHeight="1"/>
    <row r="13438" ht="12.75" hidden="1" customHeight="1"/>
    <row r="13439" ht="12.75" hidden="1" customHeight="1"/>
    <row r="13440" ht="12.75" hidden="1" customHeight="1"/>
    <row r="13441" ht="12.75" hidden="1" customHeight="1"/>
    <row r="13442" ht="12.75" hidden="1" customHeight="1"/>
    <row r="13443" ht="12.75" hidden="1" customHeight="1"/>
    <row r="13444" ht="12.75" hidden="1" customHeight="1"/>
    <row r="13445" ht="12.75" hidden="1" customHeight="1"/>
    <row r="13446" ht="12.75" hidden="1" customHeight="1"/>
    <row r="13447" ht="12.75" hidden="1" customHeight="1"/>
    <row r="13448" ht="12.75" hidden="1" customHeight="1"/>
    <row r="13449" ht="12.75" hidden="1" customHeight="1"/>
    <row r="13450" ht="12.75" hidden="1" customHeight="1"/>
    <row r="13451" ht="12.75" hidden="1" customHeight="1"/>
    <row r="13452" ht="12.75" hidden="1" customHeight="1"/>
    <row r="13453" ht="12.75" hidden="1" customHeight="1"/>
    <row r="13454" ht="12.75" hidden="1" customHeight="1"/>
    <row r="13455" ht="12.75" hidden="1" customHeight="1"/>
    <row r="13456" ht="12.75" hidden="1" customHeight="1"/>
    <row r="13457" ht="12.75" hidden="1" customHeight="1"/>
    <row r="13458" ht="12.75" hidden="1" customHeight="1"/>
    <row r="13459" ht="12.75" hidden="1" customHeight="1"/>
    <row r="13460" ht="12.75" hidden="1" customHeight="1"/>
    <row r="13461" ht="12.75" hidden="1" customHeight="1"/>
    <row r="13462" ht="12.75" hidden="1" customHeight="1"/>
    <row r="13463" ht="12.75" hidden="1" customHeight="1"/>
    <row r="13464" ht="12.75" hidden="1" customHeight="1"/>
    <row r="13465" ht="12.75" hidden="1" customHeight="1"/>
    <row r="13466" ht="12.75" hidden="1" customHeight="1"/>
    <row r="13467" ht="12.75" hidden="1" customHeight="1"/>
    <row r="13468" ht="12.75" hidden="1" customHeight="1"/>
    <row r="13469" ht="12.75" hidden="1" customHeight="1"/>
    <row r="13470" ht="12.75" hidden="1" customHeight="1"/>
    <row r="13471" ht="12.75" hidden="1" customHeight="1"/>
    <row r="13472" ht="12.75" hidden="1" customHeight="1"/>
    <row r="13473" ht="12.75" hidden="1" customHeight="1"/>
    <row r="13474" ht="12.75" hidden="1" customHeight="1"/>
    <row r="13475" ht="12.75" hidden="1" customHeight="1"/>
    <row r="13476" ht="12.75" hidden="1" customHeight="1"/>
    <row r="13477" ht="12.75" hidden="1" customHeight="1"/>
    <row r="13478" ht="12.75" hidden="1" customHeight="1"/>
    <row r="13479" ht="12.75" hidden="1" customHeight="1"/>
    <row r="13480" ht="12.75" hidden="1" customHeight="1"/>
    <row r="13481" ht="12.75" hidden="1" customHeight="1"/>
    <row r="13482" ht="12.75" hidden="1" customHeight="1"/>
    <row r="13483" ht="12.75" hidden="1" customHeight="1"/>
    <row r="13484" ht="12.75" hidden="1" customHeight="1"/>
    <row r="13485" ht="12.75" hidden="1" customHeight="1"/>
    <row r="13486" ht="12.75" hidden="1" customHeight="1"/>
    <row r="13487" ht="12.75" hidden="1" customHeight="1"/>
    <row r="13488" ht="12.75" hidden="1" customHeight="1"/>
    <row r="13489" ht="12.75" hidden="1" customHeight="1"/>
    <row r="13490" ht="12.75" hidden="1" customHeight="1"/>
    <row r="13491" ht="12.75" hidden="1" customHeight="1"/>
    <row r="13492" ht="12.75" hidden="1" customHeight="1"/>
    <row r="13493" ht="12.75" hidden="1" customHeight="1"/>
    <row r="13494" ht="12.75" hidden="1" customHeight="1"/>
    <row r="13495" ht="12.75" hidden="1" customHeight="1"/>
    <row r="13496" ht="12.75" hidden="1" customHeight="1"/>
    <row r="13497" ht="12.75" hidden="1" customHeight="1"/>
    <row r="13498" ht="12.75" hidden="1" customHeight="1"/>
    <row r="13499" ht="12.75" hidden="1" customHeight="1"/>
    <row r="13500" ht="12.75" hidden="1" customHeight="1"/>
    <row r="13501" ht="12.75" hidden="1" customHeight="1"/>
    <row r="13502" ht="12.75" hidden="1" customHeight="1"/>
    <row r="13503" ht="12.75" hidden="1" customHeight="1"/>
    <row r="13504" ht="12.75" hidden="1" customHeight="1"/>
    <row r="13505" ht="12.75" hidden="1" customHeight="1"/>
    <row r="13506" ht="12.75" hidden="1" customHeight="1"/>
    <row r="13507" ht="12.75" hidden="1" customHeight="1"/>
    <row r="13508" ht="12.75" hidden="1" customHeight="1"/>
    <row r="13509" ht="12.75" hidden="1" customHeight="1"/>
    <row r="13510" ht="12.75" hidden="1" customHeight="1"/>
    <row r="13511" ht="12.75" hidden="1" customHeight="1"/>
    <row r="13512" ht="12.75" hidden="1" customHeight="1"/>
    <row r="13513" ht="12.75" hidden="1" customHeight="1"/>
    <row r="13514" ht="12.75" hidden="1" customHeight="1"/>
    <row r="13515" ht="12.75" hidden="1" customHeight="1"/>
    <row r="13516" ht="12.75" hidden="1" customHeight="1"/>
    <row r="13517" ht="12.75" hidden="1" customHeight="1"/>
    <row r="13518" ht="12.75" hidden="1" customHeight="1"/>
    <row r="13519" ht="12.75" hidden="1" customHeight="1"/>
    <row r="13520" ht="12.75" hidden="1" customHeight="1"/>
    <row r="13521" ht="12.75" hidden="1" customHeight="1"/>
    <row r="13522" ht="12.75" hidden="1" customHeight="1"/>
    <row r="13523" ht="12.75" hidden="1" customHeight="1"/>
    <row r="13524" ht="12.75" hidden="1" customHeight="1"/>
    <row r="13525" ht="12.75" hidden="1" customHeight="1"/>
    <row r="13526" ht="12.75" hidden="1" customHeight="1"/>
    <row r="13527" ht="12.75" hidden="1" customHeight="1"/>
    <row r="13528" ht="12.75" hidden="1" customHeight="1"/>
    <row r="13529" ht="12.75" hidden="1" customHeight="1"/>
    <row r="13530" ht="12.75" hidden="1" customHeight="1"/>
    <row r="13531" ht="12.75" hidden="1" customHeight="1"/>
    <row r="13532" ht="12.75" hidden="1" customHeight="1"/>
    <row r="13533" ht="12.75" hidden="1" customHeight="1"/>
    <row r="13534" ht="12.75" hidden="1" customHeight="1"/>
    <row r="13535" ht="12.75" hidden="1" customHeight="1"/>
    <row r="13536" ht="12.75" hidden="1" customHeight="1"/>
    <row r="13537" ht="12.75" hidden="1" customHeight="1"/>
    <row r="13538" ht="12.75" hidden="1" customHeight="1"/>
    <row r="13539" ht="12.75" hidden="1" customHeight="1"/>
    <row r="13540" ht="12.75" hidden="1" customHeight="1"/>
    <row r="13541" ht="12.75" hidden="1" customHeight="1"/>
    <row r="13542" ht="12.75" hidden="1" customHeight="1"/>
    <row r="13543" ht="12.75" hidden="1" customHeight="1"/>
    <row r="13544" ht="12.75" hidden="1" customHeight="1"/>
    <row r="13545" ht="12.75" hidden="1" customHeight="1"/>
    <row r="13546" ht="12.75" hidden="1" customHeight="1"/>
    <row r="13547" ht="12.75" hidden="1" customHeight="1"/>
    <row r="13548" ht="12.75" hidden="1" customHeight="1"/>
    <row r="13549" ht="12.75" hidden="1" customHeight="1"/>
    <row r="13550" ht="12.75" hidden="1" customHeight="1"/>
    <row r="13551" ht="12.75" hidden="1" customHeight="1"/>
    <row r="13552" ht="12.75" hidden="1" customHeight="1"/>
    <row r="13553" ht="12.75" hidden="1" customHeight="1"/>
    <row r="13554" ht="12.75" hidden="1" customHeight="1"/>
    <row r="13555" ht="12.75" hidden="1" customHeight="1"/>
    <row r="13556" ht="12.75" hidden="1" customHeight="1"/>
    <row r="13557" ht="12.75" hidden="1" customHeight="1"/>
    <row r="13558" ht="12.75" hidden="1" customHeight="1"/>
    <row r="13559" ht="12.75" hidden="1" customHeight="1"/>
    <row r="13560" ht="12.75" hidden="1" customHeight="1"/>
    <row r="13561" ht="12.75" hidden="1" customHeight="1"/>
    <row r="13562" ht="12.75" hidden="1" customHeight="1"/>
    <row r="13563" ht="12.75" hidden="1" customHeight="1"/>
    <row r="13564" ht="12.75" hidden="1" customHeight="1"/>
    <row r="13565" ht="12.75" hidden="1" customHeight="1"/>
    <row r="13566" ht="12.75" hidden="1" customHeight="1"/>
    <row r="13567" ht="12.75" hidden="1" customHeight="1"/>
    <row r="13568" ht="12.75" hidden="1" customHeight="1"/>
    <row r="13569" ht="12.75" hidden="1" customHeight="1"/>
    <row r="13570" ht="12.75" hidden="1" customHeight="1"/>
    <row r="13571" ht="12.75" hidden="1" customHeight="1"/>
    <row r="13572" ht="12.75" hidden="1" customHeight="1"/>
    <row r="13573" ht="12.75" hidden="1" customHeight="1"/>
    <row r="13574" ht="12.75" hidden="1" customHeight="1"/>
    <row r="13575" ht="12.75" hidden="1" customHeight="1"/>
    <row r="13576" ht="12.75" hidden="1" customHeight="1"/>
    <row r="13577" ht="12.75" hidden="1" customHeight="1"/>
    <row r="13578" ht="12.75" hidden="1" customHeight="1"/>
    <row r="13579" ht="12.75" hidden="1" customHeight="1"/>
    <row r="13580" ht="12.75" hidden="1" customHeight="1"/>
    <row r="13581" ht="12.75" hidden="1" customHeight="1"/>
    <row r="13582" ht="12.75" hidden="1" customHeight="1"/>
    <row r="13583" ht="12.75" hidden="1" customHeight="1"/>
    <row r="13584" ht="12.75" hidden="1" customHeight="1"/>
    <row r="13585" ht="12.75" hidden="1" customHeight="1"/>
    <row r="13586" ht="12.75" hidden="1" customHeight="1"/>
    <row r="13587" ht="12.75" hidden="1" customHeight="1"/>
    <row r="13588" ht="12.75" hidden="1" customHeight="1"/>
    <row r="13589" ht="12.75" hidden="1" customHeight="1"/>
    <row r="13590" ht="12.75" hidden="1" customHeight="1"/>
    <row r="13591" ht="12.75" hidden="1" customHeight="1"/>
    <row r="13592" ht="12.75" hidden="1" customHeight="1"/>
    <row r="13593" ht="12.75" hidden="1" customHeight="1"/>
    <row r="13594" ht="12.75" hidden="1" customHeight="1"/>
    <row r="13595" ht="12.75" hidden="1" customHeight="1"/>
    <row r="13596" ht="12.75" hidden="1" customHeight="1"/>
    <row r="13597" ht="12.75" hidden="1" customHeight="1"/>
    <row r="13598" ht="12.75" hidden="1" customHeight="1"/>
    <row r="13599" ht="12.75" hidden="1" customHeight="1"/>
    <row r="13600" ht="12.75" hidden="1" customHeight="1"/>
    <row r="13601" ht="12.75" hidden="1" customHeight="1"/>
    <row r="13602" ht="12.75" hidden="1" customHeight="1"/>
    <row r="13603" ht="12.75" hidden="1" customHeight="1"/>
    <row r="13604" ht="12.75" hidden="1" customHeight="1"/>
    <row r="13605" ht="12.75" hidden="1" customHeight="1"/>
    <row r="13606" ht="12.75" hidden="1" customHeight="1"/>
    <row r="13607" ht="12.75" hidden="1" customHeight="1"/>
    <row r="13608" ht="12.75" hidden="1" customHeight="1"/>
    <row r="13609" ht="12.75" hidden="1" customHeight="1"/>
    <row r="13610" ht="12.75" hidden="1" customHeight="1"/>
    <row r="13611" ht="12.75" hidden="1" customHeight="1"/>
    <row r="13612" ht="12.75" hidden="1" customHeight="1"/>
    <row r="13613" ht="12.75" hidden="1" customHeight="1"/>
    <row r="13614" ht="12.75" hidden="1" customHeight="1"/>
    <row r="13615" ht="12.75" hidden="1" customHeight="1"/>
    <row r="13616" ht="12.75" hidden="1" customHeight="1"/>
    <row r="13617" ht="12.75" hidden="1" customHeight="1"/>
    <row r="13618" ht="12.75" hidden="1" customHeight="1"/>
    <row r="13619" ht="12.75" hidden="1" customHeight="1"/>
    <row r="13620" ht="12.75" hidden="1" customHeight="1"/>
    <row r="13621" ht="12.75" hidden="1" customHeight="1"/>
    <row r="13622" ht="12.75" hidden="1" customHeight="1"/>
    <row r="13623" ht="12.75" hidden="1" customHeight="1"/>
    <row r="13624" ht="12.75" hidden="1" customHeight="1"/>
    <row r="13625" ht="12.75" hidden="1" customHeight="1"/>
    <row r="13626" ht="12.75" hidden="1" customHeight="1"/>
    <row r="13627" ht="12.75" hidden="1" customHeight="1"/>
    <row r="13628" ht="12.75" hidden="1" customHeight="1"/>
    <row r="13629" ht="12.75" hidden="1" customHeight="1"/>
    <row r="13630" ht="12.75" hidden="1" customHeight="1"/>
    <row r="13631" ht="12.75" hidden="1" customHeight="1"/>
    <row r="13632" ht="12.75" hidden="1" customHeight="1"/>
    <row r="13633" ht="12.75" hidden="1" customHeight="1"/>
    <row r="13634" ht="12.75" hidden="1" customHeight="1"/>
    <row r="13635" ht="12.75" hidden="1" customHeight="1"/>
    <row r="13636" ht="12.75" hidden="1" customHeight="1"/>
    <row r="13637" ht="12.75" hidden="1" customHeight="1"/>
    <row r="13638" ht="12.75" hidden="1" customHeight="1"/>
    <row r="13639" ht="12.75" hidden="1" customHeight="1"/>
    <row r="13640" ht="12.75" hidden="1" customHeight="1"/>
    <row r="13641" ht="12.75" hidden="1" customHeight="1"/>
    <row r="13642" ht="12.75" hidden="1" customHeight="1"/>
    <row r="13643" ht="12.75" hidden="1" customHeight="1"/>
    <row r="13644" ht="12.75" hidden="1" customHeight="1"/>
    <row r="13645" ht="12.75" hidden="1" customHeight="1"/>
    <row r="13646" ht="12.75" hidden="1" customHeight="1"/>
    <row r="13647" ht="12.75" hidden="1" customHeight="1"/>
    <row r="13648" ht="12.75" hidden="1" customHeight="1"/>
    <row r="13649" ht="12.75" hidden="1" customHeight="1"/>
    <row r="13650" ht="12.75" hidden="1" customHeight="1"/>
    <row r="13651" ht="12.75" hidden="1" customHeight="1"/>
    <row r="13652" ht="12.75" hidden="1" customHeight="1"/>
    <row r="13653" ht="12.75" hidden="1" customHeight="1"/>
    <row r="13654" ht="12.75" hidden="1" customHeight="1"/>
    <row r="13655" ht="12.75" hidden="1" customHeight="1"/>
    <row r="13656" ht="12.75" hidden="1" customHeight="1"/>
    <row r="13657" ht="12.75" hidden="1" customHeight="1"/>
    <row r="13658" ht="12.75" hidden="1" customHeight="1"/>
    <row r="13659" ht="12.75" hidden="1" customHeight="1"/>
    <row r="13660" ht="12.75" hidden="1" customHeight="1"/>
    <row r="13661" ht="12.75" hidden="1" customHeight="1"/>
    <row r="13662" ht="12.75" hidden="1" customHeight="1"/>
    <row r="13663" ht="12.75" hidden="1" customHeight="1"/>
    <row r="13664" ht="12.75" hidden="1" customHeight="1"/>
    <row r="13665" ht="12.75" hidden="1" customHeight="1"/>
    <row r="13666" ht="12.75" hidden="1" customHeight="1"/>
    <row r="13667" ht="12.75" hidden="1" customHeight="1"/>
    <row r="13668" ht="12.75" hidden="1" customHeight="1"/>
    <row r="13669" ht="12.75" hidden="1" customHeight="1"/>
    <row r="13670" ht="12.75" hidden="1" customHeight="1"/>
    <row r="13671" ht="12.75" hidden="1" customHeight="1"/>
    <row r="13672" ht="12.75" hidden="1" customHeight="1"/>
    <row r="13673" ht="12.75" hidden="1" customHeight="1"/>
    <row r="13674" ht="12.75" hidden="1" customHeight="1"/>
    <row r="13675" ht="12.75" hidden="1" customHeight="1"/>
    <row r="13676" ht="12.75" hidden="1" customHeight="1"/>
    <row r="13677" ht="12.75" hidden="1" customHeight="1"/>
    <row r="13678" ht="12.75" hidden="1" customHeight="1"/>
    <row r="13679" ht="12.75" hidden="1" customHeight="1"/>
    <row r="13680" ht="12.75" hidden="1" customHeight="1"/>
    <row r="13681" ht="12.75" hidden="1" customHeight="1"/>
    <row r="13682" ht="12.75" hidden="1" customHeight="1"/>
    <row r="13683" ht="12.75" hidden="1" customHeight="1"/>
    <row r="13684" ht="12.75" hidden="1" customHeight="1"/>
    <row r="13685" ht="12.75" hidden="1" customHeight="1"/>
    <row r="13686" ht="12.75" hidden="1" customHeight="1"/>
    <row r="13687" ht="12.75" hidden="1" customHeight="1"/>
    <row r="13688" ht="12.75" hidden="1" customHeight="1"/>
    <row r="13689" ht="12.75" hidden="1" customHeight="1"/>
    <row r="13690" ht="12.75" hidden="1" customHeight="1"/>
    <row r="13691" ht="12.75" hidden="1" customHeight="1"/>
    <row r="13692" ht="12.75" hidden="1" customHeight="1"/>
    <row r="13693" ht="12.75" hidden="1" customHeight="1"/>
    <row r="13694" ht="12.75" hidden="1" customHeight="1"/>
    <row r="13695" ht="12.75" hidden="1" customHeight="1"/>
    <row r="13696" ht="12.75" hidden="1" customHeight="1"/>
    <row r="13697" ht="12.75" hidden="1" customHeight="1"/>
    <row r="13698" ht="12.75" hidden="1" customHeight="1"/>
    <row r="13699" ht="12.75" hidden="1" customHeight="1"/>
    <row r="13700" ht="12.75" hidden="1" customHeight="1"/>
    <row r="13701" ht="12.75" hidden="1" customHeight="1"/>
    <row r="13702" ht="12.75" hidden="1" customHeight="1"/>
    <row r="13703" ht="12.75" hidden="1" customHeight="1"/>
    <row r="13704" ht="12.75" hidden="1" customHeight="1"/>
    <row r="13705" ht="12.75" hidden="1" customHeight="1"/>
    <row r="13706" ht="12.75" hidden="1" customHeight="1"/>
    <row r="13707" ht="12.75" hidden="1" customHeight="1"/>
    <row r="13708" ht="12.75" hidden="1" customHeight="1"/>
    <row r="13709" ht="12.75" hidden="1" customHeight="1"/>
    <row r="13710" ht="12.75" hidden="1" customHeight="1"/>
    <row r="13711" ht="12.75" hidden="1" customHeight="1"/>
    <row r="13712" ht="12.75" hidden="1" customHeight="1"/>
    <row r="13713" ht="12.75" hidden="1" customHeight="1"/>
    <row r="13714" ht="12.75" hidden="1" customHeight="1"/>
    <row r="13715" ht="12.75" hidden="1" customHeight="1"/>
    <row r="13716" ht="12.75" hidden="1" customHeight="1"/>
    <row r="13717" ht="12.75" hidden="1" customHeight="1"/>
    <row r="13718" ht="12.75" hidden="1" customHeight="1"/>
    <row r="13719" ht="12.75" hidden="1" customHeight="1"/>
    <row r="13720" ht="12.75" hidden="1" customHeight="1"/>
    <row r="13721" ht="12.75" hidden="1" customHeight="1"/>
    <row r="13722" ht="12.75" hidden="1" customHeight="1"/>
    <row r="13723" ht="12.75" hidden="1" customHeight="1"/>
    <row r="13724" ht="12.75" hidden="1" customHeight="1"/>
    <row r="13725" ht="12.75" hidden="1" customHeight="1"/>
    <row r="13726" ht="12.75" hidden="1" customHeight="1"/>
    <row r="13727" ht="12.75" hidden="1" customHeight="1"/>
    <row r="13728" ht="12.75" hidden="1" customHeight="1"/>
    <row r="13729" ht="12.75" hidden="1" customHeight="1"/>
    <row r="13730" ht="12.75" hidden="1" customHeight="1"/>
    <row r="13731" ht="12.75" hidden="1" customHeight="1"/>
    <row r="13732" ht="12.75" hidden="1" customHeight="1"/>
    <row r="13733" ht="12.75" hidden="1" customHeight="1"/>
    <row r="13734" ht="12.75" hidden="1" customHeight="1"/>
    <row r="13735" ht="12.75" hidden="1" customHeight="1"/>
    <row r="13736" ht="12.75" hidden="1" customHeight="1"/>
    <row r="13737" ht="12.75" hidden="1" customHeight="1"/>
    <row r="13738" ht="12.75" hidden="1" customHeight="1"/>
    <row r="13739" ht="12.75" hidden="1" customHeight="1"/>
    <row r="13740" ht="12.75" hidden="1" customHeight="1"/>
    <row r="13741" ht="12.75" hidden="1" customHeight="1"/>
    <row r="13742" ht="12.75" hidden="1" customHeight="1"/>
    <row r="13743" ht="12.75" hidden="1" customHeight="1"/>
    <row r="13744" ht="12.75" hidden="1" customHeight="1"/>
    <row r="13745" ht="12.75" hidden="1" customHeight="1"/>
    <row r="13746" ht="12.75" hidden="1" customHeight="1"/>
    <row r="13747" ht="12.75" hidden="1" customHeight="1"/>
    <row r="13748" ht="12.75" hidden="1" customHeight="1"/>
    <row r="13749" ht="12.75" hidden="1" customHeight="1"/>
    <row r="13750" ht="12.75" hidden="1" customHeight="1"/>
    <row r="13751" ht="12.75" hidden="1" customHeight="1"/>
    <row r="13752" ht="12.75" hidden="1" customHeight="1"/>
    <row r="13753" ht="12.75" hidden="1" customHeight="1"/>
    <row r="13754" ht="12.75" hidden="1" customHeight="1"/>
    <row r="13755" ht="12.75" hidden="1" customHeight="1"/>
    <row r="13756" ht="12.75" hidden="1" customHeight="1"/>
    <row r="13757" ht="12.75" hidden="1" customHeight="1"/>
    <row r="13758" ht="12.75" hidden="1" customHeight="1"/>
    <row r="13759" ht="12.75" hidden="1" customHeight="1"/>
    <row r="13760" ht="12.75" hidden="1" customHeight="1"/>
    <row r="13761" ht="12.75" hidden="1" customHeight="1"/>
    <row r="13762" ht="12.75" hidden="1" customHeight="1"/>
    <row r="13763" ht="12.75" hidden="1" customHeight="1"/>
    <row r="13764" ht="12.75" hidden="1" customHeight="1"/>
    <row r="13765" ht="12.75" hidden="1" customHeight="1"/>
    <row r="13766" ht="12.75" hidden="1" customHeight="1"/>
    <row r="13767" ht="12.75" hidden="1" customHeight="1"/>
    <row r="13768" ht="12.75" hidden="1" customHeight="1"/>
    <row r="13769" ht="12.75" hidden="1" customHeight="1"/>
    <row r="13770" ht="12.75" hidden="1" customHeight="1"/>
    <row r="13771" ht="12.75" hidden="1" customHeight="1"/>
    <row r="13772" ht="12.75" hidden="1" customHeight="1"/>
    <row r="13773" ht="12.75" hidden="1" customHeight="1"/>
    <row r="13774" ht="12.75" hidden="1" customHeight="1"/>
    <row r="13775" ht="12.75" hidden="1" customHeight="1"/>
    <row r="13776" ht="12.75" hidden="1" customHeight="1"/>
    <row r="13777" ht="12.75" hidden="1" customHeight="1"/>
    <row r="13778" ht="12.75" hidden="1" customHeight="1"/>
    <row r="13779" ht="12.75" hidden="1" customHeight="1"/>
    <row r="13780" ht="12.75" hidden="1" customHeight="1"/>
    <row r="13781" ht="12.75" hidden="1" customHeight="1"/>
    <row r="13782" ht="12.75" hidden="1" customHeight="1"/>
    <row r="13783" ht="12.75" hidden="1" customHeight="1"/>
    <row r="13784" ht="12.75" hidden="1" customHeight="1"/>
    <row r="13785" ht="12.75" hidden="1" customHeight="1"/>
    <row r="13786" ht="12.75" hidden="1" customHeight="1"/>
    <row r="13787" ht="12.75" hidden="1" customHeight="1"/>
    <row r="13788" ht="12.75" hidden="1" customHeight="1"/>
    <row r="13789" ht="12.75" hidden="1" customHeight="1"/>
    <row r="13790" ht="12.75" hidden="1" customHeight="1"/>
    <row r="13791" ht="12.75" hidden="1" customHeight="1"/>
    <row r="13792" ht="12.75" hidden="1" customHeight="1"/>
    <row r="13793" ht="12.75" hidden="1" customHeight="1"/>
    <row r="13794" ht="12.75" hidden="1" customHeight="1"/>
    <row r="13795" ht="12.75" hidden="1" customHeight="1"/>
    <row r="13796" ht="12.75" hidden="1" customHeight="1"/>
    <row r="13797" ht="12.75" hidden="1" customHeight="1"/>
    <row r="13798" ht="12.75" hidden="1" customHeight="1"/>
    <row r="13799" ht="12.75" hidden="1" customHeight="1"/>
    <row r="13800" ht="12.75" hidden="1" customHeight="1"/>
    <row r="13801" ht="12.75" hidden="1" customHeight="1"/>
    <row r="13802" ht="12.75" hidden="1" customHeight="1"/>
    <row r="13803" ht="12.75" hidden="1" customHeight="1"/>
    <row r="13804" ht="12.75" hidden="1" customHeight="1"/>
    <row r="13805" ht="12.75" hidden="1" customHeight="1"/>
    <row r="13806" ht="12.75" hidden="1" customHeight="1"/>
    <row r="13807" ht="12.75" hidden="1" customHeight="1"/>
    <row r="13808" ht="12.75" hidden="1" customHeight="1"/>
    <row r="13809" ht="12.75" hidden="1" customHeight="1"/>
    <row r="13810" ht="12.75" hidden="1" customHeight="1"/>
    <row r="13811" ht="12.75" hidden="1" customHeight="1"/>
    <row r="13812" ht="12.75" hidden="1" customHeight="1"/>
    <row r="13813" ht="12.75" hidden="1" customHeight="1"/>
    <row r="13814" ht="12.75" hidden="1" customHeight="1"/>
    <row r="13815" ht="12.75" hidden="1" customHeight="1"/>
    <row r="13816" ht="12.75" hidden="1" customHeight="1"/>
    <row r="13817" ht="12.75" hidden="1" customHeight="1"/>
    <row r="13818" ht="12.75" hidden="1" customHeight="1"/>
    <row r="13819" ht="12.75" hidden="1" customHeight="1"/>
    <row r="13820" ht="12.75" hidden="1" customHeight="1"/>
    <row r="13821" ht="12.75" hidden="1" customHeight="1"/>
    <row r="13822" ht="12.75" hidden="1" customHeight="1"/>
    <row r="13823" ht="12.75" hidden="1" customHeight="1"/>
    <row r="13824" ht="12.75" hidden="1" customHeight="1"/>
    <row r="13825" ht="12.75" hidden="1" customHeight="1"/>
    <row r="13826" ht="12.75" hidden="1" customHeight="1"/>
    <row r="13827" ht="12.75" hidden="1" customHeight="1"/>
    <row r="13828" ht="12.75" hidden="1" customHeight="1"/>
    <row r="13829" ht="12.75" hidden="1" customHeight="1"/>
    <row r="13830" ht="12.75" hidden="1" customHeight="1"/>
    <row r="13831" ht="12.75" hidden="1" customHeight="1"/>
    <row r="13832" ht="12.75" hidden="1" customHeight="1"/>
    <row r="13833" ht="12.75" hidden="1" customHeight="1"/>
    <row r="13834" ht="12.75" hidden="1" customHeight="1"/>
    <row r="13835" ht="12.75" hidden="1" customHeight="1"/>
    <row r="13836" ht="12.75" hidden="1" customHeight="1"/>
    <row r="13837" ht="12.75" hidden="1" customHeight="1"/>
    <row r="13838" ht="12.75" hidden="1" customHeight="1"/>
    <row r="13839" ht="12.75" hidden="1" customHeight="1"/>
    <row r="13840" ht="12.75" hidden="1" customHeight="1"/>
    <row r="13841" ht="12.75" hidden="1" customHeight="1"/>
    <row r="13842" ht="12.75" hidden="1" customHeight="1"/>
    <row r="13843" ht="12.75" hidden="1" customHeight="1"/>
    <row r="13844" ht="12.75" hidden="1" customHeight="1"/>
    <row r="13845" ht="12.75" hidden="1" customHeight="1"/>
    <row r="13846" ht="12.75" hidden="1" customHeight="1"/>
    <row r="13847" ht="12.75" hidden="1" customHeight="1"/>
    <row r="13848" ht="12.75" hidden="1" customHeight="1"/>
    <row r="13849" ht="12.75" hidden="1" customHeight="1"/>
    <row r="13850" ht="12.75" hidden="1" customHeight="1"/>
    <row r="13851" ht="12.75" hidden="1" customHeight="1"/>
    <row r="13852" ht="12.75" hidden="1" customHeight="1"/>
    <row r="13853" ht="12.75" hidden="1" customHeight="1"/>
    <row r="13854" ht="12.75" hidden="1" customHeight="1"/>
    <row r="13855" ht="12.75" hidden="1" customHeight="1"/>
    <row r="13856" ht="12.75" hidden="1" customHeight="1"/>
    <row r="13857" ht="12.75" hidden="1" customHeight="1"/>
    <row r="13858" ht="12.75" hidden="1" customHeight="1"/>
    <row r="13859" ht="12.75" hidden="1" customHeight="1"/>
    <row r="13860" ht="12.75" hidden="1" customHeight="1"/>
    <row r="13861" ht="12.75" hidden="1" customHeight="1"/>
    <row r="13862" ht="12.75" hidden="1" customHeight="1"/>
    <row r="13863" ht="12.75" hidden="1" customHeight="1"/>
    <row r="13864" ht="12.75" hidden="1" customHeight="1"/>
    <row r="13865" ht="12.75" hidden="1" customHeight="1"/>
    <row r="13866" ht="12.75" hidden="1" customHeight="1"/>
    <row r="13867" ht="12.75" hidden="1" customHeight="1"/>
    <row r="13868" ht="12.75" hidden="1" customHeight="1"/>
    <row r="13869" ht="12.75" hidden="1" customHeight="1"/>
    <row r="13870" ht="12.75" hidden="1" customHeight="1"/>
    <row r="13871" ht="12.75" hidden="1" customHeight="1"/>
    <row r="13872" ht="12.75" hidden="1" customHeight="1"/>
    <row r="13873" ht="12.75" hidden="1" customHeight="1"/>
    <row r="13874" ht="12.75" hidden="1" customHeight="1"/>
    <row r="13875" ht="12.75" hidden="1" customHeight="1"/>
    <row r="13876" ht="12.75" hidden="1" customHeight="1"/>
    <row r="13877" ht="12.75" hidden="1" customHeight="1"/>
    <row r="13878" ht="12.75" hidden="1" customHeight="1"/>
    <row r="13879" ht="12.75" hidden="1" customHeight="1"/>
    <row r="13880" ht="12.75" hidden="1" customHeight="1"/>
    <row r="13881" ht="12.75" hidden="1" customHeight="1"/>
    <row r="13882" ht="12.75" hidden="1" customHeight="1"/>
    <row r="13883" ht="12.75" hidden="1" customHeight="1"/>
    <row r="13884" ht="12.75" hidden="1" customHeight="1"/>
    <row r="13885" ht="12.75" hidden="1" customHeight="1"/>
    <row r="13886" ht="12.75" hidden="1" customHeight="1"/>
    <row r="13887" ht="12.75" hidden="1" customHeight="1"/>
    <row r="13888" ht="12.75" hidden="1" customHeight="1"/>
    <row r="13889" ht="12.75" hidden="1" customHeight="1"/>
    <row r="13890" ht="12.75" hidden="1" customHeight="1"/>
    <row r="13891" ht="12.75" hidden="1" customHeight="1"/>
    <row r="13892" ht="12.75" hidden="1" customHeight="1"/>
    <row r="13893" ht="12.75" hidden="1" customHeight="1"/>
    <row r="13894" ht="12.75" hidden="1" customHeight="1"/>
    <row r="13895" ht="12.75" hidden="1" customHeight="1"/>
    <row r="13896" ht="12.75" hidden="1" customHeight="1"/>
    <row r="13897" ht="12.75" hidden="1" customHeight="1"/>
    <row r="13898" ht="12.75" hidden="1" customHeight="1"/>
    <row r="13899" ht="12.75" hidden="1" customHeight="1"/>
    <row r="13900" ht="12.75" hidden="1" customHeight="1"/>
    <row r="13901" ht="12.75" hidden="1" customHeight="1"/>
    <row r="13902" ht="12.75" hidden="1" customHeight="1"/>
    <row r="13903" ht="12.75" hidden="1" customHeight="1"/>
    <row r="13904" ht="12.75" hidden="1" customHeight="1"/>
    <row r="13905" ht="12.75" hidden="1" customHeight="1"/>
    <row r="13906" ht="12.75" hidden="1" customHeight="1"/>
    <row r="13907" ht="12.75" hidden="1" customHeight="1"/>
    <row r="13908" ht="12.75" hidden="1" customHeight="1"/>
    <row r="13909" ht="12.75" hidden="1" customHeight="1"/>
    <row r="13910" ht="12.75" hidden="1" customHeight="1"/>
    <row r="13911" ht="12.75" hidden="1" customHeight="1"/>
    <row r="13912" ht="12.75" hidden="1" customHeight="1"/>
    <row r="13913" ht="12.75" hidden="1" customHeight="1"/>
    <row r="13914" ht="12.75" hidden="1" customHeight="1"/>
    <row r="13915" ht="12.75" hidden="1" customHeight="1"/>
    <row r="13916" ht="12.75" hidden="1" customHeight="1"/>
    <row r="13917" ht="12.75" hidden="1" customHeight="1"/>
    <row r="13918" ht="12.75" hidden="1" customHeight="1"/>
    <row r="13919" ht="12.75" hidden="1" customHeight="1"/>
    <row r="13920" ht="12.75" hidden="1" customHeight="1"/>
    <row r="13921" ht="12.75" hidden="1" customHeight="1"/>
    <row r="13922" ht="12.75" hidden="1" customHeight="1"/>
    <row r="13923" ht="12.75" hidden="1" customHeight="1"/>
    <row r="13924" ht="12.75" hidden="1" customHeight="1"/>
    <row r="13925" ht="12.75" hidden="1" customHeight="1"/>
    <row r="13926" ht="12.75" hidden="1" customHeight="1"/>
    <row r="13927" ht="12.75" hidden="1" customHeight="1"/>
    <row r="13928" ht="12.75" hidden="1" customHeight="1"/>
    <row r="13929" ht="12.75" hidden="1" customHeight="1"/>
    <row r="13930" ht="12.75" hidden="1" customHeight="1"/>
    <row r="13931" ht="12.75" hidden="1" customHeight="1"/>
    <row r="13932" ht="12.75" hidden="1" customHeight="1"/>
    <row r="13933" ht="12.75" hidden="1" customHeight="1"/>
    <row r="13934" ht="12.75" hidden="1" customHeight="1"/>
    <row r="13935" ht="12.75" hidden="1" customHeight="1"/>
    <row r="13936" ht="12.75" hidden="1" customHeight="1"/>
    <row r="13937" ht="12.75" hidden="1" customHeight="1"/>
    <row r="13938" ht="12.75" hidden="1" customHeight="1"/>
    <row r="13939" ht="12.75" hidden="1" customHeight="1"/>
    <row r="13940" ht="12.75" hidden="1" customHeight="1"/>
    <row r="13941" ht="12.75" hidden="1" customHeight="1"/>
    <row r="13942" ht="12.75" hidden="1" customHeight="1"/>
    <row r="13943" ht="12.75" hidden="1" customHeight="1"/>
    <row r="13944" ht="12.75" hidden="1" customHeight="1"/>
    <row r="13945" ht="12.75" hidden="1" customHeight="1"/>
    <row r="13946" ht="12.75" hidden="1" customHeight="1"/>
    <row r="13947" ht="12.75" hidden="1" customHeight="1"/>
    <row r="13948" ht="12.75" hidden="1" customHeight="1"/>
    <row r="13949" ht="12.75" hidden="1" customHeight="1"/>
    <row r="13950" ht="12.75" hidden="1" customHeight="1"/>
    <row r="13951" ht="12.75" hidden="1" customHeight="1"/>
    <row r="13952" ht="12.75" hidden="1" customHeight="1"/>
    <row r="13953" ht="12.75" hidden="1" customHeight="1"/>
    <row r="13954" ht="12.75" hidden="1" customHeight="1"/>
    <row r="13955" ht="12.75" hidden="1" customHeight="1"/>
    <row r="13956" ht="12.75" hidden="1" customHeight="1"/>
    <row r="13957" ht="12.75" hidden="1" customHeight="1"/>
    <row r="13958" ht="12.75" hidden="1" customHeight="1"/>
    <row r="13959" ht="12.75" hidden="1" customHeight="1"/>
    <row r="13960" ht="12.75" hidden="1" customHeight="1"/>
    <row r="13961" ht="12.75" hidden="1" customHeight="1"/>
    <row r="13962" ht="12.75" hidden="1" customHeight="1"/>
    <row r="13963" ht="12.75" hidden="1" customHeight="1"/>
    <row r="13964" ht="12.75" hidden="1" customHeight="1"/>
    <row r="13965" ht="12.75" hidden="1" customHeight="1"/>
    <row r="13966" ht="12.75" hidden="1" customHeight="1"/>
    <row r="13967" ht="12.75" hidden="1" customHeight="1"/>
    <row r="13968" ht="12.75" hidden="1" customHeight="1"/>
    <row r="13969" ht="12.75" hidden="1" customHeight="1"/>
    <row r="13970" ht="12.75" hidden="1" customHeight="1"/>
    <row r="13971" ht="12.75" hidden="1" customHeight="1"/>
    <row r="13972" ht="12.75" hidden="1" customHeight="1"/>
    <row r="13973" ht="12.75" hidden="1" customHeight="1"/>
    <row r="13974" ht="12.75" hidden="1" customHeight="1"/>
    <row r="13975" ht="12.75" hidden="1" customHeight="1"/>
    <row r="13976" ht="12.75" hidden="1" customHeight="1"/>
    <row r="13977" ht="12.75" hidden="1" customHeight="1"/>
    <row r="13978" ht="12.75" hidden="1" customHeight="1"/>
    <row r="13979" ht="12.75" hidden="1" customHeight="1"/>
    <row r="13980" ht="12.75" hidden="1" customHeight="1"/>
    <row r="13981" ht="12.75" hidden="1" customHeight="1"/>
    <row r="13982" ht="12.75" hidden="1" customHeight="1"/>
    <row r="13983" ht="12.75" hidden="1" customHeight="1"/>
    <row r="13984" ht="12.75" hidden="1" customHeight="1"/>
    <row r="13985" ht="12.75" hidden="1" customHeight="1"/>
    <row r="13986" ht="12.75" hidden="1" customHeight="1"/>
    <row r="13987" ht="12.75" hidden="1" customHeight="1"/>
    <row r="13988" ht="12.75" hidden="1" customHeight="1"/>
    <row r="13989" ht="12.75" hidden="1" customHeight="1"/>
    <row r="13990" ht="12.75" hidden="1" customHeight="1"/>
    <row r="13991" ht="12.75" hidden="1" customHeight="1"/>
    <row r="13992" ht="12.75" hidden="1" customHeight="1"/>
    <row r="13993" ht="12.75" hidden="1" customHeight="1"/>
    <row r="13994" ht="12.75" hidden="1" customHeight="1"/>
    <row r="13995" ht="12.75" hidden="1" customHeight="1"/>
    <row r="13996" ht="12.75" hidden="1" customHeight="1"/>
    <row r="13997" ht="12.75" hidden="1" customHeight="1"/>
    <row r="13998" ht="12.75" hidden="1" customHeight="1"/>
    <row r="13999" ht="12.75" hidden="1" customHeight="1"/>
    <row r="14000" ht="12.75" hidden="1" customHeight="1"/>
    <row r="14001" ht="12.75" hidden="1" customHeight="1"/>
    <row r="14002" ht="12.75" hidden="1" customHeight="1"/>
    <row r="14003" ht="12.75" hidden="1" customHeight="1"/>
    <row r="14004" ht="12.75" hidden="1" customHeight="1"/>
    <row r="14005" ht="12.75" hidden="1" customHeight="1"/>
    <row r="14006" ht="12.75" hidden="1" customHeight="1"/>
    <row r="14007" ht="12.75" hidden="1" customHeight="1"/>
    <row r="14008" ht="12.75" hidden="1" customHeight="1"/>
    <row r="14009" ht="12.75" hidden="1" customHeight="1"/>
    <row r="14010" ht="12.75" hidden="1" customHeight="1"/>
    <row r="14011" ht="12.75" hidden="1" customHeight="1"/>
    <row r="14012" ht="12.75" hidden="1" customHeight="1"/>
    <row r="14013" ht="12.75" hidden="1" customHeight="1"/>
    <row r="14014" ht="12.75" hidden="1" customHeight="1"/>
    <row r="14015" ht="12.75" hidden="1" customHeight="1"/>
    <row r="14016" ht="12.75" hidden="1" customHeight="1"/>
    <row r="14017" ht="12.75" hidden="1" customHeight="1"/>
    <row r="14018" ht="12.75" hidden="1" customHeight="1"/>
    <row r="14019" ht="12.75" hidden="1" customHeight="1"/>
    <row r="14020" ht="12.75" hidden="1" customHeight="1"/>
    <row r="14021" ht="12.75" hidden="1" customHeight="1"/>
    <row r="14022" ht="12.75" hidden="1" customHeight="1"/>
    <row r="14023" ht="12.75" hidden="1" customHeight="1"/>
    <row r="14024" ht="12.75" hidden="1" customHeight="1"/>
    <row r="14025" ht="12.75" hidden="1" customHeight="1"/>
    <row r="14026" ht="12.75" hidden="1" customHeight="1"/>
    <row r="14027" ht="12.75" hidden="1" customHeight="1"/>
    <row r="14028" ht="12.75" hidden="1" customHeight="1"/>
    <row r="14029" ht="12.75" hidden="1" customHeight="1"/>
    <row r="14030" ht="12.75" hidden="1" customHeight="1"/>
    <row r="14031" ht="12.75" hidden="1" customHeight="1"/>
    <row r="14032" ht="12.75" hidden="1" customHeight="1"/>
    <row r="14033" ht="12.75" hidden="1" customHeight="1"/>
    <row r="14034" ht="12.75" hidden="1" customHeight="1"/>
    <row r="14035" ht="12.75" hidden="1" customHeight="1"/>
    <row r="14036" ht="12.75" hidden="1" customHeight="1"/>
    <row r="14037" ht="12.75" hidden="1" customHeight="1"/>
    <row r="14038" ht="12.75" hidden="1" customHeight="1"/>
    <row r="14039" ht="12.75" hidden="1" customHeight="1"/>
    <row r="14040" ht="12.75" hidden="1" customHeight="1"/>
    <row r="14041" ht="12.75" hidden="1" customHeight="1"/>
    <row r="14042" ht="12.75" hidden="1" customHeight="1"/>
    <row r="14043" ht="12.75" hidden="1" customHeight="1"/>
    <row r="14044" ht="12.75" hidden="1" customHeight="1"/>
    <row r="14045" ht="12.75" hidden="1" customHeight="1"/>
    <row r="14046" ht="12.75" hidden="1" customHeight="1"/>
    <row r="14047" ht="12.75" hidden="1" customHeight="1"/>
    <row r="14048" ht="12.75" hidden="1" customHeight="1"/>
    <row r="14049" ht="12.75" hidden="1" customHeight="1"/>
    <row r="14050" ht="12.75" hidden="1" customHeight="1"/>
    <row r="14051" ht="12.75" hidden="1" customHeight="1"/>
    <row r="14052" ht="12.75" hidden="1" customHeight="1"/>
    <row r="14053" ht="12.75" hidden="1" customHeight="1"/>
    <row r="14054" ht="12.75" hidden="1" customHeight="1"/>
    <row r="14055" ht="12.75" hidden="1" customHeight="1"/>
    <row r="14056" ht="12.75" hidden="1" customHeight="1"/>
    <row r="14057" ht="12.75" hidden="1" customHeight="1"/>
    <row r="14058" ht="12.75" hidden="1" customHeight="1"/>
    <row r="14059" ht="12.75" hidden="1" customHeight="1"/>
    <row r="14060" ht="12.75" hidden="1" customHeight="1"/>
    <row r="14061" ht="12.75" hidden="1" customHeight="1"/>
    <row r="14062" ht="12.75" hidden="1" customHeight="1"/>
    <row r="14063" ht="12.75" hidden="1" customHeight="1"/>
    <row r="14064" ht="12.75" hidden="1" customHeight="1"/>
    <row r="14065" ht="12.75" hidden="1" customHeight="1"/>
    <row r="14066" ht="12.75" hidden="1" customHeight="1"/>
    <row r="14067" ht="12.75" hidden="1" customHeight="1"/>
    <row r="14068" ht="12.75" hidden="1" customHeight="1"/>
    <row r="14069" ht="12.75" hidden="1" customHeight="1"/>
    <row r="14070" ht="12.75" hidden="1" customHeight="1"/>
    <row r="14071" ht="12.75" hidden="1" customHeight="1"/>
    <row r="14072" ht="12.75" hidden="1" customHeight="1"/>
    <row r="14073" ht="12.75" hidden="1" customHeight="1"/>
    <row r="14074" ht="12.75" hidden="1" customHeight="1"/>
    <row r="14075" ht="12.75" hidden="1" customHeight="1"/>
    <row r="14076" ht="12.75" hidden="1" customHeight="1"/>
    <row r="14077" ht="12.75" hidden="1" customHeight="1"/>
    <row r="14078" ht="12.75" hidden="1" customHeight="1"/>
    <row r="14079" ht="12.75" hidden="1" customHeight="1"/>
    <row r="14080" ht="12.75" hidden="1" customHeight="1"/>
    <row r="14081" ht="12.75" hidden="1" customHeight="1"/>
    <row r="14082" ht="12.75" hidden="1" customHeight="1"/>
    <row r="14083" ht="12.75" hidden="1" customHeight="1"/>
    <row r="14084" ht="12.75" hidden="1" customHeight="1"/>
    <row r="14085" ht="12.75" hidden="1" customHeight="1"/>
    <row r="14086" ht="12.75" hidden="1" customHeight="1"/>
    <row r="14087" ht="12.75" hidden="1" customHeight="1"/>
    <row r="14088" ht="12.75" hidden="1" customHeight="1"/>
    <row r="14089" ht="12.75" hidden="1" customHeight="1"/>
    <row r="14090" ht="12.75" hidden="1" customHeight="1"/>
    <row r="14091" ht="12.75" hidden="1" customHeight="1"/>
    <row r="14092" ht="12.75" hidden="1" customHeight="1"/>
    <row r="14093" ht="12.75" hidden="1" customHeight="1"/>
    <row r="14094" ht="12.75" hidden="1" customHeight="1"/>
    <row r="14095" ht="12.75" hidden="1" customHeight="1"/>
    <row r="14096" ht="12.75" hidden="1" customHeight="1"/>
    <row r="14097" ht="12.75" hidden="1" customHeight="1"/>
    <row r="14098" ht="12.75" hidden="1" customHeight="1"/>
    <row r="14099" ht="12.75" hidden="1" customHeight="1"/>
    <row r="14100" ht="12.75" hidden="1" customHeight="1"/>
    <row r="14101" ht="12.75" hidden="1" customHeight="1"/>
    <row r="14102" ht="12.75" hidden="1" customHeight="1"/>
    <row r="14103" ht="12.75" hidden="1" customHeight="1"/>
    <row r="14104" ht="12.75" hidden="1" customHeight="1"/>
    <row r="14105" ht="12.75" hidden="1" customHeight="1"/>
    <row r="14106" ht="12.75" hidden="1" customHeight="1"/>
    <row r="14107" ht="12.75" hidden="1" customHeight="1"/>
    <row r="14108" ht="12.75" hidden="1" customHeight="1"/>
    <row r="14109" ht="12.75" hidden="1" customHeight="1"/>
    <row r="14110" ht="12.75" hidden="1" customHeight="1"/>
    <row r="14111" ht="12.75" hidden="1" customHeight="1"/>
    <row r="14112" ht="12.75" hidden="1" customHeight="1"/>
    <row r="14113" ht="12.75" hidden="1" customHeight="1"/>
    <row r="14114" ht="12.75" hidden="1" customHeight="1"/>
    <row r="14115" ht="12.75" hidden="1" customHeight="1"/>
    <row r="14116" ht="12.75" hidden="1" customHeight="1"/>
    <row r="14117" ht="12.75" hidden="1" customHeight="1"/>
    <row r="14118" ht="12.75" hidden="1" customHeight="1"/>
    <row r="14119" ht="12.75" hidden="1" customHeight="1"/>
    <row r="14120" ht="12.75" hidden="1" customHeight="1"/>
    <row r="14121" ht="12.75" hidden="1" customHeight="1"/>
    <row r="14122" ht="12.75" hidden="1" customHeight="1"/>
    <row r="14123" ht="12.75" hidden="1" customHeight="1"/>
    <row r="14124" ht="12.75" hidden="1" customHeight="1"/>
    <row r="14125" ht="12.75" hidden="1" customHeight="1"/>
    <row r="14126" ht="12.75" hidden="1" customHeight="1"/>
    <row r="14127" ht="12.75" hidden="1" customHeight="1"/>
    <row r="14128" ht="12.75" hidden="1" customHeight="1"/>
    <row r="14129" ht="12.75" hidden="1" customHeight="1"/>
    <row r="14130" ht="12.75" hidden="1" customHeight="1"/>
    <row r="14131" ht="12.75" hidden="1" customHeight="1"/>
    <row r="14132" ht="12.75" hidden="1" customHeight="1"/>
    <row r="14133" ht="12.75" hidden="1" customHeight="1"/>
    <row r="14134" ht="12.75" hidden="1" customHeight="1"/>
    <row r="14135" ht="12.75" hidden="1" customHeight="1"/>
    <row r="14136" ht="12.75" hidden="1" customHeight="1"/>
    <row r="14137" ht="12.75" hidden="1" customHeight="1"/>
    <row r="14138" ht="12.75" hidden="1" customHeight="1"/>
    <row r="14139" ht="12.75" hidden="1" customHeight="1"/>
    <row r="14140" ht="12.75" hidden="1" customHeight="1"/>
    <row r="14141" ht="12.75" hidden="1" customHeight="1"/>
    <row r="14142" ht="12.75" hidden="1" customHeight="1"/>
    <row r="14143" ht="12.75" hidden="1" customHeight="1"/>
    <row r="14144" ht="12.75" hidden="1" customHeight="1"/>
    <row r="14145" ht="12.75" hidden="1" customHeight="1"/>
    <row r="14146" ht="12.75" hidden="1" customHeight="1"/>
    <row r="14147" ht="12.75" hidden="1" customHeight="1"/>
    <row r="14148" ht="12.75" hidden="1" customHeight="1"/>
    <row r="14149" ht="12.75" hidden="1" customHeight="1"/>
    <row r="14150" ht="12.75" hidden="1" customHeight="1"/>
    <row r="14151" ht="12.75" hidden="1" customHeight="1"/>
    <row r="14152" ht="12.75" hidden="1" customHeight="1"/>
    <row r="14153" ht="12.75" hidden="1" customHeight="1"/>
    <row r="14154" ht="12.75" hidden="1" customHeight="1"/>
    <row r="14155" ht="12.75" hidden="1" customHeight="1"/>
    <row r="14156" ht="12.75" hidden="1" customHeight="1"/>
    <row r="14157" ht="12.75" hidden="1" customHeight="1"/>
    <row r="14158" ht="12.75" hidden="1" customHeight="1"/>
    <row r="14159" ht="12.75" hidden="1" customHeight="1"/>
    <row r="14160" ht="12.75" hidden="1" customHeight="1"/>
    <row r="14161" ht="12.75" hidden="1" customHeight="1"/>
    <row r="14162" ht="12.75" hidden="1" customHeight="1"/>
    <row r="14163" ht="12.75" hidden="1" customHeight="1"/>
    <row r="14164" ht="12.75" hidden="1" customHeight="1"/>
    <row r="14165" ht="12.75" hidden="1" customHeight="1"/>
    <row r="14166" ht="12.75" hidden="1" customHeight="1"/>
    <row r="14167" ht="12.75" hidden="1" customHeight="1"/>
    <row r="14168" ht="12.75" hidden="1" customHeight="1"/>
    <row r="14169" ht="12.75" hidden="1" customHeight="1"/>
    <row r="14170" ht="12.75" hidden="1" customHeight="1"/>
    <row r="14171" ht="12.75" hidden="1" customHeight="1"/>
    <row r="14172" ht="12.75" hidden="1" customHeight="1"/>
    <row r="14173" ht="12.75" hidden="1" customHeight="1"/>
    <row r="14174" ht="12.75" hidden="1" customHeight="1"/>
    <row r="14175" ht="12.75" hidden="1" customHeight="1"/>
    <row r="14176" ht="12.75" hidden="1" customHeight="1"/>
    <row r="14177" ht="12.75" hidden="1" customHeight="1"/>
    <row r="14178" ht="12.75" hidden="1" customHeight="1"/>
    <row r="14179" ht="12.75" hidden="1" customHeight="1"/>
    <row r="14180" ht="12.75" hidden="1" customHeight="1"/>
    <row r="14181" ht="12.75" hidden="1" customHeight="1"/>
    <row r="14182" ht="12.75" hidden="1" customHeight="1"/>
    <row r="14183" ht="12.75" hidden="1" customHeight="1"/>
    <row r="14184" ht="12.75" hidden="1" customHeight="1"/>
    <row r="14185" ht="12.75" hidden="1" customHeight="1"/>
    <row r="14186" ht="12.75" hidden="1" customHeight="1"/>
    <row r="14187" ht="12.75" hidden="1" customHeight="1"/>
    <row r="14188" ht="12.75" hidden="1" customHeight="1"/>
    <row r="14189" ht="12.75" hidden="1" customHeight="1"/>
    <row r="14190" ht="12.75" hidden="1" customHeight="1"/>
    <row r="14191" ht="12.75" hidden="1" customHeight="1"/>
    <row r="14192" ht="12.75" hidden="1" customHeight="1"/>
    <row r="14193" ht="12.75" hidden="1" customHeight="1"/>
    <row r="14194" ht="12.75" hidden="1" customHeight="1"/>
    <row r="14195" ht="12.75" hidden="1" customHeight="1"/>
    <row r="14196" ht="12.75" hidden="1" customHeight="1"/>
    <row r="14197" ht="12.75" hidden="1" customHeight="1"/>
    <row r="14198" ht="12.75" hidden="1" customHeight="1"/>
    <row r="14199" ht="12.75" hidden="1" customHeight="1"/>
    <row r="14200" ht="12.75" hidden="1" customHeight="1"/>
    <row r="14201" ht="12.75" hidden="1" customHeight="1"/>
    <row r="14202" ht="12.75" hidden="1" customHeight="1"/>
    <row r="14203" ht="12.75" hidden="1" customHeight="1"/>
    <row r="14204" ht="12.75" hidden="1" customHeight="1"/>
    <row r="14205" ht="12.75" hidden="1" customHeight="1"/>
    <row r="14206" ht="12.75" hidden="1" customHeight="1"/>
    <row r="14207" ht="12.75" hidden="1" customHeight="1"/>
    <row r="14208" ht="12.75" hidden="1" customHeight="1"/>
    <row r="14209" ht="12.75" hidden="1" customHeight="1"/>
    <row r="14210" ht="12.75" hidden="1" customHeight="1"/>
    <row r="14211" ht="12.75" hidden="1" customHeight="1"/>
    <row r="14212" ht="12.75" hidden="1" customHeight="1"/>
    <row r="14213" ht="12.75" hidden="1" customHeight="1"/>
    <row r="14214" ht="12.75" hidden="1" customHeight="1"/>
    <row r="14215" ht="12.75" hidden="1" customHeight="1"/>
    <row r="14216" ht="12.75" hidden="1" customHeight="1"/>
    <row r="14217" ht="12.75" hidden="1" customHeight="1"/>
    <row r="14218" ht="12.75" hidden="1" customHeight="1"/>
    <row r="14219" ht="12.75" hidden="1" customHeight="1"/>
    <row r="14220" ht="12.75" hidden="1" customHeight="1"/>
    <row r="14221" ht="12.75" hidden="1" customHeight="1"/>
    <row r="14222" ht="12.75" hidden="1" customHeight="1"/>
    <row r="14223" ht="12.75" hidden="1" customHeight="1"/>
    <row r="14224" ht="12.75" hidden="1" customHeight="1"/>
    <row r="14225" ht="12.75" hidden="1" customHeight="1"/>
    <row r="14226" ht="12.75" hidden="1" customHeight="1"/>
    <row r="14227" ht="12.75" hidden="1" customHeight="1"/>
    <row r="14228" ht="12.75" hidden="1" customHeight="1"/>
    <row r="14229" ht="12.75" hidden="1" customHeight="1"/>
    <row r="14230" ht="12.75" hidden="1" customHeight="1"/>
    <row r="14231" ht="12.75" hidden="1" customHeight="1"/>
    <row r="14232" ht="12.75" hidden="1" customHeight="1"/>
    <row r="14233" ht="12.75" hidden="1" customHeight="1"/>
    <row r="14234" ht="12.75" hidden="1" customHeight="1"/>
    <row r="14235" ht="12.75" hidden="1" customHeight="1"/>
    <row r="14236" ht="12.75" hidden="1" customHeight="1"/>
    <row r="14237" ht="12.75" hidden="1" customHeight="1"/>
    <row r="14238" ht="12.75" hidden="1" customHeight="1"/>
    <row r="14239" ht="12.75" hidden="1" customHeight="1"/>
    <row r="14240" ht="12.75" hidden="1" customHeight="1"/>
    <row r="14241" ht="12.75" hidden="1" customHeight="1"/>
    <row r="14242" ht="12.75" hidden="1" customHeight="1"/>
    <row r="14243" ht="12.75" hidden="1" customHeight="1"/>
    <row r="14244" ht="12.75" hidden="1" customHeight="1"/>
    <row r="14245" ht="12.75" hidden="1" customHeight="1"/>
    <row r="14246" ht="12.75" hidden="1" customHeight="1"/>
    <row r="14247" ht="12.75" hidden="1" customHeight="1"/>
    <row r="14248" ht="12.75" hidden="1" customHeight="1"/>
    <row r="14249" ht="12.75" hidden="1" customHeight="1"/>
    <row r="14250" ht="12.75" hidden="1" customHeight="1"/>
    <row r="14251" ht="12.75" hidden="1" customHeight="1"/>
    <row r="14252" ht="12.75" hidden="1" customHeight="1"/>
    <row r="14253" ht="12.75" hidden="1" customHeight="1"/>
    <row r="14254" ht="12.75" hidden="1" customHeight="1"/>
    <row r="14255" ht="12.75" hidden="1" customHeight="1"/>
    <row r="14256" ht="12.75" hidden="1" customHeight="1"/>
    <row r="14257" ht="12.75" hidden="1" customHeight="1"/>
    <row r="14258" ht="12.75" hidden="1" customHeight="1"/>
    <row r="14259" ht="12.75" hidden="1" customHeight="1"/>
    <row r="14260" ht="12.75" hidden="1" customHeight="1"/>
    <row r="14261" ht="12.75" hidden="1" customHeight="1"/>
    <row r="14262" ht="12.75" hidden="1" customHeight="1"/>
    <row r="14263" ht="12.75" hidden="1" customHeight="1"/>
    <row r="14264" ht="12.75" hidden="1" customHeight="1"/>
    <row r="14265" ht="12.75" hidden="1" customHeight="1"/>
    <row r="14266" ht="12.75" hidden="1" customHeight="1"/>
    <row r="14267" ht="12.75" hidden="1" customHeight="1"/>
    <row r="14268" ht="12.75" hidden="1" customHeight="1"/>
    <row r="14269" ht="12.75" hidden="1" customHeight="1"/>
    <row r="14270" ht="12.75" hidden="1" customHeight="1"/>
    <row r="14271" ht="12.75" hidden="1" customHeight="1"/>
    <row r="14272" ht="12.75" hidden="1" customHeight="1"/>
    <row r="14273" ht="12.75" hidden="1" customHeight="1"/>
    <row r="14274" ht="12.75" hidden="1" customHeight="1"/>
    <row r="14275" ht="12.75" hidden="1" customHeight="1"/>
    <row r="14276" ht="12.75" hidden="1" customHeight="1"/>
    <row r="14277" ht="12.75" hidden="1" customHeight="1"/>
    <row r="14278" ht="12.75" hidden="1" customHeight="1"/>
    <row r="14279" ht="12.75" hidden="1" customHeight="1"/>
    <row r="14280" ht="12.75" hidden="1" customHeight="1"/>
    <row r="14281" ht="12.75" hidden="1" customHeight="1"/>
    <row r="14282" ht="12.75" hidden="1" customHeight="1"/>
    <row r="14283" ht="12.75" hidden="1" customHeight="1"/>
    <row r="14284" ht="12.75" hidden="1" customHeight="1"/>
    <row r="14285" ht="12.75" hidden="1" customHeight="1"/>
    <row r="14286" ht="12.75" hidden="1" customHeight="1"/>
    <row r="14287" ht="12.75" hidden="1" customHeight="1"/>
    <row r="14288" ht="12.75" hidden="1" customHeight="1"/>
    <row r="14289" ht="12.75" hidden="1" customHeight="1"/>
    <row r="14290" ht="12.75" hidden="1" customHeight="1"/>
    <row r="14291" ht="12.75" hidden="1" customHeight="1"/>
    <row r="14292" ht="12.75" hidden="1" customHeight="1"/>
    <row r="14293" ht="12.75" hidden="1" customHeight="1"/>
    <row r="14294" ht="12.75" hidden="1" customHeight="1"/>
    <row r="14295" ht="12.75" hidden="1" customHeight="1"/>
    <row r="14296" ht="12.75" hidden="1" customHeight="1"/>
    <row r="14297" ht="12.75" hidden="1" customHeight="1"/>
    <row r="14298" ht="12.75" hidden="1" customHeight="1"/>
    <row r="14299" ht="12.75" hidden="1" customHeight="1"/>
    <row r="14300" ht="12.75" hidden="1" customHeight="1"/>
    <row r="14301" ht="12.75" hidden="1" customHeight="1"/>
    <row r="14302" ht="12.75" hidden="1" customHeight="1"/>
    <row r="14303" ht="12.75" hidden="1" customHeight="1"/>
    <row r="14304" ht="12.75" hidden="1" customHeight="1"/>
    <row r="14305" ht="12.75" hidden="1" customHeight="1"/>
    <row r="14306" ht="12.75" hidden="1" customHeight="1"/>
    <row r="14307" ht="12.75" hidden="1" customHeight="1"/>
    <row r="14308" ht="12.75" hidden="1" customHeight="1"/>
    <row r="14309" ht="12.75" hidden="1" customHeight="1"/>
    <row r="14310" ht="12.75" hidden="1" customHeight="1"/>
    <row r="14311" ht="12.75" hidden="1" customHeight="1"/>
    <row r="14312" ht="12.75" hidden="1" customHeight="1"/>
    <row r="14313" ht="12.75" hidden="1" customHeight="1"/>
    <row r="14314" ht="12.75" hidden="1" customHeight="1"/>
    <row r="14315" ht="12.75" hidden="1" customHeight="1"/>
    <row r="14316" ht="12.75" hidden="1" customHeight="1"/>
    <row r="14317" ht="12.75" hidden="1" customHeight="1"/>
    <row r="14318" ht="12.75" hidden="1" customHeight="1"/>
    <row r="14319" ht="12.75" hidden="1" customHeight="1"/>
    <row r="14320" ht="12.75" hidden="1" customHeight="1"/>
    <row r="14321" ht="12.75" hidden="1" customHeight="1"/>
    <row r="14322" ht="12.75" hidden="1" customHeight="1"/>
    <row r="14323" ht="12.75" hidden="1" customHeight="1"/>
    <row r="14324" ht="12.75" hidden="1" customHeight="1"/>
    <row r="14325" ht="12.75" hidden="1" customHeight="1"/>
    <row r="14326" ht="12.75" hidden="1" customHeight="1"/>
    <row r="14327" ht="12.75" hidden="1" customHeight="1"/>
    <row r="14328" ht="12.75" hidden="1" customHeight="1"/>
    <row r="14329" ht="12.75" hidden="1" customHeight="1"/>
    <row r="14330" ht="12.75" hidden="1" customHeight="1"/>
    <row r="14331" ht="12.75" hidden="1" customHeight="1"/>
    <row r="14332" ht="12.75" hidden="1" customHeight="1"/>
    <row r="14333" ht="12.75" hidden="1" customHeight="1"/>
    <row r="14334" ht="12.75" hidden="1" customHeight="1"/>
    <row r="14335" ht="12.75" hidden="1" customHeight="1"/>
    <row r="14336" ht="12.75" hidden="1" customHeight="1"/>
    <row r="14337" ht="12.75" hidden="1" customHeight="1"/>
    <row r="14338" ht="12.75" hidden="1" customHeight="1"/>
    <row r="14339" ht="12.75" hidden="1" customHeight="1"/>
    <row r="14340" ht="12.75" hidden="1" customHeight="1"/>
    <row r="14341" ht="12.75" hidden="1" customHeight="1"/>
    <row r="14342" ht="12.75" hidden="1" customHeight="1"/>
    <row r="14343" ht="12.75" hidden="1" customHeight="1"/>
    <row r="14344" ht="12.75" hidden="1" customHeight="1"/>
    <row r="14345" ht="12.75" hidden="1" customHeight="1"/>
    <row r="14346" ht="12.75" hidden="1" customHeight="1"/>
    <row r="14347" ht="12.75" hidden="1" customHeight="1"/>
    <row r="14348" ht="12.75" hidden="1" customHeight="1"/>
    <row r="14349" ht="12.75" hidden="1" customHeight="1"/>
    <row r="14350" ht="12.75" hidden="1" customHeight="1"/>
    <row r="14351" ht="12.75" hidden="1" customHeight="1"/>
    <row r="14352" ht="12.75" hidden="1" customHeight="1"/>
    <row r="14353" ht="12.75" hidden="1" customHeight="1"/>
    <row r="14354" ht="12.75" hidden="1" customHeight="1"/>
    <row r="14355" ht="12.75" hidden="1" customHeight="1"/>
    <row r="14356" ht="12.75" hidden="1" customHeight="1"/>
    <row r="14357" ht="12.75" hidden="1" customHeight="1"/>
    <row r="14358" ht="12.75" hidden="1" customHeight="1"/>
    <row r="14359" ht="12.75" hidden="1" customHeight="1"/>
    <row r="14360" ht="12.75" hidden="1" customHeight="1"/>
    <row r="14361" ht="12.75" hidden="1" customHeight="1"/>
    <row r="14362" ht="12.75" hidden="1" customHeight="1"/>
    <row r="14363" ht="12.75" hidden="1" customHeight="1"/>
    <row r="14364" ht="12.75" hidden="1" customHeight="1"/>
    <row r="14365" ht="12.75" hidden="1" customHeight="1"/>
    <row r="14366" ht="12.75" hidden="1" customHeight="1"/>
    <row r="14367" ht="12.75" hidden="1" customHeight="1"/>
    <row r="14368" ht="12.75" hidden="1" customHeight="1"/>
    <row r="14369" ht="12.75" hidden="1" customHeight="1"/>
    <row r="14370" ht="12.75" hidden="1" customHeight="1"/>
    <row r="14371" ht="12.75" hidden="1" customHeight="1"/>
    <row r="14372" ht="12.75" hidden="1" customHeight="1"/>
    <row r="14373" ht="12.75" hidden="1" customHeight="1"/>
    <row r="14374" ht="12.75" hidden="1" customHeight="1"/>
    <row r="14375" ht="12.75" hidden="1" customHeight="1"/>
    <row r="14376" ht="12.75" hidden="1" customHeight="1"/>
    <row r="14377" ht="12.75" hidden="1" customHeight="1"/>
    <row r="14378" ht="12.75" hidden="1" customHeight="1"/>
    <row r="14379" ht="12.75" hidden="1" customHeight="1"/>
    <row r="14380" ht="12.75" hidden="1" customHeight="1"/>
    <row r="14381" ht="12.75" hidden="1" customHeight="1"/>
    <row r="14382" ht="12.75" hidden="1" customHeight="1"/>
    <row r="14383" ht="12.75" hidden="1" customHeight="1"/>
    <row r="14384" ht="12.75" hidden="1" customHeight="1"/>
    <row r="14385" ht="12.75" hidden="1" customHeight="1"/>
    <row r="14386" ht="12.75" hidden="1" customHeight="1"/>
    <row r="14387" ht="12.75" hidden="1" customHeight="1"/>
    <row r="14388" ht="12.75" hidden="1" customHeight="1"/>
    <row r="14389" ht="12.75" hidden="1" customHeight="1"/>
    <row r="14390" ht="12.75" hidden="1" customHeight="1"/>
    <row r="14391" ht="12.75" hidden="1" customHeight="1"/>
    <row r="14392" ht="12.75" hidden="1" customHeight="1"/>
    <row r="14393" ht="12.75" hidden="1" customHeight="1"/>
    <row r="14394" ht="12.75" hidden="1" customHeight="1"/>
    <row r="14395" ht="12.75" hidden="1" customHeight="1"/>
    <row r="14396" ht="12.75" hidden="1" customHeight="1"/>
    <row r="14397" ht="12.75" hidden="1" customHeight="1"/>
    <row r="14398" ht="12.75" hidden="1" customHeight="1"/>
    <row r="14399" ht="12.75" hidden="1" customHeight="1"/>
    <row r="14400" ht="12.75" hidden="1" customHeight="1"/>
    <row r="14401" ht="12.75" hidden="1" customHeight="1"/>
    <row r="14402" ht="12.75" hidden="1" customHeight="1"/>
    <row r="14403" ht="12.75" hidden="1" customHeight="1"/>
    <row r="14404" ht="12.75" hidden="1" customHeight="1"/>
    <row r="14405" ht="12.75" hidden="1" customHeight="1"/>
    <row r="14406" ht="12.75" hidden="1" customHeight="1"/>
    <row r="14407" ht="12.75" hidden="1" customHeight="1"/>
    <row r="14408" ht="12.75" hidden="1" customHeight="1"/>
    <row r="14409" ht="12.75" hidden="1" customHeight="1"/>
    <row r="14410" ht="12.75" hidden="1" customHeight="1"/>
    <row r="14411" ht="12.75" hidden="1" customHeight="1"/>
    <row r="14412" ht="12.75" hidden="1" customHeight="1"/>
    <row r="14413" ht="12.75" hidden="1" customHeight="1"/>
    <row r="14414" ht="12.75" hidden="1" customHeight="1"/>
    <row r="14415" ht="12.75" hidden="1" customHeight="1"/>
    <row r="14416" ht="12.75" hidden="1" customHeight="1"/>
    <row r="14417" ht="12.75" hidden="1" customHeight="1"/>
    <row r="14418" ht="12.75" hidden="1" customHeight="1"/>
    <row r="14419" ht="12.75" hidden="1" customHeight="1"/>
    <row r="14420" ht="12.75" hidden="1" customHeight="1"/>
    <row r="14421" ht="12.75" hidden="1" customHeight="1"/>
    <row r="14422" ht="12.75" hidden="1" customHeight="1"/>
    <row r="14423" ht="12.75" hidden="1" customHeight="1"/>
    <row r="14424" ht="12.75" hidden="1" customHeight="1"/>
    <row r="14425" ht="12.75" hidden="1" customHeight="1"/>
    <row r="14426" ht="12.75" hidden="1" customHeight="1"/>
    <row r="14427" ht="12.75" hidden="1" customHeight="1"/>
    <row r="14428" ht="12.75" hidden="1" customHeight="1"/>
    <row r="14429" ht="12.75" hidden="1" customHeight="1"/>
    <row r="14430" ht="12.75" hidden="1" customHeight="1"/>
    <row r="14431" ht="12.75" hidden="1" customHeight="1"/>
    <row r="14432" ht="12.75" hidden="1" customHeight="1"/>
    <row r="14433" ht="12.75" hidden="1" customHeight="1"/>
    <row r="14434" ht="12.75" hidden="1" customHeight="1"/>
    <row r="14435" ht="12.75" hidden="1" customHeight="1"/>
    <row r="14436" ht="12.75" hidden="1" customHeight="1"/>
    <row r="14437" ht="12.75" hidden="1" customHeight="1"/>
    <row r="14438" ht="12.75" hidden="1" customHeight="1"/>
    <row r="14439" ht="12.75" hidden="1" customHeight="1"/>
    <row r="14440" ht="12.75" hidden="1" customHeight="1"/>
    <row r="14441" ht="12.75" hidden="1" customHeight="1"/>
    <row r="14442" ht="12.75" hidden="1" customHeight="1"/>
    <row r="14443" ht="12.75" hidden="1" customHeight="1"/>
    <row r="14444" ht="12.75" hidden="1" customHeight="1"/>
    <row r="14445" ht="12.75" hidden="1" customHeight="1"/>
    <row r="14446" ht="12.75" hidden="1" customHeight="1"/>
    <row r="14447" ht="12.75" hidden="1" customHeight="1"/>
    <row r="14448" ht="12.75" hidden="1" customHeight="1"/>
    <row r="14449" ht="12.75" hidden="1" customHeight="1"/>
    <row r="14450" ht="12.75" hidden="1" customHeight="1"/>
    <row r="14451" ht="12.75" hidden="1" customHeight="1"/>
    <row r="14452" ht="12.75" hidden="1" customHeight="1"/>
    <row r="14453" ht="12.75" hidden="1" customHeight="1"/>
    <row r="14454" ht="12.75" hidden="1" customHeight="1"/>
    <row r="14455" ht="12.75" hidden="1" customHeight="1"/>
    <row r="14456" ht="12.75" hidden="1" customHeight="1"/>
    <row r="14457" ht="12.75" hidden="1" customHeight="1"/>
    <row r="14458" ht="12.75" hidden="1" customHeight="1"/>
    <row r="14459" ht="12.75" hidden="1" customHeight="1"/>
    <row r="14460" ht="12.75" hidden="1" customHeight="1"/>
    <row r="14461" ht="12.75" hidden="1" customHeight="1"/>
    <row r="14462" ht="12.75" hidden="1" customHeight="1"/>
    <row r="14463" ht="12.75" hidden="1" customHeight="1"/>
    <row r="14464" ht="12.75" hidden="1" customHeight="1"/>
    <row r="14465" ht="12.75" hidden="1" customHeight="1"/>
    <row r="14466" ht="12.75" hidden="1" customHeight="1"/>
    <row r="14467" ht="12.75" hidden="1" customHeight="1"/>
    <row r="14468" ht="12.75" hidden="1" customHeight="1"/>
    <row r="14469" ht="12.75" hidden="1" customHeight="1"/>
    <row r="14470" ht="12.75" hidden="1" customHeight="1"/>
    <row r="14471" ht="12.75" hidden="1" customHeight="1"/>
    <row r="14472" ht="12.75" hidden="1" customHeight="1"/>
    <row r="14473" ht="12.75" hidden="1" customHeight="1"/>
    <row r="14474" ht="12.75" hidden="1" customHeight="1"/>
    <row r="14475" ht="12.75" hidden="1" customHeight="1"/>
    <row r="14476" ht="12.75" hidden="1" customHeight="1"/>
    <row r="14477" ht="12.75" hidden="1" customHeight="1"/>
    <row r="14478" ht="12.75" hidden="1" customHeight="1"/>
    <row r="14479" ht="12.75" hidden="1" customHeight="1"/>
    <row r="14480" ht="12.75" hidden="1" customHeight="1"/>
    <row r="14481" ht="12.75" hidden="1" customHeight="1"/>
    <row r="14482" ht="12.75" hidden="1" customHeight="1"/>
    <row r="14483" ht="12.75" hidden="1" customHeight="1"/>
    <row r="14484" ht="12.75" hidden="1" customHeight="1"/>
    <row r="14485" ht="12.75" hidden="1" customHeight="1"/>
    <row r="14486" ht="12.75" hidden="1" customHeight="1"/>
    <row r="14487" ht="12.75" hidden="1" customHeight="1"/>
    <row r="14488" ht="12.75" hidden="1" customHeight="1"/>
    <row r="14489" ht="12.75" hidden="1" customHeight="1"/>
    <row r="14490" ht="12.75" hidden="1" customHeight="1"/>
    <row r="14491" ht="12.75" hidden="1" customHeight="1"/>
    <row r="14492" ht="12.75" hidden="1" customHeight="1"/>
    <row r="14493" ht="12.75" hidden="1" customHeight="1"/>
    <row r="14494" ht="12.75" hidden="1" customHeight="1"/>
    <row r="14495" ht="12.75" hidden="1" customHeight="1"/>
    <row r="14496" ht="12.75" hidden="1" customHeight="1"/>
    <row r="14497" ht="12.75" hidden="1" customHeight="1"/>
    <row r="14498" ht="12.75" hidden="1" customHeight="1"/>
    <row r="14499" ht="12.75" hidden="1" customHeight="1"/>
    <row r="14500" ht="12.75" hidden="1" customHeight="1"/>
    <row r="14501" ht="12.75" hidden="1" customHeight="1"/>
    <row r="14502" ht="12.75" hidden="1" customHeight="1"/>
    <row r="14503" ht="12.75" hidden="1" customHeight="1"/>
    <row r="14504" ht="12.75" hidden="1" customHeight="1"/>
    <row r="14505" ht="12.75" hidden="1" customHeight="1"/>
    <row r="14506" ht="12.75" hidden="1" customHeight="1"/>
    <row r="14507" ht="12.75" hidden="1" customHeight="1"/>
    <row r="14508" ht="12.75" hidden="1" customHeight="1"/>
    <row r="14509" ht="12.75" hidden="1" customHeight="1"/>
    <row r="14510" ht="12.75" hidden="1" customHeight="1"/>
    <row r="14511" ht="12.75" hidden="1" customHeight="1"/>
    <row r="14512" ht="12.75" hidden="1" customHeight="1"/>
    <row r="14513" ht="12.75" hidden="1" customHeight="1"/>
    <row r="14514" ht="12.75" hidden="1" customHeight="1"/>
    <row r="14515" ht="12.75" hidden="1" customHeight="1"/>
    <row r="14516" ht="12.75" hidden="1" customHeight="1"/>
    <row r="14517" ht="12.75" hidden="1" customHeight="1"/>
    <row r="14518" ht="12.75" hidden="1" customHeight="1"/>
    <row r="14519" ht="12.75" hidden="1" customHeight="1"/>
    <row r="14520" ht="12.75" hidden="1" customHeight="1"/>
    <row r="14521" ht="12.75" hidden="1" customHeight="1"/>
    <row r="14522" ht="12.75" hidden="1" customHeight="1"/>
    <row r="14523" ht="12.75" hidden="1" customHeight="1"/>
    <row r="14524" ht="12.75" hidden="1" customHeight="1"/>
    <row r="14525" ht="12.75" hidden="1" customHeight="1"/>
    <row r="14526" ht="12.75" hidden="1" customHeight="1"/>
    <row r="14527" ht="12.75" hidden="1" customHeight="1"/>
    <row r="14528" ht="12.75" hidden="1" customHeight="1"/>
    <row r="14529" ht="12.75" hidden="1" customHeight="1"/>
    <row r="14530" ht="12.75" hidden="1" customHeight="1"/>
    <row r="14531" ht="12.75" hidden="1" customHeight="1"/>
    <row r="14532" ht="12.75" hidden="1" customHeight="1"/>
    <row r="14533" ht="12.75" hidden="1" customHeight="1"/>
    <row r="14534" ht="12.75" hidden="1" customHeight="1"/>
    <row r="14535" ht="12.75" hidden="1" customHeight="1"/>
    <row r="14536" ht="12.75" hidden="1" customHeight="1"/>
    <row r="14537" ht="12.75" hidden="1" customHeight="1"/>
    <row r="14538" ht="12.75" hidden="1" customHeight="1"/>
    <row r="14539" ht="12.75" hidden="1" customHeight="1"/>
    <row r="14540" ht="12.75" hidden="1" customHeight="1"/>
    <row r="14541" ht="12.75" hidden="1" customHeight="1"/>
    <row r="14542" ht="12.75" hidden="1" customHeight="1"/>
    <row r="14543" ht="12.75" hidden="1" customHeight="1"/>
    <row r="14544" ht="12.75" hidden="1" customHeight="1"/>
    <row r="14545" ht="12.75" hidden="1" customHeight="1"/>
    <row r="14546" ht="12.75" hidden="1" customHeight="1"/>
    <row r="14547" ht="12.75" hidden="1" customHeight="1"/>
    <row r="14548" ht="12.75" hidden="1" customHeight="1"/>
    <row r="14549" ht="12.75" hidden="1" customHeight="1"/>
    <row r="14550" ht="12.75" hidden="1" customHeight="1"/>
    <row r="14551" ht="12.75" hidden="1" customHeight="1"/>
    <row r="14552" ht="12.75" hidden="1" customHeight="1"/>
    <row r="14553" ht="12.75" hidden="1" customHeight="1"/>
    <row r="14554" ht="12.75" hidden="1" customHeight="1"/>
    <row r="14555" ht="12.75" hidden="1" customHeight="1"/>
    <row r="14556" ht="12.75" hidden="1" customHeight="1"/>
    <row r="14557" ht="12.75" hidden="1" customHeight="1"/>
    <row r="14558" ht="12.75" hidden="1" customHeight="1"/>
    <row r="14559" ht="12.75" hidden="1" customHeight="1"/>
    <row r="14560" ht="12.75" hidden="1" customHeight="1"/>
    <row r="14561" ht="12.75" hidden="1" customHeight="1"/>
    <row r="14562" ht="12.75" hidden="1" customHeight="1"/>
    <row r="14563" ht="12.75" hidden="1" customHeight="1"/>
    <row r="14564" ht="12.75" hidden="1" customHeight="1"/>
    <row r="14565" ht="12.75" hidden="1" customHeight="1"/>
    <row r="14566" ht="12.75" hidden="1" customHeight="1"/>
    <row r="14567" ht="12.75" hidden="1" customHeight="1"/>
    <row r="14568" ht="12.75" hidden="1" customHeight="1"/>
    <row r="14569" ht="12.75" hidden="1" customHeight="1"/>
    <row r="14570" ht="12.75" hidden="1" customHeight="1"/>
    <row r="14571" ht="12.75" hidden="1" customHeight="1"/>
    <row r="14572" ht="12.75" hidden="1" customHeight="1"/>
    <row r="14573" ht="12.75" hidden="1" customHeight="1"/>
    <row r="14574" ht="12.75" hidden="1" customHeight="1"/>
    <row r="14575" ht="12.75" hidden="1" customHeight="1"/>
    <row r="14576" ht="12.75" hidden="1" customHeight="1"/>
    <row r="14577" ht="12.75" hidden="1" customHeight="1"/>
    <row r="14578" ht="12.75" hidden="1" customHeight="1"/>
    <row r="14579" ht="12.75" hidden="1" customHeight="1"/>
    <row r="14580" ht="12.75" hidden="1" customHeight="1"/>
    <row r="14581" ht="12.75" hidden="1" customHeight="1"/>
    <row r="14582" ht="12.75" hidden="1" customHeight="1"/>
    <row r="14583" ht="12.75" hidden="1" customHeight="1"/>
    <row r="14584" ht="12.75" hidden="1" customHeight="1"/>
    <row r="14585" ht="12.75" hidden="1" customHeight="1"/>
    <row r="14586" ht="12.75" hidden="1" customHeight="1"/>
    <row r="14587" ht="12.75" hidden="1" customHeight="1"/>
    <row r="14588" ht="12.75" hidden="1" customHeight="1"/>
    <row r="14589" ht="12.75" hidden="1" customHeight="1"/>
    <row r="14590" ht="12.75" hidden="1" customHeight="1"/>
    <row r="14591" ht="12.75" hidden="1" customHeight="1"/>
    <row r="14592" ht="12.75" hidden="1" customHeight="1"/>
    <row r="14593" ht="12.75" hidden="1" customHeight="1"/>
    <row r="14594" ht="12.75" hidden="1" customHeight="1"/>
    <row r="14595" ht="12.75" hidden="1" customHeight="1"/>
    <row r="14596" ht="12.75" hidden="1" customHeight="1"/>
    <row r="14597" ht="12.75" hidden="1" customHeight="1"/>
    <row r="14598" ht="12.75" hidden="1" customHeight="1"/>
    <row r="14599" ht="12.75" hidden="1" customHeight="1"/>
    <row r="14600" ht="12.75" hidden="1" customHeight="1"/>
    <row r="14601" ht="12.75" hidden="1" customHeight="1"/>
    <row r="14602" ht="12.75" hidden="1" customHeight="1"/>
    <row r="14603" ht="12.75" hidden="1" customHeight="1"/>
    <row r="14604" ht="12.75" hidden="1" customHeight="1"/>
    <row r="14605" ht="12.75" hidden="1" customHeight="1"/>
    <row r="14606" ht="12.75" hidden="1" customHeight="1"/>
    <row r="14607" ht="12.75" hidden="1" customHeight="1"/>
    <row r="14608" ht="12.75" hidden="1" customHeight="1"/>
    <row r="14609" ht="12.75" hidden="1" customHeight="1"/>
    <row r="14610" ht="12.75" hidden="1" customHeight="1"/>
    <row r="14611" ht="12.75" hidden="1" customHeight="1"/>
    <row r="14612" ht="12.75" hidden="1" customHeight="1"/>
    <row r="14613" ht="12.75" hidden="1" customHeight="1"/>
    <row r="14614" ht="12.75" hidden="1" customHeight="1"/>
    <row r="14615" ht="12.75" hidden="1" customHeight="1"/>
    <row r="14616" ht="12.75" hidden="1" customHeight="1"/>
    <row r="14617" ht="12.75" hidden="1" customHeight="1"/>
    <row r="14618" ht="12.75" hidden="1" customHeight="1"/>
    <row r="14619" ht="12.75" hidden="1" customHeight="1"/>
    <row r="14620" ht="12.75" hidden="1" customHeight="1"/>
    <row r="14621" ht="12.75" hidden="1" customHeight="1"/>
    <row r="14622" ht="12.75" hidden="1" customHeight="1"/>
    <row r="14623" ht="12.75" hidden="1" customHeight="1"/>
    <row r="14624" ht="12.75" hidden="1" customHeight="1"/>
    <row r="14625" ht="12.75" hidden="1" customHeight="1"/>
    <row r="14626" ht="12.75" hidden="1" customHeight="1"/>
    <row r="14627" ht="12.75" hidden="1" customHeight="1"/>
    <row r="14628" ht="12.75" hidden="1" customHeight="1"/>
    <row r="14629" ht="12.75" hidden="1" customHeight="1"/>
    <row r="14630" ht="12.75" hidden="1" customHeight="1"/>
    <row r="14631" ht="12.75" hidden="1" customHeight="1"/>
    <row r="14632" ht="12.75" hidden="1" customHeight="1"/>
    <row r="14633" ht="12.75" hidden="1" customHeight="1"/>
    <row r="14634" ht="12.75" hidden="1" customHeight="1"/>
    <row r="14635" ht="12.75" hidden="1" customHeight="1"/>
    <row r="14636" ht="12.75" hidden="1" customHeight="1"/>
    <row r="14637" ht="12.75" hidden="1" customHeight="1"/>
    <row r="14638" ht="12.75" hidden="1" customHeight="1"/>
    <row r="14639" ht="12.75" hidden="1" customHeight="1"/>
    <row r="14640" ht="12.75" hidden="1" customHeight="1"/>
    <row r="14641" ht="12.75" hidden="1" customHeight="1"/>
    <row r="14642" ht="12.75" hidden="1" customHeight="1"/>
    <row r="14643" ht="12.75" hidden="1" customHeight="1"/>
    <row r="14644" ht="12.75" hidden="1" customHeight="1"/>
    <row r="14645" ht="12.75" hidden="1" customHeight="1"/>
    <row r="14646" ht="12.75" hidden="1" customHeight="1"/>
    <row r="14647" ht="12.75" hidden="1" customHeight="1"/>
    <row r="14648" ht="12.75" hidden="1" customHeight="1"/>
    <row r="14649" ht="12.75" hidden="1" customHeight="1"/>
    <row r="14650" ht="12.75" hidden="1" customHeight="1"/>
    <row r="14651" ht="12.75" hidden="1" customHeight="1"/>
    <row r="14652" ht="12.75" hidden="1" customHeight="1"/>
    <row r="14653" ht="12.75" hidden="1" customHeight="1"/>
    <row r="14654" ht="12.75" hidden="1" customHeight="1"/>
    <row r="14655" ht="12.75" hidden="1" customHeight="1"/>
    <row r="14656" ht="12.75" hidden="1" customHeight="1"/>
    <row r="14657" ht="12.75" hidden="1" customHeight="1"/>
    <row r="14658" ht="12.75" hidden="1" customHeight="1"/>
    <row r="14659" ht="12.75" hidden="1" customHeight="1"/>
    <row r="14660" ht="12.75" hidden="1" customHeight="1"/>
    <row r="14661" ht="12.75" hidden="1" customHeight="1"/>
    <row r="14662" ht="12.75" hidden="1" customHeight="1"/>
    <row r="14663" ht="12.75" hidden="1" customHeight="1"/>
    <row r="14664" ht="12.75" hidden="1" customHeight="1"/>
    <row r="14665" ht="12.75" hidden="1" customHeight="1"/>
    <row r="14666" ht="12.75" hidden="1" customHeight="1"/>
    <row r="14667" ht="12.75" hidden="1" customHeight="1"/>
    <row r="14668" ht="12.75" hidden="1" customHeight="1"/>
    <row r="14669" ht="12.75" hidden="1" customHeight="1"/>
    <row r="14670" ht="12.75" hidden="1" customHeight="1"/>
    <row r="14671" ht="12.75" hidden="1" customHeight="1"/>
    <row r="14672" ht="12.75" hidden="1" customHeight="1"/>
    <row r="14673" ht="12.75" hidden="1" customHeight="1"/>
    <row r="14674" ht="12.75" hidden="1" customHeight="1"/>
    <row r="14675" ht="12.75" hidden="1" customHeight="1"/>
    <row r="14676" ht="12.75" hidden="1" customHeight="1"/>
    <row r="14677" ht="12.75" hidden="1" customHeight="1"/>
    <row r="14678" ht="12.75" hidden="1" customHeight="1"/>
    <row r="14679" ht="12.75" hidden="1" customHeight="1"/>
    <row r="14680" ht="12.75" hidden="1" customHeight="1"/>
    <row r="14681" ht="12.75" hidden="1" customHeight="1"/>
    <row r="14682" ht="12.75" hidden="1" customHeight="1"/>
    <row r="14683" ht="12.75" hidden="1" customHeight="1"/>
    <row r="14684" ht="12.75" hidden="1" customHeight="1"/>
    <row r="14685" ht="12.75" hidden="1" customHeight="1"/>
    <row r="14686" ht="12.75" hidden="1" customHeight="1"/>
    <row r="14687" ht="12.75" hidden="1" customHeight="1"/>
    <row r="14688" ht="12.75" hidden="1" customHeight="1"/>
    <row r="14689" ht="12.75" hidden="1" customHeight="1"/>
    <row r="14690" ht="12.75" hidden="1" customHeight="1"/>
    <row r="14691" ht="12.75" hidden="1" customHeight="1"/>
    <row r="14692" ht="12.75" hidden="1" customHeight="1"/>
    <row r="14693" ht="12.75" hidden="1" customHeight="1"/>
    <row r="14694" ht="12.75" hidden="1" customHeight="1"/>
    <row r="14695" ht="12.75" hidden="1" customHeight="1"/>
    <row r="14696" ht="12.75" hidden="1" customHeight="1"/>
    <row r="14697" ht="12.75" hidden="1" customHeight="1"/>
    <row r="14698" ht="12.75" hidden="1" customHeight="1"/>
    <row r="14699" ht="12.75" hidden="1" customHeight="1"/>
    <row r="14700" ht="12.75" hidden="1" customHeight="1"/>
    <row r="14701" ht="12.75" hidden="1" customHeight="1"/>
    <row r="14702" ht="12.75" hidden="1" customHeight="1"/>
    <row r="14703" ht="12.75" hidden="1" customHeight="1"/>
    <row r="14704" ht="12.75" hidden="1" customHeight="1"/>
    <row r="14705" ht="12.75" hidden="1" customHeight="1"/>
    <row r="14706" ht="12.75" hidden="1" customHeight="1"/>
    <row r="14707" ht="12.75" hidden="1" customHeight="1"/>
    <row r="14708" ht="12.75" hidden="1" customHeight="1"/>
    <row r="14709" ht="12.75" hidden="1" customHeight="1"/>
    <row r="14710" ht="12.75" hidden="1" customHeight="1"/>
    <row r="14711" ht="12.75" hidden="1" customHeight="1"/>
    <row r="14712" ht="12.75" hidden="1" customHeight="1"/>
    <row r="14713" ht="12.75" hidden="1" customHeight="1"/>
    <row r="14714" ht="12.75" hidden="1" customHeight="1"/>
    <row r="14715" ht="12.75" hidden="1" customHeight="1"/>
    <row r="14716" ht="12.75" hidden="1" customHeight="1"/>
    <row r="14717" ht="12.75" hidden="1" customHeight="1"/>
    <row r="14718" ht="12.75" hidden="1" customHeight="1"/>
    <row r="14719" ht="12.75" hidden="1" customHeight="1"/>
    <row r="14720" ht="12.75" hidden="1" customHeight="1"/>
    <row r="14721" ht="12.75" hidden="1" customHeight="1"/>
    <row r="14722" ht="12.75" hidden="1" customHeight="1"/>
    <row r="14723" ht="12.75" hidden="1" customHeight="1"/>
    <row r="14724" ht="12.75" hidden="1" customHeight="1"/>
    <row r="14725" ht="12.75" hidden="1" customHeight="1"/>
    <row r="14726" ht="12.75" hidden="1" customHeight="1"/>
    <row r="14727" ht="12.75" hidden="1" customHeight="1"/>
    <row r="14728" ht="12.75" hidden="1" customHeight="1"/>
    <row r="14729" ht="12.75" hidden="1" customHeight="1"/>
    <row r="14730" ht="12.75" hidden="1" customHeight="1"/>
    <row r="14731" ht="12.75" hidden="1" customHeight="1"/>
    <row r="14732" ht="12.75" hidden="1" customHeight="1"/>
    <row r="14733" ht="12.75" hidden="1" customHeight="1"/>
    <row r="14734" ht="12.75" hidden="1" customHeight="1"/>
    <row r="14735" ht="12.75" hidden="1" customHeight="1"/>
    <row r="14736" ht="12.75" hidden="1" customHeight="1"/>
    <row r="14737" ht="12.75" hidden="1" customHeight="1"/>
    <row r="14738" ht="12.75" hidden="1" customHeight="1"/>
    <row r="14739" ht="12.75" hidden="1" customHeight="1"/>
    <row r="14740" ht="12.75" hidden="1" customHeight="1"/>
    <row r="14741" ht="12.75" hidden="1" customHeight="1"/>
    <row r="14742" ht="12.75" hidden="1" customHeight="1"/>
    <row r="14743" ht="12.75" hidden="1" customHeight="1"/>
    <row r="14744" ht="12.75" hidden="1" customHeight="1"/>
    <row r="14745" ht="12.75" hidden="1" customHeight="1"/>
    <row r="14746" ht="12.75" hidden="1" customHeight="1"/>
    <row r="14747" ht="12.75" hidden="1" customHeight="1"/>
    <row r="14748" ht="12.75" hidden="1" customHeight="1"/>
    <row r="14749" ht="12.75" hidden="1" customHeight="1"/>
    <row r="14750" ht="12.75" hidden="1" customHeight="1"/>
    <row r="14751" ht="12.75" hidden="1" customHeight="1"/>
    <row r="14752" ht="12.75" hidden="1" customHeight="1"/>
    <row r="14753" ht="12.75" hidden="1" customHeight="1"/>
    <row r="14754" ht="12.75" hidden="1" customHeight="1"/>
    <row r="14755" ht="12.75" hidden="1" customHeight="1"/>
    <row r="14756" ht="12.75" hidden="1" customHeight="1"/>
    <row r="14757" ht="12.75" hidden="1" customHeight="1"/>
    <row r="14758" ht="12.75" hidden="1" customHeight="1"/>
    <row r="14759" ht="12.75" hidden="1" customHeight="1"/>
    <row r="14760" ht="12.75" hidden="1" customHeight="1"/>
    <row r="14761" ht="12.75" hidden="1" customHeight="1"/>
    <row r="14762" ht="12.75" hidden="1" customHeight="1"/>
    <row r="14763" ht="12.75" hidden="1" customHeight="1"/>
    <row r="14764" ht="12.75" hidden="1" customHeight="1"/>
    <row r="14765" ht="12.75" hidden="1" customHeight="1"/>
    <row r="14766" ht="12.75" hidden="1" customHeight="1"/>
    <row r="14767" ht="12.75" hidden="1" customHeight="1"/>
    <row r="14768" ht="12.75" hidden="1" customHeight="1"/>
    <row r="14769" ht="12.75" hidden="1" customHeight="1"/>
    <row r="14770" ht="12.75" hidden="1" customHeight="1"/>
    <row r="14771" ht="12.75" hidden="1" customHeight="1"/>
    <row r="14772" ht="12.75" hidden="1" customHeight="1"/>
    <row r="14773" ht="12.75" hidden="1" customHeight="1"/>
    <row r="14774" ht="12.75" hidden="1" customHeight="1"/>
    <row r="14775" ht="12.75" hidden="1" customHeight="1"/>
    <row r="14776" ht="12.75" hidden="1" customHeight="1"/>
    <row r="14777" ht="12.75" hidden="1" customHeight="1"/>
    <row r="14778" ht="12.75" hidden="1" customHeight="1"/>
    <row r="14779" ht="12.75" hidden="1" customHeight="1"/>
    <row r="14780" ht="12.75" hidden="1" customHeight="1"/>
    <row r="14781" ht="12.75" hidden="1" customHeight="1"/>
    <row r="14782" ht="12.75" hidden="1" customHeight="1"/>
    <row r="14783" ht="12.75" hidden="1" customHeight="1"/>
    <row r="14784" ht="12.75" hidden="1" customHeight="1"/>
    <row r="14785" ht="12.75" hidden="1" customHeight="1"/>
    <row r="14786" ht="12.75" hidden="1" customHeight="1"/>
    <row r="14787" ht="12.75" hidden="1" customHeight="1"/>
    <row r="14788" ht="12.75" hidden="1" customHeight="1"/>
    <row r="14789" ht="12.75" hidden="1" customHeight="1"/>
    <row r="14790" ht="12.75" hidden="1" customHeight="1"/>
    <row r="14791" ht="12.75" hidden="1" customHeight="1"/>
    <row r="14792" ht="12.75" hidden="1" customHeight="1"/>
    <row r="14793" ht="12.75" hidden="1" customHeight="1"/>
    <row r="14794" ht="12.75" hidden="1" customHeight="1"/>
    <row r="14795" ht="12.75" hidden="1" customHeight="1"/>
    <row r="14796" ht="12.75" hidden="1" customHeight="1"/>
    <row r="14797" ht="12.75" hidden="1" customHeight="1"/>
    <row r="14798" ht="12.75" hidden="1" customHeight="1"/>
    <row r="14799" ht="12.75" hidden="1" customHeight="1"/>
    <row r="14800" ht="12.75" hidden="1" customHeight="1"/>
    <row r="14801" ht="12.75" hidden="1" customHeight="1"/>
    <row r="14802" ht="12.75" hidden="1" customHeight="1"/>
    <row r="14803" ht="12.75" hidden="1" customHeight="1"/>
    <row r="14804" ht="12.75" hidden="1" customHeight="1"/>
    <row r="14805" ht="12.75" hidden="1" customHeight="1"/>
    <row r="14806" ht="12.75" hidden="1" customHeight="1"/>
    <row r="14807" ht="12.75" hidden="1" customHeight="1"/>
    <row r="14808" ht="12.75" hidden="1" customHeight="1"/>
    <row r="14809" ht="12.75" hidden="1" customHeight="1"/>
    <row r="14810" ht="12.75" hidden="1" customHeight="1"/>
    <row r="14811" ht="12.75" hidden="1" customHeight="1"/>
    <row r="14812" ht="12.75" hidden="1" customHeight="1"/>
    <row r="14813" ht="12.75" hidden="1" customHeight="1"/>
    <row r="14814" ht="12.75" hidden="1" customHeight="1"/>
    <row r="14815" ht="12.75" hidden="1" customHeight="1"/>
    <row r="14816" ht="12.75" hidden="1" customHeight="1"/>
    <row r="14817" ht="12.75" hidden="1" customHeight="1"/>
    <row r="14818" ht="12.75" hidden="1" customHeight="1"/>
    <row r="14819" ht="12.75" hidden="1" customHeight="1"/>
    <row r="14820" ht="12.75" hidden="1" customHeight="1"/>
    <row r="14821" ht="12.75" hidden="1" customHeight="1"/>
    <row r="14822" ht="12.75" hidden="1" customHeight="1"/>
    <row r="14823" ht="12.75" hidden="1" customHeight="1"/>
    <row r="14824" ht="12.75" hidden="1" customHeight="1"/>
    <row r="14825" ht="12.75" hidden="1" customHeight="1"/>
    <row r="14826" ht="12.75" hidden="1" customHeight="1"/>
    <row r="14827" ht="12.75" hidden="1" customHeight="1"/>
    <row r="14828" ht="12.75" hidden="1" customHeight="1"/>
    <row r="14829" ht="12.75" hidden="1" customHeight="1"/>
    <row r="14830" ht="12.75" hidden="1" customHeight="1"/>
    <row r="14831" ht="12.75" hidden="1" customHeight="1"/>
    <row r="14832" ht="12.75" hidden="1" customHeight="1"/>
    <row r="14833" ht="12.75" hidden="1" customHeight="1"/>
    <row r="14834" ht="12.75" hidden="1" customHeight="1"/>
    <row r="14835" ht="12.75" hidden="1" customHeight="1"/>
    <row r="14836" ht="12.75" hidden="1" customHeight="1"/>
    <row r="14837" ht="12.75" hidden="1" customHeight="1"/>
    <row r="14838" ht="12.75" hidden="1" customHeight="1"/>
    <row r="14839" ht="12.75" hidden="1" customHeight="1"/>
    <row r="14840" ht="12.75" hidden="1" customHeight="1"/>
    <row r="14841" ht="12.75" hidden="1" customHeight="1"/>
    <row r="14842" ht="12.75" hidden="1" customHeight="1"/>
    <row r="14843" ht="12.75" hidden="1" customHeight="1"/>
    <row r="14844" ht="12.75" hidden="1" customHeight="1"/>
    <row r="14845" ht="12.75" hidden="1" customHeight="1"/>
    <row r="14846" ht="12.75" hidden="1" customHeight="1"/>
    <row r="14847" ht="12.75" hidden="1" customHeight="1"/>
    <row r="14848" ht="12.75" hidden="1" customHeight="1"/>
    <row r="14849" ht="12.75" hidden="1" customHeight="1"/>
    <row r="14850" ht="12.75" hidden="1" customHeight="1"/>
    <row r="14851" ht="12.75" hidden="1" customHeight="1"/>
    <row r="14852" ht="12.75" hidden="1" customHeight="1"/>
    <row r="14853" ht="12.75" hidden="1" customHeight="1"/>
    <row r="14854" ht="12.75" hidden="1" customHeight="1"/>
    <row r="14855" ht="12.75" hidden="1" customHeight="1"/>
    <row r="14856" ht="12.75" hidden="1" customHeight="1"/>
    <row r="14857" ht="12.75" hidden="1" customHeight="1"/>
    <row r="14858" ht="12.75" hidden="1" customHeight="1"/>
    <row r="14859" ht="12.75" hidden="1" customHeight="1"/>
    <row r="14860" ht="12.75" hidden="1" customHeight="1"/>
    <row r="14861" ht="12.75" hidden="1" customHeight="1"/>
    <row r="14862" ht="12.75" hidden="1" customHeight="1"/>
    <row r="14863" ht="12.75" hidden="1" customHeight="1"/>
    <row r="14864" ht="12.75" hidden="1" customHeight="1"/>
    <row r="14865" ht="12.75" hidden="1" customHeight="1"/>
    <row r="14866" ht="12.75" hidden="1" customHeight="1"/>
    <row r="14867" ht="12.75" hidden="1" customHeight="1"/>
    <row r="14868" ht="12.75" hidden="1" customHeight="1"/>
    <row r="14869" ht="12.75" hidden="1" customHeight="1"/>
    <row r="14870" ht="12.75" hidden="1" customHeight="1"/>
    <row r="14871" ht="12.75" hidden="1" customHeight="1"/>
    <row r="14872" ht="12.75" hidden="1" customHeight="1"/>
    <row r="14873" ht="12.75" hidden="1" customHeight="1"/>
    <row r="14874" ht="12.75" hidden="1" customHeight="1"/>
    <row r="14875" ht="12.75" hidden="1" customHeight="1"/>
    <row r="14876" ht="12.75" hidden="1" customHeight="1"/>
    <row r="14877" ht="12.75" hidden="1" customHeight="1"/>
    <row r="14878" ht="12.75" hidden="1" customHeight="1"/>
    <row r="14879" ht="12.75" hidden="1" customHeight="1"/>
    <row r="14880" ht="12.75" hidden="1" customHeight="1"/>
    <row r="14881" ht="12.75" hidden="1" customHeight="1"/>
    <row r="14882" ht="12.75" hidden="1" customHeight="1"/>
    <row r="14883" ht="12.75" hidden="1" customHeight="1"/>
    <row r="14884" ht="12.75" hidden="1" customHeight="1"/>
    <row r="14885" ht="12.75" hidden="1" customHeight="1"/>
    <row r="14886" ht="12.75" hidden="1" customHeight="1"/>
    <row r="14887" ht="12.75" hidden="1" customHeight="1"/>
    <row r="14888" ht="12.75" hidden="1" customHeight="1"/>
    <row r="14889" ht="12.75" hidden="1" customHeight="1"/>
    <row r="14890" ht="12.75" hidden="1" customHeight="1"/>
    <row r="14891" ht="12.75" hidden="1" customHeight="1"/>
    <row r="14892" ht="12.75" hidden="1" customHeight="1"/>
    <row r="14893" ht="12.75" hidden="1" customHeight="1"/>
    <row r="14894" ht="12.75" hidden="1" customHeight="1"/>
    <row r="14895" ht="12.75" hidden="1" customHeight="1"/>
    <row r="14896" ht="12.75" hidden="1" customHeight="1"/>
    <row r="14897" ht="12.75" hidden="1" customHeight="1"/>
    <row r="14898" ht="12.75" hidden="1" customHeight="1"/>
    <row r="14899" ht="12.75" hidden="1" customHeight="1"/>
    <row r="14900" ht="12.75" hidden="1" customHeight="1"/>
    <row r="14901" ht="12.75" hidden="1" customHeight="1"/>
    <row r="14902" ht="12.75" hidden="1" customHeight="1"/>
    <row r="14903" ht="12.75" hidden="1" customHeight="1"/>
    <row r="14904" ht="12.75" hidden="1" customHeight="1"/>
    <row r="14905" ht="12.75" hidden="1" customHeight="1"/>
    <row r="14906" ht="12.75" hidden="1" customHeight="1"/>
    <row r="14907" ht="12.75" hidden="1" customHeight="1"/>
    <row r="14908" ht="12.75" hidden="1" customHeight="1"/>
    <row r="14909" ht="12.75" hidden="1" customHeight="1"/>
    <row r="14910" ht="12.75" hidden="1" customHeight="1"/>
    <row r="14911" ht="12.75" hidden="1" customHeight="1"/>
    <row r="14912" ht="12.75" hidden="1" customHeight="1"/>
    <row r="14913" ht="12.75" hidden="1" customHeight="1"/>
    <row r="14914" ht="12.75" hidden="1" customHeight="1"/>
    <row r="14915" ht="12.75" hidden="1" customHeight="1"/>
    <row r="14916" ht="12.75" hidden="1" customHeight="1"/>
    <row r="14917" ht="12.75" hidden="1" customHeight="1"/>
    <row r="14918" ht="12.75" hidden="1" customHeight="1"/>
    <row r="14919" ht="12.75" hidden="1" customHeight="1"/>
    <row r="14920" ht="12.75" hidden="1" customHeight="1"/>
    <row r="14921" ht="12.75" hidden="1" customHeight="1"/>
    <row r="14922" ht="12.75" hidden="1" customHeight="1"/>
    <row r="14923" ht="12.75" hidden="1" customHeight="1"/>
    <row r="14924" ht="12.75" hidden="1" customHeight="1"/>
    <row r="14925" ht="12.75" hidden="1" customHeight="1"/>
    <row r="14926" ht="12.75" hidden="1" customHeight="1"/>
    <row r="14927" ht="12.75" hidden="1" customHeight="1"/>
    <row r="14928" ht="12.75" hidden="1" customHeight="1"/>
    <row r="14929" ht="12.75" hidden="1" customHeight="1"/>
    <row r="14930" ht="12.75" hidden="1" customHeight="1"/>
    <row r="14931" ht="12.75" hidden="1" customHeight="1"/>
    <row r="14932" ht="12.75" hidden="1" customHeight="1"/>
    <row r="14933" ht="12.75" hidden="1" customHeight="1"/>
    <row r="14934" ht="12.75" hidden="1" customHeight="1"/>
    <row r="14935" ht="12.75" hidden="1" customHeight="1"/>
    <row r="14936" ht="12.75" hidden="1" customHeight="1"/>
    <row r="14937" ht="12.75" hidden="1" customHeight="1"/>
    <row r="14938" ht="12.75" hidden="1" customHeight="1"/>
    <row r="14939" ht="12.75" hidden="1" customHeight="1"/>
    <row r="14940" ht="12.75" hidden="1" customHeight="1"/>
    <row r="14941" ht="12.75" hidden="1" customHeight="1"/>
    <row r="14942" ht="12.75" hidden="1" customHeight="1"/>
    <row r="14943" ht="12.75" hidden="1" customHeight="1"/>
    <row r="14944" ht="12.75" hidden="1" customHeight="1"/>
    <row r="14945" ht="12.75" hidden="1" customHeight="1"/>
    <row r="14946" ht="12.75" hidden="1" customHeight="1"/>
    <row r="14947" ht="12.75" hidden="1" customHeight="1"/>
    <row r="14948" ht="12.75" hidden="1" customHeight="1"/>
    <row r="14949" ht="12.75" hidden="1" customHeight="1"/>
    <row r="14950" ht="12.75" hidden="1" customHeight="1"/>
    <row r="14951" ht="12.75" hidden="1" customHeight="1"/>
    <row r="14952" ht="12.75" hidden="1" customHeight="1"/>
    <row r="14953" ht="12.75" hidden="1" customHeight="1"/>
    <row r="14954" ht="12.75" hidden="1" customHeight="1"/>
    <row r="14955" ht="12.75" hidden="1" customHeight="1"/>
    <row r="14956" ht="12.75" hidden="1" customHeight="1"/>
    <row r="14957" ht="12.75" hidden="1" customHeight="1"/>
    <row r="14958" ht="12.75" hidden="1" customHeight="1"/>
    <row r="14959" ht="12.75" hidden="1" customHeight="1"/>
    <row r="14960" ht="12.75" hidden="1" customHeight="1"/>
    <row r="14961" ht="12.75" hidden="1" customHeight="1"/>
    <row r="14962" ht="12.75" hidden="1" customHeight="1"/>
    <row r="14963" ht="12.75" hidden="1" customHeight="1"/>
    <row r="14964" ht="12.75" hidden="1" customHeight="1"/>
    <row r="14965" ht="12.75" hidden="1" customHeight="1"/>
    <row r="14966" ht="12.75" hidden="1" customHeight="1"/>
    <row r="14967" ht="12.75" hidden="1" customHeight="1"/>
    <row r="14968" ht="12.75" hidden="1" customHeight="1"/>
    <row r="14969" ht="12.75" hidden="1" customHeight="1"/>
    <row r="14970" ht="12.75" hidden="1" customHeight="1"/>
    <row r="14971" ht="12.75" hidden="1" customHeight="1"/>
    <row r="14972" ht="12.75" hidden="1" customHeight="1"/>
    <row r="14973" ht="12.75" hidden="1" customHeight="1"/>
    <row r="14974" ht="12.75" hidden="1" customHeight="1"/>
    <row r="14975" ht="12.75" hidden="1" customHeight="1"/>
    <row r="14976" ht="12.75" hidden="1" customHeight="1"/>
    <row r="14977" ht="12.75" hidden="1" customHeight="1"/>
    <row r="14978" ht="12.75" hidden="1" customHeight="1"/>
    <row r="14979" ht="12.75" hidden="1" customHeight="1"/>
    <row r="14980" ht="12.75" hidden="1" customHeight="1"/>
    <row r="14981" ht="12.75" hidden="1" customHeight="1"/>
    <row r="14982" ht="12.75" hidden="1" customHeight="1"/>
    <row r="14983" ht="12.75" hidden="1" customHeight="1"/>
    <row r="14984" ht="12.75" hidden="1" customHeight="1"/>
    <row r="14985" ht="12.75" hidden="1" customHeight="1"/>
    <row r="14986" ht="12.75" hidden="1" customHeight="1"/>
    <row r="14987" ht="12.75" hidden="1" customHeight="1"/>
    <row r="14988" ht="12.75" hidden="1" customHeight="1"/>
    <row r="14989" ht="12.75" hidden="1" customHeight="1"/>
    <row r="14990" ht="12.75" hidden="1" customHeight="1"/>
    <row r="14991" ht="12.75" hidden="1" customHeight="1"/>
    <row r="14992" ht="12.75" hidden="1" customHeight="1"/>
    <row r="14993" ht="12.75" hidden="1" customHeight="1"/>
    <row r="14994" ht="12.75" hidden="1" customHeight="1"/>
    <row r="14995" ht="12.75" hidden="1" customHeight="1"/>
    <row r="14996" ht="12.75" hidden="1" customHeight="1"/>
    <row r="14997" ht="12.75" hidden="1" customHeight="1"/>
    <row r="14998" ht="12.75" hidden="1" customHeight="1"/>
    <row r="14999" ht="12.75" hidden="1" customHeight="1"/>
    <row r="15000" ht="12.75" hidden="1" customHeight="1"/>
    <row r="15001" ht="12.75" hidden="1" customHeight="1"/>
    <row r="15002" ht="12.75" hidden="1" customHeight="1"/>
    <row r="15003" ht="12.75" hidden="1" customHeight="1"/>
    <row r="15004" ht="12.75" hidden="1" customHeight="1"/>
    <row r="15005" ht="12.75" hidden="1" customHeight="1"/>
    <row r="15006" ht="12.75" hidden="1" customHeight="1"/>
    <row r="15007" ht="12.75" hidden="1" customHeight="1"/>
    <row r="15008" ht="12.75" hidden="1" customHeight="1"/>
    <row r="15009" ht="12.75" hidden="1" customHeight="1"/>
    <row r="15010" ht="12.75" hidden="1" customHeight="1"/>
    <row r="15011" ht="12.75" hidden="1" customHeight="1"/>
    <row r="15012" ht="12.75" hidden="1" customHeight="1"/>
    <row r="15013" ht="12.75" hidden="1" customHeight="1"/>
    <row r="15014" ht="12.75" hidden="1" customHeight="1"/>
    <row r="15015" ht="12.75" hidden="1" customHeight="1"/>
    <row r="15016" ht="12.75" hidden="1" customHeight="1"/>
    <row r="15017" ht="12.75" hidden="1" customHeight="1"/>
    <row r="15018" ht="12.75" hidden="1" customHeight="1"/>
    <row r="15019" ht="12.75" hidden="1" customHeight="1"/>
    <row r="15020" ht="12.75" hidden="1" customHeight="1"/>
    <row r="15021" ht="12.75" hidden="1" customHeight="1"/>
    <row r="15022" ht="12.75" hidden="1" customHeight="1"/>
    <row r="15023" ht="12.75" hidden="1" customHeight="1"/>
    <row r="15024" ht="12.75" hidden="1" customHeight="1"/>
    <row r="15025" ht="12.75" hidden="1" customHeight="1"/>
    <row r="15026" ht="12.75" hidden="1" customHeight="1"/>
    <row r="15027" ht="12.75" hidden="1" customHeight="1"/>
    <row r="15028" ht="12.75" hidden="1" customHeight="1"/>
    <row r="15029" ht="12.75" hidden="1" customHeight="1"/>
    <row r="15030" ht="12.75" hidden="1" customHeight="1"/>
    <row r="15031" ht="12.75" hidden="1" customHeight="1"/>
    <row r="15032" ht="12.75" hidden="1" customHeight="1"/>
    <row r="15033" ht="12.75" hidden="1" customHeight="1"/>
    <row r="15034" ht="12.75" hidden="1" customHeight="1"/>
    <row r="15035" ht="12.75" hidden="1" customHeight="1"/>
    <row r="15036" ht="12.75" hidden="1" customHeight="1"/>
    <row r="15037" ht="12.75" hidden="1" customHeight="1"/>
    <row r="15038" ht="12.75" hidden="1" customHeight="1"/>
    <row r="15039" ht="12.75" hidden="1" customHeight="1"/>
    <row r="15040" ht="12.75" hidden="1" customHeight="1"/>
    <row r="15041" ht="12.75" hidden="1" customHeight="1"/>
    <row r="15042" ht="12.75" hidden="1" customHeight="1"/>
    <row r="15043" ht="12.75" hidden="1" customHeight="1"/>
    <row r="15044" ht="12.75" hidden="1" customHeight="1"/>
    <row r="15045" ht="12.75" hidden="1" customHeight="1"/>
    <row r="15046" ht="12.75" hidden="1" customHeight="1"/>
    <row r="15047" ht="12.75" hidden="1" customHeight="1"/>
    <row r="15048" ht="12.75" hidden="1" customHeight="1"/>
    <row r="15049" ht="12.75" hidden="1" customHeight="1"/>
    <row r="15050" ht="12.75" hidden="1" customHeight="1"/>
    <row r="15051" ht="12.75" hidden="1" customHeight="1"/>
    <row r="15052" ht="12.75" hidden="1" customHeight="1"/>
    <row r="15053" ht="12.75" hidden="1" customHeight="1"/>
    <row r="15054" ht="12.75" hidden="1" customHeight="1"/>
    <row r="15055" ht="12.75" hidden="1" customHeight="1"/>
    <row r="15056" ht="12.75" hidden="1" customHeight="1"/>
    <row r="15057" ht="12.75" hidden="1" customHeight="1"/>
    <row r="15058" ht="12.75" hidden="1" customHeight="1"/>
    <row r="15059" ht="12.75" hidden="1" customHeight="1"/>
    <row r="15060" ht="12.75" hidden="1" customHeight="1"/>
    <row r="15061" ht="12.75" hidden="1" customHeight="1"/>
    <row r="15062" ht="12.75" hidden="1" customHeight="1"/>
    <row r="15063" ht="12.75" hidden="1" customHeight="1"/>
    <row r="15064" ht="12.75" hidden="1" customHeight="1"/>
    <row r="15065" ht="12.75" hidden="1" customHeight="1"/>
    <row r="15066" ht="12.75" hidden="1" customHeight="1"/>
    <row r="15067" ht="12.75" hidden="1" customHeight="1"/>
    <row r="15068" ht="12.75" hidden="1" customHeight="1"/>
    <row r="15069" ht="12.75" hidden="1" customHeight="1"/>
    <row r="15070" ht="12.75" hidden="1" customHeight="1"/>
    <row r="15071" ht="12.75" hidden="1" customHeight="1"/>
    <row r="15072" ht="12.75" hidden="1" customHeight="1"/>
    <row r="15073" ht="12.75" hidden="1" customHeight="1"/>
    <row r="15074" ht="12.75" hidden="1" customHeight="1"/>
    <row r="15075" ht="12.75" hidden="1" customHeight="1"/>
    <row r="15076" ht="12.75" hidden="1" customHeight="1"/>
    <row r="15077" ht="12.75" hidden="1" customHeight="1"/>
    <row r="15078" ht="12.75" hidden="1" customHeight="1"/>
    <row r="15079" ht="12.75" hidden="1" customHeight="1"/>
    <row r="15080" ht="12.75" hidden="1" customHeight="1"/>
    <row r="15081" ht="12.75" hidden="1" customHeight="1"/>
    <row r="15082" ht="12.75" hidden="1" customHeight="1"/>
    <row r="15083" ht="12.75" hidden="1" customHeight="1"/>
    <row r="15084" ht="12.75" hidden="1" customHeight="1"/>
    <row r="15085" ht="12.75" hidden="1" customHeight="1"/>
    <row r="15086" ht="12.75" hidden="1" customHeight="1"/>
    <row r="15087" ht="12.75" hidden="1" customHeight="1"/>
    <row r="15088" ht="12.75" hidden="1" customHeight="1"/>
    <row r="15089" ht="12.75" hidden="1" customHeight="1"/>
    <row r="15090" ht="12.75" hidden="1" customHeight="1"/>
    <row r="15091" ht="12.75" hidden="1" customHeight="1"/>
    <row r="15092" ht="12.75" hidden="1" customHeight="1"/>
    <row r="15093" ht="12.75" hidden="1" customHeight="1"/>
    <row r="15094" ht="12.75" hidden="1" customHeight="1"/>
    <row r="15095" ht="12.75" hidden="1" customHeight="1"/>
    <row r="15096" ht="12.75" hidden="1" customHeight="1"/>
    <row r="15097" ht="12.75" hidden="1" customHeight="1"/>
    <row r="15098" ht="12.75" hidden="1" customHeight="1"/>
    <row r="15099" ht="12.75" hidden="1" customHeight="1"/>
    <row r="15100" ht="12.75" hidden="1" customHeight="1"/>
    <row r="15101" ht="12.75" hidden="1" customHeight="1"/>
    <row r="15102" ht="12.75" hidden="1" customHeight="1"/>
    <row r="15103" ht="12.75" hidden="1" customHeight="1"/>
    <row r="15104" ht="12.75" hidden="1" customHeight="1"/>
    <row r="15105" ht="12.75" hidden="1" customHeight="1"/>
    <row r="15106" ht="12.75" hidden="1" customHeight="1"/>
    <row r="15107" ht="12.75" hidden="1" customHeight="1"/>
    <row r="15108" ht="12.75" hidden="1" customHeight="1"/>
    <row r="15109" ht="12.75" hidden="1" customHeight="1"/>
    <row r="15110" ht="12.75" hidden="1" customHeight="1"/>
    <row r="15111" ht="12.75" hidden="1" customHeight="1"/>
    <row r="15112" ht="12.75" hidden="1" customHeight="1"/>
    <row r="15113" ht="12.75" hidden="1" customHeight="1"/>
    <row r="15114" ht="12.75" hidden="1" customHeight="1"/>
    <row r="15115" ht="12.75" hidden="1" customHeight="1"/>
    <row r="15116" ht="12.75" hidden="1" customHeight="1"/>
    <row r="15117" ht="12.75" hidden="1" customHeight="1"/>
    <row r="15118" ht="12.75" hidden="1" customHeight="1"/>
    <row r="15119" ht="12.75" hidden="1" customHeight="1"/>
    <row r="15120" ht="12.75" hidden="1" customHeight="1"/>
    <row r="15121" ht="12.75" hidden="1" customHeight="1"/>
    <row r="15122" ht="12.75" hidden="1" customHeight="1"/>
    <row r="15123" ht="12.75" hidden="1" customHeight="1"/>
    <row r="15124" ht="12.75" hidden="1" customHeight="1"/>
    <row r="15125" ht="12.75" hidden="1" customHeight="1"/>
    <row r="15126" ht="12.75" hidden="1" customHeight="1"/>
    <row r="15127" ht="12.75" hidden="1" customHeight="1"/>
    <row r="15128" ht="12.75" hidden="1" customHeight="1"/>
    <row r="15129" ht="12.75" hidden="1" customHeight="1"/>
    <row r="15130" ht="12.75" hidden="1" customHeight="1"/>
    <row r="15131" ht="12.75" hidden="1" customHeight="1"/>
    <row r="15132" ht="12.75" hidden="1" customHeight="1"/>
    <row r="15133" ht="12.75" hidden="1" customHeight="1"/>
    <row r="15134" ht="12.75" hidden="1" customHeight="1"/>
    <row r="15135" ht="12.75" hidden="1" customHeight="1"/>
    <row r="15136" ht="12.75" hidden="1" customHeight="1"/>
    <row r="15137" ht="12.75" hidden="1" customHeight="1"/>
    <row r="15138" ht="12.75" hidden="1" customHeight="1"/>
    <row r="15139" ht="12.75" hidden="1" customHeight="1"/>
    <row r="15140" ht="12.75" hidden="1" customHeight="1"/>
    <row r="15141" ht="12.75" hidden="1" customHeight="1"/>
    <row r="15142" ht="12.75" hidden="1" customHeight="1"/>
    <row r="15143" ht="12.75" hidden="1" customHeight="1"/>
    <row r="15144" ht="12.75" hidden="1" customHeight="1"/>
    <row r="15145" ht="12.75" hidden="1" customHeight="1"/>
    <row r="15146" ht="12.75" hidden="1" customHeight="1"/>
    <row r="15147" ht="12.75" hidden="1" customHeight="1"/>
    <row r="15148" ht="12.75" hidden="1" customHeight="1"/>
    <row r="15149" ht="12.75" hidden="1" customHeight="1"/>
    <row r="15150" ht="12.75" hidden="1" customHeight="1"/>
    <row r="15151" ht="12.75" hidden="1" customHeight="1"/>
    <row r="15152" ht="12.75" hidden="1" customHeight="1"/>
    <row r="15153" ht="12.75" hidden="1" customHeight="1"/>
    <row r="15154" ht="12.75" hidden="1" customHeight="1"/>
    <row r="15155" ht="12.75" hidden="1" customHeight="1"/>
    <row r="15156" ht="12.75" hidden="1" customHeight="1"/>
    <row r="15157" ht="12.75" hidden="1" customHeight="1"/>
    <row r="15158" ht="12.75" hidden="1" customHeight="1"/>
    <row r="15159" ht="12.75" hidden="1" customHeight="1"/>
    <row r="15160" ht="12.75" hidden="1" customHeight="1"/>
    <row r="15161" ht="12.75" hidden="1" customHeight="1"/>
    <row r="15162" ht="12.75" hidden="1" customHeight="1"/>
    <row r="15163" ht="12.75" hidden="1" customHeight="1"/>
    <row r="15164" ht="12.75" hidden="1" customHeight="1"/>
    <row r="15165" ht="12.75" hidden="1" customHeight="1"/>
    <row r="15166" ht="12.75" hidden="1" customHeight="1"/>
    <row r="15167" ht="12.75" hidden="1" customHeight="1"/>
    <row r="15168" ht="12.75" hidden="1" customHeight="1"/>
    <row r="15169" ht="12.75" hidden="1" customHeight="1"/>
    <row r="15170" ht="12.75" hidden="1" customHeight="1"/>
    <row r="15171" ht="12.75" hidden="1" customHeight="1"/>
    <row r="15172" ht="12.75" hidden="1" customHeight="1"/>
    <row r="15173" ht="12.75" hidden="1" customHeight="1"/>
    <row r="15174" ht="12.75" hidden="1" customHeight="1"/>
    <row r="15175" ht="12.75" hidden="1" customHeight="1"/>
    <row r="15176" ht="12.75" hidden="1" customHeight="1"/>
    <row r="15177" ht="12.75" hidden="1" customHeight="1"/>
    <row r="15178" ht="12.75" hidden="1" customHeight="1"/>
    <row r="15179" ht="12.75" hidden="1" customHeight="1"/>
    <row r="15180" ht="12.75" hidden="1" customHeight="1"/>
    <row r="15181" ht="12.75" hidden="1" customHeight="1"/>
    <row r="15182" ht="12.75" hidden="1" customHeight="1"/>
    <row r="15183" ht="12.75" hidden="1" customHeight="1"/>
    <row r="15184" ht="12.75" hidden="1" customHeight="1"/>
    <row r="15185" ht="12.75" hidden="1" customHeight="1"/>
    <row r="15186" ht="12.75" hidden="1" customHeight="1"/>
    <row r="15187" ht="12.75" hidden="1" customHeight="1"/>
    <row r="15188" ht="12.75" hidden="1" customHeight="1"/>
    <row r="15189" ht="12.75" hidden="1" customHeight="1"/>
    <row r="15190" ht="12.75" hidden="1" customHeight="1"/>
    <row r="15191" ht="12.75" hidden="1" customHeight="1"/>
    <row r="15192" ht="12.75" hidden="1" customHeight="1"/>
    <row r="15193" ht="12.75" hidden="1" customHeight="1"/>
    <row r="15194" ht="12.75" hidden="1" customHeight="1"/>
    <row r="15195" ht="12.75" hidden="1" customHeight="1"/>
    <row r="15196" ht="12.75" hidden="1" customHeight="1"/>
    <row r="15197" ht="12.75" hidden="1" customHeight="1"/>
    <row r="15198" ht="12.75" hidden="1" customHeight="1"/>
    <row r="15199" ht="12.75" hidden="1" customHeight="1"/>
    <row r="15200" ht="12.75" hidden="1" customHeight="1"/>
    <row r="15201" ht="12.75" hidden="1" customHeight="1"/>
    <row r="15202" ht="12.75" hidden="1" customHeight="1"/>
    <row r="15203" ht="12.75" hidden="1" customHeight="1"/>
    <row r="15204" ht="12.75" hidden="1" customHeight="1"/>
    <row r="15205" ht="12.75" hidden="1" customHeight="1"/>
    <row r="15206" ht="12.75" hidden="1" customHeight="1"/>
    <row r="15207" ht="12.75" hidden="1" customHeight="1"/>
    <row r="15208" ht="12.75" hidden="1" customHeight="1"/>
    <row r="15209" ht="12.75" hidden="1" customHeight="1"/>
    <row r="15210" ht="12.75" hidden="1" customHeight="1"/>
    <row r="15211" ht="12.75" hidden="1" customHeight="1"/>
    <row r="15212" ht="12.75" hidden="1" customHeight="1"/>
    <row r="15213" ht="12.75" hidden="1" customHeight="1"/>
    <row r="15214" ht="12.75" hidden="1" customHeight="1"/>
    <row r="15215" ht="12.75" hidden="1" customHeight="1"/>
    <row r="15216" ht="12.75" hidden="1" customHeight="1"/>
    <row r="15217" ht="12.75" hidden="1" customHeight="1"/>
    <row r="15218" ht="12.75" hidden="1" customHeight="1"/>
    <row r="15219" ht="12.75" hidden="1" customHeight="1"/>
    <row r="15220" ht="12.75" hidden="1" customHeight="1"/>
    <row r="15221" ht="12.75" hidden="1" customHeight="1"/>
    <row r="15222" ht="12.75" hidden="1" customHeight="1"/>
    <row r="15223" ht="12.75" hidden="1" customHeight="1"/>
    <row r="15224" ht="12.75" hidden="1" customHeight="1"/>
    <row r="15225" ht="12.75" hidden="1" customHeight="1"/>
    <row r="15226" ht="12.75" hidden="1" customHeight="1"/>
    <row r="15227" ht="12.75" hidden="1" customHeight="1"/>
    <row r="15228" ht="12.75" hidden="1" customHeight="1"/>
    <row r="15229" ht="12.75" hidden="1" customHeight="1"/>
    <row r="15230" ht="12.75" hidden="1" customHeight="1"/>
    <row r="15231" ht="12.75" hidden="1" customHeight="1"/>
    <row r="15232" ht="12.75" hidden="1" customHeight="1"/>
    <row r="15233" ht="12.75" hidden="1" customHeight="1"/>
    <row r="15234" ht="12.75" hidden="1" customHeight="1"/>
    <row r="15235" ht="12.75" hidden="1" customHeight="1"/>
    <row r="15236" ht="12.75" hidden="1" customHeight="1"/>
    <row r="15237" ht="12.75" hidden="1" customHeight="1"/>
    <row r="15238" ht="12.75" hidden="1" customHeight="1"/>
    <row r="15239" ht="12.75" hidden="1" customHeight="1"/>
    <row r="15240" ht="12.75" hidden="1" customHeight="1"/>
    <row r="15241" ht="12.75" hidden="1" customHeight="1"/>
    <row r="15242" ht="12.75" hidden="1" customHeight="1"/>
    <row r="15243" ht="12.75" hidden="1" customHeight="1"/>
    <row r="15244" ht="12.75" hidden="1" customHeight="1"/>
    <row r="15245" ht="12.75" hidden="1" customHeight="1"/>
    <row r="15246" ht="12.75" hidden="1" customHeight="1"/>
    <row r="15247" ht="12.75" hidden="1" customHeight="1"/>
    <row r="15248" ht="12.75" hidden="1" customHeight="1"/>
    <row r="15249" ht="12.75" hidden="1" customHeight="1"/>
    <row r="15250" ht="12.75" hidden="1" customHeight="1"/>
    <row r="15251" ht="12.75" hidden="1" customHeight="1"/>
    <row r="15252" ht="12.75" hidden="1" customHeight="1"/>
    <row r="15253" ht="12.75" hidden="1" customHeight="1"/>
    <row r="15254" ht="12.75" hidden="1" customHeight="1"/>
    <row r="15255" ht="12.75" hidden="1" customHeight="1"/>
    <row r="15256" ht="12.75" hidden="1" customHeight="1"/>
    <row r="15257" ht="12.75" hidden="1" customHeight="1"/>
    <row r="15258" ht="12.75" hidden="1" customHeight="1"/>
    <row r="15259" ht="12.75" hidden="1" customHeight="1"/>
    <row r="15260" ht="12.75" hidden="1" customHeight="1"/>
    <row r="15261" ht="12.75" hidden="1" customHeight="1"/>
    <row r="15262" ht="12.75" hidden="1" customHeight="1"/>
    <row r="15263" ht="12.75" hidden="1" customHeight="1"/>
    <row r="15264" ht="12.75" hidden="1" customHeight="1"/>
    <row r="15265" ht="12.75" hidden="1" customHeight="1"/>
    <row r="15266" ht="12.75" hidden="1" customHeight="1"/>
    <row r="15267" ht="12.75" hidden="1" customHeight="1"/>
    <row r="15268" ht="12.75" hidden="1" customHeight="1"/>
    <row r="15269" ht="12.75" hidden="1" customHeight="1"/>
    <row r="15270" ht="12.75" hidden="1" customHeight="1"/>
    <row r="15271" ht="12.75" hidden="1" customHeight="1"/>
    <row r="15272" ht="12.75" hidden="1" customHeight="1"/>
    <row r="15273" ht="12.75" hidden="1" customHeight="1"/>
    <row r="15274" ht="12.75" hidden="1" customHeight="1"/>
    <row r="15275" ht="12.75" hidden="1" customHeight="1"/>
    <row r="15276" ht="12.75" hidden="1" customHeight="1"/>
    <row r="15277" ht="12.75" hidden="1" customHeight="1"/>
    <row r="15278" ht="12.75" hidden="1" customHeight="1"/>
    <row r="15279" ht="12.75" hidden="1" customHeight="1"/>
    <row r="15280" ht="12.75" hidden="1" customHeight="1"/>
    <row r="15281" ht="12.75" hidden="1" customHeight="1"/>
    <row r="15282" ht="12.75" hidden="1" customHeight="1"/>
    <row r="15283" ht="12.75" hidden="1" customHeight="1"/>
    <row r="15284" ht="12.75" hidden="1" customHeight="1"/>
    <row r="15285" ht="12.75" hidden="1" customHeight="1"/>
    <row r="15286" ht="12.75" hidden="1" customHeight="1"/>
    <row r="15287" ht="12.75" hidden="1" customHeight="1"/>
    <row r="15288" ht="12.75" hidden="1" customHeight="1"/>
    <row r="15289" ht="12.75" hidden="1" customHeight="1"/>
    <row r="15290" ht="12.75" hidden="1" customHeight="1"/>
    <row r="15291" ht="12.75" hidden="1" customHeight="1"/>
    <row r="15292" ht="12.75" hidden="1" customHeight="1"/>
    <row r="15293" ht="12.75" hidden="1" customHeight="1"/>
    <row r="15294" ht="12.75" hidden="1" customHeight="1"/>
    <row r="15295" ht="12.75" hidden="1" customHeight="1"/>
    <row r="15296" ht="12.75" hidden="1" customHeight="1"/>
    <row r="15297" ht="12.75" hidden="1" customHeight="1"/>
    <row r="15298" ht="12.75" hidden="1" customHeight="1"/>
    <row r="15299" ht="12.75" hidden="1" customHeight="1"/>
    <row r="15300" ht="12.75" hidden="1" customHeight="1"/>
    <row r="15301" ht="12.75" hidden="1" customHeight="1"/>
    <row r="15302" ht="12.75" hidden="1" customHeight="1"/>
    <row r="15303" ht="12.75" hidden="1" customHeight="1"/>
    <row r="15304" ht="12.75" hidden="1" customHeight="1"/>
    <row r="15305" ht="12.75" hidden="1" customHeight="1"/>
    <row r="15306" ht="12.75" hidden="1" customHeight="1"/>
    <row r="15307" ht="12.75" hidden="1" customHeight="1"/>
    <row r="15308" ht="12.75" hidden="1" customHeight="1"/>
    <row r="15309" ht="12.75" hidden="1" customHeight="1"/>
    <row r="15310" ht="12.75" hidden="1" customHeight="1"/>
    <row r="15311" ht="12.75" hidden="1" customHeight="1"/>
    <row r="15312" ht="12.75" hidden="1" customHeight="1"/>
    <row r="15313" ht="12.75" hidden="1" customHeight="1"/>
    <row r="15314" ht="12.75" hidden="1" customHeight="1"/>
    <row r="15315" ht="12.75" hidden="1" customHeight="1"/>
    <row r="15316" ht="12.75" hidden="1" customHeight="1"/>
    <row r="15317" ht="12.75" hidden="1" customHeight="1"/>
    <row r="15318" ht="12.75" hidden="1" customHeight="1"/>
    <row r="15319" ht="12.75" hidden="1" customHeight="1"/>
    <row r="15320" ht="12.75" hidden="1" customHeight="1"/>
    <row r="15321" ht="12.75" hidden="1" customHeight="1"/>
    <row r="15322" ht="12.75" hidden="1" customHeight="1"/>
    <row r="15323" ht="12.75" hidden="1" customHeight="1"/>
    <row r="15324" ht="12.75" hidden="1" customHeight="1"/>
    <row r="15325" ht="12.75" hidden="1" customHeight="1"/>
    <row r="15326" ht="12.75" hidden="1" customHeight="1"/>
    <row r="15327" ht="12.75" hidden="1" customHeight="1"/>
    <row r="15328" ht="12.75" hidden="1" customHeight="1"/>
    <row r="15329" ht="12.75" hidden="1" customHeight="1"/>
    <row r="15330" ht="12.75" hidden="1" customHeight="1"/>
    <row r="15331" ht="12.75" hidden="1" customHeight="1"/>
    <row r="15332" ht="12.75" hidden="1" customHeight="1"/>
    <row r="15333" ht="12.75" hidden="1" customHeight="1"/>
    <row r="15334" ht="12.75" hidden="1" customHeight="1"/>
    <row r="15335" ht="12.75" hidden="1" customHeight="1"/>
    <row r="15336" ht="12.75" hidden="1" customHeight="1"/>
    <row r="15337" ht="12.75" hidden="1" customHeight="1"/>
    <row r="15338" ht="12.75" hidden="1" customHeight="1"/>
    <row r="15339" ht="12.75" hidden="1" customHeight="1"/>
    <row r="15340" ht="12.75" hidden="1" customHeight="1"/>
    <row r="15341" ht="12.75" hidden="1" customHeight="1"/>
    <row r="15342" ht="12.75" hidden="1" customHeight="1"/>
    <row r="15343" ht="12.75" hidden="1" customHeight="1"/>
    <row r="15344" ht="12.75" hidden="1" customHeight="1"/>
    <row r="15345" ht="12.75" hidden="1" customHeight="1"/>
    <row r="15346" ht="12.75" hidden="1" customHeight="1"/>
    <row r="15347" ht="12.75" hidden="1" customHeight="1"/>
    <row r="15348" ht="12.75" hidden="1" customHeight="1"/>
    <row r="15349" ht="12.75" hidden="1" customHeight="1"/>
    <row r="15350" ht="12.75" hidden="1" customHeight="1"/>
    <row r="15351" ht="12.75" hidden="1" customHeight="1"/>
    <row r="15352" ht="12.75" hidden="1" customHeight="1"/>
    <row r="15353" ht="12.75" hidden="1" customHeight="1"/>
    <row r="15354" ht="12.75" hidden="1" customHeight="1"/>
    <row r="15355" ht="12.75" hidden="1" customHeight="1"/>
    <row r="15356" ht="12.75" hidden="1" customHeight="1"/>
    <row r="15357" ht="12.75" hidden="1" customHeight="1"/>
    <row r="15358" ht="12.75" hidden="1" customHeight="1"/>
    <row r="15359" ht="12.75" hidden="1" customHeight="1"/>
    <row r="15360" ht="12.75" hidden="1" customHeight="1"/>
    <row r="15361" ht="12.75" hidden="1" customHeight="1"/>
    <row r="15362" ht="12.75" hidden="1" customHeight="1"/>
    <row r="15363" ht="12.75" hidden="1" customHeight="1"/>
    <row r="15364" ht="12.75" hidden="1" customHeight="1"/>
    <row r="15365" ht="12.75" hidden="1" customHeight="1"/>
    <row r="15366" ht="12.75" hidden="1" customHeight="1"/>
    <row r="15367" ht="12.75" hidden="1" customHeight="1"/>
    <row r="15368" ht="12.75" hidden="1" customHeight="1"/>
    <row r="15369" ht="12.75" hidden="1" customHeight="1"/>
    <row r="15370" ht="12.75" hidden="1" customHeight="1"/>
    <row r="15371" ht="12.75" hidden="1" customHeight="1"/>
    <row r="15372" ht="12.75" hidden="1" customHeight="1"/>
    <row r="15373" ht="12.75" hidden="1" customHeight="1"/>
    <row r="15374" ht="12.75" hidden="1" customHeight="1"/>
    <row r="15375" ht="12.75" hidden="1" customHeight="1"/>
    <row r="15376" ht="12.75" hidden="1" customHeight="1"/>
    <row r="15377" ht="12.75" hidden="1" customHeight="1"/>
    <row r="15378" ht="12.75" hidden="1" customHeight="1"/>
    <row r="15379" ht="12.75" hidden="1" customHeight="1"/>
    <row r="15380" ht="12.75" hidden="1" customHeight="1"/>
    <row r="15381" ht="12.75" hidden="1" customHeight="1"/>
    <row r="15382" ht="12.75" hidden="1" customHeight="1"/>
    <row r="15383" ht="12.75" hidden="1" customHeight="1"/>
    <row r="15384" ht="12.75" hidden="1" customHeight="1"/>
    <row r="15385" ht="12.75" hidden="1" customHeight="1"/>
    <row r="15386" ht="12.75" hidden="1" customHeight="1"/>
    <row r="15387" ht="12.75" hidden="1" customHeight="1"/>
    <row r="15388" ht="12.75" hidden="1" customHeight="1"/>
    <row r="15389" ht="12.75" hidden="1" customHeight="1"/>
    <row r="15390" ht="12.75" hidden="1" customHeight="1"/>
    <row r="15391" ht="12.75" hidden="1" customHeight="1"/>
    <row r="15392" ht="12.75" hidden="1" customHeight="1"/>
    <row r="15393" ht="12.75" hidden="1" customHeight="1"/>
    <row r="15394" ht="12.75" hidden="1" customHeight="1"/>
    <row r="15395" ht="12.75" hidden="1" customHeight="1"/>
    <row r="15396" ht="12.75" hidden="1" customHeight="1"/>
    <row r="15397" ht="12.75" hidden="1" customHeight="1"/>
    <row r="15398" ht="12.75" hidden="1" customHeight="1"/>
    <row r="15399" ht="12.75" hidden="1" customHeight="1"/>
    <row r="15400" ht="12.75" hidden="1" customHeight="1"/>
    <row r="15401" ht="12.75" hidden="1" customHeight="1"/>
    <row r="15402" ht="12.75" hidden="1" customHeight="1"/>
    <row r="15403" ht="12.75" hidden="1" customHeight="1"/>
    <row r="15404" ht="12.75" hidden="1" customHeight="1"/>
    <row r="15405" ht="12.75" hidden="1" customHeight="1"/>
    <row r="15406" ht="12.75" hidden="1" customHeight="1"/>
    <row r="15407" ht="12.75" hidden="1" customHeight="1"/>
    <row r="15408" ht="12.75" hidden="1" customHeight="1"/>
    <row r="15409" ht="12.75" hidden="1" customHeight="1"/>
    <row r="15410" ht="12.75" hidden="1" customHeight="1"/>
    <row r="15411" ht="12.75" hidden="1" customHeight="1"/>
    <row r="15412" ht="12.75" hidden="1" customHeight="1"/>
    <row r="15413" ht="12.75" hidden="1" customHeight="1"/>
    <row r="15414" ht="12.75" hidden="1" customHeight="1"/>
    <row r="15415" ht="12.75" hidden="1" customHeight="1"/>
    <row r="15416" ht="12.75" hidden="1" customHeight="1"/>
    <row r="15417" ht="12.75" hidden="1" customHeight="1"/>
    <row r="15418" ht="12.75" hidden="1" customHeight="1"/>
    <row r="15419" ht="12.75" hidden="1" customHeight="1"/>
    <row r="15420" ht="12.75" hidden="1" customHeight="1"/>
    <row r="15421" ht="12.75" hidden="1" customHeight="1"/>
    <row r="15422" ht="12.75" hidden="1" customHeight="1"/>
    <row r="15423" ht="12.75" hidden="1" customHeight="1"/>
    <row r="15424" ht="12.75" hidden="1" customHeight="1"/>
    <row r="15425" ht="12.75" hidden="1" customHeight="1"/>
    <row r="15426" ht="12.75" hidden="1" customHeight="1"/>
    <row r="15427" ht="12.75" hidden="1" customHeight="1"/>
    <row r="15428" ht="12.75" hidden="1" customHeight="1"/>
    <row r="15429" ht="12.75" hidden="1" customHeight="1"/>
    <row r="15430" ht="12.75" hidden="1" customHeight="1"/>
    <row r="15431" ht="12.75" hidden="1" customHeight="1"/>
    <row r="15432" ht="12.75" hidden="1" customHeight="1"/>
    <row r="15433" ht="12.75" hidden="1" customHeight="1"/>
    <row r="15434" ht="12.75" hidden="1" customHeight="1"/>
    <row r="15435" ht="12.75" hidden="1" customHeight="1"/>
    <row r="15436" ht="12.75" hidden="1" customHeight="1"/>
    <row r="15437" ht="12.75" hidden="1" customHeight="1"/>
    <row r="15438" ht="12.75" hidden="1" customHeight="1"/>
    <row r="15439" ht="12.75" hidden="1" customHeight="1"/>
    <row r="15440" ht="12.75" hidden="1" customHeight="1"/>
    <row r="15441" ht="12.75" hidden="1" customHeight="1"/>
    <row r="15442" ht="12.75" hidden="1" customHeight="1"/>
    <row r="15443" ht="12.75" hidden="1" customHeight="1"/>
    <row r="15444" ht="12.75" hidden="1" customHeight="1"/>
    <row r="15445" ht="12.75" hidden="1" customHeight="1"/>
    <row r="15446" ht="12.75" hidden="1" customHeight="1"/>
    <row r="15447" ht="12.75" hidden="1" customHeight="1"/>
    <row r="15448" ht="12.75" hidden="1" customHeight="1"/>
    <row r="15449" ht="12.75" hidden="1" customHeight="1"/>
    <row r="15450" ht="12.75" hidden="1" customHeight="1"/>
    <row r="15451" ht="12.75" hidden="1" customHeight="1"/>
    <row r="15452" ht="12.75" hidden="1" customHeight="1"/>
    <row r="15453" ht="12.75" hidden="1" customHeight="1"/>
    <row r="15454" ht="12.75" hidden="1" customHeight="1"/>
    <row r="15455" ht="12.75" hidden="1" customHeight="1"/>
    <row r="15456" ht="12.75" hidden="1" customHeight="1"/>
    <row r="15457" ht="12.75" hidden="1" customHeight="1"/>
    <row r="15458" ht="12.75" hidden="1" customHeight="1"/>
    <row r="15459" ht="12.75" hidden="1" customHeight="1"/>
    <row r="15460" ht="12.75" hidden="1" customHeight="1"/>
    <row r="15461" ht="12.75" hidden="1" customHeight="1"/>
    <row r="15462" ht="12.75" hidden="1" customHeight="1"/>
    <row r="15463" ht="12.75" hidden="1" customHeight="1"/>
    <row r="15464" ht="12.75" hidden="1" customHeight="1"/>
    <row r="15465" ht="12.75" hidden="1" customHeight="1"/>
    <row r="15466" ht="12.75" hidden="1" customHeight="1"/>
    <row r="15467" ht="12.75" hidden="1" customHeight="1"/>
    <row r="15468" ht="12.75" hidden="1" customHeight="1"/>
    <row r="15469" ht="12.75" hidden="1" customHeight="1"/>
    <row r="15470" ht="12.75" hidden="1" customHeight="1"/>
    <row r="15471" ht="12.75" hidden="1" customHeight="1"/>
    <row r="15472" ht="12.75" hidden="1" customHeight="1"/>
    <row r="15473" ht="12.75" hidden="1" customHeight="1"/>
    <row r="15474" ht="12.75" hidden="1" customHeight="1"/>
    <row r="15475" ht="12.75" hidden="1" customHeight="1"/>
    <row r="15476" ht="12.75" hidden="1" customHeight="1"/>
    <row r="15477" ht="12.75" hidden="1" customHeight="1"/>
    <row r="15478" ht="12.75" hidden="1" customHeight="1"/>
    <row r="15479" ht="12.75" hidden="1" customHeight="1"/>
    <row r="15480" ht="12.75" hidden="1" customHeight="1"/>
    <row r="15481" ht="12.75" hidden="1" customHeight="1"/>
    <row r="15482" ht="12.75" hidden="1" customHeight="1"/>
    <row r="15483" ht="12.75" hidden="1" customHeight="1"/>
    <row r="15484" ht="12.75" hidden="1" customHeight="1"/>
    <row r="15485" ht="12.75" hidden="1" customHeight="1"/>
    <row r="15486" ht="12.75" hidden="1" customHeight="1"/>
    <row r="15487" ht="12.75" hidden="1" customHeight="1"/>
    <row r="15488" ht="12.75" hidden="1" customHeight="1"/>
    <row r="15489" ht="12.75" hidden="1" customHeight="1"/>
    <row r="15490" ht="12.75" hidden="1" customHeight="1"/>
    <row r="15491" ht="12.75" hidden="1" customHeight="1"/>
    <row r="15492" ht="12.75" hidden="1" customHeight="1"/>
    <row r="15493" ht="12.75" hidden="1" customHeight="1"/>
    <row r="15494" ht="12.75" hidden="1" customHeight="1"/>
    <row r="15495" ht="12.75" hidden="1" customHeight="1"/>
    <row r="15496" ht="12.75" hidden="1" customHeight="1"/>
    <row r="15497" ht="12.75" hidden="1" customHeight="1"/>
    <row r="15498" ht="12.75" hidden="1" customHeight="1"/>
    <row r="15499" ht="12.75" hidden="1" customHeight="1"/>
    <row r="15500" ht="12.75" hidden="1" customHeight="1"/>
    <row r="15501" ht="12.75" hidden="1" customHeight="1"/>
    <row r="15502" ht="12.75" hidden="1" customHeight="1"/>
    <row r="15503" ht="12.75" hidden="1" customHeight="1"/>
    <row r="15504" ht="12.75" hidden="1" customHeight="1"/>
    <row r="15505" ht="12.75" hidden="1" customHeight="1"/>
    <row r="15506" ht="12.75" hidden="1" customHeight="1"/>
    <row r="15507" ht="12.75" hidden="1" customHeight="1"/>
    <row r="15508" ht="12.75" hidden="1" customHeight="1"/>
    <row r="15509" ht="12.75" hidden="1" customHeight="1"/>
    <row r="15510" ht="12.75" hidden="1" customHeight="1"/>
    <row r="15511" ht="12.75" hidden="1" customHeight="1"/>
    <row r="15512" ht="12.75" hidden="1" customHeight="1"/>
    <row r="15513" ht="12.75" hidden="1" customHeight="1"/>
    <row r="15514" ht="12.75" hidden="1" customHeight="1"/>
    <row r="15515" ht="12.75" hidden="1" customHeight="1"/>
    <row r="15516" ht="12.75" hidden="1" customHeight="1"/>
    <row r="15517" ht="12.75" hidden="1" customHeight="1"/>
    <row r="15518" ht="12.75" hidden="1" customHeight="1"/>
    <row r="15519" ht="12.75" hidden="1" customHeight="1"/>
    <row r="15520" ht="12.75" hidden="1" customHeight="1"/>
    <row r="15521" ht="12.75" hidden="1" customHeight="1"/>
    <row r="15522" ht="12.75" hidden="1" customHeight="1"/>
    <row r="15523" ht="12.75" hidden="1" customHeight="1"/>
    <row r="15524" ht="12.75" hidden="1" customHeight="1"/>
    <row r="15525" ht="12.75" hidden="1" customHeight="1"/>
    <row r="15526" ht="12.75" hidden="1" customHeight="1"/>
    <row r="15527" ht="12.75" hidden="1" customHeight="1"/>
    <row r="15528" ht="12.75" hidden="1" customHeight="1"/>
    <row r="15529" ht="12.75" hidden="1" customHeight="1"/>
    <row r="15530" ht="12.75" hidden="1" customHeight="1"/>
    <row r="15531" ht="12.75" hidden="1" customHeight="1"/>
    <row r="15532" ht="12.75" hidden="1" customHeight="1"/>
    <row r="15533" ht="12.75" hidden="1" customHeight="1"/>
    <row r="15534" ht="12.75" hidden="1" customHeight="1"/>
    <row r="15535" ht="12.75" hidden="1" customHeight="1"/>
    <row r="15536" ht="12.75" hidden="1" customHeight="1"/>
    <row r="15537" ht="12.75" hidden="1" customHeight="1"/>
    <row r="15538" ht="12.75" hidden="1" customHeight="1"/>
    <row r="15539" ht="12.75" hidden="1" customHeight="1"/>
    <row r="15540" ht="12.75" hidden="1" customHeight="1"/>
    <row r="15541" ht="12.75" hidden="1" customHeight="1"/>
    <row r="15542" ht="12.75" hidden="1" customHeight="1"/>
    <row r="15543" ht="12.75" hidden="1" customHeight="1"/>
    <row r="15544" ht="12.75" hidden="1" customHeight="1"/>
    <row r="15545" ht="12.75" hidden="1" customHeight="1"/>
    <row r="15546" ht="12.75" hidden="1" customHeight="1"/>
    <row r="15547" ht="12.75" hidden="1" customHeight="1"/>
    <row r="15548" ht="12.75" hidden="1" customHeight="1"/>
    <row r="15549" ht="12.75" hidden="1" customHeight="1"/>
    <row r="15550" ht="12.75" hidden="1" customHeight="1"/>
    <row r="15551" ht="12.75" hidden="1" customHeight="1"/>
    <row r="15552" ht="12.75" hidden="1" customHeight="1"/>
    <row r="15553" ht="12.75" hidden="1" customHeight="1"/>
    <row r="15554" ht="12.75" hidden="1" customHeight="1"/>
    <row r="15555" ht="12.75" hidden="1" customHeight="1"/>
    <row r="15556" ht="12.75" hidden="1" customHeight="1"/>
    <row r="15557" ht="12.75" hidden="1" customHeight="1"/>
    <row r="15558" ht="12.75" hidden="1" customHeight="1"/>
    <row r="15559" ht="12.75" hidden="1" customHeight="1"/>
    <row r="15560" ht="12.75" hidden="1" customHeight="1"/>
    <row r="15561" ht="12.75" hidden="1" customHeight="1"/>
    <row r="15562" ht="12.75" hidden="1" customHeight="1"/>
    <row r="15563" ht="12.75" hidden="1" customHeight="1"/>
    <row r="15564" ht="12.75" hidden="1" customHeight="1"/>
    <row r="15565" ht="12.75" hidden="1" customHeight="1"/>
    <row r="15566" ht="12.75" hidden="1" customHeight="1"/>
    <row r="15567" ht="12.75" hidden="1" customHeight="1"/>
    <row r="15568" ht="12.75" hidden="1" customHeight="1"/>
    <row r="15569" ht="12.75" hidden="1" customHeight="1"/>
    <row r="15570" ht="12.75" hidden="1" customHeight="1"/>
    <row r="15571" ht="12.75" hidden="1" customHeight="1"/>
    <row r="15572" ht="12.75" hidden="1" customHeight="1"/>
    <row r="15573" ht="12.75" hidden="1" customHeight="1"/>
    <row r="15574" ht="12.75" hidden="1" customHeight="1"/>
    <row r="15575" ht="12.75" hidden="1" customHeight="1"/>
    <row r="15576" ht="12.75" hidden="1" customHeight="1"/>
    <row r="15577" ht="12.75" hidden="1" customHeight="1"/>
    <row r="15578" ht="12.75" hidden="1" customHeight="1"/>
    <row r="15579" ht="12.75" hidden="1" customHeight="1"/>
    <row r="15580" ht="12.75" hidden="1" customHeight="1"/>
    <row r="15581" ht="12.75" hidden="1" customHeight="1"/>
    <row r="15582" ht="12.75" hidden="1" customHeight="1"/>
    <row r="15583" ht="12.75" hidden="1" customHeight="1"/>
    <row r="15584" ht="12.75" hidden="1" customHeight="1"/>
    <row r="15585" ht="12.75" hidden="1" customHeight="1"/>
    <row r="15586" ht="12.75" hidden="1" customHeight="1"/>
    <row r="15587" ht="12.75" hidden="1" customHeight="1"/>
    <row r="15588" ht="12.75" hidden="1" customHeight="1"/>
    <row r="15589" ht="12.75" hidden="1" customHeight="1"/>
    <row r="15590" ht="12.75" hidden="1" customHeight="1"/>
    <row r="15591" ht="12.75" hidden="1" customHeight="1"/>
    <row r="15592" ht="12.75" hidden="1" customHeight="1"/>
    <row r="15593" ht="12.75" hidden="1" customHeight="1"/>
    <row r="15594" ht="12.75" hidden="1" customHeight="1"/>
    <row r="15595" ht="12.75" hidden="1" customHeight="1"/>
    <row r="15596" ht="12.75" hidden="1" customHeight="1"/>
    <row r="15597" ht="12.75" hidden="1" customHeight="1"/>
    <row r="15598" ht="12.75" hidden="1" customHeight="1"/>
    <row r="15599" ht="12.75" hidden="1" customHeight="1"/>
    <row r="15600" ht="12.75" hidden="1" customHeight="1"/>
    <row r="15601" ht="12.75" hidden="1" customHeight="1"/>
    <row r="15602" ht="12.75" hidden="1" customHeight="1"/>
    <row r="15603" ht="12.75" hidden="1" customHeight="1"/>
    <row r="15604" ht="12.75" hidden="1" customHeight="1"/>
    <row r="15605" ht="12.75" hidden="1" customHeight="1"/>
    <row r="15606" ht="12.75" hidden="1" customHeight="1"/>
    <row r="15607" ht="12.75" hidden="1" customHeight="1"/>
    <row r="15608" ht="12.75" hidden="1" customHeight="1"/>
    <row r="15609" ht="12.75" hidden="1" customHeight="1"/>
    <row r="15610" ht="12.75" hidden="1" customHeight="1"/>
    <row r="15611" ht="12.75" hidden="1" customHeight="1"/>
    <row r="15612" ht="12.75" hidden="1" customHeight="1"/>
    <row r="15613" ht="12.75" hidden="1" customHeight="1"/>
    <row r="15614" ht="12.75" hidden="1" customHeight="1"/>
    <row r="15615" ht="12.75" hidden="1" customHeight="1"/>
    <row r="15616" ht="12.75" hidden="1" customHeight="1"/>
    <row r="15617" ht="12.75" hidden="1" customHeight="1"/>
    <row r="15618" ht="12.75" hidden="1" customHeight="1"/>
    <row r="15619" ht="12.75" hidden="1" customHeight="1"/>
    <row r="15620" ht="12.75" hidden="1" customHeight="1"/>
    <row r="15621" ht="12.75" hidden="1" customHeight="1"/>
    <row r="15622" ht="12.75" hidden="1" customHeight="1"/>
    <row r="15623" ht="12.75" hidden="1" customHeight="1"/>
    <row r="15624" ht="12.75" hidden="1" customHeight="1"/>
    <row r="15625" ht="12.75" hidden="1" customHeight="1"/>
    <row r="15626" ht="12.75" hidden="1" customHeight="1"/>
    <row r="15627" ht="12.75" hidden="1" customHeight="1"/>
    <row r="15628" ht="12.75" hidden="1" customHeight="1"/>
    <row r="15629" ht="12.75" hidden="1" customHeight="1"/>
    <row r="15630" ht="12.75" hidden="1" customHeight="1"/>
    <row r="15631" ht="12.75" hidden="1" customHeight="1"/>
    <row r="15632" ht="12.75" hidden="1" customHeight="1"/>
    <row r="15633" ht="12.75" hidden="1" customHeight="1"/>
    <row r="15634" ht="12.75" hidden="1" customHeight="1"/>
    <row r="15635" ht="12.75" hidden="1" customHeight="1"/>
    <row r="15636" ht="12.75" hidden="1" customHeight="1"/>
    <row r="15637" ht="12.75" hidden="1" customHeight="1"/>
    <row r="15638" ht="12.75" hidden="1" customHeight="1"/>
    <row r="15639" ht="12.75" hidden="1" customHeight="1"/>
    <row r="15640" ht="12.75" hidden="1" customHeight="1"/>
    <row r="15641" ht="12.75" hidden="1" customHeight="1"/>
    <row r="15642" ht="12.75" hidden="1" customHeight="1"/>
    <row r="15643" ht="12.75" hidden="1" customHeight="1"/>
    <row r="15644" ht="12.75" hidden="1" customHeight="1"/>
    <row r="15645" ht="12.75" hidden="1" customHeight="1"/>
    <row r="15646" ht="12.75" hidden="1" customHeight="1"/>
    <row r="15647" ht="12.75" hidden="1" customHeight="1"/>
    <row r="15648" ht="12.75" hidden="1" customHeight="1"/>
    <row r="15649" ht="12.75" hidden="1" customHeight="1"/>
    <row r="15650" ht="12.75" hidden="1" customHeight="1"/>
    <row r="15651" ht="12.75" hidden="1" customHeight="1"/>
    <row r="15652" ht="12.75" hidden="1" customHeight="1"/>
    <row r="15653" ht="12.75" hidden="1" customHeight="1"/>
    <row r="15654" ht="12.75" hidden="1" customHeight="1"/>
    <row r="15655" ht="12.75" hidden="1" customHeight="1"/>
    <row r="15656" ht="12.75" hidden="1" customHeight="1"/>
    <row r="15657" ht="12.75" hidden="1" customHeight="1"/>
    <row r="15658" ht="12.75" hidden="1" customHeight="1"/>
    <row r="15659" ht="12.75" hidden="1" customHeight="1"/>
    <row r="15660" ht="12.75" hidden="1" customHeight="1"/>
    <row r="15661" ht="12.75" hidden="1" customHeight="1"/>
    <row r="15662" ht="12.75" hidden="1" customHeight="1"/>
    <row r="15663" ht="12.75" hidden="1" customHeight="1"/>
    <row r="15664" ht="12.75" hidden="1" customHeight="1"/>
    <row r="15665" ht="12.75" hidden="1" customHeight="1"/>
    <row r="15666" ht="12.75" hidden="1" customHeight="1"/>
    <row r="15667" ht="12.75" hidden="1" customHeight="1"/>
    <row r="15668" ht="12.75" hidden="1" customHeight="1"/>
    <row r="15669" ht="12.75" hidden="1" customHeight="1"/>
    <row r="15670" ht="12.75" hidden="1" customHeight="1"/>
    <row r="15671" ht="12.75" hidden="1" customHeight="1"/>
    <row r="15672" ht="12.75" hidden="1" customHeight="1"/>
    <row r="15673" ht="12.75" hidden="1" customHeight="1"/>
    <row r="15674" ht="12.75" hidden="1" customHeight="1"/>
    <row r="15675" ht="12.75" hidden="1" customHeight="1"/>
    <row r="15676" ht="12.75" hidden="1" customHeight="1"/>
    <row r="15677" ht="12.75" hidden="1" customHeight="1"/>
    <row r="15678" ht="12.75" hidden="1" customHeight="1"/>
    <row r="15679" ht="12.75" hidden="1" customHeight="1"/>
    <row r="15680" ht="12.75" hidden="1" customHeight="1"/>
    <row r="15681" ht="12.75" hidden="1" customHeight="1"/>
    <row r="15682" ht="12.75" hidden="1" customHeight="1"/>
    <row r="15683" ht="12.75" hidden="1" customHeight="1"/>
    <row r="15684" ht="12.75" hidden="1" customHeight="1"/>
    <row r="15685" ht="12.75" hidden="1" customHeight="1"/>
    <row r="15686" ht="12.75" hidden="1" customHeight="1"/>
    <row r="15687" ht="12.75" hidden="1" customHeight="1"/>
    <row r="15688" ht="12.75" hidden="1" customHeight="1"/>
    <row r="15689" ht="12.75" hidden="1" customHeight="1"/>
    <row r="15690" ht="12.75" hidden="1" customHeight="1"/>
    <row r="15691" ht="12.75" hidden="1" customHeight="1"/>
    <row r="15692" ht="12.75" hidden="1" customHeight="1"/>
    <row r="15693" ht="12.75" hidden="1" customHeight="1"/>
    <row r="15694" ht="12.75" hidden="1" customHeight="1"/>
    <row r="15695" ht="12.75" hidden="1" customHeight="1"/>
    <row r="15696" ht="12.75" hidden="1" customHeight="1"/>
    <row r="15697" ht="12.75" hidden="1" customHeight="1"/>
    <row r="15698" ht="12.75" hidden="1" customHeight="1"/>
    <row r="15699" ht="12.75" hidden="1" customHeight="1"/>
    <row r="15700" ht="12.75" hidden="1" customHeight="1"/>
    <row r="15701" ht="12.75" hidden="1" customHeight="1"/>
    <row r="15702" ht="12.75" hidden="1" customHeight="1"/>
    <row r="15703" ht="12.75" hidden="1" customHeight="1"/>
    <row r="15704" ht="12.75" hidden="1" customHeight="1"/>
    <row r="15705" ht="12.75" hidden="1" customHeight="1"/>
    <row r="15706" ht="12.75" hidden="1" customHeight="1"/>
    <row r="15707" ht="12.75" hidden="1" customHeight="1"/>
    <row r="15708" ht="12.75" hidden="1" customHeight="1"/>
    <row r="15709" ht="12.75" hidden="1" customHeight="1"/>
    <row r="15710" ht="12.75" hidden="1" customHeight="1"/>
    <row r="15711" ht="12.75" hidden="1" customHeight="1"/>
    <row r="15712" ht="12.75" hidden="1" customHeight="1"/>
    <row r="15713" ht="12.75" hidden="1" customHeight="1"/>
    <row r="15714" ht="12.75" hidden="1" customHeight="1"/>
    <row r="15715" ht="12.75" hidden="1" customHeight="1"/>
    <row r="15716" ht="12.75" hidden="1" customHeight="1"/>
    <row r="15717" ht="12.75" hidden="1" customHeight="1"/>
    <row r="15718" ht="12.75" hidden="1" customHeight="1"/>
    <row r="15719" ht="12.75" hidden="1" customHeight="1"/>
    <row r="15720" ht="12.75" hidden="1" customHeight="1"/>
    <row r="15721" ht="12.75" hidden="1" customHeight="1"/>
    <row r="15722" ht="12.75" hidden="1" customHeight="1"/>
    <row r="15723" ht="12.75" hidden="1" customHeight="1"/>
    <row r="15724" ht="12.75" hidden="1" customHeight="1"/>
    <row r="15725" ht="12.75" hidden="1" customHeight="1"/>
    <row r="15726" ht="12.75" hidden="1" customHeight="1"/>
    <row r="15727" ht="12.75" hidden="1" customHeight="1"/>
    <row r="15728" ht="12.75" hidden="1" customHeight="1"/>
    <row r="15729" ht="12.75" hidden="1" customHeight="1"/>
    <row r="15730" ht="12.75" hidden="1" customHeight="1"/>
    <row r="15731" ht="12.75" hidden="1" customHeight="1"/>
    <row r="15732" ht="12.75" hidden="1" customHeight="1"/>
    <row r="15733" ht="12.75" hidden="1" customHeight="1"/>
    <row r="15734" ht="12.75" hidden="1" customHeight="1"/>
    <row r="15735" ht="12.75" hidden="1" customHeight="1"/>
    <row r="15736" ht="12.75" hidden="1" customHeight="1"/>
    <row r="15737" ht="12.75" hidden="1" customHeight="1"/>
    <row r="15738" ht="12.75" hidden="1" customHeight="1"/>
    <row r="15739" ht="12.75" hidden="1" customHeight="1"/>
    <row r="15740" ht="12.75" hidden="1" customHeight="1"/>
    <row r="15741" ht="12.75" hidden="1" customHeight="1"/>
    <row r="15742" ht="12.75" hidden="1" customHeight="1"/>
    <row r="15743" ht="12.75" hidden="1" customHeight="1"/>
    <row r="15744" ht="12.75" hidden="1" customHeight="1"/>
    <row r="15745" ht="12.75" hidden="1" customHeight="1"/>
    <row r="15746" ht="12.75" hidden="1" customHeight="1"/>
    <row r="15747" ht="12.75" hidden="1" customHeight="1"/>
    <row r="15748" ht="12.75" hidden="1" customHeight="1"/>
    <row r="15749" ht="12.75" hidden="1" customHeight="1"/>
    <row r="15750" ht="12.75" hidden="1" customHeight="1"/>
    <row r="15751" ht="12.75" hidden="1" customHeight="1"/>
    <row r="15752" ht="12.75" hidden="1" customHeight="1"/>
    <row r="15753" ht="12.75" hidden="1" customHeight="1"/>
    <row r="15754" ht="12.75" hidden="1" customHeight="1"/>
    <row r="15755" ht="12.75" hidden="1" customHeight="1"/>
    <row r="15756" ht="12.75" hidden="1" customHeight="1"/>
    <row r="15757" ht="12.75" hidden="1" customHeight="1"/>
    <row r="15758" ht="12.75" hidden="1" customHeight="1"/>
    <row r="15759" ht="12.75" hidden="1" customHeight="1"/>
    <row r="15760" ht="12.75" hidden="1" customHeight="1"/>
    <row r="15761" ht="12.75" hidden="1" customHeight="1"/>
    <row r="15762" ht="12.75" hidden="1" customHeight="1"/>
    <row r="15763" ht="12.75" hidden="1" customHeight="1"/>
    <row r="15764" ht="12.75" hidden="1" customHeight="1"/>
    <row r="15765" ht="12.75" hidden="1" customHeight="1"/>
    <row r="15766" ht="12.75" hidden="1" customHeight="1"/>
    <row r="15767" ht="12.75" hidden="1" customHeight="1"/>
    <row r="15768" ht="12.75" hidden="1" customHeight="1"/>
    <row r="15769" ht="12.75" hidden="1" customHeight="1"/>
    <row r="15770" ht="12.75" hidden="1" customHeight="1"/>
    <row r="15771" ht="12.75" hidden="1" customHeight="1"/>
    <row r="15772" ht="12.75" hidden="1" customHeight="1"/>
    <row r="15773" ht="12.75" hidden="1" customHeight="1"/>
    <row r="15774" ht="12.75" hidden="1" customHeight="1"/>
    <row r="15775" ht="12.75" hidden="1" customHeight="1"/>
    <row r="15776" ht="12.75" hidden="1" customHeight="1"/>
    <row r="15777" ht="12.75" hidden="1" customHeight="1"/>
    <row r="15778" ht="12.75" hidden="1" customHeight="1"/>
    <row r="15779" ht="12.75" hidden="1" customHeight="1"/>
    <row r="15780" ht="12.75" hidden="1" customHeight="1"/>
    <row r="15781" ht="12.75" hidden="1" customHeight="1"/>
    <row r="15782" ht="12.75" hidden="1" customHeight="1"/>
    <row r="15783" ht="12.75" hidden="1" customHeight="1"/>
    <row r="15784" ht="12.75" hidden="1" customHeight="1"/>
    <row r="15785" ht="12.75" hidden="1" customHeight="1"/>
    <row r="15786" ht="12.75" hidden="1" customHeight="1"/>
    <row r="15787" ht="12.75" hidden="1" customHeight="1"/>
    <row r="15788" ht="12.75" hidden="1" customHeight="1"/>
    <row r="15789" ht="12.75" hidden="1" customHeight="1"/>
    <row r="15790" ht="12.75" hidden="1" customHeight="1"/>
    <row r="15791" ht="12.75" hidden="1" customHeight="1"/>
    <row r="15792" ht="12.75" hidden="1" customHeight="1"/>
    <row r="15793" ht="12.75" hidden="1" customHeight="1"/>
    <row r="15794" ht="12.75" hidden="1" customHeight="1"/>
    <row r="15795" ht="12.75" hidden="1" customHeight="1"/>
    <row r="15796" ht="12.75" hidden="1" customHeight="1"/>
    <row r="15797" ht="12.75" hidden="1" customHeight="1"/>
    <row r="15798" ht="12.75" hidden="1" customHeight="1"/>
    <row r="15799" ht="12.75" hidden="1" customHeight="1"/>
    <row r="15800" ht="12.75" hidden="1" customHeight="1"/>
    <row r="15801" ht="12.75" hidden="1" customHeight="1"/>
    <row r="15802" ht="12.75" hidden="1" customHeight="1"/>
    <row r="15803" ht="12.75" hidden="1" customHeight="1"/>
    <row r="15804" ht="12.75" hidden="1" customHeight="1"/>
    <row r="15805" ht="12.75" hidden="1" customHeight="1"/>
    <row r="15806" ht="12.75" hidden="1" customHeight="1"/>
    <row r="15807" ht="12.75" hidden="1" customHeight="1"/>
    <row r="15808" ht="12.75" hidden="1" customHeight="1"/>
    <row r="15809" ht="12.75" hidden="1" customHeight="1"/>
    <row r="15810" ht="12.75" hidden="1" customHeight="1"/>
    <row r="15811" ht="12.75" hidden="1" customHeight="1"/>
    <row r="15812" ht="12.75" hidden="1" customHeight="1"/>
    <row r="15813" ht="12.75" hidden="1" customHeight="1"/>
    <row r="15814" ht="12.75" hidden="1" customHeight="1"/>
    <row r="15815" ht="12.75" hidden="1" customHeight="1"/>
    <row r="15816" ht="12.75" hidden="1" customHeight="1"/>
    <row r="15817" ht="12.75" hidden="1" customHeight="1"/>
    <row r="15818" ht="12.75" hidden="1" customHeight="1"/>
    <row r="15819" ht="12.75" hidden="1" customHeight="1"/>
    <row r="15820" ht="12.75" hidden="1" customHeight="1"/>
    <row r="15821" ht="12.75" hidden="1" customHeight="1"/>
    <row r="15822" ht="12.75" hidden="1" customHeight="1"/>
    <row r="15823" ht="12.75" hidden="1" customHeight="1"/>
    <row r="15824" ht="12.75" hidden="1" customHeight="1"/>
    <row r="15825" ht="12.75" hidden="1" customHeight="1"/>
    <row r="15826" ht="12.75" hidden="1" customHeight="1"/>
    <row r="15827" ht="12.75" hidden="1" customHeight="1"/>
    <row r="15828" ht="12.75" hidden="1" customHeight="1"/>
    <row r="15829" ht="12.75" hidden="1" customHeight="1"/>
    <row r="15830" ht="12.75" hidden="1" customHeight="1"/>
    <row r="15831" ht="12.75" hidden="1" customHeight="1"/>
    <row r="15832" ht="12.75" hidden="1" customHeight="1"/>
    <row r="15833" ht="12.75" hidden="1" customHeight="1"/>
    <row r="15834" ht="12.75" hidden="1" customHeight="1"/>
    <row r="15835" ht="12.75" hidden="1" customHeight="1"/>
    <row r="15836" ht="12.75" hidden="1" customHeight="1"/>
    <row r="15837" ht="12.75" hidden="1" customHeight="1"/>
    <row r="15838" ht="12.75" hidden="1" customHeight="1"/>
    <row r="15839" ht="12.75" hidden="1" customHeight="1"/>
    <row r="15840" ht="12.75" hidden="1" customHeight="1"/>
    <row r="15841" ht="12.75" hidden="1" customHeight="1"/>
    <row r="15842" ht="12.75" hidden="1" customHeight="1"/>
    <row r="15843" ht="12.75" hidden="1" customHeight="1"/>
    <row r="15844" ht="12.75" hidden="1" customHeight="1"/>
    <row r="15845" ht="12.75" hidden="1" customHeight="1"/>
    <row r="15846" ht="12.75" hidden="1" customHeight="1"/>
    <row r="15847" ht="12.75" hidden="1" customHeight="1"/>
    <row r="15848" ht="12.75" hidden="1" customHeight="1"/>
    <row r="15849" ht="12.75" hidden="1" customHeight="1"/>
    <row r="15850" ht="12.75" hidden="1" customHeight="1"/>
    <row r="15851" ht="12.75" hidden="1" customHeight="1"/>
    <row r="15852" ht="12.75" hidden="1" customHeight="1"/>
    <row r="15853" ht="12.75" hidden="1" customHeight="1"/>
    <row r="15854" ht="12.75" hidden="1" customHeight="1"/>
    <row r="15855" ht="12.75" hidden="1" customHeight="1"/>
    <row r="15856" ht="12.75" hidden="1" customHeight="1"/>
    <row r="15857" ht="12.75" hidden="1" customHeight="1"/>
    <row r="15858" ht="12.75" hidden="1" customHeight="1"/>
    <row r="15859" ht="12.75" hidden="1" customHeight="1"/>
    <row r="15860" ht="12.75" hidden="1" customHeight="1"/>
    <row r="15861" ht="12.75" hidden="1" customHeight="1"/>
    <row r="15862" ht="12.75" hidden="1" customHeight="1"/>
    <row r="15863" ht="12.75" hidden="1" customHeight="1"/>
    <row r="15864" ht="12.75" hidden="1" customHeight="1"/>
    <row r="15865" ht="12.75" hidden="1" customHeight="1"/>
    <row r="15866" ht="12.75" hidden="1" customHeight="1"/>
    <row r="15867" ht="12.75" hidden="1" customHeight="1"/>
    <row r="15868" ht="12.75" hidden="1" customHeight="1"/>
    <row r="15869" ht="12.75" hidden="1" customHeight="1"/>
    <row r="15870" ht="12.75" hidden="1" customHeight="1"/>
    <row r="15871" ht="12.75" hidden="1" customHeight="1"/>
    <row r="15872" ht="12.75" hidden="1" customHeight="1"/>
    <row r="15873" ht="12.75" hidden="1" customHeight="1"/>
    <row r="15874" ht="12.75" hidden="1" customHeight="1"/>
    <row r="15875" ht="12.75" hidden="1" customHeight="1"/>
    <row r="15876" ht="12.75" hidden="1" customHeight="1"/>
    <row r="15877" ht="12.75" hidden="1" customHeight="1"/>
    <row r="15878" ht="12.75" hidden="1" customHeight="1"/>
    <row r="15879" ht="12.75" hidden="1" customHeight="1"/>
    <row r="15880" ht="12.75" hidden="1" customHeight="1"/>
    <row r="15881" ht="12.75" hidden="1" customHeight="1"/>
    <row r="15882" ht="12.75" hidden="1" customHeight="1"/>
    <row r="15883" ht="12.75" hidden="1" customHeight="1"/>
    <row r="15884" ht="12.75" hidden="1" customHeight="1"/>
    <row r="15885" ht="12.75" hidden="1" customHeight="1"/>
    <row r="15886" ht="12.75" hidden="1" customHeight="1"/>
    <row r="15887" ht="12.75" hidden="1" customHeight="1"/>
    <row r="15888" ht="12.75" hidden="1" customHeight="1"/>
    <row r="15889" ht="12.75" hidden="1" customHeight="1"/>
    <row r="15890" ht="12.75" hidden="1" customHeight="1"/>
    <row r="15891" ht="12.75" hidden="1" customHeight="1"/>
    <row r="15892" ht="12.75" hidden="1" customHeight="1"/>
    <row r="15893" ht="12.75" hidden="1" customHeight="1"/>
    <row r="15894" ht="12.75" hidden="1" customHeight="1"/>
    <row r="15895" ht="12.75" hidden="1" customHeight="1"/>
    <row r="15896" ht="12.75" hidden="1" customHeight="1"/>
    <row r="15897" ht="12.75" hidden="1" customHeight="1"/>
    <row r="15898" ht="12.75" hidden="1" customHeight="1"/>
    <row r="15899" ht="12.75" hidden="1" customHeight="1"/>
    <row r="15900" ht="12.75" hidden="1" customHeight="1"/>
    <row r="15901" ht="12.75" hidden="1" customHeight="1"/>
    <row r="15902" ht="12.75" hidden="1" customHeight="1"/>
    <row r="15903" ht="12.75" hidden="1" customHeight="1"/>
    <row r="15904" ht="12.75" hidden="1" customHeight="1"/>
    <row r="15905" ht="12.75" hidden="1" customHeight="1"/>
    <row r="15906" ht="12.75" hidden="1" customHeight="1"/>
    <row r="15907" ht="12.75" hidden="1" customHeight="1"/>
    <row r="15908" ht="12.75" hidden="1" customHeight="1"/>
    <row r="15909" ht="12.75" hidden="1" customHeight="1"/>
    <row r="15910" ht="12.75" hidden="1" customHeight="1"/>
    <row r="15911" ht="12.75" hidden="1" customHeight="1"/>
    <row r="15912" ht="12.75" hidden="1" customHeight="1"/>
    <row r="15913" ht="12.75" hidden="1" customHeight="1"/>
    <row r="15914" ht="12.75" hidden="1" customHeight="1"/>
    <row r="15915" ht="12.75" hidden="1" customHeight="1"/>
    <row r="15916" ht="12.75" hidden="1" customHeight="1"/>
    <row r="15917" ht="12.75" hidden="1" customHeight="1"/>
    <row r="15918" ht="12.75" hidden="1" customHeight="1"/>
    <row r="15919" ht="12.75" hidden="1" customHeight="1"/>
    <row r="15920" ht="12.75" hidden="1" customHeight="1"/>
    <row r="15921" ht="12.75" hidden="1" customHeight="1"/>
    <row r="15922" ht="12.75" hidden="1" customHeight="1"/>
    <row r="15923" ht="12.75" hidden="1" customHeight="1"/>
    <row r="15924" ht="12.75" hidden="1" customHeight="1"/>
    <row r="15925" ht="12.75" hidden="1" customHeight="1"/>
    <row r="15926" ht="12.75" hidden="1" customHeight="1"/>
    <row r="15927" ht="12.75" hidden="1" customHeight="1"/>
    <row r="15928" ht="12.75" hidden="1" customHeight="1"/>
    <row r="15929" ht="12.75" hidden="1" customHeight="1"/>
    <row r="15930" ht="12.75" hidden="1" customHeight="1"/>
    <row r="15931" ht="12.75" hidden="1" customHeight="1"/>
    <row r="15932" ht="12.75" hidden="1" customHeight="1"/>
    <row r="15933" ht="12.75" hidden="1" customHeight="1"/>
    <row r="15934" ht="12.75" hidden="1" customHeight="1"/>
    <row r="15935" ht="12.75" hidden="1" customHeight="1"/>
    <row r="15936" ht="12.75" hidden="1" customHeight="1"/>
    <row r="15937" ht="12.75" hidden="1" customHeight="1"/>
    <row r="15938" ht="12.75" hidden="1" customHeight="1"/>
    <row r="15939" ht="12.75" hidden="1" customHeight="1"/>
    <row r="15940" ht="12.75" hidden="1" customHeight="1"/>
    <row r="15941" ht="12.75" hidden="1" customHeight="1"/>
    <row r="15942" ht="12.75" hidden="1" customHeight="1"/>
    <row r="15943" ht="12.75" hidden="1" customHeight="1"/>
    <row r="15944" ht="12.75" hidden="1" customHeight="1"/>
    <row r="15945" ht="12.75" hidden="1" customHeight="1"/>
    <row r="15946" ht="12.75" hidden="1" customHeight="1"/>
    <row r="15947" ht="12.75" hidden="1" customHeight="1"/>
    <row r="15948" ht="12.75" hidden="1" customHeight="1"/>
    <row r="15949" ht="12.75" hidden="1" customHeight="1"/>
    <row r="15950" ht="12.75" hidden="1" customHeight="1"/>
    <row r="15951" ht="12.75" hidden="1" customHeight="1"/>
    <row r="15952" ht="12.75" hidden="1" customHeight="1"/>
    <row r="15953" ht="12.75" hidden="1" customHeight="1"/>
    <row r="15954" ht="12.75" hidden="1" customHeight="1"/>
    <row r="15955" ht="12.75" hidden="1" customHeight="1"/>
    <row r="15956" ht="12.75" hidden="1" customHeight="1"/>
    <row r="15957" ht="12.75" hidden="1" customHeight="1"/>
    <row r="15958" ht="12.75" hidden="1" customHeight="1"/>
    <row r="15959" ht="12.75" hidden="1" customHeight="1"/>
    <row r="15960" ht="12.75" hidden="1" customHeight="1"/>
    <row r="15961" ht="12.75" hidden="1" customHeight="1"/>
    <row r="15962" ht="12.75" hidden="1" customHeight="1"/>
    <row r="15963" ht="12.75" hidden="1" customHeight="1"/>
    <row r="15964" ht="12.75" hidden="1" customHeight="1"/>
    <row r="15965" ht="12.75" hidden="1" customHeight="1"/>
    <row r="15966" ht="12.75" hidden="1" customHeight="1"/>
    <row r="15967" ht="12.75" hidden="1" customHeight="1"/>
    <row r="15968" ht="12.75" hidden="1" customHeight="1"/>
    <row r="15969" ht="12.75" hidden="1" customHeight="1"/>
    <row r="15970" ht="12.75" hidden="1" customHeight="1"/>
    <row r="15971" ht="12.75" hidden="1" customHeight="1"/>
    <row r="15972" ht="12.75" hidden="1" customHeight="1"/>
    <row r="15973" ht="12.75" hidden="1" customHeight="1"/>
    <row r="15974" ht="12.75" hidden="1" customHeight="1"/>
    <row r="15975" ht="12.75" hidden="1" customHeight="1"/>
    <row r="15976" ht="12.75" hidden="1" customHeight="1"/>
    <row r="15977" ht="12.75" hidden="1" customHeight="1"/>
    <row r="15978" ht="12.75" hidden="1" customHeight="1"/>
    <row r="15979" ht="12.75" hidden="1" customHeight="1"/>
    <row r="15980" ht="12.75" hidden="1" customHeight="1"/>
    <row r="15981" ht="12.75" hidden="1" customHeight="1"/>
    <row r="15982" ht="12.75" hidden="1" customHeight="1"/>
    <row r="15983" ht="12.75" hidden="1" customHeight="1"/>
    <row r="15984" ht="12.75" hidden="1" customHeight="1"/>
    <row r="15985" ht="12.75" hidden="1" customHeight="1"/>
    <row r="15986" ht="12.75" hidden="1" customHeight="1"/>
    <row r="15987" ht="12.75" hidden="1" customHeight="1"/>
    <row r="15988" ht="12.75" hidden="1" customHeight="1"/>
    <row r="15989" ht="12.75" hidden="1" customHeight="1"/>
    <row r="15990" ht="12.75" hidden="1" customHeight="1"/>
    <row r="15991" ht="12.75" hidden="1" customHeight="1"/>
    <row r="15992" ht="12.75" hidden="1" customHeight="1"/>
    <row r="15993" ht="12.75" hidden="1" customHeight="1"/>
    <row r="15994" ht="12.75" hidden="1" customHeight="1"/>
    <row r="15995" ht="12.75" hidden="1" customHeight="1"/>
    <row r="15996" ht="12.75" hidden="1" customHeight="1"/>
    <row r="15997" ht="12.75" hidden="1" customHeight="1"/>
    <row r="15998" ht="12.75" hidden="1" customHeight="1"/>
    <row r="15999" ht="12.75" hidden="1" customHeight="1"/>
    <row r="16000" ht="12.75" hidden="1" customHeight="1"/>
    <row r="16001" ht="12.75" hidden="1" customHeight="1"/>
    <row r="16002" ht="12.75" hidden="1" customHeight="1"/>
    <row r="16003" ht="12.75" hidden="1" customHeight="1"/>
    <row r="16004" ht="12.75" hidden="1" customHeight="1"/>
    <row r="16005" ht="12.75" hidden="1" customHeight="1"/>
    <row r="16006" ht="12.75" hidden="1" customHeight="1"/>
    <row r="16007" ht="12.75" hidden="1" customHeight="1"/>
    <row r="16008" ht="12.75" hidden="1" customHeight="1"/>
    <row r="16009" ht="12.75" hidden="1" customHeight="1"/>
    <row r="16010" ht="12.75" hidden="1" customHeight="1"/>
    <row r="16011" ht="12.75" hidden="1" customHeight="1"/>
    <row r="16012" ht="12.75" hidden="1" customHeight="1"/>
    <row r="16013" ht="12.75" hidden="1" customHeight="1"/>
    <row r="16014" ht="12.75" hidden="1" customHeight="1"/>
    <row r="16015" ht="12.75" hidden="1" customHeight="1"/>
    <row r="16016" ht="12.75" hidden="1" customHeight="1"/>
    <row r="16017" ht="12.75" hidden="1" customHeight="1"/>
    <row r="16018" ht="12.75" hidden="1" customHeight="1"/>
    <row r="16019" ht="12.75" hidden="1" customHeight="1"/>
    <row r="16020" ht="12.75" hidden="1" customHeight="1"/>
    <row r="16021" ht="12.75" hidden="1" customHeight="1"/>
    <row r="16022" ht="12.75" hidden="1" customHeight="1"/>
    <row r="16023" ht="12.75" hidden="1" customHeight="1"/>
    <row r="16024" ht="12.75" hidden="1" customHeight="1"/>
    <row r="16025" ht="12.75" hidden="1" customHeight="1"/>
    <row r="16026" ht="12.75" hidden="1" customHeight="1"/>
    <row r="16027" ht="12.75" hidden="1" customHeight="1"/>
    <row r="16028" ht="12.75" hidden="1" customHeight="1"/>
    <row r="16029" ht="12.75" hidden="1" customHeight="1"/>
    <row r="16030" ht="12.75" hidden="1" customHeight="1"/>
    <row r="16031" ht="12.75" hidden="1" customHeight="1"/>
    <row r="16032" ht="12.75" hidden="1" customHeight="1"/>
    <row r="16033" ht="12.75" hidden="1" customHeight="1"/>
    <row r="16034" ht="12.75" hidden="1" customHeight="1"/>
    <row r="16035" ht="12.75" hidden="1" customHeight="1"/>
    <row r="16036" ht="12.75" hidden="1" customHeight="1"/>
    <row r="16037" ht="12.75" hidden="1" customHeight="1"/>
    <row r="16038" ht="12.75" hidden="1" customHeight="1"/>
    <row r="16039" ht="12.75" hidden="1" customHeight="1"/>
    <row r="16040" ht="12.75" hidden="1" customHeight="1"/>
    <row r="16041" ht="12.75" hidden="1" customHeight="1"/>
    <row r="16042" ht="12.75" hidden="1" customHeight="1"/>
    <row r="16043" ht="12.75" hidden="1" customHeight="1"/>
    <row r="16044" ht="12.75" hidden="1" customHeight="1"/>
    <row r="16045" ht="12.75" hidden="1" customHeight="1"/>
    <row r="16046" ht="12.75" hidden="1" customHeight="1"/>
    <row r="16047" ht="12.75" hidden="1" customHeight="1"/>
    <row r="16048" ht="12.75" hidden="1" customHeight="1"/>
    <row r="16049" ht="12.75" hidden="1" customHeight="1"/>
    <row r="16050" ht="12.75" hidden="1" customHeight="1"/>
    <row r="16051" ht="12.75" hidden="1" customHeight="1"/>
    <row r="16052" ht="12.75" hidden="1" customHeight="1"/>
    <row r="16053" ht="12.75" hidden="1" customHeight="1"/>
    <row r="16054" ht="12.75" hidden="1" customHeight="1"/>
    <row r="16055" ht="12.75" hidden="1" customHeight="1"/>
    <row r="16056" ht="12.75" hidden="1" customHeight="1"/>
    <row r="16057" ht="12.75" hidden="1" customHeight="1"/>
    <row r="16058" ht="12.75" hidden="1" customHeight="1"/>
    <row r="16059" ht="12.75" hidden="1" customHeight="1"/>
    <row r="16060" ht="12.75" hidden="1" customHeight="1"/>
    <row r="16061" ht="12.75" hidden="1" customHeight="1"/>
    <row r="16062" ht="12.75" hidden="1" customHeight="1"/>
    <row r="16063" ht="12.75" hidden="1" customHeight="1"/>
    <row r="16064" ht="12.75" hidden="1" customHeight="1"/>
    <row r="16065" ht="12.75" hidden="1" customHeight="1"/>
    <row r="16066" ht="12.75" hidden="1" customHeight="1"/>
    <row r="16067" ht="12.75" hidden="1" customHeight="1"/>
    <row r="16068" ht="12.75" hidden="1" customHeight="1"/>
    <row r="16069" ht="12.75" hidden="1" customHeight="1"/>
    <row r="16070" ht="12.75" hidden="1" customHeight="1"/>
    <row r="16071" ht="12.75" hidden="1" customHeight="1"/>
    <row r="16072" ht="12.75" hidden="1" customHeight="1"/>
    <row r="16073" ht="12.75" hidden="1" customHeight="1"/>
    <row r="16074" ht="12.75" hidden="1" customHeight="1"/>
    <row r="16075" ht="12.75" hidden="1" customHeight="1"/>
    <row r="16076" ht="12.75" hidden="1" customHeight="1"/>
    <row r="16077" ht="12.75" hidden="1" customHeight="1"/>
    <row r="16078" ht="12.75" hidden="1" customHeight="1"/>
    <row r="16079" ht="12.75" hidden="1" customHeight="1"/>
    <row r="16080" ht="12.75" hidden="1" customHeight="1"/>
    <row r="16081" ht="12.75" hidden="1" customHeight="1"/>
    <row r="16082" ht="12.75" hidden="1" customHeight="1"/>
    <row r="16083" ht="12.75" hidden="1" customHeight="1"/>
    <row r="16084" ht="12.75" hidden="1" customHeight="1"/>
    <row r="16085" ht="12.75" hidden="1" customHeight="1"/>
    <row r="16086" ht="12.75" hidden="1" customHeight="1"/>
    <row r="16087" ht="12.75" hidden="1" customHeight="1"/>
    <row r="16088" ht="12.75" hidden="1" customHeight="1"/>
    <row r="16089" ht="12.75" hidden="1" customHeight="1"/>
    <row r="16090" ht="12.75" hidden="1" customHeight="1"/>
    <row r="16091" ht="12.75" hidden="1" customHeight="1"/>
    <row r="16092" ht="12.75" hidden="1" customHeight="1"/>
    <row r="16093" ht="12.75" hidden="1" customHeight="1"/>
    <row r="16094" ht="12.75" hidden="1" customHeight="1"/>
    <row r="16095" ht="12.75" hidden="1" customHeight="1"/>
    <row r="16096" ht="12.75" hidden="1" customHeight="1"/>
    <row r="16097" ht="12.75" hidden="1" customHeight="1"/>
    <row r="16098" ht="12.75" hidden="1" customHeight="1"/>
    <row r="16099" ht="12.75" hidden="1" customHeight="1"/>
    <row r="16100" ht="12.75" hidden="1" customHeight="1"/>
    <row r="16101" ht="12.75" hidden="1" customHeight="1"/>
    <row r="16102" ht="12.75" hidden="1" customHeight="1"/>
    <row r="16103" ht="12.75" hidden="1" customHeight="1"/>
    <row r="16104" ht="12.75" hidden="1" customHeight="1"/>
    <row r="16105" ht="12.75" hidden="1" customHeight="1"/>
    <row r="16106" ht="12.75" hidden="1" customHeight="1"/>
    <row r="16107" ht="12.75" hidden="1" customHeight="1"/>
    <row r="16108" ht="12.75" hidden="1" customHeight="1"/>
    <row r="16109" ht="12.75" hidden="1" customHeight="1"/>
    <row r="16110" ht="12.75" hidden="1" customHeight="1"/>
    <row r="16111" ht="12.75" hidden="1" customHeight="1"/>
    <row r="16112" ht="12.75" hidden="1" customHeight="1"/>
    <row r="16113" ht="12.75" hidden="1" customHeight="1"/>
    <row r="16114" ht="12.75" hidden="1" customHeight="1"/>
    <row r="16115" ht="12.75" hidden="1" customHeight="1"/>
    <row r="16116" ht="12.75" hidden="1" customHeight="1"/>
    <row r="16117" ht="12.75" hidden="1" customHeight="1"/>
    <row r="16118" ht="12.75" hidden="1" customHeight="1"/>
    <row r="16119" ht="12.75" hidden="1" customHeight="1"/>
    <row r="16120" ht="12.75" hidden="1" customHeight="1"/>
    <row r="16121" ht="12.75" hidden="1" customHeight="1"/>
    <row r="16122" ht="12.75" hidden="1" customHeight="1"/>
    <row r="16123" ht="12.75" hidden="1" customHeight="1"/>
    <row r="16124" ht="12.75" hidden="1" customHeight="1"/>
    <row r="16125" ht="12.75" hidden="1" customHeight="1"/>
    <row r="16126" ht="12.75" hidden="1" customHeight="1"/>
    <row r="16127" ht="12.75" hidden="1" customHeight="1"/>
    <row r="16128" ht="12.75" hidden="1" customHeight="1"/>
    <row r="16129" ht="12.75" hidden="1" customHeight="1"/>
    <row r="16130" ht="12.75" hidden="1" customHeight="1"/>
    <row r="16131" ht="12.75" hidden="1" customHeight="1"/>
    <row r="16132" ht="12.75" hidden="1" customHeight="1"/>
    <row r="16133" ht="12.75" hidden="1" customHeight="1"/>
    <row r="16134" ht="12.75" hidden="1" customHeight="1"/>
    <row r="16135" ht="12.75" hidden="1" customHeight="1"/>
    <row r="16136" ht="12.75" hidden="1" customHeight="1"/>
    <row r="16137" ht="12.75" hidden="1" customHeight="1"/>
    <row r="16138" ht="12.75" hidden="1" customHeight="1"/>
    <row r="16139" ht="12.75" hidden="1" customHeight="1"/>
    <row r="16140" ht="12.75" hidden="1" customHeight="1"/>
    <row r="16141" ht="12.75" hidden="1" customHeight="1"/>
    <row r="16142" ht="12.75" hidden="1" customHeight="1"/>
    <row r="16143" ht="12.75" hidden="1" customHeight="1"/>
    <row r="16144" ht="12.75" hidden="1" customHeight="1"/>
    <row r="16145" ht="12.75" hidden="1" customHeight="1"/>
    <row r="16146" ht="12.75" hidden="1" customHeight="1"/>
    <row r="16147" ht="12.75" hidden="1" customHeight="1"/>
    <row r="16148" ht="12.75" hidden="1" customHeight="1"/>
    <row r="16149" ht="12.75" hidden="1" customHeight="1"/>
    <row r="16150" ht="12.75" hidden="1" customHeight="1"/>
    <row r="16151" ht="12.75" hidden="1" customHeight="1"/>
    <row r="16152" ht="12.75" hidden="1" customHeight="1"/>
    <row r="16153" ht="12.75" hidden="1" customHeight="1"/>
    <row r="16154" ht="12.75" hidden="1" customHeight="1"/>
    <row r="16155" ht="12.75" hidden="1" customHeight="1"/>
    <row r="16156" ht="12.75" hidden="1" customHeight="1"/>
    <row r="16157" ht="12.75" hidden="1" customHeight="1"/>
    <row r="16158" ht="12.75" hidden="1" customHeight="1"/>
    <row r="16159" ht="12.75" hidden="1" customHeight="1"/>
    <row r="16160" ht="12.75" hidden="1" customHeight="1"/>
    <row r="16161" ht="12.75" hidden="1" customHeight="1"/>
    <row r="16162" ht="12.75" hidden="1" customHeight="1"/>
    <row r="16163" ht="12.75" hidden="1" customHeight="1"/>
    <row r="16164" ht="12.75" hidden="1" customHeight="1"/>
    <row r="16165" ht="12.75" hidden="1" customHeight="1"/>
    <row r="16166" ht="12.75" hidden="1" customHeight="1"/>
    <row r="16167" ht="12.75" hidden="1" customHeight="1"/>
    <row r="16168" ht="12.75" hidden="1" customHeight="1"/>
    <row r="16169" ht="12.75" hidden="1" customHeight="1"/>
    <row r="16170" ht="12.75" hidden="1" customHeight="1"/>
    <row r="16171" ht="12.75" hidden="1" customHeight="1"/>
    <row r="16172" ht="12.75" hidden="1" customHeight="1"/>
    <row r="16173" ht="12.75" hidden="1" customHeight="1"/>
    <row r="16174" ht="12.75" hidden="1" customHeight="1"/>
    <row r="16175" ht="12.75" hidden="1" customHeight="1"/>
    <row r="16176" ht="12.75" hidden="1" customHeight="1"/>
    <row r="16177" ht="12.75" hidden="1" customHeight="1"/>
    <row r="16178" ht="12.75" hidden="1" customHeight="1"/>
    <row r="16179" ht="12.75" hidden="1" customHeight="1"/>
    <row r="16180" ht="12.75" hidden="1" customHeight="1"/>
    <row r="16181" ht="12.75" hidden="1" customHeight="1"/>
    <row r="16182" ht="12.75" hidden="1" customHeight="1"/>
    <row r="16183" ht="12.75" hidden="1" customHeight="1"/>
    <row r="16184" ht="12.75" hidden="1" customHeight="1"/>
    <row r="16185" ht="12.75" hidden="1" customHeight="1"/>
    <row r="16186" ht="12.75" hidden="1" customHeight="1"/>
    <row r="16187" ht="12.75" hidden="1" customHeight="1"/>
    <row r="16188" ht="12.75" hidden="1" customHeight="1"/>
    <row r="16189" ht="12.75" hidden="1" customHeight="1"/>
    <row r="16190" ht="12.75" hidden="1" customHeight="1"/>
    <row r="16191" ht="12.75" hidden="1" customHeight="1"/>
    <row r="16192" ht="12.75" hidden="1" customHeight="1"/>
    <row r="16193" ht="12.75" hidden="1" customHeight="1"/>
    <row r="16194" ht="12.75" hidden="1" customHeight="1"/>
    <row r="16195" ht="12.75" hidden="1" customHeight="1"/>
    <row r="16196" ht="12.75" hidden="1" customHeight="1"/>
    <row r="16197" ht="12.75" hidden="1" customHeight="1"/>
    <row r="16198" ht="12.75" hidden="1" customHeight="1"/>
    <row r="16199" ht="12.75" hidden="1" customHeight="1"/>
    <row r="16200" ht="12.75" hidden="1" customHeight="1"/>
    <row r="16201" ht="12.75" hidden="1" customHeight="1"/>
    <row r="16202" ht="12.75" hidden="1" customHeight="1"/>
    <row r="16203" ht="12.75" hidden="1" customHeight="1"/>
    <row r="16204" ht="12.75" hidden="1" customHeight="1"/>
    <row r="16205" ht="12.75" hidden="1" customHeight="1"/>
    <row r="16206" ht="12.75" hidden="1" customHeight="1"/>
    <row r="16207" ht="12.75" hidden="1" customHeight="1"/>
    <row r="16208" ht="12.75" hidden="1" customHeight="1"/>
    <row r="16209" ht="12.75" hidden="1" customHeight="1"/>
    <row r="16210" ht="12.75" hidden="1" customHeight="1"/>
    <row r="16211" ht="12.75" hidden="1" customHeight="1"/>
    <row r="16212" ht="12.75" hidden="1" customHeight="1"/>
    <row r="16213" ht="12.75" hidden="1" customHeight="1"/>
    <row r="16214" ht="12.75" hidden="1" customHeight="1"/>
    <row r="16215" ht="12.75" hidden="1" customHeight="1"/>
    <row r="16216" ht="12.75" hidden="1" customHeight="1"/>
    <row r="16217" ht="12.75" hidden="1" customHeight="1"/>
    <row r="16218" ht="12.75" hidden="1" customHeight="1"/>
    <row r="16219" ht="12.75" hidden="1" customHeight="1"/>
    <row r="16220" ht="12.75" hidden="1" customHeight="1"/>
    <row r="16221" ht="12.75" hidden="1" customHeight="1"/>
    <row r="16222" ht="12.75" hidden="1" customHeight="1"/>
    <row r="16223" ht="12.75" hidden="1" customHeight="1"/>
    <row r="16224" ht="12.75" hidden="1" customHeight="1"/>
    <row r="16225" ht="12.75" hidden="1" customHeight="1"/>
    <row r="16226" ht="12.75" hidden="1" customHeight="1"/>
    <row r="16227" ht="12.75" hidden="1" customHeight="1"/>
    <row r="16228" ht="12.75" hidden="1" customHeight="1"/>
    <row r="16229" ht="12.75" hidden="1" customHeight="1"/>
    <row r="16230" ht="12.75" hidden="1" customHeight="1"/>
    <row r="16231" ht="12.75" hidden="1" customHeight="1"/>
    <row r="16232" ht="12.75" hidden="1" customHeight="1"/>
    <row r="16233" ht="12.75" hidden="1" customHeight="1"/>
    <row r="16234" ht="12.75" hidden="1" customHeight="1"/>
    <row r="16235" ht="12.75" hidden="1" customHeight="1"/>
    <row r="16236" ht="12.75" hidden="1" customHeight="1"/>
    <row r="16237" ht="12.75" hidden="1" customHeight="1"/>
    <row r="16238" ht="12.75" hidden="1" customHeight="1"/>
    <row r="16239" ht="12.75" hidden="1" customHeight="1"/>
    <row r="16240" ht="12.75" hidden="1" customHeight="1"/>
    <row r="16241" ht="12.75" hidden="1" customHeight="1"/>
    <row r="16242" ht="12.75" hidden="1" customHeight="1"/>
    <row r="16243" ht="12.75" hidden="1" customHeight="1"/>
    <row r="16244" ht="12.75" hidden="1" customHeight="1"/>
    <row r="16245" ht="12.75" hidden="1" customHeight="1"/>
    <row r="16246" ht="12.75" hidden="1" customHeight="1"/>
    <row r="16247" ht="12.75" hidden="1" customHeight="1"/>
    <row r="16248" ht="12.75" hidden="1" customHeight="1"/>
    <row r="16249" ht="12.75" hidden="1" customHeight="1"/>
    <row r="16250" ht="12.75" hidden="1" customHeight="1"/>
    <row r="16251" ht="12.75" hidden="1" customHeight="1"/>
    <row r="16252" ht="12.75" hidden="1" customHeight="1"/>
    <row r="16253" ht="12.75" hidden="1" customHeight="1"/>
    <row r="16254" ht="12.75" hidden="1" customHeight="1"/>
    <row r="16255" ht="12.75" hidden="1" customHeight="1"/>
    <row r="16256" ht="12.75" hidden="1" customHeight="1"/>
    <row r="16257" ht="12.75" hidden="1" customHeight="1"/>
    <row r="16258" ht="12.75" hidden="1" customHeight="1"/>
    <row r="16259" ht="12.75" hidden="1" customHeight="1"/>
    <row r="16260" ht="12.75" hidden="1" customHeight="1"/>
    <row r="16261" ht="12.75" hidden="1" customHeight="1"/>
    <row r="16262" ht="12.75" hidden="1" customHeight="1"/>
    <row r="16263" ht="12.75" hidden="1" customHeight="1"/>
    <row r="16264" ht="12.75" hidden="1" customHeight="1"/>
    <row r="16265" ht="12.75" hidden="1" customHeight="1"/>
    <row r="16266" ht="12.75" hidden="1" customHeight="1"/>
    <row r="16267" ht="12.75" hidden="1" customHeight="1"/>
    <row r="16268" ht="12.75" hidden="1" customHeight="1"/>
    <row r="16269" ht="12.75" hidden="1" customHeight="1"/>
    <row r="16270" ht="12.75" hidden="1" customHeight="1"/>
    <row r="16271" ht="12.75" hidden="1" customHeight="1"/>
    <row r="16272" ht="12.75" hidden="1" customHeight="1"/>
    <row r="16273" ht="12.75" hidden="1" customHeight="1"/>
    <row r="16274" ht="12.75" hidden="1" customHeight="1"/>
    <row r="16275" ht="12.75" hidden="1" customHeight="1"/>
    <row r="16276" ht="12.75" hidden="1" customHeight="1"/>
    <row r="16277" ht="12.75" hidden="1" customHeight="1"/>
    <row r="16278" ht="12.75" hidden="1" customHeight="1"/>
    <row r="16279" ht="12.75" hidden="1" customHeight="1"/>
    <row r="16280" ht="12.75" hidden="1" customHeight="1"/>
    <row r="16281" ht="12.75" hidden="1" customHeight="1"/>
    <row r="16282" ht="12.75" hidden="1" customHeight="1"/>
    <row r="16283" ht="12.75" hidden="1" customHeight="1"/>
    <row r="16284" ht="12.75" hidden="1" customHeight="1"/>
    <row r="16285" ht="12.75" hidden="1" customHeight="1"/>
    <row r="16286" ht="12.75" hidden="1" customHeight="1"/>
    <row r="16287" ht="12.75" hidden="1" customHeight="1"/>
    <row r="16288" ht="12.75" hidden="1" customHeight="1"/>
    <row r="16289" ht="12.75" hidden="1" customHeight="1"/>
    <row r="16290" ht="12.75" hidden="1" customHeight="1"/>
    <row r="16291" ht="12.75" hidden="1" customHeight="1"/>
    <row r="16292" ht="12.75" hidden="1" customHeight="1"/>
    <row r="16293" ht="12.75" hidden="1" customHeight="1"/>
    <row r="16294" ht="12.75" hidden="1" customHeight="1"/>
    <row r="16295" ht="12.75" hidden="1" customHeight="1"/>
    <row r="16296" ht="12.75" hidden="1" customHeight="1"/>
    <row r="16297" ht="12.75" hidden="1" customHeight="1"/>
    <row r="16298" ht="12.75" hidden="1" customHeight="1"/>
    <row r="16299" ht="12.75" hidden="1" customHeight="1"/>
    <row r="16300" ht="12.75" hidden="1" customHeight="1"/>
    <row r="16301" ht="12.75" hidden="1" customHeight="1"/>
    <row r="16302" ht="12.75" hidden="1" customHeight="1"/>
    <row r="16303" ht="12.75" hidden="1" customHeight="1"/>
    <row r="16304" ht="12.75" hidden="1" customHeight="1"/>
    <row r="16305" ht="12.75" hidden="1" customHeight="1"/>
    <row r="16306" ht="12.75" hidden="1" customHeight="1"/>
    <row r="16307" ht="12.75" hidden="1" customHeight="1"/>
    <row r="16308" ht="12.75" hidden="1" customHeight="1"/>
    <row r="16309" ht="12.75" hidden="1" customHeight="1"/>
    <row r="16310" ht="12.75" hidden="1" customHeight="1"/>
    <row r="16311" ht="12.75" hidden="1" customHeight="1"/>
    <row r="16312" ht="12.75" hidden="1" customHeight="1"/>
    <row r="16313" ht="12.75" hidden="1" customHeight="1"/>
    <row r="16314" ht="12.75" hidden="1" customHeight="1"/>
    <row r="16315" ht="12.75" hidden="1" customHeight="1"/>
    <row r="16316" ht="12.75" hidden="1" customHeight="1"/>
    <row r="16317" ht="12.75" hidden="1" customHeight="1"/>
    <row r="16318" ht="12.75" hidden="1" customHeight="1"/>
    <row r="16319" ht="12.75" hidden="1" customHeight="1"/>
    <row r="16320" ht="12.75" hidden="1" customHeight="1"/>
    <row r="16321" ht="12.75" hidden="1" customHeight="1"/>
    <row r="16322" ht="12.75" hidden="1" customHeight="1"/>
    <row r="16323" ht="12.75" hidden="1" customHeight="1"/>
    <row r="16324" ht="12.75" hidden="1" customHeight="1"/>
    <row r="16325" ht="12.75" hidden="1" customHeight="1"/>
    <row r="16326" ht="12.75" hidden="1" customHeight="1"/>
    <row r="16327" ht="12.75" hidden="1" customHeight="1"/>
    <row r="16328" ht="12.75" hidden="1" customHeight="1"/>
    <row r="16329" ht="12.75" hidden="1" customHeight="1"/>
    <row r="16330" ht="12.75" hidden="1" customHeight="1"/>
    <row r="16331" ht="12.75" hidden="1" customHeight="1"/>
    <row r="16332" ht="12.75" hidden="1" customHeight="1"/>
    <row r="16333" ht="12.75" hidden="1" customHeight="1"/>
    <row r="16334" ht="12.75" hidden="1" customHeight="1"/>
    <row r="16335" ht="12.75" hidden="1" customHeight="1"/>
    <row r="16336" ht="12.75" hidden="1" customHeight="1"/>
    <row r="16337" ht="12.75" hidden="1" customHeight="1"/>
    <row r="16338" ht="12.75" hidden="1" customHeight="1"/>
    <row r="16339" ht="12.75" hidden="1" customHeight="1"/>
    <row r="16340" ht="12.75" hidden="1" customHeight="1"/>
    <row r="16341" ht="12.75" hidden="1" customHeight="1"/>
    <row r="16342" ht="12.75" hidden="1" customHeight="1"/>
    <row r="16343" ht="12.75" hidden="1" customHeight="1"/>
    <row r="16344" ht="12.75" hidden="1" customHeight="1"/>
    <row r="16345" ht="12.75" hidden="1" customHeight="1"/>
    <row r="16346" ht="12.75" hidden="1" customHeight="1"/>
    <row r="16347" ht="12.75" hidden="1" customHeight="1"/>
    <row r="16348" ht="12.75" hidden="1" customHeight="1"/>
    <row r="16349" ht="12.75" hidden="1" customHeight="1"/>
    <row r="16350" ht="12.75" hidden="1" customHeight="1"/>
    <row r="16351" ht="12.75" hidden="1" customHeight="1"/>
    <row r="16352" ht="12.75" hidden="1" customHeight="1"/>
    <row r="16353" ht="12.75" hidden="1" customHeight="1"/>
    <row r="16354" ht="12.75" hidden="1" customHeight="1"/>
    <row r="16355" ht="12.75" hidden="1" customHeight="1"/>
    <row r="16356" ht="12.75" hidden="1" customHeight="1"/>
    <row r="16357" ht="12.75" hidden="1" customHeight="1"/>
    <row r="16358" ht="12.75" hidden="1" customHeight="1"/>
    <row r="16359" ht="12.75" hidden="1" customHeight="1"/>
    <row r="16360" ht="12.75" hidden="1" customHeight="1"/>
    <row r="16361" ht="12.75" hidden="1" customHeight="1"/>
    <row r="16362" ht="12.75" hidden="1" customHeight="1"/>
    <row r="16363" ht="12.75" hidden="1" customHeight="1"/>
    <row r="16364" ht="12.75" hidden="1" customHeight="1"/>
    <row r="16365" ht="12.75" hidden="1" customHeight="1"/>
    <row r="16366" ht="12.75" hidden="1" customHeight="1"/>
    <row r="16367" ht="12.75" hidden="1" customHeight="1"/>
    <row r="16368" ht="12.75" hidden="1" customHeight="1"/>
    <row r="16369" ht="12.75" hidden="1" customHeight="1"/>
    <row r="16370" ht="12.75" hidden="1" customHeight="1"/>
    <row r="16371" ht="12.75" hidden="1" customHeight="1"/>
    <row r="16372" ht="12.75" hidden="1" customHeight="1"/>
    <row r="16373" ht="12.75" hidden="1" customHeight="1"/>
    <row r="16374" ht="12.75" hidden="1" customHeight="1"/>
    <row r="16375" ht="12.75" hidden="1" customHeight="1"/>
    <row r="16376" ht="12.75" hidden="1" customHeight="1"/>
    <row r="16377" ht="12.75" hidden="1" customHeight="1"/>
    <row r="16378" ht="12.75" hidden="1" customHeight="1"/>
    <row r="16379" ht="12.75" hidden="1" customHeight="1"/>
    <row r="16380" ht="12.75" hidden="1" customHeight="1"/>
    <row r="16381" ht="12.75" hidden="1" customHeight="1"/>
    <row r="16382" ht="12.75" hidden="1" customHeight="1"/>
    <row r="16383" ht="12.75" hidden="1" customHeight="1"/>
    <row r="16384" ht="12.75" hidden="1" customHeight="1"/>
    <row r="16385" ht="12.75" hidden="1" customHeight="1"/>
    <row r="16386" ht="12.75" hidden="1" customHeight="1"/>
    <row r="16387" ht="12.75" hidden="1" customHeight="1"/>
    <row r="16388" ht="12.75" hidden="1" customHeight="1"/>
    <row r="16389" ht="12.75" hidden="1" customHeight="1"/>
    <row r="16390" ht="12.75" hidden="1" customHeight="1"/>
    <row r="16391" ht="12.75" hidden="1" customHeight="1"/>
    <row r="16392" ht="12.75" hidden="1" customHeight="1"/>
    <row r="16393" ht="12.75" hidden="1" customHeight="1"/>
    <row r="16394" ht="12.75" hidden="1" customHeight="1"/>
    <row r="16395" ht="12.75" hidden="1" customHeight="1"/>
    <row r="16396" ht="12.75" hidden="1" customHeight="1"/>
    <row r="16397" ht="12.75" hidden="1" customHeight="1"/>
    <row r="16398" ht="12.75" hidden="1" customHeight="1"/>
    <row r="16399" ht="12.75" hidden="1" customHeight="1"/>
    <row r="16400" ht="12.75" hidden="1" customHeight="1"/>
    <row r="16401" ht="12.75" hidden="1" customHeight="1"/>
    <row r="16402" ht="12.75" hidden="1" customHeight="1"/>
    <row r="16403" ht="12.75" hidden="1" customHeight="1"/>
    <row r="16404" ht="12.75" hidden="1" customHeight="1"/>
    <row r="16405" ht="12.75" hidden="1" customHeight="1"/>
    <row r="16406" ht="12.75" hidden="1" customHeight="1"/>
    <row r="16407" ht="12.75" hidden="1" customHeight="1"/>
    <row r="16408" ht="12.75" hidden="1" customHeight="1"/>
    <row r="16409" ht="12.75" hidden="1" customHeight="1"/>
    <row r="16410" ht="12.75" hidden="1" customHeight="1"/>
    <row r="16411" ht="12.75" hidden="1" customHeight="1"/>
    <row r="16412" ht="12.75" hidden="1" customHeight="1"/>
    <row r="16413" ht="12.75" hidden="1" customHeight="1"/>
    <row r="16414" ht="12.75" hidden="1" customHeight="1"/>
    <row r="16415" ht="12.75" hidden="1" customHeight="1"/>
    <row r="16416" ht="12.75" hidden="1" customHeight="1"/>
    <row r="16417" ht="12.75" hidden="1" customHeight="1"/>
    <row r="16418" ht="12.75" hidden="1" customHeight="1"/>
    <row r="16419" ht="12.75" hidden="1" customHeight="1"/>
    <row r="16420" ht="12.75" hidden="1" customHeight="1"/>
    <row r="16421" ht="12.75" hidden="1" customHeight="1"/>
    <row r="16422" ht="12.75" hidden="1" customHeight="1"/>
    <row r="16423" ht="12.75" hidden="1" customHeight="1"/>
    <row r="16424" ht="12.75" hidden="1" customHeight="1"/>
    <row r="16425" ht="12.75" hidden="1" customHeight="1"/>
    <row r="16426" ht="12.75" hidden="1" customHeight="1"/>
    <row r="16427" ht="12.75" hidden="1" customHeight="1"/>
    <row r="16428" ht="12.75" hidden="1" customHeight="1"/>
    <row r="16429" ht="12.75" hidden="1" customHeight="1"/>
    <row r="16430" ht="12.75" hidden="1" customHeight="1"/>
    <row r="16431" ht="12.75" hidden="1" customHeight="1"/>
    <row r="16432" ht="12.75" hidden="1" customHeight="1"/>
    <row r="16433" ht="12.75" hidden="1" customHeight="1"/>
    <row r="16434" ht="12.75" hidden="1" customHeight="1"/>
    <row r="16435" ht="12.75" hidden="1" customHeight="1"/>
    <row r="16436" ht="12.75" hidden="1" customHeight="1"/>
    <row r="16437" ht="12.75" hidden="1" customHeight="1"/>
    <row r="16438" ht="12.75" hidden="1" customHeight="1"/>
    <row r="16439" ht="12.75" hidden="1" customHeight="1"/>
    <row r="16440" ht="12.75" hidden="1" customHeight="1"/>
    <row r="16441" ht="12.75" hidden="1" customHeight="1"/>
    <row r="16442" ht="12.75" hidden="1" customHeight="1"/>
    <row r="16443" ht="12.75" hidden="1" customHeight="1"/>
    <row r="16444" ht="12.75" hidden="1" customHeight="1"/>
    <row r="16445" ht="12.75" hidden="1" customHeight="1"/>
    <row r="16446" ht="12.75" hidden="1" customHeight="1"/>
    <row r="16447" ht="12.75" hidden="1" customHeight="1"/>
    <row r="16448" ht="12.75" hidden="1" customHeight="1"/>
    <row r="16449" ht="12.75" hidden="1" customHeight="1"/>
    <row r="16450" ht="12.75" hidden="1" customHeight="1"/>
    <row r="16451" ht="12.75" hidden="1" customHeight="1"/>
    <row r="16452" ht="12.75" hidden="1" customHeight="1"/>
    <row r="16453" ht="12.75" hidden="1" customHeight="1"/>
    <row r="16454" ht="12.75" hidden="1" customHeight="1"/>
    <row r="16455" ht="12.75" hidden="1" customHeight="1"/>
    <row r="16456" ht="12.75" hidden="1" customHeight="1"/>
    <row r="16457" ht="12.75" hidden="1" customHeight="1"/>
    <row r="16458" ht="12.75" hidden="1" customHeight="1"/>
    <row r="16459" ht="12.75" hidden="1" customHeight="1"/>
    <row r="16460" ht="12.75" hidden="1" customHeight="1"/>
    <row r="16461" ht="12.75" hidden="1" customHeight="1"/>
    <row r="16462" ht="12.75" hidden="1" customHeight="1"/>
    <row r="16463" ht="12.75" hidden="1" customHeight="1"/>
    <row r="16464" ht="12.75" hidden="1" customHeight="1"/>
    <row r="16465" ht="12.75" hidden="1" customHeight="1"/>
    <row r="16466" ht="12.75" hidden="1" customHeight="1"/>
    <row r="16467" ht="12.75" hidden="1" customHeight="1"/>
    <row r="16468" ht="12.75" hidden="1" customHeight="1"/>
    <row r="16469" ht="12.75" hidden="1" customHeight="1"/>
    <row r="16470" ht="12.75" hidden="1" customHeight="1"/>
    <row r="16471" ht="12.75" hidden="1" customHeight="1"/>
    <row r="16472" ht="12.75" hidden="1" customHeight="1"/>
    <row r="16473" ht="12.75" hidden="1" customHeight="1"/>
    <row r="16474" ht="12.75" hidden="1" customHeight="1"/>
    <row r="16475" ht="12.75" hidden="1" customHeight="1"/>
    <row r="16476" ht="12.75" hidden="1" customHeight="1"/>
    <row r="16477" ht="12.75" hidden="1" customHeight="1"/>
    <row r="16478" ht="12.75" hidden="1" customHeight="1"/>
    <row r="16479" ht="12.75" hidden="1" customHeight="1"/>
    <row r="16480" ht="12.75" hidden="1" customHeight="1"/>
    <row r="16481" ht="12.75" hidden="1" customHeight="1"/>
    <row r="16482" ht="12.75" hidden="1" customHeight="1"/>
    <row r="16483" ht="12.75" hidden="1" customHeight="1"/>
    <row r="16484" ht="12.75" hidden="1" customHeight="1"/>
    <row r="16485" ht="12.75" hidden="1" customHeight="1"/>
    <row r="16486" ht="12.75" hidden="1" customHeight="1"/>
    <row r="16487" ht="12.75" hidden="1" customHeight="1"/>
    <row r="16488" ht="12.75" hidden="1" customHeight="1"/>
    <row r="16489" ht="12.75" hidden="1" customHeight="1"/>
    <row r="16490" ht="12.75" hidden="1" customHeight="1"/>
    <row r="16491" ht="12.75" hidden="1" customHeight="1"/>
    <row r="16492" ht="12.75" hidden="1" customHeight="1"/>
    <row r="16493" ht="12.75" hidden="1" customHeight="1"/>
    <row r="16494" ht="12.75" hidden="1" customHeight="1"/>
    <row r="16495" ht="12.75" hidden="1" customHeight="1"/>
    <row r="16496" ht="12.75" hidden="1" customHeight="1"/>
    <row r="16497" ht="12.75" hidden="1" customHeight="1"/>
    <row r="16498" ht="12.75" hidden="1" customHeight="1"/>
    <row r="16499" ht="12.75" hidden="1" customHeight="1"/>
    <row r="16500" ht="12.75" hidden="1" customHeight="1"/>
    <row r="16501" ht="12.75" hidden="1" customHeight="1"/>
    <row r="16502" ht="12.75" hidden="1" customHeight="1"/>
    <row r="16503" ht="12.75" hidden="1" customHeight="1"/>
    <row r="16504" ht="12.75" hidden="1" customHeight="1"/>
    <row r="16505" ht="12.75" hidden="1" customHeight="1"/>
    <row r="16506" ht="12.75" hidden="1" customHeight="1"/>
    <row r="16507" ht="12.75" hidden="1" customHeight="1"/>
    <row r="16508" ht="12.75" hidden="1" customHeight="1"/>
    <row r="16509" ht="12.75" hidden="1" customHeight="1"/>
    <row r="16510" ht="12.75" hidden="1" customHeight="1"/>
    <row r="16511" ht="12.75" hidden="1" customHeight="1"/>
    <row r="16512" ht="12.75" hidden="1" customHeight="1"/>
    <row r="16513" ht="12.75" hidden="1" customHeight="1"/>
    <row r="16514" ht="12.75" hidden="1" customHeight="1"/>
    <row r="16515" ht="12.75" hidden="1" customHeight="1"/>
    <row r="16516" ht="12.75" hidden="1" customHeight="1"/>
    <row r="16517" ht="12.75" hidden="1" customHeight="1"/>
    <row r="16518" ht="12.75" hidden="1" customHeight="1"/>
    <row r="16519" ht="12.75" hidden="1" customHeight="1"/>
    <row r="16520" ht="12.75" hidden="1" customHeight="1"/>
    <row r="16521" ht="12.75" hidden="1" customHeight="1"/>
    <row r="16522" ht="12.75" hidden="1" customHeight="1"/>
    <row r="16523" ht="12.75" hidden="1" customHeight="1"/>
    <row r="16524" ht="12.75" hidden="1" customHeight="1"/>
    <row r="16525" ht="12.75" hidden="1" customHeight="1"/>
    <row r="16526" ht="12.75" hidden="1" customHeight="1"/>
    <row r="16527" ht="12.75" hidden="1" customHeight="1"/>
    <row r="16528" ht="12.75" hidden="1" customHeight="1"/>
    <row r="16529" ht="12.75" hidden="1" customHeight="1"/>
    <row r="16530" ht="12.75" hidden="1" customHeight="1"/>
    <row r="16531" ht="12.75" hidden="1" customHeight="1"/>
    <row r="16532" ht="12.75" hidden="1" customHeight="1"/>
    <row r="16533" ht="12.75" hidden="1" customHeight="1"/>
    <row r="16534" ht="12.75" hidden="1" customHeight="1"/>
    <row r="16535" ht="12.75" hidden="1" customHeight="1"/>
    <row r="16536" ht="12.75" hidden="1" customHeight="1"/>
    <row r="16537" ht="12.75" hidden="1" customHeight="1"/>
    <row r="16538" ht="12.75" hidden="1" customHeight="1"/>
    <row r="16539" ht="12.75" hidden="1" customHeight="1"/>
    <row r="16540" ht="12.75" hidden="1" customHeight="1"/>
    <row r="16541" ht="12.75" hidden="1" customHeight="1"/>
    <row r="16542" ht="12.75" hidden="1" customHeight="1"/>
    <row r="16543" ht="12.75" hidden="1" customHeight="1"/>
    <row r="16544" ht="12.75" hidden="1" customHeight="1"/>
    <row r="16545" ht="12.75" hidden="1" customHeight="1"/>
    <row r="16546" ht="12.75" hidden="1" customHeight="1"/>
    <row r="16547" ht="12.75" hidden="1" customHeight="1"/>
    <row r="16548" ht="12.75" hidden="1" customHeight="1"/>
    <row r="16549" ht="12.75" hidden="1" customHeight="1"/>
    <row r="16550" ht="12.75" hidden="1" customHeight="1"/>
    <row r="16551" ht="12.75" hidden="1" customHeight="1"/>
    <row r="16552" ht="12.75" hidden="1" customHeight="1"/>
    <row r="16553" ht="12.75" hidden="1" customHeight="1"/>
    <row r="16554" ht="12.75" hidden="1" customHeight="1"/>
    <row r="16555" ht="12.75" hidden="1" customHeight="1"/>
    <row r="16556" ht="12.75" hidden="1" customHeight="1"/>
    <row r="16557" ht="12.75" hidden="1" customHeight="1"/>
    <row r="16558" ht="12.75" hidden="1" customHeight="1"/>
    <row r="16559" ht="12.75" hidden="1" customHeight="1"/>
    <row r="16560" ht="12.75" hidden="1" customHeight="1"/>
    <row r="16561" ht="12.75" hidden="1" customHeight="1"/>
    <row r="16562" ht="12.75" hidden="1" customHeight="1"/>
    <row r="16563" ht="12.75" hidden="1" customHeight="1"/>
    <row r="16564" ht="12.75" hidden="1" customHeight="1"/>
    <row r="16565" ht="12.75" hidden="1" customHeight="1"/>
    <row r="16566" ht="12.75" hidden="1" customHeight="1"/>
    <row r="16567" ht="12.75" hidden="1" customHeight="1"/>
    <row r="16568" ht="12.75" hidden="1" customHeight="1"/>
    <row r="16569" ht="12.75" hidden="1" customHeight="1"/>
    <row r="16570" ht="12.75" hidden="1" customHeight="1"/>
    <row r="16571" ht="12.75" hidden="1" customHeight="1"/>
    <row r="16572" ht="12.75" hidden="1" customHeight="1"/>
    <row r="16573" ht="12.75" hidden="1" customHeight="1"/>
    <row r="16574" ht="12.75" hidden="1" customHeight="1"/>
    <row r="16575" ht="12.75" hidden="1" customHeight="1"/>
    <row r="16576" ht="12.75" hidden="1" customHeight="1"/>
    <row r="16577" ht="12.75" hidden="1" customHeight="1"/>
    <row r="16578" ht="12.75" hidden="1" customHeight="1"/>
    <row r="16579" ht="12.75" hidden="1" customHeight="1"/>
    <row r="16580" ht="12.75" hidden="1" customHeight="1"/>
    <row r="16581" ht="12.75" hidden="1" customHeight="1"/>
    <row r="16582" ht="12.75" hidden="1" customHeight="1"/>
    <row r="16583" ht="12.75" hidden="1" customHeight="1"/>
    <row r="16584" ht="12.75" hidden="1" customHeight="1"/>
    <row r="16585" ht="12.75" hidden="1" customHeight="1"/>
    <row r="16586" ht="12.75" hidden="1" customHeight="1"/>
    <row r="16587" ht="12.75" hidden="1" customHeight="1"/>
    <row r="16588" ht="12.75" hidden="1" customHeight="1"/>
    <row r="16589" ht="12.75" hidden="1" customHeight="1"/>
    <row r="16590" ht="12.75" hidden="1" customHeight="1"/>
    <row r="16591" ht="12.75" hidden="1" customHeight="1"/>
    <row r="16592" ht="12.75" hidden="1" customHeight="1"/>
    <row r="16593" ht="12.75" hidden="1" customHeight="1"/>
    <row r="16594" ht="12.75" hidden="1" customHeight="1"/>
    <row r="16595" ht="12.75" hidden="1" customHeight="1"/>
    <row r="16596" ht="12.75" hidden="1" customHeight="1"/>
    <row r="16597" ht="12.75" hidden="1" customHeight="1"/>
    <row r="16598" ht="12.75" hidden="1" customHeight="1"/>
    <row r="16599" ht="12.75" hidden="1" customHeight="1"/>
    <row r="16600" ht="12.75" hidden="1" customHeight="1"/>
    <row r="16601" ht="12.75" hidden="1" customHeight="1"/>
    <row r="16602" ht="12.75" hidden="1" customHeight="1"/>
    <row r="16603" ht="12.75" hidden="1" customHeight="1"/>
    <row r="16604" ht="12.75" hidden="1" customHeight="1"/>
    <row r="16605" ht="12.75" hidden="1" customHeight="1"/>
    <row r="16606" ht="12.75" hidden="1" customHeight="1"/>
    <row r="16607" ht="12.75" hidden="1" customHeight="1"/>
    <row r="16608" ht="12.75" hidden="1" customHeight="1"/>
    <row r="16609" ht="12.75" hidden="1" customHeight="1"/>
    <row r="16610" ht="12.75" hidden="1" customHeight="1"/>
    <row r="16611" ht="12.75" hidden="1" customHeight="1"/>
    <row r="16612" ht="12.75" hidden="1" customHeight="1"/>
    <row r="16613" ht="12.75" hidden="1" customHeight="1"/>
    <row r="16614" ht="12.75" hidden="1" customHeight="1"/>
    <row r="16615" ht="12.75" hidden="1" customHeight="1"/>
    <row r="16616" ht="12.75" hidden="1" customHeight="1"/>
    <row r="16617" ht="12.75" hidden="1" customHeight="1"/>
    <row r="16618" ht="12.75" hidden="1" customHeight="1"/>
    <row r="16619" ht="12.75" hidden="1" customHeight="1"/>
    <row r="16620" ht="12.75" hidden="1" customHeight="1"/>
    <row r="16621" ht="12.75" hidden="1" customHeight="1"/>
    <row r="16622" ht="12.75" hidden="1" customHeight="1"/>
    <row r="16623" ht="12.75" hidden="1" customHeight="1"/>
    <row r="16624" ht="12.75" hidden="1" customHeight="1"/>
    <row r="16625" ht="12.75" hidden="1" customHeight="1"/>
    <row r="16626" ht="12.75" hidden="1" customHeight="1"/>
    <row r="16627" ht="12.75" hidden="1" customHeight="1"/>
    <row r="16628" ht="12.75" hidden="1" customHeight="1"/>
    <row r="16629" ht="12.75" hidden="1" customHeight="1"/>
    <row r="16630" ht="12.75" hidden="1" customHeight="1"/>
    <row r="16631" ht="12.75" hidden="1" customHeight="1"/>
    <row r="16632" ht="12.75" hidden="1" customHeight="1"/>
    <row r="16633" ht="12.75" hidden="1" customHeight="1"/>
    <row r="16634" ht="12.75" hidden="1" customHeight="1"/>
    <row r="16635" ht="12.75" hidden="1" customHeight="1"/>
    <row r="16636" ht="12.75" hidden="1" customHeight="1"/>
    <row r="16637" ht="12.75" hidden="1" customHeight="1"/>
    <row r="16638" ht="12.75" hidden="1" customHeight="1"/>
    <row r="16639" ht="12.75" hidden="1" customHeight="1"/>
    <row r="16640" ht="12.75" hidden="1" customHeight="1"/>
    <row r="16641" ht="12.75" hidden="1" customHeight="1"/>
    <row r="16642" ht="12.75" hidden="1" customHeight="1"/>
    <row r="16643" ht="12.75" hidden="1" customHeight="1"/>
    <row r="16644" ht="12.75" hidden="1" customHeight="1"/>
    <row r="16645" ht="12.75" hidden="1" customHeight="1"/>
    <row r="16646" ht="12.75" hidden="1" customHeight="1"/>
    <row r="16647" ht="12.75" hidden="1" customHeight="1"/>
    <row r="16648" ht="12.75" hidden="1" customHeight="1"/>
    <row r="16649" ht="12.75" hidden="1" customHeight="1"/>
    <row r="16650" ht="12.75" hidden="1" customHeight="1"/>
    <row r="16651" ht="12.75" hidden="1" customHeight="1"/>
    <row r="16652" ht="12.75" hidden="1" customHeight="1"/>
    <row r="16653" ht="12.75" hidden="1" customHeight="1"/>
    <row r="16654" ht="12.75" hidden="1" customHeight="1"/>
    <row r="16655" ht="12.75" hidden="1" customHeight="1"/>
    <row r="16656" ht="12.75" hidden="1" customHeight="1"/>
    <row r="16657" ht="12.75" hidden="1" customHeight="1"/>
    <row r="16658" ht="12.75" hidden="1" customHeight="1"/>
    <row r="16659" ht="12.75" hidden="1" customHeight="1"/>
    <row r="16660" ht="12.75" hidden="1" customHeight="1"/>
    <row r="16661" ht="12.75" hidden="1" customHeight="1"/>
    <row r="16662" ht="12.75" hidden="1" customHeight="1"/>
    <row r="16663" ht="12.75" hidden="1" customHeight="1"/>
    <row r="16664" ht="12.75" hidden="1" customHeight="1"/>
    <row r="16665" ht="12.75" hidden="1" customHeight="1"/>
    <row r="16666" ht="12.75" hidden="1" customHeight="1"/>
    <row r="16667" ht="12.75" hidden="1" customHeight="1"/>
    <row r="16668" ht="12.75" hidden="1" customHeight="1"/>
    <row r="16669" ht="12.75" hidden="1" customHeight="1"/>
    <row r="16670" ht="12.75" hidden="1" customHeight="1"/>
    <row r="16671" ht="12.75" hidden="1" customHeight="1"/>
    <row r="16672" ht="12.75" hidden="1" customHeight="1"/>
    <row r="16673" ht="12.75" hidden="1" customHeight="1"/>
    <row r="16674" ht="12.75" hidden="1" customHeight="1"/>
    <row r="16675" ht="12.75" hidden="1" customHeight="1"/>
    <row r="16676" ht="12.75" hidden="1" customHeight="1"/>
    <row r="16677" ht="12.75" hidden="1" customHeight="1"/>
    <row r="16678" ht="12.75" hidden="1" customHeight="1"/>
    <row r="16679" ht="12.75" hidden="1" customHeight="1"/>
    <row r="16680" ht="12.75" hidden="1" customHeight="1"/>
    <row r="16681" ht="12.75" hidden="1" customHeight="1"/>
    <row r="16682" ht="12.75" hidden="1" customHeight="1"/>
    <row r="16683" ht="12.75" hidden="1" customHeight="1"/>
    <row r="16684" ht="12.75" hidden="1" customHeight="1"/>
    <row r="16685" ht="12.75" hidden="1" customHeight="1"/>
    <row r="16686" ht="12.75" hidden="1" customHeight="1"/>
    <row r="16687" ht="12.75" hidden="1" customHeight="1"/>
    <row r="16688" ht="12.75" hidden="1" customHeight="1"/>
    <row r="16689" ht="12.75" hidden="1" customHeight="1"/>
    <row r="16690" ht="12.75" hidden="1" customHeight="1"/>
    <row r="16691" ht="12.75" hidden="1" customHeight="1"/>
    <row r="16692" ht="12.75" hidden="1" customHeight="1"/>
    <row r="16693" ht="12.75" hidden="1" customHeight="1"/>
    <row r="16694" ht="12.75" hidden="1" customHeight="1"/>
    <row r="16695" ht="12.75" hidden="1" customHeight="1"/>
    <row r="16696" ht="12.75" hidden="1" customHeight="1"/>
    <row r="16697" ht="12.75" hidden="1" customHeight="1"/>
    <row r="16698" ht="12.75" hidden="1" customHeight="1"/>
    <row r="16699" ht="12.75" hidden="1" customHeight="1"/>
    <row r="16700" ht="12.75" hidden="1" customHeight="1"/>
    <row r="16701" ht="12.75" hidden="1" customHeight="1"/>
    <row r="16702" ht="12.75" hidden="1" customHeight="1"/>
    <row r="16703" ht="12.75" hidden="1" customHeight="1"/>
    <row r="16704" ht="12.75" hidden="1" customHeight="1"/>
    <row r="16705" ht="12.75" hidden="1" customHeight="1"/>
    <row r="16706" ht="12.75" hidden="1" customHeight="1"/>
    <row r="16707" ht="12.75" hidden="1" customHeight="1"/>
    <row r="16708" ht="12.75" hidden="1" customHeight="1"/>
    <row r="16709" ht="12.75" hidden="1" customHeight="1"/>
    <row r="16710" ht="12.75" hidden="1" customHeight="1"/>
    <row r="16711" ht="12.75" hidden="1" customHeight="1"/>
    <row r="16712" ht="12.75" hidden="1" customHeight="1"/>
    <row r="16713" ht="12.75" hidden="1" customHeight="1"/>
    <row r="16714" ht="12.75" hidden="1" customHeight="1"/>
    <row r="16715" ht="12.75" hidden="1" customHeight="1"/>
    <row r="16716" ht="12.75" hidden="1" customHeight="1"/>
    <row r="16717" ht="12.75" hidden="1" customHeight="1"/>
    <row r="16718" ht="12.75" hidden="1" customHeight="1"/>
    <row r="16719" ht="12.75" hidden="1" customHeight="1"/>
    <row r="16720" ht="12.75" hidden="1" customHeight="1"/>
    <row r="16721" ht="12.75" hidden="1" customHeight="1"/>
    <row r="16722" ht="12.75" hidden="1" customHeight="1"/>
    <row r="16723" ht="12.75" hidden="1" customHeight="1"/>
    <row r="16724" ht="12.75" hidden="1" customHeight="1"/>
    <row r="16725" ht="12.75" hidden="1" customHeight="1"/>
    <row r="16726" ht="12.75" hidden="1" customHeight="1"/>
    <row r="16727" ht="12.75" hidden="1" customHeight="1"/>
    <row r="16728" ht="12.75" hidden="1" customHeight="1"/>
    <row r="16729" ht="12.75" hidden="1" customHeight="1"/>
    <row r="16730" ht="12.75" hidden="1" customHeight="1"/>
    <row r="16731" ht="12.75" hidden="1" customHeight="1"/>
    <row r="16732" ht="12.75" hidden="1" customHeight="1"/>
    <row r="16733" ht="12.75" hidden="1" customHeight="1"/>
    <row r="16734" ht="12.75" hidden="1" customHeight="1"/>
    <row r="16735" ht="12.75" hidden="1" customHeight="1"/>
    <row r="16736" ht="12.75" hidden="1" customHeight="1"/>
    <row r="16737" ht="12.75" hidden="1" customHeight="1"/>
    <row r="16738" ht="12.75" hidden="1" customHeight="1"/>
    <row r="16739" ht="12.75" hidden="1" customHeight="1"/>
    <row r="16740" ht="12.75" hidden="1" customHeight="1"/>
    <row r="16741" ht="12.75" hidden="1" customHeight="1"/>
    <row r="16742" ht="12.75" hidden="1" customHeight="1"/>
    <row r="16743" ht="12.75" hidden="1" customHeight="1"/>
    <row r="16744" ht="12.75" hidden="1" customHeight="1"/>
    <row r="16745" ht="12.75" hidden="1" customHeight="1"/>
    <row r="16746" ht="12.75" hidden="1" customHeight="1"/>
    <row r="16747" ht="12.75" hidden="1" customHeight="1"/>
    <row r="16748" ht="12.75" hidden="1" customHeight="1"/>
    <row r="16749" ht="12.75" hidden="1" customHeight="1"/>
    <row r="16750" ht="12.75" hidden="1" customHeight="1"/>
    <row r="16751" ht="12.75" hidden="1" customHeight="1"/>
    <row r="16752" ht="12.75" hidden="1" customHeight="1"/>
    <row r="16753" ht="12.75" hidden="1" customHeight="1"/>
    <row r="16754" ht="12.75" hidden="1" customHeight="1"/>
    <row r="16755" ht="12.75" hidden="1" customHeight="1"/>
    <row r="16756" ht="12.75" hidden="1" customHeight="1"/>
    <row r="16757" ht="12.75" hidden="1" customHeight="1"/>
    <row r="16758" ht="12.75" hidden="1" customHeight="1"/>
    <row r="16759" ht="12.75" hidden="1" customHeight="1"/>
    <row r="16760" ht="12.75" hidden="1" customHeight="1"/>
    <row r="16761" ht="12.75" hidden="1" customHeight="1"/>
    <row r="16762" ht="12.75" hidden="1" customHeight="1"/>
    <row r="16763" ht="12.75" hidden="1" customHeight="1"/>
    <row r="16764" ht="12.75" hidden="1" customHeight="1"/>
    <row r="16765" ht="12.75" hidden="1" customHeight="1"/>
    <row r="16766" ht="12.75" hidden="1" customHeight="1"/>
    <row r="16767" ht="12.75" hidden="1" customHeight="1"/>
    <row r="16768" ht="12.75" hidden="1" customHeight="1"/>
    <row r="16769" ht="12.75" hidden="1" customHeight="1"/>
    <row r="16770" ht="12.75" hidden="1" customHeight="1"/>
    <row r="16771" ht="12.75" hidden="1" customHeight="1"/>
    <row r="16772" ht="12.75" hidden="1" customHeight="1"/>
    <row r="16773" ht="12.75" hidden="1" customHeight="1"/>
    <row r="16774" ht="12.75" hidden="1" customHeight="1"/>
    <row r="16775" ht="12.75" hidden="1" customHeight="1"/>
    <row r="16776" ht="12.75" hidden="1" customHeight="1"/>
    <row r="16777" ht="12.75" hidden="1" customHeight="1"/>
    <row r="16778" ht="12.75" hidden="1" customHeight="1"/>
    <row r="16779" ht="12.75" hidden="1" customHeight="1"/>
    <row r="16780" ht="12.75" hidden="1" customHeight="1"/>
    <row r="16781" ht="12.75" hidden="1" customHeight="1"/>
    <row r="16782" ht="12.75" hidden="1" customHeight="1"/>
    <row r="16783" ht="12.75" hidden="1" customHeight="1"/>
    <row r="16784" ht="12.75" hidden="1" customHeight="1"/>
    <row r="16785" ht="12.75" hidden="1" customHeight="1"/>
    <row r="16786" ht="12.75" hidden="1" customHeight="1"/>
    <row r="16787" ht="12.75" hidden="1" customHeight="1"/>
    <row r="16788" ht="12.75" hidden="1" customHeight="1"/>
    <row r="16789" ht="12.75" hidden="1" customHeight="1"/>
    <row r="16790" ht="12.75" hidden="1" customHeight="1"/>
    <row r="16791" ht="12.75" hidden="1" customHeight="1"/>
    <row r="16792" ht="12.75" hidden="1" customHeight="1"/>
    <row r="16793" ht="12.75" hidden="1" customHeight="1"/>
    <row r="16794" ht="12.75" hidden="1" customHeight="1"/>
    <row r="16795" ht="12.75" hidden="1" customHeight="1"/>
    <row r="16796" ht="12.75" hidden="1" customHeight="1"/>
    <row r="16797" ht="12.75" hidden="1" customHeight="1"/>
    <row r="16798" ht="12.75" hidden="1" customHeight="1"/>
    <row r="16799" ht="12.75" hidden="1" customHeight="1"/>
    <row r="16800" ht="12.75" hidden="1" customHeight="1"/>
    <row r="16801" ht="12.75" hidden="1" customHeight="1"/>
    <row r="16802" ht="12.75" hidden="1" customHeight="1"/>
    <row r="16803" ht="12.75" hidden="1" customHeight="1"/>
    <row r="16804" ht="12.75" hidden="1" customHeight="1"/>
    <row r="16805" ht="12.75" hidden="1" customHeight="1"/>
    <row r="16806" ht="12.75" hidden="1" customHeight="1"/>
    <row r="16807" ht="12.75" hidden="1" customHeight="1"/>
    <row r="16808" ht="12.75" hidden="1" customHeight="1"/>
    <row r="16809" ht="12.75" hidden="1" customHeight="1"/>
    <row r="16810" ht="12.75" hidden="1" customHeight="1"/>
    <row r="16811" ht="12.75" hidden="1" customHeight="1"/>
    <row r="16812" ht="12.75" hidden="1" customHeight="1"/>
    <row r="16813" ht="12.75" hidden="1" customHeight="1"/>
    <row r="16814" ht="12.75" hidden="1" customHeight="1"/>
    <row r="16815" ht="12.75" hidden="1" customHeight="1"/>
    <row r="16816" ht="12.75" hidden="1" customHeight="1"/>
    <row r="16817" ht="12.75" hidden="1" customHeight="1"/>
    <row r="16818" ht="12.75" hidden="1" customHeight="1"/>
    <row r="16819" ht="12.75" hidden="1" customHeight="1"/>
    <row r="16820" ht="12.75" hidden="1" customHeight="1"/>
    <row r="16821" ht="12.75" hidden="1" customHeight="1"/>
    <row r="16822" ht="12.75" hidden="1" customHeight="1"/>
    <row r="16823" ht="12.75" hidden="1" customHeight="1"/>
    <row r="16824" ht="12.75" hidden="1" customHeight="1"/>
    <row r="16825" ht="12.75" hidden="1" customHeight="1"/>
    <row r="16826" ht="12.75" hidden="1" customHeight="1"/>
    <row r="16827" ht="12.75" hidden="1" customHeight="1"/>
    <row r="16828" ht="12.75" hidden="1" customHeight="1"/>
    <row r="16829" ht="12.75" hidden="1" customHeight="1"/>
    <row r="16830" ht="12.75" hidden="1" customHeight="1"/>
    <row r="16831" ht="12.75" hidden="1" customHeight="1"/>
    <row r="16832" ht="12.75" hidden="1" customHeight="1"/>
    <row r="16833" ht="12.75" hidden="1" customHeight="1"/>
    <row r="16834" ht="12.75" hidden="1" customHeight="1"/>
    <row r="16835" ht="12.75" hidden="1" customHeight="1"/>
    <row r="16836" ht="12.75" hidden="1" customHeight="1"/>
    <row r="16837" ht="12.75" hidden="1" customHeight="1"/>
    <row r="16838" ht="12.75" hidden="1" customHeight="1"/>
    <row r="16839" ht="12.75" hidden="1" customHeight="1"/>
    <row r="16840" ht="12.75" hidden="1" customHeight="1"/>
    <row r="16841" ht="12.75" hidden="1" customHeight="1"/>
    <row r="16842" ht="12.75" hidden="1" customHeight="1"/>
    <row r="16843" ht="12.75" hidden="1" customHeight="1"/>
    <row r="16844" ht="12.75" hidden="1" customHeight="1"/>
    <row r="16845" ht="12.75" hidden="1" customHeight="1"/>
    <row r="16846" ht="12.75" hidden="1" customHeight="1"/>
    <row r="16847" ht="12.75" hidden="1" customHeight="1"/>
    <row r="16848" ht="12.75" hidden="1" customHeight="1"/>
    <row r="16849" ht="12.75" hidden="1" customHeight="1"/>
    <row r="16850" ht="12.75" hidden="1" customHeight="1"/>
    <row r="16851" ht="12.75" hidden="1" customHeight="1"/>
    <row r="16852" ht="12.75" hidden="1" customHeight="1"/>
    <row r="16853" ht="12.75" hidden="1" customHeight="1"/>
    <row r="16854" ht="12.75" hidden="1" customHeight="1"/>
    <row r="16855" ht="12.75" hidden="1" customHeight="1"/>
    <row r="16856" ht="12.75" hidden="1" customHeight="1"/>
    <row r="16857" ht="12.75" hidden="1" customHeight="1"/>
    <row r="16858" ht="12.75" hidden="1" customHeight="1"/>
    <row r="16859" ht="12.75" hidden="1" customHeight="1"/>
    <row r="16860" ht="12.75" hidden="1" customHeight="1"/>
    <row r="16861" ht="12.75" hidden="1" customHeight="1"/>
    <row r="16862" ht="12.75" hidden="1" customHeight="1"/>
    <row r="16863" ht="12.75" hidden="1" customHeight="1"/>
    <row r="16864" ht="12.75" hidden="1" customHeight="1"/>
    <row r="16865" ht="12.75" hidden="1" customHeight="1"/>
    <row r="16866" ht="12.75" hidden="1" customHeight="1"/>
    <row r="16867" ht="12.75" hidden="1" customHeight="1"/>
    <row r="16868" ht="12.75" hidden="1" customHeight="1"/>
    <row r="16869" ht="12.75" hidden="1" customHeight="1"/>
    <row r="16870" ht="12.75" hidden="1" customHeight="1"/>
    <row r="16871" ht="12.75" hidden="1" customHeight="1"/>
    <row r="16872" ht="12.75" hidden="1" customHeight="1"/>
    <row r="16873" ht="12.75" hidden="1" customHeight="1"/>
    <row r="16874" ht="12.75" hidden="1" customHeight="1"/>
    <row r="16875" ht="12.75" hidden="1" customHeight="1"/>
    <row r="16876" ht="12.75" hidden="1" customHeight="1"/>
    <row r="16877" ht="12.75" hidden="1" customHeight="1"/>
    <row r="16878" ht="12.75" hidden="1" customHeight="1"/>
    <row r="16879" ht="12.75" hidden="1" customHeight="1"/>
    <row r="16880" ht="12.75" hidden="1" customHeight="1"/>
    <row r="16881" ht="12.75" hidden="1" customHeight="1"/>
    <row r="16882" ht="12.75" hidden="1" customHeight="1"/>
    <row r="16883" ht="12.75" hidden="1" customHeight="1"/>
    <row r="16884" ht="12.75" hidden="1" customHeight="1"/>
    <row r="16885" ht="12.75" hidden="1" customHeight="1"/>
    <row r="16886" ht="12.75" hidden="1" customHeight="1"/>
    <row r="16887" ht="12.75" hidden="1" customHeight="1"/>
    <row r="16888" ht="12.75" hidden="1" customHeight="1"/>
    <row r="16889" ht="12.75" hidden="1" customHeight="1"/>
    <row r="16890" ht="12.75" hidden="1" customHeight="1"/>
    <row r="16891" ht="12.75" hidden="1" customHeight="1"/>
    <row r="16892" ht="12.75" hidden="1" customHeight="1"/>
    <row r="16893" ht="12.75" hidden="1" customHeight="1"/>
    <row r="16894" ht="12.75" hidden="1" customHeight="1"/>
    <row r="16895" ht="12.75" hidden="1" customHeight="1"/>
    <row r="16896" ht="12.75" hidden="1" customHeight="1"/>
    <row r="16897" ht="12.75" hidden="1" customHeight="1"/>
    <row r="16898" ht="12.75" hidden="1" customHeight="1"/>
    <row r="16899" ht="12.75" hidden="1" customHeight="1"/>
    <row r="16900" ht="12.75" hidden="1" customHeight="1"/>
    <row r="16901" ht="12.75" hidden="1" customHeight="1"/>
    <row r="16902" ht="12.75" hidden="1" customHeight="1"/>
    <row r="16903" ht="12.75" hidden="1" customHeight="1"/>
    <row r="16904" ht="12.75" hidden="1" customHeight="1"/>
    <row r="16905" ht="12.75" hidden="1" customHeight="1"/>
    <row r="16906" ht="12.75" hidden="1" customHeight="1"/>
    <row r="16907" ht="12.75" hidden="1" customHeight="1"/>
    <row r="16908" ht="12.75" hidden="1" customHeight="1"/>
    <row r="16909" ht="12.75" hidden="1" customHeight="1"/>
    <row r="16910" ht="12.75" hidden="1" customHeight="1"/>
    <row r="16911" ht="12.75" hidden="1" customHeight="1"/>
    <row r="16912" ht="12.75" hidden="1" customHeight="1"/>
    <row r="16913" ht="12.75" hidden="1" customHeight="1"/>
    <row r="16914" ht="12.75" hidden="1" customHeight="1"/>
    <row r="16915" ht="12.75" hidden="1" customHeight="1"/>
    <row r="16916" ht="12.75" hidden="1" customHeight="1"/>
    <row r="16917" ht="12.75" hidden="1" customHeight="1"/>
    <row r="16918" ht="12.75" hidden="1" customHeight="1"/>
    <row r="16919" ht="12.75" hidden="1" customHeight="1"/>
    <row r="16920" ht="12.75" hidden="1" customHeight="1"/>
    <row r="16921" ht="12.75" hidden="1" customHeight="1"/>
    <row r="16922" ht="12.75" hidden="1" customHeight="1"/>
    <row r="16923" ht="12.75" hidden="1" customHeight="1"/>
    <row r="16924" ht="12.75" hidden="1" customHeight="1"/>
    <row r="16925" ht="12.75" hidden="1" customHeight="1"/>
    <row r="16926" ht="12.75" hidden="1" customHeight="1"/>
    <row r="16927" ht="12.75" hidden="1" customHeight="1"/>
    <row r="16928" ht="12.75" hidden="1" customHeight="1"/>
    <row r="16929" ht="12.75" hidden="1" customHeight="1"/>
    <row r="16930" ht="12.75" hidden="1" customHeight="1"/>
    <row r="16931" ht="12.75" hidden="1" customHeight="1"/>
    <row r="16932" ht="12.75" hidden="1" customHeight="1"/>
    <row r="16933" ht="12.75" hidden="1" customHeight="1"/>
    <row r="16934" ht="12.75" hidden="1" customHeight="1"/>
    <row r="16935" ht="12.75" hidden="1" customHeight="1"/>
    <row r="16936" ht="12.75" hidden="1" customHeight="1"/>
    <row r="16937" ht="12.75" hidden="1" customHeight="1"/>
    <row r="16938" ht="12.75" hidden="1" customHeight="1"/>
    <row r="16939" ht="12.75" hidden="1" customHeight="1"/>
    <row r="16940" ht="12.75" hidden="1" customHeight="1"/>
    <row r="16941" ht="12.75" hidden="1" customHeight="1"/>
    <row r="16942" ht="12.75" hidden="1" customHeight="1"/>
    <row r="16943" ht="12.75" hidden="1" customHeight="1"/>
    <row r="16944" ht="12.75" hidden="1" customHeight="1"/>
    <row r="16945" ht="12.75" hidden="1" customHeight="1"/>
    <row r="16946" ht="12.75" hidden="1" customHeight="1"/>
    <row r="16947" ht="12.75" hidden="1" customHeight="1"/>
    <row r="16948" ht="12.75" hidden="1" customHeight="1"/>
    <row r="16949" ht="12.75" hidden="1" customHeight="1"/>
    <row r="16950" ht="12.75" hidden="1" customHeight="1"/>
    <row r="16951" ht="12.75" hidden="1" customHeight="1"/>
    <row r="16952" ht="12.75" hidden="1" customHeight="1"/>
    <row r="16953" ht="12.75" hidden="1" customHeight="1"/>
    <row r="16954" ht="12.75" hidden="1" customHeight="1"/>
    <row r="16955" ht="12.75" hidden="1" customHeight="1"/>
    <row r="16956" ht="12.75" hidden="1" customHeight="1"/>
    <row r="16957" ht="12.75" hidden="1" customHeight="1"/>
    <row r="16958" ht="12.75" hidden="1" customHeight="1"/>
    <row r="16959" ht="12.75" hidden="1" customHeight="1"/>
    <row r="16960" ht="12.75" hidden="1" customHeight="1"/>
    <row r="16961" ht="12.75" hidden="1" customHeight="1"/>
    <row r="16962" ht="12.75" hidden="1" customHeight="1"/>
    <row r="16963" ht="12.75" hidden="1" customHeight="1"/>
    <row r="16964" ht="12.75" hidden="1" customHeight="1"/>
    <row r="16965" ht="12.75" hidden="1" customHeight="1"/>
    <row r="16966" ht="12.75" hidden="1" customHeight="1"/>
    <row r="16967" ht="12.75" hidden="1" customHeight="1"/>
    <row r="16968" ht="12.75" hidden="1" customHeight="1"/>
    <row r="16969" ht="12.75" hidden="1" customHeight="1"/>
    <row r="16970" ht="12.75" hidden="1" customHeight="1"/>
    <row r="16971" ht="12.75" hidden="1" customHeight="1"/>
    <row r="16972" ht="12.75" hidden="1" customHeight="1"/>
    <row r="16973" ht="12.75" hidden="1" customHeight="1"/>
    <row r="16974" ht="12.75" hidden="1" customHeight="1"/>
    <row r="16975" ht="12.75" hidden="1" customHeight="1"/>
    <row r="16976" ht="12.75" hidden="1" customHeight="1"/>
    <row r="16977" ht="12.75" hidden="1" customHeight="1"/>
    <row r="16978" ht="12.75" hidden="1" customHeight="1"/>
    <row r="16979" ht="12.75" hidden="1" customHeight="1"/>
    <row r="16980" ht="12.75" hidden="1" customHeight="1"/>
    <row r="16981" ht="12.75" hidden="1" customHeight="1"/>
    <row r="16982" ht="12.75" hidden="1" customHeight="1"/>
    <row r="16983" ht="12.75" hidden="1" customHeight="1"/>
    <row r="16984" ht="12.75" hidden="1" customHeight="1"/>
    <row r="16985" ht="12.75" hidden="1" customHeight="1"/>
    <row r="16986" ht="12.75" hidden="1" customHeight="1"/>
    <row r="16987" ht="12.75" hidden="1" customHeight="1"/>
    <row r="16988" ht="12.75" hidden="1" customHeight="1"/>
    <row r="16989" ht="12.75" hidden="1" customHeight="1"/>
    <row r="16990" ht="12.75" hidden="1" customHeight="1"/>
    <row r="16991" ht="12.75" hidden="1" customHeight="1"/>
    <row r="16992" ht="12.75" hidden="1" customHeight="1"/>
    <row r="16993" ht="12.75" hidden="1" customHeight="1"/>
    <row r="16994" ht="12.75" hidden="1" customHeight="1"/>
    <row r="16995" ht="12.75" hidden="1" customHeight="1"/>
    <row r="16996" ht="12.75" hidden="1" customHeight="1"/>
    <row r="16997" ht="12.75" hidden="1" customHeight="1"/>
    <row r="16998" ht="12.75" hidden="1" customHeight="1"/>
    <row r="16999" ht="12.75" hidden="1" customHeight="1"/>
    <row r="17000" ht="12.75" hidden="1" customHeight="1"/>
    <row r="17001" ht="12.75" hidden="1" customHeight="1"/>
    <row r="17002" ht="12.75" hidden="1" customHeight="1"/>
    <row r="17003" ht="12.75" hidden="1" customHeight="1"/>
    <row r="17004" ht="12.75" hidden="1" customHeight="1"/>
    <row r="17005" ht="12.75" hidden="1" customHeight="1"/>
    <row r="17006" ht="12.75" hidden="1" customHeight="1"/>
    <row r="17007" ht="12.75" hidden="1" customHeight="1"/>
    <row r="17008" ht="12.75" hidden="1" customHeight="1"/>
    <row r="17009" ht="12.75" hidden="1" customHeight="1"/>
    <row r="17010" ht="12.75" hidden="1" customHeight="1"/>
    <row r="17011" ht="12.75" hidden="1" customHeight="1"/>
    <row r="17012" ht="12.75" hidden="1" customHeight="1"/>
    <row r="17013" ht="12.75" hidden="1" customHeight="1"/>
    <row r="17014" ht="12.75" hidden="1" customHeight="1"/>
    <row r="17015" ht="12.75" hidden="1" customHeight="1"/>
    <row r="17016" ht="12.75" hidden="1" customHeight="1"/>
    <row r="17017" ht="12.75" hidden="1" customHeight="1"/>
    <row r="17018" ht="12.75" hidden="1" customHeight="1"/>
    <row r="17019" ht="12.75" hidden="1" customHeight="1"/>
    <row r="17020" ht="12.75" hidden="1" customHeight="1"/>
    <row r="17021" ht="12.75" hidden="1" customHeight="1"/>
    <row r="17022" ht="12.75" hidden="1" customHeight="1"/>
    <row r="17023" ht="12.75" hidden="1" customHeight="1"/>
    <row r="17024" ht="12.75" hidden="1" customHeight="1"/>
    <row r="17025" ht="12.75" hidden="1" customHeight="1"/>
    <row r="17026" ht="12.75" hidden="1" customHeight="1"/>
    <row r="17027" ht="12.75" hidden="1" customHeight="1"/>
    <row r="17028" ht="12.75" hidden="1" customHeight="1"/>
    <row r="17029" ht="12.75" hidden="1" customHeight="1"/>
    <row r="17030" ht="12.75" hidden="1" customHeight="1"/>
    <row r="17031" ht="12.75" hidden="1" customHeight="1"/>
    <row r="17032" ht="12.75" hidden="1" customHeight="1"/>
    <row r="17033" ht="12.75" hidden="1" customHeight="1"/>
    <row r="17034" ht="12.75" hidden="1" customHeight="1"/>
    <row r="17035" ht="12.75" hidden="1" customHeight="1"/>
    <row r="17036" ht="12.75" hidden="1" customHeight="1"/>
    <row r="17037" ht="12.75" hidden="1" customHeight="1"/>
    <row r="17038" ht="12.75" hidden="1" customHeight="1"/>
    <row r="17039" ht="12.75" hidden="1" customHeight="1"/>
    <row r="17040" ht="12.75" hidden="1" customHeight="1"/>
    <row r="17041" ht="12.75" hidden="1" customHeight="1"/>
    <row r="17042" ht="12.75" hidden="1" customHeight="1"/>
    <row r="17043" ht="12.75" hidden="1" customHeight="1"/>
    <row r="17044" ht="12.75" hidden="1" customHeight="1"/>
    <row r="17045" ht="12.75" hidden="1" customHeight="1"/>
    <row r="17046" ht="12.75" hidden="1" customHeight="1"/>
    <row r="17047" ht="12.75" hidden="1" customHeight="1"/>
    <row r="17048" ht="12.75" hidden="1" customHeight="1"/>
    <row r="17049" ht="12.75" hidden="1" customHeight="1"/>
    <row r="17050" ht="12.75" hidden="1" customHeight="1"/>
    <row r="17051" ht="12.75" hidden="1" customHeight="1"/>
    <row r="17052" ht="12.75" hidden="1" customHeight="1"/>
    <row r="17053" ht="12.75" hidden="1" customHeight="1"/>
    <row r="17054" ht="12.75" hidden="1" customHeight="1"/>
    <row r="17055" ht="12.75" hidden="1" customHeight="1"/>
    <row r="17056" ht="12.75" hidden="1" customHeight="1"/>
    <row r="17057" ht="12.75" hidden="1" customHeight="1"/>
    <row r="17058" ht="12.75" hidden="1" customHeight="1"/>
    <row r="17059" ht="12.75" hidden="1" customHeight="1"/>
    <row r="17060" ht="12.75" hidden="1" customHeight="1"/>
    <row r="17061" ht="12.75" hidden="1" customHeight="1"/>
    <row r="17062" ht="12.75" hidden="1" customHeight="1"/>
    <row r="17063" ht="12.75" hidden="1" customHeight="1"/>
    <row r="17064" ht="12.75" hidden="1" customHeight="1"/>
    <row r="17065" ht="12.75" hidden="1" customHeight="1"/>
    <row r="17066" ht="12.75" hidden="1" customHeight="1"/>
    <row r="17067" ht="12.75" hidden="1" customHeight="1"/>
    <row r="17068" ht="12.75" hidden="1" customHeight="1"/>
    <row r="17069" ht="12.75" hidden="1" customHeight="1"/>
    <row r="17070" ht="12.75" hidden="1" customHeight="1"/>
    <row r="17071" ht="12.75" hidden="1" customHeight="1"/>
    <row r="17072" ht="12.75" hidden="1" customHeight="1"/>
    <row r="17073" ht="12.75" hidden="1" customHeight="1"/>
    <row r="17074" ht="12.75" hidden="1" customHeight="1"/>
    <row r="17075" ht="12.75" hidden="1" customHeight="1"/>
    <row r="17076" ht="12.75" hidden="1" customHeight="1"/>
    <row r="17077" ht="12.75" hidden="1" customHeight="1"/>
    <row r="17078" ht="12.75" hidden="1" customHeight="1"/>
    <row r="17079" ht="12.75" hidden="1" customHeight="1"/>
    <row r="17080" ht="12.75" hidden="1" customHeight="1"/>
    <row r="17081" ht="12.75" hidden="1" customHeight="1"/>
    <row r="17082" ht="12.75" hidden="1" customHeight="1"/>
    <row r="17083" ht="12.75" hidden="1" customHeight="1"/>
    <row r="17084" ht="12.75" hidden="1" customHeight="1"/>
    <row r="17085" ht="12.75" hidden="1" customHeight="1"/>
    <row r="17086" ht="12.75" hidden="1" customHeight="1"/>
    <row r="17087" ht="12.75" hidden="1" customHeight="1"/>
    <row r="17088" ht="12.75" hidden="1" customHeight="1"/>
    <row r="17089" ht="12.75" hidden="1" customHeight="1"/>
    <row r="17090" ht="12.75" hidden="1" customHeight="1"/>
    <row r="17091" ht="12.75" hidden="1" customHeight="1"/>
    <row r="17092" ht="12.75" hidden="1" customHeight="1"/>
    <row r="17093" ht="12.75" hidden="1" customHeight="1"/>
    <row r="17094" ht="12.75" hidden="1" customHeight="1"/>
    <row r="17095" ht="12.75" hidden="1" customHeight="1"/>
    <row r="17096" ht="12.75" hidden="1" customHeight="1"/>
    <row r="17097" ht="12.75" hidden="1" customHeight="1"/>
    <row r="17098" ht="12.75" hidden="1" customHeight="1"/>
    <row r="17099" ht="12.75" hidden="1" customHeight="1"/>
    <row r="17100" ht="12.75" hidden="1" customHeight="1"/>
    <row r="17101" ht="12.75" hidden="1" customHeight="1"/>
    <row r="17102" ht="12.75" hidden="1" customHeight="1"/>
    <row r="17103" ht="12.75" hidden="1" customHeight="1"/>
    <row r="17104" ht="12.75" hidden="1" customHeight="1"/>
    <row r="17105" ht="12.75" hidden="1" customHeight="1"/>
    <row r="17106" ht="12.75" hidden="1" customHeight="1"/>
    <row r="17107" ht="12.75" hidden="1" customHeight="1"/>
    <row r="17108" ht="12.75" hidden="1" customHeight="1"/>
    <row r="17109" ht="12.75" hidden="1" customHeight="1"/>
    <row r="17110" ht="12.75" hidden="1" customHeight="1"/>
    <row r="17111" ht="12.75" hidden="1" customHeight="1"/>
    <row r="17112" ht="12.75" hidden="1" customHeight="1"/>
    <row r="17113" ht="12.75" hidden="1" customHeight="1"/>
    <row r="17114" ht="12.75" hidden="1" customHeight="1"/>
    <row r="17115" ht="12.75" hidden="1" customHeight="1"/>
    <row r="17116" ht="12.75" hidden="1" customHeight="1"/>
    <row r="17117" ht="12.75" hidden="1" customHeight="1"/>
    <row r="17118" ht="12.75" hidden="1" customHeight="1"/>
    <row r="17119" ht="12.75" hidden="1" customHeight="1"/>
    <row r="17120" ht="12.75" hidden="1" customHeight="1"/>
    <row r="17121" ht="12.75" hidden="1" customHeight="1"/>
    <row r="17122" ht="12.75" hidden="1" customHeight="1"/>
    <row r="17123" ht="12.75" hidden="1" customHeight="1"/>
    <row r="17124" ht="12.75" hidden="1" customHeight="1"/>
    <row r="17125" ht="12.75" hidden="1" customHeight="1"/>
    <row r="17126" ht="12.75" hidden="1" customHeight="1"/>
    <row r="17127" ht="12.75" hidden="1" customHeight="1"/>
    <row r="17128" ht="12.75" hidden="1" customHeight="1"/>
    <row r="17129" ht="12.75" hidden="1" customHeight="1"/>
    <row r="17130" ht="12.75" hidden="1" customHeight="1"/>
    <row r="17131" ht="12.75" hidden="1" customHeight="1"/>
    <row r="17132" ht="12.75" hidden="1" customHeight="1"/>
    <row r="17133" ht="12.75" hidden="1" customHeight="1"/>
    <row r="17134" ht="12.75" hidden="1" customHeight="1"/>
    <row r="17135" ht="12.75" hidden="1" customHeight="1"/>
    <row r="17136" ht="12.75" hidden="1" customHeight="1"/>
    <row r="17137" ht="12.75" hidden="1" customHeight="1"/>
    <row r="17138" ht="12.75" hidden="1" customHeight="1"/>
    <row r="17139" ht="12.75" hidden="1" customHeight="1"/>
    <row r="17140" ht="12.75" hidden="1" customHeight="1"/>
    <row r="17141" ht="12.75" hidden="1" customHeight="1"/>
    <row r="17142" ht="12.75" hidden="1" customHeight="1"/>
    <row r="17143" ht="12.75" hidden="1" customHeight="1"/>
    <row r="17144" ht="12.75" hidden="1" customHeight="1"/>
    <row r="17145" ht="12.75" hidden="1" customHeight="1"/>
    <row r="17146" ht="12.75" hidden="1" customHeight="1"/>
    <row r="17147" ht="12.75" hidden="1" customHeight="1"/>
    <row r="17148" ht="12.75" hidden="1" customHeight="1"/>
    <row r="17149" ht="12.75" hidden="1" customHeight="1"/>
    <row r="17150" ht="12.75" hidden="1" customHeight="1"/>
    <row r="17151" ht="12.75" hidden="1" customHeight="1"/>
    <row r="17152" ht="12.75" hidden="1" customHeight="1"/>
    <row r="17153" ht="12.75" hidden="1" customHeight="1"/>
    <row r="17154" ht="12.75" hidden="1" customHeight="1"/>
    <row r="17155" ht="12.75" hidden="1" customHeight="1"/>
    <row r="17156" ht="12.75" hidden="1" customHeight="1"/>
    <row r="17157" ht="12.75" hidden="1" customHeight="1"/>
    <row r="17158" ht="12.75" hidden="1" customHeight="1"/>
    <row r="17159" ht="12.75" hidden="1" customHeight="1"/>
    <row r="17160" ht="12.75" hidden="1" customHeight="1"/>
    <row r="17161" ht="12.75" hidden="1" customHeight="1"/>
    <row r="17162" ht="12.75" hidden="1" customHeight="1"/>
    <row r="17163" ht="12.75" hidden="1" customHeight="1"/>
    <row r="17164" ht="12.75" hidden="1" customHeight="1"/>
    <row r="17165" ht="12.75" hidden="1" customHeight="1"/>
    <row r="17166" ht="12.75" hidden="1" customHeight="1"/>
    <row r="17167" ht="12.75" hidden="1" customHeight="1"/>
    <row r="17168" ht="12.75" hidden="1" customHeight="1"/>
    <row r="17169" ht="12.75" hidden="1" customHeight="1"/>
    <row r="17170" ht="12.75" hidden="1" customHeight="1"/>
    <row r="17171" ht="12.75" hidden="1" customHeight="1"/>
    <row r="17172" ht="12.75" hidden="1" customHeight="1"/>
    <row r="17173" ht="12.75" hidden="1" customHeight="1"/>
    <row r="17174" ht="12.75" hidden="1" customHeight="1"/>
    <row r="17175" ht="12.75" hidden="1" customHeight="1"/>
    <row r="17176" ht="12.75" hidden="1" customHeight="1"/>
    <row r="17177" ht="12.75" hidden="1" customHeight="1"/>
    <row r="17178" ht="12.75" hidden="1" customHeight="1"/>
    <row r="17179" ht="12.75" hidden="1" customHeight="1"/>
    <row r="17180" ht="12.75" hidden="1" customHeight="1"/>
    <row r="17181" ht="12.75" hidden="1" customHeight="1"/>
    <row r="17182" ht="12.75" hidden="1" customHeight="1"/>
    <row r="17183" ht="12.75" hidden="1" customHeight="1"/>
    <row r="17184" ht="12.75" hidden="1" customHeight="1"/>
    <row r="17185" ht="12.75" hidden="1" customHeight="1"/>
    <row r="17186" ht="12.75" hidden="1" customHeight="1"/>
    <row r="17187" ht="12.75" hidden="1" customHeight="1"/>
    <row r="17188" ht="12.75" hidden="1" customHeight="1"/>
    <row r="17189" ht="12.75" hidden="1" customHeight="1"/>
    <row r="17190" ht="12.75" hidden="1" customHeight="1"/>
    <row r="17191" ht="12.75" hidden="1" customHeight="1"/>
    <row r="17192" ht="12.75" hidden="1" customHeight="1"/>
    <row r="17193" ht="12.75" hidden="1" customHeight="1"/>
    <row r="17194" ht="12.75" hidden="1" customHeight="1"/>
    <row r="17195" ht="12.75" hidden="1" customHeight="1"/>
    <row r="17196" ht="12.75" hidden="1" customHeight="1"/>
    <row r="17197" ht="12.75" hidden="1" customHeight="1"/>
    <row r="17198" ht="12.75" hidden="1" customHeight="1"/>
    <row r="17199" ht="12.75" hidden="1" customHeight="1"/>
    <row r="17200" ht="12.75" hidden="1" customHeight="1"/>
    <row r="17201" ht="12.75" hidden="1" customHeight="1"/>
    <row r="17202" ht="12.75" hidden="1" customHeight="1"/>
    <row r="17203" ht="12.75" hidden="1" customHeight="1"/>
    <row r="17204" ht="12.75" hidden="1" customHeight="1"/>
    <row r="17205" ht="12.75" hidden="1" customHeight="1"/>
    <row r="17206" ht="12.75" hidden="1" customHeight="1"/>
    <row r="17207" ht="12.75" hidden="1" customHeight="1"/>
    <row r="17208" ht="12.75" hidden="1" customHeight="1"/>
    <row r="17209" ht="12.75" hidden="1" customHeight="1"/>
    <row r="17210" ht="12.75" hidden="1" customHeight="1"/>
    <row r="17211" ht="12.75" hidden="1" customHeight="1"/>
    <row r="17212" ht="12.75" hidden="1" customHeight="1"/>
    <row r="17213" ht="12.75" hidden="1" customHeight="1"/>
    <row r="17214" ht="12.75" hidden="1" customHeight="1"/>
    <row r="17215" ht="12.75" hidden="1" customHeight="1"/>
    <row r="17216" ht="12.75" hidden="1" customHeight="1"/>
    <row r="17217" ht="12.75" hidden="1" customHeight="1"/>
    <row r="17218" ht="12.75" hidden="1" customHeight="1"/>
    <row r="17219" ht="12.75" hidden="1" customHeight="1"/>
    <row r="17220" ht="12.75" hidden="1" customHeight="1"/>
    <row r="17221" ht="12.75" hidden="1" customHeight="1"/>
    <row r="17222" ht="12.75" hidden="1" customHeight="1"/>
    <row r="17223" ht="12.75" hidden="1" customHeight="1"/>
    <row r="17224" ht="12.75" hidden="1" customHeight="1"/>
    <row r="17225" ht="12.75" hidden="1" customHeight="1"/>
    <row r="17226" ht="12.75" hidden="1" customHeight="1"/>
    <row r="17227" ht="12.75" hidden="1" customHeight="1"/>
    <row r="17228" ht="12.75" hidden="1" customHeight="1"/>
    <row r="17229" ht="12.75" hidden="1" customHeight="1"/>
    <row r="17230" ht="12.75" hidden="1" customHeight="1"/>
    <row r="17231" ht="12.75" hidden="1" customHeight="1"/>
    <row r="17232" ht="12.75" hidden="1" customHeight="1"/>
    <row r="17233" ht="12.75" hidden="1" customHeight="1"/>
    <row r="17234" ht="12.75" hidden="1" customHeight="1"/>
    <row r="17235" ht="12.75" hidden="1" customHeight="1"/>
    <row r="17236" ht="12.75" hidden="1" customHeight="1"/>
    <row r="17237" ht="12.75" hidden="1" customHeight="1"/>
    <row r="17238" ht="12.75" hidden="1" customHeight="1"/>
    <row r="17239" ht="12.75" hidden="1" customHeight="1"/>
    <row r="17240" ht="12.75" hidden="1" customHeight="1"/>
    <row r="17241" ht="12.75" hidden="1" customHeight="1"/>
    <row r="17242" ht="12.75" hidden="1" customHeight="1"/>
    <row r="17243" ht="12.75" hidden="1" customHeight="1"/>
    <row r="17244" ht="12.75" hidden="1" customHeight="1"/>
    <row r="17245" ht="12.75" hidden="1" customHeight="1"/>
    <row r="17246" ht="12.75" hidden="1" customHeight="1"/>
    <row r="17247" ht="12.75" hidden="1" customHeight="1"/>
    <row r="17248" ht="12.75" hidden="1" customHeight="1"/>
    <row r="17249" ht="12.75" hidden="1" customHeight="1"/>
    <row r="17250" ht="12.75" hidden="1" customHeight="1"/>
    <row r="17251" ht="12.75" hidden="1" customHeight="1"/>
    <row r="17252" ht="12.75" hidden="1" customHeight="1"/>
    <row r="17253" ht="12.75" hidden="1" customHeight="1"/>
    <row r="17254" ht="12.75" hidden="1" customHeight="1"/>
    <row r="17255" ht="12.75" hidden="1" customHeight="1"/>
    <row r="17256" ht="12.75" hidden="1" customHeight="1"/>
    <row r="17257" ht="12.75" hidden="1" customHeight="1"/>
    <row r="17258" ht="12.75" hidden="1" customHeight="1"/>
    <row r="17259" ht="12.75" hidden="1" customHeight="1"/>
    <row r="17260" ht="12.75" hidden="1" customHeight="1"/>
    <row r="17261" ht="12.75" hidden="1" customHeight="1"/>
    <row r="17262" ht="12.75" hidden="1" customHeight="1"/>
    <row r="17263" ht="12.75" hidden="1" customHeight="1"/>
    <row r="17264" ht="12.75" hidden="1" customHeight="1"/>
    <row r="17265" ht="12.75" hidden="1" customHeight="1"/>
    <row r="17266" ht="12.75" hidden="1" customHeight="1"/>
    <row r="17267" ht="12.75" hidden="1" customHeight="1"/>
    <row r="17268" ht="12.75" hidden="1" customHeight="1"/>
    <row r="17269" ht="12.75" hidden="1" customHeight="1"/>
    <row r="17270" ht="12.75" hidden="1" customHeight="1"/>
    <row r="17271" ht="12.75" hidden="1" customHeight="1"/>
    <row r="17272" ht="12.75" hidden="1" customHeight="1"/>
    <row r="17273" ht="12.75" hidden="1" customHeight="1"/>
    <row r="17274" ht="12.75" hidden="1" customHeight="1"/>
    <row r="17275" ht="12.75" hidden="1" customHeight="1"/>
    <row r="17276" ht="12.75" hidden="1" customHeight="1"/>
    <row r="17277" ht="12.75" hidden="1" customHeight="1"/>
    <row r="17278" ht="12.75" hidden="1" customHeight="1"/>
    <row r="17279" ht="12.75" hidden="1" customHeight="1"/>
    <row r="17280" ht="12.75" hidden="1" customHeight="1"/>
    <row r="17281" ht="12.75" hidden="1" customHeight="1"/>
    <row r="17282" ht="12.75" hidden="1" customHeight="1"/>
    <row r="17283" ht="12.75" hidden="1" customHeight="1"/>
    <row r="17284" ht="12.75" hidden="1" customHeight="1"/>
    <row r="17285" ht="12.75" hidden="1" customHeight="1"/>
    <row r="17286" ht="12.75" hidden="1" customHeight="1"/>
    <row r="17287" ht="12.75" hidden="1" customHeight="1"/>
    <row r="17288" ht="12.75" hidden="1" customHeight="1"/>
    <row r="17289" ht="12.75" hidden="1" customHeight="1"/>
    <row r="17290" ht="12.75" hidden="1" customHeight="1"/>
    <row r="17291" ht="12.75" hidden="1" customHeight="1"/>
    <row r="17292" ht="12.75" hidden="1" customHeight="1"/>
    <row r="17293" ht="12.75" hidden="1" customHeight="1"/>
    <row r="17294" ht="12.75" hidden="1" customHeight="1"/>
    <row r="17295" ht="12.75" hidden="1" customHeight="1"/>
    <row r="17296" ht="12.75" hidden="1" customHeight="1"/>
    <row r="17297" ht="12.75" hidden="1" customHeight="1"/>
    <row r="17298" ht="12.75" hidden="1" customHeight="1"/>
    <row r="17299" ht="12.75" hidden="1" customHeight="1"/>
    <row r="17300" ht="12.75" hidden="1" customHeight="1"/>
    <row r="17301" ht="12.75" hidden="1" customHeight="1"/>
    <row r="17302" ht="12.75" hidden="1" customHeight="1"/>
    <row r="17303" ht="12.75" hidden="1" customHeight="1"/>
    <row r="17304" ht="12.75" hidden="1" customHeight="1"/>
    <row r="17305" ht="12.75" hidden="1" customHeight="1"/>
    <row r="17306" ht="12.75" hidden="1" customHeight="1"/>
    <row r="17307" ht="12.75" hidden="1" customHeight="1"/>
    <row r="17308" ht="12.75" hidden="1" customHeight="1"/>
    <row r="17309" ht="12.75" hidden="1" customHeight="1"/>
    <row r="17310" ht="12.75" hidden="1" customHeight="1"/>
    <row r="17311" ht="12.75" hidden="1" customHeight="1"/>
    <row r="17312" ht="12.75" hidden="1" customHeight="1"/>
    <row r="17313" ht="12.75" hidden="1" customHeight="1"/>
    <row r="17314" ht="12.75" hidden="1" customHeight="1"/>
    <row r="17315" ht="12.75" hidden="1" customHeight="1"/>
    <row r="17316" ht="12.75" hidden="1" customHeight="1"/>
    <row r="17317" ht="12.75" hidden="1" customHeight="1"/>
    <row r="17318" ht="12.75" hidden="1" customHeight="1"/>
    <row r="17319" ht="12.75" hidden="1" customHeight="1"/>
    <row r="17320" ht="12.75" hidden="1" customHeight="1"/>
    <row r="17321" ht="12.75" hidden="1" customHeight="1"/>
    <row r="17322" ht="12.75" hidden="1" customHeight="1"/>
    <row r="17323" ht="12.75" hidden="1" customHeight="1"/>
    <row r="17324" ht="12.75" hidden="1" customHeight="1"/>
    <row r="17325" ht="12.75" hidden="1" customHeight="1"/>
    <row r="17326" ht="12.75" hidden="1" customHeight="1"/>
    <row r="17327" ht="12.75" hidden="1" customHeight="1"/>
    <row r="17328" ht="12.75" hidden="1" customHeight="1"/>
    <row r="17329" ht="12.75" hidden="1" customHeight="1"/>
    <row r="17330" ht="12.75" hidden="1" customHeight="1"/>
    <row r="17331" ht="12.75" hidden="1" customHeight="1"/>
    <row r="17332" ht="12.75" hidden="1" customHeight="1"/>
    <row r="17333" ht="12.75" hidden="1" customHeight="1"/>
    <row r="17334" ht="12.75" hidden="1" customHeight="1"/>
    <row r="17335" ht="12.75" hidden="1" customHeight="1"/>
    <row r="17336" ht="12.75" hidden="1" customHeight="1"/>
    <row r="17337" ht="12.75" hidden="1" customHeight="1"/>
    <row r="17338" ht="12.75" hidden="1" customHeight="1"/>
    <row r="17339" ht="12.75" hidden="1" customHeight="1"/>
    <row r="17340" ht="12.75" hidden="1" customHeight="1"/>
    <row r="17341" ht="12.75" hidden="1" customHeight="1"/>
    <row r="17342" ht="12.75" hidden="1" customHeight="1"/>
    <row r="17343" ht="12.75" hidden="1" customHeight="1"/>
    <row r="17344" ht="12.75" hidden="1" customHeight="1"/>
    <row r="17345" ht="12.75" hidden="1" customHeight="1"/>
    <row r="17346" ht="12.75" hidden="1" customHeight="1"/>
    <row r="17347" ht="12.75" hidden="1" customHeight="1"/>
    <row r="17348" ht="12.75" hidden="1" customHeight="1"/>
    <row r="17349" ht="12.75" hidden="1" customHeight="1"/>
    <row r="17350" ht="12.75" hidden="1" customHeight="1"/>
    <row r="17351" ht="12.75" hidden="1" customHeight="1"/>
    <row r="17352" ht="12.75" hidden="1" customHeight="1"/>
    <row r="17353" ht="12.75" hidden="1" customHeight="1"/>
    <row r="17354" ht="12.75" hidden="1" customHeight="1"/>
    <row r="17355" ht="12.75" hidden="1" customHeight="1"/>
    <row r="17356" ht="12.75" hidden="1" customHeight="1"/>
    <row r="17357" ht="12.75" hidden="1" customHeight="1"/>
    <row r="17358" ht="12.75" hidden="1" customHeight="1"/>
    <row r="17359" ht="12.75" hidden="1" customHeight="1"/>
    <row r="17360" ht="12.75" hidden="1" customHeight="1"/>
    <row r="17361" ht="12.75" hidden="1" customHeight="1"/>
    <row r="17362" ht="12.75" hidden="1" customHeight="1"/>
    <row r="17363" ht="12.75" hidden="1" customHeight="1"/>
    <row r="17364" ht="12.75" hidden="1" customHeight="1"/>
    <row r="17365" ht="12.75" hidden="1" customHeight="1"/>
    <row r="17366" ht="12.75" hidden="1" customHeight="1"/>
    <row r="17367" ht="12.75" hidden="1" customHeight="1"/>
    <row r="17368" ht="12.75" hidden="1" customHeight="1"/>
    <row r="17369" ht="12.75" hidden="1" customHeight="1"/>
    <row r="17370" ht="12.75" hidden="1" customHeight="1"/>
    <row r="17371" ht="12.75" hidden="1" customHeight="1"/>
    <row r="17372" ht="12.75" hidden="1" customHeight="1"/>
    <row r="17373" ht="12.75" hidden="1" customHeight="1"/>
    <row r="17374" ht="12.75" hidden="1" customHeight="1"/>
    <row r="17375" ht="12.75" hidden="1" customHeight="1"/>
    <row r="17376" ht="12.75" hidden="1" customHeight="1"/>
    <row r="17377" ht="12.75" hidden="1" customHeight="1"/>
    <row r="17378" ht="12.75" hidden="1" customHeight="1"/>
    <row r="17379" ht="12.75" hidden="1" customHeight="1"/>
    <row r="17380" ht="12.75" hidden="1" customHeight="1"/>
    <row r="17381" ht="12.75" hidden="1" customHeight="1"/>
    <row r="17382" ht="12.75" hidden="1" customHeight="1"/>
    <row r="17383" ht="12.75" hidden="1" customHeight="1"/>
    <row r="17384" ht="12.75" hidden="1" customHeight="1"/>
    <row r="17385" ht="12.75" hidden="1" customHeight="1"/>
    <row r="17386" ht="12.75" hidden="1" customHeight="1"/>
    <row r="17387" ht="12.75" hidden="1" customHeight="1"/>
    <row r="17388" ht="12.75" hidden="1" customHeight="1"/>
    <row r="17389" ht="12.75" hidden="1" customHeight="1"/>
    <row r="17390" ht="12.75" hidden="1" customHeight="1"/>
    <row r="17391" ht="12.75" hidden="1" customHeight="1"/>
    <row r="17392" ht="12.75" hidden="1" customHeight="1"/>
    <row r="17393" ht="12.75" hidden="1" customHeight="1"/>
    <row r="17394" ht="12.75" hidden="1" customHeight="1"/>
    <row r="17395" ht="12.75" hidden="1" customHeight="1"/>
    <row r="17396" ht="12.75" hidden="1" customHeight="1"/>
    <row r="17397" ht="12.75" hidden="1" customHeight="1"/>
    <row r="17398" ht="12.75" hidden="1" customHeight="1"/>
    <row r="17399" ht="12.75" hidden="1" customHeight="1"/>
    <row r="17400" ht="12.75" hidden="1" customHeight="1"/>
    <row r="17401" ht="12.75" hidden="1" customHeight="1"/>
    <row r="17402" ht="12.75" hidden="1" customHeight="1"/>
    <row r="17403" ht="12.75" hidden="1" customHeight="1"/>
    <row r="17404" ht="12.75" hidden="1" customHeight="1"/>
    <row r="17405" ht="12.75" hidden="1" customHeight="1"/>
    <row r="17406" ht="12.75" hidden="1" customHeight="1"/>
    <row r="17407" ht="12.75" hidden="1" customHeight="1"/>
    <row r="17408" ht="12.75" hidden="1" customHeight="1"/>
    <row r="17409" ht="12.75" hidden="1" customHeight="1"/>
    <row r="17410" ht="12.75" hidden="1" customHeight="1"/>
    <row r="17411" ht="12.75" hidden="1" customHeight="1"/>
    <row r="17412" ht="12.75" hidden="1" customHeight="1"/>
    <row r="17413" ht="12.75" hidden="1" customHeight="1"/>
    <row r="17414" ht="12.75" hidden="1" customHeight="1"/>
    <row r="17415" ht="12.75" hidden="1" customHeight="1"/>
    <row r="17416" ht="12.75" hidden="1" customHeight="1"/>
    <row r="17417" ht="12.75" hidden="1" customHeight="1"/>
    <row r="17418" ht="12.75" hidden="1" customHeight="1"/>
    <row r="17419" ht="12.75" hidden="1" customHeight="1"/>
    <row r="17420" ht="12.75" hidden="1" customHeight="1"/>
    <row r="17421" ht="12.75" hidden="1" customHeight="1"/>
    <row r="17422" ht="12.75" hidden="1" customHeight="1"/>
    <row r="17423" ht="12.75" hidden="1" customHeight="1"/>
    <row r="17424" ht="12.75" hidden="1" customHeight="1"/>
    <row r="17425" ht="12.75" hidden="1" customHeight="1"/>
    <row r="17426" ht="12.75" hidden="1" customHeight="1"/>
    <row r="17427" ht="12.75" hidden="1" customHeight="1"/>
    <row r="17428" ht="12.75" hidden="1" customHeight="1"/>
    <row r="17429" ht="12.75" hidden="1" customHeight="1"/>
    <row r="17430" ht="12.75" hidden="1" customHeight="1"/>
    <row r="17431" ht="12.75" hidden="1" customHeight="1"/>
    <row r="17432" ht="12.75" hidden="1" customHeight="1"/>
    <row r="17433" ht="12.75" hidden="1" customHeight="1"/>
    <row r="17434" ht="12.75" hidden="1" customHeight="1"/>
    <row r="17435" ht="12.75" hidden="1" customHeight="1"/>
    <row r="17436" ht="12.75" hidden="1" customHeight="1"/>
    <row r="17437" ht="12.75" hidden="1" customHeight="1"/>
    <row r="17438" ht="12.75" hidden="1" customHeight="1"/>
    <row r="17439" ht="12.75" hidden="1" customHeight="1"/>
    <row r="17440" ht="12.75" hidden="1" customHeight="1"/>
    <row r="17441" ht="12.75" hidden="1" customHeight="1"/>
    <row r="17442" ht="12.75" hidden="1" customHeight="1"/>
    <row r="17443" ht="12.75" hidden="1" customHeight="1"/>
    <row r="17444" ht="12.75" hidden="1" customHeight="1"/>
    <row r="17445" ht="12.75" hidden="1" customHeight="1"/>
    <row r="17446" ht="12.75" hidden="1" customHeight="1"/>
    <row r="17447" ht="12.75" hidden="1" customHeight="1"/>
    <row r="17448" ht="12.75" hidden="1" customHeight="1"/>
    <row r="17449" ht="12.75" hidden="1" customHeight="1"/>
    <row r="17450" ht="12.75" hidden="1" customHeight="1"/>
    <row r="17451" ht="12.75" hidden="1" customHeight="1"/>
    <row r="17452" ht="12.75" hidden="1" customHeight="1"/>
    <row r="17453" ht="12.75" hidden="1" customHeight="1"/>
    <row r="17454" ht="12.75" hidden="1" customHeight="1"/>
    <row r="17455" ht="12.75" hidden="1" customHeight="1"/>
    <row r="17456" ht="12.75" hidden="1" customHeight="1"/>
    <row r="17457" ht="12.75" hidden="1" customHeight="1"/>
    <row r="17458" ht="12.75" hidden="1" customHeight="1"/>
    <row r="17459" ht="12.75" hidden="1" customHeight="1"/>
    <row r="17460" ht="12.75" hidden="1" customHeight="1"/>
    <row r="17461" ht="12.75" hidden="1" customHeight="1"/>
    <row r="17462" ht="12.75" hidden="1" customHeight="1"/>
    <row r="17463" ht="12.75" hidden="1" customHeight="1"/>
    <row r="17464" ht="12.75" hidden="1" customHeight="1"/>
    <row r="17465" ht="12.75" hidden="1" customHeight="1"/>
    <row r="17466" ht="12.75" hidden="1" customHeight="1"/>
    <row r="17467" ht="12.75" hidden="1" customHeight="1"/>
    <row r="17468" ht="12.75" hidden="1" customHeight="1"/>
    <row r="17469" ht="12.75" hidden="1" customHeight="1"/>
    <row r="17470" ht="12.75" hidden="1" customHeight="1"/>
    <row r="17471" ht="12.75" hidden="1" customHeight="1"/>
    <row r="17472" ht="12.75" hidden="1" customHeight="1"/>
    <row r="17473" ht="12.75" hidden="1" customHeight="1"/>
    <row r="17474" ht="12.75" hidden="1" customHeight="1"/>
    <row r="17475" ht="12.75" hidden="1" customHeight="1"/>
    <row r="17476" ht="12.75" hidden="1" customHeight="1"/>
    <row r="17477" ht="12.75" hidden="1" customHeight="1"/>
    <row r="17478" ht="12.75" hidden="1" customHeight="1"/>
    <row r="17479" ht="12.75" hidden="1" customHeight="1"/>
    <row r="17480" ht="12.75" hidden="1" customHeight="1"/>
    <row r="17481" ht="12.75" hidden="1" customHeight="1"/>
    <row r="17482" ht="12.75" hidden="1" customHeight="1"/>
    <row r="17483" ht="12.75" hidden="1" customHeight="1"/>
    <row r="17484" ht="12.75" hidden="1" customHeight="1"/>
    <row r="17485" ht="12.75" hidden="1" customHeight="1"/>
    <row r="17486" ht="12.75" hidden="1" customHeight="1"/>
    <row r="17487" ht="12.75" hidden="1" customHeight="1"/>
    <row r="17488" ht="12.75" hidden="1" customHeight="1"/>
    <row r="17489" ht="12.75" hidden="1" customHeight="1"/>
    <row r="17490" ht="12.75" hidden="1" customHeight="1"/>
    <row r="17491" ht="12.75" hidden="1" customHeight="1"/>
    <row r="17492" ht="12.75" hidden="1" customHeight="1"/>
    <row r="17493" ht="12.75" hidden="1" customHeight="1"/>
    <row r="17494" ht="12.75" hidden="1" customHeight="1"/>
    <row r="17495" ht="12.75" hidden="1" customHeight="1"/>
    <row r="17496" ht="12.75" hidden="1" customHeight="1"/>
    <row r="17497" ht="12.75" hidden="1" customHeight="1"/>
    <row r="17498" ht="12.75" hidden="1" customHeight="1"/>
    <row r="17499" ht="12.75" hidden="1" customHeight="1"/>
    <row r="17500" ht="12.75" hidden="1" customHeight="1"/>
    <row r="17501" ht="12.75" hidden="1" customHeight="1"/>
    <row r="17502" ht="12.75" hidden="1" customHeight="1"/>
    <row r="17503" ht="12.75" hidden="1" customHeight="1"/>
    <row r="17504" ht="12.75" hidden="1" customHeight="1"/>
    <row r="17505" ht="12.75" hidden="1" customHeight="1"/>
    <row r="17506" ht="12.75" hidden="1" customHeight="1"/>
    <row r="17507" ht="12.75" hidden="1" customHeight="1"/>
    <row r="17508" ht="12.75" hidden="1" customHeight="1"/>
    <row r="17509" ht="12.75" hidden="1" customHeight="1"/>
    <row r="17510" ht="12.75" hidden="1" customHeight="1"/>
    <row r="17511" ht="12.75" hidden="1" customHeight="1"/>
    <row r="17512" ht="12.75" hidden="1" customHeight="1"/>
    <row r="17513" ht="12.75" hidden="1" customHeight="1"/>
    <row r="17514" ht="12.75" hidden="1" customHeight="1"/>
    <row r="17515" ht="12.75" hidden="1" customHeight="1"/>
    <row r="17516" ht="12.75" hidden="1" customHeight="1"/>
    <row r="17517" ht="12.75" hidden="1" customHeight="1"/>
    <row r="17518" ht="12.75" hidden="1" customHeight="1"/>
    <row r="17519" ht="12.75" hidden="1" customHeight="1"/>
    <row r="17520" ht="12.75" hidden="1" customHeight="1"/>
    <row r="17521" ht="12.75" hidden="1" customHeight="1"/>
    <row r="17522" ht="12.75" hidden="1" customHeight="1"/>
    <row r="17523" ht="12.75" hidden="1" customHeight="1"/>
    <row r="17524" ht="12.75" hidden="1" customHeight="1"/>
    <row r="17525" ht="12.75" hidden="1" customHeight="1"/>
    <row r="17526" ht="12.75" hidden="1" customHeight="1"/>
    <row r="17527" ht="12.75" hidden="1" customHeight="1"/>
    <row r="17528" ht="12.75" hidden="1" customHeight="1"/>
    <row r="17529" ht="12.75" hidden="1" customHeight="1"/>
    <row r="17530" ht="12.75" hidden="1" customHeight="1"/>
    <row r="17531" ht="12.75" hidden="1" customHeight="1"/>
    <row r="17532" ht="12.75" hidden="1" customHeight="1"/>
    <row r="17533" ht="12.75" hidden="1" customHeight="1"/>
    <row r="17534" ht="12.75" hidden="1" customHeight="1"/>
    <row r="17535" ht="12.75" hidden="1" customHeight="1"/>
    <row r="17536" ht="12.75" hidden="1" customHeight="1"/>
    <row r="17537" ht="12.75" hidden="1" customHeight="1"/>
    <row r="17538" ht="12.75" hidden="1" customHeight="1"/>
    <row r="17539" ht="12.75" hidden="1" customHeight="1"/>
    <row r="17540" ht="12.75" hidden="1" customHeight="1"/>
    <row r="17541" ht="12.75" hidden="1" customHeight="1"/>
    <row r="17542" ht="12.75" hidden="1" customHeight="1"/>
    <row r="17543" ht="12.75" hidden="1" customHeight="1"/>
    <row r="17544" ht="12.75" hidden="1" customHeight="1"/>
    <row r="17545" ht="12.75" hidden="1" customHeight="1"/>
    <row r="17546" ht="12.75" hidden="1" customHeight="1"/>
    <row r="17547" ht="12.75" hidden="1" customHeight="1"/>
    <row r="17548" ht="12.75" hidden="1" customHeight="1"/>
    <row r="17549" ht="12.75" hidden="1" customHeight="1"/>
    <row r="17550" ht="12.75" hidden="1" customHeight="1"/>
    <row r="17551" ht="12.75" hidden="1" customHeight="1"/>
    <row r="17552" ht="12.75" hidden="1" customHeight="1"/>
    <row r="17553" ht="12.75" hidden="1" customHeight="1"/>
    <row r="17554" ht="12.75" hidden="1" customHeight="1"/>
    <row r="17555" ht="12.75" hidden="1" customHeight="1"/>
    <row r="17556" ht="12.75" hidden="1" customHeight="1"/>
    <row r="17557" ht="12.75" hidden="1" customHeight="1"/>
    <row r="17558" ht="12.75" hidden="1" customHeight="1"/>
    <row r="17559" ht="12.75" hidden="1" customHeight="1"/>
    <row r="17560" ht="12.75" hidden="1" customHeight="1"/>
    <row r="17561" ht="12.75" hidden="1" customHeight="1"/>
    <row r="17562" ht="12.75" hidden="1" customHeight="1"/>
    <row r="17563" ht="12.75" hidden="1" customHeight="1"/>
    <row r="17564" ht="12.75" hidden="1" customHeight="1"/>
    <row r="17565" ht="12.75" hidden="1" customHeight="1"/>
    <row r="17566" ht="12.75" hidden="1" customHeight="1"/>
    <row r="17567" ht="12.75" hidden="1" customHeight="1"/>
    <row r="17568" ht="12.75" hidden="1" customHeight="1"/>
    <row r="17569" ht="12.75" hidden="1" customHeight="1"/>
    <row r="17570" ht="12.75" hidden="1" customHeight="1"/>
    <row r="17571" ht="12.75" hidden="1" customHeight="1"/>
    <row r="17572" ht="12.75" hidden="1" customHeight="1"/>
    <row r="17573" ht="12.75" hidden="1" customHeight="1"/>
    <row r="17574" ht="12.75" hidden="1" customHeight="1"/>
    <row r="17575" ht="12.75" hidden="1" customHeight="1"/>
    <row r="17576" ht="12.75" hidden="1" customHeight="1"/>
    <row r="17577" ht="12.75" hidden="1" customHeight="1"/>
    <row r="17578" ht="12.75" hidden="1" customHeight="1"/>
    <row r="17579" ht="12.75" hidden="1" customHeight="1"/>
    <row r="17580" ht="12.75" hidden="1" customHeight="1"/>
    <row r="17581" ht="12.75" hidden="1" customHeight="1"/>
    <row r="17582" ht="12.75" hidden="1" customHeight="1"/>
    <row r="17583" ht="12.75" hidden="1" customHeight="1"/>
    <row r="17584" ht="12.75" hidden="1" customHeight="1"/>
    <row r="17585" ht="12.75" hidden="1" customHeight="1"/>
    <row r="17586" ht="12.75" hidden="1" customHeight="1"/>
    <row r="17587" ht="12.75" hidden="1" customHeight="1"/>
    <row r="17588" ht="12.75" hidden="1" customHeight="1"/>
    <row r="17589" ht="12.75" hidden="1" customHeight="1"/>
    <row r="17590" ht="12.75" hidden="1" customHeight="1"/>
    <row r="17591" ht="12.75" hidden="1" customHeight="1"/>
    <row r="17592" ht="12.75" hidden="1" customHeight="1"/>
    <row r="17593" ht="12.75" hidden="1" customHeight="1"/>
    <row r="17594" ht="12.75" hidden="1" customHeight="1"/>
    <row r="17595" ht="12.75" hidden="1" customHeight="1"/>
    <row r="17596" ht="12.75" hidden="1" customHeight="1"/>
    <row r="17597" ht="12.75" hidden="1" customHeight="1"/>
    <row r="17598" ht="12.75" hidden="1" customHeight="1"/>
    <row r="17599" ht="12.75" hidden="1" customHeight="1"/>
    <row r="17600" ht="12.75" hidden="1" customHeight="1"/>
    <row r="17601" ht="12.75" hidden="1" customHeight="1"/>
    <row r="17602" ht="12.75" hidden="1" customHeight="1"/>
    <row r="17603" ht="12.75" hidden="1" customHeight="1"/>
    <row r="17604" ht="12.75" hidden="1" customHeight="1"/>
    <row r="17605" ht="12.75" hidden="1" customHeight="1"/>
    <row r="17606" ht="12.75" hidden="1" customHeight="1"/>
    <row r="17607" ht="12.75" hidden="1" customHeight="1"/>
    <row r="17608" ht="12.75" hidden="1" customHeight="1"/>
    <row r="17609" ht="12.75" hidden="1" customHeight="1"/>
    <row r="17610" ht="12.75" hidden="1" customHeight="1"/>
    <row r="17611" ht="12.75" hidden="1" customHeight="1"/>
    <row r="17612" ht="12.75" hidden="1" customHeight="1"/>
    <row r="17613" ht="12.75" hidden="1" customHeight="1"/>
    <row r="17614" ht="12.75" hidden="1" customHeight="1"/>
    <row r="17615" ht="12.75" hidden="1" customHeight="1"/>
    <row r="17616" ht="12.75" hidden="1" customHeight="1"/>
    <row r="17617" ht="12.75" hidden="1" customHeight="1"/>
    <row r="17618" ht="12.75" hidden="1" customHeight="1"/>
    <row r="17619" ht="12.75" hidden="1" customHeight="1"/>
    <row r="17620" ht="12.75" hidden="1" customHeight="1"/>
    <row r="17621" ht="12.75" hidden="1" customHeight="1"/>
    <row r="17622" ht="12.75" hidden="1" customHeight="1"/>
    <row r="17623" ht="12.75" hidden="1" customHeight="1"/>
    <row r="17624" ht="12.75" hidden="1" customHeight="1"/>
    <row r="17625" ht="12.75" hidden="1" customHeight="1"/>
    <row r="17626" ht="12.75" hidden="1" customHeight="1"/>
    <row r="17627" ht="12.75" hidden="1" customHeight="1"/>
    <row r="17628" ht="12.75" hidden="1" customHeight="1"/>
    <row r="17629" ht="12.75" hidden="1" customHeight="1"/>
    <row r="17630" ht="12.75" hidden="1" customHeight="1"/>
    <row r="17631" ht="12.75" hidden="1" customHeight="1"/>
    <row r="17632" ht="12.75" hidden="1" customHeight="1"/>
    <row r="17633" ht="12.75" hidden="1" customHeight="1"/>
    <row r="17634" ht="12.75" hidden="1" customHeight="1"/>
    <row r="17635" ht="12.75" hidden="1" customHeight="1"/>
    <row r="17636" ht="12.75" hidden="1" customHeight="1"/>
    <row r="17637" ht="12.75" hidden="1" customHeight="1"/>
    <row r="17638" ht="12.75" hidden="1" customHeight="1"/>
    <row r="17639" ht="12.75" hidden="1" customHeight="1"/>
    <row r="17640" ht="12.75" hidden="1" customHeight="1"/>
    <row r="17641" ht="12.75" hidden="1" customHeight="1"/>
    <row r="17642" ht="12.75" hidden="1" customHeight="1"/>
    <row r="17643" ht="12.75" hidden="1" customHeight="1"/>
    <row r="17644" ht="12.75" hidden="1" customHeight="1"/>
    <row r="17645" ht="12.75" hidden="1" customHeight="1"/>
    <row r="17646" ht="12.75" hidden="1" customHeight="1"/>
    <row r="17647" ht="12.75" hidden="1" customHeight="1"/>
    <row r="17648" ht="12.75" hidden="1" customHeight="1"/>
    <row r="17649" ht="12.75" hidden="1" customHeight="1"/>
    <row r="17650" ht="12.75" hidden="1" customHeight="1"/>
    <row r="17651" ht="12.75" hidden="1" customHeight="1"/>
    <row r="17652" ht="12.75" hidden="1" customHeight="1"/>
    <row r="17653" ht="12.75" hidden="1" customHeight="1"/>
    <row r="17654" ht="12.75" hidden="1" customHeight="1"/>
    <row r="17655" ht="12.75" hidden="1" customHeight="1"/>
    <row r="17656" ht="12.75" hidden="1" customHeight="1"/>
    <row r="17657" ht="12.75" hidden="1" customHeight="1"/>
    <row r="17658" ht="12.75" hidden="1" customHeight="1"/>
    <row r="17659" ht="12.75" hidden="1" customHeight="1"/>
    <row r="17660" ht="12.75" hidden="1" customHeight="1"/>
    <row r="17661" ht="12.75" hidden="1" customHeight="1"/>
    <row r="17662" ht="12.75" hidden="1" customHeight="1"/>
    <row r="17663" ht="12.75" hidden="1" customHeight="1"/>
    <row r="17664" ht="12.75" hidden="1" customHeight="1"/>
    <row r="17665" ht="12.75" hidden="1" customHeight="1"/>
    <row r="17666" ht="12.75" hidden="1" customHeight="1"/>
    <row r="17667" ht="12.75" hidden="1" customHeight="1"/>
    <row r="17668" ht="12.75" hidden="1" customHeight="1"/>
    <row r="17669" ht="12.75" hidden="1" customHeight="1"/>
    <row r="17670" ht="12.75" hidden="1" customHeight="1"/>
    <row r="17671" ht="12.75" hidden="1" customHeight="1"/>
    <row r="17672" ht="12.75" hidden="1" customHeight="1"/>
    <row r="17673" ht="12.75" hidden="1" customHeight="1"/>
    <row r="17674" ht="12.75" hidden="1" customHeight="1"/>
    <row r="17675" ht="12.75" hidden="1" customHeight="1"/>
    <row r="17676" ht="12.75" hidden="1" customHeight="1"/>
    <row r="17677" ht="12.75" hidden="1" customHeight="1"/>
    <row r="17678" ht="12.75" hidden="1" customHeight="1"/>
    <row r="17679" ht="12.75" hidden="1" customHeight="1"/>
    <row r="17680" ht="12.75" hidden="1" customHeight="1"/>
    <row r="17681" ht="12.75" hidden="1" customHeight="1"/>
    <row r="17682" ht="12.75" hidden="1" customHeight="1"/>
    <row r="17683" ht="12.75" hidden="1" customHeight="1"/>
    <row r="17684" ht="12.75" hidden="1" customHeight="1"/>
    <row r="17685" ht="12.75" hidden="1" customHeight="1"/>
    <row r="17686" ht="12.75" hidden="1" customHeight="1"/>
    <row r="17687" ht="12.75" hidden="1" customHeight="1"/>
    <row r="17688" ht="12.75" hidden="1" customHeight="1"/>
    <row r="17689" ht="12.75" hidden="1" customHeight="1"/>
    <row r="17690" ht="12.75" hidden="1" customHeight="1"/>
    <row r="17691" ht="12.75" hidden="1" customHeight="1"/>
    <row r="17692" ht="12.75" hidden="1" customHeight="1"/>
    <row r="17693" ht="12.75" hidden="1" customHeight="1"/>
    <row r="17694" ht="12.75" hidden="1" customHeight="1"/>
    <row r="17695" ht="12.75" hidden="1" customHeight="1"/>
    <row r="17696" ht="12.75" hidden="1" customHeight="1"/>
    <row r="17697" ht="12.75" hidden="1" customHeight="1"/>
    <row r="17698" ht="12.75" hidden="1" customHeight="1"/>
    <row r="17699" ht="12.75" hidden="1" customHeight="1"/>
    <row r="17700" ht="12.75" hidden="1" customHeight="1"/>
    <row r="17701" ht="12.75" hidden="1" customHeight="1"/>
    <row r="17702" ht="12.75" hidden="1" customHeight="1"/>
    <row r="17703" ht="12.75" hidden="1" customHeight="1"/>
    <row r="17704" ht="12.75" hidden="1" customHeight="1"/>
    <row r="17705" ht="12.75" hidden="1" customHeight="1"/>
    <row r="17706" ht="12.75" hidden="1" customHeight="1"/>
    <row r="17707" ht="12.75" hidden="1" customHeight="1"/>
    <row r="17708" ht="12.75" hidden="1" customHeight="1"/>
    <row r="17709" ht="12.75" hidden="1" customHeight="1"/>
    <row r="17710" ht="12.75" hidden="1" customHeight="1"/>
    <row r="17711" ht="12.75" hidden="1" customHeight="1"/>
    <row r="17712" ht="12.75" hidden="1" customHeight="1"/>
    <row r="17713" ht="12.75" hidden="1" customHeight="1"/>
    <row r="17714" ht="12.75" hidden="1" customHeight="1"/>
    <row r="17715" ht="12.75" hidden="1" customHeight="1"/>
    <row r="17716" ht="12.75" hidden="1" customHeight="1"/>
    <row r="17717" ht="12.75" hidden="1" customHeight="1"/>
    <row r="17718" ht="12.75" hidden="1" customHeight="1"/>
    <row r="17719" ht="12.75" hidden="1" customHeight="1"/>
    <row r="17720" ht="12.75" hidden="1" customHeight="1"/>
    <row r="17721" ht="12.75" hidden="1" customHeight="1"/>
    <row r="17722" ht="12.75" hidden="1" customHeight="1"/>
    <row r="17723" ht="12.75" hidden="1" customHeight="1"/>
    <row r="17724" ht="12.75" hidden="1" customHeight="1"/>
    <row r="17725" ht="12.75" hidden="1" customHeight="1"/>
    <row r="17726" ht="12.75" hidden="1" customHeight="1"/>
    <row r="17727" ht="12.75" hidden="1" customHeight="1"/>
    <row r="17728" ht="12.75" hidden="1" customHeight="1"/>
    <row r="17729" ht="12.75" hidden="1" customHeight="1"/>
    <row r="17730" ht="12.75" hidden="1" customHeight="1"/>
    <row r="17731" ht="12.75" hidden="1" customHeight="1"/>
    <row r="17732" ht="12.75" hidden="1" customHeight="1"/>
    <row r="17733" ht="12.75" hidden="1" customHeight="1"/>
    <row r="17734" ht="12.75" hidden="1" customHeight="1"/>
    <row r="17735" ht="12.75" hidden="1" customHeight="1"/>
    <row r="17736" ht="12.75" hidden="1" customHeight="1"/>
    <row r="17737" ht="12.75" hidden="1" customHeight="1"/>
    <row r="17738" ht="12.75" hidden="1" customHeight="1"/>
    <row r="17739" ht="12.75" hidden="1" customHeight="1"/>
    <row r="17740" ht="12.75" hidden="1" customHeight="1"/>
    <row r="17741" ht="12.75" hidden="1" customHeight="1"/>
    <row r="17742" ht="12.75" hidden="1" customHeight="1"/>
    <row r="17743" ht="12.75" hidden="1" customHeight="1"/>
    <row r="17744" ht="12.75" hidden="1" customHeight="1"/>
    <row r="17745" ht="12.75" hidden="1" customHeight="1"/>
    <row r="17746" ht="12.75" hidden="1" customHeight="1"/>
    <row r="17747" ht="12.75" hidden="1" customHeight="1"/>
    <row r="17748" ht="12.75" hidden="1" customHeight="1"/>
    <row r="17749" ht="12.75" hidden="1" customHeight="1"/>
    <row r="17750" ht="12.75" hidden="1" customHeight="1"/>
    <row r="17751" ht="12.75" hidden="1" customHeight="1"/>
    <row r="17752" ht="12.75" hidden="1" customHeight="1"/>
    <row r="17753" ht="12.75" hidden="1" customHeight="1"/>
    <row r="17754" ht="12.75" hidden="1" customHeight="1"/>
    <row r="17755" ht="12.75" hidden="1" customHeight="1"/>
    <row r="17756" ht="12.75" hidden="1" customHeight="1"/>
    <row r="17757" ht="12.75" hidden="1" customHeight="1"/>
    <row r="17758" ht="12.75" hidden="1" customHeight="1"/>
    <row r="17759" ht="12.75" hidden="1" customHeight="1"/>
    <row r="17760" ht="12.75" hidden="1" customHeight="1"/>
    <row r="17761" ht="12.75" hidden="1" customHeight="1"/>
    <row r="17762" ht="12.75" hidden="1" customHeight="1"/>
    <row r="17763" ht="12.75" hidden="1" customHeight="1"/>
    <row r="17764" ht="12.75" hidden="1" customHeight="1"/>
    <row r="17765" ht="12.75" hidden="1" customHeight="1"/>
    <row r="17766" ht="12.75" hidden="1" customHeight="1"/>
    <row r="17767" ht="12.75" hidden="1" customHeight="1"/>
    <row r="17768" ht="12.75" hidden="1" customHeight="1"/>
    <row r="17769" ht="12.75" hidden="1" customHeight="1"/>
    <row r="17770" ht="12.75" hidden="1" customHeight="1"/>
    <row r="17771" ht="12.75" hidden="1" customHeight="1"/>
    <row r="17772" ht="12.75" hidden="1" customHeight="1"/>
    <row r="17773" ht="12.75" hidden="1" customHeight="1"/>
    <row r="17774" ht="12.75" hidden="1" customHeight="1"/>
    <row r="17775" ht="12.75" hidden="1" customHeight="1"/>
    <row r="17776" ht="12.75" hidden="1" customHeight="1"/>
    <row r="17777" ht="12.75" hidden="1" customHeight="1"/>
    <row r="17778" ht="12.75" hidden="1" customHeight="1"/>
    <row r="17779" ht="12.75" hidden="1" customHeight="1"/>
    <row r="17780" ht="12.75" hidden="1" customHeight="1"/>
    <row r="17781" ht="12.75" hidden="1" customHeight="1"/>
    <row r="17782" ht="12.75" hidden="1" customHeight="1"/>
    <row r="17783" ht="12.75" hidden="1" customHeight="1"/>
    <row r="17784" ht="12.75" hidden="1" customHeight="1"/>
    <row r="17785" ht="12.75" hidden="1" customHeight="1"/>
    <row r="17786" ht="12.75" hidden="1" customHeight="1"/>
    <row r="17787" ht="12.75" hidden="1" customHeight="1"/>
    <row r="17788" ht="12.75" hidden="1" customHeight="1"/>
    <row r="17789" ht="12.75" hidden="1" customHeight="1"/>
    <row r="17790" ht="12.75" hidden="1" customHeight="1"/>
    <row r="17791" ht="12.75" hidden="1" customHeight="1"/>
    <row r="17792" ht="12.75" hidden="1" customHeight="1"/>
    <row r="17793" ht="12.75" hidden="1" customHeight="1"/>
    <row r="17794" ht="12.75" hidden="1" customHeight="1"/>
    <row r="17795" ht="12.75" hidden="1" customHeight="1"/>
    <row r="17796" ht="12.75" hidden="1" customHeight="1"/>
    <row r="17797" ht="12.75" hidden="1" customHeight="1"/>
    <row r="17798" ht="12.75" hidden="1" customHeight="1"/>
    <row r="17799" ht="12.75" hidden="1" customHeight="1"/>
    <row r="17800" ht="12.75" hidden="1" customHeight="1"/>
    <row r="17801" ht="12.75" hidden="1" customHeight="1"/>
    <row r="17802" ht="12.75" hidden="1" customHeight="1"/>
    <row r="17803" ht="12.75" hidden="1" customHeight="1"/>
    <row r="17804" ht="12.75" hidden="1" customHeight="1"/>
    <row r="17805" ht="12.75" hidden="1" customHeight="1"/>
    <row r="17806" ht="12.75" hidden="1" customHeight="1"/>
    <row r="17807" ht="12.75" hidden="1" customHeight="1"/>
    <row r="17808" ht="12.75" hidden="1" customHeight="1"/>
    <row r="17809" ht="12.75" hidden="1" customHeight="1"/>
    <row r="17810" ht="12.75" hidden="1" customHeight="1"/>
    <row r="17811" ht="12.75" hidden="1" customHeight="1"/>
    <row r="17812" ht="12.75" hidden="1" customHeight="1"/>
    <row r="17813" ht="12.75" hidden="1" customHeight="1"/>
    <row r="17814" ht="12.75" hidden="1" customHeight="1"/>
    <row r="17815" ht="12.75" hidden="1" customHeight="1"/>
    <row r="17816" ht="12.75" hidden="1" customHeight="1"/>
    <row r="17817" ht="12.75" hidden="1" customHeight="1"/>
    <row r="17818" ht="12.75" hidden="1" customHeight="1"/>
    <row r="17819" ht="12.75" hidden="1" customHeight="1"/>
    <row r="17820" ht="12.75" hidden="1" customHeight="1"/>
    <row r="17821" ht="12.75" hidden="1" customHeight="1"/>
    <row r="17822" ht="12.75" hidden="1" customHeight="1"/>
    <row r="17823" ht="12.75" hidden="1" customHeight="1"/>
    <row r="17824" ht="12.75" hidden="1" customHeight="1"/>
    <row r="17825" ht="12.75" hidden="1" customHeight="1"/>
    <row r="17826" ht="12.75" hidden="1" customHeight="1"/>
    <row r="17827" ht="12.75" hidden="1" customHeight="1"/>
    <row r="17828" ht="12.75" hidden="1" customHeight="1"/>
    <row r="17829" ht="12.75" hidden="1" customHeight="1"/>
    <row r="17830" ht="12.75" hidden="1" customHeight="1"/>
    <row r="17831" ht="12.75" hidden="1" customHeight="1"/>
    <row r="17832" ht="12.75" hidden="1" customHeight="1"/>
    <row r="17833" ht="12.75" hidden="1" customHeight="1"/>
    <row r="17834" ht="12.75" hidden="1" customHeight="1"/>
    <row r="17835" ht="12.75" hidden="1" customHeight="1"/>
    <row r="17836" ht="12.75" hidden="1" customHeight="1"/>
    <row r="17837" ht="12.75" hidden="1" customHeight="1"/>
    <row r="17838" ht="12.75" hidden="1" customHeight="1"/>
    <row r="17839" ht="12.75" hidden="1" customHeight="1"/>
    <row r="17840" ht="12.75" hidden="1" customHeight="1"/>
    <row r="17841" ht="12.75" hidden="1" customHeight="1"/>
    <row r="17842" ht="12.75" hidden="1" customHeight="1"/>
    <row r="17843" ht="12.75" hidden="1" customHeight="1"/>
    <row r="17844" ht="12.75" hidden="1" customHeight="1"/>
    <row r="17845" ht="12.75" hidden="1" customHeight="1"/>
    <row r="17846" ht="12.75" hidden="1" customHeight="1"/>
    <row r="17847" ht="12.75" hidden="1" customHeight="1"/>
    <row r="17848" ht="12.75" hidden="1" customHeight="1"/>
    <row r="17849" ht="12.75" hidden="1" customHeight="1"/>
    <row r="17850" ht="12.75" hidden="1" customHeight="1"/>
    <row r="17851" ht="12.75" hidden="1" customHeight="1"/>
    <row r="17852" ht="12.75" hidden="1" customHeight="1"/>
    <row r="17853" ht="12.75" hidden="1" customHeight="1"/>
    <row r="17854" ht="12.75" hidden="1" customHeight="1"/>
    <row r="17855" ht="12.75" hidden="1" customHeight="1"/>
    <row r="17856" ht="12.75" hidden="1" customHeight="1"/>
    <row r="17857" ht="12.75" hidden="1" customHeight="1"/>
    <row r="17858" ht="12.75" hidden="1" customHeight="1"/>
    <row r="17859" ht="12.75" hidden="1" customHeight="1"/>
    <row r="17860" ht="12.75" hidden="1" customHeight="1"/>
    <row r="17861" ht="12.75" hidden="1" customHeight="1"/>
    <row r="17862" ht="12.75" hidden="1" customHeight="1"/>
    <row r="17863" ht="12.75" hidden="1" customHeight="1"/>
    <row r="17864" ht="12.75" hidden="1" customHeight="1"/>
    <row r="17865" ht="12.75" hidden="1" customHeight="1"/>
    <row r="17866" ht="12.75" hidden="1" customHeight="1"/>
    <row r="17867" ht="12.75" hidden="1" customHeight="1"/>
    <row r="17868" ht="12.75" hidden="1" customHeight="1"/>
    <row r="17869" ht="12.75" hidden="1" customHeight="1"/>
    <row r="17870" ht="12.75" hidden="1" customHeight="1"/>
    <row r="17871" ht="12.75" hidden="1" customHeight="1"/>
    <row r="17872" ht="12.75" hidden="1" customHeight="1"/>
    <row r="17873" ht="12.75" hidden="1" customHeight="1"/>
    <row r="17874" ht="12.75" hidden="1" customHeight="1"/>
    <row r="17875" ht="12.75" hidden="1" customHeight="1"/>
    <row r="17876" ht="12.75" hidden="1" customHeight="1"/>
    <row r="17877" ht="12.75" hidden="1" customHeight="1"/>
    <row r="17878" ht="12.75" hidden="1" customHeight="1"/>
    <row r="17879" ht="12.75" hidden="1" customHeight="1"/>
    <row r="17880" ht="12.75" hidden="1" customHeight="1"/>
    <row r="17881" ht="12.75" hidden="1" customHeight="1"/>
    <row r="17882" ht="12.75" hidden="1" customHeight="1"/>
    <row r="17883" ht="12.75" hidden="1" customHeight="1"/>
    <row r="17884" ht="12.75" hidden="1" customHeight="1"/>
    <row r="17885" ht="12.75" hidden="1" customHeight="1"/>
    <row r="17886" ht="12.75" hidden="1" customHeight="1"/>
    <row r="17887" ht="12.75" hidden="1" customHeight="1"/>
    <row r="17888" ht="12.75" hidden="1" customHeight="1"/>
    <row r="17889" ht="12.75" hidden="1" customHeight="1"/>
    <row r="17890" ht="12.75" hidden="1" customHeight="1"/>
    <row r="17891" ht="12.75" hidden="1" customHeight="1"/>
    <row r="17892" ht="12.75" hidden="1" customHeight="1"/>
    <row r="17893" ht="12.75" hidden="1" customHeight="1"/>
    <row r="17894" ht="12.75" hidden="1" customHeight="1"/>
    <row r="17895" ht="12.75" hidden="1" customHeight="1"/>
    <row r="17896" ht="12.75" hidden="1" customHeight="1"/>
    <row r="17897" ht="12.75" hidden="1" customHeight="1"/>
    <row r="17898" ht="12.75" hidden="1" customHeight="1"/>
    <row r="17899" ht="12.75" hidden="1" customHeight="1"/>
    <row r="17900" ht="12.75" hidden="1" customHeight="1"/>
    <row r="17901" ht="12.75" hidden="1" customHeight="1"/>
    <row r="17902" ht="12.75" hidden="1" customHeight="1"/>
    <row r="17903" ht="12.75" hidden="1" customHeight="1"/>
    <row r="17904" ht="12.75" hidden="1" customHeight="1"/>
    <row r="17905" ht="12.75" hidden="1" customHeight="1"/>
    <row r="17906" ht="12.75" hidden="1" customHeight="1"/>
    <row r="17907" ht="12.75" hidden="1" customHeight="1"/>
    <row r="17908" ht="12.75" hidden="1" customHeight="1"/>
    <row r="17909" ht="12.75" hidden="1" customHeight="1"/>
    <row r="17910" ht="12.75" hidden="1" customHeight="1"/>
    <row r="17911" ht="12.75" hidden="1" customHeight="1"/>
    <row r="17912" ht="12.75" hidden="1" customHeight="1"/>
    <row r="17913" ht="12.75" hidden="1" customHeight="1"/>
    <row r="17914" ht="12.75" hidden="1" customHeight="1"/>
    <row r="17915" ht="12.75" hidden="1" customHeight="1"/>
    <row r="17916" ht="12.75" hidden="1" customHeight="1"/>
    <row r="17917" ht="12.75" hidden="1" customHeight="1"/>
    <row r="17918" ht="12.75" hidden="1" customHeight="1"/>
    <row r="17919" ht="12.75" hidden="1" customHeight="1"/>
    <row r="17920" ht="12.75" hidden="1" customHeight="1"/>
    <row r="17921" ht="12.75" hidden="1" customHeight="1"/>
    <row r="17922" ht="12.75" hidden="1" customHeight="1"/>
    <row r="17923" ht="12.75" hidden="1" customHeight="1"/>
    <row r="17924" ht="12.75" hidden="1" customHeight="1"/>
    <row r="17925" ht="12.75" hidden="1" customHeight="1"/>
    <row r="17926" ht="12.75" hidden="1" customHeight="1"/>
    <row r="17927" ht="12.75" hidden="1" customHeight="1"/>
    <row r="17928" ht="12.75" hidden="1" customHeight="1"/>
    <row r="17929" ht="12.75" hidden="1" customHeight="1"/>
    <row r="17930" ht="12.75" hidden="1" customHeight="1"/>
    <row r="17931" ht="12.75" hidden="1" customHeight="1"/>
    <row r="17932" ht="12.75" hidden="1" customHeight="1"/>
    <row r="17933" ht="12.75" hidden="1" customHeight="1"/>
    <row r="17934" ht="12.75" hidden="1" customHeight="1"/>
    <row r="17935" ht="12.75" hidden="1" customHeight="1"/>
    <row r="17936" ht="12.75" hidden="1" customHeight="1"/>
    <row r="17937" ht="12.75" hidden="1" customHeight="1"/>
    <row r="17938" ht="12.75" hidden="1" customHeight="1"/>
    <row r="17939" ht="12.75" hidden="1" customHeight="1"/>
    <row r="17940" ht="12.75" hidden="1" customHeight="1"/>
    <row r="17941" ht="12.75" hidden="1" customHeight="1"/>
    <row r="17942" ht="12.75" hidden="1" customHeight="1"/>
    <row r="17943" ht="12.75" hidden="1" customHeight="1"/>
    <row r="17944" ht="12.75" hidden="1" customHeight="1"/>
    <row r="17945" ht="12.75" hidden="1" customHeight="1"/>
    <row r="17946" ht="12.75" hidden="1" customHeight="1"/>
    <row r="17947" ht="12.75" hidden="1" customHeight="1"/>
    <row r="17948" ht="12.75" hidden="1" customHeight="1"/>
    <row r="17949" ht="12.75" hidden="1" customHeight="1"/>
    <row r="17950" ht="12.75" hidden="1" customHeight="1"/>
    <row r="17951" ht="12.75" hidden="1" customHeight="1"/>
    <row r="17952" ht="12.75" hidden="1" customHeight="1"/>
    <row r="17953" ht="12.75" hidden="1" customHeight="1"/>
    <row r="17954" ht="12.75" hidden="1" customHeight="1"/>
    <row r="17955" ht="12.75" hidden="1" customHeight="1"/>
    <row r="17956" ht="12.75" hidden="1" customHeight="1"/>
    <row r="17957" ht="12.75" hidden="1" customHeight="1"/>
    <row r="17958" ht="12.75" hidden="1" customHeight="1"/>
    <row r="17959" ht="12.75" hidden="1" customHeight="1"/>
    <row r="17960" ht="12.75" hidden="1" customHeight="1"/>
    <row r="17961" ht="12.75" hidden="1" customHeight="1"/>
    <row r="17962" ht="12.75" hidden="1" customHeight="1"/>
    <row r="17963" ht="12.75" hidden="1" customHeight="1"/>
    <row r="17964" ht="12.75" hidden="1" customHeight="1"/>
    <row r="17965" ht="12.75" hidden="1" customHeight="1"/>
    <row r="17966" ht="12.75" hidden="1" customHeight="1"/>
    <row r="17967" ht="12.75" hidden="1" customHeight="1"/>
    <row r="17968" ht="12.75" hidden="1" customHeight="1"/>
    <row r="17969" ht="12.75" hidden="1" customHeight="1"/>
    <row r="17970" ht="12.75" hidden="1" customHeight="1"/>
    <row r="17971" ht="12.75" hidden="1" customHeight="1"/>
    <row r="17972" ht="12.75" hidden="1" customHeight="1"/>
    <row r="17973" ht="12.75" hidden="1" customHeight="1"/>
    <row r="17974" ht="12.75" hidden="1" customHeight="1"/>
    <row r="17975" ht="12.75" hidden="1" customHeight="1"/>
    <row r="17976" ht="12.75" hidden="1" customHeight="1"/>
    <row r="17977" ht="12.75" hidden="1" customHeight="1"/>
    <row r="17978" ht="12.75" hidden="1" customHeight="1"/>
    <row r="17979" ht="12.75" hidden="1" customHeight="1"/>
    <row r="17980" ht="12.75" hidden="1" customHeight="1"/>
    <row r="17981" ht="12.75" hidden="1" customHeight="1"/>
    <row r="17982" ht="12.75" hidden="1" customHeight="1"/>
    <row r="17983" ht="12.75" hidden="1" customHeight="1"/>
    <row r="17984" ht="12.75" hidden="1" customHeight="1"/>
    <row r="17985" ht="12.75" hidden="1" customHeight="1"/>
    <row r="17986" ht="12.75" hidden="1" customHeight="1"/>
    <row r="17987" ht="12.75" hidden="1" customHeight="1"/>
    <row r="17988" ht="12.75" hidden="1" customHeight="1"/>
    <row r="17989" ht="12.75" hidden="1" customHeight="1"/>
    <row r="17990" ht="12.75" hidden="1" customHeight="1"/>
    <row r="17991" ht="12.75" hidden="1" customHeight="1"/>
    <row r="17992" ht="12.75" hidden="1" customHeight="1"/>
    <row r="17993" ht="12.75" hidden="1" customHeight="1"/>
    <row r="17994" ht="12.75" hidden="1" customHeight="1"/>
    <row r="17995" ht="12.75" hidden="1" customHeight="1"/>
    <row r="17996" ht="12.75" hidden="1" customHeight="1"/>
    <row r="17997" ht="12.75" hidden="1" customHeight="1"/>
    <row r="17998" ht="12.75" hidden="1" customHeight="1"/>
    <row r="17999" ht="12.75" hidden="1" customHeight="1"/>
    <row r="18000" ht="12.75" hidden="1" customHeight="1"/>
    <row r="18001" ht="12.75" hidden="1" customHeight="1"/>
    <row r="18002" ht="12.75" hidden="1" customHeight="1"/>
    <row r="18003" ht="12.75" hidden="1" customHeight="1"/>
    <row r="18004" ht="12.75" hidden="1" customHeight="1"/>
    <row r="18005" ht="12.75" hidden="1" customHeight="1"/>
    <row r="18006" ht="12.75" hidden="1" customHeight="1"/>
    <row r="18007" ht="12.75" hidden="1" customHeight="1"/>
    <row r="18008" ht="12.75" hidden="1" customHeight="1"/>
    <row r="18009" ht="12.75" hidden="1" customHeight="1"/>
    <row r="18010" ht="12.75" hidden="1" customHeight="1"/>
    <row r="18011" ht="12.75" hidden="1" customHeight="1"/>
    <row r="18012" ht="12.75" hidden="1" customHeight="1"/>
    <row r="18013" ht="12.75" hidden="1" customHeight="1"/>
    <row r="18014" ht="12.75" hidden="1" customHeight="1"/>
    <row r="18015" ht="12.75" hidden="1" customHeight="1"/>
    <row r="18016" ht="12.75" hidden="1" customHeight="1"/>
    <row r="18017" ht="12.75" hidden="1" customHeight="1"/>
    <row r="18018" ht="12.75" hidden="1" customHeight="1"/>
    <row r="18019" ht="12.75" hidden="1" customHeight="1"/>
    <row r="18020" ht="12.75" hidden="1" customHeight="1"/>
    <row r="18021" ht="12.75" hidden="1" customHeight="1"/>
    <row r="18022" ht="12.75" hidden="1" customHeight="1"/>
    <row r="18023" ht="12.75" hidden="1" customHeight="1"/>
    <row r="18024" ht="12.75" hidden="1" customHeight="1"/>
    <row r="18025" ht="12.75" hidden="1" customHeight="1"/>
    <row r="18026" ht="12.75" hidden="1" customHeight="1"/>
    <row r="18027" ht="12.75" hidden="1" customHeight="1"/>
    <row r="18028" ht="12.75" hidden="1" customHeight="1"/>
    <row r="18029" ht="12.75" hidden="1" customHeight="1"/>
    <row r="18030" ht="12.75" hidden="1" customHeight="1"/>
    <row r="18031" ht="12.75" hidden="1" customHeight="1"/>
    <row r="18032" ht="12.75" hidden="1" customHeight="1"/>
    <row r="18033" ht="12.75" hidden="1" customHeight="1"/>
    <row r="18034" ht="12.75" hidden="1" customHeight="1"/>
    <row r="18035" ht="12.75" hidden="1" customHeight="1"/>
    <row r="18036" ht="12.75" hidden="1" customHeight="1"/>
    <row r="18037" ht="12.75" hidden="1" customHeight="1"/>
    <row r="18038" ht="12.75" hidden="1" customHeight="1"/>
    <row r="18039" ht="12.75" hidden="1" customHeight="1"/>
    <row r="18040" ht="12.75" hidden="1" customHeight="1"/>
    <row r="18041" ht="12.75" hidden="1" customHeight="1"/>
    <row r="18042" ht="12.75" hidden="1" customHeight="1"/>
    <row r="18043" ht="12.75" hidden="1" customHeight="1"/>
    <row r="18044" ht="12.75" hidden="1" customHeight="1"/>
    <row r="18045" ht="12.75" hidden="1" customHeight="1"/>
    <row r="18046" ht="12.75" hidden="1" customHeight="1"/>
    <row r="18047" ht="12.75" hidden="1" customHeight="1"/>
    <row r="18048" ht="12.75" hidden="1" customHeight="1"/>
    <row r="18049" ht="12.75" hidden="1" customHeight="1"/>
    <row r="18050" ht="12.75" hidden="1" customHeight="1"/>
    <row r="18051" ht="12.75" hidden="1" customHeight="1"/>
    <row r="18052" ht="12.75" hidden="1" customHeight="1"/>
    <row r="18053" ht="12.75" hidden="1" customHeight="1"/>
    <row r="18054" ht="12.75" hidden="1" customHeight="1"/>
    <row r="18055" ht="12.75" hidden="1" customHeight="1"/>
    <row r="18056" ht="12.75" hidden="1" customHeight="1"/>
    <row r="18057" ht="12.75" hidden="1" customHeight="1"/>
    <row r="18058" ht="12.75" hidden="1" customHeight="1"/>
    <row r="18059" ht="12.75" hidden="1" customHeight="1"/>
    <row r="18060" ht="12.75" hidden="1" customHeight="1"/>
    <row r="18061" ht="12.75" hidden="1" customHeight="1"/>
    <row r="18062" ht="12.75" hidden="1" customHeight="1"/>
    <row r="18063" ht="12.75" hidden="1" customHeight="1"/>
    <row r="18064" ht="12.75" hidden="1" customHeight="1"/>
    <row r="18065" ht="12.75" hidden="1" customHeight="1"/>
    <row r="18066" ht="12.75" hidden="1" customHeight="1"/>
    <row r="18067" ht="12.75" hidden="1" customHeight="1"/>
    <row r="18068" ht="12.75" hidden="1" customHeight="1"/>
    <row r="18069" ht="12.75" hidden="1" customHeight="1"/>
    <row r="18070" ht="12.75" hidden="1" customHeight="1"/>
    <row r="18071" ht="12.75" hidden="1" customHeight="1"/>
    <row r="18072" ht="12.75" hidden="1" customHeight="1"/>
    <row r="18073" ht="12.75" hidden="1" customHeight="1"/>
    <row r="18074" ht="12.75" hidden="1" customHeight="1"/>
    <row r="18075" ht="12.75" hidden="1" customHeight="1"/>
    <row r="18076" ht="12.75" hidden="1" customHeight="1"/>
    <row r="18077" ht="12.75" hidden="1" customHeight="1"/>
    <row r="18078" ht="12.75" hidden="1" customHeight="1"/>
    <row r="18079" ht="12.75" hidden="1" customHeight="1"/>
    <row r="18080" ht="12.75" hidden="1" customHeight="1"/>
    <row r="18081" ht="12.75" hidden="1" customHeight="1"/>
    <row r="18082" ht="12.75" hidden="1" customHeight="1"/>
    <row r="18083" ht="12.75" hidden="1" customHeight="1"/>
    <row r="18084" ht="12.75" hidden="1" customHeight="1"/>
    <row r="18085" ht="12.75" hidden="1" customHeight="1"/>
    <row r="18086" ht="12.75" hidden="1" customHeight="1"/>
    <row r="18087" ht="12.75" hidden="1" customHeight="1"/>
    <row r="18088" ht="12.75" hidden="1" customHeight="1"/>
    <row r="18089" ht="12.75" hidden="1" customHeight="1"/>
    <row r="18090" ht="12.75" hidden="1" customHeight="1"/>
    <row r="18091" ht="12.75" hidden="1" customHeight="1"/>
    <row r="18092" ht="12.75" hidden="1" customHeight="1"/>
    <row r="18093" ht="12.75" hidden="1" customHeight="1"/>
    <row r="18094" ht="12.75" hidden="1" customHeight="1"/>
    <row r="18095" ht="12.75" hidden="1" customHeight="1"/>
    <row r="18096" ht="12.75" hidden="1" customHeight="1"/>
    <row r="18097" ht="12.75" hidden="1" customHeight="1"/>
    <row r="18098" ht="12.75" hidden="1" customHeight="1"/>
    <row r="18099" ht="12.75" hidden="1" customHeight="1"/>
    <row r="18100" ht="12.75" hidden="1" customHeight="1"/>
    <row r="18101" ht="12.75" hidden="1" customHeight="1"/>
    <row r="18102" ht="12.75" hidden="1" customHeight="1"/>
    <row r="18103" ht="12.75" hidden="1" customHeight="1"/>
    <row r="18104" ht="12.75" hidden="1" customHeight="1"/>
    <row r="18105" ht="12.75" hidden="1" customHeight="1"/>
    <row r="18106" ht="12.75" hidden="1" customHeight="1"/>
    <row r="18107" ht="12.75" hidden="1" customHeight="1"/>
    <row r="18108" ht="12.75" hidden="1" customHeight="1"/>
    <row r="18109" ht="12.75" hidden="1" customHeight="1"/>
    <row r="18110" ht="12.75" hidden="1" customHeight="1"/>
    <row r="18111" ht="12.75" hidden="1" customHeight="1"/>
    <row r="18112" ht="12.75" hidden="1" customHeight="1"/>
    <row r="18113" ht="12.75" hidden="1" customHeight="1"/>
    <row r="18114" ht="12.75" hidden="1" customHeight="1"/>
    <row r="18115" ht="12.75" hidden="1" customHeight="1"/>
    <row r="18116" ht="12.75" hidden="1" customHeight="1"/>
    <row r="18117" ht="12.75" hidden="1" customHeight="1"/>
    <row r="18118" ht="12.75" hidden="1" customHeight="1"/>
    <row r="18119" ht="12.75" hidden="1" customHeight="1"/>
    <row r="18120" ht="12.75" hidden="1" customHeight="1"/>
    <row r="18121" ht="12.75" hidden="1" customHeight="1"/>
    <row r="18122" ht="12.75" hidden="1" customHeight="1"/>
    <row r="18123" ht="12.75" hidden="1" customHeight="1"/>
    <row r="18124" ht="12.75" hidden="1" customHeight="1"/>
    <row r="18125" ht="12.75" hidden="1" customHeight="1"/>
    <row r="18126" ht="12.75" hidden="1" customHeight="1"/>
    <row r="18127" ht="12.75" hidden="1" customHeight="1"/>
    <row r="18128" ht="12.75" hidden="1" customHeight="1"/>
    <row r="18129" ht="12.75" hidden="1" customHeight="1"/>
    <row r="18130" ht="12.75" hidden="1" customHeight="1"/>
    <row r="18131" ht="12.75" hidden="1" customHeight="1"/>
    <row r="18132" ht="12.75" hidden="1" customHeight="1"/>
    <row r="18133" ht="12.75" hidden="1" customHeight="1"/>
    <row r="18134" ht="12.75" hidden="1" customHeight="1"/>
    <row r="18135" ht="12.75" hidden="1" customHeight="1"/>
    <row r="18136" ht="12.75" hidden="1" customHeight="1"/>
    <row r="18137" ht="12.75" hidden="1" customHeight="1"/>
    <row r="18138" ht="12.75" hidden="1" customHeight="1"/>
    <row r="18139" ht="12.75" hidden="1" customHeight="1"/>
    <row r="18140" ht="12.75" hidden="1" customHeight="1"/>
    <row r="18141" ht="12.75" hidden="1" customHeight="1"/>
    <row r="18142" ht="12.75" hidden="1" customHeight="1"/>
    <row r="18143" ht="12.75" hidden="1" customHeight="1"/>
    <row r="18144" ht="12.75" hidden="1" customHeight="1"/>
    <row r="18145" ht="12.75" hidden="1" customHeight="1"/>
    <row r="18146" ht="12.75" hidden="1" customHeight="1"/>
    <row r="18147" ht="12.75" hidden="1" customHeight="1"/>
    <row r="18148" ht="12.75" hidden="1" customHeight="1"/>
    <row r="18149" ht="12.75" hidden="1" customHeight="1"/>
    <row r="18150" ht="12.75" hidden="1" customHeight="1"/>
    <row r="18151" ht="12.75" hidden="1" customHeight="1"/>
    <row r="18152" ht="12.75" hidden="1" customHeight="1"/>
    <row r="18153" ht="12.75" hidden="1" customHeight="1"/>
    <row r="18154" ht="12.75" hidden="1" customHeight="1"/>
    <row r="18155" ht="12.75" hidden="1" customHeight="1"/>
    <row r="18156" ht="12.75" hidden="1" customHeight="1"/>
    <row r="18157" ht="12.75" hidden="1" customHeight="1"/>
    <row r="18158" ht="12.75" hidden="1" customHeight="1"/>
    <row r="18159" ht="12.75" hidden="1" customHeight="1"/>
    <row r="18160" ht="12.75" hidden="1" customHeight="1"/>
    <row r="18161" ht="12.75" hidden="1" customHeight="1"/>
    <row r="18162" ht="12.75" hidden="1" customHeight="1"/>
    <row r="18163" ht="12.75" hidden="1" customHeight="1"/>
    <row r="18164" ht="12.75" hidden="1" customHeight="1"/>
    <row r="18165" ht="12.75" hidden="1" customHeight="1"/>
    <row r="18166" ht="12.75" hidden="1" customHeight="1"/>
    <row r="18167" ht="12.75" hidden="1" customHeight="1"/>
    <row r="18168" ht="12.75" hidden="1" customHeight="1"/>
    <row r="18169" ht="12.75" hidden="1" customHeight="1"/>
    <row r="18170" ht="12.75" hidden="1" customHeight="1"/>
    <row r="18171" ht="12.75" hidden="1" customHeight="1"/>
    <row r="18172" ht="12.75" hidden="1" customHeight="1"/>
    <row r="18173" ht="12.75" hidden="1" customHeight="1"/>
    <row r="18174" ht="12.75" hidden="1" customHeight="1"/>
    <row r="18175" ht="12.75" hidden="1" customHeight="1"/>
    <row r="18176" ht="12.75" hidden="1" customHeight="1"/>
    <row r="18177" ht="12.75" hidden="1" customHeight="1"/>
    <row r="18178" ht="12.75" hidden="1" customHeight="1"/>
    <row r="18179" ht="12.75" hidden="1" customHeight="1"/>
    <row r="18180" ht="12.75" hidden="1" customHeight="1"/>
    <row r="18181" ht="12.75" hidden="1" customHeight="1"/>
    <row r="18182" ht="12.75" hidden="1" customHeight="1"/>
    <row r="18183" ht="12.75" hidden="1" customHeight="1"/>
    <row r="18184" ht="12.75" hidden="1" customHeight="1"/>
    <row r="18185" ht="12.75" hidden="1" customHeight="1"/>
    <row r="18186" ht="12.75" hidden="1" customHeight="1"/>
    <row r="18187" ht="12.75" hidden="1" customHeight="1"/>
    <row r="18188" ht="12.75" hidden="1" customHeight="1"/>
    <row r="18189" ht="12.75" hidden="1" customHeight="1"/>
    <row r="18190" ht="12.75" hidden="1" customHeight="1"/>
    <row r="18191" ht="12.75" hidden="1" customHeight="1"/>
    <row r="18192" ht="12.75" hidden="1" customHeight="1"/>
    <row r="18193" ht="12.75" hidden="1" customHeight="1"/>
    <row r="18194" ht="12.75" hidden="1" customHeight="1"/>
    <row r="18195" ht="12.75" hidden="1" customHeight="1"/>
    <row r="18196" ht="12.75" hidden="1" customHeight="1"/>
    <row r="18197" ht="12.75" hidden="1" customHeight="1"/>
    <row r="18198" ht="12.75" hidden="1" customHeight="1"/>
    <row r="18199" ht="12.75" hidden="1" customHeight="1"/>
    <row r="18200" ht="12.75" hidden="1" customHeight="1"/>
    <row r="18201" ht="12.75" hidden="1" customHeight="1"/>
    <row r="18202" ht="12.75" hidden="1" customHeight="1"/>
    <row r="18203" ht="12.75" hidden="1" customHeight="1"/>
    <row r="18204" ht="12.75" hidden="1" customHeight="1"/>
    <row r="18205" ht="12.75" hidden="1" customHeight="1"/>
    <row r="18206" ht="12.75" hidden="1" customHeight="1"/>
    <row r="18207" ht="12.75" hidden="1" customHeight="1"/>
    <row r="18208" ht="12.75" hidden="1" customHeight="1"/>
    <row r="18209" ht="12.75" hidden="1" customHeight="1"/>
    <row r="18210" ht="12.75" hidden="1" customHeight="1"/>
    <row r="18211" ht="12.75" hidden="1" customHeight="1"/>
    <row r="18212" ht="12.75" hidden="1" customHeight="1"/>
    <row r="18213" ht="12.75" hidden="1" customHeight="1"/>
    <row r="18214" ht="12.75" hidden="1" customHeight="1"/>
    <row r="18215" ht="12.75" hidden="1" customHeight="1"/>
    <row r="18216" ht="12.75" hidden="1" customHeight="1"/>
    <row r="18217" ht="12.75" hidden="1" customHeight="1"/>
    <row r="18218" ht="12.75" hidden="1" customHeight="1"/>
    <row r="18219" ht="12.75" hidden="1" customHeight="1"/>
    <row r="18220" ht="12.75" hidden="1" customHeight="1"/>
    <row r="18221" ht="12.75" hidden="1" customHeight="1"/>
    <row r="18222" ht="12.75" hidden="1" customHeight="1"/>
    <row r="18223" ht="12.75" hidden="1" customHeight="1"/>
    <row r="18224" ht="12.75" hidden="1" customHeight="1"/>
    <row r="18225" ht="12.75" hidden="1" customHeight="1"/>
    <row r="18226" ht="12.75" hidden="1" customHeight="1"/>
    <row r="18227" ht="12.75" hidden="1" customHeight="1"/>
    <row r="18228" ht="12.75" hidden="1" customHeight="1"/>
    <row r="18229" ht="12.75" hidden="1" customHeight="1"/>
    <row r="18230" ht="12.75" hidden="1" customHeight="1"/>
    <row r="18231" ht="12.75" hidden="1" customHeight="1"/>
    <row r="18232" ht="12.75" hidden="1" customHeight="1"/>
    <row r="18233" ht="12.75" hidden="1" customHeight="1"/>
    <row r="18234" ht="12.75" hidden="1" customHeight="1"/>
    <row r="18235" ht="12.75" hidden="1" customHeight="1"/>
    <row r="18236" ht="12.75" hidden="1" customHeight="1"/>
    <row r="18237" ht="12.75" hidden="1" customHeight="1"/>
    <row r="18238" ht="12.75" hidden="1" customHeight="1"/>
    <row r="18239" ht="12.75" hidden="1" customHeight="1"/>
    <row r="18240" ht="12.75" hidden="1" customHeight="1"/>
    <row r="18241" ht="12.75" hidden="1" customHeight="1"/>
    <row r="18242" ht="12.75" hidden="1" customHeight="1"/>
    <row r="18243" ht="12.75" hidden="1" customHeight="1"/>
    <row r="18244" ht="12.75" hidden="1" customHeight="1"/>
    <row r="18245" ht="12.75" hidden="1" customHeight="1"/>
    <row r="18246" ht="12.75" hidden="1" customHeight="1"/>
    <row r="18247" ht="12.75" hidden="1" customHeight="1"/>
    <row r="18248" ht="12.75" hidden="1" customHeight="1"/>
    <row r="18249" ht="12.75" hidden="1" customHeight="1"/>
    <row r="18250" ht="12.75" hidden="1" customHeight="1"/>
    <row r="18251" ht="12.75" hidden="1" customHeight="1"/>
    <row r="18252" ht="12.75" hidden="1" customHeight="1"/>
    <row r="18253" ht="12.75" hidden="1" customHeight="1"/>
    <row r="18254" ht="12.75" hidden="1" customHeight="1"/>
    <row r="18255" ht="12.75" hidden="1" customHeight="1"/>
    <row r="18256" ht="12.75" hidden="1" customHeight="1"/>
    <row r="18257" ht="12.75" hidden="1" customHeight="1"/>
    <row r="18258" ht="12.75" hidden="1" customHeight="1"/>
    <row r="18259" ht="12.75" hidden="1" customHeight="1"/>
    <row r="18260" ht="12.75" hidden="1" customHeight="1"/>
    <row r="18261" ht="12.75" hidden="1" customHeight="1"/>
    <row r="18262" ht="12.75" hidden="1" customHeight="1"/>
    <row r="18263" ht="12.75" hidden="1" customHeight="1"/>
    <row r="18264" ht="12.75" hidden="1" customHeight="1"/>
    <row r="18265" ht="12.75" hidden="1" customHeight="1"/>
    <row r="18266" ht="12.75" hidden="1" customHeight="1"/>
    <row r="18267" ht="12.75" hidden="1" customHeight="1"/>
    <row r="18268" ht="12.75" hidden="1" customHeight="1"/>
    <row r="18269" ht="12.75" hidden="1" customHeight="1"/>
    <row r="18270" ht="12.75" hidden="1" customHeight="1"/>
    <row r="18271" ht="12.75" hidden="1" customHeight="1"/>
    <row r="18272" ht="12.75" hidden="1" customHeight="1"/>
    <row r="18273" ht="12.75" hidden="1" customHeight="1"/>
    <row r="18274" ht="12.75" hidden="1" customHeight="1"/>
    <row r="18275" ht="12.75" hidden="1" customHeight="1"/>
    <row r="18276" ht="12.75" hidden="1" customHeight="1"/>
    <row r="18277" ht="12.75" hidden="1" customHeight="1"/>
    <row r="18278" ht="12.75" hidden="1" customHeight="1"/>
    <row r="18279" ht="12.75" hidden="1" customHeight="1"/>
    <row r="18280" ht="12.75" hidden="1" customHeight="1"/>
    <row r="18281" ht="12.75" hidden="1" customHeight="1"/>
    <row r="18282" ht="12.75" hidden="1" customHeight="1"/>
    <row r="18283" ht="12.75" hidden="1" customHeight="1"/>
    <row r="18284" ht="12.75" hidden="1" customHeight="1"/>
    <row r="18285" ht="12.75" hidden="1" customHeight="1"/>
    <row r="18286" ht="12.75" hidden="1" customHeight="1"/>
    <row r="18287" ht="12.75" hidden="1" customHeight="1"/>
    <row r="18288" ht="12.75" hidden="1" customHeight="1"/>
    <row r="18289" ht="12.75" hidden="1" customHeight="1"/>
    <row r="18290" ht="12.75" hidden="1" customHeight="1"/>
    <row r="18291" ht="12.75" hidden="1" customHeight="1"/>
    <row r="18292" ht="12.75" hidden="1" customHeight="1"/>
    <row r="18293" ht="12.75" hidden="1" customHeight="1"/>
    <row r="18294" ht="12.75" hidden="1" customHeight="1"/>
    <row r="18295" ht="12.75" hidden="1" customHeight="1"/>
    <row r="18296" ht="12.75" hidden="1" customHeight="1"/>
    <row r="18297" ht="12.75" hidden="1" customHeight="1"/>
    <row r="18298" ht="12.75" hidden="1" customHeight="1"/>
    <row r="18299" ht="12.75" hidden="1" customHeight="1"/>
    <row r="18300" ht="12.75" hidden="1" customHeight="1"/>
    <row r="18301" ht="12.75" hidden="1" customHeight="1"/>
    <row r="18302" ht="12.75" hidden="1" customHeight="1"/>
    <row r="18303" ht="12.75" hidden="1" customHeight="1"/>
    <row r="18304" ht="12.75" hidden="1" customHeight="1"/>
    <row r="18305" ht="12.75" hidden="1" customHeight="1"/>
    <row r="18306" ht="12.75" hidden="1" customHeight="1"/>
    <row r="18307" ht="12.75" hidden="1" customHeight="1"/>
    <row r="18308" ht="12.75" hidden="1" customHeight="1"/>
    <row r="18309" ht="12.75" hidden="1" customHeight="1"/>
    <row r="18310" ht="12.75" hidden="1" customHeight="1"/>
    <row r="18311" ht="12.75" hidden="1" customHeight="1"/>
    <row r="18312" ht="12.75" hidden="1" customHeight="1"/>
    <row r="18313" ht="12.75" hidden="1" customHeight="1"/>
    <row r="18314" ht="12.75" hidden="1" customHeight="1"/>
    <row r="18315" ht="12.75" hidden="1" customHeight="1"/>
    <row r="18316" ht="12.75" hidden="1" customHeight="1"/>
    <row r="18317" ht="12.75" hidden="1" customHeight="1"/>
    <row r="18318" ht="12.75" hidden="1" customHeight="1"/>
    <row r="18319" ht="12.75" hidden="1" customHeight="1"/>
    <row r="18320" ht="12.75" hidden="1" customHeight="1"/>
    <row r="18321" ht="12.75" hidden="1" customHeight="1"/>
    <row r="18322" ht="12.75" hidden="1" customHeight="1"/>
    <row r="18323" ht="12.75" hidden="1" customHeight="1"/>
    <row r="18324" ht="12.75" hidden="1" customHeight="1"/>
    <row r="18325" ht="12.75" hidden="1" customHeight="1"/>
    <row r="18326" ht="12.75" hidden="1" customHeight="1"/>
    <row r="18327" ht="12.75" hidden="1" customHeight="1"/>
    <row r="18328" ht="12.75" hidden="1" customHeight="1"/>
    <row r="18329" ht="12.75" hidden="1" customHeight="1"/>
    <row r="18330" ht="12.75" hidden="1" customHeight="1"/>
    <row r="18331" ht="12.75" hidden="1" customHeight="1"/>
    <row r="18332" ht="12.75" hidden="1" customHeight="1"/>
    <row r="18333" ht="12.75" hidden="1" customHeight="1"/>
    <row r="18334" ht="12.75" hidden="1" customHeight="1"/>
    <row r="18335" ht="12.75" hidden="1" customHeight="1"/>
    <row r="18336" ht="12.75" hidden="1" customHeight="1"/>
    <row r="18337" ht="12.75" hidden="1" customHeight="1"/>
    <row r="18338" ht="12.75" hidden="1" customHeight="1"/>
    <row r="18339" ht="12.75" hidden="1" customHeight="1"/>
    <row r="18340" ht="12.75" hidden="1" customHeight="1"/>
    <row r="18341" ht="12.75" hidden="1" customHeight="1"/>
    <row r="18342" ht="12.75" hidden="1" customHeight="1"/>
    <row r="18343" ht="12.75" hidden="1" customHeight="1"/>
    <row r="18344" ht="12.75" hidden="1" customHeight="1"/>
    <row r="18345" ht="12.75" hidden="1" customHeight="1"/>
    <row r="18346" ht="12.75" hidden="1" customHeight="1"/>
    <row r="18347" ht="12.75" hidden="1" customHeight="1"/>
    <row r="18348" ht="12.75" hidden="1" customHeight="1"/>
    <row r="18349" ht="12.75" hidden="1" customHeight="1"/>
    <row r="18350" ht="12.75" hidden="1" customHeight="1"/>
    <row r="18351" ht="12.75" hidden="1" customHeight="1"/>
    <row r="18352" ht="12.75" hidden="1" customHeight="1"/>
    <row r="18353" ht="12.75" hidden="1" customHeight="1"/>
    <row r="18354" ht="12.75" hidden="1" customHeight="1"/>
    <row r="18355" ht="12.75" hidden="1" customHeight="1"/>
    <row r="18356" ht="12.75" hidden="1" customHeight="1"/>
    <row r="18357" ht="12.75" hidden="1" customHeight="1"/>
    <row r="18358" ht="12.75" hidden="1" customHeight="1"/>
    <row r="18359" ht="12.75" hidden="1" customHeight="1"/>
    <row r="18360" ht="12.75" hidden="1" customHeight="1"/>
    <row r="18361" ht="12.75" hidden="1" customHeight="1"/>
    <row r="18362" ht="12.75" hidden="1" customHeight="1"/>
    <row r="18363" ht="12.75" hidden="1" customHeight="1"/>
    <row r="18364" ht="12.75" hidden="1" customHeight="1"/>
    <row r="18365" ht="12.75" hidden="1" customHeight="1"/>
    <row r="18366" ht="12.75" hidden="1" customHeight="1"/>
    <row r="18367" ht="12.75" hidden="1" customHeight="1"/>
    <row r="18368" ht="12.75" hidden="1" customHeight="1"/>
    <row r="18369" ht="12.75" hidden="1" customHeight="1"/>
    <row r="18370" ht="12.75" hidden="1" customHeight="1"/>
    <row r="18371" ht="12.75" hidden="1" customHeight="1"/>
    <row r="18372" ht="12.75" hidden="1" customHeight="1"/>
    <row r="18373" ht="12.75" hidden="1" customHeight="1"/>
    <row r="18374" ht="12.75" hidden="1" customHeight="1"/>
    <row r="18375" ht="12.75" hidden="1" customHeight="1"/>
    <row r="18376" ht="12.75" hidden="1" customHeight="1"/>
    <row r="18377" ht="12.75" hidden="1" customHeight="1"/>
    <row r="18378" ht="12.75" hidden="1" customHeight="1"/>
    <row r="18379" ht="12.75" hidden="1" customHeight="1"/>
    <row r="18380" ht="12.75" hidden="1" customHeight="1"/>
    <row r="18381" ht="12.75" hidden="1" customHeight="1"/>
    <row r="18382" ht="12.75" hidden="1" customHeight="1"/>
    <row r="18383" ht="12.75" hidden="1" customHeight="1"/>
    <row r="18384" ht="12.75" hidden="1" customHeight="1"/>
    <row r="18385" ht="12.75" hidden="1" customHeight="1"/>
    <row r="18386" ht="12.75" hidden="1" customHeight="1"/>
    <row r="18387" ht="12.75" hidden="1" customHeight="1"/>
    <row r="18388" ht="12.75" hidden="1" customHeight="1"/>
    <row r="18389" ht="12.75" hidden="1" customHeight="1"/>
    <row r="18390" ht="12.75" hidden="1" customHeight="1"/>
    <row r="18391" ht="12.75" hidden="1" customHeight="1"/>
    <row r="18392" ht="12.75" hidden="1" customHeight="1"/>
    <row r="18393" ht="12.75" hidden="1" customHeight="1"/>
    <row r="18394" ht="12.75" hidden="1" customHeight="1"/>
    <row r="18395" ht="12.75" hidden="1" customHeight="1"/>
    <row r="18396" ht="12.75" hidden="1" customHeight="1"/>
    <row r="18397" ht="12.75" hidden="1" customHeight="1"/>
    <row r="18398" ht="12.75" hidden="1" customHeight="1"/>
    <row r="18399" ht="12.75" hidden="1" customHeight="1"/>
    <row r="18400" ht="12.75" hidden="1" customHeight="1"/>
    <row r="18401" ht="12.75" hidden="1" customHeight="1"/>
    <row r="18402" ht="12.75" hidden="1" customHeight="1"/>
    <row r="18403" ht="12.75" hidden="1" customHeight="1"/>
    <row r="18404" ht="12.75" hidden="1" customHeight="1"/>
    <row r="18405" ht="12.75" hidden="1" customHeight="1"/>
    <row r="18406" ht="12.75" hidden="1" customHeight="1"/>
    <row r="18407" ht="12.75" hidden="1" customHeight="1"/>
    <row r="18408" ht="12.75" hidden="1" customHeight="1"/>
    <row r="18409" ht="12.75" hidden="1" customHeight="1"/>
    <row r="18410" ht="12.75" hidden="1" customHeight="1"/>
    <row r="18411" ht="12.75" hidden="1" customHeight="1"/>
    <row r="18412" ht="12.75" hidden="1" customHeight="1"/>
    <row r="18413" ht="12.75" hidden="1" customHeight="1"/>
    <row r="18414" ht="12.75" hidden="1" customHeight="1"/>
    <row r="18415" ht="12.75" hidden="1" customHeight="1"/>
    <row r="18416" ht="12.75" hidden="1" customHeight="1"/>
    <row r="18417" ht="12.75" hidden="1" customHeight="1"/>
    <row r="18418" ht="12.75" hidden="1" customHeight="1"/>
    <row r="18419" ht="12.75" hidden="1" customHeight="1"/>
    <row r="18420" ht="12.75" hidden="1" customHeight="1"/>
    <row r="18421" ht="12.75" hidden="1" customHeight="1"/>
    <row r="18422" ht="12.75" hidden="1" customHeight="1"/>
    <row r="18423" ht="12.75" hidden="1" customHeight="1"/>
    <row r="18424" ht="12.75" hidden="1" customHeight="1"/>
    <row r="18425" ht="12.75" hidden="1" customHeight="1"/>
    <row r="18426" ht="12.75" hidden="1" customHeight="1"/>
    <row r="18427" ht="12.75" hidden="1" customHeight="1"/>
    <row r="18428" ht="12.75" hidden="1" customHeight="1"/>
    <row r="18429" ht="12.75" hidden="1" customHeight="1"/>
    <row r="18430" ht="12.75" hidden="1" customHeight="1"/>
    <row r="18431" ht="12.75" hidden="1" customHeight="1"/>
    <row r="18432" ht="12.75" hidden="1" customHeight="1"/>
    <row r="18433" ht="12.75" hidden="1" customHeight="1"/>
    <row r="18434" ht="12.75" hidden="1" customHeight="1"/>
    <row r="18435" ht="12.75" hidden="1" customHeight="1"/>
    <row r="18436" ht="12.75" hidden="1" customHeight="1"/>
    <row r="18437" ht="12.75" hidden="1" customHeight="1"/>
    <row r="18438" ht="12.75" hidden="1" customHeight="1"/>
    <row r="18439" ht="12.75" hidden="1" customHeight="1"/>
    <row r="18440" ht="12.75" hidden="1" customHeight="1"/>
    <row r="18441" ht="12.75" hidden="1" customHeight="1"/>
    <row r="18442" ht="12.75" hidden="1" customHeight="1"/>
    <row r="18443" ht="12.75" hidden="1" customHeight="1"/>
    <row r="18444" ht="12.75" hidden="1" customHeight="1"/>
    <row r="18445" ht="12.75" hidden="1" customHeight="1"/>
    <row r="18446" ht="12.75" hidden="1" customHeight="1"/>
    <row r="18447" ht="12.75" hidden="1" customHeight="1"/>
    <row r="18448" ht="12.75" hidden="1" customHeight="1"/>
    <row r="18449" ht="12.75" hidden="1" customHeight="1"/>
    <row r="18450" ht="12.75" hidden="1" customHeight="1"/>
    <row r="18451" ht="12.75" hidden="1" customHeight="1"/>
    <row r="18452" ht="12.75" hidden="1" customHeight="1"/>
    <row r="18453" ht="12.75" hidden="1" customHeight="1"/>
    <row r="18454" ht="12.75" hidden="1" customHeight="1"/>
    <row r="18455" ht="12.75" hidden="1" customHeight="1"/>
    <row r="18456" ht="12.75" hidden="1" customHeight="1"/>
    <row r="18457" ht="12.75" hidden="1" customHeight="1"/>
    <row r="18458" ht="12.75" hidden="1" customHeight="1"/>
    <row r="18459" ht="12.75" hidden="1" customHeight="1"/>
    <row r="18460" ht="12.75" hidden="1" customHeight="1"/>
    <row r="18461" ht="12.75" hidden="1" customHeight="1"/>
    <row r="18462" ht="12.75" hidden="1" customHeight="1"/>
    <row r="18463" ht="12.75" hidden="1" customHeight="1"/>
    <row r="18464" ht="12.75" hidden="1" customHeight="1"/>
    <row r="18465" ht="12.75" hidden="1" customHeight="1"/>
    <row r="18466" ht="12.75" hidden="1" customHeight="1"/>
    <row r="18467" ht="12.75" hidden="1" customHeight="1"/>
    <row r="18468" ht="12.75" hidden="1" customHeight="1"/>
    <row r="18469" ht="12.75" hidden="1" customHeight="1"/>
    <row r="18470" ht="12.75" hidden="1" customHeight="1"/>
    <row r="18471" ht="12.75" hidden="1" customHeight="1"/>
    <row r="18472" ht="12.75" hidden="1" customHeight="1"/>
    <row r="18473" ht="12.75" hidden="1" customHeight="1"/>
    <row r="18474" ht="12.75" hidden="1" customHeight="1"/>
    <row r="18475" ht="12.75" hidden="1" customHeight="1"/>
    <row r="18476" ht="12.75" hidden="1" customHeight="1"/>
    <row r="18477" ht="12.75" hidden="1" customHeight="1"/>
    <row r="18478" ht="12.75" hidden="1" customHeight="1"/>
    <row r="18479" ht="12.75" hidden="1" customHeight="1"/>
    <row r="18480" ht="12.75" hidden="1" customHeight="1"/>
    <row r="18481" ht="12.75" hidden="1" customHeight="1"/>
    <row r="18482" ht="12.75" hidden="1" customHeight="1"/>
    <row r="18483" ht="12.75" hidden="1" customHeight="1"/>
    <row r="18484" ht="12.75" hidden="1" customHeight="1"/>
    <row r="18485" ht="12.75" hidden="1" customHeight="1"/>
    <row r="18486" ht="12.75" hidden="1" customHeight="1"/>
    <row r="18487" ht="12.75" hidden="1" customHeight="1"/>
    <row r="18488" ht="12.75" hidden="1" customHeight="1"/>
    <row r="18489" ht="12.75" hidden="1" customHeight="1"/>
    <row r="18490" ht="12.75" hidden="1" customHeight="1"/>
    <row r="18491" ht="12.75" hidden="1" customHeight="1"/>
    <row r="18492" ht="12.75" hidden="1" customHeight="1"/>
    <row r="18493" ht="12.75" hidden="1" customHeight="1"/>
    <row r="18494" ht="12.75" hidden="1" customHeight="1"/>
    <row r="18495" ht="12.75" hidden="1" customHeight="1"/>
    <row r="18496" ht="12.75" hidden="1" customHeight="1"/>
    <row r="18497" ht="12.75" hidden="1" customHeight="1"/>
    <row r="18498" ht="12.75" hidden="1" customHeight="1"/>
    <row r="18499" ht="12.75" hidden="1" customHeight="1"/>
    <row r="18500" ht="12.75" hidden="1" customHeight="1"/>
    <row r="18501" ht="12.75" hidden="1" customHeight="1"/>
    <row r="18502" ht="12.75" hidden="1" customHeight="1"/>
    <row r="18503" ht="12.75" hidden="1" customHeight="1"/>
    <row r="18504" ht="12.75" hidden="1" customHeight="1"/>
    <row r="18505" ht="12.75" hidden="1" customHeight="1"/>
    <row r="18506" ht="12.75" hidden="1" customHeight="1"/>
    <row r="18507" ht="12.75" hidden="1" customHeight="1"/>
    <row r="18508" ht="12.75" hidden="1" customHeight="1"/>
    <row r="18509" ht="12.75" hidden="1" customHeight="1"/>
    <row r="18510" ht="12.75" hidden="1" customHeight="1"/>
    <row r="18511" ht="12.75" hidden="1" customHeight="1"/>
    <row r="18512" ht="12.75" hidden="1" customHeight="1"/>
    <row r="18513" ht="12.75" hidden="1" customHeight="1"/>
    <row r="18514" ht="12.75" hidden="1" customHeight="1"/>
    <row r="18515" ht="12.75" hidden="1" customHeight="1"/>
    <row r="18516" ht="12.75" hidden="1" customHeight="1"/>
    <row r="18517" ht="12.75" hidden="1" customHeight="1"/>
    <row r="18518" ht="12.75" hidden="1" customHeight="1"/>
    <row r="18519" ht="12.75" hidden="1" customHeight="1"/>
    <row r="18520" ht="12.75" hidden="1" customHeight="1"/>
    <row r="18521" ht="12.75" hidden="1" customHeight="1"/>
    <row r="18522" ht="12.75" hidden="1" customHeight="1"/>
    <row r="18523" ht="12.75" hidden="1" customHeight="1"/>
    <row r="18524" ht="12.75" hidden="1" customHeight="1"/>
    <row r="18525" ht="12.75" hidden="1" customHeight="1"/>
    <row r="18526" ht="12.75" hidden="1" customHeight="1"/>
    <row r="18527" ht="12.75" hidden="1" customHeight="1"/>
    <row r="18528" ht="12.75" hidden="1" customHeight="1"/>
    <row r="18529" ht="12.75" hidden="1" customHeight="1"/>
    <row r="18530" ht="12.75" hidden="1" customHeight="1"/>
    <row r="18531" ht="12.75" hidden="1" customHeight="1"/>
    <row r="18532" ht="12.75" hidden="1" customHeight="1"/>
    <row r="18533" ht="12.75" hidden="1" customHeight="1"/>
    <row r="18534" ht="12.75" hidden="1" customHeight="1"/>
    <row r="18535" ht="12.75" hidden="1" customHeight="1"/>
    <row r="18536" ht="12.75" hidden="1" customHeight="1"/>
    <row r="18537" ht="12.75" hidden="1" customHeight="1"/>
    <row r="18538" ht="12.75" hidden="1" customHeight="1"/>
    <row r="18539" ht="12.75" hidden="1" customHeight="1"/>
    <row r="18540" ht="12.75" hidden="1" customHeight="1"/>
    <row r="18541" ht="12.75" hidden="1" customHeight="1"/>
    <row r="18542" ht="12.75" hidden="1" customHeight="1"/>
    <row r="18543" ht="12.75" hidden="1" customHeight="1"/>
    <row r="18544" ht="12.75" hidden="1" customHeight="1"/>
    <row r="18545" ht="12.75" hidden="1" customHeight="1"/>
    <row r="18546" ht="12.75" hidden="1" customHeight="1"/>
    <row r="18547" ht="12.75" hidden="1" customHeight="1"/>
    <row r="18548" ht="12.75" hidden="1" customHeight="1"/>
    <row r="18549" ht="12.75" hidden="1" customHeight="1"/>
    <row r="18550" ht="12.75" hidden="1" customHeight="1"/>
    <row r="18551" ht="12.75" hidden="1" customHeight="1"/>
    <row r="18552" ht="12.75" hidden="1" customHeight="1"/>
    <row r="18553" ht="12.75" hidden="1" customHeight="1"/>
    <row r="18554" ht="12.75" hidden="1" customHeight="1"/>
    <row r="18555" ht="12.75" hidden="1" customHeight="1"/>
    <row r="18556" ht="12.75" hidden="1" customHeight="1"/>
    <row r="18557" ht="12.75" hidden="1" customHeight="1"/>
    <row r="18558" ht="12.75" hidden="1" customHeight="1"/>
    <row r="18559" ht="12.75" hidden="1" customHeight="1"/>
    <row r="18560" ht="12.75" hidden="1" customHeight="1"/>
    <row r="18561" ht="12.75" hidden="1" customHeight="1"/>
    <row r="18562" ht="12.75" hidden="1" customHeight="1"/>
    <row r="18563" ht="12.75" hidden="1" customHeight="1"/>
    <row r="18564" ht="12.75" hidden="1" customHeight="1"/>
    <row r="18565" ht="12.75" hidden="1" customHeight="1"/>
    <row r="18566" ht="12.75" hidden="1" customHeight="1"/>
    <row r="18567" ht="12.75" hidden="1" customHeight="1"/>
    <row r="18568" ht="12.75" hidden="1" customHeight="1"/>
    <row r="18569" ht="12.75" hidden="1" customHeight="1"/>
    <row r="18570" ht="12.75" hidden="1" customHeight="1"/>
    <row r="18571" ht="12.75" hidden="1" customHeight="1"/>
    <row r="18572" ht="12.75" hidden="1" customHeight="1"/>
    <row r="18573" ht="12.75" hidden="1" customHeight="1"/>
    <row r="18574" ht="12.75" hidden="1" customHeight="1"/>
    <row r="18575" ht="12.75" hidden="1" customHeight="1"/>
    <row r="18576" ht="12.75" hidden="1" customHeight="1"/>
    <row r="18577" ht="12.75" hidden="1" customHeight="1"/>
    <row r="18578" ht="12.75" hidden="1" customHeight="1"/>
    <row r="18579" ht="12.75" hidden="1" customHeight="1"/>
    <row r="18580" ht="12.75" hidden="1" customHeight="1"/>
    <row r="18581" ht="12.75" hidden="1" customHeight="1"/>
    <row r="18582" ht="12.75" hidden="1" customHeight="1"/>
    <row r="18583" ht="12.75" hidden="1" customHeight="1"/>
    <row r="18584" ht="12.75" hidden="1" customHeight="1"/>
    <row r="18585" ht="12.75" hidden="1" customHeight="1"/>
    <row r="18586" ht="12.75" hidden="1" customHeight="1"/>
    <row r="18587" ht="12.75" hidden="1" customHeight="1"/>
    <row r="18588" ht="12.75" hidden="1" customHeight="1"/>
    <row r="18589" ht="12.75" hidden="1" customHeight="1"/>
    <row r="18590" ht="12.75" hidden="1" customHeight="1"/>
    <row r="18591" ht="12.75" hidden="1" customHeight="1"/>
    <row r="18592" ht="12.75" hidden="1" customHeight="1"/>
    <row r="18593" ht="12.75" hidden="1" customHeight="1"/>
    <row r="18594" ht="12.75" hidden="1" customHeight="1"/>
    <row r="18595" ht="12.75" hidden="1" customHeight="1"/>
    <row r="18596" ht="12.75" hidden="1" customHeight="1"/>
    <row r="18597" ht="12.75" hidden="1" customHeight="1"/>
    <row r="18598" ht="12.75" hidden="1" customHeight="1"/>
    <row r="18599" ht="12.75" hidden="1" customHeight="1"/>
    <row r="18600" ht="12.75" hidden="1" customHeight="1"/>
    <row r="18601" ht="12.75" hidden="1" customHeight="1"/>
    <row r="18602" ht="12.75" hidden="1" customHeight="1"/>
    <row r="18603" ht="12.75" hidden="1" customHeight="1"/>
    <row r="18604" ht="12.75" hidden="1" customHeight="1"/>
    <row r="18605" ht="12.75" hidden="1" customHeight="1"/>
    <row r="18606" ht="12.75" hidden="1" customHeight="1"/>
    <row r="18607" ht="12.75" hidden="1" customHeight="1"/>
    <row r="18608" ht="12.75" hidden="1" customHeight="1"/>
    <row r="18609" ht="12.75" hidden="1" customHeight="1"/>
    <row r="18610" ht="12.75" hidden="1" customHeight="1"/>
    <row r="18611" ht="12.75" hidden="1" customHeight="1"/>
    <row r="18612" ht="12.75" hidden="1" customHeight="1"/>
    <row r="18613" ht="12.75" hidden="1" customHeight="1"/>
    <row r="18614" ht="12.75" hidden="1" customHeight="1"/>
    <row r="18615" ht="12.75" hidden="1" customHeight="1"/>
    <row r="18616" ht="12.75" hidden="1" customHeight="1"/>
    <row r="18617" ht="12.75" hidden="1" customHeight="1"/>
    <row r="18618" ht="12.75" hidden="1" customHeight="1"/>
    <row r="18619" ht="12.75" hidden="1" customHeight="1"/>
    <row r="18620" ht="12.75" hidden="1" customHeight="1"/>
    <row r="18621" ht="12.75" hidden="1" customHeight="1"/>
    <row r="18622" ht="12.75" hidden="1" customHeight="1"/>
    <row r="18623" ht="12.75" hidden="1" customHeight="1"/>
    <row r="18624" ht="12.75" hidden="1" customHeight="1"/>
    <row r="18625" ht="12.75" hidden="1" customHeight="1"/>
    <row r="18626" ht="12.75" hidden="1" customHeight="1"/>
    <row r="18627" ht="12.75" hidden="1" customHeight="1"/>
    <row r="18628" ht="12.75" hidden="1" customHeight="1"/>
    <row r="18629" ht="12.75" hidden="1" customHeight="1"/>
    <row r="18630" ht="12.75" hidden="1" customHeight="1"/>
    <row r="18631" ht="12.75" hidden="1" customHeight="1"/>
    <row r="18632" ht="12.75" hidden="1" customHeight="1"/>
    <row r="18633" ht="12.75" hidden="1" customHeight="1"/>
    <row r="18634" ht="12.75" hidden="1" customHeight="1"/>
    <row r="18635" ht="12.75" hidden="1" customHeight="1"/>
    <row r="18636" ht="12.75" hidden="1" customHeight="1"/>
    <row r="18637" ht="12.75" hidden="1" customHeight="1"/>
    <row r="18638" ht="12.75" hidden="1" customHeight="1"/>
    <row r="18639" ht="12.75" hidden="1" customHeight="1"/>
    <row r="18640" ht="12.75" hidden="1" customHeight="1"/>
    <row r="18641" ht="12.75" hidden="1" customHeight="1"/>
    <row r="18642" ht="12.75" hidden="1" customHeight="1"/>
    <row r="18643" ht="12.75" hidden="1" customHeight="1"/>
    <row r="18644" ht="12.75" hidden="1" customHeight="1"/>
    <row r="18645" ht="12.75" hidden="1" customHeight="1"/>
    <row r="18646" ht="12.75" hidden="1" customHeight="1"/>
    <row r="18647" ht="12.75" hidden="1" customHeight="1"/>
    <row r="18648" ht="12.75" hidden="1" customHeight="1"/>
    <row r="18649" ht="12.75" hidden="1" customHeight="1"/>
    <row r="18650" ht="12.75" hidden="1" customHeight="1"/>
    <row r="18651" ht="12.75" hidden="1" customHeight="1"/>
    <row r="18652" ht="12.75" hidden="1" customHeight="1"/>
    <row r="18653" ht="12.75" hidden="1" customHeight="1"/>
    <row r="18654" ht="12.75" hidden="1" customHeight="1"/>
    <row r="18655" ht="12.75" hidden="1" customHeight="1"/>
    <row r="18656" ht="12.75" hidden="1" customHeight="1"/>
    <row r="18657" ht="12.75" hidden="1" customHeight="1"/>
    <row r="18658" ht="12.75" hidden="1" customHeight="1"/>
    <row r="18659" ht="12.75" hidden="1" customHeight="1"/>
    <row r="18660" ht="12.75" hidden="1" customHeight="1"/>
    <row r="18661" ht="12.75" hidden="1" customHeight="1"/>
    <row r="18662" ht="12.75" hidden="1" customHeight="1"/>
    <row r="18663" ht="12.75" hidden="1" customHeight="1"/>
    <row r="18664" ht="12.75" hidden="1" customHeight="1"/>
    <row r="18665" ht="12.75" hidden="1" customHeight="1"/>
    <row r="18666" ht="12.75" hidden="1" customHeight="1"/>
    <row r="18667" ht="12.75" hidden="1" customHeight="1"/>
    <row r="18668" ht="12.75" hidden="1" customHeight="1"/>
    <row r="18669" ht="12.75" hidden="1" customHeight="1"/>
    <row r="18670" ht="12.75" hidden="1" customHeight="1"/>
    <row r="18671" ht="12.75" hidden="1" customHeight="1"/>
    <row r="18672" ht="12.75" hidden="1" customHeight="1"/>
    <row r="18673" ht="12.75" hidden="1" customHeight="1"/>
    <row r="18674" ht="12.75" hidden="1" customHeight="1"/>
    <row r="18675" ht="12.75" hidden="1" customHeight="1"/>
    <row r="18676" ht="12.75" hidden="1" customHeight="1"/>
    <row r="18677" ht="12.75" hidden="1" customHeight="1"/>
    <row r="18678" ht="12.75" hidden="1" customHeight="1"/>
    <row r="18679" ht="12.75" hidden="1" customHeight="1"/>
    <row r="18680" ht="12.75" hidden="1" customHeight="1"/>
    <row r="18681" ht="12.75" hidden="1" customHeight="1"/>
    <row r="18682" ht="12.75" hidden="1" customHeight="1"/>
    <row r="18683" ht="12.75" hidden="1" customHeight="1"/>
    <row r="18684" ht="12.75" hidden="1" customHeight="1"/>
    <row r="18685" ht="12.75" hidden="1" customHeight="1"/>
    <row r="18686" ht="12.75" hidden="1" customHeight="1"/>
    <row r="18687" ht="12.75" hidden="1" customHeight="1"/>
    <row r="18688" ht="12.75" hidden="1" customHeight="1"/>
    <row r="18689" ht="12.75" hidden="1" customHeight="1"/>
    <row r="18690" ht="12.75" hidden="1" customHeight="1"/>
    <row r="18691" ht="12.75" hidden="1" customHeight="1"/>
    <row r="18692" ht="12.75" hidden="1" customHeight="1"/>
    <row r="18693" ht="12.75" hidden="1" customHeight="1"/>
    <row r="18694" ht="12.75" hidden="1" customHeight="1"/>
    <row r="18695" ht="12.75" hidden="1" customHeight="1"/>
    <row r="18696" ht="12.75" hidden="1" customHeight="1"/>
    <row r="18697" ht="12.75" hidden="1" customHeight="1"/>
    <row r="18698" ht="12.75" hidden="1" customHeight="1"/>
    <row r="18699" ht="12.75" hidden="1" customHeight="1"/>
    <row r="18700" ht="12.75" hidden="1" customHeight="1"/>
    <row r="18701" ht="12.75" hidden="1" customHeight="1"/>
    <row r="18702" ht="12.75" hidden="1" customHeight="1"/>
    <row r="18703" ht="12.75" hidden="1" customHeight="1"/>
    <row r="18704" ht="12.75" hidden="1" customHeight="1"/>
    <row r="18705" ht="12.75" hidden="1" customHeight="1"/>
    <row r="18706" ht="12.75" hidden="1" customHeight="1"/>
    <row r="18707" ht="12.75" hidden="1" customHeight="1"/>
    <row r="18708" ht="12.75" hidden="1" customHeight="1"/>
    <row r="18709" ht="12.75" hidden="1" customHeight="1"/>
    <row r="18710" ht="12.75" hidden="1" customHeight="1"/>
    <row r="18711" ht="12.75" hidden="1" customHeight="1"/>
    <row r="18712" ht="12.75" hidden="1" customHeight="1"/>
    <row r="18713" ht="12.75" hidden="1" customHeight="1"/>
    <row r="18714" ht="12.75" hidden="1" customHeight="1"/>
    <row r="18715" ht="12.75" hidden="1" customHeight="1"/>
    <row r="18716" ht="12.75" hidden="1" customHeight="1"/>
    <row r="18717" ht="12.75" hidden="1" customHeight="1"/>
    <row r="18718" ht="12.75" hidden="1" customHeight="1"/>
    <row r="18719" ht="12.75" hidden="1" customHeight="1"/>
    <row r="18720" ht="12.75" hidden="1" customHeight="1"/>
    <row r="18721" ht="12.75" hidden="1" customHeight="1"/>
    <row r="18722" ht="12.75" hidden="1" customHeight="1"/>
    <row r="18723" ht="12.75" hidden="1" customHeight="1"/>
    <row r="18724" ht="12.75" hidden="1" customHeight="1"/>
    <row r="18725" ht="12.75" hidden="1" customHeight="1"/>
    <row r="18726" ht="12.75" hidden="1" customHeight="1"/>
    <row r="18727" ht="12.75" hidden="1" customHeight="1"/>
    <row r="18728" ht="12.75" hidden="1" customHeight="1"/>
    <row r="18729" ht="12.75" hidden="1" customHeight="1"/>
    <row r="18730" ht="12.75" hidden="1" customHeight="1"/>
    <row r="18731" ht="12.75" hidden="1" customHeight="1"/>
    <row r="18732" ht="12.75" hidden="1" customHeight="1"/>
    <row r="18733" ht="12.75" hidden="1" customHeight="1"/>
    <row r="18734" ht="12.75" hidden="1" customHeight="1"/>
    <row r="18735" ht="12.75" hidden="1" customHeight="1"/>
    <row r="18736" ht="12.75" hidden="1" customHeight="1"/>
    <row r="18737" ht="12.75" hidden="1" customHeight="1"/>
    <row r="18738" ht="12.75" hidden="1" customHeight="1"/>
    <row r="18739" ht="12.75" hidden="1" customHeight="1"/>
    <row r="18740" ht="12.75" hidden="1" customHeight="1"/>
    <row r="18741" ht="12.75" hidden="1" customHeight="1"/>
    <row r="18742" ht="12.75" hidden="1" customHeight="1"/>
    <row r="18743" ht="12.75" hidden="1" customHeight="1"/>
    <row r="18744" ht="12.75" hidden="1" customHeight="1"/>
    <row r="18745" ht="12.75" hidden="1" customHeight="1"/>
    <row r="18746" ht="12.75" hidden="1" customHeight="1"/>
    <row r="18747" ht="12.75" hidden="1" customHeight="1"/>
    <row r="18748" ht="12.75" hidden="1" customHeight="1"/>
    <row r="18749" ht="12.75" hidden="1" customHeight="1"/>
    <row r="18750" ht="12.75" hidden="1" customHeight="1"/>
    <row r="18751" ht="12.75" hidden="1" customHeight="1"/>
    <row r="18752" ht="12.75" hidden="1" customHeight="1"/>
    <row r="18753" ht="12.75" hidden="1" customHeight="1"/>
    <row r="18754" ht="12.75" hidden="1" customHeight="1"/>
    <row r="18755" ht="12.75" hidden="1" customHeight="1"/>
    <row r="18756" ht="12.75" hidden="1" customHeight="1"/>
    <row r="18757" ht="12.75" hidden="1" customHeight="1"/>
    <row r="18758" ht="12.75" hidden="1" customHeight="1"/>
    <row r="18759" ht="12.75" hidden="1" customHeight="1"/>
    <row r="18760" ht="12.75" hidden="1" customHeight="1"/>
    <row r="18761" ht="12.75" hidden="1" customHeight="1"/>
    <row r="18762" ht="12.75" hidden="1" customHeight="1"/>
    <row r="18763" ht="12.75" hidden="1" customHeight="1"/>
    <row r="18764" ht="12.75" hidden="1" customHeight="1"/>
    <row r="18765" ht="12.75" hidden="1" customHeight="1"/>
    <row r="18766" ht="12.75" hidden="1" customHeight="1"/>
    <row r="18767" ht="12.75" hidden="1" customHeight="1"/>
    <row r="18768" ht="12.75" hidden="1" customHeight="1"/>
    <row r="18769" ht="12.75" hidden="1" customHeight="1"/>
    <row r="18770" ht="12.75" hidden="1" customHeight="1"/>
    <row r="18771" ht="12.75" hidden="1" customHeight="1"/>
    <row r="18772" ht="12.75" hidden="1" customHeight="1"/>
    <row r="18773" ht="12.75" hidden="1" customHeight="1"/>
    <row r="18774" ht="12.75" hidden="1" customHeight="1"/>
    <row r="18775" ht="12.75" hidden="1" customHeight="1"/>
    <row r="18776" ht="12.75" hidden="1" customHeight="1"/>
    <row r="18777" ht="12.75" hidden="1" customHeight="1"/>
    <row r="18778" ht="12.75" hidden="1" customHeight="1"/>
    <row r="18779" ht="12.75" hidden="1" customHeight="1"/>
    <row r="18780" ht="12.75" hidden="1" customHeight="1"/>
    <row r="18781" ht="12.75" hidden="1" customHeight="1"/>
    <row r="18782" ht="12.75" hidden="1" customHeight="1"/>
    <row r="18783" ht="12.75" hidden="1" customHeight="1"/>
    <row r="18784" ht="12.75" hidden="1" customHeight="1"/>
    <row r="18785" ht="12.75" hidden="1" customHeight="1"/>
    <row r="18786" ht="12.75" hidden="1" customHeight="1"/>
    <row r="18787" ht="12.75" hidden="1" customHeight="1"/>
    <row r="18788" ht="12.75" hidden="1" customHeight="1"/>
    <row r="18789" ht="12.75" hidden="1" customHeight="1"/>
    <row r="18790" ht="12.75" hidden="1" customHeight="1"/>
    <row r="18791" ht="12.75" hidden="1" customHeight="1"/>
    <row r="18792" ht="12.75" hidden="1" customHeight="1"/>
    <row r="18793" ht="12.75" hidden="1" customHeight="1"/>
    <row r="18794" ht="12.75" hidden="1" customHeight="1"/>
    <row r="18795" ht="12.75" hidden="1" customHeight="1"/>
    <row r="18796" ht="12.75" hidden="1" customHeight="1"/>
    <row r="18797" ht="12.75" hidden="1" customHeight="1"/>
    <row r="18798" ht="12.75" hidden="1" customHeight="1"/>
    <row r="18799" ht="12.75" hidden="1" customHeight="1"/>
    <row r="18800" ht="12.75" hidden="1" customHeight="1"/>
    <row r="18801" ht="12.75" hidden="1" customHeight="1"/>
    <row r="18802" ht="12.75" hidden="1" customHeight="1"/>
    <row r="18803" ht="12.75" hidden="1" customHeight="1"/>
    <row r="18804" ht="12.75" hidden="1" customHeight="1"/>
    <row r="18805" ht="12.75" hidden="1" customHeight="1"/>
    <row r="18806" ht="12.75" hidden="1" customHeight="1"/>
    <row r="18807" ht="12.75" hidden="1" customHeight="1"/>
    <row r="18808" ht="12.75" hidden="1" customHeight="1"/>
    <row r="18809" ht="12.75" hidden="1" customHeight="1"/>
    <row r="18810" ht="12.75" hidden="1" customHeight="1"/>
    <row r="18811" ht="12.75" hidden="1" customHeight="1"/>
    <row r="18812" ht="12.75" hidden="1" customHeight="1"/>
    <row r="18813" ht="12.75" hidden="1" customHeight="1"/>
    <row r="18814" ht="12.75" hidden="1" customHeight="1"/>
    <row r="18815" ht="12.75" hidden="1" customHeight="1"/>
    <row r="18816" ht="12.75" hidden="1" customHeight="1"/>
    <row r="18817" ht="12.75" hidden="1" customHeight="1"/>
    <row r="18818" ht="12.75" hidden="1" customHeight="1"/>
    <row r="18819" ht="12.75" hidden="1" customHeight="1"/>
    <row r="18820" ht="12.75" hidden="1" customHeight="1"/>
    <row r="18821" ht="12.75" hidden="1" customHeight="1"/>
    <row r="18822" ht="12.75" hidden="1" customHeight="1"/>
    <row r="18823" ht="12.75" hidden="1" customHeight="1"/>
    <row r="18824" ht="12.75" hidden="1" customHeight="1"/>
    <row r="18825" ht="12.75" hidden="1" customHeight="1"/>
    <row r="18826" ht="12.75" hidden="1" customHeight="1"/>
    <row r="18827" ht="12.75" hidden="1" customHeight="1"/>
    <row r="18828" ht="12.75" hidden="1" customHeight="1"/>
    <row r="18829" ht="12.75" hidden="1" customHeight="1"/>
    <row r="18830" ht="12.75" hidden="1" customHeight="1"/>
    <row r="18831" ht="12.75" hidden="1" customHeight="1"/>
    <row r="18832" ht="12.75" hidden="1" customHeight="1"/>
    <row r="18833" ht="12.75" hidden="1" customHeight="1"/>
    <row r="18834" ht="12.75" hidden="1" customHeight="1"/>
    <row r="18835" ht="12.75" hidden="1" customHeight="1"/>
    <row r="18836" ht="12.75" hidden="1" customHeight="1"/>
    <row r="18837" ht="12.75" hidden="1" customHeight="1"/>
    <row r="18838" ht="12.75" hidden="1" customHeight="1"/>
    <row r="18839" ht="12.75" hidden="1" customHeight="1"/>
    <row r="18840" ht="12.75" hidden="1" customHeight="1"/>
    <row r="18841" ht="12.75" hidden="1" customHeight="1"/>
    <row r="18842" ht="12.75" hidden="1" customHeight="1"/>
    <row r="18843" ht="12.75" hidden="1" customHeight="1"/>
    <row r="18844" ht="12.75" hidden="1" customHeight="1"/>
    <row r="18845" ht="12.75" hidden="1" customHeight="1"/>
    <row r="18846" ht="12.75" hidden="1" customHeight="1"/>
    <row r="18847" ht="12.75" hidden="1" customHeight="1"/>
    <row r="18848" ht="12.75" hidden="1" customHeight="1"/>
    <row r="18849" ht="12.75" hidden="1" customHeight="1"/>
    <row r="18850" ht="12.75" hidden="1" customHeight="1"/>
    <row r="18851" ht="12.75" hidden="1" customHeight="1"/>
    <row r="18852" ht="12.75" hidden="1" customHeight="1"/>
    <row r="18853" ht="12.75" hidden="1" customHeight="1"/>
    <row r="18854" ht="12.75" hidden="1" customHeight="1"/>
    <row r="18855" ht="12.75" hidden="1" customHeight="1"/>
    <row r="18856" ht="12.75" hidden="1" customHeight="1"/>
    <row r="18857" ht="12.75" hidden="1" customHeight="1"/>
    <row r="18858" ht="12.75" hidden="1" customHeight="1"/>
    <row r="18859" ht="12.75" hidden="1" customHeight="1"/>
    <row r="18860" ht="12.75" hidden="1" customHeight="1"/>
    <row r="18861" ht="12.75" hidden="1" customHeight="1"/>
    <row r="18862" ht="12.75" hidden="1" customHeight="1"/>
    <row r="18863" ht="12.75" hidden="1" customHeight="1"/>
    <row r="18864" ht="12.75" hidden="1" customHeight="1"/>
    <row r="18865" ht="12.75" hidden="1" customHeight="1"/>
    <row r="18866" ht="12.75" hidden="1" customHeight="1"/>
    <row r="18867" ht="12.75" hidden="1" customHeight="1"/>
    <row r="18868" ht="12.75" hidden="1" customHeight="1"/>
    <row r="18869" ht="12.75" hidden="1" customHeight="1"/>
    <row r="18870" ht="12.75" hidden="1" customHeight="1"/>
    <row r="18871" ht="12.75" hidden="1" customHeight="1"/>
    <row r="18872" ht="12.75" hidden="1" customHeight="1"/>
    <row r="18873" ht="12.75" hidden="1" customHeight="1"/>
    <row r="18874" ht="12.75" hidden="1" customHeight="1"/>
    <row r="18875" ht="12.75" hidden="1" customHeight="1"/>
    <row r="18876" ht="12.75" hidden="1" customHeight="1"/>
    <row r="18877" ht="12.75" hidden="1" customHeight="1"/>
    <row r="18878" ht="12.75" hidden="1" customHeight="1"/>
    <row r="18879" ht="12.75" hidden="1" customHeight="1"/>
    <row r="18880" ht="12.75" hidden="1" customHeight="1"/>
    <row r="18881" ht="12.75" hidden="1" customHeight="1"/>
    <row r="18882" ht="12.75" hidden="1" customHeight="1"/>
    <row r="18883" ht="12.75" hidden="1" customHeight="1"/>
    <row r="18884" ht="12.75" hidden="1" customHeight="1"/>
    <row r="18885" ht="12.75" hidden="1" customHeight="1"/>
    <row r="18886" ht="12.75" hidden="1" customHeight="1"/>
    <row r="18887" ht="12.75" hidden="1" customHeight="1"/>
    <row r="18888" ht="12.75" hidden="1" customHeight="1"/>
    <row r="18889" ht="12.75" hidden="1" customHeight="1"/>
    <row r="18890" ht="12.75" hidden="1" customHeight="1"/>
    <row r="18891" ht="12.75" hidden="1" customHeight="1"/>
    <row r="18892" ht="12.75" hidden="1" customHeight="1"/>
    <row r="18893" ht="12.75" hidden="1" customHeight="1"/>
    <row r="18894" ht="12.75" hidden="1" customHeight="1"/>
    <row r="18895" ht="12.75" hidden="1" customHeight="1"/>
    <row r="18896" ht="12.75" hidden="1" customHeight="1"/>
    <row r="18897" ht="12.75" hidden="1" customHeight="1"/>
    <row r="18898" ht="12.75" hidden="1" customHeight="1"/>
    <row r="18899" ht="12.75" hidden="1" customHeight="1"/>
    <row r="18900" ht="12.75" hidden="1" customHeight="1"/>
    <row r="18901" ht="12.75" hidden="1" customHeight="1"/>
    <row r="18902" ht="12.75" hidden="1" customHeight="1"/>
    <row r="18903" ht="12.75" hidden="1" customHeight="1"/>
    <row r="18904" ht="12.75" hidden="1" customHeight="1"/>
    <row r="18905" ht="12.75" hidden="1" customHeight="1"/>
    <row r="18906" ht="12.75" hidden="1" customHeight="1"/>
    <row r="18907" ht="12.75" hidden="1" customHeight="1"/>
    <row r="18908" ht="12.75" hidden="1" customHeight="1"/>
    <row r="18909" ht="12.75" hidden="1" customHeight="1"/>
    <row r="18910" ht="12.75" hidden="1" customHeight="1"/>
    <row r="18911" ht="12.75" hidden="1" customHeight="1"/>
    <row r="18912" ht="12.75" hidden="1" customHeight="1"/>
    <row r="18913" ht="12.75" hidden="1" customHeight="1"/>
    <row r="18914" ht="12.75" hidden="1" customHeight="1"/>
    <row r="18915" ht="12.75" hidden="1" customHeight="1"/>
    <row r="18916" ht="12.75" hidden="1" customHeight="1"/>
    <row r="18917" ht="12.75" hidden="1" customHeight="1"/>
    <row r="18918" ht="12.75" hidden="1" customHeight="1"/>
    <row r="18919" ht="12.75" hidden="1" customHeight="1"/>
    <row r="18920" ht="12.75" hidden="1" customHeight="1"/>
    <row r="18921" ht="12.75" hidden="1" customHeight="1"/>
    <row r="18922" ht="12.75" hidden="1" customHeight="1"/>
    <row r="18923" ht="12.75" hidden="1" customHeight="1"/>
    <row r="18924" ht="12.75" hidden="1" customHeight="1"/>
    <row r="18925" ht="12.75" hidden="1" customHeight="1"/>
    <row r="18926" ht="12.75" hidden="1" customHeight="1"/>
    <row r="18927" ht="12.75" hidden="1" customHeight="1"/>
    <row r="18928" ht="12.75" hidden="1" customHeight="1"/>
    <row r="18929" ht="12.75" hidden="1" customHeight="1"/>
    <row r="18930" ht="12.75" hidden="1" customHeight="1"/>
    <row r="18931" ht="12.75" hidden="1" customHeight="1"/>
    <row r="18932" ht="12.75" hidden="1" customHeight="1"/>
    <row r="18933" ht="12.75" hidden="1" customHeight="1"/>
    <row r="18934" ht="12.75" hidden="1" customHeight="1"/>
    <row r="18935" ht="12.75" hidden="1" customHeight="1"/>
    <row r="18936" ht="12.75" hidden="1" customHeight="1"/>
    <row r="18937" ht="12.75" hidden="1" customHeight="1"/>
    <row r="18938" ht="12.75" hidden="1" customHeight="1"/>
    <row r="18939" ht="12.75" hidden="1" customHeight="1"/>
    <row r="18940" ht="12.75" hidden="1" customHeight="1"/>
    <row r="18941" ht="12.75" hidden="1" customHeight="1"/>
    <row r="18942" ht="12.75" hidden="1" customHeight="1"/>
    <row r="18943" ht="12.75" hidden="1" customHeight="1"/>
    <row r="18944" ht="12.75" hidden="1" customHeight="1"/>
    <row r="18945" ht="12.75" hidden="1" customHeight="1"/>
    <row r="18946" ht="12.75" hidden="1" customHeight="1"/>
    <row r="18947" ht="12.75" hidden="1" customHeight="1"/>
    <row r="18948" ht="12.75" hidden="1" customHeight="1"/>
    <row r="18949" ht="12.75" hidden="1" customHeight="1"/>
    <row r="18950" ht="12.75" hidden="1" customHeight="1"/>
    <row r="18951" ht="12.75" hidden="1" customHeight="1"/>
    <row r="18952" ht="12.75" hidden="1" customHeight="1"/>
    <row r="18953" ht="12.75" hidden="1" customHeight="1"/>
    <row r="18954" ht="12.75" hidden="1" customHeight="1"/>
    <row r="18955" ht="12.75" hidden="1" customHeight="1"/>
    <row r="18956" ht="12.75" hidden="1" customHeight="1"/>
    <row r="18957" ht="12.75" hidden="1" customHeight="1"/>
    <row r="18958" ht="12.75" hidden="1" customHeight="1"/>
    <row r="18959" ht="12.75" hidden="1" customHeight="1"/>
    <row r="18960" ht="12.75" hidden="1" customHeight="1"/>
    <row r="18961" ht="12.75" hidden="1" customHeight="1"/>
    <row r="18962" ht="12.75" hidden="1" customHeight="1"/>
    <row r="18963" ht="12.75" hidden="1" customHeight="1"/>
    <row r="18964" ht="12.75" hidden="1" customHeight="1"/>
    <row r="18965" ht="12.75" hidden="1" customHeight="1"/>
    <row r="18966" ht="12.75" hidden="1" customHeight="1"/>
    <row r="18967" ht="12.75" hidden="1" customHeight="1"/>
    <row r="18968" ht="12.75" hidden="1" customHeight="1"/>
    <row r="18969" ht="12.75" hidden="1" customHeight="1"/>
    <row r="18970" ht="12.75" hidden="1" customHeight="1"/>
    <row r="18971" ht="12.75" hidden="1" customHeight="1"/>
    <row r="18972" ht="12.75" hidden="1" customHeight="1"/>
    <row r="18973" ht="12.75" hidden="1" customHeight="1"/>
    <row r="18974" ht="12.75" hidden="1" customHeight="1"/>
    <row r="18975" ht="12.75" hidden="1" customHeight="1"/>
    <row r="18976" ht="12.75" hidden="1" customHeight="1"/>
    <row r="18977" ht="12.75" hidden="1" customHeight="1"/>
    <row r="18978" ht="12.75" hidden="1" customHeight="1"/>
    <row r="18979" ht="12.75" hidden="1" customHeight="1"/>
    <row r="18980" ht="12.75" hidden="1" customHeight="1"/>
    <row r="18981" ht="12.75" hidden="1" customHeight="1"/>
    <row r="18982" ht="12.75" hidden="1" customHeight="1"/>
    <row r="18983" ht="12.75" hidden="1" customHeight="1"/>
    <row r="18984" ht="12.75" hidden="1" customHeight="1"/>
    <row r="18985" ht="12.75" hidden="1" customHeight="1"/>
    <row r="18986" ht="12.75" hidden="1" customHeight="1"/>
    <row r="18987" ht="12.75" hidden="1" customHeight="1"/>
    <row r="18988" ht="12.75" hidden="1" customHeight="1"/>
    <row r="18989" ht="12.75" hidden="1" customHeight="1"/>
    <row r="18990" ht="12.75" hidden="1" customHeight="1"/>
    <row r="18991" ht="12.75" hidden="1" customHeight="1"/>
    <row r="18992" ht="12.75" hidden="1" customHeight="1"/>
    <row r="18993" ht="12.75" hidden="1" customHeight="1"/>
    <row r="18994" ht="12.75" hidden="1" customHeight="1"/>
    <row r="18995" ht="12.75" hidden="1" customHeight="1"/>
    <row r="18996" ht="12.75" hidden="1" customHeight="1"/>
    <row r="18997" ht="12.75" hidden="1" customHeight="1"/>
    <row r="18998" ht="12.75" hidden="1" customHeight="1"/>
    <row r="18999" ht="12.75" hidden="1" customHeight="1"/>
    <row r="19000" ht="12.75" hidden="1" customHeight="1"/>
    <row r="19001" ht="12.75" hidden="1" customHeight="1"/>
    <row r="19002" ht="12.75" hidden="1" customHeight="1"/>
    <row r="19003" ht="12.75" hidden="1" customHeight="1"/>
    <row r="19004" ht="12.75" hidden="1" customHeight="1"/>
    <row r="19005" ht="12.75" hidden="1" customHeight="1"/>
    <row r="19006" ht="12.75" hidden="1" customHeight="1"/>
    <row r="19007" ht="12.75" hidden="1" customHeight="1"/>
    <row r="19008" ht="12.75" hidden="1" customHeight="1"/>
    <row r="19009" ht="12.75" hidden="1" customHeight="1"/>
    <row r="19010" ht="12.75" hidden="1" customHeight="1"/>
    <row r="19011" ht="12.75" hidden="1" customHeight="1"/>
    <row r="19012" ht="12.75" hidden="1" customHeight="1"/>
    <row r="19013" ht="12.75" hidden="1" customHeight="1"/>
    <row r="19014" ht="12.75" hidden="1" customHeight="1"/>
    <row r="19015" ht="12.75" hidden="1" customHeight="1"/>
    <row r="19016" ht="12.75" hidden="1" customHeight="1"/>
    <row r="19017" ht="12.75" hidden="1" customHeight="1"/>
    <row r="19018" ht="12.75" hidden="1" customHeight="1"/>
    <row r="19019" ht="12.75" hidden="1" customHeight="1"/>
    <row r="19020" ht="12.75" hidden="1" customHeight="1"/>
    <row r="19021" ht="12.75" hidden="1" customHeight="1"/>
    <row r="19022" ht="12.75" hidden="1" customHeight="1"/>
    <row r="19023" ht="12.75" hidden="1" customHeight="1"/>
    <row r="19024" ht="12.75" hidden="1" customHeight="1"/>
    <row r="19025" ht="12.75" hidden="1" customHeight="1"/>
    <row r="19026" ht="12.75" hidden="1" customHeight="1"/>
    <row r="19027" ht="12.75" hidden="1" customHeight="1"/>
    <row r="19028" ht="12.75" hidden="1" customHeight="1"/>
    <row r="19029" ht="12.75" hidden="1" customHeight="1"/>
    <row r="19030" ht="12.75" hidden="1" customHeight="1"/>
    <row r="19031" ht="12.75" hidden="1" customHeight="1"/>
    <row r="19032" ht="12.75" hidden="1" customHeight="1"/>
    <row r="19033" ht="12.75" hidden="1" customHeight="1"/>
    <row r="19034" ht="12.75" hidden="1" customHeight="1"/>
    <row r="19035" ht="12.75" hidden="1" customHeight="1"/>
    <row r="19036" ht="12.75" hidden="1" customHeight="1"/>
    <row r="19037" ht="12.75" hidden="1" customHeight="1"/>
    <row r="19038" ht="12.75" hidden="1" customHeight="1"/>
    <row r="19039" ht="12.75" hidden="1" customHeight="1"/>
    <row r="19040" ht="12.75" hidden="1" customHeight="1"/>
    <row r="19041" ht="12.75" hidden="1" customHeight="1"/>
    <row r="19042" ht="12.75" hidden="1" customHeight="1"/>
    <row r="19043" ht="12.75" hidden="1" customHeight="1"/>
    <row r="19044" ht="12.75" hidden="1" customHeight="1"/>
    <row r="19045" ht="12.75" hidden="1" customHeight="1"/>
    <row r="19046" ht="12.75" hidden="1" customHeight="1"/>
    <row r="19047" ht="12.75" hidden="1" customHeight="1"/>
    <row r="19048" ht="12.75" hidden="1" customHeight="1"/>
    <row r="19049" ht="12.75" hidden="1" customHeight="1"/>
    <row r="19050" ht="12.75" hidden="1" customHeight="1"/>
    <row r="19051" ht="12.75" hidden="1" customHeight="1"/>
    <row r="19052" ht="12.75" hidden="1" customHeight="1"/>
    <row r="19053" ht="12.75" hidden="1" customHeight="1"/>
    <row r="19054" ht="12.75" hidden="1" customHeight="1"/>
    <row r="19055" ht="12.75" hidden="1" customHeight="1"/>
    <row r="19056" ht="12.75" hidden="1" customHeight="1"/>
    <row r="19057" ht="12.75" hidden="1" customHeight="1"/>
    <row r="19058" ht="12.75" hidden="1" customHeight="1"/>
    <row r="19059" ht="12.75" hidden="1" customHeight="1"/>
    <row r="19060" ht="12.75" hidden="1" customHeight="1"/>
    <row r="19061" ht="12.75" hidden="1" customHeight="1"/>
    <row r="19062" ht="12.75" hidden="1" customHeight="1"/>
    <row r="19063" ht="12.75" hidden="1" customHeight="1"/>
    <row r="19064" ht="12.75" hidden="1" customHeight="1"/>
    <row r="19065" ht="12.75" hidden="1" customHeight="1"/>
    <row r="19066" ht="12.75" hidden="1" customHeight="1"/>
    <row r="19067" ht="12.75" hidden="1" customHeight="1"/>
    <row r="19068" ht="12.75" hidden="1" customHeight="1"/>
    <row r="19069" ht="12.75" hidden="1" customHeight="1"/>
    <row r="19070" ht="12.75" hidden="1" customHeight="1"/>
    <row r="19071" ht="12.75" hidden="1" customHeight="1"/>
    <row r="19072" ht="12.75" hidden="1" customHeight="1"/>
    <row r="19073" ht="12.75" hidden="1" customHeight="1"/>
    <row r="19074" ht="12.75" hidden="1" customHeight="1"/>
    <row r="19075" ht="12.75" hidden="1" customHeight="1"/>
    <row r="19076" ht="12.75" hidden="1" customHeight="1"/>
    <row r="19077" ht="12.75" hidden="1" customHeight="1"/>
    <row r="19078" ht="12.75" hidden="1" customHeight="1"/>
    <row r="19079" ht="12.75" hidden="1" customHeight="1"/>
    <row r="19080" ht="12.75" hidden="1" customHeight="1"/>
    <row r="19081" ht="12.75" hidden="1" customHeight="1"/>
    <row r="19082" ht="12.75" hidden="1" customHeight="1"/>
    <row r="19083" ht="12.75" hidden="1" customHeight="1"/>
    <row r="19084" ht="12.75" hidden="1" customHeight="1"/>
    <row r="19085" ht="12.75" hidden="1" customHeight="1"/>
    <row r="19086" ht="12.75" hidden="1" customHeight="1"/>
    <row r="19087" ht="12.75" hidden="1" customHeight="1"/>
    <row r="19088" ht="12.75" hidden="1" customHeight="1"/>
    <row r="19089" ht="12.75" hidden="1" customHeight="1"/>
    <row r="19090" ht="12.75" hidden="1" customHeight="1"/>
    <row r="19091" ht="12.75" hidden="1" customHeight="1"/>
    <row r="19092" ht="12.75" hidden="1" customHeight="1"/>
    <row r="19093" ht="12.75" hidden="1" customHeight="1"/>
    <row r="19094" ht="12.75" hidden="1" customHeight="1"/>
    <row r="19095" ht="12.75" hidden="1" customHeight="1"/>
    <row r="19096" ht="12.75" hidden="1" customHeight="1"/>
    <row r="19097" ht="12.75" hidden="1" customHeight="1"/>
    <row r="19098" ht="12.75" hidden="1" customHeight="1"/>
    <row r="19099" ht="12.75" hidden="1" customHeight="1"/>
    <row r="19100" ht="12.75" hidden="1" customHeight="1"/>
    <row r="19101" ht="12.75" hidden="1" customHeight="1"/>
    <row r="19102" ht="12.75" hidden="1" customHeight="1"/>
    <row r="19103" ht="12.75" hidden="1" customHeight="1"/>
    <row r="19104" ht="12.75" hidden="1" customHeight="1"/>
    <row r="19105" ht="12.75" hidden="1" customHeight="1"/>
    <row r="19106" ht="12.75" hidden="1" customHeight="1"/>
    <row r="19107" ht="12.75" hidden="1" customHeight="1"/>
    <row r="19108" ht="12.75" hidden="1" customHeight="1"/>
    <row r="19109" ht="12.75" hidden="1" customHeight="1"/>
    <row r="19110" ht="12.75" hidden="1" customHeight="1"/>
    <row r="19111" ht="12.75" hidden="1" customHeight="1"/>
    <row r="19112" ht="12.75" hidden="1" customHeight="1"/>
    <row r="19113" ht="12.75" hidden="1" customHeight="1"/>
    <row r="19114" ht="12.75" hidden="1" customHeight="1"/>
    <row r="19115" ht="12.75" hidden="1" customHeight="1"/>
    <row r="19116" ht="12.75" hidden="1" customHeight="1"/>
    <row r="19117" ht="12.75" hidden="1" customHeight="1"/>
    <row r="19118" ht="12.75" hidden="1" customHeight="1"/>
    <row r="19119" ht="12.75" hidden="1" customHeight="1"/>
    <row r="19120" ht="12.75" hidden="1" customHeight="1"/>
    <row r="19121" ht="12.75" hidden="1" customHeight="1"/>
    <row r="19122" ht="12.75" hidden="1" customHeight="1"/>
    <row r="19123" ht="12.75" hidden="1" customHeight="1"/>
    <row r="19124" ht="12.75" hidden="1" customHeight="1"/>
    <row r="19125" ht="12.75" hidden="1" customHeight="1"/>
    <row r="19126" ht="12.75" hidden="1" customHeight="1"/>
    <row r="19127" ht="12.75" hidden="1" customHeight="1"/>
    <row r="19128" ht="12.75" hidden="1" customHeight="1"/>
    <row r="19129" ht="12.75" hidden="1" customHeight="1"/>
    <row r="19130" ht="12.75" hidden="1" customHeight="1"/>
    <row r="19131" ht="12.75" hidden="1" customHeight="1"/>
    <row r="19132" ht="12.75" hidden="1" customHeight="1"/>
    <row r="19133" ht="12.75" hidden="1" customHeight="1"/>
    <row r="19134" ht="12.75" hidden="1" customHeight="1"/>
    <row r="19135" ht="12.75" hidden="1" customHeight="1"/>
    <row r="19136" ht="12.75" hidden="1" customHeight="1"/>
    <row r="19137" ht="12.75" hidden="1" customHeight="1"/>
    <row r="19138" ht="12.75" hidden="1" customHeight="1"/>
    <row r="19139" ht="12.75" hidden="1" customHeight="1"/>
    <row r="19140" ht="12.75" hidden="1" customHeight="1"/>
    <row r="19141" ht="12.75" hidden="1" customHeight="1"/>
    <row r="19142" ht="12.75" hidden="1" customHeight="1"/>
    <row r="19143" ht="12.75" hidden="1" customHeight="1"/>
    <row r="19144" ht="12.75" hidden="1" customHeight="1"/>
    <row r="19145" ht="12.75" hidden="1" customHeight="1"/>
    <row r="19146" ht="12.75" hidden="1" customHeight="1"/>
    <row r="19147" ht="12.75" hidden="1" customHeight="1"/>
    <row r="19148" ht="12.75" hidden="1" customHeight="1"/>
    <row r="19149" ht="12.75" hidden="1" customHeight="1"/>
    <row r="19150" ht="12.75" hidden="1" customHeight="1"/>
    <row r="19151" ht="12.75" hidden="1" customHeight="1"/>
    <row r="19152" ht="12.75" hidden="1" customHeight="1"/>
    <row r="19153" ht="12.75" hidden="1" customHeight="1"/>
    <row r="19154" ht="12.75" hidden="1" customHeight="1"/>
    <row r="19155" ht="12.75" hidden="1" customHeight="1"/>
    <row r="19156" ht="12.75" hidden="1" customHeight="1"/>
    <row r="19157" ht="12.75" hidden="1" customHeight="1"/>
    <row r="19158" ht="12.75" hidden="1" customHeight="1"/>
    <row r="19159" ht="12.75" hidden="1" customHeight="1"/>
    <row r="19160" ht="12.75" hidden="1" customHeight="1"/>
    <row r="19161" ht="12.75" hidden="1" customHeight="1"/>
    <row r="19162" ht="12.75" hidden="1" customHeight="1"/>
    <row r="19163" ht="12.75" hidden="1" customHeight="1"/>
    <row r="19164" ht="12.75" hidden="1" customHeight="1"/>
    <row r="19165" ht="12.75" hidden="1" customHeight="1"/>
    <row r="19166" ht="12.75" hidden="1" customHeight="1"/>
    <row r="19167" ht="12.75" hidden="1" customHeight="1"/>
    <row r="19168" ht="12.75" hidden="1" customHeight="1"/>
    <row r="19169" ht="12.75" hidden="1" customHeight="1"/>
    <row r="19170" ht="12.75" hidden="1" customHeight="1"/>
    <row r="19171" ht="12.75" hidden="1" customHeight="1"/>
    <row r="19172" ht="12.75" hidden="1" customHeight="1"/>
    <row r="19173" ht="12.75" hidden="1" customHeight="1"/>
    <row r="19174" ht="12.75" hidden="1" customHeight="1"/>
    <row r="19175" ht="12.75" hidden="1" customHeight="1"/>
    <row r="19176" ht="12.75" hidden="1" customHeight="1"/>
    <row r="19177" ht="12.75" hidden="1" customHeight="1"/>
    <row r="19178" ht="12.75" hidden="1" customHeight="1"/>
    <row r="19179" ht="12.75" hidden="1" customHeight="1"/>
    <row r="19180" ht="12.75" hidden="1" customHeight="1"/>
    <row r="19181" ht="12.75" hidden="1" customHeight="1"/>
    <row r="19182" ht="12.75" hidden="1" customHeight="1"/>
    <row r="19183" ht="12.75" hidden="1" customHeight="1"/>
    <row r="19184" ht="12.75" hidden="1" customHeight="1"/>
    <row r="19185" ht="12.75" hidden="1" customHeight="1"/>
    <row r="19186" ht="12.75" hidden="1" customHeight="1"/>
    <row r="19187" ht="12.75" hidden="1" customHeight="1"/>
    <row r="19188" ht="12.75" hidden="1" customHeight="1"/>
    <row r="19189" ht="12.75" hidden="1" customHeight="1"/>
    <row r="19190" ht="12.75" hidden="1" customHeight="1"/>
    <row r="19191" ht="12.75" hidden="1" customHeight="1"/>
    <row r="19192" ht="12.75" hidden="1" customHeight="1"/>
    <row r="19193" ht="12.75" hidden="1" customHeight="1"/>
    <row r="19194" ht="12.75" hidden="1" customHeight="1"/>
    <row r="19195" ht="12.75" hidden="1" customHeight="1"/>
    <row r="19196" ht="12.75" hidden="1" customHeight="1"/>
    <row r="19197" ht="12.75" hidden="1" customHeight="1"/>
    <row r="19198" ht="12.75" hidden="1" customHeight="1"/>
    <row r="19199" ht="12.75" hidden="1" customHeight="1"/>
    <row r="19200" ht="12.75" hidden="1" customHeight="1"/>
    <row r="19201" ht="12.75" hidden="1" customHeight="1"/>
    <row r="19202" ht="12.75" hidden="1" customHeight="1"/>
    <row r="19203" ht="12.75" hidden="1" customHeight="1"/>
    <row r="19204" ht="12.75" hidden="1" customHeight="1"/>
    <row r="19205" ht="12.75" hidden="1" customHeight="1"/>
    <row r="19206" ht="12.75" hidden="1" customHeight="1"/>
    <row r="19207" ht="12.75" hidden="1" customHeight="1"/>
    <row r="19208" ht="12.75" hidden="1" customHeight="1"/>
    <row r="19209" ht="12.75" hidden="1" customHeight="1"/>
    <row r="19210" ht="12.75" hidden="1" customHeight="1"/>
    <row r="19211" ht="12.75" hidden="1" customHeight="1"/>
    <row r="19212" ht="12.75" hidden="1" customHeight="1"/>
    <row r="19213" ht="12.75" hidden="1" customHeight="1"/>
    <row r="19214" ht="12.75" hidden="1" customHeight="1"/>
    <row r="19215" ht="12.75" hidden="1" customHeight="1"/>
    <row r="19216" ht="12.75" hidden="1" customHeight="1"/>
    <row r="19217" ht="12.75" hidden="1" customHeight="1"/>
    <row r="19218" ht="12.75" hidden="1" customHeight="1"/>
    <row r="19219" ht="12.75" hidden="1" customHeight="1"/>
    <row r="19220" ht="12.75" hidden="1" customHeight="1"/>
    <row r="19221" ht="12.75" hidden="1" customHeight="1"/>
    <row r="19222" ht="12.75" hidden="1" customHeight="1"/>
    <row r="19223" ht="12.75" hidden="1" customHeight="1"/>
    <row r="19224" ht="12.75" hidden="1" customHeight="1"/>
    <row r="19225" ht="12.75" hidden="1" customHeight="1"/>
    <row r="19226" ht="12.75" hidden="1" customHeight="1"/>
    <row r="19227" ht="12.75" hidden="1" customHeight="1"/>
    <row r="19228" ht="12.75" hidden="1" customHeight="1"/>
    <row r="19229" ht="12.75" hidden="1" customHeight="1"/>
    <row r="19230" ht="12.75" hidden="1" customHeight="1"/>
    <row r="19231" ht="12.75" hidden="1" customHeight="1"/>
    <row r="19232" ht="12.75" hidden="1" customHeight="1"/>
    <row r="19233" ht="12.75" hidden="1" customHeight="1"/>
    <row r="19234" ht="12.75" hidden="1" customHeight="1"/>
    <row r="19235" ht="12.75" hidden="1" customHeight="1"/>
    <row r="19236" ht="12.75" hidden="1" customHeight="1"/>
    <row r="19237" ht="12.75" hidden="1" customHeight="1"/>
    <row r="19238" ht="12.75" hidden="1" customHeight="1"/>
    <row r="19239" ht="12.75" hidden="1" customHeight="1"/>
    <row r="19240" ht="12.75" hidden="1" customHeight="1"/>
    <row r="19241" ht="12.75" hidden="1" customHeight="1"/>
    <row r="19242" ht="12.75" hidden="1" customHeight="1"/>
    <row r="19243" ht="12.75" hidden="1" customHeight="1"/>
    <row r="19244" ht="12.75" hidden="1" customHeight="1"/>
    <row r="19245" ht="12.75" hidden="1" customHeight="1"/>
    <row r="19246" ht="12.75" hidden="1" customHeight="1"/>
    <row r="19247" ht="12.75" hidden="1" customHeight="1"/>
    <row r="19248" ht="12.75" hidden="1" customHeight="1"/>
    <row r="19249" ht="12.75" hidden="1" customHeight="1"/>
    <row r="19250" ht="12.75" hidden="1" customHeight="1"/>
    <row r="19251" ht="12.75" hidden="1" customHeight="1"/>
    <row r="19252" ht="12.75" hidden="1" customHeight="1"/>
    <row r="19253" ht="12.75" hidden="1" customHeight="1"/>
    <row r="19254" ht="12.75" hidden="1" customHeight="1"/>
    <row r="19255" ht="12.75" hidden="1" customHeight="1"/>
    <row r="19256" ht="12.75" hidden="1" customHeight="1"/>
    <row r="19257" ht="12.75" hidden="1" customHeight="1"/>
    <row r="19258" ht="12.75" hidden="1" customHeight="1"/>
    <row r="19259" ht="12.75" hidden="1" customHeight="1"/>
    <row r="19260" ht="12.75" hidden="1" customHeight="1"/>
    <row r="19261" ht="12.75" hidden="1" customHeight="1"/>
    <row r="19262" ht="12.75" hidden="1" customHeight="1"/>
    <row r="19263" ht="12.75" hidden="1" customHeight="1"/>
    <row r="19264" ht="12.75" hidden="1" customHeight="1"/>
    <row r="19265" ht="12.75" hidden="1" customHeight="1"/>
    <row r="19266" ht="12.75" hidden="1" customHeight="1"/>
    <row r="19267" ht="12.75" hidden="1" customHeight="1"/>
    <row r="19268" ht="12.75" hidden="1" customHeight="1"/>
    <row r="19269" ht="12.75" hidden="1" customHeight="1"/>
    <row r="19270" ht="12.75" hidden="1" customHeight="1"/>
    <row r="19271" ht="12.75" hidden="1" customHeight="1"/>
    <row r="19272" ht="12.75" hidden="1" customHeight="1"/>
    <row r="19273" ht="12.75" hidden="1" customHeight="1"/>
    <row r="19274" ht="12.75" hidden="1" customHeight="1"/>
    <row r="19275" ht="12.75" hidden="1" customHeight="1"/>
    <row r="19276" ht="12.75" hidden="1" customHeight="1"/>
    <row r="19277" ht="12.75" hidden="1" customHeight="1"/>
    <row r="19278" ht="12.75" hidden="1" customHeight="1"/>
    <row r="19279" ht="12.75" hidden="1" customHeight="1"/>
    <row r="19280" ht="12.75" hidden="1" customHeight="1"/>
    <row r="19281" ht="12.75" hidden="1" customHeight="1"/>
    <row r="19282" ht="12.75" hidden="1" customHeight="1"/>
    <row r="19283" ht="12.75" hidden="1" customHeight="1"/>
    <row r="19284" ht="12.75" hidden="1" customHeight="1"/>
    <row r="19285" ht="12.75" hidden="1" customHeight="1"/>
    <row r="19286" ht="12.75" hidden="1" customHeight="1"/>
    <row r="19287" ht="12.75" hidden="1" customHeight="1"/>
    <row r="19288" ht="12.75" hidden="1" customHeight="1"/>
    <row r="19289" ht="12.75" hidden="1" customHeight="1"/>
    <row r="19290" ht="12.75" hidden="1" customHeight="1"/>
    <row r="19291" ht="12.75" hidden="1" customHeight="1"/>
    <row r="19292" ht="12.75" hidden="1" customHeight="1"/>
    <row r="19293" ht="12.75" hidden="1" customHeight="1"/>
    <row r="19294" ht="12.75" hidden="1" customHeight="1"/>
    <row r="19295" ht="12.75" hidden="1" customHeight="1"/>
    <row r="19296" ht="12.75" hidden="1" customHeight="1"/>
    <row r="19297" ht="12.75" hidden="1" customHeight="1"/>
    <row r="19298" ht="12.75" hidden="1" customHeight="1"/>
    <row r="19299" ht="12.75" hidden="1" customHeight="1"/>
    <row r="19300" ht="12.75" hidden="1" customHeight="1"/>
    <row r="19301" ht="12.75" hidden="1" customHeight="1"/>
    <row r="19302" ht="12.75" hidden="1" customHeight="1"/>
    <row r="19303" ht="12.75" hidden="1" customHeight="1"/>
    <row r="19304" ht="12.75" hidden="1" customHeight="1"/>
    <row r="19305" ht="12.75" hidden="1" customHeight="1"/>
    <row r="19306" ht="12.75" hidden="1" customHeight="1"/>
    <row r="19307" ht="12.75" hidden="1" customHeight="1"/>
    <row r="19308" ht="12.75" hidden="1" customHeight="1"/>
    <row r="19309" ht="12.75" hidden="1" customHeight="1"/>
    <row r="19310" ht="12.75" hidden="1" customHeight="1"/>
    <row r="19311" ht="12.75" hidden="1" customHeight="1"/>
    <row r="19312" ht="12.75" hidden="1" customHeight="1"/>
    <row r="19313" ht="12.75" hidden="1" customHeight="1"/>
    <row r="19314" ht="12.75" hidden="1" customHeight="1"/>
    <row r="19315" ht="12.75" hidden="1" customHeight="1"/>
    <row r="19316" ht="12.75" hidden="1" customHeight="1"/>
    <row r="19317" ht="12.75" hidden="1" customHeight="1"/>
    <row r="19318" ht="12.75" hidden="1" customHeight="1"/>
    <row r="19319" ht="12.75" hidden="1" customHeight="1"/>
    <row r="19320" ht="12.75" hidden="1" customHeight="1"/>
    <row r="19321" ht="12.75" hidden="1" customHeight="1"/>
    <row r="19322" ht="12.75" hidden="1" customHeight="1"/>
    <row r="19323" ht="12.75" hidden="1" customHeight="1"/>
    <row r="19324" ht="12.75" hidden="1" customHeight="1"/>
    <row r="19325" ht="12.75" hidden="1" customHeight="1"/>
    <row r="19326" ht="12.75" hidden="1" customHeight="1"/>
    <row r="19327" ht="12.75" hidden="1" customHeight="1"/>
    <row r="19328" ht="12.75" hidden="1" customHeight="1"/>
    <row r="19329" ht="12.75" hidden="1" customHeight="1"/>
    <row r="19330" ht="12.75" hidden="1" customHeight="1"/>
    <row r="19331" ht="12.75" hidden="1" customHeight="1"/>
    <row r="19332" ht="12.75" hidden="1" customHeight="1"/>
    <row r="19333" ht="12.75" hidden="1" customHeight="1"/>
    <row r="19334" ht="12.75" hidden="1" customHeight="1"/>
    <row r="19335" ht="12.75" hidden="1" customHeight="1"/>
    <row r="19336" ht="12.75" hidden="1" customHeight="1"/>
    <row r="19337" ht="12.75" hidden="1" customHeight="1"/>
    <row r="19338" ht="12.75" hidden="1" customHeight="1"/>
    <row r="19339" ht="12.75" hidden="1" customHeight="1"/>
    <row r="19340" ht="12.75" hidden="1" customHeight="1"/>
    <row r="19341" ht="12.75" hidden="1" customHeight="1"/>
    <row r="19342" ht="12.75" hidden="1" customHeight="1"/>
    <row r="19343" ht="12.75" hidden="1" customHeight="1"/>
    <row r="19344" ht="12.75" hidden="1" customHeight="1"/>
    <row r="19345" ht="12.75" hidden="1" customHeight="1"/>
    <row r="19346" ht="12.75" hidden="1" customHeight="1"/>
    <row r="19347" ht="12.75" hidden="1" customHeight="1"/>
    <row r="19348" ht="12.75" hidden="1" customHeight="1"/>
    <row r="19349" ht="12.75" hidden="1" customHeight="1"/>
    <row r="19350" ht="12.75" hidden="1" customHeight="1"/>
    <row r="19351" ht="12.75" hidden="1" customHeight="1"/>
    <row r="19352" ht="12.75" hidden="1" customHeight="1"/>
    <row r="19353" ht="12.75" hidden="1" customHeight="1"/>
    <row r="19354" ht="12.75" hidden="1" customHeight="1"/>
    <row r="19355" ht="12.75" hidden="1" customHeight="1"/>
    <row r="19356" ht="12.75" hidden="1" customHeight="1"/>
    <row r="19357" ht="12.75" hidden="1" customHeight="1"/>
    <row r="19358" ht="12.75" hidden="1" customHeight="1"/>
    <row r="19359" ht="12.75" hidden="1" customHeight="1"/>
    <row r="19360" ht="12.75" hidden="1" customHeight="1"/>
    <row r="19361" ht="12.75" hidden="1" customHeight="1"/>
    <row r="19362" ht="12.75" hidden="1" customHeight="1"/>
    <row r="19363" ht="12.75" hidden="1" customHeight="1"/>
    <row r="19364" ht="12.75" hidden="1" customHeight="1"/>
    <row r="19365" ht="12.75" hidden="1" customHeight="1"/>
    <row r="19366" ht="12.75" hidden="1" customHeight="1"/>
    <row r="19367" ht="12.75" hidden="1" customHeight="1"/>
    <row r="19368" ht="12.75" hidden="1" customHeight="1"/>
    <row r="19369" ht="12.75" hidden="1" customHeight="1"/>
    <row r="19370" ht="12.75" hidden="1" customHeight="1"/>
    <row r="19371" ht="12.75" hidden="1" customHeight="1"/>
    <row r="19372" ht="12.75" hidden="1" customHeight="1"/>
    <row r="19373" ht="12.75" hidden="1" customHeight="1"/>
    <row r="19374" ht="12.75" hidden="1" customHeight="1"/>
    <row r="19375" ht="12.75" hidden="1" customHeight="1"/>
    <row r="19376" ht="12.75" hidden="1" customHeight="1"/>
    <row r="19377" ht="12.75" hidden="1" customHeight="1"/>
    <row r="19378" ht="12.75" hidden="1" customHeight="1"/>
    <row r="19379" ht="12.75" hidden="1" customHeight="1"/>
    <row r="19380" ht="12.75" hidden="1" customHeight="1"/>
    <row r="19381" ht="12.75" hidden="1" customHeight="1"/>
    <row r="19382" ht="12.75" hidden="1" customHeight="1"/>
    <row r="19383" ht="12.75" hidden="1" customHeight="1"/>
    <row r="19384" ht="12.75" hidden="1" customHeight="1"/>
    <row r="19385" ht="12.75" hidden="1" customHeight="1"/>
    <row r="19386" ht="12.75" hidden="1" customHeight="1"/>
    <row r="19387" ht="12.75" hidden="1" customHeight="1"/>
    <row r="19388" ht="12.75" hidden="1" customHeight="1"/>
    <row r="19389" ht="12.75" hidden="1" customHeight="1"/>
    <row r="19390" ht="12.75" hidden="1" customHeight="1"/>
    <row r="19391" ht="12.75" hidden="1" customHeight="1"/>
    <row r="19392" ht="12.75" hidden="1" customHeight="1"/>
    <row r="19393" ht="12.75" hidden="1" customHeight="1"/>
    <row r="19394" ht="12.75" hidden="1" customHeight="1"/>
    <row r="19395" ht="12.75" hidden="1" customHeight="1"/>
    <row r="19396" ht="12.75" hidden="1" customHeight="1"/>
    <row r="19397" ht="12.75" hidden="1" customHeight="1"/>
    <row r="19398" ht="12.75" hidden="1" customHeight="1"/>
    <row r="19399" ht="12.75" hidden="1" customHeight="1"/>
    <row r="19400" ht="12.75" hidden="1" customHeight="1"/>
    <row r="19401" ht="12.75" hidden="1" customHeight="1"/>
    <row r="19402" ht="12.75" hidden="1" customHeight="1"/>
    <row r="19403" ht="12.75" hidden="1" customHeight="1"/>
    <row r="19404" ht="12.75" hidden="1" customHeight="1"/>
    <row r="19405" ht="12.75" hidden="1" customHeight="1"/>
    <row r="19406" ht="12.75" hidden="1" customHeight="1"/>
    <row r="19407" ht="12.75" hidden="1" customHeight="1"/>
    <row r="19408" ht="12.75" hidden="1" customHeight="1"/>
    <row r="19409" ht="12.75" hidden="1" customHeight="1"/>
    <row r="19410" ht="12.75" hidden="1" customHeight="1"/>
    <row r="19411" ht="12.75" hidden="1" customHeight="1"/>
    <row r="19412" ht="12.75" hidden="1" customHeight="1"/>
    <row r="19413" ht="12.75" hidden="1" customHeight="1"/>
    <row r="19414" ht="12.75" hidden="1" customHeight="1"/>
    <row r="19415" ht="12.75" hidden="1" customHeight="1"/>
    <row r="19416" ht="12.75" hidden="1" customHeight="1"/>
    <row r="19417" ht="12.75" hidden="1" customHeight="1"/>
    <row r="19418" ht="12.75" hidden="1" customHeight="1"/>
    <row r="19419" ht="12.75" hidden="1" customHeight="1"/>
    <row r="19420" ht="12.75" hidden="1" customHeight="1"/>
    <row r="19421" ht="12.75" hidden="1" customHeight="1"/>
    <row r="19422" ht="12.75" hidden="1" customHeight="1"/>
    <row r="19423" ht="12.75" hidden="1" customHeight="1"/>
    <row r="19424" ht="12.75" hidden="1" customHeight="1"/>
    <row r="19425" ht="12.75" hidden="1" customHeight="1"/>
    <row r="19426" ht="12.75" hidden="1" customHeight="1"/>
    <row r="19427" ht="12.75" hidden="1" customHeight="1"/>
    <row r="19428" ht="12.75" hidden="1" customHeight="1"/>
    <row r="19429" ht="12.75" hidden="1" customHeight="1"/>
    <row r="19430" ht="12.75" hidden="1" customHeight="1"/>
    <row r="19431" ht="12.75" hidden="1" customHeight="1"/>
    <row r="19432" ht="12.75" hidden="1" customHeight="1"/>
    <row r="19433" ht="12.75" hidden="1" customHeight="1"/>
    <row r="19434" ht="12.75" hidden="1" customHeight="1"/>
    <row r="19435" ht="12.75" hidden="1" customHeight="1"/>
    <row r="19436" ht="12.75" hidden="1" customHeight="1"/>
    <row r="19437" ht="12.75" hidden="1" customHeight="1"/>
    <row r="19438" ht="12.75" hidden="1" customHeight="1"/>
    <row r="19439" ht="12.75" hidden="1" customHeight="1"/>
    <row r="19440" ht="12.75" hidden="1" customHeight="1"/>
    <row r="19441" ht="12.75" hidden="1" customHeight="1"/>
    <row r="19442" ht="12.75" hidden="1" customHeight="1"/>
    <row r="19443" ht="12.75" hidden="1" customHeight="1"/>
    <row r="19444" ht="12.75" hidden="1" customHeight="1"/>
    <row r="19445" ht="12.75" hidden="1" customHeight="1"/>
    <row r="19446" ht="12.75" hidden="1" customHeight="1"/>
    <row r="19447" ht="12.75" hidden="1" customHeight="1"/>
    <row r="19448" ht="12.75" hidden="1" customHeight="1"/>
    <row r="19449" ht="12.75" hidden="1" customHeight="1"/>
    <row r="19450" ht="12.75" hidden="1" customHeight="1"/>
    <row r="19451" ht="12.75" hidden="1" customHeight="1"/>
    <row r="19452" ht="12.75" hidden="1" customHeight="1"/>
    <row r="19453" ht="12.75" hidden="1" customHeight="1"/>
    <row r="19454" ht="12.75" hidden="1" customHeight="1"/>
    <row r="19455" ht="12.75" hidden="1" customHeight="1"/>
    <row r="19456" ht="12.75" hidden="1" customHeight="1"/>
    <row r="19457" ht="12.75" hidden="1" customHeight="1"/>
    <row r="19458" ht="12.75" hidden="1" customHeight="1"/>
    <row r="19459" ht="12.75" hidden="1" customHeight="1"/>
    <row r="19460" ht="12.75" hidden="1" customHeight="1"/>
    <row r="19461" ht="12.75" hidden="1" customHeight="1"/>
    <row r="19462" ht="12.75" hidden="1" customHeight="1"/>
    <row r="19463" ht="12.75" hidden="1" customHeight="1"/>
    <row r="19464" ht="12.75" hidden="1" customHeight="1"/>
    <row r="19465" ht="12.75" hidden="1" customHeight="1"/>
    <row r="19466" ht="12.75" hidden="1" customHeight="1"/>
    <row r="19467" ht="12.75" hidden="1" customHeight="1"/>
    <row r="19468" ht="12.75" hidden="1" customHeight="1"/>
    <row r="19469" ht="12.75" hidden="1" customHeight="1"/>
    <row r="19470" ht="12.75" hidden="1" customHeight="1"/>
    <row r="19471" ht="12.75" hidden="1" customHeight="1"/>
    <row r="19472" ht="12.75" hidden="1" customHeight="1"/>
    <row r="19473" ht="12.75" hidden="1" customHeight="1"/>
    <row r="19474" ht="12.75" hidden="1" customHeight="1"/>
    <row r="19475" ht="12.75" hidden="1" customHeight="1"/>
    <row r="19476" ht="12.75" hidden="1" customHeight="1"/>
    <row r="19477" ht="12.75" hidden="1" customHeight="1"/>
    <row r="19478" ht="12.75" hidden="1" customHeight="1"/>
    <row r="19479" ht="12.75" hidden="1" customHeight="1"/>
    <row r="19480" ht="12.75" hidden="1" customHeight="1"/>
    <row r="19481" ht="12.75" hidden="1" customHeight="1"/>
    <row r="19482" ht="12.75" hidden="1" customHeight="1"/>
    <row r="19483" ht="12.75" hidden="1" customHeight="1"/>
    <row r="19484" ht="12.75" hidden="1" customHeight="1"/>
    <row r="19485" ht="12.75" hidden="1" customHeight="1"/>
    <row r="19486" ht="12.75" hidden="1" customHeight="1"/>
    <row r="19487" ht="12.75" hidden="1" customHeight="1"/>
    <row r="19488" ht="12.75" hidden="1" customHeight="1"/>
    <row r="19489" ht="12.75" hidden="1" customHeight="1"/>
    <row r="19490" ht="12.75" hidden="1" customHeight="1"/>
    <row r="19491" ht="12.75" hidden="1" customHeight="1"/>
    <row r="19492" ht="12.75" hidden="1" customHeight="1"/>
    <row r="19493" ht="12.75" hidden="1" customHeight="1"/>
    <row r="19494" ht="12.75" hidden="1" customHeight="1"/>
    <row r="19495" ht="12.75" hidden="1" customHeight="1"/>
    <row r="19496" ht="12.75" hidden="1" customHeight="1"/>
    <row r="19497" ht="12.75" hidden="1" customHeight="1"/>
    <row r="19498" ht="12.75" hidden="1" customHeight="1"/>
    <row r="19499" ht="12.75" hidden="1" customHeight="1"/>
    <row r="19500" ht="12.75" hidden="1" customHeight="1"/>
    <row r="19501" ht="12.75" hidden="1" customHeight="1"/>
    <row r="19502" ht="12.75" hidden="1" customHeight="1"/>
    <row r="19503" ht="12.75" hidden="1" customHeight="1"/>
    <row r="19504" ht="12.75" hidden="1" customHeight="1"/>
    <row r="19505" ht="12.75" hidden="1" customHeight="1"/>
    <row r="19506" ht="12.75" hidden="1" customHeight="1"/>
    <row r="19507" ht="12.75" hidden="1" customHeight="1"/>
    <row r="19508" ht="12.75" hidden="1" customHeight="1"/>
    <row r="19509" ht="12.75" hidden="1" customHeight="1"/>
    <row r="19510" ht="12.75" hidden="1" customHeight="1"/>
    <row r="19511" ht="12.75" hidden="1" customHeight="1"/>
    <row r="19512" ht="12.75" hidden="1" customHeight="1"/>
    <row r="19513" ht="12.75" hidden="1" customHeight="1"/>
    <row r="19514" ht="12.75" hidden="1" customHeight="1"/>
    <row r="19515" ht="12.75" hidden="1" customHeight="1"/>
    <row r="19516" ht="12.75" hidden="1" customHeight="1"/>
    <row r="19517" ht="12.75" hidden="1" customHeight="1"/>
    <row r="19518" ht="12.75" hidden="1" customHeight="1"/>
    <row r="19519" ht="12.75" hidden="1" customHeight="1"/>
    <row r="19520" ht="12.75" hidden="1" customHeight="1"/>
    <row r="19521" ht="12.75" hidden="1" customHeight="1"/>
    <row r="19522" ht="12.75" hidden="1" customHeight="1"/>
    <row r="19523" ht="12.75" hidden="1" customHeight="1"/>
    <row r="19524" ht="12.75" hidden="1" customHeight="1"/>
    <row r="19525" ht="12.75" hidden="1" customHeight="1"/>
    <row r="19526" ht="12.75" hidden="1" customHeight="1"/>
    <row r="19527" ht="12.75" hidden="1" customHeight="1"/>
    <row r="19528" ht="12.75" hidden="1" customHeight="1"/>
    <row r="19529" ht="12.75" hidden="1" customHeight="1"/>
    <row r="19530" ht="12.75" hidden="1" customHeight="1"/>
    <row r="19531" ht="12.75" hidden="1" customHeight="1"/>
    <row r="19532" ht="12.75" hidden="1" customHeight="1"/>
    <row r="19533" ht="12.75" hidden="1" customHeight="1"/>
    <row r="19534" ht="12.75" hidden="1" customHeight="1"/>
    <row r="19535" ht="12.75" hidden="1" customHeight="1"/>
    <row r="19536" ht="12.75" hidden="1" customHeight="1"/>
    <row r="19537" ht="12.75" hidden="1" customHeight="1"/>
    <row r="19538" ht="12.75" hidden="1" customHeight="1"/>
    <row r="19539" ht="12.75" hidden="1" customHeight="1"/>
    <row r="19540" ht="12.75" hidden="1" customHeight="1"/>
    <row r="19541" ht="12.75" hidden="1" customHeight="1"/>
    <row r="19542" ht="12.75" hidden="1" customHeight="1"/>
    <row r="19543" ht="12.75" hidden="1" customHeight="1"/>
    <row r="19544" ht="12.75" hidden="1" customHeight="1"/>
    <row r="19545" ht="12.75" hidden="1" customHeight="1"/>
    <row r="19546" ht="12.75" hidden="1" customHeight="1"/>
    <row r="19547" ht="12.75" hidden="1" customHeight="1"/>
    <row r="19548" ht="12.75" hidden="1" customHeight="1"/>
    <row r="19549" ht="12.75" hidden="1" customHeight="1"/>
    <row r="19550" ht="12.75" hidden="1" customHeight="1"/>
    <row r="19551" ht="12.75" hidden="1" customHeight="1"/>
    <row r="19552" ht="12.75" hidden="1" customHeight="1"/>
    <row r="19553" ht="12.75" hidden="1" customHeight="1"/>
    <row r="19554" ht="12.75" hidden="1" customHeight="1"/>
    <row r="19555" ht="12.75" hidden="1" customHeight="1"/>
    <row r="19556" ht="12.75" hidden="1" customHeight="1"/>
    <row r="19557" ht="12.75" hidden="1" customHeight="1"/>
    <row r="19558" ht="12.75" hidden="1" customHeight="1"/>
    <row r="19559" ht="12.75" hidden="1" customHeight="1"/>
    <row r="19560" ht="12.75" hidden="1" customHeight="1"/>
    <row r="19561" ht="12.75" hidden="1" customHeight="1"/>
    <row r="19562" ht="12.75" hidden="1" customHeight="1"/>
    <row r="19563" ht="12.75" hidden="1" customHeight="1"/>
    <row r="19564" ht="12.75" hidden="1" customHeight="1"/>
    <row r="19565" ht="12.75" hidden="1" customHeight="1"/>
    <row r="19566" ht="12.75" hidden="1" customHeight="1"/>
    <row r="19567" ht="12.75" hidden="1" customHeight="1"/>
    <row r="19568" ht="12.75" hidden="1" customHeight="1"/>
    <row r="19569" ht="12.75" hidden="1" customHeight="1"/>
    <row r="19570" ht="12.75" hidden="1" customHeight="1"/>
    <row r="19571" ht="12.75" hidden="1" customHeight="1"/>
    <row r="19572" ht="12.75" hidden="1" customHeight="1"/>
    <row r="19573" ht="12.75" hidden="1" customHeight="1"/>
    <row r="19574" ht="12.75" hidden="1" customHeight="1"/>
    <row r="19575" ht="12.75" hidden="1" customHeight="1"/>
    <row r="19576" ht="12.75" hidden="1" customHeight="1"/>
    <row r="19577" ht="12.75" hidden="1" customHeight="1"/>
    <row r="19578" ht="12.75" hidden="1" customHeight="1"/>
    <row r="19579" ht="12.75" hidden="1" customHeight="1"/>
    <row r="19580" ht="12.75" hidden="1" customHeight="1"/>
    <row r="19581" ht="12.75" hidden="1" customHeight="1"/>
    <row r="19582" ht="12.75" hidden="1" customHeight="1"/>
    <row r="19583" ht="12.75" hidden="1" customHeight="1"/>
    <row r="19584" ht="12.75" hidden="1" customHeight="1"/>
    <row r="19585" ht="12.75" hidden="1" customHeight="1"/>
    <row r="19586" ht="12.75" hidden="1" customHeight="1"/>
    <row r="19587" ht="12.75" hidden="1" customHeight="1"/>
    <row r="19588" ht="12.75" hidden="1" customHeight="1"/>
    <row r="19589" ht="12.75" hidden="1" customHeight="1"/>
    <row r="19590" ht="12.75" hidden="1" customHeight="1"/>
    <row r="19591" ht="12.75" hidden="1" customHeight="1"/>
    <row r="19592" ht="12.75" hidden="1" customHeight="1"/>
    <row r="19593" ht="12.75" hidden="1" customHeight="1"/>
    <row r="19594" ht="12.75" hidden="1" customHeight="1"/>
    <row r="19595" ht="12.75" hidden="1" customHeight="1"/>
    <row r="19596" ht="12.75" hidden="1" customHeight="1"/>
    <row r="19597" ht="12.75" hidden="1" customHeight="1"/>
    <row r="19598" ht="12.75" hidden="1" customHeight="1"/>
    <row r="19599" ht="12.75" hidden="1" customHeight="1"/>
    <row r="19600" ht="12.75" hidden="1" customHeight="1"/>
    <row r="19601" ht="12.75" hidden="1" customHeight="1"/>
    <row r="19602" ht="12.75" hidden="1" customHeight="1"/>
    <row r="19603" ht="12.75" hidden="1" customHeight="1"/>
    <row r="19604" ht="12.75" hidden="1" customHeight="1"/>
    <row r="19605" ht="12.75" hidden="1" customHeight="1"/>
    <row r="19606" ht="12.75" hidden="1" customHeight="1"/>
    <row r="19607" ht="12.75" hidden="1" customHeight="1"/>
    <row r="19608" ht="12.75" hidden="1" customHeight="1"/>
    <row r="19609" ht="12.75" hidden="1" customHeight="1"/>
    <row r="19610" ht="12.75" hidden="1" customHeight="1"/>
    <row r="19611" ht="12.75" hidden="1" customHeight="1"/>
    <row r="19612" ht="12.75" hidden="1" customHeight="1"/>
    <row r="19613" ht="12.75" hidden="1" customHeight="1"/>
    <row r="19614" ht="12.75" hidden="1" customHeight="1"/>
    <row r="19615" ht="12.75" hidden="1" customHeight="1"/>
    <row r="19616" ht="12.75" hidden="1" customHeight="1"/>
    <row r="19617" ht="12.75" hidden="1" customHeight="1"/>
    <row r="19618" ht="12.75" hidden="1" customHeight="1"/>
    <row r="19619" ht="12.75" hidden="1" customHeight="1"/>
    <row r="19620" ht="12.75" hidden="1" customHeight="1"/>
    <row r="19621" ht="12.75" hidden="1" customHeight="1"/>
    <row r="19622" ht="12.75" hidden="1" customHeight="1"/>
    <row r="19623" ht="12.75" hidden="1" customHeight="1"/>
    <row r="19624" ht="12.75" hidden="1" customHeight="1"/>
    <row r="19625" ht="12.75" hidden="1" customHeight="1"/>
    <row r="19626" ht="12.75" hidden="1" customHeight="1"/>
    <row r="19627" ht="12.75" hidden="1" customHeight="1"/>
    <row r="19628" ht="12.75" hidden="1" customHeight="1"/>
    <row r="19629" ht="12.75" hidden="1" customHeight="1"/>
    <row r="19630" ht="12.75" hidden="1" customHeight="1"/>
    <row r="19631" ht="12.75" hidden="1" customHeight="1"/>
    <row r="19632" ht="12.75" hidden="1" customHeight="1"/>
    <row r="19633" ht="12.75" hidden="1" customHeight="1"/>
    <row r="19634" ht="12.75" hidden="1" customHeight="1"/>
    <row r="19635" ht="12.75" hidden="1" customHeight="1"/>
    <row r="19636" ht="12.75" hidden="1" customHeight="1"/>
    <row r="19637" ht="12.75" hidden="1" customHeight="1"/>
    <row r="19638" ht="12.75" hidden="1" customHeight="1"/>
    <row r="19639" ht="12.75" hidden="1" customHeight="1"/>
    <row r="19640" ht="12.75" hidden="1" customHeight="1"/>
    <row r="19641" ht="12.75" hidden="1" customHeight="1"/>
    <row r="19642" ht="12.75" hidden="1" customHeight="1"/>
    <row r="19643" ht="12.75" hidden="1" customHeight="1"/>
    <row r="19644" ht="12.75" hidden="1" customHeight="1"/>
    <row r="19645" ht="12.75" hidden="1" customHeight="1"/>
    <row r="19646" ht="12.75" hidden="1" customHeight="1"/>
    <row r="19647" ht="12.75" hidden="1" customHeight="1"/>
    <row r="19648" ht="12.75" hidden="1" customHeight="1"/>
    <row r="19649" ht="12.75" hidden="1" customHeight="1"/>
    <row r="19650" ht="12.75" hidden="1" customHeight="1"/>
    <row r="19651" ht="12.75" hidden="1" customHeight="1"/>
    <row r="19652" ht="12.75" hidden="1" customHeight="1"/>
    <row r="19653" ht="12.75" hidden="1" customHeight="1"/>
    <row r="19654" ht="12.75" hidden="1" customHeight="1"/>
    <row r="19655" ht="12.75" hidden="1" customHeight="1"/>
    <row r="19656" ht="12.75" hidden="1" customHeight="1"/>
    <row r="19657" ht="12.75" hidden="1" customHeight="1"/>
    <row r="19658" ht="12.75" hidden="1" customHeight="1"/>
    <row r="19659" ht="12.75" hidden="1" customHeight="1"/>
    <row r="19660" ht="12.75" hidden="1" customHeight="1"/>
    <row r="19661" ht="12.75" hidden="1" customHeight="1"/>
    <row r="19662" ht="12.75" hidden="1" customHeight="1"/>
    <row r="19663" ht="12.75" hidden="1" customHeight="1"/>
    <row r="19664" ht="12.75" hidden="1" customHeight="1"/>
    <row r="19665" ht="12.75" hidden="1" customHeight="1"/>
    <row r="19666" ht="12.75" hidden="1" customHeight="1"/>
    <row r="19667" ht="12.75" hidden="1" customHeight="1"/>
    <row r="19668" ht="12.75" hidden="1" customHeight="1"/>
    <row r="19669" ht="12.75" hidden="1" customHeight="1"/>
    <row r="19670" ht="12.75" hidden="1" customHeight="1"/>
    <row r="19671" ht="12.75" hidden="1" customHeight="1"/>
    <row r="19672" ht="12.75" hidden="1" customHeight="1"/>
    <row r="19673" ht="12.75" hidden="1" customHeight="1"/>
    <row r="19674" ht="12.75" hidden="1" customHeight="1"/>
    <row r="19675" ht="12.75" hidden="1" customHeight="1"/>
    <row r="19676" ht="12.75" hidden="1" customHeight="1"/>
    <row r="19677" ht="12.75" hidden="1" customHeight="1"/>
    <row r="19678" ht="12.75" hidden="1" customHeight="1"/>
    <row r="19679" ht="12.75" hidden="1" customHeight="1"/>
    <row r="19680" ht="12.75" hidden="1" customHeight="1"/>
    <row r="19681" ht="12.75" hidden="1" customHeight="1"/>
    <row r="19682" ht="12.75" hidden="1" customHeight="1"/>
    <row r="19683" ht="12.75" hidden="1" customHeight="1"/>
    <row r="19684" ht="12.75" hidden="1" customHeight="1"/>
    <row r="19685" ht="12.75" hidden="1" customHeight="1"/>
    <row r="19686" ht="12.75" hidden="1" customHeight="1"/>
    <row r="19687" ht="12.75" hidden="1" customHeight="1"/>
    <row r="19688" ht="12.75" hidden="1" customHeight="1"/>
    <row r="19689" ht="12.75" hidden="1" customHeight="1"/>
    <row r="19690" ht="12.75" hidden="1" customHeight="1"/>
    <row r="19691" ht="12.75" hidden="1" customHeight="1"/>
    <row r="19692" ht="12.75" hidden="1" customHeight="1"/>
    <row r="19693" ht="12.75" hidden="1" customHeight="1"/>
    <row r="19694" ht="12.75" hidden="1" customHeight="1"/>
    <row r="19695" ht="12.75" hidden="1" customHeight="1"/>
    <row r="19696" ht="12.75" hidden="1" customHeight="1"/>
    <row r="19697" ht="12.75" hidden="1" customHeight="1"/>
    <row r="19698" ht="12.75" hidden="1" customHeight="1"/>
    <row r="19699" ht="12.75" hidden="1" customHeight="1"/>
    <row r="19700" ht="12.75" hidden="1" customHeight="1"/>
    <row r="19701" ht="12.75" hidden="1" customHeight="1"/>
    <row r="19702" ht="12.75" hidden="1" customHeight="1"/>
    <row r="19703" ht="12.75" hidden="1" customHeight="1"/>
    <row r="19704" ht="12.75" hidden="1" customHeight="1"/>
    <row r="19705" ht="12.75" hidden="1" customHeight="1"/>
    <row r="19706" ht="12.75" hidden="1" customHeight="1"/>
    <row r="19707" ht="12.75" hidden="1" customHeight="1"/>
    <row r="19708" ht="12.75" hidden="1" customHeight="1"/>
    <row r="19709" ht="12.75" hidden="1" customHeight="1"/>
    <row r="19710" ht="12.75" hidden="1" customHeight="1"/>
    <row r="19711" ht="12.75" hidden="1" customHeight="1"/>
    <row r="19712" ht="12.75" hidden="1" customHeight="1"/>
    <row r="19713" ht="12.75" hidden="1" customHeight="1"/>
    <row r="19714" ht="12.75" hidden="1" customHeight="1"/>
    <row r="19715" ht="12.75" hidden="1" customHeight="1"/>
    <row r="19716" ht="12.75" hidden="1" customHeight="1"/>
    <row r="19717" ht="12.75" hidden="1" customHeight="1"/>
    <row r="19718" ht="12.75" hidden="1" customHeight="1"/>
    <row r="19719" ht="12.75" hidden="1" customHeight="1"/>
    <row r="19720" ht="12.75" hidden="1" customHeight="1"/>
    <row r="19721" ht="12.75" hidden="1" customHeight="1"/>
    <row r="19722" ht="12.75" hidden="1" customHeight="1"/>
    <row r="19723" ht="12.75" hidden="1" customHeight="1"/>
    <row r="19724" ht="12.75" hidden="1" customHeight="1"/>
    <row r="19725" ht="12.75" hidden="1" customHeight="1"/>
    <row r="19726" ht="12.75" hidden="1" customHeight="1"/>
    <row r="19727" ht="12.75" hidden="1" customHeight="1"/>
    <row r="19728" ht="12.75" hidden="1" customHeight="1"/>
    <row r="19729" ht="12.75" hidden="1" customHeight="1"/>
    <row r="19730" ht="12.75" hidden="1" customHeight="1"/>
    <row r="19731" ht="12.75" hidden="1" customHeight="1"/>
    <row r="19732" ht="12.75" hidden="1" customHeight="1"/>
    <row r="19733" ht="12.75" hidden="1" customHeight="1"/>
    <row r="19734" ht="12.75" hidden="1" customHeight="1"/>
    <row r="19735" ht="12.75" hidden="1" customHeight="1"/>
    <row r="19736" ht="12.75" hidden="1" customHeight="1"/>
    <row r="19737" ht="12.75" hidden="1" customHeight="1"/>
    <row r="19738" ht="12.75" hidden="1" customHeight="1"/>
    <row r="19739" ht="12.75" hidden="1" customHeight="1"/>
    <row r="19740" ht="12.75" hidden="1" customHeight="1"/>
    <row r="19741" ht="12.75" hidden="1" customHeight="1"/>
    <row r="19742" ht="12.75" hidden="1" customHeight="1"/>
    <row r="19743" ht="12.75" hidden="1" customHeight="1"/>
    <row r="19744" ht="12.75" hidden="1" customHeight="1"/>
    <row r="19745" ht="12.75" hidden="1" customHeight="1"/>
    <row r="19746" ht="12.75" hidden="1" customHeight="1"/>
    <row r="19747" ht="12.75" hidden="1" customHeight="1"/>
    <row r="19748" ht="12.75" hidden="1" customHeight="1"/>
    <row r="19749" ht="12.75" hidden="1" customHeight="1"/>
    <row r="19750" ht="12.75" hidden="1" customHeight="1"/>
    <row r="19751" ht="12.75" hidden="1" customHeight="1"/>
    <row r="19752" ht="12.75" hidden="1" customHeight="1"/>
    <row r="19753" ht="12.75" hidden="1" customHeight="1"/>
    <row r="19754" ht="12.75" hidden="1" customHeight="1"/>
    <row r="19755" ht="12.75" hidden="1" customHeight="1"/>
    <row r="19756" ht="12.75" hidden="1" customHeight="1"/>
    <row r="19757" ht="12.75" hidden="1" customHeight="1"/>
    <row r="19758" ht="12.75" hidden="1" customHeight="1"/>
    <row r="19759" ht="12.75" hidden="1" customHeight="1"/>
    <row r="19760" ht="12.75" hidden="1" customHeight="1"/>
    <row r="19761" ht="12.75" hidden="1" customHeight="1"/>
    <row r="19762" ht="12.75" hidden="1" customHeight="1"/>
    <row r="19763" ht="12.75" hidden="1" customHeight="1"/>
    <row r="19764" ht="12.75" hidden="1" customHeight="1"/>
    <row r="19765" ht="12.75" hidden="1" customHeight="1"/>
    <row r="19766" ht="12.75" hidden="1" customHeight="1"/>
    <row r="19767" ht="12.75" hidden="1" customHeight="1"/>
    <row r="19768" ht="12.75" hidden="1" customHeight="1"/>
    <row r="19769" ht="12.75" hidden="1" customHeight="1"/>
    <row r="19770" ht="12.75" hidden="1" customHeight="1"/>
    <row r="19771" ht="12.75" hidden="1" customHeight="1"/>
    <row r="19772" ht="12.75" hidden="1" customHeight="1"/>
    <row r="19773" ht="12.75" hidden="1" customHeight="1"/>
    <row r="19774" ht="12.75" hidden="1" customHeight="1"/>
    <row r="19775" ht="12.75" hidden="1" customHeight="1"/>
    <row r="19776" ht="12.75" hidden="1" customHeight="1"/>
    <row r="19777" ht="12.75" hidden="1" customHeight="1"/>
    <row r="19778" ht="12.75" hidden="1" customHeight="1"/>
    <row r="19779" ht="12.75" hidden="1" customHeight="1"/>
    <row r="19780" ht="12.75" hidden="1" customHeight="1"/>
    <row r="19781" ht="12.75" hidden="1" customHeight="1"/>
    <row r="19782" ht="12.75" hidden="1" customHeight="1"/>
    <row r="19783" ht="12.75" hidden="1" customHeight="1"/>
    <row r="19784" ht="12.75" hidden="1" customHeight="1"/>
    <row r="19785" ht="12.75" hidden="1" customHeight="1"/>
    <row r="19786" ht="12.75" hidden="1" customHeight="1"/>
    <row r="19787" ht="12.75" hidden="1" customHeight="1"/>
    <row r="19788" ht="12.75" hidden="1" customHeight="1"/>
    <row r="19789" ht="12.75" hidden="1" customHeight="1"/>
    <row r="19790" ht="12.75" hidden="1" customHeight="1"/>
    <row r="19791" ht="12.75" hidden="1" customHeight="1"/>
    <row r="19792" ht="12.75" hidden="1" customHeight="1"/>
    <row r="19793" ht="12.75" hidden="1" customHeight="1"/>
    <row r="19794" ht="12.75" hidden="1" customHeight="1"/>
    <row r="19795" ht="12.75" hidden="1" customHeight="1"/>
    <row r="19796" ht="12.75" hidden="1" customHeight="1"/>
    <row r="19797" ht="12.75" hidden="1" customHeight="1"/>
    <row r="19798" ht="12.75" hidden="1" customHeight="1"/>
    <row r="19799" ht="12.75" hidden="1" customHeight="1"/>
    <row r="19800" ht="12.75" hidden="1" customHeight="1"/>
    <row r="19801" ht="12.75" hidden="1" customHeight="1"/>
    <row r="19802" ht="12.75" hidden="1" customHeight="1"/>
    <row r="19803" ht="12.75" hidden="1" customHeight="1"/>
    <row r="19804" ht="12.75" hidden="1" customHeight="1"/>
    <row r="19805" ht="12.75" hidden="1" customHeight="1"/>
    <row r="19806" ht="12.75" hidden="1" customHeight="1"/>
    <row r="19807" ht="12.75" hidden="1" customHeight="1"/>
    <row r="19808" ht="12.75" hidden="1" customHeight="1"/>
    <row r="19809" ht="12.75" hidden="1" customHeight="1"/>
    <row r="19810" ht="12.75" hidden="1" customHeight="1"/>
    <row r="19811" ht="12.75" hidden="1" customHeight="1"/>
    <row r="19812" ht="12.75" hidden="1" customHeight="1"/>
    <row r="19813" ht="12.75" hidden="1" customHeight="1"/>
    <row r="19814" ht="12.75" hidden="1" customHeight="1"/>
    <row r="19815" ht="12.75" hidden="1" customHeight="1"/>
    <row r="19816" ht="12.75" hidden="1" customHeight="1"/>
    <row r="19817" ht="12.75" hidden="1" customHeight="1"/>
    <row r="19818" ht="12.75" hidden="1" customHeight="1"/>
    <row r="19819" ht="12.75" hidden="1" customHeight="1"/>
    <row r="19820" ht="12.75" hidden="1" customHeight="1"/>
    <row r="19821" ht="12.75" hidden="1" customHeight="1"/>
    <row r="19822" ht="12.75" hidden="1" customHeight="1"/>
    <row r="19823" ht="12.75" hidden="1" customHeight="1"/>
    <row r="19824" ht="12.75" hidden="1" customHeight="1"/>
    <row r="19825" ht="12.75" hidden="1" customHeight="1"/>
    <row r="19826" ht="12.75" hidden="1" customHeight="1"/>
    <row r="19827" ht="12.75" hidden="1" customHeight="1"/>
    <row r="19828" ht="12.75" hidden="1" customHeight="1"/>
    <row r="19829" ht="12.75" hidden="1" customHeight="1"/>
    <row r="19830" ht="12.75" hidden="1" customHeight="1"/>
    <row r="19831" ht="12.75" hidden="1" customHeight="1"/>
    <row r="19832" ht="12.75" hidden="1" customHeight="1"/>
    <row r="19833" ht="12.75" hidden="1" customHeight="1"/>
    <row r="19834" ht="12.75" hidden="1" customHeight="1"/>
    <row r="19835" ht="12.75" hidden="1" customHeight="1"/>
    <row r="19836" ht="12.75" hidden="1" customHeight="1"/>
    <row r="19837" ht="12.75" hidden="1" customHeight="1"/>
    <row r="19838" ht="12.75" hidden="1" customHeight="1"/>
    <row r="19839" ht="12.75" hidden="1" customHeight="1"/>
    <row r="19840" ht="12.75" hidden="1" customHeight="1"/>
    <row r="19841" ht="12.75" hidden="1" customHeight="1"/>
    <row r="19842" ht="12.75" hidden="1" customHeight="1"/>
    <row r="19843" ht="12.75" hidden="1" customHeight="1"/>
    <row r="19844" ht="12.75" hidden="1" customHeight="1"/>
    <row r="19845" ht="12.75" hidden="1" customHeight="1"/>
    <row r="19846" ht="12.75" hidden="1" customHeight="1"/>
    <row r="19847" ht="12.75" hidden="1" customHeight="1"/>
    <row r="19848" ht="12.75" hidden="1" customHeight="1"/>
    <row r="19849" ht="12.75" hidden="1" customHeight="1"/>
    <row r="19850" ht="12.75" hidden="1" customHeight="1"/>
    <row r="19851" ht="12.75" hidden="1" customHeight="1"/>
    <row r="19852" ht="12.75" hidden="1" customHeight="1"/>
    <row r="19853" ht="12.75" hidden="1" customHeight="1"/>
    <row r="19854" ht="12.75" hidden="1" customHeight="1"/>
    <row r="19855" ht="12.75" hidden="1" customHeight="1"/>
    <row r="19856" ht="12.75" hidden="1" customHeight="1"/>
    <row r="19857" ht="12.75" hidden="1" customHeight="1"/>
    <row r="19858" ht="12.75" hidden="1" customHeight="1"/>
    <row r="19859" ht="12.75" hidden="1" customHeight="1"/>
    <row r="19860" ht="12.75" hidden="1" customHeight="1"/>
    <row r="19861" ht="12.75" hidden="1" customHeight="1"/>
    <row r="19862" ht="12.75" hidden="1" customHeight="1"/>
    <row r="19863" ht="12.75" hidden="1" customHeight="1"/>
    <row r="19864" ht="12.75" hidden="1" customHeight="1"/>
    <row r="19865" ht="12.75" hidden="1" customHeight="1"/>
    <row r="19866" ht="12.75" hidden="1" customHeight="1"/>
    <row r="19867" ht="12.75" hidden="1" customHeight="1"/>
    <row r="19868" ht="12.75" hidden="1" customHeight="1"/>
    <row r="19869" ht="12.75" hidden="1" customHeight="1"/>
    <row r="19870" ht="12.75" hidden="1" customHeight="1"/>
    <row r="19871" ht="12.75" hidden="1" customHeight="1"/>
    <row r="19872" ht="12.75" hidden="1" customHeight="1"/>
    <row r="19873" ht="12.75" hidden="1" customHeight="1"/>
    <row r="19874" ht="12.75" hidden="1" customHeight="1"/>
    <row r="19875" ht="12.75" hidden="1" customHeight="1"/>
    <row r="19876" ht="12.75" hidden="1" customHeight="1"/>
    <row r="19877" ht="12.75" hidden="1" customHeight="1"/>
    <row r="19878" ht="12.75" hidden="1" customHeight="1"/>
    <row r="19879" ht="12.75" hidden="1" customHeight="1"/>
    <row r="19880" ht="12.75" hidden="1" customHeight="1"/>
    <row r="19881" ht="12.75" hidden="1" customHeight="1"/>
    <row r="19882" ht="12.75" hidden="1" customHeight="1"/>
    <row r="19883" ht="12.75" hidden="1" customHeight="1"/>
    <row r="19884" ht="12.75" hidden="1" customHeight="1"/>
    <row r="19885" ht="12.75" hidden="1" customHeight="1"/>
    <row r="19886" ht="12.75" hidden="1" customHeight="1"/>
    <row r="19887" ht="12.75" hidden="1" customHeight="1"/>
    <row r="19888" ht="12.75" hidden="1" customHeight="1"/>
    <row r="19889" ht="12.75" hidden="1" customHeight="1"/>
    <row r="19890" ht="12.75" hidden="1" customHeight="1"/>
    <row r="19891" ht="12.75" hidden="1" customHeight="1"/>
    <row r="19892" ht="12.75" hidden="1" customHeight="1"/>
    <row r="19893" ht="12.75" hidden="1" customHeight="1"/>
    <row r="19894" ht="12.75" hidden="1" customHeight="1"/>
    <row r="19895" ht="12.75" hidden="1" customHeight="1"/>
    <row r="19896" ht="12.75" hidden="1" customHeight="1"/>
    <row r="19897" ht="12.75" hidden="1" customHeight="1"/>
    <row r="19898" ht="12.75" hidden="1" customHeight="1"/>
    <row r="19899" ht="12.75" hidden="1" customHeight="1"/>
    <row r="19900" ht="12.75" hidden="1" customHeight="1"/>
    <row r="19901" ht="12.75" hidden="1" customHeight="1"/>
    <row r="19902" ht="12.75" hidden="1" customHeight="1"/>
    <row r="19903" ht="12.75" hidden="1" customHeight="1"/>
    <row r="19904" ht="12.75" hidden="1" customHeight="1"/>
    <row r="19905" ht="12.75" hidden="1" customHeight="1"/>
    <row r="19906" ht="12.75" hidden="1" customHeight="1"/>
    <row r="19907" ht="12.75" hidden="1" customHeight="1"/>
    <row r="19908" ht="12.75" hidden="1" customHeight="1"/>
    <row r="19909" ht="12.75" hidden="1" customHeight="1"/>
    <row r="19910" ht="12.75" hidden="1" customHeight="1"/>
    <row r="19911" ht="12.75" hidden="1" customHeight="1"/>
    <row r="19912" ht="12.75" hidden="1" customHeight="1"/>
    <row r="19913" ht="12.75" hidden="1" customHeight="1"/>
    <row r="19914" ht="12.75" hidden="1" customHeight="1"/>
    <row r="19915" ht="12.75" hidden="1" customHeight="1"/>
    <row r="19916" ht="12.75" hidden="1" customHeight="1"/>
    <row r="19917" ht="12.75" hidden="1" customHeight="1"/>
    <row r="19918" ht="12.75" hidden="1" customHeight="1"/>
    <row r="19919" ht="12.75" hidden="1" customHeight="1"/>
    <row r="19920" ht="12.75" hidden="1" customHeight="1"/>
    <row r="19921" ht="12.75" hidden="1" customHeight="1"/>
    <row r="19922" ht="12.75" hidden="1" customHeight="1"/>
    <row r="19923" ht="12.75" hidden="1" customHeight="1"/>
    <row r="19924" ht="12.75" hidden="1" customHeight="1"/>
    <row r="19925" ht="12.75" hidden="1" customHeight="1"/>
    <row r="19926" ht="12.75" hidden="1" customHeight="1"/>
    <row r="19927" ht="12.75" hidden="1" customHeight="1"/>
    <row r="19928" ht="12.75" hidden="1" customHeight="1"/>
    <row r="19929" ht="12.75" hidden="1" customHeight="1"/>
    <row r="19930" ht="12.75" hidden="1" customHeight="1"/>
    <row r="19931" ht="12.75" hidden="1" customHeight="1"/>
    <row r="19932" ht="12.75" hidden="1" customHeight="1"/>
    <row r="19933" ht="12.75" hidden="1" customHeight="1"/>
    <row r="19934" ht="12.75" hidden="1" customHeight="1"/>
    <row r="19935" ht="12.75" hidden="1" customHeight="1"/>
    <row r="19936" ht="12.75" hidden="1" customHeight="1"/>
    <row r="19937" ht="12.75" hidden="1" customHeight="1"/>
    <row r="19938" ht="12.75" hidden="1" customHeight="1"/>
    <row r="19939" ht="12.75" hidden="1" customHeight="1"/>
    <row r="19940" ht="12.75" hidden="1" customHeight="1"/>
    <row r="19941" ht="12.75" hidden="1" customHeight="1"/>
    <row r="19942" ht="12.75" hidden="1" customHeight="1"/>
    <row r="19943" ht="12.75" hidden="1" customHeight="1"/>
    <row r="19944" ht="12.75" hidden="1" customHeight="1"/>
    <row r="19945" ht="12.75" hidden="1" customHeight="1"/>
    <row r="19946" ht="12.75" hidden="1" customHeight="1"/>
    <row r="19947" ht="12.75" hidden="1" customHeight="1"/>
    <row r="19948" ht="12.75" hidden="1" customHeight="1"/>
    <row r="19949" ht="12.75" hidden="1" customHeight="1"/>
    <row r="19950" ht="12.75" hidden="1" customHeight="1"/>
    <row r="19951" ht="12.75" hidden="1" customHeight="1"/>
    <row r="19952" ht="12.75" hidden="1" customHeight="1"/>
    <row r="19953" ht="12.75" hidden="1" customHeight="1"/>
    <row r="19954" ht="12.75" hidden="1" customHeight="1"/>
    <row r="19955" ht="12.75" hidden="1" customHeight="1"/>
    <row r="19956" ht="12.75" hidden="1" customHeight="1"/>
    <row r="19957" ht="12.75" hidden="1" customHeight="1"/>
    <row r="19958" ht="12.75" hidden="1" customHeight="1"/>
    <row r="19959" ht="12.75" hidden="1" customHeight="1"/>
    <row r="19960" ht="12.75" hidden="1" customHeight="1"/>
    <row r="19961" ht="12.75" hidden="1" customHeight="1"/>
    <row r="19962" ht="12.75" hidden="1" customHeight="1"/>
    <row r="19963" ht="12.75" hidden="1" customHeight="1"/>
    <row r="19964" ht="12.75" hidden="1" customHeight="1"/>
    <row r="19965" ht="12.75" hidden="1" customHeight="1"/>
    <row r="19966" ht="12.75" hidden="1" customHeight="1"/>
    <row r="19967" ht="12.75" hidden="1" customHeight="1"/>
    <row r="19968" ht="12.75" hidden="1" customHeight="1"/>
    <row r="19969" ht="12.75" hidden="1" customHeight="1"/>
    <row r="19970" ht="12.75" hidden="1" customHeight="1"/>
    <row r="19971" ht="12.75" hidden="1" customHeight="1"/>
    <row r="19972" ht="12.75" hidden="1" customHeight="1"/>
    <row r="19973" ht="12.75" hidden="1" customHeight="1"/>
    <row r="19974" ht="12.75" hidden="1" customHeight="1"/>
    <row r="19975" ht="12.75" hidden="1" customHeight="1"/>
    <row r="19976" ht="12.75" hidden="1" customHeight="1"/>
    <row r="19977" ht="12.75" hidden="1" customHeight="1"/>
    <row r="19978" ht="12.75" hidden="1" customHeight="1"/>
    <row r="19979" ht="12.75" hidden="1" customHeight="1"/>
    <row r="19980" ht="12.75" hidden="1" customHeight="1"/>
    <row r="19981" ht="12.75" hidden="1" customHeight="1"/>
    <row r="19982" ht="12.75" hidden="1" customHeight="1"/>
    <row r="19983" ht="12.75" hidden="1" customHeight="1"/>
    <row r="19984" ht="12.75" hidden="1" customHeight="1"/>
    <row r="19985" ht="12.75" hidden="1" customHeight="1"/>
    <row r="19986" ht="12.75" hidden="1" customHeight="1"/>
    <row r="19987" ht="12.75" hidden="1" customHeight="1"/>
    <row r="19988" ht="12.75" hidden="1" customHeight="1"/>
    <row r="19989" ht="12.75" hidden="1" customHeight="1"/>
    <row r="19990" ht="12.75" hidden="1" customHeight="1"/>
    <row r="19991" ht="12.75" hidden="1" customHeight="1"/>
    <row r="19992" ht="12.75" hidden="1" customHeight="1"/>
    <row r="19993" ht="12.75" hidden="1" customHeight="1"/>
    <row r="19994" ht="12.75" hidden="1" customHeight="1"/>
    <row r="19995" ht="12.75" hidden="1" customHeight="1"/>
    <row r="19996" ht="12.75" hidden="1" customHeight="1"/>
    <row r="19997" ht="12.75" hidden="1" customHeight="1"/>
    <row r="19998" ht="12.75" hidden="1" customHeight="1"/>
    <row r="19999" ht="12.75" hidden="1" customHeight="1"/>
    <row r="20000" ht="12.75" hidden="1" customHeight="1"/>
    <row r="20001" ht="12.75" hidden="1" customHeight="1"/>
    <row r="20002" ht="12.75" hidden="1" customHeight="1"/>
    <row r="20003" ht="12.75" hidden="1" customHeight="1"/>
    <row r="20004" ht="12.75" hidden="1" customHeight="1"/>
    <row r="20005" ht="12.75" hidden="1" customHeight="1"/>
    <row r="20006" ht="12.75" hidden="1" customHeight="1"/>
    <row r="20007" ht="12.75" hidden="1" customHeight="1"/>
    <row r="20008" ht="12.75" hidden="1" customHeight="1"/>
    <row r="20009" ht="12.75" hidden="1" customHeight="1"/>
    <row r="20010" ht="12.75" hidden="1" customHeight="1"/>
    <row r="20011" ht="12.75" hidden="1" customHeight="1"/>
    <row r="20012" ht="12.75" hidden="1" customHeight="1"/>
    <row r="20013" ht="12.75" hidden="1" customHeight="1"/>
    <row r="20014" ht="12.75" hidden="1" customHeight="1"/>
    <row r="20015" ht="12.75" hidden="1" customHeight="1"/>
    <row r="20016" ht="12.75" hidden="1" customHeight="1"/>
    <row r="20017" ht="12.75" hidden="1" customHeight="1"/>
    <row r="20018" ht="12.75" hidden="1" customHeight="1"/>
    <row r="20019" ht="12.75" hidden="1" customHeight="1"/>
    <row r="20020" ht="12.75" hidden="1" customHeight="1"/>
    <row r="20021" ht="12.75" hidden="1" customHeight="1"/>
    <row r="20022" ht="12.75" hidden="1" customHeight="1"/>
    <row r="20023" ht="12.75" hidden="1" customHeight="1"/>
    <row r="20024" ht="12.75" hidden="1" customHeight="1"/>
    <row r="20025" ht="12.75" hidden="1" customHeight="1"/>
    <row r="20026" ht="12.75" hidden="1" customHeight="1"/>
    <row r="20027" ht="12.75" hidden="1" customHeight="1"/>
    <row r="20028" ht="12.75" hidden="1" customHeight="1"/>
    <row r="20029" ht="12.75" hidden="1" customHeight="1"/>
    <row r="20030" ht="12.75" hidden="1" customHeight="1"/>
    <row r="20031" ht="12.75" hidden="1" customHeight="1"/>
    <row r="20032" ht="12.75" hidden="1" customHeight="1"/>
    <row r="20033" ht="12.75" hidden="1" customHeight="1"/>
    <row r="20034" ht="12.75" hidden="1" customHeight="1"/>
    <row r="20035" ht="12.75" hidden="1" customHeight="1"/>
    <row r="20036" ht="12.75" hidden="1" customHeight="1"/>
    <row r="20037" ht="12.75" hidden="1" customHeight="1"/>
    <row r="20038" ht="12.75" hidden="1" customHeight="1"/>
    <row r="20039" ht="12.75" hidden="1" customHeight="1"/>
    <row r="20040" ht="12.75" hidden="1" customHeight="1"/>
    <row r="20041" ht="12.75" hidden="1" customHeight="1"/>
    <row r="20042" ht="12.75" hidden="1" customHeight="1"/>
    <row r="20043" ht="12.75" hidden="1" customHeight="1"/>
    <row r="20044" ht="12.75" hidden="1" customHeight="1"/>
    <row r="20045" ht="12.75" hidden="1" customHeight="1"/>
    <row r="20046" ht="12.75" hidden="1" customHeight="1"/>
    <row r="20047" ht="12.75" hidden="1" customHeight="1"/>
    <row r="20048" ht="12.75" hidden="1" customHeight="1"/>
    <row r="20049" ht="12.75" hidden="1" customHeight="1"/>
    <row r="20050" ht="12.75" hidden="1" customHeight="1"/>
    <row r="20051" ht="12.75" hidden="1" customHeight="1"/>
    <row r="20052" ht="12.75" hidden="1" customHeight="1"/>
    <row r="20053" ht="12.75" hidden="1" customHeight="1"/>
    <row r="20054" ht="12.75" hidden="1" customHeight="1"/>
    <row r="20055" ht="12.75" hidden="1" customHeight="1"/>
    <row r="20056" ht="12.75" hidden="1" customHeight="1"/>
    <row r="20057" ht="12.75" hidden="1" customHeight="1"/>
    <row r="20058" ht="12.75" hidden="1" customHeight="1"/>
    <row r="20059" ht="12.75" hidden="1" customHeight="1"/>
    <row r="20060" ht="12.75" hidden="1" customHeight="1"/>
    <row r="20061" ht="12.75" hidden="1" customHeight="1"/>
    <row r="20062" ht="12.75" hidden="1" customHeight="1"/>
    <row r="20063" ht="12.75" hidden="1" customHeight="1"/>
    <row r="20064" ht="12.75" hidden="1" customHeight="1"/>
    <row r="20065" ht="12.75" hidden="1" customHeight="1"/>
    <row r="20066" ht="12.75" hidden="1" customHeight="1"/>
    <row r="20067" ht="12.75" hidden="1" customHeight="1"/>
    <row r="20068" ht="12.75" hidden="1" customHeight="1"/>
    <row r="20069" ht="12.75" hidden="1" customHeight="1"/>
    <row r="20070" ht="12.75" hidden="1" customHeight="1"/>
    <row r="20071" ht="12.75" hidden="1" customHeight="1"/>
    <row r="20072" ht="12.75" hidden="1" customHeight="1"/>
    <row r="20073" ht="12.75" hidden="1" customHeight="1"/>
    <row r="20074" ht="12.75" hidden="1" customHeight="1"/>
    <row r="20075" ht="12.75" hidden="1" customHeight="1"/>
    <row r="20076" ht="12.75" hidden="1" customHeight="1"/>
    <row r="20077" ht="12.75" hidden="1" customHeight="1"/>
    <row r="20078" ht="12.75" hidden="1" customHeight="1"/>
    <row r="20079" ht="12.75" hidden="1" customHeight="1"/>
    <row r="20080" ht="12.75" hidden="1" customHeight="1"/>
    <row r="20081" ht="12.75" hidden="1" customHeight="1"/>
    <row r="20082" ht="12.75" hidden="1" customHeight="1"/>
    <row r="20083" ht="12.75" hidden="1" customHeight="1"/>
    <row r="20084" ht="12.75" hidden="1" customHeight="1"/>
    <row r="20085" ht="12.75" hidden="1" customHeight="1"/>
    <row r="20086" ht="12.75" hidden="1" customHeight="1"/>
    <row r="20087" ht="12.75" hidden="1" customHeight="1"/>
    <row r="20088" ht="12.75" hidden="1" customHeight="1"/>
    <row r="20089" ht="12.75" hidden="1" customHeight="1"/>
    <row r="20090" ht="12.75" hidden="1" customHeight="1"/>
    <row r="20091" ht="12.75" hidden="1" customHeight="1"/>
    <row r="20092" ht="12.75" hidden="1" customHeight="1"/>
    <row r="20093" ht="12.75" hidden="1" customHeight="1"/>
    <row r="20094" ht="12.75" hidden="1" customHeight="1"/>
    <row r="20095" ht="12.75" hidden="1" customHeight="1"/>
    <row r="20096" ht="12.75" hidden="1" customHeight="1"/>
    <row r="20097" ht="12.75" hidden="1" customHeight="1"/>
    <row r="20098" ht="12.75" hidden="1" customHeight="1"/>
    <row r="20099" ht="12.75" hidden="1" customHeight="1"/>
    <row r="20100" ht="12.75" hidden="1" customHeight="1"/>
    <row r="20101" ht="12.75" hidden="1" customHeight="1"/>
    <row r="20102" ht="12.75" hidden="1" customHeight="1"/>
    <row r="20103" ht="12.75" hidden="1" customHeight="1"/>
    <row r="20104" ht="12.75" hidden="1" customHeight="1"/>
    <row r="20105" ht="12.75" hidden="1" customHeight="1"/>
    <row r="20106" ht="12.75" hidden="1" customHeight="1"/>
    <row r="20107" ht="12.75" hidden="1" customHeight="1"/>
    <row r="20108" ht="12.75" hidden="1" customHeight="1"/>
    <row r="20109" ht="12.75" hidden="1" customHeight="1"/>
    <row r="20110" ht="12.75" hidden="1" customHeight="1"/>
    <row r="20111" ht="12.75" hidden="1" customHeight="1"/>
    <row r="20112" ht="12.75" hidden="1" customHeight="1"/>
    <row r="20113" ht="12.75" hidden="1" customHeight="1"/>
    <row r="20114" ht="12.75" hidden="1" customHeight="1"/>
    <row r="20115" ht="12.75" hidden="1" customHeight="1"/>
    <row r="20116" ht="12.75" hidden="1" customHeight="1"/>
    <row r="20117" ht="12.75" hidden="1" customHeight="1"/>
    <row r="20118" ht="12.75" hidden="1" customHeight="1"/>
    <row r="20119" ht="12.75" hidden="1" customHeight="1"/>
    <row r="20120" ht="12.75" hidden="1" customHeight="1"/>
    <row r="20121" ht="12.75" hidden="1" customHeight="1"/>
    <row r="20122" ht="12.75" hidden="1" customHeight="1"/>
    <row r="20123" ht="12.75" hidden="1" customHeight="1"/>
    <row r="20124" ht="12.75" hidden="1" customHeight="1"/>
    <row r="20125" ht="12.75" hidden="1" customHeight="1"/>
    <row r="20126" ht="12.75" hidden="1" customHeight="1"/>
    <row r="20127" ht="12.75" hidden="1" customHeight="1"/>
    <row r="20128" ht="12.75" hidden="1" customHeight="1"/>
    <row r="20129" ht="12.75" hidden="1" customHeight="1"/>
    <row r="20130" ht="12.75" hidden="1" customHeight="1"/>
    <row r="20131" ht="12.75" hidden="1" customHeight="1"/>
    <row r="20132" ht="12.75" hidden="1" customHeight="1"/>
    <row r="20133" ht="12.75" hidden="1" customHeight="1"/>
    <row r="20134" ht="12.75" hidden="1" customHeight="1"/>
    <row r="20135" ht="12.75" hidden="1" customHeight="1"/>
    <row r="20136" ht="12.75" hidden="1" customHeight="1"/>
    <row r="20137" ht="12.75" hidden="1" customHeight="1"/>
    <row r="20138" ht="12.75" hidden="1" customHeight="1"/>
    <row r="20139" ht="12.75" hidden="1" customHeight="1"/>
    <row r="20140" ht="12.75" hidden="1" customHeight="1"/>
    <row r="20141" ht="12.75" hidden="1" customHeight="1"/>
    <row r="20142" ht="12.75" hidden="1" customHeight="1"/>
    <row r="20143" ht="12.75" hidden="1" customHeight="1"/>
    <row r="20144" ht="12.75" hidden="1" customHeight="1"/>
    <row r="20145" ht="12.75" hidden="1" customHeight="1"/>
    <row r="20146" ht="12.75" hidden="1" customHeight="1"/>
    <row r="20147" ht="12.75" hidden="1" customHeight="1"/>
    <row r="20148" ht="12.75" hidden="1" customHeight="1"/>
    <row r="20149" ht="12.75" hidden="1" customHeight="1"/>
    <row r="20150" ht="12.75" hidden="1" customHeight="1"/>
    <row r="20151" ht="12.75" hidden="1" customHeight="1"/>
    <row r="20152" ht="12.75" hidden="1" customHeight="1"/>
    <row r="20153" ht="12.75" hidden="1" customHeight="1"/>
    <row r="20154" ht="12.75" hidden="1" customHeight="1"/>
    <row r="20155" ht="12.75" hidden="1" customHeight="1"/>
    <row r="20156" ht="12.75" hidden="1" customHeight="1"/>
    <row r="20157" ht="12.75" hidden="1" customHeight="1"/>
    <row r="20158" ht="12.75" hidden="1" customHeight="1"/>
    <row r="20159" ht="12.75" hidden="1" customHeight="1"/>
    <row r="20160" ht="12.75" hidden="1" customHeight="1"/>
    <row r="20161" ht="12.75" hidden="1" customHeight="1"/>
    <row r="20162" ht="12.75" hidden="1" customHeight="1"/>
    <row r="20163" ht="12.75" hidden="1" customHeight="1"/>
    <row r="20164" ht="12.75" hidden="1" customHeight="1"/>
    <row r="20165" ht="12.75" hidden="1" customHeight="1"/>
    <row r="20166" ht="12.75" hidden="1" customHeight="1"/>
    <row r="20167" ht="12.75" hidden="1" customHeight="1"/>
    <row r="20168" ht="12.75" hidden="1" customHeight="1"/>
    <row r="20169" ht="12.75" hidden="1" customHeight="1"/>
    <row r="20170" ht="12.75" hidden="1" customHeight="1"/>
    <row r="20171" ht="12.75" hidden="1" customHeight="1"/>
    <row r="20172" ht="12.75" hidden="1" customHeight="1"/>
    <row r="20173" ht="12.75" hidden="1" customHeight="1"/>
    <row r="20174" ht="12.75" hidden="1" customHeight="1"/>
    <row r="20175" ht="12.75" hidden="1" customHeight="1"/>
    <row r="20176" ht="12.75" hidden="1" customHeight="1"/>
    <row r="20177" ht="12.75" hidden="1" customHeight="1"/>
    <row r="20178" ht="12.75" hidden="1" customHeight="1"/>
    <row r="20179" ht="12.75" hidden="1" customHeight="1"/>
    <row r="20180" ht="12.75" hidden="1" customHeight="1"/>
    <row r="20181" ht="12.75" hidden="1" customHeight="1"/>
    <row r="20182" ht="12.75" hidden="1" customHeight="1"/>
    <row r="20183" ht="12.75" hidden="1" customHeight="1"/>
    <row r="20184" ht="12.75" hidden="1" customHeight="1"/>
    <row r="20185" ht="12.75" hidden="1" customHeight="1"/>
    <row r="20186" ht="12.75" hidden="1" customHeight="1"/>
    <row r="20187" ht="12.75" hidden="1" customHeight="1"/>
    <row r="20188" ht="12.75" hidden="1" customHeight="1"/>
    <row r="20189" ht="12.75" hidden="1" customHeight="1"/>
    <row r="20190" ht="12.75" hidden="1" customHeight="1"/>
    <row r="20191" ht="12.75" hidden="1" customHeight="1"/>
    <row r="20192" ht="12.75" hidden="1" customHeight="1"/>
    <row r="20193" ht="12.75" hidden="1" customHeight="1"/>
    <row r="20194" ht="12.75" hidden="1" customHeight="1"/>
    <row r="20195" ht="12.75" hidden="1" customHeight="1"/>
    <row r="20196" ht="12.75" hidden="1" customHeight="1"/>
    <row r="20197" ht="12.75" hidden="1" customHeight="1"/>
    <row r="20198" ht="12.75" hidden="1" customHeight="1"/>
    <row r="20199" ht="12.75" hidden="1" customHeight="1"/>
    <row r="20200" ht="12.75" hidden="1" customHeight="1"/>
    <row r="20201" ht="12.75" hidden="1" customHeight="1"/>
    <row r="20202" ht="12.75" hidden="1" customHeight="1"/>
    <row r="20203" ht="12.75" hidden="1" customHeight="1"/>
    <row r="20204" ht="12.75" hidden="1" customHeight="1"/>
    <row r="20205" ht="12.75" hidden="1" customHeight="1"/>
    <row r="20206" ht="12.75" hidden="1" customHeight="1"/>
    <row r="20207" ht="12.75" hidden="1" customHeight="1"/>
    <row r="20208" ht="12.75" hidden="1" customHeight="1"/>
    <row r="20209" ht="12.75" hidden="1" customHeight="1"/>
    <row r="20210" ht="12.75" hidden="1" customHeight="1"/>
    <row r="20211" ht="12.75" hidden="1" customHeight="1"/>
    <row r="20212" ht="12.75" hidden="1" customHeight="1"/>
    <row r="20213" ht="12.75" hidden="1" customHeight="1"/>
    <row r="20214" ht="12.75" hidden="1" customHeight="1"/>
    <row r="20215" ht="12.75" hidden="1" customHeight="1"/>
    <row r="20216" ht="12.75" hidden="1" customHeight="1"/>
    <row r="20217" ht="12.75" hidden="1" customHeight="1"/>
    <row r="20218" ht="12.75" hidden="1" customHeight="1"/>
    <row r="20219" ht="12.75" hidden="1" customHeight="1"/>
    <row r="20220" ht="12.75" hidden="1" customHeight="1"/>
    <row r="20221" ht="12.75" hidden="1" customHeight="1"/>
    <row r="20222" ht="12.75" hidden="1" customHeight="1"/>
    <row r="20223" ht="12.75" hidden="1" customHeight="1"/>
    <row r="20224" ht="12.75" hidden="1" customHeight="1"/>
    <row r="20225" ht="12.75" hidden="1" customHeight="1"/>
    <row r="20226" ht="12.75" hidden="1" customHeight="1"/>
    <row r="20227" ht="12.75" hidden="1" customHeight="1"/>
    <row r="20228" ht="12.75" hidden="1" customHeight="1"/>
    <row r="20229" ht="12.75" hidden="1" customHeight="1"/>
    <row r="20230" ht="12.75" hidden="1" customHeight="1"/>
    <row r="20231" ht="12.75" hidden="1" customHeight="1"/>
    <row r="20232" ht="12.75" hidden="1" customHeight="1"/>
    <row r="20233" ht="12.75" hidden="1" customHeight="1"/>
    <row r="20234" ht="12.75" hidden="1" customHeight="1"/>
    <row r="20235" ht="12.75" hidden="1" customHeight="1"/>
    <row r="20236" ht="12.75" hidden="1" customHeight="1"/>
    <row r="20237" ht="12.75" hidden="1" customHeight="1"/>
    <row r="20238" ht="12.75" hidden="1" customHeight="1"/>
    <row r="20239" ht="12.75" hidden="1" customHeight="1"/>
    <row r="20240" ht="12.75" hidden="1" customHeight="1"/>
    <row r="20241" ht="12.75" hidden="1" customHeight="1"/>
    <row r="20242" ht="12.75" hidden="1" customHeight="1"/>
    <row r="20243" ht="12.75" hidden="1" customHeight="1"/>
    <row r="20244" ht="12.75" hidden="1" customHeight="1"/>
    <row r="20245" ht="12.75" hidden="1" customHeight="1"/>
    <row r="20246" ht="12.75" hidden="1" customHeight="1"/>
    <row r="20247" ht="12.75" hidden="1" customHeight="1"/>
    <row r="20248" ht="12.75" hidden="1" customHeight="1"/>
    <row r="20249" ht="12.75" hidden="1" customHeight="1"/>
    <row r="20250" ht="12.75" hidden="1" customHeight="1"/>
    <row r="20251" ht="12.75" hidden="1" customHeight="1"/>
    <row r="20252" ht="12.75" hidden="1" customHeight="1"/>
    <row r="20253" ht="12.75" hidden="1" customHeight="1"/>
    <row r="20254" ht="12.75" hidden="1" customHeight="1"/>
    <row r="20255" ht="12.75" hidden="1" customHeight="1"/>
    <row r="20256" ht="12.75" hidden="1" customHeight="1"/>
    <row r="20257" ht="12.75" hidden="1" customHeight="1"/>
    <row r="20258" ht="12.75" hidden="1" customHeight="1"/>
    <row r="20259" ht="12.75" hidden="1" customHeight="1"/>
    <row r="20260" ht="12.75" hidden="1" customHeight="1"/>
    <row r="20261" ht="12.75" hidden="1" customHeight="1"/>
    <row r="20262" ht="12.75" hidden="1" customHeight="1"/>
    <row r="20263" ht="12.75" hidden="1" customHeight="1"/>
    <row r="20264" ht="12.75" hidden="1" customHeight="1"/>
    <row r="20265" ht="12.75" hidden="1" customHeight="1"/>
    <row r="20266" ht="12.75" hidden="1" customHeight="1"/>
    <row r="20267" ht="12.75" hidden="1" customHeight="1"/>
    <row r="20268" ht="12.75" hidden="1" customHeight="1"/>
    <row r="20269" ht="12.75" hidden="1" customHeight="1"/>
    <row r="20270" ht="12.75" hidden="1" customHeight="1"/>
    <row r="20271" ht="12.75" hidden="1" customHeight="1"/>
    <row r="20272" ht="12.75" hidden="1" customHeight="1"/>
    <row r="20273" ht="12.75" hidden="1" customHeight="1"/>
    <row r="20274" ht="12.75" hidden="1" customHeight="1"/>
    <row r="20275" ht="12.75" hidden="1" customHeight="1"/>
    <row r="20276" ht="12.75" hidden="1" customHeight="1"/>
    <row r="20277" ht="12.75" hidden="1" customHeight="1"/>
    <row r="20278" ht="12.75" hidden="1" customHeight="1"/>
    <row r="20279" ht="12.75" hidden="1" customHeight="1"/>
    <row r="20280" ht="12.75" hidden="1" customHeight="1"/>
    <row r="20281" ht="12.75" hidden="1" customHeight="1"/>
    <row r="20282" ht="12.75" hidden="1" customHeight="1"/>
    <row r="20283" ht="12.75" hidden="1" customHeight="1"/>
    <row r="20284" ht="12.75" hidden="1" customHeight="1"/>
    <row r="20285" ht="12.75" hidden="1" customHeight="1"/>
    <row r="20286" ht="12.75" hidden="1" customHeight="1"/>
    <row r="20287" ht="12.75" hidden="1" customHeight="1"/>
    <row r="20288" ht="12.75" hidden="1" customHeight="1"/>
    <row r="20289" ht="12.75" hidden="1" customHeight="1"/>
    <row r="20290" ht="12.75" hidden="1" customHeight="1"/>
    <row r="20291" ht="12.75" hidden="1" customHeight="1"/>
    <row r="20292" ht="12.75" hidden="1" customHeight="1"/>
    <row r="20293" ht="12.75" hidden="1" customHeight="1"/>
    <row r="20294" ht="12.75" hidden="1" customHeight="1"/>
    <row r="20295" ht="12.75" hidden="1" customHeight="1"/>
    <row r="20296" ht="12.75" hidden="1" customHeight="1"/>
    <row r="20297" ht="12.75" hidden="1" customHeight="1"/>
    <row r="20298" ht="12.75" hidden="1" customHeight="1"/>
    <row r="20299" ht="12.75" hidden="1" customHeight="1"/>
    <row r="20300" ht="12.75" hidden="1" customHeight="1"/>
    <row r="20301" ht="12.75" hidden="1" customHeight="1"/>
    <row r="20302" ht="12.75" hidden="1" customHeight="1"/>
    <row r="20303" ht="12.75" hidden="1" customHeight="1"/>
    <row r="20304" ht="12.75" hidden="1" customHeight="1"/>
    <row r="20305" ht="12.75" hidden="1" customHeight="1"/>
    <row r="20306" ht="12.75" hidden="1" customHeight="1"/>
    <row r="20307" ht="12.75" hidden="1" customHeight="1"/>
    <row r="20308" ht="12.75" hidden="1" customHeight="1"/>
    <row r="20309" ht="12.75" hidden="1" customHeight="1"/>
    <row r="20310" ht="12.75" hidden="1" customHeight="1"/>
    <row r="20311" ht="12.75" hidden="1" customHeight="1"/>
    <row r="20312" ht="12.75" hidden="1" customHeight="1"/>
    <row r="20313" ht="12.75" hidden="1" customHeight="1"/>
    <row r="20314" ht="12.75" hidden="1" customHeight="1"/>
    <row r="20315" ht="12.75" hidden="1" customHeight="1"/>
    <row r="20316" ht="12.75" hidden="1" customHeight="1"/>
    <row r="20317" ht="12.75" hidden="1" customHeight="1"/>
    <row r="20318" ht="12.75" hidden="1" customHeight="1"/>
    <row r="20319" ht="12.75" hidden="1" customHeight="1"/>
    <row r="20320" ht="12.75" hidden="1" customHeight="1"/>
    <row r="20321" ht="12.75" hidden="1" customHeight="1"/>
    <row r="20322" ht="12.75" hidden="1" customHeight="1"/>
    <row r="20323" ht="12.75" hidden="1" customHeight="1"/>
    <row r="20324" ht="12.75" hidden="1" customHeight="1"/>
    <row r="20325" ht="12.75" hidden="1" customHeight="1"/>
    <row r="20326" ht="12.75" hidden="1" customHeight="1"/>
    <row r="20327" ht="12.75" hidden="1" customHeight="1"/>
    <row r="20328" ht="12.75" hidden="1" customHeight="1"/>
    <row r="20329" ht="12.75" hidden="1" customHeight="1"/>
    <row r="20330" ht="12.75" hidden="1" customHeight="1"/>
    <row r="20331" ht="12.75" hidden="1" customHeight="1"/>
    <row r="20332" ht="12.75" hidden="1" customHeight="1"/>
    <row r="20333" ht="12.75" hidden="1" customHeight="1"/>
    <row r="20334" ht="12.75" hidden="1" customHeight="1"/>
    <row r="20335" ht="12.75" hidden="1" customHeight="1"/>
    <row r="20336" ht="12.75" hidden="1" customHeight="1"/>
    <row r="20337" ht="12.75" hidden="1" customHeight="1"/>
    <row r="20338" ht="12.75" hidden="1" customHeight="1"/>
    <row r="20339" ht="12.75" hidden="1" customHeight="1"/>
    <row r="20340" ht="12.75" hidden="1" customHeight="1"/>
    <row r="20341" ht="12.75" hidden="1" customHeight="1"/>
    <row r="20342" ht="12.75" hidden="1" customHeight="1"/>
    <row r="20343" ht="12.75" hidden="1" customHeight="1"/>
    <row r="20344" ht="12.75" hidden="1" customHeight="1"/>
    <row r="20345" ht="12.75" hidden="1" customHeight="1"/>
    <row r="20346" ht="12.75" hidden="1" customHeight="1"/>
    <row r="20347" ht="12.75" hidden="1" customHeight="1"/>
    <row r="20348" ht="12.75" hidden="1" customHeight="1"/>
    <row r="20349" ht="12.75" hidden="1" customHeight="1"/>
    <row r="20350" ht="12.75" hidden="1" customHeight="1"/>
    <row r="20351" ht="12.75" hidden="1" customHeight="1"/>
    <row r="20352" ht="12.75" hidden="1" customHeight="1"/>
    <row r="20353" ht="12.75" hidden="1" customHeight="1"/>
    <row r="20354" ht="12.75" hidden="1" customHeight="1"/>
    <row r="20355" ht="12.75" hidden="1" customHeight="1"/>
    <row r="20356" ht="12.75" hidden="1" customHeight="1"/>
    <row r="20357" ht="12.75" hidden="1" customHeight="1"/>
    <row r="20358" ht="12.75" hidden="1" customHeight="1"/>
    <row r="20359" ht="12.75" hidden="1" customHeight="1"/>
    <row r="20360" ht="12.75" hidden="1" customHeight="1"/>
    <row r="20361" ht="12.75" hidden="1" customHeight="1"/>
    <row r="20362" ht="12.75" hidden="1" customHeight="1"/>
    <row r="20363" ht="12.75" hidden="1" customHeight="1"/>
    <row r="20364" ht="12.75" hidden="1" customHeight="1"/>
    <row r="20365" ht="12.75" hidden="1" customHeight="1"/>
    <row r="20366" ht="12.75" hidden="1" customHeight="1"/>
    <row r="20367" ht="12.75" hidden="1" customHeight="1"/>
    <row r="20368" ht="12.75" hidden="1" customHeight="1"/>
    <row r="20369" ht="12.75" hidden="1" customHeight="1"/>
    <row r="20370" ht="12.75" hidden="1" customHeight="1"/>
    <row r="20371" ht="12.75" hidden="1" customHeight="1"/>
    <row r="20372" ht="12.75" hidden="1" customHeight="1"/>
    <row r="20373" ht="12.75" hidden="1" customHeight="1"/>
    <row r="20374" ht="12.75" hidden="1" customHeight="1"/>
    <row r="20375" ht="12.75" hidden="1" customHeight="1"/>
    <row r="20376" ht="12.75" hidden="1" customHeight="1"/>
    <row r="20377" ht="12.75" hidden="1" customHeight="1"/>
    <row r="20378" ht="12.75" hidden="1" customHeight="1"/>
    <row r="20379" ht="12.75" hidden="1" customHeight="1"/>
    <row r="20380" ht="12.75" hidden="1" customHeight="1"/>
    <row r="20381" ht="12.75" hidden="1" customHeight="1"/>
    <row r="20382" ht="12.75" hidden="1" customHeight="1"/>
    <row r="20383" ht="12.75" hidden="1" customHeight="1"/>
    <row r="20384" ht="12.75" hidden="1" customHeight="1"/>
    <row r="20385" ht="12.75" hidden="1" customHeight="1"/>
    <row r="20386" ht="12.75" hidden="1" customHeight="1"/>
    <row r="20387" ht="12.75" hidden="1" customHeight="1"/>
    <row r="20388" ht="12.75" hidden="1" customHeight="1"/>
    <row r="20389" ht="12.75" hidden="1" customHeight="1"/>
    <row r="20390" ht="12.75" hidden="1" customHeight="1"/>
    <row r="20391" ht="12.75" hidden="1" customHeight="1"/>
    <row r="20392" ht="12.75" hidden="1" customHeight="1"/>
    <row r="20393" ht="12.75" hidden="1" customHeight="1"/>
    <row r="20394" ht="12.75" hidden="1" customHeight="1"/>
    <row r="20395" ht="12.75" hidden="1" customHeight="1"/>
    <row r="20396" ht="12.75" hidden="1" customHeight="1"/>
    <row r="20397" ht="12.75" hidden="1" customHeight="1"/>
    <row r="20398" ht="12.75" hidden="1" customHeight="1"/>
    <row r="20399" ht="12.75" hidden="1" customHeight="1"/>
    <row r="20400" ht="12.75" hidden="1" customHeight="1"/>
    <row r="20401" ht="12.75" hidden="1" customHeight="1"/>
    <row r="20402" ht="12.75" hidden="1" customHeight="1"/>
    <row r="20403" ht="12.75" hidden="1" customHeight="1"/>
    <row r="20404" ht="12.75" hidden="1" customHeight="1"/>
    <row r="20405" ht="12.75" hidden="1" customHeight="1"/>
    <row r="20406" ht="12.75" hidden="1" customHeight="1"/>
    <row r="20407" ht="12.75" hidden="1" customHeight="1"/>
    <row r="20408" ht="12.75" hidden="1" customHeight="1"/>
    <row r="20409" ht="12.75" hidden="1" customHeight="1"/>
    <row r="20410" ht="12.75" hidden="1" customHeight="1"/>
    <row r="20411" ht="12.75" hidden="1" customHeight="1"/>
    <row r="20412" ht="12.75" hidden="1" customHeight="1"/>
    <row r="20413" ht="12.75" hidden="1" customHeight="1"/>
    <row r="20414" ht="12.75" hidden="1" customHeight="1"/>
    <row r="20415" ht="12.75" hidden="1" customHeight="1"/>
    <row r="20416" ht="12.75" hidden="1" customHeight="1"/>
    <row r="20417" ht="12.75" hidden="1" customHeight="1"/>
    <row r="20418" ht="12.75" hidden="1" customHeight="1"/>
    <row r="20419" ht="12.75" hidden="1" customHeight="1"/>
    <row r="20420" ht="12.75" hidden="1" customHeight="1"/>
    <row r="20421" ht="12.75" hidden="1" customHeight="1"/>
    <row r="20422" ht="12.75" hidden="1" customHeight="1"/>
    <row r="20423" ht="12.75" hidden="1" customHeight="1"/>
    <row r="20424" ht="12.75" hidden="1" customHeight="1"/>
    <row r="20425" ht="12.75" hidden="1" customHeight="1"/>
    <row r="20426" ht="12.75" hidden="1" customHeight="1"/>
    <row r="20427" ht="12.75" hidden="1" customHeight="1"/>
    <row r="20428" ht="12.75" hidden="1" customHeight="1"/>
    <row r="20429" ht="12.75" hidden="1" customHeight="1"/>
    <row r="20430" ht="12.75" hidden="1" customHeight="1"/>
    <row r="20431" ht="12.75" hidden="1" customHeight="1"/>
    <row r="20432" ht="12.75" hidden="1" customHeight="1"/>
    <row r="20433" ht="12.75" hidden="1" customHeight="1"/>
    <row r="20434" ht="12.75" hidden="1" customHeight="1"/>
    <row r="20435" ht="12.75" hidden="1" customHeight="1"/>
    <row r="20436" ht="12.75" hidden="1" customHeight="1"/>
    <row r="20437" ht="12.75" hidden="1" customHeight="1"/>
    <row r="20438" ht="12.75" hidden="1" customHeight="1"/>
    <row r="20439" ht="12.75" hidden="1" customHeight="1"/>
    <row r="20440" ht="12.75" hidden="1" customHeight="1"/>
    <row r="20441" ht="12.75" hidden="1" customHeight="1"/>
    <row r="20442" ht="12.75" hidden="1" customHeight="1"/>
    <row r="20443" ht="12.75" hidden="1" customHeight="1"/>
    <row r="20444" ht="12.75" hidden="1" customHeight="1"/>
    <row r="20445" ht="12.75" hidden="1" customHeight="1"/>
    <row r="20446" ht="12.75" hidden="1" customHeight="1"/>
    <row r="20447" ht="12.75" hidden="1" customHeight="1"/>
    <row r="20448" ht="12.75" hidden="1" customHeight="1"/>
    <row r="20449" ht="12.75" hidden="1" customHeight="1"/>
    <row r="20450" ht="12.75" hidden="1" customHeight="1"/>
    <row r="20451" ht="12.75" hidden="1" customHeight="1"/>
    <row r="20452" ht="12.75" hidden="1" customHeight="1"/>
    <row r="20453" ht="12.75" hidden="1" customHeight="1"/>
    <row r="20454" ht="12.75" hidden="1" customHeight="1"/>
    <row r="20455" ht="12.75" hidden="1" customHeight="1"/>
    <row r="20456" ht="12.75" hidden="1" customHeight="1"/>
    <row r="20457" ht="12.75" hidden="1" customHeight="1"/>
    <row r="20458" ht="12.75" hidden="1" customHeight="1"/>
    <row r="20459" ht="12.75" hidden="1" customHeight="1"/>
    <row r="20460" ht="12.75" hidden="1" customHeight="1"/>
    <row r="20461" ht="12.75" hidden="1" customHeight="1"/>
    <row r="20462" ht="12.75" hidden="1" customHeight="1"/>
    <row r="20463" ht="12.75" hidden="1" customHeight="1"/>
    <row r="20464" ht="12.75" hidden="1" customHeight="1"/>
    <row r="20465" ht="12.75" hidden="1" customHeight="1"/>
    <row r="20466" ht="12.75" hidden="1" customHeight="1"/>
    <row r="20467" ht="12.75" hidden="1" customHeight="1"/>
    <row r="20468" ht="12.75" hidden="1" customHeight="1"/>
    <row r="20469" ht="12.75" hidden="1" customHeight="1"/>
    <row r="20470" ht="12.75" hidden="1" customHeight="1"/>
    <row r="20471" ht="12.75" hidden="1" customHeight="1"/>
    <row r="20472" ht="12.75" hidden="1" customHeight="1"/>
    <row r="20473" ht="12.75" hidden="1" customHeight="1"/>
    <row r="20474" ht="12.75" hidden="1" customHeight="1"/>
    <row r="20475" ht="12.75" hidden="1" customHeight="1"/>
    <row r="20476" ht="12.75" hidden="1" customHeight="1"/>
    <row r="20477" ht="12.75" hidden="1" customHeight="1"/>
    <row r="20478" ht="12.75" hidden="1" customHeight="1"/>
    <row r="20479" ht="12.75" hidden="1" customHeight="1"/>
    <row r="20480" ht="12.75" hidden="1" customHeight="1"/>
    <row r="20481" ht="12.75" hidden="1" customHeight="1"/>
    <row r="20482" ht="12.75" hidden="1" customHeight="1"/>
    <row r="20483" ht="12.75" hidden="1" customHeight="1"/>
    <row r="20484" ht="12.75" hidden="1" customHeight="1"/>
    <row r="20485" ht="12.75" hidden="1" customHeight="1"/>
    <row r="20486" ht="12.75" hidden="1" customHeight="1"/>
    <row r="20487" ht="12.75" hidden="1" customHeight="1"/>
    <row r="20488" ht="12.75" hidden="1" customHeight="1"/>
    <row r="20489" ht="12.75" hidden="1" customHeight="1"/>
    <row r="20490" ht="12.75" hidden="1" customHeight="1"/>
    <row r="20491" ht="12.75" hidden="1" customHeight="1"/>
    <row r="20492" ht="12.75" hidden="1" customHeight="1"/>
    <row r="20493" ht="12.75" hidden="1" customHeight="1"/>
    <row r="20494" ht="12.75" hidden="1" customHeight="1"/>
    <row r="20495" ht="12.75" hidden="1" customHeight="1"/>
    <row r="20496" ht="12.75" hidden="1" customHeight="1"/>
    <row r="20497" ht="12.75" hidden="1" customHeight="1"/>
    <row r="20498" ht="12.75" hidden="1" customHeight="1"/>
    <row r="20499" ht="12.75" hidden="1" customHeight="1"/>
    <row r="20500" ht="12.75" hidden="1" customHeight="1"/>
    <row r="20501" ht="12.75" hidden="1" customHeight="1"/>
    <row r="20502" ht="12.75" hidden="1" customHeight="1"/>
    <row r="20503" ht="12.75" hidden="1" customHeight="1"/>
    <row r="20504" ht="12.75" hidden="1" customHeight="1"/>
    <row r="20505" ht="12.75" hidden="1" customHeight="1"/>
    <row r="20506" ht="12.75" hidden="1" customHeight="1"/>
    <row r="20507" ht="12.75" hidden="1" customHeight="1"/>
    <row r="20508" ht="12.75" hidden="1" customHeight="1"/>
    <row r="20509" ht="12.75" hidden="1" customHeight="1"/>
    <row r="20510" ht="12.75" hidden="1" customHeight="1"/>
    <row r="20511" ht="12.75" hidden="1" customHeight="1"/>
    <row r="20512" ht="12.75" hidden="1" customHeight="1"/>
    <row r="20513" ht="12.75" hidden="1" customHeight="1"/>
    <row r="20514" ht="12.75" hidden="1" customHeight="1"/>
    <row r="20515" ht="12.75" hidden="1" customHeight="1"/>
    <row r="20516" ht="12.75" hidden="1" customHeight="1"/>
    <row r="20517" ht="12.75" hidden="1" customHeight="1"/>
    <row r="20518" ht="12.75" hidden="1" customHeight="1"/>
    <row r="20519" ht="12.75" hidden="1" customHeight="1"/>
    <row r="20520" ht="12.75" hidden="1" customHeight="1"/>
    <row r="20521" ht="12.75" hidden="1" customHeight="1"/>
    <row r="20522" ht="12.75" hidden="1" customHeight="1"/>
    <row r="20523" ht="12.75" hidden="1" customHeight="1"/>
    <row r="20524" ht="12.75" hidden="1" customHeight="1"/>
    <row r="20525" ht="12.75" hidden="1" customHeight="1"/>
    <row r="20526" ht="12.75" hidden="1" customHeight="1"/>
    <row r="20527" ht="12.75" hidden="1" customHeight="1"/>
    <row r="20528" ht="12.75" hidden="1" customHeight="1"/>
    <row r="20529" ht="12.75" hidden="1" customHeight="1"/>
    <row r="20530" ht="12.75" hidden="1" customHeight="1"/>
    <row r="20531" ht="12.75" hidden="1" customHeight="1"/>
    <row r="20532" ht="12.75" hidden="1" customHeight="1"/>
    <row r="20533" ht="12.75" hidden="1" customHeight="1"/>
    <row r="20534" ht="12.75" hidden="1" customHeight="1"/>
    <row r="20535" ht="12.75" hidden="1" customHeight="1"/>
    <row r="20536" ht="12.75" hidden="1" customHeight="1"/>
    <row r="20537" ht="12.75" hidden="1" customHeight="1"/>
    <row r="20538" ht="12.75" hidden="1" customHeight="1"/>
    <row r="20539" ht="12.75" hidden="1" customHeight="1"/>
    <row r="20540" ht="12.75" hidden="1" customHeight="1"/>
    <row r="20541" ht="12.75" hidden="1" customHeight="1"/>
    <row r="20542" ht="12.75" hidden="1" customHeight="1"/>
    <row r="20543" ht="12.75" hidden="1" customHeight="1"/>
    <row r="20544" ht="12.75" hidden="1" customHeight="1"/>
    <row r="20545" ht="12.75" hidden="1" customHeight="1"/>
    <row r="20546" ht="12.75" hidden="1" customHeight="1"/>
    <row r="20547" ht="12.75" hidden="1" customHeight="1"/>
    <row r="20548" ht="12.75" hidden="1" customHeight="1"/>
    <row r="20549" ht="12.75" hidden="1" customHeight="1"/>
    <row r="20550" ht="12.75" hidden="1" customHeight="1"/>
    <row r="20551" ht="12.75" hidden="1" customHeight="1"/>
    <row r="20552" ht="12.75" hidden="1" customHeight="1"/>
    <row r="20553" ht="12.75" hidden="1" customHeight="1"/>
    <row r="20554" ht="12.75" hidden="1" customHeight="1"/>
    <row r="20555" ht="12.75" hidden="1" customHeight="1"/>
    <row r="20556" ht="12.75" hidden="1" customHeight="1"/>
    <row r="20557" ht="12.75" hidden="1" customHeight="1"/>
    <row r="20558" ht="12.75" hidden="1" customHeight="1"/>
    <row r="20559" ht="12.75" hidden="1" customHeight="1"/>
    <row r="20560" ht="12.75" hidden="1" customHeight="1"/>
    <row r="20561" ht="12.75" hidden="1" customHeight="1"/>
    <row r="20562" ht="12.75" hidden="1" customHeight="1"/>
    <row r="20563" ht="12.75" hidden="1" customHeight="1"/>
    <row r="20564" ht="12.75" hidden="1" customHeight="1"/>
    <row r="20565" ht="12.75" hidden="1" customHeight="1"/>
    <row r="20566" ht="12.75" hidden="1" customHeight="1"/>
    <row r="20567" ht="12.75" hidden="1" customHeight="1"/>
    <row r="20568" ht="12.75" hidden="1" customHeight="1"/>
    <row r="20569" ht="12.75" hidden="1" customHeight="1"/>
    <row r="20570" ht="12.75" hidden="1" customHeight="1"/>
    <row r="20571" ht="12.75" hidden="1" customHeight="1"/>
    <row r="20572" ht="12.75" hidden="1" customHeight="1"/>
    <row r="20573" ht="12.75" hidden="1" customHeight="1"/>
    <row r="20574" ht="12.75" hidden="1" customHeight="1"/>
    <row r="20575" ht="12.75" hidden="1" customHeight="1"/>
    <row r="20576" ht="12.75" hidden="1" customHeight="1"/>
    <row r="20577" ht="12.75" hidden="1" customHeight="1"/>
    <row r="20578" ht="12.75" hidden="1" customHeight="1"/>
    <row r="20579" ht="12.75" hidden="1" customHeight="1"/>
    <row r="20580" ht="12.75" hidden="1" customHeight="1"/>
    <row r="20581" ht="12.75" hidden="1" customHeight="1"/>
    <row r="20582" ht="12.75" hidden="1" customHeight="1"/>
    <row r="20583" ht="12.75" hidden="1" customHeight="1"/>
    <row r="20584" ht="12.75" hidden="1" customHeight="1"/>
    <row r="20585" ht="12.75" hidden="1" customHeight="1"/>
    <row r="20586" ht="12.75" hidden="1" customHeight="1"/>
    <row r="20587" ht="12.75" hidden="1" customHeight="1"/>
    <row r="20588" ht="12.75" hidden="1" customHeight="1"/>
    <row r="20589" ht="12.75" hidden="1" customHeight="1"/>
    <row r="20590" ht="12.75" hidden="1" customHeight="1"/>
    <row r="20591" ht="12.75" hidden="1" customHeight="1"/>
    <row r="20592" ht="12.75" hidden="1" customHeight="1"/>
    <row r="20593" ht="12.75" hidden="1" customHeight="1"/>
    <row r="20594" ht="12.75" hidden="1" customHeight="1"/>
    <row r="20595" ht="12.75" hidden="1" customHeight="1"/>
    <row r="20596" ht="12.75" hidden="1" customHeight="1"/>
    <row r="20597" ht="12.75" hidden="1" customHeight="1"/>
    <row r="20598" ht="12.75" hidden="1" customHeight="1"/>
    <row r="20599" ht="12.75" hidden="1" customHeight="1"/>
    <row r="20600" ht="12.75" hidden="1" customHeight="1"/>
    <row r="20601" ht="12.75" hidden="1" customHeight="1"/>
    <row r="20602" ht="12.75" hidden="1" customHeight="1"/>
    <row r="20603" ht="12.75" hidden="1" customHeight="1"/>
    <row r="20604" ht="12.75" hidden="1" customHeight="1"/>
    <row r="20605" ht="12.75" hidden="1" customHeight="1"/>
    <row r="20606" ht="12.75" hidden="1" customHeight="1"/>
    <row r="20607" ht="12.75" hidden="1" customHeight="1"/>
    <row r="20608" ht="12.75" hidden="1" customHeight="1"/>
    <row r="20609" ht="12.75" hidden="1" customHeight="1"/>
    <row r="20610" ht="12.75" hidden="1" customHeight="1"/>
    <row r="20611" ht="12.75" hidden="1" customHeight="1"/>
    <row r="20612" ht="12.75" hidden="1" customHeight="1"/>
    <row r="20613" ht="12.75" hidden="1" customHeight="1"/>
    <row r="20614" ht="12.75" hidden="1" customHeight="1"/>
    <row r="20615" ht="12.75" hidden="1" customHeight="1"/>
    <row r="20616" ht="12.75" hidden="1" customHeight="1"/>
    <row r="20617" ht="12.75" hidden="1" customHeight="1"/>
    <row r="20618" ht="12.75" hidden="1" customHeight="1"/>
    <row r="20619" ht="12.75" hidden="1" customHeight="1"/>
    <row r="20620" ht="12.75" hidden="1" customHeight="1"/>
    <row r="20621" ht="12.75" hidden="1" customHeight="1"/>
    <row r="20622" ht="12.75" hidden="1" customHeight="1"/>
    <row r="20623" ht="12.75" hidden="1" customHeight="1"/>
    <row r="20624" ht="12.75" hidden="1" customHeight="1"/>
    <row r="20625" ht="12.75" hidden="1" customHeight="1"/>
    <row r="20626" ht="12.75" hidden="1" customHeight="1"/>
    <row r="20627" ht="12.75" hidden="1" customHeight="1"/>
    <row r="20628" ht="12.75" hidden="1" customHeight="1"/>
    <row r="20629" ht="12.75" hidden="1" customHeight="1"/>
    <row r="20630" ht="12.75" hidden="1" customHeight="1"/>
    <row r="20631" ht="12.75" hidden="1" customHeight="1"/>
    <row r="20632" ht="12.75" hidden="1" customHeight="1"/>
    <row r="20633" ht="12.75" hidden="1" customHeight="1"/>
    <row r="20634" ht="12.75" hidden="1" customHeight="1"/>
    <row r="20635" ht="12.75" hidden="1" customHeight="1"/>
    <row r="20636" ht="12.75" hidden="1" customHeight="1"/>
    <row r="20637" ht="12.75" hidden="1" customHeight="1"/>
    <row r="20638" ht="12.75" hidden="1" customHeight="1"/>
    <row r="20639" ht="12.75" hidden="1" customHeight="1"/>
    <row r="20640" ht="12.75" hidden="1" customHeight="1"/>
    <row r="20641" ht="12.75" hidden="1" customHeight="1"/>
    <row r="20642" ht="12.75" hidden="1" customHeight="1"/>
    <row r="20643" ht="12.75" hidden="1" customHeight="1"/>
    <row r="20644" ht="12.75" hidden="1" customHeight="1"/>
    <row r="20645" ht="12.75" hidden="1" customHeight="1"/>
    <row r="20646" ht="12.75" hidden="1" customHeight="1"/>
    <row r="20647" ht="12.75" hidden="1" customHeight="1"/>
    <row r="20648" ht="12.75" hidden="1" customHeight="1"/>
    <row r="20649" ht="12.75" hidden="1" customHeight="1"/>
    <row r="20650" ht="12.75" hidden="1" customHeight="1"/>
    <row r="20651" ht="12.75" hidden="1" customHeight="1"/>
    <row r="20652" ht="12.75" hidden="1" customHeight="1"/>
    <row r="20653" ht="12.75" hidden="1" customHeight="1"/>
    <row r="20654" ht="12.75" hidden="1" customHeight="1"/>
    <row r="20655" ht="12.75" hidden="1" customHeight="1"/>
    <row r="20656" ht="12.75" hidden="1" customHeight="1"/>
    <row r="20657" ht="12.75" hidden="1" customHeight="1"/>
    <row r="20658" ht="12.75" hidden="1" customHeight="1"/>
    <row r="20659" ht="12.75" hidden="1" customHeight="1"/>
    <row r="20660" ht="12.75" hidden="1" customHeight="1"/>
    <row r="20661" ht="12.75" hidden="1" customHeight="1"/>
    <row r="20662" ht="12.75" hidden="1" customHeight="1"/>
    <row r="20663" ht="12.75" hidden="1" customHeight="1"/>
    <row r="20664" ht="12.75" hidden="1" customHeight="1"/>
    <row r="20665" ht="12.75" hidden="1" customHeight="1"/>
    <row r="20666" ht="12.75" hidden="1" customHeight="1"/>
    <row r="20667" ht="12.75" hidden="1" customHeight="1"/>
    <row r="20668" ht="12.75" hidden="1" customHeight="1"/>
    <row r="20669" ht="12.75" hidden="1" customHeight="1"/>
    <row r="20670" ht="12.75" hidden="1" customHeight="1"/>
    <row r="20671" ht="12.75" hidden="1" customHeight="1"/>
    <row r="20672" ht="12.75" hidden="1" customHeight="1"/>
    <row r="20673" ht="12.75" hidden="1" customHeight="1"/>
    <row r="20674" ht="12.75" hidden="1" customHeight="1"/>
    <row r="20675" ht="12.75" hidden="1" customHeight="1"/>
    <row r="20676" ht="12.75" hidden="1" customHeight="1"/>
    <row r="20677" ht="12.75" hidden="1" customHeight="1"/>
    <row r="20678" ht="12.75" hidden="1" customHeight="1"/>
    <row r="20679" ht="12.75" hidden="1" customHeight="1"/>
    <row r="20680" ht="12.75" hidden="1" customHeight="1"/>
    <row r="20681" ht="12.75" hidden="1" customHeight="1"/>
    <row r="20682" ht="12.75" hidden="1" customHeight="1"/>
    <row r="20683" ht="12.75" hidden="1" customHeight="1"/>
    <row r="20684" ht="12.75" hidden="1" customHeight="1"/>
    <row r="20685" ht="12.75" hidden="1" customHeight="1"/>
    <row r="20686" ht="12.75" hidden="1" customHeight="1"/>
    <row r="20687" ht="12.75" hidden="1" customHeight="1"/>
    <row r="20688" ht="12.75" hidden="1" customHeight="1"/>
    <row r="20689" ht="12.75" hidden="1" customHeight="1"/>
    <row r="20690" ht="12.75" hidden="1" customHeight="1"/>
    <row r="20691" ht="12.75" hidden="1" customHeight="1"/>
    <row r="20692" ht="12.75" hidden="1" customHeight="1"/>
    <row r="20693" ht="12.75" hidden="1" customHeight="1"/>
    <row r="20694" ht="12.75" hidden="1" customHeight="1"/>
    <row r="20695" ht="12.75" hidden="1" customHeight="1"/>
    <row r="20696" ht="12.75" hidden="1" customHeight="1"/>
    <row r="20697" ht="12.75" hidden="1" customHeight="1"/>
    <row r="20698" ht="12.75" hidden="1" customHeight="1"/>
    <row r="20699" ht="12.75" hidden="1" customHeight="1"/>
    <row r="20700" ht="12.75" hidden="1" customHeight="1"/>
    <row r="20701" ht="12.75" hidden="1" customHeight="1"/>
    <row r="20702" ht="12.75" hidden="1" customHeight="1"/>
    <row r="20703" ht="12.75" hidden="1" customHeight="1"/>
    <row r="20704" ht="12.75" hidden="1" customHeight="1"/>
    <row r="20705" ht="12.75" hidden="1" customHeight="1"/>
    <row r="20706" ht="12.75" hidden="1" customHeight="1"/>
    <row r="20707" ht="12.75" hidden="1" customHeight="1"/>
    <row r="20708" ht="12.75" hidden="1" customHeight="1"/>
    <row r="20709" ht="12.75" hidden="1" customHeight="1"/>
    <row r="20710" ht="12.75" hidden="1" customHeight="1"/>
    <row r="20711" ht="12.75" hidden="1" customHeight="1"/>
    <row r="20712" ht="12.75" hidden="1" customHeight="1"/>
    <row r="20713" ht="12.75" hidden="1" customHeight="1"/>
    <row r="20714" ht="12.75" hidden="1" customHeight="1"/>
    <row r="20715" ht="12.75" hidden="1" customHeight="1"/>
    <row r="20716" ht="12.75" hidden="1" customHeight="1"/>
    <row r="20717" ht="12.75" hidden="1" customHeight="1"/>
    <row r="20718" ht="12.75" hidden="1" customHeight="1"/>
    <row r="20719" ht="12.75" hidden="1" customHeight="1"/>
    <row r="20720" ht="12.75" hidden="1" customHeight="1"/>
    <row r="20721" ht="12.75" hidden="1" customHeight="1"/>
    <row r="20722" ht="12.75" hidden="1" customHeight="1"/>
    <row r="20723" ht="12.75" hidden="1" customHeight="1"/>
    <row r="20724" ht="12.75" hidden="1" customHeight="1"/>
    <row r="20725" ht="12.75" hidden="1" customHeight="1"/>
    <row r="20726" ht="12.75" hidden="1" customHeight="1"/>
    <row r="20727" ht="12.75" hidden="1" customHeight="1"/>
    <row r="20728" ht="12.75" hidden="1" customHeight="1"/>
    <row r="20729" ht="12.75" hidden="1" customHeight="1"/>
    <row r="20730" ht="12.75" hidden="1" customHeight="1"/>
    <row r="20731" ht="12.75" hidden="1" customHeight="1"/>
    <row r="20732" ht="12.75" hidden="1" customHeight="1"/>
    <row r="20733" ht="12.75" hidden="1" customHeight="1"/>
    <row r="20734" ht="12.75" hidden="1" customHeight="1"/>
    <row r="20735" ht="12.75" hidden="1" customHeight="1"/>
    <row r="20736" ht="12.75" hidden="1" customHeight="1"/>
    <row r="20737" ht="12.75" hidden="1" customHeight="1"/>
    <row r="20738" ht="12.75" hidden="1" customHeight="1"/>
    <row r="20739" ht="12.75" hidden="1" customHeight="1"/>
    <row r="20740" ht="12.75" hidden="1" customHeight="1"/>
    <row r="20741" ht="12.75" hidden="1" customHeight="1"/>
    <row r="20742" ht="12.75" hidden="1" customHeight="1"/>
    <row r="20743" ht="12.75" hidden="1" customHeight="1"/>
    <row r="20744" ht="12.75" hidden="1" customHeight="1"/>
    <row r="20745" ht="12.75" hidden="1" customHeight="1"/>
    <row r="20746" ht="12.75" hidden="1" customHeight="1"/>
    <row r="20747" ht="12.75" hidden="1" customHeight="1"/>
    <row r="20748" ht="12.75" hidden="1" customHeight="1"/>
    <row r="20749" ht="12.75" hidden="1" customHeight="1"/>
    <row r="20750" ht="12.75" hidden="1" customHeight="1"/>
    <row r="20751" ht="12.75" hidden="1" customHeight="1"/>
    <row r="20752" ht="12.75" hidden="1" customHeight="1"/>
    <row r="20753" ht="12.75" hidden="1" customHeight="1"/>
    <row r="20754" ht="12.75" hidden="1" customHeight="1"/>
    <row r="20755" ht="12.75" hidden="1" customHeight="1"/>
    <row r="20756" ht="12.75" hidden="1" customHeight="1"/>
    <row r="20757" ht="12.75" hidden="1" customHeight="1"/>
    <row r="20758" ht="12.75" hidden="1" customHeight="1"/>
    <row r="20759" ht="12.75" hidden="1" customHeight="1"/>
    <row r="20760" ht="12.75" hidden="1" customHeight="1"/>
    <row r="20761" ht="12.75" hidden="1" customHeight="1"/>
    <row r="20762" ht="12.75" hidden="1" customHeight="1"/>
    <row r="20763" ht="12.75" hidden="1" customHeight="1"/>
    <row r="20764" ht="12.75" hidden="1" customHeight="1"/>
    <row r="20765" ht="12.75" hidden="1" customHeight="1"/>
    <row r="20766" ht="12.75" hidden="1" customHeight="1"/>
    <row r="20767" ht="12.75" hidden="1" customHeight="1"/>
    <row r="20768" ht="12.75" hidden="1" customHeight="1"/>
    <row r="20769" ht="12.75" hidden="1" customHeight="1"/>
    <row r="20770" ht="12.75" hidden="1" customHeight="1"/>
    <row r="20771" ht="12.75" hidden="1" customHeight="1"/>
    <row r="20772" ht="12.75" hidden="1" customHeight="1"/>
    <row r="20773" ht="12.75" hidden="1" customHeight="1"/>
    <row r="20774" ht="12.75" hidden="1" customHeight="1"/>
    <row r="20775" ht="12.75" hidden="1" customHeight="1"/>
    <row r="20776" ht="12.75" hidden="1" customHeight="1"/>
    <row r="20777" ht="12.75" hidden="1" customHeight="1"/>
    <row r="20778" ht="12.75" hidden="1" customHeight="1"/>
    <row r="20779" ht="12.75" hidden="1" customHeight="1"/>
    <row r="20780" ht="12.75" hidden="1" customHeight="1"/>
    <row r="20781" ht="12.75" hidden="1" customHeight="1"/>
    <row r="20782" ht="12.75" hidden="1" customHeight="1"/>
    <row r="20783" ht="12.75" hidden="1" customHeight="1"/>
    <row r="20784" ht="12.75" hidden="1" customHeight="1"/>
    <row r="20785" ht="12.75" hidden="1" customHeight="1"/>
    <row r="20786" ht="12.75" hidden="1" customHeight="1"/>
    <row r="20787" ht="12.75" hidden="1" customHeight="1"/>
    <row r="20788" ht="12.75" hidden="1" customHeight="1"/>
    <row r="20789" ht="12.75" hidden="1" customHeight="1"/>
    <row r="20790" ht="12.75" hidden="1" customHeight="1"/>
    <row r="20791" ht="12.75" hidden="1" customHeight="1"/>
    <row r="20792" ht="12.75" hidden="1" customHeight="1"/>
    <row r="20793" ht="12.75" hidden="1" customHeight="1"/>
    <row r="20794" ht="12.75" hidden="1" customHeight="1"/>
    <row r="20795" ht="12.75" hidden="1" customHeight="1"/>
    <row r="20796" ht="12.75" hidden="1" customHeight="1"/>
    <row r="20797" ht="12.75" hidden="1" customHeight="1"/>
    <row r="20798" ht="12.75" hidden="1" customHeight="1"/>
    <row r="20799" ht="12.75" hidden="1" customHeight="1"/>
    <row r="20800" ht="12.75" hidden="1" customHeight="1"/>
    <row r="20801" ht="12.75" hidden="1" customHeight="1"/>
    <row r="20802" ht="12.75" hidden="1" customHeight="1"/>
    <row r="20803" ht="12.75" hidden="1" customHeight="1"/>
    <row r="20804" ht="12.75" hidden="1" customHeight="1"/>
    <row r="20805" ht="12.75" hidden="1" customHeight="1"/>
    <row r="20806" ht="12.75" hidden="1" customHeight="1"/>
    <row r="20807" ht="12.75" hidden="1" customHeight="1"/>
    <row r="20808" ht="12.75" hidden="1" customHeight="1"/>
    <row r="20809" ht="12.75" hidden="1" customHeight="1"/>
    <row r="20810" ht="12.75" hidden="1" customHeight="1"/>
    <row r="20811" ht="12.75" hidden="1" customHeight="1"/>
    <row r="20812" ht="12.75" hidden="1" customHeight="1"/>
    <row r="20813" ht="12.75" hidden="1" customHeight="1"/>
    <row r="20814" ht="12.75" hidden="1" customHeight="1"/>
    <row r="20815" ht="12.75" hidden="1" customHeight="1"/>
    <row r="20816" ht="12.75" hidden="1" customHeight="1"/>
    <row r="20817" ht="12.75" hidden="1" customHeight="1"/>
    <row r="20818" ht="12.75" hidden="1" customHeight="1"/>
    <row r="20819" ht="12.75" hidden="1" customHeight="1"/>
    <row r="20820" ht="12.75" hidden="1" customHeight="1"/>
    <row r="20821" ht="12.75" hidden="1" customHeight="1"/>
    <row r="20822" ht="12.75" hidden="1" customHeight="1"/>
    <row r="20823" ht="12.75" hidden="1" customHeight="1"/>
    <row r="20824" ht="12.75" hidden="1" customHeight="1"/>
    <row r="20825" ht="12.75" hidden="1" customHeight="1"/>
    <row r="20826" ht="12.75" hidden="1" customHeight="1"/>
    <row r="20827" ht="12.75" hidden="1" customHeight="1"/>
    <row r="20828" ht="12.75" hidden="1" customHeight="1"/>
    <row r="20829" ht="12.75" hidden="1" customHeight="1"/>
    <row r="20830" ht="12.75" hidden="1" customHeight="1"/>
    <row r="20831" ht="12.75" hidden="1" customHeight="1"/>
    <row r="20832" ht="12.75" hidden="1" customHeight="1"/>
    <row r="20833" ht="12.75" hidden="1" customHeight="1"/>
    <row r="20834" ht="12.75" hidden="1" customHeight="1"/>
    <row r="20835" ht="12.75" hidden="1" customHeight="1"/>
    <row r="20836" ht="12.75" hidden="1" customHeight="1"/>
    <row r="20837" ht="12.75" hidden="1" customHeight="1"/>
    <row r="20838" ht="12.75" hidden="1" customHeight="1"/>
    <row r="20839" ht="12.75" hidden="1" customHeight="1"/>
    <row r="20840" ht="12.75" hidden="1" customHeight="1"/>
    <row r="20841" ht="12.75" hidden="1" customHeight="1"/>
    <row r="20842" ht="12.75" hidden="1" customHeight="1"/>
    <row r="20843" ht="12.75" hidden="1" customHeight="1"/>
    <row r="20844" ht="12.75" hidden="1" customHeight="1"/>
    <row r="20845" ht="12.75" hidden="1" customHeight="1"/>
    <row r="20846" ht="12.75" hidden="1" customHeight="1"/>
    <row r="20847" ht="12.75" hidden="1" customHeight="1"/>
    <row r="20848" ht="12.75" hidden="1" customHeight="1"/>
    <row r="20849" ht="12.75" hidden="1" customHeight="1"/>
    <row r="20850" ht="12.75" hidden="1" customHeight="1"/>
    <row r="20851" ht="12.75" hidden="1" customHeight="1"/>
    <row r="20852" ht="12.75" hidden="1" customHeight="1"/>
    <row r="20853" ht="12.75" hidden="1" customHeight="1"/>
    <row r="20854" ht="12.75" hidden="1" customHeight="1"/>
    <row r="20855" ht="12.75" hidden="1" customHeight="1"/>
    <row r="20856" ht="12.75" hidden="1" customHeight="1"/>
    <row r="20857" ht="12.75" hidden="1" customHeight="1"/>
    <row r="20858" ht="12.75" hidden="1" customHeight="1"/>
    <row r="20859" ht="12.75" hidden="1" customHeight="1"/>
    <row r="20860" ht="12.75" hidden="1" customHeight="1"/>
    <row r="20861" ht="12.75" hidden="1" customHeight="1"/>
    <row r="20862" ht="12.75" hidden="1" customHeight="1"/>
    <row r="20863" ht="12.75" hidden="1" customHeight="1"/>
    <row r="20864" ht="12.75" hidden="1" customHeight="1"/>
    <row r="20865" ht="12.75" hidden="1" customHeight="1"/>
    <row r="20866" ht="12.75" hidden="1" customHeight="1"/>
    <row r="20867" ht="12.75" hidden="1" customHeight="1"/>
    <row r="20868" ht="12.75" hidden="1" customHeight="1"/>
    <row r="20869" ht="12.75" hidden="1" customHeight="1"/>
    <row r="20870" ht="12.75" hidden="1" customHeight="1"/>
    <row r="20871" ht="12.75" hidden="1" customHeight="1"/>
    <row r="20872" ht="12.75" hidden="1" customHeight="1"/>
    <row r="20873" ht="12.75" hidden="1" customHeight="1"/>
    <row r="20874" ht="12.75" hidden="1" customHeight="1"/>
    <row r="20875" ht="12.75" hidden="1" customHeight="1"/>
    <row r="20876" ht="12.75" hidden="1" customHeight="1"/>
    <row r="20877" ht="12.75" hidden="1" customHeight="1"/>
    <row r="20878" ht="12.75" hidden="1" customHeight="1"/>
    <row r="20879" ht="12.75" hidden="1" customHeight="1"/>
    <row r="20880" ht="12.75" hidden="1" customHeight="1"/>
    <row r="20881" ht="12.75" hidden="1" customHeight="1"/>
    <row r="20882" ht="12.75" hidden="1" customHeight="1"/>
    <row r="20883" ht="12.75" hidden="1" customHeight="1"/>
    <row r="20884" ht="12.75" hidden="1" customHeight="1"/>
    <row r="20885" ht="12.75" hidden="1" customHeight="1"/>
    <row r="20886" ht="12.75" hidden="1" customHeight="1"/>
    <row r="20887" ht="12.75" hidden="1" customHeight="1"/>
    <row r="20888" ht="12.75" hidden="1" customHeight="1"/>
    <row r="20889" ht="12.75" hidden="1" customHeight="1"/>
    <row r="20890" ht="12.75" hidden="1" customHeight="1"/>
    <row r="20891" ht="12.75" hidden="1" customHeight="1"/>
    <row r="20892" ht="12.75" hidden="1" customHeight="1"/>
    <row r="20893" ht="12.75" hidden="1" customHeight="1"/>
    <row r="20894" ht="12.75" hidden="1" customHeight="1"/>
    <row r="20895" ht="12.75" hidden="1" customHeight="1"/>
    <row r="20896" ht="12.75" hidden="1" customHeight="1"/>
    <row r="20897" ht="12.75" hidden="1" customHeight="1"/>
    <row r="20898" ht="12.75" hidden="1" customHeight="1"/>
    <row r="20899" ht="12.75" hidden="1" customHeight="1"/>
    <row r="20900" ht="12.75" hidden="1" customHeight="1"/>
    <row r="20901" ht="12.75" hidden="1" customHeight="1"/>
    <row r="20902" ht="12.75" hidden="1" customHeight="1"/>
    <row r="20903" ht="12.75" hidden="1" customHeight="1"/>
    <row r="20904" ht="12.75" hidden="1" customHeight="1"/>
    <row r="20905" ht="12.75" hidden="1" customHeight="1"/>
    <row r="20906" ht="12.75" hidden="1" customHeight="1"/>
    <row r="20907" ht="12.75" hidden="1" customHeight="1"/>
    <row r="20908" ht="12.75" hidden="1" customHeight="1"/>
    <row r="20909" ht="12.75" hidden="1" customHeight="1"/>
    <row r="20910" ht="12.75" hidden="1" customHeight="1"/>
    <row r="20911" ht="12.75" hidden="1" customHeight="1"/>
    <row r="20912" ht="12.75" hidden="1" customHeight="1"/>
    <row r="20913" ht="12.75" hidden="1" customHeight="1"/>
    <row r="20914" ht="12.75" hidden="1" customHeight="1"/>
    <row r="20915" ht="12.75" hidden="1" customHeight="1"/>
    <row r="20916" ht="12.75" hidden="1" customHeight="1"/>
    <row r="20917" ht="12.75" hidden="1" customHeight="1"/>
    <row r="20918" ht="12.75" hidden="1" customHeight="1"/>
    <row r="20919" ht="12.75" hidden="1" customHeight="1"/>
    <row r="20920" ht="12.75" hidden="1" customHeight="1"/>
    <row r="20921" ht="12.75" hidden="1" customHeight="1"/>
    <row r="20922" ht="12.75" hidden="1" customHeight="1"/>
    <row r="20923" ht="12.75" hidden="1" customHeight="1"/>
    <row r="20924" ht="12.75" hidden="1" customHeight="1"/>
    <row r="20925" ht="12.75" hidden="1" customHeight="1"/>
    <row r="20926" ht="12.75" hidden="1" customHeight="1"/>
    <row r="20927" ht="12.75" hidden="1" customHeight="1"/>
    <row r="20928" ht="12.75" hidden="1" customHeight="1"/>
    <row r="20929" ht="12.75" hidden="1" customHeight="1"/>
    <row r="20930" ht="12.75" hidden="1" customHeight="1"/>
    <row r="20931" ht="12.75" hidden="1" customHeight="1"/>
    <row r="20932" ht="12.75" hidden="1" customHeight="1"/>
    <row r="20933" ht="12.75" hidden="1" customHeight="1"/>
    <row r="20934" ht="12.75" hidden="1" customHeight="1"/>
    <row r="20935" ht="12.75" hidden="1" customHeight="1"/>
    <row r="20936" ht="12.75" hidden="1" customHeight="1"/>
    <row r="20937" ht="12.75" hidden="1" customHeight="1"/>
    <row r="20938" ht="12.75" hidden="1" customHeight="1"/>
    <row r="20939" ht="12.75" hidden="1" customHeight="1"/>
    <row r="20940" ht="12.75" hidden="1" customHeight="1"/>
    <row r="20941" ht="12.75" hidden="1" customHeight="1"/>
    <row r="20942" ht="12.75" hidden="1" customHeight="1"/>
    <row r="20943" ht="12.75" hidden="1" customHeight="1"/>
    <row r="20944" ht="12.75" hidden="1" customHeight="1"/>
    <row r="20945" ht="12.75" hidden="1" customHeight="1"/>
    <row r="20946" ht="12.75" hidden="1" customHeight="1"/>
    <row r="20947" ht="12.75" hidden="1" customHeight="1"/>
    <row r="20948" ht="12.75" hidden="1" customHeight="1"/>
    <row r="20949" ht="12.75" hidden="1" customHeight="1"/>
    <row r="20950" ht="12.75" hidden="1" customHeight="1"/>
    <row r="20951" ht="12.75" hidden="1" customHeight="1"/>
    <row r="20952" ht="12.75" hidden="1" customHeight="1"/>
    <row r="20953" ht="12.75" hidden="1" customHeight="1"/>
    <row r="20954" ht="12.75" hidden="1" customHeight="1"/>
    <row r="20955" ht="12.75" hidden="1" customHeight="1"/>
    <row r="20956" ht="12.75" hidden="1" customHeight="1"/>
    <row r="20957" ht="12.75" hidden="1" customHeight="1"/>
    <row r="20958" ht="12.75" hidden="1" customHeight="1"/>
    <row r="20959" ht="12.75" hidden="1" customHeight="1"/>
    <row r="20960" ht="12.75" hidden="1" customHeight="1"/>
    <row r="20961" ht="12.75" hidden="1" customHeight="1"/>
    <row r="20962" ht="12.75" hidden="1" customHeight="1"/>
    <row r="20963" ht="12.75" hidden="1" customHeight="1"/>
    <row r="20964" ht="12.75" hidden="1" customHeight="1"/>
    <row r="20965" ht="12.75" hidden="1" customHeight="1"/>
    <row r="20966" ht="12.75" hidden="1" customHeight="1"/>
    <row r="20967" ht="12.75" hidden="1" customHeight="1"/>
    <row r="20968" ht="12.75" hidden="1" customHeight="1"/>
    <row r="20969" ht="12.75" hidden="1" customHeight="1"/>
    <row r="20970" ht="12.75" hidden="1" customHeight="1"/>
    <row r="20971" ht="12.75" hidden="1" customHeight="1"/>
    <row r="20972" ht="12.75" hidden="1" customHeight="1"/>
    <row r="20973" ht="12.75" hidden="1" customHeight="1"/>
    <row r="20974" ht="12.75" hidden="1" customHeight="1"/>
    <row r="20975" ht="12.75" hidden="1" customHeight="1"/>
    <row r="20976" ht="12.75" hidden="1" customHeight="1"/>
    <row r="20977" ht="12.75" hidden="1" customHeight="1"/>
    <row r="20978" ht="12.75" hidden="1" customHeight="1"/>
    <row r="20979" ht="12.75" hidden="1" customHeight="1"/>
    <row r="20980" ht="12.75" hidden="1" customHeight="1"/>
    <row r="20981" ht="12.75" hidden="1" customHeight="1"/>
    <row r="20982" ht="12.75" hidden="1" customHeight="1"/>
    <row r="20983" ht="12.75" hidden="1" customHeight="1"/>
    <row r="20984" ht="12.75" hidden="1" customHeight="1"/>
    <row r="20985" ht="12.75" hidden="1" customHeight="1"/>
    <row r="20986" ht="12.75" hidden="1" customHeight="1"/>
    <row r="20987" ht="12.75" hidden="1" customHeight="1"/>
    <row r="20988" ht="12.75" hidden="1" customHeight="1"/>
    <row r="20989" ht="12.75" hidden="1" customHeight="1"/>
    <row r="20990" ht="12.75" hidden="1" customHeight="1"/>
    <row r="20991" ht="12.75" hidden="1" customHeight="1"/>
    <row r="20992" ht="12.75" hidden="1" customHeight="1"/>
    <row r="20993" ht="12.75" hidden="1" customHeight="1"/>
    <row r="20994" ht="12.75" hidden="1" customHeight="1"/>
    <row r="20995" ht="12.75" hidden="1" customHeight="1"/>
    <row r="20996" ht="12.75" hidden="1" customHeight="1"/>
    <row r="20997" ht="12.75" hidden="1" customHeight="1"/>
    <row r="20998" ht="12.75" hidden="1" customHeight="1"/>
    <row r="20999" ht="12.75" hidden="1" customHeight="1"/>
    <row r="21000" ht="12.75" hidden="1" customHeight="1"/>
    <row r="21001" ht="12.75" hidden="1" customHeight="1"/>
    <row r="21002" ht="12.75" hidden="1" customHeight="1"/>
    <row r="21003" ht="12.75" hidden="1" customHeight="1"/>
    <row r="21004" ht="12.75" hidden="1" customHeight="1"/>
    <row r="21005" ht="12.75" hidden="1" customHeight="1"/>
    <row r="21006" ht="12.75" hidden="1" customHeight="1"/>
    <row r="21007" ht="12.75" hidden="1" customHeight="1"/>
    <row r="21008" ht="12.75" hidden="1" customHeight="1"/>
    <row r="21009" ht="12.75" hidden="1" customHeight="1"/>
    <row r="21010" ht="12.75" hidden="1" customHeight="1"/>
    <row r="21011" ht="12.75" hidden="1" customHeight="1"/>
    <row r="21012" ht="12.75" hidden="1" customHeight="1"/>
    <row r="21013" ht="12.75" hidden="1" customHeight="1"/>
    <row r="21014" ht="12.75" hidden="1" customHeight="1"/>
    <row r="21015" ht="12.75" hidden="1" customHeight="1"/>
    <row r="21016" ht="12.75" hidden="1" customHeight="1"/>
    <row r="21017" ht="12.75" hidden="1" customHeight="1"/>
    <row r="21018" ht="12.75" hidden="1" customHeight="1"/>
    <row r="21019" ht="12.75" hidden="1" customHeight="1"/>
    <row r="21020" ht="12.75" hidden="1" customHeight="1"/>
    <row r="21021" ht="12.75" hidden="1" customHeight="1"/>
    <row r="21022" ht="12.75" hidden="1" customHeight="1"/>
    <row r="21023" ht="12.75" hidden="1" customHeight="1"/>
    <row r="21024" ht="12.75" hidden="1" customHeight="1"/>
    <row r="21025" ht="12.75" hidden="1" customHeight="1"/>
    <row r="21026" ht="12.75" hidden="1" customHeight="1"/>
    <row r="21027" ht="12.75" hidden="1" customHeight="1"/>
    <row r="21028" ht="12.75" hidden="1" customHeight="1"/>
    <row r="21029" ht="12.75" hidden="1" customHeight="1"/>
    <row r="21030" ht="12.75" hidden="1" customHeight="1"/>
    <row r="21031" ht="12.75" hidden="1" customHeight="1"/>
    <row r="21032" ht="12.75" hidden="1" customHeight="1"/>
    <row r="21033" ht="12.75" hidden="1" customHeight="1"/>
    <row r="21034" ht="12.75" hidden="1" customHeight="1"/>
    <row r="21035" ht="12.75" hidden="1" customHeight="1"/>
    <row r="21036" ht="12.75" hidden="1" customHeight="1"/>
    <row r="21037" ht="12.75" hidden="1" customHeight="1"/>
    <row r="21038" ht="12.75" hidden="1" customHeight="1"/>
    <row r="21039" ht="12.75" hidden="1" customHeight="1"/>
    <row r="21040" ht="12.75" hidden="1" customHeight="1"/>
    <row r="21041" ht="12.75" hidden="1" customHeight="1"/>
    <row r="21042" ht="12.75" hidden="1" customHeight="1"/>
    <row r="21043" ht="12.75" hidden="1" customHeight="1"/>
    <row r="21044" ht="12.75" hidden="1" customHeight="1"/>
    <row r="21045" ht="12.75" hidden="1" customHeight="1"/>
    <row r="21046" ht="12.75" hidden="1" customHeight="1"/>
    <row r="21047" ht="12.75" hidden="1" customHeight="1"/>
    <row r="21048" ht="12.75" hidden="1" customHeight="1"/>
    <row r="21049" ht="12.75" hidden="1" customHeight="1"/>
    <row r="21050" ht="12.75" hidden="1" customHeight="1"/>
    <row r="21051" ht="12.75" hidden="1" customHeight="1"/>
    <row r="21052" ht="12.75" hidden="1" customHeight="1"/>
    <row r="21053" ht="12.75" hidden="1" customHeight="1"/>
    <row r="21054" ht="12.75" hidden="1" customHeight="1"/>
    <row r="21055" ht="12.75" hidden="1" customHeight="1"/>
    <row r="21056" ht="12.75" hidden="1" customHeight="1"/>
    <row r="21057" ht="12.75" hidden="1" customHeight="1"/>
    <row r="21058" ht="12.75" hidden="1" customHeight="1"/>
    <row r="21059" ht="12.75" hidden="1" customHeight="1"/>
    <row r="21060" ht="12.75" hidden="1" customHeight="1"/>
    <row r="21061" ht="12.75" hidden="1" customHeight="1"/>
    <row r="21062" ht="12.75" hidden="1" customHeight="1"/>
    <row r="21063" ht="12.75" hidden="1" customHeight="1"/>
    <row r="21064" ht="12.75" hidden="1" customHeight="1"/>
    <row r="21065" ht="12.75" hidden="1" customHeight="1"/>
    <row r="21066" ht="12.75" hidden="1" customHeight="1"/>
    <row r="21067" ht="12.75" hidden="1" customHeight="1"/>
    <row r="21068" ht="12.75" hidden="1" customHeight="1"/>
    <row r="21069" ht="12.75" hidden="1" customHeight="1"/>
    <row r="21070" ht="12.75" hidden="1" customHeight="1"/>
    <row r="21071" ht="12.75" hidden="1" customHeight="1"/>
    <row r="21072" ht="12.75" hidden="1" customHeight="1"/>
    <row r="21073" ht="12.75" hidden="1" customHeight="1"/>
    <row r="21074" ht="12.75" hidden="1" customHeight="1"/>
    <row r="21075" ht="12.75" hidden="1" customHeight="1"/>
    <row r="21076" ht="12.75" hidden="1" customHeight="1"/>
    <row r="21077" ht="12.75" hidden="1" customHeight="1"/>
    <row r="21078" ht="12.75" hidden="1" customHeight="1"/>
    <row r="21079" ht="12.75" hidden="1" customHeight="1"/>
    <row r="21080" ht="12.75" hidden="1" customHeight="1"/>
    <row r="21081" ht="12.75" hidden="1" customHeight="1"/>
    <row r="21082" ht="12.75" hidden="1" customHeight="1"/>
    <row r="21083" ht="12.75" hidden="1" customHeight="1"/>
    <row r="21084" ht="12.75" hidden="1" customHeight="1"/>
    <row r="21085" ht="12.75" hidden="1" customHeight="1"/>
    <row r="21086" ht="12.75" hidden="1" customHeight="1"/>
    <row r="21087" ht="12.75" hidden="1" customHeight="1"/>
    <row r="21088" ht="12.75" hidden="1" customHeight="1"/>
    <row r="21089" ht="12.75" hidden="1" customHeight="1"/>
    <row r="21090" ht="12.75" hidden="1" customHeight="1"/>
    <row r="21091" ht="12.75" hidden="1" customHeight="1"/>
    <row r="21092" ht="12.75" hidden="1" customHeight="1"/>
    <row r="21093" ht="12.75" hidden="1" customHeight="1"/>
    <row r="21094" ht="12.75" hidden="1" customHeight="1"/>
    <row r="21095" ht="12.75" hidden="1" customHeight="1"/>
    <row r="21096" ht="12.75" hidden="1" customHeight="1"/>
    <row r="21097" ht="12.75" hidden="1" customHeight="1"/>
    <row r="21098" ht="12.75" hidden="1" customHeight="1"/>
    <row r="21099" ht="12.75" hidden="1" customHeight="1"/>
    <row r="21100" ht="12.75" hidden="1" customHeight="1"/>
    <row r="21101" ht="12.75" hidden="1" customHeight="1"/>
    <row r="21102" ht="12.75" hidden="1" customHeight="1"/>
    <row r="21103" ht="12.75" hidden="1" customHeight="1"/>
    <row r="21104" ht="12.75" hidden="1" customHeight="1"/>
    <row r="21105" ht="12.75" hidden="1" customHeight="1"/>
    <row r="21106" ht="12.75" hidden="1" customHeight="1"/>
    <row r="21107" ht="12.75" hidden="1" customHeight="1"/>
    <row r="21108" ht="12.75" hidden="1" customHeight="1"/>
    <row r="21109" ht="12.75" hidden="1" customHeight="1"/>
    <row r="21110" ht="12.75" hidden="1" customHeight="1"/>
    <row r="21111" ht="12.75" hidden="1" customHeight="1"/>
    <row r="21112" ht="12.75" hidden="1" customHeight="1"/>
    <row r="21113" ht="12.75" hidden="1" customHeight="1"/>
    <row r="21114" ht="12.75" hidden="1" customHeight="1"/>
    <row r="21115" ht="12.75" hidden="1" customHeight="1"/>
    <row r="21116" ht="12.75" hidden="1" customHeight="1"/>
    <row r="21117" ht="12.75" hidden="1" customHeight="1"/>
    <row r="21118" ht="12.75" hidden="1" customHeight="1"/>
    <row r="21119" ht="12.75" hidden="1" customHeight="1"/>
    <row r="21120" ht="12.75" hidden="1" customHeight="1"/>
    <row r="21121" ht="12.75" hidden="1" customHeight="1"/>
    <row r="21122" ht="12.75" hidden="1" customHeight="1"/>
    <row r="21123" ht="12.75" hidden="1" customHeight="1"/>
    <row r="21124" ht="12.75" hidden="1" customHeight="1"/>
    <row r="21125" ht="12.75" hidden="1" customHeight="1"/>
    <row r="21126" ht="12.75" hidden="1" customHeight="1"/>
    <row r="21127" ht="12.75" hidden="1" customHeight="1"/>
    <row r="21128" ht="12.75" hidden="1" customHeight="1"/>
    <row r="21129" ht="12.75" hidden="1" customHeight="1"/>
    <row r="21130" ht="12.75" hidden="1" customHeight="1"/>
    <row r="21131" ht="12.75" hidden="1" customHeight="1"/>
    <row r="21132" ht="12.75" hidden="1" customHeight="1"/>
    <row r="21133" ht="12.75" hidden="1" customHeight="1"/>
    <row r="21134" ht="12.75" hidden="1" customHeight="1"/>
    <row r="21135" ht="12.75" hidden="1" customHeight="1"/>
    <row r="21136" ht="12.75" hidden="1" customHeight="1"/>
    <row r="21137" ht="12.75" hidden="1" customHeight="1"/>
    <row r="21138" ht="12.75" hidden="1" customHeight="1"/>
    <row r="21139" ht="12.75" hidden="1" customHeight="1"/>
    <row r="21140" ht="12.75" hidden="1" customHeight="1"/>
    <row r="21141" ht="12.75" hidden="1" customHeight="1"/>
    <row r="21142" ht="12.75" hidden="1" customHeight="1"/>
    <row r="21143" ht="12.75" hidden="1" customHeight="1"/>
    <row r="21144" ht="12.75" hidden="1" customHeight="1"/>
    <row r="21145" ht="12.75" hidden="1" customHeight="1"/>
    <row r="21146" ht="12.75" hidden="1" customHeight="1"/>
    <row r="21147" ht="12.75" hidden="1" customHeight="1"/>
    <row r="21148" ht="12.75" hidden="1" customHeight="1"/>
    <row r="21149" ht="12.75" hidden="1" customHeight="1"/>
    <row r="21150" ht="12.75" hidden="1" customHeight="1"/>
    <row r="21151" ht="12.75" hidden="1" customHeight="1"/>
    <row r="21152" ht="12.75" hidden="1" customHeight="1"/>
    <row r="21153" ht="12.75" hidden="1" customHeight="1"/>
    <row r="21154" ht="12.75" hidden="1" customHeight="1"/>
    <row r="21155" ht="12.75" hidden="1" customHeight="1"/>
    <row r="21156" ht="12.75" hidden="1" customHeight="1"/>
    <row r="21157" ht="12.75" hidden="1" customHeight="1"/>
    <row r="21158" ht="12.75" hidden="1" customHeight="1"/>
    <row r="21159" ht="12.75" hidden="1" customHeight="1"/>
    <row r="21160" ht="12.75" hidden="1" customHeight="1"/>
    <row r="21161" ht="12.75" hidden="1" customHeight="1"/>
    <row r="21162" ht="12.75" hidden="1" customHeight="1"/>
    <row r="21163" ht="12.75" hidden="1" customHeight="1"/>
    <row r="21164" ht="12.75" hidden="1" customHeight="1"/>
    <row r="21165" ht="12.75" hidden="1" customHeight="1"/>
    <row r="21166" ht="12.75" hidden="1" customHeight="1"/>
    <row r="21167" ht="12.75" hidden="1" customHeight="1"/>
    <row r="21168" ht="12.75" hidden="1" customHeight="1"/>
    <row r="21169" ht="12.75" hidden="1" customHeight="1"/>
    <row r="21170" ht="12.75" hidden="1" customHeight="1"/>
    <row r="21171" ht="12.75" hidden="1" customHeight="1"/>
    <row r="21172" ht="12.75" hidden="1" customHeight="1"/>
    <row r="21173" ht="12.75" hidden="1" customHeight="1"/>
    <row r="21174" ht="12.75" hidden="1" customHeight="1"/>
    <row r="21175" ht="12.75" hidden="1" customHeight="1"/>
    <row r="21176" ht="12.75" hidden="1" customHeight="1"/>
    <row r="21177" ht="12.75" hidden="1" customHeight="1"/>
    <row r="21178" ht="12.75" hidden="1" customHeight="1"/>
    <row r="21179" ht="12.75" hidden="1" customHeight="1"/>
    <row r="21180" ht="12.75" hidden="1" customHeight="1"/>
    <row r="21181" ht="12.75" hidden="1" customHeight="1"/>
    <row r="21182" ht="12.75" hidden="1" customHeight="1"/>
    <row r="21183" ht="12.75" hidden="1" customHeight="1"/>
    <row r="21184" ht="12.75" hidden="1" customHeight="1"/>
    <row r="21185" ht="12.75" hidden="1" customHeight="1"/>
    <row r="21186" ht="12.75" hidden="1" customHeight="1"/>
    <row r="21187" ht="12.75" hidden="1" customHeight="1"/>
    <row r="21188" ht="12.75" hidden="1" customHeight="1"/>
    <row r="21189" ht="12.75" hidden="1" customHeight="1"/>
    <row r="21190" ht="12.75" hidden="1" customHeight="1"/>
    <row r="21191" ht="12.75" hidden="1" customHeight="1"/>
    <row r="21192" ht="12.75" hidden="1" customHeight="1"/>
    <row r="21193" ht="12.75" hidden="1" customHeight="1"/>
    <row r="21194" ht="12.75" hidden="1" customHeight="1"/>
    <row r="21195" ht="12.75" hidden="1" customHeight="1"/>
    <row r="21196" ht="12.75" hidden="1" customHeight="1"/>
    <row r="21197" ht="12.75" hidden="1" customHeight="1"/>
    <row r="21198" ht="12.75" hidden="1" customHeight="1"/>
    <row r="21199" ht="12.75" hidden="1" customHeight="1"/>
    <row r="21200" ht="12.75" hidden="1" customHeight="1"/>
    <row r="21201" ht="12.75" hidden="1" customHeight="1"/>
    <row r="21202" ht="12.75" hidden="1" customHeight="1"/>
    <row r="21203" ht="12.75" hidden="1" customHeight="1"/>
    <row r="21204" ht="12.75" hidden="1" customHeight="1"/>
    <row r="21205" ht="12.75" hidden="1" customHeight="1"/>
    <row r="21206" ht="12.75" hidden="1" customHeight="1"/>
    <row r="21207" ht="12.75" hidden="1" customHeight="1"/>
    <row r="21208" ht="12.75" hidden="1" customHeight="1"/>
    <row r="21209" ht="12.75" hidden="1" customHeight="1"/>
    <row r="21210" ht="12.75" hidden="1" customHeight="1"/>
    <row r="21211" ht="12.75" hidden="1" customHeight="1"/>
    <row r="21212" ht="12.75" hidden="1" customHeight="1"/>
    <row r="21213" ht="12.75" hidden="1" customHeight="1"/>
    <row r="21214" ht="12.75" hidden="1" customHeight="1"/>
    <row r="21215" ht="12.75" hidden="1" customHeight="1"/>
    <row r="21216" ht="12.75" hidden="1" customHeight="1"/>
    <row r="21217" ht="12.75" hidden="1" customHeight="1"/>
    <row r="21218" ht="12.75" hidden="1" customHeight="1"/>
    <row r="21219" ht="12.75" hidden="1" customHeight="1"/>
    <row r="21220" ht="12.75" hidden="1" customHeight="1"/>
    <row r="21221" ht="12.75" hidden="1" customHeight="1"/>
    <row r="21222" ht="12.75" hidden="1" customHeight="1"/>
    <row r="21223" ht="12.75" hidden="1" customHeight="1"/>
    <row r="21224" ht="12.75" hidden="1" customHeight="1"/>
    <row r="21225" ht="12.75" hidden="1" customHeight="1"/>
    <row r="21226" ht="12.75" hidden="1" customHeight="1"/>
    <row r="21227" ht="12.75" hidden="1" customHeight="1"/>
    <row r="21228" ht="12.75" hidden="1" customHeight="1"/>
    <row r="21229" ht="12.75" hidden="1" customHeight="1"/>
    <row r="21230" ht="12.75" hidden="1" customHeight="1"/>
    <row r="21231" ht="12.75" hidden="1" customHeight="1"/>
    <row r="21232" ht="12.75" hidden="1" customHeight="1"/>
    <row r="21233" ht="12.75" hidden="1" customHeight="1"/>
    <row r="21234" ht="12.75" hidden="1" customHeight="1"/>
    <row r="21235" ht="12.75" hidden="1" customHeight="1"/>
    <row r="21236" ht="12.75" hidden="1" customHeight="1"/>
    <row r="21237" ht="12.75" hidden="1" customHeight="1"/>
    <row r="21238" ht="12.75" hidden="1" customHeight="1"/>
    <row r="21239" ht="12.75" hidden="1" customHeight="1"/>
    <row r="21240" ht="12.75" hidden="1" customHeight="1"/>
    <row r="21241" ht="12.75" hidden="1" customHeight="1"/>
    <row r="21242" ht="12.75" hidden="1" customHeight="1"/>
    <row r="21243" ht="12.75" hidden="1" customHeight="1"/>
    <row r="21244" ht="12.75" hidden="1" customHeight="1"/>
    <row r="21245" ht="12.75" hidden="1" customHeight="1"/>
    <row r="21246" ht="12.75" hidden="1" customHeight="1"/>
    <row r="21247" ht="12.75" hidden="1" customHeight="1"/>
    <row r="21248" ht="12.75" hidden="1" customHeight="1"/>
    <row r="21249" ht="12.75" hidden="1" customHeight="1"/>
    <row r="21250" ht="12.75" hidden="1" customHeight="1"/>
    <row r="21251" ht="12.75" hidden="1" customHeight="1"/>
    <row r="21252" ht="12.75" hidden="1" customHeight="1"/>
    <row r="21253" ht="12.75" hidden="1" customHeight="1"/>
    <row r="21254" ht="12.75" hidden="1" customHeight="1"/>
    <row r="21255" ht="12.75" hidden="1" customHeight="1"/>
    <row r="21256" ht="12.75" hidden="1" customHeight="1"/>
    <row r="21257" ht="12.75" hidden="1" customHeight="1"/>
    <row r="21258" ht="12.75" hidden="1" customHeight="1"/>
    <row r="21259" ht="12.75" hidden="1" customHeight="1"/>
    <row r="21260" ht="12.75" hidden="1" customHeight="1"/>
    <row r="21261" ht="12.75" hidden="1" customHeight="1"/>
    <row r="21262" ht="12.75" hidden="1" customHeight="1"/>
    <row r="21263" ht="12.75" hidden="1" customHeight="1"/>
    <row r="21264" ht="12.75" hidden="1" customHeight="1"/>
    <row r="21265" ht="12.75" hidden="1" customHeight="1"/>
    <row r="21266" ht="12.75" hidden="1" customHeight="1"/>
    <row r="21267" ht="12.75" hidden="1" customHeight="1"/>
    <row r="21268" ht="12.75" hidden="1" customHeight="1"/>
    <row r="21269" ht="12.75" hidden="1" customHeight="1"/>
    <row r="21270" ht="12.75" hidden="1" customHeight="1"/>
    <row r="21271" ht="12.75" hidden="1" customHeight="1"/>
    <row r="21272" ht="12.75" hidden="1" customHeight="1"/>
    <row r="21273" ht="12.75" hidden="1" customHeight="1"/>
    <row r="21274" ht="12.75" hidden="1" customHeight="1"/>
    <row r="21275" ht="12.75" hidden="1" customHeight="1"/>
    <row r="21276" ht="12.75" hidden="1" customHeight="1"/>
    <row r="21277" ht="12.75" hidden="1" customHeight="1"/>
    <row r="21278" ht="12.75" hidden="1" customHeight="1"/>
    <row r="21279" ht="12.75" hidden="1" customHeight="1"/>
    <row r="21280" ht="12.75" hidden="1" customHeight="1"/>
    <row r="21281" ht="12.75" hidden="1" customHeight="1"/>
    <row r="21282" ht="12.75" hidden="1" customHeight="1"/>
    <row r="21283" ht="12.75" hidden="1" customHeight="1"/>
    <row r="21284" ht="12.75" hidden="1" customHeight="1"/>
    <row r="21285" ht="12.75" hidden="1" customHeight="1"/>
    <row r="21286" ht="12.75" hidden="1" customHeight="1"/>
    <row r="21287" ht="12.75" hidden="1" customHeight="1"/>
    <row r="21288" ht="12.75" hidden="1" customHeight="1"/>
    <row r="21289" ht="12.75" hidden="1" customHeight="1"/>
    <row r="21290" ht="12.75" hidden="1" customHeight="1"/>
    <row r="21291" ht="12.75" hidden="1" customHeight="1"/>
    <row r="21292" ht="12.75" hidden="1" customHeight="1"/>
    <row r="21293" ht="12.75" hidden="1" customHeight="1"/>
    <row r="21294" ht="12.75" hidden="1" customHeight="1"/>
    <row r="21295" ht="12.75" hidden="1" customHeight="1"/>
    <row r="21296" ht="12.75" hidden="1" customHeight="1"/>
    <row r="21297" ht="12.75" hidden="1" customHeight="1"/>
    <row r="21298" ht="12.75" hidden="1" customHeight="1"/>
    <row r="21299" ht="12.75" hidden="1" customHeight="1"/>
    <row r="21300" ht="12.75" hidden="1" customHeight="1"/>
    <row r="21301" ht="12.75" hidden="1" customHeight="1"/>
    <row r="21302" ht="12.75" hidden="1" customHeight="1"/>
    <row r="21303" ht="12.75" hidden="1" customHeight="1"/>
    <row r="21304" ht="12.75" hidden="1" customHeight="1"/>
    <row r="21305" ht="12.75" hidden="1" customHeight="1"/>
    <row r="21306" ht="12.75" hidden="1" customHeight="1"/>
    <row r="21307" ht="12.75" hidden="1" customHeight="1"/>
    <row r="21308" ht="12.75" hidden="1" customHeight="1"/>
    <row r="21309" ht="12.75" hidden="1" customHeight="1"/>
    <row r="21310" ht="12.75" hidden="1" customHeight="1"/>
    <row r="21311" ht="12.75" hidden="1" customHeight="1"/>
    <row r="21312" ht="12.75" hidden="1" customHeight="1"/>
    <row r="21313" ht="12.75" hidden="1" customHeight="1"/>
    <row r="21314" ht="12.75" hidden="1" customHeight="1"/>
    <row r="21315" ht="12.75" hidden="1" customHeight="1"/>
    <row r="21316" ht="12.75" hidden="1" customHeight="1"/>
    <row r="21317" ht="12.75" hidden="1" customHeight="1"/>
    <row r="21318" ht="12.75" hidden="1" customHeight="1"/>
    <row r="21319" ht="12.75" hidden="1" customHeight="1"/>
    <row r="21320" ht="12.75" hidden="1" customHeight="1"/>
    <row r="21321" ht="12.75" hidden="1" customHeight="1"/>
    <row r="21322" ht="12.75" hidden="1" customHeight="1"/>
    <row r="21323" ht="12.75" hidden="1" customHeight="1"/>
    <row r="21324" ht="12.75" hidden="1" customHeight="1"/>
    <row r="21325" ht="12.75" hidden="1" customHeight="1"/>
    <row r="21326" ht="12.75" hidden="1" customHeight="1"/>
    <row r="21327" ht="12.75" hidden="1" customHeight="1"/>
    <row r="21328" ht="12.75" hidden="1" customHeight="1"/>
    <row r="21329" ht="12.75" hidden="1" customHeight="1"/>
    <row r="21330" ht="12.75" hidden="1" customHeight="1"/>
    <row r="21331" ht="12.75" hidden="1" customHeight="1"/>
    <row r="21332" ht="12.75" hidden="1" customHeight="1"/>
    <row r="21333" ht="12.75" hidden="1" customHeight="1"/>
    <row r="21334" ht="12.75" hidden="1" customHeight="1"/>
    <row r="21335" ht="12.75" hidden="1" customHeight="1"/>
    <row r="21336" ht="12.75" hidden="1" customHeight="1"/>
    <row r="21337" ht="12.75" hidden="1" customHeight="1"/>
    <row r="21338" ht="12.75" hidden="1" customHeight="1"/>
    <row r="21339" ht="12.75" hidden="1" customHeight="1"/>
    <row r="21340" ht="12.75" hidden="1" customHeight="1"/>
    <row r="21341" ht="12.75" hidden="1" customHeight="1"/>
    <row r="21342" ht="12.75" hidden="1" customHeight="1"/>
    <row r="21343" ht="12.75" hidden="1" customHeight="1"/>
    <row r="21344" ht="12.75" hidden="1" customHeight="1"/>
    <row r="21345" ht="12.75" hidden="1" customHeight="1"/>
    <row r="21346" ht="12.75" hidden="1" customHeight="1"/>
    <row r="21347" ht="12.75" hidden="1" customHeight="1"/>
    <row r="21348" ht="12.75" hidden="1" customHeight="1"/>
    <row r="21349" ht="12.75" hidden="1" customHeight="1"/>
    <row r="21350" ht="12.75" hidden="1" customHeight="1"/>
    <row r="21351" ht="12.75" hidden="1" customHeight="1"/>
    <row r="21352" ht="12.75" hidden="1" customHeight="1"/>
    <row r="21353" ht="12.75" hidden="1" customHeight="1"/>
    <row r="21354" ht="12.75" hidden="1" customHeight="1"/>
    <row r="21355" ht="12.75" hidden="1" customHeight="1"/>
    <row r="21356" ht="12.75" hidden="1" customHeight="1"/>
    <row r="21357" ht="12.75" hidden="1" customHeight="1"/>
    <row r="21358" ht="12.75" hidden="1" customHeight="1"/>
    <row r="21359" ht="12.75" hidden="1" customHeight="1"/>
    <row r="21360" ht="12.75" hidden="1" customHeight="1"/>
    <row r="21361" ht="12.75" hidden="1" customHeight="1"/>
    <row r="21362" ht="12.75" hidden="1" customHeight="1"/>
    <row r="21363" ht="12.75" hidden="1" customHeight="1"/>
    <row r="21364" ht="12.75" hidden="1" customHeight="1"/>
    <row r="21365" ht="12.75" hidden="1" customHeight="1"/>
    <row r="21366" ht="12.75" hidden="1" customHeight="1"/>
    <row r="21367" ht="12.75" hidden="1" customHeight="1"/>
    <row r="21368" ht="12.75" hidden="1" customHeight="1"/>
    <row r="21369" ht="12.75" hidden="1" customHeight="1"/>
    <row r="21370" ht="12.75" hidden="1" customHeight="1"/>
    <row r="21371" ht="12.75" hidden="1" customHeight="1"/>
    <row r="21372" ht="12.75" hidden="1" customHeight="1"/>
    <row r="21373" ht="12.75" hidden="1" customHeight="1"/>
    <row r="21374" ht="12.75" hidden="1" customHeight="1"/>
    <row r="21375" ht="12.75" hidden="1" customHeight="1"/>
    <row r="21376" ht="12.75" hidden="1" customHeight="1"/>
    <row r="21377" ht="12.75" hidden="1" customHeight="1"/>
    <row r="21378" ht="12.75" hidden="1" customHeight="1"/>
    <row r="21379" ht="12.75" hidden="1" customHeight="1"/>
    <row r="21380" ht="12.75" hidden="1" customHeight="1"/>
    <row r="21381" ht="12.75" hidden="1" customHeight="1"/>
    <row r="21382" ht="12.75" hidden="1" customHeight="1"/>
    <row r="21383" ht="12.75" hidden="1" customHeight="1"/>
    <row r="21384" ht="12.75" hidden="1" customHeight="1"/>
    <row r="21385" ht="12.75" hidden="1" customHeight="1"/>
    <row r="21386" ht="12.75" hidden="1" customHeight="1"/>
    <row r="21387" ht="12.75" hidden="1" customHeight="1"/>
    <row r="21388" ht="12.75" hidden="1" customHeight="1"/>
    <row r="21389" ht="12.75" hidden="1" customHeight="1"/>
    <row r="21390" ht="12.75" hidden="1" customHeight="1"/>
    <row r="21391" ht="12.75" hidden="1" customHeight="1"/>
    <row r="21392" ht="12.75" hidden="1" customHeight="1"/>
    <row r="21393" ht="12.75" hidden="1" customHeight="1"/>
    <row r="21394" ht="12.75" hidden="1" customHeight="1"/>
    <row r="21395" ht="12.75" hidden="1" customHeight="1"/>
    <row r="21396" ht="12.75" hidden="1" customHeight="1"/>
    <row r="21397" ht="12.75" hidden="1" customHeight="1"/>
    <row r="21398" ht="12.75" hidden="1" customHeight="1"/>
    <row r="21399" ht="12.75" hidden="1" customHeight="1"/>
    <row r="21400" ht="12.75" hidden="1" customHeight="1"/>
    <row r="21401" ht="12.75" hidden="1" customHeight="1"/>
    <row r="21402" ht="12.75" hidden="1" customHeight="1"/>
    <row r="21403" ht="12.75" hidden="1" customHeight="1"/>
    <row r="21404" ht="12.75" hidden="1" customHeight="1"/>
    <row r="21405" ht="12.75" hidden="1" customHeight="1"/>
    <row r="21406" ht="12.75" hidden="1" customHeight="1"/>
    <row r="21407" ht="12.75" hidden="1" customHeight="1"/>
    <row r="21408" ht="12.75" hidden="1" customHeight="1"/>
    <row r="21409" ht="12.75" hidden="1" customHeight="1"/>
    <row r="21410" ht="12.75" hidden="1" customHeight="1"/>
    <row r="21411" ht="12.75" hidden="1" customHeight="1"/>
    <row r="21412" ht="12.75" hidden="1" customHeight="1"/>
    <row r="21413" ht="12.75" hidden="1" customHeight="1"/>
    <row r="21414" ht="12.75" hidden="1" customHeight="1"/>
    <row r="21415" ht="12.75" hidden="1" customHeight="1"/>
    <row r="21416" ht="12.75" hidden="1" customHeight="1"/>
    <row r="21417" ht="12.75" hidden="1" customHeight="1"/>
    <row r="21418" ht="12.75" hidden="1" customHeight="1"/>
    <row r="21419" ht="12.75" hidden="1" customHeight="1"/>
    <row r="21420" ht="12.75" hidden="1" customHeight="1"/>
    <row r="21421" ht="12.75" hidden="1" customHeight="1"/>
    <row r="21422" ht="12.75" hidden="1" customHeight="1"/>
    <row r="21423" ht="12.75" hidden="1" customHeight="1"/>
    <row r="21424" ht="12.75" hidden="1" customHeight="1"/>
    <row r="21425" ht="12.75" hidden="1" customHeight="1"/>
    <row r="21426" ht="12.75" hidden="1" customHeight="1"/>
    <row r="21427" ht="12.75" hidden="1" customHeight="1"/>
    <row r="21428" ht="12.75" hidden="1" customHeight="1"/>
    <row r="21429" ht="12.75" hidden="1" customHeight="1"/>
    <row r="21430" ht="12.75" hidden="1" customHeight="1"/>
    <row r="21431" ht="12.75" hidden="1" customHeight="1"/>
    <row r="21432" ht="12.75" hidden="1" customHeight="1"/>
    <row r="21433" ht="12.75" hidden="1" customHeight="1"/>
    <row r="21434" ht="12.75" hidden="1" customHeight="1"/>
    <row r="21435" ht="12.75" hidden="1" customHeight="1"/>
    <row r="21436" ht="12.75" hidden="1" customHeight="1"/>
    <row r="21437" ht="12.75" hidden="1" customHeight="1"/>
    <row r="21438" ht="12.75" hidden="1" customHeight="1"/>
    <row r="21439" ht="12.75" hidden="1" customHeight="1"/>
    <row r="21440" ht="12.75" hidden="1" customHeight="1"/>
    <row r="21441" ht="12.75" hidden="1" customHeight="1"/>
    <row r="21442" ht="12.75" hidden="1" customHeight="1"/>
    <row r="21443" ht="12.75" hidden="1" customHeight="1"/>
    <row r="21444" ht="12.75" hidden="1" customHeight="1"/>
    <row r="21445" ht="12.75" hidden="1" customHeight="1"/>
    <row r="21446" ht="12.75" hidden="1" customHeight="1"/>
    <row r="21447" ht="12.75" hidden="1" customHeight="1"/>
    <row r="21448" ht="12.75" hidden="1" customHeight="1"/>
    <row r="21449" ht="12.75" hidden="1" customHeight="1"/>
    <row r="21450" ht="12.75" hidden="1" customHeight="1"/>
    <row r="21451" ht="12.75" hidden="1" customHeight="1"/>
    <row r="21452" ht="12.75" hidden="1" customHeight="1"/>
    <row r="21453" ht="12.75" hidden="1" customHeight="1"/>
    <row r="21454" ht="12.75" hidden="1" customHeight="1"/>
    <row r="21455" ht="12.75" hidden="1" customHeight="1"/>
    <row r="21456" ht="12.75" hidden="1" customHeight="1"/>
    <row r="21457" ht="12.75" hidden="1" customHeight="1"/>
    <row r="21458" ht="12.75" hidden="1" customHeight="1"/>
    <row r="21459" ht="12.75" hidden="1" customHeight="1"/>
    <row r="21460" ht="12.75" hidden="1" customHeight="1"/>
    <row r="21461" ht="12.75" hidden="1" customHeight="1"/>
    <row r="21462" ht="12.75" hidden="1" customHeight="1"/>
    <row r="21463" ht="12.75" hidden="1" customHeight="1"/>
    <row r="21464" ht="12.75" hidden="1" customHeight="1"/>
    <row r="21465" ht="12.75" hidden="1" customHeight="1"/>
    <row r="21466" ht="12.75" hidden="1" customHeight="1"/>
    <row r="21467" ht="12.75" hidden="1" customHeight="1"/>
    <row r="21468" ht="12.75" hidden="1" customHeight="1"/>
    <row r="21469" ht="12.75" hidden="1" customHeight="1"/>
    <row r="21470" ht="12.75" hidden="1" customHeight="1"/>
    <row r="21471" ht="12.75" hidden="1" customHeight="1"/>
    <row r="21472" ht="12.75" hidden="1" customHeight="1"/>
    <row r="21473" ht="12.75" hidden="1" customHeight="1"/>
    <row r="21474" ht="12.75" hidden="1" customHeight="1"/>
    <row r="21475" ht="12.75" hidden="1" customHeight="1"/>
    <row r="21476" ht="12.75" hidden="1" customHeight="1"/>
    <row r="21477" ht="12.75" hidden="1" customHeight="1"/>
    <row r="21478" ht="12.75" hidden="1" customHeight="1"/>
    <row r="21479" ht="12.75" hidden="1" customHeight="1"/>
    <row r="21480" ht="12.75" hidden="1" customHeight="1"/>
    <row r="21481" ht="12.75" hidden="1" customHeight="1"/>
    <row r="21482" ht="12.75" hidden="1" customHeight="1"/>
    <row r="21483" ht="12.75" hidden="1" customHeight="1"/>
    <row r="21484" ht="12.75" hidden="1" customHeight="1"/>
    <row r="21485" ht="12.75" hidden="1" customHeight="1"/>
    <row r="21486" ht="12.75" hidden="1" customHeight="1"/>
    <row r="21487" ht="12.75" hidden="1" customHeight="1"/>
    <row r="21488" ht="12.75" hidden="1" customHeight="1"/>
    <row r="21489" ht="12.75" hidden="1" customHeight="1"/>
    <row r="21490" ht="12.75" hidden="1" customHeight="1"/>
    <row r="21491" ht="12.75" hidden="1" customHeight="1"/>
    <row r="21492" ht="12.75" hidden="1" customHeight="1"/>
    <row r="21493" ht="12.75" hidden="1" customHeight="1"/>
    <row r="21494" ht="12.75" hidden="1" customHeight="1"/>
    <row r="21495" ht="12.75" hidden="1" customHeight="1"/>
    <row r="21496" ht="12.75" hidden="1" customHeight="1"/>
    <row r="21497" ht="12.75" hidden="1" customHeight="1"/>
    <row r="21498" ht="12.75" hidden="1" customHeight="1"/>
    <row r="21499" ht="12.75" hidden="1" customHeight="1"/>
    <row r="21500" ht="12.75" hidden="1" customHeight="1"/>
    <row r="21501" ht="12.75" hidden="1" customHeight="1"/>
    <row r="21502" ht="12.75" hidden="1" customHeight="1"/>
    <row r="21503" ht="12.75" hidden="1" customHeight="1"/>
    <row r="21504" ht="12.75" hidden="1" customHeight="1"/>
    <row r="21505" ht="12.75" hidden="1" customHeight="1"/>
    <row r="21506" ht="12.75" hidden="1" customHeight="1"/>
    <row r="21507" ht="12.75" hidden="1" customHeight="1"/>
    <row r="21508" ht="12.75" hidden="1" customHeight="1"/>
    <row r="21509" ht="12.75" hidden="1" customHeight="1"/>
    <row r="21510" ht="12.75" hidden="1" customHeight="1"/>
    <row r="21511" ht="12.75" hidden="1" customHeight="1"/>
    <row r="21512" ht="12.75" hidden="1" customHeight="1"/>
    <row r="21513" ht="12.75" hidden="1" customHeight="1"/>
    <row r="21514" ht="12.75" hidden="1" customHeight="1"/>
    <row r="21515" ht="12.75" hidden="1" customHeight="1"/>
    <row r="21516" ht="12.75" hidden="1" customHeight="1"/>
    <row r="21517" ht="12.75" hidden="1" customHeight="1"/>
    <row r="21518" ht="12.75" hidden="1" customHeight="1"/>
    <row r="21519" ht="12.75" hidden="1" customHeight="1"/>
    <row r="21520" ht="12.75" hidden="1" customHeight="1"/>
    <row r="21521" ht="12.75" hidden="1" customHeight="1"/>
    <row r="21522" ht="12.75" hidden="1" customHeight="1"/>
    <row r="21523" ht="12.75" hidden="1" customHeight="1"/>
    <row r="21524" ht="12.75" hidden="1" customHeight="1"/>
    <row r="21525" ht="12.75" hidden="1" customHeight="1"/>
    <row r="21526" ht="12.75" hidden="1" customHeight="1"/>
    <row r="21527" ht="12.75" hidden="1" customHeight="1"/>
    <row r="21528" ht="12.75" hidden="1" customHeight="1"/>
    <row r="21529" ht="12.75" hidden="1" customHeight="1"/>
    <row r="21530" ht="12.75" hidden="1" customHeight="1"/>
    <row r="21531" ht="12.75" hidden="1" customHeight="1"/>
    <row r="21532" ht="12.75" hidden="1" customHeight="1"/>
    <row r="21533" ht="12.75" hidden="1" customHeight="1"/>
    <row r="21534" ht="12.75" hidden="1" customHeight="1"/>
    <row r="21535" ht="12.75" hidden="1" customHeight="1"/>
    <row r="21536" ht="12.75" hidden="1" customHeight="1"/>
    <row r="21537" ht="12.75" hidden="1" customHeight="1"/>
    <row r="21538" ht="12.75" hidden="1" customHeight="1"/>
    <row r="21539" ht="12.75" hidden="1" customHeight="1"/>
    <row r="21540" ht="12.75" hidden="1" customHeight="1"/>
    <row r="21541" ht="12.75" hidden="1" customHeight="1"/>
    <row r="21542" ht="12.75" hidden="1" customHeight="1"/>
    <row r="21543" ht="12.75" hidden="1" customHeight="1"/>
    <row r="21544" ht="12.75" hidden="1" customHeight="1"/>
    <row r="21545" ht="12.75" hidden="1" customHeight="1"/>
    <row r="21546" ht="12.75" hidden="1" customHeight="1"/>
    <row r="21547" ht="12.75" hidden="1" customHeight="1"/>
    <row r="21548" ht="12.75" hidden="1" customHeight="1"/>
    <row r="21549" ht="12.75" hidden="1" customHeight="1"/>
    <row r="21550" ht="12.75" hidden="1" customHeight="1"/>
    <row r="21551" ht="12.75" hidden="1" customHeight="1"/>
    <row r="21552" ht="12.75" hidden="1" customHeight="1"/>
    <row r="21553" ht="12.75" hidden="1" customHeight="1"/>
    <row r="21554" ht="12.75" hidden="1" customHeight="1"/>
    <row r="21555" ht="12.75" hidden="1" customHeight="1"/>
    <row r="21556" ht="12.75" hidden="1" customHeight="1"/>
    <row r="21557" ht="12.75" hidden="1" customHeight="1"/>
    <row r="21558" ht="12.75" hidden="1" customHeight="1"/>
    <row r="21559" ht="12.75" hidden="1" customHeight="1"/>
    <row r="21560" ht="12.75" hidden="1" customHeight="1"/>
    <row r="21561" ht="12.75" hidden="1" customHeight="1"/>
    <row r="21562" ht="12.75" hidden="1" customHeight="1"/>
    <row r="21563" ht="12.75" hidden="1" customHeight="1"/>
    <row r="21564" ht="12.75" hidden="1" customHeight="1"/>
    <row r="21565" ht="12.75" hidden="1" customHeight="1"/>
    <row r="21566" ht="12.75" hidden="1" customHeight="1"/>
    <row r="21567" ht="12.75" hidden="1" customHeight="1"/>
    <row r="21568" ht="12.75" hidden="1" customHeight="1"/>
    <row r="21569" ht="12.75" hidden="1" customHeight="1"/>
    <row r="21570" ht="12.75" hidden="1" customHeight="1"/>
    <row r="21571" ht="12.75" hidden="1" customHeight="1"/>
    <row r="21572" ht="12.75" hidden="1" customHeight="1"/>
    <row r="21573" ht="12.75" hidden="1" customHeight="1"/>
    <row r="21574" ht="12.75" hidden="1" customHeight="1"/>
    <row r="21575" ht="12.75" hidden="1" customHeight="1"/>
    <row r="21576" ht="12.75" hidden="1" customHeight="1"/>
    <row r="21577" ht="12.75" hidden="1" customHeight="1"/>
    <row r="21578" ht="12.75" hidden="1" customHeight="1"/>
    <row r="21579" ht="12.75" hidden="1" customHeight="1"/>
    <row r="21580" ht="12.75" hidden="1" customHeight="1"/>
    <row r="21581" ht="12.75" hidden="1" customHeight="1"/>
    <row r="21582" ht="12.75" hidden="1" customHeight="1"/>
    <row r="21583" ht="12.75" hidden="1" customHeight="1"/>
    <row r="21584" ht="12.75" hidden="1" customHeight="1"/>
    <row r="21585" ht="12.75" hidden="1" customHeight="1"/>
    <row r="21586" ht="12.75" hidden="1" customHeight="1"/>
    <row r="21587" ht="12.75" hidden="1" customHeight="1"/>
    <row r="21588" ht="12.75" hidden="1" customHeight="1"/>
    <row r="21589" ht="12.75" hidden="1" customHeight="1"/>
    <row r="21590" ht="12.75" hidden="1" customHeight="1"/>
    <row r="21591" ht="12.75" hidden="1" customHeight="1"/>
    <row r="21592" ht="12.75" hidden="1" customHeight="1"/>
    <row r="21593" ht="12.75" hidden="1" customHeight="1"/>
    <row r="21594" ht="12.75" hidden="1" customHeight="1"/>
    <row r="21595" ht="12.75" hidden="1" customHeight="1"/>
    <row r="21596" ht="12.75" hidden="1" customHeight="1"/>
    <row r="21597" ht="12.75" hidden="1" customHeight="1"/>
    <row r="21598" ht="12.75" hidden="1" customHeight="1"/>
    <row r="21599" ht="12.75" hidden="1" customHeight="1"/>
    <row r="21600" ht="12.75" hidden="1" customHeight="1"/>
    <row r="21601" ht="12.75" hidden="1" customHeight="1"/>
    <row r="21602" ht="12.75" hidden="1" customHeight="1"/>
    <row r="21603" ht="12.75" hidden="1" customHeight="1"/>
    <row r="21604" ht="12.75" hidden="1" customHeight="1"/>
    <row r="21605" ht="12.75" hidden="1" customHeight="1"/>
    <row r="21606" ht="12.75" hidden="1" customHeight="1"/>
    <row r="21607" ht="12.75" hidden="1" customHeight="1"/>
    <row r="21608" ht="12.75" hidden="1" customHeight="1"/>
    <row r="21609" ht="12.75" hidden="1" customHeight="1"/>
    <row r="21610" ht="12.75" hidden="1" customHeight="1"/>
    <row r="21611" ht="12.75" hidden="1" customHeight="1"/>
    <row r="21612" ht="12.75" hidden="1" customHeight="1"/>
    <row r="21613" ht="12.75" hidden="1" customHeight="1"/>
    <row r="21614" ht="12.75" hidden="1" customHeight="1"/>
    <row r="21615" ht="12.75" hidden="1" customHeight="1"/>
    <row r="21616" ht="12.75" hidden="1" customHeight="1"/>
    <row r="21617" ht="12.75" hidden="1" customHeight="1"/>
    <row r="21618" ht="12.75" hidden="1" customHeight="1"/>
    <row r="21619" ht="12.75" hidden="1" customHeight="1"/>
    <row r="21620" ht="12.75" hidden="1" customHeight="1"/>
    <row r="21621" ht="12.75" hidden="1" customHeight="1"/>
    <row r="21622" ht="12.75" hidden="1" customHeight="1"/>
    <row r="21623" ht="12.75" hidden="1" customHeight="1"/>
    <row r="21624" ht="12.75" hidden="1" customHeight="1"/>
    <row r="21625" ht="12.75" hidden="1" customHeight="1"/>
    <row r="21626" ht="12.75" hidden="1" customHeight="1"/>
    <row r="21627" ht="12.75" hidden="1" customHeight="1"/>
    <row r="21628" ht="12.75" hidden="1" customHeight="1"/>
    <row r="21629" ht="12.75" hidden="1" customHeight="1"/>
    <row r="21630" ht="12.75" hidden="1" customHeight="1"/>
    <row r="21631" ht="12.75" hidden="1" customHeight="1"/>
    <row r="21632" ht="12.75" hidden="1" customHeight="1"/>
    <row r="21633" ht="12.75" hidden="1" customHeight="1"/>
    <row r="21634" ht="12.75" hidden="1" customHeight="1"/>
    <row r="21635" ht="12.75" hidden="1" customHeight="1"/>
    <row r="21636" ht="12.75" hidden="1" customHeight="1"/>
    <row r="21637" ht="12.75" hidden="1" customHeight="1"/>
    <row r="21638" ht="12.75" hidden="1" customHeight="1"/>
    <row r="21639" ht="12.75" hidden="1" customHeight="1"/>
    <row r="21640" ht="12.75" hidden="1" customHeight="1"/>
    <row r="21641" ht="12.75" hidden="1" customHeight="1"/>
    <row r="21642" ht="12.75" hidden="1" customHeight="1"/>
    <row r="21643" ht="12.75" hidden="1" customHeight="1"/>
    <row r="21644" ht="12.75" hidden="1" customHeight="1"/>
    <row r="21645" ht="12.75" hidden="1" customHeight="1"/>
    <row r="21646" ht="12.75" hidden="1" customHeight="1"/>
    <row r="21647" ht="12.75" hidden="1" customHeight="1"/>
    <row r="21648" ht="12.75" hidden="1" customHeight="1"/>
    <row r="21649" ht="12.75" hidden="1" customHeight="1"/>
    <row r="21650" ht="12.75" hidden="1" customHeight="1"/>
    <row r="21651" ht="12.75" hidden="1" customHeight="1"/>
    <row r="21652" ht="12.75" hidden="1" customHeight="1"/>
    <row r="21653" ht="12.75" hidden="1" customHeight="1"/>
    <row r="21654" ht="12.75" hidden="1" customHeight="1"/>
    <row r="21655" ht="12.75" hidden="1" customHeight="1"/>
    <row r="21656" ht="12.75" hidden="1" customHeight="1"/>
    <row r="21657" ht="12.75" hidden="1" customHeight="1"/>
    <row r="21658" ht="12.75" hidden="1" customHeight="1"/>
    <row r="21659" ht="12.75" hidden="1" customHeight="1"/>
    <row r="21660" ht="12.75" hidden="1" customHeight="1"/>
    <row r="21661" ht="12.75" hidden="1" customHeight="1"/>
    <row r="21662" ht="12.75" hidden="1" customHeight="1"/>
    <row r="21663" ht="12.75" hidden="1" customHeight="1"/>
    <row r="21664" ht="12.75" hidden="1" customHeight="1"/>
    <row r="21665" ht="12.75" hidden="1" customHeight="1"/>
    <row r="21666" ht="12.75" hidden="1" customHeight="1"/>
    <row r="21667" ht="12.75" hidden="1" customHeight="1"/>
    <row r="21668" ht="12.75" hidden="1" customHeight="1"/>
    <row r="21669" ht="12.75" hidden="1" customHeight="1"/>
    <row r="21670" ht="12.75" hidden="1" customHeight="1"/>
    <row r="21671" ht="12.75" hidden="1" customHeight="1"/>
    <row r="21672" ht="12.75" hidden="1" customHeight="1"/>
    <row r="21673" ht="12.75" hidden="1" customHeight="1"/>
    <row r="21674" ht="12.75" hidden="1" customHeight="1"/>
    <row r="21675" ht="12.75" hidden="1" customHeight="1"/>
    <row r="21676" ht="12.75" hidden="1" customHeight="1"/>
    <row r="21677" ht="12.75" hidden="1" customHeight="1"/>
    <row r="21678" ht="12.75" hidden="1" customHeight="1"/>
    <row r="21679" ht="12.75" hidden="1" customHeight="1"/>
    <row r="21680" ht="12.75" hidden="1" customHeight="1"/>
    <row r="21681" ht="12.75" hidden="1" customHeight="1"/>
    <row r="21682" ht="12.75" hidden="1" customHeight="1"/>
    <row r="21683" ht="12.75" hidden="1" customHeight="1"/>
    <row r="21684" ht="12.75" hidden="1" customHeight="1"/>
    <row r="21685" ht="12.75" hidden="1" customHeight="1"/>
    <row r="21686" ht="12.75" hidden="1" customHeight="1"/>
    <row r="21687" ht="12.75" hidden="1" customHeight="1"/>
    <row r="21688" ht="12.75" hidden="1" customHeight="1"/>
    <row r="21689" ht="12.75" hidden="1" customHeight="1"/>
    <row r="21690" ht="12.75" hidden="1" customHeight="1"/>
    <row r="21691" ht="12.75" hidden="1" customHeight="1"/>
    <row r="21692" ht="12.75" hidden="1" customHeight="1"/>
    <row r="21693" ht="12.75" hidden="1" customHeight="1"/>
    <row r="21694" ht="12.75" hidden="1" customHeight="1"/>
    <row r="21695" ht="12.75" hidden="1" customHeight="1"/>
    <row r="21696" ht="12.75" hidden="1" customHeight="1"/>
    <row r="21697" ht="12.75" hidden="1" customHeight="1"/>
    <row r="21698" ht="12.75" hidden="1" customHeight="1"/>
    <row r="21699" ht="12.75" hidden="1" customHeight="1"/>
    <row r="21700" ht="12.75" hidden="1" customHeight="1"/>
    <row r="21701" ht="12.75" hidden="1" customHeight="1"/>
    <row r="21702" ht="12.75" hidden="1" customHeight="1"/>
    <row r="21703" ht="12.75" hidden="1" customHeight="1"/>
    <row r="21704" ht="12.75" hidden="1" customHeight="1"/>
    <row r="21705" ht="12.75" hidden="1" customHeight="1"/>
    <row r="21706" ht="12.75" hidden="1" customHeight="1"/>
    <row r="21707" ht="12.75" hidden="1" customHeight="1"/>
    <row r="21708" ht="12.75" hidden="1" customHeight="1"/>
    <row r="21709" ht="12.75" hidden="1" customHeight="1"/>
    <row r="21710" ht="12.75" hidden="1" customHeight="1"/>
    <row r="21711" ht="12.75" hidden="1" customHeight="1"/>
    <row r="21712" ht="12.75" hidden="1" customHeight="1"/>
    <row r="21713" ht="12.75" hidden="1" customHeight="1"/>
    <row r="21714" ht="12.75" hidden="1" customHeight="1"/>
    <row r="21715" ht="12.75" hidden="1" customHeight="1"/>
    <row r="21716" ht="12.75" hidden="1" customHeight="1"/>
    <row r="21717" ht="12.75" hidden="1" customHeight="1"/>
    <row r="21718" ht="12.75" hidden="1" customHeight="1"/>
    <row r="21719" ht="12.75" hidden="1" customHeight="1"/>
    <row r="21720" ht="12.75" hidden="1" customHeight="1"/>
    <row r="21721" ht="12.75" hidden="1" customHeight="1"/>
    <row r="21722" ht="12.75" hidden="1" customHeight="1"/>
    <row r="21723" ht="12.75" hidden="1" customHeight="1"/>
    <row r="21724" ht="12.75" hidden="1" customHeight="1"/>
    <row r="21725" ht="12.75" hidden="1" customHeight="1"/>
    <row r="21726" ht="12.75" hidden="1" customHeight="1"/>
    <row r="21727" ht="12.75" hidden="1" customHeight="1"/>
    <row r="21728" ht="12.75" hidden="1" customHeight="1"/>
    <row r="21729" ht="12.75" hidden="1" customHeight="1"/>
    <row r="21730" ht="12.75" hidden="1" customHeight="1"/>
    <row r="21731" ht="12.75" hidden="1" customHeight="1"/>
    <row r="21732" ht="12.75" hidden="1" customHeight="1"/>
    <row r="21733" ht="12.75" hidden="1" customHeight="1"/>
    <row r="21734" ht="12.75" hidden="1" customHeight="1"/>
    <row r="21735" ht="12.75" hidden="1" customHeight="1"/>
    <row r="21736" ht="12.75" hidden="1" customHeight="1"/>
    <row r="21737" ht="12.75" hidden="1" customHeight="1"/>
    <row r="21738" ht="12.75" hidden="1" customHeight="1"/>
    <row r="21739" ht="12.75" hidden="1" customHeight="1"/>
    <row r="21740" ht="12.75" hidden="1" customHeight="1"/>
    <row r="21741" ht="12.75" hidden="1" customHeight="1"/>
    <row r="21742" ht="12.75" hidden="1" customHeight="1"/>
    <row r="21743" ht="12.75" hidden="1" customHeight="1"/>
    <row r="21744" ht="12.75" hidden="1" customHeight="1"/>
    <row r="21745" ht="12.75" hidden="1" customHeight="1"/>
    <row r="21746" ht="12.75" hidden="1" customHeight="1"/>
    <row r="21747" ht="12.75" hidden="1" customHeight="1"/>
    <row r="21748" ht="12.75" hidden="1" customHeight="1"/>
    <row r="21749" ht="12.75" hidden="1" customHeight="1"/>
    <row r="21750" ht="12.75" hidden="1" customHeight="1"/>
    <row r="21751" ht="12.75" hidden="1" customHeight="1"/>
    <row r="21752" ht="12.75" hidden="1" customHeight="1"/>
    <row r="21753" ht="12.75" hidden="1" customHeight="1"/>
    <row r="21754" ht="12.75" hidden="1" customHeight="1"/>
    <row r="21755" ht="12.75" hidden="1" customHeight="1"/>
    <row r="21756" ht="12.75" hidden="1" customHeight="1"/>
    <row r="21757" ht="12.75" hidden="1" customHeight="1"/>
    <row r="21758" ht="12.75" hidden="1" customHeight="1"/>
    <row r="21759" ht="12.75" hidden="1" customHeight="1"/>
    <row r="21760" ht="12.75" hidden="1" customHeight="1"/>
    <row r="21761" ht="12.75" hidden="1" customHeight="1"/>
    <row r="21762" ht="12.75" hidden="1" customHeight="1"/>
    <row r="21763" ht="12.75" hidden="1" customHeight="1"/>
    <row r="21764" ht="12.75" hidden="1" customHeight="1"/>
    <row r="21765" ht="12.75" hidden="1" customHeight="1"/>
    <row r="21766" ht="12.75" hidden="1" customHeight="1"/>
    <row r="21767" ht="12.75" hidden="1" customHeight="1"/>
    <row r="21768" ht="12.75" hidden="1" customHeight="1"/>
    <row r="21769" ht="12.75" hidden="1" customHeight="1"/>
    <row r="21770" ht="12.75" hidden="1" customHeight="1"/>
    <row r="21771" ht="12.75" hidden="1" customHeight="1"/>
    <row r="21772" ht="12.75" hidden="1" customHeight="1"/>
    <row r="21773" ht="12.75" hidden="1" customHeight="1"/>
    <row r="21774" ht="12.75" hidden="1" customHeight="1"/>
    <row r="21775" ht="12.75" hidden="1" customHeight="1"/>
    <row r="21776" ht="12.75" hidden="1" customHeight="1"/>
    <row r="21777" ht="12.75" hidden="1" customHeight="1"/>
    <row r="21778" ht="12.75" hidden="1" customHeight="1"/>
    <row r="21779" ht="12.75" hidden="1" customHeight="1"/>
    <row r="21780" ht="12.75" hidden="1" customHeight="1"/>
    <row r="21781" ht="12.75" hidden="1" customHeight="1"/>
    <row r="21782" ht="12.75" hidden="1" customHeight="1"/>
    <row r="21783" ht="12.75" hidden="1" customHeight="1"/>
    <row r="21784" ht="12.75" hidden="1" customHeight="1"/>
    <row r="21785" ht="12.75" hidden="1" customHeight="1"/>
    <row r="21786" ht="12.75" hidden="1" customHeight="1"/>
    <row r="21787" ht="12.75" hidden="1" customHeight="1"/>
    <row r="21788" ht="12.75" hidden="1" customHeight="1"/>
    <row r="21789" ht="12.75" hidden="1" customHeight="1"/>
    <row r="21790" ht="12.75" hidden="1" customHeight="1"/>
    <row r="21791" ht="12.75" hidden="1" customHeight="1"/>
    <row r="21792" ht="12.75" hidden="1" customHeight="1"/>
    <row r="21793" ht="12.75" hidden="1" customHeight="1"/>
    <row r="21794" ht="12.75" hidden="1" customHeight="1"/>
    <row r="21795" ht="12.75" hidden="1" customHeight="1"/>
    <row r="21796" ht="12.75" hidden="1" customHeight="1"/>
    <row r="21797" ht="12.75" hidden="1" customHeight="1"/>
    <row r="21798" ht="12.75" hidden="1" customHeight="1"/>
    <row r="21799" ht="12.75" hidden="1" customHeight="1"/>
    <row r="21800" ht="12.75" hidden="1" customHeight="1"/>
    <row r="21801" ht="12.75" hidden="1" customHeight="1"/>
    <row r="21802" ht="12.75" hidden="1" customHeight="1"/>
    <row r="21803" ht="12.75" hidden="1" customHeight="1"/>
    <row r="21804" ht="12.75" hidden="1" customHeight="1"/>
    <row r="21805" ht="12.75" hidden="1" customHeight="1"/>
    <row r="21806" ht="12.75" hidden="1" customHeight="1"/>
    <row r="21807" ht="12.75" hidden="1" customHeight="1"/>
    <row r="21808" ht="12.75" hidden="1" customHeight="1"/>
    <row r="21809" ht="12.75" hidden="1" customHeight="1"/>
    <row r="21810" ht="12.75" hidden="1" customHeight="1"/>
    <row r="21811" ht="12.75" hidden="1" customHeight="1"/>
    <row r="21812" ht="12.75" hidden="1" customHeight="1"/>
    <row r="21813" ht="12.75" hidden="1" customHeight="1"/>
    <row r="21814" ht="12.75" hidden="1" customHeight="1"/>
    <row r="21815" ht="12.75" hidden="1" customHeight="1"/>
    <row r="21816" ht="12.75" hidden="1" customHeight="1"/>
    <row r="21817" ht="12.75" hidden="1" customHeight="1"/>
    <row r="21818" ht="12.75" hidden="1" customHeight="1"/>
    <row r="21819" ht="12.75" hidden="1" customHeight="1"/>
    <row r="21820" ht="12.75" hidden="1" customHeight="1"/>
    <row r="21821" ht="12.75" hidden="1" customHeight="1"/>
    <row r="21822" ht="12.75" hidden="1" customHeight="1"/>
    <row r="21823" ht="12.75" hidden="1" customHeight="1"/>
    <row r="21824" ht="12.75" hidden="1" customHeight="1"/>
    <row r="21825" ht="12.75" hidden="1" customHeight="1"/>
    <row r="21826" ht="12.75" hidden="1" customHeight="1"/>
    <row r="21827" ht="12.75" hidden="1" customHeight="1"/>
    <row r="21828" ht="12.75" hidden="1" customHeight="1"/>
    <row r="21829" ht="12.75" hidden="1" customHeight="1"/>
    <row r="21830" ht="12.75" hidden="1" customHeight="1"/>
    <row r="21831" ht="12.75" hidden="1" customHeight="1"/>
    <row r="21832" ht="12.75" hidden="1" customHeight="1"/>
    <row r="21833" ht="12.75" hidden="1" customHeight="1"/>
    <row r="21834" ht="12.75" hidden="1" customHeight="1"/>
    <row r="21835" ht="12.75" hidden="1" customHeight="1"/>
    <row r="21836" ht="12.75" hidden="1" customHeight="1"/>
    <row r="21837" ht="12.75" hidden="1" customHeight="1"/>
    <row r="21838" ht="12.75" hidden="1" customHeight="1"/>
    <row r="21839" ht="12.75" hidden="1" customHeight="1"/>
    <row r="21840" ht="12.75" hidden="1" customHeight="1"/>
    <row r="21841" ht="12.75" hidden="1" customHeight="1"/>
    <row r="21842" ht="12.75" hidden="1" customHeight="1"/>
    <row r="21843" ht="12.75" hidden="1" customHeight="1"/>
    <row r="21844" ht="12.75" hidden="1" customHeight="1"/>
    <row r="21845" ht="12.75" hidden="1" customHeight="1"/>
    <row r="21846" ht="12.75" hidden="1" customHeight="1"/>
    <row r="21847" ht="12.75" hidden="1" customHeight="1"/>
    <row r="21848" ht="12.75" hidden="1" customHeight="1"/>
    <row r="21849" ht="12.75" hidden="1" customHeight="1"/>
    <row r="21850" ht="12.75" hidden="1" customHeight="1"/>
    <row r="21851" ht="12.75" hidden="1" customHeight="1"/>
    <row r="21852" ht="12.75" hidden="1" customHeight="1"/>
    <row r="21853" ht="12.75" hidden="1" customHeight="1"/>
    <row r="21854" ht="12.75" hidden="1" customHeight="1"/>
    <row r="21855" ht="12.75" hidden="1" customHeight="1"/>
    <row r="21856" ht="12.75" hidden="1" customHeight="1"/>
    <row r="21857" ht="12.75" hidden="1" customHeight="1"/>
    <row r="21858" ht="12.75" hidden="1" customHeight="1"/>
    <row r="21859" ht="12.75" hidden="1" customHeight="1"/>
    <row r="21860" ht="12.75" hidden="1" customHeight="1"/>
    <row r="21861" ht="12.75" hidden="1" customHeight="1"/>
    <row r="21862" ht="12.75" hidden="1" customHeight="1"/>
    <row r="21863" ht="12.75" hidden="1" customHeight="1"/>
    <row r="21864" ht="12.75" hidden="1" customHeight="1"/>
    <row r="21865" ht="12.75" hidden="1" customHeight="1"/>
    <row r="21866" ht="12.75" hidden="1" customHeight="1"/>
    <row r="21867" ht="12.75" hidden="1" customHeight="1"/>
    <row r="21868" ht="12.75" hidden="1" customHeight="1"/>
    <row r="21869" ht="12.75" hidden="1" customHeight="1"/>
    <row r="21870" ht="12.75" hidden="1" customHeight="1"/>
    <row r="21871" ht="12.75" hidden="1" customHeight="1"/>
    <row r="21872" ht="12.75" hidden="1" customHeight="1"/>
    <row r="21873" ht="12.75" hidden="1" customHeight="1"/>
    <row r="21874" ht="12.75" hidden="1" customHeight="1"/>
    <row r="21875" ht="12.75" hidden="1" customHeight="1"/>
    <row r="21876" ht="12.75" hidden="1" customHeight="1"/>
    <row r="21877" ht="12.75" hidden="1" customHeight="1"/>
    <row r="21878" ht="12.75" hidden="1" customHeight="1"/>
    <row r="21879" ht="12.75" hidden="1" customHeight="1"/>
    <row r="21880" ht="12.75" hidden="1" customHeight="1"/>
    <row r="21881" ht="12.75" hidden="1" customHeight="1"/>
    <row r="21882" ht="12.75" hidden="1" customHeight="1"/>
    <row r="21883" ht="12.75" hidden="1" customHeight="1"/>
    <row r="21884" ht="12.75" hidden="1" customHeight="1"/>
    <row r="21885" ht="12.75" hidden="1" customHeight="1"/>
    <row r="21886" ht="12.75" hidden="1" customHeight="1"/>
    <row r="21887" ht="12.75" hidden="1" customHeight="1"/>
    <row r="21888" ht="12.75" hidden="1" customHeight="1"/>
    <row r="21889" ht="12.75" hidden="1" customHeight="1"/>
    <row r="21890" ht="12.75" hidden="1" customHeight="1"/>
    <row r="21891" ht="12.75" hidden="1" customHeight="1"/>
    <row r="21892" ht="12.75" hidden="1" customHeight="1"/>
    <row r="21893" ht="12.75" hidden="1" customHeight="1"/>
    <row r="21894" ht="12.75" hidden="1" customHeight="1"/>
    <row r="21895" ht="12.75" hidden="1" customHeight="1"/>
    <row r="21896" ht="12.75" hidden="1" customHeight="1"/>
    <row r="21897" ht="12.75" hidden="1" customHeight="1"/>
    <row r="21898" ht="12.75" hidden="1" customHeight="1"/>
    <row r="21899" ht="12.75" hidden="1" customHeight="1"/>
    <row r="21900" ht="12.75" hidden="1" customHeight="1"/>
    <row r="21901" ht="12.75" hidden="1" customHeight="1"/>
    <row r="21902" ht="12.75" hidden="1" customHeight="1"/>
    <row r="21903" ht="12.75" hidden="1" customHeight="1"/>
    <row r="21904" ht="12.75" hidden="1" customHeight="1"/>
    <row r="21905" ht="12.75" hidden="1" customHeight="1"/>
    <row r="21906" ht="12.75" hidden="1" customHeight="1"/>
    <row r="21907" ht="12.75" hidden="1" customHeight="1"/>
    <row r="21908" ht="12.75" hidden="1" customHeight="1"/>
    <row r="21909" ht="12.75" hidden="1" customHeight="1"/>
    <row r="21910" ht="12.75" hidden="1" customHeight="1"/>
    <row r="21911" ht="12.75" hidden="1" customHeight="1"/>
    <row r="21912" ht="12.75" hidden="1" customHeight="1"/>
    <row r="21913" ht="12.75" hidden="1" customHeight="1"/>
    <row r="21914" ht="12.75" hidden="1" customHeight="1"/>
    <row r="21915" ht="12.75" hidden="1" customHeight="1"/>
    <row r="21916" ht="12.75" hidden="1" customHeight="1"/>
    <row r="21917" ht="12.75" hidden="1" customHeight="1"/>
    <row r="21918" ht="12.75" hidden="1" customHeight="1"/>
    <row r="21919" ht="12.75" hidden="1" customHeight="1"/>
    <row r="21920" ht="12.75" hidden="1" customHeight="1"/>
    <row r="21921" ht="12.75" hidden="1" customHeight="1"/>
    <row r="21922" ht="12.75" hidden="1" customHeight="1"/>
    <row r="21923" ht="12.75" hidden="1" customHeight="1"/>
    <row r="21924" ht="12.75" hidden="1" customHeight="1"/>
    <row r="21925" ht="12.75" hidden="1" customHeight="1"/>
    <row r="21926" ht="12.75" hidden="1" customHeight="1"/>
    <row r="21927" ht="12.75" hidden="1" customHeight="1"/>
    <row r="21928" ht="12.75" hidden="1" customHeight="1"/>
    <row r="21929" ht="12.75" hidden="1" customHeight="1"/>
    <row r="21930" ht="12.75" hidden="1" customHeight="1"/>
    <row r="21931" ht="12.75" hidden="1" customHeight="1"/>
    <row r="21932" ht="12.75" hidden="1" customHeight="1"/>
    <row r="21933" ht="12.75" hidden="1" customHeight="1"/>
    <row r="21934" ht="12.75" hidden="1" customHeight="1"/>
    <row r="21935" ht="12.75" hidden="1" customHeight="1"/>
    <row r="21936" ht="12.75" hidden="1" customHeight="1"/>
    <row r="21937" ht="12.75" hidden="1" customHeight="1"/>
    <row r="21938" ht="12.75" hidden="1" customHeight="1"/>
    <row r="21939" ht="12.75" hidden="1" customHeight="1"/>
    <row r="21940" ht="12.75" hidden="1" customHeight="1"/>
    <row r="21941" ht="12.75" hidden="1" customHeight="1"/>
    <row r="21942" ht="12.75" hidden="1" customHeight="1"/>
    <row r="21943" ht="12.75" hidden="1" customHeight="1"/>
    <row r="21944" ht="12.75" hidden="1" customHeight="1"/>
    <row r="21945" ht="12.75" hidden="1" customHeight="1"/>
    <row r="21946" ht="12.75" hidden="1" customHeight="1"/>
    <row r="21947" ht="12.75" hidden="1" customHeight="1"/>
    <row r="21948" ht="12.75" hidden="1" customHeight="1"/>
    <row r="21949" ht="12.75" hidden="1" customHeight="1"/>
    <row r="21950" ht="12.75" hidden="1" customHeight="1"/>
    <row r="21951" ht="12.75" hidden="1" customHeight="1"/>
    <row r="21952" ht="12.75" hidden="1" customHeight="1"/>
    <row r="21953" ht="12.75" hidden="1" customHeight="1"/>
    <row r="21954" ht="12.75" hidden="1" customHeight="1"/>
    <row r="21955" ht="12.75" hidden="1" customHeight="1"/>
    <row r="21956" ht="12.75" hidden="1" customHeight="1"/>
    <row r="21957" ht="12.75" hidden="1" customHeight="1"/>
    <row r="21958" ht="12.75" hidden="1" customHeight="1"/>
    <row r="21959" ht="12.75" hidden="1" customHeight="1"/>
    <row r="21960" ht="12.75" hidden="1" customHeight="1"/>
    <row r="21961" ht="12.75" hidden="1" customHeight="1"/>
    <row r="21962" ht="12.75" hidden="1" customHeight="1"/>
    <row r="21963" ht="12.75" hidden="1" customHeight="1"/>
    <row r="21964" ht="12.75" hidden="1" customHeight="1"/>
    <row r="21965" ht="12.75" hidden="1" customHeight="1"/>
    <row r="21966" ht="12.75" hidden="1" customHeight="1"/>
    <row r="21967" ht="12.75" hidden="1" customHeight="1"/>
    <row r="21968" ht="12.75" hidden="1" customHeight="1"/>
    <row r="21969" ht="12.75" hidden="1" customHeight="1"/>
    <row r="21970" ht="12.75" hidden="1" customHeight="1"/>
    <row r="21971" ht="12.75" hidden="1" customHeight="1"/>
    <row r="21972" ht="12.75" hidden="1" customHeight="1"/>
    <row r="21973" ht="12.75" hidden="1" customHeight="1"/>
    <row r="21974" ht="12.75" hidden="1" customHeight="1"/>
    <row r="21975" ht="12.75" hidden="1" customHeight="1"/>
    <row r="21976" ht="12.75" hidden="1" customHeight="1"/>
    <row r="21977" ht="12.75" hidden="1" customHeight="1"/>
    <row r="21978" ht="12.75" hidden="1" customHeight="1"/>
    <row r="21979" ht="12.75" hidden="1" customHeight="1"/>
    <row r="21980" ht="12.75" hidden="1" customHeight="1"/>
    <row r="21981" ht="12.75" hidden="1" customHeight="1"/>
    <row r="21982" ht="12.75" hidden="1" customHeight="1"/>
    <row r="21983" ht="12.75" hidden="1" customHeight="1"/>
    <row r="21984" ht="12.75" hidden="1" customHeight="1"/>
    <row r="21985" ht="12.75" hidden="1" customHeight="1"/>
    <row r="21986" ht="12.75" hidden="1" customHeight="1"/>
    <row r="21987" ht="12.75" hidden="1" customHeight="1"/>
    <row r="21988" ht="12.75" hidden="1" customHeight="1"/>
    <row r="21989" ht="12.75" hidden="1" customHeight="1"/>
    <row r="21990" ht="12.75" hidden="1" customHeight="1"/>
    <row r="21991" ht="12.75" hidden="1" customHeight="1"/>
    <row r="21992" ht="12.75" hidden="1" customHeight="1"/>
    <row r="21993" ht="12.75" hidden="1" customHeight="1"/>
    <row r="21994" ht="12.75" hidden="1" customHeight="1"/>
    <row r="21995" ht="12.75" hidden="1" customHeight="1"/>
    <row r="21996" ht="12.75" hidden="1" customHeight="1"/>
    <row r="21997" ht="12.75" hidden="1" customHeight="1"/>
    <row r="21998" ht="12.75" hidden="1" customHeight="1"/>
    <row r="21999" ht="12.75" hidden="1" customHeight="1"/>
    <row r="22000" ht="12.75" hidden="1" customHeight="1"/>
    <row r="22001" ht="12.75" hidden="1" customHeight="1"/>
    <row r="22002" ht="12.75" hidden="1" customHeight="1"/>
    <row r="22003" ht="12.75" hidden="1" customHeight="1"/>
    <row r="22004" ht="12.75" hidden="1" customHeight="1"/>
    <row r="22005" ht="12.75" hidden="1" customHeight="1"/>
    <row r="22006" ht="12.75" hidden="1" customHeight="1"/>
    <row r="22007" ht="12.75" hidden="1" customHeight="1"/>
    <row r="22008" ht="12.75" hidden="1" customHeight="1"/>
    <row r="22009" ht="12.75" hidden="1" customHeight="1"/>
    <row r="22010" ht="12.75" hidden="1" customHeight="1"/>
    <row r="22011" ht="12.75" hidden="1" customHeight="1"/>
    <row r="22012" ht="12.75" hidden="1" customHeight="1"/>
    <row r="22013" ht="12.75" hidden="1" customHeight="1"/>
    <row r="22014" ht="12.75" hidden="1" customHeight="1"/>
    <row r="22015" ht="12.75" hidden="1" customHeight="1"/>
    <row r="22016" ht="12.75" hidden="1" customHeight="1"/>
    <row r="22017" ht="12.75" hidden="1" customHeight="1"/>
    <row r="22018" ht="12.75" hidden="1" customHeight="1"/>
    <row r="22019" ht="12.75" hidden="1" customHeight="1"/>
    <row r="22020" ht="12.75" hidden="1" customHeight="1"/>
    <row r="22021" ht="12.75" hidden="1" customHeight="1"/>
    <row r="22022" ht="12.75" hidden="1" customHeight="1"/>
    <row r="22023" ht="12.75" hidden="1" customHeight="1"/>
    <row r="22024" ht="12.75" hidden="1" customHeight="1"/>
    <row r="22025" ht="12.75" hidden="1" customHeight="1"/>
    <row r="22026" ht="12.75" hidden="1" customHeight="1"/>
    <row r="22027" ht="12.75" hidden="1" customHeight="1"/>
    <row r="22028" ht="12.75" hidden="1" customHeight="1"/>
    <row r="22029" ht="12.75" hidden="1" customHeight="1"/>
    <row r="22030" ht="12.75" hidden="1" customHeight="1"/>
    <row r="22031" ht="12.75" hidden="1" customHeight="1"/>
    <row r="22032" ht="12.75" hidden="1" customHeight="1"/>
    <row r="22033" ht="12.75" hidden="1" customHeight="1"/>
    <row r="22034" ht="12.75" hidden="1" customHeight="1"/>
    <row r="22035" ht="12.75" hidden="1" customHeight="1"/>
    <row r="22036" ht="12.75" hidden="1" customHeight="1"/>
    <row r="22037" ht="12.75" hidden="1" customHeight="1"/>
    <row r="22038" ht="12.75" hidden="1" customHeight="1"/>
    <row r="22039" ht="12.75" hidden="1" customHeight="1"/>
    <row r="22040" ht="12.75" hidden="1" customHeight="1"/>
    <row r="22041" ht="12.75" hidden="1" customHeight="1"/>
    <row r="22042" ht="12.75" hidden="1" customHeight="1"/>
    <row r="22043" ht="12.75" hidden="1" customHeight="1"/>
    <row r="22044" ht="12.75" hidden="1" customHeight="1"/>
    <row r="22045" ht="12.75" hidden="1" customHeight="1"/>
    <row r="22046" ht="12.75" hidden="1" customHeight="1"/>
    <row r="22047" ht="12.75" hidden="1" customHeight="1"/>
    <row r="22048" ht="12.75" hidden="1" customHeight="1"/>
    <row r="22049" ht="12.75" hidden="1" customHeight="1"/>
    <row r="22050" ht="12.75" hidden="1" customHeight="1"/>
    <row r="22051" ht="12.75" hidden="1" customHeight="1"/>
    <row r="22052" ht="12.75" hidden="1" customHeight="1"/>
    <row r="22053" ht="12.75" hidden="1" customHeight="1"/>
    <row r="22054" ht="12.75" hidden="1" customHeight="1"/>
    <row r="22055" ht="12.75" hidden="1" customHeight="1"/>
    <row r="22056" ht="12.75" hidden="1" customHeight="1"/>
    <row r="22057" ht="12.75" hidden="1" customHeight="1"/>
    <row r="22058" ht="12.75" hidden="1" customHeight="1"/>
    <row r="22059" ht="12.75" hidden="1" customHeight="1"/>
    <row r="22060" ht="12.75" hidden="1" customHeight="1"/>
    <row r="22061" ht="12.75" hidden="1" customHeight="1"/>
    <row r="22062" ht="12.75" hidden="1" customHeight="1"/>
    <row r="22063" ht="12.75" hidden="1" customHeight="1"/>
    <row r="22064" ht="12.75" hidden="1" customHeight="1"/>
    <row r="22065" ht="12.75" hidden="1" customHeight="1"/>
    <row r="22066" ht="12.75" hidden="1" customHeight="1"/>
    <row r="22067" ht="12.75" hidden="1" customHeight="1"/>
    <row r="22068" ht="12.75" hidden="1" customHeight="1"/>
    <row r="22069" ht="12.75" hidden="1" customHeight="1"/>
    <row r="22070" ht="12.75" hidden="1" customHeight="1"/>
    <row r="22071" ht="12.75" hidden="1" customHeight="1"/>
    <row r="22072" ht="12.75" hidden="1" customHeight="1"/>
    <row r="22073" ht="12.75" hidden="1" customHeight="1"/>
    <row r="22074" ht="12.75" hidden="1" customHeight="1"/>
    <row r="22075" ht="12.75" hidden="1" customHeight="1"/>
    <row r="22076" ht="12.75" hidden="1" customHeight="1"/>
    <row r="22077" ht="12.75" hidden="1" customHeight="1"/>
    <row r="22078" ht="12.75" hidden="1" customHeight="1"/>
    <row r="22079" ht="12.75" hidden="1" customHeight="1"/>
    <row r="22080" ht="12.75" hidden="1" customHeight="1"/>
    <row r="22081" ht="12.75" hidden="1" customHeight="1"/>
    <row r="22082" ht="12.75" hidden="1" customHeight="1"/>
    <row r="22083" ht="12.75" hidden="1" customHeight="1"/>
    <row r="22084" ht="12.75" hidden="1" customHeight="1"/>
    <row r="22085" ht="12.75" hidden="1" customHeight="1"/>
    <row r="22086" ht="12.75" hidden="1" customHeight="1"/>
    <row r="22087" ht="12.75" hidden="1" customHeight="1"/>
    <row r="22088" ht="12.75" hidden="1" customHeight="1"/>
    <row r="22089" ht="12.75" hidden="1" customHeight="1"/>
    <row r="22090" ht="12.75" hidden="1" customHeight="1"/>
    <row r="22091" ht="12.75" hidden="1" customHeight="1"/>
    <row r="22092" ht="12.75" hidden="1" customHeight="1"/>
    <row r="22093" ht="12.75" hidden="1" customHeight="1"/>
    <row r="22094" ht="12.75" hidden="1" customHeight="1"/>
    <row r="22095" ht="12.75" hidden="1" customHeight="1"/>
    <row r="22096" ht="12.75" hidden="1" customHeight="1"/>
    <row r="22097" ht="12.75" hidden="1" customHeight="1"/>
    <row r="22098" ht="12.75" hidden="1" customHeight="1"/>
    <row r="22099" ht="12.75" hidden="1" customHeight="1"/>
    <row r="22100" ht="12.75" hidden="1" customHeight="1"/>
    <row r="22101" ht="12.75" hidden="1" customHeight="1"/>
    <row r="22102" ht="12.75" hidden="1" customHeight="1"/>
    <row r="22103" ht="12.75" hidden="1" customHeight="1"/>
    <row r="22104" ht="12.75" hidden="1" customHeight="1"/>
    <row r="22105" ht="12.75" hidden="1" customHeight="1"/>
    <row r="22106" ht="12.75" hidden="1" customHeight="1"/>
    <row r="22107" ht="12.75" hidden="1" customHeight="1"/>
    <row r="22108" ht="12.75" hidden="1" customHeight="1"/>
    <row r="22109" ht="12.75" hidden="1" customHeight="1"/>
    <row r="22110" ht="12.75" hidden="1" customHeight="1"/>
    <row r="22111" ht="12.75" hidden="1" customHeight="1"/>
    <row r="22112" ht="12.75" hidden="1" customHeight="1"/>
    <row r="22113" ht="12.75" hidden="1" customHeight="1"/>
    <row r="22114" ht="12.75" hidden="1" customHeight="1"/>
    <row r="22115" ht="12.75" hidden="1" customHeight="1"/>
    <row r="22116" ht="12.75" hidden="1" customHeight="1"/>
    <row r="22117" ht="12.75" hidden="1" customHeight="1"/>
    <row r="22118" ht="12.75" hidden="1" customHeight="1"/>
    <row r="22119" ht="12.75" hidden="1" customHeight="1"/>
    <row r="22120" ht="12.75" hidden="1" customHeight="1"/>
    <row r="22121" ht="12.75" hidden="1" customHeight="1"/>
    <row r="22122" ht="12.75" hidden="1" customHeight="1"/>
    <row r="22123" ht="12.75" hidden="1" customHeight="1"/>
    <row r="22124" ht="12.75" hidden="1" customHeight="1"/>
    <row r="22125" ht="12.75" hidden="1" customHeight="1"/>
    <row r="22126" ht="12.75" hidden="1" customHeight="1"/>
    <row r="22127" ht="12.75" hidden="1" customHeight="1"/>
    <row r="22128" ht="12.75" hidden="1" customHeight="1"/>
    <row r="22129" ht="12.75" hidden="1" customHeight="1"/>
    <row r="22130" ht="12.75" hidden="1" customHeight="1"/>
    <row r="22131" ht="12.75" hidden="1" customHeight="1"/>
    <row r="22132" ht="12.75" hidden="1" customHeight="1"/>
    <row r="22133" ht="12.75" hidden="1" customHeight="1"/>
    <row r="22134" ht="12.75" hidden="1" customHeight="1"/>
    <row r="22135" ht="12.75" hidden="1" customHeight="1"/>
    <row r="22136" ht="12.75" hidden="1" customHeight="1"/>
    <row r="22137" ht="12.75" hidden="1" customHeight="1"/>
    <row r="22138" ht="12.75" hidden="1" customHeight="1"/>
    <row r="22139" ht="12.75" hidden="1" customHeight="1"/>
    <row r="22140" ht="12.75" hidden="1" customHeight="1"/>
    <row r="22141" ht="12.75" hidden="1" customHeight="1"/>
    <row r="22142" ht="12.75" hidden="1" customHeight="1"/>
    <row r="22143" ht="12.75" hidden="1" customHeight="1"/>
    <row r="22144" ht="12.75" hidden="1" customHeight="1"/>
    <row r="22145" ht="12.75" hidden="1" customHeight="1"/>
    <row r="22146" ht="12.75" hidden="1" customHeight="1"/>
    <row r="22147" ht="12.75" hidden="1" customHeight="1"/>
    <row r="22148" ht="12.75" hidden="1" customHeight="1"/>
    <row r="22149" ht="12.75" hidden="1" customHeight="1"/>
    <row r="22150" ht="12.75" hidden="1" customHeight="1"/>
    <row r="22151" ht="12.75" hidden="1" customHeight="1"/>
    <row r="22152" ht="12.75" hidden="1" customHeight="1"/>
    <row r="22153" ht="12.75" hidden="1" customHeight="1"/>
    <row r="22154" ht="12.75" hidden="1" customHeight="1"/>
    <row r="22155" ht="12.75" hidden="1" customHeight="1"/>
    <row r="22156" ht="12.75" hidden="1" customHeight="1"/>
    <row r="22157" ht="12.75" hidden="1" customHeight="1"/>
    <row r="22158" ht="12.75" hidden="1" customHeight="1"/>
    <row r="22159" ht="12.75" hidden="1" customHeight="1"/>
    <row r="22160" ht="12.75" hidden="1" customHeight="1"/>
    <row r="22161" ht="12.75" hidden="1" customHeight="1"/>
    <row r="22162" ht="12.75" hidden="1" customHeight="1"/>
    <row r="22163" ht="12.75" hidden="1" customHeight="1"/>
    <row r="22164" ht="12.75" hidden="1" customHeight="1"/>
    <row r="22165" ht="12.75" hidden="1" customHeight="1"/>
    <row r="22166" ht="12.75" hidden="1" customHeight="1"/>
    <row r="22167" ht="12.75" hidden="1" customHeight="1"/>
    <row r="22168" ht="12.75" hidden="1" customHeight="1"/>
    <row r="22169" ht="12.75" hidden="1" customHeight="1"/>
    <row r="22170" ht="12.75" hidden="1" customHeight="1"/>
    <row r="22171" ht="12.75" hidden="1" customHeight="1"/>
    <row r="22172" ht="12.75" hidden="1" customHeight="1"/>
    <row r="22173" ht="12.75" hidden="1" customHeight="1"/>
    <row r="22174" ht="12.75" hidden="1" customHeight="1"/>
    <row r="22175" ht="12.75" hidden="1" customHeight="1"/>
    <row r="22176" ht="12.75" hidden="1" customHeight="1"/>
    <row r="22177" ht="12.75" hidden="1" customHeight="1"/>
    <row r="22178" ht="12.75" hidden="1" customHeight="1"/>
    <row r="22179" ht="12.75" hidden="1" customHeight="1"/>
    <row r="22180" ht="12.75" hidden="1" customHeight="1"/>
    <row r="22181" ht="12.75" hidden="1" customHeight="1"/>
    <row r="22182" ht="12.75" hidden="1" customHeight="1"/>
    <row r="22183" ht="12.75" hidden="1" customHeight="1"/>
    <row r="22184" ht="12.75" hidden="1" customHeight="1"/>
    <row r="22185" ht="12.75" hidden="1" customHeight="1"/>
    <row r="22186" ht="12.75" hidden="1" customHeight="1"/>
    <row r="22187" ht="12.75" hidden="1" customHeight="1"/>
    <row r="22188" ht="12.75" hidden="1" customHeight="1"/>
    <row r="22189" ht="12.75" hidden="1" customHeight="1"/>
    <row r="22190" ht="12.75" hidden="1" customHeight="1"/>
    <row r="22191" ht="12.75" hidden="1" customHeight="1"/>
    <row r="22192" ht="12.75" hidden="1" customHeight="1"/>
    <row r="22193" ht="12.75" hidden="1" customHeight="1"/>
    <row r="22194" ht="12.75" hidden="1" customHeight="1"/>
    <row r="22195" ht="12.75" hidden="1" customHeight="1"/>
    <row r="22196" ht="12.75" hidden="1" customHeight="1"/>
    <row r="22197" ht="12.75" hidden="1" customHeight="1"/>
    <row r="22198" ht="12.75" hidden="1" customHeight="1"/>
    <row r="22199" ht="12.75" hidden="1" customHeight="1"/>
    <row r="22200" ht="12.75" hidden="1" customHeight="1"/>
    <row r="22201" ht="12.75" hidden="1" customHeight="1"/>
    <row r="22202" ht="12.75" hidden="1" customHeight="1"/>
    <row r="22203" ht="12.75" hidden="1" customHeight="1"/>
    <row r="22204" ht="12.75" hidden="1" customHeight="1"/>
    <row r="22205" ht="12.75" hidden="1" customHeight="1"/>
    <row r="22206" ht="12.75" hidden="1" customHeight="1"/>
    <row r="22207" ht="12.75" hidden="1" customHeight="1"/>
    <row r="22208" ht="12.75" hidden="1" customHeight="1"/>
    <row r="22209" ht="12.75" hidden="1" customHeight="1"/>
    <row r="22210" ht="12.75" hidden="1" customHeight="1"/>
    <row r="22211" ht="12.75" hidden="1" customHeight="1"/>
    <row r="22212" ht="12.75" hidden="1" customHeight="1"/>
    <row r="22213" ht="12.75" hidden="1" customHeight="1"/>
    <row r="22214" ht="12.75" hidden="1" customHeight="1"/>
    <row r="22215" ht="12.75" hidden="1" customHeight="1"/>
    <row r="22216" ht="12.75" hidden="1" customHeight="1"/>
    <row r="22217" ht="12.75" hidden="1" customHeight="1"/>
    <row r="22218" ht="12.75" hidden="1" customHeight="1"/>
    <row r="22219" ht="12.75" hidden="1" customHeight="1"/>
    <row r="22220" ht="12.75" hidden="1" customHeight="1"/>
    <row r="22221" ht="12.75" hidden="1" customHeight="1"/>
    <row r="22222" ht="12.75" hidden="1" customHeight="1"/>
    <row r="22223" ht="12.75" hidden="1" customHeight="1"/>
    <row r="22224" ht="12.75" hidden="1" customHeight="1"/>
    <row r="22225" ht="12.75" hidden="1" customHeight="1"/>
    <row r="22226" ht="12.75" hidden="1" customHeight="1"/>
    <row r="22227" ht="12.75" hidden="1" customHeight="1"/>
    <row r="22228" ht="12.75" hidden="1" customHeight="1"/>
    <row r="22229" ht="12.75" hidden="1" customHeight="1"/>
    <row r="22230" ht="12.75" hidden="1" customHeight="1"/>
    <row r="22231" ht="12.75" hidden="1" customHeight="1"/>
    <row r="22232" ht="12.75" hidden="1" customHeight="1"/>
    <row r="22233" ht="12.75" hidden="1" customHeight="1"/>
    <row r="22234" ht="12.75" hidden="1" customHeight="1"/>
    <row r="22235" ht="12.75" hidden="1" customHeight="1"/>
    <row r="22236" ht="12.75" hidden="1" customHeight="1"/>
    <row r="22237" ht="12.75" hidden="1" customHeight="1"/>
    <row r="22238" ht="12.75" hidden="1" customHeight="1"/>
    <row r="22239" ht="12.75" hidden="1" customHeight="1"/>
    <row r="22240" ht="12.75" hidden="1" customHeight="1"/>
    <row r="22241" ht="12.75" hidden="1" customHeight="1"/>
    <row r="22242" ht="12.75" hidden="1" customHeight="1"/>
    <row r="22243" ht="12.75" hidden="1" customHeight="1"/>
    <row r="22244" ht="12.75" hidden="1" customHeight="1"/>
    <row r="22245" ht="12.75" hidden="1" customHeight="1"/>
    <row r="22246" ht="12.75" hidden="1" customHeight="1"/>
    <row r="22247" ht="12.75" hidden="1" customHeight="1"/>
    <row r="22248" ht="12.75" hidden="1" customHeight="1"/>
    <row r="22249" ht="12.75" hidden="1" customHeight="1"/>
    <row r="22250" ht="12.75" hidden="1" customHeight="1"/>
    <row r="22251" ht="12.75" hidden="1" customHeight="1"/>
    <row r="22252" ht="12.75" hidden="1" customHeight="1"/>
    <row r="22253" ht="12.75" hidden="1" customHeight="1"/>
    <row r="22254" ht="12.75" hidden="1" customHeight="1"/>
    <row r="22255" ht="12.75" hidden="1" customHeight="1"/>
    <row r="22256" ht="12.75" hidden="1" customHeight="1"/>
    <row r="22257" ht="12.75" hidden="1" customHeight="1"/>
    <row r="22258" ht="12.75" hidden="1" customHeight="1"/>
    <row r="22259" ht="12.75" hidden="1" customHeight="1"/>
    <row r="22260" ht="12.75" hidden="1" customHeight="1"/>
    <row r="22261" ht="12.75" hidden="1" customHeight="1"/>
    <row r="22262" ht="12.75" hidden="1" customHeight="1"/>
    <row r="22263" ht="12.75" hidden="1" customHeight="1"/>
    <row r="22264" ht="12.75" hidden="1" customHeight="1"/>
    <row r="22265" ht="12.75" hidden="1" customHeight="1"/>
    <row r="22266" ht="12.75" hidden="1" customHeight="1"/>
    <row r="22267" ht="12.75" hidden="1" customHeight="1"/>
    <row r="22268" ht="12.75" hidden="1" customHeight="1"/>
    <row r="22269" ht="12.75" hidden="1" customHeight="1"/>
    <row r="22270" ht="12.75" hidden="1" customHeight="1"/>
    <row r="22271" ht="12.75" hidden="1" customHeight="1"/>
    <row r="22272" ht="12.75" hidden="1" customHeight="1"/>
    <row r="22273" ht="12.75" hidden="1" customHeight="1"/>
    <row r="22274" ht="12.75" hidden="1" customHeight="1"/>
    <row r="22275" ht="12.75" hidden="1" customHeight="1"/>
    <row r="22276" ht="12.75" hidden="1" customHeight="1"/>
    <row r="22277" ht="12.75" hidden="1" customHeight="1"/>
    <row r="22278" ht="12.75" hidden="1" customHeight="1"/>
    <row r="22279" ht="12.75" hidden="1" customHeight="1"/>
    <row r="22280" ht="12.75" hidden="1" customHeight="1"/>
    <row r="22281" ht="12.75" hidden="1" customHeight="1"/>
    <row r="22282" ht="12.75" hidden="1" customHeight="1"/>
    <row r="22283" ht="12.75" hidden="1" customHeight="1"/>
    <row r="22284" ht="12.75" hidden="1" customHeight="1"/>
    <row r="22285" ht="12.75" hidden="1" customHeight="1"/>
    <row r="22286" ht="12.75" hidden="1" customHeight="1"/>
    <row r="22287" ht="12.75" hidden="1" customHeight="1"/>
    <row r="22288" ht="12.75" hidden="1" customHeight="1"/>
    <row r="22289" ht="12.75" hidden="1" customHeight="1"/>
    <row r="22290" ht="12.75" hidden="1" customHeight="1"/>
    <row r="22291" ht="12.75" hidden="1" customHeight="1"/>
    <row r="22292" ht="12.75" hidden="1" customHeight="1"/>
    <row r="22293" ht="12.75" hidden="1" customHeight="1"/>
    <row r="22294" ht="12.75" hidden="1" customHeight="1"/>
    <row r="22295" ht="12.75" hidden="1" customHeight="1"/>
    <row r="22296" ht="12.75" hidden="1" customHeight="1"/>
    <row r="22297" ht="12.75" hidden="1" customHeight="1"/>
    <row r="22298" ht="12.75" hidden="1" customHeight="1"/>
    <row r="22299" ht="12.75" hidden="1" customHeight="1"/>
    <row r="22300" ht="12.75" hidden="1" customHeight="1"/>
    <row r="22301" ht="12.75" hidden="1" customHeight="1"/>
    <row r="22302" ht="12.75" hidden="1" customHeight="1"/>
    <row r="22303" ht="12.75" hidden="1" customHeight="1"/>
    <row r="22304" ht="12.75" hidden="1" customHeight="1"/>
    <row r="22305" ht="12.75" hidden="1" customHeight="1"/>
    <row r="22306" ht="12.75" hidden="1" customHeight="1"/>
    <row r="22307" ht="12.75" hidden="1" customHeight="1"/>
    <row r="22308" ht="12.75" hidden="1" customHeight="1"/>
    <row r="22309" ht="12.75" hidden="1" customHeight="1"/>
    <row r="22310" ht="12.75" hidden="1" customHeight="1"/>
    <row r="22311" ht="12.75" hidden="1" customHeight="1"/>
    <row r="22312" ht="12.75" hidden="1" customHeight="1"/>
    <row r="22313" ht="12.75" hidden="1" customHeight="1"/>
    <row r="22314" ht="12.75" hidden="1" customHeight="1"/>
    <row r="22315" ht="12.75" hidden="1" customHeight="1"/>
    <row r="22316" ht="12.75" hidden="1" customHeight="1"/>
    <row r="22317" ht="12.75" hidden="1" customHeight="1"/>
    <row r="22318" ht="12.75" hidden="1" customHeight="1"/>
    <row r="22319" ht="12.75" hidden="1" customHeight="1"/>
    <row r="22320" ht="12.75" hidden="1" customHeight="1"/>
    <row r="22321" ht="12.75" hidden="1" customHeight="1"/>
    <row r="22322" ht="12.75" hidden="1" customHeight="1"/>
    <row r="22323" ht="12.75" hidden="1" customHeight="1"/>
    <row r="22324" ht="12.75" hidden="1" customHeight="1"/>
    <row r="22325" ht="12.75" hidden="1" customHeight="1"/>
    <row r="22326" ht="12.75" hidden="1" customHeight="1"/>
    <row r="22327" ht="12.75" hidden="1" customHeight="1"/>
    <row r="22328" ht="12.75" hidden="1" customHeight="1"/>
    <row r="22329" ht="12.75" hidden="1" customHeight="1"/>
    <row r="22330" ht="12.75" hidden="1" customHeight="1"/>
    <row r="22331" ht="12.75" hidden="1" customHeight="1"/>
    <row r="22332" ht="12.75" hidden="1" customHeight="1"/>
    <row r="22333" ht="12.75" hidden="1" customHeight="1"/>
    <row r="22334" ht="12.75" hidden="1" customHeight="1"/>
    <row r="22335" ht="12.75" hidden="1" customHeight="1"/>
    <row r="22336" ht="12.75" hidden="1" customHeight="1"/>
    <row r="22337" ht="12.75" hidden="1" customHeight="1"/>
    <row r="22338" ht="12.75" hidden="1" customHeight="1"/>
    <row r="22339" ht="12.75" hidden="1" customHeight="1"/>
    <row r="22340" ht="12.75" hidden="1" customHeight="1"/>
    <row r="22341" ht="12.75" hidden="1" customHeight="1"/>
    <row r="22342" ht="12.75" hidden="1" customHeight="1"/>
    <row r="22343" ht="12.75" hidden="1" customHeight="1"/>
    <row r="22344" ht="12.75" hidden="1" customHeight="1"/>
    <row r="22345" ht="12.75" hidden="1" customHeight="1"/>
    <row r="22346" ht="12.75" hidden="1" customHeight="1"/>
    <row r="22347" ht="12.75" hidden="1" customHeight="1"/>
    <row r="22348" ht="12.75" hidden="1" customHeight="1"/>
    <row r="22349" ht="12.75" hidden="1" customHeight="1"/>
    <row r="22350" ht="12.75" hidden="1" customHeight="1"/>
    <row r="22351" ht="12.75" hidden="1" customHeight="1"/>
    <row r="22352" ht="12.75" hidden="1" customHeight="1"/>
    <row r="22353" ht="12.75" hidden="1" customHeight="1"/>
    <row r="22354" ht="12.75" hidden="1" customHeight="1"/>
    <row r="22355" ht="12.75" hidden="1" customHeight="1"/>
    <row r="22356" ht="12.75" hidden="1" customHeight="1"/>
    <row r="22357" ht="12.75" hidden="1" customHeight="1"/>
    <row r="22358" ht="12.75" hidden="1" customHeight="1"/>
    <row r="22359" ht="12.75" hidden="1" customHeight="1"/>
    <row r="22360" ht="12.75" hidden="1" customHeight="1"/>
    <row r="22361" ht="12.75" hidden="1" customHeight="1"/>
    <row r="22362" ht="12.75" hidden="1" customHeight="1"/>
    <row r="22363" ht="12.75" hidden="1" customHeight="1"/>
    <row r="22364" ht="12.75" hidden="1" customHeight="1"/>
    <row r="22365" ht="12.75" hidden="1" customHeight="1"/>
    <row r="22366" ht="12.75" hidden="1" customHeight="1"/>
    <row r="22367" ht="12.75" hidden="1" customHeight="1"/>
    <row r="22368" ht="12.75" hidden="1" customHeight="1"/>
    <row r="22369" ht="12.75" hidden="1" customHeight="1"/>
    <row r="22370" ht="12.75" hidden="1" customHeight="1"/>
    <row r="22371" ht="12.75" hidden="1" customHeight="1"/>
    <row r="22372" ht="12.75" hidden="1" customHeight="1"/>
    <row r="22373" ht="12.75" hidden="1" customHeight="1"/>
    <row r="22374" ht="12.75" hidden="1" customHeight="1"/>
    <row r="22375" ht="12.75" hidden="1" customHeight="1"/>
    <row r="22376" ht="12.75" hidden="1" customHeight="1"/>
    <row r="22377" ht="12.75" hidden="1" customHeight="1"/>
    <row r="22378" ht="12.75" hidden="1" customHeight="1"/>
    <row r="22379" ht="12.75" hidden="1" customHeight="1"/>
    <row r="22380" ht="12.75" hidden="1" customHeight="1"/>
    <row r="22381" ht="12.75" hidden="1" customHeight="1"/>
    <row r="22382" ht="12.75" hidden="1" customHeight="1"/>
    <row r="22383" ht="12.75" hidden="1" customHeight="1"/>
    <row r="22384" ht="12.75" hidden="1" customHeight="1"/>
    <row r="22385" ht="12.75" hidden="1" customHeight="1"/>
    <row r="22386" ht="12.75" hidden="1" customHeight="1"/>
    <row r="22387" ht="12.75" hidden="1" customHeight="1"/>
    <row r="22388" ht="12.75" hidden="1" customHeight="1"/>
    <row r="22389" ht="12.75" hidden="1" customHeight="1"/>
    <row r="22390" ht="12.75" hidden="1" customHeight="1"/>
    <row r="22391" ht="12.75" hidden="1" customHeight="1"/>
    <row r="22392" ht="12.75" hidden="1" customHeight="1"/>
    <row r="22393" ht="12.75" hidden="1" customHeight="1"/>
    <row r="22394" ht="12.75" hidden="1" customHeight="1"/>
    <row r="22395" ht="12.75" hidden="1" customHeight="1"/>
    <row r="22396" ht="12.75" hidden="1" customHeight="1"/>
    <row r="22397" ht="12.75" hidden="1" customHeight="1"/>
    <row r="22398" ht="12.75" hidden="1" customHeight="1"/>
    <row r="22399" ht="12.75" hidden="1" customHeight="1"/>
    <row r="22400" ht="12.75" hidden="1" customHeight="1"/>
    <row r="22401" ht="12.75" hidden="1" customHeight="1"/>
    <row r="22402" ht="12.75" hidden="1" customHeight="1"/>
    <row r="22403" ht="12.75" hidden="1" customHeight="1"/>
    <row r="22404" ht="12.75" hidden="1" customHeight="1"/>
    <row r="22405" ht="12.75" hidden="1" customHeight="1"/>
    <row r="22406" ht="12.75" hidden="1" customHeight="1"/>
    <row r="22407" ht="12.75" hidden="1" customHeight="1"/>
    <row r="22408" ht="12.75" hidden="1" customHeight="1"/>
    <row r="22409" ht="12.75" hidden="1" customHeight="1"/>
    <row r="22410" ht="12.75" hidden="1" customHeight="1"/>
    <row r="22411" ht="12.75" hidden="1" customHeight="1"/>
    <row r="22412" ht="12.75" hidden="1" customHeight="1"/>
    <row r="22413" ht="12.75" hidden="1" customHeight="1"/>
    <row r="22414" ht="12.75" hidden="1" customHeight="1"/>
    <row r="22415" ht="12.75" hidden="1" customHeight="1"/>
    <row r="22416" ht="12.75" hidden="1" customHeight="1"/>
    <row r="22417" ht="12.75" hidden="1" customHeight="1"/>
    <row r="22418" ht="12.75" hidden="1" customHeight="1"/>
    <row r="22419" ht="12.75" hidden="1" customHeight="1"/>
    <row r="22420" ht="12.75" hidden="1" customHeight="1"/>
    <row r="22421" ht="12.75" hidden="1" customHeight="1"/>
    <row r="22422" ht="12.75" hidden="1" customHeight="1"/>
    <row r="22423" ht="12.75" hidden="1" customHeight="1"/>
    <row r="22424" ht="12.75" hidden="1" customHeight="1"/>
    <row r="22425" ht="12.75" hidden="1" customHeight="1"/>
    <row r="22426" ht="12.75" hidden="1" customHeight="1"/>
    <row r="22427" ht="12.75" hidden="1" customHeight="1"/>
    <row r="22428" ht="12.75" hidden="1" customHeight="1"/>
    <row r="22429" ht="12.75" hidden="1" customHeight="1"/>
    <row r="22430" ht="12.75" hidden="1" customHeight="1"/>
    <row r="22431" ht="12.75" hidden="1" customHeight="1"/>
    <row r="22432" ht="12.75" hidden="1" customHeight="1"/>
    <row r="22433" ht="12.75" hidden="1" customHeight="1"/>
    <row r="22434" ht="12.75" hidden="1" customHeight="1"/>
    <row r="22435" ht="12.75" hidden="1" customHeight="1"/>
    <row r="22436" ht="12.75" hidden="1" customHeight="1"/>
    <row r="22437" ht="12.75" hidden="1" customHeight="1"/>
    <row r="22438" ht="12.75" hidden="1" customHeight="1"/>
    <row r="22439" ht="12.75" hidden="1" customHeight="1"/>
    <row r="22440" ht="12.75" hidden="1" customHeight="1"/>
    <row r="22441" ht="12.75" hidden="1" customHeight="1"/>
    <row r="22442" ht="12.75" hidden="1" customHeight="1"/>
    <row r="22443" ht="12.75" hidden="1" customHeight="1"/>
    <row r="22444" ht="12.75" hidden="1" customHeight="1"/>
    <row r="22445" ht="12.75" hidden="1" customHeight="1"/>
    <row r="22446" ht="12.75" hidden="1" customHeight="1"/>
    <row r="22447" ht="12.75" hidden="1" customHeight="1"/>
    <row r="22448" ht="12.75" hidden="1" customHeight="1"/>
    <row r="22449" ht="12.75" hidden="1" customHeight="1"/>
    <row r="22450" ht="12.75" hidden="1" customHeight="1"/>
    <row r="22451" ht="12.75" hidden="1" customHeight="1"/>
    <row r="22452" ht="12.75" hidden="1" customHeight="1"/>
    <row r="22453" ht="12.75" hidden="1" customHeight="1"/>
    <row r="22454" ht="12.75" hidden="1" customHeight="1"/>
    <row r="22455" ht="12.75" hidden="1" customHeight="1"/>
    <row r="22456" ht="12.75" hidden="1" customHeight="1"/>
    <row r="22457" ht="12.75" hidden="1" customHeight="1"/>
    <row r="22458" ht="12.75" hidden="1" customHeight="1"/>
    <row r="22459" ht="12.75" hidden="1" customHeight="1"/>
    <row r="22460" ht="12.75" hidden="1" customHeight="1"/>
    <row r="22461" ht="12.75" hidden="1" customHeight="1"/>
    <row r="22462" ht="12.75" hidden="1" customHeight="1"/>
    <row r="22463" ht="12.75" hidden="1" customHeight="1"/>
    <row r="22464" ht="12.75" hidden="1" customHeight="1"/>
    <row r="22465" ht="12.75" hidden="1" customHeight="1"/>
    <row r="22466" ht="12.75" hidden="1" customHeight="1"/>
    <row r="22467" ht="12.75" hidden="1" customHeight="1"/>
    <row r="22468" ht="12.75" hidden="1" customHeight="1"/>
    <row r="22469" ht="12.75" hidden="1" customHeight="1"/>
    <row r="22470" ht="12.75" hidden="1" customHeight="1"/>
    <row r="22471" ht="12.75" hidden="1" customHeight="1"/>
    <row r="22472" ht="12.75" hidden="1" customHeight="1"/>
    <row r="22473" ht="12.75" hidden="1" customHeight="1"/>
    <row r="22474" ht="12.75" hidden="1" customHeight="1"/>
    <row r="22475" ht="12.75" hidden="1" customHeight="1"/>
    <row r="22476" ht="12.75" hidden="1" customHeight="1"/>
    <row r="22477" ht="12.75" hidden="1" customHeight="1"/>
    <row r="22478" ht="12.75" hidden="1" customHeight="1"/>
    <row r="22479" ht="12.75" hidden="1" customHeight="1"/>
    <row r="22480" ht="12.75" hidden="1" customHeight="1"/>
    <row r="22481" ht="12.75" hidden="1" customHeight="1"/>
    <row r="22482" ht="12.75" hidden="1" customHeight="1"/>
    <row r="22483" ht="12.75" hidden="1" customHeight="1"/>
    <row r="22484" ht="12.75" hidden="1" customHeight="1"/>
    <row r="22485" ht="12.75" hidden="1" customHeight="1"/>
    <row r="22486" ht="12.75" hidden="1" customHeight="1"/>
    <row r="22487" ht="12.75" hidden="1" customHeight="1"/>
    <row r="22488" ht="12.75" hidden="1" customHeight="1"/>
    <row r="22489" ht="12.75" hidden="1" customHeight="1"/>
    <row r="22490" ht="12.75" hidden="1" customHeight="1"/>
    <row r="22491" ht="12.75" hidden="1" customHeight="1"/>
    <row r="22492" ht="12.75" hidden="1" customHeight="1"/>
    <row r="22493" ht="12.75" hidden="1" customHeight="1"/>
    <row r="22494" ht="12.75" hidden="1" customHeight="1"/>
    <row r="22495" ht="12.75" hidden="1" customHeight="1"/>
    <row r="22496" ht="12.75" hidden="1" customHeight="1"/>
    <row r="22497" ht="12.75" hidden="1" customHeight="1"/>
    <row r="22498" ht="12.75" hidden="1" customHeight="1"/>
    <row r="22499" ht="12.75" hidden="1" customHeight="1"/>
    <row r="22500" ht="12.75" hidden="1" customHeight="1"/>
    <row r="22501" ht="12.75" hidden="1" customHeight="1"/>
    <row r="22502" ht="12.75" hidden="1" customHeight="1"/>
    <row r="22503" ht="12.75" hidden="1" customHeight="1"/>
    <row r="22504" ht="12.75" hidden="1" customHeight="1"/>
    <row r="22505" ht="12.75" hidden="1" customHeight="1"/>
    <row r="22506" ht="12.75" hidden="1" customHeight="1"/>
    <row r="22507" ht="12.75" hidden="1" customHeight="1"/>
    <row r="22508" ht="12.75" hidden="1" customHeight="1"/>
    <row r="22509" ht="12.75" hidden="1" customHeight="1"/>
    <row r="22510" ht="12.75" hidden="1" customHeight="1"/>
    <row r="22511" ht="12.75" hidden="1" customHeight="1"/>
    <row r="22512" ht="12.75" hidden="1" customHeight="1"/>
    <row r="22513" ht="12.75" hidden="1" customHeight="1"/>
    <row r="22514" ht="12.75" hidden="1" customHeight="1"/>
    <row r="22515" ht="12.75" hidden="1" customHeight="1"/>
    <row r="22516" ht="12.75" hidden="1" customHeight="1"/>
    <row r="22517" ht="12.75" hidden="1" customHeight="1"/>
    <row r="22518" ht="12.75" hidden="1" customHeight="1"/>
    <row r="22519" ht="12.75" hidden="1" customHeight="1"/>
    <row r="22520" ht="12.75" hidden="1" customHeight="1"/>
    <row r="22521" ht="12.75" hidden="1" customHeight="1"/>
    <row r="22522" ht="12.75" hidden="1" customHeight="1"/>
    <row r="22523" ht="12.75" hidden="1" customHeight="1"/>
    <row r="22524" ht="12.75" hidden="1" customHeight="1"/>
    <row r="22525" ht="12.75" hidden="1" customHeight="1"/>
    <row r="22526" ht="12.75" hidden="1" customHeight="1"/>
    <row r="22527" ht="12.75" hidden="1" customHeight="1"/>
    <row r="22528" ht="12.75" hidden="1" customHeight="1"/>
    <row r="22529" ht="12.75" hidden="1" customHeight="1"/>
    <row r="22530" ht="12.75" hidden="1" customHeight="1"/>
    <row r="22531" ht="12.75" hidden="1" customHeight="1"/>
    <row r="22532" ht="12.75" hidden="1" customHeight="1"/>
    <row r="22533" ht="12.75" hidden="1" customHeight="1"/>
    <row r="22534" ht="12.75" hidden="1" customHeight="1"/>
    <row r="22535" ht="12.75" hidden="1" customHeight="1"/>
    <row r="22536" ht="12.75" hidden="1" customHeight="1"/>
    <row r="22537" ht="12.75" hidden="1" customHeight="1"/>
    <row r="22538" ht="12.75" hidden="1" customHeight="1"/>
    <row r="22539" ht="12.75" hidden="1" customHeight="1"/>
    <row r="22540" ht="12.75" hidden="1" customHeight="1"/>
    <row r="22541" ht="12.75" hidden="1" customHeight="1"/>
    <row r="22542" ht="12.75" hidden="1" customHeight="1"/>
    <row r="22543" ht="12.75" hidden="1" customHeight="1"/>
    <row r="22544" ht="12.75" hidden="1" customHeight="1"/>
    <row r="22545" ht="12.75" hidden="1" customHeight="1"/>
    <row r="22546" ht="12.75" hidden="1" customHeight="1"/>
    <row r="22547" ht="12.75" hidden="1" customHeight="1"/>
    <row r="22548" ht="12.75" hidden="1" customHeight="1"/>
    <row r="22549" ht="12.75" hidden="1" customHeight="1"/>
    <row r="22550" ht="12.75" hidden="1" customHeight="1"/>
    <row r="22551" ht="12.75" hidden="1" customHeight="1"/>
    <row r="22552" ht="12.75" hidden="1" customHeight="1"/>
    <row r="22553" ht="12.75" hidden="1" customHeight="1"/>
    <row r="22554" ht="12.75" hidden="1" customHeight="1"/>
    <row r="22555" ht="12.75" hidden="1" customHeight="1"/>
    <row r="22556" ht="12.75" hidden="1" customHeight="1"/>
    <row r="22557" ht="12.75" hidden="1" customHeight="1"/>
    <row r="22558" ht="12.75" hidden="1" customHeight="1"/>
    <row r="22559" ht="12.75" hidden="1" customHeight="1"/>
    <row r="22560" ht="12.75" hidden="1" customHeight="1"/>
    <row r="22561" ht="12.75" hidden="1" customHeight="1"/>
    <row r="22562" ht="12.75" hidden="1" customHeight="1"/>
    <row r="22563" ht="12.75" hidden="1" customHeight="1"/>
    <row r="22564" ht="12.75" hidden="1" customHeight="1"/>
    <row r="22565" ht="12.75" hidden="1" customHeight="1"/>
    <row r="22566" ht="12.75" hidden="1" customHeight="1"/>
    <row r="22567" ht="12.75" hidden="1" customHeight="1"/>
    <row r="22568" ht="12.75" hidden="1" customHeight="1"/>
    <row r="22569" ht="12.75" hidden="1" customHeight="1"/>
    <row r="22570" ht="12.75" hidden="1" customHeight="1"/>
    <row r="22571" ht="12.75" hidden="1" customHeight="1"/>
    <row r="22572" ht="12.75" hidden="1" customHeight="1"/>
    <row r="22573" ht="12.75" hidden="1" customHeight="1"/>
    <row r="22574" ht="12.75" hidden="1" customHeight="1"/>
    <row r="22575" ht="12.75" hidden="1" customHeight="1"/>
    <row r="22576" ht="12.75" hidden="1" customHeight="1"/>
    <row r="22577" ht="12.75" hidden="1" customHeight="1"/>
    <row r="22578" ht="12.75" hidden="1" customHeight="1"/>
    <row r="22579" ht="12.75" hidden="1" customHeight="1"/>
    <row r="22580" ht="12.75" hidden="1" customHeight="1"/>
    <row r="22581" ht="12.75" hidden="1" customHeight="1"/>
    <row r="22582" ht="12.75" hidden="1" customHeight="1"/>
    <row r="22583" ht="12.75" hidden="1" customHeight="1"/>
    <row r="22584" ht="12.75" hidden="1" customHeight="1"/>
    <row r="22585" ht="12.75" hidden="1" customHeight="1"/>
    <row r="22586" ht="12.75" hidden="1" customHeight="1"/>
    <row r="22587" ht="12.75" hidden="1" customHeight="1"/>
    <row r="22588" ht="12.75" hidden="1" customHeight="1"/>
    <row r="22589" ht="12.75" hidden="1" customHeight="1"/>
    <row r="22590" ht="12.75" hidden="1" customHeight="1"/>
    <row r="22591" ht="12.75" hidden="1" customHeight="1"/>
    <row r="22592" ht="12.75" hidden="1" customHeight="1"/>
    <row r="22593" ht="12.75" hidden="1" customHeight="1"/>
    <row r="22594" ht="12.75" hidden="1" customHeight="1"/>
    <row r="22595" ht="12.75" hidden="1" customHeight="1"/>
    <row r="22596" ht="12.75" hidden="1" customHeight="1"/>
    <row r="22597" ht="12.75" hidden="1" customHeight="1"/>
    <row r="22598" ht="12.75" hidden="1" customHeight="1"/>
    <row r="22599" ht="12.75" hidden="1" customHeight="1"/>
    <row r="22600" ht="12.75" hidden="1" customHeight="1"/>
    <row r="22601" ht="12.75" hidden="1" customHeight="1"/>
    <row r="22602" ht="12.75" hidden="1" customHeight="1"/>
    <row r="22603" ht="12.75" hidden="1" customHeight="1"/>
    <row r="22604" ht="12.75" hidden="1" customHeight="1"/>
    <row r="22605" ht="12.75" hidden="1" customHeight="1"/>
    <row r="22606" ht="12.75" hidden="1" customHeight="1"/>
    <row r="22607" ht="12.75" hidden="1" customHeight="1"/>
    <row r="22608" ht="12.75" hidden="1" customHeight="1"/>
    <row r="22609" ht="12.75" hidden="1" customHeight="1"/>
    <row r="22610" ht="12.75" hidden="1" customHeight="1"/>
    <row r="22611" ht="12.75" hidden="1" customHeight="1"/>
    <row r="22612" ht="12.75" hidden="1" customHeight="1"/>
    <row r="22613" ht="12.75" hidden="1" customHeight="1"/>
    <row r="22614" ht="12.75" hidden="1" customHeight="1"/>
    <row r="22615" ht="12.75" hidden="1" customHeight="1"/>
    <row r="22616" ht="12.75" hidden="1" customHeight="1"/>
    <row r="22617" ht="12.75" hidden="1" customHeight="1"/>
    <row r="22618" ht="12.75" hidden="1" customHeight="1"/>
    <row r="22619" ht="12.75" hidden="1" customHeight="1"/>
    <row r="22620" ht="12.75" hidden="1" customHeight="1"/>
    <row r="22621" ht="12.75" hidden="1" customHeight="1"/>
    <row r="22622" ht="12.75" hidden="1" customHeight="1"/>
    <row r="22623" ht="12.75" hidden="1" customHeight="1"/>
    <row r="22624" ht="12.75" hidden="1" customHeight="1"/>
    <row r="22625" ht="12.75" hidden="1" customHeight="1"/>
    <row r="22626" ht="12.75" hidden="1" customHeight="1"/>
    <row r="22627" ht="12.75" hidden="1" customHeight="1"/>
    <row r="22628" ht="12.75" hidden="1" customHeight="1"/>
    <row r="22629" ht="12.75" hidden="1" customHeight="1"/>
    <row r="22630" ht="12.75" hidden="1" customHeight="1"/>
    <row r="22631" ht="12.75" hidden="1" customHeight="1"/>
    <row r="22632" ht="12.75" hidden="1" customHeight="1"/>
    <row r="22633" ht="12.75" hidden="1" customHeight="1"/>
    <row r="22634" ht="12.75" hidden="1" customHeight="1"/>
    <row r="22635" ht="12.75" hidden="1" customHeight="1"/>
    <row r="22636" ht="12.75" hidden="1" customHeight="1"/>
    <row r="22637" ht="12.75" hidden="1" customHeight="1"/>
    <row r="22638" ht="12.75" hidden="1" customHeight="1"/>
    <row r="22639" ht="12.75" hidden="1" customHeight="1"/>
    <row r="22640" ht="12.75" hidden="1" customHeight="1"/>
    <row r="22641" ht="12.75" hidden="1" customHeight="1"/>
    <row r="22642" ht="12.75" hidden="1" customHeight="1"/>
    <row r="22643" ht="12.75" hidden="1" customHeight="1"/>
    <row r="22644" ht="12.75" hidden="1" customHeight="1"/>
    <row r="22645" ht="12.75" hidden="1" customHeight="1"/>
    <row r="22646" ht="12.75" hidden="1" customHeight="1"/>
    <row r="22647" ht="12.75" hidden="1" customHeight="1"/>
    <row r="22648" ht="12.75" hidden="1" customHeight="1"/>
    <row r="22649" ht="12.75" hidden="1" customHeight="1"/>
    <row r="22650" ht="12.75" hidden="1" customHeight="1"/>
    <row r="22651" ht="12.75" hidden="1" customHeight="1"/>
    <row r="22652" ht="12.75" hidden="1" customHeight="1"/>
    <row r="22653" ht="12.75" hidden="1" customHeight="1"/>
    <row r="22654" ht="12.75" hidden="1" customHeight="1"/>
    <row r="22655" ht="12.75" hidden="1" customHeight="1"/>
    <row r="22656" ht="12.75" hidden="1" customHeight="1"/>
    <row r="22657" ht="12.75" hidden="1" customHeight="1"/>
    <row r="22658" ht="12.75" hidden="1" customHeight="1"/>
    <row r="22659" ht="12.75" hidden="1" customHeight="1"/>
    <row r="22660" ht="12.75" hidden="1" customHeight="1"/>
    <row r="22661" ht="12.75" hidden="1" customHeight="1"/>
    <row r="22662" ht="12.75" hidden="1" customHeight="1"/>
    <row r="22663" ht="12.75" hidden="1" customHeight="1"/>
    <row r="22664" ht="12.75" hidden="1" customHeight="1"/>
    <row r="22665" ht="12.75" hidden="1" customHeight="1"/>
    <row r="22666" ht="12.75" hidden="1" customHeight="1"/>
    <row r="22667" ht="12.75" hidden="1" customHeight="1"/>
    <row r="22668" ht="12.75" hidden="1" customHeight="1"/>
    <row r="22669" ht="12.75" hidden="1" customHeight="1"/>
    <row r="22670" ht="12.75" hidden="1" customHeight="1"/>
    <row r="22671" ht="12.75" hidden="1" customHeight="1"/>
    <row r="22672" ht="12.75" hidden="1" customHeight="1"/>
    <row r="22673" ht="12.75" hidden="1" customHeight="1"/>
    <row r="22674" ht="12.75" hidden="1" customHeight="1"/>
    <row r="22675" ht="12.75" hidden="1" customHeight="1"/>
    <row r="22676" ht="12.75" hidden="1" customHeight="1"/>
    <row r="22677" ht="12.75" hidden="1" customHeight="1"/>
    <row r="22678" ht="12.75" hidden="1" customHeight="1"/>
    <row r="22679" ht="12.75" hidden="1" customHeight="1"/>
    <row r="22680" ht="12.75" hidden="1" customHeight="1"/>
    <row r="22681" ht="12.75" hidden="1" customHeight="1"/>
    <row r="22682" ht="12.75" hidden="1" customHeight="1"/>
    <row r="22683" ht="12.75" hidden="1" customHeight="1"/>
    <row r="22684" ht="12.75" hidden="1" customHeight="1"/>
    <row r="22685" ht="12.75" hidden="1" customHeight="1"/>
    <row r="22686" ht="12.75" hidden="1" customHeight="1"/>
    <row r="22687" ht="12.75" hidden="1" customHeight="1"/>
    <row r="22688" ht="12.75" hidden="1" customHeight="1"/>
    <row r="22689" ht="12.75" hidden="1" customHeight="1"/>
    <row r="22690" ht="12.75" hidden="1" customHeight="1"/>
    <row r="22691" ht="12.75" hidden="1" customHeight="1"/>
    <row r="22692" ht="12.75" hidden="1" customHeight="1"/>
    <row r="22693" ht="12.75" hidden="1" customHeight="1"/>
    <row r="22694" ht="12.75" hidden="1" customHeight="1"/>
    <row r="22695" ht="12.75" hidden="1" customHeight="1"/>
    <row r="22696" ht="12.75" hidden="1" customHeight="1"/>
    <row r="22697" ht="12.75" hidden="1" customHeight="1"/>
    <row r="22698" ht="12.75" hidden="1" customHeight="1"/>
    <row r="22699" ht="12.75" hidden="1" customHeight="1"/>
    <row r="22700" ht="12.75" hidden="1" customHeight="1"/>
    <row r="22701" ht="12.75" hidden="1" customHeight="1"/>
    <row r="22702" ht="12.75" hidden="1" customHeight="1"/>
    <row r="22703" ht="12.75" hidden="1" customHeight="1"/>
    <row r="22704" ht="12.75" hidden="1" customHeight="1"/>
    <row r="22705" ht="12.75" hidden="1" customHeight="1"/>
    <row r="22706" ht="12.75" hidden="1" customHeight="1"/>
    <row r="22707" ht="12.75" hidden="1" customHeight="1"/>
    <row r="22708" ht="12.75" hidden="1" customHeight="1"/>
    <row r="22709" ht="12.75" hidden="1" customHeight="1"/>
    <row r="22710" ht="12.75" hidden="1" customHeight="1"/>
    <row r="22711" ht="12.75" hidden="1" customHeight="1"/>
    <row r="22712" ht="12.75" hidden="1" customHeight="1"/>
    <row r="22713" ht="12.75" hidden="1" customHeight="1"/>
    <row r="22714" ht="12.75" hidden="1" customHeight="1"/>
    <row r="22715" ht="12.75" hidden="1" customHeight="1"/>
    <row r="22716" ht="12.75" hidden="1" customHeight="1"/>
    <row r="22717" ht="12.75" hidden="1" customHeight="1"/>
    <row r="22718" ht="12.75" hidden="1" customHeight="1"/>
    <row r="22719" ht="12.75" hidden="1" customHeight="1"/>
    <row r="22720" ht="12.75" hidden="1" customHeight="1"/>
    <row r="22721" ht="12.75" hidden="1" customHeight="1"/>
    <row r="22722" ht="12.75" hidden="1" customHeight="1"/>
    <row r="22723" ht="12.75" hidden="1" customHeight="1"/>
    <row r="22724" ht="12.75" hidden="1" customHeight="1"/>
    <row r="22725" ht="12.75" hidden="1" customHeight="1"/>
    <row r="22726" ht="12.75" hidden="1" customHeight="1"/>
    <row r="22727" ht="12.75" hidden="1" customHeight="1"/>
    <row r="22728" ht="12.75" hidden="1" customHeight="1"/>
    <row r="22729" ht="12.75" hidden="1" customHeight="1"/>
    <row r="22730" ht="12.75" hidden="1" customHeight="1"/>
    <row r="22731" ht="12.75" hidden="1" customHeight="1"/>
    <row r="22732" ht="12.75" hidden="1" customHeight="1"/>
    <row r="22733" ht="12.75" hidden="1" customHeight="1"/>
    <row r="22734" ht="12.75" hidden="1" customHeight="1"/>
    <row r="22735" ht="12.75" hidden="1" customHeight="1"/>
    <row r="22736" ht="12.75" hidden="1" customHeight="1"/>
    <row r="22737" ht="12.75" hidden="1" customHeight="1"/>
    <row r="22738" ht="12.75" hidden="1" customHeight="1"/>
    <row r="22739" ht="12.75" hidden="1" customHeight="1"/>
    <row r="22740" ht="12.75" hidden="1" customHeight="1"/>
    <row r="22741" ht="12.75" hidden="1" customHeight="1"/>
    <row r="22742" ht="12.75" hidden="1" customHeight="1"/>
    <row r="22743" ht="12.75" hidden="1" customHeight="1"/>
    <row r="22744" ht="12.75" hidden="1" customHeight="1"/>
    <row r="22745" ht="12.75" hidden="1" customHeight="1"/>
    <row r="22746" ht="12.75" hidden="1" customHeight="1"/>
    <row r="22747" ht="12.75" hidden="1" customHeight="1"/>
    <row r="22748" ht="12.75" hidden="1" customHeight="1"/>
    <row r="22749" ht="12.75" hidden="1" customHeight="1"/>
    <row r="22750" ht="12.75" hidden="1" customHeight="1"/>
    <row r="22751" ht="12.75" hidden="1" customHeight="1"/>
    <row r="22752" ht="12.75" hidden="1" customHeight="1"/>
    <row r="22753" ht="12.75" hidden="1" customHeight="1"/>
    <row r="22754" ht="12.75" hidden="1" customHeight="1"/>
    <row r="22755" ht="12.75" hidden="1" customHeight="1"/>
    <row r="22756" ht="12.75" hidden="1" customHeight="1"/>
    <row r="22757" ht="12.75" hidden="1" customHeight="1"/>
    <row r="22758" ht="12.75" hidden="1" customHeight="1"/>
    <row r="22759" ht="12.75" hidden="1" customHeight="1"/>
    <row r="22760" ht="12.75" hidden="1" customHeight="1"/>
    <row r="22761" ht="12.75" hidden="1" customHeight="1"/>
    <row r="22762" ht="12.75" hidden="1" customHeight="1"/>
    <row r="22763" ht="12.75" hidden="1" customHeight="1"/>
    <row r="22764" ht="12.75" hidden="1" customHeight="1"/>
    <row r="22765" ht="12.75" hidden="1" customHeight="1"/>
    <row r="22766" ht="12.75" hidden="1" customHeight="1"/>
    <row r="22767" ht="12.75" hidden="1" customHeight="1"/>
    <row r="22768" ht="12.75" hidden="1" customHeight="1"/>
    <row r="22769" ht="12.75" hidden="1" customHeight="1"/>
    <row r="22770" ht="12.75" hidden="1" customHeight="1"/>
    <row r="22771" ht="12.75" hidden="1" customHeight="1"/>
    <row r="22772" ht="12.75" hidden="1" customHeight="1"/>
    <row r="22773" ht="12.75" hidden="1" customHeight="1"/>
    <row r="22774" ht="12.75" hidden="1" customHeight="1"/>
    <row r="22775" ht="12.75" hidden="1" customHeight="1"/>
    <row r="22776" ht="12.75" hidden="1" customHeight="1"/>
    <row r="22777" ht="12.75" hidden="1" customHeight="1"/>
    <row r="22778" ht="12.75" hidden="1" customHeight="1"/>
    <row r="22779" ht="12.75" hidden="1" customHeight="1"/>
    <row r="22780" ht="12.75" hidden="1" customHeight="1"/>
    <row r="22781" ht="12.75" hidden="1" customHeight="1"/>
    <row r="22782" ht="12.75" hidden="1" customHeight="1"/>
    <row r="22783" ht="12.75" hidden="1" customHeight="1"/>
    <row r="22784" ht="12.75" hidden="1" customHeight="1"/>
    <row r="22785" ht="12.75" hidden="1" customHeight="1"/>
    <row r="22786" ht="12.75" hidden="1" customHeight="1"/>
    <row r="22787" ht="12.75" hidden="1" customHeight="1"/>
    <row r="22788" ht="12.75" hidden="1" customHeight="1"/>
    <row r="22789" ht="12.75" hidden="1" customHeight="1"/>
    <row r="22790" ht="12.75" hidden="1" customHeight="1"/>
    <row r="22791" ht="12.75" hidden="1" customHeight="1"/>
    <row r="22792" ht="12.75" hidden="1" customHeight="1"/>
    <row r="22793" ht="12.75" hidden="1" customHeight="1"/>
    <row r="22794" ht="12.75" hidden="1" customHeight="1"/>
    <row r="22795" ht="12.75" hidden="1" customHeight="1"/>
    <row r="22796" ht="12.75" hidden="1" customHeight="1"/>
    <row r="22797" ht="12.75" hidden="1" customHeight="1"/>
    <row r="22798" ht="12.75" hidden="1" customHeight="1"/>
    <row r="22799" ht="12.75" hidden="1" customHeight="1"/>
    <row r="22800" ht="12.75" hidden="1" customHeight="1"/>
    <row r="22801" ht="12.75" hidden="1" customHeight="1"/>
    <row r="22802" ht="12.75" hidden="1" customHeight="1"/>
    <row r="22803" ht="12.75" hidden="1" customHeight="1"/>
    <row r="22804" ht="12.75" hidden="1" customHeight="1"/>
    <row r="22805" ht="12.75" hidden="1" customHeight="1"/>
    <row r="22806" ht="12.75" hidden="1" customHeight="1"/>
    <row r="22807" ht="12.75" hidden="1" customHeight="1"/>
    <row r="22808" ht="12.75" hidden="1" customHeight="1"/>
    <row r="22809" ht="12.75" hidden="1" customHeight="1"/>
    <row r="22810" ht="12.75" hidden="1" customHeight="1"/>
    <row r="22811" ht="12.75" hidden="1" customHeight="1"/>
    <row r="22812" ht="12.75" hidden="1" customHeight="1"/>
    <row r="22813" ht="12.75" hidden="1" customHeight="1"/>
    <row r="22814" ht="12.75" hidden="1" customHeight="1"/>
    <row r="22815" ht="12.75" hidden="1" customHeight="1"/>
    <row r="22816" ht="12.75" hidden="1" customHeight="1"/>
    <row r="22817" ht="12.75" hidden="1" customHeight="1"/>
    <row r="22818" ht="12.75" hidden="1" customHeight="1"/>
    <row r="22819" ht="12.75" hidden="1" customHeight="1"/>
    <row r="22820" ht="12.75" hidden="1" customHeight="1"/>
    <row r="22821" ht="12.75" hidden="1" customHeight="1"/>
    <row r="22822" ht="12.75" hidden="1" customHeight="1"/>
    <row r="22823" ht="12.75" hidden="1" customHeight="1"/>
    <row r="22824" ht="12.75" hidden="1" customHeight="1"/>
    <row r="22825" ht="12.75" hidden="1" customHeight="1"/>
    <row r="22826" ht="12.75" hidden="1" customHeight="1"/>
    <row r="22827" ht="12.75" hidden="1" customHeight="1"/>
    <row r="22828" ht="12.75" hidden="1" customHeight="1"/>
    <row r="22829" ht="12.75" hidden="1" customHeight="1"/>
    <row r="22830" ht="12.75" hidden="1" customHeight="1"/>
    <row r="22831" ht="12.75" hidden="1" customHeight="1"/>
    <row r="22832" ht="12.75" hidden="1" customHeight="1"/>
    <row r="22833" ht="12.75" hidden="1" customHeight="1"/>
    <row r="22834" ht="12.75" hidden="1" customHeight="1"/>
    <row r="22835" ht="12.75" hidden="1" customHeight="1"/>
    <row r="22836" ht="12.75" hidden="1" customHeight="1"/>
    <row r="22837" ht="12.75" hidden="1" customHeight="1"/>
    <row r="22838" ht="12.75" hidden="1" customHeight="1"/>
    <row r="22839" ht="12.75" hidden="1" customHeight="1"/>
    <row r="22840" ht="12.75" hidden="1" customHeight="1"/>
    <row r="22841" ht="12.75" hidden="1" customHeight="1"/>
    <row r="22842" ht="12.75" hidden="1" customHeight="1"/>
    <row r="22843" ht="12.75" hidden="1" customHeight="1"/>
    <row r="22844" ht="12.75" hidden="1" customHeight="1"/>
    <row r="22845" ht="12.75" hidden="1" customHeight="1"/>
    <row r="22846" ht="12.75" hidden="1" customHeight="1"/>
    <row r="22847" ht="12.75" hidden="1" customHeight="1"/>
    <row r="22848" ht="12.75" hidden="1" customHeight="1"/>
    <row r="22849" ht="12.75" hidden="1" customHeight="1"/>
    <row r="22850" ht="12.75" hidden="1" customHeight="1"/>
    <row r="22851" ht="12.75" hidden="1" customHeight="1"/>
    <row r="22852" ht="12.75" hidden="1" customHeight="1"/>
    <row r="22853" ht="12.75" hidden="1" customHeight="1"/>
    <row r="22854" ht="12.75" hidden="1" customHeight="1"/>
    <row r="22855" ht="12.75" hidden="1" customHeight="1"/>
    <row r="22856" ht="12.75" hidden="1" customHeight="1"/>
    <row r="22857" ht="12.75" hidden="1" customHeight="1"/>
    <row r="22858" ht="12.75" hidden="1" customHeight="1"/>
    <row r="22859" ht="12.75" hidden="1" customHeight="1"/>
    <row r="22860" ht="12.75" hidden="1" customHeight="1"/>
    <row r="22861" ht="12.75" hidden="1" customHeight="1"/>
    <row r="22862" ht="12.75" hidden="1" customHeight="1"/>
    <row r="22863" ht="12.75" hidden="1" customHeight="1"/>
    <row r="22864" ht="12.75" hidden="1" customHeight="1"/>
    <row r="22865" ht="12.75" hidden="1" customHeight="1"/>
    <row r="22866" ht="12.75" hidden="1" customHeight="1"/>
    <row r="22867" ht="12.75" hidden="1" customHeight="1"/>
    <row r="22868" ht="12.75" hidden="1" customHeight="1"/>
    <row r="22869" ht="12.75" hidden="1" customHeight="1"/>
    <row r="22870" ht="12.75" hidden="1" customHeight="1"/>
    <row r="22871" ht="12.75" hidden="1" customHeight="1"/>
    <row r="22872" ht="12.75" hidden="1" customHeight="1"/>
    <row r="22873" ht="12.75" hidden="1" customHeight="1"/>
    <row r="22874" ht="12.75" hidden="1" customHeight="1"/>
    <row r="22875" ht="12.75" hidden="1" customHeight="1"/>
    <row r="22876" ht="12.75" hidden="1" customHeight="1"/>
    <row r="22877" ht="12.75" hidden="1" customHeight="1"/>
    <row r="22878" ht="12.75" hidden="1" customHeight="1"/>
    <row r="22879" ht="12.75" hidden="1" customHeight="1"/>
    <row r="22880" ht="12.75" hidden="1" customHeight="1"/>
    <row r="22881" ht="12.75" hidden="1" customHeight="1"/>
    <row r="22882" ht="12.75" hidden="1" customHeight="1"/>
    <row r="22883" ht="12.75" hidden="1" customHeight="1"/>
    <row r="22884" ht="12.75" hidden="1" customHeight="1"/>
    <row r="22885" ht="12.75" hidden="1" customHeight="1"/>
    <row r="22886" ht="12.75" hidden="1" customHeight="1"/>
    <row r="22887" ht="12.75" hidden="1" customHeight="1"/>
    <row r="22888" ht="12.75" hidden="1" customHeight="1"/>
    <row r="22889" ht="12.75" hidden="1" customHeight="1"/>
    <row r="22890" ht="12.75" hidden="1" customHeight="1"/>
    <row r="22891" ht="12.75" hidden="1" customHeight="1"/>
    <row r="22892" ht="12.75" hidden="1" customHeight="1"/>
    <row r="22893" ht="12.75" hidden="1" customHeight="1"/>
    <row r="22894" ht="12.75" hidden="1" customHeight="1"/>
    <row r="22895" ht="12.75" hidden="1" customHeight="1"/>
    <row r="22896" ht="12.75" hidden="1" customHeight="1"/>
    <row r="22897" ht="12.75" hidden="1" customHeight="1"/>
    <row r="22898" ht="12.75" hidden="1" customHeight="1"/>
    <row r="22899" ht="12.75" hidden="1" customHeight="1"/>
    <row r="22900" ht="12.75" hidden="1" customHeight="1"/>
    <row r="22901" ht="12.75" hidden="1" customHeight="1"/>
    <row r="22902" ht="12.75" hidden="1" customHeight="1"/>
    <row r="22903" ht="12.75" hidden="1" customHeight="1"/>
    <row r="22904" ht="12.75" hidden="1" customHeight="1"/>
    <row r="22905" ht="12.75" hidden="1" customHeight="1"/>
    <row r="22906" ht="12.75" hidden="1" customHeight="1"/>
    <row r="22907" ht="12.75" hidden="1" customHeight="1"/>
    <row r="22908" ht="12.75" hidden="1" customHeight="1"/>
    <row r="22909" ht="12.75" hidden="1" customHeight="1"/>
    <row r="22910" ht="12.75" hidden="1" customHeight="1"/>
    <row r="22911" ht="12.75" hidden="1" customHeight="1"/>
    <row r="22912" ht="12.75" hidden="1" customHeight="1"/>
    <row r="22913" ht="12.75" hidden="1" customHeight="1"/>
    <row r="22914" ht="12.75" hidden="1" customHeight="1"/>
    <row r="22915" ht="12.75" hidden="1" customHeight="1"/>
    <row r="22916" ht="12.75" hidden="1" customHeight="1"/>
    <row r="22917" ht="12.75" hidden="1" customHeight="1"/>
    <row r="22918" ht="12.75" hidden="1" customHeight="1"/>
    <row r="22919" ht="12.75" hidden="1" customHeight="1"/>
    <row r="22920" ht="12.75" hidden="1" customHeight="1"/>
    <row r="22921" ht="12.75" hidden="1" customHeight="1"/>
    <row r="22922" ht="12.75" hidden="1" customHeight="1"/>
    <row r="22923" ht="12.75" hidden="1" customHeight="1"/>
    <row r="22924" ht="12.75" hidden="1" customHeight="1"/>
    <row r="22925" ht="12.75" hidden="1" customHeight="1"/>
    <row r="22926" ht="12.75" hidden="1" customHeight="1"/>
    <row r="22927" ht="12.75" hidden="1" customHeight="1"/>
    <row r="22928" ht="12.75" hidden="1" customHeight="1"/>
    <row r="22929" ht="12.75" hidden="1" customHeight="1"/>
    <row r="22930" ht="12.75" hidden="1" customHeight="1"/>
    <row r="22931" ht="12.75" hidden="1" customHeight="1"/>
    <row r="22932" ht="12.75" hidden="1" customHeight="1"/>
    <row r="22933" ht="12.75" hidden="1" customHeight="1"/>
    <row r="22934" ht="12.75" hidden="1" customHeight="1"/>
    <row r="22935" ht="12.75" hidden="1" customHeight="1"/>
    <row r="22936" ht="12.75" hidden="1" customHeight="1"/>
    <row r="22937" ht="12.75" hidden="1" customHeight="1"/>
    <row r="22938" ht="12.75" hidden="1" customHeight="1"/>
    <row r="22939" ht="12.75" hidden="1" customHeight="1"/>
    <row r="22940" ht="12.75" hidden="1" customHeight="1"/>
    <row r="22941" ht="12.75" hidden="1" customHeight="1"/>
    <row r="22942" ht="12.75" hidden="1" customHeight="1"/>
    <row r="22943" ht="12.75" hidden="1" customHeight="1"/>
    <row r="22944" ht="12.75" hidden="1" customHeight="1"/>
    <row r="22945" ht="12.75" hidden="1" customHeight="1"/>
    <row r="22946" ht="12.75" hidden="1" customHeight="1"/>
    <row r="22947" ht="12.75" hidden="1" customHeight="1"/>
    <row r="22948" ht="12.75" hidden="1" customHeight="1"/>
    <row r="22949" ht="12.75" hidden="1" customHeight="1"/>
    <row r="22950" ht="12.75" hidden="1" customHeight="1"/>
    <row r="22951" ht="12.75" hidden="1" customHeight="1"/>
    <row r="22952" ht="12.75" hidden="1" customHeight="1"/>
    <row r="22953" ht="12.75" hidden="1" customHeight="1"/>
    <row r="22954" ht="12.75" hidden="1" customHeight="1"/>
    <row r="22955" ht="12.75" hidden="1" customHeight="1"/>
    <row r="22956" ht="12.75" hidden="1" customHeight="1"/>
    <row r="22957" ht="12.75" hidden="1" customHeight="1"/>
    <row r="22958" ht="12.75" hidden="1" customHeight="1"/>
    <row r="22959" ht="12.75" hidden="1" customHeight="1"/>
    <row r="22960" ht="12.75" hidden="1" customHeight="1"/>
    <row r="22961" ht="12.75" hidden="1" customHeight="1"/>
    <row r="22962" ht="12.75" hidden="1" customHeight="1"/>
    <row r="22963" ht="12.75" hidden="1" customHeight="1"/>
    <row r="22964" ht="12.75" hidden="1" customHeight="1"/>
    <row r="22965" ht="12.75" hidden="1" customHeight="1"/>
    <row r="22966" ht="12.75" hidden="1" customHeight="1"/>
    <row r="22967" ht="12.75" hidden="1" customHeight="1"/>
    <row r="22968" ht="12.75" hidden="1" customHeight="1"/>
    <row r="22969" ht="12.75" hidden="1" customHeight="1"/>
    <row r="22970" ht="12.75" hidden="1" customHeight="1"/>
    <row r="22971" ht="12.75" hidden="1" customHeight="1"/>
    <row r="22972" ht="12.75" hidden="1" customHeight="1"/>
    <row r="22973" ht="12.75" hidden="1" customHeight="1"/>
    <row r="22974" ht="12.75" hidden="1" customHeight="1"/>
    <row r="22975" ht="12.75" hidden="1" customHeight="1"/>
    <row r="22976" ht="12.75" hidden="1" customHeight="1"/>
    <row r="22977" ht="12.75" hidden="1" customHeight="1"/>
    <row r="22978" ht="12.75" hidden="1" customHeight="1"/>
    <row r="22979" ht="12.75" hidden="1" customHeight="1"/>
    <row r="22980" ht="12.75" hidden="1" customHeight="1"/>
    <row r="22981" ht="12.75" hidden="1" customHeight="1"/>
    <row r="22982" ht="12.75" hidden="1" customHeight="1"/>
    <row r="22983" ht="12.75" hidden="1" customHeight="1"/>
    <row r="22984" ht="12.75" hidden="1" customHeight="1"/>
    <row r="22985" ht="12.75" hidden="1" customHeight="1"/>
    <row r="22986" ht="12.75" hidden="1" customHeight="1"/>
    <row r="22987" ht="12.75" hidden="1" customHeight="1"/>
    <row r="22988" ht="12.75" hidden="1" customHeight="1"/>
    <row r="22989" ht="12.75" hidden="1" customHeight="1"/>
    <row r="22990" ht="12.75" hidden="1" customHeight="1"/>
    <row r="22991" ht="12.75" hidden="1" customHeight="1"/>
    <row r="22992" ht="12.75" hidden="1" customHeight="1"/>
    <row r="22993" ht="12.75" hidden="1" customHeight="1"/>
    <row r="22994" ht="12.75" hidden="1" customHeight="1"/>
    <row r="22995" ht="12.75" hidden="1" customHeight="1"/>
    <row r="22996" ht="12.75" hidden="1" customHeight="1"/>
    <row r="22997" ht="12.75" hidden="1" customHeight="1"/>
    <row r="22998" ht="12.75" hidden="1" customHeight="1"/>
    <row r="22999" ht="12.75" hidden="1" customHeight="1"/>
    <row r="23000" ht="12.75" hidden="1" customHeight="1"/>
    <row r="23001" ht="12.75" hidden="1" customHeight="1"/>
    <row r="23002" ht="12.75" hidden="1" customHeight="1"/>
    <row r="23003" ht="12.75" hidden="1" customHeight="1"/>
    <row r="23004" ht="12.75" hidden="1" customHeight="1"/>
    <row r="23005" ht="12.75" hidden="1" customHeight="1"/>
    <row r="23006" ht="12.75" hidden="1" customHeight="1"/>
    <row r="23007" ht="12.75" hidden="1" customHeight="1"/>
    <row r="23008" ht="12.75" hidden="1" customHeight="1"/>
    <row r="23009" ht="12.75" hidden="1" customHeight="1"/>
    <row r="23010" ht="12.75" hidden="1" customHeight="1"/>
    <row r="23011" ht="12.75" hidden="1" customHeight="1"/>
    <row r="23012" ht="12.75" hidden="1" customHeight="1"/>
    <row r="23013" ht="12.75" hidden="1" customHeight="1"/>
    <row r="23014" ht="12.75" hidden="1" customHeight="1"/>
    <row r="23015" ht="12.75" hidden="1" customHeight="1"/>
    <row r="23016" ht="12.75" hidden="1" customHeight="1"/>
    <row r="23017" ht="12.75" hidden="1" customHeight="1"/>
    <row r="23018" ht="12.75" hidden="1" customHeight="1"/>
    <row r="23019" ht="12.75" hidden="1" customHeight="1"/>
    <row r="23020" ht="12.75" hidden="1" customHeight="1"/>
    <row r="23021" ht="12.75" hidden="1" customHeight="1"/>
    <row r="23022" ht="12.75" hidden="1" customHeight="1"/>
    <row r="23023" ht="12.75" hidden="1" customHeight="1"/>
    <row r="23024" ht="12.75" hidden="1" customHeight="1"/>
    <row r="23025" ht="12.75" hidden="1" customHeight="1"/>
    <row r="23026" ht="12.75" hidden="1" customHeight="1"/>
    <row r="23027" ht="12.75" hidden="1" customHeight="1"/>
    <row r="23028" ht="12.75" hidden="1" customHeight="1"/>
    <row r="23029" ht="12.75" hidden="1" customHeight="1"/>
    <row r="23030" ht="12.75" hidden="1" customHeight="1"/>
    <row r="23031" ht="12.75" hidden="1" customHeight="1"/>
    <row r="23032" ht="12.75" hidden="1" customHeight="1"/>
    <row r="23033" ht="12.75" hidden="1" customHeight="1"/>
    <row r="23034" ht="12.75" hidden="1" customHeight="1"/>
    <row r="23035" ht="12.75" hidden="1" customHeight="1"/>
    <row r="23036" ht="12.75" hidden="1" customHeight="1"/>
    <row r="23037" ht="12.75" hidden="1" customHeight="1"/>
    <row r="23038" ht="12.75" hidden="1" customHeight="1"/>
    <row r="23039" ht="12.75" hidden="1" customHeight="1"/>
    <row r="23040" ht="12.75" hidden="1" customHeight="1"/>
    <row r="23041" ht="12.75" hidden="1" customHeight="1"/>
    <row r="23042" ht="12.75" hidden="1" customHeight="1"/>
    <row r="23043" ht="12.75" hidden="1" customHeight="1"/>
    <row r="23044" ht="12.75" hidden="1" customHeight="1"/>
    <row r="23045" ht="12.75" hidden="1" customHeight="1"/>
    <row r="23046" ht="12.75" hidden="1" customHeight="1"/>
    <row r="23047" ht="12.75" hidden="1" customHeight="1"/>
    <row r="23048" ht="12.75" hidden="1" customHeight="1"/>
    <row r="23049" ht="12.75" hidden="1" customHeight="1"/>
    <row r="23050" ht="12.75" hidden="1" customHeight="1"/>
    <row r="23051" ht="12.75" hidden="1" customHeight="1"/>
    <row r="23052" ht="12.75" hidden="1" customHeight="1"/>
    <row r="23053" ht="12.75" hidden="1" customHeight="1"/>
    <row r="23054" ht="12.75" hidden="1" customHeight="1"/>
    <row r="23055" ht="12.75" hidden="1" customHeight="1"/>
    <row r="23056" ht="12.75" hidden="1" customHeight="1"/>
    <row r="23057" ht="12.75" hidden="1" customHeight="1"/>
    <row r="23058" ht="12.75" hidden="1" customHeight="1"/>
    <row r="23059" ht="12.75" hidden="1" customHeight="1"/>
    <row r="23060" ht="12.75" hidden="1" customHeight="1"/>
    <row r="23061" ht="12.75" hidden="1" customHeight="1"/>
    <row r="23062" ht="12.75" hidden="1" customHeight="1"/>
    <row r="23063" ht="12.75" hidden="1" customHeight="1"/>
    <row r="23064" ht="12.75" hidden="1" customHeight="1"/>
    <row r="23065" ht="12.75" hidden="1" customHeight="1"/>
    <row r="23066" ht="12.75" hidden="1" customHeight="1"/>
    <row r="23067" ht="12.75" hidden="1" customHeight="1"/>
    <row r="23068" ht="12.75" hidden="1" customHeight="1"/>
    <row r="23069" ht="12.75" hidden="1" customHeight="1"/>
    <row r="23070" ht="12.75" hidden="1" customHeight="1"/>
    <row r="23071" ht="12.75" hidden="1" customHeight="1"/>
    <row r="23072" ht="12.75" hidden="1" customHeight="1"/>
    <row r="23073" ht="12.75" hidden="1" customHeight="1"/>
    <row r="23074" ht="12.75" hidden="1" customHeight="1"/>
    <row r="23075" ht="12.75" hidden="1" customHeight="1"/>
    <row r="23076" ht="12.75" hidden="1" customHeight="1"/>
    <row r="23077" ht="12.75" hidden="1" customHeight="1"/>
    <row r="23078" ht="12.75" hidden="1" customHeight="1"/>
    <row r="23079" ht="12.75" hidden="1" customHeight="1"/>
    <row r="23080" ht="12.75" hidden="1" customHeight="1"/>
    <row r="23081" ht="12.75" hidden="1" customHeight="1"/>
    <row r="23082" ht="12.75" hidden="1" customHeight="1"/>
    <row r="23083" ht="12.75" hidden="1" customHeight="1"/>
    <row r="23084" ht="12.75" hidden="1" customHeight="1"/>
    <row r="23085" ht="12.75" hidden="1" customHeight="1"/>
    <row r="23086" ht="12.75" hidden="1" customHeight="1"/>
    <row r="23087" ht="12.75" hidden="1" customHeight="1"/>
    <row r="23088" ht="12.75" hidden="1" customHeight="1"/>
    <row r="23089" ht="12.75" hidden="1" customHeight="1"/>
    <row r="23090" ht="12.75" hidden="1" customHeight="1"/>
    <row r="23091" ht="12.75" hidden="1" customHeight="1"/>
    <row r="23092" ht="12.75" hidden="1" customHeight="1"/>
    <row r="23093" ht="12.75" hidden="1" customHeight="1"/>
    <row r="23094" ht="12.75" hidden="1" customHeight="1"/>
    <row r="23095" ht="12.75" hidden="1" customHeight="1"/>
    <row r="23096" ht="12.75" hidden="1" customHeight="1"/>
    <row r="23097" ht="12.75" hidden="1" customHeight="1"/>
    <row r="23098" ht="12.75" hidden="1" customHeight="1"/>
    <row r="23099" ht="12.75" hidden="1" customHeight="1"/>
    <row r="23100" ht="12.75" hidden="1" customHeight="1"/>
    <row r="23101" ht="12.75" hidden="1" customHeight="1"/>
    <row r="23102" ht="12.75" hidden="1" customHeight="1"/>
    <row r="23103" ht="12.75" hidden="1" customHeight="1"/>
    <row r="23104" ht="12.75" hidden="1" customHeight="1"/>
    <row r="23105" ht="12.75" hidden="1" customHeight="1"/>
    <row r="23106" ht="12.75" hidden="1" customHeight="1"/>
    <row r="23107" ht="12.75" hidden="1" customHeight="1"/>
    <row r="23108" ht="12.75" hidden="1" customHeight="1"/>
    <row r="23109" ht="12.75" hidden="1" customHeight="1"/>
    <row r="23110" ht="12.75" hidden="1" customHeight="1"/>
    <row r="23111" ht="12.75" hidden="1" customHeight="1"/>
    <row r="23112" ht="12.75" hidden="1" customHeight="1"/>
    <row r="23113" ht="12.75" hidden="1" customHeight="1"/>
    <row r="23114" ht="12.75" hidden="1" customHeight="1"/>
    <row r="23115" ht="12.75" hidden="1" customHeight="1"/>
    <row r="23116" ht="12.75" hidden="1" customHeight="1"/>
    <row r="23117" ht="12.75" hidden="1" customHeight="1"/>
    <row r="23118" ht="12.75" hidden="1" customHeight="1"/>
    <row r="23119" ht="12.75" hidden="1" customHeight="1"/>
    <row r="23120" ht="12.75" hidden="1" customHeight="1"/>
    <row r="23121" ht="12.75" hidden="1" customHeight="1"/>
    <row r="23122" ht="12.75" hidden="1" customHeight="1"/>
    <row r="23123" ht="12.75" hidden="1" customHeight="1"/>
    <row r="23124" ht="12.75" hidden="1" customHeight="1"/>
    <row r="23125" ht="12.75" hidden="1" customHeight="1"/>
    <row r="23126" ht="12.75" hidden="1" customHeight="1"/>
    <row r="23127" ht="12.75" hidden="1" customHeight="1"/>
    <row r="23128" ht="12.75" hidden="1" customHeight="1"/>
    <row r="23129" ht="12.75" hidden="1" customHeight="1"/>
    <row r="23130" ht="12.75" hidden="1" customHeight="1"/>
    <row r="23131" ht="12.75" hidden="1" customHeight="1"/>
    <row r="23132" ht="12.75" hidden="1" customHeight="1"/>
    <row r="23133" ht="12.75" hidden="1" customHeight="1"/>
    <row r="23134" ht="12.75" hidden="1" customHeight="1"/>
    <row r="23135" ht="12.75" hidden="1" customHeight="1"/>
    <row r="23136" ht="12.75" hidden="1" customHeight="1"/>
    <row r="23137" ht="12.75" hidden="1" customHeight="1"/>
    <row r="23138" ht="12.75" hidden="1" customHeight="1"/>
    <row r="23139" ht="12.75" hidden="1" customHeight="1"/>
    <row r="23140" ht="12.75" hidden="1" customHeight="1"/>
    <row r="23141" ht="12.75" hidden="1" customHeight="1"/>
    <row r="23142" ht="12.75" hidden="1" customHeight="1"/>
    <row r="23143" ht="12.75" hidden="1" customHeight="1"/>
    <row r="23144" ht="12.75" hidden="1" customHeight="1"/>
    <row r="23145" ht="12.75" hidden="1" customHeight="1"/>
    <row r="23146" ht="12.75" hidden="1" customHeight="1"/>
    <row r="23147" ht="12.75" hidden="1" customHeight="1"/>
    <row r="23148" ht="12.75" hidden="1" customHeight="1"/>
    <row r="23149" ht="12.75" hidden="1" customHeight="1"/>
    <row r="23150" ht="12.75" hidden="1" customHeight="1"/>
    <row r="23151" ht="12.75" hidden="1" customHeight="1"/>
    <row r="23152" ht="12.75" hidden="1" customHeight="1"/>
    <row r="23153" ht="12.75" hidden="1" customHeight="1"/>
    <row r="23154" ht="12.75" hidden="1" customHeight="1"/>
    <row r="23155" ht="12.75" hidden="1" customHeight="1"/>
    <row r="23156" ht="12.75" hidden="1" customHeight="1"/>
    <row r="23157" ht="12.75" hidden="1" customHeight="1"/>
    <row r="23158" ht="12.75" hidden="1" customHeight="1"/>
    <row r="23159" ht="12.75" hidden="1" customHeight="1"/>
    <row r="23160" ht="12.75" hidden="1" customHeight="1"/>
    <row r="23161" ht="12.75" hidden="1" customHeight="1"/>
    <row r="23162" ht="12.75" hidden="1" customHeight="1"/>
    <row r="23163" ht="12.75" hidden="1" customHeight="1"/>
    <row r="23164" ht="12.75" hidden="1" customHeight="1"/>
    <row r="23165" ht="12.75" hidden="1" customHeight="1"/>
    <row r="23166" ht="12.75" hidden="1" customHeight="1"/>
    <row r="23167" ht="12.75" hidden="1" customHeight="1"/>
    <row r="23168" ht="12.75" hidden="1" customHeight="1"/>
    <row r="23169" ht="12.75" hidden="1" customHeight="1"/>
    <row r="23170" ht="12.75" hidden="1" customHeight="1"/>
    <row r="23171" ht="12.75" hidden="1" customHeight="1"/>
    <row r="23172" ht="12.75" hidden="1" customHeight="1"/>
    <row r="23173" ht="12.75" hidden="1" customHeight="1"/>
    <row r="23174" ht="12.75" hidden="1" customHeight="1"/>
    <row r="23175" ht="12.75" hidden="1" customHeight="1"/>
    <row r="23176" ht="12.75" hidden="1" customHeight="1"/>
    <row r="23177" ht="12.75" hidden="1" customHeight="1"/>
    <row r="23178" ht="12.75" hidden="1" customHeight="1"/>
    <row r="23179" ht="12.75" hidden="1" customHeight="1"/>
    <row r="23180" ht="12.75" hidden="1" customHeight="1"/>
    <row r="23181" ht="12.75" hidden="1" customHeight="1"/>
    <row r="23182" ht="12.75" hidden="1" customHeight="1"/>
    <row r="23183" ht="12.75" hidden="1" customHeight="1"/>
    <row r="23184" ht="12.75" hidden="1" customHeight="1"/>
    <row r="23185" ht="12.75" hidden="1" customHeight="1"/>
    <row r="23186" ht="12.75" hidden="1" customHeight="1"/>
    <row r="23187" ht="12.75" hidden="1" customHeight="1"/>
    <row r="23188" ht="12.75" hidden="1" customHeight="1"/>
    <row r="23189" ht="12.75" hidden="1" customHeight="1"/>
    <row r="23190" ht="12.75" hidden="1" customHeight="1"/>
    <row r="23191" ht="12.75" hidden="1" customHeight="1"/>
    <row r="23192" ht="12.75" hidden="1" customHeight="1"/>
    <row r="23193" ht="12.75" hidden="1" customHeight="1"/>
    <row r="23194" ht="12.75" hidden="1" customHeight="1"/>
    <row r="23195" ht="12.75" hidden="1" customHeight="1"/>
    <row r="23196" ht="12.75" hidden="1" customHeight="1"/>
    <row r="23197" ht="12.75" hidden="1" customHeight="1"/>
    <row r="23198" ht="12.75" hidden="1" customHeight="1"/>
    <row r="23199" ht="12.75" hidden="1" customHeight="1"/>
    <row r="23200" ht="12.75" hidden="1" customHeight="1"/>
    <row r="23201" ht="12.75" hidden="1" customHeight="1"/>
    <row r="23202" ht="12.75" hidden="1" customHeight="1"/>
    <row r="23203" ht="12.75" hidden="1" customHeight="1"/>
    <row r="23204" ht="12.75" hidden="1" customHeight="1"/>
    <row r="23205" ht="12.75" hidden="1" customHeight="1"/>
    <row r="23206" ht="12.75" hidden="1" customHeight="1"/>
    <row r="23207" ht="12.75" hidden="1" customHeight="1"/>
    <row r="23208" ht="12.75" hidden="1" customHeight="1"/>
    <row r="23209" ht="12.75" hidden="1" customHeight="1"/>
    <row r="23210" ht="12.75" hidden="1" customHeight="1"/>
    <row r="23211" ht="12.75" hidden="1" customHeight="1"/>
    <row r="23212" ht="12.75" hidden="1" customHeight="1"/>
    <row r="23213" ht="12.75" hidden="1" customHeight="1"/>
    <row r="23214" ht="12.75" hidden="1" customHeight="1"/>
    <row r="23215" ht="12.75" hidden="1" customHeight="1"/>
    <row r="23216" ht="12.75" hidden="1" customHeight="1"/>
    <row r="23217" ht="12.75" hidden="1" customHeight="1"/>
    <row r="23218" ht="12.75" hidden="1" customHeight="1"/>
    <row r="23219" ht="12.75" hidden="1" customHeight="1"/>
    <row r="23220" ht="12.75" hidden="1" customHeight="1"/>
    <row r="23221" ht="12.75" hidden="1" customHeight="1"/>
    <row r="23222" ht="12.75" hidden="1" customHeight="1"/>
    <row r="23223" ht="12.75" hidden="1" customHeight="1"/>
    <row r="23224" ht="12.75" hidden="1" customHeight="1"/>
    <row r="23225" ht="12.75" hidden="1" customHeight="1"/>
    <row r="23226" ht="12.75" hidden="1" customHeight="1"/>
    <row r="23227" ht="12.75" hidden="1" customHeight="1"/>
    <row r="23228" ht="12.75" hidden="1" customHeight="1"/>
    <row r="23229" ht="12.75" hidden="1" customHeight="1"/>
    <row r="23230" ht="12.75" hidden="1" customHeight="1"/>
    <row r="23231" ht="12.75" hidden="1" customHeight="1"/>
    <row r="23232" ht="12.75" hidden="1" customHeight="1"/>
    <row r="23233" ht="12.75" hidden="1" customHeight="1"/>
    <row r="23234" ht="12.75" hidden="1" customHeight="1"/>
    <row r="23235" ht="12.75" hidden="1" customHeight="1"/>
    <row r="23236" ht="12.75" hidden="1" customHeight="1"/>
    <row r="23237" ht="12.75" hidden="1" customHeight="1"/>
    <row r="23238" ht="12.75" hidden="1" customHeight="1"/>
    <row r="23239" ht="12.75" hidden="1" customHeight="1"/>
    <row r="23240" ht="12.75" hidden="1" customHeight="1"/>
    <row r="23241" ht="12.75" hidden="1" customHeight="1"/>
    <row r="23242" ht="12.75" hidden="1" customHeight="1"/>
    <row r="23243" ht="12.75" hidden="1" customHeight="1"/>
    <row r="23244" ht="12.75" hidden="1" customHeight="1"/>
    <row r="23245" ht="12.75" hidden="1" customHeight="1"/>
    <row r="23246" ht="12.75" hidden="1" customHeight="1"/>
    <row r="23247" ht="12.75" hidden="1" customHeight="1"/>
    <row r="23248" ht="12.75" hidden="1" customHeight="1"/>
    <row r="23249" ht="12.75" hidden="1" customHeight="1"/>
    <row r="23250" ht="12.75" hidden="1" customHeight="1"/>
    <row r="23251" ht="12.75" hidden="1" customHeight="1"/>
    <row r="23252" ht="12.75" hidden="1" customHeight="1"/>
    <row r="23253" ht="12.75" hidden="1" customHeight="1"/>
    <row r="23254" ht="12.75" hidden="1" customHeight="1"/>
    <row r="23255" ht="12.75" hidden="1" customHeight="1"/>
    <row r="23256" ht="12.75" hidden="1" customHeight="1"/>
    <row r="23257" ht="12.75" hidden="1" customHeight="1"/>
    <row r="23258" ht="12.75" hidden="1" customHeight="1"/>
    <row r="23259" ht="12.75" hidden="1" customHeight="1"/>
    <row r="23260" ht="12.75" hidden="1" customHeight="1"/>
    <row r="23261" ht="12.75" hidden="1" customHeight="1"/>
    <row r="23262" ht="12.75" hidden="1" customHeight="1"/>
    <row r="23263" ht="12.75" hidden="1" customHeight="1"/>
    <row r="23264" ht="12.75" hidden="1" customHeight="1"/>
    <row r="23265" ht="12.75" hidden="1" customHeight="1"/>
    <row r="23266" ht="12.75" hidden="1" customHeight="1"/>
    <row r="23267" ht="12.75" hidden="1" customHeight="1"/>
    <row r="23268" ht="12.75" hidden="1" customHeight="1"/>
    <row r="23269" ht="12.75" hidden="1" customHeight="1"/>
    <row r="23270" ht="12.75" hidden="1" customHeight="1"/>
    <row r="23271" ht="12.75" hidden="1" customHeight="1"/>
    <row r="23272" ht="12.75" hidden="1" customHeight="1"/>
    <row r="23273" ht="12.75" hidden="1" customHeight="1"/>
    <row r="23274" ht="12.75" hidden="1" customHeight="1"/>
    <row r="23275" ht="12.75" hidden="1" customHeight="1"/>
    <row r="23276" ht="12.75" hidden="1" customHeight="1"/>
    <row r="23277" ht="12.75" hidden="1" customHeight="1"/>
    <row r="23278" ht="12.75" hidden="1" customHeight="1"/>
    <row r="23279" ht="12.75" hidden="1" customHeight="1"/>
    <row r="23280" ht="12.75" hidden="1" customHeight="1"/>
    <row r="23281" ht="12.75" hidden="1" customHeight="1"/>
    <row r="23282" ht="12.75" hidden="1" customHeight="1"/>
    <row r="23283" ht="12.75" hidden="1" customHeight="1"/>
    <row r="23284" ht="12.75" hidden="1" customHeight="1"/>
    <row r="23285" ht="12.75" hidden="1" customHeight="1"/>
    <row r="23286" ht="12.75" hidden="1" customHeight="1"/>
    <row r="23287" ht="12.75" hidden="1" customHeight="1"/>
    <row r="23288" ht="12.75" hidden="1" customHeight="1"/>
    <row r="23289" ht="12.75" hidden="1" customHeight="1"/>
    <row r="23290" ht="12.75" hidden="1" customHeight="1"/>
    <row r="23291" ht="12.75" hidden="1" customHeight="1"/>
    <row r="23292" ht="12.75" hidden="1" customHeight="1"/>
    <row r="23293" ht="12.75" hidden="1" customHeight="1"/>
    <row r="23294" ht="12.75" hidden="1" customHeight="1"/>
    <row r="23295" ht="12.75" hidden="1" customHeight="1"/>
    <row r="23296" ht="12.75" hidden="1" customHeight="1"/>
    <row r="23297" ht="12.75" hidden="1" customHeight="1"/>
    <row r="23298" ht="12.75" hidden="1" customHeight="1"/>
    <row r="23299" ht="12.75" hidden="1" customHeight="1"/>
    <row r="23300" ht="12.75" hidden="1" customHeight="1"/>
    <row r="23301" ht="12.75" hidden="1" customHeight="1"/>
    <row r="23302" ht="12.75" hidden="1" customHeight="1"/>
    <row r="23303" ht="12.75" hidden="1" customHeight="1"/>
    <row r="23304" ht="12.75" hidden="1" customHeight="1"/>
    <row r="23305" ht="12.75" hidden="1" customHeight="1"/>
    <row r="23306" ht="12.75" hidden="1" customHeight="1"/>
    <row r="23307" ht="12.75" hidden="1" customHeight="1"/>
    <row r="23308" ht="12.75" hidden="1" customHeight="1"/>
    <row r="23309" ht="12.75" hidden="1" customHeight="1"/>
    <row r="23310" ht="12.75" hidden="1" customHeight="1"/>
    <row r="23311" ht="12.75" hidden="1" customHeight="1"/>
    <row r="23312" ht="12.75" hidden="1" customHeight="1"/>
    <row r="23313" ht="12.75" hidden="1" customHeight="1"/>
    <row r="23314" ht="12.75" hidden="1" customHeight="1"/>
    <row r="23315" ht="12.75" hidden="1" customHeight="1"/>
    <row r="23316" ht="12.75" hidden="1" customHeight="1"/>
    <row r="23317" ht="12.75" hidden="1" customHeight="1"/>
    <row r="23318" ht="12.75" hidden="1" customHeight="1"/>
    <row r="23319" ht="12.75" hidden="1" customHeight="1"/>
    <row r="23320" ht="12.75" hidden="1" customHeight="1"/>
    <row r="23321" ht="12.75" hidden="1" customHeight="1"/>
    <row r="23322" ht="12.75" hidden="1" customHeight="1"/>
    <row r="23323" ht="12.75" hidden="1" customHeight="1"/>
    <row r="23324" ht="12.75" hidden="1" customHeight="1"/>
    <row r="23325" ht="12.75" hidden="1" customHeight="1"/>
    <row r="23326" ht="12.75" hidden="1" customHeight="1"/>
    <row r="23327" ht="12.75" hidden="1" customHeight="1"/>
    <row r="23328" ht="12.75" hidden="1" customHeight="1"/>
    <row r="23329" ht="12.75" hidden="1" customHeight="1"/>
    <row r="23330" ht="12.75" hidden="1" customHeight="1"/>
    <row r="23331" ht="12.75" hidden="1" customHeight="1"/>
    <row r="23332" ht="12.75" hidden="1" customHeight="1"/>
    <row r="23333" ht="12.75" hidden="1" customHeight="1"/>
    <row r="23334" ht="12.75" hidden="1" customHeight="1"/>
    <row r="23335" ht="12.75" hidden="1" customHeight="1"/>
    <row r="23336" ht="12.75" hidden="1" customHeight="1"/>
    <row r="23337" ht="12.75" hidden="1" customHeight="1"/>
    <row r="23338" ht="12.75" hidden="1" customHeight="1"/>
    <row r="23339" ht="12.75" hidden="1" customHeight="1"/>
    <row r="23340" ht="12.75" hidden="1" customHeight="1"/>
    <row r="23341" ht="12.75" hidden="1" customHeight="1"/>
    <row r="23342" ht="12.75" hidden="1" customHeight="1"/>
    <row r="23343" ht="12.75" hidden="1" customHeight="1"/>
    <row r="23344" ht="12.75" hidden="1" customHeight="1"/>
    <row r="23345" ht="12.75" hidden="1" customHeight="1"/>
    <row r="23346" ht="12.75" hidden="1" customHeight="1"/>
    <row r="23347" ht="12.75" hidden="1" customHeight="1"/>
    <row r="23348" ht="12.75" hidden="1" customHeight="1"/>
    <row r="23349" ht="12.75" hidden="1" customHeight="1"/>
    <row r="23350" ht="12.75" hidden="1" customHeight="1"/>
    <row r="23351" ht="12.75" hidden="1" customHeight="1"/>
    <row r="23352" ht="12.75" hidden="1" customHeight="1"/>
    <row r="23353" ht="12.75" hidden="1" customHeight="1"/>
    <row r="23354" ht="12.75" hidden="1" customHeight="1"/>
    <row r="23355" ht="12.75" hidden="1" customHeight="1"/>
    <row r="23356" ht="12.75" hidden="1" customHeight="1"/>
    <row r="23357" ht="12.75" hidden="1" customHeight="1"/>
    <row r="23358" ht="12.75" hidden="1" customHeight="1"/>
    <row r="23359" ht="12.75" hidden="1" customHeight="1"/>
    <row r="23360" ht="12.75" hidden="1" customHeight="1"/>
    <row r="23361" ht="12.75" hidden="1" customHeight="1"/>
    <row r="23362" ht="12.75" hidden="1" customHeight="1"/>
    <row r="23363" ht="12.75" hidden="1" customHeight="1"/>
    <row r="23364" ht="12.75" hidden="1" customHeight="1"/>
    <row r="23365" ht="12.75" hidden="1" customHeight="1"/>
    <row r="23366" ht="12.75" hidden="1" customHeight="1"/>
    <row r="23367" ht="12.75" hidden="1" customHeight="1"/>
    <row r="23368" ht="12.75" hidden="1" customHeight="1"/>
    <row r="23369" ht="12.75" hidden="1" customHeight="1"/>
    <row r="23370" ht="12.75" hidden="1" customHeight="1"/>
    <row r="23371" ht="12.75" hidden="1" customHeight="1"/>
    <row r="23372" ht="12.75" hidden="1" customHeight="1"/>
    <row r="23373" ht="12.75" hidden="1" customHeight="1"/>
    <row r="23374" ht="12.75" hidden="1" customHeight="1"/>
    <row r="23375" ht="12.75" hidden="1" customHeight="1"/>
    <row r="23376" ht="12.75" hidden="1" customHeight="1"/>
    <row r="23377" ht="12.75" hidden="1" customHeight="1"/>
    <row r="23378" ht="12.75" hidden="1" customHeight="1"/>
    <row r="23379" ht="12.75" hidden="1" customHeight="1"/>
    <row r="23380" ht="12.75" hidden="1" customHeight="1"/>
    <row r="23381" ht="12.75" hidden="1" customHeight="1"/>
    <row r="23382" ht="12.75" hidden="1" customHeight="1"/>
    <row r="23383" ht="12.75" hidden="1" customHeight="1"/>
    <row r="23384" ht="12.75" hidden="1" customHeight="1"/>
    <row r="23385" ht="12.75" hidden="1" customHeight="1"/>
    <row r="23386" ht="12.75" hidden="1" customHeight="1"/>
    <row r="23387" ht="12.75" hidden="1" customHeight="1"/>
    <row r="23388" ht="12.75" hidden="1" customHeight="1"/>
    <row r="23389" ht="12.75" hidden="1" customHeight="1"/>
    <row r="23390" ht="12.75" hidden="1" customHeight="1"/>
    <row r="23391" ht="12.75" hidden="1" customHeight="1"/>
    <row r="23392" ht="12.75" hidden="1" customHeight="1"/>
    <row r="23393" ht="12.75" hidden="1" customHeight="1"/>
    <row r="23394" ht="12.75" hidden="1" customHeight="1"/>
    <row r="23395" ht="12.75" hidden="1" customHeight="1"/>
    <row r="23396" ht="12.75" hidden="1" customHeight="1"/>
    <row r="23397" ht="12.75" hidden="1" customHeight="1"/>
    <row r="23398" ht="12.75" hidden="1" customHeight="1"/>
    <row r="23399" ht="12.75" hidden="1" customHeight="1"/>
    <row r="23400" ht="12.75" hidden="1" customHeight="1"/>
    <row r="23401" ht="12.75" hidden="1" customHeight="1"/>
    <row r="23402" ht="12.75" hidden="1" customHeight="1"/>
    <row r="23403" ht="12.75" hidden="1" customHeight="1"/>
    <row r="23404" ht="12.75" hidden="1" customHeight="1"/>
    <row r="23405" ht="12.75" hidden="1" customHeight="1"/>
    <row r="23406" ht="12.75" hidden="1" customHeight="1"/>
    <row r="23407" ht="12.75" hidden="1" customHeight="1"/>
    <row r="23408" ht="12.75" hidden="1" customHeight="1"/>
    <row r="23409" ht="12.75" hidden="1" customHeight="1"/>
    <row r="23410" ht="12.75" hidden="1" customHeight="1"/>
    <row r="23411" ht="12.75" hidden="1" customHeight="1"/>
    <row r="23412" ht="12.75" hidden="1" customHeight="1"/>
    <row r="23413" ht="12.75" hidden="1" customHeight="1"/>
    <row r="23414" ht="12.75" hidden="1" customHeight="1"/>
    <row r="23415" ht="12.75" hidden="1" customHeight="1"/>
    <row r="23416" ht="12.75" hidden="1" customHeight="1"/>
    <row r="23417" ht="12.75" hidden="1" customHeight="1"/>
    <row r="23418" ht="12.75" hidden="1" customHeight="1"/>
    <row r="23419" ht="12.75" hidden="1" customHeight="1"/>
    <row r="23420" ht="12.75" hidden="1" customHeight="1"/>
    <row r="23421" ht="12.75" hidden="1" customHeight="1"/>
    <row r="23422" ht="12.75" hidden="1" customHeight="1"/>
    <row r="23423" ht="12.75" hidden="1" customHeight="1"/>
    <row r="23424" ht="12.75" hidden="1" customHeight="1"/>
    <row r="23425" ht="12.75" hidden="1" customHeight="1"/>
    <row r="23426" ht="12.75" hidden="1" customHeight="1"/>
    <row r="23427" ht="12.75" hidden="1" customHeight="1"/>
    <row r="23428" ht="12.75" hidden="1" customHeight="1"/>
    <row r="23429" ht="12.75" hidden="1" customHeight="1"/>
    <row r="23430" ht="12.75" hidden="1" customHeight="1"/>
    <row r="23431" ht="12.75" hidden="1" customHeight="1"/>
    <row r="23432" ht="12.75" hidden="1" customHeight="1"/>
    <row r="23433" ht="12.75" hidden="1" customHeight="1"/>
    <row r="23434" ht="12.75" hidden="1" customHeight="1"/>
    <row r="23435" ht="12.75" hidden="1" customHeight="1"/>
    <row r="23436" ht="12.75" hidden="1" customHeight="1"/>
    <row r="23437" ht="12.75" hidden="1" customHeight="1"/>
    <row r="23438" ht="12.75" hidden="1" customHeight="1"/>
    <row r="23439" ht="12.75" hidden="1" customHeight="1"/>
    <row r="23440" ht="12.75" hidden="1" customHeight="1"/>
    <row r="23441" ht="12.75" hidden="1" customHeight="1"/>
    <row r="23442" ht="12.75" hidden="1" customHeight="1"/>
    <row r="23443" ht="12.75" hidden="1" customHeight="1"/>
    <row r="23444" ht="12.75" hidden="1" customHeight="1"/>
    <row r="23445" ht="12.75" hidden="1" customHeight="1"/>
    <row r="23446" ht="12.75" hidden="1" customHeight="1"/>
    <row r="23447" ht="12.75" hidden="1" customHeight="1"/>
    <row r="23448" ht="12.75" hidden="1" customHeight="1"/>
    <row r="23449" ht="12.75" hidden="1" customHeight="1"/>
    <row r="23450" ht="12.75" hidden="1" customHeight="1"/>
    <row r="23451" ht="12.75" hidden="1" customHeight="1"/>
    <row r="23452" ht="12.75" hidden="1" customHeight="1"/>
    <row r="23453" ht="12.75" hidden="1" customHeight="1"/>
    <row r="23454" ht="12.75" hidden="1" customHeight="1"/>
    <row r="23455" ht="12.75" hidden="1" customHeight="1"/>
    <row r="23456" ht="12.75" hidden="1" customHeight="1"/>
    <row r="23457" ht="12.75" hidden="1" customHeight="1"/>
    <row r="23458" ht="12.75" hidden="1" customHeight="1"/>
    <row r="23459" ht="12.75" hidden="1" customHeight="1"/>
    <row r="23460" ht="12.75" hidden="1" customHeight="1"/>
    <row r="23461" ht="12.75" hidden="1" customHeight="1"/>
    <row r="23462" ht="12.75" hidden="1" customHeight="1"/>
    <row r="23463" ht="12.75" hidden="1" customHeight="1"/>
    <row r="23464" ht="12.75" hidden="1" customHeight="1"/>
    <row r="23465" ht="12.75" hidden="1" customHeight="1"/>
    <row r="23466" ht="12.75" hidden="1" customHeight="1"/>
    <row r="23467" ht="12.75" hidden="1" customHeight="1"/>
    <row r="23468" ht="12.75" hidden="1" customHeight="1"/>
    <row r="23469" ht="12.75" hidden="1" customHeight="1"/>
    <row r="23470" ht="12.75" hidden="1" customHeight="1"/>
    <row r="23471" ht="12.75" hidden="1" customHeight="1"/>
    <row r="23472" ht="12.75" hidden="1" customHeight="1"/>
    <row r="23473" ht="12.75" hidden="1" customHeight="1"/>
    <row r="23474" ht="12.75" hidden="1" customHeight="1"/>
    <row r="23475" ht="12.75" hidden="1" customHeight="1"/>
    <row r="23476" ht="12.75" hidden="1" customHeight="1"/>
    <row r="23477" ht="12.75" hidden="1" customHeight="1"/>
    <row r="23478" ht="12.75" hidden="1" customHeight="1"/>
    <row r="23479" ht="12.75" hidden="1" customHeight="1"/>
    <row r="23480" ht="12.75" hidden="1" customHeight="1"/>
    <row r="23481" ht="12.75" hidden="1" customHeight="1"/>
    <row r="23482" ht="12.75" hidden="1" customHeight="1"/>
    <row r="23483" ht="12.75" hidden="1" customHeight="1"/>
    <row r="23484" ht="12.75" hidden="1" customHeight="1"/>
    <row r="23485" ht="12.75" hidden="1" customHeight="1"/>
    <row r="23486" ht="12.75" hidden="1" customHeight="1"/>
    <row r="23487" ht="12.75" hidden="1" customHeight="1"/>
    <row r="23488" ht="12.75" hidden="1" customHeight="1"/>
    <row r="23489" ht="12.75" hidden="1" customHeight="1"/>
    <row r="23490" ht="12.75" hidden="1" customHeight="1"/>
    <row r="23491" ht="12.75" hidden="1" customHeight="1"/>
    <row r="23492" ht="12.75" hidden="1" customHeight="1"/>
    <row r="23493" ht="12.75" hidden="1" customHeight="1"/>
    <row r="23494" ht="12.75" hidden="1" customHeight="1"/>
    <row r="23495" ht="12.75" hidden="1" customHeight="1"/>
    <row r="23496" ht="12.75" hidden="1" customHeight="1"/>
    <row r="23497" ht="12.75" hidden="1" customHeight="1"/>
    <row r="23498" ht="12.75" hidden="1" customHeight="1"/>
    <row r="23499" ht="12.75" hidden="1" customHeight="1"/>
    <row r="23500" ht="12.75" hidden="1" customHeight="1"/>
    <row r="23501" ht="12.75" hidden="1" customHeight="1"/>
    <row r="23502" ht="12.75" hidden="1" customHeight="1"/>
    <row r="23503" ht="12.75" hidden="1" customHeight="1"/>
    <row r="23504" ht="12.75" hidden="1" customHeight="1"/>
    <row r="23505" ht="12.75" hidden="1" customHeight="1"/>
    <row r="23506" ht="12.75" hidden="1" customHeight="1"/>
    <row r="23507" ht="12.75" hidden="1" customHeight="1"/>
    <row r="23508" ht="12.75" hidden="1" customHeight="1"/>
    <row r="23509" ht="12.75" hidden="1" customHeight="1"/>
    <row r="23510" ht="12.75" hidden="1" customHeight="1"/>
    <row r="23511" ht="12.75" hidden="1" customHeight="1"/>
    <row r="23512" ht="12.75" hidden="1" customHeight="1"/>
    <row r="23513" ht="12.75" hidden="1" customHeight="1"/>
    <row r="23514" ht="12.75" hidden="1" customHeight="1"/>
    <row r="23515" ht="12.75" hidden="1" customHeight="1"/>
    <row r="23516" ht="12.75" hidden="1" customHeight="1"/>
    <row r="23517" ht="12.75" hidden="1" customHeight="1"/>
    <row r="23518" ht="12.75" hidden="1" customHeight="1"/>
    <row r="23519" ht="12.75" hidden="1" customHeight="1"/>
    <row r="23520" ht="12.75" hidden="1" customHeight="1"/>
    <row r="23521" ht="12.75" hidden="1" customHeight="1"/>
    <row r="23522" ht="12.75" hidden="1" customHeight="1"/>
    <row r="23523" ht="12.75" hidden="1" customHeight="1"/>
    <row r="23524" ht="12.75" hidden="1" customHeight="1"/>
    <row r="23525" ht="12.75" hidden="1" customHeight="1"/>
    <row r="23526" ht="12.75" hidden="1" customHeight="1"/>
    <row r="23527" ht="12.75" hidden="1" customHeight="1"/>
    <row r="23528" ht="12.75" hidden="1" customHeight="1"/>
    <row r="23529" ht="12.75" hidden="1" customHeight="1"/>
    <row r="23530" ht="12.75" hidden="1" customHeight="1"/>
    <row r="23531" ht="12.75" hidden="1" customHeight="1"/>
    <row r="23532" ht="12.75" hidden="1" customHeight="1"/>
    <row r="23533" ht="12.75" hidden="1" customHeight="1"/>
    <row r="23534" ht="12.75" hidden="1" customHeight="1"/>
    <row r="23535" ht="12.75" hidden="1" customHeight="1"/>
    <row r="23536" ht="12.75" hidden="1" customHeight="1"/>
    <row r="23537" ht="12.75" hidden="1" customHeight="1"/>
    <row r="23538" ht="12.75" hidden="1" customHeight="1"/>
    <row r="23539" ht="12.75" hidden="1" customHeight="1"/>
    <row r="23540" ht="12.75" hidden="1" customHeight="1"/>
    <row r="23541" ht="12.75" hidden="1" customHeight="1"/>
    <row r="23542" ht="12.75" hidden="1" customHeight="1"/>
    <row r="23543" ht="12.75" hidden="1" customHeight="1"/>
    <row r="23544" ht="12.75" hidden="1" customHeight="1"/>
    <row r="23545" ht="12.75" hidden="1" customHeight="1"/>
    <row r="23546" ht="12.75" hidden="1" customHeight="1"/>
    <row r="23547" ht="12.75" hidden="1" customHeight="1"/>
    <row r="23548" ht="12.75" hidden="1" customHeight="1"/>
    <row r="23549" ht="12.75" hidden="1" customHeight="1"/>
    <row r="23550" ht="12.75" hidden="1" customHeight="1"/>
    <row r="23551" ht="12.75" hidden="1" customHeight="1"/>
    <row r="23552" ht="12.75" hidden="1" customHeight="1"/>
    <row r="23553" ht="12.75" hidden="1" customHeight="1"/>
    <row r="23554" ht="12.75" hidden="1" customHeight="1"/>
    <row r="23555" ht="12.75" hidden="1" customHeight="1"/>
    <row r="23556" ht="12.75" hidden="1" customHeight="1"/>
    <row r="23557" ht="12.75" hidden="1" customHeight="1"/>
    <row r="23558" ht="12.75" hidden="1" customHeight="1"/>
    <row r="23559" ht="12.75" hidden="1" customHeight="1"/>
    <row r="23560" ht="12.75" hidden="1" customHeight="1"/>
    <row r="23561" ht="12.75" hidden="1" customHeight="1"/>
    <row r="23562" ht="12.75" hidden="1" customHeight="1"/>
    <row r="23563" ht="12.75" hidden="1" customHeight="1"/>
    <row r="23564" ht="12.75" hidden="1" customHeight="1"/>
    <row r="23565" ht="12.75" hidden="1" customHeight="1"/>
    <row r="23566" ht="12.75" hidden="1" customHeight="1"/>
    <row r="23567" ht="12.75" hidden="1" customHeight="1"/>
    <row r="23568" ht="12.75" hidden="1" customHeight="1"/>
    <row r="23569" ht="12.75" hidden="1" customHeight="1"/>
    <row r="23570" ht="12.75" hidden="1" customHeight="1"/>
    <row r="23571" ht="12.75" hidden="1" customHeight="1"/>
    <row r="23572" ht="12.75" hidden="1" customHeight="1"/>
    <row r="23573" ht="12.75" hidden="1" customHeight="1"/>
    <row r="23574" ht="12.75" hidden="1" customHeight="1"/>
    <row r="23575" ht="12.75" hidden="1" customHeight="1"/>
    <row r="23576" ht="12.75" hidden="1" customHeight="1"/>
    <row r="23577" ht="12.75" hidden="1" customHeight="1"/>
    <row r="23578" ht="12.75" hidden="1" customHeight="1"/>
    <row r="23579" ht="12.75" hidden="1" customHeight="1"/>
    <row r="23580" ht="12.75" hidden="1" customHeight="1"/>
    <row r="23581" ht="12.75" hidden="1" customHeight="1"/>
    <row r="23582" ht="12.75" hidden="1" customHeight="1"/>
    <row r="23583" ht="12.75" hidden="1" customHeight="1"/>
    <row r="23584" ht="12.75" hidden="1" customHeight="1"/>
    <row r="23585" ht="12.75" hidden="1" customHeight="1"/>
    <row r="23586" ht="12.75" hidden="1" customHeight="1"/>
    <row r="23587" ht="12.75" hidden="1" customHeight="1"/>
    <row r="23588" ht="12.75" hidden="1" customHeight="1"/>
    <row r="23589" ht="12.75" hidden="1" customHeight="1"/>
    <row r="23590" ht="12.75" hidden="1" customHeight="1"/>
    <row r="23591" ht="12.75" hidden="1" customHeight="1"/>
    <row r="23592" ht="12.75" hidden="1" customHeight="1"/>
    <row r="23593" ht="12.75" hidden="1" customHeight="1"/>
    <row r="23594" ht="12.75" hidden="1" customHeight="1"/>
    <row r="23595" ht="12.75" hidden="1" customHeight="1"/>
    <row r="23596" ht="12.75" hidden="1" customHeight="1"/>
    <row r="23597" ht="12.75" hidden="1" customHeight="1"/>
    <row r="23598" ht="12.75" hidden="1" customHeight="1"/>
    <row r="23599" ht="12.75" hidden="1" customHeight="1"/>
    <row r="23600" ht="12.75" hidden="1" customHeight="1"/>
    <row r="23601" ht="12.75" hidden="1" customHeight="1"/>
    <row r="23602" ht="12.75" hidden="1" customHeight="1"/>
    <row r="23603" ht="12.75" hidden="1" customHeight="1"/>
    <row r="23604" ht="12.75" hidden="1" customHeight="1"/>
    <row r="23605" ht="12.75" hidden="1" customHeight="1"/>
    <row r="23606" ht="12.75" hidden="1" customHeight="1"/>
    <row r="23607" ht="12.75" hidden="1" customHeight="1"/>
    <row r="23608" ht="12.75" hidden="1" customHeight="1"/>
    <row r="23609" ht="12.75" hidden="1" customHeight="1"/>
    <row r="23610" ht="12.75" hidden="1" customHeight="1"/>
    <row r="23611" ht="12.75" hidden="1" customHeight="1"/>
    <row r="23612" ht="12.75" hidden="1" customHeight="1"/>
    <row r="23613" ht="12.75" hidden="1" customHeight="1"/>
    <row r="23614" ht="12.75" hidden="1" customHeight="1"/>
    <row r="23615" ht="12.75" hidden="1" customHeight="1"/>
    <row r="23616" ht="12.75" hidden="1" customHeight="1"/>
    <row r="23617" ht="12.75" hidden="1" customHeight="1"/>
    <row r="23618" ht="12.75" hidden="1" customHeight="1"/>
    <row r="23619" ht="12.75" hidden="1" customHeight="1"/>
    <row r="23620" ht="12.75" hidden="1" customHeight="1"/>
    <row r="23621" ht="12.75" hidden="1" customHeight="1"/>
    <row r="23622" ht="12.75" hidden="1" customHeight="1"/>
    <row r="23623" ht="12.75" hidden="1" customHeight="1"/>
    <row r="23624" ht="12.75" hidden="1" customHeight="1"/>
    <row r="23625" ht="12.75" hidden="1" customHeight="1"/>
    <row r="23626" ht="12.75" hidden="1" customHeight="1"/>
    <row r="23627" ht="12.75" hidden="1" customHeight="1"/>
    <row r="23628" ht="12.75" hidden="1" customHeight="1"/>
    <row r="23629" ht="12.75" hidden="1" customHeight="1"/>
    <row r="23630" ht="12.75" hidden="1" customHeight="1"/>
    <row r="23631" ht="12.75" hidden="1" customHeight="1"/>
    <row r="23632" ht="12.75" hidden="1" customHeight="1"/>
    <row r="23633" ht="12.75" hidden="1" customHeight="1"/>
    <row r="23634" ht="12.75" hidden="1" customHeight="1"/>
    <row r="23635" ht="12.75" hidden="1" customHeight="1"/>
    <row r="23636" ht="12.75" hidden="1" customHeight="1"/>
    <row r="23637" ht="12.75" hidden="1" customHeight="1"/>
    <row r="23638" ht="12.75" hidden="1" customHeight="1"/>
    <row r="23639" ht="12.75" hidden="1" customHeight="1"/>
    <row r="23640" ht="12.75" hidden="1" customHeight="1"/>
    <row r="23641" ht="12.75" hidden="1" customHeight="1"/>
    <row r="23642" ht="12.75" hidden="1" customHeight="1"/>
    <row r="23643" ht="12.75" hidden="1" customHeight="1"/>
    <row r="23644" ht="12.75" hidden="1" customHeight="1"/>
    <row r="23645" ht="12.75" hidden="1" customHeight="1"/>
    <row r="23646" ht="12.75" hidden="1" customHeight="1"/>
    <row r="23647" ht="12.75" hidden="1" customHeight="1"/>
    <row r="23648" ht="12.75" hidden="1" customHeight="1"/>
    <row r="23649" ht="12.75" hidden="1" customHeight="1"/>
    <row r="23650" ht="12.75" hidden="1" customHeight="1"/>
    <row r="23651" ht="12.75" hidden="1" customHeight="1"/>
    <row r="23652" ht="12.75" hidden="1" customHeight="1"/>
    <row r="23653" ht="12.75" hidden="1" customHeight="1"/>
    <row r="23654" ht="12.75" hidden="1" customHeight="1"/>
    <row r="23655" ht="12.75" hidden="1" customHeight="1"/>
    <row r="23656" ht="12.75" hidden="1" customHeight="1"/>
    <row r="23657" ht="12.75" hidden="1" customHeight="1"/>
    <row r="23658" ht="12.75" hidden="1" customHeight="1"/>
    <row r="23659" ht="12.75" hidden="1" customHeight="1"/>
    <row r="23660" ht="12.75" hidden="1" customHeight="1"/>
    <row r="23661" ht="12.75" hidden="1" customHeight="1"/>
    <row r="23662" ht="12.75" hidden="1" customHeight="1"/>
    <row r="23663" ht="12.75" hidden="1" customHeight="1"/>
    <row r="23664" ht="12.75" hidden="1" customHeight="1"/>
    <row r="23665" ht="12.75" hidden="1" customHeight="1"/>
    <row r="23666" ht="12.75" hidden="1" customHeight="1"/>
    <row r="23667" ht="12.75" hidden="1" customHeight="1"/>
    <row r="23668" ht="12.75" hidden="1" customHeight="1"/>
    <row r="23669" ht="12.75" hidden="1" customHeight="1"/>
    <row r="23670" ht="12.75" hidden="1" customHeight="1"/>
    <row r="23671" ht="12.75" hidden="1" customHeight="1"/>
    <row r="23672" ht="12.75" hidden="1" customHeight="1"/>
    <row r="23673" ht="12.75" hidden="1" customHeight="1"/>
    <row r="23674" ht="12.75" hidden="1" customHeight="1"/>
    <row r="23675" ht="12.75" hidden="1" customHeight="1"/>
    <row r="23676" ht="12.75" hidden="1" customHeight="1"/>
    <row r="23677" ht="12.75" hidden="1" customHeight="1"/>
    <row r="23678" ht="12.75" hidden="1" customHeight="1"/>
    <row r="23679" ht="12.75" hidden="1" customHeight="1"/>
    <row r="23680" ht="12.75" hidden="1" customHeight="1"/>
    <row r="23681" ht="12.75" hidden="1" customHeight="1"/>
    <row r="23682" ht="12.75" hidden="1" customHeight="1"/>
    <row r="23683" ht="12.75" hidden="1" customHeight="1"/>
    <row r="23684" ht="12.75" hidden="1" customHeight="1"/>
    <row r="23685" ht="12.75" hidden="1" customHeight="1"/>
    <row r="23686" ht="12.75" hidden="1" customHeight="1"/>
    <row r="23687" ht="12.75" hidden="1" customHeight="1"/>
    <row r="23688" ht="12.75" hidden="1" customHeight="1"/>
    <row r="23689" ht="12.75" hidden="1" customHeight="1"/>
    <row r="23690" ht="12.75" hidden="1" customHeight="1"/>
    <row r="23691" ht="12.75" hidden="1" customHeight="1"/>
    <row r="23692" ht="12.75" hidden="1" customHeight="1"/>
    <row r="23693" ht="12.75" hidden="1" customHeight="1"/>
    <row r="23694" ht="12.75" hidden="1" customHeight="1"/>
    <row r="23695" ht="12.75" hidden="1" customHeight="1"/>
    <row r="23696" ht="12.75" hidden="1" customHeight="1"/>
    <row r="23697" ht="12.75" hidden="1" customHeight="1"/>
    <row r="23698" ht="12.75" hidden="1" customHeight="1"/>
    <row r="23699" ht="12.75" hidden="1" customHeight="1"/>
    <row r="23700" ht="12.75" hidden="1" customHeight="1"/>
    <row r="23701" ht="12.75" hidden="1" customHeight="1"/>
    <row r="23702" ht="12.75" hidden="1" customHeight="1"/>
    <row r="23703" ht="12.75" hidden="1" customHeight="1"/>
    <row r="23704" ht="12.75" hidden="1" customHeight="1"/>
    <row r="23705" ht="12.75" hidden="1" customHeight="1"/>
    <row r="23706" ht="12.75" hidden="1" customHeight="1"/>
    <row r="23707" ht="12.75" hidden="1" customHeight="1"/>
    <row r="23708" ht="12.75" hidden="1" customHeight="1"/>
    <row r="23709" ht="12.75" hidden="1" customHeight="1"/>
    <row r="23710" ht="12.75" hidden="1" customHeight="1"/>
    <row r="23711" ht="12.75" hidden="1" customHeight="1"/>
    <row r="23712" ht="12.75" hidden="1" customHeight="1"/>
    <row r="23713" ht="12.75" hidden="1" customHeight="1"/>
    <row r="23714" ht="12.75" hidden="1" customHeight="1"/>
    <row r="23715" ht="12.75" hidden="1" customHeight="1"/>
    <row r="23716" ht="12.75" hidden="1" customHeight="1"/>
    <row r="23717" ht="12.75" hidden="1" customHeight="1"/>
    <row r="23718" ht="12.75" hidden="1" customHeight="1"/>
    <row r="23719" ht="12.75" hidden="1" customHeight="1"/>
    <row r="23720" ht="12.75" hidden="1" customHeight="1"/>
    <row r="23721" ht="12.75" hidden="1" customHeight="1"/>
    <row r="23722" ht="12.75" hidden="1" customHeight="1"/>
    <row r="23723" ht="12.75" hidden="1" customHeight="1"/>
    <row r="23724" ht="12.75" hidden="1" customHeight="1"/>
    <row r="23725" ht="12.75" hidden="1" customHeight="1"/>
    <row r="23726" ht="12.75" hidden="1" customHeight="1"/>
    <row r="23727" ht="12.75" hidden="1" customHeight="1"/>
    <row r="23728" ht="12.75" hidden="1" customHeight="1"/>
    <row r="23729" ht="12.75" hidden="1" customHeight="1"/>
    <row r="23730" ht="12.75" hidden="1" customHeight="1"/>
    <row r="23731" ht="12.75" hidden="1" customHeight="1"/>
    <row r="23732" ht="12.75" hidden="1" customHeight="1"/>
    <row r="23733" ht="12.75" hidden="1" customHeight="1"/>
    <row r="23734" ht="12.75" hidden="1" customHeight="1"/>
    <row r="23735" ht="12.75" hidden="1" customHeight="1"/>
    <row r="23736" ht="12.75" hidden="1" customHeight="1"/>
    <row r="23737" ht="12.75" hidden="1" customHeight="1"/>
    <row r="23738" ht="12.75" hidden="1" customHeight="1"/>
    <row r="23739" ht="12.75" hidden="1" customHeight="1"/>
    <row r="23740" ht="12.75" hidden="1" customHeight="1"/>
    <row r="23741" ht="12.75" hidden="1" customHeight="1"/>
    <row r="23742" ht="12.75" hidden="1" customHeight="1"/>
    <row r="23743" ht="12.75" hidden="1" customHeight="1"/>
    <row r="23744" ht="12.75" hidden="1" customHeight="1"/>
    <row r="23745" ht="12.75" hidden="1" customHeight="1"/>
    <row r="23746" ht="12.75" hidden="1" customHeight="1"/>
    <row r="23747" ht="12.75" hidden="1" customHeight="1"/>
    <row r="23748" ht="12.75" hidden="1" customHeight="1"/>
    <row r="23749" ht="12.75" hidden="1" customHeight="1"/>
    <row r="23750" ht="12.75" hidden="1" customHeight="1"/>
    <row r="23751" ht="12.75" hidden="1" customHeight="1"/>
    <row r="23752" ht="12.75" hidden="1" customHeight="1"/>
    <row r="23753" ht="12.75" hidden="1" customHeight="1"/>
    <row r="23754" ht="12.75" hidden="1" customHeight="1"/>
    <row r="23755" ht="12.75" hidden="1" customHeight="1"/>
    <row r="23756" ht="12.75" hidden="1" customHeight="1"/>
    <row r="23757" ht="12.75" hidden="1" customHeight="1"/>
    <row r="23758" ht="12.75" hidden="1" customHeight="1"/>
    <row r="23759" ht="12.75" hidden="1" customHeight="1"/>
    <row r="23760" ht="12.75" hidden="1" customHeight="1"/>
    <row r="23761" ht="12.75" hidden="1" customHeight="1"/>
    <row r="23762" ht="12.75" hidden="1" customHeight="1"/>
    <row r="23763" ht="12.75" hidden="1" customHeight="1"/>
    <row r="23764" ht="12.75" hidden="1" customHeight="1"/>
    <row r="23765" ht="12.75" hidden="1" customHeight="1"/>
    <row r="23766" ht="12.75" hidden="1" customHeight="1"/>
    <row r="23767" ht="12.75" hidden="1" customHeight="1"/>
    <row r="23768" ht="12.75" hidden="1" customHeight="1"/>
    <row r="23769" ht="12.75" hidden="1" customHeight="1"/>
    <row r="23770" ht="12.75" hidden="1" customHeight="1"/>
    <row r="23771" ht="12.75" hidden="1" customHeight="1"/>
    <row r="23772" ht="12.75" hidden="1" customHeight="1"/>
    <row r="23773" ht="12.75" hidden="1" customHeight="1"/>
    <row r="23774" ht="12.75" hidden="1" customHeight="1"/>
    <row r="23775" ht="12.75" hidden="1" customHeight="1"/>
    <row r="23776" ht="12.75" hidden="1" customHeight="1"/>
    <row r="23777" ht="12.75" hidden="1" customHeight="1"/>
    <row r="23778" ht="12.75" hidden="1" customHeight="1"/>
    <row r="23779" ht="12.75" hidden="1" customHeight="1"/>
    <row r="23780" ht="12.75" hidden="1" customHeight="1"/>
    <row r="23781" ht="12.75" hidden="1" customHeight="1"/>
    <row r="23782" ht="12.75" hidden="1" customHeight="1"/>
    <row r="23783" ht="12.75" hidden="1" customHeight="1"/>
    <row r="23784" ht="12.75" hidden="1" customHeight="1"/>
    <row r="23785" ht="12.75" hidden="1" customHeight="1"/>
    <row r="23786" ht="12.75" hidden="1" customHeight="1"/>
    <row r="23787" ht="12.75" hidden="1" customHeight="1"/>
    <row r="23788" ht="12.75" hidden="1" customHeight="1"/>
    <row r="23789" ht="12.75" hidden="1" customHeight="1"/>
    <row r="23790" ht="12.75" hidden="1" customHeight="1"/>
    <row r="23791" ht="12.75" hidden="1" customHeight="1"/>
    <row r="23792" ht="12.75" hidden="1" customHeight="1"/>
    <row r="23793" ht="12.75" hidden="1" customHeight="1"/>
    <row r="23794" ht="12.75" hidden="1" customHeight="1"/>
    <row r="23795" ht="12.75" hidden="1" customHeight="1"/>
    <row r="23796" ht="12.75" hidden="1" customHeight="1"/>
    <row r="23797" ht="12.75" hidden="1" customHeight="1"/>
    <row r="23798" ht="12.75" hidden="1" customHeight="1"/>
    <row r="23799" ht="12.75" hidden="1" customHeight="1"/>
    <row r="23800" ht="12.75" hidden="1" customHeight="1"/>
    <row r="23801" ht="12.75" hidden="1" customHeight="1"/>
    <row r="23802" ht="12.75" hidden="1" customHeight="1"/>
    <row r="23803" ht="12.75" hidden="1" customHeight="1"/>
    <row r="23804" ht="12.75" hidden="1" customHeight="1"/>
    <row r="23805" ht="12.75" hidden="1" customHeight="1"/>
    <row r="23806" ht="12.75" hidden="1" customHeight="1"/>
    <row r="23807" ht="12.75" hidden="1" customHeight="1"/>
    <row r="23808" ht="12.75" hidden="1" customHeight="1"/>
    <row r="23809" ht="12.75" hidden="1" customHeight="1"/>
    <row r="23810" ht="12.75" hidden="1" customHeight="1"/>
    <row r="23811" ht="12.75" hidden="1" customHeight="1"/>
    <row r="23812" ht="12.75" hidden="1" customHeight="1"/>
    <row r="23813" ht="12.75" hidden="1" customHeight="1"/>
    <row r="23814" ht="12.75" hidden="1" customHeight="1"/>
    <row r="23815" ht="12.75" hidden="1" customHeight="1"/>
    <row r="23816" ht="12.75" hidden="1" customHeight="1"/>
    <row r="23817" ht="12.75" hidden="1" customHeight="1"/>
    <row r="23818" ht="12.75" hidden="1" customHeight="1"/>
    <row r="23819" ht="12.75" hidden="1" customHeight="1"/>
    <row r="23820" ht="12.75" hidden="1" customHeight="1"/>
    <row r="23821" ht="12.75" hidden="1" customHeight="1"/>
    <row r="23822" ht="12.75" hidden="1" customHeight="1"/>
    <row r="23823" ht="12.75" hidden="1" customHeight="1"/>
    <row r="23824" ht="12.75" hidden="1" customHeight="1"/>
    <row r="23825" ht="12.75" hidden="1" customHeight="1"/>
    <row r="23826" ht="12.75" hidden="1" customHeight="1"/>
    <row r="23827" ht="12.75" hidden="1" customHeight="1"/>
    <row r="23828" ht="12.75" hidden="1" customHeight="1"/>
    <row r="23829" ht="12.75" hidden="1" customHeight="1"/>
    <row r="23830" ht="12.75" hidden="1" customHeight="1"/>
    <row r="23831" ht="12.75" hidden="1" customHeight="1"/>
    <row r="23832" ht="12.75" hidden="1" customHeight="1"/>
    <row r="23833" ht="12.75" hidden="1" customHeight="1"/>
    <row r="23834" ht="12.75" hidden="1" customHeight="1"/>
    <row r="23835" ht="12.75" hidden="1" customHeight="1"/>
    <row r="23836" ht="12.75" hidden="1" customHeight="1"/>
    <row r="23837" ht="12.75" hidden="1" customHeight="1"/>
    <row r="23838" ht="12.75" hidden="1" customHeight="1"/>
    <row r="23839" ht="12.75" hidden="1" customHeight="1"/>
    <row r="23840" ht="12.75" hidden="1" customHeight="1"/>
    <row r="23841" ht="12.75" hidden="1" customHeight="1"/>
    <row r="23842" ht="12.75" hidden="1" customHeight="1"/>
    <row r="23843" ht="12.75" hidden="1" customHeight="1"/>
    <row r="23844" ht="12.75" hidden="1" customHeight="1"/>
    <row r="23845" ht="12.75" hidden="1" customHeight="1"/>
    <row r="23846" ht="12.75" hidden="1" customHeight="1"/>
    <row r="23847" ht="12.75" hidden="1" customHeight="1"/>
    <row r="23848" ht="12.75" hidden="1" customHeight="1"/>
    <row r="23849" ht="12.75" hidden="1" customHeight="1"/>
    <row r="23850" ht="12.75" hidden="1" customHeight="1"/>
    <row r="23851" ht="12.75" hidden="1" customHeight="1"/>
    <row r="23852" ht="12.75" hidden="1" customHeight="1"/>
    <row r="23853" ht="12.75" hidden="1" customHeight="1"/>
    <row r="23854" ht="12.75" hidden="1" customHeight="1"/>
    <row r="23855" ht="12.75" hidden="1" customHeight="1"/>
    <row r="23856" ht="12.75" hidden="1" customHeight="1"/>
    <row r="23857" ht="12.75" hidden="1" customHeight="1"/>
    <row r="23858" ht="12.75" hidden="1" customHeight="1"/>
    <row r="23859" ht="12.75" hidden="1" customHeight="1"/>
    <row r="23860" ht="12.75" hidden="1" customHeight="1"/>
    <row r="23861" ht="12.75" hidden="1" customHeight="1"/>
    <row r="23862" ht="12.75" hidden="1" customHeight="1"/>
    <row r="23863" ht="12.75" hidden="1" customHeight="1"/>
    <row r="23864" ht="12.75" hidden="1" customHeight="1"/>
    <row r="23865" ht="12.75" hidden="1" customHeight="1"/>
    <row r="23866" ht="12.75" hidden="1" customHeight="1"/>
    <row r="23867" ht="12.75" hidden="1" customHeight="1"/>
    <row r="23868" ht="12.75" hidden="1" customHeight="1"/>
    <row r="23869" ht="12.75" hidden="1" customHeight="1"/>
    <row r="23870" ht="12.75" hidden="1" customHeight="1"/>
    <row r="23871" ht="12.75" hidden="1" customHeight="1"/>
    <row r="23872" ht="12.75" hidden="1" customHeight="1"/>
    <row r="23873" ht="12.75" hidden="1" customHeight="1"/>
    <row r="23874" ht="12.75" hidden="1" customHeight="1"/>
    <row r="23875" ht="12.75" hidden="1" customHeight="1"/>
    <row r="23876" ht="12.75" hidden="1" customHeight="1"/>
    <row r="23877" ht="12.75" hidden="1" customHeight="1"/>
    <row r="23878" ht="12.75" hidden="1" customHeight="1"/>
    <row r="23879" ht="12.75" hidden="1" customHeight="1"/>
    <row r="23880" ht="12.75" hidden="1" customHeight="1"/>
    <row r="23881" ht="12.75" hidden="1" customHeight="1"/>
    <row r="23882" ht="12.75" hidden="1" customHeight="1"/>
    <row r="23883" ht="12.75" hidden="1" customHeight="1"/>
    <row r="23884" ht="12.75" hidden="1" customHeight="1"/>
    <row r="23885" ht="12.75" hidden="1" customHeight="1"/>
    <row r="23886" ht="12.75" hidden="1" customHeight="1"/>
    <row r="23887" ht="12.75" hidden="1" customHeight="1"/>
    <row r="23888" ht="12.75" hidden="1" customHeight="1"/>
    <row r="23889" ht="12.75" hidden="1" customHeight="1"/>
    <row r="23890" ht="12.75" hidden="1" customHeight="1"/>
    <row r="23891" ht="12.75" hidden="1" customHeight="1"/>
    <row r="23892" ht="12.75" hidden="1" customHeight="1"/>
    <row r="23893" ht="12.75" hidden="1" customHeight="1"/>
    <row r="23894" ht="12.75" hidden="1" customHeight="1"/>
    <row r="23895" ht="12.75" hidden="1" customHeight="1"/>
    <row r="23896" ht="12.75" hidden="1" customHeight="1"/>
    <row r="23897" ht="12.75" hidden="1" customHeight="1"/>
    <row r="23898" ht="12.75" hidden="1" customHeight="1"/>
    <row r="23899" ht="12.75" hidden="1" customHeight="1"/>
    <row r="23900" ht="12.75" hidden="1" customHeight="1"/>
    <row r="23901" ht="12.75" hidden="1" customHeight="1"/>
    <row r="23902" ht="12.75" hidden="1" customHeight="1"/>
    <row r="23903" ht="12.75" hidden="1" customHeight="1"/>
    <row r="23904" ht="12.75" hidden="1" customHeight="1"/>
    <row r="23905" ht="12.75" hidden="1" customHeight="1"/>
    <row r="23906" ht="12.75" hidden="1" customHeight="1"/>
    <row r="23907" ht="12.75" hidden="1" customHeight="1"/>
    <row r="23908" ht="12.75" hidden="1" customHeight="1"/>
    <row r="23909" ht="12.75" hidden="1" customHeight="1"/>
    <row r="23910" ht="12.75" hidden="1" customHeight="1"/>
    <row r="23911" ht="12.75" hidden="1" customHeight="1"/>
    <row r="23912" ht="12.75" hidden="1" customHeight="1"/>
    <row r="23913" ht="12.75" hidden="1" customHeight="1"/>
    <row r="23914" ht="12.75" hidden="1" customHeight="1"/>
    <row r="23915" ht="12.75" hidden="1" customHeight="1"/>
    <row r="23916" ht="12.75" hidden="1" customHeight="1"/>
    <row r="23917" ht="12.75" hidden="1" customHeight="1"/>
    <row r="23918" ht="12.75" hidden="1" customHeight="1"/>
    <row r="23919" ht="12.75" hidden="1" customHeight="1"/>
    <row r="23920" ht="12.75" hidden="1" customHeight="1"/>
    <row r="23921" ht="12.75" hidden="1" customHeight="1"/>
    <row r="23922" ht="12.75" hidden="1" customHeight="1"/>
    <row r="23923" ht="12.75" hidden="1" customHeight="1"/>
    <row r="23924" ht="12.75" hidden="1" customHeight="1"/>
    <row r="23925" ht="12.75" hidden="1" customHeight="1"/>
    <row r="23926" ht="12.75" hidden="1" customHeight="1"/>
    <row r="23927" ht="12.75" hidden="1" customHeight="1"/>
    <row r="23928" ht="12.75" hidden="1" customHeight="1"/>
    <row r="23929" ht="12.75" hidden="1" customHeight="1"/>
    <row r="23930" ht="12.75" hidden="1" customHeight="1"/>
    <row r="23931" ht="12.75" hidden="1" customHeight="1"/>
    <row r="23932" ht="12.75" hidden="1" customHeight="1"/>
    <row r="23933" ht="12.75" hidden="1" customHeight="1"/>
    <row r="23934" ht="12.75" hidden="1" customHeight="1"/>
    <row r="23935" ht="12.75" hidden="1" customHeight="1"/>
    <row r="23936" ht="12.75" hidden="1" customHeight="1"/>
    <row r="23937" ht="12.75" hidden="1" customHeight="1"/>
    <row r="23938" ht="12.75" hidden="1" customHeight="1"/>
    <row r="23939" ht="12.75" hidden="1" customHeight="1"/>
    <row r="23940" ht="12.75" hidden="1" customHeight="1"/>
    <row r="23941" ht="12.75" hidden="1" customHeight="1"/>
    <row r="23942" ht="12.75" hidden="1" customHeight="1"/>
    <row r="23943" ht="12.75" hidden="1" customHeight="1"/>
    <row r="23944" ht="12.75" hidden="1" customHeight="1"/>
    <row r="23945" ht="12.75" hidden="1" customHeight="1"/>
    <row r="23946" ht="12.75" hidden="1" customHeight="1"/>
    <row r="23947" ht="12.75" hidden="1" customHeight="1"/>
    <row r="23948" ht="12.75" hidden="1" customHeight="1"/>
    <row r="23949" ht="12.75" hidden="1" customHeight="1"/>
    <row r="23950" ht="12.75" hidden="1" customHeight="1"/>
    <row r="23951" ht="12.75" hidden="1" customHeight="1"/>
    <row r="23952" ht="12.75" hidden="1" customHeight="1"/>
    <row r="23953" ht="12.75" hidden="1" customHeight="1"/>
    <row r="23954" ht="12.75" hidden="1" customHeight="1"/>
    <row r="23955" ht="12.75" hidden="1" customHeight="1"/>
    <row r="23956" ht="12.75" hidden="1" customHeight="1"/>
    <row r="23957" ht="12.75" hidden="1" customHeight="1"/>
    <row r="23958" ht="12.75" hidden="1" customHeight="1"/>
    <row r="23959" ht="12.75" hidden="1" customHeight="1"/>
    <row r="23960" ht="12.75" hidden="1" customHeight="1"/>
    <row r="23961" ht="12.75" hidden="1" customHeight="1"/>
    <row r="23962" ht="12.75" hidden="1" customHeight="1"/>
    <row r="23963" ht="12.75" hidden="1" customHeight="1"/>
    <row r="23964" ht="12.75" hidden="1" customHeight="1"/>
    <row r="23965" ht="12.75" hidden="1" customHeight="1"/>
    <row r="23966" ht="12.75" hidden="1" customHeight="1"/>
    <row r="23967" ht="12.75" hidden="1" customHeight="1"/>
    <row r="23968" ht="12.75" hidden="1" customHeight="1"/>
    <row r="23969" ht="12.75" hidden="1" customHeight="1"/>
    <row r="23970" ht="12.75" hidden="1" customHeight="1"/>
    <row r="23971" ht="12.75" hidden="1" customHeight="1"/>
    <row r="23972" ht="12.75" hidden="1" customHeight="1"/>
    <row r="23973" ht="12.75" hidden="1" customHeight="1"/>
    <row r="23974" ht="12.75" hidden="1" customHeight="1"/>
    <row r="23975" ht="12.75" hidden="1" customHeight="1"/>
    <row r="23976" ht="12.75" hidden="1" customHeight="1"/>
    <row r="23977" ht="12.75" hidden="1" customHeight="1"/>
    <row r="23978" ht="12.75" hidden="1" customHeight="1"/>
    <row r="23979" ht="12.75" hidden="1" customHeight="1"/>
    <row r="23980" ht="12.75" hidden="1" customHeight="1"/>
    <row r="23981" ht="12.75" hidden="1" customHeight="1"/>
    <row r="23982" ht="12.75" hidden="1" customHeight="1"/>
    <row r="23983" ht="12.75" hidden="1" customHeight="1"/>
    <row r="23984" ht="12.75" hidden="1" customHeight="1"/>
    <row r="23985" ht="12.75" hidden="1" customHeight="1"/>
    <row r="23986" ht="12.75" hidden="1" customHeight="1"/>
    <row r="23987" ht="12.75" hidden="1" customHeight="1"/>
    <row r="23988" ht="12.75" hidden="1" customHeight="1"/>
    <row r="23989" ht="12.75" hidden="1" customHeight="1"/>
    <row r="23990" ht="12.75" hidden="1" customHeight="1"/>
    <row r="23991" ht="12.75" hidden="1" customHeight="1"/>
    <row r="23992" ht="12.75" hidden="1" customHeight="1"/>
    <row r="23993" ht="12.75" hidden="1" customHeight="1"/>
    <row r="23994" ht="12.75" hidden="1" customHeight="1"/>
    <row r="23995" ht="12.75" hidden="1" customHeight="1"/>
    <row r="23996" ht="12.75" hidden="1" customHeight="1"/>
    <row r="23997" ht="12.75" hidden="1" customHeight="1"/>
    <row r="23998" ht="12.75" hidden="1" customHeight="1"/>
    <row r="23999" ht="12.75" hidden="1" customHeight="1"/>
    <row r="24000" ht="12.75" hidden="1" customHeight="1"/>
    <row r="24001" ht="12.75" hidden="1" customHeight="1"/>
    <row r="24002" ht="12.75" hidden="1" customHeight="1"/>
    <row r="24003" ht="12.75" hidden="1" customHeight="1"/>
    <row r="24004" ht="12.75" hidden="1" customHeight="1"/>
    <row r="24005" ht="12.75" hidden="1" customHeight="1"/>
    <row r="24006" ht="12.75" hidden="1" customHeight="1"/>
    <row r="24007" ht="12.75" hidden="1" customHeight="1"/>
    <row r="24008" ht="12.75" hidden="1" customHeight="1"/>
    <row r="24009" ht="12.75" hidden="1" customHeight="1"/>
    <row r="24010" ht="12.75" hidden="1" customHeight="1"/>
    <row r="24011" ht="12.75" hidden="1" customHeight="1"/>
    <row r="24012" ht="12.75" hidden="1" customHeight="1"/>
    <row r="24013" ht="12.75" hidden="1" customHeight="1"/>
    <row r="24014" ht="12.75" hidden="1" customHeight="1"/>
    <row r="24015" ht="12.75" hidden="1" customHeight="1"/>
    <row r="24016" ht="12.75" hidden="1" customHeight="1"/>
    <row r="24017" ht="12.75" hidden="1" customHeight="1"/>
    <row r="24018" ht="12.75" hidden="1" customHeight="1"/>
    <row r="24019" ht="12.75" hidden="1" customHeight="1"/>
    <row r="24020" ht="12.75" hidden="1" customHeight="1"/>
    <row r="24021" ht="12.75" hidden="1" customHeight="1"/>
    <row r="24022" ht="12.75" hidden="1" customHeight="1"/>
    <row r="24023" ht="12.75" hidden="1" customHeight="1"/>
    <row r="24024" ht="12.75" hidden="1" customHeight="1"/>
    <row r="24025" ht="12.75" hidden="1" customHeight="1"/>
    <row r="24026" ht="12.75" hidden="1" customHeight="1"/>
    <row r="24027" ht="12.75" hidden="1" customHeight="1"/>
    <row r="24028" ht="12.75" hidden="1" customHeight="1"/>
    <row r="24029" ht="12.75" hidden="1" customHeight="1"/>
    <row r="24030" ht="12.75" hidden="1" customHeight="1"/>
    <row r="24031" ht="12.75" hidden="1" customHeight="1"/>
    <row r="24032" ht="12.75" hidden="1" customHeight="1"/>
    <row r="24033" ht="12.75" hidden="1" customHeight="1"/>
    <row r="24034" ht="12.75" hidden="1" customHeight="1"/>
    <row r="24035" ht="12.75" hidden="1" customHeight="1"/>
    <row r="24036" ht="12.75" hidden="1" customHeight="1"/>
    <row r="24037" ht="12.75" hidden="1" customHeight="1"/>
    <row r="24038" ht="12.75" hidden="1" customHeight="1"/>
    <row r="24039" ht="12.75" hidden="1" customHeight="1"/>
    <row r="24040" ht="12.75" hidden="1" customHeight="1"/>
    <row r="24041" ht="12.75" hidden="1" customHeight="1"/>
    <row r="24042" ht="12.75" hidden="1" customHeight="1"/>
    <row r="24043" ht="12.75" hidden="1" customHeight="1"/>
    <row r="24044" ht="12.75" hidden="1" customHeight="1"/>
    <row r="24045" ht="12.75" hidden="1" customHeight="1"/>
    <row r="24046" ht="12.75" hidden="1" customHeight="1"/>
    <row r="24047" ht="12.75" hidden="1" customHeight="1"/>
    <row r="24048" ht="12.75" hidden="1" customHeight="1"/>
    <row r="24049" ht="12.75" hidden="1" customHeight="1"/>
    <row r="24050" ht="12.75" hidden="1" customHeight="1"/>
    <row r="24051" ht="12.75" hidden="1" customHeight="1"/>
    <row r="24052" ht="12.75" hidden="1" customHeight="1"/>
    <row r="24053" ht="12.75" hidden="1" customHeight="1"/>
    <row r="24054" ht="12.75" hidden="1" customHeight="1"/>
    <row r="24055" ht="12.75" hidden="1" customHeight="1"/>
    <row r="24056" ht="12.75" hidden="1" customHeight="1"/>
    <row r="24057" ht="12.75" hidden="1" customHeight="1"/>
    <row r="24058" ht="12.75" hidden="1" customHeight="1"/>
    <row r="24059" ht="12.75" hidden="1" customHeight="1"/>
    <row r="24060" ht="12.75" hidden="1" customHeight="1"/>
    <row r="24061" ht="12.75" hidden="1" customHeight="1"/>
    <row r="24062" ht="12.75" hidden="1" customHeight="1"/>
    <row r="24063" ht="12.75" hidden="1" customHeight="1"/>
    <row r="24064" ht="12.75" hidden="1" customHeight="1"/>
    <row r="24065" ht="12.75" hidden="1" customHeight="1"/>
    <row r="24066" ht="12.75" hidden="1" customHeight="1"/>
    <row r="24067" ht="12.75" hidden="1" customHeight="1"/>
    <row r="24068" ht="12.75" hidden="1" customHeight="1"/>
    <row r="24069" ht="12.75" hidden="1" customHeight="1"/>
    <row r="24070" ht="12.75" hidden="1" customHeight="1"/>
    <row r="24071" ht="12.75" hidden="1" customHeight="1"/>
    <row r="24072" ht="12.75" hidden="1" customHeight="1"/>
    <row r="24073" ht="12.75" hidden="1" customHeight="1"/>
    <row r="24074" ht="12.75" hidden="1" customHeight="1"/>
    <row r="24075" ht="12.75" hidden="1" customHeight="1"/>
    <row r="24076" ht="12.75" hidden="1" customHeight="1"/>
    <row r="24077" ht="12.75" hidden="1" customHeight="1"/>
    <row r="24078" ht="12.75" hidden="1" customHeight="1"/>
    <row r="24079" ht="12.75" hidden="1" customHeight="1"/>
    <row r="24080" ht="12.75" hidden="1" customHeight="1"/>
    <row r="24081" ht="12.75" hidden="1" customHeight="1"/>
    <row r="24082" ht="12.75" hidden="1" customHeight="1"/>
    <row r="24083" ht="12.75" hidden="1" customHeight="1"/>
    <row r="24084" ht="12.75" hidden="1" customHeight="1"/>
    <row r="24085" ht="12.75" hidden="1" customHeight="1"/>
    <row r="24086" ht="12.75" hidden="1" customHeight="1"/>
    <row r="24087" ht="12.75" hidden="1" customHeight="1"/>
    <row r="24088" ht="12.75" hidden="1" customHeight="1"/>
    <row r="24089" ht="12.75" hidden="1" customHeight="1"/>
    <row r="24090" ht="12.75" hidden="1" customHeight="1"/>
    <row r="24091" ht="12.75" hidden="1" customHeight="1"/>
    <row r="24092" ht="12.75" hidden="1" customHeight="1"/>
    <row r="24093" ht="12.75" hidden="1" customHeight="1"/>
    <row r="24094" ht="12.75" hidden="1" customHeight="1"/>
    <row r="24095" ht="12.75" hidden="1" customHeight="1"/>
    <row r="24096" ht="12.75" hidden="1" customHeight="1"/>
    <row r="24097" ht="12.75" hidden="1" customHeight="1"/>
    <row r="24098" ht="12.75" hidden="1" customHeight="1"/>
    <row r="24099" ht="12.75" hidden="1" customHeight="1"/>
    <row r="24100" ht="12.75" hidden="1" customHeight="1"/>
    <row r="24101" ht="12.75" hidden="1" customHeight="1"/>
    <row r="24102" ht="12.75" hidden="1" customHeight="1"/>
    <row r="24103" ht="12.75" hidden="1" customHeight="1"/>
    <row r="24104" ht="12.75" hidden="1" customHeight="1"/>
    <row r="24105" ht="12.75" hidden="1" customHeight="1"/>
    <row r="24106" ht="12.75" hidden="1" customHeight="1"/>
    <row r="24107" ht="12.75" hidden="1" customHeight="1"/>
    <row r="24108" ht="12.75" hidden="1" customHeight="1"/>
    <row r="24109" ht="12.75" hidden="1" customHeight="1"/>
    <row r="24110" ht="12.75" hidden="1" customHeight="1"/>
    <row r="24111" ht="12.75" hidden="1" customHeight="1"/>
    <row r="24112" ht="12.75" hidden="1" customHeight="1"/>
    <row r="24113" ht="12.75" hidden="1" customHeight="1"/>
    <row r="24114" ht="12.75" hidden="1" customHeight="1"/>
    <row r="24115" ht="12.75" hidden="1" customHeight="1"/>
    <row r="24116" ht="12.75" hidden="1" customHeight="1"/>
    <row r="24117" ht="12.75" hidden="1" customHeight="1"/>
    <row r="24118" ht="12.75" hidden="1" customHeight="1"/>
    <row r="24119" ht="12.75" hidden="1" customHeight="1"/>
    <row r="24120" ht="12.75" hidden="1" customHeight="1"/>
    <row r="24121" ht="12.75" hidden="1" customHeight="1"/>
    <row r="24122" ht="12.75" hidden="1" customHeight="1"/>
    <row r="24123" ht="12.75" hidden="1" customHeight="1"/>
    <row r="24124" ht="12.75" hidden="1" customHeight="1"/>
    <row r="24125" ht="12.75" hidden="1" customHeight="1"/>
    <row r="24126" ht="12.75" hidden="1" customHeight="1"/>
    <row r="24127" ht="12.75" hidden="1" customHeight="1"/>
    <row r="24128" ht="12.75" hidden="1" customHeight="1"/>
    <row r="24129" ht="12.75" hidden="1" customHeight="1"/>
    <row r="24130" ht="12.75" hidden="1" customHeight="1"/>
    <row r="24131" ht="12.75" hidden="1" customHeight="1"/>
    <row r="24132" ht="12.75" hidden="1" customHeight="1"/>
    <row r="24133" ht="12.75" hidden="1" customHeight="1"/>
    <row r="24134" ht="12.75" hidden="1" customHeight="1"/>
    <row r="24135" ht="12.75" hidden="1" customHeight="1"/>
    <row r="24136" ht="12.75" hidden="1" customHeight="1"/>
    <row r="24137" ht="12.75" hidden="1" customHeight="1"/>
    <row r="24138" ht="12.75" hidden="1" customHeight="1"/>
    <row r="24139" ht="12.75" hidden="1" customHeight="1"/>
    <row r="24140" ht="12.75" hidden="1" customHeight="1"/>
    <row r="24141" ht="12.75" hidden="1" customHeight="1"/>
    <row r="24142" ht="12.75" hidden="1" customHeight="1"/>
    <row r="24143" ht="12.75" hidden="1" customHeight="1"/>
    <row r="24144" ht="12.75" hidden="1" customHeight="1"/>
    <row r="24145" ht="12.75" hidden="1" customHeight="1"/>
    <row r="24146" ht="12.75" hidden="1" customHeight="1"/>
    <row r="24147" ht="12.75" hidden="1" customHeight="1"/>
    <row r="24148" ht="12.75" hidden="1" customHeight="1"/>
    <row r="24149" ht="12.75" hidden="1" customHeight="1"/>
    <row r="24150" ht="12.75" hidden="1" customHeight="1"/>
    <row r="24151" ht="12.75" hidden="1" customHeight="1"/>
    <row r="24152" ht="12.75" hidden="1" customHeight="1"/>
    <row r="24153" ht="12.75" hidden="1" customHeight="1"/>
    <row r="24154" ht="12.75" hidden="1" customHeight="1"/>
    <row r="24155" ht="12.75" hidden="1" customHeight="1"/>
    <row r="24156" ht="12.75" hidden="1" customHeight="1"/>
    <row r="24157" ht="12.75" hidden="1" customHeight="1"/>
    <row r="24158" ht="12.75" hidden="1" customHeight="1"/>
    <row r="24159" ht="12.75" hidden="1" customHeight="1"/>
    <row r="24160" ht="12.75" hidden="1" customHeight="1"/>
    <row r="24161" ht="12.75" hidden="1" customHeight="1"/>
    <row r="24162" ht="12.75" hidden="1" customHeight="1"/>
    <row r="24163" ht="12.75" hidden="1" customHeight="1"/>
    <row r="24164" ht="12.75" hidden="1" customHeight="1"/>
    <row r="24165" ht="12.75" hidden="1" customHeight="1"/>
    <row r="24166" ht="12.75" hidden="1" customHeight="1"/>
    <row r="24167" ht="12.75" hidden="1" customHeight="1"/>
    <row r="24168" ht="12.75" hidden="1" customHeight="1"/>
    <row r="24169" ht="12.75" hidden="1" customHeight="1"/>
    <row r="24170" ht="12.75" hidden="1" customHeight="1"/>
    <row r="24171" ht="12.75" hidden="1" customHeight="1"/>
    <row r="24172" ht="12.75" hidden="1" customHeight="1"/>
    <row r="24173" ht="12.75" hidden="1" customHeight="1"/>
    <row r="24174" ht="12.75" hidden="1" customHeight="1"/>
    <row r="24175" ht="12.75" hidden="1" customHeight="1"/>
    <row r="24176" ht="12.75" hidden="1" customHeight="1"/>
    <row r="24177" ht="12.75" hidden="1" customHeight="1"/>
    <row r="24178" ht="12.75" hidden="1" customHeight="1"/>
    <row r="24179" ht="12.75" hidden="1" customHeight="1"/>
    <row r="24180" ht="12.75" hidden="1" customHeight="1"/>
    <row r="24181" ht="12.75" hidden="1" customHeight="1"/>
    <row r="24182" ht="12.75" hidden="1" customHeight="1"/>
    <row r="24183" ht="12.75" hidden="1" customHeight="1"/>
    <row r="24184" ht="12.75" hidden="1" customHeight="1"/>
    <row r="24185" ht="12.75" hidden="1" customHeight="1"/>
    <row r="24186" ht="12.75" hidden="1" customHeight="1"/>
    <row r="24187" ht="12.75" hidden="1" customHeight="1"/>
    <row r="24188" ht="12.75" hidden="1" customHeight="1"/>
    <row r="24189" ht="12.75" hidden="1" customHeight="1"/>
    <row r="24190" ht="12.75" hidden="1" customHeight="1"/>
    <row r="24191" ht="12.75" hidden="1" customHeight="1"/>
    <row r="24192" ht="12.75" hidden="1" customHeight="1"/>
    <row r="24193" ht="12.75" hidden="1" customHeight="1"/>
    <row r="24194" ht="12.75" hidden="1" customHeight="1"/>
    <row r="24195" ht="12.75" hidden="1" customHeight="1"/>
    <row r="24196" ht="12.75" hidden="1" customHeight="1"/>
    <row r="24197" ht="12.75" hidden="1" customHeight="1"/>
    <row r="24198" ht="12.75" hidden="1" customHeight="1"/>
    <row r="24199" ht="12.75" hidden="1" customHeight="1"/>
    <row r="24200" ht="12.75" hidden="1" customHeight="1"/>
    <row r="24201" ht="12.75" hidden="1" customHeight="1"/>
    <row r="24202" ht="12.75" hidden="1" customHeight="1"/>
    <row r="24203" ht="12.75" hidden="1" customHeight="1"/>
    <row r="24204" ht="12.75" hidden="1" customHeight="1"/>
    <row r="24205" ht="12.75" hidden="1" customHeight="1"/>
    <row r="24206" ht="12.75" hidden="1" customHeight="1"/>
    <row r="24207" ht="12.75" hidden="1" customHeight="1"/>
    <row r="24208" ht="12.75" hidden="1" customHeight="1"/>
    <row r="24209" ht="12.75" hidden="1" customHeight="1"/>
    <row r="24210" ht="12.75" hidden="1" customHeight="1"/>
    <row r="24211" ht="12.75" hidden="1" customHeight="1"/>
    <row r="24212" ht="12.75" hidden="1" customHeight="1"/>
    <row r="24213" ht="12.75" hidden="1" customHeight="1"/>
    <row r="24214" ht="12.75" hidden="1" customHeight="1"/>
    <row r="24215" ht="12.75" hidden="1" customHeight="1"/>
    <row r="24216" ht="12.75" hidden="1" customHeight="1"/>
    <row r="24217" ht="12.75" hidden="1" customHeight="1"/>
    <row r="24218" ht="12.75" hidden="1" customHeight="1"/>
    <row r="24219" ht="12.75" hidden="1" customHeight="1"/>
    <row r="24220" ht="12.75" hidden="1" customHeight="1"/>
    <row r="24221" ht="12.75" hidden="1" customHeight="1"/>
    <row r="24222" ht="12.75" hidden="1" customHeight="1"/>
    <row r="24223" ht="12.75" hidden="1" customHeight="1"/>
    <row r="24224" ht="12.75" hidden="1" customHeight="1"/>
    <row r="24225" ht="12.75" hidden="1" customHeight="1"/>
    <row r="24226" ht="12.75" hidden="1" customHeight="1"/>
    <row r="24227" ht="12.75" hidden="1" customHeight="1"/>
    <row r="24228" ht="12.75" hidden="1" customHeight="1"/>
    <row r="24229" ht="12.75" hidden="1" customHeight="1"/>
    <row r="24230" ht="12.75" hidden="1" customHeight="1"/>
    <row r="24231" ht="12.75" hidden="1" customHeight="1"/>
    <row r="24232" ht="12.75" hidden="1" customHeight="1"/>
    <row r="24233" ht="12.75" hidden="1" customHeight="1"/>
    <row r="24234" ht="12.75" hidden="1" customHeight="1"/>
    <row r="24235" ht="12.75" hidden="1" customHeight="1"/>
    <row r="24236" ht="12.75" hidden="1" customHeight="1"/>
    <row r="24237" ht="12.75" hidden="1" customHeight="1"/>
    <row r="24238" ht="12.75" hidden="1" customHeight="1"/>
    <row r="24239" ht="12.75" hidden="1" customHeight="1"/>
    <row r="24240" ht="12.75" hidden="1" customHeight="1"/>
    <row r="24241" ht="12.75" hidden="1" customHeight="1"/>
    <row r="24242" ht="12.75" hidden="1" customHeight="1"/>
    <row r="24243" ht="12.75" hidden="1" customHeight="1"/>
    <row r="24244" ht="12.75" hidden="1" customHeight="1"/>
    <row r="24245" ht="12.75" hidden="1" customHeight="1"/>
    <row r="24246" ht="12.75" hidden="1" customHeight="1"/>
    <row r="24247" ht="12.75" hidden="1" customHeight="1"/>
    <row r="24248" ht="12.75" hidden="1" customHeight="1"/>
    <row r="24249" ht="12.75" hidden="1" customHeight="1"/>
    <row r="24250" ht="12.75" hidden="1" customHeight="1"/>
    <row r="24251" ht="12.75" hidden="1" customHeight="1"/>
    <row r="24252" ht="12.75" hidden="1" customHeight="1"/>
    <row r="24253" ht="12.75" hidden="1" customHeight="1"/>
    <row r="24254" ht="12.75" hidden="1" customHeight="1"/>
    <row r="24255" ht="12.75" hidden="1" customHeight="1"/>
    <row r="24256" ht="12.75" hidden="1" customHeight="1"/>
    <row r="24257" ht="12.75" hidden="1" customHeight="1"/>
    <row r="24258" ht="12.75" hidden="1" customHeight="1"/>
    <row r="24259" ht="12.75" hidden="1" customHeight="1"/>
    <row r="24260" ht="12.75" hidden="1" customHeight="1"/>
    <row r="24261" ht="12.75" hidden="1" customHeight="1"/>
    <row r="24262" ht="12.75" hidden="1" customHeight="1"/>
    <row r="24263" ht="12.75" hidden="1" customHeight="1"/>
    <row r="24264" ht="12.75" hidden="1" customHeight="1"/>
    <row r="24265" ht="12.75" hidden="1" customHeight="1"/>
    <row r="24266" ht="12.75" hidden="1" customHeight="1"/>
    <row r="24267" ht="12.75" hidden="1" customHeight="1"/>
    <row r="24268" ht="12.75" hidden="1" customHeight="1"/>
    <row r="24269" ht="12.75" hidden="1" customHeight="1"/>
    <row r="24270" ht="12.75" hidden="1" customHeight="1"/>
    <row r="24271" ht="12.75" hidden="1" customHeight="1"/>
    <row r="24272" ht="12.75" hidden="1" customHeight="1"/>
    <row r="24273" ht="12.75" hidden="1" customHeight="1"/>
    <row r="24274" ht="12.75" hidden="1" customHeight="1"/>
    <row r="24275" ht="12.75" hidden="1" customHeight="1"/>
    <row r="24276" ht="12.75" hidden="1" customHeight="1"/>
    <row r="24277" ht="12.75" hidden="1" customHeight="1"/>
    <row r="24278" ht="12.75" hidden="1" customHeight="1"/>
    <row r="24279" ht="12.75" hidden="1" customHeight="1"/>
    <row r="24280" ht="12.75" hidden="1" customHeight="1"/>
    <row r="24281" ht="12.75" hidden="1" customHeight="1"/>
    <row r="24282" ht="12.75" hidden="1" customHeight="1"/>
    <row r="24283" ht="12.75" hidden="1" customHeight="1"/>
    <row r="24284" ht="12.75" hidden="1" customHeight="1"/>
    <row r="24285" ht="12.75" hidden="1" customHeight="1"/>
    <row r="24286" ht="12.75" hidden="1" customHeight="1"/>
    <row r="24287" ht="12.75" hidden="1" customHeight="1"/>
    <row r="24288" ht="12.75" hidden="1" customHeight="1"/>
    <row r="24289" ht="12.75" hidden="1" customHeight="1"/>
    <row r="24290" ht="12.75" hidden="1" customHeight="1"/>
    <row r="24291" ht="12.75" hidden="1" customHeight="1"/>
    <row r="24292" ht="12.75" hidden="1" customHeight="1"/>
    <row r="24293" ht="12.75" hidden="1" customHeight="1"/>
    <row r="24294" ht="12.75" hidden="1" customHeight="1"/>
    <row r="24295" ht="12.75" hidden="1" customHeight="1"/>
    <row r="24296" ht="12.75" hidden="1" customHeight="1"/>
    <row r="24297" ht="12.75" hidden="1" customHeight="1"/>
    <row r="24298" ht="12.75" hidden="1" customHeight="1"/>
    <row r="24299" ht="12.75" hidden="1" customHeight="1"/>
    <row r="24300" ht="12.75" hidden="1" customHeight="1"/>
    <row r="24301" ht="12.75" hidden="1" customHeight="1"/>
    <row r="24302" ht="12.75" hidden="1" customHeight="1"/>
    <row r="24303" ht="12.75" hidden="1" customHeight="1"/>
    <row r="24304" ht="12.75" hidden="1" customHeight="1"/>
    <row r="24305" ht="12.75" hidden="1" customHeight="1"/>
    <row r="24306" ht="12.75" hidden="1" customHeight="1"/>
    <row r="24307" ht="12.75" hidden="1" customHeight="1"/>
    <row r="24308" ht="12.75" hidden="1" customHeight="1"/>
    <row r="24309" ht="12.75" hidden="1" customHeight="1"/>
    <row r="24310" ht="12.75" hidden="1" customHeight="1"/>
    <row r="24311" ht="12.75" hidden="1" customHeight="1"/>
    <row r="24312" ht="12.75" hidden="1" customHeight="1"/>
    <row r="24313" ht="12.75" hidden="1" customHeight="1"/>
    <row r="24314" ht="12.75" hidden="1" customHeight="1"/>
    <row r="24315" ht="12.75" hidden="1" customHeight="1"/>
    <row r="24316" ht="12.75" hidden="1" customHeight="1"/>
    <row r="24317" ht="12.75" hidden="1" customHeight="1"/>
    <row r="24318" ht="12.75" hidden="1" customHeight="1"/>
    <row r="24319" ht="12.75" hidden="1" customHeight="1"/>
    <row r="24320" ht="12.75" hidden="1" customHeight="1"/>
    <row r="24321" ht="12.75" hidden="1" customHeight="1"/>
    <row r="24322" ht="12.75" hidden="1" customHeight="1"/>
    <row r="24323" ht="12.75" hidden="1" customHeight="1"/>
    <row r="24324" ht="12.75" hidden="1" customHeight="1"/>
    <row r="24325" ht="12.75" hidden="1" customHeight="1"/>
    <row r="24326" ht="12.75" hidden="1" customHeight="1"/>
    <row r="24327" ht="12.75" hidden="1" customHeight="1"/>
    <row r="24328" ht="12.75" hidden="1" customHeight="1"/>
    <row r="24329" ht="12.75" hidden="1" customHeight="1"/>
    <row r="24330" ht="12.75" hidden="1" customHeight="1"/>
    <row r="24331" ht="12.75" hidden="1" customHeight="1"/>
    <row r="24332" ht="12.75" hidden="1" customHeight="1"/>
    <row r="24333" ht="12.75" hidden="1" customHeight="1"/>
    <row r="24334" ht="12.75" hidden="1" customHeight="1"/>
    <row r="24335" ht="12.75" hidden="1" customHeight="1"/>
    <row r="24336" ht="12.75" hidden="1" customHeight="1"/>
    <row r="24337" ht="12.75" hidden="1" customHeight="1"/>
    <row r="24338" ht="12.75" hidden="1" customHeight="1"/>
    <row r="24339" ht="12.75" hidden="1" customHeight="1"/>
    <row r="24340" ht="12.75" hidden="1" customHeight="1"/>
    <row r="24341" ht="12.75" hidden="1" customHeight="1"/>
    <row r="24342" ht="12.75" hidden="1" customHeight="1"/>
    <row r="24343" ht="12.75" hidden="1" customHeight="1"/>
    <row r="24344" ht="12.75" hidden="1" customHeight="1"/>
    <row r="24345" ht="12.75" hidden="1" customHeight="1"/>
    <row r="24346" ht="12.75" hidden="1" customHeight="1"/>
    <row r="24347" ht="12.75" hidden="1" customHeight="1"/>
    <row r="24348" ht="12.75" hidden="1" customHeight="1"/>
    <row r="24349" ht="12.75" hidden="1" customHeight="1"/>
    <row r="24350" ht="12.75" hidden="1" customHeight="1"/>
    <row r="24351" ht="12.75" hidden="1" customHeight="1"/>
    <row r="24352" ht="12.75" hidden="1" customHeight="1"/>
    <row r="24353" ht="12.75" hidden="1" customHeight="1"/>
    <row r="24354" ht="12.75" hidden="1" customHeight="1"/>
    <row r="24355" ht="12.75" hidden="1" customHeight="1"/>
    <row r="24356" ht="12.75" hidden="1" customHeight="1"/>
    <row r="24357" ht="12.75" hidden="1" customHeight="1"/>
    <row r="24358" ht="12.75" hidden="1" customHeight="1"/>
    <row r="24359" ht="12.75" hidden="1" customHeight="1"/>
    <row r="24360" ht="12.75" hidden="1" customHeight="1"/>
    <row r="24361" ht="12.75" hidden="1" customHeight="1"/>
    <row r="24362" ht="12.75" hidden="1" customHeight="1"/>
    <row r="24363" ht="12.75" hidden="1" customHeight="1"/>
    <row r="24364" ht="12.75" hidden="1" customHeight="1"/>
    <row r="24365" ht="12.75" hidden="1" customHeight="1"/>
    <row r="24366" ht="12.75" hidden="1" customHeight="1"/>
    <row r="24367" ht="12.75" hidden="1" customHeight="1"/>
    <row r="24368" ht="12.75" hidden="1" customHeight="1"/>
    <row r="24369" ht="12.75" hidden="1" customHeight="1"/>
    <row r="24370" ht="12.75" hidden="1" customHeight="1"/>
    <row r="24371" ht="12.75" hidden="1" customHeight="1"/>
    <row r="24372" ht="12.75" hidden="1" customHeight="1"/>
    <row r="24373" ht="12.75" hidden="1" customHeight="1"/>
    <row r="24374" ht="12.75" hidden="1" customHeight="1"/>
    <row r="24375" ht="12.75" hidden="1" customHeight="1"/>
    <row r="24376" ht="12.75" hidden="1" customHeight="1"/>
    <row r="24377" ht="12.75" hidden="1" customHeight="1"/>
    <row r="24378" ht="12.75" hidden="1" customHeight="1"/>
    <row r="24379" ht="12.75" hidden="1" customHeight="1"/>
    <row r="24380" ht="12.75" hidden="1" customHeight="1"/>
    <row r="24381" ht="12.75" hidden="1" customHeight="1"/>
    <row r="24382" ht="12.75" hidden="1" customHeight="1"/>
    <row r="24383" ht="12.75" hidden="1" customHeight="1"/>
    <row r="24384" ht="12.75" hidden="1" customHeight="1"/>
    <row r="24385" ht="12.75" hidden="1" customHeight="1"/>
    <row r="24386" ht="12.75" hidden="1" customHeight="1"/>
    <row r="24387" ht="12.75" hidden="1" customHeight="1"/>
    <row r="24388" ht="12.75" hidden="1" customHeight="1"/>
    <row r="24389" ht="12.75" hidden="1" customHeight="1"/>
    <row r="24390" ht="12.75" hidden="1" customHeight="1"/>
    <row r="24391" ht="12.75" hidden="1" customHeight="1"/>
    <row r="24392" ht="12.75" hidden="1" customHeight="1"/>
    <row r="24393" ht="12.75" hidden="1" customHeight="1"/>
    <row r="24394" ht="12.75" hidden="1" customHeight="1"/>
    <row r="24395" ht="12.75" hidden="1" customHeight="1"/>
    <row r="24396" ht="12.75" hidden="1" customHeight="1"/>
    <row r="24397" ht="12.75" hidden="1" customHeight="1"/>
    <row r="24398" ht="12.75" hidden="1" customHeight="1"/>
    <row r="24399" ht="12.75" hidden="1" customHeight="1"/>
    <row r="24400" ht="12.75" hidden="1" customHeight="1"/>
    <row r="24401" ht="12.75" hidden="1" customHeight="1"/>
    <row r="24402" ht="12.75" hidden="1" customHeight="1"/>
    <row r="24403" ht="12.75" hidden="1" customHeight="1"/>
    <row r="24404" ht="12.75" hidden="1" customHeight="1"/>
    <row r="24405" ht="12.75" hidden="1" customHeight="1"/>
    <row r="24406" ht="12.75" hidden="1" customHeight="1"/>
    <row r="24407" ht="12.75" hidden="1" customHeight="1"/>
    <row r="24408" ht="12.75" hidden="1" customHeight="1"/>
    <row r="24409" ht="12.75" hidden="1" customHeight="1"/>
    <row r="24410" ht="12.75" hidden="1" customHeight="1"/>
    <row r="24411" ht="12.75" hidden="1" customHeight="1"/>
    <row r="24412" ht="12.75" hidden="1" customHeight="1"/>
    <row r="24413" ht="12.75" hidden="1" customHeight="1"/>
    <row r="24414" ht="12.75" hidden="1" customHeight="1"/>
    <row r="24415" ht="12.75" hidden="1" customHeight="1"/>
    <row r="24416" ht="12.75" hidden="1" customHeight="1"/>
    <row r="24417" ht="12.75" hidden="1" customHeight="1"/>
    <row r="24418" ht="12.75" hidden="1" customHeight="1"/>
    <row r="24419" ht="12.75" hidden="1" customHeight="1"/>
    <row r="24420" ht="12.75" hidden="1" customHeight="1"/>
    <row r="24421" ht="12.75" hidden="1" customHeight="1"/>
    <row r="24422" ht="12.75" hidden="1" customHeight="1"/>
    <row r="24423" ht="12.75" hidden="1" customHeight="1"/>
    <row r="24424" ht="12.75" hidden="1" customHeight="1"/>
    <row r="24425" ht="12.75" hidden="1" customHeight="1"/>
    <row r="24426" ht="12.75" hidden="1" customHeight="1"/>
    <row r="24427" ht="12.75" hidden="1" customHeight="1"/>
    <row r="24428" ht="12.75" hidden="1" customHeight="1"/>
    <row r="24429" ht="12.75" hidden="1" customHeight="1"/>
    <row r="24430" ht="12.75" hidden="1" customHeight="1"/>
    <row r="24431" ht="12.75" hidden="1" customHeight="1"/>
    <row r="24432" ht="12.75" hidden="1" customHeight="1"/>
    <row r="24433" ht="12.75" hidden="1" customHeight="1"/>
    <row r="24434" ht="12.75" hidden="1" customHeight="1"/>
    <row r="24435" ht="12.75" hidden="1" customHeight="1"/>
    <row r="24436" ht="12.75" hidden="1" customHeight="1"/>
    <row r="24437" ht="12.75" hidden="1" customHeight="1"/>
    <row r="24438" ht="12.75" hidden="1" customHeight="1"/>
    <row r="24439" ht="12.75" hidden="1" customHeight="1"/>
    <row r="24440" ht="12.75" hidden="1" customHeight="1"/>
    <row r="24441" ht="12.75" hidden="1" customHeight="1"/>
    <row r="24442" ht="12.75" hidden="1" customHeight="1"/>
    <row r="24443" ht="12.75" hidden="1" customHeight="1"/>
    <row r="24444" ht="12.75" hidden="1" customHeight="1"/>
    <row r="24445" ht="12.75" hidden="1" customHeight="1"/>
    <row r="24446" ht="12.75" hidden="1" customHeight="1"/>
    <row r="24447" ht="12.75" hidden="1" customHeight="1"/>
    <row r="24448" ht="12.75" hidden="1" customHeight="1"/>
    <row r="24449" ht="12.75" hidden="1" customHeight="1"/>
    <row r="24450" ht="12.75" hidden="1" customHeight="1"/>
    <row r="24451" ht="12.75" hidden="1" customHeight="1"/>
    <row r="24452" ht="12.75" hidden="1" customHeight="1"/>
    <row r="24453" ht="12.75" hidden="1" customHeight="1"/>
    <row r="24454" ht="12.75" hidden="1" customHeight="1"/>
    <row r="24455" ht="12.75" hidden="1" customHeight="1"/>
    <row r="24456" ht="12.75" hidden="1" customHeight="1"/>
    <row r="24457" ht="12.75" hidden="1" customHeight="1"/>
    <row r="24458" ht="12.75" hidden="1" customHeight="1"/>
    <row r="24459" ht="12.75" hidden="1" customHeight="1"/>
    <row r="24460" ht="12.75" hidden="1" customHeight="1"/>
    <row r="24461" ht="12.75" hidden="1" customHeight="1"/>
    <row r="24462" ht="12.75" hidden="1" customHeight="1"/>
    <row r="24463" ht="12.75" hidden="1" customHeight="1"/>
    <row r="24464" ht="12.75" hidden="1" customHeight="1"/>
    <row r="24465" ht="12.75" hidden="1" customHeight="1"/>
    <row r="24466" ht="12.75" hidden="1" customHeight="1"/>
    <row r="24467" ht="12.75" hidden="1" customHeight="1"/>
    <row r="24468" ht="12.75" hidden="1" customHeight="1"/>
    <row r="24469" ht="12.75" hidden="1" customHeight="1"/>
    <row r="24470" ht="12.75" hidden="1" customHeight="1"/>
    <row r="24471" ht="12.75" hidden="1" customHeight="1"/>
    <row r="24472" ht="12.75" hidden="1" customHeight="1"/>
    <row r="24473" ht="12.75" hidden="1" customHeight="1"/>
    <row r="24474" ht="12.75" hidden="1" customHeight="1"/>
    <row r="24475" ht="12.75" hidden="1" customHeight="1"/>
    <row r="24476" ht="12.75" hidden="1" customHeight="1"/>
    <row r="24477" ht="12.75" hidden="1" customHeight="1"/>
    <row r="24478" ht="12.75" hidden="1" customHeight="1"/>
    <row r="24479" ht="12.75" hidden="1" customHeight="1"/>
    <row r="24480" ht="12.75" hidden="1" customHeight="1"/>
    <row r="24481" ht="12.75" hidden="1" customHeight="1"/>
    <row r="24482" ht="12.75" hidden="1" customHeight="1"/>
    <row r="24483" ht="12.75" hidden="1" customHeight="1"/>
    <row r="24484" ht="12.75" hidden="1" customHeight="1"/>
    <row r="24485" ht="12.75" hidden="1" customHeight="1"/>
    <row r="24486" ht="12.75" hidden="1" customHeight="1"/>
    <row r="24487" ht="12.75" hidden="1" customHeight="1"/>
    <row r="24488" ht="12.75" hidden="1" customHeight="1"/>
    <row r="24489" ht="12.75" hidden="1" customHeight="1"/>
    <row r="24490" ht="12.75" hidden="1" customHeight="1"/>
    <row r="24491" ht="12.75" hidden="1" customHeight="1"/>
    <row r="24492" ht="12.75" hidden="1" customHeight="1"/>
    <row r="24493" ht="12.75" hidden="1" customHeight="1"/>
    <row r="24494" ht="12.75" hidden="1" customHeight="1"/>
    <row r="24495" ht="12.75" hidden="1" customHeight="1"/>
    <row r="24496" ht="12.75" hidden="1" customHeight="1"/>
    <row r="24497" ht="12.75" hidden="1" customHeight="1"/>
    <row r="24498" ht="12.75" hidden="1" customHeight="1"/>
    <row r="24499" ht="12.75" hidden="1" customHeight="1"/>
    <row r="24500" ht="12.75" hidden="1" customHeight="1"/>
    <row r="24501" ht="12.75" hidden="1" customHeight="1"/>
    <row r="24502" ht="12.75" hidden="1" customHeight="1"/>
    <row r="24503" ht="12.75" hidden="1" customHeight="1"/>
    <row r="24504" ht="12.75" hidden="1" customHeight="1"/>
    <row r="24505" ht="12.75" hidden="1" customHeight="1"/>
    <row r="24506" ht="12.75" hidden="1" customHeight="1"/>
    <row r="24507" ht="12.75" hidden="1" customHeight="1"/>
    <row r="24508" ht="12.75" hidden="1" customHeight="1"/>
    <row r="24509" ht="12.75" hidden="1" customHeight="1"/>
    <row r="24510" ht="12.75" hidden="1" customHeight="1"/>
    <row r="24511" ht="12.75" hidden="1" customHeight="1"/>
    <row r="24512" ht="12.75" hidden="1" customHeight="1"/>
    <row r="24513" ht="12.75" hidden="1" customHeight="1"/>
    <row r="24514" ht="12.75" hidden="1" customHeight="1"/>
    <row r="24515" ht="12.75" hidden="1" customHeight="1"/>
    <row r="24516" ht="12.75" hidden="1" customHeight="1"/>
    <row r="24517" ht="12.75" hidden="1" customHeight="1"/>
    <row r="24518" ht="12.75" hidden="1" customHeight="1"/>
    <row r="24519" ht="12.75" hidden="1" customHeight="1"/>
    <row r="24520" ht="12.75" hidden="1" customHeight="1"/>
    <row r="24521" ht="12.75" hidden="1" customHeight="1"/>
    <row r="24522" ht="12.75" hidden="1" customHeight="1"/>
    <row r="24523" ht="12.75" hidden="1" customHeight="1"/>
    <row r="24524" ht="12.75" hidden="1" customHeight="1"/>
    <row r="24525" ht="12.75" hidden="1" customHeight="1"/>
    <row r="24526" ht="12.75" hidden="1" customHeight="1"/>
    <row r="24527" ht="12.75" hidden="1" customHeight="1"/>
    <row r="24528" ht="12.75" hidden="1" customHeight="1"/>
    <row r="24529" ht="12.75" hidden="1" customHeight="1"/>
    <row r="24530" ht="12.75" hidden="1" customHeight="1"/>
    <row r="24531" ht="12.75" hidden="1" customHeight="1"/>
    <row r="24532" ht="12.75" hidden="1" customHeight="1"/>
    <row r="24533" ht="12.75" hidden="1" customHeight="1"/>
    <row r="24534" ht="12.75" hidden="1" customHeight="1"/>
    <row r="24535" ht="12.75" hidden="1" customHeight="1"/>
    <row r="24536" ht="12.75" hidden="1" customHeight="1"/>
    <row r="24537" ht="12.75" hidden="1" customHeight="1"/>
    <row r="24538" ht="12.75" hidden="1" customHeight="1"/>
    <row r="24539" ht="12.75" hidden="1" customHeight="1"/>
    <row r="24540" ht="12.75" hidden="1" customHeight="1"/>
    <row r="24541" ht="12.75" hidden="1" customHeight="1"/>
    <row r="24542" ht="12.75" hidden="1" customHeight="1"/>
    <row r="24543" ht="12.75" hidden="1" customHeight="1"/>
    <row r="24544" ht="12.75" hidden="1" customHeight="1"/>
    <row r="24545" ht="12.75" hidden="1" customHeight="1"/>
    <row r="24546" ht="12.75" hidden="1" customHeight="1"/>
    <row r="24547" ht="12.75" hidden="1" customHeight="1"/>
    <row r="24548" ht="12.75" hidden="1" customHeight="1"/>
    <row r="24549" ht="12.75" hidden="1" customHeight="1"/>
    <row r="24550" ht="12.75" hidden="1" customHeight="1"/>
    <row r="24551" ht="12.75" hidden="1" customHeight="1"/>
    <row r="24552" ht="12.75" hidden="1" customHeight="1"/>
    <row r="24553" ht="12.75" hidden="1" customHeight="1"/>
    <row r="24554" ht="12.75" hidden="1" customHeight="1"/>
    <row r="24555" ht="12.75" hidden="1" customHeight="1"/>
    <row r="24556" ht="12.75" hidden="1" customHeight="1"/>
    <row r="24557" ht="12.75" hidden="1" customHeight="1"/>
    <row r="24558" ht="12.75" hidden="1" customHeight="1"/>
    <row r="24559" ht="12.75" hidden="1" customHeight="1"/>
    <row r="24560" ht="12.75" hidden="1" customHeight="1"/>
    <row r="24561" ht="12.75" hidden="1" customHeight="1"/>
    <row r="24562" ht="12.75" hidden="1" customHeight="1"/>
    <row r="24563" ht="12.75" hidden="1" customHeight="1"/>
    <row r="24564" ht="12.75" hidden="1" customHeight="1"/>
    <row r="24565" ht="12.75" hidden="1" customHeight="1"/>
    <row r="24566" ht="12.75" hidden="1" customHeight="1"/>
    <row r="24567" ht="12.75" hidden="1" customHeight="1"/>
    <row r="24568" ht="12.75" hidden="1" customHeight="1"/>
    <row r="24569" ht="12.75" hidden="1" customHeight="1"/>
    <row r="24570" ht="12.75" hidden="1" customHeight="1"/>
    <row r="24571" ht="12.75" hidden="1" customHeight="1"/>
    <row r="24572" ht="12.75" hidden="1" customHeight="1"/>
    <row r="24573" ht="12.75" hidden="1" customHeight="1"/>
    <row r="24574" ht="12.75" hidden="1" customHeight="1"/>
    <row r="24575" ht="12.75" hidden="1" customHeight="1"/>
    <row r="24576" ht="12.75" hidden="1" customHeight="1"/>
    <row r="24577" ht="12.75" hidden="1" customHeight="1"/>
    <row r="24578" ht="12.75" hidden="1" customHeight="1"/>
    <row r="24579" ht="12.75" hidden="1" customHeight="1"/>
    <row r="24580" ht="12.75" hidden="1" customHeight="1"/>
    <row r="24581" ht="12.75" hidden="1" customHeight="1"/>
    <row r="24582" ht="12.75" hidden="1" customHeight="1"/>
    <row r="24583" ht="12.75" hidden="1" customHeight="1"/>
    <row r="24584" ht="12.75" hidden="1" customHeight="1"/>
    <row r="24585" ht="12.75" hidden="1" customHeight="1"/>
    <row r="24586" ht="12.75" hidden="1" customHeight="1"/>
    <row r="24587" ht="12.75" hidden="1" customHeight="1"/>
    <row r="24588" ht="12.75" hidden="1" customHeight="1"/>
    <row r="24589" ht="12.75" hidden="1" customHeight="1"/>
    <row r="24590" ht="12.75" hidden="1" customHeight="1"/>
    <row r="24591" ht="12.75" hidden="1" customHeight="1"/>
    <row r="24592" ht="12.75" hidden="1" customHeight="1"/>
    <row r="24593" ht="12.75" hidden="1" customHeight="1"/>
    <row r="24594" ht="12.75" hidden="1" customHeight="1"/>
    <row r="24595" ht="12.75" hidden="1" customHeight="1"/>
    <row r="24596" ht="12.75" hidden="1" customHeight="1"/>
    <row r="24597" ht="12.75" hidden="1" customHeight="1"/>
    <row r="24598" ht="12.75" hidden="1" customHeight="1"/>
    <row r="24599" ht="12.75" hidden="1" customHeight="1"/>
    <row r="24600" ht="12.75" hidden="1" customHeight="1"/>
    <row r="24601" ht="12.75" hidden="1" customHeight="1"/>
    <row r="24602" ht="12.75" hidden="1" customHeight="1"/>
    <row r="24603" ht="12.75" hidden="1" customHeight="1"/>
    <row r="24604" ht="12.75" hidden="1" customHeight="1"/>
    <row r="24605" ht="12.75" hidden="1" customHeight="1"/>
    <row r="24606" ht="12.75" hidden="1" customHeight="1"/>
    <row r="24607" ht="12.75" hidden="1" customHeight="1"/>
    <row r="24608" ht="12.75" hidden="1" customHeight="1"/>
    <row r="24609" ht="12.75" hidden="1" customHeight="1"/>
    <row r="24610" ht="12.75" hidden="1" customHeight="1"/>
    <row r="24611" ht="12.75" hidden="1" customHeight="1"/>
    <row r="24612" ht="12.75" hidden="1" customHeight="1"/>
    <row r="24613" ht="12.75" hidden="1" customHeight="1"/>
    <row r="24614" ht="12.75" hidden="1" customHeight="1"/>
    <row r="24615" ht="12.75" hidden="1" customHeight="1"/>
    <row r="24616" ht="12.75" hidden="1" customHeight="1"/>
    <row r="24617" ht="12.75" hidden="1" customHeight="1"/>
    <row r="24618" ht="12.75" hidden="1" customHeight="1"/>
    <row r="24619" ht="12.75" hidden="1" customHeight="1"/>
    <row r="24620" ht="12.75" hidden="1" customHeight="1"/>
    <row r="24621" ht="12.75" hidden="1" customHeight="1"/>
    <row r="24622" ht="12.75" hidden="1" customHeight="1"/>
    <row r="24623" ht="12.75" hidden="1" customHeight="1"/>
    <row r="24624" ht="12.75" hidden="1" customHeight="1"/>
    <row r="24625" ht="12.75" hidden="1" customHeight="1"/>
    <row r="24626" ht="12.75" hidden="1" customHeight="1"/>
    <row r="24627" ht="12.75" hidden="1" customHeight="1"/>
    <row r="24628" ht="12.75" hidden="1" customHeight="1"/>
    <row r="24629" ht="12.75" hidden="1" customHeight="1"/>
    <row r="24630" ht="12.75" hidden="1" customHeight="1"/>
    <row r="24631" ht="12.75" hidden="1" customHeight="1"/>
    <row r="24632" ht="12.75" hidden="1" customHeight="1"/>
    <row r="24633" ht="12.75" hidden="1" customHeight="1"/>
    <row r="24634" ht="12.75" hidden="1" customHeight="1"/>
    <row r="24635" ht="12.75" hidden="1" customHeight="1"/>
    <row r="24636" ht="12.75" hidden="1" customHeight="1"/>
    <row r="24637" ht="12.75" hidden="1" customHeight="1"/>
    <row r="24638" ht="12.75" hidden="1" customHeight="1"/>
    <row r="24639" ht="12.75" hidden="1" customHeight="1"/>
    <row r="24640" ht="12.75" hidden="1" customHeight="1"/>
    <row r="24641" ht="12.75" hidden="1" customHeight="1"/>
    <row r="24642" ht="12.75" hidden="1" customHeight="1"/>
    <row r="24643" ht="12.75" hidden="1" customHeight="1"/>
    <row r="24644" ht="12.75" hidden="1" customHeight="1"/>
    <row r="24645" ht="12.75" hidden="1" customHeight="1"/>
    <row r="24646" ht="12.75" hidden="1" customHeight="1"/>
    <row r="24647" ht="12.75" hidden="1" customHeight="1"/>
    <row r="24648" ht="12.75" hidden="1" customHeight="1"/>
    <row r="24649" ht="12.75" hidden="1" customHeight="1"/>
    <row r="24650" ht="12.75" hidden="1" customHeight="1"/>
    <row r="24651" ht="12.75" hidden="1" customHeight="1"/>
    <row r="24652" ht="12.75" hidden="1" customHeight="1"/>
    <row r="24653" ht="12.75" hidden="1" customHeight="1"/>
    <row r="24654" ht="12.75" hidden="1" customHeight="1"/>
    <row r="24655" ht="12.75" hidden="1" customHeight="1"/>
    <row r="24656" ht="12.75" hidden="1" customHeight="1"/>
    <row r="24657" ht="12.75" hidden="1" customHeight="1"/>
    <row r="24658" ht="12.75" hidden="1" customHeight="1"/>
    <row r="24659" ht="12.75" hidden="1" customHeight="1"/>
    <row r="24660" ht="12.75" hidden="1" customHeight="1"/>
    <row r="24661" ht="12.75" hidden="1" customHeight="1"/>
    <row r="24662" ht="12.75" hidden="1" customHeight="1"/>
    <row r="24663" ht="12.75" hidden="1" customHeight="1"/>
    <row r="24664" ht="12.75" hidden="1" customHeight="1"/>
    <row r="24665" ht="12.75" hidden="1" customHeight="1"/>
    <row r="24666" ht="12.75" hidden="1" customHeight="1"/>
    <row r="24667" ht="12.75" hidden="1" customHeight="1"/>
    <row r="24668" ht="12.75" hidden="1" customHeight="1"/>
    <row r="24669" ht="12.75" hidden="1" customHeight="1"/>
    <row r="24670" ht="12.75" hidden="1" customHeight="1"/>
    <row r="24671" ht="12.75" hidden="1" customHeight="1"/>
    <row r="24672" ht="12.75" hidden="1" customHeight="1"/>
    <row r="24673" ht="12.75" hidden="1" customHeight="1"/>
    <row r="24674" ht="12.75" hidden="1" customHeight="1"/>
    <row r="24675" ht="12.75" hidden="1" customHeight="1"/>
    <row r="24676" ht="12.75" hidden="1" customHeight="1"/>
    <row r="24677" ht="12.75" hidden="1" customHeight="1"/>
    <row r="24678" ht="12.75" hidden="1" customHeight="1"/>
    <row r="24679" ht="12.75" hidden="1" customHeight="1"/>
    <row r="24680" ht="12.75" hidden="1" customHeight="1"/>
    <row r="24681" ht="12.75" hidden="1" customHeight="1"/>
    <row r="24682" ht="12.75" hidden="1" customHeight="1"/>
    <row r="24683" ht="12.75" hidden="1" customHeight="1"/>
    <row r="24684" ht="12.75" hidden="1" customHeight="1"/>
    <row r="24685" ht="12.75" hidden="1" customHeight="1"/>
    <row r="24686" ht="12.75" hidden="1" customHeight="1"/>
    <row r="24687" ht="12.75" hidden="1" customHeight="1"/>
    <row r="24688" ht="12.75" hidden="1" customHeight="1"/>
    <row r="24689" ht="12.75" hidden="1" customHeight="1"/>
    <row r="24690" ht="12.75" hidden="1" customHeight="1"/>
    <row r="24691" ht="12.75" hidden="1" customHeight="1"/>
    <row r="24692" ht="12.75" hidden="1" customHeight="1"/>
    <row r="24693" ht="12.75" hidden="1" customHeight="1"/>
    <row r="24694" ht="12.75" hidden="1" customHeight="1"/>
    <row r="24695" ht="12.75" hidden="1" customHeight="1"/>
    <row r="24696" ht="12.75" hidden="1" customHeight="1"/>
    <row r="24697" ht="12.75" hidden="1" customHeight="1"/>
    <row r="24698" ht="12.75" hidden="1" customHeight="1"/>
    <row r="24699" ht="12.75" hidden="1" customHeight="1"/>
    <row r="24700" ht="12.75" hidden="1" customHeight="1"/>
    <row r="24701" ht="12.75" hidden="1" customHeight="1"/>
    <row r="24702" ht="12.75" hidden="1" customHeight="1"/>
    <row r="24703" ht="12.75" hidden="1" customHeight="1"/>
    <row r="24704" ht="12.75" hidden="1" customHeight="1"/>
    <row r="24705" ht="12.75" hidden="1" customHeight="1"/>
    <row r="24706" ht="12.75" hidden="1" customHeight="1"/>
    <row r="24707" ht="12.75" hidden="1" customHeight="1"/>
    <row r="24708" ht="12.75" hidden="1" customHeight="1"/>
    <row r="24709" ht="12.75" hidden="1" customHeight="1"/>
    <row r="24710" ht="12.75" hidden="1" customHeight="1"/>
    <row r="24711" ht="12.75" hidden="1" customHeight="1"/>
    <row r="24712" ht="12.75" hidden="1" customHeight="1"/>
    <row r="24713" ht="12.75" hidden="1" customHeight="1"/>
    <row r="24714" ht="12.75" hidden="1" customHeight="1"/>
    <row r="24715" ht="12.75" hidden="1" customHeight="1"/>
    <row r="24716" ht="12.75" hidden="1" customHeight="1"/>
    <row r="24717" ht="12.75" hidden="1" customHeight="1"/>
    <row r="24718" ht="12.75" hidden="1" customHeight="1"/>
    <row r="24719" ht="12.75" hidden="1" customHeight="1"/>
    <row r="24720" ht="12.75" hidden="1" customHeight="1"/>
    <row r="24721" ht="12.75" hidden="1" customHeight="1"/>
    <row r="24722" ht="12.75" hidden="1" customHeight="1"/>
    <row r="24723" ht="12.75" hidden="1" customHeight="1"/>
    <row r="24724" ht="12.75" hidden="1" customHeight="1"/>
    <row r="24725" ht="12.75" hidden="1" customHeight="1"/>
    <row r="24726" ht="12.75" hidden="1" customHeight="1"/>
    <row r="24727" ht="12.75" hidden="1" customHeight="1"/>
    <row r="24728" ht="12.75" hidden="1" customHeight="1"/>
    <row r="24729" ht="12.75" hidden="1" customHeight="1"/>
    <row r="24730" ht="12.75" hidden="1" customHeight="1"/>
    <row r="24731" ht="12.75" hidden="1" customHeight="1"/>
    <row r="24732" ht="12.75" hidden="1" customHeight="1"/>
    <row r="24733" ht="12.75" hidden="1" customHeight="1"/>
    <row r="24734" ht="12.75" hidden="1" customHeight="1"/>
    <row r="24735" ht="12.75" hidden="1" customHeight="1"/>
    <row r="24736" ht="12.75" hidden="1" customHeight="1"/>
    <row r="24737" ht="12.75" hidden="1" customHeight="1"/>
    <row r="24738" ht="12.75" hidden="1" customHeight="1"/>
    <row r="24739" ht="12.75" hidden="1" customHeight="1"/>
    <row r="24740" ht="12.75" hidden="1" customHeight="1"/>
    <row r="24741" ht="12.75" hidden="1" customHeight="1"/>
    <row r="24742" ht="12.75" hidden="1" customHeight="1"/>
    <row r="24743" ht="12.75" hidden="1" customHeight="1"/>
    <row r="24744" ht="12.75" hidden="1" customHeight="1"/>
    <row r="24745" ht="12.75" hidden="1" customHeight="1"/>
    <row r="24746" ht="12.75" hidden="1" customHeight="1"/>
    <row r="24747" ht="12.75" hidden="1" customHeight="1"/>
    <row r="24748" ht="12.75" hidden="1" customHeight="1"/>
    <row r="24749" ht="12.75" hidden="1" customHeight="1"/>
    <row r="24750" ht="12.75" hidden="1" customHeight="1"/>
    <row r="24751" ht="12.75" hidden="1" customHeight="1"/>
    <row r="24752" ht="12.75" hidden="1" customHeight="1"/>
    <row r="24753" ht="12.75" hidden="1" customHeight="1"/>
    <row r="24754" ht="12.75" hidden="1" customHeight="1"/>
    <row r="24755" ht="12.75" hidden="1" customHeight="1"/>
    <row r="24756" ht="12.75" hidden="1" customHeight="1"/>
    <row r="24757" ht="12.75" hidden="1" customHeight="1"/>
    <row r="24758" ht="12.75" hidden="1" customHeight="1"/>
    <row r="24759" ht="12.75" hidden="1" customHeight="1"/>
    <row r="24760" ht="12.75" hidden="1" customHeight="1"/>
    <row r="24761" ht="12.75" hidden="1" customHeight="1"/>
    <row r="24762" ht="12.75" hidden="1" customHeight="1"/>
    <row r="24763" ht="12.75" hidden="1" customHeight="1"/>
    <row r="24764" ht="12.75" hidden="1" customHeight="1"/>
    <row r="24765" ht="12.75" hidden="1" customHeight="1"/>
    <row r="24766" ht="12.75" hidden="1" customHeight="1"/>
    <row r="24767" ht="12.75" hidden="1" customHeight="1"/>
    <row r="24768" ht="12.75" hidden="1" customHeight="1"/>
    <row r="24769" ht="12.75" hidden="1" customHeight="1"/>
    <row r="24770" ht="12.75" hidden="1" customHeight="1"/>
    <row r="24771" ht="12.75" hidden="1" customHeight="1"/>
    <row r="24772" ht="12.75" hidden="1" customHeight="1"/>
    <row r="24773" ht="12.75" hidden="1" customHeight="1"/>
    <row r="24774" ht="12.75" hidden="1" customHeight="1"/>
    <row r="24775" ht="12.75" hidden="1" customHeight="1"/>
    <row r="24776" ht="12.75" hidden="1" customHeight="1"/>
    <row r="24777" ht="12.75" hidden="1" customHeight="1"/>
    <row r="24778" ht="12.75" hidden="1" customHeight="1"/>
    <row r="24779" ht="12.75" hidden="1" customHeight="1"/>
    <row r="24780" ht="12.75" hidden="1" customHeight="1"/>
    <row r="24781" ht="12.75" hidden="1" customHeight="1"/>
    <row r="24782" ht="12.75" hidden="1" customHeight="1"/>
    <row r="24783" ht="12.75" hidden="1" customHeight="1"/>
    <row r="24784" ht="12.75" hidden="1" customHeight="1"/>
    <row r="24785" ht="12.75" hidden="1" customHeight="1"/>
    <row r="24786" ht="12.75" hidden="1" customHeight="1"/>
    <row r="24787" ht="12.75" hidden="1" customHeight="1"/>
    <row r="24788" ht="12.75" hidden="1" customHeight="1"/>
    <row r="24789" ht="12.75" hidden="1" customHeight="1"/>
    <row r="24790" ht="12.75" hidden="1" customHeight="1"/>
    <row r="24791" ht="12.75" hidden="1" customHeight="1"/>
    <row r="24792" ht="12.75" hidden="1" customHeight="1"/>
    <row r="24793" ht="12.75" hidden="1" customHeight="1"/>
    <row r="24794" ht="12.75" hidden="1" customHeight="1"/>
    <row r="24795" ht="12.75" hidden="1" customHeight="1"/>
    <row r="24796" ht="12.75" hidden="1" customHeight="1"/>
    <row r="24797" ht="12.75" hidden="1" customHeight="1"/>
    <row r="24798" ht="12.75" hidden="1" customHeight="1"/>
    <row r="24799" ht="12.75" hidden="1" customHeight="1"/>
    <row r="24800" ht="12.75" hidden="1" customHeight="1"/>
    <row r="24801" ht="12.75" hidden="1" customHeight="1"/>
    <row r="24802" ht="12.75" hidden="1" customHeight="1"/>
    <row r="24803" ht="12.75" hidden="1" customHeight="1"/>
    <row r="24804" ht="12.75" hidden="1" customHeight="1"/>
    <row r="24805" ht="12.75" hidden="1" customHeight="1"/>
    <row r="24806" ht="12.75" hidden="1" customHeight="1"/>
    <row r="24807" ht="12.75" hidden="1" customHeight="1"/>
    <row r="24808" ht="12.75" hidden="1" customHeight="1"/>
    <row r="24809" ht="12.75" hidden="1" customHeight="1"/>
    <row r="24810" ht="12.75" hidden="1" customHeight="1"/>
    <row r="24811" ht="12.75" hidden="1" customHeight="1"/>
    <row r="24812" ht="12.75" hidden="1" customHeight="1"/>
    <row r="24813" ht="12.75" hidden="1" customHeight="1"/>
    <row r="24814" ht="12.75" hidden="1" customHeight="1"/>
    <row r="24815" ht="12.75" hidden="1" customHeight="1"/>
    <row r="24816" ht="12.75" hidden="1" customHeight="1"/>
    <row r="24817" ht="12.75" hidden="1" customHeight="1"/>
    <row r="24818" ht="12.75" hidden="1" customHeight="1"/>
    <row r="24819" ht="12.75" hidden="1" customHeight="1"/>
    <row r="24820" ht="12.75" hidden="1" customHeight="1"/>
    <row r="24821" ht="12.75" hidden="1" customHeight="1"/>
    <row r="24822" ht="12.75" hidden="1" customHeight="1"/>
    <row r="24823" ht="12.75" hidden="1" customHeight="1"/>
    <row r="24824" ht="12.75" hidden="1" customHeight="1"/>
    <row r="24825" ht="12.75" hidden="1" customHeight="1"/>
    <row r="24826" ht="12.75" hidden="1" customHeight="1"/>
    <row r="24827" ht="12.75" hidden="1" customHeight="1"/>
    <row r="24828" ht="12.75" hidden="1" customHeight="1"/>
    <row r="24829" ht="12.75" hidden="1" customHeight="1"/>
    <row r="24830" ht="12.75" hidden="1" customHeight="1"/>
    <row r="24831" ht="12.75" hidden="1" customHeight="1"/>
    <row r="24832" ht="12.75" hidden="1" customHeight="1"/>
    <row r="24833" ht="12.75" hidden="1" customHeight="1"/>
    <row r="24834" ht="12.75" hidden="1" customHeight="1"/>
    <row r="24835" ht="12.75" hidden="1" customHeight="1"/>
    <row r="24836" ht="12.75" hidden="1" customHeight="1"/>
    <row r="24837" ht="12.75" hidden="1" customHeight="1"/>
    <row r="24838" ht="12.75" hidden="1" customHeight="1"/>
    <row r="24839" ht="12.75" hidden="1" customHeight="1"/>
    <row r="24840" ht="12.75" hidden="1" customHeight="1"/>
    <row r="24841" ht="12.75" hidden="1" customHeight="1"/>
    <row r="24842" ht="12.75" hidden="1" customHeight="1"/>
    <row r="24843" ht="12.75" hidden="1" customHeight="1"/>
    <row r="24844" ht="12.75" hidden="1" customHeight="1"/>
    <row r="24845" ht="12.75" hidden="1" customHeight="1"/>
    <row r="24846" ht="12.75" hidden="1" customHeight="1"/>
    <row r="24847" ht="12.75" hidden="1" customHeight="1"/>
    <row r="24848" ht="12.75" hidden="1" customHeight="1"/>
    <row r="24849" ht="12.75" hidden="1" customHeight="1"/>
    <row r="24850" ht="12.75" hidden="1" customHeight="1"/>
    <row r="24851" ht="12.75" hidden="1" customHeight="1"/>
    <row r="24852" ht="12.75" hidden="1" customHeight="1"/>
    <row r="24853" ht="12.75" hidden="1" customHeight="1"/>
    <row r="24854" ht="12.75" hidden="1" customHeight="1"/>
    <row r="24855" ht="12.75" hidden="1" customHeight="1"/>
    <row r="24856" ht="12.75" hidden="1" customHeight="1"/>
    <row r="24857" ht="12.75" hidden="1" customHeight="1"/>
    <row r="24858" ht="12.75" hidden="1" customHeight="1"/>
    <row r="24859" ht="12.75" hidden="1" customHeight="1"/>
    <row r="24860" ht="12.75" hidden="1" customHeight="1"/>
    <row r="24861" ht="12.75" hidden="1" customHeight="1"/>
    <row r="24862" ht="12.75" hidden="1" customHeight="1"/>
    <row r="24863" ht="12.75" hidden="1" customHeight="1"/>
    <row r="24864" ht="12.75" hidden="1" customHeight="1"/>
    <row r="24865" ht="12.75" hidden="1" customHeight="1"/>
    <row r="24866" ht="12.75" hidden="1" customHeight="1"/>
    <row r="24867" ht="12.75" hidden="1" customHeight="1"/>
    <row r="24868" ht="12.75" hidden="1" customHeight="1"/>
    <row r="24869" ht="12.75" hidden="1" customHeight="1"/>
    <row r="24870" ht="12.75" hidden="1" customHeight="1"/>
    <row r="24871" ht="12.75" hidden="1" customHeight="1"/>
    <row r="24872" ht="12.75" hidden="1" customHeight="1"/>
    <row r="24873" ht="12.75" hidden="1" customHeight="1"/>
    <row r="24874" ht="12.75" hidden="1" customHeight="1"/>
    <row r="24875" ht="12.75" hidden="1" customHeight="1"/>
    <row r="24876" ht="12.75" hidden="1" customHeight="1"/>
    <row r="24877" ht="12.75" hidden="1" customHeight="1"/>
    <row r="24878" ht="12.75" hidden="1" customHeight="1"/>
    <row r="24879" ht="12.75" hidden="1" customHeight="1"/>
    <row r="24880" ht="12.75" hidden="1" customHeight="1"/>
    <row r="24881" ht="12.75" hidden="1" customHeight="1"/>
    <row r="24882" ht="12.75" hidden="1" customHeight="1"/>
    <row r="24883" ht="12.75" hidden="1" customHeight="1"/>
    <row r="24884" ht="12.75" hidden="1" customHeight="1"/>
    <row r="24885" ht="12.75" hidden="1" customHeight="1"/>
    <row r="24886" ht="12.75" hidden="1" customHeight="1"/>
    <row r="24887" ht="12.75" hidden="1" customHeight="1"/>
    <row r="24888" ht="12.75" hidden="1" customHeight="1"/>
    <row r="24889" ht="12.75" hidden="1" customHeight="1"/>
    <row r="24890" ht="12.75" hidden="1" customHeight="1"/>
    <row r="24891" ht="12.75" hidden="1" customHeight="1"/>
    <row r="24892" ht="12.75" hidden="1" customHeight="1"/>
    <row r="24893" ht="12.75" hidden="1" customHeight="1"/>
    <row r="24894" ht="12.75" hidden="1" customHeight="1"/>
    <row r="24895" ht="12.75" hidden="1" customHeight="1"/>
    <row r="24896" ht="12.75" hidden="1" customHeight="1"/>
    <row r="24897" ht="12.75" hidden="1" customHeight="1"/>
    <row r="24898" ht="12.75" hidden="1" customHeight="1"/>
    <row r="24899" ht="12.75" hidden="1" customHeight="1"/>
    <row r="24900" ht="12.75" hidden="1" customHeight="1"/>
    <row r="24901" ht="12.75" hidden="1" customHeight="1"/>
    <row r="24902" ht="12.75" hidden="1" customHeight="1"/>
    <row r="24903" ht="12.75" hidden="1" customHeight="1"/>
    <row r="24904" ht="12.75" hidden="1" customHeight="1"/>
    <row r="24905" ht="12.75" hidden="1" customHeight="1"/>
    <row r="24906" ht="12.75" hidden="1" customHeight="1"/>
    <row r="24907" ht="12.75" hidden="1" customHeight="1"/>
    <row r="24908" ht="12.75" hidden="1" customHeight="1"/>
    <row r="24909" ht="12.75" hidden="1" customHeight="1"/>
    <row r="24910" ht="12.75" hidden="1" customHeight="1"/>
    <row r="24911" ht="12.75" hidden="1" customHeight="1"/>
    <row r="24912" ht="12.75" hidden="1" customHeight="1"/>
    <row r="24913" ht="12.75" hidden="1" customHeight="1"/>
    <row r="24914" ht="12.75" hidden="1" customHeight="1"/>
    <row r="24915" ht="12.75" hidden="1" customHeight="1"/>
    <row r="24916" ht="12.75" hidden="1" customHeight="1"/>
    <row r="24917" ht="12.75" hidden="1" customHeight="1"/>
    <row r="24918" ht="12.75" hidden="1" customHeight="1"/>
    <row r="24919" ht="12.75" hidden="1" customHeight="1"/>
    <row r="24920" ht="12.75" hidden="1" customHeight="1"/>
    <row r="24921" ht="12.75" hidden="1" customHeight="1"/>
    <row r="24922" ht="12.75" hidden="1" customHeight="1"/>
    <row r="24923" ht="12.75" hidden="1" customHeight="1"/>
    <row r="24924" ht="12.75" hidden="1" customHeight="1"/>
    <row r="24925" ht="12.75" hidden="1" customHeight="1"/>
    <row r="24926" ht="12.75" hidden="1" customHeight="1"/>
    <row r="24927" ht="12.75" hidden="1" customHeight="1"/>
    <row r="24928" ht="12.75" hidden="1" customHeight="1"/>
    <row r="24929" ht="12.75" hidden="1" customHeight="1"/>
    <row r="24930" ht="12.75" hidden="1" customHeight="1"/>
    <row r="24931" ht="12.75" hidden="1" customHeight="1"/>
    <row r="24932" ht="12.75" hidden="1" customHeight="1"/>
    <row r="24933" ht="12.75" hidden="1" customHeight="1"/>
    <row r="24934" ht="12.75" hidden="1" customHeight="1"/>
    <row r="24935" ht="12.75" hidden="1" customHeight="1"/>
    <row r="24936" ht="12.75" hidden="1" customHeight="1"/>
    <row r="24937" ht="12.75" hidden="1" customHeight="1"/>
    <row r="24938" ht="12.75" hidden="1" customHeight="1"/>
    <row r="24939" ht="12.75" hidden="1" customHeight="1"/>
    <row r="24940" ht="12.75" hidden="1" customHeight="1"/>
    <row r="24941" ht="12.75" hidden="1" customHeight="1"/>
    <row r="24942" ht="12.75" hidden="1" customHeight="1"/>
    <row r="24943" ht="12.75" hidden="1" customHeight="1"/>
    <row r="24944" ht="12.75" hidden="1" customHeight="1"/>
    <row r="24945" ht="12.75" hidden="1" customHeight="1"/>
    <row r="24946" ht="12.75" hidden="1" customHeight="1"/>
    <row r="24947" ht="12.75" hidden="1" customHeight="1"/>
    <row r="24948" ht="12.75" hidden="1" customHeight="1"/>
    <row r="24949" ht="12.75" hidden="1" customHeight="1"/>
    <row r="24950" ht="12.75" hidden="1" customHeight="1"/>
    <row r="24951" ht="12.75" hidden="1" customHeight="1"/>
    <row r="24952" ht="12.75" hidden="1" customHeight="1"/>
    <row r="24953" ht="12.75" hidden="1" customHeight="1"/>
    <row r="24954" ht="12.75" hidden="1" customHeight="1"/>
    <row r="24955" ht="12.75" hidden="1" customHeight="1"/>
    <row r="24956" ht="12.75" hidden="1" customHeight="1"/>
    <row r="24957" ht="12.75" hidden="1" customHeight="1"/>
    <row r="24958" ht="12.75" hidden="1" customHeight="1"/>
    <row r="24959" ht="12.75" hidden="1" customHeight="1"/>
    <row r="24960" ht="12.75" hidden="1" customHeight="1"/>
    <row r="24961" ht="12.75" hidden="1" customHeight="1"/>
    <row r="24962" ht="12.75" hidden="1" customHeight="1"/>
    <row r="24963" ht="12.75" hidden="1" customHeight="1"/>
    <row r="24964" ht="12.75" hidden="1" customHeight="1"/>
    <row r="24965" ht="12.75" hidden="1" customHeight="1"/>
    <row r="24966" ht="12.75" hidden="1" customHeight="1"/>
    <row r="24967" ht="12.75" hidden="1" customHeight="1"/>
    <row r="24968" ht="12.75" hidden="1" customHeight="1"/>
    <row r="24969" ht="12.75" hidden="1" customHeight="1"/>
    <row r="24970" ht="12.75" hidden="1" customHeight="1"/>
    <row r="24971" ht="12.75" hidden="1" customHeight="1"/>
    <row r="24972" ht="12.75" hidden="1" customHeight="1"/>
    <row r="24973" ht="12.75" hidden="1" customHeight="1"/>
    <row r="24974" ht="12.75" hidden="1" customHeight="1"/>
    <row r="24975" ht="12.75" hidden="1" customHeight="1"/>
    <row r="24976" ht="12.75" hidden="1" customHeight="1"/>
    <row r="24977" ht="12.75" hidden="1" customHeight="1"/>
    <row r="24978" ht="12.75" hidden="1" customHeight="1"/>
    <row r="24979" ht="12.75" hidden="1" customHeight="1"/>
    <row r="24980" ht="12.75" hidden="1" customHeight="1"/>
    <row r="24981" ht="12.75" hidden="1" customHeight="1"/>
    <row r="24982" ht="12.75" hidden="1" customHeight="1"/>
    <row r="24983" ht="12.75" hidden="1" customHeight="1"/>
    <row r="24984" ht="12.75" hidden="1" customHeight="1"/>
    <row r="24985" ht="12.75" hidden="1" customHeight="1"/>
    <row r="24986" ht="12.75" hidden="1" customHeight="1"/>
    <row r="24987" ht="12.75" hidden="1" customHeight="1"/>
    <row r="24988" ht="12.75" hidden="1" customHeight="1"/>
    <row r="24989" ht="12.75" hidden="1" customHeight="1"/>
    <row r="24990" ht="12.75" hidden="1" customHeight="1"/>
    <row r="24991" ht="12.75" hidden="1" customHeight="1"/>
    <row r="24992" ht="12.75" hidden="1" customHeight="1"/>
    <row r="24993" ht="12.75" hidden="1" customHeight="1"/>
    <row r="24994" ht="12.75" hidden="1" customHeight="1"/>
    <row r="24995" ht="12.75" hidden="1" customHeight="1"/>
    <row r="24996" ht="12.75" hidden="1" customHeight="1"/>
    <row r="24997" ht="12.75" hidden="1" customHeight="1"/>
    <row r="24998" ht="12.75" hidden="1" customHeight="1"/>
    <row r="24999" ht="12.75" hidden="1" customHeight="1"/>
    <row r="25000" ht="12.75" hidden="1" customHeight="1"/>
    <row r="25001" ht="12.75" hidden="1" customHeight="1"/>
    <row r="25002" ht="12.75" hidden="1" customHeight="1"/>
    <row r="25003" ht="12.75" hidden="1" customHeight="1"/>
    <row r="25004" ht="12.75" hidden="1" customHeight="1"/>
    <row r="25005" ht="12.75" hidden="1" customHeight="1"/>
    <row r="25006" ht="12.75" hidden="1" customHeight="1"/>
    <row r="25007" ht="12.75" hidden="1" customHeight="1"/>
    <row r="25008" ht="12.75" hidden="1" customHeight="1"/>
    <row r="25009" ht="12.75" hidden="1" customHeight="1"/>
    <row r="25010" ht="12.75" hidden="1" customHeight="1"/>
    <row r="25011" ht="12.75" hidden="1" customHeight="1"/>
    <row r="25012" ht="12.75" hidden="1" customHeight="1"/>
    <row r="25013" ht="12.75" hidden="1" customHeight="1"/>
    <row r="25014" ht="12.75" hidden="1" customHeight="1"/>
    <row r="25015" ht="12.75" hidden="1" customHeight="1"/>
    <row r="25016" ht="12.75" hidden="1" customHeight="1"/>
    <row r="25017" ht="12.75" hidden="1" customHeight="1"/>
    <row r="25018" ht="12.75" hidden="1" customHeight="1"/>
    <row r="25019" ht="12.75" hidden="1" customHeight="1"/>
    <row r="25020" ht="12.75" hidden="1" customHeight="1"/>
    <row r="25021" ht="12.75" hidden="1" customHeight="1"/>
    <row r="25022" ht="12.75" hidden="1" customHeight="1"/>
    <row r="25023" ht="12.75" hidden="1" customHeight="1"/>
    <row r="25024" ht="12.75" hidden="1" customHeight="1"/>
    <row r="25025" ht="12.75" hidden="1" customHeight="1"/>
    <row r="25026" ht="12.75" hidden="1" customHeight="1"/>
    <row r="25027" ht="12.75" hidden="1" customHeight="1"/>
    <row r="25028" ht="12.75" hidden="1" customHeight="1"/>
    <row r="25029" ht="12.75" hidden="1" customHeight="1"/>
    <row r="25030" ht="12.75" hidden="1" customHeight="1"/>
    <row r="25031" ht="12.75" hidden="1" customHeight="1"/>
    <row r="25032" ht="12.75" hidden="1" customHeight="1"/>
    <row r="25033" ht="12.75" hidden="1" customHeight="1"/>
    <row r="25034" ht="12.75" hidden="1" customHeight="1"/>
    <row r="25035" ht="12.75" hidden="1" customHeight="1"/>
    <row r="25036" ht="12.75" hidden="1" customHeight="1"/>
    <row r="25037" ht="12.75" hidden="1" customHeight="1"/>
    <row r="25038" ht="12.75" hidden="1" customHeight="1"/>
    <row r="25039" ht="12.75" hidden="1" customHeight="1"/>
    <row r="25040" ht="12.75" hidden="1" customHeight="1"/>
    <row r="25041" ht="12.75" hidden="1" customHeight="1"/>
    <row r="25042" ht="12.75" hidden="1" customHeight="1"/>
    <row r="25043" ht="12.75" hidden="1" customHeight="1"/>
    <row r="25044" ht="12.75" hidden="1" customHeight="1"/>
    <row r="25045" ht="12.75" hidden="1" customHeight="1"/>
    <row r="25046" ht="12.75" hidden="1" customHeight="1"/>
    <row r="25047" ht="12.75" hidden="1" customHeight="1"/>
    <row r="25048" ht="12.75" hidden="1" customHeight="1"/>
    <row r="25049" ht="12.75" hidden="1" customHeight="1"/>
    <row r="25050" ht="12.75" hidden="1" customHeight="1"/>
    <row r="25051" ht="12.75" hidden="1" customHeight="1"/>
    <row r="25052" ht="12.75" hidden="1" customHeight="1"/>
    <row r="25053" ht="12.75" hidden="1" customHeight="1"/>
    <row r="25054" ht="12.75" hidden="1" customHeight="1"/>
    <row r="25055" ht="12.75" hidden="1" customHeight="1"/>
    <row r="25056" ht="12.75" hidden="1" customHeight="1"/>
    <row r="25057" ht="12.75" hidden="1" customHeight="1"/>
    <row r="25058" ht="12.75" hidden="1" customHeight="1"/>
    <row r="25059" ht="12.75" hidden="1" customHeight="1"/>
    <row r="25060" ht="12.75" hidden="1" customHeight="1"/>
    <row r="25061" ht="12.75" hidden="1" customHeight="1"/>
    <row r="25062" ht="12.75" hidden="1" customHeight="1"/>
    <row r="25063" ht="12.75" hidden="1" customHeight="1"/>
    <row r="25064" ht="12.75" hidden="1" customHeight="1"/>
    <row r="25065" ht="12.75" hidden="1" customHeight="1"/>
    <row r="25066" ht="12.75" hidden="1" customHeight="1"/>
    <row r="25067" ht="12.75" hidden="1" customHeight="1"/>
    <row r="25068" ht="12.75" hidden="1" customHeight="1"/>
    <row r="25069" ht="12.75" hidden="1" customHeight="1"/>
    <row r="25070" ht="12.75" hidden="1" customHeight="1"/>
    <row r="25071" ht="12.75" hidden="1" customHeight="1"/>
    <row r="25072" ht="12.75" hidden="1" customHeight="1"/>
    <row r="25073" ht="12.75" hidden="1" customHeight="1"/>
    <row r="25074" ht="12.75" hidden="1" customHeight="1"/>
    <row r="25075" ht="12.75" hidden="1" customHeight="1"/>
    <row r="25076" ht="12.75" hidden="1" customHeight="1"/>
    <row r="25077" ht="12.75" hidden="1" customHeight="1"/>
    <row r="25078" ht="12.75" hidden="1" customHeight="1"/>
    <row r="25079" ht="12.75" hidden="1" customHeight="1"/>
    <row r="25080" ht="12.75" hidden="1" customHeight="1"/>
    <row r="25081" ht="12.75" hidden="1" customHeight="1"/>
    <row r="25082" ht="12.75" hidden="1" customHeight="1"/>
    <row r="25083" ht="12.75" hidden="1" customHeight="1"/>
    <row r="25084" ht="12.75" hidden="1" customHeight="1"/>
    <row r="25085" ht="12.75" hidden="1" customHeight="1"/>
    <row r="25086" ht="12.75" hidden="1" customHeight="1"/>
    <row r="25087" ht="12.75" hidden="1" customHeight="1"/>
    <row r="25088" ht="12.75" hidden="1" customHeight="1"/>
    <row r="25089" ht="12.75" hidden="1" customHeight="1"/>
    <row r="25090" ht="12.75" hidden="1" customHeight="1"/>
    <row r="25091" ht="12.75" hidden="1" customHeight="1"/>
    <row r="25092" ht="12.75" hidden="1" customHeight="1"/>
    <row r="25093" ht="12.75" hidden="1" customHeight="1"/>
    <row r="25094" ht="12.75" hidden="1" customHeight="1"/>
    <row r="25095" ht="12.75" hidden="1" customHeight="1"/>
    <row r="25096" ht="12.75" hidden="1" customHeight="1"/>
    <row r="25097" ht="12.75" hidden="1" customHeight="1"/>
    <row r="25098" ht="12.75" hidden="1" customHeight="1"/>
    <row r="25099" ht="12.75" hidden="1" customHeight="1"/>
    <row r="25100" ht="12.75" hidden="1" customHeight="1"/>
    <row r="25101" ht="12.75" hidden="1" customHeight="1"/>
    <row r="25102" ht="12.75" hidden="1" customHeight="1"/>
    <row r="25103" ht="12.75" hidden="1" customHeight="1"/>
    <row r="25104" ht="12.75" hidden="1" customHeight="1"/>
    <row r="25105" ht="12.75" hidden="1" customHeight="1"/>
    <row r="25106" ht="12.75" hidden="1" customHeight="1"/>
    <row r="25107" ht="12.75" hidden="1" customHeight="1"/>
    <row r="25108" ht="12.75" hidden="1" customHeight="1"/>
    <row r="25109" ht="12.75" hidden="1" customHeight="1"/>
    <row r="25110" ht="12.75" hidden="1" customHeight="1"/>
    <row r="25111" ht="12.75" hidden="1" customHeight="1"/>
    <row r="25112" ht="12.75" hidden="1" customHeight="1"/>
    <row r="25113" ht="12.75" hidden="1" customHeight="1"/>
    <row r="25114" ht="12.75" hidden="1" customHeight="1"/>
    <row r="25115" ht="12.75" hidden="1" customHeight="1"/>
    <row r="25116" ht="12.75" hidden="1" customHeight="1"/>
    <row r="25117" ht="12.75" hidden="1" customHeight="1"/>
    <row r="25118" ht="12.75" hidden="1" customHeight="1"/>
    <row r="25119" ht="12.75" hidden="1" customHeight="1"/>
    <row r="25120" ht="12.75" hidden="1" customHeight="1"/>
    <row r="25121" ht="12.75" hidden="1" customHeight="1"/>
    <row r="25122" ht="12.75" hidden="1" customHeight="1"/>
    <row r="25123" ht="12.75" hidden="1" customHeight="1"/>
    <row r="25124" ht="12.75" hidden="1" customHeight="1"/>
    <row r="25125" ht="12.75" hidden="1" customHeight="1"/>
    <row r="25126" ht="12.75" hidden="1" customHeight="1"/>
    <row r="25127" ht="12.75" hidden="1" customHeight="1"/>
    <row r="25128" ht="12.75" hidden="1" customHeight="1"/>
    <row r="25129" ht="12.75" hidden="1" customHeight="1"/>
    <row r="25130" ht="12.75" hidden="1" customHeight="1"/>
    <row r="25131" ht="12.75" hidden="1" customHeight="1"/>
    <row r="25132" ht="12.75" hidden="1" customHeight="1"/>
    <row r="25133" ht="12.75" hidden="1" customHeight="1"/>
    <row r="25134" ht="12.75" hidden="1" customHeight="1"/>
    <row r="25135" ht="12.75" hidden="1" customHeight="1"/>
    <row r="25136" ht="12.75" hidden="1" customHeight="1"/>
    <row r="25137" ht="12.75" hidden="1" customHeight="1"/>
    <row r="25138" ht="12.75" hidden="1" customHeight="1"/>
    <row r="25139" ht="12.75" hidden="1" customHeight="1"/>
    <row r="25140" ht="12.75" hidden="1" customHeight="1"/>
    <row r="25141" ht="12.75" hidden="1" customHeight="1"/>
    <row r="25142" ht="12.75" hidden="1" customHeight="1"/>
    <row r="25143" ht="12.75" hidden="1" customHeight="1"/>
    <row r="25144" ht="12.75" hidden="1" customHeight="1"/>
    <row r="25145" ht="12.75" hidden="1" customHeight="1"/>
    <row r="25146" ht="12.75" hidden="1" customHeight="1"/>
    <row r="25147" ht="12.75" hidden="1" customHeight="1"/>
    <row r="25148" ht="12.75" hidden="1" customHeight="1"/>
    <row r="25149" ht="12.75" hidden="1" customHeight="1"/>
    <row r="25150" ht="12.75" hidden="1" customHeight="1"/>
    <row r="25151" ht="12.75" hidden="1" customHeight="1"/>
    <row r="25152" ht="12.75" hidden="1" customHeight="1"/>
    <row r="25153" ht="12.75" hidden="1" customHeight="1"/>
    <row r="25154" ht="12.75" hidden="1" customHeight="1"/>
    <row r="25155" ht="12.75" hidden="1" customHeight="1"/>
    <row r="25156" ht="12.75" hidden="1" customHeight="1"/>
    <row r="25157" ht="12.75" hidden="1" customHeight="1"/>
    <row r="25158" ht="12.75" hidden="1" customHeight="1"/>
    <row r="25159" ht="12.75" hidden="1" customHeight="1"/>
    <row r="25160" ht="12.75" hidden="1" customHeight="1"/>
    <row r="25161" ht="12.75" hidden="1" customHeight="1"/>
    <row r="25162" ht="12.75" hidden="1" customHeight="1"/>
    <row r="25163" ht="12.75" hidden="1" customHeight="1"/>
    <row r="25164" ht="12.75" hidden="1" customHeight="1"/>
    <row r="25165" ht="12.75" hidden="1" customHeight="1"/>
    <row r="25166" ht="12.75" hidden="1" customHeight="1"/>
    <row r="25167" ht="12.75" hidden="1" customHeight="1"/>
    <row r="25168" ht="12.75" hidden="1" customHeight="1"/>
    <row r="25169" ht="12.75" hidden="1" customHeight="1"/>
    <row r="25170" ht="12.75" hidden="1" customHeight="1"/>
    <row r="25171" ht="12.75" hidden="1" customHeight="1"/>
    <row r="25172" ht="12.75" hidden="1" customHeight="1"/>
    <row r="25173" ht="12.75" hidden="1" customHeight="1"/>
    <row r="25174" ht="12.75" hidden="1" customHeight="1"/>
    <row r="25175" ht="12.75" hidden="1" customHeight="1"/>
    <row r="25176" ht="12.75" hidden="1" customHeight="1"/>
    <row r="25177" ht="12.75" hidden="1" customHeight="1"/>
    <row r="25178" ht="12.75" hidden="1" customHeight="1"/>
    <row r="25179" ht="12.75" hidden="1" customHeight="1"/>
    <row r="25180" ht="12.75" hidden="1" customHeight="1"/>
    <row r="25181" ht="12.75" hidden="1" customHeight="1"/>
    <row r="25182" ht="12.75" hidden="1" customHeight="1"/>
    <row r="25183" ht="12.75" hidden="1" customHeight="1"/>
    <row r="25184" ht="12.75" hidden="1" customHeight="1"/>
    <row r="25185" ht="12.75" hidden="1" customHeight="1"/>
    <row r="25186" ht="12.75" hidden="1" customHeight="1"/>
    <row r="25187" ht="12.75" hidden="1" customHeight="1"/>
    <row r="25188" ht="12.75" hidden="1" customHeight="1"/>
    <row r="25189" ht="12.75" hidden="1" customHeight="1"/>
    <row r="25190" ht="12.75" hidden="1" customHeight="1"/>
    <row r="25191" ht="12.75" hidden="1" customHeight="1"/>
    <row r="25192" ht="12.75" hidden="1" customHeight="1"/>
    <row r="25193" ht="12.75" hidden="1" customHeight="1"/>
    <row r="25194" ht="12.75" hidden="1" customHeight="1"/>
    <row r="25195" ht="12.75" hidden="1" customHeight="1"/>
    <row r="25196" ht="12.75" hidden="1" customHeight="1"/>
    <row r="25197" ht="12.75" hidden="1" customHeight="1"/>
    <row r="25198" ht="12.75" hidden="1" customHeight="1"/>
    <row r="25199" ht="12.75" hidden="1" customHeight="1"/>
    <row r="25200" ht="12.75" hidden="1" customHeight="1"/>
    <row r="25201" ht="12.75" hidden="1" customHeight="1"/>
    <row r="25202" ht="12.75" hidden="1" customHeight="1"/>
    <row r="25203" ht="12.75" hidden="1" customHeight="1"/>
    <row r="25204" ht="12.75" hidden="1" customHeight="1"/>
    <row r="25205" ht="12.75" hidden="1" customHeight="1"/>
    <row r="25206" ht="12.75" hidden="1" customHeight="1"/>
    <row r="25207" ht="12.75" hidden="1" customHeight="1"/>
    <row r="25208" ht="12.75" hidden="1" customHeight="1"/>
    <row r="25209" ht="12.75" hidden="1" customHeight="1"/>
    <row r="25210" ht="12.75" hidden="1" customHeight="1"/>
    <row r="25211" ht="12.75" hidden="1" customHeight="1"/>
    <row r="25212" ht="12.75" hidden="1" customHeight="1"/>
    <row r="25213" ht="12.75" hidden="1" customHeight="1"/>
    <row r="25214" ht="12.75" hidden="1" customHeight="1"/>
    <row r="25215" ht="12.75" hidden="1" customHeight="1"/>
    <row r="25216" ht="12.75" hidden="1" customHeight="1"/>
    <row r="25217" ht="12.75" hidden="1" customHeight="1"/>
    <row r="25218" ht="12.75" hidden="1" customHeight="1"/>
    <row r="25219" ht="12.75" hidden="1" customHeight="1"/>
    <row r="25220" ht="12.75" hidden="1" customHeight="1"/>
    <row r="25221" ht="12.75" hidden="1" customHeight="1"/>
    <row r="25222" ht="12.75" hidden="1" customHeight="1"/>
    <row r="25223" ht="12.75" hidden="1" customHeight="1"/>
    <row r="25224" ht="12.75" hidden="1" customHeight="1"/>
    <row r="25225" ht="12.75" hidden="1" customHeight="1"/>
    <row r="25226" ht="12.75" hidden="1" customHeight="1"/>
    <row r="25227" ht="12.75" hidden="1" customHeight="1"/>
    <row r="25228" ht="12.75" hidden="1" customHeight="1"/>
    <row r="25229" ht="12.75" hidden="1" customHeight="1"/>
    <row r="25230" ht="12.75" hidden="1" customHeight="1"/>
    <row r="25231" ht="12.75" hidden="1" customHeight="1"/>
    <row r="25232" ht="12.75" hidden="1" customHeight="1"/>
    <row r="25233" ht="12.75" hidden="1" customHeight="1"/>
    <row r="25234" ht="12.75" hidden="1" customHeight="1"/>
    <row r="25235" ht="12.75" hidden="1" customHeight="1"/>
    <row r="25236" ht="12.75" hidden="1" customHeight="1"/>
    <row r="25237" ht="12.75" hidden="1" customHeight="1"/>
    <row r="25238" ht="12.75" hidden="1" customHeight="1"/>
    <row r="25239" ht="12.75" hidden="1" customHeight="1"/>
    <row r="25240" ht="12.75" hidden="1" customHeight="1"/>
    <row r="25241" ht="12.75" hidden="1" customHeight="1"/>
    <row r="25242" ht="12.75" hidden="1" customHeight="1"/>
    <row r="25243" ht="12.75" hidden="1" customHeight="1"/>
    <row r="25244" ht="12.75" hidden="1" customHeight="1"/>
    <row r="25245" ht="12.75" hidden="1" customHeight="1"/>
    <row r="25246" ht="12.75" hidden="1" customHeight="1"/>
    <row r="25247" ht="12.75" hidden="1" customHeight="1"/>
    <row r="25248" ht="12.75" hidden="1" customHeight="1"/>
    <row r="25249" ht="12.75" hidden="1" customHeight="1"/>
    <row r="25250" ht="12.75" hidden="1" customHeight="1"/>
    <row r="25251" ht="12.75" hidden="1" customHeight="1"/>
    <row r="25252" ht="12.75" hidden="1" customHeight="1"/>
    <row r="25253" ht="12.75" hidden="1" customHeight="1"/>
    <row r="25254" ht="12.75" hidden="1" customHeight="1"/>
    <row r="25255" ht="12.75" hidden="1" customHeight="1"/>
    <row r="25256" ht="12.75" hidden="1" customHeight="1"/>
    <row r="25257" ht="12.75" hidden="1" customHeight="1"/>
    <row r="25258" ht="12.75" hidden="1" customHeight="1"/>
    <row r="25259" ht="12.75" hidden="1" customHeight="1"/>
    <row r="25260" ht="12.75" hidden="1" customHeight="1"/>
    <row r="25261" ht="12.75" hidden="1" customHeight="1"/>
    <row r="25262" ht="12.75" hidden="1" customHeight="1"/>
    <row r="25263" ht="12.75" hidden="1" customHeight="1"/>
    <row r="25264" ht="12.75" hidden="1" customHeight="1"/>
    <row r="25265" ht="12.75" hidden="1" customHeight="1"/>
    <row r="25266" ht="12.75" hidden="1" customHeight="1"/>
    <row r="25267" ht="12.75" hidden="1" customHeight="1"/>
    <row r="25268" ht="12.75" hidden="1" customHeight="1"/>
    <row r="25269" ht="12.75" hidden="1" customHeight="1"/>
    <row r="25270" ht="12.75" hidden="1" customHeight="1"/>
    <row r="25271" ht="12.75" hidden="1" customHeight="1"/>
    <row r="25272" ht="12.75" hidden="1" customHeight="1"/>
    <row r="25273" ht="12.75" hidden="1" customHeight="1"/>
    <row r="25274" ht="12.75" hidden="1" customHeight="1"/>
    <row r="25275" ht="12.75" hidden="1" customHeight="1"/>
    <row r="25276" ht="12.75" hidden="1" customHeight="1"/>
    <row r="25277" ht="12.75" hidden="1" customHeight="1"/>
    <row r="25278" ht="12.75" hidden="1" customHeight="1"/>
    <row r="25279" ht="12.75" hidden="1" customHeight="1"/>
    <row r="25280" ht="12.75" hidden="1" customHeight="1"/>
    <row r="25281" ht="12.75" hidden="1" customHeight="1"/>
    <row r="25282" ht="12.75" hidden="1" customHeight="1"/>
    <row r="25283" ht="12.75" hidden="1" customHeight="1"/>
    <row r="25284" ht="12.75" hidden="1" customHeight="1"/>
    <row r="25285" ht="12.75" hidden="1" customHeight="1"/>
    <row r="25286" ht="12.75" hidden="1" customHeight="1"/>
    <row r="25287" ht="12.75" hidden="1" customHeight="1"/>
    <row r="25288" ht="12.75" hidden="1" customHeight="1"/>
    <row r="25289" ht="12.75" hidden="1" customHeight="1"/>
    <row r="25290" ht="12.75" hidden="1" customHeight="1"/>
    <row r="25291" ht="12.75" hidden="1" customHeight="1"/>
    <row r="25292" ht="12.75" hidden="1" customHeight="1"/>
    <row r="25293" ht="12.75" hidden="1" customHeight="1"/>
    <row r="25294" ht="12.75" hidden="1" customHeight="1"/>
    <row r="25295" ht="12.75" hidden="1" customHeight="1"/>
    <row r="25296" ht="12.75" hidden="1" customHeight="1"/>
    <row r="25297" ht="12.75" hidden="1" customHeight="1"/>
    <row r="25298" ht="12.75" hidden="1" customHeight="1"/>
    <row r="25299" ht="12.75" hidden="1" customHeight="1"/>
    <row r="25300" ht="12.75" hidden="1" customHeight="1"/>
    <row r="25301" ht="12.75" hidden="1" customHeight="1"/>
    <row r="25302" ht="12.75" hidden="1" customHeight="1"/>
    <row r="25303" ht="12.75" hidden="1" customHeight="1"/>
    <row r="25304" ht="12.75" hidden="1" customHeight="1"/>
    <row r="25305" ht="12.75" hidden="1" customHeight="1"/>
    <row r="25306" ht="12.75" hidden="1" customHeight="1"/>
    <row r="25307" ht="12.75" hidden="1" customHeight="1"/>
    <row r="25308" ht="12.75" hidden="1" customHeight="1"/>
    <row r="25309" ht="12.75" hidden="1" customHeight="1"/>
    <row r="25310" ht="12.75" hidden="1" customHeight="1"/>
    <row r="25311" ht="12.75" hidden="1" customHeight="1"/>
    <row r="25312" ht="12.75" hidden="1" customHeight="1"/>
    <row r="25313" ht="12.75" hidden="1" customHeight="1"/>
    <row r="25314" ht="12.75" hidden="1" customHeight="1"/>
    <row r="25315" ht="12.75" hidden="1" customHeight="1"/>
    <row r="25316" ht="12.75" hidden="1" customHeight="1"/>
    <row r="25317" ht="12.75" hidden="1" customHeight="1"/>
    <row r="25318" ht="12.75" hidden="1" customHeight="1"/>
    <row r="25319" ht="12.75" hidden="1" customHeight="1"/>
    <row r="25320" ht="12.75" hidden="1" customHeight="1"/>
    <row r="25321" ht="12.75" hidden="1" customHeight="1"/>
    <row r="25322" ht="12.75" hidden="1" customHeight="1"/>
    <row r="25323" ht="12.75" hidden="1" customHeight="1"/>
    <row r="25324" ht="12.75" hidden="1" customHeight="1"/>
    <row r="25325" ht="12.75" hidden="1" customHeight="1"/>
    <row r="25326" ht="12.75" hidden="1" customHeight="1"/>
    <row r="25327" ht="12.75" hidden="1" customHeight="1"/>
    <row r="25328" ht="12.75" hidden="1" customHeight="1"/>
    <row r="25329" ht="12.75" hidden="1" customHeight="1"/>
    <row r="25330" ht="12.75" hidden="1" customHeight="1"/>
    <row r="25331" ht="12.75" hidden="1" customHeight="1"/>
    <row r="25332" ht="12.75" hidden="1" customHeight="1"/>
    <row r="25333" ht="12.75" hidden="1" customHeight="1"/>
    <row r="25334" ht="12.75" hidden="1" customHeight="1"/>
    <row r="25335" ht="12.75" hidden="1" customHeight="1"/>
    <row r="25336" ht="12.75" hidden="1" customHeight="1"/>
    <row r="25337" ht="12.75" hidden="1" customHeight="1"/>
    <row r="25338" ht="12.75" hidden="1" customHeight="1"/>
    <row r="25339" ht="12.75" hidden="1" customHeight="1"/>
    <row r="25340" ht="12.75" hidden="1" customHeight="1"/>
    <row r="25341" ht="12.75" hidden="1" customHeight="1"/>
    <row r="25342" ht="12.75" hidden="1" customHeight="1"/>
    <row r="25343" ht="12.75" hidden="1" customHeight="1"/>
    <row r="25344" ht="12.75" hidden="1" customHeight="1"/>
    <row r="25345" ht="12.75" hidden="1" customHeight="1"/>
    <row r="25346" ht="12.75" hidden="1" customHeight="1"/>
    <row r="25347" ht="12.75" hidden="1" customHeight="1"/>
    <row r="25348" ht="12.75" hidden="1" customHeight="1"/>
    <row r="25349" ht="12.75" hidden="1" customHeight="1"/>
    <row r="25350" ht="12.75" hidden="1" customHeight="1"/>
    <row r="25351" ht="12.75" hidden="1" customHeight="1"/>
    <row r="25352" ht="12.75" hidden="1" customHeight="1"/>
    <row r="25353" ht="12.75" hidden="1" customHeight="1"/>
    <row r="25354" ht="12.75" hidden="1" customHeight="1"/>
    <row r="25355" ht="12.75" hidden="1" customHeight="1"/>
    <row r="25356" ht="12.75" hidden="1" customHeight="1"/>
    <row r="25357" ht="12.75" hidden="1" customHeight="1"/>
    <row r="25358" ht="12.75" hidden="1" customHeight="1"/>
    <row r="25359" ht="12.75" hidden="1" customHeight="1"/>
    <row r="25360" ht="12.75" hidden="1" customHeight="1"/>
    <row r="25361" ht="12.75" hidden="1" customHeight="1"/>
    <row r="25362" ht="12.75" hidden="1" customHeight="1"/>
    <row r="25363" ht="12.75" hidden="1" customHeight="1"/>
    <row r="25364" ht="12.75" hidden="1" customHeight="1"/>
    <row r="25365" ht="12.75" hidden="1" customHeight="1"/>
    <row r="25366" ht="12.75" hidden="1" customHeight="1"/>
    <row r="25367" ht="12.75" hidden="1" customHeight="1"/>
    <row r="25368" ht="12.75" hidden="1" customHeight="1"/>
    <row r="25369" ht="12.75" hidden="1" customHeight="1"/>
    <row r="25370" ht="12.75" hidden="1" customHeight="1"/>
    <row r="25371" ht="12.75" hidden="1" customHeight="1"/>
    <row r="25372" ht="12.75" hidden="1" customHeight="1"/>
    <row r="25373" ht="12.75" hidden="1" customHeight="1"/>
    <row r="25374" ht="12.75" hidden="1" customHeight="1"/>
    <row r="25375" ht="12.75" hidden="1" customHeight="1"/>
    <row r="25376" ht="12.75" hidden="1" customHeight="1"/>
    <row r="25377" ht="12.75" hidden="1" customHeight="1"/>
    <row r="25378" ht="12.75" hidden="1" customHeight="1"/>
    <row r="25379" ht="12.75" hidden="1" customHeight="1"/>
    <row r="25380" ht="12.75" hidden="1" customHeight="1"/>
    <row r="25381" ht="12.75" hidden="1" customHeight="1"/>
    <row r="25382" ht="12.75" hidden="1" customHeight="1"/>
    <row r="25383" ht="12.75" hidden="1" customHeight="1"/>
    <row r="25384" ht="12.75" hidden="1" customHeight="1"/>
    <row r="25385" ht="12.75" hidden="1" customHeight="1"/>
    <row r="25386" ht="12.75" hidden="1" customHeight="1"/>
    <row r="25387" ht="12.75" hidden="1" customHeight="1"/>
    <row r="25388" ht="12.75" hidden="1" customHeight="1"/>
    <row r="25389" ht="12.75" hidden="1" customHeight="1"/>
    <row r="25390" ht="12.75" hidden="1" customHeight="1"/>
    <row r="25391" ht="12.75" hidden="1" customHeight="1"/>
    <row r="25392" ht="12.75" hidden="1" customHeight="1"/>
    <row r="25393" ht="12.75" hidden="1" customHeight="1"/>
    <row r="25394" ht="12.75" hidden="1" customHeight="1"/>
    <row r="25395" ht="12.75" hidden="1" customHeight="1"/>
    <row r="25396" ht="12.75" hidden="1" customHeight="1"/>
    <row r="25397" ht="12.75" hidden="1" customHeight="1"/>
    <row r="25398" ht="12.75" hidden="1" customHeight="1"/>
    <row r="25399" ht="12.75" hidden="1" customHeight="1"/>
    <row r="25400" ht="12.75" hidden="1" customHeight="1"/>
    <row r="25401" ht="12.75" hidden="1" customHeight="1"/>
    <row r="25402" ht="12.75" hidden="1" customHeight="1"/>
    <row r="25403" ht="12.75" hidden="1" customHeight="1"/>
    <row r="25404" ht="12.75" hidden="1" customHeight="1"/>
    <row r="25405" ht="12.75" hidden="1" customHeight="1"/>
    <row r="25406" ht="12.75" hidden="1" customHeight="1"/>
    <row r="25407" ht="12.75" hidden="1" customHeight="1"/>
    <row r="25408" ht="12.75" hidden="1" customHeight="1"/>
    <row r="25409" ht="12.75" hidden="1" customHeight="1"/>
    <row r="25410" ht="12.75" hidden="1" customHeight="1"/>
    <row r="25411" ht="12.75" hidden="1" customHeight="1"/>
    <row r="25412" ht="12.75" hidden="1" customHeight="1"/>
    <row r="25413" ht="12.75" hidden="1" customHeight="1"/>
    <row r="25414" ht="12.75" hidden="1" customHeight="1"/>
    <row r="25415" ht="12.75" hidden="1" customHeight="1"/>
    <row r="25416" ht="12.75" hidden="1" customHeight="1"/>
    <row r="25417" ht="12.75" hidden="1" customHeight="1"/>
    <row r="25418" ht="12.75" hidden="1" customHeight="1"/>
    <row r="25419" ht="12.75" hidden="1" customHeight="1"/>
    <row r="25420" ht="12.75" hidden="1" customHeight="1"/>
    <row r="25421" ht="12.75" hidden="1" customHeight="1"/>
    <row r="25422" ht="12.75" hidden="1" customHeight="1"/>
    <row r="25423" ht="12.75" hidden="1" customHeight="1"/>
    <row r="25424" ht="12.75" hidden="1" customHeight="1"/>
    <row r="25425" ht="12.75" hidden="1" customHeight="1"/>
    <row r="25426" ht="12.75" hidden="1" customHeight="1"/>
    <row r="25427" ht="12.75" hidden="1" customHeight="1"/>
    <row r="25428" ht="12.75" hidden="1" customHeight="1"/>
    <row r="25429" ht="12.75" hidden="1" customHeight="1"/>
    <row r="25430" ht="12.75" hidden="1" customHeight="1"/>
    <row r="25431" ht="12.75" hidden="1" customHeight="1"/>
    <row r="25432" ht="12.75" hidden="1" customHeight="1"/>
    <row r="25433" ht="12.75" hidden="1" customHeight="1"/>
    <row r="25434" ht="12.75" hidden="1" customHeight="1"/>
    <row r="25435" ht="12.75" hidden="1" customHeight="1"/>
    <row r="25436" ht="12.75" hidden="1" customHeight="1"/>
    <row r="25437" ht="12.75" hidden="1" customHeight="1"/>
    <row r="25438" ht="12.75" hidden="1" customHeight="1"/>
    <row r="25439" ht="12.75" hidden="1" customHeight="1"/>
    <row r="25440" ht="12.75" hidden="1" customHeight="1"/>
    <row r="25441" ht="12.75" hidden="1" customHeight="1"/>
    <row r="25442" ht="12.75" hidden="1" customHeight="1"/>
    <row r="25443" ht="12.75" hidden="1" customHeight="1"/>
    <row r="25444" ht="12.75" hidden="1" customHeight="1"/>
    <row r="25445" ht="12.75" hidden="1" customHeight="1"/>
    <row r="25446" ht="12.75" hidden="1" customHeight="1"/>
    <row r="25447" ht="12.75" hidden="1" customHeight="1"/>
    <row r="25448" ht="12.75" hidden="1" customHeight="1"/>
    <row r="25449" ht="12.75" hidden="1" customHeight="1"/>
    <row r="25450" ht="12.75" hidden="1" customHeight="1"/>
    <row r="25451" ht="12.75" hidden="1" customHeight="1"/>
    <row r="25452" ht="12.75" hidden="1" customHeight="1"/>
    <row r="25453" ht="12.75" hidden="1" customHeight="1"/>
    <row r="25454" ht="12.75" hidden="1" customHeight="1"/>
    <row r="25455" ht="12.75" hidden="1" customHeight="1"/>
    <row r="25456" ht="12.75" hidden="1" customHeight="1"/>
    <row r="25457" ht="12.75" hidden="1" customHeight="1"/>
    <row r="25458" ht="12.75" hidden="1" customHeight="1"/>
    <row r="25459" ht="12.75" hidden="1" customHeight="1"/>
    <row r="25460" ht="12.75" hidden="1" customHeight="1"/>
    <row r="25461" ht="12.75" hidden="1" customHeight="1"/>
    <row r="25462" ht="12.75" hidden="1" customHeight="1"/>
    <row r="25463" ht="12.75" hidden="1" customHeight="1"/>
    <row r="25464" ht="12.75" hidden="1" customHeight="1"/>
    <row r="25465" ht="12.75" hidden="1" customHeight="1"/>
    <row r="25466" ht="12.75" hidden="1" customHeight="1"/>
    <row r="25467" ht="12.75" hidden="1" customHeight="1"/>
    <row r="25468" ht="12.75" hidden="1" customHeight="1"/>
    <row r="25469" ht="12.75" hidden="1" customHeight="1"/>
    <row r="25470" ht="12.75" hidden="1" customHeight="1"/>
    <row r="25471" ht="12.75" hidden="1" customHeight="1"/>
    <row r="25472" ht="12.75" hidden="1" customHeight="1"/>
    <row r="25473" ht="12.75" hidden="1" customHeight="1"/>
    <row r="25474" ht="12.75" hidden="1" customHeight="1"/>
    <row r="25475" ht="12.75" hidden="1" customHeight="1"/>
    <row r="25476" ht="12.75" hidden="1" customHeight="1"/>
    <row r="25477" ht="12.75" hidden="1" customHeight="1"/>
    <row r="25478" ht="12.75" hidden="1" customHeight="1"/>
    <row r="25479" ht="12.75" hidden="1" customHeight="1"/>
    <row r="25480" ht="12.75" hidden="1" customHeight="1"/>
    <row r="25481" ht="12.75" hidden="1" customHeight="1"/>
    <row r="25482" ht="12.75" hidden="1" customHeight="1"/>
    <row r="25483" ht="12.75" hidden="1" customHeight="1"/>
    <row r="25484" ht="12.75" hidden="1" customHeight="1"/>
    <row r="25485" ht="12.75" hidden="1" customHeight="1"/>
    <row r="25486" ht="12.75" hidden="1" customHeight="1"/>
    <row r="25487" ht="12.75" hidden="1" customHeight="1"/>
    <row r="25488" ht="12.75" hidden="1" customHeight="1"/>
    <row r="25489" ht="12.75" hidden="1" customHeight="1"/>
    <row r="25490" ht="12.75" hidden="1" customHeight="1"/>
    <row r="25491" ht="12.75" hidden="1" customHeight="1"/>
    <row r="25492" ht="12.75" hidden="1" customHeight="1"/>
    <row r="25493" ht="12.75" hidden="1" customHeight="1"/>
    <row r="25494" ht="12.75" hidden="1" customHeight="1"/>
    <row r="25495" ht="12.75" hidden="1" customHeight="1"/>
    <row r="25496" ht="12.75" hidden="1" customHeight="1"/>
    <row r="25497" ht="12.75" hidden="1" customHeight="1"/>
    <row r="25498" ht="12.75" hidden="1" customHeight="1"/>
    <row r="25499" ht="12.75" hidden="1" customHeight="1"/>
    <row r="25500" ht="12.75" hidden="1" customHeight="1"/>
    <row r="25501" ht="12.75" hidden="1" customHeight="1"/>
    <row r="25502" ht="12.75" hidden="1" customHeight="1"/>
    <row r="25503" ht="12.75" hidden="1" customHeight="1"/>
    <row r="25504" ht="12.75" hidden="1" customHeight="1"/>
    <row r="25505" ht="12.75" hidden="1" customHeight="1"/>
    <row r="25506" ht="12.75" hidden="1" customHeight="1"/>
    <row r="25507" ht="12.75" hidden="1" customHeight="1"/>
    <row r="25508" ht="12.75" hidden="1" customHeight="1"/>
    <row r="25509" ht="12.75" hidden="1" customHeight="1"/>
    <row r="25510" ht="12.75" hidden="1" customHeight="1"/>
    <row r="25511" ht="12.75" hidden="1" customHeight="1"/>
    <row r="25512" ht="12.75" hidden="1" customHeight="1"/>
    <row r="25513" ht="12.75" hidden="1" customHeight="1"/>
    <row r="25514" ht="12.75" hidden="1" customHeight="1"/>
    <row r="25515" ht="12.75" hidden="1" customHeight="1"/>
    <row r="25516" ht="12.75" hidden="1" customHeight="1"/>
    <row r="25517" ht="12.75" hidden="1" customHeight="1"/>
    <row r="25518" ht="12.75" hidden="1" customHeight="1"/>
    <row r="25519" ht="12.75" hidden="1" customHeight="1"/>
    <row r="25520" ht="12.75" hidden="1" customHeight="1"/>
    <row r="25521" ht="12.75" hidden="1" customHeight="1"/>
    <row r="25522" ht="12.75" hidden="1" customHeight="1"/>
    <row r="25523" ht="12.75" hidden="1" customHeight="1"/>
    <row r="25524" ht="12.75" hidden="1" customHeight="1"/>
    <row r="25525" ht="12.75" hidden="1" customHeight="1"/>
    <row r="25526" ht="12.75" hidden="1" customHeight="1"/>
    <row r="25527" ht="12.75" hidden="1" customHeight="1"/>
    <row r="25528" ht="12.75" hidden="1" customHeight="1"/>
    <row r="25529" ht="12.75" hidden="1" customHeight="1"/>
    <row r="25530" ht="12.75" hidden="1" customHeight="1"/>
    <row r="25531" ht="12.75" hidden="1" customHeight="1"/>
    <row r="25532" ht="12.75" hidden="1" customHeight="1"/>
    <row r="25533" ht="12.75" hidden="1" customHeight="1"/>
    <row r="25534" ht="12.75" hidden="1" customHeight="1"/>
    <row r="25535" ht="12.75" hidden="1" customHeight="1"/>
    <row r="25536" ht="12.75" hidden="1" customHeight="1"/>
    <row r="25537" ht="12.75" hidden="1" customHeight="1"/>
    <row r="25538" ht="12.75" hidden="1" customHeight="1"/>
    <row r="25539" ht="12.75" hidden="1" customHeight="1"/>
    <row r="25540" ht="12.75" hidden="1" customHeight="1"/>
    <row r="25541" ht="12.75" hidden="1" customHeight="1"/>
    <row r="25542" ht="12.75" hidden="1" customHeight="1"/>
    <row r="25543" ht="12.75" hidden="1" customHeight="1"/>
    <row r="25544" ht="12.75" hidden="1" customHeight="1"/>
    <row r="25545" ht="12.75" hidden="1" customHeight="1"/>
    <row r="25546" ht="12.75" hidden="1" customHeight="1"/>
    <row r="25547" ht="12.75" hidden="1" customHeight="1"/>
    <row r="25548" ht="12.75" hidden="1" customHeight="1"/>
    <row r="25549" ht="12.75" hidden="1" customHeight="1"/>
    <row r="25550" ht="12.75" hidden="1" customHeight="1"/>
    <row r="25551" ht="12.75" hidden="1" customHeight="1"/>
    <row r="25552" ht="12.75" hidden="1" customHeight="1"/>
    <row r="25553" ht="12.75" hidden="1" customHeight="1"/>
    <row r="25554" ht="12.75" hidden="1" customHeight="1"/>
    <row r="25555" ht="12.75" hidden="1" customHeight="1"/>
    <row r="25556" ht="12.75" hidden="1" customHeight="1"/>
    <row r="25557" ht="12.75" hidden="1" customHeight="1"/>
    <row r="25558" ht="12.75" hidden="1" customHeight="1"/>
    <row r="25559" ht="12.75" hidden="1" customHeight="1"/>
    <row r="25560" ht="12.75" hidden="1" customHeight="1"/>
    <row r="25561" ht="12.75" hidden="1" customHeight="1"/>
    <row r="25562" ht="12.75" hidden="1" customHeight="1"/>
    <row r="25563" ht="12.75" hidden="1" customHeight="1"/>
    <row r="25564" ht="12.75" hidden="1" customHeight="1"/>
    <row r="25565" ht="12.75" hidden="1" customHeight="1"/>
    <row r="25566" ht="12.75" hidden="1" customHeight="1"/>
    <row r="25567" ht="12.75" hidden="1" customHeight="1"/>
    <row r="25568" ht="12.75" hidden="1" customHeight="1"/>
    <row r="25569" ht="12.75" hidden="1" customHeight="1"/>
    <row r="25570" ht="12.75" hidden="1" customHeight="1"/>
    <row r="25571" ht="12.75" hidden="1" customHeight="1"/>
    <row r="25572" ht="12.75" hidden="1" customHeight="1"/>
    <row r="25573" ht="12.75" hidden="1" customHeight="1"/>
    <row r="25574" ht="12.75" hidden="1" customHeight="1"/>
    <row r="25575" ht="12.75" hidden="1" customHeight="1"/>
    <row r="25576" ht="12.75" hidden="1" customHeight="1"/>
    <row r="25577" ht="12.75" hidden="1" customHeight="1"/>
    <row r="25578" ht="12.75" hidden="1" customHeight="1"/>
    <row r="25579" ht="12.75" hidden="1" customHeight="1"/>
    <row r="25580" ht="12.75" hidden="1" customHeight="1"/>
    <row r="25581" ht="12.75" hidden="1" customHeight="1"/>
    <row r="25582" ht="12.75" hidden="1" customHeight="1"/>
    <row r="25583" ht="12.75" hidden="1" customHeight="1"/>
    <row r="25584" ht="12.75" hidden="1" customHeight="1"/>
    <row r="25585" ht="12.75" hidden="1" customHeight="1"/>
    <row r="25586" ht="12.75" hidden="1" customHeight="1"/>
    <row r="25587" ht="12.75" hidden="1" customHeight="1"/>
    <row r="25588" ht="12.75" hidden="1" customHeight="1"/>
    <row r="25589" ht="12.75" hidden="1" customHeight="1"/>
    <row r="25590" ht="12.75" hidden="1" customHeight="1"/>
    <row r="25591" ht="12.75" hidden="1" customHeight="1"/>
    <row r="25592" ht="12.75" hidden="1" customHeight="1"/>
    <row r="25593" ht="12.75" hidden="1" customHeight="1"/>
    <row r="25594" ht="12.75" hidden="1" customHeight="1"/>
    <row r="25595" ht="12.75" hidden="1" customHeight="1"/>
    <row r="25596" ht="12.75" hidden="1" customHeight="1"/>
    <row r="25597" ht="12.75" hidden="1" customHeight="1"/>
    <row r="25598" ht="12.75" hidden="1" customHeight="1"/>
    <row r="25599" ht="12.75" hidden="1" customHeight="1"/>
    <row r="25600" ht="12.75" hidden="1" customHeight="1"/>
    <row r="25601" ht="12.75" hidden="1" customHeight="1"/>
    <row r="25602" ht="12.75" hidden="1" customHeight="1"/>
    <row r="25603" ht="12.75" hidden="1" customHeight="1"/>
    <row r="25604" ht="12.75" hidden="1" customHeight="1"/>
    <row r="25605" ht="12.75" hidden="1" customHeight="1"/>
    <row r="25606" ht="12.75" hidden="1" customHeight="1"/>
    <row r="25607" ht="12.75" hidden="1" customHeight="1"/>
    <row r="25608" ht="12.75" hidden="1" customHeight="1"/>
    <row r="25609" ht="12.75" hidden="1" customHeight="1"/>
    <row r="25610" ht="12.75" hidden="1" customHeight="1"/>
    <row r="25611" ht="12.75" hidden="1" customHeight="1"/>
    <row r="25612" ht="12.75" hidden="1" customHeight="1"/>
    <row r="25613" ht="12.75" hidden="1" customHeight="1"/>
    <row r="25614" ht="12.75" hidden="1" customHeight="1"/>
    <row r="25615" ht="12.75" hidden="1" customHeight="1"/>
    <row r="25616" ht="12.75" hidden="1" customHeight="1"/>
    <row r="25617" ht="12.75" hidden="1" customHeight="1"/>
    <row r="25618" ht="12.75" hidden="1" customHeight="1"/>
    <row r="25619" ht="12.75" hidden="1" customHeight="1"/>
    <row r="25620" ht="12.75" hidden="1" customHeight="1"/>
    <row r="25621" ht="12.75" hidden="1" customHeight="1"/>
    <row r="25622" ht="12.75" hidden="1" customHeight="1"/>
    <row r="25623" ht="12.75" hidden="1" customHeight="1"/>
    <row r="25624" ht="12.75" hidden="1" customHeight="1"/>
    <row r="25625" ht="12.75" hidden="1" customHeight="1"/>
    <row r="25626" ht="12.75" hidden="1" customHeight="1"/>
    <row r="25627" ht="12.75" hidden="1" customHeight="1"/>
    <row r="25628" ht="12.75" hidden="1" customHeight="1"/>
    <row r="25629" ht="12.75" hidden="1" customHeight="1"/>
    <row r="25630" ht="12.75" hidden="1" customHeight="1"/>
    <row r="25631" ht="12.75" hidden="1" customHeight="1"/>
    <row r="25632" ht="12.75" hidden="1" customHeight="1"/>
    <row r="25633" ht="12.75" hidden="1" customHeight="1"/>
    <row r="25634" ht="12.75" hidden="1" customHeight="1"/>
    <row r="25635" ht="12.75" hidden="1" customHeight="1"/>
    <row r="25636" ht="12.75" hidden="1" customHeight="1"/>
    <row r="25637" ht="12.75" hidden="1" customHeight="1"/>
    <row r="25638" ht="12.75" hidden="1" customHeight="1"/>
    <row r="25639" ht="12.75" hidden="1" customHeight="1"/>
    <row r="25640" ht="12.75" hidden="1" customHeight="1"/>
    <row r="25641" ht="12.75" hidden="1" customHeight="1"/>
    <row r="25642" ht="12.75" hidden="1" customHeight="1"/>
    <row r="25643" ht="12.75" hidden="1" customHeight="1"/>
    <row r="25644" ht="12.75" hidden="1" customHeight="1"/>
    <row r="25645" ht="12.75" hidden="1" customHeight="1"/>
    <row r="25646" ht="12.75" hidden="1" customHeight="1"/>
    <row r="25647" ht="12.75" hidden="1" customHeight="1"/>
    <row r="25648" ht="12.75" hidden="1" customHeight="1"/>
    <row r="25649" ht="12.75" hidden="1" customHeight="1"/>
    <row r="25650" ht="12.75" hidden="1" customHeight="1"/>
    <row r="25651" ht="12.75" hidden="1" customHeight="1"/>
    <row r="25652" ht="12.75" hidden="1" customHeight="1"/>
    <row r="25653" ht="12.75" hidden="1" customHeight="1"/>
    <row r="25654" ht="12.75" hidden="1" customHeight="1"/>
    <row r="25655" ht="12.75" hidden="1" customHeight="1"/>
    <row r="25656" ht="12.75" hidden="1" customHeight="1"/>
    <row r="25657" ht="12.75" hidden="1" customHeight="1"/>
    <row r="25658" ht="12.75" hidden="1" customHeight="1"/>
    <row r="25659" ht="12.75" hidden="1" customHeight="1"/>
    <row r="25660" ht="12.75" hidden="1" customHeight="1"/>
    <row r="25661" ht="12.75" hidden="1" customHeight="1"/>
    <row r="25662" ht="12.75" hidden="1" customHeight="1"/>
    <row r="25663" ht="12.75" hidden="1" customHeight="1"/>
    <row r="25664" ht="12.75" hidden="1" customHeight="1"/>
    <row r="25665" ht="12.75" hidden="1" customHeight="1"/>
    <row r="25666" ht="12.75" hidden="1" customHeight="1"/>
    <row r="25667" ht="12.75" hidden="1" customHeight="1"/>
    <row r="25668" ht="12.75" hidden="1" customHeight="1"/>
    <row r="25669" ht="12.75" hidden="1" customHeight="1"/>
    <row r="25670" ht="12.75" hidden="1" customHeight="1"/>
    <row r="25671" ht="12.75" hidden="1" customHeight="1"/>
    <row r="25672" ht="12.75" hidden="1" customHeight="1"/>
    <row r="25673" ht="12.75" hidden="1" customHeight="1"/>
    <row r="25674" ht="12.75" hidden="1" customHeight="1"/>
    <row r="25675" ht="12.75" hidden="1" customHeight="1"/>
    <row r="25676" ht="12.75" hidden="1" customHeight="1"/>
    <row r="25677" ht="12.75" hidden="1" customHeight="1"/>
    <row r="25678" ht="12.75" hidden="1" customHeight="1"/>
    <row r="25679" ht="12.75" hidden="1" customHeight="1"/>
    <row r="25680" ht="12.75" hidden="1" customHeight="1"/>
    <row r="25681" ht="12.75" hidden="1" customHeight="1"/>
    <row r="25682" ht="12.75" hidden="1" customHeight="1"/>
    <row r="25683" ht="12.75" hidden="1" customHeight="1"/>
    <row r="25684" ht="12.75" hidden="1" customHeight="1"/>
    <row r="25685" ht="12.75" hidden="1" customHeight="1"/>
    <row r="25686" ht="12.75" hidden="1" customHeight="1"/>
    <row r="25687" ht="12.75" hidden="1" customHeight="1"/>
    <row r="25688" ht="12.75" hidden="1" customHeight="1"/>
    <row r="25689" ht="12.75" hidden="1" customHeight="1"/>
    <row r="25690" ht="12.75" hidden="1" customHeight="1"/>
    <row r="25691" ht="12.75" hidden="1" customHeight="1"/>
    <row r="25692" ht="12.75" hidden="1" customHeight="1"/>
    <row r="25693" ht="12.75" hidden="1" customHeight="1"/>
    <row r="25694" ht="12.75" hidden="1" customHeight="1"/>
    <row r="25695" ht="12.75" hidden="1" customHeight="1"/>
    <row r="25696" ht="12.75" hidden="1" customHeight="1"/>
    <row r="25697" ht="12.75" hidden="1" customHeight="1"/>
    <row r="25698" ht="12.75" hidden="1" customHeight="1"/>
    <row r="25699" ht="12.75" hidden="1" customHeight="1"/>
    <row r="25700" ht="12.75" hidden="1" customHeight="1"/>
    <row r="25701" ht="12.75" hidden="1" customHeight="1"/>
    <row r="25702" ht="12.75" hidden="1" customHeight="1"/>
    <row r="25703" ht="12.75" hidden="1" customHeight="1"/>
    <row r="25704" ht="12.75" hidden="1" customHeight="1"/>
    <row r="25705" ht="12.75" hidden="1" customHeight="1"/>
    <row r="25706" ht="12.75" hidden="1" customHeight="1"/>
    <row r="25707" ht="12.75" hidden="1" customHeight="1"/>
    <row r="25708" ht="12.75" hidden="1" customHeight="1"/>
    <row r="25709" ht="12.75" hidden="1" customHeight="1"/>
    <row r="25710" ht="12.75" hidden="1" customHeight="1"/>
    <row r="25711" ht="12.75" hidden="1" customHeight="1"/>
    <row r="25712" ht="12.75" hidden="1" customHeight="1"/>
    <row r="25713" ht="12.75" hidden="1" customHeight="1"/>
    <row r="25714" ht="12.75" hidden="1" customHeight="1"/>
    <row r="25715" ht="12.75" hidden="1" customHeight="1"/>
    <row r="25716" ht="12.75" hidden="1" customHeight="1"/>
    <row r="25717" ht="12.75" hidden="1" customHeight="1"/>
    <row r="25718" ht="12.75" hidden="1" customHeight="1"/>
    <row r="25719" ht="12.75" hidden="1" customHeight="1"/>
    <row r="25720" ht="12.75" hidden="1" customHeight="1"/>
    <row r="25721" ht="12.75" hidden="1" customHeight="1"/>
    <row r="25722" ht="12.75" hidden="1" customHeight="1"/>
    <row r="25723" ht="12.75" hidden="1" customHeight="1"/>
    <row r="25724" ht="12.75" hidden="1" customHeight="1"/>
    <row r="25725" ht="12.75" hidden="1" customHeight="1"/>
    <row r="25726" ht="12.75" hidden="1" customHeight="1"/>
    <row r="25727" ht="12.75" hidden="1" customHeight="1"/>
    <row r="25728" ht="12.75" hidden="1" customHeight="1"/>
    <row r="25729" ht="12.75" hidden="1" customHeight="1"/>
    <row r="25730" ht="12.75" hidden="1" customHeight="1"/>
    <row r="25731" ht="12.75" hidden="1" customHeight="1"/>
    <row r="25732" ht="12.75" hidden="1" customHeight="1"/>
    <row r="25733" ht="12.75" hidden="1" customHeight="1"/>
    <row r="25734" ht="12.75" hidden="1" customHeight="1"/>
    <row r="25735" ht="12.75" hidden="1" customHeight="1"/>
    <row r="25736" ht="12.75" hidden="1" customHeight="1"/>
    <row r="25737" ht="12.75" hidden="1" customHeight="1"/>
    <row r="25738" ht="12.75" hidden="1" customHeight="1"/>
    <row r="25739" ht="12.75" hidden="1" customHeight="1"/>
    <row r="25740" ht="12.75" hidden="1" customHeight="1"/>
    <row r="25741" ht="12.75" hidden="1" customHeight="1"/>
    <row r="25742" ht="12.75" hidden="1" customHeight="1"/>
    <row r="25743" ht="12.75" hidden="1" customHeight="1"/>
    <row r="25744" ht="12.75" hidden="1" customHeight="1"/>
    <row r="25745" ht="12.75" hidden="1" customHeight="1"/>
    <row r="25746" ht="12.75" hidden="1" customHeight="1"/>
    <row r="25747" ht="12.75" hidden="1" customHeight="1"/>
    <row r="25748" ht="12.75" hidden="1" customHeight="1"/>
    <row r="25749" ht="12.75" hidden="1" customHeight="1"/>
    <row r="25750" ht="12.75" hidden="1" customHeight="1"/>
    <row r="25751" ht="12.75" hidden="1" customHeight="1"/>
    <row r="25752" ht="12.75" hidden="1" customHeight="1"/>
    <row r="25753" ht="12.75" hidden="1" customHeight="1"/>
    <row r="25754" ht="12.75" hidden="1" customHeight="1"/>
    <row r="25755" ht="12.75" hidden="1" customHeight="1"/>
    <row r="25756" ht="12.75" hidden="1" customHeight="1"/>
    <row r="25757" ht="12.75" hidden="1" customHeight="1"/>
    <row r="25758" ht="12.75" hidden="1" customHeight="1"/>
    <row r="25759" ht="12.75" hidden="1" customHeight="1"/>
    <row r="25760" ht="12.75" hidden="1" customHeight="1"/>
    <row r="25761" ht="12.75" hidden="1" customHeight="1"/>
    <row r="25762" ht="12.75" hidden="1" customHeight="1"/>
    <row r="25763" ht="12.75" hidden="1" customHeight="1"/>
    <row r="25764" ht="12.75" hidden="1" customHeight="1"/>
    <row r="25765" ht="12.75" hidden="1" customHeight="1"/>
    <row r="25766" ht="12.75" hidden="1" customHeight="1"/>
    <row r="25767" ht="12.75" hidden="1" customHeight="1"/>
    <row r="25768" ht="12.75" hidden="1" customHeight="1"/>
    <row r="25769" ht="12.75" hidden="1" customHeight="1"/>
    <row r="25770" ht="12.75" hidden="1" customHeight="1"/>
    <row r="25771" ht="12.75" hidden="1" customHeight="1"/>
    <row r="25772" ht="12.75" hidden="1" customHeight="1"/>
    <row r="25773" ht="12.75" hidden="1" customHeight="1"/>
    <row r="25774" ht="12.75" hidden="1" customHeight="1"/>
    <row r="25775" ht="12.75" hidden="1" customHeight="1"/>
    <row r="25776" ht="12.75" hidden="1" customHeight="1"/>
    <row r="25777" ht="12.75" hidden="1" customHeight="1"/>
    <row r="25778" ht="12.75" hidden="1" customHeight="1"/>
    <row r="25779" ht="12.75" hidden="1" customHeight="1"/>
    <row r="25780" ht="12.75" hidden="1" customHeight="1"/>
    <row r="25781" ht="12.75" hidden="1" customHeight="1"/>
    <row r="25782" ht="12.75" hidden="1" customHeight="1"/>
    <row r="25783" ht="12.75" hidden="1" customHeight="1"/>
    <row r="25784" ht="12.75" hidden="1" customHeight="1"/>
    <row r="25785" ht="12.75" hidden="1" customHeight="1"/>
    <row r="25786" ht="12.75" hidden="1" customHeight="1"/>
    <row r="25787" ht="12.75" hidden="1" customHeight="1"/>
    <row r="25788" ht="12.75" hidden="1" customHeight="1"/>
    <row r="25789" ht="12.75" hidden="1" customHeight="1"/>
    <row r="25790" ht="12.75" hidden="1" customHeight="1"/>
    <row r="25791" ht="12.75" hidden="1" customHeight="1"/>
    <row r="25792" ht="12.75" hidden="1" customHeight="1"/>
    <row r="25793" ht="12.75" hidden="1" customHeight="1"/>
    <row r="25794" ht="12.75" hidden="1" customHeight="1"/>
    <row r="25795" ht="12.75" hidden="1" customHeight="1"/>
    <row r="25796" ht="12.75" hidden="1" customHeight="1"/>
    <row r="25797" ht="12.75" hidden="1" customHeight="1"/>
    <row r="25798" ht="12.75" hidden="1" customHeight="1"/>
    <row r="25799" ht="12.75" hidden="1" customHeight="1"/>
    <row r="25800" ht="12.75" hidden="1" customHeight="1"/>
    <row r="25801" ht="12.75" hidden="1" customHeight="1"/>
    <row r="25802" ht="12.75" hidden="1" customHeight="1"/>
    <row r="25803" ht="12.75" hidden="1" customHeight="1"/>
    <row r="25804" ht="12.75" hidden="1" customHeight="1"/>
    <row r="25805" ht="12.75" hidden="1" customHeight="1"/>
    <row r="25806" ht="12.75" hidden="1" customHeight="1"/>
    <row r="25807" ht="12.75" hidden="1" customHeight="1"/>
    <row r="25808" ht="12.75" hidden="1" customHeight="1"/>
    <row r="25809" ht="12.75" hidden="1" customHeight="1"/>
    <row r="25810" ht="12.75" hidden="1" customHeight="1"/>
    <row r="25811" ht="12.75" hidden="1" customHeight="1"/>
    <row r="25812" ht="12.75" hidden="1" customHeight="1"/>
    <row r="25813" ht="12.75" hidden="1" customHeight="1"/>
    <row r="25814" ht="12.75" hidden="1" customHeight="1"/>
    <row r="25815" ht="12.75" hidden="1" customHeight="1"/>
    <row r="25816" ht="12.75" hidden="1" customHeight="1"/>
    <row r="25817" ht="12.75" hidden="1" customHeight="1"/>
    <row r="25818" ht="12.75" hidden="1" customHeight="1"/>
    <row r="25819" ht="12.75" hidden="1" customHeight="1"/>
    <row r="25820" ht="12.75" hidden="1" customHeight="1"/>
    <row r="25821" ht="12.75" hidden="1" customHeight="1"/>
    <row r="25822" ht="12.75" hidden="1" customHeight="1"/>
    <row r="25823" ht="12.75" hidden="1" customHeight="1"/>
    <row r="25824" ht="12.75" hidden="1" customHeight="1"/>
    <row r="25825" ht="12.75" hidden="1" customHeight="1"/>
    <row r="25826" ht="12.75" hidden="1" customHeight="1"/>
    <row r="25827" ht="12.75" hidden="1" customHeight="1"/>
    <row r="25828" ht="12.75" hidden="1" customHeight="1"/>
    <row r="25829" ht="12.75" hidden="1" customHeight="1"/>
    <row r="25830" ht="12.75" hidden="1" customHeight="1"/>
    <row r="25831" ht="12.75" hidden="1" customHeight="1"/>
    <row r="25832" ht="12.75" hidden="1" customHeight="1"/>
    <row r="25833" ht="12.75" hidden="1" customHeight="1"/>
    <row r="25834" ht="12.75" hidden="1" customHeight="1"/>
    <row r="25835" ht="12.75" hidden="1" customHeight="1"/>
    <row r="25836" ht="12.75" hidden="1" customHeight="1"/>
    <row r="25837" ht="12.75" hidden="1" customHeight="1"/>
    <row r="25838" ht="12.75" hidden="1" customHeight="1"/>
    <row r="25839" ht="12.75" hidden="1" customHeight="1"/>
    <row r="25840" ht="12.75" hidden="1" customHeight="1"/>
    <row r="25841" ht="12.75" hidden="1" customHeight="1"/>
    <row r="25842" ht="12.75" hidden="1" customHeight="1"/>
    <row r="25843" ht="12.75" hidden="1" customHeight="1"/>
    <row r="25844" ht="12.75" hidden="1" customHeight="1"/>
    <row r="25845" ht="12.75" hidden="1" customHeight="1"/>
    <row r="25846" ht="12.75" hidden="1" customHeight="1"/>
    <row r="25847" ht="12.75" hidden="1" customHeight="1"/>
    <row r="25848" ht="12.75" hidden="1" customHeight="1"/>
    <row r="25849" ht="12.75" hidden="1" customHeight="1"/>
    <row r="25850" ht="12.75" hidden="1" customHeight="1"/>
    <row r="25851" ht="12.75" hidden="1" customHeight="1"/>
    <row r="25852" ht="12.75" hidden="1" customHeight="1"/>
    <row r="25853" ht="12.75" hidden="1" customHeight="1"/>
    <row r="25854" ht="12.75" hidden="1" customHeight="1"/>
    <row r="25855" ht="12.75" hidden="1" customHeight="1"/>
    <row r="25856" ht="12.75" hidden="1" customHeight="1"/>
    <row r="25857" ht="12.75" hidden="1" customHeight="1"/>
    <row r="25858" ht="12.75" hidden="1" customHeight="1"/>
    <row r="25859" ht="12.75" hidden="1" customHeight="1"/>
    <row r="25860" ht="12.75" hidden="1" customHeight="1"/>
    <row r="25861" ht="12.75" hidden="1" customHeight="1"/>
    <row r="25862" ht="12.75" hidden="1" customHeight="1"/>
    <row r="25863" ht="12.75" hidden="1" customHeight="1"/>
    <row r="25864" ht="12.75" hidden="1" customHeight="1"/>
    <row r="25865" ht="12.75" hidden="1" customHeight="1"/>
    <row r="25866" ht="12.75" hidden="1" customHeight="1"/>
    <row r="25867" ht="12.75" hidden="1" customHeight="1"/>
    <row r="25868" ht="12.75" hidden="1" customHeight="1"/>
    <row r="25869" ht="12.75" hidden="1" customHeight="1"/>
    <row r="25870" ht="12.75" hidden="1" customHeight="1"/>
    <row r="25871" ht="12.75" hidden="1" customHeight="1"/>
    <row r="25872" ht="12.75" hidden="1" customHeight="1"/>
    <row r="25873" ht="12.75" hidden="1" customHeight="1"/>
    <row r="25874" ht="12.75" hidden="1" customHeight="1"/>
    <row r="25875" ht="12.75" hidden="1" customHeight="1"/>
    <row r="25876" ht="12.75" hidden="1" customHeight="1"/>
    <row r="25877" ht="12.75" hidden="1" customHeight="1"/>
    <row r="25878" ht="12.75" hidden="1" customHeight="1"/>
    <row r="25879" ht="12.75" hidden="1" customHeight="1"/>
    <row r="25880" ht="12.75" hidden="1" customHeight="1"/>
    <row r="25881" ht="12.75" hidden="1" customHeight="1"/>
    <row r="25882" ht="12.75" hidden="1" customHeight="1"/>
    <row r="25883" ht="12.75" hidden="1" customHeight="1"/>
    <row r="25884" ht="12.75" hidden="1" customHeight="1"/>
    <row r="25885" ht="12.75" hidden="1" customHeight="1"/>
    <row r="25886" ht="12.75" hidden="1" customHeight="1"/>
    <row r="25887" ht="12.75" hidden="1" customHeight="1"/>
    <row r="25888" ht="12.75" hidden="1" customHeight="1"/>
    <row r="25889" ht="12.75" hidden="1" customHeight="1"/>
    <row r="25890" ht="12.75" hidden="1" customHeight="1"/>
    <row r="25891" ht="12.75" hidden="1" customHeight="1"/>
    <row r="25892" ht="12.75" hidden="1" customHeight="1"/>
    <row r="25893" ht="12.75" hidden="1" customHeight="1"/>
    <row r="25894" ht="12.75" hidden="1" customHeight="1"/>
    <row r="25895" ht="12.75" hidden="1" customHeight="1"/>
    <row r="25896" ht="12.75" hidden="1" customHeight="1"/>
    <row r="25897" ht="12.75" hidden="1" customHeight="1"/>
    <row r="25898" ht="12.75" hidden="1" customHeight="1"/>
    <row r="25899" ht="12.75" hidden="1" customHeight="1"/>
    <row r="25900" ht="12.75" hidden="1" customHeight="1"/>
    <row r="25901" ht="12.75" hidden="1" customHeight="1"/>
    <row r="25902" ht="12.75" hidden="1" customHeight="1"/>
    <row r="25903" ht="12.75" hidden="1" customHeight="1"/>
    <row r="25904" ht="12.75" hidden="1" customHeight="1"/>
    <row r="25905" ht="12.75" hidden="1" customHeight="1"/>
    <row r="25906" ht="12.75" hidden="1" customHeight="1"/>
    <row r="25907" ht="12.75" hidden="1" customHeight="1"/>
    <row r="25908" ht="12.75" hidden="1" customHeight="1"/>
    <row r="25909" ht="12.75" hidden="1" customHeight="1"/>
    <row r="25910" ht="12.75" hidden="1" customHeight="1"/>
    <row r="25911" ht="12.75" hidden="1" customHeight="1"/>
    <row r="25912" ht="12.75" hidden="1" customHeight="1"/>
    <row r="25913" ht="12.75" hidden="1" customHeight="1"/>
    <row r="25914" ht="12.75" hidden="1" customHeight="1"/>
    <row r="25915" ht="12.75" hidden="1" customHeight="1"/>
    <row r="25916" ht="12.75" hidden="1" customHeight="1"/>
    <row r="25917" ht="12.75" hidden="1" customHeight="1"/>
    <row r="25918" ht="12.75" hidden="1" customHeight="1"/>
    <row r="25919" ht="12.75" hidden="1" customHeight="1"/>
    <row r="25920" ht="12.75" hidden="1" customHeight="1"/>
    <row r="25921" ht="12.75" hidden="1" customHeight="1"/>
    <row r="25922" ht="12.75" hidden="1" customHeight="1"/>
    <row r="25923" ht="12.75" hidden="1" customHeight="1"/>
    <row r="25924" ht="12.75" hidden="1" customHeight="1"/>
    <row r="25925" ht="12.75" hidden="1" customHeight="1"/>
    <row r="25926" ht="12.75" hidden="1" customHeight="1"/>
    <row r="25927" ht="12.75" hidden="1" customHeight="1"/>
    <row r="25928" ht="12.75" hidden="1" customHeight="1"/>
    <row r="25929" ht="12.75" hidden="1" customHeight="1"/>
    <row r="25930" ht="12.75" hidden="1" customHeight="1"/>
    <row r="25931" ht="12.75" hidden="1" customHeight="1"/>
    <row r="25932" ht="12.75" hidden="1" customHeight="1"/>
    <row r="25933" ht="12.75" hidden="1" customHeight="1"/>
    <row r="25934" ht="12.75" hidden="1" customHeight="1"/>
    <row r="25935" ht="12.75" hidden="1" customHeight="1"/>
    <row r="25936" ht="12.75" hidden="1" customHeight="1"/>
    <row r="25937" ht="12.75" hidden="1" customHeight="1"/>
    <row r="25938" ht="12.75" hidden="1" customHeight="1"/>
    <row r="25939" ht="12.75" hidden="1" customHeight="1"/>
    <row r="25940" ht="12.75" hidden="1" customHeight="1"/>
    <row r="25941" ht="12.75" hidden="1" customHeight="1"/>
    <row r="25942" ht="12.75" hidden="1" customHeight="1"/>
    <row r="25943" ht="12.75" hidden="1" customHeight="1"/>
    <row r="25944" ht="12.75" hidden="1" customHeight="1"/>
    <row r="25945" ht="12.75" hidden="1" customHeight="1"/>
    <row r="25946" ht="12.75" hidden="1" customHeight="1"/>
    <row r="25947" ht="12.75" hidden="1" customHeight="1"/>
    <row r="25948" ht="12.75" hidden="1" customHeight="1"/>
    <row r="25949" ht="12.75" hidden="1" customHeight="1"/>
    <row r="25950" ht="12.75" hidden="1" customHeight="1"/>
    <row r="25951" ht="12.75" hidden="1" customHeight="1"/>
    <row r="25952" ht="12.75" hidden="1" customHeight="1"/>
    <row r="25953" ht="12.75" hidden="1" customHeight="1"/>
    <row r="25954" ht="12.75" hidden="1" customHeight="1"/>
    <row r="25955" ht="12.75" hidden="1" customHeight="1"/>
    <row r="25956" ht="12.75" hidden="1" customHeight="1"/>
    <row r="25957" ht="12.75" hidden="1" customHeight="1"/>
    <row r="25958" ht="12.75" hidden="1" customHeight="1"/>
    <row r="25959" ht="12.75" hidden="1" customHeight="1"/>
    <row r="25960" ht="12.75" hidden="1" customHeight="1"/>
    <row r="25961" ht="12.75" hidden="1" customHeight="1"/>
    <row r="25962" ht="12.75" hidden="1" customHeight="1"/>
    <row r="25963" ht="12.75" hidden="1" customHeight="1"/>
    <row r="25964" ht="12.75" hidden="1" customHeight="1"/>
    <row r="25965" ht="12.75" hidden="1" customHeight="1"/>
    <row r="25966" ht="12.75" hidden="1" customHeight="1"/>
    <row r="25967" ht="12.75" hidden="1" customHeight="1"/>
    <row r="25968" ht="12.75" hidden="1" customHeight="1"/>
    <row r="25969" ht="12.75" hidden="1" customHeight="1"/>
    <row r="25970" ht="12.75" hidden="1" customHeight="1"/>
    <row r="25971" ht="12.75" hidden="1" customHeight="1"/>
    <row r="25972" ht="12.75" hidden="1" customHeight="1"/>
    <row r="25973" ht="12.75" hidden="1" customHeight="1"/>
    <row r="25974" ht="12.75" hidden="1" customHeight="1"/>
    <row r="25975" ht="12.75" hidden="1" customHeight="1"/>
    <row r="25976" ht="12.75" hidden="1" customHeight="1"/>
    <row r="25977" ht="12.75" hidden="1" customHeight="1"/>
    <row r="25978" ht="12.75" hidden="1" customHeight="1"/>
    <row r="25979" ht="12.75" hidden="1" customHeight="1"/>
    <row r="25980" ht="12.75" hidden="1" customHeight="1"/>
    <row r="25981" ht="12.75" hidden="1" customHeight="1"/>
    <row r="25982" ht="12.75" hidden="1" customHeight="1"/>
    <row r="25983" ht="12.75" hidden="1" customHeight="1"/>
    <row r="25984" ht="12.75" hidden="1" customHeight="1"/>
    <row r="25985" ht="12.75" hidden="1" customHeight="1"/>
    <row r="25986" ht="12.75" hidden="1" customHeight="1"/>
    <row r="25987" ht="12.75" hidden="1" customHeight="1"/>
    <row r="25988" ht="12.75" hidden="1" customHeight="1"/>
    <row r="25989" ht="12.75" hidden="1" customHeight="1"/>
    <row r="25990" ht="12.75" hidden="1" customHeight="1"/>
    <row r="25991" ht="12.75" hidden="1" customHeight="1"/>
    <row r="25992" ht="12.75" hidden="1" customHeight="1"/>
    <row r="25993" ht="12.75" hidden="1" customHeight="1"/>
    <row r="25994" ht="12.75" hidden="1" customHeight="1"/>
    <row r="25995" ht="12.75" hidden="1" customHeight="1"/>
    <row r="25996" ht="12.75" hidden="1" customHeight="1"/>
    <row r="25997" ht="12.75" hidden="1" customHeight="1"/>
    <row r="25998" ht="12.75" hidden="1" customHeight="1"/>
    <row r="25999" ht="12.75" hidden="1" customHeight="1"/>
    <row r="26000" ht="12.75" hidden="1" customHeight="1"/>
    <row r="26001" ht="12.75" hidden="1" customHeight="1"/>
    <row r="26002" ht="12.75" hidden="1" customHeight="1"/>
    <row r="26003" ht="12.75" hidden="1" customHeight="1"/>
    <row r="26004" ht="12.75" hidden="1" customHeight="1"/>
    <row r="26005" ht="12.75" hidden="1" customHeight="1"/>
    <row r="26006" ht="12.75" hidden="1" customHeight="1"/>
    <row r="26007" ht="12.75" hidden="1" customHeight="1"/>
    <row r="26008" ht="12.75" hidden="1" customHeight="1"/>
    <row r="26009" ht="12.75" hidden="1" customHeight="1"/>
    <row r="26010" ht="12.75" hidden="1" customHeight="1"/>
    <row r="26011" ht="12.75" hidden="1" customHeight="1"/>
    <row r="26012" ht="12.75" hidden="1" customHeight="1"/>
    <row r="26013" ht="12.75" hidden="1" customHeight="1"/>
    <row r="26014" ht="12.75" hidden="1" customHeight="1"/>
    <row r="26015" ht="12.75" hidden="1" customHeight="1"/>
    <row r="26016" ht="12.75" hidden="1" customHeight="1"/>
    <row r="26017" ht="12.75" hidden="1" customHeight="1"/>
    <row r="26018" ht="12.75" hidden="1" customHeight="1"/>
    <row r="26019" ht="12.75" hidden="1" customHeight="1"/>
    <row r="26020" ht="12.75" hidden="1" customHeight="1"/>
    <row r="26021" ht="12.75" hidden="1" customHeight="1"/>
    <row r="26022" ht="12.75" hidden="1" customHeight="1"/>
    <row r="26023" ht="12.75" hidden="1" customHeight="1"/>
    <row r="26024" ht="12.75" hidden="1" customHeight="1"/>
    <row r="26025" ht="12.75" hidden="1" customHeight="1"/>
    <row r="26026" ht="12.75" hidden="1" customHeight="1"/>
    <row r="26027" ht="12.75" hidden="1" customHeight="1"/>
    <row r="26028" ht="12.75" hidden="1" customHeight="1"/>
    <row r="26029" ht="12.75" hidden="1" customHeight="1"/>
    <row r="26030" ht="12.75" hidden="1" customHeight="1"/>
    <row r="26031" ht="12.75" hidden="1" customHeight="1"/>
    <row r="26032" ht="12.75" hidden="1" customHeight="1"/>
    <row r="26033" ht="12.75" hidden="1" customHeight="1"/>
    <row r="26034" ht="12.75" hidden="1" customHeight="1"/>
    <row r="26035" ht="12.75" hidden="1" customHeight="1"/>
    <row r="26036" ht="12.75" hidden="1" customHeight="1"/>
    <row r="26037" ht="12.75" hidden="1" customHeight="1"/>
    <row r="26038" ht="12.75" hidden="1" customHeight="1"/>
    <row r="26039" ht="12.75" hidden="1" customHeight="1"/>
    <row r="26040" ht="12.75" hidden="1" customHeight="1"/>
    <row r="26041" ht="12.75" hidden="1" customHeight="1"/>
    <row r="26042" ht="12.75" hidden="1" customHeight="1"/>
    <row r="26043" ht="12.75" hidden="1" customHeight="1"/>
    <row r="26044" ht="12.75" hidden="1" customHeight="1"/>
    <row r="26045" ht="12.75" hidden="1" customHeight="1"/>
    <row r="26046" ht="12.75" hidden="1" customHeight="1"/>
    <row r="26047" ht="12.75" hidden="1" customHeight="1"/>
    <row r="26048" ht="12.75" hidden="1" customHeight="1"/>
    <row r="26049" ht="12.75" hidden="1" customHeight="1"/>
    <row r="26050" ht="12.75" hidden="1" customHeight="1"/>
    <row r="26051" ht="12.75" hidden="1" customHeight="1"/>
    <row r="26052" ht="12.75" hidden="1" customHeight="1"/>
    <row r="26053" ht="12.75" hidden="1" customHeight="1"/>
    <row r="26054" ht="12.75" hidden="1" customHeight="1"/>
    <row r="26055" ht="12.75" hidden="1" customHeight="1"/>
    <row r="26056" ht="12.75" hidden="1" customHeight="1"/>
    <row r="26057" ht="12.75" hidden="1" customHeight="1"/>
    <row r="26058" ht="12.75" hidden="1" customHeight="1"/>
    <row r="26059" ht="12.75" hidden="1" customHeight="1"/>
    <row r="26060" ht="12.75" hidden="1" customHeight="1"/>
    <row r="26061" ht="12.75" hidden="1" customHeight="1"/>
    <row r="26062" ht="12.75" hidden="1" customHeight="1"/>
    <row r="26063" ht="12.75" hidden="1" customHeight="1"/>
    <row r="26064" ht="12.75" hidden="1" customHeight="1"/>
    <row r="26065" ht="12.75" hidden="1" customHeight="1"/>
    <row r="26066" ht="12.75" hidden="1" customHeight="1"/>
    <row r="26067" ht="12.75" hidden="1" customHeight="1"/>
    <row r="26068" ht="12.75" hidden="1" customHeight="1"/>
    <row r="26069" ht="12.75" hidden="1" customHeight="1"/>
    <row r="26070" ht="12.75" hidden="1" customHeight="1"/>
    <row r="26071" ht="12.75" hidden="1" customHeight="1"/>
    <row r="26072" ht="12.75" hidden="1" customHeight="1"/>
    <row r="26073" ht="12.75" hidden="1" customHeight="1"/>
    <row r="26074" ht="12.75" hidden="1" customHeight="1"/>
    <row r="26075" ht="12.75" hidden="1" customHeight="1"/>
    <row r="26076" ht="12.75" hidden="1" customHeight="1"/>
    <row r="26077" ht="12.75" hidden="1" customHeight="1"/>
    <row r="26078" ht="12.75" hidden="1" customHeight="1"/>
    <row r="26079" ht="12.75" hidden="1" customHeight="1"/>
    <row r="26080" ht="12.75" hidden="1" customHeight="1"/>
    <row r="26081" ht="12.75" hidden="1" customHeight="1"/>
    <row r="26082" ht="12.75" hidden="1" customHeight="1"/>
    <row r="26083" ht="12.75" hidden="1" customHeight="1"/>
    <row r="26084" ht="12.75" hidden="1" customHeight="1"/>
    <row r="26085" ht="12.75" hidden="1" customHeight="1"/>
    <row r="26086" ht="12.75" hidden="1" customHeight="1"/>
    <row r="26087" ht="12.75" hidden="1" customHeight="1"/>
    <row r="26088" ht="12.75" hidden="1" customHeight="1"/>
    <row r="26089" ht="12.75" hidden="1" customHeight="1"/>
    <row r="26090" ht="12.75" hidden="1" customHeight="1"/>
    <row r="26091" ht="12.75" hidden="1" customHeight="1"/>
    <row r="26092" ht="12.75" hidden="1" customHeight="1"/>
    <row r="26093" ht="12.75" hidden="1" customHeight="1"/>
    <row r="26094" ht="12.75" hidden="1" customHeight="1"/>
    <row r="26095" ht="12.75" hidden="1" customHeight="1"/>
    <row r="26096" ht="12.75" hidden="1" customHeight="1"/>
    <row r="26097" ht="12.75" hidden="1" customHeight="1"/>
    <row r="26098" ht="12.75" hidden="1" customHeight="1"/>
    <row r="26099" ht="12.75" hidden="1" customHeight="1"/>
    <row r="26100" ht="12.75" hidden="1" customHeight="1"/>
    <row r="26101" ht="12.75" hidden="1" customHeight="1"/>
    <row r="26102" ht="12.75" hidden="1" customHeight="1"/>
    <row r="26103" ht="12.75" hidden="1" customHeight="1"/>
    <row r="26104" ht="12.75" hidden="1" customHeight="1"/>
    <row r="26105" ht="12.75" hidden="1" customHeight="1"/>
    <row r="26106" ht="12.75" hidden="1" customHeight="1"/>
    <row r="26107" ht="12.75" hidden="1" customHeight="1"/>
    <row r="26108" ht="12.75" hidden="1" customHeight="1"/>
    <row r="26109" ht="12.75" hidden="1" customHeight="1"/>
    <row r="26110" ht="12.75" hidden="1" customHeight="1"/>
    <row r="26111" ht="12.75" hidden="1" customHeight="1"/>
    <row r="26112" ht="12.75" hidden="1" customHeight="1"/>
    <row r="26113" ht="12.75" hidden="1" customHeight="1"/>
    <row r="26114" ht="12.75" hidden="1" customHeight="1"/>
    <row r="26115" ht="12.75" hidden="1" customHeight="1"/>
    <row r="26116" ht="12.75" hidden="1" customHeight="1"/>
    <row r="26117" ht="12.75" hidden="1" customHeight="1"/>
    <row r="26118" ht="12.75" hidden="1" customHeight="1"/>
    <row r="26119" ht="12.75" hidden="1" customHeight="1"/>
    <row r="26120" ht="12.75" hidden="1" customHeight="1"/>
    <row r="26121" ht="12.75" hidden="1" customHeight="1"/>
    <row r="26122" ht="12.75" hidden="1" customHeight="1"/>
    <row r="26123" ht="12.75" hidden="1" customHeight="1"/>
    <row r="26124" ht="12.75" hidden="1" customHeight="1"/>
    <row r="26125" ht="12.75" hidden="1" customHeight="1"/>
    <row r="26126" ht="12.75" hidden="1" customHeight="1"/>
    <row r="26127" ht="12.75" hidden="1" customHeight="1"/>
    <row r="26128" ht="12.75" hidden="1" customHeight="1"/>
    <row r="26129" ht="12.75" hidden="1" customHeight="1"/>
    <row r="26130" ht="12.75" hidden="1" customHeight="1"/>
    <row r="26131" ht="12.75" hidden="1" customHeight="1"/>
    <row r="26132" ht="12.75" hidden="1" customHeight="1"/>
    <row r="26133" ht="12.75" hidden="1" customHeight="1"/>
    <row r="26134" ht="12.75" hidden="1" customHeight="1"/>
    <row r="26135" ht="12.75" hidden="1" customHeight="1"/>
    <row r="26136" ht="12.75" hidden="1" customHeight="1"/>
    <row r="26137" ht="12.75" hidden="1" customHeight="1"/>
    <row r="26138" ht="12.75" hidden="1" customHeight="1"/>
    <row r="26139" ht="12.75" hidden="1" customHeight="1"/>
    <row r="26140" ht="12.75" hidden="1" customHeight="1"/>
    <row r="26141" ht="12.75" hidden="1" customHeight="1"/>
    <row r="26142" ht="12.75" hidden="1" customHeight="1"/>
    <row r="26143" ht="12.75" hidden="1" customHeight="1"/>
    <row r="26144" ht="12.75" hidden="1" customHeight="1"/>
    <row r="26145" ht="12.75" hidden="1" customHeight="1"/>
    <row r="26146" ht="12.75" hidden="1" customHeight="1"/>
    <row r="26147" ht="12.75" hidden="1" customHeight="1"/>
    <row r="26148" ht="12.75" hidden="1" customHeight="1"/>
    <row r="26149" ht="12.75" hidden="1" customHeight="1"/>
    <row r="26150" ht="12.75" hidden="1" customHeight="1"/>
    <row r="26151" ht="12.75" hidden="1" customHeight="1"/>
    <row r="26152" ht="12.75" hidden="1" customHeight="1"/>
    <row r="26153" ht="12.75" hidden="1" customHeight="1"/>
    <row r="26154" ht="12.75" hidden="1" customHeight="1"/>
    <row r="26155" ht="12.75" hidden="1" customHeight="1"/>
    <row r="26156" ht="12.75" hidden="1" customHeight="1"/>
    <row r="26157" ht="12.75" hidden="1" customHeight="1"/>
    <row r="26158" ht="12.75" hidden="1" customHeight="1"/>
    <row r="26159" ht="12.75" hidden="1" customHeight="1"/>
    <row r="26160" ht="12.75" hidden="1" customHeight="1"/>
    <row r="26161" ht="12.75" hidden="1" customHeight="1"/>
    <row r="26162" ht="12.75" hidden="1" customHeight="1"/>
    <row r="26163" ht="12.75" hidden="1" customHeight="1"/>
    <row r="26164" ht="12.75" hidden="1" customHeight="1"/>
    <row r="26165" ht="12.75" hidden="1" customHeight="1"/>
    <row r="26166" ht="12.75" hidden="1" customHeight="1"/>
    <row r="26167" ht="12.75" hidden="1" customHeight="1"/>
    <row r="26168" ht="12.75" hidden="1" customHeight="1"/>
    <row r="26169" ht="12.75" hidden="1" customHeight="1"/>
    <row r="26170" ht="12.75" hidden="1" customHeight="1"/>
    <row r="26171" ht="12.75" hidden="1" customHeight="1"/>
    <row r="26172" ht="12.75" hidden="1" customHeight="1"/>
    <row r="26173" ht="12.75" hidden="1" customHeight="1"/>
    <row r="26174" ht="12.75" hidden="1" customHeight="1"/>
    <row r="26175" ht="12.75" hidden="1" customHeight="1"/>
    <row r="26176" ht="12.75" hidden="1" customHeight="1"/>
    <row r="26177" ht="12.75" hidden="1" customHeight="1"/>
    <row r="26178" ht="12.75" hidden="1" customHeight="1"/>
    <row r="26179" ht="12.75" hidden="1" customHeight="1"/>
    <row r="26180" ht="12.75" hidden="1" customHeight="1"/>
    <row r="26181" ht="12.75" hidden="1" customHeight="1"/>
    <row r="26182" ht="12.75" hidden="1" customHeight="1"/>
    <row r="26183" ht="12.75" hidden="1" customHeight="1"/>
    <row r="26184" ht="12.75" hidden="1" customHeight="1"/>
    <row r="26185" ht="12.75" hidden="1" customHeight="1"/>
    <row r="26186" ht="12.75" hidden="1" customHeight="1"/>
    <row r="26187" ht="12.75" hidden="1" customHeight="1"/>
    <row r="26188" ht="12.75" hidden="1" customHeight="1"/>
    <row r="26189" ht="12.75" hidden="1" customHeight="1"/>
    <row r="26190" ht="12.75" hidden="1" customHeight="1"/>
    <row r="26191" ht="12.75" hidden="1" customHeight="1"/>
    <row r="26192" ht="12.75" hidden="1" customHeight="1"/>
    <row r="26193" ht="12.75" hidden="1" customHeight="1"/>
    <row r="26194" ht="12.75" hidden="1" customHeight="1"/>
    <row r="26195" ht="12.75" hidden="1" customHeight="1"/>
    <row r="26196" ht="12.75" hidden="1" customHeight="1"/>
    <row r="26197" ht="12.75" hidden="1" customHeight="1"/>
    <row r="26198" ht="12.75" hidden="1" customHeight="1"/>
    <row r="26199" ht="12.75" hidden="1" customHeight="1"/>
    <row r="26200" ht="12.75" hidden="1" customHeight="1"/>
    <row r="26201" ht="12.75" hidden="1" customHeight="1"/>
    <row r="26202" ht="12.75" hidden="1" customHeight="1"/>
    <row r="26203" ht="12.75" hidden="1" customHeight="1"/>
    <row r="26204" ht="12.75" hidden="1" customHeight="1"/>
    <row r="26205" ht="12.75" hidden="1" customHeight="1"/>
    <row r="26206" ht="12.75" hidden="1" customHeight="1"/>
    <row r="26207" ht="12.75" hidden="1" customHeight="1"/>
    <row r="26208" ht="12.75" hidden="1" customHeight="1"/>
    <row r="26209" ht="12.75" hidden="1" customHeight="1"/>
    <row r="26210" ht="12.75" hidden="1" customHeight="1"/>
    <row r="26211" ht="12.75" hidden="1" customHeight="1"/>
    <row r="26212" ht="12.75" hidden="1" customHeight="1"/>
    <row r="26213" ht="12.75" hidden="1" customHeight="1"/>
    <row r="26214" ht="12.75" hidden="1" customHeight="1"/>
    <row r="26215" ht="12.75" hidden="1" customHeight="1"/>
    <row r="26216" ht="12.75" hidden="1" customHeight="1"/>
    <row r="26217" ht="12.75" hidden="1" customHeight="1"/>
    <row r="26218" ht="12.75" hidden="1" customHeight="1"/>
    <row r="26219" ht="12.75" hidden="1" customHeight="1"/>
    <row r="26220" ht="12.75" hidden="1" customHeight="1"/>
    <row r="26221" ht="12.75" hidden="1" customHeight="1"/>
    <row r="26222" ht="12.75" hidden="1" customHeight="1"/>
    <row r="26223" ht="12.75" hidden="1" customHeight="1"/>
    <row r="26224" ht="12.75" hidden="1" customHeight="1"/>
    <row r="26225" ht="12.75" hidden="1" customHeight="1"/>
    <row r="26226" ht="12.75" hidden="1" customHeight="1"/>
    <row r="26227" ht="12.75" hidden="1" customHeight="1"/>
    <row r="26228" ht="12.75" hidden="1" customHeight="1"/>
    <row r="26229" ht="12.75" hidden="1" customHeight="1"/>
    <row r="26230" ht="12.75" hidden="1" customHeight="1"/>
    <row r="26231" ht="12.75" hidden="1" customHeight="1"/>
    <row r="26232" ht="12.75" hidden="1" customHeight="1"/>
    <row r="26233" ht="12.75" hidden="1" customHeight="1"/>
    <row r="26234" ht="12.75" hidden="1" customHeight="1"/>
    <row r="26235" ht="12.75" hidden="1" customHeight="1"/>
    <row r="26236" ht="12.75" hidden="1" customHeight="1"/>
    <row r="26237" ht="12.75" hidden="1" customHeight="1"/>
    <row r="26238" ht="12.75" hidden="1" customHeight="1"/>
    <row r="26239" ht="12.75" hidden="1" customHeight="1"/>
    <row r="26240" ht="12.75" hidden="1" customHeight="1"/>
    <row r="26241" ht="12.75" hidden="1" customHeight="1"/>
    <row r="26242" ht="12.75" hidden="1" customHeight="1"/>
    <row r="26243" ht="12.75" hidden="1" customHeight="1"/>
    <row r="26244" ht="12.75" hidden="1" customHeight="1"/>
    <row r="26245" ht="12.75" hidden="1" customHeight="1"/>
    <row r="26246" ht="12.75" hidden="1" customHeight="1"/>
    <row r="26247" ht="12.75" hidden="1" customHeight="1"/>
    <row r="26248" ht="12.75" hidden="1" customHeight="1"/>
    <row r="26249" ht="12.75" hidden="1" customHeight="1"/>
    <row r="26250" ht="12.75" hidden="1" customHeight="1"/>
    <row r="26251" ht="12.75" hidden="1" customHeight="1"/>
    <row r="26252" ht="12.75" hidden="1" customHeight="1"/>
    <row r="26253" ht="12.75" hidden="1" customHeight="1"/>
    <row r="26254" ht="12.75" hidden="1" customHeight="1"/>
    <row r="26255" ht="12.75" hidden="1" customHeight="1"/>
    <row r="26256" ht="12.75" hidden="1" customHeight="1"/>
    <row r="26257" ht="12.75" hidden="1" customHeight="1"/>
    <row r="26258" ht="12.75" hidden="1" customHeight="1"/>
    <row r="26259" ht="12.75" hidden="1" customHeight="1"/>
    <row r="26260" ht="12.75" hidden="1" customHeight="1"/>
    <row r="26261" ht="12.75" hidden="1" customHeight="1"/>
    <row r="26262" ht="12.75" hidden="1" customHeight="1"/>
    <row r="26263" ht="12.75" hidden="1" customHeight="1"/>
    <row r="26264" ht="12.75" hidden="1" customHeight="1"/>
    <row r="26265" ht="12.75" hidden="1" customHeight="1"/>
    <row r="26266" ht="12.75" hidden="1" customHeight="1"/>
    <row r="26267" ht="12.75" hidden="1" customHeight="1"/>
    <row r="26268" ht="12.75" hidden="1" customHeight="1"/>
    <row r="26269" ht="12.75" hidden="1" customHeight="1"/>
    <row r="26270" ht="12.75" hidden="1" customHeight="1"/>
    <row r="26271" ht="12.75" hidden="1" customHeight="1"/>
    <row r="26272" ht="12.75" hidden="1" customHeight="1"/>
    <row r="26273" ht="12.75" hidden="1" customHeight="1"/>
    <row r="26274" ht="12.75" hidden="1" customHeight="1"/>
    <row r="26275" ht="12.75" hidden="1" customHeight="1"/>
    <row r="26276" ht="12.75" hidden="1" customHeight="1"/>
    <row r="26277" ht="12.75" hidden="1" customHeight="1"/>
    <row r="26278" ht="12.75" hidden="1" customHeight="1"/>
    <row r="26279" ht="12.75" hidden="1" customHeight="1"/>
    <row r="26280" ht="12.75" hidden="1" customHeight="1"/>
    <row r="26281" ht="12.75" hidden="1" customHeight="1"/>
    <row r="26282" ht="12.75" hidden="1" customHeight="1"/>
    <row r="26283" ht="12.75" hidden="1" customHeight="1"/>
    <row r="26284" ht="12.75" hidden="1" customHeight="1"/>
    <row r="26285" ht="12.75" hidden="1" customHeight="1"/>
    <row r="26286" ht="12.75" hidden="1" customHeight="1"/>
    <row r="26287" ht="12.75" hidden="1" customHeight="1"/>
    <row r="26288" ht="12.75" hidden="1" customHeight="1"/>
    <row r="26289" ht="12.75" hidden="1" customHeight="1"/>
    <row r="26290" ht="12.75" hidden="1" customHeight="1"/>
    <row r="26291" ht="12.75" hidden="1" customHeight="1"/>
    <row r="26292" ht="12.75" hidden="1" customHeight="1"/>
    <row r="26293" ht="12.75" hidden="1" customHeight="1"/>
    <row r="26294" ht="12.75" hidden="1" customHeight="1"/>
    <row r="26295" ht="12.75" hidden="1" customHeight="1"/>
    <row r="26296" ht="12.75" hidden="1" customHeight="1"/>
    <row r="26297" ht="12.75" hidden="1" customHeight="1"/>
    <row r="26298" ht="12.75" hidden="1" customHeight="1"/>
    <row r="26299" ht="12.75" hidden="1" customHeight="1"/>
    <row r="26300" ht="12.75" hidden="1" customHeight="1"/>
    <row r="26301" ht="12.75" hidden="1" customHeight="1"/>
    <row r="26302" ht="12.75" hidden="1" customHeight="1"/>
    <row r="26303" ht="12.75" hidden="1" customHeight="1"/>
    <row r="26304" ht="12.75" hidden="1" customHeight="1"/>
    <row r="26305" ht="12.75" hidden="1" customHeight="1"/>
    <row r="26306" ht="12.75" hidden="1" customHeight="1"/>
    <row r="26307" ht="12.75" hidden="1" customHeight="1"/>
    <row r="26308" ht="12.75" hidden="1" customHeight="1"/>
    <row r="26309" ht="12.75" hidden="1" customHeight="1"/>
    <row r="26310" ht="12.75" hidden="1" customHeight="1"/>
    <row r="26311" ht="12.75" hidden="1" customHeight="1"/>
    <row r="26312" ht="12.75" hidden="1" customHeight="1"/>
    <row r="26313" ht="12.75" hidden="1" customHeight="1"/>
    <row r="26314" ht="12.75" hidden="1" customHeight="1"/>
    <row r="26315" ht="12.75" hidden="1" customHeight="1"/>
    <row r="26316" ht="12.75" hidden="1" customHeight="1"/>
    <row r="26317" ht="12.75" hidden="1" customHeight="1"/>
    <row r="26318" ht="12.75" hidden="1" customHeight="1"/>
    <row r="26319" ht="12.75" hidden="1" customHeight="1"/>
    <row r="26320" ht="12.75" hidden="1" customHeight="1"/>
    <row r="26321" ht="12.75" hidden="1" customHeight="1"/>
    <row r="26322" ht="12.75" hidden="1" customHeight="1"/>
    <row r="26323" ht="12.75" hidden="1" customHeight="1"/>
    <row r="26324" ht="12.75" hidden="1" customHeight="1"/>
    <row r="26325" ht="12.75" hidden="1" customHeight="1"/>
    <row r="26326" ht="12.75" hidden="1" customHeight="1"/>
    <row r="26327" ht="12.75" hidden="1" customHeight="1"/>
    <row r="26328" ht="12.75" hidden="1" customHeight="1"/>
    <row r="26329" ht="12.75" hidden="1" customHeight="1"/>
    <row r="26330" ht="12.75" hidden="1" customHeight="1"/>
    <row r="26331" ht="12.75" hidden="1" customHeight="1"/>
    <row r="26332" ht="12.75" hidden="1" customHeight="1"/>
    <row r="26333" ht="12.75" hidden="1" customHeight="1"/>
    <row r="26334" ht="12.75" hidden="1" customHeight="1"/>
    <row r="26335" ht="12.75" hidden="1" customHeight="1"/>
    <row r="26336" ht="12.75" hidden="1" customHeight="1"/>
    <row r="26337" ht="12.75" hidden="1" customHeight="1"/>
    <row r="26338" ht="12.75" hidden="1" customHeight="1"/>
    <row r="26339" ht="12.75" hidden="1" customHeight="1"/>
    <row r="26340" ht="12.75" hidden="1" customHeight="1"/>
    <row r="26341" ht="12.75" hidden="1" customHeight="1"/>
    <row r="26342" ht="12.75" hidden="1" customHeight="1"/>
    <row r="26343" ht="12.75" hidden="1" customHeight="1"/>
    <row r="26344" ht="12.75" hidden="1" customHeight="1"/>
    <row r="26345" ht="12.75" hidden="1" customHeight="1"/>
    <row r="26346" ht="12.75" hidden="1" customHeight="1"/>
    <row r="26347" ht="12.75" hidden="1" customHeight="1"/>
    <row r="26348" ht="12.75" hidden="1" customHeight="1"/>
    <row r="26349" ht="12.75" hidden="1" customHeight="1"/>
    <row r="26350" ht="12.75" hidden="1" customHeight="1"/>
    <row r="26351" ht="12.75" hidden="1" customHeight="1"/>
    <row r="26352" ht="12.75" hidden="1" customHeight="1"/>
    <row r="26353" ht="12.75" hidden="1" customHeight="1"/>
    <row r="26354" ht="12.75" hidden="1" customHeight="1"/>
    <row r="26355" ht="12.75" hidden="1" customHeight="1"/>
    <row r="26356" ht="12.75" hidden="1" customHeight="1"/>
    <row r="26357" ht="12.75" hidden="1" customHeight="1"/>
    <row r="26358" ht="12.75" hidden="1" customHeight="1"/>
    <row r="26359" ht="12.75" hidden="1" customHeight="1"/>
    <row r="26360" ht="12.75" hidden="1" customHeight="1"/>
    <row r="26361" ht="12.75" hidden="1" customHeight="1"/>
    <row r="26362" ht="12.75" hidden="1" customHeight="1"/>
    <row r="26363" ht="12.75" hidden="1" customHeight="1"/>
    <row r="26364" ht="12.75" hidden="1" customHeight="1"/>
    <row r="26365" ht="12.75" hidden="1" customHeight="1"/>
    <row r="26366" ht="12.75" hidden="1" customHeight="1"/>
    <row r="26367" ht="12.75" hidden="1" customHeight="1"/>
    <row r="26368" ht="12.75" hidden="1" customHeight="1"/>
    <row r="26369" ht="12.75" hidden="1" customHeight="1"/>
    <row r="26370" ht="12.75" hidden="1" customHeight="1"/>
    <row r="26371" ht="12.75" hidden="1" customHeight="1"/>
    <row r="26372" ht="12.75" hidden="1" customHeight="1"/>
    <row r="26373" ht="12.75" hidden="1" customHeight="1"/>
    <row r="26374" ht="12.75" hidden="1" customHeight="1"/>
    <row r="26375" ht="12.75" hidden="1" customHeight="1"/>
    <row r="26376" ht="12.75" hidden="1" customHeight="1"/>
    <row r="26377" ht="12.75" hidden="1" customHeight="1"/>
    <row r="26378" ht="12.75" hidden="1" customHeight="1"/>
    <row r="26379" ht="12.75" hidden="1" customHeight="1"/>
    <row r="26380" ht="12.75" hidden="1" customHeight="1"/>
    <row r="26381" ht="12.75" hidden="1" customHeight="1"/>
    <row r="26382" ht="12.75" hidden="1" customHeight="1"/>
    <row r="26383" ht="12.75" hidden="1" customHeight="1"/>
    <row r="26384" ht="12.75" hidden="1" customHeight="1"/>
    <row r="26385" ht="12.75" hidden="1" customHeight="1"/>
    <row r="26386" ht="12.75" hidden="1" customHeight="1"/>
    <row r="26387" ht="12.75" hidden="1" customHeight="1"/>
    <row r="26388" ht="12.75" hidden="1" customHeight="1"/>
    <row r="26389" ht="12.75" hidden="1" customHeight="1"/>
    <row r="26390" ht="12.75" hidden="1" customHeight="1"/>
    <row r="26391" ht="12.75" hidden="1" customHeight="1"/>
    <row r="26392" ht="12.75" hidden="1" customHeight="1"/>
    <row r="26393" ht="12.75" hidden="1" customHeight="1"/>
    <row r="26394" ht="12.75" hidden="1" customHeight="1"/>
    <row r="26395" ht="12.75" hidden="1" customHeight="1"/>
    <row r="26396" ht="12.75" hidden="1" customHeight="1"/>
    <row r="26397" ht="12.75" hidden="1" customHeight="1"/>
    <row r="26398" ht="12.75" hidden="1" customHeight="1"/>
    <row r="26399" ht="12.75" hidden="1" customHeight="1"/>
    <row r="26400" ht="12.75" hidden="1" customHeight="1"/>
    <row r="26401" ht="12.75" hidden="1" customHeight="1"/>
    <row r="26402" ht="12.75" hidden="1" customHeight="1"/>
    <row r="26403" ht="12.75" hidden="1" customHeight="1"/>
    <row r="26404" ht="12.75" hidden="1" customHeight="1"/>
    <row r="26405" ht="12.75" hidden="1" customHeight="1"/>
    <row r="26406" ht="12.75" hidden="1" customHeight="1"/>
    <row r="26407" ht="12.75" hidden="1" customHeight="1"/>
    <row r="26408" ht="12.75" hidden="1" customHeight="1"/>
    <row r="26409" ht="12.75" hidden="1" customHeight="1"/>
    <row r="26410" ht="12.75" hidden="1" customHeight="1"/>
    <row r="26411" ht="12.75" hidden="1" customHeight="1"/>
    <row r="26412" ht="12.75" hidden="1" customHeight="1"/>
    <row r="26413" ht="12.75" hidden="1" customHeight="1"/>
    <row r="26414" ht="12.75" hidden="1" customHeight="1"/>
    <row r="26415" ht="12.75" hidden="1" customHeight="1"/>
    <row r="26416" ht="12.75" hidden="1" customHeight="1"/>
    <row r="26417" ht="12.75" hidden="1" customHeight="1"/>
    <row r="26418" ht="12.75" hidden="1" customHeight="1"/>
    <row r="26419" ht="12.75" hidden="1" customHeight="1"/>
    <row r="26420" ht="12.75" hidden="1" customHeight="1"/>
    <row r="26421" ht="12.75" hidden="1" customHeight="1"/>
    <row r="26422" ht="12.75" hidden="1" customHeight="1"/>
    <row r="26423" ht="12.75" hidden="1" customHeight="1"/>
    <row r="26424" ht="12.75" hidden="1" customHeight="1"/>
    <row r="26425" ht="12.75" hidden="1" customHeight="1"/>
    <row r="26426" ht="12.75" hidden="1" customHeight="1"/>
    <row r="26427" ht="12.75" hidden="1" customHeight="1"/>
    <row r="26428" ht="12.75" hidden="1" customHeight="1"/>
    <row r="26429" ht="12.75" hidden="1" customHeight="1"/>
    <row r="26430" ht="12.75" hidden="1" customHeight="1"/>
    <row r="26431" ht="12.75" hidden="1" customHeight="1"/>
    <row r="26432" ht="12.75" hidden="1" customHeight="1"/>
    <row r="26433" ht="12.75" hidden="1" customHeight="1"/>
    <row r="26434" ht="12.75" hidden="1" customHeight="1"/>
    <row r="26435" ht="12.75" hidden="1" customHeight="1"/>
    <row r="26436" ht="12.75" hidden="1" customHeight="1"/>
    <row r="26437" ht="12.75" hidden="1" customHeight="1"/>
    <row r="26438" ht="12.75" hidden="1" customHeight="1"/>
    <row r="26439" ht="12.75" hidden="1" customHeight="1"/>
    <row r="26440" ht="12.75" hidden="1" customHeight="1"/>
    <row r="26441" ht="12.75" hidden="1" customHeight="1"/>
    <row r="26442" ht="12.75" hidden="1" customHeight="1"/>
    <row r="26443" ht="12.75" hidden="1" customHeight="1"/>
    <row r="26444" ht="12.75" hidden="1" customHeight="1"/>
    <row r="26445" ht="12.75" hidden="1" customHeight="1"/>
    <row r="26446" ht="12.75" hidden="1" customHeight="1"/>
    <row r="26447" ht="12.75" hidden="1" customHeight="1"/>
    <row r="26448" ht="12.75" hidden="1" customHeight="1"/>
    <row r="26449" ht="12.75" hidden="1" customHeight="1"/>
    <row r="26450" ht="12.75" hidden="1" customHeight="1"/>
    <row r="26451" ht="12.75" hidden="1" customHeight="1"/>
    <row r="26452" ht="12.75" hidden="1" customHeight="1"/>
    <row r="26453" ht="12.75" hidden="1" customHeight="1"/>
    <row r="26454" ht="12.75" hidden="1" customHeight="1"/>
    <row r="26455" ht="12.75" hidden="1" customHeight="1"/>
    <row r="26456" ht="12.75" hidden="1" customHeight="1"/>
    <row r="26457" ht="12.75" hidden="1" customHeight="1"/>
    <row r="26458" ht="12.75" hidden="1" customHeight="1"/>
    <row r="26459" ht="12.75" hidden="1" customHeight="1"/>
    <row r="26460" ht="12.75" hidden="1" customHeight="1"/>
    <row r="26461" ht="12.75" hidden="1" customHeight="1"/>
    <row r="26462" ht="12.75" hidden="1" customHeight="1"/>
    <row r="26463" ht="12.75" hidden="1" customHeight="1"/>
    <row r="26464" ht="12.75" hidden="1" customHeight="1"/>
    <row r="26465" ht="12.75" hidden="1" customHeight="1"/>
    <row r="26466" ht="12.75" hidden="1" customHeight="1"/>
    <row r="26467" ht="12.75" hidden="1" customHeight="1"/>
    <row r="26468" ht="12.75" hidden="1" customHeight="1"/>
    <row r="26469" ht="12.75" hidden="1" customHeight="1"/>
    <row r="26470" ht="12.75" hidden="1" customHeight="1"/>
    <row r="26471" ht="12.75" hidden="1" customHeight="1"/>
    <row r="26472" ht="12.75" hidden="1" customHeight="1"/>
    <row r="26473" ht="12.75" hidden="1" customHeight="1"/>
    <row r="26474" ht="12.75" hidden="1" customHeight="1"/>
    <row r="26475" ht="12.75" hidden="1" customHeight="1"/>
    <row r="26476" ht="12.75" hidden="1" customHeight="1"/>
    <row r="26477" ht="12.75" hidden="1" customHeight="1"/>
    <row r="26478" ht="12.75" hidden="1" customHeight="1"/>
    <row r="26479" ht="12.75" hidden="1" customHeight="1"/>
    <row r="26480" ht="12.75" hidden="1" customHeight="1"/>
    <row r="26481" ht="12.75" hidden="1" customHeight="1"/>
    <row r="26482" ht="12.75" hidden="1" customHeight="1"/>
    <row r="26483" ht="12.75" hidden="1" customHeight="1"/>
    <row r="26484" ht="12.75" hidden="1" customHeight="1"/>
    <row r="26485" ht="12.75" hidden="1" customHeight="1"/>
    <row r="26486" ht="12.75" hidden="1" customHeight="1"/>
    <row r="26487" ht="12.75" hidden="1" customHeight="1"/>
    <row r="26488" ht="12.75" hidden="1" customHeight="1"/>
    <row r="26489" ht="12.75" hidden="1" customHeight="1"/>
    <row r="26490" ht="12.75" hidden="1" customHeight="1"/>
    <row r="26491" ht="12.75" hidden="1" customHeight="1"/>
    <row r="26492" ht="12.75" hidden="1" customHeight="1"/>
    <row r="26493" ht="12.75" hidden="1" customHeight="1"/>
    <row r="26494" ht="12.75" hidden="1" customHeight="1"/>
    <row r="26495" ht="12.75" hidden="1" customHeight="1"/>
    <row r="26496" ht="12.75" hidden="1" customHeight="1"/>
    <row r="26497" ht="12.75" hidden="1" customHeight="1"/>
    <row r="26498" ht="12.75" hidden="1" customHeight="1"/>
    <row r="26499" ht="12.75" hidden="1" customHeight="1"/>
    <row r="26500" ht="12.75" hidden="1" customHeight="1"/>
    <row r="26501" ht="12.75" hidden="1" customHeight="1"/>
    <row r="26502" ht="12.75" hidden="1" customHeight="1"/>
    <row r="26503" ht="12.75" hidden="1" customHeight="1"/>
    <row r="26504" ht="12.75" hidden="1" customHeight="1"/>
    <row r="26505" ht="12.75" hidden="1" customHeight="1"/>
    <row r="26506" ht="12.75" hidden="1" customHeight="1"/>
    <row r="26507" ht="12.75" hidden="1" customHeight="1"/>
    <row r="26508" ht="12.75" hidden="1" customHeight="1"/>
    <row r="26509" ht="12.75" hidden="1" customHeight="1"/>
    <row r="26510" ht="12.75" hidden="1" customHeight="1"/>
    <row r="26511" ht="12.75" hidden="1" customHeight="1"/>
    <row r="26512" ht="12.75" hidden="1" customHeight="1"/>
    <row r="26513" ht="12.75" hidden="1" customHeight="1"/>
    <row r="26514" ht="12.75" hidden="1" customHeight="1"/>
    <row r="26515" ht="12.75" hidden="1" customHeight="1"/>
    <row r="26516" ht="12.75" hidden="1" customHeight="1"/>
    <row r="26517" ht="12.75" hidden="1" customHeight="1"/>
    <row r="26518" ht="12.75" hidden="1" customHeight="1"/>
    <row r="26519" ht="12.75" hidden="1" customHeight="1"/>
    <row r="26520" ht="12.75" hidden="1" customHeight="1"/>
    <row r="26521" ht="12.75" hidden="1" customHeight="1"/>
    <row r="26522" ht="12.75" hidden="1" customHeight="1"/>
    <row r="26523" ht="12.75" hidden="1" customHeight="1"/>
    <row r="26524" ht="12.75" hidden="1" customHeight="1"/>
    <row r="26525" ht="12.75" hidden="1" customHeight="1"/>
    <row r="26526" ht="12.75" hidden="1" customHeight="1"/>
    <row r="26527" ht="12.75" hidden="1" customHeight="1"/>
    <row r="26528" ht="12.75" hidden="1" customHeight="1"/>
    <row r="26529" ht="12.75" hidden="1" customHeight="1"/>
    <row r="26530" ht="12.75" hidden="1" customHeight="1"/>
    <row r="26531" ht="12.75" hidden="1" customHeight="1"/>
    <row r="26532" ht="12.75" hidden="1" customHeight="1"/>
    <row r="26533" ht="12.75" hidden="1" customHeight="1"/>
    <row r="26534" ht="12.75" hidden="1" customHeight="1"/>
    <row r="26535" ht="12.75" hidden="1" customHeight="1"/>
    <row r="26536" ht="12.75" hidden="1" customHeight="1"/>
    <row r="26537" ht="12.75" hidden="1" customHeight="1"/>
    <row r="26538" ht="12.75" hidden="1" customHeight="1"/>
    <row r="26539" ht="12.75" hidden="1" customHeight="1"/>
    <row r="26540" ht="12.75" hidden="1" customHeight="1"/>
    <row r="26541" ht="12.75" hidden="1" customHeight="1"/>
    <row r="26542" ht="12.75" hidden="1" customHeight="1"/>
    <row r="26543" ht="12.75" hidden="1" customHeight="1"/>
    <row r="26544" ht="12.75" hidden="1" customHeight="1"/>
    <row r="26545" ht="12.75" hidden="1" customHeight="1"/>
    <row r="26546" ht="12.75" hidden="1" customHeight="1"/>
    <row r="26547" ht="12.75" hidden="1" customHeight="1"/>
    <row r="26548" ht="12.75" hidden="1" customHeight="1"/>
    <row r="26549" ht="12.75" hidden="1" customHeight="1"/>
    <row r="26550" ht="12.75" hidden="1" customHeight="1"/>
    <row r="26551" ht="12.75" hidden="1" customHeight="1"/>
    <row r="26552" ht="12.75" hidden="1" customHeight="1"/>
    <row r="26553" ht="12.75" hidden="1" customHeight="1"/>
    <row r="26554" ht="12.75" hidden="1" customHeight="1"/>
    <row r="26555" ht="12.75" hidden="1" customHeight="1"/>
    <row r="26556" ht="12.75" hidden="1" customHeight="1"/>
    <row r="26557" ht="12.75" hidden="1" customHeight="1"/>
    <row r="26558" ht="12.75" hidden="1" customHeight="1"/>
    <row r="26559" ht="12.75" hidden="1" customHeight="1"/>
    <row r="26560" ht="12.75" hidden="1" customHeight="1"/>
    <row r="26561" ht="12.75" hidden="1" customHeight="1"/>
    <row r="26562" ht="12.75" hidden="1" customHeight="1"/>
    <row r="26563" ht="12.75" hidden="1" customHeight="1"/>
    <row r="26564" ht="12.75" hidden="1" customHeight="1"/>
    <row r="26565" ht="12.75" hidden="1" customHeight="1"/>
    <row r="26566" ht="12.75" hidden="1" customHeight="1"/>
    <row r="26567" ht="12.75" hidden="1" customHeight="1"/>
    <row r="26568" ht="12.75" hidden="1" customHeight="1"/>
    <row r="26569" ht="12.75" hidden="1" customHeight="1"/>
    <row r="26570" ht="12.75" hidden="1" customHeight="1"/>
    <row r="26571" ht="12.75" hidden="1" customHeight="1"/>
    <row r="26572" ht="12.75" hidden="1" customHeight="1"/>
    <row r="26573" ht="12.75" hidden="1" customHeight="1"/>
    <row r="26574" ht="12.75" hidden="1" customHeight="1"/>
    <row r="26575" ht="12.75" hidden="1" customHeight="1"/>
    <row r="26576" ht="12.75" hidden="1" customHeight="1"/>
    <row r="26577" ht="12.75" hidden="1" customHeight="1"/>
    <row r="26578" ht="12.75" hidden="1" customHeight="1"/>
    <row r="26579" ht="12.75" hidden="1" customHeight="1"/>
    <row r="26580" ht="12.75" hidden="1" customHeight="1"/>
    <row r="26581" ht="12.75" hidden="1" customHeight="1"/>
    <row r="26582" ht="12.75" hidden="1" customHeight="1"/>
    <row r="26583" ht="12.75" hidden="1" customHeight="1"/>
    <row r="26584" ht="12.75" hidden="1" customHeight="1"/>
    <row r="26585" ht="12.75" hidden="1" customHeight="1"/>
    <row r="26586" ht="12.75" hidden="1" customHeight="1"/>
    <row r="26587" ht="12.75" hidden="1" customHeight="1"/>
    <row r="26588" ht="12.75" hidden="1" customHeight="1"/>
    <row r="26589" ht="12.75" hidden="1" customHeight="1"/>
    <row r="26590" ht="12.75" hidden="1" customHeight="1"/>
    <row r="26591" ht="12.75" hidden="1" customHeight="1"/>
    <row r="26592" ht="12.75" hidden="1" customHeight="1"/>
    <row r="26593" ht="12.75" hidden="1" customHeight="1"/>
    <row r="26594" ht="12.75" hidden="1" customHeight="1"/>
    <row r="26595" ht="12.75" hidden="1" customHeight="1"/>
    <row r="26596" ht="12.75" hidden="1" customHeight="1"/>
    <row r="26597" ht="12.75" hidden="1" customHeight="1"/>
    <row r="26598" ht="12.75" hidden="1" customHeight="1"/>
    <row r="26599" ht="12.75" hidden="1" customHeight="1"/>
    <row r="26600" ht="12.75" hidden="1" customHeight="1"/>
    <row r="26601" ht="12.75" hidden="1" customHeight="1"/>
    <row r="26602" ht="12.75" hidden="1" customHeight="1"/>
    <row r="26603" ht="12.75" hidden="1" customHeight="1"/>
    <row r="26604" ht="12.75" hidden="1" customHeight="1"/>
    <row r="26605" ht="12.75" hidden="1" customHeight="1"/>
    <row r="26606" ht="12.75" hidden="1" customHeight="1"/>
    <row r="26607" ht="12.75" hidden="1" customHeight="1"/>
    <row r="26608" ht="12.75" hidden="1" customHeight="1"/>
    <row r="26609" ht="12.75" hidden="1" customHeight="1"/>
    <row r="26610" ht="12.75" hidden="1" customHeight="1"/>
    <row r="26611" ht="12.75" hidden="1" customHeight="1"/>
    <row r="26612" ht="12.75" hidden="1" customHeight="1"/>
    <row r="26613" ht="12.75" hidden="1" customHeight="1"/>
    <row r="26614" ht="12.75" hidden="1" customHeight="1"/>
    <row r="26615" ht="12.75" hidden="1" customHeight="1"/>
    <row r="26616" ht="12.75" hidden="1" customHeight="1"/>
    <row r="26617" ht="12.75" hidden="1" customHeight="1"/>
    <row r="26618" ht="12.75" hidden="1" customHeight="1"/>
    <row r="26619" ht="12.75" hidden="1" customHeight="1"/>
    <row r="26620" ht="12.75" hidden="1" customHeight="1"/>
    <row r="26621" ht="12.75" hidden="1" customHeight="1"/>
    <row r="26622" ht="12.75" hidden="1" customHeight="1"/>
    <row r="26623" ht="12.75" hidden="1" customHeight="1"/>
    <row r="26624" ht="12.75" hidden="1" customHeight="1"/>
    <row r="26625" ht="12.75" hidden="1" customHeight="1"/>
    <row r="26626" ht="12.75" hidden="1" customHeight="1"/>
    <row r="26627" ht="12.75" hidden="1" customHeight="1"/>
    <row r="26628" ht="12.75" hidden="1" customHeight="1"/>
    <row r="26629" ht="12.75" hidden="1" customHeight="1"/>
    <row r="26630" ht="12.75" hidden="1" customHeight="1"/>
    <row r="26631" ht="12.75" hidden="1" customHeight="1"/>
    <row r="26632" ht="12.75" hidden="1" customHeight="1"/>
    <row r="26633" ht="12.75" hidden="1" customHeight="1"/>
    <row r="26634" ht="12.75" hidden="1" customHeight="1"/>
    <row r="26635" ht="12.75" hidden="1" customHeight="1"/>
    <row r="26636" ht="12.75" hidden="1" customHeight="1"/>
    <row r="26637" ht="12.75" hidden="1" customHeight="1"/>
    <row r="26638" ht="12.75" hidden="1" customHeight="1"/>
    <row r="26639" ht="12.75" hidden="1" customHeight="1"/>
    <row r="26640" ht="12.75" hidden="1" customHeight="1"/>
    <row r="26641" ht="12.75" hidden="1" customHeight="1"/>
    <row r="26642" ht="12.75" hidden="1" customHeight="1"/>
    <row r="26643" ht="12.75" hidden="1" customHeight="1"/>
    <row r="26644" ht="12.75" hidden="1" customHeight="1"/>
    <row r="26645" ht="12.75" hidden="1" customHeight="1"/>
    <row r="26646" ht="12.75" hidden="1" customHeight="1"/>
    <row r="26647" ht="12.75" hidden="1" customHeight="1"/>
    <row r="26648" ht="12.75" hidden="1" customHeight="1"/>
    <row r="26649" ht="12.75" hidden="1" customHeight="1"/>
    <row r="26650" ht="12.75" hidden="1" customHeight="1"/>
    <row r="26651" ht="12.75" hidden="1" customHeight="1"/>
    <row r="26652" ht="12.75" hidden="1" customHeight="1"/>
    <row r="26653" ht="12.75" hidden="1" customHeight="1"/>
    <row r="26654" ht="12.75" hidden="1" customHeight="1"/>
    <row r="26655" ht="12.75" hidden="1" customHeight="1"/>
    <row r="26656" ht="12.75" hidden="1" customHeight="1"/>
    <row r="26657" ht="12.75" hidden="1" customHeight="1"/>
    <row r="26658" ht="12.75" hidden="1" customHeight="1"/>
    <row r="26659" ht="12.75" hidden="1" customHeight="1"/>
    <row r="26660" ht="12.75" hidden="1" customHeight="1"/>
    <row r="26661" ht="12.75" hidden="1" customHeight="1"/>
    <row r="26662" ht="12.75" hidden="1" customHeight="1"/>
    <row r="26663" ht="12.75" hidden="1" customHeight="1"/>
    <row r="26664" ht="12.75" hidden="1" customHeight="1"/>
    <row r="26665" ht="12.75" hidden="1" customHeight="1"/>
    <row r="26666" ht="12.75" hidden="1" customHeight="1"/>
    <row r="26667" ht="12.75" hidden="1" customHeight="1"/>
    <row r="26668" ht="12.75" hidden="1" customHeight="1"/>
    <row r="26669" ht="12.75" hidden="1" customHeight="1"/>
    <row r="26670" ht="12.75" hidden="1" customHeight="1"/>
    <row r="26671" ht="12.75" hidden="1" customHeight="1"/>
    <row r="26672" ht="12.75" hidden="1" customHeight="1"/>
    <row r="26673" ht="12.75" hidden="1" customHeight="1"/>
    <row r="26674" ht="12.75" hidden="1" customHeight="1"/>
    <row r="26675" ht="12.75" hidden="1" customHeight="1"/>
    <row r="26676" ht="12.75" hidden="1" customHeight="1"/>
    <row r="26677" ht="12.75" hidden="1" customHeight="1"/>
    <row r="26678" ht="12.75" hidden="1" customHeight="1"/>
    <row r="26679" ht="12.75" hidden="1" customHeight="1"/>
    <row r="26680" ht="12.75" hidden="1" customHeight="1"/>
    <row r="26681" ht="12.75" hidden="1" customHeight="1"/>
    <row r="26682" ht="12.75" hidden="1" customHeight="1"/>
    <row r="26683" ht="12.75" hidden="1" customHeight="1"/>
    <row r="26684" ht="12.75" hidden="1" customHeight="1"/>
    <row r="26685" ht="12.75" hidden="1" customHeight="1"/>
    <row r="26686" ht="12.75" hidden="1" customHeight="1"/>
    <row r="26687" ht="12.75" hidden="1" customHeight="1"/>
    <row r="26688" ht="12.75" hidden="1" customHeight="1"/>
    <row r="26689" ht="12.75" hidden="1" customHeight="1"/>
    <row r="26690" ht="12.75" hidden="1" customHeight="1"/>
    <row r="26691" ht="12.75" hidden="1" customHeight="1"/>
    <row r="26692" ht="12.75" hidden="1" customHeight="1"/>
    <row r="26693" ht="12.75" hidden="1" customHeight="1"/>
    <row r="26694" ht="12.75" hidden="1" customHeight="1"/>
    <row r="26695" ht="12.75" hidden="1" customHeight="1"/>
    <row r="26696" ht="12.75" hidden="1" customHeight="1"/>
    <row r="26697" ht="12.75" hidden="1" customHeight="1"/>
    <row r="26698" ht="12.75" hidden="1" customHeight="1"/>
    <row r="26699" ht="12.75" hidden="1" customHeight="1"/>
    <row r="26700" ht="12.75" hidden="1" customHeight="1"/>
    <row r="26701" ht="12.75" hidden="1" customHeight="1"/>
    <row r="26702" ht="12.75" hidden="1" customHeight="1"/>
    <row r="26703" ht="12.75" hidden="1" customHeight="1"/>
    <row r="26704" ht="12.75" hidden="1" customHeight="1"/>
    <row r="26705" ht="12.75" hidden="1" customHeight="1"/>
    <row r="26706" ht="12.75" hidden="1" customHeight="1"/>
    <row r="26707" ht="12.75" hidden="1" customHeight="1"/>
    <row r="26708" ht="12.75" hidden="1" customHeight="1"/>
    <row r="26709" ht="12.75" hidden="1" customHeight="1"/>
    <row r="26710" ht="12.75" hidden="1" customHeight="1"/>
    <row r="26711" ht="12.75" hidden="1" customHeight="1"/>
    <row r="26712" ht="12.75" hidden="1" customHeight="1"/>
    <row r="26713" ht="12.75" hidden="1" customHeight="1"/>
    <row r="26714" ht="12.75" hidden="1" customHeight="1"/>
    <row r="26715" ht="12.75" hidden="1" customHeight="1"/>
    <row r="26716" ht="12.75" hidden="1" customHeight="1"/>
    <row r="26717" ht="12.75" hidden="1" customHeight="1"/>
    <row r="26718" ht="12.75" hidden="1" customHeight="1"/>
    <row r="26719" ht="12.75" hidden="1" customHeight="1"/>
    <row r="26720" ht="12.75" hidden="1" customHeight="1"/>
    <row r="26721" ht="12.75" hidden="1" customHeight="1"/>
    <row r="26722" ht="12.75" hidden="1" customHeight="1"/>
    <row r="26723" ht="12.75" hidden="1" customHeight="1"/>
    <row r="26724" ht="12.75" hidden="1" customHeight="1"/>
    <row r="26725" ht="12.75" hidden="1" customHeight="1"/>
    <row r="26726" ht="12.75" hidden="1" customHeight="1"/>
    <row r="26727" ht="12.75" hidden="1" customHeight="1"/>
    <row r="26728" ht="12.75" hidden="1" customHeight="1"/>
    <row r="26729" ht="12.75" hidden="1" customHeight="1"/>
    <row r="26730" ht="12.75" hidden="1" customHeight="1"/>
    <row r="26731" ht="12.75" hidden="1" customHeight="1"/>
    <row r="26732" ht="12.75" hidden="1" customHeight="1"/>
    <row r="26733" ht="12.75" hidden="1" customHeight="1"/>
    <row r="26734" ht="12.75" hidden="1" customHeight="1"/>
    <row r="26735" ht="12.75" hidden="1" customHeight="1"/>
    <row r="26736" ht="12.75" hidden="1" customHeight="1"/>
    <row r="26737" ht="12.75" hidden="1" customHeight="1"/>
    <row r="26738" ht="12.75" hidden="1" customHeight="1"/>
    <row r="26739" ht="12.75" hidden="1" customHeight="1"/>
    <row r="26740" ht="12.75" hidden="1" customHeight="1"/>
    <row r="26741" ht="12.75" hidden="1" customHeight="1"/>
    <row r="26742" ht="12.75" hidden="1" customHeight="1"/>
    <row r="26743" ht="12.75" hidden="1" customHeight="1"/>
    <row r="26744" ht="12.75" hidden="1" customHeight="1"/>
    <row r="26745" ht="12.75" hidden="1" customHeight="1"/>
    <row r="26746" ht="12.75" hidden="1" customHeight="1"/>
    <row r="26747" ht="12.75" hidden="1" customHeight="1"/>
    <row r="26748" ht="12.75" hidden="1" customHeight="1"/>
    <row r="26749" ht="12.75" hidden="1" customHeight="1"/>
    <row r="26750" ht="12.75" hidden="1" customHeight="1"/>
    <row r="26751" ht="12.75" hidden="1" customHeight="1"/>
    <row r="26752" ht="12.75" hidden="1" customHeight="1"/>
    <row r="26753" ht="12.75" hidden="1" customHeight="1"/>
    <row r="26754" ht="12.75" hidden="1" customHeight="1"/>
    <row r="26755" ht="12.75" hidden="1" customHeight="1"/>
    <row r="26756" ht="12.75" hidden="1" customHeight="1"/>
    <row r="26757" ht="12.75" hidden="1" customHeight="1"/>
    <row r="26758" ht="12.75" hidden="1" customHeight="1"/>
    <row r="26759" ht="12.75" hidden="1" customHeight="1"/>
    <row r="26760" ht="12.75" hidden="1" customHeight="1"/>
    <row r="26761" ht="12.75" hidden="1" customHeight="1"/>
    <row r="26762" ht="12.75" hidden="1" customHeight="1"/>
    <row r="26763" ht="12.75" hidden="1" customHeight="1"/>
    <row r="26764" ht="12.75" hidden="1" customHeight="1"/>
    <row r="26765" ht="12.75" hidden="1" customHeight="1"/>
    <row r="26766" ht="12.75" hidden="1" customHeight="1"/>
    <row r="26767" ht="12.75" hidden="1" customHeight="1"/>
    <row r="26768" ht="12.75" hidden="1" customHeight="1"/>
    <row r="26769" ht="12.75" hidden="1" customHeight="1"/>
    <row r="26770" ht="12.75" hidden="1" customHeight="1"/>
    <row r="26771" ht="12.75" hidden="1" customHeight="1"/>
    <row r="26772" ht="12.75" hidden="1" customHeight="1"/>
    <row r="26773" ht="12.75" hidden="1" customHeight="1"/>
    <row r="26774" ht="12.75" hidden="1" customHeight="1"/>
    <row r="26775" ht="12.75" hidden="1" customHeight="1"/>
    <row r="26776" ht="12.75" hidden="1" customHeight="1"/>
    <row r="26777" ht="12.75" hidden="1" customHeight="1"/>
    <row r="26778" ht="12.75" hidden="1" customHeight="1"/>
    <row r="26779" ht="12.75" hidden="1" customHeight="1"/>
    <row r="26780" ht="12.75" hidden="1" customHeight="1"/>
    <row r="26781" ht="12.75" hidden="1" customHeight="1"/>
    <row r="26782" ht="12.75" hidden="1" customHeight="1"/>
    <row r="26783" ht="12.75" hidden="1" customHeight="1"/>
    <row r="26784" ht="12.75" hidden="1" customHeight="1"/>
    <row r="26785" ht="12.75" hidden="1" customHeight="1"/>
    <row r="26786" ht="12.75" hidden="1" customHeight="1"/>
    <row r="26787" ht="12.75" hidden="1" customHeight="1"/>
    <row r="26788" ht="12.75" hidden="1" customHeight="1"/>
    <row r="26789" ht="12.75" hidden="1" customHeight="1"/>
    <row r="26790" ht="12.75" hidden="1" customHeight="1"/>
    <row r="26791" ht="12.75" hidden="1" customHeight="1"/>
    <row r="26792" ht="12.75" hidden="1" customHeight="1"/>
    <row r="26793" ht="12.75" hidden="1" customHeight="1"/>
    <row r="26794" ht="12.75" hidden="1" customHeight="1"/>
    <row r="26795" ht="12.75" hidden="1" customHeight="1"/>
    <row r="26796" ht="12.75" hidden="1" customHeight="1"/>
    <row r="26797" ht="12.75" hidden="1" customHeight="1"/>
    <row r="26798" ht="12.75" hidden="1" customHeight="1"/>
    <row r="26799" ht="12.75" hidden="1" customHeight="1"/>
    <row r="26800" ht="12.75" hidden="1" customHeight="1"/>
    <row r="26801" ht="12.75" hidden="1" customHeight="1"/>
    <row r="26802" ht="12.75" hidden="1" customHeight="1"/>
    <row r="26803" ht="12.75" hidden="1" customHeight="1"/>
    <row r="26804" ht="12.75" hidden="1" customHeight="1"/>
    <row r="26805" ht="12.75" hidden="1" customHeight="1"/>
    <row r="26806" ht="12.75" hidden="1" customHeight="1"/>
    <row r="26807" ht="12.75" hidden="1" customHeight="1"/>
    <row r="26808" ht="12.75" hidden="1" customHeight="1"/>
    <row r="26809" ht="12.75" hidden="1" customHeight="1"/>
    <row r="26810" ht="12.75" hidden="1" customHeight="1"/>
    <row r="26811" ht="12.75" hidden="1" customHeight="1"/>
    <row r="26812" ht="12.75" hidden="1" customHeight="1"/>
    <row r="26813" ht="12.75" hidden="1" customHeight="1"/>
    <row r="26814" ht="12.75" hidden="1" customHeight="1"/>
    <row r="26815" ht="12.75" hidden="1" customHeight="1"/>
    <row r="26816" ht="12.75" hidden="1" customHeight="1"/>
    <row r="26817" ht="12.75" hidden="1" customHeight="1"/>
    <row r="26818" ht="12.75" hidden="1" customHeight="1"/>
    <row r="26819" ht="12.75" hidden="1" customHeight="1"/>
    <row r="26820" ht="12.75" hidden="1" customHeight="1"/>
    <row r="26821" ht="12.75" hidden="1" customHeight="1"/>
    <row r="26822" ht="12.75" hidden="1" customHeight="1"/>
    <row r="26823" ht="12.75" hidden="1" customHeight="1"/>
    <row r="26824" ht="12.75" hidden="1" customHeight="1"/>
    <row r="26825" ht="12.75" hidden="1" customHeight="1"/>
    <row r="26826" ht="12.75" hidden="1" customHeight="1"/>
    <row r="26827" ht="12.75" hidden="1" customHeight="1"/>
    <row r="26828" ht="12.75" hidden="1" customHeight="1"/>
    <row r="26829" ht="12.75" hidden="1" customHeight="1"/>
    <row r="26830" ht="12.75" hidden="1" customHeight="1"/>
    <row r="26831" ht="12.75" hidden="1" customHeight="1"/>
    <row r="26832" ht="12.75" hidden="1" customHeight="1"/>
    <row r="26833" ht="12.75" hidden="1" customHeight="1"/>
    <row r="26834" ht="12.75" hidden="1" customHeight="1"/>
    <row r="26835" ht="12.75" hidden="1" customHeight="1"/>
    <row r="26836" ht="12.75" hidden="1" customHeight="1"/>
    <row r="26837" ht="12.75" hidden="1" customHeight="1"/>
    <row r="26838" ht="12.75" hidden="1" customHeight="1"/>
    <row r="26839" ht="12.75" hidden="1" customHeight="1"/>
    <row r="26840" ht="12.75" hidden="1" customHeight="1"/>
    <row r="26841" ht="12.75" hidden="1" customHeight="1"/>
    <row r="26842" ht="12.75" hidden="1" customHeight="1"/>
    <row r="26843" ht="12.75" hidden="1" customHeight="1"/>
    <row r="26844" ht="12.75" hidden="1" customHeight="1"/>
    <row r="26845" ht="12.75" hidden="1" customHeight="1"/>
    <row r="26846" ht="12.75" hidden="1" customHeight="1"/>
    <row r="26847" ht="12.75" hidden="1" customHeight="1"/>
    <row r="26848" ht="12.75" hidden="1" customHeight="1"/>
    <row r="26849" ht="12.75" hidden="1" customHeight="1"/>
    <row r="26850" ht="12.75" hidden="1" customHeight="1"/>
    <row r="26851" ht="12.75" hidden="1" customHeight="1"/>
    <row r="26852" ht="12.75" hidden="1" customHeight="1"/>
    <row r="26853" ht="12.75" hidden="1" customHeight="1"/>
    <row r="26854" ht="12.75" hidden="1" customHeight="1"/>
    <row r="26855" ht="12.75" hidden="1" customHeight="1"/>
    <row r="26856" ht="12.75" hidden="1" customHeight="1"/>
    <row r="26857" ht="12.75" hidden="1" customHeight="1"/>
    <row r="26858" ht="12.75" hidden="1" customHeight="1"/>
    <row r="26859" ht="12.75" hidden="1" customHeight="1"/>
    <row r="26860" ht="12.75" hidden="1" customHeight="1"/>
    <row r="26861" ht="12.75" hidden="1" customHeight="1"/>
    <row r="26862" ht="12.75" hidden="1" customHeight="1"/>
    <row r="26863" ht="12.75" hidden="1" customHeight="1"/>
    <row r="26864" ht="12.75" hidden="1" customHeight="1"/>
    <row r="26865" ht="12.75" hidden="1" customHeight="1"/>
    <row r="26866" ht="12.75" hidden="1" customHeight="1"/>
    <row r="26867" ht="12.75" hidden="1" customHeight="1"/>
    <row r="26868" ht="12.75" hidden="1" customHeight="1"/>
    <row r="26869" ht="12.75" hidden="1" customHeight="1"/>
    <row r="26870" ht="12.75" hidden="1" customHeight="1"/>
    <row r="26871" ht="12.75" hidden="1" customHeight="1"/>
    <row r="26872" ht="12.75" hidden="1" customHeight="1"/>
    <row r="26873" ht="12.75" hidden="1" customHeight="1"/>
    <row r="26874" ht="12.75" hidden="1" customHeight="1"/>
    <row r="26875" ht="12.75" hidden="1" customHeight="1"/>
    <row r="26876" ht="12.75" hidden="1" customHeight="1"/>
    <row r="26877" ht="12.75" hidden="1" customHeight="1"/>
    <row r="26878" ht="12.75" hidden="1" customHeight="1"/>
    <row r="26879" ht="12.75" hidden="1" customHeight="1"/>
    <row r="26880" ht="12.75" hidden="1" customHeight="1"/>
    <row r="26881" ht="12.75" hidden="1" customHeight="1"/>
    <row r="26882" ht="12.75" hidden="1" customHeight="1"/>
    <row r="26883" ht="12.75" hidden="1" customHeight="1"/>
    <row r="26884" ht="12.75" hidden="1" customHeight="1"/>
    <row r="26885" ht="12.75" hidden="1" customHeight="1"/>
    <row r="26886" ht="12.75" hidden="1" customHeight="1"/>
    <row r="26887" ht="12.75" hidden="1" customHeight="1"/>
    <row r="26888" ht="12.75" hidden="1" customHeight="1"/>
    <row r="26889" ht="12.75" hidden="1" customHeight="1"/>
    <row r="26890" ht="12.75" hidden="1" customHeight="1"/>
    <row r="26891" ht="12.75" hidden="1" customHeight="1"/>
    <row r="26892" ht="12.75" hidden="1" customHeight="1"/>
    <row r="26893" ht="12.75" hidden="1" customHeight="1"/>
    <row r="26894" ht="12.75" hidden="1" customHeight="1"/>
    <row r="26895" ht="12.75" hidden="1" customHeight="1"/>
    <row r="26896" ht="12.75" hidden="1" customHeight="1"/>
    <row r="26897" ht="12.75" hidden="1" customHeight="1"/>
    <row r="26898" ht="12.75" hidden="1" customHeight="1"/>
    <row r="26899" ht="12.75" hidden="1" customHeight="1"/>
    <row r="26900" ht="12.75" hidden="1" customHeight="1"/>
    <row r="26901" ht="12.75" hidden="1" customHeight="1"/>
    <row r="26902" ht="12.75" hidden="1" customHeight="1"/>
    <row r="26903" ht="12.75" hidden="1" customHeight="1"/>
    <row r="26904" ht="12.75" hidden="1" customHeight="1"/>
    <row r="26905" ht="12.75" hidden="1" customHeight="1"/>
    <row r="26906" ht="12.75" hidden="1" customHeight="1"/>
    <row r="26907" ht="12.75" hidden="1" customHeight="1"/>
    <row r="26908" ht="12.75" hidden="1" customHeight="1"/>
    <row r="26909" ht="12.75" hidden="1" customHeight="1"/>
    <row r="26910" ht="12.75" hidden="1" customHeight="1"/>
    <row r="26911" ht="12.75" hidden="1" customHeight="1"/>
    <row r="26912" ht="12.75" hidden="1" customHeight="1"/>
    <row r="26913" ht="12.75" hidden="1" customHeight="1"/>
    <row r="26914" ht="12.75" hidden="1" customHeight="1"/>
    <row r="26915" ht="12.75" hidden="1" customHeight="1"/>
    <row r="26916" ht="12.75" hidden="1" customHeight="1"/>
    <row r="26917" ht="12.75" hidden="1" customHeight="1"/>
    <row r="26918" ht="12.75" hidden="1" customHeight="1"/>
    <row r="26919" ht="12.75" hidden="1" customHeight="1"/>
    <row r="26920" ht="12.75" hidden="1" customHeight="1"/>
    <row r="26921" ht="12.75" hidden="1" customHeight="1"/>
    <row r="26922" ht="12.75" hidden="1" customHeight="1"/>
    <row r="26923" ht="12.75" hidden="1" customHeight="1"/>
    <row r="26924" ht="12.75" hidden="1" customHeight="1"/>
    <row r="26925" ht="12.75" hidden="1" customHeight="1"/>
    <row r="26926" ht="12.75" hidden="1" customHeight="1"/>
    <row r="26927" ht="12.75" hidden="1" customHeight="1"/>
    <row r="26928" ht="12.75" hidden="1" customHeight="1"/>
    <row r="26929" ht="12.75" hidden="1" customHeight="1"/>
    <row r="26930" ht="12.75" hidden="1" customHeight="1"/>
    <row r="26931" ht="12.75" hidden="1" customHeight="1"/>
    <row r="26932" ht="12.75" hidden="1" customHeight="1"/>
    <row r="26933" ht="12.75" hidden="1" customHeight="1"/>
    <row r="26934" ht="12.75" hidden="1" customHeight="1"/>
    <row r="26935" ht="12.75" hidden="1" customHeight="1"/>
    <row r="26936" ht="12.75" hidden="1" customHeight="1"/>
    <row r="26937" ht="12.75" hidden="1" customHeight="1"/>
    <row r="26938" ht="12.75" hidden="1" customHeight="1"/>
    <row r="26939" ht="12.75" hidden="1" customHeight="1"/>
    <row r="26940" ht="12.75" hidden="1" customHeight="1"/>
    <row r="26941" ht="12.75" hidden="1" customHeight="1"/>
    <row r="26942" ht="12.75" hidden="1" customHeight="1"/>
    <row r="26943" ht="12.75" hidden="1" customHeight="1"/>
    <row r="26944" ht="12.75" hidden="1" customHeight="1"/>
    <row r="26945" ht="12.75" hidden="1" customHeight="1"/>
    <row r="26946" ht="12.75" hidden="1" customHeight="1"/>
    <row r="26947" ht="12.75" hidden="1" customHeight="1"/>
    <row r="26948" ht="12.75" hidden="1" customHeight="1"/>
    <row r="26949" ht="12.75" hidden="1" customHeight="1"/>
    <row r="26950" ht="12.75" hidden="1" customHeight="1"/>
    <row r="26951" ht="12.75" hidden="1" customHeight="1"/>
    <row r="26952" ht="12.75" hidden="1" customHeight="1"/>
    <row r="26953" ht="12.75" hidden="1" customHeight="1"/>
    <row r="26954" ht="12.75" hidden="1" customHeight="1"/>
    <row r="26955" ht="12.75" hidden="1" customHeight="1"/>
    <row r="26956" ht="12.75" hidden="1" customHeight="1"/>
    <row r="26957" ht="12.75" hidden="1" customHeight="1"/>
    <row r="26958" ht="12.75" hidden="1" customHeight="1"/>
    <row r="26959" ht="12.75" hidden="1" customHeight="1"/>
    <row r="26960" ht="12.75" hidden="1" customHeight="1"/>
    <row r="26961" ht="12.75" hidden="1" customHeight="1"/>
    <row r="26962" ht="12.75" hidden="1" customHeight="1"/>
    <row r="26963" ht="12.75" hidden="1" customHeight="1"/>
    <row r="26964" ht="12.75" hidden="1" customHeight="1"/>
    <row r="26965" ht="12.75" hidden="1" customHeight="1"/>
    <row r="26966" ht="12.75" hidden="1" customHeight="1"/>
    <row r="26967" ht="12.75" hidden="1" customHeight="1"/>
    <row r="26968" ht="12.75" hidden="1" customHeight="1"/>
    <row r="26969" ht="12.75" hidden="1" customHeight="1"/>
    <row r="26970" ht="12.75" hidden="1" customHeight="1"/>
    <row r="26971" ht="12.75" hidden="1" customHeight="1"/>
    <row r="26972" ht="12.75" hidden="1" customHeight="1"/>
    <row r="26973" ht="12.75" hidden="1" customHeight="1"/>
    <row r="26974" ht="12.75" hidden="1" customHeight="1"/>
    <row r="26975" ht="12.75" hidden="1" customHeight="1"/>
    <row r="26976" ht="12.75" hidden="1" customHeight="1"/>
    <row r="26977" ht="12.75" hidden="1" customHeight="1"/>
    <row r="26978" ht="12.75" hidden="1" customHeight="1"/>
    <row r="26979" ht="12.75" hidden="1" customHeight="1"/>
    <row r="26980" ht="12.75" hidden="1" customHeight="1"/>
    <row r="26981" ht="12.75" hidden="1" customHeight="1"/>
    <row r="26982" ht="12.75" hidden="1" customHeight="1"/>
    <row r="26983" ht="12.75" hidden="1" customHeight="1"/>
    <row r="26984" ht="12.75" hidden="1" customHeight="1"/>
    <row r="26985" ht="12.75" hidden="1" customHeight="1"/>
    <row r="26986" ht="12.75" hidden="1" customHeight="1"/>
    <row r="26987" ht="12.75" hidden="1" customHeight="1"/>
    <row r="26988" ht="12.75" hidden="1" customHeight="1"/>
    <row r="26989" ht="12.75" hidden="1" customHeight="1"/>
    <row r="26990" ht="12.75" hidden="1" customHeight="1"/>
    <row r="26991" ht="12.75" hidden="1" customHeight="1"/>
    <row r="26992" ht="12.75" hidden="1" customHeight="1"/>
    <row r="26993" ht="12.75" hidden="1" customHeight="1"/>
    <row r="26994" ht="12.75" hidden="1" customHeight="1"/>
    <row r="26995" ht="12.75" hidden="1" customHeight="1"/>
    <row r="26996" ht="12.75" hidden="1" customHeight="1"/>
    <row r="26997" ht="12.75" hidden="1" customHeight="1"/>
    <row r="26998" ht="12.75" hidden="1" customHeight="1"/>
    <row r="26999" ht="12.75" hidden="1" customHeight="1"/>
    <row r="27000" ht="12.75" hidden="1" customHeight="1"/>
    <row r="27001" ht="12.75" hidden="1" customHeight="1"/>
    <row r="27002" ht="12.75" hidden="1" customHeight="1"/>
    <row r="27003" ht="12.75" hidden="1" customHeight="1"/>
    <row r="27004" ht="12.75" hidden="1" customHeight="1"/>
    <row r="27005" ht="12.75" hidden="1" customHeight="1"/>
    <row r="27006" ht="12.75" hidden="1" customHeight="1"/>
    <row r="27007" ht="12.75" hidden="1" customHeight="1"/>
    <row r="27008" ht="12.75" hidden="1" customHeight="1"/>
    <row r="27009" ht="12.75" hidden="1" customHeight="1"/>
    <row r="27010" ht="12.75" hidden="1" customHeight="1"/>
    <row r="27011" ht="12.75" hidden="1" customHeight="1"/>
    <row r="27012" ht="12.75" hidden="1" customHeight="1"/>
    <row r="27013" ht="12.75" hidden="1" customHeight="1"/>
    <row r="27014" ht="12.75" hidden="1" customHeight="1"/>
    <row r="27015" ht="12.75" hidden="1" customHeight="1"/>
    <row r="27016" ht="12.75" hidden="1" customHeight="1"/>
    <row r="27017" ht="12.75" hidden="1" customHeight="1"/>
    <row r="27018" ht="12.75" hidden="1" customHeight="1"/>
    <row r="27019" ht="12.75" hidden="1" customHeight="1"/>
    <row r="27020" ht="12.75" hidden="1" customHeight="1"/>
    <row r="27021" ht="12.75" hidden="1" customHeight="1"/>
    <row r="27022" ht="12.75" hidden="1" customHeight="1"/>
    <row r="27023" ht="12.75" hidden="1" customHeight="1"/>
    <row r="27024" ht="12.75" hidden="1" customHeight="1"/>
    <row r="27025" ht="12.75" hidden="1" customHeight="1"/>
    <row r="27026" ht="12.75" hidden="1" customHeight="1"/>
    <row r="27027" ht="12.75" hidden="1" customHeight="1"/>
    <row r="27028" ht="12.75" hidden="1" customHeight="1"/>
    <row r="27029" ht="12.75" hidden="1" customHeight="1"/>
    <row r="27030" ht="12.75" hidden="1" customHeight="1"/>
    <row r="27031" ht="12.75" hidden="1" customHeight="1"/>
    <row r="27032" ht="12.75" hidden="1" customHeight="1"/>
    <row r="27033" ht="12.75" hidden="1" customHeight="1"/>
    <row r="27034" ht="12.75" hidden="1" customHeight="1"/>
    <row r="27035" ht="12.75" hidden="1" customHeight="1"/>
    <row r="27036" ht="12.75" hidden="1" customHeight="1"/>
    <row r="27037" ht="12.75" hidden="1" customHeight="1"/>
    <row r="27038" ht="12.75" hidden="1" customHeight="1"/>
    <row r="27039" ht="12.75" hidden="1" customHeight="1"/>
    <row r="27040" ht="12.75" hidden="1" customHeight="1"/>
    <row r="27041" ht="12.75" hidden="1" customHeight="1"/>
    <row r="27042" ht="12.75" hidden="1" customHeight="1"/>
    <row r="27043" ht="12.75" hidden="1" customHeight="1"/>
    <row r="27044" ht="12.75" hidden="1" customHeight="1"/>
    <row r="27045" ht="12.75" hidden="1" customHeight="1"/>
    <row r="27046" ht="12.75" hidden="1" customHeight="1"/>
    <row r="27047" ht="12.75" hidden="1" customHeight="1"/>
    <row r="27048" ht="12.75" hidden="1" customHeight="1"/>
    <row r="27049" ht="12.75" hidden="1" customHeight="1"/>
    <row r="27050" ht="12.75" hidden="1" customHeight="1"/>
    <row r="27051" ht="12.75" hidden="1" customHeight="1"/>
    <row r="27052" ht="12.75" hidden="1" customHeight="1"/>
    <row r="27053" ht="12.75" hidden="1" customHeight="1"/>
    <row r="27054" ht="12.75" hidden="1" customHeight="1"/>
    <row r="27055" ht="12.75" hidden="1" customHeight="1"/>
    <row r="27056" ht="12.75" hidden="1" customHeight="1"/>
    <row r="27057" ht="12.75" hidden="1" customHeight="1"/>
    <row r="27058" ht="12.75" hidden="1" customHeight="1"/>
    <row r="27059" ht="12.75" hidden="1" customHeight="1"/>
    <row r="27060" ht="12.75" hidden="1" customHeight="1"/>
    <row r="27061" ht="12.75" hidden="1" customHeight="1"/>
    <row r="27062" ht="12.75" hidden="1" customHeight="1"/>
    <row r="27063" ht="12.75" hidden="1" customHeight="1"/>
    <row r="27064" ht="12.75" hidden="1" customHeight="1"/>
    <row r="27065" ht="12.75" hidden="1" customHeight="1"/>
    <row r="27066" ht="12.75" hidden="1" customHeight="1"/>
    <row r="27067" ht="12.75" hidden="1" customHeight="1"/>
    <row r="27068" ht="12.75" hidden="1" customHeight="1"/>
    <row r="27069" ht="12.75" hidden="1" customHeight="1"/>
    <row r="27070" ht="12.75" hidden="1" customHeight="1"/>
    <row r="27071" ht="12.75" hidden="1" customHeight="1"/>
    <row r="27072" ht="12.75" hidden="1" customHeight="1"/>
    <row r="27073" ht="12.75" hidden="1" customHeight="1"/>
    <row r="27074" ht="12.75" hidden="1" customHeight="1"/>
    <row r="27075" ht="12.75" hidden="1" customHeight="1"/>
    <row r="27076" ht="12.75" hidden="1" customHeight="1"/>
    <row r="27077" ht="12.75" hidden="1" customHeight="1"/>
    <row r="27078" ht="12.75" hidden="1" customHeight="1"/>
    <row r="27079" ht="12.75" hidden="1" customHeight="1"/>
    <row r="27080" ht="12.75" hidden="1" customHeight="1"/>
    <row r="27081" ht="12.75" hidden="1" customHeight="1"/>
    <row r="27082" ht="12.75" hidden="1" customHeight="1"/>
    <row r="27083" ht="12.75" hidden="1" customHeight="1"/>
    <row r="27084" ht="12.75" hidden="1" customHeight="1"/>
    <row r="27085" ht="12.75" hidden="1" customHeight="1"/>
    <row r="27086" ht="12.75" hidden="1" customHeight="1"/>
    <row r="27087" ht="12.75" hidden="1" customHeight="1"/>
    <row r="27088" ht="12.75" hidden="1" customHeight="1"/>
    <row r="27089" ht="12.75" hidden="1" customHeight="1"/>
    <row r="27090" ht="12.75" hidden="1" customHeight="1"/>
    <row r="27091" ht="12.75" hidden="1" customHeight="1"/>
    <row r="27092" ht="12.75" hidden="1" customHeight="1"/>
    <row r="27093" ht="12.75" hidden="1" customHeight="1"/>
    <row r="27094" ht="12.75" hidden="1" customHeight="1"/>
    <row r="27095" ht="12.75" hidden="1" customHeight="1"/>
    <row r="27096" ht="12.75" hidden="1" customHeight="1"/>
    <row r="27097" ht="12.75" hidden="1" customHeight="1"/>
    <row r="27098" ht="12.75" hidden="1" customHeight="1"/>
    <row r="27099" ht="12.75" hidden="1" customHeight="1"/>
    <row r="27100" ht="12.75" hidden="1" customHeight="1"/>
    <row r="27101" ht="12.75" hidden="1" customHeight="1"/>
    <row r="27102" ht="12.75" hidden="1" customHeight="1"/>
    <row r="27103" ht="12.75" hidden="1" customHeight="1"/>
    <row r="27104" ht="12.75" hidden="1" customHeight="1"/>
    <row r="27105" ht="12.75" hidden="1" customHeight="1"/>
    <row r="27106" ht="12.75" hidden="1" customHeight="1"/>
    <row r="27107" ht="12.75" hidden="1" customHeight="1"/>
    <row r="27108" ht="12.75" hidden="1" customHeight="1"/>
    <row r="27109" ht="12.75" hidden="1" customHeight="1"/>
    <row r="27110" ht="12.75" hidden="1" customHeight="1"/>
    <row r="27111" ht="12.75" hidden="1" customHeight="1"/>
    <row r="27112" ht="12.75" hidden="1" customHeight="1"/>
    <row r="27113" ht="12.75" hidden="1" customHeight="1"/>
    <row r="27114" ht="12.75" hidden="1" customHeight="1"/>
    <row r="27115" ht="12.75" hidden="1" customHeight="1"/>
    <row r="27116" ht="12.75" hidden="1" customHeight="1"/>
    <row r="27117" ht="12.75" hidden="1" customHeight="1"/>
    <row r="27118" ht="12.75" hidden="1" customHeight="1"/>
    <row r="27119" ht="12.75" hidden="1" customHeight="1"/>
    <row r="27120" ht="12.75" hidden="1" customHeight="1"/>
    <row r="27121" ht="12.75" hidden="1" customHeight="1"/>
    <row r="27122" ht="12.75" hidden="1" customHeight="1"/>
    <row r="27123" ht="12.75" hidden="1" customHeight="1"/>
    <row r="27124" ht="12.75" hidden="1" customHeight="1"/>
    <row r="27125" ht="12.75" hidden="1" customHeight="1"/>
    <row r="27126" ht="12.75" hidden="1" customHeight="1"/>
    <row r="27127" ht="12.75" hidden="1" customHeight="1"/>
    <row r="27128" ht="12.75" hidden="1" customHeight="1"/>
    <row r="27129" ht="12.75" hidden="1" customHeight="1"/>
    <row r="27130" ht="12.75" hidden="1" customHeight="1"/>
    <row r="27131" ht="12.75" hidden="1" customHeight="1"/>
    <row r="27132" ht="12.75" hidden="1" customHeight="1"/>
    <row r="27133" ht="12.75" hidden="1" customHeight="1"/>
    <row r="27134" ht="12.75" hidden="1" customHeight="1"/>
    <row r="27135" ht="12.75" hidden="1" customHeight="1"/>
    <row r="27136" ht="12.75" hidden="1" customHeight="1"/>
    <row r="27137" ht="12.75" hidden="1" customHeight="1"/>
    <row r="27138" ht="12.75" hidden="1" customHeight="1"/>
    <row r="27139" ht="12.75" hidden="1" customHeight="1"/>
    <row r="27140" ht="12.75" hidden="1" customHeight="1"/>
    <row r="27141" ht="12.75" hidden="1" customHeight="1"/>
    <row r="27142" ht="12.75" hidden="1" customHeight="1"/>
    <row r="27143" ht="12.75" hidden="1" customHeight="1"/>
    <row r="27144" ht="12.75" hidden="1" customHeight="1"/>
    <row r="27145" ht="12.75" hidden="1" customHeight="1"/>
    <row r="27146" ht="12.75" hidden="1" customHeight="1"/>
    <row r="27147" ht="12.75" hidden="1" customHeight="1"/>
    <row r="27148" ht="12.75" hidden="1" customHeight="1"/>
    <row r="27149" ht="12.75" hidden="1" customHeight="1"/>
    <row r="27150" ht="12.75" hidden="1" customHeight="1"/>
    <row r="27151" ht="12.75" hidden="1" customHeight="1"/>
    <row r="27152" ht="12.75" hidden="1" customHeight="1"/>
    <row r="27153" ht="12.75" hidden="1" customHeight="1"/>
    <row r="27154" ht="12.75" hidden="1" customHeight="1"/>
    <row r="27155" ht="12.75" hidden="1" customHeight="1"/>
    <row r="27156" ht="12.75" hidden="1" customHeight="1"/>
    <row r="27157" ht="12.75" hidden="1" customHeight="1"/>
    <row r="27158" ht="12.75" hidden="1" customHeight="1"/>
    <row r="27159" ht="12.75" hidden="1" customHeight="1"/>
    <row r="27160" ht="12.75" hidden="1" customHeight="1"/>
    <row r="27161" ht="12.75" hidden="1" customHeight="1"/>
    <row r="27162" ht="12.75" hidden="1" customHeight="1"/>
    <row r="27163" ht="12.75" hidden="1" customHeight="1"/>
    <row r="27164" ht="12.75" hidden="1" customHeight="1"/>
    <row r="27165" ht="12.75" hidden="1" customHeight="1"/>
    <row r="27166" ht="12.75" hidden="1" customHeight="1"/>
    <row r="27167" ht="12.75" hidden="1" customHeight="1"/>
    <row r="27168" ht="12.75" hidden="1" customHeight="1"/>
    <row r="27169" ht="12.75" hidden="1" customHeight="1"/>
    <row r="27170" ht="12.75" hidden="1" customHeight="1"/>
    <row r="27171" ht="12.75" hidden="1" customHeight="1"/>
    <row r="27172" ht="12.75" hidden="1" customHeight="1"/>
    <row r="27173" ht="12.75" hidden="1" customHeight="1"/>
    <row r="27174" ht="12.75" hidden="1" customHeight="1"/>
    <row r="27175" ht="12.75" hidden="1" customHeight="1"/>
    <row r="27176" ht="12.75" hidden="1" customHeight="1"/>
    <row r="27177" ht="12.75" hidden="1" customHeight="1"/>
    <row r="27178" ht="12.75" hidden="1" customHeight="1"/>
    <row r="27179" ht="12.75" hidden="1" customHeight="1"/>
    <row r="27180" ht="12.75" hidden="1" customHeight="1"/>
    <row r="27181" ht="12.75" hidden="1" customHeight="1"/>
    <row r="27182" ht="12.75" hidden="1" customHeight="1"/>
    <row r="27183" ht="12.75" hidden="1" customHeight="1"/>
    <row r="27184" ht="12.75" hidden="1" customHeight="1"/>
    <row r="27185" ht="12.75" hidden="1" customHeight="1"/>
    <row r="27186" ht="12.75" hidden="1" customHeight="1"/>
    <row r="27187" ht="12.75" hidden="1" customHeight="1"/>
    <row r="27188" ht="12.75" hidden="1" customHeight="1"/>
    <row r="27189" ht="12.75" hidden="1" customHeight="1"/>
    <row r="27190" ht="12.75" hidden="1" customHeight="1"/>
    <row r="27191" ht="12.75" hidden="1" customHeight="1"/>
    <row r="27192" ht="12.75" hidden="1" customHeight="1"/>
    <row r="27193" ht="12.75" hidden="1" customHeight="1"/>
    <row r="27194" ht="12.75" hidden="1" customHeight="1"/>
    <row r="27195" ht="12.75" hidden="1" customHeight="1"/>
    <row r="27196" ht="12.75" hidden="1" customHeight="1"/>
    <row r="27197" ht="12.75" hidden="1" customHeight="1"/>
    <row r="27198" ht="12.75" hidden="1" customHeight="1"/>
    <row r="27199" ht="12.75" hidden="1" customHeight="1"/>
    <row r="27200" ht="12.75" hidden="1" customHeight="1"/>
    <row r="27201" ht="12.75" hidden="1" customHeight="1"/>
    <row r="27202" ht="12.75" hidden="1" customHeight="1"/>
    <row r="27203" ht="12.75" hidden="1" customHeight="1"/>
    <row r="27204" ht="12.75" hidden="1" customHeight="1"/>
    <row r="27205" ht="12.75" hidden="1" customHeight="1"/>
    <row r="27206" ht="12.75" hidden="1" customHeight="1"/>
    <row r="27207" ht="12.75" hidden="1" customHeight="1"/>
    <row r="27208" ht="12.75" hidden="1" customHeight="1"/>
    <row r="27209" ht="12.75" hidden="1" customHeight="1"/>
    <row r="27210" ht="12.75" hidden="1" customHeight="1"/>
    <row r="27211" ht="12.75" hidden="1" customHeight="1"/>
    <row r="27212" ht="12.75" hidden="1" customHeight="1"/>
    <row r="27213" ht="12.75" hidden="1" customHeight="1"/>
    <row r="27214" ht="12.75" hidden="1" customHeight="1"/>
    <row r="27215" ht="12.75" hidden="1" customHeight="1"/>
    <row r="27216" ht="12.75" hidden="1" customHeight="1"/>
    <row r="27217" ht="12.75" hidden="1" customHeight="1"/>
    <row r="27218" ht="12.75" hidden="1" customHeight="1"/>
    <row r="27219" ht="12.75" hidden="1" customHeight="1"/>
    <row r="27220" ht="12.75" hidden="1" customHeight="1"/>
    <row r="27221" ht="12.75" hidden="1" customHeight="1"/>
    <row r="27222" ht="12.75" hidden="1" customHeight="1"/>
    <row r="27223" ht="12.75" hidden="1" customHeight="1"/>
    <row r="27224" ht="12.75" hidden="1" customHeight="1"/>
    <row r="27225" ht="12.75" hidden="1" customHeight="1"/>
    <row r="27226" ht="12.75" hidden="1" customHeight="1"/>
    <row r="27227" ht="12.75" hidden="1" customHeight="1"/>
    <row r="27228" ht="12.75" hidden="1" customHeight="1"/>
    <row r="27229" ht="12.75" hidden="1" customHeight="1"/>
    <row r="27230" ht="12.75" hidden="1" customHeight="1"/>
    <row r="27231" ht="12.75" hidden="1" customHeight="1"/>
    <row r="27232" ht="12.75" hidden="1" customHeight="1"/>
    <row r="27233" ht="12.75" hidden="1" customHeight="1"/>
    <row r="27234" ht="12.75" hidden="1" customHeight="1"/>
    <row r="27235" ht="12.75" hidden="1" customHeight="1"/>
    <row r="27236" ht="12.75" hidden="1" customHeight="1"/>
    <row r="27237" ht="12.75" hidden="1" customHeight="1"/>
    <row r="27238" ht="12.75" hidden="1" customHeight="1"/>
    <row r="27239" ht="12.75" hidden="1" customHeight="1"/>
    <row r="27240" ht="12.75" hidden="1" customHeight="1"/>
    <row r="27241" ht="12.75" hidden="1" customHeight="1"/>
    <row r="27242" ht="12.75" hidden="1" customHeight="1"/>
    <row r="27243" ht="12.75" hidden="1" customHeight="1"/>
    <row r="27244" ht="12.75" hidden="1" customHeight="1"/>
    <row r="27245" ht="12.75" hidden="1" customHeight="1"/>
    <row r="27246" ht="12.75" hidden="1" customHeight="1"/>
    <row r="27247" ht="12.75" hidden="1" customHeight="1"/>
    <row r="27248" ht="12.75" hidden="1" customHeight="1"/>
    <row r="27249" ht="12.75" hidden="1" customHeight="1"/>
    <row r="27250" ht="12.75" hidden="1" customHeight="1"/>
    <row r="27251" ht="12.75" hidden="1" customHeight="1"/>
    <row r="27252" ht="12.75" hidden="1" customHeight="1"/>
    <row r="27253" ht="12.75" hidden="1" customHeight="1"/>
    <row r="27254" ht="12.75" hidden="1" customHeight="1"/>
    <row r="27255" ht="12.75" hidden="1" customHeight="1"/>
    <row r="27256" ht="12.75" hidden="1" customHeight="1"/>
    <row r="27257" ht="12.75" hidden="1" customHeight="1"/>
    <row r="27258" ht="12.75" hidden="1" customHeight="1"/>
    <row r="27259" ht="12.75" hidden="1" customHeight="1"/>
    <row r="27260" ht="12.75" hidden="1" customHeight="1"/>
    <row r="27261" ht="12.75" hidden="1" customHeight="1"/>
    <row r="27262" ht="12.75" hidden="1" customHeight="1"/>
    <row r="27263" ht="12.75" hidden="1" customHeight="1"/>
    <row r="27264" ht="12.75" hidden="1" customHeight="1"/>
    <row r="27265" ht="12.75" hidden="1" customHeight="1"/>
    <row r="27266" ht="12.75" hidden="1" customHeight="1"/>
    <row r="27267" ht="12.75" hidden="1" customHeight="1"/>
    <row r="27268" ht="12.75" hidden="1" customHeight="1"/>
    <row r="27269" ht="12.75" hidden="1" customHeight="1"/>
    <row r="27270" ht="12.75" hidden="1" customHeight="1"/>
    <row r="27271" ht="12.75" hidden="1" customHeight="1"/>
    <row r="27272" ht="12.75" hidden="1" customHeight="1"/>
    <row r="27273" ht="12.75" hidden="1" customHeight="1"/>
    <row r="27274" ht="12.75" hidden="1" customHeight="1"/>
    <row r="27275" ht="12.75" hidden="1" customHeight="1"/>
    <row r="27276" ht="12.75" hidden="1" customHeight="1"/>
    <row r="27277" ht="12.75" hidden="1" customHeight="1"/>
    <row r="27278" ht="12.75" hidden="1" customHeight="1"/>
    <row r="27279" ht="12.75" hidden="1" customHeight="1"/>
    <row r="27280" ht="12.75" hidden="1" customHeight="1"/>
    <row r="27281" ht="12.75" hidden="1" customHeight="1"/>
    <row r="27282" ht="12.75" hidden="1" customHeight="1"/>
    <row r="27283" ht="12.75" hidden="1" customHeight="1"/>
    <row r="27284" ht="12.75" hidden="1" customHeight="1"/>
    <row r="27285" ht="12.75" hidden="1" customHeight="1"/>
    <row r="27286" ht="12.75" hidden="1" customHeight="1"/>
    <row r="27287" ht="12.75" hidden="1" customHeight="1"/>
    <row r="27288" ht="12.75" hidden="1" customHeight="1"/>
    <row r="27289" ht="12.75" hidden="1" customHeight="1"/>
    <row r="27290" ht="12.75" hidden="1" customHeight="1"/>
    <row r="27291" ht="12.75" hidden="1" customHeight="1"/>
    <row r="27292" ht="12.75" hidden="1" customHeight="1"/>
    <row r="27293" ht="12.75" hidden="1" customHeight="1"/>
    <row r="27294" ht="12.75" hidden="1" customHeight="1"/>
    <row r="27295" ht="12.75" hidden="1" customHeight="1"/>
    <row r="27296" ht="12.75" hidden="1" customHeight="1"/>
    <row r="27297" ht="12.75" hidden="1" customHeight="1"/>
    <row r="27298" ht="12.75" hidden="1" customHeight="1"/>
    <row r="27299" ht="12.75" hidden="1" customHeight="1"/>
    <row r="27300" ht="12.75" hidden="1" customHeight="1"/>
    <row r="27301" ht="12.75" hidden="1" customHeight="1"/>
    <row r="27302" ht="12.75" hidden="1" customHeight="1"/>
    <row r="27303" ht="12.75" hidden="1" customHeight="1"/>
    <row r="27304" ht="12.75" hidden="1" customHeight="1"/>
    <row r="27305" ht="12.75" hidden="1" customHeight="1"/>
    <row r="27306" ht="12.75" hidden="1" customHeight="1"/>
    <row r="27307" ht="12.75" hidden="1" customHeight="1"/>
    <row r="27308" ht="12.75" hidden="1" customHeight="1"/>
    <row r="27309" ht="12.75" hidden="1" customHeight="1"/>
    <row r="27310" ht="12.75" hidden="1" customHeight="1"/>
    <row r="27311" ht="12.75" hidden="1" customHeight="1"/>
    <row r="27312" ht="12.75" hidden="1" customHeight="1"/>
    <row r="27313" ht="12.75" hidden="1" customHeight="1"/>
    <row r="27314" ht="12.75" hidden="1" customHeight="1"/>
    <row r="27315" ht="12.75" hidden="1" customHeight="1"/>
    <row r="27316" ht="12.75" hidden="1" customHeight="1"/>
    <row r="27317" ht="12.75" hidden="1" customHeight="1"/>
    <row r="27318" ht="12.75" hidden="1" customHeight="1"/>
    <row r="27319" ht="12.75" hidden="1" customHeight="1"/>
    <row r="27320" ht="12.75" hidden="1" customHeight="1"/>
    <row r="27321" ht="12.75" hidden="1" customHeight="1"/>
    <row r="27322" ht="12.75" hidden="1" customHeight="1"/>
    <row r="27323" ht="12.75" hidden="1" customHeight="1"/>
    <row r="27324" ht="12.75" hidden="1" customHeight="1"/>
    <row r="27325" ht="12.75" hidden="1" customHeight="1"/>
    <row r="27326" ht="12.75" hidden="1" customHeight="1"/>
    <row r="27327" ht="12.75" hidden="1" customHeight="1"/>
    <row r="27328" ht="12.75" hidden="1" customHeight="1"/>
    <row r="27329" ht="12.75" hidden="1" customHeight="1"/>
    <row r="27330" ht="12.75" hidden="1" customHeight="1"/>
    <row r="27331" ht="12.75" hidden="1" customHeight="1"/>
    <row r="27332" ht="12.75" hidden="1" customHeight="1"/>
    <row r="27333" ht="12.75" hidden="1" customHeight="1"/>
    <row r="27334" ht="12.75" hidden="1" customHeight="1"/>
    <row r="27335" ht="12.75" hidden="1" customHeight="1"/>
    <row r="27336" ht="12.75" hidden="1" customHeight="1"/>
    <row r="27337" ht="12.75" hidden="1" customHeight="1"/>
    <row r="27338" ht="12.75" hidden="1" customHeight="1"/>
    <row r="27339" ht="12.75" hidden="1" customHeight="1"/>
    <row r="27340" ht="12.75" hidden="1" customHeight="1"/>
    <row r="27341" ht="12.75" hidden="1" customHeight="1"/>
    <row r="27342" ht="12.75" hidden="1" customHeight="1"/>
    <row r="27343" ht="12.75" hidden="1" customHeight="1"/>
    <row r="27344" ht="12.75" hidden="1" customHeight="1"/>
    <row r="27345" ht="12.75" hidden="1" customHeight="1"/>
    <row r="27346" ht="12.75" hidden="1" customHeight="1"/>
    <row r="27347" ht="12.75" hidden="1" customHeight="1"/>
    <row r="27348" ht="12.75" hidden="1" customHeight="1"/>
    <row r="27349" ht="12.75" hidden="1" customHeight="1"/>
    <row r="27350" ht="12.75" hidden="1" customHeight="1"/>
    <row r="27351" ht="12.75" hidden="1" customHeight="1"/>
    <row r="27352" ht="12.75" hidden="1" customHeight="1"/>
    <row r="27353" ht="12.75" hidden="1" customHeight="1"/>
    <row r="27354" ht="12.75" hidden="1" customHeight="1"/>
    <row r="27355" ht="12.75" hidden="1" customHeight="1"/>
    <row r="27356" ht="12.75" hidden="1" customHeight="1"/>
    <row r="27357" ht="12.75" hidden="1" customHeight="1"/>
    <row r="27358" ht="12.75" hidden="1" customHeight="1"/>
    <row r="27359" ht="12.75" hidden="1" customHeight="1"/>
    <row r="27360" ht="12.75" hidden="1" customHeight="1"/>
    <row r="27361" ht="12.75" hidden="1" customHeight="1"/>
    <row r="27362" ht="12.75" hidden="1" customHeight="1"/>
    <row r="27363" ht="12.75" hidden="1" customHeight="1"/>
    <row r="27364" ht="12.75" hidden="1" customHeight="1"/>
    <row r="27365" ht="12.75" hidden="1" customHeight="1"/>
    <row r="27366" ht="12.75" hidden="1" customHeight="1"/>
    <row r="27367" ht="12.75" hidden="1" customHeight="1"/>
    <row r="27368" ht="12.75" hidden="1" customHeight="1"/>
    <row r="27369" ht="12.75" hidden="1" customHeight="1"/>
    <row r="27370" ht="12.75" hidden="1" customHeight="1"/>
    <row r="27371" ht="12.75" hidden="1" customHeight="1"/>
    <row r="27372" ht="12.75" hidden="1" customHeight="1"/>
    <row r="27373" ht="12.75" hidden="1" customHeight="1"/>
    <row r="27374" ht="12.75" hidden="1" customHeight="1"/>
    <row r="27375" ht="12.75" hidden="1" customHeight="1"/>
    <row r="27376" ht="12.75" hidden="1" customHeight="1"/>
    <row r="27377" ht="12.75" hidden="1" customHeight="1"/>
    <row r="27378" ht="12.75" hidden="1" customHeight="1"/>
    <row r="27379" ht="12.75" hidden="1" customHeight="1"/>
    <row r="27380" ht="12.75" hidden="1" customHeight="1"/>
    <row r="27381" ht="12.75" hidden="1" customHeight="1"/>
    <row r="27382" ht="12.75" hidden="1" customHeight="1"/>
    <row r="27383" ht="12.75" hidden="1" customHeight="1"/>
    <row r="27384" ht="12.75" hidden="1" customHeight="1"/>
    <row r="27385" ht="12.75" hidden="1" customHeight="1"/>
    <row r="27386" ht="12.75" hidden="1" customHeight="1"/>
    <row r="27387" ht="12.75" hidden="1" customHeight="1"/>
    <row r="27388" ht="12.75" hidden="1" customHeight="1"/>
    <row r="27389" ht="12.75" hidden="1" customHeight="1"/>
    <row r="27390" ht="12.75" hidden="1" customHeight="1"/>
    <row r="27391" ht="12.75" hidden="1" customHeight="1"/>
    <row r="27392" ht="12.75" hidden="1" customHeight="1"/>
    <row r="27393" ht="12.75" hidden="1" customHeight="1"/>
    <row r="27394" ht="12.75" hidden="1" customHeight="1"/>
    <row r="27395" ht="12.75" hidden="1" customHeight="1"/>
    <row r="27396" ht="12.75" hidden="1" customHeight="1"/>
    <row r="27397" ht="12.75" hidden="1" customHeight="1"/>
    <row r="27398" ht="12.75" hidden="1" customHeight="1"/>
    <row r="27399" ht="12.75" hidden="1" customHeight="1"/>
    <row r="27400" ht="12.75" hidden="1" customHeight="1"/>
    <row r="27401" ht="12.75" hidden="1" customHeight="1"/>
    <row r="27402" ht="12.75" hidden="1" customHeight="1"/>
    <row r="27403" ht="12.75" hidden="1" customHeight="1"/>
    <row r="27404" ht="12.75" hidden="1" customHeight="1"/>
    <row r="27405" ht="12.75" hidden="1" customHeight="1"/>
    <row r="27406" ht="12.75" hidden="1" customHeight="1"/>
    <row r="27407" ht="12.75" hidden="1" customHeight="1"/>
    <row r="27408" ht="12.75" hidden="1" customHeight="1"/>
    <row r="27409" ht="12.75" hidden="1" customHeight="1"/>
    <row r="27410" ht="12.75" hidden="1" customHeight="1"/>
    <row r="27411" ht="12.75" hidden="1" customHeight="1"/>
    <row r="27412" ht="12.75" hidden="1" customHeight="1"/>
    <row r="27413" ht="12.75" hidden="1" customHeight="1"/>
    <row r="27414" ht="12.75" hidden="1" customHeight="1"/>
    <row r="27415" ht="12.75" hidden="1" customHeight="1"/>
    <row r="27416" ht="12.75" hidden="1" customHeight="1"/>
    <row r="27417" ht="12.75" hidden="1" customHeight="1"/>
    <row r="27418" ht="12.75" hidden="1" customHeight="1"/>
    <row r="27419" ht="12.75" hidden="1" customHeight="1"/>
    <row r="27420" ht="12.75" hidden="1" customHeight="1"/>
    <row r="27421" ht="12.75" hidden="1" customHeight="1"/>
    <row r="27422" ht="12.75" hidden="1" customHeight="1"/>
    <row r="27423" ht="12.75" hidden="1" customHeight="1"/>
    <row r="27424" ht="12.75" hidden="1" customHeight="1"/>
    <row r="27425" ht="12.75" hidden="1" customHeight="1"/>
    <row r="27426" ht="12.75" hidden="1" customHeight="1"/>
    <row r="27427" ht="12.75" hidden="1" customHeight="1"/>
    <row r="27428" ht="12.75" hidden="1" customHeight="1"/>
    <row r="27429" ht="12.75" hidden="1" customHeight="1"/>
    <row r="27430" ht="12.75" hidden="1" customHeight="1"/>
    <row r="27431" ht="12.75" hidden="1" customHeight="1"/>
    <row r="27432" ht="12.75" hidden="1" customHeight="1"/>
    <row r="27433" ht="12.75" hidden="1" customHeight="1"/>
    <row r="27434" ht="12.75" hidden="1" customHeight="1"/>
    <row r="27435" ht="12.75" hidden="1" customHeight="1"/>
    <row r="27436" ht="12.75" hidden="1" customHeight="1"/>
    <row r="27437" ht="12.75" hidden="1" customHeight="1"/>
    <row r="27438" ht="12.75" hidden="1" customHeight="1"/>
    <row r="27439" ht="12.75" hidden="1" customHeight="1"/>
    <row r="27440" ht="12.75" hidden="1" customHeight="1"/>
    <row r="27441" ht="12.75" hidden="1" customHeight="1"/>
    <row r="27442" ht="12.75" hidden="1" customHeight="1"/>
    <row r="27443" ht="12.75" hidden="1" customHeight="1"/>
    <row r="27444" ht="12.75" hidden="1" customHeight="1"/>
    <row r="27445" ht="12.75" hidden="1" customHeight="1"/>
    <row r="27446" ht="12.75" hidden="1" customHeight="1"/>
    <row r="27447" ht="12.75" hidden="1" customHeight="1"/>
    <row r="27448" ht="12.75" hidden="1" customHeight="1"/>
    <row r="27449" ht="12.75" hidden="1" customHeight="1"/>
    <row r="27450" ht="12.75" hidden="1" customHeight="1"/>
    <row r="27451" ht="12.75" hidden="1" customHeight="1"/>
    <row r="27452" ht="12.75" hidden="1" customHeight="1"/>
    <row r="27453" ht="12.75" hidden="1" customHeight="1"/>
    <row r="27454" ht="12.75" hidden="1" customHeight="1"/>
    <row r="27455" ht="12.75" hidden="1" customHeight="1"/>
    <row r="27456" ht="12.75" hidden="1" customHeight="1"/>
    <row r="27457" ht="12.75" hidden="1" customHeight="1"/>
    <row r="27458" ht="12.75" hidden="1" customHeight="1"/>
    <row r="27459" ht="12.75" hidden="1" customHeight="1"/>
    <row r="27460" ht="12.75" hidden="1" customHeight="1"/>
    <row r="27461" ht="12.75" hidden="1" customHeight="1"/>
    <row r="27462" ht="12.75" hidden="1" customHeight="1"/>
    <row r="27463" ht="12.75" hidden="1" customHeight="1"/>
    <row r="27464" ht="12.75" hidden="1" customHeight="1"/>
    <row r="27465" ht="12.75" hidden="1" customHeight="1"/>
    <row r="27466" ht="12.75" hidden="1" customHeight="1"/>
    <row r="27467" ht="12.75" hidden="1" customHeight="1"/>
    <row r="27468" ht="12.75" hidden="1" customHeight="1"/>
    <row r="27469" ht="12.75" hidden="1" customHeight="1"/>
    <row r="27470" ht="12.75" hidden="1" customHeight="1"/>
    <row r="27471" ht="12.75" hidden="1" customHeight="1"/>
    <row r="27472" ht="12.75" hidden="1" customHeight="1"/>
    <row r="27473" ht="12.75" hidden="1" customHeight="1"/>
    <row r="27474" ht="12.75" hidden="1" customHeight="1"/>
    <row r="27475" ht="12.75" hidden="1" customHeight="1"/>
    <row r="27476" ht="12.75" hidden="1" customHeight="1"/>
    <row r="27477" ht="12.75" hidden="1" customHeight="1"/>
    <row r="27478" ht="12.75" hidden="1" customHeight="1"/>
    <row r="27479" ht="12.75" hidden="1" customHeight="1"/>
    <row r="27480" ht="12.75" hidden="1" customHeight="1"/>
    <row r="27481" ht="12.75" hidden="1" customHeight="1"/>
    <row r="27482" ht="12.75" hidden="1" customHeight="1"/>
    <row r="27483" ht="12.75" hidden="1" customHeight="1"/>
    <row r="27484" ht="12.75" hidden="1" customHeight="1"/>
    <row r="27485" ht="12.75" hidden="1" customHeight="1"/>
    <row r="27486" ht="12.75" hidden="1" customHeight="1"/>
    <row r="27487" ht="12.75" hidden="1" customHeight="1"/>
    <row r="27488" ht="12.75" hidden="1" customHeight="1"/>
    <row r="27489" ht="12.75" hidden="1" customHeight="1"/>
    <row r="27490" ht="12.75" hidden="1" customHeight="1"/>
    <row r="27491" ht="12.75" hidden="1" customHeight="1"/>
    <row r="27492" ht="12.75" hidden="1" customHeight="1"/>
    <row r="27493" ht="12.75" hidden="1" customHeight="1"/>
    <row r="27494" ht="12.75" hidden="1" customHeight="1"/>
    <row r="27495" ht="12.75" hidden="1" customHeight="1"/>
    <row r="27496" ht="12.75" hidden="1" customHeight="1"/>
    <row r="27497" ht="12.75" hidden="1" customHeight="1"/>
    <row r="27498" ht="12.75" hidden="1" customHeight="1"/>
    <row r="27499" ht="12.75" hidden="1" customHeight="1"/>
    <row r="27500" ht="12.75" hidden="1" customHeight="1"/>
    <row r="27501" ht="12.75" hidden="1" customHeight="1"/>
    <row r="27502" ht="12.75" hidden="1" customHeight="1"/>
    <row r="27503" ht="12.75" hidden="1" customHeight="1"/>
    <row r="27504" ht="12.75" hidden="1" customHeight="1"/>
    <row r="27505" ht="12.75" hidden="1" customHeight="1"/>
    <row r="27506" ht="12.75" hidden="1" customHeight="1"/>
    <row r="27507" ht="12.75" hidden="1" customHeight="1"/>
    <row r="27508" ht="12.75" hidden="1" customHeight="1"/>
    <row r="27509" ht="12.75" hidden="1" customHeight="1"/>
    <row r="27510" ht="12.75" hidden="1" customHeight="1"/>
    <row r="27511" ht="12.75" hidden="1" customHeight="1"/>
    <row r="27512" ht="12.75" hidden="1" customHeight="1"/>
    <row r="27513" ht="12.75" hidden="1" customHeight="1"/>
    <row r="27514" ht="12.75" hidden="1" customHeight="1"/>
    <row r="27515" ht="12.75" hidden="1" customHeight="1"/>
    <row r="27516" ht="12.75" hidden="1" customHeight="1"/>
    <row r="27517" ht="12.75" hidden="1" customHeight="1"/>
    <row r="27518" ht="12.75" hidden="1" customHeight="1"/>
    <row r="27519" ht="12.75" hidden="1" customHeight="1"/>
    <row r="27520" ht="12.75" hidden="1" customHeight="1"/>
    <row r="27521" ht="12.75" hidden="1" customHeight="1"/>
    <row r="27522" ht="12.75" hidden="1" customHeight="1"/>
    <row r="27523" ht="12.75" hidden="1" customHeight="1"/>
    <row r="27524" ht="12.75" hidden="1" customHeight="1"/>
    <row r="27525" ht="12.75" hidden="1" customHeight="1"/>
    <row r="27526" ht="12.75" hidden="1" customHeight="1"/>
    <row r="27527" ht="12.75" hidden="1" customHeight="1"/>
    <row r="27528" ht="12.75" hidden="1" customHeight="1"/>
    <row r="27529" ht="12.75" hidden="1" customHeight="1"/>
    <row r="27530" ht="12.75" hidden="1" customHeight="1"/>
    <row r="27531" ht="12.75" hidden="1" customHeight="1"/>
    <row r="27532" ht="12.75" hidden="1" customHeight="1"/>
    <row r="27533" ht="12.75" hidden="1" customHeight="1"/>
    <row r="27534" ht="12.75" hidden="1" customHeight="1"/>
    <row r="27535" ht="12.75" hidden="1" customHeight="1"/>
    <row r="27536" ht="12.75" hidden="1" customHeight="1"/>
    <row r="27537" ht="12.75" hidden="1" customHeight="1"/>
    <row r="27538" ht="12.75" hidden="1" customHeight="1"/>
    <row r="27539" ht="12.75" hidden="1" customHeight="1"/>
    <row r="27540" ht="12.75" hidden="1" customHeight="1"/>
    <row r="27541" ht="12.75" hidden="1" customHeight="1"/>
    <row r="27542" ht="12.75" hidden="1" customHeight="1"/>
    <row r="27543" ht="12.75" hidden="1" customHeight="1"/>
    <row r="27544" ht="12.75" hidden="1" customHeight="1"/>
    <row r="27545" ht="12.75" hidden="1" customHeight="1"/>
    <row r="27546" ht="12.75" hidden="1" customHeight="1"/>
    <row r="27547" ht="12.75" hidden="1" customHeight="1"/>
    <row r="27548" ht="12.75" hidden="1" customHeight="1"/>
    <row r="27549" ht="12.75" hidden="1" customHeight="1"/>
    <row r="27550" ht="12.75" hidden="1" customHeight="1"/>
    <row r="27551" ht="12.75" hidden="1" customHeight="1"/>
    <row r="27552" ht="12.75" hidden="1" customHeight="1"/>
    <row r="27553" ht="12.75" hidden="1" customHeight="1"/>
    <row r="27554" ht="12.75" hidden="1" customHeight="1"/>
    <row r="27555" ht="12.75" hidden="1" customHeight="1"/>
    <row r="27556" ht="12.75" hidden="1" customHeight="1"/>
    <row r="27557" ht="12.75" hidden="1" customHeight="1"/>
    <row r="27558" ht="12.75" hidden="1" customHeight="1"/>
    <row r="27559" ht="12.75" hidden="1" customHeight="1"/>
    <row r="27560" ht="12.75" hidden="1" customHeight="1"/>
    <row r="27561" ht="12.75" hidden="1" customHeight="1"/>
    <row r="27562" ht="12.75" hidden="1" customHeight="1"/>
    <row r="27563" ht="12.75" hidden="1" customHeight="1"/>
    <row r="27564" ht="12.75" hidden="1" customHeight="1"/>
    <row r="27565" ht="12.75" hidden="1" customHeight="1"/>
    <row r="27566" ht="12.75" hidden="1" customHeight="1"/>
    <row r="27567" ht="12.75" hidden="1" customHeight="1"/>
    <row r="27568" ht="12.75" hidden="1" customHeight="1"/>
    <row r="27569" ht="12.75" hidden="1" customHeight="1"/>
    <row r="27570" ht="12.75" hidden="1" customHeight="1"/>
    <row r="27571" ht="12.75" hidden="1" customHeight="1"/>
    <row r="27572" ht="12.75" hidden="1" customHeight="1"/>
    <row r="27573" ht="12.75" hidden="1" customHeight="1"/>
    <row r="27574" ht="12.75" hidden="1" customHeight="1"/>
    <row r="27575" ht="12.75" hidden="1" customHeight="1"/>
    <row r="27576" ht="12.75" hidden="1" customHeight="1"/>
    <row r="27577" ht="12.75" hidden="1" customHeight="1"/>
    <row r="27578" ht="12.75" hidden="1" customHeight="1"/>
    <row r="27579" ht="12.75" hidden="1" customHeight="1"/>
    <row r="27580" ht="12.75" hidden="1" customHeight="1"/>
    <row r="27581" ht="12.75" hidden="1" customHeight="1"/>
    <row r="27582" ht="12.75" hidden="1" customHeight="1"/>
    <row r="27583" ht="12.75" hidden="1" customHeight="1"/>
    <row r="27584" ht="12.75" hidden="1" customHeight="1"/>
    <row r="27585" ht="12.75" hidden="1" customHeight="1"/>
    <row r="27586" ht="12.75" hidden="1" customHeight="1"/>
    <row r="27587" ht="12.75" hidden="1" customHeight="1"/>
    <row r="27588" ht="12.75" hidden="1" customHeight="1"/>
    <row r="27589" ht="12.75" hidden="1" customHeight="1"/>
    <row r="27590" ht="12.75" hidden="1" customHeight="1"/>
    <row r="27591" ht="12.75" hidden="1" customHeight="1"/>
    <row r="27592" ht="12.75" hidden="1" customHeight="1"/>
    <row r="27593" ht="12.75" hidden="1" customHeight="1"/>
    <row r="27594" ht="12.75" hidden="1" customHeight="1"/>
    <row r="27595" ht="12.75" hidden="1" customHeight="1"/>
    <row r="27596" ht="12.75" hidden="1" customHeight="1"/>
    <row r="27597" ht="12.75" hidden="1" customHeight="1"/>
    <row r="27598" ht="12.75" hidden="1" customHeight="1"/>
    <row r="27599" ht="12.75" hidden="1" customHeight="1"/>
    <row r="27600" ht="12.75" hidden="1" customHeight="1"/>
    <row r="27601" ht="12.75" hidden="1" customHeight="1"/>
    <row r="27602" ht="12.75" hidden="1" customHeight="1"/>
    <row r="27603" ht="12.75" hidden="1" customHeight="1"/>
    <row r="27604" ht="12.75" hidden="1" customHeight="1"/>
    <row r="27605" ht="12.75" hidden="1" customHeight="1"/>
    <row r="27606" ht="12.75" hidden="1" customHeight="1"/>
    <row r="27607" ht="12.75" hidden="1" customHeight="1"/>
    <row r="27608" ht="12.75" hidden="1" customHeight="1"/>
    <row r="27609" ht="12.75" hidden="1" customHeight="1"/>
    <row r="27610" ht="12.75" hidden="1" customHeight="1"/>
    <row r="27611" ht="12.75" hidden="1" customHeight="1"/>
    <row r="27612" ht="12.75" hidden="1" customHeight="1"/>
    <row r="27613" ht="12.75" hidden="1" customHeight="1"/>
    <row r="27614" ht="12.75" hidden="1" customHeight="1"/>
    <row r="27615" ht="12.75" hidden="1" customHeight="1"/>
    <row r="27616" ht="12.75" hidden="1" customHeight="1"/>
    <row r="27617" ht="12.75" hidden="1" customHeight="1"/>
    <row r="27618" ht="12.75" hidden="1" customHeight="1"/>
    <row r="27619" ht="12.75" hidden="1" customHeight="1"/>
    <row r="27620" ht="12.75" hidden="1" customHeight="1"/>
    <row r="27621" ht="12.75" hidden="1" customHeight="1"/>
    <row r="27622" ht="12.75" hidden="1" customHeight="1"/>
    <row r="27623" ht="12.75" hidden="1" customHeight="1"/>
    <row r="27624" ht="12.75" hidden="1" customHeight="1"/>
    <row r="27625" ht="12.75" hidden="1" customHeight="1"/>
    <row r="27626" ht="12.75" hidden="1" customHeight="1"/>
    <row r="27627" ht="12.75" hidden="1" customHeight="1"/>
    <row r="27628" ht="12.75" hidden="1" customHeight="1"/>
    <row r="27629" ht="12.75" hidden="1" customHeight="1"/>
    <row r="27630" ht="12.75" hidden="1" customHeight="1"/>
    <row r="27631" ht="12.75" hidden="1" customHeight="1"/>
    <row r="27632" ht="12.75" hidden="1" customHeight="1"/>
    <row r="27633" ht="12.75" hidden="1" customHeight="1"/>
    <row r="27634" ht="12.75" hidden="1" customHeight="1"/>
    <row r="27635" ht="12.75" hidden="1" customHeight="1"/>
    <row r="27636" ht="12.75" hidden="1" customHeight="1"/>
    <row r="27637" ht="12.75" hidden="1" customHeight="1"/>
    <row r="27638" ht="12.75" hidden="1" customHeight="1"/>
    <row r="27639" ht="12.75" hidden="1" customHeight="1"/>
    <row r="27640" ht="12.75" hidden="1" customHeight="1"/>
    <row r="27641" ht="12.75" hidden="1" customHeight="1"/>
    <row r="27642" ht="12.75" hidden="1" customHeight="1"/>
    <row r="27643" ht="12.75" hidden="1" customHeight="1"/>
    <row r="27644" ht="12.75" hidden="1" customHeight="1"/>
    <row r="27645" ht="12.75" hidden="1" customHeight="1"/>
    <row r="27646" ht="12.75" hidden="1" customHeight="1"/>
    <row r="27647" ht="12.75" hidden="1" customHeight="1"/>
    <row r="27648" ht="12.75" hidden="1" customHeight="1"/>
    <row r="27649" ht="12.75" hidden="1" customHeight="1"/>
    <row r="27650" ht="12.75" hidden="1" customHeight="1"/>
    <row r="27651" ht="12.75" hidden="1" customHeight="1"/>
    <row r="27652" ht="12.75" hidden="1" customHeight="1"/>
    <row r="27653" ht="12.75" hidden="1" customHeight="1"/>
    <row r="27654" ht="12.75" hidden="1" customHeight="1"/>
    <row r="27655" ht="12.75" hidden="1" customHeight="1"/>
    <row r="27656" ht="12.75" hidden="1" customHeight="1"/>
    <row r="27657" ht="12.75" hidden="1" customHeight="1"/>
    <row r="27658" ht="12.75" hidden="1" customHeight="1"/>
    <row r="27659" ht="12.75" hidden="1" customHeight="1"/>
    <row r="27660" ht="12.75" hidden="1" customHeight="1"/>
    <row r="27661" ht="12.75" hidden="1" customHeight="1"/>
    <row r="27662" ht="12.75" hidden="1" customHeight="1"/>
    <row r="27663" ht="12.75" hidden="1" customHeight="1"/>
    <row r="27664" ht="12.75" hidden="1" customHeight="1"/>
    <row r="27665" ht="12.75" hidden="1" customHeight="1"/>
    <row r="27666" ht="12.75" hidden="1" customHeight="1"/>
    <row r="27667" ht="12.75" hidden="1" customHeight="1"/>
    <row r="27668" ht="12.75" hidden="1" customHeight="1"/>
    <row r="27669" ht="12.75" hidden="1" customHeight="1"/>
    <row r="27670" ht="12.75" hidden="1" customHeight="1"/>
    <row r="27671" ht="12.75" hidden="1" customHeight="1"/>
    <row r="27672" ht="12.75" hidden="1" customHeight="1"/>
    <row r="27673" ht="12.75" hidden="1" customHeight="1"/>
    <row r="27674" ht="12.75" hidden="1" customHeight="1"/>
    <row r="27675" ht="12.75" hidden="1" customHeight="1"/>
    <row r="27676" ht="12.75" hidden="1" customHeight="1"/>
    <row r="27677" ht="12.75" hidden="1" customHeight="1"/>
    <row r="27678" ht="12.75" hidden="1" customHeight="1"/>
    <row r="27679" ht="12.75" hidden="1" customHeight="1"/>
    <row r="27680" ht="12.75" hidden="1" customHeight="1"/>
    <row r="27681" ht="12.75" hidden="1" customHeight="1"/>
    <row r="27682" ht="12.75" hidden="1" customHeight="1"/>
    <row r="27683" ht="12.75" hidden="1" customHeight="1"/>
    <row r="27684" ht="12.75" hidden="1" customHeight="1"/>
    <row r="27685" ht="12.75" hidden="1" customHeight="1"/>
    <row r="27686" ht="12.75" hidden="1" customHeight="1"/>
    <row r="27687" ht="12.75" hidden="1" customHeight="1"/>
    <row r="27688" ht="12.75" hidden="1" customHeight="1"/>
    <row r="27689" ht="12.75" hidden="1" customHeight="1"/>
    <row r="27690" ht="12.75" hidden="1" customHeight="1"/>
    <row r="27691" ht="12.75" hidden="1" customHeight="1"/>
    <row r="27692" ht="12.75" hidden="1" customHeight="1"/>
    <row r="27693" ht="12.75" hidden="1" customHeight="1"/>
    <row r="27694" ht="12.75" hidden="1" customHeight="1"/>
    <row r="27695" ht="12.75" hidden="1" customHeight="1"/>
    <row r="27696" ht="12.75" hidden="1" customHeight="1"/>
    <row r="27697" ht="12.75" hidden="1" customHeight="1"/>
    <row r="27698" ht="12.75" hidden="1" customHeight="1"/>
    <row r="27699" ht="12.75" hidden="1" customHeight="1"/>
    <row r="27700" ht="12.75" hidden="1" customHeight="1"/>
    <row r="27701" ht="12.75" hidden="1" customHeight="1"/>
    <row r="27702" ht="12.75" hidden="1" customHeight="1"/>
    <row r="27703" ht="12.75" hidden="1" customHeight="1"/>
    <row r="27704" ht="12.75" hidden="1" customHeight="1"/>
    <row r="27705" ht="12.75" hidden="1" customHeight="1"/>
    <row r="27706" ht="12.75" hidden="1" customHeight="1"/>
    <row r="27707" ht="12.75" hidden="1" customHeight="1"/>
    <row r="27708" ht="12.75" hidden="1" customHeight="1"/>
    <row r="27709" ht="12.75" hidden="1" customHeight="1"/>
    <row r="27710" ht="12.75" hidden="1" customHeight="1"/>
    <row r="27711" ht="12.75" hidden="1" customHeight="1"/>
    <row r="27712" ht="12.75" hidden="1" customHeight="1"/>
    <row r="27713" ht="12.75" hidden="1" customHeight="1"/>
    <row r="27714" ht="12.75" hidden="1" customHeight="1"/>
    <row r="27715" ht="12.75" hidden="1" customHeight="1"/>
    <row r="27716" ht="12.75" hidden="1" customHeight="1"/>
    <row r="27717" ht="12.75" hidden="1" customHeight="1"/>
    <row r="27718" ht="12.75" hidden="1" customHeight="1"/>
    <row r="27719" ht="12.75" hidden="1" customHeight="1"/>
    <row r="27720" ht="12.75" hidden="1" customHeight="1"/>
    <row r="27721" ht="12.75" hidden="1" customHeight="1"/>
    <row r="27722" ht="12.75" hidden="1" customHeight="1"/>
    <row r="27723" ht="12.75" hidden="1" customHeight="1"/>
    <row r="27724" ht="12.75" hidden="1" customHeight="1"/>
    <row r="27725" ht="12.75" hidden="1" customHeight="1"/>
    <row r="27726" ht="12.75" hidden="1" customHeight="1"/>
    <row r="27727" ht="12.75" hidden="1" customHeight="1"/>
    <row r="27728" ht="12.75" hidden="1" customHeight="1"/>
    <row r="27729" ht="12.75" hidden="1" customHeight="1"/>
    <row r="27730" ht="12.75" hidden="1" customHeight="1"/>
    <row r="27731" ht="12.75" hidden="1" customHeight="1"/>
    <row r="27732" ht="12.75" hidden="1" customHeight="1"/>
    <row r="27733" ht="12.75" hidden="1" customHeight="1"/>
    <row r="27734" ht="12.75" hidden="1" customHeight="1"/>
    <row r="27735" ht="12.75" hidden="1" customHeight="1"/>
    <row r="27736" ht="12.75" hidden="1" customHeight="1"/>
    <row r="27737" ht="12.75" hidden="1" customHeight="1"/>
    <row r="27738" ht="12.75" hidden="1" customHeight="1"/>
    <row r="27739" ht="12.75" hidden="1" customHeight="1"/>
    <row r="27740" ht="12.75" hidden="1" customHeight="1"/>
    <row r="27741" ht="12.75" hidden="1" customHeight="1"/>
    <row r="27742" ht="12.75" hidden="1" customHeight="1"/>
    <row r="27743" ht="12.75" hidden="1" customHeight="1"/>
    <row r="27744" ht="12.75" hidden="1" customHeight="1"/>
    <row r="27745" ht="12.75" hidden="1" customHeight="1"/>
    <row r="27746" ht="12.75" hidden="1" customHeight="1"/>
    <row r="27747" ht="12.75" hidden="1" customHeight="1"/>
    <row r="27748" ht="12.75" hidden="1" customHeight="1"/>
    <row r="27749" ht="12.75" hidden="1" customHeight="1"/>
    <row r="27750" ht="12.75" hidden="1" customHeight="1"/>
    <row r="27751" ht="12.75" hidden="1" customHeight="1"/>
    <row r="27752" ht="12.75" hidden="1" customHeight="1"/>
    <row r="27753" ht="12.75" hidden="1" customHeight="1"/>
    <row r="27754" ht="12.75" hidden="1" customHeight="1"/>
    <row r="27755" ht="12.75" hidden="1" customHeight="1"/>
    <row r="27756" ht="12.75" hidden="1" customHeight="1"/>
    <row r="27757" ht="12.75" hidden="1" customHeight="1"/>
    <row r="27758" ht="12.75" hidden="1" customHeight="1"/>
    <row r="27759" ht="12.75" hidden="1" customHeight="1"/>
    <row r="27760" ht="12.75" hidden="1" customHeight="1"/>
    <row r="27761" ht="12.75" hidden="1" customHeight="1"/>
    <row r="27762" ht="12.75" hidden="1" customHeight="1"/>
    <row r="27763" ht="12.75" hidden="1" customHeight="1"/>
    <row r="27764" ht="12.75" hidden="1" customHeight="1"/>
    <row r="27765" ht="12.75" hidden="1" customHeight="1"/>
    <row r="27766" ht="12.75" hidden="1" customHeight="1"/>
    <row r="27767" ht="12.75" hidden="1" customHeight="1"/>
    <row r="27768" ht="12.75" hidden="1" customHeight="1"/>
    <row r="27769" ht="12.75" hidden="1" customHeight="1"/>
    <row r="27770" ht="12.75" hidden="1" customHeight="1"/>
    <row r="27771" ht="12.75" hidden="1" customHeight="1"/>
    <row r="27772" ht="12.75" hidden="1" customHeight="1"/>
    <row r="27773" ht="12.75" hidden="1" customHeight="1"/>
    <row r="27774" ht="12.75" hidden="1" customHeight="1"/>
    <row r="27775" ht="12.75" hidden="1" customHeight="1"/>
    <row r="27776" ht="12.75" hidden="1" customHeight="1"/>
    <row r="27777" ht="12.75" hidden="1" customHeight="1"/>
    <row r="27778" ht="12.75" hidden="1" customHeight="1"/>
    <row r="27779" ht="12.75" hidden="1" customHeight="1"/>
    <row r="27780" ht="12.75" hidden="1" customHeight="1"/>
    <row r="27781" ht="12.75" hidden="1" customHeight="1"/>
    <row r="27782" ht="12.75" hidden="1" customHeight="1"/>
    <row r="27783" ht="12.75" hidden="1" customHeight="1"/>
    <row r="27784" ht="12.75" hidden="1" customHeight="1"/>
    <row r="27785" ht="12.75" hidden="1" customHeight="1"/>
    <row r="27786" ht="12.75" hidden="1" customHeight="1"/>
    <row r="27787" ht="12.75" hidden="1" customHeight="1"/>
    <row r="27788" ht="12.75" hidden="1" customHeight="1"/>
    <row r="27789" ht="12.75" hidden="1" customHeight="1"/>
    <row r="27790" ht="12.75" hidden="1" customHeight="1"/>
    <row r="27791" ht="12.75" hidden="1" customHeight="1"/>
    <row r="27792" ht="12.75" hidden="1" customHeight="1"/>
    <row r="27793" ht="12.75" hidden="1" customHeight="1"/>
    <row r="27794" ht="12.75" hidden="1" customHeight="1"/>
    <row r="27795" ht="12.75" hidden="1" customHeight="1"/>
    <row r="27796" ht="12.75" hidden="1" customHeight="1"/>
    <row r="27797" ht="12.75" hidden="1" customHeight="1"/>
    <row r="27798" ht="12.75" hidden="1" customHeight="1"/>
    <row r="27799" ht="12.75" hidden="1" customHeight="1"/>
    <row r="27800" ht="12.75" hidden="1" customHeight="1"/>
    <row r="27801" ht="12.75" hidden="1" customHeight="1"/>
    <row r="27802" ht="12.75" hidden="1" customHeight="1"/>
    <row r="27803" ht="12.75" hidden="1" customHeight="1"/>
    <row r="27804" ht="12.75" hidden="1" customHeight="1"/>
    <row r="27805" ht="12.75" hidden="1" customHeight="1"/>
    <row r="27806" ht="12.75" hidden="1" customHeight="1"/>
    <row r="27807" ht="12.75" hidden="1" customHeight="1"/>
    <row r="27808" ht="12.75" hidden="1" customHeight="1"/>
    <row r="27809" ht="12.75" hidden="1" customHeight="1"/>
    <row r="27810" ht="12.75" hidden="1" customHeight="1"/>
    <row r="27811" ht="12.75" hidden="1" customHeight="1"/>
    <row r="27812" ht="12.75" hidden="1" customHeight="1"/>
    <row r="27813" ht="12.75" hidden="1" customHeight="1"/>
    <row r="27814" ht="12.75" hidden="1" customHeight="1"/>
    <row r="27815" ht="12.75" hidden="1" customHeight="1"/>
    <row r="27816" ht="12.75" hidden="1" customHeight="1"/>
    <row r="27817" ht="12.75" hidden="1" customHeight="1"/>
    <row r="27818" ht="12.75" hidden="1" customHeight="1"/>
    <row r="27819" ht="12.75" hidden="1" customHeight="1"/>
    <row r="27820" ht="12.75" hidden="1" customHeight="1"/>
    <row r="27821" ht="12.75" hidden="1" customHeight="1"/>
    <row r="27822" ht="12.75" hidden="1" customHeight="1"/>
    <row r="27823" ht="12.75" hidden="1" customHeight="1"/>
    <row r="27824" ht="12.75" hidden="1" customHeight="1"/>
    <row r="27825" ht="12.75" hidden="1" customHeight="1"/>
    <row r="27826" ht="12.75" hidden="1" customHeight="1"/>
    <row r="27827" ht="12.75" hidden="1" customHeight="1"/>
    <row r="27828" ht="12.75" hidden="1" customHeight="1"/>
    <row r="27829" ht="12.75" hidden="1" customHeight="1"/>
    <row r="27830" ht="12.75" hidden="1" customHeight="1"/>
    <row r="27831" ht="12.75" hidden="1" customHeight="1"/>
    <row r="27832" ht="12.75" hidden="1" customHeight="1"/>
    <row r="27833" ht="12.75" hidden="1" customHeight="1"/>
    <row r="27834" ht="12.75" hidden="1" customHeight="1"/>
    <row r="27835" ht="12.75" hidden="1" customHeight="1"/>
    <row r="27836" ht="12.75" hidden="1" customHeight="1"/>
    <row r="27837" ht="12.75" hidden="1" customHeight="1"/>
    <row r="27838" ht="12.75" hidden="1" customHeight="1"/>
    <row r="27839" ht="12.75" hidden="1" customHeight="1"/>
    <row r="27840" ht="12.75" hidden="1" customHeight="1"/>
    <row r="27841" ht="12.75" hidden="1" customHeight="1"/>
    <row r="27842" ht="12.75" hidden="1" customHeight="1"/>
    <row r="27843" ht="12.75" hidden="1" customHeight="1"/>
    <row r="27844" ht="12.75" hidden="1" customHeight="1"/>
    <row r="27845" ht="12.75" hidden="1" customHeight="1"/>
    <row r="27846" ht="12.75" hidden="1" customHeight="1"/>
    <row r="27847" ht="12.75" hidden="1" customHeight="1"/>
    <row r="27848" ht="12.75" hidden="1" customHeight="1"/>
    <row r="27849" ht="12.75" hidden="1" customHeight="1"/>
    <row r="27850" ht="12.75" hidden="1" customHeight="1"/>
    <row r="27851" ht="12.75" hidden="1" customHeight="1"/>
    <row r="27852" ht="12.75" hidden="1" customHeight="1"/>
    <row r="27853" ht="12.75" hidden="1" customHeight="1"/>
    <row r="27854" ht="12.75" hidden="1" customHeight="1"/>
    <row r="27855" ht="12.75" hidden="1" customHeight="1"/>
    <row r="27856" ht="12.75" hidden="1" customHeight="1"/>
    <row r="27857" ht="12.75" hidden="1" customHeight="1"/>
    <row r="27858" ht="12.75" hidden="1" customHeight="1"/>
    <row r="27859" ht="12.75" hidden="1" customHeight="1"/>
    <row r="27860" ht="12.75" hidden="1" customHeight="1"/>
    <row r="27861" ht="12.75" hidden="1" customHeight="1"/>
    <row r="27862" ht="12.75" hidden="1" customHeight="1"/>
    <row r="27863" ht="12.75" hidden="1" customHeight="1"/>
    <row r="27864" ht="12.75" hidden="1" customHeight="1"/>
    <row r="27865" ht="12.75" hidden="1" customHeight="1"/>
    <row r="27866" ht="12.75" hidden="1" customHeight="1"/>
    <row r="27867" ht="12.75" hidden="1" customHeight="1"/>
    <row r="27868" ht="12.75" hidden="1" customHeight="1"/>
    <row r="27869" ht="12.75" hidden="1" customHeight="1"/>
    <row r="27870" ht="12.75" hidden="1" customHeight="1"/>
    <row r="27871" ht="12.75" hidden="1" customHeight="1"/>
    <row r="27872" ht="12.75" hidden="1" customHeight="1"/>
    <row r="27873" ht="12.75" hidden="1" customHeight="1"/>
    <row r="27874" ht="12.75" hidden="1" customHeight="1"/>
    <row r="27875" ht="12.75" hidden="1" customHeight="1"/>
    <row r="27876" ht="12.75" hidden="1" customHeight="1"/>
    <row r="27877" ht="12.75" hidden="1" customHeight="1"/>
    <row r="27878" ht="12.75" hidden="1" customHeight="1"/>
    <row r="27879" ht="12.75" hidden="1" customHeight="1"/>
    <row r="27880" ht="12.75" hidden="1" customHeight="1"/>
    <row r="27881" ht="12.75" hidden="1" customHeight="1"/>
    <row r="27882" ht="12.75" hidden="1" customHeight="1"/>
    <row r="27883" ht="12.75" hidden="1" customHeight="1"/>
    <row r="27884" ht="12.75" hidden="1" customHeight="1"/>
    <row r="27885" ht="12.75" hidden="1" customHeight="1"/>
    <row r="27886" ht="12.75" hidden="1" customHeight="1"/>
    <row r="27887" ht="12.75" hidden="1" customHeight="1"/>
    <row r="27888" ht="12.75" hidden="1" customHeight="1"/>
    <row r="27889" ht="12.75" hidden="1" customHeight="1"/>
    <row r="27890" ht="12.75" hidden="1" customHeight="1"/>
    <row r="27891" ht="12.75" hidden="1" customHeight="1"/>
    <row r="27892" ht="12.75" hidden="1" customHeight="1"/>
    <row r="27893" ht="12.75" hidden="1" customHeight="1"/>
    <row r="27894" ht="12.75" hidden="1" customHeight="1"/>
    <row r="27895" ht="12.75" hidden="1" customHeight="1"/>
    <row r="27896" ht="12.75" hidden="1" customHeight="1"/>
    <row r="27897" ht="12.75" hidden="1" customHeight="1"/>
    <row r="27898" ht="12.75" hidden="1" customHeight="1"/>
    <row r="27899" ht="12.75" hidden="1" customHeight="1"/>
    <row r="27900" ht="12.75" hidden="1" customHeight="1"/>
    <row r="27901" ht="12.75" hidden="1" customHeight="1"/>
    <row r="27902" ht="12.75" hidden="1" customHeight="1"/>
    <row r="27903" ht="12.75" hidden="1" customHeight="1"/>
    <row r="27904" ht="12.75" hidden="1" customHeight="1"/>
    <row r="27905" ht="12.75" hidden="1" customHeight="1"/>
    <row r="27906" ht="12.75" hidden="1" customHeight="1"/>
    <row r="27907" ht="12.75" hidden="1" customHeight="1"/>
    <row r="27908" ht="12.75" hidden="1" customHeight="1"/>
    <row r="27909" ht="12.75" hidden="1" customHeight="1"/>
    <row r="27910" ht="12.75" hidden="1" customHeight="1"/>
    <row r="27911" ht="12.75" hidden="1" customHeight="1"/>
    <row r="27912" ht="12.75" hidden="1" customHeight="1"/>
    <row r="27913" ht="12.75" hidden="1" customHeight="1"/>
    <row r="27914" ht="12.75" hidden="1" customHeight="1"/>
    <row r="27915" ht="12.75" hidden="1" customHeight="1"/>
    <row r="27916" ht="12.75" hidden="1" customHeight="1"/>
    <row r="27917" ht="12.75" hidden="1" customHeight="1"/>
    <row r="27918" ht="12.75" hidden="1" customHeight="1"/>
    <row r="27919" ht="12.75" hidden="1" customHeight="1"/>
    <row r="27920" ht="12.75" hidden="1" customHeight="1"/>
    <row r="27921" ht="12.75" hidden="1" customHeight="1"/>
    <row r="27922" ht="12.75" hidden="1" customHeight="1"/>
    <row r="27923" ht="12.75" hidden="1" customHeight="1"/>
    <row r="27924" ht="12.75" hidden="1" customHeight="1"/>
    <row r="27925" ht="12.75" hidden="1" customHeight="1"/>
    <row r="27926" ht="12.75" hidden="1" customHeight="1"/>
    <row r="27927" ht="12.75" hidden="1" customHeight="1"/>
    <row r="27928" ht="12.75" hidden="1" customHeight="1"/>
    <row r="27929" ht="12.75" hidden="1" customHeight="1"/>
    <row r="27930" ht="12.75" hidden="1" customHeight="1"/>
    <row r="27931" ht="12.75" hidden="1" customHeight="1"/>
    <row r="27932" ht="12.75" hidden="1" customHeight="1"/>
    <row r="27933" ht="12.75" hidden="1" customHeight="1"/>
    <row r="27934" ht="12.75" hidden="1" customHeight="1"/>
    <row r="27935" ht="12.75" hidden="1" customHeight="1"/>
    <row r="27936" ht="12.75" hidden="1" customHeight="1"/>
    <row r="27937" ht="12.75" hidden="1" customHeight="1"/>
    <row r="27938" ht="12.75" hidden="1" customHeight="1"/>
    <row r="27939" ht="12.75" hidden="1" customHeight="1"/>
    <row r="27940" ht="12.75" hidden="1" customHeight="1"/>
    <row r="27941" ht="12.75" hidden="1" customHeight="1"/>
    <row r="27942" ht="12.75" hidden="1" customHeight="1"/>
    <row r="27943" ht="12.75" hidden="1" customHeight="1"/>
    <row r="27944" ht="12.75" hidden="1" customHeight="1"/>
    <row r="27945" ht="12.75" hidden="1" customHeight="1"/>
    <row r="27946" ht="12.75" hidden="1" customHeight="1"/>
    <row r="27947" ht="12.75" hidden="1" customHeight="1"/>
    <row r="27948" ht="12.75" hidden="1" customHeight="1"/>
    <row r="27949" ht="12.75" hidden="1" customHeight="1"/>
    <row r="27950" ht="12.75" hidden="1" customHeight="1"/>
    <row r="27951" ht="12.75" hidden="1" customHeight="1"/>
    <row r="27952" ht="12.75" hidden="1" customHeight="1"/>
    <row r="27953" ht="12.75" hidden="1" customHeight="1"/>
    <row r="27954" ht="12.75" hidden="1" customHeight="1"/>
    <row r="27955" ht="12.75" hidden="1" customHeight="1"/>
    <row r="27956" ht="12.75" hidden="1" customHeight="1"/>
    <row r="27957" ht="12.75" hidden="1" customHeight="1"/>
    <row r="27958" ht="12.75" hidden="1" customHeight="1"/>
    <row r="27959" ht="12.75" hidden="1" customHeight="1"/>
    <row r="27960" ht="12.75" hidden="1" customHeight="1"/>
    <row r="27961" ht="12.75" hidden="1" customHeight="1"/>
    <row r="27962" ht="12.75" hidden="1" customHeight="1"/>
    <row r="27963" ht="12.75" hidden="1" customHeight="1"/>
    <row r="27964" ht="12.75" hidden="1" customHeight="1"/>
    <row r="27965" ht="12.75" hidden="1" customHeight="1"/>
    <row r="27966" ht="12.75" hidden="1" customHeight="1"/>
    <row r="27967" ht="12.75" hidden="1" customHeight="1"/>
    <row r="27968" ht="12.75" hidden="1" customHeight="1"/>
    <row r="27969" ht="12.75" hidden="1" customHeight="1"/>
    <row r="27970" ht="12.75" hidden="1" customHeight="1"/>
    <row r="27971" ht="12.75" hidden="1" customHeight="1"/>
    <row r="27972" ht="12.75" hidden="1" customHeight="1"/>
    <row r="27973" ht="12.75" hidden="1" customHeight="1"/>
    <row r="27974" ht="12.75" hidden="1" customHeight="1"/>
    <row r="27975" ht="12.75" hidden="1" customHeight="1"/>
    <row r="27976" ht="12.75" hidden="1" customHeight="1"/>
    <row r="27977" ht="12.75" hidden="1" customHeight="1"/>
    <row r="27978" ht="12.75" hidden="1" customHeight="1"/>
    <row r="27979" ht="12.75" hidden="1" customHeight="1"/>
    <row r="27980" ht="12.75" hidden="1" customHeight="1"/>
    <row r="27981" ht="12.75" hidden="1" customHeight="1"/>
    <row r="27982" ht="12.75" hidden="1" customHeight="1"/>
    <row r="27983" ht="12.75" hidden="1" customHeight="1"/>
    <row r="27984" ht="12.75" hidden="1" customHeight="1"/>
    <row r="27985" ht="12.75" hidden="1" customHeight="1"/>
    <row r="27986" ht="12.75" hidden="1" customHeight="1"/>
    <row r="27987" ht="12.75" hidden="1" customHeight="1"/>
    <row r="27988" ht="12.75" hidden="1" customHeight="1"/>
    <row r="27989" ht="12.75" hidden="1" customHeight="1"/>
    <row r="27990" ht="12.75" hidden="1" customHeight="1"/>
    <row r="27991" ht="12.75" hidden="1" customHeight="1"/>
    <row r="27992" ht="12.75" hidden="1" customHeight="1"/>
    <row r="27993" ht="12.75" hidden="1" customHeight="1"/>
    <row r="27994" ht="12.75" hidden="1" customHeight="1"/>
    <row r="27995" ht="12.75" hidden="1" customHeight="1"/>
    <row r="27996" ht="12.75" hidden="1" customHeight="1"/>
    <row r="27997" ht="12.75" hidden="1" customHeight="1"/>
    <row r="27998" ht="12.75" hidden="1" customHeight="1"/>
    <row r="27999" ht="12.75" hidden="1" customHeight="1"/>
    <row r="28000" ht="12.75" hidden="1" customHeight="1"/>
    <row r="28001" ht="12.75" hidden="1" customHeight="1"/>
    <row r="28002" ht="12.75" hidden="1" customHeight="1"/>
    <row r="28003" ht="12.75" hidden="1" customHeight="1"/>
    <row r="28004" ht="12.75" hidden="1" customHeight="1"/>
    <row r="28005" ht="12.75" hidden="1" customHeight="1"/>
    <row r="28006" ht="12.75" hidden="1" customHeight="1"/>
    <row r="28007" ht="12.75" hidden="1" customHeight="1"/>
    <row r="28008" ht="12.75" hidden="1" customHeight="1"/>
    <row r="28009" ht="12.75" hidden="1" customHeight="1"/>
    <row r="28010" ht="12.75" hidden="1" customHeight="1"/>
    <row r="28011" ht="12.75" hidden="1" customHeight="1"/>
    <row r="28012" ht="12.75" hidden="1" customHeight="1"/>
    <row r="28013" ht="12.75" hidden="1" customHeight="1"/>
    <row r="28014" ht="12.75" hidden="1" customHeight="1"/>
    <row r="28015" ht="12.75" hidden="1" customHeight="1"/>
    <row r="28016" ht="12.75" hidden="1" customHeight="1"/>
    <row r="28017" ht="12.75" hidden="1" customHeight="1"/>
    <row r="28018" ht="12.75" hidden="1" customHeight="1"/>
    <row r="28019" ht="12.75" hidden="1" customHeight="1"/>
    <row r="28020" ht="12.75" hidden="1" customHeight="1"/>
    <row r="28021" ht="12.75" hidden="1" customHeight="1"/>
    <row r="28022" ht="12.75" hidden="1" customHeight="1"/>
    <row r="28023" ht="12.75" hidden="1" customHeight="1"/>
    <row r="28024" ht="12.75" hidden="1" customHeight="1"/>
    <row r="28025" ht="12.75" hidden="1" customHeight="1"/>
    <row r="28026" ht="12.75" hidden="1" customHeight="1"/>
    <row r="28027" ht="12.75" hidden="1" customHeight="1"/>
    <row r="28028" ht="12.75" hidden="1" customHeight="1"/>
    <row r="28029" ht="12.75" hidden="1" customHeight="1"/>
    <row r="28030" ht="12.75" hidden="1" customHeight="1"/>
    <row r="28031" ht="12.75" hidden="1" customHeight="1"/>
    <row r="28032" ht="12.75" hidden="1" customHeight="1"/>
    <row r="28033" ht="12.75" hidden="1" customHeight="1"/>
    <row r="28034" ht="12.75" hidden="1" customHeight="1"/>
    <row r="28035" ht="12.75" hidden="1" customHeight="1"/>
    <row r="28036" ht="12.75" hidden="1" customHeight="1"/>
    <row r="28037" ht="12.75" hidden="1" customHeight="1"/>
    <row r="28038" ht="12.75" hidden="1" customHeight="1"/>
    <row r="28039" ht="12.75" hidden="1" customHeight="1"/>
    <row r="28040" ht="12.75" hidden="1" customHeight="1"/>
    <row r="28041" ht="12.75" hidden="1" customHeight="1"/>
    <row r="28042" ht="12.75" hidden="1" customHeight="1"/>
    <row r="28043" ht="12.75" hidden="1" customHeight="1"/>
    <row r="28044" ht="12.75" hidden="1" customHeight="1"/>
    <row r="28045" ht="12.75" hidden="1" customHeight="1"/>
    <row r="28046" ht="12.75" hidden="1" customHeight="1"/>
    <row r="28047" ht="12.75" hidden="1" customHeight="1"/>
    <row r="28048" ht="12.75" hidden="1" customHeight="1"/>
    <row r="28049" ht="12.75" hidden="1" customHeight="1"/>
    <row r="28050" ht="12.75" hidden="1" customHeight="1"/>
    <row r="28051" ht="12.75" hidden="1" customHeight="1"/>
    <row r="28052" ht="12.75" hidden="1" customHeight="1"/>
    <row r="28053" ht="12.75" hidden="1" customHeight="1"/>
    <row r="28054" ht="12.75" hidden="1" customHeight="1"/>
    <row r="28055" ht="12.75" hidden="1" customHeight="1"/>
    <row r="28056" ht="12.75" hidden="1" customHeight="1"/>
    <row r="28057" ht="12.75" hidden="1" customHeight="1"/>
    <row r="28058" ht="12.75" hidden="1" customHeight="1"/>
    <row r="28059" ht="12.75" hidden="1" customHeight="1"/>
    <row r="28060" ht="12.75" hidden="1" customHeight="1"/>
    <row r="28061" ht="12.75" hidden="1" customHeight="1"/>
    <row r="28062" ht="12.75" hidden="1" customHeight="1"/>
    <row r="28063" ht="12.75" hidden="1" customHeight="1"/>
    <row r="28064" ht="12.75" hidden="1" customHeight="1"/>
    <row r="28065" ht="12.75" hidden="1" customHeight="1"/>
    <row r="28066" ht="12.75" hidden="1" customHeight="1"/>
    <row r="28067" ht="12.75" hidden="1" customHeight="1"/>
    <row r="28068" ht="12.75" hidden="1" customHeight="1"/>
    <row r="28069" ht="12.75" hidden="1" customHeight="1"/>
    <row r="28070" ht="12.75" hidden="1" customHeight="1"/>
    <row r="28071" ht="12.75" hidden="1" customHeight="1"/>
    <row r="28072" ht="12.75" hidden="1" customHeight="1"/>
    <row r="28073" ht="12.75" hidden="1" customHeight="1"/>
    <row r="28074" ht="12.75" hidden="1" customHeight="1"/>
    <row r="28075" ht="12.75" hidden="1" customHeight="1"/>
    <row r="28076" ht="12.75" hidden="1" customHeight="1"/>
    <row r="28077" ht="12.75" hidden="1" customHeight="1"/>
    <row r="28078" ht="12.75" hidden="1" customHeight="1"/>
    <row r="28079" ht="12.75" hidden="1" customHeight="1"/>
    <row r="28080" ht="12.75" hidden="1" customHeight="1"/>
    <row r="28081" ht="12.75" hidden="1" customHeight="1"/>
    <row r="28082" ht="12.75" hidden="1" customHeight="1"/>
    <row r="28083" ht="12.75" hidden="1" customHeight="1"/>
    <row r="28084" ht="12.75" hidden="1" customHeight="1"/>
    <row r="28085" ht="12.75" hidden="1" customHeight="1"/>
    <row r="28086" ht="12.75" hidden="1" customHeight="1"/>
    <row r="28087" ht="12.75" hidden="1" customHeight="1"/>
    <row r="28088" ht="12.75" hidden="1" customHeight="1"/>
    <row r="28089" ht="12.75" hidden="1" customHeight="1"/>
    <row r="28090" ht="12.75" hidden="1" customHeight="1"/>
    <row r="28091" ht="12.75" hidden="1" customHeight="1"/>
    <row r="28092" ht="12.75" hidden="1" customHeight="1"/>
    <row r="28093" ht="12.75" hidden="1" customHeight="1"/>
    <row r="28094" ht="12.75" hidden="1" customHeight="1"/>
    <row r="28095" ht="12.75" hidden="1" customHeight="1"/>
    <row r="28096" ht="12.75" hidden="1" customHeight="1"/>
    <row r="28097" ht="12.75" hidden="1" customHeight="1"/>
    <row r="28098" ht="12.75" hidden="1" customHeight="1"/>
    <row r="28099" ht="12.75" hidden="1" customHeight="1"/>
    <row r="28100" ht="12.75" hidden="1" customHeight="1"/>
    <row r="28101" ht="12.75" hidden="1" customHeight="1"/>
    <row r="28102" ht="12.75" hidden="1" customHeight="1"/>
    <row r="28103" ht="12.75" hidden="1" customHeight="1"/>
    <row r="28104" ht="12.75" hidden="1" customHeight="1"/>
    <row r="28105" ht="12.75" hidden="1" customHeight="1"/>
    <row r="28106" ht="12.75" hidden="1" customHeight="1"/>
    <row r="28107" ht="12.75" hidden="1" customHeight="1"/>
    <row r="28108" ht="12.75" hidden="1" customHeight="1"/>
    <row r="28109" ht="12.75" hidden="1" customHeight="1"/>
    <row r="28110" ht="12.75" hidden="1" customHeight="1"/>
    <row r="28111" ht="12.75" hidden="1" customHeight="1"/>
    <row r="28112" ht="12.75" hidden="1" customHeight="1"/>
    <row r="28113" ht="12.75" hidden="1" customHeight="1"/>
    <row r="28114" ht="12.75" hidden="1" customHeight="1"/>
    <row r="28115" ht="12.75" hidden="1" customHeight="1"/>
    <row r="28116" ht="12.75" hidden="1" customHeight="1"/>
    <row r="28117" ht="12.75" hidden="1" customHeight="1"/>
    <row r="28118" ht="12.75" hidden="1" customHeight="1"/>
    <row r="28119" ht="12.75" hidden="1" customHeight="1"/>
    <row r="28120" ht="12.75" hidden="1" customHeight="1"/>
    <row r="28121" ht="12.75" hidden="1" customHeight="1"/>
    <row r="28122" ht="12.75" hidden="1" customHeight="1"/>
    <row r="28123" ht="12.75" hidden="1" customHeight="1"/>
    <row r="28124" ht="12.75" hidden="1" customHeight="1"/>
    <row r="28125" ht="12.75" hidden="1" customHeight="1"/>
    <row r="28126" ht="12.75" hidden="1" customHeight="1"/>
    <row r="28127" ht="12.75" hidden="1" customHeight="1"/>
    <row r="28128" ht="12.75" hidden="1" customHeight="1"/>
    <row r="28129" ht="12.75" hidden="1" customHeight="1"/>
    <row r="28130" ht="12.75" hidden="1" customHeight="1"/>
    <row r="28131" ht="12.75" hidden="1" customHeight="1"/>
    <row r="28132" ht="12.75" hidden="1" customHeight="1"/>
    <row r="28133" ht="12.75" hidden="1" customHeight="1"/>
    <row r="28134" ht="12.75" hidden="1" customHeight="1"/>
    <row r="28135" ht="12.75" hidden="1" customHeight="1"/>
    <row r="28136" ht="12.75" hidden="1" customHeight="1"/>
    <row r="28137" ht="12.75" hidden="1" customHeight="1"/>
    <row r="28138" ht="12.75" hidden="1" customHeight="1"/>
    <row r="28139" ht="12.75" hidden="1" customHeight="1"/>
    <row r="28140" ht="12.75" hidden="1" customHeight="1"/>
    <row r="28141" ht="12.75" hidden="1" customHeight="1"/>
    <row r="28142" ht="12.75" hidden="1" customHeight="1"/>
    <row r="28143" ht="12.75" hidden="1" customHeight="1"/>
    <row r="28144" ht="12.75" hidden="1" customHeight="1"/>
    <row r="28145" ht="12.75" hidden="1" customHeight="1"/>
    <row r="28146" ht="12.75" hidden="1" customHeight="1"/>
    <row r="28147" ht="12.75" hidden="1" customHeight="1"/>
    <row r="28148" ht="12.75" hidden="1" customHeight="1"/>
    <row r="28149" ht="12.75" hidden="1" customHeight="1"/>
    <row r="28150" ht="12.75" hidden="1" customHeight="1"/>
    <row r="28151" ht="12.75" hidden="1" customHeight="1"/>
    <row r="28152" ht="12.75" hidden="1" customHeight="1"/>
    <row r="28153" ht="12.75" hidden="1" customHeight="1"/>
    <row r="28154" ht="12.75" hidden="1" customHeight="1"/>
    <row r="28155" ht="12.75" hidden="1" customHeight="1"/>
    <row r="28156" ht="12.75" hidden="1" customHeight="1"/>
    <row r="28157" ht="12.75" hidden="1" customHeight="1"/>
    <row r="28158" ht="12.75" hidden="1" customHeight="1"/>
    <row r="28159" ht="12.75" hidden="1" customHeight="1"/>
    <row r="28160" ht="12.75" hidden="1" customHeight="1"/>
    <row r="28161" ht="12.75" hidden="1" customHeight="1"/>
    <row r="28162" ht="12.75" hidden="1" customHeight="1"/>
    <row r="28163" ht="12.75" hidden="1" customHeight="1"/>
    <row r="28164" ht="12.75" hidden="1" customHeight="1"/>
    <row r="28165" ht="12.75" hidden="1" customHeight="1"/>
    <row r="28166" ht="12.75" hidden="1" customHeight="1"/>
    <row r="28167" ht="12.75" hidden="1" customHeight="1"/>
    <row r="28168" ht="12.75" hidden="1" customHeight="1"/>
    <row r="28169" ht="12.75" hidden="1" customHeight="1"/>
    <row r="28170" ht="12.75" hidden="1" customHeight="1"/>
    <row r="28171" ht="12.75" hidden="1" customHeight="1"/>
    <row r="28172" ht="12.75" hidden="1" customHeight="1"/>
    <row r="28173" ht="12.75" hidden="1" customHeight="1"/>
    <row r="28174" ht="12.75" hidden="1" customHeight="1"/>
    <row r="28175" ht="12.75" hidden="1" customHeight="1"/>
    <row r="28176" ht="12.75" hidden="1" customHeight="1"/>
    <row r="28177" ht="12.75" hidden="1" customHeight="1"/>
    <row r="28178" ht="12.75" hidden="1" customHeight="1"/>
    <row r="28179" ht="12.75" hidden="1" customHeight="1"/>
    <row r="28180" ht="12.75" hidden="1" customHeight="1"/>
    <row r="28181" ht="12.75" hidden="1" customHeight="1"/>
    <row r="28182" ht="12.75" hidden="1" customHeight="1"/>
    <row r="28183" ht="12.75" hidden="1" customHeight="1"/>
    <row r="28184" ht="12.75" hidden="1" customHeight="1"/>
    <row r="28185" ht="12.75" hidden="1" customHeight="1"/>
    <row r="28186" ht="12.75" hidden="1" customHeight="1"/>
    <row r="28187" ht="12.75" hidden="1" customHeight="1"/>
    <row r="28188" ht="12.75" hidden="1" customHeight="1"/>
    <row r="28189" ht="12.75" hidden="1" customHeight="1"/>
    <row r="28190" ht="12.75" hidden="1" customHeight="1"/>
    <row r="28191" ht="12.75" hidden="1" customHeight="1"/>
    <row r="28192" ht="12.75" hidden="1" customHeight="1"/>
    <row r="28193" ht="12.75" hidden="1" customHeight="1"/>
    <row r="28194" ht="12.75" hidden="1" customHeight="1"/>
    <row r="28195" ht="12.75" hidden="1" customHeight="1"/>
    <row r="28196" ht="12.75" hidden="1" customHeight="1"/>
    <row r="28197" ht="12.75" hidden="1" customHeight="1"/>
    <row r="28198" ht="12.75" hidden="1" customHeight="1"/>
    <row r="28199" ht="12.75" hidden="1" customHeight="1"/>
    <row r="28200" ht="12.75" hidden="1" customHeight="1"/>
    <row r="28201" ht="12.75" hidden="1" customHeight="1"/>
    <row r="28202" ht="12.75" hidden="1" customHeight="1"/>
    <row r="28203" ht="12.75" hidden="1" customHeight="1"/>
    <row r="28204" ht="12.75" hidden="1" customHeight="1"/>
    <row r="28205" ht="12.75" hidden="1" customHeight="1"/>
    <row r="28206" ht="12.75" hidden="1" customHeight="1"/>
    <row r="28207" ht="12.75" hidden="1" customHeight="1"/>
    <row r="28208" ht="12.75" hidden="1" customHeight="1"/>
    <row r="28209" ht="12.75" hidden="1" customHeight="1"/>
    <row r="28210" ht="12.75" hidden="1" customHeight="1"/>
    <row r="28211" ht="12.75" hidden="1" customHeight="1"/>
    <row r="28212" ht="12.75" hidden="1" customHeight="1"/>
    <row r="28213" ht="12.75" hidden="1" customHeight="1"/>
    <row r="28214" ht="12.75" hidden="1" customHeight="1"/>
    <row r="28215" ht="12.75" hidden="1" customHeight="1"/>
    <row r="28216" ht="12.75" hidden="1" customHeight="1"/>
    <row r="28217" ht="12.75" hidden="1" customHeight="1"/>
    <row r="28218" ht="12.75" hidden="1" customHeight="1"/>
    <row r="28219" ht="12.75" hidden="1" customHeight="1"/>
    <row r="28220" ht="12.75" hidden="1" customHeight="1"/>
    <row r="28221" ht="12.75" hidden="1" customHeight="1"/>
    <row r="28222" ht="12.75" hidden="1" customHeight="1"/>
    <row r="28223" ht="12.75" hidden="1" customHeight="1"/>
    <row r="28224" ht="12.75" hidden="1" customHeight="1"/>
    <row r="28225" ht="12.75" hidden="1" customHeight="1"/>
    <row r="28226" ht="12.75" hidden="1" customHeight="1"/>
    <row r="28227" ht="12.75" hidden="1" customHeight="1"/>
    <row r="28228" ht="12.75" hidden="1" customHeight="1"/>
    <row r="28229" ht="12.75" hidden="1" customHeight="1"/>
    <row r="28230" ht="12.75" hidden="1" customHeight="1"/>
    <row r="28231" ht="12.75" hidden="1" customHeight="1"/>
    <row r="28232" ht="12.75" hidden="1" customHeight="1"/>
    <row r="28233" ht="12.75" hidden="1" customHeight="1"/>
    <row r="28234" ht="12.75" hidden="1" customHeight="1"/>
    <row r="28235" ht="12.75" hidden="1" customHeight="1"/>
    <row r="28236" ht="12.75" hidden="1" customHeight="1"/>
    <row r="28237" ht="12.75" hidden="1" customHeight="1"/>
    <row r="28238" ht="12.75" hidden="1" customHeight="1"/>
    <row r="28239" ht="12.75" hidden="1" customHeight="1"/>
    <row r="28240" ht="12.75" hidden="1" customHeight="1"/>
    <row r="28241" ht="12.75" hidden="1" customHeight="1"/>
    <row r="28242" ht="12.75" hidden="1" customHeight="1"/>
    <row r="28243" ht="12.75" hidden="1" customHeight="1"/>
    <row r="28244" ht="12.75" hidden="1" customHeight="1"/>
    <row r="28245" ht="12.75" hidden="1" customHeight="1"/>
    <row r="28246" ht="12.75" hidden="1" customHeight="1"/>
    <row r="28247" ht="12.75" hidden="1" customHeight="1"/>
    <row r="28248" ht="12.75" hidden="1" customHeight="1"/>
    <row r="28249" ht="12.75" hidden="1" customHeight="1"/>
    <row r="28250" ht="12.75" hidden="1" customHeight="1"/>
    <row r="28251" ht="12.75" hidden="1" customHeight="1"/>
    <row r="28252" ht="12.75" hidden="1" customHeight="1"/>
    <row r="28253" ht="12.75" hidden="1" customHeight="1"/>
    <row r="28254" ht="12.75" hidden="1" customHeight="1"/>
    <row r="28255" ht="12.75" hidden="1" customHeight="1"/>
    <row r="28256" ht="12.75" hidden="1" customHeight="1"/>
    <row r="28257" ht="12.75" hidden="1" customHeight="1"/>
    <row r="28258" ht="12.75" hidden="1" customHeight="1"/>
    <row r="28259" ht="12.75" hidden="1" customHeight="1"/>
    <row r="28260" ht="12.75" hidden="1" customHeight="1"/>
    <row r="28261" ht="12.75" hidden="1" customHeight="1"/>
    <row r="28262" ht="12.75" hidden="1" customHeight="1"/>
    <row r="28263" ht="12.75" hidden="1" customHeight="1"/>
    <row r="28264" ht="12.75" hidden="1" customHeight="1"/>
    <row r="28265" ht="12.75" hidden="1" customHeight="1"/>
    <row r="28266" ht="12.75" hidden="1" customHeight="1"/>
    <row r="28267" ht="12.75" hidden="1" customHeight="1"/>
    <row r="28268" ht="12.75" hidden="1" customHeight="1"/>
    <row r="28269" ht="12.75" hidden="1" customHeight="1"/>
    <row r="28270" ht="12.75" hidden="1" customHeight="1"/>
    <row r="28271" ht="12.75" hidden="1" customHeight="1"/>
    <row r="28272" ht="12.75" hidden="1" customHeight="1"/>
    <row r="28273" ht="12.75" hidden="1" customHeight="1"/>
    <row r="28274" ht="12.75" hidden="1" customHeight="1"/>
    <row r="28275" ht="12.75" hidden="1" customHeight="1"/>
    <row r="28276" ht="12.75" hidden="1" customHeight="1"/>
    <row r="28277" ht="12.75" hidden="1" customHeight="1"/>
    <row r="28278" ht="12.75" hidden="1" customHeight="1"/>
    <row r="28279" ht="12.75" hidden="1" customHeight="1"/>
    <row r="28280" ht="12.75" hidden="1" customHeight="1"/>
    <row r="28281" ht="12.75" hidden="1" customHeight="1"/>
    <row r="28282" ht="12.75" hidden="1" customHeight="1"/>
    <row r="28283" ht="12.75" hidden="1" customHeight="1"/>
    <row r="28284" ht="12.75" hidden="1" customHeight="1"/>
    <row r="28285" ht="12.75" hidden="1" customHeight="1"/>
    <row r="28286" ht="12.75" hidden="1" customHeight="1"/>
    <row r="28287" ht="12.75" hidden="1" customHeight="1"/>
    <row r="28288" ht="12.75" hidden="1" customHeight="1"/>
    <row r="28289" ht="12.75" hidden="1" customHeight="1"/>
    <row r="28290" ht="12.75" hidden="1" customHeight="1"/>
    <row r="28291" ht="12.75" hidden="1" customHeight="1"/>
    <row r="28292" ht="12.75" hidden="1" customHeight="1"/>
    <row r="28293" ht="12.75" hidden="1" customHeight="1"/>
    <row r="28294" ht="12.75" hidden="1" customHeight="1"/>
    <row r="28295" ht="12.75" hidden="1" customHeight="1"/>
    <row r="28296" ht="12.75" hidden="1" customHeight="1"/>
    <row r="28297" ht="12.75" hidden="1" customHeight="1"/>
    <row r="28298" ht="12.75" hidden="1" customHeight="1"/>
    <row r="28299" ht="12.75" hidden="1" customHeight="1"/>
    <row r="28300" ht="12.75" hidden="1" customHeight="1"/>
    <row r="28301" ht="12.75" hidden="1" customHeight="1"/>
    <row r="28302" ht="12.75" hidden="1" customHeight="1"/>
    <row r="28303" ht="12.75" hidden="1" customHeight="1"/>
    <row r="28304" ht="12.75" hidden="1" customHeight="1"/>
    <row r="28305" ht="12.75" hidden="1" customHeight="1"/>
    <row r="28306" ht="12.75" hidden="1" customHeight="1"/>
    <row r="28307" ht="12.75" hidden="1" customHeight="1"/>
    <row r="28308" ht="12.75" hidden="1" customHeight="1"/>
    <row r="28309" ht="12.75" hidden="1" customHeight="1"/>
    <row r="28310" ht="12.75" hidden="1" customHeight="1"/>
    <row r="28311" ht="12.75" hidden="1" customHeight="1"/>
    <row r="28312" ht="12.75" hidden="1" customHeight="1"/>
    <row r="28313" ht="12.75" hidden="1" customHeight="1"/>
    <row r="28314" ht="12.75" hidden="1" customHeight="1"/>
    <row r="28315" ht="12.75" hidden="1" customHeight="1"/>
    <row r="28316" ht="12.75" hidden="1" customHeight="1"/>
    <row r="28317" ht="12.75" hidden="1" customHeight="1"/>
    <row r="28318" ht="12.75" hidden="1" customHeight="1"/>
    <row r="28319" ht="12.75" hidden="1" customHeight="1"/>
    <row r="28320" ht="12.75" hidden="1" customHeight="1"/>
    <row r="28321" ht="12.75" hidden="1" customHeight="1"/>
    <row r="28322" ht="12.75" hidden="1" customHeight="1"/>
    <row r="28323" ht="12.75" hidden="1" customHeight="1"/>
    <row r="28324" ht="12.75" hidden="1" customHeight="1"/>
    <row r="28325" ht="12.75" hidden="1" customHeight="1"/>
    <row r="28326" ht="12.75" hidden="1" customHeight="1"/>
    <row r="28327" ht="12.75" hidden="1" customHeight="1"/>
    <row r="28328" ht="12.75" hidden="1" customHeight="1"/>
    <row r="28329" ht="12.75" hidden="1" customHeight="1"/>
    <row r="28330" ht="12.75" hidden="1" customHeight="1"/>
    <row r="28331" ht="12.75" hidden="1" customHeight="1"/>
    <row r="28332" ht="12.75" hidden="1" customHeight="1"/>
    <row r="28333" ht="12.75" hidden="1" customHeight="1"/>
    <row r="28334" ht="12.75" hidden="1" customHeight="1"/>
    <row r="28335" ht="12.75" hidden="1" customHeight="1"/>
    <row r="28336" ht="12.75" hidden="1" customHeight="1"/>
    <row r="28337" ht="12.75" hidden="1" customHeight="1"/>
    <row r="28338" ht="12.75" hidden="1" customHeight="1"/>
    <row r="28339" ht="12.75" hidden="1" customHeight="1"/>
    <row r="28340" ht="12.75" hidden="1" customHeight="1"/>
    <row r="28341" ht="12.75" hidden="1" customHeight="1"/>
    <row r="28342" ht="12.75" hidden="1" customHeight="1"/>
    <row r="28343" ht="12.75" hidden="1" customHeight="1"/>
    <row r="28344" ht="12.75" hidden="1" customHeight="1"/>
    <row r="28345" ht="12.75" hidden="1" customHeight="1"/>
    <row r="28346" ht="12.75" hidden="1" customHeight="1"/>
    <row r="28347" ht="12.75" hidden="1" customHeight="1"/>
    <row r="28348" ht="12.75" hidden="1" customHeight="1"/>
    <row r="28349" ht="12.75" hidden="1" customHeight="1"/>
    <row r="28350" ht="12.75" hidden="1" customHeight="1"/>
    <row r="28351" ht="12.75" hidden="1" customHeight="1"/>
    <row r="28352" ht="12.75" hidden="1" customHeight="1"/>
    <row r="28353" ht="12.75" hidden="1" customHeight="1"/>
    <row r="28354" ht="12.75" hidden="1" customHeight="1"/>
    <row r="28355" ht="12.75" hidden="1" customHeight="1"/>
    <row r="28356" ht="12.75" hidden="1" customHeight="1"/>
    <row r="28357" ht="12.75" hidden="1" customHeight="1"/>
    <row r="28358" ht="12.75" hidden="1" customHeight="1"/>
    <row r="28359" ht="12.75" hidden="1" customHeight="1"/>
    <row r="28360" ht="12.75" hidden="1" customHeight="1"/>
    <row r="28361" ht="12.75" hidden="1" customHeight="1"/>
    <row r="28362" ht="12.75" hidden="1" customHeight="1"/>
    <row r="28363" ht="12.75" hidden="1" customHeight="1"/>
    <row r="28364" ht="12.75" hidden="1" customHeight="1"/>
    <row r="28365" ht="12.75" hidden="1" customHeight="1"/>
    <row r="28366" ht="12.75" hidden="1" customHeight="1"/>
    <row r="28367" ht="12.75" hidden="1" customHeight="1"/>
    <row r="28368" ht="12.75" hidden="1" customHeight="1"/>
    <row r="28369" ht="12.75" hidden="1" customHeight="1"/>
    <row r="28370" ht="12.75" hidden="1" customHeight="1"/>
    <row r="28371" ht="12.75" hidden="1" customHeight="1"/>
    <row r="28372" ht="12.75" hidden="1" customHeight="1"/>
    <row r="28373" ht="12.75" hidden="1" customHeight="1"/>
    <row r="28374" ht="12.75" hidden="1" customHeight="1"/>
    <row r="28375" ht="12.75" hidden="1" customHeight="1"/>
    <row r="28376" ht="12.75" hidden="1" customHeight="1"/>
    <row r="28377" ht="12.75" hidden="1" customHeight="1"/>
    <row r="28378" ht="12.75" hidden="1" customHeight="1"/>
    <row r="28379" ht="12.75" hidden="1" customHeight="1"/>
    <row r="28380" ht="12.75" hidden="1" customHeight="1"/>
    <row r="28381" ht="12.75" hidden="1" customHeight="1"/>
    <row r="28382" ht="12.75" hidden="1" customHeight="1"/>
    <row r="28383" ht="12.75" hidden="1" customHeight="1"/>
    <row r="28384" ht="12.75" hidden="1" customHeight="1"/>
    <row r="28385" ht="12.75" hidden="1" customHeight="1"/>
    <row r="28386" ht="12.75" hidden="1" customHeight="1"/>
    <row r="28387" ht="12.75" hidden="1" customHeight="1"/>
    <row r="28388" ht="12.75" hidden="1" customHeight="1"/>
    <row r="28389" ht="12.75" hidden="1" customHeight="1"/>
    <row r="28390" ht="12.75" hidden="1" customHeight="1"/>
    <row r="28391" ht="12.75" hidden="1" customHeight="1"/>
    <row r="28392" ht="12.75" hidden="1" customHeight="1"/>
    <row r="28393" ht="12.75" hidden="1" customHeight="1"/>
    <row r="28394" ht="12.75" hidden="1" customHeight="1"/>
    <row r="28395" ht="12.75" hidden="1" customHeight="1"/>
    <row r="28396" ht="12.75" hidden="1" customHeight="1"/>
    <row r="28397" ht="12.75" hidden="1" customHeight="1"/>
    <row r="28398" ht="12.75" hidden="1" customHeight="1"/>
    <row r="28399" ht="12.75" hidden="1" customHeight="1"/>
    <row r="28400" ht="12.75" hidden="1" customHeight="1"/>
    <row r="28401" ht="12.75" hidden="1" customHeight="1"/>
    <row r="28402" ht="12.75" hidden="1" customHeight="1"/>
    <row r="28403" ht="12.75" hidden="1" customHeight="1"/>
    <row r="28404" ht="12.75" hidden="1" customHeight="1"/>
    <row r="28405" ht="12.75" hidden="1" customHeight="1"/>
    <row r="28406" ht="12.75" hidden="1" customHeight="1"/>
    <row r="28407" ht="12.75" hidden="1" customHeight="1"/>
    <row r="28408" ht="12.75" hidden="1" customHeight="1"/>
    <row r="28409" ht="12.75" hidden="1" customHeight="1"/>
    <row r="28410" ht="12.75" hidden="1" customHeight="1"/>
    <row r="28411" ht="12.75" hidden="1" customHeight="1"/>
    <row r="28412" ht="12.75" hidden="1" customHeight="1"/>
    <row r="28413" ht="12.75" hidden="1" customHeight="1"/>
    <row r="28414" ht="12.75" hidden="1" customHeight="1"/>
    <row r="28415" ht="12.75" hidden="1" customHeight="1"/>
    <row r="28416" ht="12.75" hidden="1" customHeight="1"/>
    <row r="28417" ht="12.75" hidden="1" customHeight="1"/>
    <row r="28418" ht="12.75" hidden="1" customHeight="1"/>
    <row r="28419" ht="12.75" hidden="1" customHeight="1"/>
    <row r="28420" ht="12.75" hidden="1" customHeight="1"/>
    <row r="28421" ht="12.75" hidden="1" customHeight="1"/>
    <row r="28422" ht="12.75" hidden="1" customHeight="1"/>
    <row r="28423" ht="12.75" hidden="1" customHeight="1"/>
    <row r="28424" ht="12.75" hidden="1" customHeight="1"/>
    <row r="28425" ht="12.75" hidden="1" customHeight="1"/>
    <row r="28426" ht="12.75" hidden="1" customHeight="1"/>
    <row r="28427" ht="12.75" hidden="1" customHeight="1"/>
    <row r="28428" ht="12.75" hidden="1" customHeight="1"/>
    <row r="28429" ht="12.75" hidden="1" customHeight="1"/>
    <row r="28430" ht="12.75" hidden="1" customHeight="1"/>
    <row r="28431" ht="12.75" hidden="1" customHeight="1"/>
    <row r="28432" ht="12.75" hidden="1" customHeight="1"/>
    <row r="28433" ht="12.75" hidden="1" customHeight="1"/>
    <row r="28434" ht="12.75" hidden="1" customHeight="1"/>
    <row r="28435" ht="12.75" hidden="1" customHeight="1"/>
    <row r="28436" ht="12.75" hidden="1" customHeight="1"/>
    <row r="28437" ht="12.75" hidden="1" customHeight="1"/>
    <row r="28438" ht="12.75" hidden="1" customHeight="1"/>
    <row r="28439" ht="12.75" hidden="1" customHeight="1"/>
    <row r="28440" ht="12.75" hidden="1" customHeight="1"/>
    <row r="28441" ht="12.75" hidden="1" customHeight="1"/>
    <row r="28442" ht="12.75" hidden="1" customHeight="1"/>
    <row r="28443" ht="12.75" hidden="1" customHeight="1"/>
    <row r="28444" ht="12.75" hidden="1" customHeight="1"/>
    <row r="28445" ht="12.75" hidden="1" customHeight="1"/>
    <row r="28446" ht="12.75" hidden="1" customHeight="1"/>
    <row r="28447" ht="12.75" hidden="1" customHeight="1"/>
    <row r="28448" ht="12.75" hidden="1" customHeight="1"/>
    <row r="28449" ht="12.75" hidden="1" customHeight="1"/>
    <row r="28450" ht="12.75" hidden="1" customHeight="1"/>
    <row r="28451" ht="12.75" hidden="1" customHeight="1"/>
    <row r="28452" ht="12.75" hidden="1" customHeight="1"/>
    <row r="28453" ht="12.75" hidden="1" customHeight="1"/>
    <row r="28454" ht="12.75" hidden="1" customHeight="1"/>
    <row r="28455" ht="12.75" hidden="1" customHeight="1"/>
    <row r="28456" ht="12.75" hidden="1" customHeight="1"/>
    <row r="28457" ht="12.75" hidden="1" customHeight="1"/>
    <row r="28458" ht="12.75" hidden="1" customHeight="1"/>
    <row r="28459" ht="12.75" hidden="1" customHeight="1"/>
    <row r="28460" ht="12.75" hidden="1" customHeight="1"/>
    <row r="28461" ht="12.75" hidden="1" customHeight="1"/>
    <row r="28462" ht="12.75" hidden="1" customHeight="1"/>
    <row r="28463" ht="12.75" hidden="1" customHeight="1"/>
    <row r="28464" ht="12.75" hidden="1" customHeight="1"/>
    <row r="28465" ht="12.75" hidden="1" customHeight="1"/>
    <row r="28466" ht="12.75" hidden="1" customHeight="1"/>
    <row r="28467" ht="12.75" hidden="1" customHeight="1"/>
    <row r="28468" ht="12.75" hidden="1" customHeight="1"/>
    <row r="28469" ht="12.75" hidden="1" customHeight="1"/>
    <row r="28470" ht="12.75" hidden="1" customHeight="1"/>
    <row r="28471" ht="12.75" hidden="1" customHeight="1"/>
    <row r="28472" ht="12.75" hidden="1" customHeight="1"/>
    <row r="28473" ht="12.75" hidden="1" customHeight="1"/>
    <row r="28474" ht="12.75" hidden="1" customHeight="1"/>
    <row r="28475" ht="12.75" hidden="1" customHeight="1"/>
    <row r="28476" ht="12.75" hidden="1" customHeight="1"/>
    <row r="28477" ht="12.75" hidden="1" customHeight="1"/>
    <row r="28478" ht="12.75" hidden="1" customHeight="1"/>
    <row r="28479" ht="12.75" hidden="1" customHeight="1"/>
    <row r="28480" ht="12.75" hidden="1" customHeight="1"/>
    <row r="28481" ht="12.75" hidden="1" customHeight="1"/>
    <row r="28482" ht="12.75" hidden="1" customHeight="1"/>
    <row r="28483" ht="12.75" hidden="1" customHeight="1"/>
    <row r="28484" ht="12.75" hidden="1" customHeight="1"/>
    <row r="28485" ht="12.75" hidden="1" customHeight="1"/>
    <row r="28486" ht="12.75" hidden="1" customHeight="1"/>
    <row r="28487" ht="12.75" hidden="1" customHeight="1"/>
    <row r="28488" ht="12.75" hidden="1" customHeight="1"/>
    <row r="28489" ht="12.75" hidden="1" customHeight="1"/>
    <row r="28490" ht="12.75" hidden="1" customHeight="1"/>
    <row r="28491" ht="12.75" hidden="1" customHeight="1"/>
    <row r="28492" ht="12.75" hidden="1" customHeight="1"/>
    <row r="28493" ht="12.75" hidden="1" customHeight="1"/>
    <row r="28494" ht="12.75" hidden="1" customHeight="1"/>
    <row r="28495" ht="12.75" hidden="1" customHeight="1"/>
    <row r="28496" ht="12.75" hidden="1" customHeight="1"/>
    <row r="28497" ht="12.75" hidden="1" customHeight="1"/>
    <row r="28498" ht="12.75" hidden="1" customHeight="1"/>
    <row r="28499" ht="12.75" hidden="1" customHeight="1"/>
    <row r="28500" ht="12.75" hidden="1" customHeight="1"/>
    <row r="28501" ht="12.75" hidden="1" customHeight="1"/>
    <row r="28502" ht="12.75" hidden="1" customHeight="1"/>
    <row r="28503" ht="12.75" hidden="1" customHeight="1"/>
    <row r="28504" ht="12.75" hidden="1" customHeight="1"/>
    <row r="28505" ht="12.75" hidden="1" customHeight="1"/>
    <row r="28506" ht="12.75" hidden="1" customHeight="1"/>
    <row r="28507" ht="12.75" hidden="1" customHeight="1"/>
    <row r="28508" ht="12.75" hidden="1" customHeight="1"/>
    <row r="28509" ht="12.75" hidden="1" customHeight="1"/>
    <row r="28510" ht="12.75" hidden="1" customHeight="1"/>
    <row r="28511" ht="12.75" hidden="1" customHeight="1"/>
    <row r="28512" ht="12.75" hidden="1" customHeight="1"/>
    <row r="28513" ht="12.75" hidden="1" customHeight="1"/>
    <row r="28514" ht="12.75" hidden="1" customHeight="1"/>
    <row r="28515" ht="12.75" hidden="1" customHeight="1"/>
    <row r="28516" ht="12.75" hidden="1" customHeight="1"/>
    <row r="28517" ht="12.75" hidden="1" customHeight="1"/>
    <row r="28518" ht="12.75" hidden="1" customHeight="1"/>
    <row r="28519" ht="12.75" hidden="1" customHeight="1"/>
    <row r="28520" ht="12.75" hidden="1" customHeight="1"/>
    <row r="28521" ht="12.75" hidden="1" customHeight="1"/>
    <row r="28522" ht="12.75" hidden="1" customHeight="1"/>
    <row r="28523" ht="12.75" hidden="1" customHeight="1"/>
    <row r="28524" ht="12.75" hidden="1" customHeight="1"/>
    <row r="28525" ht="12.75" hidden="1" customHeight="1"/>
    <row r="28526" ht="12.75" hidden="1" customHeight="1"/>
    <row r="28527" ht="12.75" hidden="1" customHeight="1"/>
    <row r="28528" ht="12.75" hidden="1" customHeight="1"/>
    <row r="28529" ht="12.75" hidden="1" customHeight="1"/>
    <row r="28530" ht="12.75" hidden="1" customHeight="1"/>
    <row r="28531" ht="12.75" hidden="1" customHeight="1"/>
    <row r="28532" ht="12.75" hidden="1" customHeight="1"/>
    <row r="28533" ht="12.75" hidden="1" customHeight="1"/>
    <row r="28534" ht="12.75" hidden="1" customHeight="1"/>
    <row r="28535" ht="12.75" hidden="1" customHeight="1"/>
    <row r="28536" ht="12.75" hidden="1" customHeight="1"/>
    <row r="28537" ht="12.75" hidden="1" customHeight="1"/>
    <row r="28538" ht="12.75" hidden="1" customHeight="1"/>
    <row r="28539" ht="12.75" hidden="1" customHeight="1"/>
    <row r="28540" ht="12.75" hidden="1" customHeight="1"/>
    <row r="28541" ht="12.75" hidden="1" customHeight="1"/>
    <row r="28542" ht="12.75" hidden="1" customHeight="1"/>
    <row r="28543" ht="12.75" hidden="1" customHeight="1"/>
    <row r="28544" ht="12.75" hidden="1" customHeight="1"/>
    <row r="28545" ht="12.75" hidden="1" customHeight="1"/>
    <row r="28546" ht="12.75" hidden="1" customHeight="1"/>
    <row r="28547" ht="12.75" hidden="1" customHeight="1"/>
    <row r="28548" ht="12.75" hidden="1" customHeight="1"/>
    <row r="28549" ht="12.75" hidden="1" customHeight="1"/>
    <row r="28550" ht="12.75" hidden="1" customHeight="1"/>
    <row r="28551" ht="12.75" hidden="1" customHeight="1"/>
    <row r="28552" ht="12.75" hidden="1" customHeight="1"/>
    <row r="28553" ht="12.75" hidden="1" customHeight="1"/>
    <row r="28554" ht="12.75" hidden="1" customHeight="1"/>
    <row r="28555" ht="12.75" hidden="1" customHeight="1"/>
    <row r="28556" ht="12.75" hidden="1" customHeight="1"/>
    <row r="28557" ht="12.75" hidden="1" customHeight="1"/>
    <row r="28558" ht="12.75" hidden="1" customHeight="1"/>
    <row r="28559" ht="12.75" hidden="1" customHeight="1"/>
    <row r="28560" ht="12.75" hidden="1" customHeight="1"/>
    <row r="28561" ht="12.75" hidden="1" customHeight="1"/>
    <row r="28562" ht="12.75" hidden="1" customHeight="1"/>
    <row r="28563" ht="12.75" hidden="1" customHeight="1"/>
    <row r="28564" ht="12.75" hidden="1" customHeight="1"/>
    <row r="28565" ht="12.75" hidden="1" customHeight="1"/>
    <row r="28566" ht="12.75" hidden="1" customHeight="1"/>
    <row r="28567" ht="12.75" hidden="1" customHeight="1"/>
    <row r="28568" ht="12.75" hidden="1" customHeight="1"/>
    <row r="28569" ht="12.75" hidden="1" customHeight="1"/>
    <row r="28570" ht="12.75" hidden="1" customHeight="1"/>
    <row r="28571" ht="12.75" hidden="1" customHeight="1"/>
    <row r="28572" ht="12.75" hidden="1" customHeight="1"/>
    <row r="28573" ht="12.75" hidden="1" customHeight="1"/>
    <row r="28574" ht="12.75" hidden="1" customHeight="1"/>
    <row r="28575" ht="12.75" hidden="1" customHeight="1"/>
    <row r="28576" ht="12.75" hidden="1" customHeight="1"/>
    <row r="28577" ht="12.75" hidden="1" customHeight="1"/>
    <row r="28578" ht="12.75" hidden="1" customHeight="1"/>
    <row r="28579" ht="12.75" hidden="1" customHeight="1"/>
    <row r="28580" ht="12.75" hidden="1" customHeight="1"/>
    <row r="28581" ht="12.75" hidden="1" customHeight="1"/>
    <row r="28582" ht="12.75" hidden="1" customHeight="1"/>
    <row r="28583" ht="12.75" hidden="1" customHeight="1"/>
    <row r="28584" ht="12.75" hidden="1" customHeight="1"/>
    <row r="28585" ht="12.75" hidden="1" customHeight="1"/>
    <row r="28586" ht="12.75" hidden="1" customHeight="1"/>
    <row r="28587" ht="12.75" hidden="1" customHeight="1"/>
    <row r="28588" ht="12.75" hidden="1" customHeight="1"/>
    <row r="28589" ht="12.75" hidden="1" customHeight="1"/>
    <row r="28590" ht="12.75" hidden="1" customHeight="1"/>
    <row r="28591" ht="12.75" hidden="1" customHeight="1"/>
    <row r="28592" ht="12.75" hidden="1" customHeight="1"/>
    <row r="28593" ht="12.75" hidden="1" customHeight="1"/>
    <row r="28594" ht="12.75" hidden="1" customHeight="1"/>
    <row r="28595" ht="12.75" hidden="1" customHeight="1"/>
    <row r="28596" ht="12.75" hidden="1" customHeight="1"/>
    <row r="28597" ht="12.75" hidden="1" customHeight="1"/>
    <row r="28598" ht="12.75" hidden="1" customHeight="1"/>
    <row r="28599" ht="12.75" hidden="1" customHeight="1"/>
    <row r="28600" ht="12.75" hidden="1" customHeight="1"/>
    <row r="28601" ht="12.75" hidden="1" customHeight="1"/>
    <row r="28602" ht="12.75" hidden="1" customHeight="1"/>
    <row r="28603" ht="12.75" hidden="1" customHeight="1"/>
    <row r="28604" ht="12.75" hidden="1" customHeight="1"/>
    <row r="28605" ht="12.75" hidden="1" customHeight="1"/>
    <row r="28606" ht="12.75" hidden="1" customHeight="1"/>
    <row r="28607" ht="12.75" hidden="1" customHeight="1"/>
    <row r="28608" ht="12.75" hidden="1" customHeight="1"/>
    <row r="28609" ht="12.75" hidden="1" customHeight="1"/>
    <row r="28610" ht="12.75" hidden="1" customHeight="1"/>
    <row r="28611" ht="12.75" hidden="1" customHeight="1"/>
    <row r="28612" ht="12.75" hidden="1" customHeight="1"/>
    <row r="28613" ht="12.75" hidden="1" customHeight="1"/>
    <row r="28614" ht="12.75" hidden="1" customHeight="1"/>
    <row r="28615" ht="12.75" hidden="1" customHeight="1"/>
    <row r="28616" ht="12.75" hidden="1" customHeight="1"/>
    <row r="28617" ht="12.75" hidden="1" customHeight="1"/>
    <row r="28618" ht="12.75" hidden="1" customHeight="1"/>
    <row r="28619" ht="12.75" hidden="1" customHeight="1"/>
    <row r="28620" ht="12.75" hidden="1" customHeight="1"/>
    <row r="28621" ht="12.75" hidden="1" customHeight="1"/>
    <row r="28622" ht="12.75" hidden="1" customHeight="1"/>
    <row r="28623" ht="12.75" hidden="1" customHeight="1"/>
    <row r="28624" ht="12.75" hidden="1" customHeight="1"/>
    <row r="28625" ht="12.75" hidden="1" customHeight="1"/>
    <row r="28626" ht="12.75" hidden="1" customHeight="1"/>
    <row r="28627" ht="12.75" hidden="1" customHeight="1"/>
    <row r="28628" ht="12.75" hidden="1" customHeight="1"/>
    <row r="28629" ht="12.75" hidden="1" customHeight="1"/>
    <row r="28630" ht="12.75" hidden="1" customHeight="1"/>
    <row r="28631" ht="12.75" hidden="1" customHeight="1"/>
    <row r="28632" ht="12.75" hidden="1" customHeight="1"/>
    <row r="28633" ht="12.75" hidden="1" customHeight="1"/>
    <row r="28634" ht="12.75" hidden="1" customHeight="1"/>
    <row r="28635" ht="12.75" hidden="1" customHeight="1"/>
    <row r="28636" ht="12.75" hidden="1" customHeight="1"/>
    <row r="28637" ht="12.75" hidden="1" customHeight="1"/>
    <row r="28638" ht="12.75" hidden="1" customHeight="1"/>
    <row r="28639" ht="12.75" hidden="1" customHeight="1"/>
    <row r="28640" ht="12.75" hidden="1" customHeight="1"/>
    <row r="28641" ht="12.75" hidden="1" customHeight="1"/>
    <row r="28642" ht="12.75" hidden="1" customHeight="1"/>
    <row r="28643" ht="12.75" hidden="1" customHeight="1"/>
    <row r="28644" ht="12.75" hidden="1" customHeight="1"/>
    <row r="28645" ht="12.75" hidden="1" customHeight="1"/>
    <row r="28646" ht="12.75" hidden="1" customHeight="1"/>
    <row r="28647" ht="12.75" hidden="1" customHeight="1"/>
    <row r="28648" ht="12.75" hidden="1" customHeight="1"/>
    <row r="28649" ht="12.75" hidden="1" customHeight="1"/>
    <row r="28650" ht="12.75" hidden="1" customHeight="1"/>
    <row r="28651" ht="12.75" hidden="1" customHeight="1"/>
    <row r="28652" ht="12.75" hidden="1" customHeight="1"/>
    <row r="28653" ht="12.75" hidden="1" customHeight="1"/>
    <row r="28654" ht="12.75" hidden="1" customHeight="1"/>
    <row r="28655" ht="12.75" hidden="1" customHeight="1"/>
    <row r="28656" ht="12.75" hidden="1" customHeight="1"/>
    <row r="28657" ht="12.75" hidden="1" customHeight="1"/>
    <row r="28658" ht="12.75" hidden="1" customHeight="1"/>
    <row r="28659" ht="12.75" hidden="1" customHeight="1"/>
    <row r="28660" ht="12.75" hidden="1" customHeight="1"/>
    <row r="28661" ht="12.75" hidden="1" customHeight="1"/>
    <row r="28662" ht="12.75" hidden="1" customHeight="1"/>
    <row r="28663" ht="12.75" hidden="1" customHeight="1"/>
    <row r="28664" ht="12.75" hidden="1" customHeight="1"/>
    <row r="28665" ht="12.75" hidden="1" customHeight="1"/>
    <row r="28666" ht="12.75" hidden="1" customHeight="1"/>
    <row r="28667" ht="12.75" hidden="1" customHeight="1"/>
    <row r="28668" ht="12.75" hidden="1" customHeight="1"/>
    <row r="28669" ht="12.75" hidden="1" customHeight="1"/>
    <row r="28670" ht="12.75" hidden="1" customHeight="1"/>
    <row r="28671" ht="12.75" hidden="1" customHeight="1"/>
    <row r="28672" ht="12.75" hidden="1" customHeight="1"/>
    <row r="28673" ht="12.75" hidden="1" customHeight="1"/>
    <row r="28674" ht="12.75" hidden="1" customHeight="1"/>
    <row r="28675" ht="12.75" hidden="1" customHeight="1"/>
    <row r="28676" ht="12.75" hidden="1" customHeight="1"/>
    <row r="28677" ht="12.75" hidden="1" customHeight="1"/>
    <row r="28678" ht="12.75" hidden="1" customHeight="1"/>
    <row r="28679" ht="12.75" hidden="1" customHeight="1"/>
    <row r="28680" ht="12.75" hidden="1" customHeight="1"/>
    <row r="28681" ht="12.75" hidden="1" customHeight="1"/>
    <row r="28682" ht="12.75" hidden="1" customHeight="1"/>
    <row r="28683" ht="12.75" hidden="1" customHeight="1"/>
    <row r="28684" ht="12.75" hidden="1" customHeight="1"/>
    <row r="28685" ht="12.75" hidden="1" customHeight="1"/>
    <row r="28686" ht="12.75" hidden="1" customHeight="1"/>
    <row r="28687" ht="12.75" hidden="1" customHeight="1"/>
    <row r="28688" ht="12.75" hidden="1" customHeight="1"/>
    <row r="28689" ht="12.75" hidden="1" customHeight="1"/>
    <row r="28690" ht="12.75" hidden="1" customHeight="1"/>
    <row r="28691" ht="12.75" hidden="1" customHeight="1"/>
    <row r="28692" ht="12.75" hidden="1" customHeight="1"/>
    <row r="28693" ht="12.75" hidden="1" customHeight="1"/>
    <row r="28694" ht="12.75" hidden="1" customHeight="1"/>
    <row r="28695" ht="12.75" hidden="1" customHeight="1"/>
    <row r="28696" ht="12.75" hidden="1" customHeight="1"/>
    <row r="28697" ht="12.75" hidden="1" customHeight="1"/>
    <row r="28698" ht="12.75" hidden="1" customHeight="1"/>
    <row r="28699" ht="12.75" hidden="1" customHeight="1"/>
    <row r="28700" ht="12.75" hidden="1" customHeight="1"/>
    <row r="28701" ht="12.75" hidden="1" customHeight="1"/>
    <row r="28702" ht="12.75" hidden="1" customHeight="1"/>
    <row r="28703" ht="12.75" hidden="1" customHeight="1"/>
    <row r="28704" ht="12.75" hidden="1" customHeight="1"/>
    <row r="28705" ht="12.75" hidden="1" customHeight="1"/>
    <row r="28706" ht="12.75" hidden="1" customHeight="1"/>
    <row r="28707" ht="12.75" hidden="1" customHeight="1"/>
    <row r="28708" ht="12.75" hidden="1" customHeight="1"/>
    <row r="28709" ht="12.75" hidden="1" customHeight="1"/>
    <row r="28710" ht="12.75" hidden="1" customHeight="1"/>
    <row r="28711" ht="12.75" hidden="1" customHeight="1"/>
    <row r="28712" ht="12.75" hidden="1" customHeight="1"/>
    <row r="28713" ht="12.75" hidden="1" customHeight="1"/>
    <row r="28714" ht="12.75" hidden="1" customHeight="1"/>
    <row r="28715" ht="12.75" hidden="1" customHeight="1"/>
    <row r="28716" ht="12.75" hidden="1" customHeight="1"/>
    <row r="28717" ht="12.75" hidden="1" customHeight="1"/>
    <row r="28718" ht="12.75" hidden="1" customHeight="1"/>
    <row r="28719" ht="12.75" hidden="1" customHeight="1"/>
    <row r="28720" ht="12.75" hidden="1" customHeight="1"/>
    <row r="28721" ht="12.75" hidden="1" customHeight="1"/>
    <row r="28722" ht="12.75" hidden="1" customHeight="1"/>
    <row r="28723" ht="12.75" hidden="1" customHeight="1"/>
    <row r="28724" ht="12.75" hidden="1" customHeight="1"/>
    <row r="28725" ht="12.75" hidden="1" customHeight="1"/>
    <row r="28726" ht="12.75" hidden="1" customHeight="1"/>
    <row r="28727" ht="12.75" hidden="1" customHeight="1"/>
    <row r="28728" ht="12.75" hidden="1" customHeight="1"/>
    <row r="28729" ht="12.75" hidden="1" customHeight="1"/>
    <row r="28730" ht="12.75" hidden="1" customHeight="1"/>
    <row r="28731" ht="12.75" hidden="1" customHeight="1"/>
    <row r="28732" ht="12.75" hidden="1" customHeight="1"/>
    <row r="28733" ht="12.75" hidden="1" customHeight="1"/>
    <row r="28734" ht="12.75" hidden="1" customHeight="1"/>
    <row r="28735" ht="12.75" hidden="1" customHeight="1"/>
    <row r="28736" ht="12.75" hidden="1" customHeight="1"/>
    <row r="28737" ht="12.75" hidden="1" customHeight="1"/>
    <row r="28738" ht="12.75" hidden="1" customHeight="1"/>
    <row r="28739" ht="12.75" hidden="1" customHeight="1"/>
    <row r="28740" ht="12.75" hidden="1" customHeight="1"/>
    <row r="28741" ht="12.75" hidden="1" customHeight="1"/>
    <row r="28742" ht="12.75" hidden="1" customHeight="1"/>
    <row r="28743" ht="12.75" hidden="1" customHeight="1"/>
    <row r="28744" ht="12.75" hidden="1" customHeight="1"/>
    <row r="28745" ht="12.75" hidden="1" customHeight="1"/>
    <row r="28746" ht="12.75" hidden="1" customHeight="1"/>
    <row r="28747" ht="12.75" hidden="1" customHeight="1"/>
    <row r="28748" ht="12.75" hidden="1" customHeight="1"/>
    <row r="28749" ht="12.75" hidden="1" customHeight="1"/>
    <row r="28750" ht="12.75" hidden="1" customHeight="1"/>
    <row r="28751" ht="12.75" hidden="1" customHeight="1"/>
    <row r="28752" ht="12.75" hidden="1" customHeight="1"/>
    <row r="28753" ht="12.75" hidden="1" customHeight="1"/>
    <row r="28754" ht="12.75" hidden="1" customHeight="1"/>
    <row r="28755" ht="12.75" hidden="1" customHeight="1"/>
    <row r="28756" ht="12.75" hidden="1" customHeight="1"/>
    <row r="28757" ht="12.75" hidden="1" customHeight="1"/>
    <row r="28758" ht="12.75" hidden="1" customHeight="1"/>
    <row r="28759" ht="12.75" hidden="1" customHeight="1"/>
    <row r="28760" ht="12.75" hidden="1" customHeight="1"/>
    <row r="28761" ht="12.75" hidden="1" customHeight="1"/>
    <row r="28762" ht="12.75" hidden="1" customHeight="1"/>
    <row r="28763" ht="12.75" hidden="1" customHeight="1"/>
    <row r="28764" ht="12.75" hidden="1" customHeight="1"/>
    <row r="28765" ht="12.75" hidden="1" customHeight="1"/>
    <row r="28766" ht="12.75" hidden="1" customHeight="1"/>
    <row r="28767" ht="12.75" hidden="1" customHeight="1"/>
    <row r="28768" ht="12.75" hidden="1" customHeight="1"/>
    <row r="28769" ht="12.75" hidden="1" customHeight="1"/>
    <row r="28770" ht="12.75" hidden="1" customHeight="1"/>
    <row r="28771" ht="12.75" hidden="1" customHeight="1"/>
    <row r="28772" ht="12.75" hidden="1" customHeight="1"/>
    <row r="28773" ht="12.75" hidden="1" customHeight="1"/>
    <row r="28774" ht="12.75" hidden="1" customHeight="1"/>
    <row r="28775" ht="12.75" hidden="1" customHeight="1"/>
    <row r="28776" ht="12.75" hidden="1" customHeight="1"/>
    <row r="28777" ht="12.75" hidden="1" customHeight="1"/>
    <row r="28778" ht="12.75" hidden="1" customHeight="1"/>
    <row r="28779" ht="12.75" hidden="1" customHeight="1"/>
    <row r="28780" ht="12.75" hidden="1" customHeight="1"/>
    <row r="28781" ht="12.75" hidden="1" customHeight="1"/>
    <row r="28782" ht="12.75" hidden="1" customHeight="1"/>
    <row r="28783" ht="12.75" hidden="1" customHeight="1"/>
    <row r="28784" ht="12.75" hidden="1" customHeight="1"/>
    <row r="28785" ht="12.75" hidden="1" customHeight="1"/>
    <row r="28786" ht="12.75" hidden="1" customHeight="1"/>
    <row r="28787" ht="12.75" hidden="1" customHeight="1"/>
    <row r="28788" ht="12.75" hidden="1" customHeight="1"/>
    <row r="28789" ht="12.75" hidden="1" customHeight="1"/>
    <row r="28790" ht="12.75" hidden="1" customHeight="1"/>
    <row r="28791" ht="12.75" hidden="1" customHeight="1"/>
    <row r="28792" ht="12.75" hidden="1" customHeight="1"/>
    <row r="28793" ht="12.75" hidden="1" customHeight="1"/>
    <row r="28794" ht="12.75" hidden="1" customHeight="1"/>
    <row r="28795" ht="12.75" hidden="1" customHeight="1"/>
    <row r="28796" ht="12.75" hidden="1" customHeight="1"/>
    <row r="28797" ht="12.75" hidden="1" customHeight="1"/>
    <row r="28798" ht="12.75" hidden="1" customHeight="1"/>
    <row r="28799" ht="12.75" hidden="1" customHeight="1"/>
    <row r="28800" ht="12.75" hidden="1" customHeight="1"/>
    <row r="28801" ht="12.75" hidden="1" customHeight="1"/>
    <row r="28802" ht="12.75" hidden="1" customHeight="1"/>
    <row r="28803" ht="12.75" hidden="1" customHeight="1"/>
    <row r="28804" ht="12.75" hidden="1" customHeight="1"/>
    <row r="28805" ht="12.75" hidden="1" customHeight="1"/>
    <row r="28806" ht="12.75" hidden="1" customHeight="1"/>
    <row r="28807" ht="12.75" hidden="1" customHeight="1"/>
    <row r="28808" ht="12.75" hidden="1" customHeight="1"/>
    <row r="28809" ht="12.75" hidden="1" customHeight="1"/>
    <row r="28810" ht="12.75" hidden="1" customHeight="1"/>
    <row r="28811" ht="12.75" hidden="1" customHeight="1"/>
    <row r="28812" ht="12.75" hidden="1" customHeight="1"/>
    <row r="28813" ht="12.75" hidden="1" customHeight="1"/>
    <row r="28814" ht="12.75" hidden="1" customHeight="1"/>
    <row r="28815" ht="12.75" hidden="1" customHeight="1"/>
    <row r="28816" ht="12.75" hidden="1" customHeight="1"/>
    <row r="28817" ht="12.75" hidden="1" customHeight="1"/>
    <row r="28818" ht="12.75" hidden="1" customHeight="1"/>
    <row r="28819" ht="12.75" hidden="1" customHeight="1"/>
    <row r="28820" ht="12.75" hidden="1" customHeight="1"/>
    <row r="28821" ht="12.75" hidden="1" customHeight="1"/>
    <row r="28822" ht="12.75" hidden="1" customHeight="1"/>
    <row r="28823" ht="12.75" hidden="1" customHeight="1"/>
    <row r="28824" ht="12.75" hidden="1" customHeight="1"/>
    <row r="28825" ht="12.75" hidden="1" customHeight="1"/>
    <row r="28826" ht="12.75" hidden="1" customHeight="1"/>
    <row r="28827" ht="12.75" hidden="1" customHeight="1"/>
    <row r="28828" ht="12.75" hidden="1" customHeight="1"/>
    <row r="28829" ht="12.75" hidden="1" customHeight="1"/>
    <row r="28830" ht="12.75" hidden="1" customHeight="1"/>
    <row r="28831" ht="12.75" hidden="1" customHeight="1"/>
    <row r="28832" ht="12.75" hidden="1" customHeight="1"/>
    <row r="28833" ht="12.75" hidden="1" customHeight="1"/>
    <row r="28834" ht="12.75" hidden="1" customHeight="1"/>
    <row r="28835" ht="12.75" hidden="1" customHeight="1"/>
    <row r="28836" ht="12.75" hidden="1" customHeight="1"/>
    <row r="28837" ht="12.75" hidden="1" customHeight="1"/>
    <row r="28838" ht="12.75" hidden="1" customHeight="1"/>
    <row r="28839" ht="12.75" hidden="1" customHeight="1"/>
    <row r="28840" ht="12.75" hidden="1" customHeight="1"/>
    <row r="28841" ht="12.75" hidden="1" customHeight="1"/>
    <row r="28842" ht="12.75" hidden="1" customHeight="1"/>
    <row r="28843" ht="12.75" hidden="1" customHeight="1"/>
    <row r="28844" ht="12.75" hidden="1" customHeight="1"/>
    <row r="28845" ht="12.75" hidden="1" customHeight="1"/>
    <row r="28846" ht="12.75" hidden="1" customHeight="1"/>
    <row r="28847" ht="12.75" hidden="1" customHeight="1"/>
    <row r="28848" ht="12.75" hidden="1" customHeight="1"/>
    <row r="28849" ht="12.75" hidden="1" customHeight="1"/>
    <row r="28850" ht="12.75" hidden="1" customHeight="1"/>
    <row r="28851" ht="12.75" hidden="1" customHeight="1"/>
    <row r="28852" ht="12.75" hidden="1" customHeight="1"/>
    <row r="28853" ht="12.75" hidden="1" customHeight="1"/>
    <row r="28854" ht="12.75" hidden="1" customHeight="1"/>
    <row r="28855" ht="12.75" hidden="1" customHeight="1"/>
    <row r="28856" ht="12.75" hidden="1" customHeight="1"/>
    <row r="28857" ht="12.75" hidden="1" customHeight="1"/>
    <row r="28858" ht="12.75" hidden="1" customHeight="1"/>
    <row r="28859" ht="12.75" hidden="1" customHeight="1"/>
    <row r="28860" ht="12.75" hidden="1" customHeight="1"/>
    <row r="28861" ht="12.75" hidden="1" customHeight="1"/>
    <row r="28862" ht="12.75" hidden="1" customHeight="1"/>
    <row r="28863" ht="12.75" hidden="1" customHeight="1"/>
    <row r="28864" ht="12.75" hidden="1" customHeight="1"/>
    <row r="28865" ht="12.75" hidden="1" customHeight="1"/>
    <row r="28866" ht="12.75" hidden="1" customHeight="1"/>
    <row r="28867" ht="12.75" hidden="1" customHeight="1"/>
    <row r="28868" ht="12.75" hidden="1" customHeight="1"/>
    <row r="28869" ht="12.75" hidden="1" customHeight="1"/>
    <row r="28870" ht="12.75" hidden="1" customHeight="1"/>
    <row r="28871" ht="12.75" hidden="1" customHeight="1"/>
    <row r="28872" ht="12.75" hidden="1" customHeight="1"/>
    <row r="28873" ht="12.75" hidden="1" customHeight="1"/>
    <row r="28874" ht="12.75" hidden="1" customHeight="1"/>
    <row r="28875" ht="12.75" hidden="1" customHeight="1"/>
    <row r="28876" ht="12.75" hidden="1" customHeight="1"/>
    <row r="28877" ht="12.75" hidden="1" customHeight="1"/>
    <row r="28878" ht="12.75" hidden="1" customHeight="1"/>
    <row r="28879" ht="12.75" hidden="1" customHeight="1"/>
    <row r="28880" ht="12.75" hidden="1" customHeight="1"/>
    <row r="28881" ht="12.75" hidden="1" customHeight="1"/>
    <row r="28882" ht="12.75" hidden="1" customHeight="1"/>
    <row r="28883" ht="12.75" hidden="1" customHeight="1"/>
    <row r="28884" ht="12.75" hidden="1" customHeight="1"/>
    <row r="28885" ht="12.75" hidden="1" customHeight="1"/>
    <row r="28886" ht="12.75" hidden="1" customHeight="1"/>
    <row r="28887" ht="12.75" hidden="1" customHeight="1"/>
    <row r="28888" ht="12.75" hidden="1" customHeight="1"/>
    <row r="28889" ht="12.75" hidden="1" customHeight="1"/>
    <row r="28890" ht="12.75" hidden="1" customHeight="1"/>
    <row r="28891" ht="12.75" hidden="1" customHeight="1"/>
    <row r="28892" ht="12.75" hidden="1" customHeight="1"/>
    <row r="28893" ht="12.75" hidden="1" customHeight="1"/>
    <row r="28894" ht="12.75" hidden="1" customHeight="1"/>
    <row r="28895" ht="12.75" hidden="1" customHeight="1"/>
    <row r="28896" ht="12.75" hidden="1" customHeight="1"/>
    <row r="28897" ht="12.75" hidden="1" customHeight="1"/>
    <row r="28898" ht="12.75" hidden="1" customHeight="1"/>
    <row r="28899" ht="12.75" hidden="1" customHeight="1"/>
    <row r="28900" ht="12.75" hidden="1" customHeight="1"/>
    <row r="28901" ht="12.75" hidden="1" customHeight="1"/>
    <row r="28902" ht="12.75" hidden="1" customHeight="1"/>
    <row r="28903" ht="12.75" hidden="1" customHeight="1"/>
    <row r="28904" ht="12.75" hidden="1" customHeight="1"/>
    <row r="28905" ht="12.75" hidden="1" customHeight="1"/>
    <row r="28906" ht="12.75" hidden="1" customHeight="1"/>
    <row r="28907" ht="12.75" hidden="1" customHeight="1"/>
    <row r="28908" ht="12.75" hidden="1" customHeight="1"/>
    <row r="28909" ht="12.75" hidden="1" customHeight="1"/>
    <row r="28910" ht="12.75" hidden="1" customHeight="1"/>
    <row r="28911" ht="12.75" hidden="1" customHeight="1"/>
    <row r="28912" ht="12.75" hidden="1" customHeight="1"/>
    <row r="28913" ht="12.75" hidden="1" customHeight="1"/>
    <row r="28914" ht="12.75" hidden="1" customHeight="1"/>
    <row r="28915" ht="12.75" hidden="1" customHeight="1"/>
    <row r="28916" ht="12.75" hidden="1" customHeight="1"/>
    <row r="28917" ht="12.75" hidden="1" customHeight="1"/>
    <row r="28918" ht="12.75" hidden="1" customHeight="1"/>
    <row r="28919" ht="12.75" hidden="1" customHeight="1"/>
    <row r="28920" ht="12.75" hidden="1" customHeight="1"/>
    <row r="28921" ht="12.75" hidden="1" customHeight="1"/>
    <row r="28922" ht="12.75" hidden="1" customHeight="1"/>
    <row r="28923" ht="12.75" hidden="1" customHeight="1"/>
    <row r="28924" ht="12.75" hidden="1" customHeight="1"/>
    <row r="28925" ht="12.75" hidden="1" customHeight="1"/>
    <row r="28926" ht="12.75" hidden="1" customHeight="1"/>
    <row r="28927" ht="12.75" hidden="1" customHeight="1"/>
    <row r="28928" ht="12.75" hidden="1" customHeight="1"/>
    <row r="28929" ht="12.75" hidden="1" customHeight="1"/>
    <row r="28930" ht="12.75" hidden="1" customHeight="1"/>
    <row r="28931" ht="12.75" hidden="1" customHeight="1"/>
    <row r="28932" ht="12.75" hidden="1" customHeight="1"/>
    <row r="28933" ht="12.75" hidden="1" customHeight="1"/>
    <row r="28934" ht="12.75" hidden="1" customHeight="1"/>
    <row r="28935" ht="12.75" hidden="1" customHeight="1"/>
    <row r="28936" ht="12.75" hidden="1" customHeight="1"/>
    <row r="28937" ht="12.75" hidden="1" customHeight="1"/>
    <row r="28938" ht="12.75" hidden="1" customHeight="1"/>
    <row r="28939" ht="12.75" hidden="1" customHeight="1"/>
    <row r="28940" ht="12.75" hidden="1" customHeight="1"/>
    <row r="28941" ht="12.75" hidden="1" customHeight="1"/>
    <row r="28942" ht="12.75" hidden="1" customHeight="1"/>
    <row r="28943" ht="12.75" hidden="1" customHeight="1"/>
    <row r="28944" ht="12.75" hidden="1" customHeight="1"/>
    <row r="28945" ht="12.75" hidden="1" customHeight="1"/>
    <row r="28946" ht="12.75" hidden="1" customHeight="1"/>
    <row r="28947" ht="12.75" hidden="1" customHeight="1"/>
    <row r="28948" ht="12.75" hidden="1" customHeight="1"/>
    <row r="28949" ht="12.75" hidden="1" customHeight="1"/>
    <row r="28950" ht="12.75" hidden="1" customHeight="1"/>
    <row r="28951" ht="12.75" hidden="1" customHeight="1"/>
    <row r="28952" ht="12.75" hidden="1" customHeight="1"/>
    <row r="28953" ht="12.75" hidden="1" customHeight="1"/>
    <row r="28954" ht="12.75" hidden="1" customHeight="1"/>
    <row r="28955" ht="12.75" hidden="1" customHeight="1"/>
    <row r="28956" ht="12.75" hidden="1" customHeight="1"/>
    <row r="28957" ht="12.75" hidden="1" customHeight="1"/>
    <row r="28958" ht="12.75" hidden="1" customHeight="1"/>
    <row r="28959" ht="12.75" hidden="1" customHeight="1"/>
    <row r="28960" ht="12.75" hidden="1" customHeight="1"/>
    <row r="28961" ht="12.75" hidden="1" customHeight="1"/>
    <row r="28962" ht="12.75" hidden="1" customHeight="1"/>
    <row r="28963" ht="12.75" hidden="1" customHeight="1"/>
    <row r="28964" ht="12.75" hidden="1" customHeight="1"/>
    <row r="28965" ht="12.75" hidden="1" customHeight="1"/>
    <row r="28966" ht="12.75" hidden="1" customHeight="1"/>
    <row r="28967" ht="12.75" hidden="1" customHeight="1"/>
    <row r="28968" ht="12.75" hidden="1" customHeight="1"/>
    <row r="28969" ht="12.75" hidden="1" customHeight="1"/>
    <row r="28970" ht="12.75" hidden="1" customHeight="1"/>
    <row r="28971" ht="12.75" hidden="1" customHeight="1"/>
    <row r="28972" ht="12.75" hidden="1" customHeight="1"/>
    <row r="28973" ht="12.75" hidden="1" customHeight="1"/>
    <row r="28974" ht="12.75" hidden="1" customHeight="1"/>
    <row r="28975" ht="12.75" hidden="1" customHeight="1"/>
    <row r="28976" ht="12.75" hidden="1" customHeight="1"/>
    <row r="28977" ht="12.75" hidden="1" customHeight="1"/>
    <row r="28978" ht="12.75" hidden="1" customHeight="1"/>
    <row r="28979" ht="12.75" hidden="1" customHeight="1"/>
    <row r="28980" ht="12.75" hidden="1" customHeight="1"/>
    <row r="28981" ht="12.75" hidden="1" customHeight="1"/>
    <row r="28982" ht="12.75" hidden="1" customHeight="1"/>
    <row r="28983" ht="12.75" hidden="1" customHeight="1"/>
    <row r="28984" ht="12.75" hidden="1" customHeight="1"/>
    <row r="28985" ht="12.75" hidden="1" customHeight="1"/>
    <row r="28986" ht="12.75" hidden="1" customHeight="1"/>
    <row r="28987" ht="12.75" hidden="1" customHeight="1"/>
    <row r="28988" ht="12.75" hidden="1" customHeight="1"/>
    <row r="28989" ht="12.75" hidden="1" customHeight="1"/>
    <row r="28990" ht="12.75" hidden="1" customHeight="1"/>
    <row r="28991" ht="12.75" hidden="1" customHeight="1"/>
    <row r="28992" ht="12.75" hidden="1" customHeight="1"/>
    <row r="28993" ht="12.75" hidden="1" customHeight="1"/>
    <row r="28994" ht="12.75" hidden="1" customHeight="1"/>
    <row r="28995" ht="12.75" hidden="1" customHeight="1"/>
    <row r="28996" ht="12.75" hidden="1" customHeight="1"/>
    <row r="28997" ht="12.75" hidden="1" customHeight="1"/>
    <row r="28998" ht="12.75" hidden="1" customHeight="1"/>
    <row r="28999" ht="12.75" hidden="1" customHeight="1"/>
    <row r="29000" ht="12.75" hidden="1" customHeight="1"/>
    <row r="29001" ht="12.75" hidden="1" customHeight="1"/>
    <row r="29002" ht="12.75" hidden="1" customHeight="1"/>
    <row r="29003" ht="12.75" hidden="1" customHeight="1"/>
    <row r="29004" ht="12.75" hidden="1" customHeight="1"/>
    <row r="29005" ht="12.75" hidden="1" customHeight="1"/>
    <row r="29006" ht="12.75" hidden="1" customHeight="1"/>
    <row r="29007" ht="12.75" hidden="1" customHeight="1"/>
    <row r="29008" ht="12.75" hidden="1" customHeight="1"/>
    <row r="29009" ht="12.75" hidden="1" customHeight="1"/>
    <row r="29010" ht="12.75" hidden="1" customHeight="1"/>
    <row r="29011" ht="12.75" hidden="1" customHeight="1"/>
    <row r="29012" ht="12.75" hidden="1" customHeight="1"/>
    <row r="29013" ht="12.75" hidden="1" customHeight="1"/>
    <row r="29014" ht="12.75" hidden="1" customHeight="1"/>
    <row r="29015" ht="12.75" hidden="1" customHeight="1"/>
    <row r="29016" ht="12.75" hidden="1" customHeight="1"/>
    <row r="29017" ht="12.75" hidden="1" customHeight="1"/>
    <row r="29018" ht="12.75" hidden="1" customHeight="1"/>
    <row r="29019" ht="12.75" hidden="1" customHeight="1"/>
    <row r="29020" ht="12.75" hidden="1" customHeight="1"/>
    <row r="29021" ht="12.75" hidden="1" customHeight="1"/>
    <row r="29022" ht="12.75" hidden="1" customHeight="1"/>
    <row r="29023" ht="12.75" hidden="1" customHeight="1"/>
    <row r="29024" ht="12.75" hidden="1" customHeight="1"/>
    <row r="29025" ht="12.75" hidden="1" customHeight="1"/>
    <row r="29026" ht="12.75" hidden="1" customHeight="1"/>
    <row r="29027" ht="12.75" hidden="1" customHeight="1"/>
    <row r="29028" ht="12.75" hidden="1" customHeight="1"/>
    <row r="29029" ht="12.75" hidden="1" customHeight="1"/>
    <row r="29030" ht="12.75" hidden="1" customHeight="1"/>
    <row r="29031" ht="12.75" hidden="1" customHeight="1"/>
    <row r="29032" ht="12.75" hidden="1" customHeight="1"/>
    <row r="29033" ht="12.75" hidden="1" customHeight="1"/>
    <row r="29034" ht="12.75" hidden="1" customHeight="1"/>
    <row r="29035" ht="12.75" hidden="1" customHeight="1"/>
    <row r="29036" ht="12.75" hidden="1" customHeight="1"/>
    <row r="29037" ht="12.75" hidden="1" customHeight="1"/>
    <row r="29038" ht="12.75" hidden="1" customHeight="1"/>
    <row r="29039" ht="12.75" hidden="1" customHeight="1"/>
    <row r="29040" ht="12.75" hidden="1" customHeight="1"/>
    <row r="29041" ht="12.75" hidden="1" customHeight="1"/>
    <row r="29042" ht="12.75" hidden="1" customHeight="1"/>
    <row r="29043" ht="12.75" hidden="1" customHeight="1"/>
    <row r="29044" ht="12.75" hidden="1" customHeight="1"/>
    <row r="29045" ht="12.75" hidden="1" customHeight="1"/>
    <row r="29046" ht="12.75" hidden="1" customHeight="1"/>
    <row r="29047" ht="12.75" hidden="1" customHeight="1"/>
    <row r="29048" ht="12.75" hidden="1" customHeight="1"/>
    <row r="29049" ht="12.75" hidden="1" customHeight="1"/>
    <row r="29050" ht="12.75" hidden="1" customHeight="1"/>
    <row r="29051" ht="12.75" hidden="1" customHeight="1"/>
    <row r="29052" ht="12.75" hidden="1" customHeight="1"/>
    <row r="29053" ht="12.75" hidden="1" customHeight="1"/>
    <row r="29054" ht="12.75" hidden="1" customHeight="1"/>
    <row r="29055" ht="12.75" hidden="1" customHeight="1"/>
    <row r="29056" ht="12.75" hidden="1" customHeight="1"/>
    <row r="29057" ht="12.75" hidden="1" customHeight="1"/>
    <row r="29058" ht="12.75" hidden="1" customHeight="1"/>
    <row r="29059" ht="12.75" hidden="1" customHeight="1"/>
    <row r="29060" ht="12.75" hidden="1" customHeight="1"/>
    <row r="29061" ht="12.75" hidden="1" customHeight="1"/>
    <row r="29062" ht="12.75" hidden="1" customHeight="1"/>
    <row r="29063" ht="12.75" hidden="1" customHeight="1"/>
    <row r="29064" ht="12.75" hidden="1" customHeight="1"/>
    <row r="29065" ht="12.75" hidden="1" customHeight="1"/>
    <row r="29066" ht="12.75" hidden="1" customHeight="1"/>
    <row r="29067" ht="12.75" hidden="1" customHeight="1"/>
    <row r="29068" ht="12.75" hidden="1" customHeight="1"/>
    <row r="29069" ht="12.75" hidden="1" customHeight="1"/>
    <row r="29070" ht="12.75" hidden="1" customHeight="1"/>
    <row r="29071" ht="12.75" hidden="1" customHeight="1"/>
    <row r="29072" ht="12.75" hidden="1" customHeight="1"/>
    <row r="29073" ht="12.75" hidden="1" customHeight="1"/>
    <row r="29074" ht="12.75" hidden="1" customHeight="1"/>
    <row r="29075" ht="12.75" hidden="1" customHeight="1"/>
    <row r="29076" ht="12.75" hidden="1" customHeight="1"/>
    <row r="29077" ht="12.75" hidden="1" customHeight="1"/>
    <row r="29078" ht="12.75" hidden="1" customHeight="1"/>
    <row r="29079" ht="12.75" hidden="1" customHeight="1"/>
    <row r="29080" ht="12.75" hidden="1" customHeight="1"/>
    <row r="29081" ht="12.75" hidden="1" customHeight="1"/>
    <row r="29082" ht="12.75" hidden="1" customHeight="1"/>
    <row r="29083" ht="12.75" hidden="1" customHeight="1"/>
    <row r="29084" ht="12.75" hidden="1" customHeight="1"/>
    <row r="29085" ht="12.75" hidden="1" customHeight="1"/>
    <row r="29086" ht="12.75" hidden="1" customHeight="1"/>
    <row r="29087" ht="12.75" hidden="1" customHeight="1"/>
    <row r="29088" ht="12.75" hidden="1" customHeight="1"/>
    <row r="29089" ht="12.75" hidden="1" customHeight="1"/>
    <row r="29090" ht="12.75" hidden="1" customHeight="1"/>
    <row r="29091" ht="12.75" hidden="1" customHeight="1"/>
    <row r="29092" ht="12.75" hidden="1" customHeight="1"/>
    <row r="29093" ht="12.75" hidden="1" customHeight="1"/>
    <row r="29094" ht="12.75" hidden="1" customHeight="1"/>
    <row r="29095" ht="12.75" hidden="1" customHeight="1"/>
    <row r="29096" ht="12.75" hidden="1" customHeight="1"/>
    <row r="29097" ht="12.75" hidden="1" customHeight="1"/>
    <row r="29098" ht="12.75" hidden="1" customHeight="1"/>
    <row r="29099" ht="12.75" hidden="1" customHeight="1"/>
    <row r="29100" ht="12.75" hidden="1" customHeight="1"/>
    <row r="29101" ht="12.75" hidden="1" customHeight="1"/>
    <row r="29102" ht="12.75" hidden="1" customHeight="1"/>
    <row r="29103" ht="12.75" hidden="1" customHeight="1"/>
    <row r="29104" ht="12.75" hidden="1" customHeight="1"/>
    <row r="29105" ht="12.75" hidden="1" customHeight="1"/>
    <row r="29106" ht="12.75" hidden="1" customHeight="1"/>
    <row r="29107" ht="12.75" hidden="1" customHeight="1"/>
    <row r="29108" ht="12.75" hidden="1" customHeight="1"/>
    <row r="29109" ht="12.75" hidden="1" customHeight="1"/>
    <row r="29110" ht="12.75" hidden="1" customHeight="1"/>
    <row r="29111" ht="12.75" hidden="1" customHeight="1"/>
    <row r="29112" ht="12.75" hidden="1" customHeight="1"/>
    <row r="29113" ht="12.75" hidden="1" customHeight="1"/>
    <row r="29114" ht="12.75" hidden="1" customHeight="1"/>
    <row r="29115" ht="12.75" hidden="1" customHeight="1"/>
    <row r="29116" ht="12.75" hidden="1" customHeight="1"/>
    <row r="29117" ht="12.75" hidden="1" customHeight="1"/>
    <row r="29118" ht="12.75" hidden="1" customHeight="1"/>
    <row r="29119" ht="12.75" hidden="1" customHeight="1"/>
    <row r="29120" ht="12.75" hidden="1" customHeight="1"/>
    <row r="29121" ht="12.75" hidden="1" customHeight="1"/>
    <row r="29122" ht="12.75" hidden="1" customHeight="1"/>
    <row r="29123" ht="12.75" hidden="1" customHeight="1"/>
    <row r="29124" ht="12.75" hidden="1" customHeight="1"/>
    <row r="29125" ht="12.75" hidden="1" customHeight="1"/>
    <row r="29126" ht="12.75" hidden="1" customHeight="1"/>
    <row r="29127" ht="12.75" hidden="1" customHeight="1"/>
    <row r="29128" ht="12.75" hidden="1" customHeight="1"/>
    <row r="29129" ht="12.75" hidden="1" customHeight="1"/>
    <row r="29130" ht="12.75" hidden="1" customHeight="1"/>
    <row r="29131" ht="12.75" hidden="1" customHeight="1"/>
    <row r="29132" ht="12.75" hidden="1" customHeight="1"/>
    <row r="29133" ht="12.75" hidden="1" customHeight="1"/>
    <row r="29134" ht="12.75" hidden="1" customHeight="1"/>
    <row r="29135" ht="12.75" hidden="1" customHeight="1"/>
    <row r="29136" ht="12.75" hidden="1" customHeight="1"/>
    <row r="29137" ht="12.75" hidden="1" customHeight="1"/>
    <row r="29138" ht="12.75" hidden="1" customHeight="1"/>
    <row r="29139" ht="12.75" hidden="1" customHeight="1"/>
    <row r="29140" ht="12.75" hidden="1" customHeight="1"/>
    <row r="29141" ht="12.75" hidden="1" customHeight="1"/>
    <row r="29142" ht="12.75" hidden="1" customHeight="1"/>
    <row r="29143" ht="12.75" hidden="1" customHeight="1"/>
    <row r="29144" ht="12.75" hidden="1" customHeight="1"/>
    <row r="29145" ht="12.75" hidden="1" customHeight="1"/>
    <row r="29146" ht="12.75" hidden="1" customHeight="1"/>
    <row r="29147" ht="12.75" hidden="1" customHeight="1"/>
    <row r="29148" ht="12.75" hidden="1" customHeight="1"/>
    <row r="29149" ht="12.75" hidden="1" customHeight="1"/>
    <row r="29150" ht="12.75" hidden="1" customHeight="1"/>
    <row r="29151" ht="12.75" hidden="1" customHeight="1"/>
    <row r="29152" ht="12.75" hidden="1" customHeight="1"/>
    <row r="29153" ht="12.75" hidden="1" customHeight="1"/>
    <row r="29154" ht="12.75" hidden="1" customHeight="1"/>
    <row r="29155" ht="12.75" hidden="1" customHeight="1"/>
    <row r="29156" ht="12.75" hidden="1" customHeight="1"/>
    <row r="29157" ht="12.75" hidden="1" customHeight="1"/>
    <row r="29158" ht="12.75" hidden="1" customHeight="1"/>
    <row r="29159" ht="12.75" hidden="1" customHeight="1"/>
    <row r="29160" ht="12.75" hidden="1" customHeight="1"/>
    <row r="29161" ht="12.75" hidden="1" customHeight="1"/>
    <row r="29162" ht="12.75" hidden="1" customHeight="1"/>
    <row r="29163" ht="12.75" hidden="1" customHeight="1"/>
    <row r="29164" ht="12.75" hidden="1" customHeight="1"/>
    <row r="29165" ht="12.75" hidden="1" customHeight="1"/>
    <row r="29166" ht="12.75" hidden="1" customHeight="1"/>
    <row r="29167" ht="12.75" hidden="1" customHeight="1"/>
    <row r="29168" ht="12.75" hidden="1" customHeight="1"/>
    <row r="29169" ht="12.75" hidden="1" customHeight="1"/>
    <row r="29170" ht="12.75" hidden="1" customHeight="1"/>
    <row r="29171" ht="12.75" hidden="1" customHeight="1"/>
    <row r="29172" ht="12.75" hidden="1" customHeight="1"/>
    <row r="29173" ht="12.75" hidden="1" customHeight="1"/>
    <row r="29174" ht="12.75" hidden="1" customHeight="1"/>
    <row r="29175" ht="12.75" hidden="1" customHeight="1"/>
    <row r="29176" ht="12.75" hidden="1" customHeight="1"/>
    <row r="29177" ht="12.75" hidden="1" customHeight="1"/>
    <row r="29178" ht="12.75" hidden="1" customHeight="1"/>
    <row r="29179" ht="12.75" hidden="1" customHeight="1"/>
    <row r="29180" ht="12.75" hidden="1" customHeight="1"/>
    <row r="29181" ht="12.75" hidden="1" customHeight="1"/>
    <row r="29182" ht="12.75" hidden="1" customHeight="1"/>
    <row r="29183" ht="12.75" hidden="1" customHeight="1"/>
    <row r="29184" ht="12.75" hidden="1" customHeight="1"/>
    <row r="29185" ht="12.75" hidden="1" customHeight="1"/>
    <row r="29186" ht="12.75" hidden="1" customHeight="1"/>
    <row r="29187" ht="12.75" hidden="1" customHeight="1"/>
    <row r="29188" ht="12.75" hidden="1" customHeight="1"/>
    <row r="29189" ht="12.75" hidden="1" customHeight="1"/>
    <row r="29190" ht="12.75" hidden="1" customHeight="1"/>
    <row r="29191" ht="12.75" hidden="1" customHeight="1"/>
    <row r="29192" ht="12.75" hidden="1" customHeight="1"/>
    <row r="29193" ht="12.75" hidden="1" customHeight="1"/>
    <row r="29194" ht="12.75" hidden="1" customHeight="1"/>
    <row r="29195" ht="12.75" hidden="1" customHeight="1"/>
    <row r="29196" ht="12.75" hidden="1" customHeight="1"/>
    <row r="29197" ht="12.75" hidden="1" customHeight="1"/>
    <row r="29198" ht="12.75" hidden="1" customHeight="1"/>
    <row r="29199" ht="12.75" hidden="1" customHeight="1"/>
    <row r="29200" ht="12.75" hidden="1" customHeight="1"/>
    <row r="29201" ht="12.75" hidden="1" customHeight="1"/>
    <row r="29202" ht="12.75" hidden="1" customHeight="1"/>
    <row r="29203" ht="12.75" hidden="1" customHeight="1"/>
    <row r="29204" ht="12.75" hidden="1" customHeight="1"/>
    <row r="29205" ht="12.75" hidden="1" customHeight="1"/>
    <row r="29206" ht="12.75" hidden="1" customHeight="1"/>
    <row r="29207" ht="12.75" hidden="1" customHeight="1"/>
    <row r="29208" ht="12.75" hidden="1" customHeight="1"/>
    <row r="29209" ht="12.75" hidden="1" customHeight="1"/>
    <row r="29210" ht="12.75" hidden="1" customHeight="1"/>
    <row r="29211" ht="12.75" hidden="1" customHeight="1"/>
    <row r="29212" ht="12.75" hidden="1" customHeight="1"/>
    <row r="29213" ht="12.75" hidden="1" customHeight="1"/>
    <row r="29214" ht="12.75" hidden="1" customHeight="1"/>
    <row r="29215" ht="12.75" hidden="1" customHeight="1"/>
    <row r="29216" ht="12.75" hidden="1" customHeight="1"/>
    <row r="29217" ht="12.75" hidden="1" customHeight="1"/>
    <row r="29218" ht="12.75" hidden="1" customHeight="1"/>
    <row r="29219" ht="12.75" hidden="1" customHeight="1"/>
    <row r="29220" ht="12.75" hidden="1" customHeight="1"/>
    <row r="29221" ht="12.75" hidden="1" customHeight="1"/>
    <row r="29222" ht="12.75" hidden="1" customHeight="1"/>
    <row r="29223" ht="12.75" hidden="1" customHeight="1"/>
    <row r="29224" ht="12.75" hidden="1" customHeight="1"/>
    <row r="29225" ht="12.75" hidden="1" customHeight="1"/>
    <row r="29226" ht="12.75" hidden="1" customHeight="1"/>
    <row r="29227" ht="12.75" hidden="1" customHeight="1"/>
    <row r="29228" ht="12.75" hidden="1" customHeight="1"/>
    <row r="29229" ht="12.75" hidden="1" customHeight="1"/>
    <row r="29230" ht="12.75" hidden="1" customHeight="1"/>
    <row r="29231" ht="12.75" hidden="1" customHeight="1"/>
    <row r="29232" ht="12.75" hidden="1" customHeight="1"/>
    <row r="29233" ht="12.75" hidden="1" customHeight="1"/>
    <row r="29234" ht="12.75" hidden="1" customHeight="1"/>
    <row r="29235" ht="12.75" hidden="1" customHeight="1"/>
    <row r="29236" ht="12.75" hidden="1" customHeight="1"/>
    <row r="29237" ht="12.75" hidden="1" customHeight="1"/>
    <row r="29238" ht="12.75" hidden="1" customHeight="1"/>
    <row r="29239" ht="12.75" hidden="1" customHeight="1"/>
    <row r="29240" ht="12.75" hidden="1" customHeight="1"/>
    <row r="29241" ht="12.75" hidden="1" customHeight="1"/>
    <row r="29242" ht="12.75" hidden="1" customHeight="1"/>
    <row r="29243" ht="12.75" hidden="1" customHeight="1"/>
    <row r="29244" ht="12.75" hidden="1" customHeight="1"/>
    <row r="29245" ht="12.75" hidden="1" customHeight="1"/>
    <row r="29246" ht="12.75" hidden="1" customHeight="1"/>
    <row r="29247" ht="12.75" hidden="1" customHeight="1"/>
    <row r="29248" ht="12.75" hidden="1" customHeight="1"/>
    <row r="29249" ht="12.75" hidden="1" customHeight="1"/>
    <row r="29250" ht="12.75" hidden="1" customHeight="1"/>
    <row r="29251" ht="12.75" hidden="1" customHeight="1"/>
    <row r="29252" ht="12.75" hidden="1" customHeight="1"/>
    <row r="29253" ht="12.75" hidden="1" customHeight="1"/>
    <row r="29254" ht="12.75" hidden="1" customHeight="1"/>
    <row r="29255" ht="12.75" hidden="1" customHeight="1"/>
    <row r="29256" ht="12.75" hidden="1" customHeight="1"/>
    <row r="29257" ht="12.75" hidden="1" customHeight="1"/>
    <row r="29258" ht="12.75" hidden="1" customHeight="1"/>
    <row r="29259" ht="12.75" hidden="1" customHeight="1"/>
    <row r="29260" ht="12.75" hidden="1" customHeight="1"/>
    <row r="29261" ht="12.75" hidden="1" customHeight="1"/>
    <row r="29262" ht="12.75" hidden="1" customHeight="1"/>
    <row r="29263" ht="12.75" hidden="1" customHeight="1"/>
    <row r="29264" ht="12.75" hidden="1" customHeight="1"/>
    <row r="29265" ht="12.75" hidden="1" customHeight="1"/>
    <row r="29266" ht="12.75" hidden="1" customHeight="1"/>
    <row r="29267" ht="12.75" hidden="1" customHeight="1"/>
    <row r="29268" ht="12.75" hidden="1" customHeight="1"/>
    <row r="29269" ht="12.75" hidden="1" customHeight="1"/>
    <row r="29270" ht="12.75" hidden="1" customHeight="1"/>
    <row r="29271" ht="12.75" hidden="1" customHeight="1"/>
    <row r="29272" ht="12.75" hidden="1" customHeight="1"/>
    <row r="29273" ht="12.75" hidden="1" customHeight="1"/>
    <row r="29274" ht="12.75" hidden="1" customHeight="1"/>
    <row r="29275" ht="12.75" hidden="1" customHeight="1"/>
    <row r="29276" ht="12.75" hidden="1" customHeight="1"/>
    <row r="29277" ht="12.75" hidden="1" customHeight="1"/>
    <row r="29278" ht="12.75" hidden="1" customHeight="1"/>
    <row r="29279" ht="12.75" hidden="1" customHeight="1"/>
    <row r="29280" ht="12.75" hidden="1" customHeight="1"/>
    <row r="29281" ht="12.75" hidden="1" customHeight="1"/>
    <row r="29282" ht="12.75" hidden="1" customHeight="1"/>
    <row r="29283" ht="12.75" hidden="1" customHeight="1"/>
    <row r="29284" ht="12.75" hidden="1" customHeight="1"/>
    <row r="29285" ht="12.75" hidden="1" customHeight="1"/>
    <row r="29286" ht="12.75" hidden="1" customHeight="1"/>
    <row r="29287" ht="12.75" hidden="1" customHeight="1"/>
    <row r="29288" ht="12.75" hidden="1" customHeight="1"/>
    <row r="29289" ht="12.75" hidden="1" customHeight="1"/>
    <row r="29290" ht="12.75" hidden="1" customHeight="1"/>
    <row r="29291" ht="12.75" hidden="1" customHeight="1"/>
    <row r="29292" ht="12.75" hidden="1" customHeight="1"/>
    <row r="29293" ht="12.75" hidden="1" customHeight="1"/>
    <row r="29294" ht="12.75" hidden="1" customHeight="1"/>
    <row r="29295" ht="12.75" hidden="1" customHeight="1"/>
    <row r="29296" ht="12.75" hidden="1" customHeight="1"/>
    <row r="29297" ht="12.75" hidden="1" customHeight="1"/>
    <row r="29298" ht="12.75" hidden="1" customHeight="1"/>
    <row r="29299" ht="12.75" hidden="1" customHeight="1"/>
    <row r="29300" ht="12.75" hidden="1" customHeight="1"/>
    <row r="29301" ht="12.75" hidden="1" customHeight="1"/>
    <row r="29302" ht="12.75" hidden="1" customHeight="1"/>
    <row r="29303" ht="12.75" hidden="1" customHeight="1"/>
    <row r="29304" ht="12.75" hidden="1" customHeight="1"/>
    <row r="29305" ht="12.75" hidden="1" customHeight="1"/>
    <row r="29306" ht="12.75" hidden="1" customHeight="1"/>
    <row r="29307" ht="12.75" hidden="1" customHeight="1"/>
    <row r="29308" ht="12.75" hidden="1" customHeight="1"/>
    <row r="29309" ht="12.75" hidden="1" customHeight="1"/>
    <row r="29310" ht="12.75" hidden="1" customHeight="1"/>
    <row r="29311" ht="12.75" hidden="1" customHeight="1"/>
    <row r="29312" ht="12.75" hidden="1" customHeight="1"/>
    <row r="29313" ht="12.75" hidden="1" customHeight="1"/>
    <row r="29314" ht="12.75" hidden="1" customHeight="1"/>
    <row r="29315" ht="12.75" hidden="1" customHeight="1"/>
    <row r="29316" ht="12.75" hidden="1" customHeight="1"/>
    <row r="29317" ht="12.75" hidden="1" customHeight="1"/>
    <row r="29318" ht="12.75" hidden="1" customHeight="1"/>
    <row r="29319" ht="12.75" hidden="1" customHeight="1"/>
    <row r="29320" ht="12.75" hidden="1" customHeight="1"/>
    <row r="29321" ht="12.75" hidden="1" customHeight="1"/>
    <row r="29322" ht="12.75" hidden="1" customHeight="1"/>
    <row r="29323" ht="12.75" hidden="1" customHeight="1"/>
    <row r="29324" ht="12.75" hidden="1" customHeight="1"/>
    <row r="29325" ht="12.75" hidden="1" customHeight="1"/>
    <row r="29326" ht="12.75" hidden="1" customHeight="1"/>
    <row r="29327" ht="12.75" hidden="1" customHeight="1"/>
    <row r="29328" ht="12.75" hidden="1" customHeight="1"/>
    <row r="29329" ht="12.75" hidden="1" customHeight="1"/>
    <row r="29330" ht="12.75" hidden="1" customHeight="1"/>
    <row r="29331" ht="12.75" hidden="1" customHeight="1"/>
    <row r="29332" ht="12.75" hidden="1" customHeight="1"/>
    <row r="29333" ht="12.75" hidden="1" customHeight="1"/>
    <row r="29334" ht="12.75" hidden="1" customHeight="1"/>
    <row r="29335" ht="12.75" hidden="1" customHeight="1"/>
    <row r="29336" ht="12.75" hidden="1" customHeight="1"/>
    <row r="29337" ht="12.75" hidden="1" customHeight="1"/>
    <row r="29338" ht="12.75" hidden="1" customHeight="1"/>
    <row r="29339" ht="12.75" hidden="1" customHeight="1"/>
    <row r="29340" ht="12.75" hidden="1" customHeight="1"/>
    <row r="29341" ht="12.75" hidden="1" customHeight="1"/>
    <row r="29342" ht="12.75" hidden="1" customHeight="1"/>
    <row r="29343" ht="12.75" hidden="1" customHeight="1"/>
    <row r="29344" ht="12.75" hidden="1" customHeight="1"/>
    <row r="29345" ht="12.75" hidden="1" customHeight="1"/>
    <row r="29346" ht="12.75" hidden="1" customHeight="1"/>
    <row r="29347" ht="12.75" hidden="1" customHeight="1"/>
    <row r="29348" ht="12.75" hidden="1" customHeight="1"/>
    <row r="29349" ht="12.75" hidden="1" customHeight="1"/>
    <row r="29350" ht="12.75" hidden="1" customHeight="1"/>
    <row r="29351" ht="12.75" hidden="1" customHeight="1"/>
    <row r="29352" ht="12.75" hidden="1" customHeight="1"/>
    <row r="29353" ht="12.75" hidden="1" customHeight="1"/>
    <row r="29354" ht="12.75" hidden="1" customHeight="1"/>
    <row r="29355" ht="12.75" hidden="1" customHeight="1"/>
    <row r="29356" ht="12.75" hidden="1" customHeight="1"/>
    <row r="29357" ht="12.75" hidden="1" customHeight="1"/>
    <row r="29358" ht="12.75" hidden="1" customHeight="1"/>
    <row r="29359" ht="12.75" hidden="1" customHeight="1"/>
    <row r="29360" ht="12.75" hidden="1" customHeight="1"/>
    <row r="29361" ht="12.75" hidden="1" customHeight="1"/>
    <row r="29362" ht="12.75" hidden="1" customHeight="1"/>
    <row r="29363" ht="12.75" hidden="1" customHeight="1"/>
    <row r="29364" ht="12.75" hidden="1" customHeight="1"/>
    <row r="29365" ht="12.75" hidden="1" customHeight="1"/>
    <row r="29366" ht="12.75" hidden="1" customHeight="1"/>
    <row r="29367" ht="12.75" hidden="1" customHeight="1"/>
    <row r="29368" ht="12.75" hidden="1" customHeight="1"/>
    <row r="29369" ht="12.75" hidden="1" customHeight="1"/>
    <row r="29370" ht="12.75" hidden="1" customHeight="1"/>
    <row r="29371" ht="12.75" hidden="1" customHeight="1"/>
    <row r="29372" ht="12.75" hidden="1" customHeight="1"/>
    <row r="29373" ht="12.75" hidden="1" customHeight="1"/>
    <row r="29374" ht="12.75" hidden="1" customHeight="1"/>
    <row r="29375" ht="12.75" hidden="1" customHeight="1"/>
    <row r="29376" ht="12.75" hidden="1" customHeight="1"/>
    <row r="29377" ht="12.75" hidden="1" customHeight="1"/>
    <row r="29378" ht="12.75" hidden="1" customHeight="1"/>
    <row r="29379" ht="12.75" hidden="1" customHeight="1"/>
    <row r="29380" ht="12.75" hidden="1" customHeight="1"/>
    <row r="29381" ht="12.75" hidden="1" customHeight="1"/>
    <row r="29382" ht="12.75" hidden="1" customHeight="1"/>
    <row r="29383" ht="12.75" hidden="1" customHeight="1"/>
    <row r="29384" ht="12.75" hidden="1" customHeight="1"/>
    <row r="29385" ht="12.75" hidden="1" customHeight="1"/>
    <row r="29386" ht="12.75" hidden="1" customHeight="1"/>
    <row r="29387" ht="12.75" hidden="1" customHeight="1"/>
    <row r="29388" ht="12.75" hidden="1" customHeight="1"/>
    <row r="29389" ht="12.75" hidden="1" customHeight="1"/>
    <row r="29390" ht="12.75" hidden="1" customHeight="1"/>
    <row r="29391" ht="12.75" hidden="1" customHeight="1"/>
    <row r="29392" ht="12.75" hidden="1" customHeight="1"/>
    <row r="29393" ht="12.75" hidden="1" customHeight="1"/>
    <row r="29394" ht="12.75" hidden="1" customHeight="1"/>
    <row r="29395" ht="12.75" hidden="1" customHeight="1"/>
    <row r="29396" ht="12.75" hidden="1" customHeight="1"/>
    <row r="29397" ht="12.75" hidden="1" customHeight="1"/>
    <row r="29398" ht="12.75" hidden="1" customHeight="1"/>
    <row r="29399" ht="12.75" hidden="1" customHeight="1"/>
    <row r="29400" ht="12.75" hidden="1" customHeight="1"/>
    <row r="29401" ht="12.75" hidden="1" customHeight="1"/>
    <row r="29402" ht="12.75" hidden="1" customHeight="1"/>
    <row r="29403" ht="12.75" hidden="1" customHeight="1"/>
    <row r="29404" ht="12.75" hidden="1" customHeight="1"/>
    <row r="29405" ht="12.75" hidden="1" customHeight="1"/>
    <row r="29406" ht="12.75" hidden="1" customHeight="1"/>
    <row r="29407" ht="12.75" hidden="1" customHeight="1"/>
    <row r="29408" ht="12.75" hidden="1" customHeight="1"/>
    <row r="29409" ht="12.75" hidden="1" customHeight="1"/>
    <row r="29410" ht="12.75" hidden="1" customHeight="1"/>
    <row r="29411" ht="12.75" hidden="1" customHeight="1"/>
    <row r="29412" ht="12.75" hidden="1" customHeight="1"/>
    <row r="29413" ht="12.75" hidden="1" customHeight="1"/>
    <row r="29414" ht="12.75" hidden="1" customHeight="1"/>
    <row r="29415" ht="12.75" hidden="1" customHeight="1"/>
    <row r="29416" ht="12.75" hidden="1" customHeight="1"/>
    <row r="29417" ht="12.75" hidden="1" customHeight="1"/>
    <row r="29418" ht="12.75" hidden="1" customHeight="1"/>
    <row r="29419" ht="12.75" hidden="1" customHeight="1"/>
    <row r="29420" ht="12.75" hidden="1" customHeight="1"/>
    <row r="29421" ht="12.75" hidden="1" customHeight="1"/>
    <row r="29422" ht="12.75" hidden="1" customHeight="1"/>
    <row r="29423" ht="12.75" hidden="1" customHeight="1"/>
    <row r="29424" ht="12.75" hidden="1" customHeight="1"/>
    <row r="29425" ht="12.75" hidden="1" customHeight="1"/>
    <row r="29426" ht="12.75" hidden="1" customHeight="1"/>
    <row r="29427" ht="12.75" hidden="1" customHeight="1"/>
    <row r="29428" ht="12.75" hidden="1" customHeight="1"/>
    <row r="29429" ht="12.75" hidden="1" customHeight="1"/>
    <row r="29430" ht="12.75" hidden="1" customHeight="1"/>
    <row r="29431" ht="12.75" hidden="1" customHeight="1"/>
    <row r="29432" ht="12.75" hidden="1" customHeight="1"/>
    <row r="29433" ht="12.75" hidden="1" customHeight="1"/>
    <row r="29434" ht="12.75" hidden="1" customHeight="1"/>
    <row r="29435" ht="12.75" hidden="1" customHeight="1"/>
    <row r="29436" ht="12.75" hidden="1" customHeight="1"/>
    <row r="29437" ht="12.75" hidden="1" customHeight="1"/>
    <row r="29438" ht="12.75" hidden="1" customHeight="1"/>
    <row r="29439" ht="12.75" hidden="1" customHeight="1"/>
    <row r="29440" ht="12.75" hidden="1" customHeight="1"/>
    <row r="29441" ht="12.75" hidden="1" customHeight="1"/>
    <row r="29442" ht="12.75" hidden="1" customHeight="1"/>
    <row r="29443" ht="12.75" hidden="1" customHeight="1"/>
    <row r="29444" ht="12.75" hidden="1" customHeight="1"/>
    <row r="29445" ht="12.75" hidden="1" customHeight="1"/>
    <row r="29446" ht="12.75" hidden="1" customHeight="1"/>
    <row r="29447" ht="12.75" hidden="1" customHeight="1"/>
    <row r="29448" ht="12.75" hidden="1" customHeight="1"/>
    <row r="29449" ht="12.75" hidden="1" customHeight="1"/>
    <row r="29450" ht="12.75" hidden="1" customHeight="1"/>
    <row r="29451" ht="12.75" hidden="1" customHeight="1"/>
    <row r="29452" ht="12.75" hidden="1" customHeight="1"/>
    <row r="29453" ht="12.75" hidden="1" customHeight="1"/>
    <row r="29454" ht="12.75" hidden="1" customHeight="1"/>
    <row r="29455" ht="12.75" hidden="1" customHeight="1"/>
    <row r="29456" ht="12.75" hidden="1" customHeight="1"/>
    <row r="29457" ht="12.75" hidden="1" customHeight="1"/>
    <row r="29458" ht="12.75" hidden="1" customHeight="1"/>
    <row r="29459" ht="12.75" hidden="1" customHeight="1"/>
    <row r="29460" ht="12.75" hidden="1" customHeight="1"/>
    <row r="29461" ht="12.75" hidden="1" customHeight="1"/>
    <row r="29462" ht="12.75" hidden="1" customHeight="1"/>
    <row r="29463" ht="12.75" hidden="1" customHeight="1"/>
    <row r="29464" ht="12.75" hidden="1" customHeight="1"/>
    <row r="29465" ht="12.75" hidden="1" customHeight="1"/>
    <row r="29466" ht="12.75" hidden="1" customHeight="1"/>
    <row r="29467" ht="12.75" hidden="1" customHeight="1"/>
    <row r="29468" ht="12.75" hidden="1" customHeight="1"/>
    <row r="29469" ht="12.75" hidden="1" customHeight="1"/>
    <row r="29470" ht="12.75" hidden="1" customHeight="1"/>
    <row r="29471" ht="12.75" hidden="1" customHeight="1"/>
    <row r="29472" ht="12.75" hidden="1" customHeight="1"/>
    <row r="29473" ht="12.75" hidden="1" customHeight="1"/>
    <row r="29474" ht="12.75" hidden="1" customHeight="1"/>
    <row r="29475" ht="12.75" hidden="1" customHeight="1"/>
    <row r="29476" ht="12.75" hidden="1" customHeight="1"/>
    <row r="29477" ht="12.75" hidden="1" customHeight="1"/>
    <row r="29478" ht="12.75" hidden="1" customHeight="1"/>
    <row r="29479" ht="12.75" hidden="1" customHeight="1"/>
    <row r="29480" ht="12.75" hidden="1" customHeight="1"/>
    <row r="29481" ht="12.75" hidden="1" customHeight="1"/>
    <row r="29482" ht="12.75" hidden="1" customHeight="1"/>
    <row r="29483" ht="12.75" hidden="1" customHeight="1"/>
    <row r="29484" ht="12.75" hidden="1" customHeight="1"/>
    <row r="29485" ht="12.75" hidden="1" customHeight="1"/>
    <row r="29486" ht="12.75" hidden="1" customHeight="1"/>
    <row r="29487" ht="12.75" hidden="1" customHeight="1"/>
    <row r="29488" ht="12.75" hidden="1" customHeight="1"/>
    <row r="29489" ht="12.75" hidden="1" customHeight="1"/>
    <row r="29490" ht="12.75" hidden="1" customHeight="1"/>
    <row r="29491" ht="12.75" hidden="1" customHeight="1"/>
    <row r="29492" ht="12.75" hidden="1" customHeight="1"/>
    <row r="29493" ht="12.75" hidden="1" customHeight="1"/>
    <row r="29494" ht="12.75" hidden="1" customHeight="1"/>
    <row r="29495" ht="12.75" hidden="1" customHeight="1"/>
    <row r="29496" ht="12.75" hidden="1" customHeight="1"/>
    <row r="29497" ht="12.75" hidden="1" customHeight="1"/>
    <row r="29498" ht="12.75" hidden="1" customHeight="1"/>
    <row r="29499" ht="12.75" hidden="1" customHeight="1"/>
    <row r="29500" ht="12.75" hidden="1" customHeight="1"/>
    <row r="29501" ht="12.75" hidden="1" customHeight="1"/>
    <row r="29502" ht="12.75" hidden="1" customHeight="1"/>
    <row r="29503" ht="12.75" hidden="1" customHeight="1"/>
    <row r="29504" ht="12.75" hidden="1" customHeight="1"/>
    <row r="29505" ht="12.75" hidden="1" customHeight="1"/>
    <row r="29506" ht="12.75" hidden="1" customHeight="1"/>
    <row r="29507" ht="12.75" hidden="1" customHeight="1"/>
    <row r="29508" ht="12.75" hidden="1" customHeight="1"/>
    <row r="29509" ht="12.75" hidden="1" customHeight="1"/>
    <row r="29510" ht="12.75" hidden="1" customHeight="1"/>
    <row r="29511" ht="12.75" hidden="1" customHeight="1"/>
    <row r="29512" ht="12.75" hidden="1" customHeight="1"/>
    <row r="29513" ht="12.75" hidden="1" customHeight="1"/>
    <row r="29514" ht="12.75" hidden="1" customHeight="1"/>
    <row r="29515" ht="12.75" hidden="1" customHeight="1"/>
    <row r="29516" ht="12.75" hidden="1" customHeight="1"/>
    <row r="29517" ht="12.75" hidden="1" customHeight="1"/>
    <row r="29518" ht="12.75" hidden="1" customHeight="1"/>
    <row r="29519" ht="12.75" hidden="1" customHeight="1"/>
    <row r="29520" ht="12.75" hidden="1" customHeight="1"/>
    <row r="29521" ht="12.75" hidden="1" customHeight="1"/>
    <row r="29522" ht="12.75" hidden="1" customHeight="1"/>
    <row r="29523" ht="12.75" hidden="1" customHeight="1"/>
    <row r="29524" ht="12.75" hidden="1" customHeight="1"/>
    <row r="29525" ht="12.75" hidden="1" customHeight="1"/>
    <row r="29526" ht="12.75" hidden="1" customHeight="1"/>
    <row r="29527" ht="12.75" hidden="1" customHeight="1"/>
    <row r="29528" ht="12.75" hidden="1" customHeight="1"/>
    <row r="29529" ht="12.75" hidden="1" customHeight="1"/>
    <row r="29530" ht="12.75" hidden="1" customHeight="1"/>
    <row r="29531" ht="12.75" hidden="1" customHeight="1"/>
    <row r="29532" ht="12.75" hidden="1" customHeight="1"/>
    <row r="29533" ht="12.75" hidden="1" customHeight="1"/>
    <row r="29534" ht="12.75" hidden="1" customHeight="1"/>
    <row r="29535" ht="12.75" hidden="1" customHeight="1"/>
    <row r="29536" ht="12.75" hidden="1" customHeight="1"/>
    <row r="29537" ht="12.75" hidden="1" customHeight="1"/>
    <row r="29538" ht="12.75" hidden="1" customHeight="1"/>
    <row r="29539" ht="12.75" hidden="1" customHeight="1"/>
    <row r="29540" ht="12.75" hidden="1" customHeight="1"/>
    <row r="29541" ht="12.75" hidden="1" customHeight="1"/>
    <row r="29542" ht="12.75" hidden="1" customHeight="1"/>
    <row r="29543" ht="12.75" hidden="1" customHeight="1"/>
    <row r="29544" ht="12.75" hidden="1" customHeight="1"/>
    <row r="29545" ht="12.75" hidden="1" customHeight="1"/>
    <row r="29546" ht="12.75" hidden="1" customHeight="1"/>
    <row r="29547" ht="12.75" hidden="1" customHeight="1"/>
    <row r="29548" ht="12.75" hidden="1" customHeight="1"/>
    <row r="29549" ht="12.75" hidden="1" customHeight="1"/>
    <row r="29550" ht="12.75" hidden="1" customHeight="1"/>
    <row r="29551" ht="12.75" hidden="1" customHeight="1"/>
    <row r="29552" ht="12.75" hidden="1" customHeight="1"/>
    <row r="29553" ht="12.75" hidden="1" customHeight="1"/>
    <row r="29554" ht="12.75" hidden="1" customHeight="1"/>
    <row r="29555" ht="12.75" hidden="1" customHeight="1"/>
    <row r="29556" ht="12.75" hidden="1" customHeight="1"/>
    <row r="29557" ht="12.75" hidden="1" customHeight="1"/>
    <row r="29558" ht="12.75" hidden="1" customHeight="1"/>
    <row r="29559" ht="12.75" hidden="1" customHeight="1"/>
    <row r="29560" ht="12.75" hidden="1" customHeight="1"/>
    <row r="29561" ht="12.75" hidden="1" customHeight="1"/>
    <row r="29562" ht="12.75" hidden="1" customHeight="1"/>
    <row r="29563" ht="12.75" hidden="1" customHeight="1"/>
    <row r="29564" ht="12.75" hidden="1" customHeight="1"/>
    <row r="29565" ht="12.75" hidden="1" customHeight="1"/>
    <row r="29566" ht="12.75" hidden="1" customHeight="1"/>
    <row r="29567" ht="12.75" hidden="1" customHeight="1"/>
    <row r="29568" ht="12.75" hidden="1" customHeight="1"/>
    <row r="29569" ht="12.75" hidden="1" customHeight="1"/>
    <row r="29570" ht="12.75" hidden="1" customHeight="1"/>
    <row r="29571" ht="12.75" hidden="1" customHeight="1"/>
    <row r="29572" ht="12.75" hidden="1" customHeight="1"/>
    <row r="29573" ht="12.75" hidden="1" customHeight="1"/>
    <row r="29574" ht="12.75" hidden="1" customHeight="1"/>
    <row r="29575" ht="12.75" hidden="1" customHeight="1"/>
    <row r="29576" ht="12.75" hidden="1" customHeight="1"/>
    <row r="29577" ht="12.75" hidden="1" customHeight="1"/>
    <row r="29578" ht="12.75" hidden="1" customHeight="1"/>
    <row r="29579" ht="12.75" hidden="1" customHeight="1"/>
    <row r="29580" ht="12.75" hidden="1" customHeight="1"/>
    <row r="29581" ht="12.75" hidden="1" customHeight="1"/>
    <row r="29582" ht="12.75" hidden="1" customHeight="1"/>
    <row r="29583" ht="12.75" hidden="1" customHeight="1"/>
    <row r="29584" ht="12.75" hidden="1" customHeight="1"/>
    <row r="29585" ht="12.75" hidden="1" customHeight="1"/>
    <row r="29586" ht="12.75" hidden="1" customHeight="1"/>
    <row r="29587" ht="12.75" hidden="1" customHeight="1"/>
    <row r="29588" ht="12.75" hidden="1" customHeight="1"/>
    <row r="29589" ht="12.75" hidden="1" customHeight="1"/>
    <row r="29590" ht="12.75" hidden="1" customHeight="1"/>
    <row r="29591" ht="12.75" hidden="1" customHeight="1"/>
    <row r="29592" ht="12.75" hidden="1" customHeight="1"/>
    <row r="29593" ht="12.75" hidden="1" customHeight="1"/>
    <row r="29594" ht="12.75" hidden="1" customHeight="1"/>
    <row r="29595" ht="12.75" hidden="1" customHeight="1"/>
    <row r="29596" ht="12.75" hidden="1" customHeight="1"/>
    <row r="29597" ht="12.75" hidden="1" customHeight="1"/>
    <row r="29598" ht="12.75" hidden="1" customHeight="1"/>
    <row r="29599" ht="12.75" hidden="1" customHeight="1"/>
    <row r="29600" ht="12.75" hidden="1" customHeight="1"/>
    <row r="29601" ht="12.75" hidden="1" customHeight="1"/>
    <row r="29602" ht="12.75" hidden="1" customHeight="1"/>
    <row r="29603" ht="12.75" hidden="1" customHeight="1"/>
    <row r="29604" ht="12.75" hidden="1" customHeight="1"/>
    <row r="29605" ht="12.75" hidden="1" customHeight="1"/>
    <row r="29606" ht="12.75" hidden="1" customHeight="1"/>
    <row r="29607" ht="12.75" hidden="1" customHeight="1"/>
    <row r="29608" ht="12.75" hidden="1" customHeight="1"/>
    <row r="29609" ht="12.75" hidden="1" customHeight="1"/>
    <row r="29610" ht="12.75" hidden="1" customHeight="1"/>
    <row r="29611" ht="12.75" hidden="1" customHeight="1"/>
    <row r="29612" ht="12.75" hidden="1" customHeight="1"/>
    <row r="29613" ht="12.75" hidden="1" customHeight="1"/>
    <row r="29614" ht="12.75" hidden="1" customHeight="1"/>
    <row r="29615" ht="12.75" hidden="1" customHeight="1"/>
    <row r="29616" ht="12.75" hidden="1" customHeight="1"/>
    <row r="29617" ht="12.75" hidden="1" customHeight="1"/>
    <row r="29618" ht="12.75" hidden="1" customHeight="1"/>
    <row r="29619" ht="12.75" hidden="1" customHeight="1"/>
    <row r="29620" ht="12.75" hidden="1" customHeight="1"/>
    <row r="29621" ht="12.75" hidden="1" customHeight="1"/>
    <row r="29622" ht="12.75" hidden="1" customHeight="1"/>
    <row r="29623" ht="12.75" hidden="1" customHeight="1"/>
    <row r="29624" ht="12.75" hidden="1" customHeight="1"/>
    <row r="29625" ht="12.75" hidden="1" customHeight="1"/>
    <row r="29626" ht="12.75" hidden="1" customHeight="1"/>
    <row r="29627" ht="12.75" hidden="1" customHeight="1"/>
    <row r="29628" ht="12.75" hidden="1" customHeight="1"/>
    <row r="29629" ht="12.75" hidden="1" customHeight="1"/>
    <row r="29630" ht="12.75" hidden="1" customHeight="1"/>
    <row r="29631" ht="12.75" hidden="1" customHeight="1"/>
    <row r="29632" ht="12.75" hidden="1" customHeight="1"/>
    <row r="29633" ht="12.75" hidden="1" customHeight="1"/>
    <row r="29634" ht="12.75" hidden="1" customHeight="1"/>
    <row r="29635" ht="12.75" hidden="1" customHeight="1"/>
    <row r="29636" ht="12.75" hidden="1" customHeight="1"/>
    <row r="29637" ht="12.75" hidden="1" customHeight="1"/>
    <row r="29638" ht="12.75" hidden="1" customHeight="1"/>
    <row r="29639" ht="12.75" hidden="1" customHeight="1"/>
    <row r="29640" ht="12.75" hidden="1" customHeight="1"/>
    <row r="29641" ht="12.75" hidden="1" customHeight="1"/>
    <row r="29642" ht="12.75" hidden="1" customHeight="1"/>
    <row r="29643" ht="12.75" hidden="1" customHeight="1"/>
    <row r="29644" ht="12.75" hidden="1" customHeight="1"/>
    <row r="29645" ht="12.75" hidden="1" customHeight="1"/>
    <row r="29646" ht="12.75" hidden="1" customHeight="1"/>
    <row r="29647" ht="12.75" hidden="1" customHeight="1"/>
    <row r="29648" ht="12.75" hidden="1" customHeight="1"/>
    <row r="29649" ht="12.75" hidden="1" customHeight="1"/>
    <row r="29650" ht="12.75" hidden="1" customHeight="1"/>
    <row r="29651" ht="12.75" hidden="1" customHeight="1"/>
    <row r="29652" ht="12.75" hidden="1" customHeight="1"/>
    <row r="29653" ht="12.75" hidden="1" customHeight="1"/>
    <row r="29654" ht="12.75" hidden="1" customHeight="1"/>
    <row r="29655" ht="12.75" hidden="1" customHeight="1"/>
    <row r="29656" ht="12.75" hidden="1" customHeight="1"/>
    <row r="29657" ht="12.75" hidden="1" customHeight="1"/>
    <row r="29658" ht="12.75" hidden="1" customHeight="1"/>
    <row r="29659" ht="12.75" hidden="1" customHeight="1"/>
    <row r="29660" ht="12.75" hidden="1" customHeight="1"/>
    <row r="29661" ht="12.75" hidden="1" customHeight="1"/>
    <row r="29662" ht="12.75" hidden="1" customHeight="1"/>
    <row r="29663" ht="12.75" hidden="1" customHeight="1"/>
    <row r="29664" ht="12.75" hidden="1" customHeight="1"/>
    <row r="29665" ht="12.75" hidden="1" customHeight="1"/>
    <row r="29666" ht="12.75" hidden="1" customHeight="1"/>
    <row r="29667" ht="12.75" hidden="1" customHeight="1"/>
    <row r="29668" ht="12.75" hidden="1" customHeight="1"/>
    <row r="29669" ht="12.75" hidden="1" customHeight="1"/>
    <row r="29670" ht="12.75" hidden="1" customHeight="1"/>
    <row r="29671" ht="12.75" hidden="1" customHeight="1"/>
    <row r="29672" ht="12.75" hidden="1" customHeight="1"/>
    <row r="29673" ht="12.75" hidden="1" customHeight="1"/>
    <row r="29674" ht="12.75" hidden="1" customHeight="1"/>
    <row r="29675" ht="12.75" hidden="1" customHeight="1"/>
    <row r="29676" ht="12.75" hidden="1" customHeight="1"/>
    <row r="29677" ht="12.75" hidden="1" customHeight="1"/>
    <row r="29678" ht="12.75" hidden="1" customHeight="1"/>
    <row r="29679" ht="12.75" hidden="1" customHeight="1"/>
    <row r="29680" ht="12.75" hidden="1" customHeight="1"/>
    <row r="29681" ht="12.75" hidden="1" customHeight="1"/>
    <row r="29682" ht="12.75" hidden="1" customHeight="1"/>
    <row r="29683" ht="12.75" hidden="1" customHeight="1"/>
    <row r="29684" ht="12.75" hidden="1" customHeight="1"/>
    <row r="29685" ht="12.75" hidden="1" customHeight="1"/>
    <row r="29686" ht="12.75" hidden="1" customHeight="1"/>
    <row r="29687" ht="12.75" hidden="1" customHeight="1"/>
    <row r="29688" ht="12.75" hidden="1" customHeight="1"/>
    <row r="29689" ht="12.75" hidden="1" customHeight="1"/>
    <row r="29690" ht="12.75" hidden="1" customHeight="1"/>
    <row r="29691" ht="12.75" hidden="1" customHeight="1"/>
    <row r="29692" ht="12.75" hidden="1" customHeight="1"/>
    <row r="29693" ht="12.75" hidden="1" customHeight="1"/>
    <row r="29694" ht="12.75" hidden="1" customHeight="1"/>
    <row r="29695" ht="12.75" hidden="1" customHeight="1"/>
    <row r="29696" ht="12.75" hidden="1" customHeight="1"/>
    <row r="29697" ht="12.75" hidden="1" customHeight="1"/>
    <row r="29698" ht="12.75" hidden="1" customHeight="1"/>
    <row r="29699" ht="12.75" hidden="1" customHeight="1"/>
    <row r="29700" ht="12.75" hidden="1" customHeight="1"/>
    <row r="29701" ht="12.75" hidden="1" customHeight="1"/>
    <row r="29702" ht="12.75" hidden="1" customHeight="1"/>
    <row r="29703" ht="12.75" hidden="1" customHeight="1"/>
    <row r="29704" ht="12.75" hidden="1" customHeight="1"/>
    <row r="29705" ht="12.75" hidden="1" customHeight="1"/>
    <row r="29706" ht="12.75" hidden="1" customHeight="1"/>
    <row r="29707" ht="12.75" hidden="1" customHeight="1"/>
    <row r="29708" ht="12.75" hidden="1" customHeight="1"/>
    <row r="29709" ht="12.75" hidden="1" customHeight="1"/>
    <row r="29710" ht="12.75" hidden="1" customHeight="1"/>
    <row r="29711" ht="12.75" hidden="1" customHeight="1"/>
    <row r="29712" ht="12.75" hidden="1" customHeight="1"/>
    <row r="29713" ht="12.75" hidden="1" customHeight="1"/>
    <row r="29714" ht="12.75" hidden="1" customHeight="1"/>
    <row r="29715" ht="12.75" hidden="1" customHeight="1"/>
    <row r="29716" ht="12.75" hidden="1" customHeight="1"/>
    <row r="29717" ht="12.75" hidden="1" customHeight="1"/>
    <row r="29718" ht="12.75" hidden="1" customHeight="1"/>
    <row r="29719" ht="12.75" hidden="1" customHeight="1"/>
    <row r="29720" ht="12.75" hidden="1" customHeight="1"/>
    <row r="29721" ht="12.75" hidden="1" customHeight="1"/>
    <row r="29722" ht="12.75" hidden="1" customHeight="1"/>
    <row r="29723" ht="12.75" hidden="1" customHeight="1"/>
    <row r="29724" ht="12.75" hidden="1" customHeight="1"/>
    <row r="29725" ht="12.75" hidden="1" customHeight="1"/>
    <row r="29726" ht="12.75" hidden="1" customHeight="1"/>
    <row r="29727" ht="12.75" hidden="1" customHeight="1"/>
    <row r="29728" ht="12.75" hidden="1" customHeight="1"/>
    <row r="29729" ht="12.75" hidden="1" customHeight="1"/>
    <row r="29730" ht="12.75" hidden="1" customHeight="1"/>
    <row r="29731" ht="12.75" hidden="1" customHeight="1"/>
    <row r="29732" ht="12.75" hidden="1" customHeight="1"/>
    <row r="29733" ht="12.75" hidden="1" customHeight="1"/>
    <row r="29734" ht="12.75" hidden="1" customHeight="1"/>
    <row r="29735" ht="12.75" hidden="1" customHeight="1"/>
    <row r="29736" ht="12.75" hidden="1" customHeight="1"/>
    <row r="29737" ht="12.75" hidden="1" customHeight="1"/>
    <row r="29738" ht="12.75" hidden="1" customHeight="1"/>
    <row r="29739" ht="12.75" hidden="1" customHeight="1"/>
    <row r="29740" ht="12.75" hidden="1" customHeight="1"/>
    <row r="29741" ht="12.75" hidden="1" customHeight="1"/>
    <row r="29742" ht="12.75" hidden="1" customHeight="1"/>
    <row r="29743" ht="12.75" hidden="1" customHeight="1"/>
    <row r="29744" ht="12.75" hidden="1" customHeight="1"/>
    <row r="29745" ht="12.75" hidden="1" customHeight="1"/>
    <row r="29746" ht="12.75" hidden="1" customHeight="1"/>
    <row r="29747" ht="12.75" hidden="1" customHeight="1"/>
    <row r="29748" ht="12.75" hidden="1" customHeight="1"/>
    <row r="29749" ht="12.75" hidden="1" customHeight="1"/>
    <row r="29750" ht="12.75" hidden="1" customHeight="1"/>
    <row r="29751" ht="12.75" hidden="1" customHeight="1"/>
    <row r="29752" ht="12.75" hidden="1" customHeight="1"/>
    <row r="29753" ht="12.75" hidden="1" customHeight="1"/>
    <row r="29754" ht="12.75" hidden="1" customHeight="1"/>
    <row r="29755" ht="12.75" hidden="1" customHeight="1"/>
    <row r="29756" ht="12.75" hidden="1" customHeight="1"/>
    <row r="29757" ht="12.75" hidden="1" customHeight="1"/>
    <row r="29758" ht="12.75" hidden="1" customHeight="1"/>
    <row r="29759" ht="12.75" hidden="1" customHeight="1"/>
    <row r="29760" ht="12.75" hidden="1" customHeight="1"/>
    <row r="29761" ht="12.75" hidden="1" customHeight="1"/>
    <row r="29762" ht="12.75" hidden="1" customHeight="1"/>
    <row r="29763" ht="12.75" hidden="1" customHeight="1"/>
    <row r="29764" ht="12.75" hidden="1" customHeight="1"/>
    <row r="29765" ht="12.75" hidden="1" customHeight="1"/>
    <row r="29766" ht="12.75" hidden="1" customHeight="1"/>
    <row r="29767" ht="12.75" hidden="1" customHeight="1"/>
    <row r="29768" ht="12.75" hidden="1" customHeight="1"/>
    <row r="29769" ht="12.75" hidden="1" customHeight="1"/>
    <row r="29770" ht="12.75" hidden="1" customHeight="1"/>
    <row r="29771" ht="12.75" hidden="1" customHeight="1"/>
    <row r="29772" ht="12.75" hidden="1" customHeight="1"/>
    <row r="29773" ht="12.75" hidden="1" customHeight="1"/>
    <row r="29774" ht="12.75" hidden="1" customHeight="1"/>
    <row r="29775" ht="12.75" hidden="1" customHeight="1"/>
    <row r="29776" ht="12.75" hidden="1" customHeight="1"/>
    <row r="29777" ht="12.75" hidden="1" customHeight="1"/>
    <row r="29778" ht="12.75" hidden="1" customHeight="1"/>
    <row r="29779" ht="12.75" hidden="1" customHeight="1"/>
    <row r="29780" ht="12.75" hidden="1" customHeight="1"/>
    <row r="29781" ht="12.75" hidden="1" customHeight="1"/>
    <row r="29782" ht="12.75" hidden="1" customHeight="1"/>
    <row r="29783" ht="12.75" hidden="1" customHeight="1"/>
    <row r="29784" ht="12.75" hidden="1" customHeight="1"/>
    <row r="29785" ht="12.75" hidden="1" customHeight="1"/>
    <row r="29786" ht="12.75" hidden="1" customHeight="1"/>
    <row r="29787" ht="12.75" hidden="1" customHeight="1"/>
    <row r="29788" ht="12.75" hidden="1" customHeight="1"/>
    <row r="29789" ht="12.75" hidden="1" customHeight="1"/>
    <row r="29790" ht="12.75" hidden="1" customHeight="1"/>
    <row r="29791" ht="12.75" hidden="1" customHeight="1"/>
    <row r="29792" ht="12.75" hidden="1" customHeight="1"/>
    <row r="29793" ht="12.75" hidden="1" customHeight="1"/>
    <row r="29794" ht="12.75" hidden="1" customHeight="1"/>
    <row r="29795" ht="12.75" hidden="1" customHeight="1"/>
    <row r="29796" ht="12.75" hidden="1" customHeight="1"/>
    <row r="29797" ht="12.75" hidden="1" customHeight="1"/>
    <row r="29798" ht="12.75" hidden="1" customHeight="1"/>
    <row r="29799" ht="12.75" hidden="1" customHeight="1"/>
    <row r="29800" ht="12.75" hidden="1" customHeight="1"/>
    <row r="29801" ht="12.75" hidden="1" customHeight="1"/>
    <row r="29802" ht="12.75" hidden="1" customHeight="1"/>
    <row r="29803" ht="12.75" hidden="1" customHeight="1"/>
    <row r="29804" ht="12.75" hidden="1" customHeight="1"/>
    <row r="29805" ht="12.75" hidden="1" customHeight="1"/>
    <row r="29806" ht="12.75" hidden="1" customHeight="1"/>
    <row r="29807" ht="12.75" hidden="1" customHeight="1"/>
    <row r="29808" ht="12.75" hidden="1" customHeight="1"/>
    <row r="29809" ht="12.75" hidden="1" customHeight="1"/>
    <row r="29810" ht="12.75" hidden="1" customHeight="1"/>
    <row r="29811" ht="12.75" hidden="1" customHeight="1"/>
    <row r="29812" ht="12.75" hidden="1" customHeight="1"/>
    <row r="29813" ht="12.75" hidden="1" customHeight="1"/>
    <row r="29814" ht="12.75" hidden="1" customHeight="1"/>
    <row r="29815" ht="12.75" hidden="1" customHeight="1"/>
    <row r="29816" ht="12.75" hidden="1" customHeight="1"/>
    <row r="29817" ht="12.75" hidden="1" customHeight="1"/>
    <row r="29818" ht="12.75" hidden="1" customHeight="1"/>
    <row r="29819" ht="12.75" hidden="1" customHeight="1"/>
    <row r="29820" ht="12.75" hidden="1" customHeight="1"/>
    <row r="29821" ht="12.75" hidden="1" customHeight="1"/>
    <row r="29822" ht="12.75" hidden="1" customHeight="1"/>
    <row r="29823" ht="12.75" hidden="1" customHeight="1"/>
    <row r="29824" ht="12.75" hidden="1" customHeight="1"/>
    <row r="29825" ht="12.75" hidden="1" customHeight="1"/>
    <row r="29826" ht="12.75" hidden="1" customHeight="1"/>
    <row r="29827" ht="12.75" hidden="1" customHeight="1"/>
    <row r="29828" ht="12.75" hidden="1" customHeight="1"/>
    <row r="29829" ht="12.75" hidden="1" customHeight="1"/>
    <row r="29830" ht="12.75" hidden="1" customHeight="1"/>
    <row r="29831" ht="12.75" hidden="1" customHeight="1"/>
    <row r="29832" ht="12.75" hidden="1" customHeight="1"/>
    <row r="29833" ht="12.75" hidden="1" customHeight="1"/>
    <row r="29834" ht="12.75" hidden="1" customHeight="1"/>
    <row r="29835" ht="12.75" hidden="1" customHeight="1"/>
    <row r="29836" ht="12.75" hidden="1" customHeight="1"/>
    <row r="29837" ht="12.75" hidden="1" customHeight="1"/>
    <row r="29838" ht="12.75" hidden="1" customHeight="1"/>
    <row r="29839" ht="12.75" hidden="1" customHeight="1"/>
    <row r="29840" ht="12.75" hidden="1" customHeight="1"/>
    <row r="29841" ht="12.75" hidden="1" customHeight="1"/>
    <row r="29842" ht="12.75" hidden="1" customHeight="1"/>
    <row r="29843" ht="12.75" hidden="1" customHeight="1"/>
    <row r="29844" ht="12.75" hidden="1" customHeight="1"/>
    <row r="29845" ht="12.75" hidden="1" customHeight="1"/>
    <row r="29846" ht="12.75" hidden="1" customHeight="1"/>
    <row r="29847" ht="12.75" hidden="1" customHeight="1"/>
    <row r="29848" ht="12.75" hidden="1" customHeight="1"/>
    <row r="29849" ht="12.75" hidden="1" customHeight="1"/>
    <row r="29850" ht="12.75" hidden="1" customHeight="1"/>
    <row r="29851" ht="12.75" hidden="1" customHeight="1"/>
    <row r="29852" ht="12.75" hidden="1" customHeight="1"/>
    <row r="29853" ht="12.75" hidden="1" customHeight="1"/>
    <row r="29854" ht="12.75" hidden="1" customHeight="1"/>
    <row r="29855" ht="12.75" hidden="1" customHeight="1"/>
    <row r="29856" ht="12.75" hidden="1" customHeight="1"/>
    <row r="29857" ht="12.75" hidden="1" customHeight="1"/>
    <row r="29858" ht="12.75" hidden="1" customHeight="1"/>
    <row r="29859" ht="12.75" hidden="1" customHeight="1"/>
    <row r="29860" ht="12.75" hidden="1" customHeight="1"/>
    <row r="29861" ht="12.75" hidden="1" customHeight="1"/>
    <row r="29862" ht="12.75" hidden="1" customHeight="1"/>
    <row r="29863" ht="12.75" hidden="1" customHeight="1"/>
    <row r="29864" ht="12.75" hidden="1" customHeight="1"/>
    <row r="29865" ht="12.75" hidden="1" customHeight="1"/>
    <row r="29866" ht="12.75" hidden="1" customHeight="1"/>
    <row r="29867" ht="12.75" hidden="1" customHeight="1"/>
    <row r="29868" ht="12.75" hidden="1" customHeight="1"/>
    <row r="29869" ht="12.75" hidden="1" customHeight="1"/>
    <row r="29870" ht="12.75" hidden="1" customHeight="1"/>
    <row r="29871" ht="12.75" hidden="1" customHeight="1"/>
    <row r="29872" ht="12.75" hidden="1" customHeight="1"/>
    <row r="29873" ht="12.75" hidden="1" customHeight="1"/>
    <row r="29874" ht="12.75" hidden="1" customHeight="1"/>
    <row r="29875" ht="12.75" hidden="1" customHeight="1"/>
    <row r="29876" ht="12.75" hidden="1" customHeight="1"/>
    <row r="29877" ht="12.75" hidden="1" customHeight="1"/>
    <row r="29878" ht="12.75" hidden="1" customHeight="1"/>
    <row r="29879" ht="12.75" hidden="1" customHeight="1"/>
    <row r="29880" ht="12.75" hidden="1" customHeight="1"/>
    <row r="29881" ht="12.75" hidden="1" customHeight="1"/>
    <row r="29882" ht="12.75" hidden="1" customHeight="1"/>
    <row r="29883" ht="12.75" hidden="1" customHeight="1"/>
    <row r="29884" ht="12.75" hidden="1" customHeight="1"/>
    <row r="29885" ht="12.75" hidden="1" customHeight="1"/>
    <row r="29886" ht="12.75" hidden="1" customHeight="1"/>
    <row r="29887" ht="12.75" hidden="1" customHeight="1"/>
    <row r="29888" ht="12.75" hidden="1" customHeight="1"/>
    <row r="29889" ht="12.75" hidden="1" customHeight="1"/>
    <row r="29890" ht="12.75" hidden="1" customHeight="1"/>
    <row r="29891" ht="12.75" hidden="1" customHeight="1"/>
    <row r="29892" ht="12.75" hidden="1" customHeight="1"/>
    <row r="29893" ht="12.75" hidden="1" customHeight="1"/>
    <row r="29894" ht="12.75" hidden="1" customHeight="1"/>
    <row r="29895" ht="12.75" hidden="1" customHeight="1"/>
    <row r="29896" ht="12.75" hidden="1" customHeight="1"/>
    <row r="29897" ht="12.75" hidden="1" customHeight="1"/>
    <row r="29898" ht="12.75" hidden="1" customHeight="1"/>
    <row r="29899" ht="12.75" hidden="1" customHeight="1"/>
    <row r="29900" ht="12.75" hidden="1" customHeight="1"/>
    <row r="29901" ht="12.75" hidden="1" customHeight="1"/>
    <row r="29902" ht="12.75" hidden="1" customHeight="1"/>
    <row r="29903" ht="12.75" hidden="1" customHeight="1"/>
    <row r="29904" ht="12.75" hidden="1" customHeight="1"/>
    <row r="29905" ht="12.75" hidden="1" customHeight="1"/>
    <row r="29906" ht="12.75" hidden="1" customHeight="1"/>
    <row r="29907" ht="12.75" hidden="1" customHeight="1"/>
    <row r="29908" ht="12.75" hidden="1" customHeight="1"/>
    <row r="29909" ht="12.75" hidden="1" customHeight="1"/>
    <row r="29910" ht="12.75" hidden="1" customHeight="1"/>
    <row r="29911" ht="12.75" hidden="1" customHeight="1"/>
    <row r="29912" ht="12.75" hidden="1" customHeight="1"/>
    <row r="29913" ht="12.75" hidden="1" customHeight="1"/>
    <row r="29914" ht="12.75" hidden="1" customHeight="1"/>
    <row r="29915" ht="12.75" hidden="1" customHeight="1"/>
    <row r="29916" ht="12.75" hidden="1" customHeight="1"/>
    <row r="29917" ht="12.75" hidden="1" customHeight="1"/>
    <row r="29918" ht="12.75" hidden="1" customHeight="1"/>
    <row r="29919" ht="12.75" hidden="1" customHeight="1"/>
    <row r="29920" ht="12.75" hidden="1" customHeight="1"/>
    <row r="29921" ht="12.75" hidden="1" customHeight="1"/>
    <row r="29922" ht="12.75" hidden="1" customHeight="1"/>
    <row r="29923" ht="12.75" hidden="1" customHeight="1"/>
    <row r="29924" ht="12.75" hidden="1" customHeight="1"/>
    <row r="29925" ht="12.75" hidden="1" customHeight="1"/>
    <row r="29926" ht="12.75" hidden="1" customHeight="1"/>
    <row r="29927" ht="12.75" hidden="1" customHeight="1"/>
    <row r="29928" ht="12.75" hidden="1" customHeight="1"/>
    <row r="29929" ht="12.75" hidden="1" customHeight="1"/>
    <row r="29930" ht="12.75" hidden="1" customHeight="1"/>
    <row r="29931" ht="12.75" hidden="1" customHeight="1"/>
    <row r="29932" ht="12.75" hidden="1" customHeight="1"/>
    <row r="29933" ht="12.75" hidden="1" customHeight="1"/>
    <row r="29934" ht="12.75" hidden="1" customHeight="1"/>
    <row r="29935" ht="12.75" hidden="1" customHeight="1"/>
    <row r="29936" ht="12.75" hidden="1" customHeight="1"/>
    <row r="29937" ht="12.75" hidden="1" customHeight="1"/>
    <row r="29938" ht="12.75" hidden="1" customHeight="1"/>
    <row r="29939" ht="12.75" hidden="1" customHeight="1"/>
    <row r="29940" ht="12.75" hidden="1" customHeight="1"/>
    <row r="29941" ht="12.75" hidden="1" customHeight="1"/>
    <row r="29942" ht="12.75" hidden="1" customHeight="1"/>
    <row r="29943" ht="12.75" hidden="1" customHeight="1"/>
    <row r="29944" ht="12.75" hidden="1" customHeight="1"/>
    <row r="29945" ht="12.75" hidden="1" customHeight="1"/>
    <row r="29946" ht="12.75" hidden="1" customHeight="1"/>
    <row r="29947" ht="12.75" hidden="1" customHeight="1"/>
    <row r="29948" ht="12.75" hidden="1" customHeight="1"/>
    <row r="29949" ht="12.75" hidden="1" customHeight="1"/>
    <row r="29950" ht="12.75" hidden="1" customHeight="1"/>
    <row r="29951" ht="12.75" hidden="1" customHeight="1"/>
    <row r="29952" ht="12.75" hidden="1" customHeight="1"/>
    <row r="29953" ht="12.75" hidden="1" customHeight="1"/>
    <row r="29954" ht="12.75" hidden="1" customHeight="1"/>
    <row r="29955" ht="12.75" hidden="1" customHeight="1"/>
    <row r="29956" ht="12.75" hidden="1" customHeight="1"/>
    <row r="29957" ht="12.75" hidden="1" customHeight="1"/>
    <row r="29958" ht="12.75" hidden="1" customHeight="1"/>
    <row r="29959" ht="12.75" hidden="1" customHeight="1"/>
    <row r="29960" ht="12.75" hidden="1" customHeight="1"/>
    <row r="29961" ht="12.75" hidden="1" customHeight="1"/>
    <row r="29962" ht="12.75" hidden="1" customHeight="1"/>
    <row r="29963" ht="12.75" hidden="1" customHeight="1"/>
    <row r="29964" ht="12.75" hidden="1" customHeight="1"/>
    <row r="29965" ht="12.75" hidden="1" customHeight="1"/>
    <row r="29966" ht="12.75" hidden="1" customHeight="1"/>
    <row r="29967" ht="12.75" hidden="1" customHeight="1"/>
    <row r="29968" ht="12.75" hidden="1" customHeight="1"/>
    <row r="29969" ht="12.75" hidden="1" customHeight="1"/>
    <row r="29970" ht="12.75" hidden="1" customHeight="1"/>
    <row r="29971" ht="12.75" hidden="1" customHeight="1"/>
    <row r="29972" ht="12.75" hidden="1" customHeight="1"/>
    <row r="29973" ht="12.75" hidden="1" customHeight="1"/>
    <row r="29974" ht="12.75" hidden="1" customHeight="1"/>
    <row r="29975" ht="12.75" hidden="1" customHeight="1"/>
    <row r="29976" ht="12.75" hidden="1" customHeight="1"/>
    <row r="29977" ht="12.75" hidden="1" customHeight="1"/>
    <row r="29978" ht="12.75" hidden="1" customHeight="1"/>
    <row r="29979" ht="12.75" hidden="1" customHeight="1"/>
    <row r="29980" ht="12.75" hidden="1" customHeight="1"/>
    <row r="29981" ht="12.75" hidden="1" customHeight="1"/>
    <row r="29982" ht="12.75" hidden="1" customHeight="1"/>
    <row r="29983" ht="12.75" hidden="1" customHeight="1"/>
    <row r="29984" ht="12.75" hidden="1" customHeight="1"/>
    <row r="29985" ht="12.75" hidden="1" customHeight="1"/>
    <row r="29986" ht="12.75" hidden="1" customHeight="1"/>
    <row r="29987" ht="12.75" hidden="1" customHeight="1"/>
    <row r="29988" ht="12.75" hidden="1" customHeight="1"/>
    <row r="29989" ht="12.75" hidden="1" customHeight="1"/>
    <row r="29990" ht="12.75" hidden="1" customHeight="1"/>
    <row r="29991" ht="12.75" hidden="1" customHeight="1"/>
    <row r="29992" ht="12.75" hidden="1" customHeight="1"/>
    <row r="29993" ht="12.75" hidden="1" customHeight="1"/>
    <row r="29994" ht="12.75" hidden="1" customHeight="1"/>
    <row r="29995" ht="12.75" hidden="1" customHeight="1"/>
    <row r="29996" ht="12.75" hidden="1" customHeight="1"/>
    <row r="29997" ht="12.75" hidden="1" customHeight="1"/>
    <row r="29998" ht="12.75" hidden="1" customHeight="1"/>
    <row r="29999" ht="12.75" hidden="1" customHeight="1"/>
    <row r="30000" ht="12.75" hidden="1" customHeight="1"/>
    <row r="30001" ht="12.75" hidden="1" customHeight="1"/>
    <row r="30002" ht="12.75" hidden="1" customHeight="1"/>
    <row r="30003" ht="12.75" hidden="1" customHeight="1"/>
    <row r="30004" ht="12.75" hidden="1" customHeight="1"/>
    <row r="30005" ht="12.75" hidden="1" customHeight="1"/>
    <row r="30006" ht="12.75" hidden="1" customHeight="1"/>
    <row r="30007" ht="12.75" hidden="1" customHeight="1"/>
    <row r="30008" ht="12.75" hidden="1" customHeight="1"/>
    <row r="30009" ht="12.75" hidden="1" customHeight="1"/>
    <row r="30010" ht="12.75" hidden="1" customHeight="1"/>
    <row r="30011" ht="12.75" hidden="1" customHeight="1"/>
    <row r="30012" ht="12.75" hidden="1" customHeight="1"/>
    <row r="30013" ht="12.75" hidden="1" customHeight="1"/>
    <row r="30014" ht="12.75" hidden="1" customHeight="1"/>
    <row r="30015" ht="12.75" hidden="1" customHeight="1"/>
    <row r="30016" ht="12.75" hidden="1" customHeight="1"/>
    <row r="30017" ht="12.75" hidden="1" customHeight="1"/>
    <row r="30018" ht="12.75" hidden="1" customHeight="1"/>
    <row r="30019" ht="12.75" hidden="1" customHeight="1"/>
    <row r="30020" ht="12.75" hidden="1" customHeight="1"/>
    <row r="30021" ht="12.75" hidden="1" customHeight="1"/>
    <row r="30022" ht="12.75" hidden="1" customHeight="1"/>
    <row r="30023" ht="12.75" hidden="1" customHeight="1"/>
    <row r="30024" ht="12.75" hidden="1" customHeight="1"/>
    <row r="30025" ht="12.75" hidden="1" customHeight="1"/>
    <row r="30026" ht="12.75" hidden="1" customHeight="1"/>
    <row r="30027" ht="12.75" hidden="1" customHeight="1"/>
    <row r="30028" ht="12.75" hidden="1" customHeight="1"/>
    <row r="30029" ht="12.75" hidden="1" customHeight="1"/>
    <row r="30030" ht="12.75" hidden="1" customHeight="1"/>
    <row r="30031" ht="12.75" hidden="1" customHeight="1"/>
    <row r="30032" ht="12.75" hidden="1" customHeight="1"/>
    <row r="30033" ht="12.75" hidden="1" customHeight="1"/>
    <row r="30034" ht="12.75" hidden="1" customHeight="1"/>
    <row r="30035" ht="12.75" hidden="1" customHeight="1"/>
    <row r="30036" ht="12.75" hidden="1" customHeight="1"/>
    <row r="30037" ht="12.75" hidden="1" customHeight="1"/>
    <row r="30038" ht="12.75" hidden="1" customHeight="1"/>
    <row r="30039" ht="12.75" hidden="1" customHeight="1"/>
    <row r="30040" ht="12.75" hidden="1" customHeight="1"/>
    <row r="30041" ht="12.75" hidden="1" customHeight="1"/>
    <row r="30042" ht="12.75" hidden="1" customHeight="1"/>
    <row r="30043" ht="12.75" hidden="1" customHeight="1"/>
    <row r="30044" ht="12.75" hidden="1" customHeight="1"/>
    <row r="30045" ht="12.75" hidden="1" customHeight="1"/>
    <row r="30046" ht="12.75" hidden="1" customHeight="1"/>
    <row r="30047" ht="12.75" hidden="1" customHeight="1"/>
    <row r="30048" ht="12.75" hidden="1" customHeight="1"/>
    <row r="30049" ht="12.75" hidden="1" customHeight="1"/>
    <row r="30050" ht="12.75" hidden="1" customHeight="1"/>
    <row r="30051" ht="12.75" hidden="1" customHeight="1"/>
    <row r="30052" ht="12.75" hidden="1" customHeight="1"/>
    <row r="30053" ht="12.75" hidden="1" customHeight="1"/>
    <row r="30054" ht="12.75" hidden="1" customHeight="1"/>
    <row r="30055" ht="12.75" hidden="1" customHeight="1"/>
    <row r="30056" ht="12.75" hidden="1" customHeight="1"/>
    <row r="30057" ht="12.75" hidden="1" customHeight="1"/>
    <row r="30058" ht="12.75" hidden="1" customHeight="1"/>
    <row r="30059" ht="12.75" hidden="1" customHeight="1"/>
    <row r="30060" ht="12.75" hidden="1" customHeight="1"/>
    <row r="30061" ht="12.75" hidden="1" customHeight="1"/>
    <row r="30062" ht="12.75" hidden="1" customHeight="1"/>
    <row r="30063" ht="12.75" hidden="1" customHeight="1"/>
    <row r="30064" ht="12.75" hidden="1" customHeight="1"/>
    <row r="30065" ht="12.75" hidden="1" customHeight="1"/>
    <row r="30066" ht="12.75" hidden="1" customHeight="1"/>
    <row r="30067" ht="12.75" hidden="1" customHeight="1"/>
    <row r="30068" ht="12.75" hidden="1" customHeight="1"/>
    <row r="30069" ht="12.75" hidden="1" customHeight="1"/>
    <row r="30070" ht="12.75" hidden="1" customHeight="1"/>
    <row r="30071" ht="12.75" hidden="1" customHeight="1"/>
    <row r="30072" ht="12.75" hidden="1" customHeight="1"/>
    <row r="30073" ht="12.75" hidden="1" customHeight="1"/>
    <row r="30074" ht="12.75" hidden="1" customHeight="1"/>
    <row r="30075" ht="12.75" hidden="1" customHeight="1"/>
    <row r="30076" ht="12.75" hidden="1" customHeight="1"/>
    <row r="30077" ht="12.75" hidden="1" customHeight="1"/>
    <row r="30078" ht="12.75" hidden="1" customHeight="1"/>
    <row r="30079" ht="12.75" hidden="1" customHeight="1"/>
    <row r="30080" ht="12.75" hidden="1" customHeight="1"/>
    <row r="30081" ht="12.75" hidden="1" customHeight="1"/>
    <row r="30082" ht="12.75" hidden="1" customHeight="1"/>
    <row r="30083" ht="12.75" hidden="1" customHeight="1"/>
    <row r="30084" ht="12.75" hidden="1" customHeight="1"/>
    <row r="30085" ht="12.75" hidden="1" customHeight="1"/>
    <row r="30086" ht="12.75" hidden="1" customHeight="1"/>
    <row r="30087" ht="12.75" hidden="1" customHeight="1"/>
    <row r="30088" ht="12.75" hidden="1" customHeight="1"/>
    <row r="30089" ht="12.75" hidden="1" customHeight="1"/>
    <row r="30090" ht="12.75" hidden="1" customHeight="1"/>
    <row r="30091" ht="12.75" hidden="1" customHeight="1"/>
    <row r="30092" ht="12.75" hidden="1" customHeight="1"/>
    <row r="30093" ht="12.75" hidden="1" customHeight="1"/>
    <row r="30094" ht="12.75" hidden="1" customHeight="1"/>
    <row r="30095" ht="12.75" hidden="1" customHeight="1"/>
    <row r="30096" ht="12.75" hidden="1" customHeight="1"/>
    <row r="30097" ht="12.75" hidden="1" customHeight="1"/>
    <row r="30098" ht="12.75" hidden="1" customHeight="1"/>
    <row r="30099" ht="12.75" hidden="1" customHeight="1"/>
    <row r="30100" ht="12.75" hidden="1" customHeight="1"/>
    <row r="30101" ht="12.75" hidden="1" customHeight="1"/>
    <row r="30102" ht="12.75" hidden="1" customHeight="1"/>
    <row r="30103" ht="12.75" hidden="1" customHeight="1"/>
    <row r="30104" ht="12.75" hidden="1" customHeight="1"/>
    <row r="30105" ht="12.75" hidden="1" customHeight="1"/>
    <row r="30106" ht="12.75" hidden="1" customHeight="1"/>
    <row r="30107" ht="12.75" hidden="1" customHeight="1"/>
    <row r="30108" ht="12.75" hidden="1" customHeight="1"/>
    <row r="30109" ht="12.75" hidden="1" customHeight="1"/>
    <row r="30110" ht="12.75" hidden="1" customHeight="1"/>
    <row r="30111" ht="12.75" hidden="1" customHeight="1"/>
    <row r="30112" ht="12.75" hidden="1" customHeight="1"/>
    <row r="30113" ht="12.75" hidden="1" customHeight="1"/>
    <row r="30114" ht="12.75" hidden="1" customHeight="1"/>
    <row r="30115" ht="12.75" hidden="1" customHeight="1"/>
    <row r="30116" ht="12.75" hidden="1" customHeight="1"/>
    <row r="30117" ht="12.75" hidden="1" customHeight="1"/>
    <row r="30118" ht="12.75" hidden="1" customHeight="1"/>
    <row r="30119" ht="12.75" hidden="1" customHeight="1"/>
    <row r="30120" ht="12.75" hidden="1" customHeight="1"/>
    <row r="30121" ht="12.75" hidden="1" customHeight="1"/>
    <row r="30122" ht="12.75" hidden="1" customHeight="1"/>
    <row r="30123" ht="12.75" hidden="1" customHeight="1"/>
    <row r="30124" ht="12.75" hidden="1" customHeight="1"/>
    <row r="30125" ht="12.75" hidden="1" customHeight="1"/>
    <row r="30126" ht="12.75" hidden="1" customHeight="1"/>
    <row r="30127" ht="12.75" hidden="1" customHeight="1"/>
    <row r="30128" ht="12.75" hidden="1" customHeight="1"/>
    <row r="30129" ht="12.75" hidden="1" customHeight="1"/>
    <row r="30130" ht="12.75" hidden="1" customHeight="1"/>
    <row r="30131" ht="12.75" hidden="1" customHeight="1"/>
    <row r="30132" ht="12.75" hidden="1" customHeight="1"/>
    <row r="30133" ht="12.75" hidden="1" customHeight="1"/>
    <row r="30134" ht="12.75" hidden="1" customHeight="1"/>
    <row r="30135" ht="12.75" hidden="1" customHeight="1"/>
    <row r="30136" ht="12.75" hidden="1" customHeight="1"/>
    <row r="30137" ht="12.75" hidden="1" customHeight="1"/>
    <row r="30138" ht="12.75" hidden="1" customHeight="1"/>
    <row r="30139" ht="12.75" hidden="1" customHeight="1"/>
    <row r="30140" ht="12.75" hidden="1" customHeight="1"/>
    <row r="30141" ht="12.75" hidden="1" customHeight="1"/>
    <row r="30142" ht="12.75" hidden="1" customHeight="1"/>
    <row r="30143" ht="12.75" hidden="1" customHeight="1"/>
    <row r="30144" ht="12.75" hidden="1" customHeight="1"/>
    <row r="30145" ht="12.75" hidden="1" customHeight="1"/>
    <row r="30146" ht="12.75" hidden="1" customHeight="1"/>
    <row r="30147" ht="12.75" hidden="1" customHeight="1"/>
    <row r="30148" ht="12.75" hidden="1" customHeight="1"/>
    <row r="30149" ht="12.75" hidden="1" customHeight="1"/>
    <row r="30150" ht="12.75" hidden="1" customHeight="1"/>
    <row r="30151" ht="12.75" hidden="1" customHeight="1"/>
    <row r="30152" ht="12.75" hidden="1" customHeight="1"/>
    <row r="30153" ht="12.75" hidden="1" customHeight="1"/>
    <row r="30154" ht="12.75" hidden="1" customHeight="1"/>
    <row r="30155" ht="12.75" hidden="1" customHeight="1"/>
    <row r="30156" ht="12.75" hidden="1" customHeight="1"/>
    <row r="30157" ht="12.75" hidden="1" customHeight="1"/>
    <row r="30158" ht="12.75" hidden="1" customHeight="1"/>
    <row r="30159" ht="12.75" hidden="1" customHeight="1"/>
    <row r="30160" ht="12.75" hidden="1" customHeight="1"/>
    <row r="30161" ht="12.75" hidden="1" customHeight="1"/>
    <row r="30162" ht="12.75" hidden="1" customHeight="1"/>
    <row r="30163" ht="12.75" hidden="1" customHeight="1"/>
    <row r="30164" ht="12.75" hidden="1" customHeight="1"/>
    <row r="30165" ht="12.75" hidden="1" customHeight="1"/>
    <row r="30166" ht="12.75" hidden="1" customHeight="1"/>
    <row r="30167" ht="12.75" hidden="1" customHeight="1"/>
    <row r="30168" ht="12.75" hidden="1" customHeight="1"/>
    <row r="30169" ht="12.75" hidden="1" customHeight="1"/>
    <row r="30170" ht="12.75" hidden="1" customHeight="1"/>
    <row r="30171" ht="12.75" hidden="1" customHeight="1"/>
    <row r="30172" ht="12.75" hidden="1" customHeight="1"/>
    <row r="30173" ht="12.75" hidden="1" customHeight="1"/>
    <row r="30174" ht="12.75" hidden="1" customHeight="1"/>
    <row r="30175" ht="12.75" hidden="1" customHeight="1"/>
    <row r="30176" ht="12.75" hidden="1" customHeight="1"/>
    <row r="30177" ht="12.75" hidden="1" customHeight="1"/>
    <row r="30178" ht="12.75" hidden="1" customHeight="1"/>
    <row r="30179" ht="12.75" hidden="1" customHeight="1"/>
    <row r="30180" ht="12.75" hidden="1" customHeight="1"/>
    <row r="30181" ht="12.75" hidden="1" customHeight="1"/>
    <row r="30182" ht="12.75" hidden="1" customHeight="1"/>
    <row r="30183" ht="12.75" hidden="1" customHeight="1"/>
    <row r="30184" ht="12.75" hidden="1" customHeight="1"/>
    <row r="30185" ht="12.75" hidden="1" customHeight="1"/>
    <row r="30186" ht="12.75" hidden="1" customHeight="1"/>
    <row r="30187" ht="12.75" hidden="1" customHeight="1"/>
    <row r="30188" ht="12.75" hidden="1" customHeight="1"/>
    <row r="30189" ht="12.75" hidden="1" customHeight="1"/>
    <row r="30190" ht="12.75" hidden="1" customHeight="1"/>
    <row r="30191" ht="12.75" hidden="1" customHeight="1"/>
    <row r="30192" ht="12.75" hidden="1" customHeight="1"/>
    <row r="30193" ht="12.75" hidden="1" customHeight="1"/>
    <row r="30194" ht="12.75" hidden="1" customHeight="1"/>
    <row r="30195" ht="12.75" hidden="1" customHeight="1"/>
    <row r="30196" ht="12.75" hidden="1" customHeight="1"/>
    <row r="30197" ht="12.75" hidden="1" customHeight="1"/>
    <row r="30198" ht="12.75" hidden="1" customHeight="1"/>
    <row r="30199" ht="12.75" hidden="1" customHeight="1"/>
    <row r="30200" ht="12.75" hidden="1" customHeight="1"/>
    <row r="30201" ht="12.75" hidden="1" customHeight="1"/>
    <row r="30202" ht="12.75" hidden="1" customHeight="1"/>
    <row r="30203" ht="12.75" hidden="1" customHeight="1"/>
    <row r="30204" ht="12.75" hidden="1" customHeight="1"/>
    <row r="30205" ht="12.75" hidden="1" customHeight="1"/>
    <row r="30206" ht="12.75" hidden="1" customHeight="1"/>
    <row r="30207" ht="12.75" hidden="1" customHeight="1"/>
    <row r="30208" ht="12.75" hidden="1" customHeight="1"/>
    <row r="30209" ht="12.75" hidden="1" customHeight="1"/>
    <row r="30210" ht="12.75" hidden="1" customHeight="1"/>
    <row r="30211" ht="12.75" hidden="1" customHeight="1"/>
    <row r="30212" ht="12.75" hidden="1" customHeight="1"/>
    <row r="30213" ht="12.75" hidden="1" customHeight="1"/>
    <row r="30214" ht="12.75" hidden="1" customHeight="1"/>
    <row r="30215" ht="12.75" hidden="1" customHeight="1"/>
    <row r="30216" ht="12.75" hidden="1" customHeight="1"/>
    <row r="30217" ht="12.75" hidden="1" customHeight="1"/>
    <row r="30218" ht="12.75" hidden="1" customHeight="1"/>
    <row r="30219" ht="12.75" hidden="1" customHeight="1"/>
    <row r="30220" ht="12.75" hidden="1" customHeight="1"/>
    <row r="30221" ht="12.75" hidden="1" customHeight="1"/>
    <row r="30222" ht="12.75" hidden="1" customHeight="1"/>
    <row r="30223" ht="12.75" hidden="1" customHeight="1"/>
    <row r="30224" ht="12.75" hidden="1" customHeight="1"/>
    <row r="30225" ht="12.75" hidden="1" customHeight="1"/>
    <row r="30226" ht="12.75" hidden="1" customHeight="1"/>
    <row r="30227" ht="12.75" hidden="1" customHeight="1"/>
    <row r="30228" ht="12.75" hidden="1" customHeight="1"/>
    <row r="30229" ht="12.75" hidden="1" customHeight="1"/>
    <row r="30230" ht="12.75" hidden="1" customHeight="1"/>
    <row r="30231" ht="12.75" hidden="1" customHeight="1"/>
    <row r="30232" ht="12.75" hidden="1" customHeight="1"/>
    <row r="30233" ht="12.75" hidden="1" customHeight="1"/>
    <row r="30234" ht="12.75" hidden="1" customHeight="1"/>
    <row r="30235" ht="12.75" hidden="1" customHeight="1"/>
    <row r="30236" ht="12.75" hidden="1" customHeight="1"/>
    <row r="30237" ht="12.75" hidden="1" customHeight="1"/>
    <row r="30238" ht="12.75" hidden="1" customHeight="1"/>
    <row r="30239" ht="12.75" hidden="1" customHeight="1"/>
    <row r="30240" ht="12.75" hidden="1" customHeight="1"/>
    <row r="30241" ht="12.75" hidden="1" customHeight="1"/>
    <row r="30242" ht="12.75" hidden="1" customHeight="1"/>
    <row r="30243" ht="12.75" hidden="1" customHeight="1"/>
    <row r="30244" ht="12.75" hidden="1" customHeight="1"/>
    <row r="30245" ht="12.75" hidden="1" customHeight="1"/>
    <row r="30246" ht="12.75" hidden="1" customHeight="1"/>
    <row r="30247" ht="12.75" hidden="1" customHeight="1"/>
    <row r="30248" ht="12.75" hidden="1" customHeight="1"/>
    <row r="30249" ht="12.75" hidden="1" customHeight="1"/>
    <row r="30250" ht="12.75" hidden="1" customHeight="1"/>
    <row r="30251" ht="12.75" hidden="1" customHeight="1"/>
    <row r="30252" ht="12.75" hidden="1" customHeight="1"/>
    <row r="30253" ht="12.75" hidden="1" customHeight="1"/>
    <row r="30254" ht="12.75" hidden="1" customHeight="1"/>
    <row r="30255" ht="12.75" hidden="1" customHeight="1"/>
    <row r="30256" ht="12.75" hidden="1" customHeight="1"/>
    <row r="30257" ht="12.75" hidden="1" customHeight="1"/>
    <row r="30258" ht="12.75" hidden="1" customHeight="1"/>
    <row r="30259" ht="12.75" hidden="1" customHeight="1"/>
    <row r="30260" ht="12.75" hidden="1" customHeight="1"/>
    <row r="30261" ht="12.75" hidden="1" customHeight="1"/>
    <row r="30262" ht="12.75" hidden="1" customHeight="1"/>
    <row r="30263" ht="12.75" hidden="1" customHeight="1"/>
    <row r="30264" ht="12.75" hidden="1" customHeight="1"/>
    <row r="30265" ht="12.75" hidden="1" customHeight="1"/>
    <row r="30266" ht="12.75" hidden="1" customHeight="1"/>
    <row r="30267" ht="12.75" hidden="1" customHeight="1"/>
    <row r="30268" ht="12.75" hidden="1" customHeight="1"/>
    <row r="30269" ht="12.75" hidden="1" customHeight="1"/>
    <row r="30270" ht="12.75" hidden="1" customHeight="1"/>
    <row r="30271" ht="12.75" hidden="1" customHeight="1"/>
    <row r="30272" ht="12.75" hidden="1" customHeight="1"/>
    <row r="30273" ht="12.75" hidden="1" customHeight="1"/>
    <row r="30274" ht="12.75" hidden="1" customHeight="1"/>
    <row r="30275" ht="12.75" hidden="1" customHeight="1"/>
    <row r="30276" ht="12.75" hidden="1" customHeight="1"/>
    <row r="30277" ht="12.75" hidden="1" customHeight="1"/>
    <row r="30278" ht="12.75" hidden="1" customHeight="1"/>
    <row r="30279" ht="12.75" hidden="1" customHeight="1"/>
    <row r="30280" ht="12.75" hidden="1" customHeight="1"/>
    <row r="30281" ht="12.75" hidden="1" customHeight="1"/>
    <row r="30282" ht="12.75" hidden="1" customHeight="1"/>
    <row r="30283" ht="12.75" hidden="1" customHeight="1"/>
    <row r="30284" ht="12.75" hidden="1" customHeight="1"/>
    <row r="30285" ht="12.75" hidden="1" customHeight="1"/>
    <row r="30286" ht="12.75" hidden="1" customHeight="1"/>
    <row r="30287" ht="12.75" hidden="1" customHeight="1"/>
    <row r="30288" ht="12.75" hidden="1" customHeight="1"/>
    <row r="30289" ht="12.75" hidden="1" customHeight="1"/>
    <row r="30290" ht="12.75" hidden="1" customHeight="1"/>
    <row r="30291" ht="12.75" hidden="1" customHeight="1"/>
    <row r="30292" ht="12.75" hidden="1" customHeight="1"/>
    <row r="30293" ht="12.75" hidden="1" customHeight="1"/>
    <row r="30294" ht="12.75" hidden="1" customHeight="1"/>
    <row r="30295" ht="12.75" hidden="1" customHeight="1"/>
    <row r="30296" ht="12.75" hidden="1" customHeight="1"/>
    <row r="30297" ht="12.75" hidden="1" customHeight="1"/>
    <row r="30298" ht="12.75" hidden="1" customHeight="1"/>
    <row r="30299" ht="12.75" hidden="1" customHeight="1"/>
    <row r="30300" ht="12.75" hidden="1" customHeight="1"/>
    <row r="30301" ht="12.75" hidden="1" customHeight="1"/>
    <row r="30302" ht="12.75" hidden="1" customHeight="1"/>
    <row r="30303" ht="12.75" hidden="1" customHeight="1"/>
    <row r="30304" ht="12.75" hidden="1" customHeight="1"/>
    <row r="30305" ht="12.75" hidden="1" customHeight="1"/>
    <row r="30306" ht="12.75" hidden="1" customHeight="1"/>
    <row r="30307" ht="12.75" hidden="1" customHeight="1"/>
    <row r="30308" ht="12.75" hidden="1" customHeight="1"/>
    <row r="30309" ht="12.75" hidden="1" customHeight="1"/>
    <row r="30310" ht="12.75" hidden="1" customHeight="1"/>
    <row r="30311" ht="12.75" hidden="1" customHeight="1"/>
    <row r="30312" ht="12.75" hidden="1" customHeight="1"/>
    <row r="30313" ht="12.75" hidden="1" customHeight="1"/>
    <row r="30314" ht="12.75" hidden="1" customHeight="1"/>
    <row r="30315" ht="12.75" hidden="1" customHeight="1"/>
    <row r="30316" ht="12.75" hidden="1" customHeight="1"/>
    <row r="30317" ht="12.75" hidden="1" customHeight="1"/>
    <row r="30318" ht="12.75" hidden="1" customHeight="1"/>
    <row r="30319" ht="12.75" hidden="1" customHeight="1"/>
    <row r="30320" ht="12.75" hidden="1" customHeight="1"/>
    <row r="30321" ht="12.75" hidden="1" customHeight="1"/>
    <row r="30322" ht="12.75" hidden="1" customHeight="1"/>
    <row r="30323" ht="12.75" hidden="1" customHeight="1"/>
    <row r="30324" ht="12.75" hidden="1" customHeight="1"/>
    <row r="30325" ht="12.75" hidden="1" customHeight="1"/>
    <row r="30326" ht="12.75" hidden="1" customHeight="1"/>
    <row r="30327" ht="12.75" hidden="1" customHeight="1"/>
    <row r="30328" ht="12.75" hidden="1" customHeight="1"/>
    <row r="30329" ht="12.75" hidden="1" customHeight="1"/>
    <row r="30330" ht="12.75" hidden="1" customHeight="1"/>
    <row r="30331" ht="12.75" hidden="1" customHeight="1"/>
    <row r="30332" ht="12.75" hidden="1" customHeight="1"/>
    <row r="30333" ht="12.75" hidden="1" customHeight="1"/>
    <row r="30334" ht="12.75" hidden="1" customHeight="1"/>
    <row r="30335" ht="12.75" hidden="1" customHeight="1"/>
    <row r="30336" ht="12.75" hidden="1" customHeight="1"/>
    <row r="30337" ht="12.75" hidden="1" customHeight="1"/>
    <row r="30338" ht="12.75" hidden="1" customHeight="1"/>
    <row r="30339" ht="12.75" hidden="1" customHeight="1"/>
    <row r="30340" ht="12.75" hidden="1" customHeight="1"/>
    <row r="30341" ht="12.75" hidden="1" customHeight="1"/>
    <row r="30342" ht="12.75" hidden="1" customHeight="1"/>
    <row r="30343" ht="12.75" hidden="1" customHeight="1"/>
    <row r="30344" ht="12.75" hidden="1" customHeight="1"/>
    <row r="30345" ht="12.75" hidden="1" customHeight="1"/>
    <row r="30346" ht="12.75" hidden="1" customHeight="1"/>
    <row r="30347" ht="12.75" hidden="1" customHeight="1"/>
    <row r="30348" ht="12.75" hidden="1" customHeight="1"/>
    <row r="30349" ht="12.75" hidden="1" customHeight="1"/>
    <row r="30350" ht="12.75" hidden="1" customHeight="1"/>
    <row r="30351" ht="12.75" hidden="1" customHeight="1"/>
    <row r="30352" ht="12.75" hidden="1" customHeight="1"/>
    <row r="30353" ht="12.75" hidden="1" customHeight="1"/>
    <row r="30354" ht="12.75" hidden="1" customHeight="1"/>
    <row r="30355" ht="12.75" hidden="1" customHeight="1"/>
    <row r="30356" ht="12.75" hidden="1" customHeight="1"/>
    <row r="30357" ht="12.75" hidden="1" customHeight="1"/>
    <row r="30358" ht="12.75" hidden="1" customHeight="1"/>
    <row r="30359" ht="12.75" hidden="1" customHeight="1"/>
    <row r="30360" ht="12.75" hidden="1" customHeight="1"/>
    <row r="30361" ht="12.75" hidden="1" customHeight="1"/>
    <row r="30362" ht="12.75" hidden="1" customHeight="1"/>
    <row r="30363" ht="12.75" hidden="1" customHeight="1"/>
    <row r="30364" ht="12.75" hidden="1" customHeight="1"/>
    <row r="30365" ht="12.75" hidden="1" customHeight="1"/>
    <row r="30366" ht="12.75" hidden="1" customHeight="1"/>
    <row r="30367" ht="12.75" hidden="1" customHeight="1"/>
    <row r="30368" ht="12.75" hidden="1" customHeight="1"/>
    <row r="30369" ht="12.75" hidden="1" customHeight="1"/>
    <row r="30370" ht="12.75" hidden="1" customHeight="1"/>
    <row r="30371" ht="12.75" hidden="1" customHeight="1"/>
    <row r="30372" ht="12.75" hidden="1" customHeight="1"/>
    <row r="30373" ht="12.75" hidden="1" customHeight="1"/>
    <row r="30374" ht="12.75" hidden="1" customHeight="1"/>
    <row r="30375" ht="12.75" hidden="1" customHeight="1"/>
    <row r="30376" ht="12.75" hidden="1" customHeight="1"/>
    <row r="30377" ht="12.75" hidden="1" customHeight="1"/>
    <row r="30378" ht="12.75" hidden="1" customHeight="1"/>
    <row r="30379" ht="12.75" hidden="1" customHeight="1"/>
    <row r="30380" ht="12.75" hidden="1" customHeight="1"/>
    <row r="30381" ht="12.75" hidden="1" customHeight="1"/>
    <row r="30382" ht="12.75" hidden="1" customHeight="1"/>
    <row r="30383" ht="12.75" hidden="1" customHeight="1"/>
    <row r="30384" ht="12.75" hidden="1" customHeight="1"/>
    <row r="30385" ht="12.75" hidden="1" customHeight="1"/>
    <row r="30386" ht="12.75" hidden="1" customHeight="1"/>
    <row r="30387" ht="12.75" hidden="1" customHeight="1"/>
    <row r="30388" ht="12.75" hidden="1" customHeight="1"/>
    <row r="30389" ht="12.75" hidden="1" customHeight="1"/>
    <row r="30390" ht="12.75" hidden="1" customHeight="1"/>
    <row r="30391" ht="12.75" hidden="1" customHeight="1"/>
    <row r="30392" ht="12.75" hidden="1" customHeight="1"/>
    <row r="30393" ht="12.75" hidden="1" customHeight="1"/>
    <row r="30394" ht="12.75" hidden="1" customHeight="1"/>
    <row r="30395" ht="12.75" hidden="1" customHeight="1"/>
    <row r="30396" ht="12.75" hidden="1" customHeight="1"/>
    <row r="30397" ht="12.75" hidden="1" customHeight="1"/>
    <row r="30398" ht="12.75" hidden="1" customHeight="1"/>
    <row r="30399" ht="12.75" hidden="1" customHeight="1"/>
    <row r="30400" ht="12.75" hidden="1" customHeight="1"/>
    <row r="30401" ht="12.75" hidden="1" customHeight="1"/>
    <row r="30402" ht="12.75" hidden="1" customHeight="1"/>
    <row r="30403" ht="12.75" hidden="1" customHeight="1"/>
    <row r="30404" ht="12.75" hidden="1" customHeight="1"/>
    <row r="30405" ht="12.75" hidden="1" customHeight="1"/>
    <row r="30406" ht="12.75" hidden="1" customHeight="1"/>
    <row r="30407" ht="12.75" hidden="1" customHeight="1"/>
    <row r="30408" ht="12.75" hidden="1" customHeight="1"/>
    <row r="30409" ht="12.75" hidden="1" customHeight="1"/>
    <row r="30410" ht="12.75" hidden="1" customHeight="1"/>
    <row r="30411" ht="12.75" hidden="1" customHeight="1"/>
    <row r="30412" ht="12.75" hidden="1" customHeight="1"/>
    <row r="30413" ht="12.75" hidden="1" customHeight="1"/>
    <row r="30414" ht="12.75" hidden="1" customHeight="1"/>
    <row r="30415" ht="12.75" hidden="1" customHeight="1"/>
    <row r="30416" ht="12.75" hidden="1" customHeight="1"/>
    <row r="30417" ht="12.75" hidden="1" customHeight="1"/>
    <row r="30418" ht="12.75" hidden="1" customHeight="1"/>
    <row r="30419" ht="12.75" hidden="1" customHeight="1"/>
    <row r="30420" ht="12.75" hidden="1" customHeight="1"/>
    <row r="30421" ht="12.75" hidden="1" customHeight="1"/>
    <row r="30422" ht="12.75" hidden="1" customHeight="1"/>
    <row r="30423" ht="12.75" hidden="1" customHeight="1"/>
    <row r="30424" ht="12.75" hidden="1" customHeight="1"/>
    <row r="30425" ht="12.75" hidden="1" customHeight="1"/>
    <row r="30426" ht="12.75" hidden="1" customHeight="1"/>
    <row r="30427" ht="12.75" hidden="1" customHeight="1"/>
    <row r="30428" ht="12.75" hidden="1" customHeight="1"/>
    <row r="30429" ht="12.75" hidden="1" customHeight="1"/>
    <row r="30430" ht="12.75" hidden="1" customHeight="1"/>
    <row r="30431" ht="12.75" hidden="1" customHeight="1"/>
    <row r="30432" ht="12.75" hidden="1" customHeight="1"/>
    <row r="30433" ht="12.75" hidden="1" customHeight="1"/>
    <row r="30434" ht="12.75" hidden="1" customHeight="1"/>
    <row r="30435" ht="12.75" hidden="1" customHeight="1"/>
    <row r="30436" ht="12.75" hidden="1" customHeight="1"/>
    <row r="30437" ht="12.75" hidden="1" customHeight="1"/>
    <row r="30438" ht="12.75" hidden="1" customHeight="1"/>
    <row r="30439" ht="12.75" hidden="1" customHeight="1"/>
    <row r="30440" ht="12.75" hidden="1" customHeight="1"/>
    <row r="30441" ht="12.75" hidden="1" customHeight="1"/>
    <row r="30442" ht="12.75" hidden="1" customHeight="1"/>
    <row r="30443" ht="12.75" hidden="1" customHeight="1"/>
    <row r="30444" ht="12.75" hidden="1" customHeight="1"/>
    <row r="30445" ht="12.75" hidden="1" customHeight="1"/>
    <row r="30446" ht="12.75" hidden="1" customHeight="1"/>
    <row r="30447" ht="12.75" hidden="1" customHeight="1"/>
    <row r="30448" ht="12.75" hidden="1" customHeight="1"/>
    <row r="30449" ht="12.75" hidden="1" customHeight="1"/>
    <row r="30450" ht="12.75" hidden="1" customHeight="1"/>
    <row r="30451" ht="12.75" hidden="1" customHeight="1"/>
    <row r="30452" ht="12.75" hidden="1" customHeight="1"/>
    <row r="30453" ht="12.75" hidden="1" customHeight="1"/>
    <row r="30454" ht="12.75" hidden="1" customHeight="1"/>
    <row r="30455" ht="12.75" hidden="1" customHeight="1"/>
    <row r="30456" ht="12.75" hidden="1" customHeight="1"/>
    <row r="30457" ht="12.75" hidden="1" customHeight="1"/>
    <row r="30458" ht="12.75" hidden="1" customHeight="1"/>
    <row r="30459" ht="12.75" hidden="1" customHeight="1"/>
    <row r="30460" ht="12.75" hidden="1" customHeight="1"/>
    <row r="30461" ht="12.75" hidden="1" customHeight="1"/>
    <row r="30462" ht="12.75" hidden="1" customHeight="1"/>
    <row r="30463" ht="12.75" hidden="1" customHeight="1"/>
    <row r="30464" ht="12.75" hidden="1" customHeight="1"/>
    <row r="30465" ht="12.75" hidden="1" customHeight="1"/>
    <row r="30466" ht="12.75" hidden="1" customHeight="1"/>
    <row r="30467" ht="12.75" hidden="1" customHeight="1"/>
    <row r="30468" ht="12.75" hidden="1" customHeight="1"/>
    <row r="30469" ht="12.75" hidden="1" customHeight="1"/>
    <row r="30470" ht="12.75" hidden="1" customHeight="1"/>
    <row r="30471" ht="12.75" hidden="1" customHeight="1"/>
    <row r="30472" ht="12.75" hidden="1" customHeight="1"/>
    <row r="30473" ht="12.75" hidden="1" customHeight="1"/>
    <row r="30474" ht="12.75" hidden="1" customHeight="1"/>
    <row r="30475" ht="12.75" hidden="1" customHeight="1"/>
    <row r="30476" ht="12.75" hidden="1" customHeight="1"/>
    <row r="30477" ht="12.75" hidden="1" customHeight="1"/>
    <row r="30478" ht="12.75" hidden="1" customHeight="1"/>
    <row r="30479" ht="12.75" hidden="1" customHeight="1"/>
    <row r="30480" ht="12.75" hidden="1" customHeight="1"/>
    <row r="30481" ht="12.75" hidden="1" customHeight="1"/>
    <row r="30482" ht="12.75" hidden="1" customHeight="1"/>
    <row r="30483" ht="12.75" hidden="1" customHeight="1"/>
    <row r="30484" ht="12.75" hidden="1" customHeight="1"/>
    <row r="30485" ht="12.75" hidden="1" customHeight="1"/>
    <row r="30486" ht="12.75" hidden="1" customHeight="1"/>
    <row r="30487" ht="12.75" hidden="1" customHeight="1"/>
    <row r="30488" ht="12.75" hidden="1" customHeight="1"/>
    <row r="30489" ht="12.75" hidden="1" customHeight="1"/>
    <row r="30490" ht="12.75" hidden="1" customHeight="1"/>
    <row r="30491" ht="12.75" hidden="1" customHeight="1"/>
    <row r="30492" ht="12.75" hidden="1" customHeight="1"/>
    <row r="30493" ht="12.75" hidden="1" customHeight="1"/>
    <row r="30494" ht="12.75" hidden="1" customHeight="1"/>
    <row r="30495" ht="12.75" hidden="1" customHeight="1"/>
    <row r="30496" ht="12.75" hidden="1" customHeight="1"/>
    <row r="30497" ht="12.75" hidden="1" customHeight="1"/>
    <row r="30498" ht="12.75" hidden="1" customHeight="1"/>
    <row r="30499" ht="12.75" hidden="1" customHeight="1"/>
    <row r="30500" ht="12.75" hidden="1" customHeight="1"/>
    <row r="30501" ht="12.75" hidden="1" customHeight="1"/>
    <row r="30502" ht="12.75" hidden="1" customHeight="1"/>
    <row r="30503" ht="12.75" hidden="1" customHeight="1"/>
    <row r="30504" ht="12.75" hidden="1" customHeight="1"/>
    <row r="30505" ht="12.75" hidden="1" customHeight="1"/>
    <row r="30506" ht="12.75" hidden="1" customHeight="1"/>
    <row r="30507" ht="12.75" hidden="1" customHeight="1"/>
    <row r="30508" ht="12.75" hidden="1" customHeight="1"/>
    <row r="30509" ht="12.75" hidden="1" customHeight="1"/>
    <row r="30510" ht="12.75" hidden="1" customHeight="1"/>
    <row r="30511" ht="12.75" hidden="1" customHeight="1"/>
    <row r="30512" ht="12.75" hidden="1" customHeight="1"/>
    <row r="30513" ht="12.75" hidden="1" customHeight="1"/>
    <row r="30514" ht="12.75" hidden="1" customHeight="1"/>
    <row r="30515" ht="12.75" hidden="1" customHeight="1"/>
    <row r="30516" ht="12.75" hidden="1" customHeight="1"/>
    <row r="30517" ht="12.75" hidden="1" customHeight="1"/>
    <row r="30518" ht="12.75" hidden="1" customHeight="1"/>
    <row r="30519" ht="12.75" hidden="1" customHeight="1"/>
    <row r="30520" ht="12.75" hidden="1" customHeight="1"/>
    <row r="30521" ht="12.75" hidden="1" customHeight="1"/>
    <row r="30522" ht="12.75" hidden="1" customHeight="1"/>
    <row r="30523" ht="12.75" hidden="1" customHeight="1"/>
    <row r="30524" ht="12.75" hidden="1" customHeight="1"/>
    <row r="30525" ht="12.75" hidden="1" customHeight="1"/>
    <row r="30526" ht="12.75" hidden="1" customHeight="1"/>
    <row r="30527" ht="12.75" hidden="1" customHeight="1"/>
    <row r="30528" ht="12.75" hidden="1" customHeight="1"/>
    <row r="30529" ht="12.75" hidden="1" customHeight="1"/>
    <row r="30530" ht="12.75" hidden="1" customHeight="1"/>
    <row r="30531" ht="12.75" hidden="1" customHeight="1"/>
    <row r="30532" ht="12.75" hidden="1" customHeight="1"/>
    <row r="30533" ht="12.75" hidden="1" customHeight="1"/>
    <row r="30534" ht="12.75" hidden="1" customHeight="1"/>
    <row r="30535" ht="12.75" hidden="1" customHeight="1"/>
    <row r="30536" ht="12.75" hidden="1" customHeight="1"/>
    <row r="30537" ht="12.75" hidden="1" customHeight="1"/>
    <row r="30538" ht="12.75" hidden="1" customHeight="1"/>
    <row r="30539" ht="12.75" hidden="1" customHeight="1"/>
    <row r="30540" ht="12.75" hidden="1" customHeight="1"/>
    <row r="30541" ht="12.75" hidden="1" customHeight="1"/>
    <row r="30542" ht="12.75" hidden="1" customHeight="1"/>
    <row r="30543" ht="12.75" hidden="1" customHeight="1"/>
    <row r="30544" ht="12.75" hidden="1" customHeight="1"/>
    <row r="30545" ht="12.75" hidden="1" customHeight="1"/>
    <row r="30546" ht="12.75" hidden="1" customHeight="1"/>
    <row r="30547" ht="12.75" hidden="1" customHeight="1"/>
    <row r="30548" ht="12.75" hidden="1" customHeight="1"/>
    <row r="30549" ht="12.75" hidden="1" customHeight="1"/>
    <row r="30550" ht="12.75" hidden="1" customHeight="1"/>
    <row r="30551" ht="12.75" hidden="1" customHeight="1"/>
    <row r="30552" ht="12.75" hidden="1" customHeight="1"/>
    <row r="30553" ht="12.75" hidden="1" customHeight="1"/>
    <row r="30554" ht="12.75" hidden="1" customHeight="1"/>
    <row r="30555" ht="12.75" hidden="1" customHeight="1"/>
    <row r="30556" ht="12.75" hidden="1" customHeight="1"/>
    <row r="30557" ht="12.75" hidden="1" customHeight="1"/>
    <row r="30558" ht="12.75" hidden="1" customHeight="1"/>
    <row r="30559" ht="12.75" hidden="1" customHeight="1"/>
    <row r="30560" ht="12.75" hidden="1" customHeight="1"/>
    <row r="30561" ht="12.75" hidden="1" customHeight="1"/>
    <row r="30562" ht="12.75" hidden="1" customHeight="1"/>
    <row r="30563" ht="12.75" hidden="1" customHeight="1"/>
    <row r="30564" ht="12.75" hidden="1" customHeight="1"/>
    <row r="30565" ht="12.75" hidden="1" customHeight="1"/>
    <row r="30566" ht="12.75" hidden="1" customHeight="1"/>
    <row r="30567" ht="12.75" hidden="1" customHeight="1"/>
    <row r="30568" ht="12.75" hidden="1" customHeight="1"/>
    <row r="30569" ht="12.75" hidden="1" customHeight="1"/>
    <row r="30570" ht="12.75" hidden="1" customHeight="1"/>
    <row r="30571" ht="12.75" hidden="1" customHeight="1"/>
    <row r="30572" ht="12.75" hidden="1" customHeight="1"/>
    <row r="30573" ht="12.75" hidden="1" customHeight="1"/>
    <row r="30574" ht="12.75" hidden="1" customHeight="1"/>
    <row r="30575" ht="12.75" hidden="1" customHeight="1"/>
    <row r="30576" ht="12.75" hidden="1" customHeight="1"/>
    <row r="30577" ht="12.75" hidden="1" customHeight="1"/>
    <row r="30578" ht="12.75" hidden="1" customHeight="1"/>
    <row r="30579" ht="12.75" hidden="1" customHeight="1"/>
    <row r="30580" ht="12.75" hidden="1" customHeight="1"/>
    <row r="30581" ht="12.75" hidden="1" customHeight="1"/>
    <row r="30582" ht="12.75" hidden="1" customHeight="1"/>
    <row r="30583" ht="12.75" hidden="1" customHeight="1"/>
    <row r="30584" ht="12.75" hidden="1" customHeight="1"/>
    <row r="30585" ht="12.75" hidden="1" customHeight="1"/>
    <row r="30586" ht="12.75" hidden="1" customHeight="1"/>
    <row r="30587" ht="12.75" hidden="1" customHeight="1"/>
    <row r="30588" ht="12.75" hidden="1" customHeight="1"/>
    <row r="30589" ht="12.75" hidden="1" customHeight="1"/>
    <row r="30590" ht="12.75" hidden="1" customHeight="1"/>
    <row r="30591" ht="12.75" hidden="1" customHeight="1"/>
    <row r="30592" ht="12.75" hidden="1" customHeight="1"/>
    <row r="30593" ht="12.75" hidden="1" customHeight="1"/>
    <row r="30594" ht="12.75" hidden="1" customHeight="1"/>
    <row r="30595" ht="12.75" hidden="1" customHeight="1"/>
    <row r="30596" ht="12.75" hidden="1" customHeight="1"/>
    <row r="30597" ht="12.75" hidden="1" customHeight="1"/>
    <row r="30598" ht="12.75" hidden="1" customHeight="1"/>
    <row r="30599" ht="12.75" hidden="1" customHeight="1"/>
    <row r="30600" ht="12.75" hidden="1" customHeight="1"/>
    <row r="30601" ht="12.75" hidden="1" customHeight="1"/>
    <row r="30602" ht="12.75" hidden="1" customHeight="1"/>
    <row r="30603" ht="12.75" hidden="1" customHeight="1"/>
    <row r="30604" ht="12.75" hidden="1" customHeight="1"/>
    <row r="30605" ht="12.75" hidden="1" customHeight="1"/>
    <row r="30606" ht="12.75" hidden="1" customHeight="1"/>
    <row r="30607" ht="12.75" hidden="1" customHeight="1"/>
    <row r="30608" ht="12.75" hidden="1" customHeight="1"/>
    <row r="30609" ht="12.75" hidden="1" customHeight="1"/>
    <row r="30610" ht="12.75" hidden="1" customHeight="1"/>
    <row r="30611" ht="12.75" hidden="1" customHeight="1"/>
    <row r="30612" ht="12.75" hidden="1" customHeight="1"/>
    <row r="30613" ht="12.75" hidden="1" customHeight="1"/>
    <row r="30614" ht="12.75" hidden="1" customHeight="1"/>
    <row r="30615" ht="12.75" hidden="1" customHeight="1"/>
    <row r="30616" ht="12.75" hidden="1" customHeight="1"/>
    <row r="30617" ht="12.75" hidden="1" customHeight="1"/>
    <row r="30618" ht="12.75" hidden="1" customHeight="1"/>
    <row r="30619" ht="12.75" hidden="1" customHeight="1"/>
    <row r="30620" ht="12.75" hidden="1" customHeight="1"/>
    <row r="30621" ht="12.75" hidden="1" customHeight="1"/>
    <row r="30622" ht="12.75" hidden="1" customHeight="1"/>
    <row r="30623" ht="12.75" hidden="1" customHeight="1"/>
    <row r="30624" ht="12.75" hidden="1" customHeight="1"/>
    <row r="30625" ht="12.75" hidden="1" customHeight="1"/>
    <row r="30626" ht="12.75" hidden="1" customHeight="1"/>
    <row r="30627" ht="12.75" hidden="1" customHeight="1"/>
    <row r="30628" ht="12.75" hidden="1" customHeight="1"/>
    <row r="30629" ht="12.75" hidden="1" customHeight="1"/>
    <row r="30630" ht="12.75" hidden="1" customHeight="1"/>
    <row r="30631" ht="12.75" hidden="1" customHeight="1"/>
    <row r="30632" ht="12.75" hidden="1" customHeight="1"/>
    <row r="30633" ht="12.75" hidden="1" customHeight="1"/>
    <row r="30634" ht="12.75" hidden="1" customHeight="1"/>
    <row r="30635" ht="12.75" hidden="1" customHeight="1"/>
    <row r="30636" ht="12.75" hidden="1" customHeight="1"/>
    <row r="30637" ht="12.75" hidden="1" customHeight="1"/>
    <row r="30638" ht="12.75" hidden="1" customHeight="1"/>
    <row r="30639" ht="12.75" hidden="1" customHeight="1"/>
    <row r="30640" ht="12.75" hidden="1" customHeight="1"/>
    <row r="30641" ht="12.75" hidden="1" customHeight="1"/>
    <row r="30642" ht="12.75" hidden="1" customHeight="1"/>
    <row r="30643" ht="12.75" hidden="1" customHeight="1"/>
    <row r="30644" ht="12.75" hidden="1" customHeight="1"/>
    <row r="30645" ht="12.75" hidden="1" customHeight="1"/>
    <row r="30646" ht="12.75" hidden="1" customHeight="1"/>
    <row r="30647" ht="12.75" hidden="1" customHeight="1"/>
    <row r="30648" ht="12.75" hidden="1" customHeight="1"/>
    <row r="30649" ht="12.75" hidden="1" customHeight="1"/>
    <row r="30650" ht="12.75" hidden="1" customHeight="1"/>
    <row r="30651" ht="12.75" hidden="1" customHeight="1"/>
    <row r="30652" ht="12.75" hidden="1" customHeight="1"/>
    <row r="30653" ht="12.75" hidden="1" customHeight="1"/>
    <row r="30654" ht="12.75" hidden="1" customHeight="1"/>
    <row r="30655" ht="12.75" hidden="1" customHeight="1"/>
    <row r="30656" ht="12.75" hidden="1" customHeight="1"/>
    <row r="30657" ht="12.75" hidden="1" customHeight="1"/>
    <row r="30658" ht="12.75" hidden="1" customHeight="1"/>
    <row r="30659" ht="12.75" hidden="1" customHeight="1"/>
    <row r="30660" ht="12.75" hidden="1" customHeight="1"/>
    <row r="30661" ht="12.75" hidden="1" customHeight="1"/>
    <row r="30662" ht="12.75" hidden="1" customHeight="1"/>
    <row r="30663" ht="12.75" hidden="1" customHeight="1"/>
    <row r="30664" ht="12.75" hidden="1" customHeight="1"/>
    <row r="30665" ht="12.75" hidden="1" customHeight="1"/>
    <row r="30666" ht="12.75" hidden="1" customHeight="1"/>
    <row r="30667" ht="12.75" hidden="1" customHeight="1"/>
    <row r="30668" ht="12.75" hidden="1" customHeight="1"/>
    <row r="30669" ht="12.75" hidden="1" customHeight="1"/>
    <row r="30670" ht="12.75" hidden="1" customHeight="1"/>
    <row r="30671" ht="12.75" hidden="1" customHeight="1"/>
    <row r="30672" ht="12.75" hidden="1" customHeight="1"/>
    <row r="30673" ht="12.75" hidden="1" customHeight="1"/>
    <row r="30674" ht="12.75" hidden="1" customHeight="1"/>
    <row r="30675" ht="12.75" hidden="1" customHeight="1"/>
    <row r="30676" ht="12.75" hidden="1" customHeight="1"/>
    <row r="30677" ht="12.75" hidden="1" customHeight="1"/>
    <row r="30678" ht="12.75" hidden="1" customHeight="1"/>
    <row r="30679" ht="12.75" hidden="1" customHeight="1"/>
    <row r="30680" ht="12.75" hidden="1" customHeight="1"/>
    <row r="30681" ht="12.75" hidden="1" customHeight="1"/>
    <row r="30682" ht="12.75" hidden="1" customHeight="1"/>
    <row r="30683" ht="12.75" hidden="1" customHeight="1"/>
    <row r="30684" ht="12.75" hidden="1" customHeight="1"/>
    <row r="30685" ht="12.75" hidden="1" customHeight="1"/>
    <row r="30686" ht="12.75" hidden="1" customHeight="1"/>
    <row r="30687" ht="12.75" hidden="1" customHeight="1"/>
    <row r="30688" ht="12.75" hidden="1" customHeight="1"/>
    <row r="30689" ht="12.75" hidden="1" customHeight="1"/>
    <row r="30690" ht="12.75" hidden="1" customHeight="1"/>
    <row r="30691" ht="12.75" hidden="1" customHeight="1"/>
    <row r="30692" ht="12.75" hidden="1" customHeight="1"/>
    <row r="30693" ht="12.75" hidden="1" customHeight="1"/>
    <row r="30694" ht="12.75" hidden="1" customHeight="1"/>
    <row r="30695" ht="12.75" hidden="1" customHeight="1"/>
    <row r="30696" ht="12.75" hidden="1" customHeight="1"/>
    <row r="30697" ht="12.75" hidden="1" customHeight="1"/>
    <row r="30698" ht="12.75" hidden="1" customHeight="1"/>
    <row r="30699" ht="12.75" hidden="1" customHeight="1"/>
    <row r="30700" ht="12.75" hidden="1" customHeight="1"/>
    <row r="30701" ht="12.75" hidden="1" customHeight="1"/>
    <row r="30702" ht="12.75" hidden="1" customHeight="1"/>
    <row r="30703" ht="12.75" hidden="1" customHeight="1"/>
    <row r="30704" ht="12.75" hidden="1" customHeight="1"/>
    <row r="30705" ht="12.75" hidden="1" customHeight="1"/>
    <row r="30706" ht="12.75" hidden="1" customHeight="1"/>
    <row r="30707" ht="12.75" hidden="1" customHeight="1"/>
    <row r="30708" ht="12.75" hidden="1" customHeight="1"/>
    <row r="30709" ht="12.75" hidden="1" customHeight="1"/>
    <row r="30710" ht="12.75" hidden="1" customHeight="1"/>
    <row r="30711" ht="12.75" hidden="1" customHeight="1"/>
    <row r="30712" ht="12.75" hidden="1" customHeight="1"/>
    <row r="30713" ht="12.75" hidden="1" customHeight="1"/>
    <row r="30714" ht="12.75" hidden="1" customHeight="1"/>
    <row r="30715" ht="12.75" hidden="1" customHeight="1"/>
    <row r="30716" ht="12.75" hidden="1" customHeight="1"/>
    <row r="30717" ht="12.75" hidden="1" customHeight="1"/>
    <row r="30718" ht="12.75" hidden="1" customHeight="1"/>
    <row r="30719" ht="12.75" hidden="1" customHeight="1"/>
    <row r="30720" ht="12.75" hidden="1" customHeight="1"/>
    <row r="30721" ht="12.75" hidden="1" customHeight="1"/>
    <row r="30722" ht="12.75" hidden="1" customHeight="1"/>
    <row r="30723" ht="12.75" hidden="1" customHeight="1"/>
    <row r="30724" ht="12.75" hidden="1" customHeight="1"/>
    <row r="30725" ht="12.75" hidden="1" customHeight="1"/>
    <row r="30726" ht="12.75" hidden="1" customHeight="1"/>
    <row r="30727" ht="12.75" hidden="1" customHeight="1"/>
    <row r="30728" ht="12.75" hidden="1" customHeight="1"/>
    <row r="30729" ht="12.75" hidden="1" customHeight="1"/>
    <row r="30730" ht="12.75" hidden="1" customHeight="1"/>
    <row r="30731" ht="12.75" hidden="1" customHeight="1"/>
    <row r="30732" ht="12.75" hidden="1" customHeight="1"/>
    <row r="30733" ht="12.75" hidden="1" customHeight="1"/>
    <row r="30734" ht="12.75" hidden="1" customHeight="1"/>
    <row r="30735" ht="12.75" hidden="1" customHeight="1"/>
    <row r="30736" ht="12.75" hidden="1" customHeight="1"/>
    <row r="30737" ht="12.75" hidden="1" customHeight="1"/>
    <row r="30738" ht="12.75" hidden="1" customHeight="1"/>
    <row r="30739" ht="12.75" hidden="1" customHeight="1"/>
    <row r="30740" ht="12.75" hidden="1" customHeight="1"/>
    <row r="30741" ht="12.75" hidden="1" customHeight="1"/>
    <row r="30742" ht="12.75" hidden="1" customHeight="1"/>
    <row r="30743" ht="12.75" hidden="1" customHeight="1"/>
    <row r="30744" ht="12.75" hidden="1" customHeight="1"/>
    <row r="30745" ht="12.75" hidden="1" customHeight="1"/>
    <row r="30746" ht="12.75" hidden="1" customHeight="1"/>
    <row r="30747" ht="12.75" hidden="1" customHeight="1"/>
    <row r="30748" ht="12.75" hidden="1" customHeight="1"/>
    <row r="30749" ht="12.75" hidden="1" customHeight="1"/>
    <row r="30750" ht="12.75" hidden="1" customHeight="1"/>
    <row r="30751" ht="12.75" hidden="1" customHeight="1"/>
    <row r="30752" ht="12.75" hidden="1" customHeight="1"/>
    <row r="30753" ht="12.75" hidden="1" customHeight="1"/>
    <row r="30754" ht="12.75" hidden="1" customHeight="1"/>
    <row r="30755" ht="12.75" hidden="1" customHeight="1"/>
    <row r="30756" ht="12.75" hidden="1" customHeight="1"/>
    <row r="30757" ht="12.75" hidden="1" customHeight="1"/>
    <row r="30758" ht="12.75" hidden="1" customHeight="1"/>
    <row r="30759" ht="12.75" hidden="1" customHeight="1"/>
    <row r="30760" ht="12.75" hidden="1" customHeight="1"/>
    <row r="30761" ht="12.75" hidden="1" customHeight="1"/>
    <row r="30762" ht="12.75" hidden="1" customHeight="1"/>
    <row r="30763" ht="12.75" hidden="1" customHeight="1"/>
    <row r="30764" ht="12.75" hidden="1" customHeight="1"/>
    <row r="30765" ht="12.75" hidden="1" customHeight="1"/>
    <row r="30766" ht="12.75" hidden="1" customHeight="1"/>
    <row r="30767" ht="12.75" hidden="1" customHeight="1"/>
    <row r="30768" ht="12.75" hidden="1" customHeight="1"/>
    <row r="30769" ht="12.75" hidden="1" customHeight="1"/>
    <row r="30770" ht="12.75" hidden="1" customHeight="1"/>
    <row r="30771" ht="12.75" hidden="1" customHeight="1"/>
    <row r="30772" ht="12.75" hidden="1" customHeight="1"/>
    <row r="30773" ht="12.75" hidden="1" customHeight="1"/>
    <row r="30774" ht="12.75" hidden="1" customHeight="1"/>
    <row r="30775" ht="12.75" hidden="1" customHeight="1"/>
    <row r="30776" ht="12.75" hidden="1" customHeight="1"/>
    <row r="30777" ht="12.75" hidden="1" customHeight="1"/>
    <row r="30778" ht="12.75" hidden="1" customHeight="1"/>
    <row r="30779" ht="12.75" hidden="1" customHeight="1"/>
    <row r="30780" ht="12.75" hidden="1" customHeight="1"/>
    <row r="30781" ht="12.75" hidden="1" customHeight="1"/>
    <row r="30782" ht="12.75" hidden="1" customHeight="1"/>
    <row r="30783" ht="12.75" hidden="1" customHeight="1"/>
    <row r="30784" ht="12.75" hidden="1" customHeight="1"/>
    <row r="30785" ht="12.75" hidden="1" customHeight="1"/>
    <row r="30786" ht="12.75" hidden="1" customHeight="1"/>
    <row r="30787" ht="12.75" hidden="1" customHeight="1"/>
    <row r="30788" ht="12.75" hidden="1" customHeight="1"/>
    <row r="30789" ht="12.75" hidden="1" customHeight="1"/>
    <row r="30790" ht="12.75" hidden="1" customHeight="1"/>
    <row r="30791" ht="12.75" hidden="1" customHeight="1"/>
    <row r="30792" ht="12.75" hidden="1" customHeight="1"/>
    <row r="30793" ht="12.75" hidden="1" customHeight="1"/>
    <row r="30794" ht="12.75" hidden="1" customHeight="1"/>
    <row r="30795" ht="12.75" hidden="1" customHeight="1"/>
    <row r="30796" ht="12.75" hidden="1" customHeight="1"/>
    <row r="30797" ht="12.75" hidden="1" customHeight="1"/>
    <row r="30798" ht="12.75" hidden="1" customHeight="1"/>
    <row r="30799" ht="12.75" hidden="1" customHeight="1"/>
    <row r="30800" ht="12.75" hidden="1" customHeight="1"/>
    <row r="30801" ht="12.75" hidden="1" customHeight="1"/>
    <row r="30802" ht="12.75" hidden="1" customHeight="1"/>
    <row r="30803" ht="12.75" hidden="1" customHeight="1"/>
    <row r="30804" ht="12.75" hidden="1" customHeight="1"/>
    <row r="30805" ht="12.75" hidden="1" customHeight="1"/>
    <row r="30806" ht="12.75" hidden="1" customHeight="1"/>
    <row r="30807" ht="12.75" hidden="1" customHeight="1"/>
    <row r="30808" ht="12.75" hidden="1" customHeight="1"/>
    <row r="30809" ht="12.75" hidden="1" customHeight="1"/>
    <row r="30810" ht="12.75" hidden="1" customHeight="1"/>
    <row r="30811" ht="12.75" hidden="1" customHeight="1"/>
    <row r="30812" ht="12.75" hidden="1" customHeight="1"/>
    <row r="30813" ht="12.75" hidden="1" customHeight="1"/>
    <row r="30814" ht="12.75" hidden="1" customHeight="1"/>
    <row r="30815" ht="12.75" hidden="1" customHeight="1"/>
    <row r="30816" ht="12.75" hidden="1" customHeight="1"/>
    <row r="30817" ht="12.75" hidden="1" customHeight="1"/>
    <row r="30818" ht="12.75" hidden="1" customHeight="1"/>
    <row r="30819" ht="12.75" hidden="1" customHeight="1"/>
    <row r="30820" ht="12.75" hidden="1" customHeight="1"/>
    <row r="30821" ht="12.75" hidden="1" customHeight="1"/>
    <row r="30822" ht="12.75" hidden="1" customHeight="1"/>
    <row r="30823" ht="12.75" hidden="1" customHeight="1"/>
    <row r="30824" ht="12.75" hidden="1" customHeight="1"/>
    <row r="30825" ht="12.75" hidden="1" customHeight="1"/>
    <row r="30826" ht="12.75" hidden="1" customHeight="1"/>
    <row r="30827" ht="12.75" hidden="1" customHeight="1"/>
    <row r="30828" ht="12.75" hidden="1" customHeight="1"/>
    <row r="30829" ht="12.75" hidden="1" customHeight="1"/>
    <row r="30830" ht="12.75" hidden="1" customHeight="1"/>
    <row r="30831" ht="12.75" hidden="1" customHeight="1"/>
    <row r="30832" ht="12.75" hidden="1" customHeight="1"/>
    <row r="30833" ht="12.75" hidden="1" customHeight="1"/>
    <row r="30834" ht="12.75" hidden="1" customHeight="1"/>
    <row r="30835" ht="12.75" hidden="1" customHeight="1"/>
    <row r="30836" ht="12.75" hidden="1" customHeight="1"/>
    <row r="30837" ht="12.75" hidden="1" customHeight="1"/>
    <row r="30838" ht="12.75" hidden="1" customHeight="1"/>
    <row r="30839" ht="12.75" hidden="1" customHeight="1"/>
    <row r="30840" ht="12.75" hidden="1" customHeight="1"/>
    <row r="30841" ht="12.75" hidden="1" customHeight="1"/>
    <row r="30842" ht="12.75" hidden="1" customHeight="1"/>
    <row r="30843" ht="12.75" hidden="1" customHeight="1"/>
    <row r="30844" ht="12.75" hidden="1" customHeight="1"/>
    <row r="30845" ht="12.75" hidden="1" customHeight="1"/>
    <row r="30846" ht="12.75" hidden="1" customHeight="1"/>
    <row r="30847" ht="12.75" hidden="1" customHeight="1"/>
    <row r="30848" ht="12.75" hidden="1" customHeight="1"/>
    <row r="30849" ht="12.75" hidden="1" customHeight="1"/>
    <row r="30850" ht="12.75" hidden="1" customHeight="1"/>
    <row r="30851" ht="12.75" hidden="1" customHeight="1"/>
    <row r="30852" ht="12.75" hidden="1" customHeight="1"/>
    <row r="30853" ht="12.75" hidden="1" customHeight="1"/>
    <row r="30854" ht="12.75" hidden="1" customHeight="1"/>
    <row r="30855" ht="12.75" hidden="1" customHeight="1"/>
    <row r="30856" ht="12.75" hidden="1" customHeight="1"/>
    <row r="30857" ht="12.75" hidden="1" customHeight="1"/>
    <row r="30858" ht="12.75" hidden="1" customHeight="1"/>
    <row r="30859" ht="12.75" hidden="1" customHeight="1"/>
    <row r="30860" ht="12.75" hidden="1" customHeight="1"/>
    <row r="30861" ht="12.75" hidden="1" customHeight="1"/>
    <row r="30862" ht="12.75" hidden="1" customHeight="1"/>
    <row r="30863" ht="12.75" hidden="1" customHeight="1"/>
    <row r="30864" ht="12.75" hidden="1" customHeight="1"/>
    <row r="30865" ht="12.75" hidden="1" customHeight="1"/>
    <row r="30866" ht="12.75" hidden="1" customHeight="1"/>
    <row r="30867" ht="12.75" hidden="1" customHeight="1"/>
    <row r="30868" ht="12.75" hidden="1" customHeight="1"/>
    <row r="30869" ht="12.75" hidden="1" customHeight="1"/>
    <row r="30870" ht="12.75" hidden="1" customHeight="1"/>
    <row r="30871" ht="12.75" hidden="1" customHeight="1"/>
    <row r="30872" ht="12.75" hidden="1" customHeight="1"/>
    <row r="30873" ht="12.75" hidden="1" customHeight="1"/>
    <row r="30874" ht="12.75" hidden="1" customHeight="1"/>
    <row r="30875" ht="12.75" hidden="1" customHeight="1"/>
    <row r="30876" ht="12.75" hidden="1" customHeight="1"/>
    <row r="30877" ht="12.75" hidden="1" customHeight="1"/>
    <row r="30878" ht="12.75" hidden="1" customHeight="1"/>
    <row r="30879" ht="12.75" hidden="1" customHeight="1"/>
    <row r="30880" ht="12.75" hidden="1" customHeight="1"/>
    <row r="30881" ht="12.75" hidden="1" customHeight="1"/>
    <row r="30882" ht="12.75" hidden="1" customHeight="1"/>
    <row r="30883" ht="12.75" hidden="1" customHeight="1"/>
    <row r="30884" ht="12.75" hidden="1" customHeight="1"/>
    <row r="30885" ht="12.75" hidden="1" customHeight="1"/>
    <row r="30886" ht="12.75" hidden="1" customHeight="1"/>
    <row r="30887" ht="12.75" hidden="1" customHeight="1"/>
    <row r="30888" ht="12.75" hidden="1" customHeight="1"/>
    <row r="30889" ht="12.75" hidden="1" customHeight="1"/>
    <row r="30890" ht="12.75" hidden="1" customHeight="1"/>
    <row r="30891" ht="12.75" hidden="1" customHeight="1"/>
    <row r="30892" ht="12.75" hidden="1" customHeight="1"/>
    <row r="30893" ht="12.75" hidden="1" customHeight="1"/>
    <row r="30894" ht="12.75" hidden="1" customHeight="1"/>
    <row r="30895" ht="12.75" hidden="1" customHeight="1"/>
    <row r="30896" ht="12.75" hidden="1" customHeight="1"/>
    <row r="30897" ht="12.75" hidden="1" customHeight="1"/>
    <row r="30898" ht="12.75" hidden="1" customHeight="1"/>
    <row r="30899" ht="12.75" hidden="1" customHeight="1"/>
    <row r="30900" ht="12.75" hidden="1" customHeight="1"/>
    <row r="30901" ht="12.75" hidden="1" customHeight="1"/>
    <row r="30902" ht="12.75" hidden="1" customHeight="1"/>
    <row r="30903" ht="12.75" hidden="1" customHeight="1"/>
    <row r="30904" ht="12.75" hidden="1" customHeight="1"/>
    <row r="30905" ht="12.75" hidden="1" customHeight="1"/>
    <row r="30906" ht="12.75" hidden="1" customHeight="1"/>
    <row r="30907" ht="12.75" hidden="1" customHeight="1"/>
    <row r="30908" ht="12.75" hidden="1" customHeight="1"/>
    <row r="30909" ht="12.75" hidden="1" customHeight="1"/>
    <row r="30910" ht="12.75" hidden="1" customHeight="1"/>
    <row r="30911" ht="12.75" hidden="1" customHeight="1"/>
    <row r="30912" ht="12.75" hidden="1" customHeight="1"/>
    <row r="30913" ht="12.75" hidden="1" customHeight="1"/>
    <row r="30914" ht="12.75" hidden="1" customHeight="1"/>
    <row r="30915" ht="12.75" hidden="1" customHeight="1"/>
    <row r="30916" ht="12.75" hidden="1" customHeight="1"/>
    <row r="30917" ht="12.75" hidden="1" customHeight="1"/>
    <row r="30918" ht="12.75" hidden="1" customHeight="1"/>
    <row r="30919" ht="12.75" hidden="1" customHeight="1"/>
    <row r="30920" ht="12.75" hidden="1" customHeight="1"/>
    <row r="30921" ht="12.75" hidden="1" customHeight="1"/>
    <row r="30922" ht="12.75" hidden="1" customHeight="1"/>
    <row r="30923" ht="12.75" hidden="1" customHeight="1"/>
    <row r="30924" ht="12.75" hidden="1" customHeight="1"/>
    <row r="30925" ht="12.75" hidden="1" customHeight="1"/>
    <row r="30926" ht="12.75" hidden="1" customHeight="1"/>
    <row r="30927" ht="12.75" hidden="1" customHeight="1"/>
    <row r="30928" ht="12.75" hidden="1" customHeight="1"/>
    <row r="30929" ht="12.75" hidden="1" customHeight="1"/>
    <row r="30930" ht="12.75" hidden="1" customHeight="1"/>
    <row r="30931" ht="12.75" hidden="1" customHeight="1"/>
    <row r="30932" ht="12.75" hidden="1" customHeight="1"/>
    <row r="30933" ht="12.75" hidden="1" customHeight="1"/>
    <row r="30934" ht="12.75" hidden="1" customHeight="1"/>
    <row r="30935" ht="12.75" hidden="1" customHeight="1"/>
    <row r="30936" ht="12.75" hidden="1" customHeight="1"/>
    <row r="30937" ht="12.75" hidden="1" customHeight="1"/>
    <row r="30938" ht="12.75" hidden="1" customHeight="1"/>
    <row r="30939" ht="12.75" hidden="1" customHeight="1"/>
    <row r="30940" ht="12.75" hidden="1" customHeight="1"/>
    <row r="30941" ht="12.75" hidden="1" customHeight="1"/>
    <row r="30942" ht="12.75" hidden="1" customHeight="1"/>
    <row r="30943" ht="12.75" hidden="1" customHeight="1"/>
    <row r="30944" ht="12.75" hidden="1" customHeight="1"/>
    <row r="30945" ht="12.75" hidden="1" customHeight="1"/>
    <row r="30946" ht="12.75" hidden="1" customHeight="1"/>
    <row r="30947" ht="12.75" hidden="1" customHeight="1"/>
    <row r="30948" ht="12.75" hidden="1" customHeight="1"/>
    <row r="30949" ht="12.75" hidden="1" customHeight="1"/>
    <row r="30950" ht="12.75" hidden="1" customHeight="1"/>
    <row r="30951" ht="12.75" hidden="1" customHeight="1"/>
    <row r="30952" ht="12.75" hidden="1" customHeight="1"/>
    <row r="30953" ht="12.75" hidden="1" customHeight="1"/>
    <row r="30954" ht="12.75" hidden="1" customHeight="1"/>
    <row r="30955" ht="12.75" hidden="1" customHeight="1"/>
    <row r="30956" ht="12.75" hidden="1" customHeight="1"/>
    <row r="30957" ht="12.75" hidden="1" customHeight="1"/>
    <row r="30958" ht="12.75" hidden="1" customHeight="1"/>
    <row r="30959" ht="12.75" hidden="1" customHeight="1"/>
    <row r="30960" ht="12.75" hidden="1" customHeight="1"/>
    <row r="30961" ht="12.75" hidden="1" customHeight="1"/>
    <row r="30962" ht="12.75" hidden="1" customHeight="1"/>
    <row r="30963" ht="12.75" hidden="1" customHeight="1"/>
    <row r="30964" ht="12.75" hidden="1" customHeight="1"/>
    <row r="30965" ht="12.75" hidden="1" customHeight="1"/>
    <row r="30966" ht="12.75" hidden="1" customHeight="1"/>
    <row r="30967" ht="12.75" hidden="1" customHeight="1"/>
    <row r="30968" ht="12.75" hidden="1" customHeight="1"/>
    <row r="30969" ht="12.75" hidden="1" customHeight="1"/>
    <row r="30970" ht="12.75" hidden="1" customHeight="1"/>
    <row r="30971" ht="12.75" hidden="1" customHeight="1"/>
    <row r="30972" ht="12.75" hidden="1" customHeight="1"/>
    <row r="30973" ht="12.75" hidden="1" customHeight="1"/>
    <row r="30974" ht="12.75" hidden="1" customHeight="1"/>
    <row r="30975" ht="12.75" hidden="1" customHeight="1"/>
    <row r="30976" ht="12.75" hidden="1" customHeight="1"/>
    <row r="30977" ht="12.75" hidden="1" customHeight="1"/>
    <row r="30978" ht="12.75" hidden="1" customHeight="1"/>
    <row r="30979" ht="12.75" hidden="1" customHeight="1"/>
    <row r="30980" ht="12.75" hidden="1" customHeight="1"/>
    <row r="30981" ht="12.75" hidden="1" customHeight="1"/>
    <row r="30982" ht="12.75" hidden="1" customHeight="1"/>
    <row r="30983" ht="12.75" hidden="1" customHeight="1"/>
    <row r="30984" ht="12.75" hidden="1" customHeight="1"/>
    <row r="30985" ht="12.75" hidden="1" customHeight="1"/>
    <row r="30986" ht="12.75" hidden="1" customHeight="1"/>
    <row r="30987" ht="12.75" hidden="1" customHeight="1"/>
    <row r="30988" ht="12.75" hidden="1" customHeight="1"/>
    <row r="30989" ht="12.75" hidden="1" customHeight="1"/>
    <row r="30990" ht="12.75" hidden="1" customHeight="1"/>
    <row r="30991" ht="12.75" hidden="1" customHeight="1"/>
    <row r="30992" ht="12.75" hidden="1" customHeight="1"/>
    <row r="30993" ht="12.75" hidden="1" customHeight="1"/>
    <row r="30994" ht="12.75" hidden="1" customHeight="1"/>
    <row r="30995" ht="12.75" hidden="1" customHeight="1"/>
    <row r="30996" ht="12.75" hidden="1" customHeight="1"/>
    <row r="30997" ht="12.75" hidden="1" customHeight="1"/>
    <row r="30998" ht="12.75" hidden="1" customHeight="1"/>
    <row r="30999" ht="12.75" hidden="1" customHeight="1"/>
    <row r="31000" ht="12.75" hidden="1" customHeight="1"/>
    <row r="31001" ht="12.75" hidden="1" customHeight="1"/>
    <row r="31002" ht="12.75" hidden="1" customHeight="1"/>
    <row r="31003" ht="12.75" hidden="1" customHeight="1"/>
    <row r="31004" ht="12.75" hidden="1" customHeight="1"/>
    <row r="31005" ht="12.75" hidden="1" customHeight="1"/>
    <row r="31006" ht="12.75" hidden="1" customHeight="1"/>
    <row r="31007" ht="12.75" hidden="1" customHeight="1"/>
    <row r="31008" ht="12.75" hidden="1" customHeight="1"/>
    <row r="31009" ht="12.75" hidden="1" customHeight="1"/>
    <row r="31010" ht="12.75" hidden="1" customHeight="1"/>
    <row r="31011" ht="12.75" hidden="1" customHeight="1"/>
    <row r="31012" ht="12.75" hidden="1" customHeight="1"/>
    <row r="31013" ht="12.75" hidden="1" customHeight="1"/>
    <row r="31014" ht="12.75" hidden="1" customHeight="1"/>
    <row r="31015" ht="12.75" hidden="1" customHeight="1"/>
    <row r="31016" ht="12.75" hidden="1" customHeight="1"/>
    <row r="31017" ht="12.75" hidden="1" customHeight="1"/>
    <row r="31018" ht="12.75" hidden="1" customHeight="1"/>
    <row r="31019" ht="12.75" hidden="1" customHeight="1"/>
    <row r="31020" ht="12.75" hidden="1" customHeight="1"/>
    <row r="31021" ht="12.75" hidden="1" customHeight="1"/>
    <row r="31022" ht="12.75" hidden="1" customHeight="1"/>
    <row r="31023" ht="12.75" hidden="1" customHeight="1"/>
    <row r="31024" ht="12.75" hidden="1" customHeight="1"/>
    <row r="31025" ht="12.75" hidden="1" customHeight="1"/>
    <row r="31026" ht="12.75" hidden="1" customHeight="1"/>
    <row r="31027" ht="12.75" hidden="1" customHeight="1"/>
    <row r="31028" ht="12.75" hidden="1" customHeight="1"/>
    <row r="31029" ht="12.75" hidden="1" customHeight="1"/>
    <row r="31030" ht="12.75" hidden="1" customHeight="1"/>
    <row r="31031" ht="12.75" hidden="1" customHeight="1"/>
    <row r="31032" ht="12.75" hidden="1" customHeight="1"/>
    <row r="31033" ht="12.75" hidden="1" customHeight="1"/>
    <row r="31034" ht="12.75" hidden="1" customHeight="1"/>
    <row r="31035" ht="12.75" hidden="1" customHeight="1"/>
    <row r="31036" ht="12.75" hidden="1" customHeight="1"/>
    <row r="31037" ht="12.75" hidden="1" customHeight="1"/>
    <row r="31038" ht="12.75" hidden="1" customHeight="1"/>
    <row r="31039" ht="12.75" hidden="1" customHeight="1"/>
    <row r="31040" ht="12.75" hidden="1" customHeight="1"/>
    <row r="31041" ht="12.75" hidden="1" customHeight="1"/>
    <row r="31042" ht="12.75" hidden="1" customHeight="1"/>
    <row r="31043" ht="12.75" hidden="1" customHeight="1"/>
    <row r="31044" ht="12.75" hidden="1" customHeight="1"/>
    <row r="31045" ht="12.75" hidden="1" customHeight="1"/>
    <row r="31046" ht="12.75" hidden="1" customHeight="1"/>
    <row r="31047" ht="12.75" hidden="1" customHeight="1"/>
    <row r="31048" ht="12.75" hidden="1" customHeight="1"/>
    <row r="31049" ht="12.75" hidden="1" customHeight="1"/>
    <row r="31050" ht="12.75" hidden="1" customHeight="1"/>
    <row r="31051" ht="12.75" hidden="1" customHeight="1"/>
    <row r="31052" ht="12.75" hidden="1" customHeight="1"/>
    <row r="31053" ht="12.75" hidden="1" customHeight="1"/>
    <row r="31054" ht="12.75" hidden="1" customHeight="1"/>
    <row r="31055" ht="12.75" hidden="1" customHeight="1"/>
    <row r="31056" ht="12.75" hidden="1" customHeight="1"/>
    <row r="31057" ht="12.75" hidden="1" customHeight="1"/>
    <row r="31058" ht="12.75" hidden="1" customHeight="1"/>
    <row r="31059" ht="12.75" hidden="1" customHeight="1"/>
    <row r="31060" ht="12.75" hidden="1" customHeight="1"/>
    <row r="31061" ht="12.75" hidden="1" customHeight="1"/>
    <row r="31062" ht="12.75" hidden="1" customHeight="1"/>
    <row r="31063" ht="12.75" hidden="1" customHeight="1"/>
    <row r="31064" ht="12.75" hidden="1" customHeight="1"/>
    <row r="31065" ht="12.75" hidden="1" customHeight="1"/>
    <row r="31066" ht="12.75" hidden="1" customHeight="1"/>
    <row r="31067" ht="12.75" hidden="1" customHeight="1"/>
    <row r="31068" ht="12.75" hidden="1" customHeight="1"/>
    <row r="31069" ht="12.75" hidden="1" customHeight="1"/>
    <row r="31070" ht="12.75" hidden="1" customHeight="1"/>
    <row r="31071" ht="12.75" hidden="1" customHeight="1"/>
    <row r="31072" ht="12.75" hidden="1" customHeight="1"/>
    <row r="31073" ht="12.75" hidden="1" customHeight="1"/>
    <row r="31074" ht="12.75" hidden="1" customHeight="1"/>
    <row r="31075" ht="12.75" hidden="1" customHeight="1"/>
    <row r="31076" ht="12.75" hidden="1" customHeight="1"/>
    <row r="31077" ht="12.75" hidden="1" customHeight="1"/>
    <row r="31078" ht="12.75" hidden="1" customHeight="1"/>
    <row r="31079" ht="12.75" hidden="1" customHeight="1"/>
    <row r="31080" ht="12.75" hidden="1" customHeight="1"/>
    <row r="31081" ht="12.75" hidden="1" customHeight="1"/>
    <row r="31082" ht="12.75" hidden="1" customHeight="1"/>
    <row r="31083" ht="12.75" hidden="1" customHeight="1"/>
    <row r="31084" ht="12.75" hidden="1" customHeight="1"/>
    <row r="31085" ht="12.75" hidden="1" customHeight="1"/>
    <row r="31086" ht="12.75" hidden="1" customHeight="1"/>
    <row r="31087" ht="12.75" hidden="1" customHeight="1"/>
    <row r="31088" ht="12.75" hidden="1" customHeight="1"/>
    <row r="31089" ht="12.75" hidden="1" customHeight="1"/>
    <row r="31090" ht="12.75" hidden="1" customHeight="1"/>
    <row r="31091" ht="12.75" hidden="1" customHeight="1"/>
    <row r="31092" ht="12.75" hidden="1" customHeight="1"/>
    <row r="31093" ht="12.75" hidden="1" customHeight="1"/>
    <row r="31094" ht="12.75" hidden="1" customHeight="1"/>
    <row r="31095" ht="12.75" hidden="1" customHeight="1"/>
    <row r="31096" ht="12.75" hidden="1" customHeight="1"/>
    <row r="31097" ht="12.75" hidden="1" customHeight="1"/>
    <row r="31098" ht="12.75" hidden="1" customHeight="1"/>
    <row r="31099" ht="12.75" hidden="1" customHeight="1"/>
    <row r="31100" ht="12.75" hidden="1" customHeight="1"/>
    <row r="31101" ht="12.75" hidden="1" customHeight="1"/>
    <row r="31102" ht="12.75" hidden="1" customHeight="1"/>
    <row r="31103" ht="12.75" hidden="1" customHeight="1"/>
    <row r="31104" ht="12.75" hidden="1" customHeight="1"/>
    <row r="31105" ht="12.75" hidden="1" customHeight="1"/>
    <row r="31106" ht="12.75" hidden="1" customHeight="1"/>
    <row r="31107" ht="12.75" hidden="1" customHeight="1"/>
    <row r="31108" ht="12.75" hidden="1" customHeight="1"/>
    <row r="31109" ht="12.75" hidden="1" customHeight="1"/>
    <row r="31110" ht="12.75" hidden="1" customHeight="1"/>
    <row r="31111" ht="12.75" hidden="1" customHeight="1"/>
    <row r="31112" ht="12.75" hidden="1" customHeight="1"/>
    <row r="31113" ht="12.75" hidden="1" customHeight="1"/>
    <row r="31114" ht="12.75" hidden="1" customHeight="1"/>
    <row r="31115" ht="12.75" hidden="1" customHeight="1"/>
    <row r="31116" ht="12.75" hidden="1" customHeight="1"/>
    <row r="31117" ht="12.75" hidden="1" customHeight="1"/>
    <row r="31118" ht="12.75" hidden="1" customHeight="1"/>
    <row r="31119" ht="12.75" hidden="1" customHeight="1"/>
    <row r="31120" ht="12.75" hidden="1" customHeight="1"/>
    <row r="31121" ht="12.75" hidden="1" customHeight="1"/>
    <row r="31122" ht="12.75" hidden="1" customHeight="1"/>
    <row r="31123" ht="12.75" hidden="1" customHeight="1"/>
    <row r="31124" ht="12.75" hidden="1" customHeight="1"/>
    <row r="31125" ht="12.75" hidden="1" customHeight="1"/>
    <row r="31126" ht="12.75" hidden="1" customHeight="1"/>
    <row r="31127" ht="12.75" hidden="1" customHeight="1"/>
    <row r="31128" ht="12.75" hidden="1" customHeight="1"/>
    <row r="31129" ht="12.75" hidden="1" customHeight="1"/>
    <row r="31130" ht="12.75" hidden="1" customHeight="1"/>
    <row r="31131" ht="12.75" hidden="1" customHeight="1"/>
    <row r="31132" ht="12.75" hidden="1" customHeight="1"/>
    <row r="31133" ht="12.75" hidden="1" customHeight="1"/>
    <row r="31134" ht="12.75" hidden="1" customHeight="1"/>
    <row r="31135" ht="12.75" hidden="1" customHeight="1"/>
    <row r="31136" ht="12.75" hidden="1" customHeight="1"/>
    <row r="31137" ht="12.75" hidden="1" customHeight="1"/>
    <row r="31138" ht="12.75" hidden="1" customHeight="1"/>
    <row r="31139" ht="12.75" hidden="1" customHeight="1"/>
    <row r="31140" ht="12.75" hidden="1" customHeight="1"/>
    <row r="31141" ht="12.75" hidden="1" customHeight="1"/>
    <row r="31142" ht="12.75" hidden="1" customHeight="1"/>
    <row r="31143" ht="12.75" hidden="1" customHeight="1"/>
    <row r="31144" ht="12.75" hidden="1" customHeight="1"/>
    <row r="31145" ht="12.75" hidden="1" customHeight="1"/>
    <row r="31146" ht="12.75" hidden="1" customHeight="1"/>
    <row r="31147" ht="12.75" hidden="1" customHeight="1"/>
    <row r="31148" ht="12.75" hidden="1" customHeight="1"/>
    <row r="31149" ht="12.75" hidden="1" customHeight="1"/>
    <row r="31150" ht="12.75" hidden="1" customHeight="1"/>
    <row r="31151" ht="12.75" hidden="1" customHeight="1"/>
    <row r="31152" ht="12.75" hidden="1" customHeight="1"/>
    <row r="31153" ht="12.75" hidden="1" customHeight="1"/>
    <row r="31154" ht="12.75" hidden="1" customHeight="1"/>
    <row r="31155" ht="12.75" hidden="1" customHeight="1"/>
    <row r="31156" ht="12.75" hidden="1" customHeight="1"/>
    <row r="31157" ht="12.75" hidden="1" customHeight="1"/>
    <row r="31158" ht="12.75" hidden="1" customHeight="1"/>
    <row r="31159" ht="12.75" hidden="1" customHeight="1"/>
    <row r="31160" ht="12.75" hidden="1" customHeight="1"/>
    <row r="31161" ht="12.75" hidden="1" customHeight="1"/>
    <row r="31162" ht="12.75" hidden="1" customHeight="1"/>
    <row r="31163" ht="12.75" hidden="1" customHeight="1"/>
    <row r="31164" ht="12.75" hidden="1" customHeight="1"/>
    <row r="31165" ht="12.75" hidden="1" customHeight="1"/>
    <row r="31166" ht="12.75" hidden="1" customHeight="1"/>
    <row r="31167" ht="12.75" hidden="1" customHeight="1"/>
    <row r="31168" ht="12.75" hidden="1" customHeight="1"/>
    <row r="31169" ht="12.75" hidden="1" customHeight="1"/>
    <row r="31170" ht="12.75" hidden="1" customHeight="1"/>
    <row r="31171" ht="12.75" hidden="1" customHeight="1"/>
    <row r="31172" ht="12.75" hidden="1" customHeight="1"/>
    <row r="31173" ht="12.75" hidden="1" customHeight="1"/>
    <row r="31174" ht="12.75" hidden="1" customHeight="1"/>
    <row r="31175" ht="12.75" hidden="1" customHeight="1"/>
    <row r="31176" ht="12.75" hidden="1" customHeight="1"/>
    <row r="31177" ht="12.75" hidden="1" customHeight="1"/>
    <row r="31178" ht="12.75" hidden="1" customHeight="1"/>
    <row r="31179" ht="12.75" hidden="1" customHeight="1"/>
    <row r="31180" ht="12.75" hidden="1" customHeight="1"/>
    <row r="31181" ht="12.75" hidden="1" customHeight="1"/>
    <row r="31182" ht="12.75" hidden="1" customHeight="1"/>
    <row r="31183" ht="12.75" hidden="1" customHeight="1"/>
    <row r="31184" ht="12.75" hidden="1" customHeight="1"/>
    <row r="31185" ht="12.75" hidden="1" customHeight="1"/>
    <row r="31186" ht="12.75" hidden="1" customHeight="1"/>
    <row r="31187" ht="12.75" hidden="1" customHeight="1"/>
    <row r="31188" ht="12.75" hidden="1" customHeight="1"/>
    <row r="31189" ht="12.75" hidden="1" customHeight="1"/>
    <row r="31190" ht="12.75" hidden="1" customHeight="1"/>
    <row r="31191" ht="12.75" hidden="1" customHeight="1"/>
    <row r="31192" ht="12.75" hidden="1" customHeight="1"/>
    <row r="31193" ht="12.75" hidden="1" customHeight="1"/>
    <row r="31194" ht="12.75" hidden="1" customHeight="1"/>
    <row r="31195" ht="12.75" hidden="1" customHeight="1"/>
    <row r="31196" ht="12.75" hidden="1" customHeight="1"/>
    <row r="31197" ht="12.75" hidden="1" customHeight="1"/>
    <row r="31198" ht="12.75" hidden="1" customHeight="1"/>
    <row r="31199" ht="12.75" hidden="1" customHeight="1"/>
    <row r="31200" ht="12.75" hidden="1" customHeight="1"/>
    <row r="31201" ht="12.75" hidden="1" customHeight="1"/>
    <row r="31202" ht="12.75" hidden="1" customHeight="1"/>
    <row r="31203" ht="12.75" hidden="1" customHeight="1"/>
    <row r="31204" ht="12.75" hidden="1" customHeight="1"/>
    <row r="31205" ht="12.75" hidden="1" customHeight="1"/>
    <row r="31206" ht="12.75" hidden="1" customHeight="1"/>
    <row r="31207" ht="12.75" hidden="1" customHeight="1"/>
    <row r="31208" ht="12.75" hidden="1" customHeight="1"/>
    <row r="31209" ht="12.75" hidden="1" customHeight="1"/>
    <row r="31210" ht="12.75" hidden="1" customHeight="1"/>
    <row r="31211" ht="12.75" hidden="1" customHeight="1"/>
    <row r="31212" ht="12.75" hidden="1" customHeight="1"/>
    <row r="31213" ht="12.75" hidden="1" customHeight="1"/>
    <row r="31214" ht="12.75" hidden="1" customHeight="1"/>
    <row r="31215" ht="12.75" hidden="1" customHeight="1"/>
    <row r="31216" ht="12.75" hidden="1" customHeight="1"/>
    <row r="31217" ht="12.75" hidden="1" customHeight="1"/>
    <row r="31218" ht="12.75" hidden="1" customHeight="1"/>
    <row r="31219" ht="12.75" hidden="1" customHeight="1"/>
    <row r="31220" ht="12.75" hidden="1" customHeight="1"/>
    <row r="31221" ht="12.75" hidden="1" customHeight="1"/>
    <row r="31222" ht="12.75" hidden="1" customHeight="1"/>
    <row r="31223" ht="12.75" hidden="1" customHeight="1"/>
    <row r="31224" ht="12.75" hidden="1" customHeight="1"/>
    <row r="31225" ht="12.75" hidden="1" customHeight="1"/>
    <row r="31226" ht="12.75" hidden="1" customHeight="1"/>
    <row r="31227" ht="12.75" hidden="1" customHeight="1"/>
    <row r="31228" ht="12.75" hidden="1" customHeight="1"/>
    <row r="31229" ht="12.75" hidden="1" customHeight="1"/>
    <row r="31230" ht="12.75" hidden="1" customHeight="1"/>
    <row r="31231" ht="12.75" hidden="1" customHeight="1"/>
    <row r="31232" ht="12.75" hidden="1" customHeight="1"/>
    <row r="31233" ht="12.75" hidden="1" customHeight="1"/>
    <row r="31234" ht="12.75" hidden="1" customHeight="1"/>
    <row r="31235" ht="12.75" hidden="1" customHeight="1"/>
    <row r="31236" ht="12.75" hidden="1" customHeight="1"/>
    <row r="31237" ht="12.75" hidden="1" customHeight="1"/>
    <row r="31238" ht="12.75" hidden="1" customHeight="1"/>
    <row r="31239" ht="12.75" hidden="1" customHeight="1"/>
    <row r="31240" ht="12.75" hidden="1" customHeight="1"/>
    <row r="31241" ht="12.75" hidden="1" customHeight="1"/>
    <row r="31242" ht="12.75" hidden="1" customHeight="1"/>
    <row r="31243" ht="12.75" hidden="1" customHeight="1"/>
    <row r="31244" ht="12.75" hidden="1" customHeight="1"/>
    <row r="31245" ht="12.75" hidden="1" customHeight="1"/>
    <row r="31246" ht="12.75" hidden="1" customHeight="1"/>
    <row r="31247" ht="12.75" hidden="1" customHeight="1"/>
    <row r="31248" ht="12.75" hidden="1" customHeight="1"/>
    <row r="31249" ht="12.75" hidden="1" customHeight="1"/>
    <row r="31250" ht="12.75" hidden="1" customHeight="1"/>
    <row r="31251" ht="12.75" hidden="1" customHeight="1"/>
    <row r="31252" ht="12.75" hidden="1" customHeight="1"/>
    <row r="31253" ht="12.75" hidden="1" customHeight="1"/>
    <row r="31254" ht="12.75" hidden="1" customHeight="1"/>
    <row r="31255" ht="12.75" hidden="1" customHeight="1"/>
    <row r="31256" ht="12.75" hidden="1" customHeight="1"/>
    <row r="31257" ht="12.75" hidden="1" customHeight="1"/>
    <row r="31258" ht="12.75" hidden="1" customHeight="1"/>
    <row r="31259" ht="12.75" hidden="1" customHeight="1"/>
    <row r="31260" ht="12.75" hidden="1" customHeight="1"/>
    <row r="31261" ht="12.75" hidden="1" customHeight="1"/>
    <row r="31262" ht="12.75" hidden="1" customHeight="1"/>
    <row r="31263" ht="12.75" hidden="1" customHeight="1"/>
    <row r="31264" ht="12.75" hidden="1" customHeight="1"/>
    <row r="31265" ht="12.75" hidden="1" customHeight="1"/>
    <row r="31266" ht="12.75" hidden="1" customHeight="1"/>
    <row r="31267" ht="12.75" hidden="1" customHeight="1"/>
    <row r="31268" ht="12.75" hidden="1" customHeight="1"/>
    <row r="31269" ht="12.75" hidden="1" customHeight="1"/>
    <row r="31270" ht="12.75" hidden="1" customHeight="1"/>
    <row r="31271" ht="12.75" hidden="1" customHeight="1"/>
    <row r="31272" ht="12.75" hidden="1" customHeight="1"/>
    <row r="31273" ht="12.75" hidden="1" customHeight="1"/>
    <row r="31274" ht="12.75" hidden="1" customHeight="1"/>
    <row r="31275" ht="12.75" hidden="1" customHeight="1"/>
    <row r="31276" ht="12.75" hidden="1" customHeight="1"/>
    <row r="31277" ht="12.75" hidden="1" customHeight="1"/>
    <row r="31278" ht="12.75" hidden="1" customHeight="1"/>
    <row r="31279" ht="12.75" hidden="1" customHeight="1"/>
    <row r="31280" ht="12.75" hidden="1" customHeight="1"/>
    <row r="31281" ht="12.75" hidden="1" customHeight="1"/>
    <row r="31282" ht="12.75" hidden="1" customHeight="1"/>
    <row r="31283" ht="12.75" hidden="1" customHeight="1"/>
    <row r="31284" ht="12.75" hidden="1" customHeight="1"/>
    <row r="31285" ht="12.75" hidden="1" customHeight="1"/>
    <row r="31286" ht="12.75" hidden="1" customHeight="1"/>
    <row r="31287" ht="12.75" hidden="1" customHeight="1"/>
    <row r="31288" ht="12.75" hidden="1" customHeight="1"/>
    <row r="31289" ht="12.75" hidden="1" customHeight="1"/>
    <row r="31290" ht="12.75" hidden="1" customHeight="1"/>
    <row r="31291" ht="12.75" hidden="1" customHeight="1"/>
    <row r="31292" ht="12.75" hidden="1" customHeight="1"/>
    <row r="31293" ht="12.75" hidden="1" customHeight="1"/>
    <row r="31294" ht="12.75" hidden="1" customHeight="1"/>
    <row r="31295" ht="12.75" hidden="1" customHeight="1"/>
    <row r="31296" ht="12.75" hidden="1" customHeight="1"/>
    <row r="31297" ht="12.75" hidden="1" customHeight="1"/>
    <row r="31298" ht="12.75" hidden="1" customHeight="1"/>
    <row r="31299" ht="12.75" hidden="1" customHeight="1"/>
    <row r="31300" ht="12.75" hidden="1" customHeight="1"/>
    <row r="31301" ht="12.75" hidden="1" customHeight="1"/>
    <row r="31302" ht="12.75" hidden="1" customHeight="1"/>
    <row r="31303" ht="12.75" hidden="1" customHeight="1"/>
    <row r="31304" ht="12.75" hidden="1" customHeight="1"/>
    <row r="31305" ht="12.75" hidden="1" customHeight="1"/>
    <row r="31306" ht="12.75" hidden="1" customHeight="1"/>
    <row r="31307" ht="12.75" hidden="1" customHeight="1"/>
    <row r="31308" ht="12.75" hidden="1" customHeight="1"/>
    <row r="31309" ht="12.75" hidden="1" customHeight="1"/>
    <row r="31310" ht="12.75" hidden="1" customHeight="1"/>
    <row r="31311" ht="12.75" hidden="1" customHeight="1"/>
    <row r="31312" ht="12.75" hidden="1" customHeight="1"/>
    <row r="31313" ht="12.75" hidden="1" customHeight="1"/>
    <row r="31314" ht="12.75" hidden="1" customHeight="1"/>
    <row r="31315" ht="12.75" hidden="1" customHeight="1"/>
    <row r="31316" ht="12.75" hidden="1" customHeight="1"/>
    <row r="31317" ht="12.75" hidden="1" customHeight="1"/>
    <row r="31318" ht="12.75" hidden="1" customHeight="1"/>
    <row r="31319" ht="12.75" hidden="1" customHeight="1"/>
    <row r="31320" ht="12.75" hidden="1" customHeight="1"/>
    <row r="31321" ht="12.75" hidden="1" customHeight="1"/>
    <row r="31322" ht="12.75" hidden="1" customHeight="1"/>
    <row r="31323" ht="12.75" hidden="1" customHeight="1"/>
    <row r="31324" ht="12.75" hidden="1" customHeight="1"/>
    <row r="31325" ht="12.75" hidden="1" customHeight="1"/>
    <row r="31326" ht="12.75" hidden="1" customHeight="1"/>
    <row r="31327" ht="12.75" hidden="1" customHeight="1"/>
    <row r="31328" ht="12.75" hidden="1" customHeight="1"/>
    <row r="31329" ht="12.75" hidden="1" customHeight="1"/>
    <row r="31330" ht="12.75" hidden="1" customHeight="1"/>
    <row r="31331" ht="12.75" hidden="1" customHeight="1"/>
    <row r="31332" ht="12.75" hidden="1" customHeight="1"/>
    <row r="31333" ht="12.75" hidden="1" customHeight="1"/>
    <row r="31334" ht="12.75" hidden="1" customHeight="1"/>
    <row r="31335" ht="12.75" hidden="1" customHeight="1"/>
    <row r="31336" ht="12.75" hidden="1" customHeight="1"/>
    <row r="31337" ht="12.75" hidden="1" customHeight="1"/>
    <row r="31338" ht="12.75" hidden="1" customHeight="1"/>
    <row r="31339" ht="12.75" hidden="1" customHeight="1"/>
    <row r="31340" ht="12.75" hidden="1" customHeight="1"/>
    <row r="31341" ht="12.75" hidden="1" customHeight="1"/>
    <row r="31342" ht="12.75" hidden="1" customHeight="1"/>
    <row r="31343" ht="12.75" hidden="1" customHeight="1"/>
    <row r="31344" ht="12.75" hidden="1" customHeight="1"/>
    <row r="31345" ht="12.75" hidden="1" customHeight="1"/>
    <row r="31346" ht="12.75" hidden="1" customHeight="1"/>
    <row r="31347" ht="12.75" hidden="1" customHeight="1"/>
    <row r="31348" ht="12.75" hidden="1" customHeight="1"/>
    <row r="31349" ht="12.75" hidden="1" customHeight="1"/>
    <row r="31350" ht="12.75" hidden="1" customHeight="1"/>
    <row r="31351" ht="12.75" hidden="1" customHeight="1"/>
    <row r="31352" ht="12.75" hidden="1" customHeight="1"/>
    <row r="31353" ht="12.75" hidden="1" customHeight="1"/>
    <row r="31354" ht="12.75" hidden="1" customHeight="1"/>
    <row r="31355" ht="12.75" hidden="1" customHeight="1"/>
    <row r="31356" ht="12.75" hidden="1" customHeight="1"/>
    <row r="31357" ht="12.75" hidden="1" customHeight="1"/>
    <row r="31358" ht="12.75" hidden="1" customHeight="1"/>
    <row r="31359" ht="12.75" hidden="1" customHeight="1"/>
    <row r="31360" ht="12.75" hidden="1" customHeight="1"/>
    <row r="31361" ht="12.75" hidden="1" customHeight="1"/>
    <row r="31362" ht="12.75" hidden="1" customHeight="1"/>
    <row r="31363" ht="12.75" hidden="1" customHeight="1"/>
    <row r="31364" ht="12.75" hidden="1" customHeight="1"/>
    <row r="31365" ht="12.75" hidden="1" customHeight="1"/>
    <row r="31366" ht="12.75" hidden="1" customHeight="1"/>
    <row r="31367" ht="12.75" hidden="1" customHeight="1"/>
    <row r="31368" ht="12.75" hidden="1" customHeight="1"/>
    <row r="31369" ht="12.75" hidden="1" customHeight="1"/>
    <row r="31370" ht="12.75" hidden="1" customHeight="1"/>
    <row r="31371" ht="12.75" hidden="1" customHeight="1"/>
    <row r="31372" ht="12.75" hidden="1" customHeight="1"/>
    <row r="31373" ht="12.75" hidden="1" customHeight="1"/>
    <row r="31374" ht="12.75" hidden="1" customHeight="1"/>
    <row r="31375" ht="12.75" hidden="1" customHeight="1"/>
    <row r="31376" ht="12.75" hidden="1" customHeight="1"/>
    <row r="31377" ht="12.75" hidden="1" customHeight="1"/>
    <row r="31378" ht="12.75" hidden="1" customHeight="1"/>
    <row r="31379" ht="12.75" hidden="1" customHeight="1"/>
    <row r="31380" ht="12.75" hidden="1" customHeight="1"/>
    <row r="31381" ht="12.75" hidden="1" customHeight="1"/>
    <row r="31382" ht="12.75" hidden="1" customHeight="1"/>
    <row r="31383" ht="12.75" hidden="1" customHeight="1"/>
    <row r="31384" ht="12.75" hidden="1" customHeight="1"/>
    <row r="31385" ht="12.75" hidden="1" customHeight="1"/>
    <row r="31386" ht="12.75" hidden="1" customHeight="1"/>
    <row r="31387" ht="12.75" hidden="1" customHeight="1"/>
    <row r="31388" ht="12.75" hidden="1" customHeight="1"/>
    <row r="31389" ht="12.75" hidden="1" customHeight="1"/>
    <row r="31390" ht="12.75" hidden="1" customHeight="1"/>
    <row r="31391" ht="12.75" hidden="1" customHeight="1"/>
    <row r="31392" ht="12.75" hidden="1" customHeight="1"/>
    <row r="31393" ht="12.75" hidden="1" customHeight="1"/>
    <row r="31394" ht="12.75" hidden="1" customHeight="1"/>
    <row r="31395" ht="12.75" hidden="1" customHeight="1"/>
    <row r="31396" ht="12.75" hidden="1" customHeight="1"/>
    <row r="31397" ht="12.75" hidden="1" customHeight="1"/>
    <row r="31398" ht="12.75" hidden="1" customHeight="1"/>
    <row r="31399" ht="12.75" hidden="1" customHeight="1"/>
    <row r="31400" ht="12.75" hidden="1" customHeight="1"/>
    <row r="31401" ht="12.75" hidden="1" customHeight="1"/>
    <row r="31402" ht="12.75" hidden="1" customHeight="1"/>
    <row r="31403" ht="12.75" hidden="1" customHeight="1"/>
    <row r="31404" ht="12.75" hidden="1" customHeight="1"/>
    <row r="31405" ht="12.75" hidden="1" customHeight="1"/>
    <row r="31406" ht="12.75" hidden="1" customHeight="1"/>
    <row r="31407" ht="12.75" hidden="1" customHeight="1"/>
    <row r="31408" ht="12.75" hidden="1" customHeight="1"/>
    <row r="31409" ht="12.75" hidden="1" customHeight="1"/>
    <row r="31410" ht="12.75" hidden="1" customHeight="1"/>
    <row r="31411" ht="12.75" hidden="1" customHeight="1"/>
    <row r="31412" ht="12.75" hidden="1" customHeight="1"/>
    <row r="31413" ht="12.75" hidden="1" customHeight="1"/>
    <row r="31414" ht="12.75" hidden="1" customHeight="1"/>
    <row r="31415" ht="12.75" hidden="1" customHeight="1"/>
    <row r="31416" ht="12.75" hidden="1" customHeight="1"/>
    <row r="31417" ht="12.75" hidden="1" customHeight="1"/>
    <row r="31418" ht="12.75" hidden="1" customHeight="1"/>
    <row r="31419" ht="12.75" hidden="1" customHeight="1"/>
    <row r="31420" ht="12.75" hidden="1" customHeight="1"/>
    <row r="31421" ht="12.75" hidden="1" customHeight="1"/>
    <row r="31422" ht="12.75" hidden="1" customHeight="1"/>
    <row r="31423" ht="12.75" hidden="1" customHeight="1"/>
    <row r="31424" ht="12.75" hidden="1" customHeight="1"/>
    <row r="31425" ht="12.75" hidden="1" customHeight="1"/>
    <row r="31426" ht="12.75" hidden="1" customHeight="1"/>
    <row r="31427" ht="12.75" hidden="1" customHeight="1"/>
    <row r="31428" ht="12.75" hidden="1" customHeight="1"/>
    <row r="31429" ht="12.75" hidden="1" customHeight="1"/>
    <row r="31430" ht="12.75" hidden="1" customHeight="1"/>
    <row r="31431" ht="12.75" hidden="1" customHeight="1"/>
    <row r="31432" ht="12.75" hidden="1" customHeight="1"/>
    <row r="31433" ht="12.75" hidden="1" customHeight="1"/>
    <row r="31434" ht="12.75" hidden="1" customHeight="1"/>
    <row r="31435" ht="12.75" hidden="1" customHeight="1"/>
    <row r="31436" ht="12.75" hidden="1" customHeight="1"/>
    <row r="31437" ht="12.75" hidden="1" customHeight="1"/>
    <row r="31438" ht="12.75" hidden="1" customHeight="1"/>
    <row r="31439" ht="12.75" hidden="1" customHeight="1"/>
    <row r="31440" ht="12.75" hidden="1" customHeight="1"/>
    <row r="31441" ht="12.75" hidden="1" customHeight="1"/>
    <row r="31442" ht="12.75" hidden="1" customHeight="1"/>
    <row r="31443" ht="12.75" hidden="1" customHeight="1"/>
    <row r="31444" ht="12.75" hidden="1" customHeight="1"/>
    <row r="31445" ht="12.75" hidden="1" customHeight="1"/>
    <row r="31446" ht="12.75" hidden="1" customHeight="1"/>
    <row r="31447" ht="12.75" hidden="1" customHeight="1"/>
    <row r="31448" ht="12.75" hidden="1" customHeight="1"/>
    <row r="31449" ht="12.75" hidden="1" customHeight="1"/>
    <row r="31450" ht="12.75" hidden="1" customHeight="1"/>
    <row r="31451" ht="12.75" hidden="1" customHeight="1"/>
    <row r="31452" ht="12.75" hidden="1" customHeight="1"/>
    <row r="31453" ht="12.75" hidden="1" customHeight="1"/>
    <row r="31454" ht="12.75" hidden="1" customHeight="1"/>
    <row r="31455" ht="12.75" hidden="1" customHeight="1"/>
    <row r="31456" ht="12.75" hidden="1" customHeight="1"/>
    <row r="31457" ht="12.75" hidden="1" customHeight="1"/>
    <row r="31458" ht="12.75" hidden="1" customHeight="1"/>
    <row r="31459" ht="12.75" hidden="1" customHeight="1"/>
    <row r="31460" ht="12.75" hidden="1" customHeight="1"/>
    <row r="31461" ht="12.75" hidden="1" customHeight="1"/>
    <row r="31462" ht="12.75" hidden="1" customHeight="1"/>
    <row r="31463" ht="12.75" hidden="1" customHeight="1"/>
    <row r="31464" ht="12.75" hidden="1" customHeight="1"/>
    <row r="31465" ht="12.75" hidden="1" customHeight="1"/>
    <row r="31466" ht="12.75" hidden="1" customHeight="1"/>
    <row r="31467" ht="12.75" hidden="1" customHeight="1"/>
    <row r="31468" ht="12.75" hidden="1" customHeight="1"/>
    <row r="31469" ht="12.75" hidden="1" customHeight="1"/>
    <row r="31470" ht="12.75" hidden="1" customHeight="1"/>
    <row r="31471" ht="12.75" hidden="1" customHeight="1"/>
    <row r="31472" ht="12.75" hidden="1" customHeight="1"/>
    <row r="31473" ht="12.75" hidden="1" customHeight="1"/>
    <row r="31474" ht="12.75" hidden="1" customHeight="1"/>
    <row r="31475" ht="12.75" hidden="1" customHeight="1"/>
    <row r="31476" ht="12.75" hidden="1" customHeight="1"/>
    <row r="31477" ht="12.75" hidden="1" customHeight="1"/>
    <row r="31478" ht="12.75" hidden="1" customHeight="1"/>
    <row r="31479" ht="12.75" hidden="1" customHeight="1"/>
    <row r="31480" ht="12.75" hidden="1" customHeight="1"/>
    <row r="31481" ht="12.75" hidden="1" customHeight="1"/>
    <row r="31482" ht="12.75" hidden="1" customHeight="1"/>
    <row r="31483" ht="12.75" hidden="1" customHeight="1"/>
    <row r="31484" ht="12.75" hidden="1" customHeight="1"/>
    <row r="31485" ht="12.75" hidden="1" customHeight="1"/>
    <row r="31486" ht="12.75" hidden="1" customHeight="1"/>
    <row r="31487" ht="12.75" hidden="1" customHeight="1"/>
    <row r="31488" ht="12.75" hidden="1" customHeight="1"/>
    <row r="31489" ht="12.75" hidden="1" customHeight="1"/>
    <row r="31490" ht="12.75" hidden="1" customHeight="1"/>
    <row r="31491" ht="12.75" hidden="1" customHeight="1"/>
    <row r="31492" ht="12.75" hidden="1" customHeight="1"/>
    <row r="31493" ht="12.75" hidden="1" customHeight="1"/>
    <row r="31494" ht="12.75" hidden="1" customHeight="1"/>
    <row r="31495" ht="12.75" hidden="1" customHeight="1"/>
    <row r="31496" ht="12.75" hidden="1" customHeight="1"/>
    <row r="31497" ht="12.75" hidden="1" customHeight="1"/>
    <row r="31498" ht="12.75" hidden="1" customHeight="1"/>
    <row r="31499" ht="12.75" hidden="1" customHeight="1"/>
    <row r="31500" ht="12.75" hidden="1" customHeight="1"/>
    <row r="31501" ht="12.75" hidden="1" customHeight="1"/>
    <row r="31502" ht="12.75" hidden="1" customHeight="1"/>
    <row r="31503" ht="12.75" hidden="1" customHeight="1"/>
    <row r="31504" ht="12.75" hidden="1" customHeight="1"/>
    <row r="31505" ht="12.75" hidden="1" customHeight="1"/>
    <row r="31506" ht="12.75" hidden="1" customHeight="1"/>
    <row r="31507" ht="12.75" hidden="1" customHeight="1"/>
    <row r="31508" ht="12.75" hidden="1" customHeight="1"/>
    <row r="31509" ht="12.75" hidden="1" customHeight="1"/>
    <row r="31510" ht="12.75" hidden="1" customHeight="1"/>
    <row r="31511" ht="12.75" hidden="1" customHeight="1"/>
    <row r="31512" ht="12.75" hidden="1" customHeight="1"/>
    <row r="31513" ht="12.75" hidden="1" customHeight="1"/>
    <row r="31514" ht="12.75" hidden="1" customHeight="1"/>
    <row r="31515" ht="12.75" hidden="1" customHeight="1"/>
    <row r="31516" ht="12.75" hidden="1" customHeight="1"/>
    <row r="31517" ht="12.75" hidden="1" customHeight="1"/>
    <row r="31518" ht="12.75" hidden="1" customHeight="1"/>
    <row r="31519" ht="12.75" hidden="1" customHeight="1"/>
    <row r="31520" ht="12.75" hidden="1" customHeight="1"/>
    <row r="31521" ht="12.75" hidden="1" customHeight="1"/>
    <row r="31522" ht="12.75" hidden="1" customHeight="1"/>
    <row r="31523" ht="12.75" hidden="1" customHeight="1"/>
    <row r="31524" ht="12.75" hidden="1" customHeight="1"/>
    <row r="31525" ht="12.75" hidden="1" customHeight="1"/>
    <row r="31526" ht="12.75" hidden="1" customHeight="1"/>
    <row r="31527" ht="12.75" hidden="1" customHeight="1"/>
    <row r="31528" ht="12.75" hidden="1" customHeight="1"/>
    <row r="31529" ht="12.75" hidden="1" customHeight="1"/>
    <row r="31530" ht="12.75" hidden="1" customHeight="1"/>
    <row r="31531" ht="12.75" hidden="1" customHeight="1"/>
    <row r="31532" ht="12.75" hidden="1" customHeight="1"/>
    <row r="31533" ht="12.75" hidden="1" customHeight="1"/>
    <row r="31534" ht="12.75" hidden="1" customHeight="1"/>
    <row r="31535" ht="12.75" hidden="1" customHeight="1"/>
    <row r="31536" ht="12.75" hidden="1" customHeight="1"/>
    <row r="31537" ht="12.75" hidden="1" customHeight="1"/>
    <row r="31538" ht="12.75" hidden="1" customHeight="1"/>
    <row r="31539" ht="12.75" hidden="1" customHeight="1"/>
    <row r="31540" ht="12.75" hidden="1" customHeight="1"/>
    <row r="31541" ht="12.75" hidden="1" customHeight="1"/>
    <row r="31542" ht="12.75" hidden="1" customHeight="1"/>
    <row r="31543" ht="12.75" hidden="1" customHeight="1"/>
    <row r="31544" ht="12.75" hidden="1" customHeight="1"/>
    <row r="31545" ht="12.75" hidden="1" customHeight="1"/>
    <row r="31546" ht="12.75" hidden="1" customHeight="1"/>
    <row r="31547" ht="12.75" hidden="1" customHeight="1"/>
    <row r="31548" ht="12.75" hidden="1" customHeight="1"/>
    <row r="31549" ht="12.75" hidden="1" customHeight="1"/>
    <row r="31550" ht="12.75" hidden="1" customHeight="1"/>
    <row r="31551" ht="12.75" hidden="1" customHeight="1"/>
    <row r="31552" ht="12.75" hidden="1" customHeight="1"/>
    <row r="31553" ht="12.75" hidden="1" customHeight="1"/>
    <row r="31554" ht="12.75" hidden="1" customHeight="1"/>
    <row r="31555" ht="12.75" hidden="1" customHeight="1"/>
    <row r="31556" ht="12.75" hidden="1" customHeight="1"/>
    <row r="31557" ht="12.75" hidden="1" customHeight="1"/>
    <row r="31558" ht="12.75" hidden="1" customHeight="1"/>
    <row r="31559" ht="12.75" hidden="1" customHeight="1"/>
    <row r="31560" ht="12.75" hidden="1" customHeight="1"/>
    <row r="31561" ht="12.75" hidden="1" customHeight="1"/>
    <row r="31562" ht="12.75" hidden="1" customHeight="1"/>
    <row r="31563" ht="12.75" hidden="1" customHeight="1"/>
    <row r="31564" ht="12.75" hidden="1" customHeight="1"/>
    <row r="31565" ht="12.75" hidden="1" customHeight="1"/>
    <row r="31566" ht="12.75" hidden="1" customHeight="1"/>
    <row r="31567" ht="12.75" hidden="1" customHeight="1"/>
    <row r="31568" ht="12.75" hidden="1" customHeight="1"/>
    <row r="31569" ht="12.75" hidden="1" customHeight="1"/>
    <row r="31570" ht="12.75" hidden="1" customHeight="1"/>
    <row r="31571" ht="12.75" hidden="1" customHeight="1"/>
    <row r="31572" ht="12.75" hidden="1" customHeight="1"/>
    <row r="31573" ht="12.75" hidden="1" customHeight="1"/>
    <row r="31574" ht="12.75" hidden="1" customHeight="1"/>
    <row r="31575" ht="12.75" hidden="1" customHeight="1"/>
    <row r="31576" ht="12.75" hidden="1" customHeight="1"/>
    <row r="31577" ht="12.75" hidden="1" customHeight="1"/>
    <row r="31578" ht="12.75" hidden="1" customHeight="1"/>
    <row r="31579" ht="12.75" hidden="1" customHeight="1"/>
    <row r="31580" ht="12.75" hidden="1" customHeight="1"/>
    <row r="31581" ht="12.75" hidden="1" customHeight="1"/>
    <row r="31582" ht="12.75" hidden="1" customHeight="1"/>
    <row r="31583" ht="12.75" hidden="1" customHeight="1"/>
    <row r="31584" ht="12.75" hidden="1" customHeight="1"/>
    <row r="31585" ht="12.75" hidden="1" customHeight="1"/>
    <row r="31586" ht="12.75" hidden="1" customHeight="1"/>
    <row r="31587" ht="12.75" hidden="1" customHeight="1"/>
    <row r="31588" ht="12.75" hidden="1" customHeight="1"/>
    <row r="31589" ht="12.75" hidden="1" customHeight="1"/>
    <row r="31590" ht="12.75" hidden="1" customHeight="1"/>
    <row r="31591" ht="12.75" hidden="1" customHeight="1"/>
    <row r="31592" ht="12.75" hidden="1" customHeight="1"/>
    <row r="31593" ht="12.75" hidden="1" customHeight="1"/>
    <row r="31594" ht="12.75" hidden="1" customHeight="1"/>
    <row r="31595" ht="12.75" hidden="1" customHeight="1"/>
    <row r="31596" ht="12.75" hidden="1" customHeight="1"/>
    <row r="31597" ht="12.75" hidden="1" customHeight="1"/>
    <row r="31598" ht="12.75" hidden="1" customHeight="1"/>
    <row r="31599" ht="12.75" hidden="1" customHeight="1"/>
    <row r="31600" ht="12.75" hidden="1" customHeight="1"/>
    <row r="31601" ht="12.75" hidden="1" customHeight="1"/>
    <row r="31602" ht="12.75" hidden="1" customHeight="1"/>
    <row r="31603" ht="12.75" hidden="1" customHeight="1"/>
    <row r="31604" ht="12.75" hidden="1" customHeight="1"/>
    <row r="31605" ht="12.75" hidden="1" customHeight="1"/>
    <row r="31606" ht="12.75" hidden="1" customHeight="1"/>
    <row r="31607" ht="12.75" hidden="1" customHeight="1"/>
    <row r="31608" ht="12.75" hidden="1" customHeight="1"/>
    <row r="31609" ht="12.75" hidden="1" customHeight="1"/>
    <row r="31610" ht="12.75" hidden="1" customHeight="1"/>
    <row r="31611" ht="12.75" hidden="1" customHeight="1"/>
    <row r="31612" ht="12.75" hidden="1" customHeight="1"/>
    <row r="31613" ht="12.75" hidden="1" customHeight="1"/>
    <row r="31614" ht="12.75" hidden="1" customHeight="1"/>
    <row r="31615" ht="12.75" hidden="1" customHeight="1"/>
    <row r="31616" ht="12.75" hidden="1" customHeight="1"/>
    <row r="31617" ht="12.75" hidden="1" customHeight="1"/>
    <row r="31618" ht="12.75" hidden="1" customHeight="1"/>
    <row r="31619" ht="12.75" hidden="1" customHeight="1"/>
    <row r="31620" ht="12.75" hidden="1" customHeight="1"/>
    <row r="31621" ht="12.75" hidden="1" customHeight="1"/>
    <row r="31622" ht="12.75" hidden="1" customHeight="1"/>
    <row r="31623" ht="12.75" hidden="1" customHeight="1"/>
    <row r="31624" ht="12.75" hidden="1" customHeight="1"/>
    <row r="31625" ht="12.75" hidden="1" customHeight="1"/>
    <row r="31626" ht="12.75" hidden="1" customHeight="1"/>
    <row r="31627" ht="12.75" hidden="1" customHeight="1"/>
    <row r="31628" ht="12.75" hidden="1" customHeight="1"/>
    <row r="31629" ht="12.75" hidden="1" customHeight="1"/>
    <row r="31630" ht="12.75" hidden="1" customHeight="1"/>
    <row r="31631" ht="12.75" hidden="1" customHeight="1"/>
    <row r="31632" ht="12.75" hidden="1" customHeight="1"/>
    <row r="31633" ht="12.75" hidden="1" customHeight="1"/>
    <row r="31634" ht="12.75" hidden="1" customHeight="1"/>
    <row r="31635" ht="12.75" hidden="1" customHeight="1"/>
    <row r="31636" ht="12.75" hidden="1" customHeight="1"/>
    <row r="31637" ht="12.75" hidden="1" customHeight="1"/>
    <row r="31638" ht="12.75" hidden="1" customHeight="1"/>
    <row r="31639" ht="12.75" hidden="1" customHeight="1"/>
    <row r="31640" ht="12.75" hidden="1" customHeight="1"/>
    <row r="31641" ht="12.75" hidden="1" customHeight="1"/>
    <row r="31642" ht="12.75" hidden="1" customHeight="1"/>
    <row r="31643" ht="12.75" hidden="1" customHeight="1"/>
    <row r="31644" ht="12.75" hidden="1" customHeight="1"/>
    <row r="31645" ht="12.75" hidden="1" customHeight="1"/>
    <row r="31646" ht="12.75" hidden="1" customHeight="1"/>
    <row r="31647" ht="12.75" hidden="1" customHeight="1"/>
    <row r="31648" ht="12.75" hidden="1" customHeight="1"/>
    <row r="31649" ht="12.75" hidden="1" customHeight="1"/>
    <row r="31650" ht="12.75" hidden="1" customHeight="1"/>
    <row r="31651" ht="12.75" hidden="1" customHeight="1"/>
    <row r="31652" ht="12.75" hidden="1" customHeight="1"/>
    <row r="31653" ht="12.75" hidden="1" customHeight="1"/>
    <row r="31654" ht="12.75" hidden="1" customHeight="1"/>
    <row r="31655" ht="12.75" hidden="1" customHeight="1"/>
    <row r="31656" ht="12.75" hidden="1" customHeight="1"/>
    <row r="31657" ht="12.75" hidden="1" customHeight="1"/>
    <row r="31658" ht="12.75" hidden="1" customHeight="1"/>
    <row r="31659" ht="12.75" hidden="1" customHeight="1"/>
    <row r="31660" ht="12.75" hidden="1" customHeight="1"/>
    <row r="31661" ht="12.75" hidden="1" customHeight="1"/>
    <row r="31662" ht="12.75" hidden="1" customHeight="1"/>
    <row r="31663" ht="12.75" hidden="1" customHeight="1"/>
    <row r="31664" ht="12.75" hidden="1" customHeight="1"/>
    <row r="31665" ht="12.75" hidden="1" customHeight="1"/>
    <row r="31666" ht="12.75" hidden="1" customHeight="1"/>
    <row r="31667" ht="12.75" hidden="1" customHeight="1"/>
    <row r="31668" ht="12.75" hidden="1" customHeight="1"/>
    <row r="31669" ht="12.75" hidden="1" customHeight="1"/>
    <row r="31670" ht="12.75" hidden="1" customHeight="1"/>
    <row r="31671" ht="12.75" hidden="1" customHeight="1"/>
    <row r="31672" ht="12.75" hidden="1" customHeight="1"/>
    <row r="31673" ht="12.75" hidden="1" customHeight="1"/>
    <row r="31674" ht="12.75" hidden="1" customHeight="1"/>
    <row r="31675" ht="12.75" hidden="1" customHeight="1"/>
    <row r="31676" ht="12.75" hidden="1" customHeight="1"/>
    <row r="31677" ht="12.75" hidden="1" customHeight="1"/>
    <row r="31678" ht="12.75" hidden="1" customHeight="1"/>
    <row r="31679" ht="12.75" hidden="1" customHeight="1"/>
    <row r="31680" ht="12.75" hidden="1" customHeight="1"/>
    <row r="31681" ht="12.75" hidden="1" customHeight="1"/>
    <row r="31682" ht="12.75" hidden="1" customHeight="1"/>
    <row r="31683" ht="12.75" hidden="1" customHeight="1"/>
    <row r="31684" ht="12.75" hidden="1" customHeight="1"/>
    <row r="31685" ht="12.75" hidden="1" customHeight="1"/>
    <row r="31686" ht="12.75" hidden="1" customHeight="1"/>
    <row r="31687" ht="12.75" hidden="1" customHeight="1"/>
    <row r="31688" ht="12.75" hidden="1" customHeight="1"/>
    <row r="31689" ht="12.75" hidden="1" customHeight="1"/>
    <row r="31690" ht="12.75" hidden="1" customHeight="1"/>
    <row r="31691" ht="12.75" hidden="1" customHeight="1"/>
    <row r="31692" ht="12.75" hidden="1" customHeight="1"/>
    <row r="31693" ht="12.75" hidden="1" customHeight="1"/>
    <row r="31694" ht="12.75" hidden="1" customHeight="1"/>
    <row r="31695" ht="12.75" hidden="1" customHeight="1"/>
    <row r="31696" ht="12.75" hidden="1" customHeight="1"/>
    <row r="31697" ht="12.75" hidden="1" customHeight="1"/>
    <row r="31698" ht="12.75" hidden="1" customHeight="1"/>
    <row r="31699" ht="12.75" hidden="1" customHeight="1"/>
    <row r="31700" ht="12.75" hidden="1" customHeight="1"/>
    <row r="31701" ht="12.75" hidden="1" customHeight="1"/>
    <row r="31702" ht="12.75" hidden="1" customHeight="1"/>
    <row r="31703" ht="12.75" hidden="1" customHeight="1"/>
    <row r="31704" ht="12.75" hidden="1" customHeight="1"/>
    <row r="31705" ht="12.75" hidden="1" customHeight="1"/>
    <row r="31706" ht="12.75" hidden="1" customHeight="1"/>
    <row r="31707" ht="12.75" hidden="1" customHeight="1"/>
    <row r="31708" ht="12.75" hidden="1" customHeight="1"/>
    <row r="31709" ht="12.75" hidden="1" customHeight="1"/>
    <row r="31710" ht="12.75" hidden="1" customHeight="1"/>
    <row r="31711" ht="12.75" hidden="1" customHeight="1"/>
    <row r="31712" ht="12.75" hidden="1" customHeight="1"/>
    <row r="31713" ht="12.75" hidden="1" customHeight="1"/>
    <row r="31714" ht="12.75" hidden="1" customHeight="1"/>
    <row r="31715" ht="12.75" hidden="1" customHeight="1"/>
    <row r="31716" ht="12.75" hidden="1" customHeight="1"/>
    <row r="31717" ht="12.75" hidden="1" customHeight="1"/>
    <row r="31718" ht="12.75" hidden="1" customHeight="1"/>
    <row r="31719" ht="12.75" hidden="1" customHeight="1"/>
    <row r="31720" ht="12.75" hidden="1" customHeight="1"/>
    <row r="31721" ht="12.75" hidden="1" customHeight="1"/>
    <row r="31722" ht="12.75" hidden="1" customHeight="1"/>
    <row r="31723" ht="12.75" hidden="1" customHeight="1"/>
    <row r="31724" ht="12.75" hidden="1" customHeight="1"/>
    <row r="31725" ht="12.75" hidden="1" customHeight="1"/>
    <row r="31726" ht="12.75" hidden="1" customHeight="1"/>
    <row r="31727" ht="12.75" hidden="1" customHeight="1"/>
    <row r="31728" ht="12.75" hidden="1" customHeight="1"/>
    <row r="31729" ht="12.75" hidden="1" customHeight="1"/>
    <row r="31730" ht="12.75" hidden="1" customHeight="1"/>
    <row r="31731" ht="12.75" hidden="1" customHeight="1"/>
    <row r="31732" ht="12.75" hidden="1" customHeight="1"/>
    <row r="31733" ht="12.75" hidden="1" customHeight="1"/>
    <row r="31734" ht="12.75" hidden="1" customHeight="1"/>
    <row r="31735" ht="12.75" hidden="1" customHeight="1"/>
    <row r="31736" ht="12.75" hidden="1" customHeight="1"/>
    <row r="31737" ht="12.75" hidden="1" customHeight="1"/>
    <row r="31738" ht="12.75" hidden="1" customHeight="1"/>
    <row r="31739" ht="12.75" hidden="1" customHeight="1"/>
    <row r="31740" ht="12.75" hidden="1" customHeight="1"/>
    <row r="31741" ht="12.75" hidden="1" customHeight="1"/>
    <row r="31742" ht="12.75" hidden="1" customHeight="1"/>
    <row r="31743" ht="12.75" hidden="1" customHeight="1"/>
    <row r="31744" ht="12.75" hidden="1" customHeight="1"/>
    <row r="31745" ht="12.75" hidden="1" customHeight="1"/>
    <row r="31746" ht="12.75" hidden="1" customHeight="1"/>
    <row r="31747" ht="12.75" hidden="1" customHeight="1"/>
    <row r="31748" ht="12.75" hidden="1" customHeight="1"/>
    <row r="31749" ht="12.75" hidden="1" customHeight="1"/>
    <row r="31750" ht="12.75" hidden="1" customHeight="1"/>
    <row r="31751" ht="12.75" hidden="1" customHeight="1"/>
    <row r="31752" ht="12.75" hidden="1" customHeight="1"/>
    <row r="31753" ht="12.75" hidden="1" customHeight="1"/>
    <row r="31754" ht="12.75" hidden="1" customHeight="1"/>
    <row r="31755" ht="12.75" hidden="1" customHeight="1"/>
    <row r="31756" ht="12.75" hidden="1" customHeight="1"/>
    <row r="31757" ht="12.75" hidden="1" customHeight="1"/>
    <row r="31758" ht="12.75" hidden="1" customHeight="1"/>
    <row r="31759" ht="12.75" hidden="1" customHeight="1"/>
    <row r="31760" ht="12.75" hidden="1" customHeight="1"/>
    <row r="31761" ht="12.75" hidden="1" customHeight="1"/>
    <row r="31762" ht="12.75" hidden="1" customHeight="1"/>
    <row r="31763" ht="12.75" hidden="1" customHeight="1"/>
    <row r="31764" ht="12.75" hidden="1" customHeight="1"/>
    <row r="31765" ht="12.75" hidden="1" customHeight="1"/>
    <row r="31766" ht="12.75" hidden="1" customHeight="1"/>
    <row r="31767" ht="12.75" hidden="1" customHeight="1"/>
    <row r="31768" ht="12.75" hidden="1" customHeight="1"/>
    <row r="31769" ht="12.75" hidden="1" customHeight="1"/>
    <row r="31770" ht="12.75" hidden="1" customHeight="1"/>
    <row r="31771" ht="12.75" hidden="1" customHeight="1"/>
    <row r="31772" ht="12.75" hidden="1" customHeight="1"/>
    <row r="31773" ht="12.75" hidden="1" customHeight="1"/>
    <row r="31774" ht="12.75" hidden="1" customHeight="1"/>
    <row r="31775" ht="12.75" hidden="1" customHeight="1"/>
    <row r="31776" ht="12.75" hidden="1" customHeight="1"/>
    <row r="31777" ht="12.75" hidden="1" customHeight="1"/>
    <row r="31778" ht="12.75" hidden="1" customHeight="1"/>
    <row r="31779" ht="12.75" hidden="1" customHeight="1"/>
    <row r="31780" ht="12.75" hidden="1" customHeight="1"/>
    <row r="31781" ht="12.75" hidden="1" customHeight="1"/>
    <row r="31782" ht="12.75" hidden="1" customHeight="1"/>
    <row r="31783" ht="12.75" hidden="1" customHeight="1"/>
    <row r="31784" ht="12.75" hidden="1" customHeight="1"/>
    <row r="31785" ht="12.75" hidden="1" customHeight="1"/>
    <row r="31786" ht="12.75" hidden="1" customHeight="1"/>
    <row r="31787" ht="12.75" hidden="1" customHeight="1"/>
    <row r="31788" ht="12.75" hidden="1" customHeight="1"/>
    <row r="31789" ht="12.75" hidden="1" customHeight="1"/>
    <row r="31790" ht="12.75" hidden="1" customHeight="1"/>
    <row r="31791" ht="12.75" hidden="1" customHeight="1"/>
    <row r="31792" ht="12.75" hidden="1" customHeight="1"/>
    <row r="31793" ht="12.75" hidden="1" customHeight="1"/>
    <row r="31794" ht="12.75" hidden="1" customHeight="1"/>
    <row r="31795" ht="12.75" hidden="1" customHeight="1"/>
    <row r="31796" ht="12.75" hidden="1" customHeight="1"/>
    <row r="31797" ht="12.75" hidden="1" customHeight="1"/>
    <row r="31798" ht="12.75" hidden="1" customHeight="1"/>
    <row r="31799" ht="12.75" hidden="1" customHeight="1"/>
    <row r="31800" ht="12.75" hidden="1" customHeight="1"/>
    <row r="31801" ht="12.75" hidden="1" customHeight="1"/>
    <row r="31802" ht="12.75" hidden="1" customHeight="1"/>
    <row r="31803" ht="12.75" hidden="1" customHeight="1"/>
    <row r="31804" ht="12.75" hidden="1" customHeight="1"/>
    <row r="31805" ht="12.75" hidden="1" customHeight="1"/>
    <row r="31806" ht="12.75" hidden="1" customHeight="1"/>
    <row r="31807" ht="12.75" hidden="1" customHeight="1"/>
    <row r="31808" ht="12.75" hidden="1" customHeight="1"/>
    <row r="31809" ht="12.75" hidden="1" customHeight="1"/>
    <row r="31810" ht="12.75" hidden="1" customHeight="1"/>
    <row r="31811" ht="12.75" hidden="1" customHeight="1"/>
    <row r="31812" ht="12.75" hidden="1" customHeight="1"/>
    <row r="31813" ht="12.75" hidden="1" customHeight="1"/>
    <row r="31814" ht="12.75" hidden="1" customHeight="1"/>
    <row r="31815" ht="12.75" hidden="1" customHeight="1"/>
    <row r="31816" ht="12.75" hidden="1" customHeight="1"/>
    <row r="31817" ht="12.75" hidden="1" customHeight="1"/>
    <row r="31818" ht="12.75" hidden="1" customHeight="1"/>
    <row r="31819" ht="12.75" hidden="1" customHeight="1"/>
    <row r="31820" ht="12.75" hidden="1" customHeight="1"/>
    <row r="31821" ht="12.75" hidden="1" customHeight="1"/>
    <row r="31822" ht="12.75" hidden="1" customHeight="1"/>
    <row r="31823" ht="12.75" hidden="1" customHeight="1"/>
    <row r="31824" ht="12.75" hidden="1" customHeight="1"/>
    <row r="31825" ht="12.75" hidden="1" customHeight="1"/>
    <row r="31826" ht="12.75" hidden="1" customHeight="1"/>
    <row r="31827" ht="12.75" hidden="1" customHeight="1"/>
    <row r="31828" ht="12.75" hidden="1" customHeight="1"/>
    <row r="31829" ht="12.75" hidden="1" customHeight="1"/>
    <row r="31830" ht="12.75" hidden="1" customHeight="1"/>
    <row r="31831" ht="12.75" hidden="1" customHeight="1"/>
    <row r="31832" ht="12.75" hidden="1" customHeight="1"/>
    <row r="31833" ht="12.75" hidden="1" customHeight="1"/>
    <row r="31834" ht="12.75" hidden="1" customHeight="1"/>
    <row r="31835" ht="12.75" hidden="1" customHeight="1"/>
    <row r="31836" ht="12.75" hidden="1" customHeight="1"/>
    <row r="31837" ht="12.75" hidden="1" customHeight="1"/>
    <row r="31838" ht="12.75" hidden="1" customHeight="1"/>
    <row r="31839" ht="12.75" hidden="1" customHeight="1"/>
    <row r="31840" ht="12.75" hidden="1" customHeight="1"/>
    <row r="31841" ht="12.75" hidden="1" customHeight="1"/>
    <row r="31842" ht="12.75" hidden="1" customHeight="1"/>
    <row r="31843" ht="12.75" hidden="1" customHeight="1"/>
    <row r="31844" ht="12.75" hidden="1" customHeight="1"/>
    <row r="31845" ht="12.75" hidden="1" customHeight="1"/>
    <row r="31846" ht="12.75" hidden="1" customHeight="1"/>
    <row r="31847" ht="12.75" hidden="1" customHeight="1"/>
    <row r="31848" ht="12.75" hidden="1" customHeight="1"/>
    <row r="31849" ht="12.75" hidden="1" customHeight="1"/>
    <row r="31850" ht="12.75" hidden="1" customHeight="1"/>
    <row r="31851" ht="12.75" hidden="1" customHeight="1"/>
    <row r="31852" ht="12.75" hidden="1" customHeight="1"/>
    <row r="31853" ht="12.75" hidden="1" customHeight="1"/>
    <row r="31854" ht="12.75" hidden="1" customHeight="1"/>
    <row r="31855" ht="12.75" hidden="1" customHeight="1"/>
    <row r="31856" ht="12.75" hidden="1" customHeight="1"/>
    <row r="31857" ht="12.75" hidden="1" customHeight="1"/>
    <row r="31858" ht="12.75" hidden="1" customHeight="1"/>
    <row r="31859" ht="12.75" hidden="1" customHeight="1"/>
    <row r="31860" ht="12.75" hidden="1" customHeight="1"/>
    <row r="31861" ht="12.75" hidden="1" customHeight="1"/>
    <row r="31862" ht="12.75" hidden="1" customHeight="1"/>
    <row r="31863" ht="12.75" hidden="1" customHeight="1"/>
    <row r="31864" ht="12.75" hidden="1" customHeight="1"/>
    <row r="31865" ht="12.75" hidden="1" customHeight="1"/>
    <row r="31866" ht="12.75" hidden="1" customHeight="1"/>
    <row r="31867" ht="12.75" hidden="1" customHeight="1"/>
    <row r="31868" ht="12.75" hidden="1" customHeight="1"/>
    <row r="31869" ht="12.75" hidden="1" customHeight="1"/>
    <row r="31870" ht="12.75" hidden="1" customHeight="1"/>
    <row r="31871" ht="12.75" hidden="1" customHeight="1"/>
    <row r="31872" ht="12.75" hidden="1" customHeight="1"/>
    <row r="31873" ht="12.75" hidden="1" customHeight="1"/>
    <row r="31874" ht="12.75" hidden="1" customHeight="1"/>
    <row r="31875" ht="12.75" hidden="1" customHeight="1"/>
    <row r="31876" ht="12.75" hidden="1" customHeight="1"/>
    <row r="31877" ht="12.75" hidden="1" customHeight="1"/>
    <row r="31878" ht="12.75" hidden="1" customHeight="1"/>
    <row r="31879" ht="12.75" hidden="1" customHeight="1"/>
    <row r="31880" ht="12.75" hidden="1" customHeight="1"/>
    <row r="31881" ht="12.75" hidden="1" customHeight="1"/>
    <row r="31882" ht="12.75" hidden="1" customHeight="1"/>
    <row r="31883" ht="12.75" hidden="1" customHeight="1"/>
    <row r="31884" ht="12.75" hidden="1" customHeight="1"/>
    <row r="31885" ht="12.75" hidden="1" customHeight="1"/>
    <row r="31886" ht="12.75" hidden="1" customHeight="1"/>
    <row r="31887" ht="12.75" hidden="1" customHeight="1"/>
    <row r="31888" ht="12.75" hidden="1" customHeight="1"/>
    <row r="31889" ht="12.75" hidden="1" customHeight="1"/>
    <row r="31890" ht="12.75" hidden="1" customHeight="1"/>
    <row r="31891" ht="12.75" hidden="1" customHeight="1"/>
    <row r="31892" ht="12.75" hidden="1" customHeight="1"/>
    <row r="31893" ht="12.75" hidden="1" customHeight="1"/>
    <row r="31894" ht="12.75" hidden="1" customHeight="1"/>
    <row r="31895" ht="12.75" hidden="1" customHeight="1"/>
    <row r="31896" ht="12.75" hidden="1" customHeight="1"/>
    <row r="31897" ht="12.75" hidden="1" customHeight="1"/>
    <row r="31898" ht="12.75" hidden="1" customHeight="1"/>
    <row r="31899" ht="12.75" hidden="1" customHeight="1"/>
    <row r="31900" ht="12.75" hidden="1" customHeight="1"/>
    <row r="31901" ht="12.75" hidden="1" customHeight="1"/>
    <row r="31902" ht="12.75" hidden="1" customHeight="1"/>
    <row r="31903" ht="12.75" hidden="1" customHeight="1"/>
    <row r="31904" ht="12.75" hidden="1" customHeight="1"/>
    <row r="31905" ht="12.75" hidden="1" customHeight="1"/>
    <row r="31906" ht="12.75" hidden="1" customHeight="1"/>
    <row r="31907" ht="12.75" hidden="1" customHeight="1"/>
    <row r="31908" ht="12.75" hidden="1" customHeight="1"/>
    <row r="31909" ht="12.75" hidden="1" customHeight="1"/>
    <row r="31910" ht="12.75" hidden="1" customHeight="1"/>
    <row r="31911" ht="12.75" hidden="1" customHeight="1"/>
    <row r="31912" ht="12.75" hidden="1" customHeight="1"/>
    <row r="31913" ht="12.75" hidden="1" customHeight="1"/>
    <row r="31914" ht="12.75" hidden="1" customHeight="1"/>
    <row r="31915" ht="12.75" hidden="1" customHeight="1"/>
    <row r="31916" ht="12.75" hidden="1" customHeight="1"/>
    <row r="31917" ht="12.75" hidden="1" customHeight="1"/>
    <row r="31918" ht="12.75" hidden="1" customHeight="1"/>
    <row r="31919" ht="12.75" hidden="1" customHeight="1"/>
    <row r="31920" ht="12.75" hidden="1" customHeight="1"/>
    <row r="31921" ht="12.75" hidden="1" customHeight="1"/>
    <row r="31922" ht="12.75" hidden="1" customHeight="1"/>
    <row r="31923" ht="12.75" hidden="1" customHeight="1"/>
    <row r="31924" ht="12.75" hidden="1" customHeight="1"/>
    <row r="31925" ht="12.75" hidden="1" customHeight="1"/>
    <row r="31926" ht="12.75" hidden="1" customHeight="1"/>
    <row r="31927" ht="12.75" hidden="1" customHeight="1"/>
    <row r="31928" ht="12.75" hidden="1" customHeight="1"/>
    <row r="31929" ht="12.75" hidden="1" customHeight="1"/>
    <row r="31930" ht="12.75" hidden="1" customHeight="1"/>
    <row r="31931" ht="12.75" hidden="1" customHeight="1"/>
    <row r="31932" ht="12.75" hidden="1" customHeight="1"/>
    <row r="31933" ht="12.75" hidden="1" customHeight="1"/>
    <row r="31934" ht="12.75" hidden="1" customHeight="1"/>
    <row r="31935" ht="12.75" hidden="1" customHeight="1"/>
    <row r="31936" ht="12.75" hidden="1" customHeight="1"/>
    <row r="31937" ht="12.75" hidden="1" customHeight="1"/>
    <row r="31938" ht="12.75" hidden="1" customHeight="1"/>
    <row r="31939" ht="12.75" hidden="1" customHeight="1"/>
    <row r="31940" ht="12.75" hidden="1" customHeight="1"/>
    <row r="31941" ht="12.75" hidden="1" customHeight="1"/>
    <row r="31942" ht="12.75" hidden="1" customHeight="1"/>
    <row r="31943" ht="12.75" hidden="1" customHeight="1"/>
    <row r="31944" ht="12.75" hidden="1" customHeight="1"/>
    <row r="31945" ht="12.75" hidden="1" customHeight="1"/>
    <row r="31946" ht="12.75" hidden="1" customHeight="1"/>
    <row r="31947" ht="12.75" hidden="1" customHeight="1"/>
    <row r="31948" ht="12.75" hidden="1" customHeight="1"/>
    <row r="31949" ht="12.75" hidden="1" customHeight="1"/>
    <row r="31950" ht="12.75" hidden="1" customHeight="1"/>
    <row r="31951" ht="12.75" hidden="1" customHeight="1"/>
    <row r="31952" ht="12.75" hidden="1" customHeight="1"/>
    <row r="31953" ht="12.75" hidden="1" customHeight="1"/>
    <row r="31954" ht="12.75" hidden="1" customHeight="1"/>
    <row r="31955" ht="12.75" hidden="1" customHeight="1"/>
    <row r="31956" ht="12.75" hidden="1" customHeight="1"/>
    <row r="31957" ht="12.75" hidden="1" customHeight="1"/>
    <row r="31958" ht="12.75" hidden="1" customHeight="1"/>
    <row r="31959" ht="12.75" hidden="1" customHeight="1"/>
    <row r="31960" ht="12.75" hidden="1" customHeight="1"/>
    <row r="31961" ht="12.75" hidden="1" customHeight="1"/>
    <row r="31962" ht="12.75" hidden="1" customHeight="1"/>
    <row r="31963" ht="12.75" hidden="1" customHeight="1"/>
    <row r="31964" ht="12.75" hidden="1" customHeight="1"/>
    <row r="31965" ht="12.75" hidden="1" customHeight="1"/>
    <row r="31966" ht="12.75" hidden="1" customHeight="1"/>
    <row r="31967" ht="12.75" hidden="1" customHeight="1"/>
    <row r="31968" ht="12.75" hidden="1" customHeight="1"/>
    <row r="31969" ht="12.75" hidden="1" customHeight="1"/>
    <row r="31970" ht="12.75" hidden="1" customHeight="1"/>
    <row r="31971" ht="12.75" hidden="1" customHeight="1"/>
    <row r="31972" ht="12.75" hidden="1" customHeight="1"/>
    <row r="31973" ht="12.75" hidden="1" customHeight="1"/>
    <row r="31974" ht="12.75" hidden="1" customHeight="1"/>
    <row r="31975" ht="12.75" hidden="1" customHeight="1"/>
    <row r="31976" ht="12.75" hidden="1" customHeight="1"/>
    <row r="31977" ht="12.75" hidden="1" customHeight="1"/>
    <row r="31978" ht="12.75" hidden="1" customHeight="1"/>
    <row r="31979" ht="12.75" hidden="1" customHeight="1"/>
    <row r="31980" ht="12.75" hidden="1" customHeight="1"/>
    <row r="31981" ht="12.75" hidden="1" customHeight="1"/>
    <row r="31982" ht="12.75" hidden="1" customHeight="1"/>
    <row r="31983" ht="12.75" hidden="1" customHeight="1"/>
    <row r="31984" ht="12.75" hidden="1" customHeight="1"/>
    <row r="31985" ht="12.75" hidden="1" customHeight="1"/>
    <row r="31986" ht="12.75" hidden="1" customHeight="1"/>
    <row r="31987" ht="12.75" hidden="1" customHeight="1"/>
    <row r="31988" ht="12.75" hidden="1" customHeight="1"/>
    <row r="31989" ht="12.75" hidden="1" customHeight="1"/>
    <row r="31990" ht="12.75" hidden="1" customHeight="1"/>
    <row r="31991" ht="12.75" hidden="1" customHeight="1"/>
    <row r="31992" ht="12.75" hidden="1" customHeight="1"/>
    <row r="31993" ht="12.75" hidden="1" customHeight="1"/>
    <row r="31994" ht="12.75" hidden="1" customHeight="1"/>
    <row r="31995" ht="12.75" hidden="1" customHeight="1"/>
    <row r="31996" ht="12.75" hidden="1" customHeight="1"/>
    <row r="31997" ht="12.75" hidden="1" customHeight="1"/>
    <row r="31998" ht="12.75" hidden="1" customHeight="1"/>
    <row r="31999" ht="12.75" hidden="1" customHeight="1"/>
    <row r="32000" ht="12.75" hidden="1" customHeight="1"/>
    <row r="32001" ht="12.75" hidden="1" customHeight="1"/>
    <row r="32002" ht="12.75" hidden="1" customHeight="1"/>
    <row r="32003" ht="12.75" hidden="1" customHeight="1"/>
    <row r="32004" ht="12.75" hidden="1" customHeight="1"/>
    <row r="32005" ht="12.75" hidden="1" customHeight="1"/>
    <row r="32006" ht="12.75" hidden="1" customHeight="1"/>
    <row r="32007" ht="12.75" hidden="1" customHeight="1"/>
    <row r="32008" ht="12.75" hidden="1" customHeight="1"/>
    <row r="32009" ht="12.75" hidden="1" customHeight="1"/>
    <row r="32010" ht="12.75" hidden="1" customHeight="1"/>
    <row r="32011" ht="12.75" hidden="1" customHeight="1"/>
    <row r="32012" ht="12.75" hidden="1" customHeight="1"/>
    <row r="32013" ht="12.75" hidden="1" customHeight="1"/>
    <row r="32014" ht="12.75" hidden="1" customHeight="1"/>
    <row r="32015" ht="12.75" hidden="1" customHeight="1"/>
    <row r="32016" ht="12.75" hidden="1" customHeight="1"/>
    <row r="32017" ht="12.75" hidden="1" customHeight="1"/>
    <row r="32018" ht="12.75" hidden="1" customHeight="1"/>
    <row r="32019" ht="12.75" hidden="1" customHeight="1"/>
    <row r="32020" ht="12.75" hidden="1" customHeight="1"/>
    <row r="32021" ht="12.75" hidden="1" customHeight="1"/>
    <row r="32022" ht="12.75" hidden="1" customHeight="1"/>
    <row r="32023" ht="12.75" hidden="1" customHeight="1"/>
    <row r="32024" ht="12.75" hidden="1" customHeight="1"/>
    <row r="32025" ht="12.75" hidden="1" customHeight="1"/>
    <row r="32026" ht="12.75" hidden="1" customHeight="1"/>
    <row r="32027" ht="12.75" hidden="1" customHeight="1"/>
    <row r="32028" ht="12.75" hidden="1" customHeight="1"/>
    <row r="32029" ht="12.75" hidden="1" customHeight="1"/>
    <row r="32030" ht="12.75" hidden="1" customHeight="1"/>
    <row r="32031" ht="12.75" hidden="1" customHeight="1"/>
    <row r="32032" ht="12.75" hidden="1" customHeight="1"/>
    <row r="32033" ht="12.75" hidden="1" customHeight="1"/>
    <row r="32034" ht="12.75" hidden="1" customHeight="1"/>
    <row r="32035" ht="12.75" hidden="1" customHeight="1"/>
    <row r="32036" ht="12.75" hidden="1" customHeight="1"/>
    <row r="32037" ht="12.75" hidden="1" customHeight="1"/>
    <row r="32038" ht="12.75" hidden="1" customHeight="1"/>
    <row r="32039" ht="12.75" hidden="1" customHeight="1"/>
    <row r="32040" ht="12.75" hidden="1" customHeight="1"/>
    <row r="32041" ht="12.75" hidden="1" customHeight="1"/>
    <row r="32042" ht="12.75" hidden="1" customHeight="1"/>
    <row r="32043" ht="12.75" hidden="1" customHeight="1"/>
    <row r="32044" ht="12.75" hidden="1" customHeight="1"/>
    <row r="32045" ht="12.75" hidden="1" customHeight="1"/>
    <row r="32046" ht="12.75" hidden="1" customHeight="1"/>
    <row r="32047" ht="12.75" hidden="1" customHeight="1"/>
    <row r="32048" ht="12.75" hidden="1" customHeight="1"/>
    <row r="32049" ht="12.75" hidden="1" customHeight="1"/>
    <row r="32050" ht="12.75" hidden="1" customHeight="1"/>
    <row r="32051" ht="12.75" hidden="1" customHeight="1"/>
    <row r="32052" ht="12.75" hidden="1" customHeight="1"/>
    <row r="32053" ht="12.75" hidden="1" customHeight="1"/>
    <row r="32054" ht="12.75" hidden="1" customHeight="1"/>
    <row r="32055" ht="12.75" hidden="1" customHeight="1"/>
    <row r="32056" ht="12.75" hidden="1" customHeight="1"/>
    <row r="32057" ht="12.75" hidden="1" customHeight="1"/>
    <row r="32058" ht="12.75" hidden="1" customHeight="1"/>
    <row r="32059" ht="12.75" hidden="1" customHeight="1"/>
    <row r="32060" ht="12.75" hidden="1" customHeight="1"/>
    <row r="32061" ht="12.75" hidden="1" customHeight="1"/>
    <row r="32062" ht="12.75" hidden="1" customHeight="1"/>
    <row r="32063" ht="12.75" hidden="1" customHeight="1"/>
    <row r="32064" ht="12.75" hidden="1" customHeight="1"/>
    <row r="32065" ht="12.75" hidden="1" customHeight="1"/>
    <row r="32066" ht="12.75" hidden="1" customHeight="1"/>
    <row r="32067" ht="12.75" hidden="1" customHeight="1"/>
    <row r="32068" ht="12.75" hidden="1" customHeight="1"/>
    <row r="32069" ht="12.75" hidden="1" customHeight="1"/>
    <row r="32070" ht="12.75" hidden="1" customHeight="1"/>
    <row r="32071" ht="12.75" hidden="1" customHeight="1"/>
    <row r="32072" ht="12.75" hidden="1" customHeight="1"/>
    <row r="32073" ht="12.75" hidden="1" customHeight="1"/>
    <row r="32074" ht="12.75" hidden="1" customHeight="1"/>
    <row r="32075" ht="12.75" hidden="1" customHeight="1"/>
    <row r="32076" ht="12.75" hidden="1" customHeight="1"/>
    <row r="32077" ht="12.75" hidden="1" customHeight="1"/>
    <row r="32078" ht="12.75" hidden="1" customHeight="1"/>
    <row r="32079" ht="12.75" hidden="1" customHeight="1"/>
    <row r="32080" ht="12.75" hidden="1" customHeight="1"/>
    <row r="32081" ht="12.75" hidden="1" customHeight="1"/>
    <row r="32082" ht="12.75" hidden="1" customHeight="1"/>
    <row r="32083" ht="12.75" hidden="1" customHeight="1"/>
    <row r="32084" ht="12.75" hidden="1" customHeight="1"/>
    <row r="32085" ht="12.75" hidden="1" customHeight="1"/>
    <row r="32086" ht="12.75" hidden="1" customHeight="1"/>
    <row r="32087" ht="12.75" hidden="1" customHeight="1"/>
    <row r="32088" ht="12.75" hidden="1" customHeight="1"/>
    <row r="32089" ht="12.75" hidden="1" customHeight="1"/>
    <row r="32090" ht="12.75" hidden="1" customHeight="1"/>
    <row r="32091" ht="12.75" hidden="1" customHeight="1"/>
    <row r="32092" ht="12.75" hidden="1" customHeight="1"/>
    <row r="32093" ht="12.75" hidden="1" customHeight="1"/>
    <row r="32094" ht="12.75" hidden="1" customHeight="1"/>
    <row r="32095" ht="12.75" hidden="1" customHeight="1"/>
    <row r="32096" ht="12.75" hidden="1" customHeight="1"/>
    <row r="32097" ht="12.75" hidden="1" customHeight="1"/>
    <row r="32098" ht="12.75" hidden="1" customHeight="1"/>
    <row r="32099" ht="12.75" hidden="1" customHeight="1"/>
    <row r="32100" ht="12.75" hidden="1" customHeight="1"/>
    <row r="32101" ht="12.75" hidden="1" customHeight="1"/>
    <row r="32102" ht="12.75" hidden="1" customHeight="1"/>
    <row r="32103" ht="12.75" hidden="1" customHeight="1"/>
    <row r="32104" ht="12.75" hidden="1" customHeight="1"/>
    <row r="32105" ht="12.75" hidden="1" customHeight="1"/>
    <row r="32106" ht="12.75" hidden="1" customHeight="1"/>
    <row r="32107" ht="12.75" hidden="1" customHeight="1"/>
    <row r="32108" ht="12.75" hidden="1" customHeight="1"/>
    <row r="32109" ht="12.75" hidden="1" customHeight="1"/>
    <row r="32110" ht="12.75" hidden="1" customHeight="1"/>
    <row r="32111" ht="12.75" hidden="1" customHeight="1"/>
    <row r="32112" ht="12.75" hidden="1" customHeight="1"/>
    <row r="32113" ht="12.75" hidden="1" customHeight="1"/>
    <row r="32114" ht="12.75" hidden="1" customHeight="1"/>
    <row r="32115" ht="12.75" hidden="1" customHeight="1"/>
    <row r="32116" ht="12.75" hidden="1" customHeight="1"/>
    <row r="32117" ht="12.75" hidden="1" customHeight="1"/>
    <row r="32118" ht="12.75" hidden="1" customHeight="1"/>
    <row r="32119" ht="12.75" hidden="1" customHeight="1"/>
    <row r="32120" ht="12.75" hidden="1" customHeight="1"/>
    <row r="32121" ht="12.75" hidden="1" customHeight="1"/>
    <row r="32122" ht="12.75" hidden="1" customHeight="1"/>
    <row r="32123" ht="12.75" hidden="1" customHeight="1"/>
    <row r="32124" ht="12.75" hidden="1" customHeight="1"/>
    <row r="32125" ht="12.75" hidden="1" customHeight="1"/>
    <row r="32126" ht="12.75" hidden="1" customHeight="1"/>
    <row r="32127" ht="12.75" hidden="1" customHeight="1"/>
    <row r="32128" ht="12.75" hidden="1" customHeight="1"/>
    <row r="32129" ht="12.75" hidden="1" customHeight="1"/>
    <row r="32130" ht="12.75" hidden="1" customHeight="1"/>
    <row r="32131" ht="12.75" hidden="1" customHeight="1"/>
    <row r="32132" ht="12.75" hidden="1" customHeight="1"/>
    <row r="32133" ht="12.75" hidden="1" customHeight="1"/>
    <row r="32134" ht="12.75" hidden="1" customHeight="1"/>
    <row r="32135" ht="12.75" hidden="1" customHeight="1"/>
    <row r="32136" ht="12.75" hidden="1" customHeight="1"/>
    <row r="32137" ht="12.75" hidden="1" customHeight="1"/>
    <row r="32138" ht="12.75" hidden="1" customHeight="1"/>
    <row r="32139" ht="12.75" hidden="1" customHeight="1"/>
    <row r="32140" ht="12.75" hidden="1" customHeight="1"/>
    <row r="32141" ht="12.75" hidden="1" customHeight="1"/>
    <row r="32142" ht="12.75" hidden="1" customHeight="1"/>
    <row r="32143" ht="12.75" hidden="1" customHeight="1"/>
    <row r="32144" ht="12.75" hidden="1" customHeight="1"/>
    <row r="32145" ht="12.75" hidden="1" customHeight="1"/>
    <row r="32146" ht="12.75" hidden="1" customHeight="1"/>
    <row r="32147" ht="12.75" hidden="1" customHeight="1"/>
    <row r="32148" ht="12.75" hidden="1" customHeight="1"/>
    <row r="32149" ht="12.75" hidden="1" customHeight="1"/>
    <row r="32150" ht="12.75" hidden="1" customHeight="1"/>
    <row r="32151" ht="12.75" hidden="1" customHeight="1"/>
    <row r="32152" ht="12.75" hidden="1" customHeight="1"/>
    <row r="32153" ht="12.75" hidden="1" customHeight="1"/>
    <row r="32154" ht="12.75" hidden="1" customHeight="1"/>
    <row r="32155" ht="12.75" hidden="1" customHeight="1"/>
    <row r="32156" ht="12.75" hidden="1" customHeight="1"/>
    <row r="32157" ht="12.75" hidden="1" customHeight="1"/>
    <row r="32158" ht="12.75" hidden="1" customHeight="1"/>
    <row r="32159" ht="12.75" hidden="1" customHeight="1"/>
    <row r="32160" ht="12.75" hidden="1" customHeight="1"/>
    <row r="32161" ht="12.75" hidden="1" customHeight="1"/>
    <row r="32162" ht="12.75" hidden="1" customHeight="1"/>
    <row r="32163" ht="12.75" hidden="1" customHeight="1"/>
    <row r="32164" ht="12.75" hidden="1" customHeight="1"/>
    <row r="32165" ht="12.75" hidden="1" customHeight="1"/>
    <row r="32166" ht="12.75" hidden="1" customHeight="1"/>
    <row r="32167" ht="12.75" hidden="1" customHeight="1"/>
    <row r="32168" ht="12.75" hidden="1" customHeight="1"/>
    <row r="32169" ht="12.75" hidden="1" customHeight="1"/>
    <row r="32170" ht="12.75" hidden="1" customHeight="1"/>
    <row r="32171" ht="12.75" hidden="1" customHeight="1"/>
    <row r="32172" ht="12.75" hidden="1" customHeight="1"/>
    <row r="32173" ht="12.75" hidden="1" customHeight="1"/>
    <row r="32174" ht="12.75" hidden="1" customHeight="1"/>
    <row r="32175" ht="12.75" hidden="1" customHeight="1"/>
    <row r="32176" ht="12.75" hidden="1" customHeight="1"/>
    <row r="32177" ht="12.75" hidden="1" customHeight="1"/>
    <row r="32178" ht="12.75" hidden="1" customHeight="1"/>
    <row r="32179" ht="12.75" hidden="1" customHeight="1"/>
    <row r="32180" ht="12.75" hidden="1" customHeight="1"/>
    <row r="32181" ht="12.75" hidden="1" customHeight="1"/>
    <row r="32182" ht="12.75" hidden="1" customHeight="1"/>
    <row r="32183" ht="12.75" hidden="1" customHeight="1"/>
    <row r="32184" ht="12.75" hidden="1" customHeight="1"/>
    <row r="32185" ht="12.75" hidden="1" customHeight="1"/>
    <row r="32186" ht="12.75" hidden="1" customHeight="1"/>
    <row r="32187" ht="12.75" hidden="1" customHeight="1"/>
    <row r="32188" ht="12.75" hidden="1" customHeight="1"/>
    <row r="32189" ht="12.75" hidden="1" customHeight="1"/>
    <row r="32190" ht="12.75" hidden="1" customHeight="1"/>
    <row r="32191" ht="12.75" hidden="1" customHeight="1"/>
    <row r="32192" ht="12.75" hidden="1" customHeight="1"/>
    <row r="32193" ht="12.75" hidden="1" customHeight="1"/>
    <row r="32194" ht="12.75" hidden="1" customHeight="1"/>
    <row r="32195" ht="12.75" hidden="1" customHeight="1"/>
    <row r="32196" ht="12.75" hidden="1" customHeight="1"/>
    <row r="32197" ht="12.75" hidden="1" customHeight="1"/>
    <row r="32198" ht="12.75" hidden="1" customHeight="1"/>
    <row r="32199" ht="12.75" hidden="1" customHeight="1"/>
    <row r="32200" ht="12.75" hidden="1" customHeight="1"/>
    <row r="32201" ht="12.75" hidden="1" customHeight="1"/>
    <row r="32202" ht="12.75" hidden="1" customHeight="1"/>
    <row r="32203" ht="12.75" hidden="1" customHeight="1"/>
    <row r="32204" ht="12.75" hidden="1" customHeight="1"/>
    <row r="32205" ht="12.75" hidden="1" customHeight="1"/>
    <row r="32206" ht="12.75" hidden="1" customHeight="1"/>
    <row r="32207" ht="12.75" hidden="1" customHeight="1"/>
    <row r="32208" ht="12.75" hidden="1" customHeight="1"/>
    <row r="32209" ht="12.75" hidden="1" customHeight="1"/>
    <row r="32210" ht="12.75" hidden="1" customHeight="1"/>
    <row r="32211" ht="12.75" hidden="1" customHeight="1"/>
    <row r="32212" ht="12.75" hidden="1" customHeight="1"/>
    <row r="32213" ht="12.75" hidden="1" customHeight="1"/>
    <row r="32214" ht="12.75" hidden="1" customHeight="1"/>
    <row r="32215" ht="12.75" hidden="1" customHeight="1"/>
    <row r="32216" ht="12.75" hidden="1" customHeight="1"/>
    <row r="32217" ht="12.75" hidden="1" customHeight="1"/>
    <row r="32218" ht="12.75" hidden="1" customHeight="1"/>
    <row r="32219" ht="12.75" hidden="1" customHeight="1"/>
    <row r="32220" ht="12.75" hidden="1" customHeight="1"/>
    <row r="32221" ht="12.75" hidden="1" customHeight="1"/>
    <row r="32222" ht="12.75" hidden="1" customHeight="1"/>
    <row r="32223" ht="12.75" hidden="1" customHeight="1"/>
    <row r="32224" ht="12.75" hidden="1" customHeight="1"/>
    <row r="32225" ht="12.75" hidden="1" customHeight="1"/>
    <row r="32226" ht="12.75" hidden="1" customHeight="1"/>
    <row r="32227" ht="12.75" hidden="1" customHeight="1"/>
    <row r="32228" ht="12.75" hidden="1" customHeight="1"/>
    <row r="32229" ht="12.75" hidden="1" customHeight="1"/>
    <row r="32230" ht="12.75" hidden="1" customHeight="1"/>
    <row r="32231" ht="12.75" hidden="1" customHeight="1"/>
    <row r="32232" ht="12.75" hidden="1" customHeight="1"/>
    <row r="32233" ht="12.75" hidden="1" customHeight="1"/>
    <row r="32234" ht="12.75" hidden="1" customHeight="1"/>
    <row r="32235" ht="12.75" hidden="1" customHeight="1"/>
    <row r="32236" ht="12.75" hidden="1" customHeight="1"/>
    <row r="32237" ht="12.75" hidden="1" customHeight="1"/>
    <row r="32238" ht="12.75" hidden="1" customHeight="1"/>
    <row r="32239" ht="12.75" hidden="1" customHeight="1"/>
    <row r="32240" ht="12.75" hidden="1" customHeight="1"/>
    <row r="32241" ht="12.75" hidden="1" customHeight="1"/>
    <row r="32242" ht="12.75" hidden="1" customHeight="1"/>
    <row r="32243" ht="12.75" hidden="1" customHeight="1"/>
    <row r="32244" ht="12.75" hidden="1" customHeight="1"/>
    <row r="32245" ht="12.75" hidden="1" customHeight="1"/>
    <row r="32246" ht="12.75" hidden="1" customHeight="1"/>
    <row r="32247" ht="12.75" hidden="1" customHeight="1"/>
    <row r="32248" ht="12.75" hidden="1" customHeight="1"/>
    <row r="32249" ht="12.75" hidden="1" customHeight="1"/>
    <row r="32250" ht="12.75" hidden="1" customHeight="1"/>
    <row r="32251" ht="12.75" hidden="1" customHeight="1"/>
    <row r="32252" ht="12.75" hidden="1" customHeight="1"/>
    <row r="32253" ht="12.75" hidden="1" customHeight="1"/>
    <row r="32254" ht="12.75" hidden="1" customHeight="1"/>
    <row r="32255" ht="12.75" hidden="1" customHeight="1"/>
    <row r="32256" ht="12.75" hidden="1" customHeight="1"/>
    <row r="32257" ht="12.75" hidden="1" customHeight="1"/>
    <row r="32258" ht="12.75" hidden="1" customHeight="1"/>
    <row r="32259" ht="12.75" hidden="1" customHeight="1"/>
    <row r="32260" ht="12.75" hidden="1" customHeight="1"/>
    <row r="32261" ht="12.75" hidden="1" customHeight="1"/>
    <row r="32262" ht="12.75" hidden="1" customHeight="1"/>
    <row r="32263" ht="12.75" hidden="1" customHeight="1"/>
    <row r="32264" ht="12.75" hidden="1" customHeight="1"/>
    <row r="32265" ht="12.75" hidden="1" customHeight="1"/>
    <row r="32266" ht="12.75" hidden="1" customHeight="1"/>
    <row r="32267" ht="12.75" hidden="1" customHeight="1"/>
    <row r="32268" ht="12.75" hidden="1" customHeight="1"/>
    <row r="32269" ht="12.75" hidden="1" customHeight="1"/>
    <row r="32270" ht="12.75" hidden="1" customHeight="1"/>
    <row r="32271" ht="12.75" hidden="1" customHeight="1"/>
    <row r="32272" ht="12.75" hidden="1" customHeight="1"/>
    <row r="32273" ht="12.75" hidden="1" customHeight="1"/>
    <row r="32274" ht="12.75" hidden="1" customHeight="1"/>
    <row r="32275" ht="12.75" hidden="1" customHeight="1"/>
    <row r="32276" ht="12.75" hidden="1" customHeight="1"/>
    <row r="32277" ht="12.75" hidden="1" customHeight="1"/>
    <row r="32278" ht="12.75" hidden="1" customHeight="1"/>
    <row r="32279" ht="12.75" hidden="1" customHeight="1"/>
    <row r="32280" ht="12.75" hidden="1" customHeight="1"/>
    <row r="32281" ht="12.75" hidden="1" customHeight="1"/>
    <row r="32282" ht="12.75" hidden="1" customHeight="1"/>
    <row r="32283" ht="12.75" hidden="1" customHeight="1"/>
    <row r="32284" ht="12.75" hidden="1" customHeight="1"/>
    <row r="32285" ht="12.75" hidden="1" customHeight="1"/>
    <row r="32286" ht="12.75" hidden="1" customHeight="1"/>
    <row r="32287" ht="12.75" hidden="1" customHeight="1"/>
    <row r="32288" ht="12.75" hidden="1" customHeight="1"/>
    <row r="32289" ht="12.75" hidden="1" customHeight="1"/>
    <row r="32290" ht="12.75" hidden="1" customHeight="1"/>
    <row r="32291" ht="12.75" hidden="1" customHeight="1"/>
    <row r="32292" ht="12.75" hidden="1" customHeight="1"/>
    <row r="32293" ht="12.75" hidden="1" customHeight="1"/>
    <row r="32294" ht="12.75" hidden="1" customHeight="1"/>
    <row r="32295" ht="12.75" hidden="1" customHeight="1"/>
    <row r="32296" ht="12.75" hidden="1" customHeight="1"/>
    <row r="32297" ht="12.75" hidden="1" customHeight="1"/>
    <row r="32298" ht="12.75" hidden="1" customHeight="1"/>
    <row r="32299" ht="12.75" hidden="1" customHeight="1"/>
    <row r="32300" ht="12.75" hidden="1" customHeight="1"/>
    <row r="32301" ht="12.75" hidden="1" customHeight="1"/>
    <row r="32302" ht="12.75" hidden="1" customHeight="1"/>
    <row r="32303" ht="12.75" hidden="1" customHeight="1"/>
    <row r="32304" ht="12.75" hidden="1" customHeight="1"/>
    <row r="32305" ht="12.75" hidden="1" customHeight="1"/>
    <row r="32306" ht="12.75" hidden="1" customHeight="1"/>
    <row r="32307" ht="12.75" hidden="1" customHeight="1"/>
    <row r="32308" ht="12.75" hidden="1" customHeight="1"/>
    <row r="32309" ht="12.75" hidden="1" customHeight="1"/>
    <row r="32310" ht="12.75" hidden="1" customHeight="1"/>
    <row r="32311" ht="12.75" hidden="1" customHeight="1"/>
    <row r="32312" ht="12.75" hidden="1" customHeight="1"/>
    <row r="32313" ht="12.75" hidden="1" customHeight="1"/>
    <row r="32314" ht="12.75" hidden="1" customHeight="1"/>
    <row r="32315" ht="12.75" hidden="1" customHeight="1"/>
    <row r="32316" ht="12.75" hidden="1" customHeight="1"/>
    <row r="32317" ht="12.75" hidden="1" customHeight="1"/>
    <row r="32318" ht="12.75" hidden="1" customHeight="1"/>
    <row r="32319" ht="12.75" hidden="1" customHeight="1"/>
    <row r="32320" ht="12.75" hidden="1" customHeight="1"/>
    <row r="32321" ht="12.75" hidden="1" customHeight="1"/>
    <row r="32322" ht="12.75" hidden="1" customHeight="1"/>
    <row r="32323" ht="12.75" hidden="1" customHeight="1"/>
    <row r="32324" ht="12.75" hidden="1" customHeight="1"/>
    <row r="32325" ht="12.75" hidden="1" customHeight="1"/>
    <row r="32326" ht="12.75" hidden="1" customHeight="1"/>
    <row r="32327" ht="12.75" hidden="1" customHeight="1"/>
    <row r="32328" ht="12.75" hidden="1" customHeight="1"/>
    <row r="32329" ht="12.75" hidden="1" customHeight="1"/>
    <row r="32330" ht="12.75" hidden="1" customHeight="1"/>
    <row r="32331" ht="12.75" hidden="1" customHeight="1"/>
    <row r="32332" ht="12.75" hidden="1" customHeight="1"/>
    <row r="32333" ht="12.75" hidden="1" customHeight="1"/>
    <row r="32334" ht="12.75" hidden="1" customHeight="1"/>
    <row r="32335" ht="12.75" hidden="1" customHeight="1"/>
    <row r="32336" ht="12.75" hidden="1" customHeight="1"/>
    <row r="32337" ht="12.75" hidden="1" customHeight="1"/>
    <row r="32338" ht="12.75" hidden="1" customHeight="1"/>
    <row r="32339" ht="12.75" hidden="1" customHeight="1"/>
    <row r="32340" ht="12.75" hidden="1" customHeight="1"/>
    <row r="32341" ht="12.75" hidden="1" customHeight="1"/>
    <row r="32342" ht="12.75" hidden="1" customHeight="1"/>
    <row r="32343" ht="12.75" hidden="1" customHeight="1"/>
    <row r="32344" ht="12.75" hidden="1" customHeight="1"/>
    <row r="32345" ht="12.75" hidden="1" customHeight="1"/>
    <row r="32346" ht="12.75" hidden="1" customHeight="1"/>
    <row r="32347" ht="12.75" hidden="1" customHeight="1"/>
    <row r="32348" ht="12.75" hidden="1" customHeight="1"/>
    <row r="32349" ht="12.75" hidden="1" customHeight="1"/>
    <row r="32350" ht="12.75" hidden="1" customHeight="1"/>
    <row r="32351" ht="12.75" hidden="1" customHeight="1"/>
    <row r="32352" ht="12.75" hidden="1" customHeight="1"/>
    <row r="32353" ht="12.75" hidden="1" customHeight="1"/>
    <row r="32354" ht="12.75" hidden="1" customHeight="1"/>
    <row r="32355" ht="12.75" hidden="1" customHeight="1"/>
    <row r="32356" ht="12.75" hidden="1" customHeight="1"/>
    <row r="32357" ht="12.75" hidden="1" customHeight="1"/>
    <row r="32358" ht="12.75" hidden="1" customHeight="1"/>
    <row r="32359" ht="12.75" hidden="1" customHeight="1"/>
    <row r="32360" ht="12.75" hidden="1" customHeight="1"/>
    <row r="32361" ht="12.75" hidden="1" customHeight="1"/>
    <row r="32362" ht="12.75" hidden="1" customHeight="1"/>
    <row r="32363" ht="12.75" hidden="1" customHeight="1"/>
    <row r="32364" ht="12.75" hidden="1" customHeight="1"/>
    <row r="32365" ht="12.75" hidden="1" customHeight="1"/>
    <row r="32366" ht="12.75" hidden="1" customHeight="1"/>
    <row r="32367" ht="12.75" hidden="1" customHeight="1"/>
    <row r="32368" ht="12.75" hidden="1" customHeight="1"/>
    <row r="32369" ht="12.75" hidden="1" customHeight="1"/>
    <row r="32370" ht="12.75" hidden="1" customHeight="1"/>
    <row r="32371" ht="12.75" hidden="1" customHeight="1"/>
    <row r="32372" ht="12.75" hidden="1" customHeight="1"/>
    <row r="32373" ht="12.75" hidden="1" customHeight="1"/>
    <row r="32374" ht="12.75" hidden="1" customHeight="1"/>
    <row r="32375" ht="12.75" hidden="1" customHeight="1"/>
    <row r="32376" ht="12.75" hidden="1" customHeight="1"/>
    <row r="32377" ht="12.75" hidden="1" customHeight="1"/>
    <row r="32378" ht="12.75" hidden="1" customHeight="1"/>
    <row r="32379" ht="12.75" hidden="1" customHeight="1"/>
    <row r="32380" ht="12.75" hidden="1" customHeight="1"/>
    <row r="32381" ht="12.75" hidden="1" customHeight="1"/>
    <row r="32382" ht="12.75" hidden="1" customHeight="1"/>
    <row r="32383" ht="12.75" hidden="1" customHeight="1"/>
    <row r="32384" ht="12.75" hidden="1" customHeight="1"/>
    <row r="32385" ht="12.75" hidden="1" customHeight="1"/>
    <row r="32386" ht="12.75" hidden="1" customHeight="1"/>
    <row r="32387" ht="12.75" hidden="1" customHeight="1"/>
    <row r="32388" ht="12.75" hidden="1" customHeight="1"/>
    <row r="32389" ht="12.75" hidden="1" customHeight="1"/>
    <row r="32390" ht="12.75" hidden="1" customHeight="1"/>
    <row r="32391" ht="12.75" hidden="1" customHeight="1"/>
    <row r="32392" ht="12.75" hidden="1" customHeight="1"/>
    <row r="32393" ht="12.75" hidden="1" customHeight="1"/>
    <row r="32394" ht="12.75" hidden="1" customHeight="1"/>
    <row r="32395" ht="12.75" hidden="1" customHeight="1"/>
    <row r="32396" ht="12.75" hidden="1" customHeight="1"/>
    <row r="32397" ht="12.75" hidden="1" customHeight="1"/>
    <row r="32398" ht="12.75" hidden="1" customHeight="1"/>
    <row r="32399" ht="12.75" hidden="1" customHeight="1"/>
    <row r="32400" ht="12.75" hidden="1" customHeight="1"/>
    <row r="32401" ht="12.75" hidden="1" customHeight="1"/>
    <row r="32402" ht="12.75" hidden="1" customHeight="1"/>
    <row r="32403" ht="12.75" hidden="1" customHeight="1"/>
    <row r="32404" ht="12.75" hidden="1" customHeight="1"/>
    <row r="32405" ht="12.75" hidden="1" customHeight="1"/>
    <row r="32406" ht="12.75" hidden="1" customHeight="1"/>
    <row r="32407" ht="12.75" hidden="1" customHeight="1"/>
    <row r="32408" ht="12.75" hidden="1" customHeight="1"/>
    <row r="32409" ht="12.75" hidden="1" customHeight="1"/>
    <row r="32410" ht="12.75" hidden="1" customHeight="1"/>
    <row r="32411" ht="12.75" hidden="1" customHeight="1"/>
    <row r="32412" ht="12.75" hidden="1" customHeight="1"/>
    <row r="32413" ht="12.75" hidden="1" customHeight="1"/>
    <row r="32414" ht="12.75" hidden="1" customHeight="1"/>
    <row r="32415" ht="12.75" hidden="1" customHeight="1"/>
    <row r="32416" ht="12.75" hidden="1" customHeight="1"/>
    <row r="32417" ht="12.75" hidden="1" customHeight="1"/>
    <row r="32418" ht="12.75" hidden="1" customHeight="1"/>
    <row r="32419" ht="12.75" hidden="1" customHeight="1"/>
    <row r="32420" ht="12.75" hidden="1" customHeight="1"/>
    <row r="32421" ht="12.75" hidden="1" customHeight="1"/>
    <row r="32422" ht="12.75" hidden="1" customHeight="1"/>
    <row r="32423" ht="12.75" hidden="1" customHeight="1"/>
    <row r="32424" ht="12.75" hidden="1" customHeight="1"/>
    <row r="32425" ht="12.75" hidden="1" customHeight="1"/>
    <row r="32426" ht="12.75" hidden="1" customHeight="1"/>
    <row r="32427" ht="12.75" hidden="1" customHeight="1"/>
    <row r="32428" ht="12.75" hidden="1" customHeight="1"/>
    <row r="32429" ht="12.75" hidden="1" customHeight="1"/>
    <row r="32430" ht="12.75" hidden="1" customHeight="1"/>
    <row r="32431" ht="12.75" hidden="1" customHeight="1"/>
    <row r="32432" ht="12.75" hidden="1" customHeight="1"/>
    <row r="32433" ht="12.75" hidden="1" customHeight="1"/>
    <row r="32434" ht="12.75" hidden="1" customHeight="1"/>
    <row r="32435" ht="12.75" hidden="1" customHeight="1"/>
    <row r="32436" ht="12.75" hidden="1" customHeight="1"/>
    <row r="32437" ht="12.75" hidden="1" customHeight="1"/>
    <row r="32438" ht="12.75" hidden="1" customHeight="1"/>
    <row r="32439" ht="12.75" hidden="1" customHeight="1"/>
    <row r="32440" ht="12.75" hidden="1" customHeight="1"/>
    <row r="32441" ht="12.75" hidden="1" customHeight="1"/>
    <row r="32442" ht="12.75" hidden="1" customHeight="1"/>
    <row r="32443" ht="12.75" hidden="1" customHeight="1"/>
    <row r="32444" ht="12.75" hidden="1" customHeight="1"/>
    <row r="32445" ht="12.75" hidden="1" customHeight="1"/>
    <row r="32446" ht="12.75" hidden="1" customHeight="1"/>
    <row r="32447" ht="12.75" hidden="1" customHeight="1"/>
    <row r="32448" ht="12.75" hidden="1" customHeight="1"/>
    <row r="32449" ht="12.75" hidden="1" customHeight="1"/>
    <row r="32450" ht="12.75" hidden="1" customHeight="1"/>
    <row r="32451" ht="12.75" hidden="1" customHeight="1"/>
    <row r="32452" ht="12.75" hidden="1" customHeight="1"/>
    <row r="32453" ht="12.75" hidden="1" customHeight="1"/>
    <row r="32454" ht="12.75" hidden="1" customHeight="1"/>
    <row r="32455" ht="12.75" hidden="1" customHeight="1"/>
    <row r="32456" ht="12.75" hidden="1" customHeight="1"/>
    <row r="32457" ht="12.75" hidden="1" customHeight="1"/>
    <row r="32458" ht="12.75" hidden="1" customHeight="1"/>
    <row r="32459" ht="12.75" hidden="1" customHeight="1"/>
    <row r="32460" ht="12.75" hidden="1" customHeight="1"/>
    <row r="32461" ht="12.75" hidden="1" customHeight="1"/>
    <row r="32462" ht="12.75" hidden="1" customHeight="1"/>
    <row r="32463" ht="12.75" hidden="1" customHeight="1"/>
    <row r="32464" ht="12.75" hidden="1" customHeight="1"/>
    <row r="32465" ht="12.75" hidden="1" customHeight="1"/>
    <row r="32466" ht="12.75" hidden="1" customHeight="1"/>
    <row r="32467" ht="12.75" hidden="1" customHeight="1"/>
    <row r="32468" ht="12.75" hidden="1" customHeight="1"/>
    <row r="32469" ht="12.75" hidden="1" customHeight="1"/>
    <row r="32470" ht="12.75" hidden="1" customHeight="1"/>
    <row r="32471" ht="12.75" hidden="1" customHeight="1"/>
    <row r="32472" ht="12.75" hidden="1" customHeight="1"/>
    <row r="32473" ht="12.75" hidden="1" customHeight="1"/>
    <row r="32474" ht="12.75" hidden="1" customHeight="1"/>
    <row r="32475" ht="12.75" hidden="1" customHeight="1"/>
    <row r="32476" ht="12.75" hidden="1" customHeight="1"/>
    <row r="32477" ht="12.75" hidden="1" customHeight="1"/>
    <row r="32478" ht="12.75" hidden="1" customHeight="1"/>
    <row r="32479" ht="12.75" hidden="1" customHeight="1"/>
    <row r="32480" ht="12.75" hidden="1" customHeight="1"/>
    <row r="32481" ht="12.75" hidden="1" customHeight="1"/>
    <row r="32482" ht="12.75" hidden="1" customHeight="1"/>
    <row r="32483" ht="12.75" hidden="1" customHeight="1"/>
    <row r="32484" ht="12.75" hidden="1" customHeight="1"/>
    <row r="32485" ht="12.75" hidden="1" customHeight="1"/>
    <row r="32486" ht="12.75" hidden="1" customHeight="1"/>
    <row r="32487" ht="12.75" hidden="1" customHeight="1"/>
    <row r="32488" ht="12.75" hidden="1" customHeight="1"/>
    <row r="32489" ht="12.75" hidden="1" customHeight="1"/>
    <row r="32490" ht="12.75" hidden="1" customHeight="1"/>
    <row r="32491" ht="12.75" hidden="1" customHeight="1"/>
    <row r="32492" ht="12.75" hidden="1" customHeight="1"/>
    <row r="32493" ht="12.75" hidden="1" customHeight="1"/>
    <row r="32494" ht="12.75" hidden="1" customHeight="1"/>
    <row r="32495" ht="12.75" hidden="1" customHeight="1"/>
    <row r="32496" ht="12.75" hidden="1" customHeight="1"/>
    <row r="32497" ht="12.75" hidden="1" customHeight="1"/>
    <row r="32498" ht="12.75" hidden="1" customHeight="1"/>
    <row r="32499" ht="12.75" hidden="1" customHeight="1"/>
    <row r="32500" ht="12.75" hidden="1" customHeight="1"/>
    <row r="32501" ht="12.75" hidden="1" customHeight="1"/>
    <row r="32502" ht="12.75" hidden="1" customHeight="1"/>
    <row r="32503" ht="12.75" hidden="1" customHeight="1"/>
    <row r="32504" ht="12.75" hidden="1" customHeight="1"/>
    <row r="32505" ht="12.75" hidden="1" customHeight="1"/>
    <row r="32506" ht="12.75" hidden="1" customHeight="1"/>
    <row r="32507" ht="12.75" hidden="1" customHeight="1"/>
    <row r="32508" ht="12.75" hidden="1" customHeight="1"/>
    <row r="32509" ht="12.75" hidden="1" customHeight="1"/>
    <row r="32510" ht="12.75" hidden="1" customHeight="1"/>
    <row r="32511" ht="12.75" hidden="1" customHeight="1"/>
    <row r="32512" ht="12.75" hidden="1" customHeight="1"/>
    <row r="32513" ht="12.75" hidden="1" customHeight="1"/>
    <row r="32514" ht="12.75" hidden="1" customHeight="1"/>
    <row r="32515" ht="12.75" hidden="1" customHeight="1"/>
    <row r="32516" ht="12.75" hidden="1" customHeight="1"/>
    <row r="32517" ht="12.75" hidden="1" customHeight="1"/>
    <row r="32518" ht="12.75" hidden="1" customHeight="1"/>
    <row r="32519" ht="12.75" hidden="1" customHeight="1"/>
    <row r="32520" ht="12.75" hidden="1" customHeight="1"/>
    <row r="32521" ht="12.75" hidden="1" customHeight="1"/>
    <row r="32522" ht="12.75" hidden="1" customHeight="1"/>
    <row r="32523" ht="12.75" hidden="1" customHeight="1"/>
    <row r="32524" ht="12.75" hidden="1" customHeight="1"/>
    <row r="32525" ht="12.75" hidden="1" customHeight="1"/>
    <row r="32526" ht="12.75" hidden="1" customHeight="1"/>
    <row r="32527" ht="12.75" hidden="1" customHeight="1"/>
    <row r="32528" ht="12.75" hidden="1" customHeight="1"/>
    <row r="32529" ht="12.75" hidden="1" customHeight="1"/>
    <row r="32530" ht="12.75" hidden="1" customHeight="1"/>
    <row r="32531" ht="12.75" hidden="1" customHeight="1"/>
    <row r="32532" ht="12.75" hidden="1" customHeight="1"/>
    <row r="32533" ht="12.75" hidden="1" customHeight="1"/>
    <row r="32534" ht="12.75" hidden="1" customHeight="1"/>
    <row r="32535" ht="12.75" hidden="1" customHeight="1"/>
    <row r="32536" ht="12.75" hidden="1" customHeight="1"/>
    <row r="32537" ht="12.75" hidden="1" customHeight="1"/>
    <row r="32538" ht="12.75" hidden="1" customHeight="1"/>
    <row r="32539" ht="12.75" hidden="1" customHeight="1"/>
    <row r="32540" ht="12.75" hidden="1" customHeight="1"/>
    <row r="32541" ht="12.75" hidden="1" customHeight="1"/>
    <row r="32542" ht="12.75" hidden="1" customHeight="1"/>
    <row r="32543" ht="12.75" hidden="1" customHeight="1"/>
    <row r="32544" ht="12.75" hidden="1" customHeight="1"/>
    <row r="32545" ht="12.75" hidden="1" customHeight="1"/>
    <row r="32546" ht="12.75" hidden="1" customHeight="1"/>
    <row r="32547" ht="12.75" hidden="1" customHeight="1"/>
    <row r="32548" ht="12.75" hidden="1" customHeight="1"/>
    <row r="32549" ht="12.75" hidden="1" customHeight="1"/>
    <row r="32550" ht="12.75" hidden="1" customHeight="1"/>
    <row r="32551" ht="12.75" hidden="1" customHeight="1"/>
    <row r="32552" ht="12.75" hidden="1" customHeight="1"/>
    <row r="32553" ht="12.75" hidden="1" customHeight="1"/>
    <row r="32554" ht="12.75" hidden="1" customHeight="1"/>
    <row r="32555" ht="12.75" hidden="1" customHeight="1"/>
    <row r="32556" ht="12.75" hidden="1" customHeight="1"/>
    <row r="32557" ht="12.75" hidden="1" customHeight="1"/>
    <row r="32558" ht="12.75" hidden="1" customHeight="1"/>
    <row r="32559" ht="12.75" hidden="1" customHeight="1"/>
    <row r="32560" ht="12.75" hidden="1" customHeight="1"/>
    <row r="32561" ht="12.75" hidden="1" customHeight="1"/>
    <row r="32562" ht="12.75" hidden="1" customHeight="1"/>
    <row r="32563" ht="12.75" hidden="1" customHeight="1"/>
    <row r="32564" ht="12.75" hidden="1" customHeight="1"/>
    <row r="32565" ht="12.75" hidden="1" customHeight="1"/>
    <row r="32566" ht="12.75" hidden="1" customHeight="1"/>
    <row r="32567" ht="12.75" hidden="1" customHeight="1"/>
    <row r="32568" ht="12.75" hidden="1" customHeight="1"/>
    <row r="32569" ht="12.75" hidden="1" customHeight="1"/>
    <row r="32570" ht="12.75" hidden="1" customHeight="1"/>
    <row r="32571" ht="12.75" hidden="1" customHeight="1"/>
    <row r="32572" ht="12.75" hidden="1" customHeight="1"/>
    <row r="32573" ht="12.75" hidden="1" customHeight="1"/>
    <row r="32574" ht="12.75" hidden="1" customHeight="1"/>
    <row r="32575" ht="12.75" hidden="1" customHeight="1"/>
    <row r="32576" ht="12.75" hidden="1" customHeight="1"/>
    <row r="32577" ht="12.75" hidden="1" customHeight="1"/>
    <row r="32578" ht="12.75" hidden="1" customHeight="1"/>
    <row r="32579" ht="12.75" hidden="1" customHeight="1"/>
    <row r="32580" ht="12.75" hidden="1" customHeight="1"/>
    <row r="32581" ht="12.75" hidden="1" customHeight="1"/>
    <row r="32582" ht="12.75" hidden="1" customHeight="1"/>
    <row r="32583" ht="12.75" hidden="1" customHeight="1"/>
    <row r="32584" ht="12.75" hidden="1" customHeight="1"/>
    <row r="32585" ht="12.75" hidden="1" customHeight="1"/>
    <row r="32586" ht="12.75" hidden="1" customHeight="1"/>
    <row r="32587" ht="12.75" hidden="1" customHeight="1"/>
    <row r="32588" ht="12.75" hidden="1" customHeight="1"/>
    <row r="32589" ht="12.75" hidden="1" customHeight="1"/>
    <row r="32590" ht="12.75" hidden="1" customHeight="1"/>
    <row r="32591" ht="12.75" hidden="1" customHeight="1"/>
    <row r="32592" ht="12.75" hidden="1" customHeight="1"/>
    <row r="32593" ht="12.75" hidden="1" customHeight="1"/>
    <row r="32594" ht="12.75" hidden="1" customHeight="1"/>
    <row r="32595" ht="12.75" hidden="1" customHeight="1"/>
    <row r="32596" ht="12.75" hidden="1" customHeight="1"/>
    <row r="32597" ht="12.75" hidden="1" customHeight="1"/>
    <row r="32598" ht="12.75" hidden="1" customHeight="1"/>
    <row r="32599" ht="12.75" hidden="1" customHeight="1"/>
    <row r="32600" ht="12.75" hidden="1" customHeight="1"/>
    <row r="32601" ht="12.75" hidden="1" customHeight="1"/>
    <row r="32602" ht="12.75" hidden="1" customHeight="1"/>
    <row r="32603" ht="12.75" hidden="1" customHeight="1"/>
    <row r="32604" ht="12.75" hidden="1" customHeight="1"/>
    <row r="32605" ht="12.75" hidden="1" customHeight="1"/>
    <row r="32606" ht="12.75" hidden="1" customHeight="1"/>
    <row r="32607" ht="12.75" hidden="1" customHeight="1"/>
    <row r="32608" ht="12.75" hidden="1" customHeight="1"/>
    <row r="32609" ht="12.75" hidden="1" customHeight="1"/>
    <row r="32610" ht="12.75" hidden="1" customHeight="1"/>
    <row r="32611" ht="12.75" hidden="1" customHeight="1"/>
    <row r="32612" ht="12.75" hidden="1" customHeight="1"/>
    <row r="32613" ht="12.75" hidden="1" customHeight="1"/>
    <row r="32614" ht="12.75" hidden="1" customHeight="1"/>
    <row r="32615" ht="12.75" hidden="1" customHeight="1"/>
    <row r="32616" ht="12.75" hidden="1" customHeight="1"/>
    <row r="32617" ht="12.75" hidden="1" customHeight="1"/>
    <row r="32618" ht="12.75" hidden="1" customHeight="1"/>
    <row r="32619" ht="12.75" hidden="1" customHeight="1"/>
    <row r="32620" ht="12.75" hidden="1" customHeight="1"/>
    <row r="32621" ht="12.75" hidden="1" customHeight="1"/>
    <row r="32622" ht="12.75" hidden="1" customHeight="1"/>
    <row r="32623" ht="12.75" hidden="1" customHeight="1"/>
    <row r="32624" ht="12.75" hidden="1" customHeight="1"/>
    <row r="32625" ht="12.75" hidden="1" customHeight="1"/>
    <row r="32626" ht="12.75" hidden="1" customHeight="1"/>
    <row r="32627" ht="12.75" hidden="1" customHeight="1"/>
    <row r="32628" ht="12.75" hidden="1" customHeight="1"/>
    <row r="32629" ht="12.75" hidden="1" customHeight="1"/>
    <row r="32630" ht="12.75" hidden="1" customHeight="1"/>
    <row r="32631" ht="12.75" hidden="1" customHeight="1"/>
    <row r="32632" ht="12.75" hidden="1" customHeight="1"/>
    <row r="32633" ht="12.75" hidden="1" customHeight="1"/>
    <row r="32634" ht="12.75" hidden="1" customHeight="1"/>
    <row r="32635" ht="12.75" hidden="1" customHeight="1"/>
    <row r="32636" ht="12.75" hidden="1" customHeight="1"/>
    <row r="32637" ht="12.75" hidden="1" customHeight="1"/>
    <row r="32638" ht="12.75" hidden="1" customHeight="1"/>
    <row r="32639" ht="12.75" hidden="1" customHeight="1"/>
    <row r="32640" ht="12.75" hidden="1" customHeight="1"/>
    <row r="32641" ht="12.75" hidden="1" customHeight="1"/>
    <row r="32642" ht="12.75" hidden="1" customHeight="1"/>
    <row r="32643" ht="12.75" hidden="1" customHeight="1"/>
    <row r="32644" ht="12.75" hidden="1" customHeight="1"/>
    <row r="32645" ht="12.75" hidden="1" customHeight="1"/>
    <row r="32646" ht="12.75" hidden="1" customHeight="1"/>
    <row r="32647" ht="12.75" hidden="1" customHeight="1"/>
    <row r="32648" ht="12.75" hidden="1" customHeight="1"/>
    <row r="32649" ht="12.75" hidden="1" customHeight="1"/>
    <row r="32650" ht="12.75" hidden="1" customHeight="1"/>
    <row r="32651" ht="12.75" hidden="1" customHeight="1"/>
    <row r="32652" ht="12.75" hidden="1" customHeight="1"/>
    <row r="32653" ht="12.75" hidden="1" customHeight="1"/>
    <row r="32654" ht="12.75" hidden="1" customHeight="1"/>
    <row r="32655" ht="12.75" hidden="1" customHeight="1"/>
    <row r="32656" ht="12.75" hidden="1" customHeight="1"/>
    <row r="32657" ht="12.75" hidden="1" customHeight="1"/>
    <row r="32658" ht="12.75" hidden="1" customHeight="1"/>
    <row r="32659" ht="12.75" hidden="1" customHeight="1"/>
    <row r="32660" ht="12.75" hidden="1" customHeight="1"/>
    <row r="32661" ht="12.75" hidden="1" customHeight="1"/>
    <row r="32662" ht="12.75" hidden="1" customHeight="1"/>
    <row r="32663" ht="12.75" hidden="1" customHeight="1"/>
    <row r="32664" ht="12.75" hidden="1" customHeight="1"/>
    <row r="32665" ht="12.75" hidden="1" customHeight="1"/>
    <row r="32666" ht="12.75" hidden="1" customHeight="1"/>
    <row r="32667" ht="12.75" hidden="1" customHeight="1"/>
    <row r="32668" ht="12.75" hidden="1" customHeight="1"/>
    <row r="32669" ht="12.75" hidden="1" customHeight="1"/>
    <row r="32670" ht="12.75" hidden="1" customHeight="1"/>
    <row r="32671" ht="12.75" hidden="1" customHeight="1"/>
    <row r="32672" ht="12.75" hidden="1" customHeight="1"/>
    <row r="32673" ht="12.75" hidden="1" customHeight="1"/>
    <row r="32674" ht="12.75" hidden="1" customHeight="1"/>
    <row r="32675" ht="12.75" hidden="1" customHeight="1"/>
    <row r="32676" ht="12.75" hidden="1" customHeight="1"/>
    <row r="32677" ht="12.75" hidden="1" customHeight="1"/>
    <row r="32678" ht="12.75" hidden="1" customHeight="1"/>
    <row r="32679" ht="12.75" hidden="1" customHeight="1"/>
    <row r="32680" ht="12.75" hidden="1" customHeight="1"/>
    <row r="32681" ht="12.75" hidden="1" customHeight="1"/>
    <row r="32682" ht="12.75" hidden="1" customHeight="1"/>
    <row r="32683" ht="12.75" hidden="1" customHeight="1"/>
    <row r="32684" ht="12.75" hidden="1" customHeight="1"/>
    <row r="32685" ht="12.75" hidden="1" customHeight="1"/>
    <row r="32686" ht="12.75" hidden="1" customHeight="1"/>
    <row r="32687" ht="12.75" hidden="1" customHeight="1"/>
    <row r="32688" ht="12.75" hidden="1" customHeight="1"/>
    <row r="32689" ht="12.75" hidden="1" customHeight="1"/>
    <row r="32690" ht="12.75" hidden="1" customHeight="1"/>
    <row r="32691" ht="12.75" hidden="1" customHeight="1"/>
    <row r="32692" ht="12.75" hidden="1" customHeight="1"/>
    <row r="32693" ht="12.75" hidden="1" customHeight="1"/>
    <row r="32694" ht="12.75" hidden="1" customHeight="1"/>
    <row r="32695" ht="12.75" hidden="1" customHeight="1"/>
    <row r="32696" ht="12.75" hidden="1" customHeight="1"/>
    <row r="32697" ht="12.75" hidden="1" customHeight="1"/>
    <row r="32698" ht="12.75" hidden="1" customHeight="1"/>
    <row r="32699" ht="12.75" hidden="1" customHeight="1"/>
    <row r="32700" ht="12.75" hidden="1" customHeight="1"/>
    <row r="32701" ht="12.75" hidden="1" customHeight="1"/>
    <row r="32702" ht="12.75" hidden="1" customHeight="1"/>
    <row r="32703" ht="12.75" hidden="1" customHeight="1"/>
    <row r="32704" ht="12.75" hidden="1" customHeight="1"/>
    <row r="32705" ht="12.75" hidden="1" customHeight="1"/>
    <row r="32706" ht="12.75" hidden="1" customHeight="1"/>
    <row r="32707" ht="12.75" hidden="1" customHeight="1"/>
    <row r="32708" ht="12.75" hidden="1" customHeight="1"/>
    <row r="32709" ht="12.75" hidden="1" customHeight="1"/>
    <row r="32710" ht="12.75" hidden="1" customHeight="1"/>
    <row r="32711" ht="12.75" hidden="1" customHeight="1"/>
    <row r="32712" ht="12.75" hidden="1" customHeight="1"/>
    <row r="32713" ht="12.75" hidden="1" customHeight="1"/>
    <row r="32714" ht="12.75" hidden="1" customHeight="1"/>
    <row r="32715" ht="12.75" hidden="1" customHeight="1"/>
    <row r="32716" ht="12.75" hidden="1" customHeight="1"/>
    <row r="32717" ht="12.75" hidden="1" customHeight="1"/>
    <row r="32718" ht="12.75" hidden="1" customHeight="1"/>
    <row r="32719" ht="12.75" hidden="1" customHeight="1"/>
    <row r="32720" ht="12.75" hidden="1" customHeight="1"/>
    <row r="32721" ht="12.75" hidden="1" customHeight="1"/>
    <row r="32722" ht="12.75" hidden="1" customHeight="1"/>
    <row r="32723" ht="12.75" hidden="1" customHeight="1"/>
    <row r="32724" ht="12.75" hidden="1" customHeight="1"/>
    <row r="32725" ht="12.75" hidden="1" customHeight="1"/>
    <row r="32726" ht="12.75" hidden="1" customHeight="1"/>
    <row r="32727" ht="12.75" hidden="1" customHeight="1"/>
    <row r="32728" ht="12.75" hidden="1" customHeight="1"/>
    <row r="32729" ht="12.75" hidden="1" customHeight="1"/>
    <row r="32730" ht="12.75" hidden="1" customHeight="1"/>
    <row r="32731" ht="12.75" hidden="1" customHeight="1"/>
    <row r="32732" ht="12.75" hidden="1" customHeight="1"/>
    <row r="32733" ht="12.75" hidden="1" customHeight="1"/>
    <row r="32734" ht="12.75" hidden="1" customHeight="1"/>
    <row r="32735" ht="12.75" hidden="1" customHeight="1"/>
    <row r="32736" ht="12.75" hidden="1" customHeight="1"/>
    <row r="32737" ht="12.75" hidden="1" customHeight="1"/>
    <row r="32738" ht="12.75" hidden="1" customHeight="1"/>
    <row r="32739" ht="12.75" hidden="1" customHeight="1"/>
    <row r="32740" ht="12.75" hidden="1" customHeight="1"/>
    <row r="32741" ht="12.75" hidden="1" customHeight="1"/>
    <row r="32742" ht="12.75" hidden="1" customHeight="1"/>
    <row r="32743" ht="12.75" hidden="1" customHeight="1"/>
    <row r="32744" ht="12.75" hidden="1" customHeight="1"/>
    <row r="32745" ht="12.75" hidden="1" customHeight="1"/>
    <row r="32746" ht="12.75" hidden="1" customHeight="1"/>
    <row r="32747" ht="12.75" hidden="1" customHeight="1"/>
    <row r="32748" ht="12.75" hidden="1" customHeight="1"/>
    <row r="32749" ht="12.75" hidden="1" customHeight="1"/>
    <row r="32750" ht="12.75" hidden="1" customHeight="1"/>
    <row r="32751" ht="12.75" hidden="1" customHeight="1"/>
    <row r="32752" ht="12.75" hidden="1" customHeight="1"/>
    <row r="32753" ht="12.75" hidden="1" customHeight="1"/>
    <row r="32754" ht="12.75" hidden="1" customHeight="1"/>
    <row r="32755" ht="12.75" hidden="1" customHeight="1"/>
    <row r="32756" ht="12.75" hidden="1" customHeight="1"/>
    <row r="32757" ht="12.75" hidden="1" customHeight="1"/>
    <row r="32758" ht="12.75" hidden="1" customHeight="1"/>
    <row r="32759" ht="12.75" hidden="1" customHeight="1"/>
    <row r="32760" ht="12.75" hidden="1" customHeight="1"/>
    <row r="32761" ht="12.75" hidden="1" customHeight="1"/>
    <row r="32762" ht="12.75" hidden="1" customHeight="1"/>
    <row r="32763" ht="12.75" hidden="1" customHeight="1"/>
    <row r="32764" ht="12.75" hidden="1" customHeight="1"/>
    <row r="32765" ht="12.75" hidden="1" customHeight="1"/>
    <row r="32766" ht="12.75" hidden="1" customHeight="1"/>
    <row r="32767" ht="12.75" hidden="1" customHeight="1"/>
    <row r="32768" ht="12.75" hidden="1" customHeight="1"/>
    <row r="32769" ht="12.75" hidden="1" customHeight="1"/>
    <row r="32770" ht="12.75" hidden="1" customHeight="1"/>
    <row r="32771" ht="12.75" hidden="1" customHeight="1"/>
    <row r="32772" ht="12.75" hidden="1" customHeight="1"/>
    <row r="32773" ht="12.75" hidden="1" customHeight="1"/>
    <row r="32774" ht="12.75" hidden="1" customHeight="1"/>
    <row r="32775" ht="12.75" hidden="1" customHeight="1"/>
    <row r="32776" ht="12.75" hidden="1" customHeight="1"/>
    <row r="32777" ht="12.75" hidden="1" customHeight="1"/>
    <row r="32778" ht="12.75" hidden="1" customHeight="1"/>
    <row r="32779" ht="12.75" hidden="1" customHeight="1"/>
    <row r="32780" ht="12.75" hidden="1" customHeight="1"/>
    <row r="32781" ht="12.75" hidden="1" customHeight="1"/>
    <row r="32782" ht="12.75" hidden="1" customHeight="1"/>
    <row r="32783" ht="12.75" hidden="1" customHeight="1"/>
    <row r="32784" ht="12.75" hidden="1" customHeight="1"/>
    <row r="32785" ht="12.75" hidden="1" customHeight="1"/>
    <row r="32786" ht="12.75" hidden="1" customHeight="1"/>
    <row r="32787" ht="12.75" hidden="1" customHeight="1"/>
    <row r="32788" ht="12.75" hidden="1" customHeight="1"/>
    <row r="32789" ht="12.75" hidden="1" customHeight="1"/>
    <row r="32790" ht="12.75" hidden="1" customHeight="1"/>
    <row r="32791" ht="12.75" hidden="1" customHeight="1"/>
    <row r="32792" ht="12.75" hidden="1" customHeight="1"/>
    <row r="32793" ht="12.75" hidden="1" customHeight="1"/>
    <row r="32794" ht="12.75" hidden="1" customHeight="1"/>
    <row r="32795" ht="12.75" hidden="1" customHeight="1"/>
    <row r="32796" ht="12.75" hidden="1" customHeight="1"/>
    <row r="32797" ht="12.75" hidden="1" customHeight="1"/>
    <row r="32798" ht="12.75" hidden="1" customHeight="1"/>
    <row r="32799" ht="12.75" hidden="1" customHeight="1"/>
    <row r="32800" ht="12.75" hidden="1" customHeight="1"/>
    <row r="32801" ht="12.75" hidden="1" customHeight="1"/>
    <row r="32802" ht="12.75" hidden="1" customHeight="1"/>
    <row r="32803" ht="12.75" hidden="1" customHeight="1"/>
    <row r="32804" ht="12.75" hidden="1" customHeight="1"/>
    <row r="32805" ht="12.75" hidden="1" customHeight="1"/>
    <row r="32806" ht="12.75" hidden="1" customHeight="1"/>
    <row r="32807" ht="12.75" hidden="1" customHeight="1"/>
    <row r="32808" ht="12.75" hidden="1" customHeight="1"/>
    <row r="32809" ht="12.75" hidden="1" customHeight="1"/>
    <row r="32810" ht="12.75" hidden="1" customHeight="1"/>
    <row r="32811" ht="12.75" hidden="1" customHeight="1"/>
    <row r="32812" ht="12.75" hidden="1" customHeight="1"/>
    <row r="32813" ht="12.75" hidden="1" customHeight="1"/>
    <row r="32814" ht="12.75" hidden="1" customHeight="1"/>
    <row r="32815" ht="12.75" hidden="1" customHeight="1"/>
    <row r="32816" ht="12.75" hidden="1" customHeight="1"/>
    <row r="32817" ht="12.75" hidden="1" customHeight="1"/>
    <row r="32818" ht="12.75" hidden="1" customHeight="1"/>
    <row r="32819" ht="12.75" hidden="1" customHeight="1"/>
    <row r="32820" ht="12.75" hidden="1" customHeight="1"/>
    <row r="32821" ht="12.75" hidden="1" customHeight="1"/>
    <row r="32822" ht="12.75" hidden="1" customHeight="1"/>
    <row r="32823" ht="12.75" hidden="1" customHeight="1"/>
    <row r="32824" ht="12.75" hidden="1" customHeight="1"/>
    <row r="32825" ht="12.75" hidden="1" customHeight="1"/>
    <row r="32826" ht="12.75" hidden="1" customHeight="1"/>
    <row r="32827" ht="12.75" hidden="1" customHeight="1"/>
    <row r="32828" ht="12.75" hidden="1" customHeight="1"/>
    <row r="32829" ht="12.75" hidden="1" customHeight="1"/>
    <row r="32830" ht="12.75" hidden="1" customHeight="1"/>
    <row r="32831" ht="12.75" hidden="1" customHeight="1"/>
    <row r="32832" ht="12.75" hidden="1" customHeight="1"/>
    <row r="32833" ht="12.75" hidden="1" customHeight="1"/>
    <row r="32834" ht="12.75" hidden="1" customHeight="1"/>
    <row r="32835" ht="12.75" hidden="1" customHeight="1"/>
    <row r="32836" ht="12.75" hidden="1" customHeight="1"/>
    <row r="32837" ht="12.75" hidden="1" customHeight="1"/>
    <row r="32838" ht="12.75" hidden="1" customHeight="1"/>
    <row r="32839" ht="12.75" hidden="1" customHeight="1"/>
    <row r="32840" ht="12.75" hidden="1" customHeight="1"/>
    <row r="32841" ht="12.75" hidden="1" customHeight="1"/>
    <row r="32842" ht="12.75" hidden="1" customHeight="1"/>
    <row r="32843" ht="12.75" hidden="1" customHeight="1"/>
    <row r="32844" ht="12.75" hidden="1" customHeight="1"/>
    <row r="32845" ht="12.75" hidden="1" customHeight="1"/>
    <row r="32846" ht="12.75" hidden="1" customHeight="1"/>
    <row r="32847" ht="12.75" hidden="1" customHeight="1"/>
    <row r="32848" ht="12.75" hidden="1" customHeight="1"/>
    <row r="32849" ht="12.75" hidden="1" customHeight="1"/>
    <row r="32850" ht="12.75" hidden="1" customHeight="1"/>
    <row r="32851" ht="12.75" hidden="1" customHeight="1"/>
    <row r="32852" ht="12.75" hidden="1" customHeight="1"/>
    <row r="32853" ht="12.75" hidden="1" customHeight="1"/>
    <row r="32854" ht="12.75" hidden="1" customHeight="1"/>
    <row r="32855" ht="12.75" hidden="1" customHeight="1"/>
    <row r="32856" ht="12.75" hidden="1" customHeight="1"/>
    <row r="32857" ht="12.75" hidden="1" customHeight="1"/>
    <row r="32858" ht="12.75" hidden="1" customHeight="1"/>
    <row r="32859" ht="12.75" hidden="1" customHeight="1"/>
    <row r="32860" ht="12.75" hidden="1" customHeight="1"/>
    <row r="32861" ht="12.75" hidden="1" customHeight="1"/>
    <row r="32862" ht="12.75" hidden="1" customHeight="1"/>
    <row r="32863" ht="12.75" hidden="1" customHeight="1"/>
    <row r="32864" ht="12.75" hidden="1" customHeight="1"/>
    <row r="32865" ht="12.75" hidden="1" customHeight="1"/>
    <row r="32866" ht="12.75" hidden="1" customHeight="1"/>
    <row r="32867" ht="12.75" hidden="1" customHeight="1"/>
    <row r="32868" ht="12.75" hidden="1" customHeight="1"/>
    <row r="32869" ht="12.75" hidden="1" customHeight="1"/>
    <row r="32870" ht="12.75" hidden="1" customHeight="1"/>
    <row r="32871" ht="12.75" hidden="1" customHeight="1"/>
    <row r="32872" ht="12.75" hidden="1" customHeight="1"/>
    <row r="32873" ht="12.75" hidden="1" customHeight="1"/>
    <row r="32874" ht="12.75" hidden="1" customHeight="1"/>
    <row r="32875" ht="12.75" hidden="1" customHeight="1"/>
    <row r="32876" ht="12.75" hidden="1" customHeight="1"/>
    <row r="32877" ht="12.75" hidden="1" customHeight="1"/>
    <row r="32878" ht="12.75" hidden="1" customHeight="1"/>
    <row r="32879" ht="12.75" hidden="1" customHeight="1"/>
    <row r="32880" ht="12.75" hidden="1" customHeight="1"/>
    <row r="32881" ht="12.75" hidden="1" customHeight="1"/>
    <row r="32882" ht="12.75" hidden="1" customHeight="1"/>
    <row r="32883" ht="12.75" hidden="1" customHeight="1"/>
    <row r="32884" ht="12.75" hidden="1" customHeight="1"/>
    <row r="32885" ht="12.75" hidden="1" customHeight="1"/>
    <row r="32886" ht="12.75" hidden="1" customHeight="1"/>
    <row r="32887" ht="12.75" hidden="1" customHeight="1"/>
    <row r="32888" ht="12.75" hidden="1" customHeight="1"/>
    <row r="32889" ht="12.75" hidden="1" customHeight="1"/>
    <row r="32890" ht="12.75" hidden="1" customHeight="1"/>
    <row r="32891" ht="12.75" hidden="1" customHeight="1"/>
    <row r="32892" ht="12.75" hidden="1" customHeight="1"/>
    <row r="32893" ht="12.75" hidden="1" customHeight="1"/>
    <row r="32894" ht="12.75" hidden="1" customHeight="1"/>
    <row r="32895" ht="12.75" hidden="1" customHeight="1"/>
    <row r="32896" ht="12.75" hidden="1" customHeight="1"/>
    <row r="32897" ht="12.75" hidden="1" customHeight="1"/>
    <row r="32898" ht="12.75" hidden="1" customHeight="1"/>
    <row r="32899" ht="12.75" hidden="1" customHeight="1"/>
    <row r="32900" ht="12.75" hidden="1" customHeight="1"/>
    <row r="32901" ht="12.75" hidden="1" customHeight="1"/>
    <row r="32902" ht="12.75" hidden="1" customHeight="1"/>
    <row r="32903" ht="12.75" hidden="1" customHeight="1"/>
    <row r="32904" ht="12.75" hidden="1" customHeight="1"/>
    <row r="32905" ht="12.75" hidden="1" customHeight="1"/>
    <row r="32906" ht="12.75" hidden="1" customHeight="1"/>
    <row r="32907" ht="12.75" hidden="1" customHeight="1"/>
    <row r="32908" ht="12.75" hidden="1" customHeight="1"/>
    <row r="32909" ht="12.75" hidden="1" customHeight="1"/>
    <row r="32910" ht="12.75" hidden="1" customHeight="1"/>
    <row r="32911" ht="12.75" hidden="1" customHeight="1"/>
    <row r="32912" ht="12.75" hidden="1" customHeight="1"/>
    <row r="32913" ht="12.75" hidden="1" customHeight="1"/>
    <row r="32914" ht="12.75" hidden="1" customHeight="1"/>
    <row r="32915" ht="12.75" hidden="1" customHeight="1"/>
    <row r="32916" ht="12.75" hidden="1" customHeight="1"/>
    <row r="32917" ht="12.75" hidden="1" customHeight="1"/>
    <row r="32918" ht="12.75" hidden="1" customHeight="1"/>
    <row r="32919" ht="12.75" hidden="1" customHeight="1"/>
    <row r="32920" ht="12.75" hidden="1" customHeight="1"/>
    <row r="32921" ht="12.75" hidden="1" customHeight="1"/>
    <row r="32922" ht="12.75" hidden="1" customHeight="1"/>
    <row r="32923" ht="12.75" hidden="1" customHeight="1"/>
    <row r="32924" ht="12.75" hidden="1" customHeight="1"/>
    <row r="32925" ht="12.75" hidden="1" customHeight="1"/>
    <row r="32926" ht="12.75" hidden="1" customHeight="1"/>
    <row r="32927" ht="12.75" hidden="1" customHeight="1"/>
    <row r="32928" ht="12.75" hidden="1" customHeight="1"/>
    <row r="32929" ht="12.75" hidden="1" customHeight="1"/>
    <row r="32930" ht="12.75" hidden="1" customHeight="1"/>
    <row r="32931" ht="12.75" hidden="1" customHeight="1"/>
    <row r="32932" ht="12.75" hidden="1" customHeight="1"/>
    <row r="32933" ht="12.75" hidden="1" customHeight="1"/>
    <row r="32934" ht="12.75" hidden="1" customHeight="1"/>
    <row r="32935" ht="12.75" hidden="1" customHeight="1"/>
    <row r="32936" ht="12.75" hidden="1" customHeight="1"/>
    <row r="32937" ht="12.75" hidden="1" customHeight="1"/>
    <row r="32938" ht="12.75" hidden="1" customHeight="1"/>
    <row r="32939" ht="12.75" hidden="1" customHeight="1"/>
    <row r="32940" ht="12.75" hidden="1" customHeight="1"/>
    <row r="32941" ht="12.75" hidden="1" customHeight="1"/>
    <row r="32942" ht="12.75" hidden="1" customHeight="1"/>
    <row r="32943" ht="12.75" hidden="1" customHeight="1"/>
    <row r="32944" ht="12.75" hidden="1" customHeight="1"/>
    <row r="32945" ht="12.75" hidden="1" customHeight="1"/>
    <row r="32946" ht="12.75" hidden="1" customHeight="1"/>
    <row r="32947" ht="12.75" hidden="1" customHeight="1"/>
    <row r="32948" ht="12.75" hidden="1" customHeight="1"/>
    <row r="32949" ht="12.75" hidden="1" customHeight="1"/>
    <row r="32950" ht="12.75" hidden="1" customHeight="1"/>
    <row r="32951" ht="12.75" hidden="1" customHeight="1"/>
    <row r="32952" ht="12.75" hidden="1" customHeight="1"/>
    <row r="32953" ht="12.75" hidden="1" customHeight="1"/>
    <row r="32954" ht="12.75" hidden="1" customHeight="1"/>
    <row r="32955" ht="12.75" hidden="1" customHeight="1"/>
    <row r="32956" ht="12.75" hidden="1" customHeight="1"/>
    <row r="32957" ht="12.75" hidden="1" customHeight="1"/>
    <row r="32958" ht="12.75" hidden="1" customHeight="1"/>
    <row r="32959" ht="12.75" hidden="1" customHeight="1"/>
    <row r="32960" ht="12.75" hidden="1" customHeight="1"/>
    <row r="32961" ht="12.75" hidden="1" customHeight="1"/>
    <row r="32962" ht="12.75" hidden="1" customHeight="1"/>
    <row r="32963" ht="12.75" hidden="1" customHeight="1"/>
    <row r="32964" ht="12.75" hidden="1" customHeight="1"/>
    <row r="32965" ht="12.75" hidden="1" customHeight="1"/>
    <row r="32966" ht="12.75" hidden="1" customHeight="1"/>
    <row r="32967" ht="12.75" hidden="1" customHeight="1"/>
    <row r="32968" ht="12.75" hidden="1" customHeight="1"/>
    <row r="32969" ht="12.75" hidden="1" customHeight="1"/>
    <row r="32970" ht="12.75" hidden="1" customHeight="1"/>
    <row r="32971" ht="12.75" hidden="1" customHeight="1"/>
    <row r="32972" ht="12.75" hidden="1" customHeight="1"/>
    <row r="32973" ht="12.75" hidden="1" customHeight="1"/>
    <row r="32974" ht="12.75" hidden="1" customHeight="1"/>
    <row r="32975" ht="12.75" hidden="1" customHeight="1"/>
    <row r="32976" ht="12.75" hidden="1" customHeight="1"/>
    <row r="32977" ht="12.75" hidden="1" customHeight="1"/>
    <row r="32978" ht="12.75" hidden="1" customHeight="1"/>
    <row r="32979" ht="12.75" hidden="1" customHeight="1"/>
    <row r="32980" ht="12.75" hidden="1" customHeight="1"/>
    <row r="32981" ht="12.75" hidden="1" customHeight="1"/>
    <row r="32982" ht="12.75" hidden="1" customHeight="1"/>
    <row r="32983" ht="12.75" hidden="1" customHeight="1"/>
    <row r="32984" ht="12.75" hidden="1" customHeight="1"/>
    <row r="32985" ht="12.75" hidden="1" customHeight="1"/>
    <row r="32986" ht="12.75" hidden="1" customHeight="1"/>
    <row r="32987" ht="12.75" hidden="1" customHeight="1"/>
    <row r="32988" ht="12.75" hidden="1" customHeight="1"/>
    <row r="32989" ht="12.75" hidden="1" customHeight="1"/>
    <row r="32990" ht="12.75" hidden="1" customHeight="1"/>
    <row r="32991" ht="12.75" hidden="1" customHeight="1"/>
    <row r="32992" ht="12.75" hidden="1" customHeight="1"/>
    <row r="32993" ht="12.75" hidden="1" customHeight="1"/>
    <row r="32994" ht="12.75" hidden="1" customHeight="1"/>
    <row r="32995" ht="12.75" hidden="1" customHeight="1"/>
    <row r="32996" ht="12.75" hidden="1" customHeight="1"/>
    <row r="32997" ht="12.75" hidden="1" customHeight="1"/>
    <row r="32998" ht="12.75" hidden="1" customHeight="1"/>
    <row r="32999" ht="12.75" hidden="1" customHeight="1"/>
    <row r="33000" ht="12.75" hidden="1" customHeight="1"/>
    <row r="33001" ht="12.75" hidden="1" customHeight="1"/>
    <row r="33002" ht="12.75" hidden="1" customHeight="1"/>
    <row r="33003" ht="12.75" hidden="1" customHeight="1"/>
    <row r="33004" ht="12.75" hidden="1" customHeight="1"/>
    <row r="33005" ht="12.75" hidden="1" customHeight="1"/>
    <row r="33006" ht="12.75" hidden="1" customHeight="1"/>
    <row r="33007" ht="12.75" hidden="1" customHeight="1"/>
    <row r="33008" ht="12.75" hidden="1" customHeight="1"/>
    <row r="33009" ht="12.75" hidden="1" customHeight="1"/>
    <row r="33010" ht="12.75" hidden="1" customHeight="1"/>
    <row r="33011" ht="12.75" hidden="1" customHeight="1"/>
    <row r="33012" ht="12.75" hidden="1" customHeight="1"/>
    <row r="33013" ht="12.75" hidden="1" customHeight="1"/>
    <row r="33014" ht="12.75" hidden="1" customHeight="1"/>
    <row r="33015" ht="12.75" hidden="1" customHeight="1"/>
    <row r="33016" ht="12.75" hidden="1" customHeight="1"/>
    <row r="33017" ht="12.75" hidden="1" customHeight="1"/>
    <row r="33018" ht="12.75" hidden="1" customHeight="1"/>
    <row r="33019" ht="12.75" hidden="1" customHeight="1"/>
    <row r="33020" ht="12.75" hidden="1" customHeight="1"/>
    <row r="33021" ht="12.75" hidden="1" customHeight="1"/>
    <row r="33022" ht="12.75" hidden="1" customHeight="1"/>
    <row r="33023" ht="12.75" hidden="1" customHeight="1"/>
    <row r="33024" ht="12.75" hidden="1" customHeight="1"/>
    <row r="33025" ht="12.75" hidden="1" customHeight="1"/>
    <row r="33026" ht="12.75" hidden="1" customHeight="1"/>
    <row r="33027" ht="12.75" hidden="1" customHeight="1"/>
    <row r="33028" ht="12.75" hidden="1" customHeight="1"/>
    <row r="33029" ht="12.75" hidden="1" customHeight="1"/>
    <row r="33030" ht="12.75" hidden="1" customHeight="1"/>
    <row r="33031" ht="12.75" hidden="1" customHeight="1"/>
    <row r="33032" ht="12.75" hidden="1" customHeight="1"/>
    <row r="33033" ht="12.75" hidden="1" customHeight="1"/>
    <row r="33034" ht="12.75" hidden="1" customHeight="1"/>
    <row r="33035" ht="12.75" hidden="1" customHeight="1"/>
    <row r="33036" ht="12.75" hidden="1" customHeight="1"/>
    <row r="33037" ht="12.75" hidden="1" customHeight="1"/>
    <row r="33038" ht="12.75" hidden="1" customHeight="1"/>
    <row r="33039" ht="12.75" hidden="1" customHeight="1"/>
    <row r="33040" ht="12.75" hidden="1" customHeight="1"/>
    <row r="33041" ht="12.75" hidden="1" customHeight="1"/>
    <row r="33042" ht="12.75" hidden="1" customHeight="1"/>
    <row r="33043" ht="12.75" hidden="1" customHeight="1"/>
    <row r="33044" ht="12.75" hidden="1" customHeight="1"/>
    <row r="33045" ht="12.75" hidden="1" customHeight="1"/>
    <row r="33046" ht="12.75" hidden="1" customHeight="1"/>
    <row r="33047" ht="12.75" hidden="1" customHeight="1"/>
    <row r="33048" ht="12.75" hidden="1" customHeight="1"/>
    <row r="33049" ht="12.75" hidden="1" customHeight="1"/>
    <row r="33050" ht="12.75" hidden="1" customHeight="1"/>
    <row r="33051" ht="12.75" hidden="1" customHeight="1"/>
    <row r="33052" ht="12.75" hidden="1" customHeight="1"/>
    <row r="33053" ht="12.75" hidden="1" customHeight="1"/>
    <row r="33054" ht="12.75" hidden="1" customHeight="1"/>
    <row r="33055" ht="12.75" hidden="1" customHeight="1"/>
    <row r="33056" ht="12.75" hidden="1" customHeight="1"/>
    <row r="33057" ht="12.75" hidden="1" customHeight="1"/>
    <row r="33058" ht="12.75" hidden="1" customHeight="1"/>
    <row r="33059" ht="12.75" hidden="1" customHeight="1"/>
    <row r="33060" ht="12.75" hidden="1" customHeight="1"/>
    <row r="33061" ht="12.75" hidden="1" customHeight="1"/>
    <row r="33062" ht="12.75" hidden="1" customHeight="1"/>
    <row r="33063" ht="12.75" hidden="1" customHeight="1"/>
    <row r="33064" ht="12.75" hidden="1" customHeight="1"/>
    <row r="33065" ht="12.75" hidden="1" customHeight="1"/>
    <row r="33066" ht="12.75" hidden="1" customHeight="1"/>
    <row r="33067" ht="12.75" hidden="1" customHeight="1"/>
    <row r="33068" ht="12.75" hidden="1" customHeight="1"/>
    <row r="33069" ht="12.75" hidden="1" customHeight="1"/>
    <row r="33070" ht="12.75" hidden="1" customHeight="1"/>
    <row r="33071" ht="12.75" hidden="1" customHeight="1"/>
    <row r="33072" ht="12.75" hidden="1" customHeight="1"/>
    <row r="33073" ht="12.75" hidden="1" customHeight="1"/>
    <row r="33074" ht="12.75" hidden="1" customHeight="1"/>
    <row r="33075" ht="12.75" hidden="1" customHeight="1"/>
    <row r="33076" ht="12.75" hidden="1" customHeight="1"/>
    <row r="33077" ht="12.75" hidden="1" customHeight="1"/>
    <row r="33078" ht="12.75" hidden="1" customHeight="1"/>
    <row r="33079" ht="12.75" hidden="1" customHeight="1"/>
    <row r="33080" ht="12.75" hidden="1" customHeight="1"/>
    <row r="33081" ht="12.75" hidden="1" customHeight="1"/>
    <row r="33082" ht="12.75" hidden="1" customHeight="1"/>
    <row r="33083" ht="12.75" hidden="1" customHeight="1"/>
    <row r="33084" ht="12.75" hidden="1" customHeight="1"/>
    <row r="33085" ht="12.75" hidden="1" customHeight="1"/>
    <row r="33086" ht="12.75" hidden="1" customHeight="1"/>
    <row r="33087" ht="12.75" hidden="1" customHeight="1"/>
    <row r="33088" ht="12.75" hidden="1" customHeight="1"/>
    <row r="33089" ht="12.75" hidden="1" customHeight="1"/>
    <row r="33090" ht="12.75" hidden="1" customHeight="1"/>
    <row r="33091" ht="12.75" hidden="1" customHeight="1"/>
    <row r="33092" ht="12.75" hidden="1" customHeight="1"/>
    <row r="33093" ht="12.75" hidden="1" customHeight="1"/>
    <row r="33094" ht="12.75" hidden="1" customHeight="1"/>
    <row r="33095" ht="12.75" hidden="1" customHeight="1"/>
    <row r="33096" ht="12.75" hidden="1" customHeight="1"/>
    <row r="33097" ht="12.75" hidden="1" customHeight="1"/>
    <row r="33098" ht="12.75" hidden="1" customHeight="1"/>
    <row r="33099" ht="12.75" hidden="1" customHeight="1"/>
    <row r="33100" ht="12.75" hidden="1" customHeight="1"/>
    <row r="33101" ht="12.75" hidden="1" customHeight="1"/>
    <row r="33102" ht="12.75" hidden="1" customHeight="1"/>
    <row r="33103" ht="12.75" hidden="1" customHeight="1"/>
    <row r="33104" ht="12.75" hidden="1" customHeight="1"/>
    <row r="33105" ht="12.75" hidden="1" customHeight="1"/>
    <row r="33106" ht="12.75" hidden="1" customHeight="1"/>
    <row r="33107" ht="12.75" hidden="1" customHeight="1"/>
    <row r="33108" ht="12.75" hidden="1" customHeight="1"/>
    <row r="33109" ht="12.75" hidden="1" customHeight="1"/>
    <row r="33110" ht="12.75" hidden="1" customHeight="1"/>
    <row r="33111" ht="12.75" hidden="1" customHeight="1"/>
    <row r="33112" ht="12.75" hidden="1" customHeight="1"/>
    <row r="33113" ht="12.75" hidden="1" customHeight="1"/>
    <row r="33114" ht="12.75" hidden="1" customHeight="1"/>
    <row r="33115" ht="12.75" hidden="1" customHeight="1"/>
    <row r="33116" ht="12.75" hidden="1" customHeight="1"/>
    <row r="33117" ht="12.75" hidden="1" customHeight="1"/>
    <row r="33118" ht="12.75" hidden="1" customHeight="1"/>
    <row r="33119" ht="12.75" hidden="1" customHeight="1"/>
    <row r="33120" ht="12.75" hidden="1" customHeight="1"/>
    <row r="33121" ht="12.75" hidden="1" customHeight="1"/>
    <row r="33122" ht="12.75" hidden="1" customHeight="1"/>
    <row r="33123" ht="12.75" hidden="1" customHeight="1"/>
    <row r="33124" ht="12.75" hidden="1" customHeight="1"/>
    <row r="33125" ht="12.75" hidden="1" customHeight="1"/>
    <row r="33126" ht="12.75" hidden="1" customHeight="1"/>
    <row r="33127" ht="12.75" hidden="1" customHeight="1"/>
    <row r="33128" ht="12.75" hidden="1" customHeight="1"/>
    <row r="33129" ht="12.75" hidden="1" customHeight="1"/>
    <row r="33130" ht="12.75" hidden="1" customHeight="1"/>
    <row r="33131" ht="12.75" hidden="1" customHeight="1"/>
    <row r="33132" ht="12.75" hidden="1" customHeight="1"/>
    <row r="33133" ht="12.75" hidden="1" customHeight="1"/>
    <row r="33134" ht="12.75" hidden="1" customHeight="1"/>
    <row r="33135" ht="12.75" hidden="1" customHeight="1"/>
    <row r="33136" ht="12.75" hidden="1" customHeight="1"/>
    <row r="33137" ht="12.75" hidden="1" customHeight="1"/>
    <row r="33138" ht="12.75" hidden="1" customHeight="1"/>
    <row r="33139" ht="12.75" hidden="1" customHeight="1"/>
    <row r="33140" ht="12.75" hidden="1" customHeight="1"/>
    <row r="33141" ht="12.75" hidden="1" customHeight="1"/>
    <row r="33142" ht="12.75" hidden="1" customHeight="1"/>
    <row r="33143" ht="12.75" hidden="1" customHeight="1"/>
    <row r="33144" ht="12.75" hidden="1" customHeight="1"/>
    <row r="33145" ht="12.75" hidden="1" customHeight="1"/>
    <row r="33146" ht="12.75" hidden="1" customHeight="1"/>
    <row r="33147" ht="12.75" hidden="1" customHeight="1"/>
    <row r="33148" ht="12.75" hidden="1" customHeight="1"/>
    <row r="33149" ht="12.75" hidden="1" customHeight="1"/>
    <row r="33150" ht="12.75" hidden="1" customHeight="1"/>
    <row r="33151" ht="12.75" hidden="1" customHeight="1"/>
    <row r="33152" ht="12.75" hidden="1" customHeight="1"/>
    <row r="33153" ht="12.75" hidden="1" customHeight="1"/>
    <row r="33154" ht="12.75" hidden="1" customHeight="1"/>
    <row r="33155" ht="12.75" hidden="1" customHeight="1"/>
    <row r="33156" ht="12.75" hidden="1" customHeight="1"/>
    <row r="33157" ht="12.75" hidden="1" customHeight="1"/>
    <row r="33158" ht="12.75" hidden="1" customHeight="1"/>
    <row r="33159" ht="12.75" hidden="1" customHeight="1"/>
    <row r="33160" ht="12.75" hidden="1" customHeight="1"/>
    <row r="33161" ht="12.75" hidden="1" customHeight="1"/>
    <row r="33162" ht="12.75" hidden="1" customHeight="1"/>
    <row r="33163" ht="12.75" hidden="1" customHeight="1"/>
    <row r="33164" ht="12.75" hidden="1" customHeight="1"/>
    <row r="33165" ht="12.75" hidden="1" customHeight="1"/>
    <row r="33166" ht="12.75" hidden="1" customHeight="1"/>
    <row r="33167" ht="12.75" hidden="1" customHeight="1"/>
    <row r="33168" ht="12.75" hidden="1" customHeight="1"/>
    <row r="33169" ht="12.75" hidden="1" customHeight="1"/>
    <row r="33170" ht="12.75" hidden="1" customHeight="1"/>
    <row r="33171" ht="12.75" hidden="1" customHeight="1"/>
    <row r="33172" ht="12.75" hidden="1" customHeight="1"/>
    <row r="33173" ht="12.75" hidden="1" customHeight="1"/>
    <row r="33174" ht="12.75" hidden="1" customHeight="1"/>
    <row r="33175" ht="12.75" hidden="1" customHeight="1"/>
    <row r="33176" ht="12.75" hidden="1" customHeight="1"/>
    <row r="33177" ht="12.75" hidden="1" customHeight="1"/>
    <row r="33178" ht="12.75" hidden="1" customHeight="1"/>
    <row r="33179" ht="12.75" hidden="1" customHeight="1"/>
    <row r="33180" ht="12.75" hidden="1" customHeight="1"/>
    <row r="33181" ht="12.75" hidden="1" customHeight="1"/>
    <row r="33182" ht="12.75" hidden="1" customHeight="1"/>
    <row r="33183" ht="12.75" hidden="1" customHeight="1"/>
    <row r="33184" ht="12.75" hidden="1" customHeight="1"/>
    <row r="33185" ht="12.75" hidden="1" customHeight="1"/>
    <row r="33186" ht="12.75" hidden="1" customHeight="1"/>
    <row r="33187" ht="12.75" hidden="1" customHeight="1"/>
    <row r="33188" ht="12.75" hidden="1" customHeight="1"/>
    <row r="33189" ht="12.75" hidden="1" customHeight="1"/>
    <row r="33190" ht="12.75" hidden="1" customHeight="1"/>
    <row r="33191" ht="12.75" hidden="1" customHeight="1"/>
    <row r="33192" ht="12.75" hidden="1" customHeight="1"/>
    <row r="33193" ht="12.75" hidden="1" customHeight="1"/>
    <row r="33194" ht="12.75" hidden="1" customHeight="1"/>
    <row r="33195" ht="12.75" hidden="1" customHeight="1"/>
    <row r="33196" ht="12.75" hidden="1" customHeight="1"/>
    <row r="33197" ht="12.75" hidden="1" customHeight="1"/>
    <row r="33198" ht="12.75" hidden="1" customHeight="1"/>
    <row r="33199" ht="12.75" hidden="1" customHeight="1"/>
    <row r="33200" ht="12.75" hidden="1" customHeight="1"/>
    <row r="33201" ht="12.75" hidden="1" customHeight="1"/>
    <row r="33202" ht="12.75" hidden="1" customHeight="1"/>
    <row r="33203" ht="12.75" hidden="1" customHeight="1"/>
    <row r="33204" ht="12.75" hidden="1" customHeight="1"/>
    <row r="33205" ht="12.75" hidden="1" customHeight="1"/>
    <row r="33206" ht="12.75" hidden="1" customHeight="1"/>
    <row r="33207" ht="12.75" hidden="1" customHeight="1"/>
    <row r="33208" ht="12.75" hidden="1" customHeight="1"/>
    <row r="33209" ht="12.75" hidden="1" customHeight="1"/>
    <row r="33210" ht="12.75" hidden="1" customHeight="1"/>
    <row r="33211" ht="12.75" hidden="1" customHeight="1"/>
    <row r="33212" ht="12.75" hidden="1" customHeight="1"/>
    <row r="33213" ht="12.75" hidden="1" customHeight="1"/>
    <row r="33214" ht="12.75" hidden="1" customHeight="1"/>
    <row r="33215" ht="12.75" hidden="1" customHeight="1"/>
    <row r="33216" ht="12.75" hidden="1" customHeight="1"/>
    <row r="33217" ht="12.75" hidden="1" customHeight="1"/>
    <row r="33218" ht="12.75" hidden="1" customHeight="1"/>
    <row r="33219" ht="12.75" hidden="1" customHeight="1"/>
    <row r="33220" ht="12.75" hidden="1" customHeight="1"/>
    <row r="33221" ht="12.75" hidden="1" customHeight="1"/>
    <row r="33222" ht="12.75" hidden="1" customHeight="1"/>
    <row r="33223" ht="12.75" hidden="1" customHeight="1"/>
    <row r="33224" ht="12.75" hidden="1" customHeight="1"/>
    <row r="33225" ht="12.75" hidden="1" customHeight="1"/>
    <row r="33226" ht="12.75" hidden="1" customHeight="1"/>
    <row r="33227" ht="12.75" hidden="1" customHeight="1"/>
    <row r="33228" ht="12.75" hidden="1" customHeight="1"/>
    <row r="33229" ht="12.75" hidden="1" customHeight="1"/>
    <row r="33230" ht="12.75" hidden="1" customHeight="1"/>
    <row r="33231" ht="12.75" hidden="1" customHeight="1"/>
    <row r="33232" ht="12.75" hidden="1" customHeight="1"/>
    <row r="33233" ht="12.75" hidden="1" customHeight="1"/>
    <row r="33234" ht="12.75" hidden="1" customHeight="1"/>
    <row r="33235" ht="12.75" hidden="1" customHeight="1"/>
    <row r="33236" ht="12.75" hidden="1" customHeight="1"/>
    <row r="33237" ht="12.75" hidden="1" customHeight="1"/>
    <row r="33238" ht="12.75" hidden="1" customHeight="1"/>
    <row r="33239" ht="12.75" hidden="1" customHeight="1"/>
    <row r="33240" ht="12.75" hidden="1" customHeight="1"/>
    <row r="33241" ht="12.75" hidden="1" customHeight="1"/>
    <row r="33242" ht="12.75" hidden="1" customHeight="1"/>
    <row r="33243" ht="12.75" hidden="1" customHeight="1"/>
    <row r="33244" ht="12.75" hidden="1" customHeight="1"/>
    <row r="33245" ht="12.75" hidden="1" customHeight="1"/>
    <row r="33246" ht="12.75" hidden="1" customHeight="1"/>
    <row r="33247" ht="12.75" hidden="1" customHeight="1"/>
    <row r="33248" ht="12.75" hidden="1" customHeight="1"/>
    <row r="33249" ht="12.75" hidden="1" customHeight="1"/>
    <row r="33250" ht="12.75" hidden="1" customHeight="1"/>
    <row r="33251" ht="12.75" hidden="1" customHeight="1"/>
    <row r="33252" ht="12.75" hidden="1" customHeight="1"/>
    <row r="33253" ht="12.75" hidden="1" customHeight="1"/>
    <row r="33254" ht="12.75" hidden="1" customHeight="1"/>
    <row r="33255" ht="12.75" hidden="1" customHeight="1"/>
    <row r="33256" ht="12.75" hidden="1" customHeight="1"/>
    <row r="33257" ht="12.75" hidden="1" customHeight="1"/>
    <row r="33258" ht="12.75" hidden="1" customHeight="1"/>
    <row r="33259" ht="12.75" hidden="1" customHeight="1"/>
    <row r="33260" ht="12.75" hidden="1" customHeight="1"/>
    <row r="33261" ht="12.75" hidden="1" customHeight="1"/>
    <row r="33262" ht="12.75" hidden="1" customHeight="1"/>
    <row r="33263" ht="12.75" hidden="1" customHeight="1"/>
    <row r="33264" ht="12.75" hidden="1" customHeight="1"/>
    <row r="33265" ht="12.75" hidden="1" customHeight="1"/>
    <row r="33266" ht="12.75" hidden="1" customHeight="1"/>
    <row r="33267" ht="12.75" hidden="1" customHeight="1"/>
    <row r="33268" ht="12.75" hidden="1" customHeight="1"/>
    <row r="33269" ht="12.75" hidden="1" customHeight="1"/>
    <row r="33270" ht="12.75" hidden="1" customHeight="1"/>
    <row r="33271" ht="12.75" hidden="1" customHeight="1"/>
    <row r="33272" ht="12.75" hidden="1" customHeight="1"/>
    <row r="33273" ht="12.75" hidden="1" customHeight="1"/>
    <row r="33274" ht="12.75" hidden="1" customHeight="1"/>
    <row r="33275" ht="12.75" hidden="1" customHeight="1"/>
    <row r="33276" ht="12.75" hidden="1" customHeight="1"/>
    <row r="33277" ht="12.75" hidden="1" customHeight="1"/>
    <row r="33278" ht="12.75" hidden="1" customHeight="1"/>
    <row r="33279" ht="12.75" hidden="1" customHeight="1"/>
    <row r="33280" ht="12.75" hidden="1" customHeight="1"/>
    <row r="33281" ht="12.75" hidden="1" customHeight="1"/>
    <row r="33282" ht="12.75" hidden="1" customHeight="1"/>
    <row r="33283" ht="12.75" hidden="1" customHeight="1"/>
    <row r="33284" ht="12.75" hidden="1" customHeight="1"/>
    <row r="33285" ht="12.75" hidden="1" customHeight="1"/>
    <row r="33286" ht="12.75" hidden="1" customHeight="1"/>
    <row r="33287" ht="12.75" hidden="1" customHeight="1"/>
    <row r="33288" ht="12.75" hidden="1" customHeight="1"/>
    <row r="33289" ht="12.75" hidden="1" customHeight="1"/>
    <row r="33290" ht="12.75" hidden="1" customHeight="1"/>
    <row r="33291" ht="12.75" hidden="1" customHeight="1"/>
    <row r="33292" ht="12.75" hidden="1" customHeight="1"/>
    <row r="33293" ht="12.75" hidden="1" customHeight="1"/>
    <row r="33294" ht="12.75" hidden="1" customHeight="1"/>
    <row r="33295" ht="12.75" hidden="1" customHeight="1"/>
    <row r="33296" ht="12.75" hidden="1" customHeight="1"/>
    <row r="33297" ht="12.75" hidden="1" customHeight="1"/>
    <row r="33298" ht="12.75" hidden="1" customHeight="1"/>
    <row r="33299" ht="12.75" hidden="1" customHeight="1"/>
    <row r="33300" ht="12.75" hidden="1" customHeight="1"/>
    <row r="33301" ht="12.75" hidden="1" customHeight="1"/>
    <row r="33302" ht="12.75" hidden="1" customHeight="1"/>
    <row r="33303" ht="12.75" hidden="1" customHeight="1"/>
    <row r="33304" ht="12.75" hidden="1" customHeight="1"/>
    <row r="33305" ht="12.75" hidden="1" customHeight="1"/>
    <row r="33306" ht="12.75" hidden="1" customHeight="1"/>
    <row r="33307" ht="12.75" hidden="1" customHeight="1"/>
    <row r="33308" ht="12.75" hidden="1" customHeight="1"/>
    <row r="33309" ht="12.75" hidden="1" customHeight="1"/>
    <row r="33310" ht="12.75" hidden="1" customHeight="1"/>
    <row r="33311" ht="12.75" hidden="1" customHeight="1"/>
    <row r="33312" ht="12.75" hidden="1" customHeight="1"/>
    <row r="33313" ht="12.75" hidden="1" customHeight="1"/>
    <row r="33314" ht="12.75" hidden="1" customHeight="1"/>
    <row r="33315" ht="12.75" hidden="1" customHeight="1"/>
    <row r="33316" ht="12.75" hidden="1" customHeight="1"/>
    <row r="33317" ht="12.75" hidden="1" customHeight="1"/>
    <row r="33318" ht="12.75" hidden="1" customHeight="1"/>
    <row r="33319" ht="12.75" hidden="1" customHeight="1"/>
    <row r="33320" ht="12.75" hidden="1" customHeight="1"/>
    <row r="33321" ht="12.75" hidden="1" customHeight="1"/>
    <row r="33322" ht="12.75" hidden="1" customHeight="1"/>
    <row r="33323" ht="12.75" hidden="1" customHeight="1"/>
    <row r="33324" ht="12.75" hidden="1" customHeight="1"/>
    <row r="33325" ht="12.75" hidden="1" customHeight="1"/>
    <row r="33326" ht="12.75" hidden="1" customHeight="1"/>
    <row r="33327" ht="12.75" hidden="1" customHeight="1"/>
    <row r="33328" ht="12.75" hidden="1" customHeight="1"/>
    <row r="33329" ht="12.75" hidden="1" customHeight="1"/>
    <row r="33330" ht="12.75" hidden="1" customHeight="1"/>
    <row r="33331" ht="12.75" hidden="1" customHeight="1"/>
    <row r="33332" ht="12.75" hidden="1" customHeight="1"/>
    <row r="33333" ht="12.75" hidden="1" customHeight="1"/>
    <row r="33334" ht="12.75" hidden="1" customHeight="1"/>
    <row r="33335" ht="12.75" hidden="1" customHeight="1"/>
    <row r="33336" ht="12.75" hidden="1" customHeight="1"/>
    <row r="33337" ht="12.75" hidden="1" customHeight="1"/>
    <row r="33338" ht="12.75" hidden="1" customHeight="1"/>
    <row r="33339" ht="12.75" hidden="1" customHeight="1"/>
    <row r="33340" ht="12.75" hidden="1" customHeight="1"/>
    <row r="33341" ht="12.75" hidden="1" customHeight="1"/>
    <row r="33342" ht="12.75" hidden="1" customHeight="1"/>
    <row r="33343" ht="12.75" hidden="1" customHeight="1"/>
    <row r="33344" ht="12.75" hidden="1" customHeight="1"/>
    <row r="33345" ht="12.75" hidden="1" customHeight="1"/>
    <row r="33346" ht="12.75" hidden="1" customHeight="1"/>
    <row r="33347" ht="12.75" hidden="1" customHeight="1"/>
    <row r="33348" ht="12.75" hidden="1" customHeight="1"/>
    <row r="33349" ht="12.75" hidden="1" customHeight="1"/>
    <row r="33350" ht="12.75" hidden="1" customHeight="1"/>
    <row r="33351" ht="12.75" hidden="1" customHeight="1"/>
    <row r="33352" ht="12.75" hidden="1" customHeight="1"/>
    <row r="33353" ht="12.75" hidden="1" customHeight="1"/>
    <row r="33354" ht="12.75" hidden="1" customHeight="1"/>
    <row r="33355" ht="12.75" hidden="1" customHeight="1"/>
    <row r="33356" ht="12.75" hidden="1" customHeight="1"/>
    <row r="33357" ht="12.75" hidden="1" customHeight="1"/>
    <row r="33358" ht="12.75" hidden="1" customHeight="1"/>
    <row r="33359" ht="12.75" hidden="1" customHeight="1"/>
    <row r="33360" ht="12.75" hidden="1" customHeight="1"/>
    <row r="33361" ht="12.75" hidden="1" customHeight="1"/>
    <row r="33362" ht="12.75" hidden="1" customHeight="1"/>
    <row r="33363" ht="12.75" hidden="1" customHeight="1"/>
    <row r="33364" ht="12.75" hidden="1" customHeight="1"/>
    <row r="33365" ht="12.75" hidden="1" customHeight="1"/>
    <row r="33366" ht="12.75" hidden="1" customHeight="1"/>
    <row r="33367" ht="12.75" hidden="1" customHeight="1"/>
    <row r="33368" ht="12.75" hidden="1" customHeight="1"/>
    <row r="33369" ht="12.75" hidden="1" customHeight="1"/>
    <row r="33370" ht="12.75" hidden="1" customHeight="1"/>
    <row r="33371" ht="12.75" hidden="1" customHeight="1"/>
    <row r="33372" ht="12.75" hidden="1" customHeight="1"/>
    <row r="33373" ht="12.75" hidden="1" customHeight="1"/>
    <row r="33374" ht="12.75" hidden="1" customHeight="1"/>
    <row r="33375" ht="12.75" hidden="1" customHeight="1"/>
    <row r="33376" ht="12.75" hidden="1" customHeight="1"/>
    <row r="33377" ht="12.75" hidden="1" customHeight="1"/>
    <row r="33378" ht="12.75" hidden="1" customHeight="1"/>
    <row r="33379" ht="12.75" hidden="1" customHeight="1"/>
    <row r="33380" ht="12.75" hidden="1" customHeight="1"/>
    <row r="33381" ht="12.75" hidden="1" customHeight="1"/>
    <row r="33382" ht="12.75" hidden="1" customHeight="1"/>
    <row r="33383" ht="12.75" hidden="1" customHeight="1"/>
    <row r="33384" ht="12.75" hidden="1" customHeight="1"/>
    <row r="33385" ht="12.75" hidden="1" customHeight="1"/>
    <row r="33386" ht="12.75" hidden="1" customHeight="1"/>
    <row r="33387" ht="12.75" hidden="1" customHeight="1"/>
    <row r="33388" ht="12.75" hidden="1" customHeight="1"/>
    <row r="33389" ht="12.75" hidden="1" customHeight="1"/>
    <row r="33390" ht="12.75" hidden="1" customHeight="1"/>
    <row r="33391" ht="12.75" hidden="1" customHeight="1"/>
    <row r="33392" ht="12.75" hidden="1" customHeight="1"/>
    <row r="33393" ht="12.75" hidden="1" customHeight="1"/>
    <row r="33394" ht="12.75" hidden="1" customHeight="1"/>
    <row r="33395" ht="12.75" hidden="1" customHeight="1"/>
    <row r="33396" ht="12.75" hidden="1" customHeight="1"/>
    <row r="33397" ht="12.75" hidden="1" customHeight="1"/>
    <row r="33398" ht="12.75" hidden="1" customHeight="1"/>
    <row r="33399" ht="12.75" hidden="1" customHeight="1"/>
    <row r="33400" ht="12.75" hidden="1" customHeight="1"/>
    <row r="33401" ht="12.75" hidden="1" customHeight="1"/>
    <row r="33402" ht="12.75" hidden="1" customHeight="1"/>
    <row r="33403" ht="12.75" hidden="1" customHeight="1"/>
    <row r="33404" ht="12.75" hidden="1" customHeight="1"/>
    <row r="33405" ht="12.75" hidden="1" customHeight="1"/>
    <row r="33406" ht="12.75" hidden="1" customHeight="1"/>
    <row r="33407" ht="12.75" hidden="1" customHeight="1"/>
    <row r="33408" ht="12.75" hidden="1" customHeight="1"/>
    <row r="33409" ht="12.75" hidden="1" customHeight="1"/>
    <row r="33410" ht="12.75" hidden="1" customHeight="1"/>
    <row r="33411" ht="12.75" hidden="1" customHeight="1"/>
    <row r="33412" ht="12.75" hidden="1" customHeight="1"/>
    <row r="33413" ht="12.75" hidden="1" customHeight="1"/>
    <row r="33414" ht="12.75" hidden="1" customHeight="1"/>
    <row r="33415" ht="12.75" hidden="1" customHeight="1"/>
    <row r="33416" ht="12.75" hidden="1" customHeight="1"/>
    <row r="33417" ht="12.75" hidden="1" customHeight="1"/>
    <row r="33418" ht="12.75" hidden="1" customHeight="1"/>
    <row r="33419" ht="12.75" hidden="1" customHeight="1"/>
    <row r="33420" ht="12.75" hidden="1" customHeight="1"/>
    <row r="33421" ht="12.75" hidden="1" customHeight="1"/>
    <row r="33422" ht="12.75" hidden="1" customHeight="1"/>
    <row r="33423" ht="12.75" hidden="1" customHeight="1"/>
    <row r="33424" ht="12.75" hidden="1" customHeight="1"/>
    <row r="33425" ht="12.75" hidden="1" customHeight="1"/>
    <row r="33426" ht="12.75" hidden="1" customHeight="1"/>
    <row r="33427" ht="12.75" hidden="1" customHeight="1"/>
    <row r="33428" ht="12.75" hidden="1" customHeight="1"/>
    <row r="33429" ht="12.75" hidden="1" customHeight="1"/>
    <row r="33430" ht="12.75" hidden="1" customHeight="1"/>
    <row r="33431" ht="12.75" hidden="1" customHeight="1"/>
    <row r="33432" ht="12.75" hidden="1" customHeight="1"/>
    <row r="33433" ht="12.75" hidden="1" customHeight="1"/>
    <row r="33434" ht="12.75" hidden="1" customHeight="1"/>
    <row r="33435" ht="12.75" hidden="1" customHeight="1"/>
    <row r="33436" ht="12.75" hidden="1" customHeight="1"/>
    <row r="33437" ht="12.75" hidden="1" customHeight="1"/>
    <row r="33438" ht="12.75" hidden="1" customHeight="1"/>
    <row r="33439" ht="12.75" hidden="1" customHeight="1"/>
    <row r="33440" ht="12.75" hidden="1" customHeight="1"/>
    <row r="33441" ht="12.75" hidden="1" customHeight="1"/>
    <row r="33442" ht="12.75" hidden="1" customHeight="1"/>
    <row r="33443" ht="12.75" hidden="1" customHeight="1"/>
    <row r="33444" ht="12.75" hidden="1" customHeight="1"/>
    <row r="33445" ht="12.75" hidden="1" customHeight="1"/>
    <row r="33446" ht="12.75" hidden="1" customHeight="1"/>
    <row r="33447" ht="12.75" hidden="1" customHeight="1"/>
    <row r="33448" ht="12.75" hidden="1" customHeight="1"/>
    <row r="33449" ht="12.75" hidden="1" customHeight="1"/>
    <row r="33450" ht="12.75" hidden="1" customHeight="1"/>
    <row r="33451" ht="12.75" hidden="1" customHeight="1"/>
    <row r="33452" ht="12.75" hidden="1" customHeight="1"/>
    <row r="33453" ht="12.75" hidden="1" customHeight="1"/>
    <row r="33454" ht="12.75" hidden="1" customHeight="1"/>
    <row r="33455" ht="12.75" hidden="1" customHeight="1"/>
    <row r="33456" ht="12.75" hidden="1" customHeight="1"/>
    <row r="33457" ht="12.75" hidden="1" customHeight="1"/>
    <row r="33458" ht="12.75" hidden="1" customHeight="1"/>
    <row r="33459" ht="12.75" hidden="1" customHeight="1"/>
    <row r="33460" ht="12.75" hidden="1" customHeight="1"/>
    <row r="33461" ht="12.75" hidden="1" customHeight="1"/>
    <row r="33462" ht="12.75" hidden="1" customHeight="1"/>
    <row r="33463" ht="12.75" hidden="1" customHeight="1"/>
    <row r="33464" ht="12.75" hidden="1" customHeight="1"/>
    <row r="33465" ht="12.75" hidden="1" customHeight="1"/>
    <row r="33466" ht="12.75" hidden="1" customHeight="1"/>
    <row r="33467" ht="12.75" hidden="1" customHeight="1"/>
    <row r="33468" ht="12.75" hidden="1" customHeight="1"/>
    <row r="33469" ht="12.75" hidden="1" customHeight="1"/>
    <row r="33470" ht="12.75" hidden="1" customHeight="1"/>
    <row r="33471" ht="12.75" hidden="1" customHeight="1"/>
    <row r="33472" ht="12.75" hidden="1" customHeight="1"/>
    <row r="33473" ht="12.75" hidden="1" customHeight="1"/>
    <row r="33474" ht="12.75" hidden="1" customHeight="1"/>
    <row r="33475" ht="12.75" hidden="1" customHeight="1"/>
    <row r="33476" ht="12.75" hidden="1" customHeight="1"/>
    <row r="33477" ht="12.75" hidden="1" customHeight="1"/>
    <row r="33478" ht="12.75" hidden="1" customHeight="1"/>
    <row r="33479" ht="12.75" hidden="1" customHeight="1"/>
    <row r="33480" ht="12.75" hidden="1" customHeight="1"/>
    <row r="33481" ht="12.75" hidden="1" customHeight="1"/>
    <row r="33482" ht="12.75" hidden="1" customHeight="1"/>
    <row r="33483" ht="12.75" hidden="1" customHeight="1"/>
    <row r="33484" ht="12.75" hidden="1" customHeight="1"/>
    <row r="33485" ht="12.75" hidden="1" customHeight="1"/>
    <row r="33486" ht="12.75" hidden="1" customHeight="1"/>
    <row r="33487" ht="12.75" hidden="1" customHeight="1"/>
    <row r="33488" ht="12.75" hidden="1" customHeight="1"/>
    <row r="33489" ht="12.75" hidden="1" customHeight="1"/>
    <row r="33490" ht="12.75" hidden="1" customHeight="1"/>
    <row r="33491" ht="12.75" hidden="1" customHeight="1"/>
    <row r="33492" ht="12.75" hidden="1" customHeight="1"/>
    <row r="33493" ht="12.75" hidden="1" customHeight="1"/>
    <row r="33494" ht="12.75" hidden="1" customHeight="1"/>
    <row r="33495" ht="12.75" hidden="1" customHeight="1"/>
    <row r="33496" ht="12.75" hidden="1" customHeight="1"/>
    <row r="33497" ht="12.75" hidden="1" customHeight="1"/>
    <row r="33498" ht="12.75" hidden="1" customHeight="1"/>
    <row r="33499" ht="12.75" hidden="1" customHeight="1"/>
    <row r="33500" ht="12.75" hidden="1" customHeight="1"/>
    <row r="33501" ht="12.75" hidden="1" customHeight="1"/>
    <row r="33502" ht="12.75" hidden="1" customHeight="1"/>
    <row r="33503" ht="12.75" hidden="1" customHeight="1"/>
    <row r="33504" ht="12.75" hidden="1" customHeight="1"/>
    <row r="33505" ht="12.75" hidden="1" customHeight="1"/>
    <row r="33506" ht="12.75" hidden="1" customHeight="1"/>
    <row r="33507" ht="12.75" hidden="1" customHeight="1"/>
    <row r="33508" ht="12.75" hidden="1" customHeight="1"/>
    <row r="33509" ht="12.75" hidden="1" customHeight="1"/>
    <row r="33510" ht="12.75" hidden="1" customHeight="1"/>
    <row r="33511" ht="12.75" hidden="1" customHeight="1"/>
    <row r="33512" ht="12.75" hidden="1" customHeight="1"/>
    <row r="33513" ht="12.75" hidden="1" customHeight="1"/>
    <row r="33514" ht="12.75" hidden="1" customHeight="1"/>
    <row r="33515" ht="12.75" hidden="1" customHeight="1"/>
    <row r="33516" ht="12.75" hidden="1" customHeight="1"/>
    <row r="33517" ht="12.75" hidden="1" customHeight="1"/>
    <row r="33518" ht="12.75" hidden="1" customHeight="1"/>
    <row r="33519" ht="12.75" hidden="1" customHeight="1"/>
    <row r="33520" ht="12.75" hidden="1" customHeight="1"/>
    <row r="33521" ht="12.75" hidden="1" customHeight="1"/>
    <row r="33522" ht="12.75" hidden="1" customHeight="1"/>
    <row r="33523" ht="12.75" hidden="1" customHeight="1"/>
    <row r="33524" ht="12.75" hidden="1" customHeight="1"/>
    <row r="33525" ht="12.75" hidden="1" customHeight="1"/>
    <row r="33526" ht="12.75" hidden="1" customHeight="1"/>
    <row r="33527" ht="12.75" hidden="1" customHeight="1"/>
    <row r="33528" ht="12.75" hidden="1" customHeight="1"/>
    <row r="33529" ht="12.75" hidden="1" customHeight="1"/>
    <row r="33530" ht="12.75" hidden="1" customHeight="1"/>
    <row r="33531" ht="12.75" hidden="1" customHeight="1"/>
    <row r="33532" ht="12.75" hidden="1" customHeight="1"/>
    <row r="33533" ht="12.75" hidden="1" customHeight="1"/>
    <row r="33534" ht="12.75" hidden="1" customHeight="1"/>
    <row r="33535" ht="12.75" hidden="1" customHeight="1"/>
    <row r="33536" ht="12.75" hidden="1" customHeight="1"/>
    <row r="33537" ht="12.75" hidden="1" customHeight="1"/>
    <row r="33538" ht="12.75" hidden="1" customHeight="1"/>
    <row r="33539" ht="12.75" hidden="1" customHeight="1"/>
    <row r="33540" ht="12.75" hidden="1" customHeight="1"/>
    <row r="33541" ht="12.75" hidden="1" customHeight="1"/>
    <row r="33542" ht="12.75" hidden="1" customHeight="1"/>
    <row r="33543" ht="12.75" hidden="1" customHeight="1"/>
    <row r="33544" ht="12.75" hidden="1" customHeight="1"/>
    <row r="33545" ht="12.75" hidden="1" customHeight="1"/>
    <row r="33546" ht="12.75" hidden="1" customHeight="1"/>
    <row r="33547" ht="12.75" hidden="1" customHeight="1"/>
    <row r="33548" ht="12.75" hidden="1" customHeight="1"/>
    <row r="33549" ht="12.75" hidden="1" customHeight="1"/>
    <row r="33550" ht="12.75" hidden="1" customHeight="1"/>
    <row r="33551" ht="12.75" hidden="1" customHeight="1"/>
    <row r="33552" ht="12.75" hidden="1" customHeight="1"/>
    <row r="33553" ht="12.75" hidden="1" customHeight="1"/>
    <row r="33554" ht="12.75" hidden="1" customHeight="1"/>
    <row r="33555" ht="12.75" hidden="1" customHeight="1"/>
    <row r="33556" ht="12.75" hidden="1" customHeight="1"/>
    <row r="33557" ht="12.75" hidden="1" customHeight="1"/>
    <row r="33558" ht="12.75" hidden="1" customHeight="1"/>
    <row r="33559" ht="12.75" hidden="1" customHeight="1"/>
    <row r="33560" ht="12.75" hidden="1" customHeight="1"/>
    <row r="33561" ht="12.75" hidden="1" customHeight="1"/>
    <row r="33562" ht="12.75" hidden="1" customHeight="1"/>
    <row r="33563" ht="12.75" hidden="1" customHeight="1"/>
    <row r="33564" ht="12.75" hidden="1" customHeight="1"/>
    <row r="33565" ht="12.75" hidden="1" customHeight="1"/>
    <row r="33566" ht="12.75" hidden="1" customHeight="1"/>
    <row r="33567" ht="12.75" hidden="1" customHeight="1"/>
    <row r="33568" ht="12.75" hidden="1" customHeight="1"/>
    <row r="33569" ht="12.75" hidden="1" customHeight="1"/>
    <row r="33570" ht="12.75" hidden="1" customHeight="1"/>
    <row r="33571" ht="12.75" hidden="1" customHeight="1"/>
    <row r="33572" ht="12.75" hidden="1" customHeight="1"/>
    <row r="33573" ht="12.75" hidden="1" customHeight="1"/>
    <row r="33574" ht="12.75" hidden="1" customHeight="1"/>
    <row r="33575" ht="12.75" hidden="1" customHeight="1"/>
    <row r="33576" ht="12.75" hidden="1" customHeight="1"/>
    <row r="33577" ht="12.75" hidden="1" customHeight="1"/>
    <row r="33578" ht="12.75" hidden="1" customHeight="1"/>
    <row r="33579" ht="12.75" hidden="1" customHeight="1"/>
    <row r="33580" ht="12.75" hidden="1" customHeight="1"/>
    <row r="33581" ht="12.75" hidden="1" customHeight="1"/>
    <row r="33582" ht="12.75" hidden="1" customHeight="1"/>
    <row r="33583" ht="12.75" hidden="1" customHeight="1"/>
    <row r="33584" ht="12.75" hidden="1" customHeight="1"/>
    <row r="33585" ht="12.75" hidden="1" customHeight="1"/>
    <row r="33586" ht="12.75" hidden="1" customHeight="1"/>
    <row r="33587" ht="12.75" hidden="1" customHeight="1"/>
    <row r="33588" ht="12.75" hidden="1" customHeight="1"/>
    <row r="33589" ht="12.75" hidden="1" customHeight="1"/>
    <row r="33590" ht="12.75" hidden="1" customHeight="1"/>
    <row r="33591" ht="12.75" hidden="1" customHeight="1"/>
    <row r="33592" ht="12.75" hidden="1" customHeight="1"/>
    <row r="33593" ht="12.75" hidden="1" customHeight="1"/>
    <row r="33594" ht="12.75" hidden="1" customHeight="1"/>
    <row r="33595" ht="12.75" hidden="1" customHeight="1"/>
    <row r="33596" ht="12.75" hidden="1" customHeight="1"/>
    <row r="33597" ht="12.75" hidden="1" customHeight="1"/>
    <row r="33598" ht="12.75" hidden="1" customHeight="1"/>
    <row r="33599" ht="12.75" hidden="1" customHeight="1"/>
    <row r="33600" ht="12.75" hidden="1" customHeight="1"/>
    <row r="33601" ht="12.75" hidden="1" customHeight="1"/>
    <row r="33602" ht="12.75" hidden="1" customHeight="1"/>
    <row r="33603" ht="12.75" hidden="1" customHeight="1"/>
    <row r="33604" ht="12.75" hidden="1" customHeight="1"/>
    <row r="33605" ht="12.75" hidden="1" customHeight="1"/>
    <row r="33606" ht="12.75" hidden="1" customHeight="1"/>
    <row r="33607" ht="12.75" hidden="1" customHeight="1"/>
    <row r="33608" ht="12.75" hidden="1" customHeight="1"/>
    <row r="33609" ht="12.75" hidden="1" customHeight="1"/>
    <row r="33610" ht="12.75" hidden="1" customHeight="1"/>
    <row r="33611" ht="12.75" hidden="1" customHeight="1"/>
    <row r="33612" ht="12.75" hidden="1" customHeight="1"/>
    <row r="33613" ht="12.75" hidden="1" customHeight="1"/>
    <row r="33614" ht="12.75" hidden="1" customHeight="1"/>
    <row r="33615" ht="12.75" hidden="1" customHeight="1"/>
    <row r="33616" ht="12.75" hidden="1" customHeight="1"/>
    <row r="33617" ht="12.75" hidden="1" customHeight="1"/>
    <row r="33618" ht="12.75" hidden="1" customHeight="1"/>
    <row r="33619" ht="12.75" hidden="1" customHeight="1"/>
    <row r="33620" ht="12.75" hidden="1" customHeight="1"/>
    <row r="33621" ht="12.75" hidden="1" customHeight="1"/>
    <row r="33622" ht="12.75" hidden="1" customHeight="1"/>
    <row r="33623" ht="12.75" hidden="1" customHeight="1"/>
    <row r="33624" ht="12.75" hidden="1" customHeight="1"/>
    <row r="33625" ht="12.75" hidden="1" customHeight="1"/>
    <row r="33626" ht="12.75" hidden="1" customHeight="1"/>
    <row r="33627" ht="12.75" hidden="1" customHeight="1"/>
    <row r="33628" ht="12.75" hidden="1" customHeight="1"/>
    <row r="33629" ht="12.75" hidden="1" customHeight="1"/>
    <row r="33630" ht="12.75" hidden="1" customHeight="1"/>
    <row r="33631" ht="12.75" hidden="1" customHeight="1"/>
    <row r="33632" ht="12.75" hidden="1" customHeight="1"/>
    <row r="33633" ht="12.75" hidden="1" customHeight="1"/>
    <row r="33634" ht="12.75" hidden="1" customHeight="1"/>
    <row r="33635" ht="12.75" hidden="1" customHeight="1"/>
    <row r="33636" ht="12.75" hidden="1" customHeight="1"/>
    <row r="33637" ht="12.75" hidden="1" customHeight="1"/>
    <row r="33638" ht="12.75" hidden="1" customHeight="1"/>
    <row r="33639" ht="12.75" hidden="1" customHeight="1"/>
    <row r="33640" ht="12.75" hidden="1" customHeight="1"/>
    <row r="33641" ht="12.75" hidden="1" customHeight="1"/>
    <row r="33642" ht="12.75" hidden="1" customHeight="1"/>
    <row r="33643" ht="12.75" hidden="1" customHeight="1"/>
    <row r="33644" ht="12.75" hidden="1" customHeight="1"/>
    <row r="33645" ht="12.75" hidden="1" customHeight="1"/>
    <row r="33646" ht="12.75" hidden="1" customHeight="1"/>
    <row r="33647" ht="12.75" hidden="1" customHeight="1"/>
    <row r="33648" ht="12.75" hidden="1" customHeight="1"/>
    <row r="33649" ht="12.75" hidden="1" customHeight="1"/>
    <row r="33650" ht="12.75" hidden="1" customHeight="1"/>
    <row r="33651" ht="12.75" hidden="1" customHeight="1"/>
    <row r="33652" ht="12.75" hidden="1" customHeight="1"/>
    <row r="33653" ht="12.75" hidden="1" customHeight="1"/>
    <row r="33654" ht="12.75" hidden="1" customHeight="1"/>
    <row r="33655" ht="12.75" hidden="1" customHeight="1"/>
    <row r="33656" ht="12.75" hidden="1" customHeight="1"/>
    <row r="33657" ht="12.75" hidden="1" customHeight="1"/>
    <row r="33658" ht="12.75" hidden="1" customHeight="1"/>
    <row r="33659" ht="12.75" hidden="1" customHeight="1"/>
    <row r="33660" ht="12.75" hidden="1" customHeight="1"/>
    <row r="33661" ht="12.75" hidden="1" customHeight="1"/>
    <row r="33662" ht="12.75" hidden="1" customHeight="1"/>
    <row r="33663" ht="12.75" hidden="1" customHeight="1"/>
    <row r="33664" ht="12.75" hidden="1" customHeight="1"/>
    <row r="33665" ht="12.75" hidden="1" customHeight="1"/>
    <row r="33666" ht="12.75" hidden="1" customHeight="1"/>
    <row r="33667" ht="12.75" hidden="1" customHeight="1"/>
    <row r="33668" ht="12.75" hidden="1" customHeight="1"/>
    <row r="33669" ht="12.75" hidden="1" customHeight="1"/>
    <row r="33670" ht="12.75" hidden="1" customHeight="1"/>
    <row r="33671" ht="12.75" hidden="1" customHeight="1"/>
    <row r="33672" ht="12.75" hidden="1" customHeight="1"/>
    <row r="33673" ht="12.75" hidden="1" customHeight="1"/>
    <row r="33674" ht="12.75" hidden="1" customHeight="1"/>
    <row r="33675" ht="12.75" hidden="1" customHeight="1"/>
    <row r="33676" ht="12.75" hidden="1" customHeight="1"/>
    <row r="33677" ht="12.75" hidden="1" customHeight="1"/>
    <row r="33678" ht="12.75" hidden="1" customHeight="1"/>
    <row r="33679" ht="12.75" hidden="1" customHeight="1"/>
    <row r="33680" ht="12.75" hidden="1" customHeight="1"/>
    <row r="33681" ht="12.75" hidden="1" customHeight="1"/>
    <row r="33682" ht="12.75" hidden="1" customHeight="1"/>
    <row r="33683" ht="12.75" hidden="1" customHeight="1"/>
    <row r="33684" ht="12.75" hidden="1" customHeight="1"/>
    <row r="33685" ht="12.75" hidden="1" customHeight="1"/>
    <row r="33686" ht="12.75" hidden="1" customHeight="1"/>
    <row r="33687" ht="12.75" hidden="1" customHeight="1"/>
    <row r="33688" ht="12.75" hidden="1" customHeight="1"/>
    <row r="33689" ht="12.75" hidden="1" customHeight="1"/>
    <row r="33690" ht="12.75" hidden="1" customHeight="1"/>
    <row r="33691" ht="12.75" hidden="1" customHeight="1"/>
    <row r="33692" ht="12.75" hidden="1" customHeight="1"/>
    <row r="33693" ht="12.75" hidden="1" customHeight="1"/>
    <row r="33694" ht="12.75" hidden="1" customHeight="1"/>
    <row r="33695" ht="12.75" hidden="1" customHeight="1"/>
    <row r="33696" ht="12.75" hidden="1" customHeight="1"/>
    <row r="33697" ht="12.75" hidden="1" customHeight="1"/>
    <row r="33698" ht="12.75" hidden="1" customHeight="1"/>
    <row r="33699" ht="12.75" hidden="1" customHeight="1"/>
    <row r="33700" ht="12.75" hidden="1" customHeight="1"/>
    <row r="33701" ht="12.75" hidden="1" customHeight="1"/>
    <row r="33702" ht="12.75" hidden="1" customHeight="1"/>
    <row r="33703" ht="12.75" hidden="1" customHeight="1"/>
    <row r="33704" ht="12.75" hidden="1" customHeight="1"/>
    <row r="33705" ht="12.75" hidden="1" customHeight="1"/>
    <row r="33706" ht="12.75" hidden="1" customHeight="1"/>
    <row r="33707" ht="12.75" hidden="1" customHeight="1"/>
    <row r="33708" ht="12.75" hidden="1" customHeight="1"/>
    <row r="33709" ht="12.75" hidden="1" customHeight="1"/>
    <row r="33710" ht="12.75" hidden="1" customHeight="1"/>
    <row r="33711" ht="12.75" hidden="1" customHeight="1"/>
    <row r="33712" ht="12.75" hidden="1" customHeight="1"/>
    <row r="33713" ht="12.75" hidden="1" customHeight="1"/>
    <row r="33714" ht="12.75" hidden="1" customHeight="1"/>
    <row r="33715" ht="12.75" hidden="1" customHeight="1"/>
    <row r="33716" ht="12.75" hidden="1" customHeight="1"/>
    <row r="33717" ht="12.75" hidden="1" customHeight="1"/>
    <row r="33718" ht="12.75" hidden="1" customHeight="1"/>
    <row r="33719" ht="12.75" hidden="1" customHeight="1"/>
    <row r="33720" ht="12.75" hidden="1" customHeight="1"/>
    <row r="33721" ht="12.75" hidden="1" customHeight="1"/>
    <row r="33722" ht="12.75" hidden="1" customHeight="1"/>
    <row r="33723" ht="12.75" hidden="1" customHeight="1"/>
    <row r="33724" ht="12.75" hidden="1" customHeight="1"/>
    <row r="33725" ht="12.75" hidden="1" customHeight="1"/>
    <row r="33726" ht="12.75" hidden="1" customHeight="1"/>
    <row r="33727" ht="12.75" hidden="1" customHeight="1"/>
    <row r="33728" ht="12.75" hidden="1" customHeight="1"/>
    <row r="33729" ht="12.75" hidden="1" customHeight="1"/>
    <row r="33730" ht="12.75" hidden="1" customHeight="1"/>
    <row r="33731" ht="12.75" hidden="1" customHeight="1"/>
    <row r="33732" ht="12.75" hidden="1" customHeight="1"/>
    <row r="33733" ht="12.75" hidden="1" customHeight="1"/>
    <row r="33734" ht="12.75" hidden="1" customHeight="1"/>
    <row r="33735" ht="12.75" hidden="1" customHeight="1"/>
    <row r="33736" ht="12.75" hidden="1" customHeight="1"/>
    <row r="33737" ht="12.75" hidden="1" customHeight="1"/>
    <row r="33738" ht="12.75" hidden="1" customHeight="1"/>
    <row r="33739" ht="12.75" hidden="1" customHeight="1"/>
    <row r="33740" ht="12.75" hidden="1" customHeight="1"/>
    <row r="33741" ht="12.75" hidden="1" customHeight="1"/>
    <row r="33742" ht="12.75" hidden="1" customHeight="1"/>
    <row r="33743" ht="12.75" hidden="1" customHeight="1"/>
    <row r="33744" ht="12.75" hidden="1" customHeight="1"/>
    <row r="33745" ht="12.75" hidden="1" customHeight="1"/>
    <row r="33746" ht="12.75" hidden="1" customHeight="1"/>
    <row r="33747" ht="12.75" hidden="1" customHeight="1"/>
    <row r="33748" ht="12.75" hidden="1" customHeight="1"/>
    <row r="33749" ht="12.75" hidden="1" customHeight="1"/>
    <row r="33750" ht="12.75" hidden="1" customHeight="1"/>
    <row r="33751" ht="12.75" hidden="1" customHeight="1"/>
    <row r="33752" ht="12.75" hidden="1" customHeight="1"/>
    <row r="33753" ht="12.75" hidden="1" customHeight="1"/>
    <row r="33754" ht="12.75" hidden="1" customHeight="1"/>
    <row r="33755" ht="12.75" hidden="1" customHeight="1"/>
    <row r="33756" ht="12.75" hidden="1" customHeight="1"/>
    <row r="33757" ht="12.75" hidden="1" customHeight="1"/>
    <row r="33758" ht="12.75" hidden="1" customHeight="1"/>
    <row r="33759" ht="12.75" hidden="1" customHeight="1"/>
    <row r="33760" ht="12.75" hidden="1" customHeight="1"/>
    <row r="33761" ht="12.75" hidden="1" customHeight="1"/>
    <row r="33762" ht="12.75" hidden="1" customHeight="1"/>
    <row r="33763" ht="12.75" hidden="1" customHeight="1"/>
    <row r="33764" ht="12.75" hidden="1" customHeight="1"/>
    <row r="33765" ht="12.75" hidden="1" customHeight="1"/>
    <row r="33766" ht="12.75" hidden="1" customHeight="1"/>
    <row r="33767" ht="12.75" hidden="1" customHeight="1"/>
    <row r="33768" ht="12.75" hidden="1" customHeight="1"/>
    <row r="33769" ht="12.75" hidden="1" customHeight="1"/>
    <row r="33770" ht="12.75" hidden="1" customHeight="1"/>
    <row r="33771" ht="12.75" hidden="1" customHeight="1"/>
    <row r="33772" ht="12.75" hidden="1" customHeight="1"/>
    <row r="33773" ht="12.75" hidden="1" customHeight="1"/>
    <row r="33774" ht="12.75" hidden="1" customHeight="1"/>
    <row r="33775" ht="12.75" hidden="1" customHeight="1"/>
    <row r="33776" ht="12.75" hidden="1" customHeight="1"/>
    <row r="33777" ht="12.75" hidden="1" customHeight="1"/>
    <row r="33778" ht="12.75" hidden="1" customHeight="1"/>
    <row r="33779" ht="12.75" hidden="1" customHeight="1"/>
    <row r="33780" ht="12.75" hidden="1" customHeight="1"/>
    <row r="33781" ht="12.75" hidden="1" customHeight="1"/>
    <row r="33782" ht="12.75" hidden="1" customHeight="1"/>
    <row r="33783" ht="12.75" hidden="1" customHeight="1"/>
    <row r="33784" ht="12.75" hidden="1" customHeight="1"/>
    <row r="33785" ht="12.75" hidden="1" customHeight="1"/>
    <row r="33786" ht="12.75" hidden="1" customHeight="1"/>
    <row r="33787" ht="12.75" hidden="1" customHeight="1"/>
    <row r="33788" ht="12.75" hidden="1" customHeight="1"/>
    <row r="33789" ht="12.75" hidden="1" customHeight="1"/>
    <row r="33790" ht="12.75" hidden="1" customHeight="1"/>
    <row r="33791" ht="12.75" hidden="1" customHeight="1"/>
    <row r="33792" ht="12.75" hidden="1" customHeight="1"/>
    <row r="33793" ht="12.75" hidden="1" customHeight="1"/>
    <row r="33794" ht="12.75" hidden="1" customHeight="1"/>
    <row r="33795" ht="12.75" hidden="1" customHeight="1"/>
    <row r="33796" ht="12.75" hidden="1" customHeight="1"/>
    <row r="33797" ht="12.75" hidden="1" customHeight="1"/>
    <row r="33798" ht="12.75" hidden="1" customHeight="1"/>
    <row r="33799" ht="12.75" hidden="1" customHeight="1"/>
    <row r="33800" ht="12.75" hidden="1" customHeight="1"/>
    <row r="33801" ht="12.75" hidden="1" customHeight="1"/>
    <row r="33802" ht="12.75" hidden="1" customHeight="1"/>
    <row r="33803" ht="12.75" hidden="1" customHeight="1"/>
    <row r="33804" ht="12.75" hidden="1" customHeight="1"/>
    <row r="33805" ht="12.75" hidden="1" customHeight="1"/>
    <row r="33806" ht="12.75" hidden="1" customHeight="1"/>
    <row r="33807" ht="12.75" hidden="1" customHeight="1"/>
    <row r="33808" ht="12.75" hidden="1" customHeight="1"/>
    <row r="33809" ht="12.75" hidden="1" customHeight="1"/>
    <row r="33810" ht="12.75" hidden="1" customHeight="1"/>
    <row r="33811" ht="12.75" hidden="1" customHeight="1"/>
    <row r="33812" ht="12.75" hidden="1" customHeight="1"/>
    <row r="33813" ht="12.75" hidden="1" customHeight="1"/>
    <row r="33814" ht="12.75" hidden="1" customHeight="1"/>
    <row r="33815" ht="12.75" hidden="1" customHeight="1"/>
    <row r="33816" ht="12.75" hidden="1" customHeight="1"/>
    <row r="33817" ht="12.75" hidden="1" customHeight="1"/>
    <row r="33818" ht="12.75" hidden="1" customHeight="1"/>
    <row r="33819" ht="12.75" hidden="1" customHeight="1"/>
    <row r="33820" ht="12.75" hidden="1" customHeight="1"/>
    <row r="33821" ht="12.75" hidden="1" customHeight="1"/>
    <row r="33822" ht="12.75" hidden="1" customHeight="1"/>
    <row r="33823" ht="12.75" hidden="1" customHeight="1"/>
    <row r="33824" ht="12.75" hidden="1" customHeight="1"/>
    <row r="33825" ht="12.75" hidden="1" customHeight="1"/>
    <row r="33826" ht="12.75" hidden="1" customHeight="1"/>
    <row r="33827" ht="12.75" hidden="1" customHeight="1"/>
    <row r="33828" ht="12.75" hidden="1" customHeight="1"/>
    <row r="33829" ht="12.75" hidden="1" customHeight="1"/>
    <row r="33830" ht="12.75" hidden="1" customHeight="1"/>
    <row r="33831" ht="12.75" hidden="1" customHeight="1"/>
    <row r="33832" ht="12.75" hidden="1" customHeight="1"/>
    <row r="33833" ht="12.75" hidden="1" customHeight="1"/>
    <row r="33834" ht="12.75" hidden="1" customHeight="1"/>
    <row r="33835" ht="12.75" hidden="1" customHeight="1"/>
    <row r="33836" ht="12.75" hidden="1" customHeight="1"/>
    <row r="33837" ht="12.75" hidden="1" customHeight="1"/>
    <row r="33838" ht="12.75" hidden="1" customHeight="1"/>
    <row r="33839" ht="12.75" hidden="1" customHeight="1"/>
    <row r="33840" ht="12.75" hidden="1" customHeight="1"/>
    <row r="33841" ht="12.75" hidden="1" customHeight="1"/>
    <row r="33842" ht="12.75" hidden="1" customHeight="1"/>
    <row r="33843" ht="12.75" hidden="1" customHeight="1"/>
    <row r="33844" ht="12.75" hidden="1" customHeight="1"/>
    <row r="33845" ht="12.75" hidden="1" customHeight="1"/>
    <row r="33846" ht="12.75" hidden="1" customHeight="1"/>
    <row r="33847" ht="12.75" hidden="1" customHeight="1"/>
    <row r="33848" ht="12.75" hidden="1" customHeight="1"/>
    <row r="33849" ht="12.75" hidden="1" customHeight="1"/>
    <row r="33850" ht="12.75" hidden="1" customHeight="1"/>
    <row r="33851" ht="12.75" hidden="1" customHeight="1"/>
    <row r="33852" ht="12.75" hidden="1" customHeight="1"/>
    <row r="33853" ht="12.75" hidden="1" customHeight="1"/>
    <row r="33854" ht="12.75" hidden="1" customHeight="1"/>
    <row r="33855" ht="12.75" hidden="1" customHeight="1"/>
    <row r="33856" ht="12.75" hidden="1" customHeight="1"/>
    <row r="33857" ht="12.75" hidden="1" customHeight="1"/>
    <row r="33858" ht="12.75" hidden="1" customHeight="1"/>
    <row r="33859" ht="12.75" hidden="1" customHeight="1"/>
    <row r="33860" ht="12.75" hidden="1" customHeight="1"/>
    <row r="33861" ht="12.75" hidden="1" customHeight="1"/>
    <row r="33862" ht="12.75" hidden="1" customHeight="1"/>
    <row r="33863" ht="12.75" hidden="1" customHeight="1"/>
    <row r="33864" ht="12.75" hidden="1" customHeight="1"/>
    <row r="33865" ht="12.75" hidden="1" customHeight="1"/>
    <row r="33866" ht="12.75" hidden="1" customHeight="1"/>
    <row r="33867" ht="12.75" hidden="1" customHeight="1"/>
    <row r="33868" ht="12.75" hidden="1" customHeight="1"/>
    <row r="33869" ht="12.75" hidden="1" customHeight="1"/>
    <row r="33870" ht="12.75" hidden="1" customHeight="1"/>
    <row r="33871" ht="12.75" hidden="1" customHeight="1"/>
    <row r="33872" ht="12.75" hidden="1" customHeight="1"/>
    <row r="33873" ht="12.75" hidden="1" customHeight="1"/>
    <row r="33874" ht="12.75" hidden="1" customHeight="1"/>
    <row r="33875" ht="12.75" hidden="1" customHeight="1"/>
    <row r="33876" ht="12.75" hidden="1" customHeight="1"/>
    <row r="33877" ht="12.75" hidden="1" customHeight="1"/>
    <row r="33878" ht="12.75" hidden="1" customHeight="1"/>
    <row r="33879" ht="12.75" hidden="1" customHeight="1"/>
    <row r="33880" ht="12.75" hidden="1" customHeight="1"/>
    <row r="33881" ht="12.75" hidden="1" customHeight="1"/>
    <row r="33882" ht="12.75" hidden="1" customHeight="1"/>
    <row r="33883" ht="12.75" hidden="1" customHeight="1"/>
    <row r="33884" ht="12.75" hidden="1" customHeight="1"/>
    <row r="33885" ht="12.75" hidden="1" customHeight="1"/>
    <row r="33886" ht="12.75" hidden="1" customHeight="1"/>
    <row r="33887" ht="12.75" hidden="1" customHeight="1"/>
    <row r="33888" ht="12.75" hidden="1" customHeight="1"/>
    <row r="33889" ht="12.75" hidden="1" customHeight="1"/>
    <row r="33890" ht="12.75" hidden="1" customHeight="1"/>
    <row r="33891" ht="12.75" hidden="1" customHeight="1"/>
    <row r="33892" ht="12.75" hidden="1" customHeight="1"/>
    <row r="33893" ht="12.75" hidden="1" customHeight="1"/>
    <row r="33894" ht="12.75" hidden="1" customHeight="1"/>
    <row r="33895" ht="12.75" hidden="1" customHeight="1"/>
    <row r="33896" ht="12.75" hidden="1" customHeight="1"/>
    <row r="33897" ht="12.75" hidden="1" customHeight="1"/>
    <row r="33898" ht="12.75" hidden="1" customHeight="1"/>
    <row r="33899" ht="12.75" hidden="1" customHeight="1"/>
    <row r="33900" ht="12.75" hidden="1" customHeight="1"/>
    <row r="33901" ht="12.75" hidden="1" customHeight="1"/>
    <row r="33902" ht="12.75" hidden="1" customHeight="1"/>
    <row r="33903" ht="12.75" hidden="1" customHeight="1"/>
    <row r="33904" ht="12.75" hidden="1" customHeight="1"/>
    <row r="33905" ht="12.75" hidden="1" customHeight="1"/>
    <row r="33906" ht="12.75" hidden="1" customHeight="1"/>
    <row r="33907" ht="12.75" hidden="1" customHeight="1"/>
    <row r="33908" ht="12.75" hidden="1" customHeight="1"/>
    <row r="33909" ht="12.75" hidden="1" customHeight="1"/>
    <row r="33910" ht="12.75" hidden="1" customHeight="1"/>
    <row r="33911" ht="12.75" hidden="1" customHeight="1"/>
    <row r="33912" ht="12.75" hidden="1" customHeight="1"/>
    <row r="33913" ht="12.75" hidden="1" customHeight="1"/>
    <row r="33914" ht="12.75" hidden="1" customHeight="1"/>
    <row r="33915" ht="12.75" hidden="1" customHeight="1"/>
    <row r="33916" ht="12.75" hidden="1" customHeight="1"/>
    <row r="33917" ht="12.75" hidden="1" customHeight="1"/>
    <row r="33918" ht="12.75" hidden="1" customHeight="1"/>
    <row r="33919" ht="12.75" hidden="1" customHeight="1"/>
    <row r="33920" ht="12.75" hidden="1" customHeight="1"/>
    <row r="33921" ht="12.75" hidden="1" customHeight="1"/>
    <row r="33922" ht="12.75" hidden="1" customHeight="1"/>
    <row r="33923" ht="12.75" hidden="1" customHeight="1"/>
    <row r="33924" ht="12.75" hidden="1" customHeight="1"/>
    <row r="33925" ht="12.75" hidden="1" customHeight="1"/>
    <row r="33926" ht="12.75" hidden="1" customHeight="1"/>
    <row r="33927" ht="12.75" hidden="1" customHeight="1"/>
    <row r="33928" ht="12.75" hidden="1" customHeight="1"/>
    <row r="33929" ht="12.75" hidden="1" customHeight="1"/>
    <row r="33930" ht="12.75" hidden="1" customHeight="1"/>
    <row r="33931" ht="12.75" hidden="1" customHeight="1"/>
    <row r="33932" ht="12.75" hidden="1" customHeight="1"/>
    <row r="33933" ht="12.75" hidden="1" customHeight="1"/>
    <row r="33934" ht="12.75" hidden="1" customHeight="1"/>
    <row r="33935" ht="12.75" hidden="1" customHeight="1"/>
    <row r="33936" ht="12.75" hidden="1" customHeight="1"/>
    <row r="33937" ht="12.75" hidden="1" customHeight="1"/>
    <row r="33938" ht="12.75" hidden="1" customHeight="1"/>
    <row r="33939" ht="12.75" hidden="1" customHeight="1"/>
    <row r="33940" ht="12.75" hidden="1" customHeight="1"/>
    <row r="33941" ht="12.75" hidden="1" customHeight="1"/>
    <row r="33942" ht="12.75" hidden="1" customHeight="1"/>
    <row r="33943" ht="12.75" hidden="1" customHeight="1"/>
    <row r="33944" ht="12.75" hidden="1" customHeight="1"/>
    <row r="33945" ht="12.75" hidden="1" customHeight="1"/>
    <row r="33946" ht="12.75" hidden="1" customHeight="1"/>
    <row r="33947" ht="12.75" hidden="1" customHeight="1"/>
    <row r="33948" ht="12.75" hidden="1" customHeight="1"/>
    <row r="33949" ht="12.75" hidden="1" customHeight="1"/>
    <row r="33950" ht="12.75" hidden="1" customHeight="1"/>
    <row r="33951" ht="12.75" hidden="1" customHeight="1"/>
    <row r="33952" ht="12.75" hidden="1" customHeight="1"/>
    <row r="33953" ht="12.75" hidden="1" customHeight="1"/>
    <row r="33954" ht="12.75" hidden="1" customHeight="1"/>
    <row r="33955" ht="12.75" hidden="1" customHeight="1"/>
    <row r="33956" ht="12.75" hidden="1" customHeight="1"/>
    <row r="33957" ht="12.75" hidden="1" customHeight="1"/>
    <row r="33958" ht="12.75" hidden="1" customHeight="1"/>
    <row r="33959" ht="12.75" hidden="1" customHeight="1"/>
    <row r="33960" ht="12.75" hidden="1" customHeight="1"/>
    <row r="33961" ht="12.75" hidden="1" customHeight="1"/>
    <row r="33962" ht="12.75" hidden="1" customHeight="1"/>
    <row r="33963" ht="12.75" hidden="1" customHeight="1"/>
    <row r="33964" ht="12.75" hidden="1" customHeight="1"/>
    <row r="33965" ht="12.75" hidden="1" customHeight="1"/>
    <row r="33966" ht="12.75" hidden="1" customHeight="1"/>
    <row r="33967" ht="12.75" hidden="1" customHeight="1"/>
    <row r="33968" ht="12.75" hidden="1" customHeight="1"/>
    <row r="33969" ht="12.75" hidden="1" customHeight="1"/>
    <row r="33970" ht="12.75" hidden="1" customHeight="1"/>
    <row r="33971" ht="12.75" hidden="1" customHeight="1"/>
    <row r="33972" ht="12.75" hidden="1" customHeight="1"/>
    <row r="33973" ht="12.75" hidden="1" customHeight="1"/>
    <row r="33974" ht="12.75" hidden="1" customHeight="1"/>
    <row r="33975" ht="12.75" hidden="1" customHeight="1"/>
    <row r="33976" ht="12.75" hidden="1" customHeight="1"/>
    <row r="33977" ht="12.75" hidden="1" customHeight="1"/>
    <row r="33978" ht="12.75" hidden="1" customHeight="1"/>
    <row r="33979" ht="12.75" hidden="1" customHeight="1"/>
    <row r="33980" ht="12.75" hidden="1" customHeight="1"/>
    <row r="33981" ht="12.75" hidden="1" customHeight="1"/>
    <row r="33982" ht="12.75" hidden="1" customHeight="1"/>
    <row r="33983" ht="12.75" hidden="1" customHeight="1"/>
    <row r="33984" ht="12.75" hidden="1" customHeight="1"/>
    <row r="33985" ht="12.75" hidden="1" customHeight="1"/>
    <row r="33986" ht="12.75" hidden="1" customHeight="1"/>
    <row r="33987" ht="12.75" hidden="1" customHeight="1"/>
    <row r="33988" ht="12.75" hidden="1" customHeight="1"/>
    <row r="33989" ht="12.75" hidden="1" customHeight="1"/>
    <row r="33990" ht="12.75" hidden="1" customHeight="1"/>
    <row r="33991" ht="12.75" hidden="1" customHeight="1"/>
    <row r="33992" ht="12.75" hidden="1" customHeight="1"/>
    <row r="33993" ht="12.75" hidden="1" customHeight="1"/>
    <row r="33994" ht="12.75" hidden="1" customHeight="1"/>
    <row r="33995" ht="12.75" hidden="1" customHeight="1"/>
    <row r="33996" ht="12.75" hidden="1" customHeight="1"/>
    <row r="33997" ht="12.75" hidden="1" customHeight="1"/>
    <row r="33998" ht="12.75" hidden="1" customHeight="1"/>
    <row r="33999" ht="12.75" hidden="1" customHeight="1"/>
    <row r="34000" ht="12.75" hidden="1" customHeight="1"/>
    <row r="34001" ht="12.75" hidden="1" customHeight="1"/>
    <row r="34002" ht="12.75" hidden="1" customHeight="1"/>
    <row r="34003" ht="12.75" hidden="1" customHeight="1"/>
    <row r="34004" ht="12.75" hidden="1" customHeight="1"/>
    <row r="34005" ht="12.75" hidden="1" customHeight="1"/>
    <row r="34006" ht="12.75" hidden="1" customHeight="1"/>
    <row r="34007" ht="12.75" hidden="1" customHeight="1"/>
    <row r="34008" ht="12.75" hidden="1" customHeight="1"/>
    <row r="34009" ht="12.75" hidden="1" customHeight="1"/>
    <row r="34010" ht="12.75" hidden="1" customHeight="1"/>
    <row r="34011" ht="12.75" hidden="1" customHeight="1"/>
    <row r="34012" ht="12.75" hidden="1" customHeight="1"/>
    <row r="34013" ht="12.75" hidden="1" customHeight="1"/>
    <row r="34014" ht="12.75" hidden="1" customHeight="1"/>
    <row r="34015" ht="12.75" hidden="1" customHeight="1"/>
    <row r="34016" ht="12.75" hidden="1" customHeight="1"/>
    <row r="34017" ht="12.75" hidden="1" customHeight="1"/>
    <row r="34018" ht="12.75" hidden="1" customHeight="1"/>
    <row r="34019" ht="12.75" hidden="1" customHeight="1"/>
    <row r="34020" ht="12.75" hidden="1" customHeight="1"/>
    <row r="34021" ht="12.75" hidden="1" customHeight="1"/>
    <row r="34022" ht="12.75" hidden="1" customHeight="1"/>
    <row r="34023" ht="12.75" hidden="1" customHeight="1"/>
    <row r="34024" ht="12.75" hidden="1" customHeight="1"/>
    <row r="34025" ht="12.75" hidden="1" customHeight="1"/>
    <row r="34026" ht="12.75" hidden="1" customHeight="1"/>
    <row r="34027" ht="12.75" hidden="1" customHeight="1"/>
    <row r="34028" ht="12.75" hidden="1" customHeight="1"/>
    <row r="34029" ht="12.75" hidden="1" customHeight="1"/>
    <row r="34030" ht="12.75" hidden="1" customHeight="1"/>
    <row r="34031" ht="12.75" hidden="1" customHeight="1"/>
    <row r="34032" ht="12.75" hidden="1" customHeight="1"/>
    <row r="34033" ht="12.75" hidden="1" customHeight="1"/>
    <row r="34034" ht="12.75" hidden="1" customHeight="1"/>
    <row r="34035" ht="12.75" hidden="1" customHeight="1"/>
    <row r="34036" ht="12.75" hidden="1" customHeight="1"/>
    <row r="34037" ht="12.75" hidden="1" customHeight="1"/>
    <row r="34038" ht="12.75" hidden="1" customHeight="1"/>
    <row r="34039" ht="12.75" hidden="1" customHeight="1"/>
    <row r="34040" ht="12.75" hidden="1" customHeight="1"/>
    <row r="34041" ht="12.75" hidden="1" customHeight="1"/>
    <row r="34042" ht="12.75" hidden="1" customHeight="1"/>
    <row r="34043" ht="12.75" hidden="1" customHeight="1"/>
    <row r="34044" ht="12.75" hidden="1" customHeight="1"/>
    <row r="34045" ht="12.75" hidden="1" customHeight="1"/>
    <row r="34046" ht="12.75" hidden="1" customHeight="1"/>
    <row r="34047" ht="12.75" hidden="1" customHeight="1"/>
    <row r="34048" ht="12.75" hidden="1" customHeight="1"/>
    <row r="34049" ht="12.75" hidden="1" customHeight="1"/>
    <row r="34050" ht="12.75" hidden="1" customHeight="1"/>
    <row r="34051" ht="12.75" hidden="1" customHeight="1"/>
    <row r="34052" ht="12.75" hidden="1" customHeight="1"/>
    <row r="34053" ht="12.75" hidden="1" customHeight="1"/>
    <row r="34054" ht="12.75" hidden="1" customHeight="1"/>
    <row r="34055" ht="12.75" hidden="1" customHeight="1"/>
    <row r="34056" ht="12.75" hidden="1" customHeight="1"/>
    <row r="34057" ht="12.75" hidden="1" customHeight="1"/>
    <row r="34058" ht="12.75" hidden="1" customHeight="1"/>
    <row r="34059" ht="12.75" hidden="1" customHeight="1"/>
    <row r="34060" ht="12.75" hidden="1" customHeight="1"/>
    <row r="34061" ht="12.75" hidden="1" customHeight="1"/>
    <row r="34062" ht="12.75" hidden="1" customHeight="1"/>
    <row r="34063" ht="12.75" hidden="1" customHeight="1"/>
    <row r="34064" ht="12.75" hidden="1" customHeight="1"/>
    <row r="34065" ht="12.75" hidden="1" customHeight="1"/>
    <row r="34066" ht="12.75" hidden="1" customHeight="1"/>
    <row r="34067" ht="12.75" hidden="1" customHeight="1"/>
    <row r="34068" ht="12.75" hidden="1" customHeight="1"/>
    <row r="34069" ht="12.75" hidden="1" customHeight="1"/>
    <row r="34070" ht="12.75" hidden="1" customHeight="1"/>
    <row r="34071" ht="12.75" hidden="1" customHeight="1"/>
    <row r="34072" ht="12.75" hidden="1" customHeight="1"/>
    <row r="34073" ht="12.75" hidden="1" customHeight="1"/>
    <row r="34074" ht="12.75" hidden="1" customHeight="1"/>
    <row r="34075" ht="12.75" hidden="1" customHeight="1"/>
    <row r="34076" ht="12.75" hidden="1" customHeight="1"/>
    <row r="34077" ht="12.75" hidden="1" customHeight="1"/>
    <row r="34078" ht="12.75" hidden="1" customHeight="1"/>
    <row r="34079" ht="12.75" hidden="1" customHeight="1"/>
    <row r="34080" ht="12.75" hidden="1" customHeight="1"/>
    <row r="34081" ht="12.75" hidden="1" customHeight="1"/>
    <row r="34082" ht="12.75" hidden="1" customHeight="1"/>
    <row r="34083" ht="12.75" hidden="1" customHeight="1"/>
    <row r="34084" ht="12.75" hidden="1" customHeight="1"/>
    <row r="34085" ht="12.75" hidden="1" customHeight="1"/>
    <row r="34086" ht="12.75" hidden="1" customHeight="1"/>
    <row r="34087" ht="12.75" hidden="1" customHeight="1"/>
    <row r="34088" ht="12.75" hidden="1" customHeight="1"/>
    <row r="34089" ht="12.75" hidden="1" customHeight="1"/>
    <row r="34090" ht="12.75" hidden="1" customHeight="1"/>
    <row r="34091" ht="12.75" hidden="1" customHeight="1"/>
    <row r="34092" ht="12.75" hidden="1" customHeight="1"/>
    <row r="34093" ht="12.75" hidden="1" customHeight="1"/>
    <row r="34094" ht="12.75" hidden="1" customHeight="1"/>
    <row r="34095" ht="12.75" hidden="1" customHeight="1"/>
    <row r="34096" ht="12.75" hidden="1" customHeight="1"/>
    <row r="34097" ht="12.75" hidden="1" customHeight="1"/>
    <row r="34098" ht="12.75" hidden="1" customHeight="1"/>
    <row r="34099" ht="12.75" hidden="1" customHeight="1"/>
    <row r="34100" ht="12.75" hidden="1" customHeight="1"/>
    <row r="34101" ht="12.75" hidden="1" customHeight="1"/>
    <row r="34102" ht="12.75" hidden="1" customHeight="1"/>
    <row r="34103" ht="12.75" hidden="1" customHeight="1"/>
    <row r="34104" ht="12.75" hidden="1" customHeight="1"/>
    <row r="34105" ht="12.75" hidden="1" customHeight="1"/>
    <row r="34106" ht="12.75" hidden="1" customHeight="1"/>
    <row r="34107" ht="12.75" hidden="1" customHeight="1"/>
    <row r="34108" ht="12.75" hidden="1" customHeight="1"/>
    <row r="34109" ht="12.75" hidden="1" customHeight="1"/>
    <row r="34110" ht="12.75" hidden="1" customHeight="1"/>
    <row r="34111" ht="12.75" hidden="1" customHeight="1"/>
    <row r="34112" ht="12.75" hidden="1" customHeight="1"/>
    <row r="34113" ht="12.75" hidden="1" customHeight="1"/>
    <row r="34114" ht="12.75" hidden="1" customHeight="1"/>
    <row r="34115" ht="12.75" hidden="1" customHeight="1"/>
    <row r="34116" ht="12.75" hidden="1" customHeight="1"/>
    <row r="34117" ht="12.75" hidden="1" customHeight="1"/>
    <row r="34118" ht="12.75" hidden="1" customHeight="1"/>
    <row r="34119" ht="12.75" hidden="1" customHeight="1"/>
    <row r="34120" ht="12.75" hidden="1" customHeight="1"/>
    <row r="34121" ht="12.75" hidden="1" customHeight="1"/>
    <row r="34122" ht="12.75" hidden="1" customHeight="1"/>
    <row r="34123" ht="12.75" hidden="1" customHeight="1"/>
    <row r="34124" ht="12.75" hidden="1" customHeight="1"/>
    <row r="34125" ht="12.75" hidden="1" customHeight="1"/>
    <row r="34126" ht="12.75" hidden="1" customHeight="1"/>
    <row r="34127" ht="12.75" hidden="1" customHeight="1"/>
    <row r="34128" ht="12.75" hidden="1" customHeight="1"/>
    <row r="34129" ht="12.75" hidden="1" customHeight="1"/>
    <row r="34130" ht="12.75" hidden="1" customHeight="1"/>
    <row r="34131" ht="12.75" hidden="1" customHeight="1"/>
    <row r="34132" ht="12.75" hidden="1" customHeight="1"/>
    <row r="34133" ht="12.75" hidden="1" customHeight="1"/>
    <row r="34134" ht="12.75" hidden="1" customHeight="1"/>
    <row r="34135" ht="12.75" hidden="1" customHeight="1"/>
    <row r="34136" ht="12.75" hidden="1" customHeight="1"/>
    <row r="34137" ht="12.75" hidden="1" customHeight="1"/>
    <row r="34138" ht="12.75" hidden="1" customHeight="1"/>
    <row r="34139" ht="12.75" hidden="1" customHeight="1"/>
    <row r="34140" ht="12.75" hidden="1" customHeight="1"/>
    <row r="34141" ht="12.75" hidden="1" customHeight="1"/>
    <row r="34142" ht="12.75" hidden="1" customHeight="1"/>
    <row r="34143" ht="12.75" hidden="1" customHeight="1"/>
    <row r="34144" ht="12.75" hidden="1" customHeight="1"/>
    <row r="34145" ht="12.75" hidden="1" customHeight="1"/>
    <row r="34146" ht="12.75" hidden="1" customHeight="1"/>
    <row r="34147" ht="12.75" hidden="1" customHeight="1"/>
    <row r="34148" ht="12.75" hidden="1" customHeight="1"/>
    <row r="34149" ht="12.75" hidden="1" customHeight="1"/>
    <row r="34150" ht="12.75" hidden="1" customHeight="1"/>
    <row r="34151" ht="12.75" hidden="1" customHeight="1"/>
    <row r="34152" ht="12.75" hidden="1" customHeight="1"/>
    <row r="34153" ht="12.75" hidden="1" customHeight="1"/>
    <row r="34154" ht="12.75" hidden="1" customHeight="1"/>
    <row r="34155" ht="12.75" hidden="1" customHeight="1"/>
    <row r="34156" ht="12.75" hidden="1" customHeight="1"/>
    <row r="34157" ht="12.75" hidden="1" customHeight="1"/>
    <row r="34158" ht="12.75" hidden="1" customHeight="1"/>
    <row r="34159" ht="12.75" hidden="1" customHeight="1"/>
    <row r="34160" ht="12.75" hidden="1" customHeight="1"/>
    <row r="34161" ht="12.75" hidden="1" customHeight="1"/>
    <row r="34162" ht="12.75" hidden="1" customHeight="1"/>
    <row r="34163" ht="12.75" hidden="1" customHeight="1"/>
    <row r="34164" ht="12.75" hidden="1" customHeight="1"/>
    <row r="34165" ht="12.75" hidden="1" customHeight="1"/>
    <row r="34166" ht="12.75" hidden="1" customHeight="1"/>
    <row r="34167" ht="12.75" hidden="1" customHeight="1"/>
    <row r="34168" ht="12.75" hidden="1" customHeight="1"/>
    <row r="34169" ht="12.75" hidden="1" customHeight="1"/>
    <row r="34170" ht="12.75" hidden="1" customHeight="1"/>
    <row r="34171" ht="12.75" hidden="1" customHeight="1"/>
    <row r="34172" ht="12.75" hidden="1" customHeight="1"/>
    <row r="34173" ht="12.75" hidden="1" customHeight="1"/>
    <row r="34174" ht="12.75" hidden="1" customHeight="1"/>
    <row r="34175" ht="12.75" hidden="1" customHeight="1"/>
    <row r="34176" ht="12.75" hidden="1" customHeight="1"/>
    <row r="34177" ht="12.75" hidden="1" customHeight="1"/>
    <row r="34178" ht="12.75" hidden="1" customHeight="1"/>
    <row r="34179" ht="12.75" hidden="1" customHeight="1"/>
    <row r="34180" ht="12.75" hidden="1" customHeight="1"/>
    <row r="34181" ht="12.75" hidden="1" customHeight="1"/>
    <row r="34182" ht="12.75" hidden="1" customHeight="1"/>
    <row r="34183" ht="12.75" hidden="1" customHeight="1"/>
    <row r="34184" ht="12.75" hidden="1" customHeight="1"/>
    <row r="34185" ht="12.75" hidden="1" customHeight="1"/>
    <row r="34186" ht="12.75" hidden="1" customHeight="1"/>
    <row r="34187" ht="12.75" hidden="1" customHeight="1"/>
    <row r="34188" ht="12.75" hidden="1" customHeight="1"/>
    <row r="34189" ht="12.75" hidden="1" customHeight="1"/>
    <row r="34190" ht="12.75" hidden="1" customHeight="1"/>
    <row r="34191" ht="12.75" hidden="1" customHeight="1"/>
    <row r="34192" ht="12.75" hidden="1" customHeight="1"/>
    <row r="34193" ht="12.75" hidden="1" customHeight="1"/>
    <row r="34194" ht="12.75" hidden="1" customHeight="1"/>
    <row r="34195" ht="12.75" hidden="1" customHeight="1"/>
    <row r="34196" ht="12.75" hidden="1" customHeight="1"/>
    <row r="34197" ht="12.75" hidden="1" customHeight="1"/>
    <row r="34198" ht="12.75" hidden="1" customHeight="1"/>
    <row r="34199" ht="12.75" hidden="1" customHeight="1"/>
    <row r="34200" ht="12.75" hidden="1" customHeight="1"/>
    <row r="34201" ht="12.75" hidden="1" customHeight="1"/>
    <row r="34202" ht="12.75" hidden="1" customHeight="1"/>
    <row r="34203" ht="12.75" hidden="1" customHeight="1"/>
    <row r="34204" ht="12.75" hidden="1" customHeight="1"/>
    <row r="34205" ht="12.75" hidden="1" customHeight="1"/>
    <row r="34206" ht="12.75" hidden="1" customHeight="1"/>
    <row r="34207" ht="12.75" hidden="1" customHeight="1"/>
    <row r="34208" ht="12.75" hidden="1" customHeight="1"/>
    <row r="34209" ht="12.75" hidden="1" customHeight="1"/>
    <row r="34210" ht="12.75" hidden="1" customHeight="1"/>
    <row r="34211" ht="12.75" hidden="1" customHeight="1"/>
    <row r="34212" ht="12.75" hidden="1" customHeight="1"/>
    <row r="34213" ht="12.75" hidden="1" customHeight="1"/>
    <row r="34214" ht="12.75" hidden="1" customHeight="1"/>
    <row r="34215" ht="12.75" hidden="1" customHeight="1"/>
    <row r="34216" ht="12.75" hidden="1" customHeight="1"/>
    <row r="34217" ht="12.75" hidden="1" customHeight="1"/>
    <row r="34218" ht="12.75" hidden="1" customHeight="1"/>
    <row r="34219" ht="12.75" hidden="1" customHeight="1"/>
    <row r="34220" ht="12.75" hidden="1" customHeight="1"/>
    <row r="34221" ht="12.75" hidden="1" customHeight="1"/>
    <row r="34222" ht="12.75" hidden="1" customHeight="1"/>
    <row r="34223" ht="12.75" hidden="1" customHeight="1"/>
    <row r="34224" ht="12.75" hidden="1" customHeight="1"/>
    <row r="34225" ht="12.75" hidden="1" customHeight="1"/>
    <row r="34226" ht="12.75" hidden="1" customHeight="1"/>
    <row r="34227" ht="12.75" hidden="1" customHeight="1"/>
    <row r="34228" ht="12.75" hidden="1" customHeight="1"/>
    <row r="34229" ht="12.75" hidden="1" customHeight="1"/>
    <row r="34230" ht="12.75" hidden="1" customHeight="1"/>
    <row r="34231" ht="12.75" hidden="1" customHeight="1"/>
    <row r="34232" ht="12.75" hidden="1" customHeight="1"/>
    <row r="34233" ht="12.75" hidden="1" customHeight="1"/>
    <row r="34234" ht="12.75" hidden="1" customHeight="1"/>
    <row r="34235" ht="12.75" hidden="1" customHeight="1"/>
    <row r="34236" ht="12.75" hidden="1" customHeight="1"/>
    <row r="34237" ht="12.75" hidden="1" customHeight="1"/>
    <row r="34238" ht="12.75" hidden="1" customHeight="1"/>
    <row r="34239" ht="12.75" hidden="1" customHeight="1"/>
    <row r="34240" ht="12.75" hidden="1" customHeight="1"/>
    <row r="34241" ht="12.75" hidden="1" customHeight="1"/>
    <row r="34242" ht="12.75" hidden="1" customHeight="1"/>
    <row r="34243" ht="12.75" hidden="1" customHeight="1"/>
    <row r="34244" ht="12.75" hidden="1" customHeight="1"/>
    <row r="34245" ht="12.75" hidden="1" customHeight="1"/>
    <row r="34246" ht="12.75" hidden="1" customHeight="1"/>
    <row r="34247" ht="12.75" hidden="1" customHeight="1"/>
    <row r="34248" ht="12.75" hidden="1" customHeight="1"/>
    <row r="34249" ht="12.75" hidden="1" customHeight="1"/>
    <row r="34250" ht="12.75" hidden="1" customHeight="1"/>
    <row r="34251" ht="12.75" hidden="1" customHeight="1"/>
    <row r="34252" ht="12.75" hidden="1" customHeight="1"/>
    <row r="34253" ht="12.75" hidden="1" customHeight="1"/>
    <row r="34254" ht="12.75" hidden="1" customHeight="1"/>
    <row r="34255" ht="12.75" hidden="1" customHeight="1"/>
    <row r="34256" ht="12.75" hidden="1" customHeight="1"/>
    <row r="34257" ht="12.75" hidden="1" customHeight="1"/>
    <row r="34258" ht="12.75" hidden="1" customHeight="1"/>
    <row r="34259" ht="12.75" hidden="1" customHeight="1"/>
    <row r="34260" ht="12.75" hidden="1" customHeight="1"/>
    <row r="34261" ht="12.75" hidden="1" customHeight="1"/>
    <row r="34262" ht="12.75" hidden="1" customHeight="1"/>
    <row r="34263" ht="12.75" hidden="1" customHeight="1"/>
    <row r="34264" ht="12.75" hidden="1" customHeight="1"/>
    <row r="34265" ht="12.75" hidden="1" customHeight="1"/>
    <row r="34266" ht="12.75" hidden="1" customHeight="1"/>
    <row r="34267" ht="12.75" hidden="1" customHeight="1"/>
    <row r="34268" ht="12.75" hidden="1" customHeight="1"/>
    <row r="34269" ht="12.75" hidden="1" customHeight="1"/>
    <row r="34270" ht="12.75" hidden="1" customHeight="1"/>
    <row r="34271" ht="12.75" hidden="1" customHeight="1"/>
    <row r="34272" ht="12.75" hidden="1" customHeight="1"/>
    <row r="34273" ht="12.75" hidden="1" customHeight="1"/>
    <row r="34274" ht="12.75" hidden="1" customHeight="1"/>
    <row r="34275" ht="12.75" hidden="1" customHeight="1"/>
    <row r="34276" ht="12.75" hidden="1" customHeight="1"/>
    <row r="34277" ht="12.75" hidden="1" customHeight="1"/>
    <row r="34278" ht="12.75" hidden="1" customHeight="1"/>
    <row r="34279" ht="12.75" hidden="1" customHeight="1"/>
    <row r="34280" ht="12.75" hidden="1" customHeight="1"/>
    <row r="34281" ht="12.75" hidden="1" customHeight="1"/>
    <row r="34282" ht="12.75" hidden="1" customHeight="1"/>
    <row r="34283" ht="12.75" hidden="1" customHeight="1"/>
    <row r="34284" ht="12.75" hidden="1" customHeight="1"/>
    <row r="34285" ht="12.75" hidden="1" customHeight="1"/>
    <row r="34286" ht="12.75" hidden="1" customHeight="1"/>
    <row r="34287" ht="12.75" hidden="1" customHeight="1"/>
    <row r="34288" ht="12.75" hidden="1" customHeight="1"/>
    <row r="34289" ht="12.75" hidden="1" customHeight="1"/>
    <row r="34290" ht="12.75" hidden="1" customHeight="1"/>
    <row r="34291" ht="12.75" hidden="1" customHeight="1"/>
    <row r="34292" ht="12.75" hidden="1" customHeight="1"/>
    <row r="34293" ht="12.75" hidden="1" customHeight="1"/>
    <row r="34294" ht="12.75" hidden="1" customHeight="1"/>
    <row r="34295" ht="12.75" hidden="1" customHeight="1"/>
    <row r="34296" ht="12.75" hidden="1" customHeight="1"/>
    <row r="34297" ht="12.75" hidden="1" customHeight="1"/>
    <row r="34298" ht="12.75" hidden="1" customHeight="1"/>
    <row r="34299" ht="12.75" hidden="1" customHeight="1"/>
    <row r="34300" ht="12.75" hidden="1" customHeight="1"/>
    <row r="34301" ht="12.75" hidden="1" customHeight="1"/>
    <row r="34302" ht="12.75" hidden="1" customHeight="1"/>
    <row r="34303" ht="12.75" hidden="1" customHeight="1"/>
    <row r="34304" ht="12.75" hidden="1" customHeight="1"/>
    <row r="34305" ht="12.75" hidden="1" customHeight="1"/>
    <row r="34306" ht="12.75" hidden="1" customHeight="1"/>
    <row r="34307" ht="12.75" hidden="1" customHeight="1"/>
    <row r="34308" ht="12.75" hidden="1" customHeight="1"/>
    <row r="34309" ht="12.75" hidden="1" customHeight="1"/>
    <row r="34310" ht="12.75" hidden="1" customHeight="1"/>
    <row r="34311" ht="12.75" hidden="1" customHeight="1"/>
    <row r="34312" ht="12.75" hidden="1" customHeight="1"/>
    <row r="34313" ht="12.75" hidden="1" customHeight="1"/>
    <row r="34314" ht="12.75" hidden="1" customHeight="1"/>
    <row r="34315" ht="12.75" hidden="1" customHeight="1"/>
    <row r="34316" ht="12.75" hidden="1" customHeight="1"/>
    <row r="34317" ht="12.75" hidden="1" customHeight="1"/>
    <row r="34318" ht="12.75" hidden="1" customHeight="1"/>
    <row r="34319" ht="12.75" hidden="1" customHeight="1"/>
    <row r="34320" ht="12.75" hidden="1" customHeight="1"/>
    <row r="34321" ht="12.75" hidden="1" customHeight="1"/>
    <row r="34322" ht="12.75" hidden="1" customHeight="1"/>
    <row r="34323" ht="12.75" hidden="1" customHeight="1"/>
    <row r="34324" ht="12.75" hidden="1" customHeight="1"/>
    <row r="34325" ht="12.75" hidden="1" customHeight="1"/>
    <row r="34326" ht="12.75" hidden="1" customHeight="1"/>
    <row r="34327" ht="12.75" hidden="1" customHeight="1"/>
    <row r="34328" ht="12.75" hidden="1" customHeight="1"/>
    <row r="34329" ht="12.75" hidden="1" customHeight="1"/>
    <row r="34330" ht="12.75" hidden="1" customHeight="1"/>
    <row r="34331" ht="12.75" hidden="1" customHeight="1"/>
    <row r="34332" ht="12.75" hidden="1" customHeight="1"/>
    <row r="34333" ht="12.75" hidden="1" customHeight="1"/>
    <row r="34334" ht="12.75" hidden="1" customHeight="1"/>
    <row r="34335" ht="12.75" hidden="1" customHeight="1"/>
    <row r="34336" ht="12.75" hidden="1" customHeight="1"/>
    <row r="34337" ht="12.75" hidden="1" customHeight="1"/>
    <row r="34338" ht="12.75" hidden="1" customHeight="1"/>
    <row r="34339" ht="12.75" hidden="1" customHeight="1"/>
    <row r="34340" ht="12.75" hidden="1" customHeight="1"/>
    <row r="34341" ht="12.75" hidden="1" customHeight="1"/>
    <row r="34342" ht="12.75" hidden="1" customHeight="1"/>
    <row r="34343" ht="12.75" hidden="1" customHeight="1"/>
    <row r="34344" ht="12.75" hidden="1" customHeight="1"/>
    <row r="34345" ht="12.75" hidden="1" customHeight="1"/>
    <row r="34346" ht="12.75" hidden="1" customHeight="1"/>
    <row r="34347" ht="12.75" hidden="1" customHeight="1"/>
    <row r="34348" ht="12.75" hidden="1" customHeight="1"/>
    <row r="34349" ht="12.75" hidden="1" customHeight="1"/>
    <row r="34350" ht="12.75" hidden="1" customHeight="1"/>
    <row r="34351" ht="12.75" hidden="1" customHeight="1"/>
    <row r="34352" ht="12.75" hidden="1" customHeight="1"/>
    <row r="34353" ht="12.75" hidden="1" customHeight="1"/>
    <row r="34354" ht="12.75" hidden="1" customHeight="1"/>
    <row r="34355" ht="12.75" hidden="1" customHeight="1"/>
    <row r="34356" ht="12.75" hidden="1" customHeight="1"/>
    <row r="34357" ht="12.75" hidden="1" customHeight="1"/>
    <row r="34358" ht="12.75" hidden="1" customHeight="1"/>
    <row r="34359" ht="12.75" hidden="1" customHeight="1"/>
    <row r="34360" ht="12.75" hidden="1" customHeight="1"/>
    <row r="34361" ht="12.75" hidden="1" customHeight="1"/>
    <row r="34362" ht="12.75" hidden="1" customHeight="1"/>
    <row r="34363" ht="12.75" hidden="1" customHeight="1"/>
    <row r="34364" ht="12.75" hidden="1" customHeight="1"/>
    <row r="34365" ht="12.75" hidden="1" customHeight="1"/>
    <row r="34366" ht="12.75" hidden="1" customHeight="1"/>
    <row r="34367" ht="12.75" hidden="1" customHeight="1"/>
    <row r="34368" ht="12.75" hidden="1" customHeight="1"/>
    <row r="34369" ht="12.75" hidden="1" customHeight="1"/>
    <row r="34370" ht="12.75" hidden="1" customHeight="1"/>
    <row r="34371" ht="12.75" hidden="1" customHeight="1"/>
    <row r="34372" ht="12.75" hidden="1" customHeight="1"/>
    <row r="34373" ht="12.75" hidden="1" customHeight="1"/>
    <row r="34374" ht="12.75" hidden="1" customHeight="1"/>
    <row r="34375" ht="12.75" hidden="1" customHeight="1"/>
    <row r="34376" ht="12.75" hidden="1" customHeight="1"/>
    <row r="34377" ht="12.75" hidden="1" customHeight="1"/>
    <row r="34378" ht="12.75" hidden="1" customHeight="1"/>
    <row r="34379" ht="12.75" hidden="1" customHeight="1"/>
    <row r="34380" ht="12.75" hidden="1" customHeight="1"/>
    <row r="34381" ht="12.75" hidden="1" customHeight="1"/>
    <row r="34382" ht="12.75" hidden="1" customHeight="1"/>
    <row r="34383" ht="12.75" hidden="1" customHeight="1"/>
    <row r="34384" ht="12.75" hidden="1" customHeight="1"/>
    <row r="34385" ht="12.75" hidden="1" customHeight="1"/>
    <row r="34386" ht="12.75" hidden="1" customHeight="1"/>
    <row r="34387" ht="12.75" hidden="1" customHeight="1"/>
    <row r="34388" ht="12.75" hidden="1" customHeight="1"/>
    <row r="34389" ht="12.75" hidden="1" customHeight="1"/>
    <row r="34390" ht="12.75" hidden="1" customHeight="1"/>
    <row r="34391" ht="12.75" hidden="1" customHeight="1"/>
    <row r="34392" ht="12.75" hidden="1" customHeight="1"/>
    <row r="34393" ht="12.75" hidden="1" customHeight="1"/>
    <row r="34394" ht="12.75" hidden="1" customHeight="1"/>
    <row r="34395" ht="12.75" hidden="1" customHeight="1"/>
    <row r="34396" ht="12.75" hidden="1" customHeight="1"/>
    <row r="34397" ht="12.75" hidden="1" customHeight="1"/>
    <row r="34398" ht="12.75" hidden="1" customHeight="1"/>
    <row r="34399" ht="12.75" hidden="1" customHeight="1"/>
    <row r="34400" ht="12.75" hidden="1" customHeight="1"/>
    <row r="34401" ht="12.75" hidden="1" customHeight="1"/>
    <row r="34402" ht="12.75" hidden="1" customHeight="1"/>
    <row r="34403" ht="12.75" hidden="1" customHeight="1"/>
    <row r="34404" ht="12.75" hidden="1" customHeight="1"/>
    <row r="34405" ht="12.75" hidden="1" customHeight="1"/>
    <row r="34406" ht="12.75" hidden="1" customHeight="1"/>
    <row r="34407" ht="12.75" hidden="1" customHeight="1"/>
    <row r="34408" ht="12.75" hidden="1" customHeight="1"/>
    <row r="34409" ht="12.75" hidden="1" customHeight="1"/>
    <row r="34410" ht="12.75" hidden="1" customHeight="1"/>
    <row r="34411" ht="12.75" hidden="1" customHeight="1"/>
    <row r="34412" ht="12.75" hidden="1" customHeight="1"/>
    <row r="34413" ht="12.75" hidden="1" customHeight="1"/>
    <row r="34414" ht="12.75" hidden="1" customHeight="1"/>
    <row r="34415" ht="12.75" hidden="1" customHeight="1"/>
    <row r="34416" ht="12.75" hidden="1" customHeight="1"/>
    <row r="34417" ht="12.75" hidden="1" customHeight="1"/>
    <row r="34418" ht="12.75" hidden="1" customHeight="1"/>
    <row r="34419" ht="12.75" hidden="1" customHeight="1"/>
    <row r="34420" ht="12.75" hidden="1" customHeight="1"/>
    <row r="34421" ht="12.75" hidden="1" customHeight="1"/>
    <row r="34422" ht="12.75" hidden="1" customHeight="1"/>
    <row r="34423" ht="12.75" hidden="1" customHeight="1"/>
    <row r="34424" ht="12.75" hidden="1" customHeight="1"/>
    <row r="34425" ht="12.75" hidden="1" customHeight="1"/>
    <row r="34426" ht="12.75" hidden="1" customHeight="1"/>
    <row r="34427" ht="12.75" hidden="1" customHeight="1"/>
    <row r="34428" ht="12.75" hidden="1" customHeight="1"/>
    <row r="34429" ht="12.75" hidden="1" customHeight="1"/>
    <row r="34430" ht="12.75" hidden="1" customHeight="1"/>
    <row r="34431" ht="12.75" hidden="1" customHeight="1"/>
    <row r="34432" ht="12.75" hidden="1" customHeight="1"/>
    <row r="34433" ht="12.75" hidden="1" customHeight="1"/>
    <row r="34434" ht="12.75" hidden="1" customHeight="1"/>
    <row r="34435" ht="12.75" hidden="1" customHeight="1"/>
    <row r="34436" ht="12.75" hidden="1" customHeight="1"/>
    <row r="34437" ht="12.75" hidden="1" customHeight="1"/>
    <row r="34438" ht="12.75" hidden="1" customHeight="1"/>
    <row r="34439" ht="12.75" hidden="1" customHeight="1"/>
    <row r="34440" ht="12.75" hidden="1" customHeight="1"/>
    <row r="34441" ht="12.75" hidden="1" customHeight="1"/>
    <row r="34442" ht="12.75" hidden="1" customHeight="1"/>
    <row r="34443" ht="12.75" hidden="1" customHeight="1"/>
    <row r="34444" ht="12.75" hidden="1" customHeight="1"/>
    <row r="34445" ht="12.75" hidden="1" customHeight="1"/>
    <row r="34446" ht="12.75" hidden="1" customHeight="1"/>
    <row r="34447" ht="12.75" hidden="1" customHeight="1"/>
    <row r="34448" ht="12.75" hidden="1" customHeight="1"/>
    <row r="34449" ht="12.75" hidden="1" customHeight="1"/>
    <row r="34450" ht="12.75" hidden="1" customHeight="1"/>
    <row r="34451" ht="12.75" hidden="1" customHeight="1"/>
    <row r="34452" ht="12.75" hidden="1" customHeight="1"/>
    <row r="34453" ht="12.75" hidden="1" customHeight="1"/>
    <row r="34454" ht="12.75" hidden="1" customHeight="1"/>
    <row r="34455" ht="12.75" hidden="1" customHeight="1"/>
    <row r="34456" ht="12.75" hidden="1" customHeight="1"/>
    <row r="34457" ht="12.75" hidden="1" customHeight="1"/>
    <row r="34458" ht="12.75" hidden="1" customHeight="1"/>
    <row r="34459" ht="12.75" hidden="1" customHeight="1"/>
    <row r="34460" ht="12.75" hidden="1" customHeight="1"/>
    <row r="34461" ht="12.75" hidden="1" customHeight="1"/>
    <row r="34462" ht="12.75" hidden="1" customHeight="1"/>
    <row r="34463" ht="12.75" hidden="1" customHeight="1"/>
    <row r="34464" ht="12.75" hidden="1" customHeight="1"/>
    <row r="34465" ht="12.75" hidden="1" customHeight="1"/>
    <row r="34466" ht="12.75" hidden="1" customHeight="1"/>
    <row r="34467" ht="12.75" hidden="1" customHeight="1"/>
    <row r="34468" ht="12.75" hidden="1" customHeight="1"/>
    <row r="34469" ht="12.75" hidden="1" customHeight="1"/>
    <row r="34470" ht="12.75" hidden="1" customHeight="1"/>
    <row r="34471" ht="12.75" hidden="1" customHeight="1"/>
    <row r="34472" ht="12.75" hidden="1" customHeight="1"/>
    <row r="34473" ht="12.75" hidden="1" customHeight="1"/>
    <row r="34474" ht="12.75" hidden="1" customHeight="1"/>
    <row r="34475" ht="12.75" hidden="1" customHeight="1"/>
    <row r="34476" ht="12.75" hidden="1" customHeight="1"/>
    <row r="34477" ht="12.75" hidden="1" customHeight="1"/>
    <row r="34478" ht="12.75" hidden="1" customHeight="1"/>
    <row r="34479" ht="12.75" hidden="1" customHeight="1"/>
    <row r="34480" ht="12.75" hidden="1" customHeight="1"/>
    <row r="34481" ht="12.75" hidden="1" customHeight="1"/>
    <row r="34482" ht="12.75" hidden="1" customHeight="1"/>
    <row r="34483" ht="12.75" hidden="1" customHeight="1"/>
    <row r="34484" ht="12.75" hidden="1" customHeight="1"/>
    <row r="34485" ht="12.75" hidden="1" customHeight="1"/>
    <row r="34486" ht="12.75" hidden="1" customHeight="1"/>
    <row r="34487" ht="12.75" hidden="1" customHeight="1"/>
    <row r="34488" ht="12.75" hidden="1" customHeight="1"/>
    <row r="34489" ht="12.75" hidden="1" customHeight="1"/>
    <row r="34490" ht="12.75" hidden="1" customHeight="1"/>
    <row r="34491" ht="12.75" hidden="1" customHeight="1"/>
    <row r="34492" ht="12.75" hidden="1" customHeight="1"/>
    <row r="34493" ht="12.75" hidden="1" customHeight="1"/>
    <row r="34494" ht="12.75" hidden="1" customHeight="1"/>
    <row r="34495" ht="12.75" hidden="1" customHeight="1"/>
    <row r="34496" ht="12.75" hidden="1" customHeight="1"/>
    <row r="34497" ht="12.75" hidden="1" customHeight="1"/>
    <row r="34498" ht="12.75" hidden="1" customHeight="1"/>
    <row r="34499" ht="12.75" hidden="1" customHeight="1"/>
    <row r="34500" ht="12.75" hidden="1" customHeight="1"/>
    <row r="34501" ht="12.75" hidden="1" customHeight="1"/>
    <row r="34502" ht="12.75" hidden="1" customHeight="1"/>
    <row r="34503" ht="12.75" hidden="1" customHeight="1"/>
    <row r="34504" ht="12.75" hidden="1" customHeight="1"/>
    <row r="34505" ht="12.75" hidden="1" customHeight="1"/>
    <row r="34506" ht="12.75" hidden="1" customHeight="1"/>
    <row r="34507" ht="12.75" hidden="1" customHeight="1"/>
    <row r="34508" ht="12.75" hidden="1" customHeight="1"/>
    <row r="34509" ht="12.75" hidden="1" customHeight="1"/>
    <row r="34510" ht="12.75" hidden="1" customHeight="1"/>
    <row r="34511" ht="12.75" hidden="1" customHeight="1"/>
    <row r="34512" ht="12.75" hidden="1" customHeight="1"/>
    <row r="34513" ht="12.75" hidden="1" customHeight="1"/>
    <row r="34514" ht="12.75" hidden="1" customHeight="1"/>
    <row r="34515" ht="12.75" hidden="1" customHeight="1"/>
    <row r="34516" ht="12.75" hidden="1" customHeight="1"/>
    <row r="34517" ht="12.75" hidden="1" customHeight="1"/>
    <row r="34518" ht="12.75" hidden="1" customHeight="1"/>
    <row r="34519" ht="12.75" hidden="1" customHeight="1"/>
    <row r="34520" ht="12.75" hidden="1" customHeight="1"/>
    <row r="34521" ht="12.75" hidden="1" customHeight="1"/>
    <row r="34522" ht="12.75" hidden="1" customHeight="1"/>
    <row r="34523" ht="12.75" hidden="1" customHeight="1"/>
    <row r="34524" ht="12.75" hidden="1" customHeight="1"/>
    <row r="34525" ht="12.75" hidden="1" customHeight="1"/>
    <row r="34526" ht="12.75" hidden="1" customHeight="1"/>
    <row r="34527" ht="12.75" hidden="1" customHeight="1"/>
    <row r="34528" ht="12.75" hidden="1" customHeight="1"/>
    <row r="34529" ht="12.75" hidden="1" customHeight="1"/>
    <row r="34530" ht="12.75" hidden="1" customHeight="1"/>
    <row r="34531" ht="12.75" hidden="1" customHeight="1"/>
    <row r="34532" ht="12.75" hidden="1" customHeight="1"/>
    <row r="34533" ht="12.75" hidden="1" customHeight="1"/>
    <row r="34534" ht="12.75" hidden="1" customHeight="1"/>
    <row r="34535" ht="12.75" hidden="1" customHeight="1"/>
    <row r="34536" ht="12.75" hidden="1" customHeight="1"/>
    <row r="34537" ht="12.75" hidden="1" customHeight="1"/>
    <row r="34538" ht="12.75" hidden="1" customHeight="1"/>
    <row r="34539" ht="12.75" hidden="1" customHeight="1"/>
    <row r="34540" ht="12.75" hidden="1" customHeight="1"/>
    <row r="34541" ht="12.75" hidden="1" customHeight="1"/>
    <row r="34542" ht="12.75" hidden="1" customHeight="1"/>
    <row r="34543" ht="12.75" hidden="1" customHeight="1"/>
    <row r="34544" ht="12.75" hidden="1" customHeight="1"/>
    <row r="34545" ht="12.75" hidden="1" customHeight="1"/>
    <row r="34546" ht="12.75" hidden="1" customHeight="1"/>
    <row r="34547" ht="12.75" hidden="1" customHeight="1"/>
    <row r="34548" ht="12.75" hidden="1" customHeight="1"/>
    <row r="34549" ht="12.75" hidden="1" customHeight="1"/>
    <row r="34550" ht="12.75" hidden="1" customHeight="1"/>
    <row r="34551" ht="12.75" hidden="1" customHeight="1"/>
    <row r="34552" ht="12.75" hidden="1" customHeight="1"/>
    <row r="34553" ht="12.75" hidden="1" customHeight="1"/>
    <row r="34554" ht="12.75" hidden="1" customHeight="1"/>
    <row r="34555" ht="12.75" hidden="1" customHeight="1"/>
    <row r="34556" ht="12.75" hidden="1" customHeight="1"/>
    <row r="34557" ht="12.75" hidden="1" customHeight="1"/>
    <row r="34558" ht="12.75" hidden="1" customHeight="1"/>
    <row r="34559" ht="12.75" hidden="1" customHeight="1"/>
    <row r="34560" ht="12.75" hidden="1" customHeight="1"/>
    <row r="34561" ht="12.75" hidden="1" customHeight="1"/>
    <row r="34562" ht="12.75" hidden="1" customHeight="1"/>
    <row r="34563" ht="12.75" hidden="1" customHeight="1"/>
    <row r="34564" ht="12.75" hidden="1" customHeight="1"/>
    <row r="34565" ht="12.75" hidden="1" customHeight="1"/>
    <row r="34566" ht="12.75" hidden="1" customHeight="1"/>
    <row r="34567" ht="12.75" hidden="1" customHeight="1"/>
    <row r="34568" ht="12.75" hidden="1" customHeight="1"/>
    <row r="34569" ht="12.75" hidden="1" customHeight="1"/>
    <row r="34570" ht="12.75" hidden="1" customHeight="1"/>
    <row r="34571" ht="12.75" hidden="1" customHeight="1"/>
    <row r="34572" ht="12.75" hidden="1" customHeight="1"/>
    <row r="34573" ht="12.75" hidden="1" customHeight="1"/>
    <row r="34574" ht="12.75" hidden="1" customHeight="1"/>
    <row r="34575" ht="12.75" hidden="1" customHeight="1"/>
    <row r="34576" ht="12.75" hidden="1" customHeight="1"/>
    <row r="34577" ht="12.75" hidden="1" customHeight="1"/>
    <row r="34578" ht="12.75" hidden="1" customHeight="1"/>
    <row r="34579" ht="12.75" hidden="1" customHeight="1"/>
    <row r="34580" ht="12.75" hidden="1" customHeight="1"/>
    <row r="34581" ht="12.75" hidden="1" customHeight="1"/>
    <row r="34582" ht="12.75" hidden="1" customHeight="1"/>
    <row r="34583" ht="12.75" hidden="1" customHeight="1"/>
    <row r="34584" ht="12.75" hidden="1" customHeight="1"/>
    <row r="34585" ht="12.75" hidden="1" customHeight="1"/>
    <row r="34586" ht="12.75" hidden="1" customHeight="1"/>
    <row r="34587" ht="12.75" hidden="1" customHeight="1"/>
    <row r="34588" ht="12.75" hidden="1" customHeight="1"/>
    <row r="34589" ht="12.75" hidden="1" customHeight="1"/>
    <row r="34590" ht="12.75" hidden="1" customHeight="1"/>
    <row r="34591" ht="12.75" hidden="1" customHeight="1"/>
    <row r="34592" ht="12.75" hidden="1" customHeight="1"/>
    <row r="34593" ht="12.75" hidden="1" customHeight="1"/>
    <row r="34594" ht="12.75" hidden="1" customHeight="1"/>
    <row r="34595" ht="12.75" hidden="1" customHeight="1"/>
    <row r="34596" ht="12.75" hidden="1" customHeight="1"/>
    <row r="34597" ht="12.75" hidden="1" customHeight="1"/>
    <row r="34598" ht="12.75" hidden="1" customHeight="1"/>
    <row r="34599" ht="12.75" hidden="1" customHeight="1"/>
    <row r="34600" ht="12.75" hidden="1" customHeight="1"/>
    <row r="34601" ht="12.75" hidden="1" customHeight="1"/>
    <row r="34602" ht="12.75" hidden="1" customHeight="1"/>
    <row r="34603" ht="12.75" hidden="1" customHeight="1"/>
    <row r="34604" ht="12.75" hidden="1" customHeight="1"/>
    <row r="34605" ht="12.75" hidden="1" customHeight="1"/>
    <row r="34606" ht="12.75" hidden="1" customHeight="1"/>
    <row r="34607" ht="12.75" hidden="1" customHeight="1"/>
    <row r="34608" ht="12.75" hidden="1" customHeight="1"/>
    <row r="34609" ht="12.75" hidden="1" customHeight="1"/>
    <row r="34610" ht="12.75" hidden="1" customHeight="1"/>
    <row r="34611" ht="12.75" hidden="1" customHeight="1"/>
    <row r="34612" ht="12.75" hidden="1" customHeight="1"/>
    <row r="34613" ht="12.75" hidden="1" customHeight="1"/>
    <row r="34614" ht="12.75" hidden="1" customHeight="1"/>
    <row r="34615" ht="12.75" hidden="1" customHeight="1"/>
    <row r="34616" ht="12.75" hidden="1" customHeight="1"/>
    <row r="34617" ht="12.75" hidden="1" customHeight="1"/>
    <row r="34618" ht="12.75" hidden="1" customHeight="1"/>
    <row r="34619" ht="12.75" hidden="1" customHeight="1"/>
    <row r="34620" ht="12.75" hidden="1" customHeight="1"/>
    <row r="34621" ht="12.75" hidden="1" customHeight="1"/>
    <row r="34622" ht="12.75" hidden="1" customHeight="1"/>
    <row r="34623" ht="12.75" hidden="1" customHeight="1"/>
    <row r="34624" ht="12.75" hidden="1" customHeight="1"/>
    <row r="34625" ht="12.75" hidden="1" customHeight="1"/>
    <row r="34626" ht="12.75" hidden="1" customHeight="1"/>
    <row r="34627" ht="12.75" hidden="1" customHeight="1"/>
    <row r="34628" ht="12.75" hidden="1" customHeight="1"/>
    <row r="34629" ht="12.75" hidden="1" customHeight="1"/>
    <row r="34630" ht="12.75" hidden="1" customHeight="1"/>
    <row r="34631" ht="12.75" hidden="1" customHeight="1"/>
    <row r="34632" ht="12.75" hidden="1" customHeight="1"/>
    <row r="34633" ht="12.75" hidden="1" customHeight="1"/>
    <row r="34634" ht="12.75" hidden="1" customHeight="1"/>
    <row r="34635" ht="12.75" hidden="1" customHeight="1"/>
    <row r="34636" ht="12.75" hidden="1" customHeight="1"/>
    <row r="34637" ht="12.75" hidden="1" customHeight="1"/>
    <row r="34638" ht="12.75" hidden="1" customHeight="1"/>
    <row r="34639" ht="12.75" hidden="1" customHeight="1"/>
    <row r="34640" ht="12.75" hidden="1" customHeight="1"/>
    <row r="34641" ht="12.75" hidden="1" customHeight="1"/>
    <row r="34642" ht="12.75" hidden="1" customHeight="1"/>
    <row r="34643" ht="12.75" hidden="1" customHeight="1"/>
    <row r="34644" ht="12.75" hidden="1" customHeight="1"/>
    <row r="34645" ht="12.75" hidden="1" customHeight="1"/>
    <row r="34646" ht="12.75" hidden="1" customHeight="1"/>
    <row r="34647" ht="12.75" hidden="1" customHeight="1"/>
    <row r="34648" ht="12.75" hidden="1" customHeight="1"/>
    <row r="34649" ht="12.75" hidden="1" customHeight="1"/>
    <row r="34650" ht="12.75" hidden="1" customHeight="1"/>
    <row r="34651" ht="12.75" hidden="1" customHeight="1"/>
    <row r="34652" ht="12.75" hidden="1" customHeight="1"/>
    <row r="34653" ht="12.75" hidden="1" customHeight="1"/>
    <row r="34654" ht="12.75" hidden="1" customHeight="1"/>
    <row r="34655" ht="12.75" hidden="1" customHeight="1"/>
    <row r="34656" ht="12.75" hidden="1" customHeight="1"/>
    <row r="34657" ht="12.75" hidden="1" customHeight="1"/>
    <row r="34658" ht="12.75" hidden="1" customHeight="1"/>
    <row r="34659" ht="12.75" hidden="1" customHeight="1"/>
    <row r="34660" ht="12.75" hidden="1" customHeight="1"/>
    <row r="34661" ht="12.75" hidden="1" customHeight="1"/>
    <row r="34662" ht="12.75" hidden="1" customHeight="1"/>
    <row r="34663" ht="12.75" hidden="1" customHeight="1"/>
    <row r="34664" ht="12.75" hidden="1" customHeight="1"/>
    <row r="34665" ht="12.75" hidden="1" customHeight="1"/>
    <row r="34666" ht="12.75" hidden="1" customHeight="1"/>
    <row r="34667" ht="12.75" hidden="1" customHeight="1"/>
    <row r="34668" ht="12.75" hidden="1" customHeight="1"/>
    <row r="34669" ht="12.75" hidden="1" customHeight="1"/>
    <row r="34670" ht="12.75" hidden="1" customHeight="1"/>
    <row r="34671" ht="12.75" hidden="1" customHeight="1"/>
    <row r="34672" ht="12.75" hidden="1" customHeight="1"/>
    <row r="34673" ht="12.75" hidden="1" customHeight="1"/>
    <row r="34674" ht="12.75" hidden="1" customHeight="1"/>
    <row r="34675" ht="12.75" hidden="1" customHeight="1"/>
    <row r="34676" ht="12.75" hidden="1" customHeight="1"/>
    <row r="34677" ht="12.75" hidden="1" customHeight="1"/>
    <row r="34678" ht="12.75" hidden="1" customHeight="1"/>
    <row r="34679" ht="12.75" hidden="1" customHeight="1"/>
    <row r="34680" ht="12.75" hidden="1" customHeight="1"/>
    <row r="34681" ht="12.75" hidden="1" customHeight="1"/>
    <row r="34682" ht="12.75" hidden="1" customHeight="1"/>
    <row r="34683" ht="12.75" hidden="1" customHeight="1"/>
    <row r="34684" ht="12.75" hidden="1" customHeight="1"/>
    <row r="34685" ht="12.75" hidden="1" customHeight="1"/>
    <row r="34686" ht="12.75" hidden="1" customHeight="1"/>
    <row r="34687" ht="12.75" hidden="1" customHeight="1"/>
    <row r="34688" ht="12.75" hidden="1" customHeight="1"/>
    <row r="34689" ht="12.75" hidden="1" customHeight="1"/>
    <row r="34690" ht="12.75" hidden="1" customHeight="1"/>
    <row r="34691" ht="12.75" hidden="1" customHeight="1"/>
    <row r="34692" ht="12.75" hidden="1" customHeight="1"/>
    <row r="34693" ht="12.75" hidden="1" customHeight="1"/>
    <row r="34694" ht="12.75" hidden="1" customHeight="1"/>
    <row r="34695" ht="12.75" hidden="1" customHeight="1"/>
    <row r="34696" ht="12.75" hidden="1" customHeight="1"/>
    <row r="34697" ht="12.75" hidden="1" customHeight="1"/>
    <row r="34698" ht="12.75" hidden="1" customHeight="1"/>
    <row r="34699" ht="12.75" hidden="1" customHeight="1"/>
    <row r="34700" ht="12.75" hidden="1" customHeight="1"/>
    <row r="34701" ht="12.75" hidden="1" customHeight="1"/>
    <row r="34702" ht="12.75" hidden="1" customHeight="1"/>
    <row r="34703" ht="12.75" hidden="1" customHeight="1"/>
    <row r="34704" ht="12.75" hidden="1" customHeight="1"/>
    <row r="34705" ht="12.75" hidden="1" customHeight="1"/>
    <row r="34706" ht="12.75" hidden="1" customHeight="1"/>
    <row r="34707" ht="12.75" hidden="1" customHeight="1"/>
    <row r="34708" ht="12.75" hidden="1" customHeight="1"/>
    <row r="34709" ht="12.75" hidden="1" customHeight="1"/>
    <row r="34710" ht="12.75" hidden="1" customHeight="1"/>
    <row r="34711" ht="12.75" hidden="1" customHeight="1"/>
    <row r="34712" ht="12.75" hidden="1" customHeight="1"/>
    <row r="34713" ht="12.75" hidden="1" customHeight="1"/>
    <row r="34714" ht="12.75" hidden="1" customHeight="1"/>
    <row r="34715" ht="12.75" hidden="1" customHeight="1"/>
    <row r="34716" ht="12.75" hidden="1" customHeight="1"/>
    <row r="34717" ht="12.75" hidden="1" customHeight="1"/>
    <row r="34718" ht="12.75" hidden="1" customHeight="1"/>
    <row r="34719" ht="12.75" hidden="1" customHeight="1"/>
    <row r="34720" ht="12.75" hidden="1" customHeight="1"/>
    <row r="34721" ht="12.75" hidden="1" customHeight="1"/>
    <row r="34722" ht="12.75" hidden="1" customHeight="1"/>
    <row r="34723" ht="12.75" hidden="1" customHeight="1"/>
    <row r="34724" ht="12.75" hidden="1" customHeight="1"/>
    <row r="34725" ht="12.75" hidden="1" customHeight="1"/>
    <row r="34726" ht="12.75" hidden="1" customHeight="1"/>
    <row r="34727" ht="12.75" hidden="1" customHeight="1"/>
    <row r="34728" ht="12.75" hidden="1" customHeight="1"/>
    <row r="34729" ht="12.75" hidden="1" customHeight="1"/>
    <row r="34730" ht="12.75" hidden="1" customHeight="1"/>
    <row r="34731" ht="12.75" hidden="1" customHeight="1"/>
    <row r="34732" ht="12.75" hidden="1" customHeight="1"/>
    <row r="34733" ht="12.75" hidden="1" customHeight="1"/>
    <row r="34734" ht="12.75" hidden="1" customHeight="1"/>
    <row r="34735" ht="12.75" hidden="1" customHeight="1"/>
    <row r="34736" ht="12.75" hidden="1" customHeight="1"/>
    <row r="34737" ht="12.75" hidden="1" customHeight="1"/>
    <row r="34738" ht="12.75" hidden="1" customHeight="1"/>
    <row r="34739" ht="12.75" hidden="1" customHeight="1"/>
    <row r="34740" ht="12.75" hidden="1" customHeight="1"/>
    <row r="34741" ht="12.75" hidden="1" customHeight="1"/>
    <row r="34742" ht="12.75" hidden="1" customHeight="1"/>
    <row r="34743" ht="12.75" hidden="1" customHeight="1"/>
    <row r="34744" ht="12.75" hidden="1" customHeight="1"/>
    <row r="34745" ht="12.75" hidden="1" customHeight="1"/>
    <row r="34746" ht="12.75" hidden="1" customHeight="1"/>
    <row r="34747" ht="12.75" hidden="1" customHeight="1"/>
    <row r="34748" ht="12.75" hidden="1" customHeight="1"/>
    <row r="34749" ht="12.75" hidden="1" customHeight="1"/>
    <row r="34750" ht="12.75" hidden="1" customHeight="1"/>
    <row r="34751" ht="12.75" hidden="1" customHeight="1"/>
    <row r="34752" ht="12.75" hidden="1" customHeight="1"/>
    <row r="34753" ht="12.75" hidden="1" customHeight="1"/>
    <row r="34754" ht="12.75" hidden="1" customHeight="1"/>
    <row r="34755" ht="12.75" hidden="1" customHeight="1"/>
    <row r="34756" ht="12.75" hidden="1" customHeight="1"/>
    <row r="34757" ht="12.75" hidden="1" customHeight="1"/>
    <row r="34758" ht="12.75" hidden="1" customHeight="1"/>
    <row r="34759" ht="12.75" hidden="1" customHeight="1"/>
    <row r="34760" ht="12.75" hidden="1" customHeight="1"/>
    <row r="34761" ht="12.75" hidden="1" customHeight="1"/>
    <row r="34762" ht="12.75" hidden="1" customHeight="1"/>
    <row r="34763" ht="12.75" hidden="1" customHeight="1"/>
    <row r="34764" ht="12.75" hidden="1" customHeight="1"/>
    <row r="34765" ht="12.75" hidden="1" customHeight="1"/>
    <row r="34766" ht="12.75" hidden="1" customHeight="1"/>
    <row r="34767" ht="12.75" hidden="1" customHeight="1"/>
    <row r="34768" ht="12.75" hidden="1" customHeight="1"/>
    <row r="34769" ht="12.75" hidden="1" customHeight="1"/>
    <row r="34770" ht="12.75" hidden="1" customHeight="1"/>
    <row r="34771" ht="12.75" hidden="1" customHeight="1"/>
    <row r="34772" ht="12.75" hidden="1" customHeight="1"/>
    <row r="34773" ht="12.75" hidden="1" customHeight="1"/>
    <row r="34774" ht="12.75" hidden="1" customHeight="1"/>
    <row r="34775" ht="12.75" hidden="1" customHeight="1"/>
    <row r="34776" ht="12.75" hidden="1" customHeight="1"/>
    <row r="34777" ht="12.75" hidden="1" customHeight="1"/>
    <row r="34778" ht="12.75" hidden="1" customHeight="1"/>
    <row r="34779" ht="12.75" hidden="1" customHeight="1"/>
    <row r="34780" ht="12.75" hidden="1" customHeight="1"/>
    <row r="34781" ht="12.75" hidden="1" customHeight="1"/>
    <row r="34782" ht="12.75" hidden="1" customHeight="1"/>
    <row r="34783" ht="12.75" hidden="1" customHeight="1"/>
    <row r="34784" ht="12.75" hidden="1" customHeight="1"/>
    <row r="34785" ht="12.75" hidden="1" customHeight="1"/>
    <row r="34786" ht="12.75" hidden="1" customHeight="1"/>
    <row r="34787" ht="12.75" hidden="1" customHeight="1"/>
    <row r="34788" ht="12.75" hidden="1" customHeight="1"/>
    <row r="34789" ht="12.75" hidden="1" customHeight="1"/>
    <row r="34790" ht="12.75" hidden="1" customHeight="1"/>
    <row r="34791" ht="12.75" hidden="1" customHeight="1"/>
    <row r="34792" ht="12.75" hidden="1" customHeight="1"/>
    <row r="34793" ht="12.75" hidden="1" customHeight="1"/>
    <row r="34794" ht="12.75" hidden="1" customHeight="1"/>
    <row r="34795" ht="12.75" hidden="1" customHeight="1"/>
    <row r="34796" ht="12.75" hidden="1" customHeight="1"/>
    <row r="34797" ht="12.75" hidden="1" customHeight="1"/>
    <row r="34798" ht="12.75" hidden="1" customHeight="1"/>
    <row r="34799" ht="12.75" hidden="1" customHeight="1"/>
    <row r="34800" ht="12.75" hidden="1" customHeight="1"/>
    <row r="34801" ht="12.75" hidden="1" customHeight="1"/>
    <row r="34802" ht="12.75" hidden="1" customHeight="1"/>
    <row r="34803" ht="12.75" hidden="1" customHeight="1"/>
    <row r="34804" ht="12.75" hidden="1" customHeight="1"/>
    <row r="34805" ht="12.75" hidden="1" customHeight="1"/>
    <row r="34806" ht="12.75" hidden="1" customHeight="1"/>
    <row r="34807" ht="12.75" hidden="1" customHeight="1"/>
    <row r="34808" ht="12.75" hidden="1" customHeight="1"/>
    <row r="34809" ht="12.75" hidden="1" customHeight="1"/>
    <row r="34810" ht="12.75" hidden="1" customHeight="1"/>
    <row r="34811" ht="12.75" hidden="1" customHeight="1"/>
    <row r="34812" ht="12.75" hidden="1" customHeight="1"/>
    <row r="34813" ht="12.75" hidden="1" customHeight="1"/>
    <row r="34814" ht="12.75" hidden="1" customHeight="1"/>
    <row r="34815" ht="12.75" hidden="1" customHeight="1"/>
    <row r="34816" ht="12.75" hidden="1" customHeight="1"/>
    <row r="34817" ht="12.75" hidden="1" customHeight="1"/>
    <row r="34818" ht="12.75" hidden="1" customHeight="1"/>
    <row r="34819" ht="12.75" hidden="1" customHeight="1"/>
    <row r="34820" ht="12.75" hidden="1" customHeight="1"/>
    <row r="34821" ht="12.75" hidden="1" customHeight="1"/>
    <row r="34822" ht="12.75" hidden="1" customHeight="1"/>
    <row r="34823" ht="12.75" hidden="1" customHeight="1"/>
    <row r="34824" ht="12.75" hidden="1" customHeight="1"/>
    <row r="34825" ht="12.75" hidden="1" customHeight="1"/>
    <row r="34826" ht="12.75" hidden="1" customHeight="1"/>
    <row r="34827" ht="12.75" hidden="1" customHeight="1"/>
    <row r="34828" ht="12.75" hidden="1" customHeight="1"/>
    <row r="34829" ht="12.75" hidden="1" customHeight="1"/>
    <row r="34830" ht="12.75" hidden="1" customHeight="1"/>
    <row r="34831" ht="12.75" hidden="1" customHeight="1"/>
    <row r="34832" ht="12.75" hidden="1" customHeight="1"/>
    <row r="34833" ht="12.75" hidden="1" customHeight="1"/>
    <row r="34834" ht="12.75" hidden="1" customHeight="1"/>
    <row r="34835" ht="12.75" hidden="1" customHeight="1"/>
    <row r="34836" ht="12.75" hidden="1" customHeight="1"/>
    <row r="34837" ht="12.75" hidden="1" customHeight="1"/>
    <row r="34838" ht="12.75" hidden="1" customHeight="1"/>
    <row r="34839" ht="12.75" hidden="1" customHeight="1"/>
    <row r="34840" ht="12.75" hidden="1" customHeight="1"/>
    <row r="34841" ht="12.75" hidden="1" customHeight="1"/>
    <row r="34842" ht="12.75" hidden="1" customHeight="1"/>
    <row r="34843" ht="12.75" hidden="1" customHeight="1"/>
    <row r="34844" ht="12.75" hidden="1" customHeight="1"/>
    <row r="34845" ht="12.75" hidden="1" customHeight="1"/>
    <row r="34846" ht="12.75" hidden="1" customHeight="1"/>
    <row r="34847" ht="12.75" hidden="1" customHeight="1"/>
    <row r="34848" ht="12.75" hidden="1" customHeight="1"/>
    <row r="34849" ht="12.75" hidden="1" customHeight="1"/>
    <row r="34850" ht="12.75" hidden="1" customHeight="1"/>
    <row r="34851" ht="12.75" hidden="1" customHeight="1"/>
    <row r="34852" ht="12.75" hidden="1" customHeight="1"/>
    <row r="34853" ht="12.75" hidden="1" customHeight="1"/>
    <row r="34854" ht="12.75" hidden="1" customHeight="1"/>
    <row r="34855" ht="12.75" hidden="1" customHeight="1"/>
    <row r="34856" ht="12.75" hidden="1" customHeight="1"/>
    <row r="34857" ht="12.75" hidden="1" customHeight="1"/>
    <row r="34858" ht="12.75" hidden="1" customHeight="1"/>
    <row r="34859" ht="12.75" hidden="1" customHeight="1"/>
    <row r="34860" ht="12.75" hidden="1" customHeight="1"/>
    <row r="34861" ht="12.75" hidden="1" customHeight="1"/>
    <row r="34862" ht="12.75" hidden="1" customHeight="1"/>
    <row r="34863" ht="12.75" hidden="1" customHeight="1"/>
    <row r="34864" ht="12.75" hidden="1" customHeight="1"/>
    <row r="34865" ht="12.75" hidden="1" customHeight="1"/>
    <row r="34866" ht="12.75" hidden="1" customHeight="1"/>
    <row r="34867" ht="12.75" hidden="1" customHeight="1"/>
    <row r="34868" ht="12.75" hidden="1" customHeight="1"/>
    <row r="34869" ht="12.75" hidden="1" customHeight="1"/>
    <row r="34870" ht="12.75" hidden="1" customHeight="1"/>
    <row r="34871" ht="12.75" hidden="1" customHeight="1"/>
    <row r="34872" ht="12.75" hidden="1" customHeight="1"/>
    <row r="34873" ht="12.75" hidden="1" customHeight="1"/>
    <row r="34874" ht="12.75" hidden="1" customHeight="1"/>
    <row r="34875" ht="12.75" hidden="1" customHeight="1"/>
    <row r="34876" ht="12.75" hidden="1" customHeight="1"/>
    <row r="34877" ht="12.75" hidden="1" customHeight="1"/>
    <row r="34878" ht="12.75" hidden="1" customHeight="1"/>
    <row r="34879" ht="12.75" hidden="1" customHeight="1"/>
    <row r="34880" ht="12.75" hidden="1" customHeight="1"/>
    <row r="34881" ht="12.75" hidden="1" customHeight="1"/>
    <row r="34882" ht="12.75" hidden="1" customHeight="1"/>
    <row r="34883" ht="12.75" hidden="1" customHeight="1"/>
    <row r="34884" ht="12.75" hidden="1" customHeight="1"/>
    <row r="34885" ht="12.75" hidden="1" customHeight="1"/>
    <row r="34886" ht="12.75" hidden="1" customHeight="1"/>
    <row r="34887" ht="12.75" hidden="1" customHeight="1"/>
    <row r="34888" ht="12.75" hidden="1" customHeight="1"/>
    <row r="34889" ht="12.75" hidden="1" customHeight="1"/>
    <row r="34890" ht="12.75" hidden="1" customHeight="1"/>
    <row r="34891" ht="12.75" hidden="1" customHeight="1"/>
    <row r="34892" ht="12.75" hidden="1" customHeight="1"/>
    <row r="34893" ht="12.75" hidden="1" customHeight="1"/>
    <row r="34894" ht="12.75" hidden="1" customHeight="1"/>
    <row r="34895" ht="12.75" hidden="1" customHeight="1"/>
    <row r="34896" ht="12.75" hidden="1" customHeight="1"/>
    <row r="34897" ht="12.75" hidden="1" customHeight="1"/>
    <row r="34898" ht="12.75" hidden="1" customHeight="1"/>
    <row r="34899" ht="12.75" hidden="1" customHeight="1"/>
    <row r="34900" ht="12.75" hidden="1" customHeight="1"/>
    <row r="34901" ht="12.75" hidden="1" customHeight="1"/>
    <row r="34902" ht="12.75" hidden="1" customHeight="1"/>
    <row r="34903" ht="12.75" hidden="1" customHeight="1"/>
    <row r="34904" ht="12.75" hidden="1" customHeight="1"/>
    <row r="34905" ht="12.75" hidden="1" customHeight="1"/>
    <row r="34906" ht="12.75" hidden="1" customHeight="1"/>
    <row r="34907" ht="12.75" hidden="1" customHeight="1"/>
    <row r="34908" ht="12.75" hidden="1" customHeight="1"/>
    <row r="34909" ht="12.75" hidden="1" customHeight="1"/>
    <row r="34910" ht="12.75" hidden="1" customHeight="1"/>
    <row r="34911" ht="12.75" hidden="1" customHeight="1"/>
    <row r="34912" ht="12.75" hidden="1" customHeight="1"/>
    <row r="34913" ht="12.75" hidden="1" customHeight="1"/>
    <row r="34914" ht="12.75" hidden="1" customHeight="1"/>
    <row r="34915" ht="12.75" hidden="1" customHeight="1"/>
    <row r="34916" ht="12.75" hidden="1" customHeight="1"/>
    <row r="34917" ht="12.75" hidden="1" customHeight="1"/>
    <row r="34918" ht="12.75" hidden="1" customHeight="1"/>
    <row r="34919" ht="12.75" hidden="1" customHeight="1"/>
    <row r="34920" ht="12.75" hidden="1" customHeight="1"/>
    <row r="34921" ht="12.75" hidden="1" customHeight="1"/>
    <row r="34922" ht="12.75" hidden="1" customHeight="1"/>
    <row r="34923" ht="12.75" hidden="1" customHeight="1"/>
    <row r="34924" ht="12.75" hidden="1" customHeight="1"/>
    <row r="34925" ht="12.75" hidden="1" customHeight="1"/>
    <row r="34926" ht="12.75" hidden="1" customHeight="1"/>
    <row r="34927" ht="12.75" hidden="1" customHeight="1"/>
    <row r="34928" ht="12.75" hidden="1" customHeight="1"/>
    <row r="34929" ht="12.75" hidden="1" customHeight="1"/>
    <row r="34930" ht="12.75" hidden="1" customHeight="1"/>
    <row r="34931" ht="12.75" hidden="1" customHeight="1"/>
    <row r="34932" ht="12.75" hidden="1" customHeight="1"/>
    <row r="34933" ht="12.75" hidden="1" customHeight="1"/>
    <row r="34934" ht="12.75" hidden="1" customHeight="1"/>
    <row r="34935" ht="12.75" hidden="1" customHeight="1"/>
    <row r="34936" ht="12.75" hidden="1" customHeight="1"/>
    <row r="34937" ht="12.75" hidden="1" customHeight="1"/>
    <row r="34938" ht="12.75" hidden="1" customHeight="1"/>
    <row r="34939" ht="12.75" hidden="1" customHeight="1"/>
    <row r="34940" ht="12.75" hidden="1" customHeight="1"/>
    <row r="34941" ht="12.75" hidden="1" customHeight="1"/>
    <row r="34942" ht="12.75" hidden="1" customHeight="1"/>
    <row r="34943" ht="12.75" hidden="1" customHeight="1"/>
    <row r="34944" ht="12.75" hidden="1" customHeight="1"/>
    <row r="34945" ht="12.75" hidden="1" customHeight="1"/>
    <row r="34946" ht="12.75" hidden="1" customHeight="1"/>
    <row r="34947" ht="12.75" hidden="1" customHeight="1"/>
    <row r="34948" ht="12.75" hidden="1" customHeight="1"/>
    <row r="34949" ht="12.75" hidden="1" customHeight="1"/>
    <row r="34950" ht="12.75" hidden="1" customHeight="1"/>
    <row r="34951" ht="12.75" hidden="1" customHeight="1"/>
    <row r="34952" ht="12.75" hidden="1" customHeight="1"/>
    <row r="34953" ht="12.75" hidden="1" customHeight="1"/>
    <row r="34954" ht="12.75" hidden="1" customHeight="1"/>
    <row r="34955" ht="12.75" hidden="1" customHeight="1"/>
    <row r="34956" ht="12.75" hidden="1" customHeight="1"/>
    <row r="34957" ht="12.75" hidden="1" customHeight="1"/>
    <row r="34958" ht="12.75" hidden="1" customHeight="1"/>
    <row r="34959" ht="12.75" hidden="1" customHeight="1"/>
    <row r="34960" ht="12.75" hidden="1" customHeight="1"/>
    <row r="34961" ht="12.75" hidden="1" customHeight="1"/>
    <row r="34962" ht="12.75" hidden="1" customHeight="1"/>
    <row r="34963" ht="12.75" hidden="1" customHeight="1"/>
    <row r="34964" ht="12.75" hidden="1" customHeight="1"/>
    <row r="34965" ht="12.75" hidden="1" customHeight="1"/>
    <row r="34966" ht="12.75" hidden="1" customHeight="1"/>
    <row r="34967" ht="12.75" hidden="1" customHeight="1"/>
    <row r="34968" ht="12.75" hidden="1" customHeight="1"/>
    <row r="34969" ht="12.75" hidden="1" customHeight="1"/>
    <row r="34970" ht="12.75" hidden="1" customHeight="1"/>
    <row r="34971" ht="12.75" hidden="1" customHeight="1"/>
    <row r="34972" ht="12.75" hidden="1" customHeight="1"/>
    <row r="34973" ht="12.75" hidden="1" customHeight="1"/>
    <row r="34974" ht="12.75" hidden="1" customHeight="1"/>
    <row r="34975" ht="12.75" hidden="1" customHeight="1"/>
    <row r="34976" ht="12.75" hidden="1" customHeight="1"/>
    <row r="34977" ht="12.75" hidden="1" customHeight="1"/>
    <row r="34978" ht="12.75" hidden="1" customHeight="1"/>
    <row r="34979" ht="12.75" hidden="1" customHeight="1"/>
    <row r="34980" ht="12.75" hidden="1" customHeight="1"/>
    <row r="34981" ht="12.75" hidden="1" customHeight="1"/>
    <row r="34982" ht="12.75" hidden="1" customHeight="1"/>
    <row r="34983" ht="12.75" hidden="1" customHeight="1"/>
    <row r="34984" ht="12.75" hidden="1" customHeight="1"/>
    <row r="34985" ht="12.75" hidden="1" customHeight="1"/>
    <row r="34986" ht="12.75" hidden="1" customHeight="1"/>
    <row r="34987" ht="12.75" hidden="1" customHeight="1"/>
    <row r="34988" ht="12.75" hidden="1" customHeight="1"/>
    <row r="34989" ht="12.75" hidden="1" customHeight="1"/>
    <row r="34990" ht="12.75" hidden="1" customHeight="1"/>
    <row r="34991" ht="12.75" hidden="1" customHeight="1"/>
    <row r="34992" ht="12.75" hidden="1" customHeight="1"/>
    <row r="34993" ht="12.75" hidden="1" customHeight="1"/>
    <row r="34994" ht="12.75" hidden="1" customHeight="1"/>
    <row r="34995" ht="12.75" hidden="1" customHeight="1"/>
    <row r="34996" ht="12.75" hidden="1" customHeight="1"/>
    <row r="34997" ht="12.75" hidden="1" customHeight="1"/>
    <row r="34998" ht="12.75" hidden="1" customHeight="1"/>
    <row r="34999" ht="12.75" hidden="1" customHeight="1"/>
    <row r="35000" ht="12.75" hidden="1" customHeight="1"/>
    <row r="35001" ht="12.75" hidden="1" customHeight="1"/>
    <row r="35002" ht="12.75" hidden="1" customHeight="1"/>
    <row r="35003" ht="12.75" hidden="1" customHeight="1"/>
    <row r="35004" ht="12.75" hidden="1" customHeight="1"/>
    <row r="35005" ht="12.75" hidden="1" customHeight="1"/>
    <row r="35006" ht="12.75" hidden="1" customHeight="1"/>
    <row r="35007" ht="12.75" hidden="1" customHeight="1"/>
    <row r="35008" ht="12.75" hidden="1" customHeight="1"/>
    <row r="35009" ht="12.75" hidden="1" customHeight="1"/>
    <row r="35010" ht="12.75" hidden="1" customHeight="1"/>
    <row r="35011" ht="12.75" hidden="1" customHeight="1"/>
    <row r="35012" ht="12.75" hidden="1" customHeight="1"/>
    <row r="35013" ht="12.75" hidden="1" customHeight="1"/>
    <row r="35014" ht="12.75" hidden="1" customHeight="1"/>
    <row r="35015" ht="12.75" hidden="1" customHeight="1"/>
    <row r="35016" ht="12.75" hidden="1" customHeight="1"/>
    <row r="35017" ht="12.75" hidden="1" customHeight="1"/>
    <row r="35018" ht="12.75" hidden="1" customHeight="1"/>
    <row r="35019" ht="12.75" hidden="1" customHeight="1"/>
    <row r="35020" ht="12.75" hidden="1" customHeight="1"/>
    <row r="35021" ht="12.75" hidden="1" customHeight="1"/>
    <row r="35022" ht="12.75" hidden="1" customHeight="1"/>
    <row r="35023" ht="12.75" hidden="1" customHeight="1"/>
    <row r="35024" ht="12.75" hidden="1" customHeight="1"/>
    <row r="35025" ht="12.75" hidden="1" customHeight="1"/>
    <row r="35026" ht="12.75" hidden="1" customHeight="1"/>
    <row r="35027" ht="12.75" hidden="1" customHeight="1"/>
    <row r="35028" ht="12.75" hidden="1" customHeight="1"/>
    <row r="35029" ht="12.75" hidden="1" customHeight="1"/>
    <row r="35030" ht="12.75" hidden="1" customHeight="1"/>
    <row r="35031" ht="12.75" hidden="1" customHeight="1"/>
    <row r="35032" ht="12.75" hidden="1" customHeight="1"/>
    <row r="35033" ht="12.75" hidden="1" customHeight="1"/>
    <row r="35034" ht="12.75" hidden="1" customHeight="1"/>
    <row r="35035" ht="12.75" hidden="1" customHeight="1"/>
    <row r="35036" ht="12.75" hidden="1" customHeight="1"/>
    <row r="35037" ht="12.75" hidden="1" customHeight="1"/>
    <row r="35038" ht="12.75" hidden="1" customHeight="1"/>
    <row r="35039" ht="12.75" hidden="1" customHeight="1"/>
    <row r="35040" ht="12.75" hidden="1" customHeight="1"/>
    <row r="35041" ht="12.75" hidden="1" customHeight="1"/>
    <row r="35042" ht="12.75" hidden="1" customHeight="1"/>
    <row r="35043" ht="12.75" hidden="1" customHeight="1"/>
    <row r="35044" ht="12.75" hidden="1" customHeight="1"/>
    <row r="35045" ht="12.75" hidden="1" customHeight="1"/>
    <row r="35046" ht="12.75" hidden="1" customHeight="1"/>
    <row r="35047" ht="12.75" hidden="1" customHeight="1"/>
    <row r="35048" ht="12.75" hidden="1" customHeight="1"/>
    <row r="35049" ht="12.75" hidden="1" customHeight="1"/>
    <row r="35050" ht="12.75" hidden="1" customHeight="1"/>
    <row r="35051" ht="12.75" hidden="1" customHeight="1"/>
    <row r="35052" ht="12.75" hidden="1" customHeight="1"/>
    <row r="35053" ht="12.75" hidden="1" customHeight="1"/>
    <row r="35054" ht="12.75" hidden="1" customHeight="1"/>
    <row r="35055" ht="12.75" hidden="1" customHeight="1"/>
    <row r="35056" ht="12.75" hidden="1" customHeight="1"/>
    <row r="35057" ht="12.75" hidden="1" customHeight="1"/>
    <row r="35058" ht="12.75" hidden="1" customHeight="1"/>
    <row r="35059" ht="12.75" hidden="1" customHeight="1"/>
    <row r="35060" ht="12.75" hidden="1" customHeight="1"/>
    <row r="35061" ht="12.75" hidden="1" customHeight="1"/>
    <row r="35062" ht="12.75" hidden="1" customHeight="1"/>
    <row r="35063" ht="12.75" hidden="1" customHeight="1"/>
    <row r="35064" ht="12.75" hidden="1" customHeight="1"/>
    <row r="35065" ht="12.75" hidden="1" customHeight="1"/>
    <row r="35066" ht="12.75" hidden="1" customHeight="1"/>
    <row r="35067" ht="12.75" hidden="1" customHeight="1"/>
    <row r="35068" ht="12.75" hidden="1" customHeight="1"/>
    <row r="35069" ht="12.75" hidden="1" customHeight="1"/>
    <row r="35070" ht="12.75" hidden="1" customHeight="1"/>
    <row r="35071" ht="12.75" hidden="1" customHeight="1"/>
    <row r="35072" ht="12.75" hidden="1" customHeight="1"/>
    <row r="35073" ht="12.75" hidden="1" customHeight="1"/>
    <row r="35074" ht="12.75" hidden="1" customHeight="1"/>
    <row r="35075" ht="12.75" hidden="1" customHeight="1"/>
    <row r="35076" ht="12.75" hidden="1" customHeight="1"/>
    <row r="35077" ht="12.75" hidden="1" customHeight="1"/>
    <row r="35078" ht="12.75" hidden="1" customHeight="1"/>
    <row r="35079" ht="12.75" hidden="1" customHeight="1"/>
    <row r="35080" ht="12.75" hidden="1" customHeight="1"/>
    <row r="35081" ht="12.75" hidden="1" customHeight="1"/>
    <row r="35082" ht="12.75" hidden="1" customHeight="1"/>
    <row r="35083" ht="12.75" hidden="1" customHeight="1"/>
    <row r="35084" ht="12.75" hidden="1" customHeight="1"/>
    <row r="35085" ht="12.75" hidden="1" customHeight="1"/>
    <row r="35086" ht="12.75" hidden="1" customHeight="1"/>
    <row r="35087" ht="12.75" hidden="1" customHeight="1"/>
    <row r="35088" ht="12.75" hidden="1" customHeight="1"/>
    <row r="35089" ht="12.75" hidden="1" customHeight="1"/>
    <row r="35090" ht="12.75" hidden="1" customHeight="1"/>
    <row r="35091" ht="12.75" hidden="1" customHeight="1"/>
    <row r="35092" ht="12.75" hidden="1" customHeight="1"/>
    <row r="35093" ht="12.75" hidden="1" customHeight="1"/>
    <row r="35094" ht="12.75" hidden="1" customHeight="1"/>
    <row r="35095" ht="12.75" hidden="1" customHeight="1"/>
    <row r="35096" ht="12.75" hidden="1" customHeight="1"/>
    <row r="35097" ht="12.75" hidden="1" customHeight="1"/>
    <row r="35098" ht="12.75" hidden="1" customHeight="1"/>
    <row r="35099" ht="12.75" hidden="1" customHeight="1"/>
    <row r="35100" ht="12.75" hidden="1" customHeight="1"/>
    <row r="35101" ht="12.75" hidden="1" customHeight="1"/>
    <row r="35102" ht="12.75" hidden="1" customHeight="1"/>
    <row r="35103" ht="12.75" hidden="1" customHeight="1"/>
    <row r="35104" ht="12.75" hidden="1" customHeight="1"/>
    <row r="35105" ht="12.75" hidden="1" customHeight="1"/>
    <row r="35106" ht="12.75" hidden="1" customHeight="1"/>
    <row r="35107" ht="12.75" hidden="1" customHeight="1"/>
    <row r="35108" ht="12.75" hidden="1" customHeight="1"/>
    <row r="35109" ht="12.75" hidden="1" customHeight="1"/>
    <row r="35110" ht="12.75" hidden="1" customHeight="1"/>
    <row r="35111" ht="12.75" hidden="1" customHeight="1"/>
    <row r="35112" ht="12.75" hidden="1" customHeight="1"/>
    <row r="35113" ht="12.75" hidden="1" customHeight="1"/>
    <row r="35114" ht="12.75" hidden="1" customHeight="1"/>
    <row r="35115" ht="12.75" hidden="1" customHeight="1"/>
    <row r="35116" ht="12.75" hidden="1" customHeight="1"/>
    <row r="35117" ht="12.75" hidden="1" customHeight="1"/>
    <row r="35118" ht="12.75" hidden="1" customHeight="1"/>
    <row r="35119" ht="12.75" hidden="1" customHeight="1"/>
    <row r="35120" ht="12.75" hidden="1" customHeight="1"/>
    <row r="35121" ht="12.75" hidden="1" customHeight="1"/>
    <row r="35122" ht="12.75" hidden="1" customHeight="1"/>
    <row r="35123" ht="12.75" hidden="1" customHeight="1"/>
    <row r="35124" ht="12.75" hidden="1" customHeight="1"/>
    <row r="35125" ht="12.75" hidden="1" customHeight="1"/>
    <row r="35126" ht="12.75" hidden="1" customHeight="1"/>
    <row r="35127" ht="12.75" hidden="1" customHeight="1"/>
    <row r="35128" ht="12.75" hidden="1" customHeight="1"/>
    <row r="35129" ht="12.75" hidden="1" customHeight="1"/>
    <row r="35130" ht="12.75" hidden="1" customHeight="1"/>
    <row r="35131" ht="12.75" hidden="1" customHeight="1"/>
    <row r="35132" ht="12.75" hidden="1" customHeight="1"/>
    <row r="35133" ht="12.75" hidden="1" customHeight="1"/>
    <row r="35134" ht="12.75" hidden="1" customHeight="1"/>
    <row r="35135" ht="12.75" hidden="1" customHeight="1"/>
    <row r="35136" ht="12.75" hidden="1" customHeight="1"/>
    <row r="35137" ht="12.75" hidden="1" customHeight="1"/>
    <row r="35138" ht="12.75" hidden="1" customHeight="1"/>
    <row r="35139" ht="12.75" hidden="1" customHeight="1"/>
    <row r="35140" ht="12.75" hidden="1" customHeight="1"/>
    <row r="35141" ht="12.75" hidden="1" customHeight="1"/>
    <row r="35142" ht="12.75" hidden="1" customHeight="1"/>
    <row r="35143" ht="12.75" hidden="1" customHeight="1"/>
    <row r="35144" ht="12.75" hidden="1" customHeight="1"/>
    <row r="35145" ht="12.75" hidden="1" customHeight="1"/>
    <row r="35146" ht="12.75" hidden="1" customHeight="1"/>
    <row r="35147" ht="12.75" hidden="1" customHeight="1"/>
    <row r="35148" ht="12.75" hidden="1" customHeight="1"/>
    <row r="35149" ht="12.75" hidden="1" customHeight="1"/>
    <row r="35150" ht="12.75" hidden="1" customHeight="1"/>
    <row r="35151" ht="12.75" hidden="1" customHeight="1"/>
    <row r="35152" ht="12.75" hidden="1" customHeight="1"/>
    <row r="35153" ht="12.75" hidden="1" customHeight="1"/>
    <row r="35154" ht="12.75" hidden="1" customHeight="1"/>
    <row r="35155" ht="12.75" hidden="1" customHeight="1"/>
    <row r="35156" ht="12.75" hidden="1" customHeight="1"/>
    <row r="35157" ht="12.75" hidden="1" customHeight="1"/>
    <row r="35158" ht="12.75" hidden="1" customHeight="1"/>
    <row r="35159" ht="12.75" hidden="1" customHeight="1"/>
    <row r="35160" ht="12.75" hidden="1" customHeight="1"/>
    <row r="35161" ht="12.75" hidden="1" customHeight="1"/>
    <row r="35162" ht="12.75" hidden="1" customHeight="1"/>
    <row r="35163" ht="12.75" hidden="1" customHeight="1"/>
    <row r="35164" ht="12.75" hidden="1" customHeight="1"/>
    <row r="35165" ht="12.75" hidden="1" customHeight="1"/>
    <row r="35166" ht="12.75" hidden="1" customHeight="1"/>
    <row r="35167" ht="12.75" hidden="1" customHeight="1"/>
    <row r="35168" ht="12.75" hidden="1" customHeight="1"/>
    <row r="35169" ht="12.75" hidden="1" customHeight="1"/>
    <row r="35170" ht="12.75" hidden="1" customHeight="1"/>
    <row r="35171" ht="12.75" hidden="1" customHeight="1"/>
    <row r="35172" ht="12.75" hidden="1" customHeight="1"/>
    <row r="35173" ht="12.75" hidden="1" customHeight="1"/>
    <row r="35174" ht="12.75" hidden="1" customHeight="1"/>
    <row r="35175" ht="12.75" hidden="1" customHeight="1"/>
    <row r="35176" ht="12.75" hidden="1" customHeight="1"/>
    <row r="35177" ht="12.75" hidden="1" customHeight="1"/>
    <row r="35178" ht="12.75" hidden="1" customHeight="1"/>
    <row r="35179" ht="12.75" hidden="1" customHeight="1"/>
    <row r="35180" ht="12.75" hidden="1" customHeight="1"/>
    <row r="35181" ht="12.75" hidden="1" customHeight="1"/>
    <row r="35182" ht="12.75" hidden="1" customHeight="1"/>
    <row r="35183" ht="12.75" hidden="1" customHeight="1"/>
    <row r="35184" ht="12.75" hidden="1" customHeight="1"/>
    <row r="35185" ht="12.75" hidden="1" customHeight="1"/>
    <row r="35186" ht="12.75" hidden="1" customHeight="1"/>
    <row r="35187" ht="12.75" hidden="1" customHeight="1"/>
    <row r="35188" ht="12.75" hidden="1" customHeight="1"/>
    <row r="35189" ht="12.75" hidden="1" customHeight="1"/>
    <row r="35190" ht="12.75" hidden="1" customHeight="1"/>
    <row r="35191" ht="12.75" hidden="1" customHeight="1"/>
    <row r="35192" ht="12.75" hidden="1" customHeight="1"/>
    <row r="35193" ht="12.75" hidden="1" customHeight="1"/>
    <row r="35194" ht="12.75" hidden="1" customHeight="1"/>
    <row r="35195" ht="12.75" hidden="1" customHeight="1"/>
    <row r="35196" ht="12.75" hidden="1" customHeight="1"/>
    <row r="35197" ht="12.75" hidden="1" customHeight="1"/>
    <row r="35198" ht="12.75" hidden="1" customHeight="1"/>
    <row r="35199" ht="12.75" hidden="1" customHeight="1"/>
    <row r="35200" ht="12.75" hidden="1" customHeight="1"/>
    <row r="35201" ht="12.75" hidden="1" customHeight="1"/>
    <row r="35202" ht="12.75" hidden="1" customHeight="1"/>
    <row r="35203" ht="12.75" hidden="1" customHeight="1"/>
    <row r="35204" ht="12.75" hidden="1" customHeight="1"/>
    <row r="35205" ht="12.75" hidden="1" customHeight="1"/>
    <row r="35206" ht="12.75" hidden="1" customHeight="1"/>
    <row r="35207" ht="12.75" hidden="1" customHeight="1"/>
    <row r="35208" ht="12.75" hidden="1" customHeight="1"/>
    <row r="35209" ht="12.75" hidden="1" customHeight="1"/>
    <row r="35210" ht="12.75" hidden="1" customHeight="1"/>
    <row r="35211" ht="12.75" hidden="1" customHeight="1"/>
    <row r="35212" ht="12.75" hidden="1" customHeight="1"/>
    <row r="35213" ht="12.75" hidden="1" customHeight="1"/>
    <row r="35214" ht="12.75" hidden="1" customHeight="1"/>
    <row r="35215" ht="12.75" hidden="1" customHeight="1"/>
    <row r="35216" ht="12.75" hidden="1" customHeight="1"/>
    <row r="35217" ht="12.75" hidden="1" customHeight="1"/>
    <row r="35218" ht="12.75" hidden="1" customHeight="1"/>
    <row r="35219" ht="12.75" hidden="1" customHeight="1"/>
    <row r="35220" ht="12.75" hidden="1" customHeight="1"/>
    <row r="35221" ht="12.75" hidden="1" customHeight="1"/>
    <row r="35222" ht="12.75" hidden="1" customHeight="1"/>
    <row r="35223" ht="12.75" hidden="1" customHeight="1"/>
    <row r="35224" ht="12.75" hidden="1" customHeight="1"/>
    <row r="35225" ht="12.75" hidden="1" customHeight="1"/>
    <row r="35226" ht="12.75" hidden="1" customHeight="1"/>
    <row r="35227" ht="12.75" hidden="1" customHeight="1"/>
    <row r="35228" ht="12.75" hidden="1" customHeight="1"/>
    <row r="35229" ht="12.75" hidden="1" customHeight="1"/>
    <row r="35230" ht="12.75" hidden="1" customHeight="1"/>
    <row r="35231" ht="12.75" hidden="1" customHeight="1"/>
    <row r="35232" ht="12.75" hidden="1" customHeight="1"/>
    <row r="35233" ht="12.75" hidden="1" customHeight="1"/>
    <row r="35234" ht="12.75" hidden="1" customHeight="1"/>
    <row r="35235" ht="12.75" hidden="1" customHeight="1"/>
    <row r="35236" ht="12.75" hidden="1" customHeight="1"/>
    <row r="35237" ht="12.75" hidden="1" customHeight="1"/>
    <row r="35238" ht="12.75" hidden="1" customHeight="1"/>
    <row r="35239" ht="12.75" hidden="1" customHeight="1"/>
    <row r="35240" ht="12.75" hidden="1" customHeight="1"/>
    <row r="35241" ht="12.75" hidden="1" customHeight="1"/>
    <row r="35242" ht="12.75" hidden="1" customHeight="1"/>
    <row r="35243" ht="12.75" hidden="1" customHeight="1"/>
    <row r="35244" ht="12.75" hidden="1" customHeight="1"/>
    <row r="35245" ht="12.75" hidden="1" customHeight="1"/>
    <row r="35246" ht="12.75" hidden="1" customHeight="1"/>
    <row r="35247" ht="12.75" hidden="1" customHeight="1"/>
    <row r="35248" ht="12.75" hidden="1" customHeight="1"/>
    <row r="35249" ht="12.75" hidden="1" customHeight="1"/>
    <row r="35250" ht="12.75" hidden="1" customHeight="1"/>
    <row r="35251" ht="12.75" hidden="1" customHeight="1"/>
    <row r="35252" ht="12.75" hidden="1" customHeight="1"/>
    <row r="35253" ht="12.75" hidden="1" customHeight="1"/>
    <row r="35254" ht="12.75" hidden="1" customHeight="1"/>
    <row r="35255" ht="12.75" hidden="1" customHeight="1"/>
    <row r="35256" ht="12.75" hidden="1" customHeight="1"/>
    <row r="35257" ht="12.75" hidden="1" customHeight="1"/>
    <row r="35258" ht="12.75" hidden="1" customHeight="1"/>
    <row r="35259" ht="12.75" hidden="1" customHeight="1"/>
    <row r="35260" ht="12.75" hidden="1" customHeight="1"/>
    <row r="35261" ht="12.75" hidden="1" customHeight="1"/>
    <row r="35262" ht="12.75" hidden="1" customHeight="1"/>
    <row r="35263" ht="12.75" hidden="1" customHeight="1"/>
    <row r="35264" ht="12.75" hidden="1" customHeight="1"/>
    <row r="35265" ht="12.75" hidden="1" customHeight="1"/>
    <row r="35266" ht="12.75" hidden="1" customHeight="1"/>
    <row r="35267" ht="12.75" hidden="1" customHeight="1"/>
    <row r="35268" ht="12.75" hidden="1" customHeight="1"/>
    <row r="35269" ht="12.75" hidden="1" customHeight="1"/>
    <row r="35270" ht="12.75" hidden="1" customHeight="1"/>
    <row r="35271" ht="12.75" hidden="1" customHeight="1"/>
    <row r="35272" ht="12.75" hidden="1" customHeight="1"/>
    <row r="35273" ht="12.75" hidden="1" customHeight="1"/>
    <row r="35274" ht="12.75" hidden="1" customHeight="1"/>
    <row r="35275" ht="12.75" hidden="1" customHeight="1"/>
    <row r="35276" ht="12.75" hidden="1" customHeight="1"/>
    <row r="35277" ht="12.75" hidden="1" customHeight="1"/>
    <row r="35278" ht="12.75" hidden="1" customHeight="1"/>
    <row r="35279" ht="12.75" hidden="1" customHeight="1"/>
    <row r="35280" ht="12.75" hidden="1" customHeight="1"/>
    <row r="35281" ht="12.75" hidden="1" customHeight="1"/>
    <row r="35282" ht="12.75" hidden="1" customHeight="1"/>
    <row r="35283" ht="12.75" hidden="1" customHeight="1"/>
    <row r="35284" ht="12.75" hidden="1" customHeight="1"/>
    <row r="35285" ht="12.75" hidden="1" customHeight="1"/>
    <row r="35286" ht="12.75" hidden="1" customHeight="1"/>
    <row r="35287" ht="12.75" hidden="1" customHeight="1"/>
    <row r="35288" ht="12.75" hidden="1" customHeight="1"/>
    <row r="35289" ht="12.75" hidden="1" customHeight="1"/>
    <row r="35290" ht="12.75" hidden="1" customHeight="1"/>
    <row r="35291" ht="12.75" hidden="1" customHeight="1"/>
    <row r="35292" ht="12.75" hidden="1" customHeight="1"/>
    <row r="35293" ht="12.75" hidden="1" customHeight="1"/>
    <row r="35294" ht="12.75" hidden="1" customHeight="1"/>
    <row r="35295" ht="12.75" hidden="1" customHeight="1"/>
    <row r="35296" ht="12.75" hidden="1" customHeight="1"/>
    <row r="35297" ht="12.75" hidden="1" customHeight="1"/>
    <row r="35298" ht="12.75" hidden="1" customHeight="1"/>
    <row r="35299" ht="12.75" hidden="1" customHeight="1"/>
    <row r="35300" ht="12.75" hidden="1" customHeight="1"/>
    <row r="35301" ht="12.75" hidden="1" customHeight="1"/>
    <row r="35302" ht="12.75" hidden="1" customHeight="1"/>
    <row r="35303" ht="12.75" hidden="1" customHeight="1"/>
    <row r="35304" ht="12.75" hidden="1" customHeight="1"/>
    <row r="35305" ht="12.75" hidden="1" customHeight="1"/>
    <row r="35306" ht="12.75" hidden="1" customHeight="1"/>
    <row r="35307" ht="12.75" hidden="1" customHeight="1"/>
    <row r="35308" ht="12.75" hidden="1" customHeight="1"/>
    <row r="35309" ht="12.75" hidden="1" customHeight="1"/>
    <row r="35310" ht="12.75" hidden="1" customHeight="1"/>
    <row r="35311" ht="12.75" hidden="1" customHeight="1"/>
    <row r="35312" ht="12.75" hidden="1" customHeight="1"/>
    <row r="35313" ht="12.75" hidden="1" customHeight="1"/>
    <row r="35314" ht="12.75" hidden="1" customHeight="1"/>
    <row r="35315" ht="12.75" hidden="1" customHeight="1"/>
    <row r="35316" ht="12.75" hidden="1" customHeight="1"/>
    <row r="35317" ht="12.75" hidden="1" customHeight="1"/>
    <row r="35318" ht="12.75" hidden="1" customHeight="1"/>
    <row r="35319" ht="12.75" hidden="1" customHeight="1"/>
    <row r="35320" ht="12.75" hidden="1" customHeight="1"/>
    <row r="35321" ht="12.75" hidden="1" customHeight="1"/>
    <row r="35322" ht="12.75" hidden="1" customHeight="1"/>
    <row r="35323" ht="12.75" hidden="1" customHeight="1"/>
    <row r="35324" ht="12.75" hidden="1" customHeight="1"/>
    <row r="35325" ht="12.75" hidden="1" customHeight="1"/>
    <row r="35326" ht="12.75" hidden="1" customHeight="1"/>
    <row r="35327" ht="12.75" hidden="1" customHeight="1"/>
    <row r="35328" ht="12.75" hidden="1" customHeight="1"/>
    <row r="35329" ht="12.75" hidden="1" customHeight="1"/>
    <row r="35330" ht="12.75" hidden="1" customHeight="1"/>
    <row r="35331" ht="12.75" hidden="1" customHeight="1"/>
    <row r="35332" ht="12.75" hidden="1" customHeight="1"/>
    <row r="35333" ht="12.75" hidden="1" customHeight="1"/>
    <row r="35334" ht="12.75" hidden="1" customHeight="1"/>
    <row r="35335" ht="12.75" hidden="1" customHeight="1"/>
    <row r="35336" ht="12.75" hidden="1" customHeight="1"/>
    <row r="35337" ht="12.75" hidden="1" customHeight="1"/>
    <row r="35338" ht="12.75" hidden="1" customHeight="1"/>
    <row r="35339" ht="12.75" hidden="1" customHeight="1"/>
    <row r="35340" ht="12.75" hidden="1" customHeight="1"/>
    <row r="35341" ht="12.75" hidden="1" customHeight="1"/>
    <row r="35342" ht="12.75" hidden="1" customHeight="1"/>
    <row r="35343" ht="12.75" hidden="1" customHeight="1"/>
    <row r="35344" ht="12.75" hidden="1" customHeight="1"/>
    <row r="35345" ht="12.75" hidden="1" customHeight="1"/>
    <row r="35346" ht="12.75" hidden="1" customHeight="1"/>
    <row r="35347" ht="12.75" hidden="1" customHeight="1"/>
    <row r="35348" ht="12.75" hidden="1" customHeight="1"/>
    <row r="35349" ht="12.75" hidden="1" customHeight="1"/>
    <row r="35350" ht="12.75" hidden="1" customHeight="1"/>
    <row r="35351" ht="12.75" hidden="1" customHeight="1"/>
    <row r="35352" ht="12.75" hidden="1" customHeight="1"/>
    <row r="35353" ht="12.75" hidden="1" customHeight="1"/>
    <row r="35354" ht="12.75" hidden="1" customHeight="1"/>
    <row r="35355" ht="12.75" hidden="1" customHeight="1"/>
    <row r="35356" ht="12.75" hidden="1" customHeight="1"/>
    <row r="35357" ht="12.75" hidden="1" customHeight="1"/>
    <row r="35358" ht="12.75" hidden="1" customHeight="1"/>
    <row r="35359" ht="12.75" hidden="1" customHeight="1"/>
    <row r="35360" ht="12.75" hidden="1" customHeight="1"/>
    <row r="35361" ht="12.75" hidden="1" customHeight="1"/>
    <row r="35362" ht="12.75" hidden="1" customHeight="1"/>
    <row r="35363" ht="12.75" hidden="1" customHeight="1"/>
    <row r="35364" ht="12.75" hidden="1" customHeight="1"/>
    <row r="35365" ht="12.75" hidden="1" customHeight="1"/>
    <row r="35366" ht="12.75" hidden="1" customHeight="1"/>
    <row r="35367" ht="12.75" hidden="1" customHeight="1"/>
    <row r="35368" ht="12.75" hidden="1" customHeight="1"/>
    <row r="35369" ht="12.75" hidden="1" customHeight="1"/>
    <row r="35370" ht="12.75" hidden="1" customHeight="1"/>
    <row r="35371" ht="12.75" hidden="1" customHeight="1"/>
    <row r="35372" ht="12.75" hidden="1" customHeight="1"/>
    <row r="35373" ht="12.75" hidden="1" customHeight="1"/>
    <row r="35374" ht="12.75" hidden="1" customHeight="1"/>
    <row r="35375" ht="12.75" hidden="1" customHeight="1"/>
    <row r="35376" ht="12.75" hidden="1" customHeight="1"/>
    <row r="35377" ht="12.75" hidden="1" customHeight="1"/>
    <row r="35378" ht="12.75" hidden="1" customHeight="1"/>
    <row r="35379" ht="12.75" hidden="1" customHeight="1"/>
    <row r="35380" ht="12.75" hidden="1" customHeight="1"/>
    <row r="35381" ht="12.75" hidden="1" customHeight="1"/>
    <row r="35382" ht="12.75" hidden="1" customHeight="1"/>
    <row r="35383" ht="12.75" hidden="1" customHeight="1"/>
    <row r="35384" ht="12.75" hidden="1" customHeight="1"/>
    <row r="35385" ht="12.75" hidden="1" customHeight="1"/>
    <row r="35386" ht="12.75" hidden="1" customHeight="1"/>
    <row r="35387" ht="12.75" hidden="1" customHeight="1"/>
    <row r="35388" ht="12.75" hidden="1" customHeight="1"/>
    <row r="35389" ht="12.75" hidden="1" customHeight="1"/>
    <row r="35390" ht="12.75" hidden="1" customHeight="1"/>
    <row r="35391" ht="12.75" hidden="1" customHeight="1"/>
    <row r="35392" ht="12.75" hidden="1" customHeight="1"/>
    <row r="35393" ht="12.75" hidden="1" customHeight="1"/>
    <row r="35394" ht="12.75" hidden="1" customHeight="1"/>
    <row r="35395" ht="12.75" hidden="1" customHeight="1"/>
    <row r="35396" ht="12.75" hidden="1" customHeight="1"/>
    <row r="35397" ht="12.75" hidden="1" customHeight="1"/>
    <row r="35398" ht="12.75" hidden="1" customHeight="1"/>
    <row r="35399" ht="12.75" hidden="1" customHeight="1"/>
    <row r="35400" ht="12.75" hidden="1" customHeight="1"/>
    <row r="35401" ht="12.75" hidden="1" customHeight="1"/>
    <row r="35402" ht="12.75" hidden="1" customHeight="1"/>
    <row r="35403" ht="12.75" hidden="1" customHeight="1"/>
    <row r="35404" ht="12.75" hidden="1" customHeight="1"/>
    <row r="35405" ht="12.75" hidden="1" customHeight="1"/>
    <row r="35406" ht="12.75" hidden="1" customHeight="1"/>
    <row r="35407" ht="12.75" hidden="1" customHeight="1"/>
    <row r="35408" ht="12.75" hidden="1" customHeight="1"/>
    <row r="35409" ht="12.75" hidden="1" customHeight="1"/>
    <row r="35410" ht="12.75" hidden="1" customHeight="1"/>
    <row r="35411" ht="12.75" hidden="1" customHeight="1"/>
    <row r="35412" ht="12.75" hidden="1" customHeight="1"/>
    <row r="35413" ht="12.75" hidden="1" customHeight="1"/>
    <row r="35414" ht="12.75" hidden="1" customHeight="1"/>
    <row r="35415" ht="12.75" hidden="1" customHeight="1"/>
    <row r="35416" ht="12.75" hidden="1" customHeight="1"/>
    <row r="35417" ht="12.75" hidden="1" customHeight="1"/>
    <row r="35418" ht="12.75" hidden="1" customHeight="1"/>
    <row r="35419" ht="12.75" hidden="1" customHeight="1"/>
    <row r="35420" ht="12.75" hidden="1" customHeight="1"/>
    <row r="35421" ht="12.75" hidden="1" customHeight="1"/>
    <row r="35422" ht="12.75" hidden="1" customHeight="1"/>
    <row r="35423" ht="12.75" hidden="1" customHeight="1"/>
    <row r="35424" ht="12.75" hidden="1" customHeight="1"/>
    <row r="35425" ht="12.75" hidden="1" customHeight="1"/>
    <row r="35426" ht="12.75" hidden="1" customHeight="1"/>
    <row r="35427" ht="12.75" hidden="1" customHeight="1"/>
    <row r="35428" ht="12.75" hidden="1" customHeight="1"/>
    <row r="35429" ht="12.75" hidden="1" customHeight="1"/>
    <row r="35430" ht="12.75" hidden="1" customHeight="1"/>
    <row r="35431" ht="12.75" hidden="1" customHeight="1"/>
    <row r="35432" ht="12.75" hidden="1" customHeight="1"/>
    <row r="35433" ht="12.75" hidden="1" customHeight="1"/>
    <row r="35434" ht="12.75" hidden="1" customHeight="1"/>
    <row r="35435" ht="12.75" hidden="1" customHeight="1"/>
    <row r="35436" ht="12.75" hidden="1" customHeight="1"/>
    <row r="35437" ht="12.75" hidden="1" customHeight="1"/>
    <row r="35438" ht="12.75" hidden="1" customHeight="1"/>
    <row r="35439" ht="12.75" hidden="1" customHeight="1"/>
    <row r="35440" ht="12.75" hidden="1" customHeight="1"/>
    <row r="35441" ht="12.75" hidden="1" customHeight="1"/>
    <row r="35442" ht="12.75" hidden="1" customHeight="1"/>
    <row r="35443" ht="12.75" hidden="1" customHeight="1"/>
    <row r="35444" ht="12.75" hidden="1" customHeight="1"/>
    <row r="35445" ht="12.75" hidden="1" customHeight="1"/>
    <row r="35446" ht="12.75" hidden="1" customHeight="1"/>
    <row r="35447" ht="12.75" hidden="1" customHeight="1"/>
    <row r="35448" ht="12.75" hidden="1" customHeight="1"/>
    <row r="35449" ht="12.75" hidden="1" customHeight="1"/>
    <row r="35450" ht="12.75" hidden="1" customHeight="1"/>
    <row r="35451" ht="12.75" hidden="1" customHeight="1"/>
    <row r="35452" ht="12.75" hidden="1" customHeight="1"/>
    <row r="35453" ht="12.75" hidden="1" customHeight="1"/>
    <row r="35454" ht="12.75" hidden="1" customHeight="1"/>
    <row r="35455" ht="12.75" hidden="1" customHeight="1"/>
    <row r="35456" ht="12.75" hidden="1" customHeight="1"/>
    <row r="35457" ht="12.75" hidden="1" customHeight="1"/>
    <row r="35458" ht="12.75" hidden="1" customHeight="1"/>
    <row r="35459" ht="12.75" hidden="1" customHeight="1"/>
    <row r="35460" ht="12.75" hidden="1" customHeight="1"/>
    <row r="35461" ht="12.75" hidden="1" customHeight="1"/>
    <row r="35462" ht="12.75" hidden="1" customHeight="1"/>
    <row r="35463" ht="12.75" hidden="1" customHeight="1"/>
    <row r="35464" ht="12.75" hidden="1" customHeight="1"/>
    <row r="35465" ht="12.75" hidden="1" customHeight="1"/>
    <row r="35466" ht="12.75" hidden="1" customHeight="1"/>
    <row r="35467" ht="12.75" hidden="1" customHeight="1"/>
    <row r="35468" ht="12.75" hidden="1" customHeight="1"/>
    <row r="35469" ht="12.75" hidden="1" customHeight="1"/>
    <row r="35470" ht="12.75" hidden="1" customHeight="1"/>
    <row r="35471" ht="12.75" hidden="1" customHeight="1"/>
    <row r="35472" ht="12.75" hidden="1" customHeight="1"/>
    <row r="35473" ht="12.75" hidden="1" customHeight="1"/>
    <row r="35474" ht="12.75" hidden="1" customHeight="1"/>
    <row r="35475" ht="12.75" hidden="1" customHeight="1"/>
    <row r="35476" ht="12.75" hidden="1" customHeight="1"/>
    <row r="35477" ht="12.75" hidden="1" customHeight="1"/>
    <row r="35478" ht="12.75" hidden="1" customHeight="1"/>
    <row r="35479" ht="12.75" hidden="1" customHeight="1"/>
    <row r="35480" ht="12.75" hidden="1" customHeight="1"/>
    <row r="35481" ht="12.75" hidden="1" customHeight="1"/>
    <row r="35482" ht="12.75" hidden="1" customHeight="1"/>
    <row r="35483" ht="12.75" hidden="1" customHeight="1"/>
    <row r="35484" ht="12.75" hidden="1" customHeight="1"/>
    <row r="35485" ht="12.75" hidden="1" customHeight="1"/>
    <row r="35486" ht="12.75" hidden="1" customHeight="1"/>
    <row r="35487" ht="12.75" hidden="1" customHeight="1"/>
    <row r="35488" ht="12.75" hidden="1" customHeight="1"/>
    <row r="35489" ht="12.75" hidden="1" customHeight="1"/>
    <row r="35490" ht="12.75" hidden="1" customHeight="1"/>
    <row r="35491" ht="12.75" hidden="1" customHeight="1"/>
    <row r="35492" ht="12.75" hidden="1" customHeight="1"/>
    <row r="35493" ht="12.75" hidden="1" customHeight="1"/>
    <row r="35494" ht="12.75" hidden="1" customHeight="1"/>
    <row r="35495" ht="12.75" hidden="1" customHeight="1"/>
    <row r="35496" ht="12.75" hidden="1" customHeight="1"/>
    <row r="35497" ht="12.75" hidden="1" customHeight="1"/>
    <row r="35498" ht="12.75" hidden="1" customHeight="1"/>
    <row r="35499" ht="12.75" hidden="1" customHeight="1"/>
    <row r="35500" ht="12.75" hidden="1" customHeight="1"/>
    <row r="35501" ht="12.75" hidden="1" customHeight="1"/>
    <row r="35502" ht="12.75" hidden="1" customHeight="1"/>
    <row r="35503" ht="12.75" hidden="1" customHeight="1"/>
    <row r="35504" ht="12.75" hidden="1" customHeight="1"/>
    <row r="35505" ht="12.75" hidden="1" customHeight="1"/>
    <row r="35506" ht="12.75" hidden="1" customHeight="1"/>
    <row r="35507" ht="12.75" hidden="1" customHeight="1"/>
    <row r="35508" ht="12.75" hidden="1" customHeight="1"/>
    <row r="35509" ht="12.75" hidden="1" customHeight="1"/>
    <row r="35510" ht="12.75" hidden="1" customHeight="1"/>
    <row r="35511" ht="12.75" hidden="1" customHeight="1"/>
    <row r="35512" ht="12.75" hidden="1" customHeight="1"/>
    <row r="35513" ht="12.75" hidden="1" customHeight="1"/>
    <row r="35514" ht="12.75" hidden="1" customHeight="1"/>
    <row r="35515" ht="12.75" hidden="1" customHeight="1"/>
    <row r="35516" ht="12.75" hidden="1" customHeight="1"/>
    <row r="35517" ht="12.75" hidden="1" customHeight="1"/>
    <row r="35518" ht="12.75" hidden="1" customHeight="1"/>
    <row r="35519" ht="12.75" hidden="1" customHeight="1"/>
    <row r="35520" ht="12.75" hidden="1" customHeight="1"/>
    <row r="35521" ht="12.75" hidden="1" customHeight="1"/>
    <row r="35522" ht="12.75" hidden="1" customHeight="1"/>
    <row r="35523" ht="12.75" hidden="1" customHeight="1"/>
    <row r="35524" ht="12.75" hidden="1" customHeight="1"/>
    <row r="35525" ht="12.75" hidden="1" customHeight="1"/>
    <row r="35526" ht="12.75" hidden="1" customHeight="1"/>
    <row r="35527" ht="12.75" hidden="1" customHeight="1"/>
    <row r="35528" ht="12.75" hidden="1" customHeight="1"/>
    <row r="35529" ht="12.75" hidden="1" customHeight="1"/>
    <row r="35530" ht="12.75" hidden="1" customHeight="1"/>
    <row r="35531" ht="12.75" hidden="1" customHeight="1"/>
    <row r="35532" ht="12.75" hidden="1" customHeight="1"/>
    <row r="35533" ht="12.75" hidden="1" customHeight="1"/>
    <row r="35534" ht="12.75" hidden="1" customHeight="1"/>
    <row r="35535" ht="12.75" hidden="1" customHeight="1"/>
    <row r="35536" ht="12.75" hidden="1" customHeight="1"/>
    <row r="35537" ht="12.75" hidden="1" customHeight="1"/>
    <row r="35538" ht="12.75" hidden="1" customHeight="1"/>
    <row r="35539" ht="12.75" hidden="1" customHeight="1"/>
    <row r="35540" ht="12.75" hidden="1" customHeight="1"/>
    <row r="35541" ht="12.75" hidden="1" customHeight="1"/>
    <row r="35542" ht="12.75" hidden="1" customHeight="1"/>
    <row r="35543" ht="12.75" hidden="1" customHeight="1"/>
    <row r="35544" ht="12.75" hidden="1" customHeight="1"/>
    <row r="35545" ht="12.75" hidden="1" customHeight="1"/>
    <row r="35546" ht="12.75" hidden="1" customHeight="1"/>
    <row r="35547" ht="12.75" hidden="1" customHeight="1"/>
    <row r="35548" ht="12.75" hidden="1" customHeight="1"/>
    <row r="35549" ht="12.75" hidden="1" customHeight="1"/>
    <row r="35550" ht="12.75" hidden="1" customHeight="1"/>
    <row r="35551" ht="12.75" hidden="1" customHeight="1"/>
    <row r="35552" ht="12.75" hidden="1" customHeight="1"/>
    <row r="35553" ht="12.75" hidden="1" customHeight="1"/>
    <row r="35554" ht="12.75" hidden="1" customHeight="1"/>
    <row r="35555" ht="12.75" hidden="1" customHeight="1"/>
    <row r="35556" ht="12.75" hidden="1" customHeight="1"/>
    <row r="35557" ht="12.75" hidden="1" customHeight="1"/>
    <row r="35558" ht="12.75" hidden="1" customHeight="1"/>
    <row r="35559" ht="12.75" hidden="1" customHeight="1"/>
    <row r="35560" ht="12.75" hidden="1" customHeight="1"/>
    <row r="35561" ht="12.75" hidden="1" customHeight="1"/>
    <row r="35562" ht="12.75" hidden="1" customHeight="1"/>
    <row r="35563" ht="12.75" hidden="1" customHeight="1"/>
    <row r="35564" ht="12.75" hidden="1" customHeight="1"/>
    <row r="35565" ht="12.75" hidden="1" customHeight="1"/>
    <row r="35566" ht="12.75" hidden="1" customHeight="1"/>
    <row r="35567" ht="12.75" hidden="1" customHeight="1"/>
    <row r="35568" ht="12.75" hidden="1" customHeight="1"/>
    <row r="35569" ht="12.75" hidden="1" customHeight="1"/>
    <row r="35570" ht="12.75" hidden="1" customHeight="1"/>
    <row r="35571" ht="12.75" hidden="1" customHeight="1"/>
    <row r="35572" ht="12.75" hidden="1" customHeight="1"/>
    <row r="35573" ht="12.75" hidden="1" customHeight="1"/>
    <row r="35574" ht="12.75" hidden="1" customHeight="1"/>
    <row r="35575" ht="12.75" hidden="1" customHeight="1"/>
    <row r="35576" ht="12.75" hidden="1" customHeight="1"/>
    <row r="35577" ht="12.75" hidden="1" customHeight="1"/>
    <row r="35578" ht="12.75" hidden="1" customHeight="1"/>
    <row r="35579" ht="12.75" hidden="1" customHeight="1"/>
    <row r="35580" ht="12.75" hidden="1" customHeight="1"/>
    <row r="35581" ht="12.75" hidden="1" customHeight="1"/>
    <row r="35582" ht="12.75" hidden="1" customHeight="1"/>
    <row r="35583" ht="12.75" hidden="1" customHeight="1"/>
    <row r="35584" ht="12.75" hidden="1" customHeight="1"/>
    <row r="35585" ht="12.75" hidden="1" customHeight="1"/>
    <row r="35586" ht="12.75" hidden="1" customHeight="1"/>
    <row r="35587" ht="12.75" hidden="1" customHeight="1"/>
    <row r="35588" ht="12.75" hidden="1" customHeight="1"/>
    <row r="35589" ht="12.75" hidden="1" customHeight="1"/>
    <row r="35590" ht="12.75" hidden="1" customHeight="1"/>
    <row r="35591" ht="12.75" hidden="1" customHeight="1"/>
    <row r="35592" ht="12.75" hidden="1" customHeight="1"/>
    <row r="35593" ht="12.75" hidden="1" customHeight="1"/>
    <row r="35594" ht="12.75" hidden="1" customHeight="1"/>
    <row r="35595" ht="12.75" hidden="1" customHeight="1"/>
    <row r="35596" ht="12.75" hidden="1" customHeight="1"/>
    <row r="35597" ht="12.75" hidden="1" customHeight="1"/>
    <row r="35598" ht="12.75" hidden="1" customHeight="1"/>
    <row r="35599" ht="12.75" hidden="1" customHeight="1"/>
    <row r="35600" ht="12.75" hidden="1" customHeight="1"/>
    <row r="35601" ht="12.75" hidden="1" customHeight="1"/>
    <row r="35602" ht="12.75" hidden="1" customHeight="1"/>
    <row r="35603" ht="12.75" hidden="1" customHeight="1"/>
    <row r="35604" ht="12.75" hidden="1" customHeight="1"/>
    <row r="35605" ht="12.75" hidden="1" customHeight="1"/>
    <row r="35606" ht="12.75" hidden="1" customHeight="1"/>
    <row r="35607" ht="12.75" hidden="1" customHeight="1"/>
    <row r="35608" ht="12.75" hidden="1" customHeight="1"/>
    <row r="35609" ht="12.75" hidden="1" customHeight="1"/>
    <row r="35610" ht="12.75" hidden="1" customHeight="1"/>
    <row r="35611" ht="12.75" hidden="1" customHeight="1"/>
    <row r="35612" ht="12.75" hidden="1" customHeight="1"/>
    <row r="35613" ht="12.75" hidden="1" customHeight="1"/>
    <row r="35614" ht="12.75" hidden="1" customHeight="1"/>
    <row r="35615" ht="12.75" hidden="1" customHeight="1"/>
    <row r="35616" ht="12.75" hidden="1" customHeight="1"/>
    <row r="35617" ht="12.75" hidden="1" customHeight="1"/>
    <row r="35618" ht="12.75" hidden="1" customHeight="1"/>
    <row r="35619" ht="12.75" hidden="1" customHeight="1"/>
    <row r="35620" ht="12.75" hidden="1" customHeight="1"/>
    <row r="35621" ht="12.75" hidden="1" customHeight="1"/>
    <row r="35622" ht="12.75" hidden="1" customHeight="1"/>
    <row r="35623" ht="12.75" hidden="1" customHeight="1"/>
    <row r="35624" ht="12.75" hidden="1" customHeight="1"/>
    <row r="35625" ht="12.75" hidden="1" customHeight="1"/>
    <row r="35626" ht="12.75" hidden="1" customHeight="1"/>
    <row r="35627" ht="12.75" hidden="1" customHeight="1"/>
    <row r="35628" ht="12.75" hidden="1" customHeight="1"/>
    <row r="35629" ht="12.75" hidden="1" customHeight="1"/>
    <row r="35630" ht="12.75" hidden="1" customHeight="1"/>
    <row r="35631" ht="12.75" hidden="1" customHeight="1"/>
    <row r="35632" ht="12.75" hidden="1" customHeight="1"/>
    <row r="35633" ht="12.75" hidden="1" customHeight="1"/>
    <row r="35634" ht="12.75" hidden="1" customHeight="1"/>
    <row r="35635" ht="12.75" hidden="1" customHeight="1"/>
    <row r="35636" ht="12.75" hidden="1" customHeight="1"/>
    <row r="35637" ht="12.75" hidden="1" customHeight="1"/>
    <row r="35638" ht="12.75" hidden="1" customHeight="1"/>
    <row r="35639" ht="12.75" hidden="1" customHeight="1"/>
    <row r="35640" ht="12.75" hidden="1" customHeight="1"/>
    <row r="35641" ht="12.75" hidden="1" customHeight="1"/>
    <row r="35642" ht="12.75" hidden="1" customHeight="1"/>
    <row r="35643" ht="12.75" hidden="1" customHeight="1"/>
    <row r="35644" ht="12.75" hidden="1" customHeight="1"/>
    <row r="35645" ht="12.75" hidden="1" customHeight="1"/>
    <row r="35646" ht="12.75" hidden="1" customHeight="1"/>
    <row r="35647" ht="12.75" hidden="1" customHeight="1"/>
    <row r="35648" ht="12.75" hidden="1" customHeight="1"/>
    <row r="35649" ht="12.75" hidden="1" customHeight="1"/>
    <row r="35650" ht="12.75" hidden="1" customHeight="1"/>
    <row r="35651" ht="12.75" hidden="1" customHeight="1"/>
    <row r="35652" ht="12.75" hidden="1" customHeight="1"/>
    <row r="35653" ht="12.75" hidden="1" customHeight="1"/>
    <row r="35654" ht="12.75" hidden="1" customHeight="1"/>
    <row r="35655" ht="12.75" hidden="1" customHeight="1"/>
    <row r="35656" ht="12.75" hidden="1" customHeight="1"/>
    <row r="35657" ht="12.75" hidden="1" customHeight="1"/>
    <row r="35658" ht="12.75" hidden="1" customHeight="1"/>
    <row r="35659" ht="12.75" hidden="1" customHeight="1"/>
    <row r="35660" ht="12.75" hidden="1" customHeight="1"/>
    <row r="35661" ht="12.75" hidden="1" customHeight="1"/>
    <row r="35662" ht="12.75" hidden="1" customHeight="1"/>
    <row r="35663" ht="12.75" hidden="1" customHeight="1"/>
    <row r="35664" ht="12.75" hidden="1" customHeight="1"/>
    <row r="35665" ht="12.75" hidden="1" customHeight="1"/>
    <row r="35666" ht="12.75" hidden="1" customHeight="1"/>
    <row r="35667" ht="12.75" hidden="1" customHeight="1"/>
    <row r="35668" ht="12.75" hidden="1" customHeight="1"/>
    <row r="35669" ht="12.75" hidden="1" customHeight="1"/>
    <row r="35670" ht="12.75" hidden="1" customHeight="1"/>
    <row r="35671" ht="12.75" hidden="1" customHeight="1"/>
    <row r="35672" ht="12.75" hidden="1" customHeight="1"/>
    <row r="35673" ht="12.75" hidden="1" customHeight="1"/>
    <row r="35674" ht="12.75" hidden="1" customHeight="1"/>
    <row r="35675" ht="12.75" hidden="1" customHeight="1"/>
    <row r="35676" ht="12.75" hidden="1" customHeight="1"/>
    <row r="35677" ht="12.75" hidden="1" customHeight="1"/>
    <row r="35678" ht="12.75" hidden="1" customHeight="1"/>
    <row r="35679" ht="12.75" hidden="1" customHeight="1"/>
    <row r="35680" ht="12.75" hidden="1" customHeight="1"/>
    <row r="35681" ht="12.75" hidden="1" customHeight="1"/>
    <row r="35682" ht="12.75" hidden="1" customHeight="1"/>
    <row r="35683" ht="12.75" hidden="1" customHeight="1"/>
    <row r="35684" ht="12.75" hidden="1" customHeight="1"/>
    <row r="35685" ht="12.75" hidden="1" customHeight="1"/>
    <row r="35686" ht="12.75" hidden="1" customHeight="1"/>
    <row r="35687" ht="12.75" hidden="1" customHeight="1"/>
    <row r="35688" ht="12.75" hidden="1" customHeight="1"/>
    <row r="35689" ht="12.75" hidden="1" customHeight="1"/>
    <row r="35690" ht="12.75" hidden="1" customHeight="1"/>
    <row r="35691" ht="12.75" hidden="1" customHeight="1"/>
    <row r="35692" ht="12.75" hidden="1" customHeight="1"/>
    <row r="35693" ht="12.75" hidden="1" customHeight="1"/>
    <row r="35694" ht="12.75" hidden="1" customHeight="1"/>
    <row r="35695" ht="12.75" hidden="1" customHeight="1"/>
    <row r="35696" ht="12.75" hidden="1" customHeight="1"/>
    <row r="35697" ht="12.75" hidden="1" customHeight="1"/>
    <row r="35698" ht="12.75" hidden="1" customHeight="1"/>
    <row r="35699" ht="12.75" hidden="1" customHeight="1"/>
    <row r="35700" ht="12.75" hidden="1" customHeight="1"/>
    <row r="35701" ht="12.75" hidden="1" customHeight="1"/>
    <row r="35702" ht="12.75" hidden="1" customHeight="1"/>
    <row r="35703" ht="12.75" hidden="1" customHeight="1"/>
    <row r="35704" ht="12.75" hidden="1" customHeight="1"/>
    <row r="35705" ht="12.75" hidden="1" customHeight="1"/>
    <row r="35706" ht="12.75" hidden="1" customHeight="1"/>
    <row r="35707" ht="12.75" hidden="1" customHeight="1"/>
    <row r="35708" ht="12.75" hidden="1" customHeight="1"/>
    <row r="35709" ht="12.75" hidden="1" customHeight="1"/>
    <row r="35710" ht="12.75" hidden="1" customHeight="1"/>
    <row r="35711" ht="12.75" hidden="1" customHeight="1"/>
    <row r="35712" ht="12.75" hidden="1" customHeight="1"/>
    <row r="35713" ht="12.75" hidden="1" customHeight="1"/>
    <row r="35714" ht="12.75" hidden="1" customHeight="1"/>
    <row r="35715" ht="12.75" hidden="1" customHeight="1"/>
    <row r="35716" ht="12.75" hidden="1" customHeight="1"/>
    <row r="35717" ht="12.75" hidden="1" customHeight="1"/>
    <row r="35718" ht="12.75" hidden="1" customHeight="1"/>
    <row r="35719" ht="12.75" hidden="1" customHeight="1"/>
    <row r="35720" ht="12.75" hidden="1" customHeight="1"/>
    <row r="35721" ht="12.75" hidden="1" customHeight="1"/>
    <row r="35722" ht="12.75" hidden="1" customHeight="1"/>
    <row r="35723" ht="12.75" hidden="1" customHeight="1"/>
    <row r="35724" ht="12.75" hidden="1" customHeight="1"/>
    <row r="35725" ht="12.75" hidden="1" customHeight="1"/>
    <row r="35726" ht="12.75" hidden="1" customHeight="1"/>
    <row r="35727" ht="12.75" hidden="1" customHeight="1"/>
    <row r="35728" ht="12.75" hidden="1" customHeight="1"/>
    <row r="35729" ht="12.75" hidden="1" customHeight="1"/>
    <row r="35730" ht="12.75" hidden="1" customHeight="1"/>
    <row r="35731" ht="12.75" hidden="1" customHeight="1"/>
    <row r="35732" ht="12.75" hidden="1" customHeight="1"/>
    <row r="35733" ht="12.75" hidden="1" customHeight="1"/>
    <row r="35734" ht="12.75" hidden="1" customHeight="1"/>
    <row r="35735" ht="12.75" hidden="1" customHeight="1"/>
    <row r="35736" ht="12.75" hidden="1" customHeight="1"/>
    <row r="35737" ht="12.75" hidden="1" customHeight="1"/>
    <row r="35738" ht="12.75" hidden="1" customHeight="1"/>
    <row r="35739" ht="12.75" hidden="1" customHeight="1"/>
    <row r="35740" ht="12.75" hidden="1" customHeight="1"/>
    <row r="35741" ht="12.75" hidden="1" customHeight="1"/>
    <row r="35742" ht="12.75" hidden="1" customHeight="1"/>
    <row r="35743" ht="12.75" hidden="1" customHeight="1"/>
    <row r="35744" ht="12.75" hidden="1" customHeight="1"/>
    <row r="35745" ht="12.75" hidden="1" customHeight="1"/>
    <row r="35746" ht="12.75" hidden="1" customHeight="1"/>
    <row r="35747" ht="12.75" hidden="1" customHeight="1"/>
    <row r="35748" ht="12.75" hidden="1" customHeight="1"/>
    <row r="35749" ht="12.75" hidden="1" customHeight="1"/>
    <row r="35750" ht="12.75" hidden="1" customHeight="1"/>
    <row r="35751" ht="12.75" hidden="1" customHeight="1"/>
    <row r="35752" ht="12.75" hidden="1" customHeight="1"/>
    <row r="35753" ht="12.75" hidden="1" customHeight="1"/>
    <row r="35754" ht="12.75" hidden="1" customHeight="1"/>
    <row r="35755" ht="12.75" hidden="1" customHeight="1"/>
    <row r="35756" ht="12.75" hidden="1" customHeight="1"/>
    <row r="35757" ht="12.75" hidden="1" customHeight="1"/>
    <row r="35758" ht="12.75" hidden="1" customHeight="1"/>
    <row r="35759" ht="12.75" hidden="1" customHeight="1"/>
    <row r="35760" ht="12.75" hidden="1" customHeight="1"/>
    <row r="35761" ht="12.75" hidden="1" customHeight="1"/>
    <row r="35762" ht="12.75" hidden="1" customHeight="1"/>
    <row r="35763" ht="12.75" hidden="1" customHeight="1"/>
    <row r="35764" ht="12.75" hidden="1" customHeight="1"/>
    <row r="35765" ht="12.75" hidden="1" customHeight="1"/>
    <row r="35766" ht="12.75" hidden="1" customHeight="1"/>
    <row r="35767" ht="12.75" hidden="1" customHeight="1"/>
    <row r="35768" ht="12.75" hidden="1" customHeight="1"/>
    <row r="35769" ht="12.75" hidden="1" customHeight="1"/>
    <row r="35770" ht="12.75" hidden="1" customHeight="1"/>
    <row r="35771" ht="12.75" hidden="1" customHeight="1"/>
    <row r="35772" ht="12.75" hidden="1" customHeight="1"/>
    <row r="35773" ht="12.75" hidden="1" customHeight="1"/>
    <row r="35774" ht="12.75" hidden="1" customHeight="1"/>
    <row r="35775" ht="12.75" hidden="1" customHeight="1"/>
    <row r="35776" ht="12.75" hidden="1" customHeight="1"/>
    <row r="35777" ht="12.75" hidden="1" customHeight="1"/>
    <row r="35778" ht="12.75" hidden="1" customHeight="1"/>
    <row r="35779" ht="12.75" hidden="1" customHeight="1"/>
    <row r="35780" ht="12.75" hidden="1" customHeight="1"/>
    <row r="35781" ht="12.75" hidden="1" customHeight="1"/>
    <row r="35782" ht="12.75" hidden="1" customHeight="1"/>
    <row r="35783" ht="12.75" hidden="1" customHeight="1"/>
    <row r="35784" ht="12.75" hidden="1" customHeight="1"/>
    <row r="35785" ht="12.75" hidden="1" customHeight="1"/>
    <row r="35786" ht="12.75" hidden="1" customHeight="1"/>
    <row r="35787" ht="12.75" hidden="1" customHeight="1"/>
    <row r="35788" ht="12.75" hidden="1" customHeight="1"/>
    <row r="35789" ht="12.75" hidden="1" customHeight="1"/>
    <row r="35790" ht="12.75" hidden="1" customHeight="1"/>
    <row r="35791" ht="12.75" hidden="1" customHeight="1"/>
    <row r="35792" ht="12.75" hidden="1" customHeight="1"/>
    <row r="35793" ht="12.75" hidden="1" customHeight="1"/>
    <row r="35794" ht="12.75" hidden="1" customHeight="1"/>
    <row r="35795" ht="12.75" hidden="1" customHeight="1"/>
    <row r="35796" ht="12.75" hidden="1" customHeight="1"/>
    <row r="35797" ht="12.75" hidden="1" customHeight="1"/>
    <row r="35798" ht="12.75" hidden="1" customHeight="1"/>
    <row r="35799" ht="12.75" hidden="1" customHeight="1"/>
    <row r="35800" ht="12.75" hidden="1" customHeight="1"/>
    <row r="35801" ht="12.75" hidden="1" customHeight="1"/>
    <row r="35802" ht="12.75" hidden="1" customHeight="1"/>
    <row r="35803" ht="12.75" hidden="1" customHeight="1"/>
    <row r="35804" ht="12.75" hidden="1" customHeight="1"/>
    <row r="35805" ht="12.75" hidden="1" customHeight="1"/>
    <row r="35806" ht="12.75" hidden="1" customHeight="1"/>
    <row r="35807" ht="12.75" hidden="1" customHeight="1"/>
    <row r="35808" ht="12.75" hidden="1" customHeight="1"/>
    <row r="35809" ht="12.75" hidden="1" customHeight="1"/>
    <row r="35810" ht="12.75" hidden="1" customHeight="1"/>
    <row r="35811" ht="12.75" hidden="1" customHeight="1"/>
    <row r="35812" ht="12.75" hidden="1" customHeight="1"/>
    <row r="35813" ht="12.75" hidden="1" customHeight="1"/>
    <row r="35814" ht="12.75" hidden="1" customHeight="1"/>
    <row r="35815" ht="12.75" hidden="1" customHeight="1"/>
    <row r="35816" ht="12.75" hidden="1" customHeight="1"/>
    <row r="35817" ht="12.75" hidden="1" customHeight="1"/>
    <row r="35818" ht="12.75" hidden="1" customHeight="1"/>
    <row r="35819" ht="12.75" hidden="1" customHeight="1"/>
    <row r="35820" ht="12.75" hidden="1" customHeight="1"/>
    <row r="35821" ht="12.75" hidden="1" customHeight="1"/>
    <row r="35822" ht="12.75" hidden="1" customHeight="1"/>
    <row r="35823" ht="12.75" hidden="1" customHeight="1"/>
    <row r="35824" ht="12.75" hidden="1" customHeight="1"/>
    <row r="35825" ht="12.75" hidden="1" customHeight="1"/>
    <row r="35826" ht="12.75" hidden="1" customHeight="1"/>
    <row r="35827" ht="12.75" hidden="1" customHeight="1"/>
    <row r="35828" ht="12.75" hidden="1" customHeight="1"/>
    <row r="35829" ht="12.75" hidden="1" customHeight="1"/>
    <row r="35830" ht="12.75" hidden="1" customHeight="1"/>
    <row r="35831" ht="12.75" hidden="1" customHeight="1"/>
    <row r="35832" ht="12.75" hidden="1" customHeight="1"/>
    <row r="35833" ht="12.75" hidden="1" customHeight="1"/>
    <row r="35834" ht="12.75" hidden="1" customHeight="1"/>
    <row r="35835" ht="12.75" hidden="1" customHeight="1"/>
    <row r="35836" ht="12.75" hidden="1" customHeight="1"/>
    <row r="35837" ht="12.75" hidden="1" customHeight="1"/>
    <row r="35838" ht="12.75" hidden="1" customHeight="1"/>
    <row r="35839" ht="12.75" hidden="1" customHeight="1"/>
    <row r="35840" ht="12.75" hidden="1" customHeight="1"/>
    <row r="35841" ht="12.75" hidden="1" customHeight="1"/>
    <row r="35842" ht="12.75" hidden="1" customHeight="1"/>
    <row r="35843" ht="12.75" hidden="1" customHeight="1"/>
    <row r="35844" ht="12.75" hidden="1" customHeight="1"/>
    <row r="35845" ht="12.75" hidden="1" customHeight="1"/>
    <row r="35846" ht="12.75" hidden="1" customHeight="1"/>
    <row r="35847" ht="12.75" hidden="1" customHeight="1"/>
    <row r="35848" ht="12.75" hidden="1" customHeight="1"/>
    <row r="35849" ht="12.75" hidden="1" customHeight="1"/>
    <row r="35850" ht="12.75" hidden="1" customHeight="1"/>
    <row r="35851" ht="12.75" hidden="1" customHeight="1"/>
    <row r="35852" ht="12.75" hidden="1" customHeight="1"/>
    <row r="35853" ht="12.75" hidden="1" customHeight="1"/>
    <row r="35854" ht="12.75" hidden="1" customHeight="1"/>
    <row r="35855" ht="12.75" hidden="1" customHeight="1"/>
    <row r="35856" ht="12.75" hidden="1" customHeight="1"/>
    <row r="35857" ht="12.75" hidden="1" customHeight="1"/>
    <row r="35858" ht="12.75" hidden="1" customHeight="1"/>
    <row r="35859" ht="12.75" hidden="1" customHeight="1"/>
    <row r="35860" ht="12.75" hidden="1" customHeight="1"/>
    <row r="35861" ht="12.75" hidden="1" customHeight="1"/>
    <row r="35862" ht="12.75" hidden="1" customHeight="1"/>
    <row r="35863" ht="12.75" hidden="1" customHeight="1"/>
    <row r="35864" ht="12.75" hidden="1" customHeight="1"/>
    <row r="35865" ht="12.75" hidden="1" customHeight="1"/>
    <row r="35866" ht="12.75" hidden="1" customHeight="1"/>
    <row r="35867" ht="12.75" hidden="1" customHeight="1"/>
    <row r="35868" ht="12.75" hidden="1" customHeight="1"/>
    <row r="35869" ht="12.75" hidden="1" customHeight="1"/>
    <row r="35870" ht="12.75" hidden="1" customHeight="1"/>
    <row r="35871" ht="12.75" hidden="1" customHeight="1"/>
    <row r="35872" ht="12.75" hidden="1" customHeight="1"/>
    <row r="35873" ht="12.75" hidden="1" customHeight="1"/>
    <row r="35874" ht="12.75" hidden="1" customHeight="1"/>
    <row r="35875" ht="12.75" hidden="1" customHeight="1"/>
    <row r="35876" ht="12.75" hidden="1" customHeight="1"/>
    <row r="35877" ht="12.75" hidden="1" customHeight="1"/>
    <row r="35878" ht="12.75" hidden="1" customHeight="1"/>
    <row r="35879" ht="12.75" hidden="1" customHeight="1"/>
    <row r="35880" ht="12.75" hidden="1" customHeight="1"/>
    <row r="35881" ht="12.75" hidden="1" customHeight="1"/>
    <row r="35882" ht="12.75" hidden="1" customHeight="1"/>
    <row r="35883" ht="12.75" hidden="1" customHeight="1"/>
    <row r="35884" ht="12.75" hidden="1" customHeight="1"/>
    <row r="35885" ht="12.75" hidden="1" customHeight="1"/>
    <row r="35886" ht="12.75" hidden="1" customHeight="1"/>
    <row r="35887" ht="12.75" hidden="1" customHeight="1"/>
    <row r="35888" ht="12.75" hidden="1" customHeight="1"/>
    <row r="35889" ht="12.75" hidden="1" customHeight="1"/>
    <row r="35890" ht="12.75" hidden="1" customHeight="1"/>
    <row r="35891" ht="12.75" hidden="1" customHeight="1"/>
    <row r="35892" ht="12.75" hidden="1" customHeight="1"/>
    <row r="35893" ht="12.75" hidden="1" customHeight="1"/>
    <row r="35894" ht="12.75" hidden="1" customHeight="1"/>
    <row r="35895" ht="12.75" hidden="1" customHeight="1"/>
    <row r="35896" ht="12.75" hidden="1" customHeight="1"/>
    <row r="35897" ht="12.75" hidden="1" customHeight="1"/>
    <row r="35898" ht="12.75" hidden="1" customHeight="1"/>
    <row r="35899" ht="12.75" hidden="1" customHeight="1"/>
    <row r="35900" ht="12.75" hidden="1" customHeight="1"/>
    <row r="35901" ht="12.75" hidden="1" customHeight="1"/>
    <row r="35902" ht="12.75" hidden="1" customHeight="1"/>
    <row r="35903" ht="12.75" hidden="1" customHeight="1"/>
    <row r="35904" ht="12.75" hidden="1" customHeight="1"/>
    <row r="35905" ht="12.75" hidden="1" customHeight="1"/>
    <row r="35906" ht="12.75" hidden="1" customHeight="1"/>
    <row r="35907" ht="12.75" hidden="1" customHeight="1"/>
    <row r="35908" ht="12.75" hidden="1" customHeight="1"/>
    <row r="35909" ht="12.75" hidden="1" customHeight="1"/>
    <row r="35910" ht="12.75" hidden="1" customHeight="1"/>
    <row r="35911" ht="12.75" hidden="1" customHeight="1"/>
    <row r="35912" ht="12.75" hidden="1" customHeight="1"/>
    <row r="35913" ht="12.75" hidden="1" customHeight="1"/>
    <row r="35914" ht="12.75" hidden="1" customHeight="1"/>
    <row r="35915" ht="12.75" hidden="1" customHeight="1"/>
    <row r="35916" ht="12.75" hidden="1" customHeight="1"/>
    <row r="35917" ht="12.75" hidden="1" customHeight="1"/>
    <row r="35918" ht="12.75" hidden="1" customHeight="1"/>
    <row r="35919" ht="12.75" hidden="1" customHeight="1"/>
    <row r="35920" ht="12.75" hidden="1" customHeight="1"/>
    <row r="35921" ht="12.75" hidden="1" customHeight="1"/>
    <row r="35922" ht="12.75" hidden="1" customHeight="1"/>
    <row r="35923" ht="12.75" hidden="1" customHeight="1"/>
    <row r="35924" ht="12.75" hidden="1" customHeight="1"/>
    <row r="35925" ht="12.75" hidden="1" customHeight="1"/>
    <row r="35926" ht="12.75" hidden="1" customHeight="1"/>
    <row r="35927" ht="12.75" hidden="1" customHeight="1"/>
    <row r="35928" ht="12.75" hidden="1" customHeight="1"/>
    <row r="35929" ht="12.75" hidden="1" customHeight="1"/>
    <row r="35930" ht="12.75" hidden="1" customHeight="1"/>
    <row r="35931" ht="12.75" hidden="1" customHeight="1"/>
    <row r="35932" ht="12.75" hidden="1" customHeight="1"/>
    <row r="35933" ht="12.75" hidden="1" customHeight="1"/>
    <row r="35934" ht="12.75" hidden="1" customHeight="1"/>
    <row r="35935" ht="12.75" hidden="1" customHeight="1"/>
    <row r="35936" ht="12.75" hidden="1" customHeight="1"/>
    <row r="35937" ht="12.75" hidden="1" customHeight="1"/>
    <row r="35938" ht="12.75" hidden="1" customHeight="1"/>
    <row r="35939" ht="12.75" hidden="1" customHeight="1"/>
    <row r="35940" ht="12.75" hidden="1" customHeight="1"/>
    <row r="35941" ht="12.75" hidden="1" customHeight="1"/>
    <row r="35942" ht="12.75" hidden="1" customHeight="1"/>
    <row r="35943" ht="12.75" hidden="1" customHeight="1"/>
    <row r="35944" ht="12.75" hidden="1" customHeight="1"/>
    <row r="35945" ht="12.75" hidden="1" customHeight="1"/>
    <row r="35946" ht="12.75" hidden="1" customHeight="1"/>
    <row r="35947" ht="12.75" hidden="1" customHeight="1"/>
    <row r="35948" ht="12.75" hidden="1" customHeight="1"/>
    <row r="35949" ht="12.75" hidden="1" customHeight="1"/>
    <row r="35950" ht="12.75" hidden="1" customHeight="1"/>
    <row r="35951" ht="12.75" hidden="1" customHeight="1"/>
    <row r="35952" ht="12.75" hidden="1" customHeight="1"/>
    <row r="35953" ht="12.75" hidden="1" customHeight="1"/>
    <row r="35954" ht="12.75" hidden="1" customHeight="1"/>
    <row r="35955" ht="12.75" hidden="1" customHeight="1"/>
    <row r="35956" ht="12.75" hidden="1" customHeight="1"/>
    <row r="35957" ht="12.75" hidden="1" customHeight="1"/>
    <row r="35958" ht="12.75" hidden="1" customHeight="1"/>
    <row r="35959" ht="12.75" hidden="1" customHeight="1"/>
    <row r="35960" ht="12.75" hidden="1" customHeight="1"/>
    <row r="35961" ht="12.75" hidden="1" customHeight="1"/>
    <row r="35962" ht="12.75" hidden="1" customHeight="1"/>
    <row r="35963" ht="12.75" hidden="1" customHeight="1"/>
    <row r="35964" ht="12.75" hidden="1" customHeight="1"/>
    <row r="35965" ht="12.75" hidden="1" customHeight="1"/>
    <row r="35966" ht="12.75" hidden="1" customHeight="1"/>
    <row r="35967" ht="12.75" hidden="1" customHeight="1"/>
    <row r="35968" ht="12.75" hidden="1" customHeight="1"/>
    <row r="35969" ht="12.75" hidden="1" customHeight="1"/>
    <row r="35970" ht="12.75" hidden="1" customHeight="1"/>
    <row r="35971" ht="12.75" hidden="1" customHeight="1"/>
    <row r="35972" ht="12.75" hidden="1" customHeight="1"/>
    <row r="35973" ht="12.75" hidden="1" customHeight="1"/>
    <row r="35974" ht="12.75" hidden="1" customHeight="1"/>
    <row r="35975" ht="12.75" hidden="1" customHeight="1"/>
    <row r="35976" ht="12.75" hidden="1" customHeight="1"/>
    <row r="35977" ht="12.75" hidden="1" customHeight="1"/>
    <row r="35978" ht="12.75" hidden="1" customHeight="1"/>
    <row r="35979" ht="12.75" hidden="1" customHeight="1"/>
    <row r="35980" ht="12.75" hidden="1" customHeight="1"/>
    <row r="35981" ht="12.75" hidden="1" customHeight="1"/>
    <row r="35982" ht="12.75" hidden="1" customHeight="1"/>
    <row r="35983" ht="12.75" hidden="1" customHeight="1"/>
    <row r="35984" ht="12.75" hidden="1" customHeight="1"/>
    <row r="35985" ht="12.75" hidden="1" customHeight="1"/>
    <row r="35986" ht="12.75" hidden="1" customHeight="1"/>
    <row r="35987" ht="12.75" hidden="1" customHeight="1"/>
    <row r="35988" ht="12.75" hidden="1" customHeight="1"/>
    <row r="35989" ht="12.75" hidden="1" customHeight="1"/>
    <row r="35990" ht="12.75" hidden="1" customHeight="1"/>
    <row r="35991" ht="12.75" hidden="1" customHeight="1"/>
    <row r="35992" ht="12.75" hidden="1" customHeight="1"/>
    <row r="35993" ht="12.75" hidden="1" customHeight="1"/>
    <row r="35994" ht="12.75" hidden="1" customHeight="1"/>
    <row r="35995" ht="12.75" hidden="1" customHeight="1"/>
    <row r="35996" ht="12.75" hidden="1" customHeight="1"/>
    <row r="35997" ht="12.75" hidden="1" customHeight="1"/>
    <row r="35998" ht="12.75" hidden="1" customHeight="1"/>
    <row r="35999" ht="12.75" hidden="1" customHeight="1"/>
    <row r="36000" ht="12.75" hidden="1" customHeight="1"/>
    <row r="36001" ht="12.75" hidden="1" customHeight="1"/>
    <row r="36002" ht="12.75" hidden="1" customHeight="1"/>
    <row r="36003" ht="12.75" hidden="1" customHeight="1"/>
    <row r="36004" ht="12.75" hidden="1" customHeight="1"/>
    <row r="36005" ht="12.75" hidden="1" customHeight="1"/>
    <row r="36006" ht="12.75" hidden="1" customHeight="1"/>
    <row r="36007" ht="12.75" hidden="1" customHeight="1"/>
    <row r="36008" ht="12.75" hidden="1" customHeight="1"/>
    <row r="36009" ht="12.75" hidden="1" customHeight="1"/>
    <row r="36010" ht="12.75" hidden="1" customHeight="1"/>
    <row r="36011" ht="12.75" hidden="1" customHeight="1"/>
    <row r="36012" ht="12.75" hidden="1" customHeight="1"/>
    <row r="36013" ht="12.75" hidden="1" customHeight="1"/>
    <row r="36014" ht="12.75" hidden="1" customHeight="1"/>
    <row r="36015" ht="12.75" hidden="1" customHeight="1"/>
    <row r="36016" ht="12.75" hidden="1" customHeight="1"/>
    <row r="36017" ht="12.75" hidden="1" customHeight="1"/>
    <row r="36018" ht="12.75" hidden="1" customHeight="1"/>
    <row r="36019" ht="12.75" hidden="1" customHeight="1"/>
    <row r="36020" ht="12.75" hidden="1" customHeight="1"/>
    <row r="36021" ht="12.75" hidden="1" customHeight="1"/>
    <row r="36022" ht="12.75" hidden="1" customHeight="1"/>
    <row r="36023" ht="12.75" hidden="1" customHeight="1"/>
    <row r="36024" ht="12.75" hidden="1" customHeight="1"/>
    <row r="36025" ht="12.75" hidden="1" customHeight="1"/>
    <row r="36026" ht="12.75" hidden="1" customHeight="1"/>
    <row r="36027" ht="12.75" hidden="1" customHeight="1"/>
    <row r="36028" ht="12.75" hidden="1" customHeight="1"/>
    <row r="36029" ht="12.75" hidden="1" customHeight="1"/>
    <row r="36030" ht="12.75" hidden="1" customHeight="1"/>
    <row r="36031" ht="12.75" hidden="1" customHeight="1"/>
    <row r="36032" ht="12.75" hidden="1" customHeight="1"/>
    <row r="36033" ht="12.75" hidden="1" customHeight="1"/>
    <row r="36034" ht="12.75" hidden="1" customHeight="1"/>
    <row r="36035" ht="12.75" hidden="1" customHeight="1"/>
    <row r="36036" ht="12.75" hidden="1" customHeight="1"/>
    <row r="36037" ht="12.75" hidden="1" customHeight="1"/>
    <row r="36038" ht="12.75" hidden="1" customHeight="1"/>
    <row r="36039" ht="12.75" hidden="1" customHeight="1"/>
    <row r="36040" ht="12.75" hidden="1" customHeight="1"/>
    <row r="36041" ht="12.75" hidden="1" customHeight="1"/>
    <row r="36042" ht="12.75" hidden="1" customHeight="1"/>
    <row r="36043" ht="12.75" hidden="1" customHeight="1"/>
    <row r="36044" ht="12.75" hidden="1" customHeight="1"/>
    <row r="36045" ht="12.75" hidden="1" customHeight="1"/>
    <row r="36046" ht="12.75" hidden="1" customHeight="1"/>
    <row r="36047" ht="12.75" hidden="1" customHeight="1"/>
    <row r="36048" ht="12.75" hidden="1" customHeight="1"/>
    <row r="36049" ht="12.75" hidden="1" customHeight="1"/>
    <row r="36050" ht="12.75" hidden="1" customHeight="1"/>
    <row r="36051" ht="12.75" hidden="1" customHeight="1"/>
    <row r="36052" ht="12.75" hidden="1" customHeight="1"/>
    <row r="36053" ht="12.75" hidden="1" customHeight="1"/>
    <row r="36054" ht="12.75" hidden="1" customHeight="1"/>
    <row r="36055" ht="12.75" hidden="1" customHeight="1"/>
    <row r="36056" ht="12.75" hidden="1" customHeight="1"/>
    <row r="36057" ht="12.75" hidden="1" customHeight="1"/>
    <row r="36058" ht="12.75" hidden="1" customHeight="1"/>
    <row r="36059" ht="12.75" hidden="1" customHeight="1"/>
    <row r="36060" ht="12.75" hidden="1" customHeight="1"/>
    <row r="36061" ht="12.75" hidden="1" customHeight="1"/>
    <row r="36062" ht="12.75" hidden="1" customHeight="1"/>
    <row r="36063" ht="12.75" hidden="1" customHeight="1"/>
    <row r="36064" ht="12.75" hidden="1" customHeight="1"/>
    <row r="36065" ht="12.75" hidden="1" customHeight="1"/>
    <row r="36066" ht="12.75" hidden="1" customHeight="1"/>
    <row r="36067" ht="12.75" hidden="1" customHeight="1"/>
    <row r="36068" ht="12.75" hidden="1" customHeight="1"/>
    <row r="36069" ht="12.75" hidden="1" customHeight="1"/>
    <row r="36070" ht="12.75" hidden="1" customHeight="1"/>
    <row r="36071" ht="12.75" hidden="1" customHeight="1"/>
    <row r="36072" ht="12.75" hidden="1" customHeight="1"/>
    <row r="36073" ht="12.75" hidden="1" customHeight="1"/>
    <row r="36074" ht="12.75" hidden="1" customHeight="1"/>
    <row r="36075" ht="12.75" hidden="1" customHeight="1"/>
    <row r="36076" ht="12.75" hidden="1" customHeight="1"/>
    <row r="36077" ht="12.75" hidden="1" customHeight="1"/>
    <row r="36078" ht="12.75" hidden="1" customHeight="1"/>
    <row r="36079" ht="12.75" hidden="1" customHeight="1"/>
    <row r="36080" ht="12.75" hidden="1" customHeight="1"/>
    <row r="36081" ht="12.75" hidden="1" customHeight="1"/>
    <row r="36082" ht="12.75" hidden="1" customHeight="1"/>
    <row r="36083" ht="12.75" hidden="1" customHeight="1"/>
    <row r="36084" ht="12.75" hidden="1" customHeight="1"/>
    <row r="36085" ht="12.75" hidden="1" customHeight="1"/>
    <row r="36086" ht="12.75" hidden="1" customHeight="1"/>
    <row r="36087" ht="12.75" hidden="1" customHeight="1"/>
    <row r="36088" ht="12.75" hidden="1" customHeight="1"/>
    <row r="36089" ht="12.75" hidden="1" customHeight="1"/>
    <row r="36090" ht="12.75" hidden="1" customHeight="1"/>
    <row r="36091" ht="12.75" hidden="1" customHeight="1"/>
    <row r="36092" ht="12.75" hidden="1" customHeight="1"/>
    <row r="36093" ht="12.75" hidden="1" customHeight="1"/>
    <row r="36094" ht="12.75" hidden="1" customHeight="1"/>
    <row r="36095" ht="12.75" hidden="1" customHeight="1"/>
    <row r="36096" ht="12.75" hidden="1" customHeight="1"/>
    <row r="36097" ht="12.75" hidden="1" customHeight="1"/>
    <row r="36098" ht="12.75" hidden="1" customHeight="1"/>
    <row r="36099" ht="12.75" hidden="1" customHeight="1"/>
    <row r="36100" ht="12.75" hidden="1" customHeight="1"/>
    <row r="36101" ht="12.75" hidden="1" customHeight="1"/>
    <row r="36102" ht="12.75" hidden="1" customHeight="1"/>
    <row r="36103" ht="12.75" hidden="1" customHeight="1"/>
    <row r="36104" ht="12.75" hidden="1" customHeight="1"/>
    <row r="36105" ht="12.75" hidden="1" customHeight="1"/>
    <row r="36106" ht="12.75" hidden="1" customHeight="1"/>
    <row r="36107" ht="12.75" hidden="1" customHeight="1"/>
    <row r="36108" ht="12.75" hidden="1" customHeight="1"/>
    <row r="36109" ht="12.75" hidden="1" customHeight="1"/>
    <row r="36110" ht="12.75" hidden="1" customHeight="1"/>
    <row r="36111" ht="12.75" hidden="1" customHeight="1"/>
    <row r="36112" ht="12.75" hidden="1" customHeight="1"/>
    <row r="36113" ht="12.75" hidden="1" customHeight="1"/>
    <row r="36114" ht="12.75" hidden="1" customHeight="1"/>
    <row r="36115" ht="12.75" hidden="1" customHeight="1"/>
    <row r="36116" ht="12.75" hidden="1" customHeight="1"/>
    <row r="36117" ht="12.75" hidden="1" customHeight="1"/>
    <row r="36118" ht="12.75" hidden="1" customHeight="1"/>
    <row r="36119" ht="12.75" hidden="1" customHeight="1"/>
    <row r="36120" ht="12.75" hidden="1" customHeight="1"/>
    <row r="36121" ht="12.75" hidden="1" customHeight="1"/>
    <row r="36122" ht="12.75" hidden="1" customHeight="1"/>
    <row r="36123" ht="12.75" hidden="1" customHeight="1"/>
    <row r="36124" ht="12.75" hidden="1" customHeight="1"/>
    <row r="36125" ht="12.75" hidden="1" customHeight="1"/>
    <row r="36126" ht="12.75" hidden="1" customHeight="1"/>
    <row r="36127" ht="12.75" hidden="1" customHeight="1"/>
    <row r="36128" ht="12.75" hidden="1" customHeight="1"/>
    <row r="36129" ht="12.75" hidden="1" customHeight="1"/>
    <row r="36130" ht="12.75" hidden="1" customHeight="1"/>
    <row r="36131" ht="12.75" hidden="1" customHeight="1"/>
    <row r="36132" ht="12.75" hidden="1" customHeight="1"/>
    <row r="36133" ht="12.75" hidden="1" customHeight="1"/>
    <row r="36134" ht="12.75" hidden="1" customHeight="1"/>
    <row r="36135" ht="12.75" hidden="1" customHeight="1"/>
    <row r="36136" ht="12.75" hidden="1" customHeight="1"/>
    <row r="36137" ht="12.75" hidden="1" customHeight="1"/>
    <row r="36138" ht="12.75" hidden="1" customHeight="1"/>
    <row r="36139" ht="12.75" hidden="1" customHeight="1"/>
    <row r="36140" ht="12.75" hidden="1" customHeight="1"/>
    <row r="36141" ht="12.75" hidden="1" customHeight="1"/>
    <row r="36142" ht="12.75" hidden="1" customHeight="1"/>
    <row r="36143" ht="12.75" hidden="1" customHeight="1"/>
    <row r="36144" ht="12.75" hidden="1" customHeight="1"/>
    <row r="36145" ht="12.75" hidden="1" customHeight="1"/>
    <row r="36146" ht="12.75" hidden="1" customHeight="1"/>
    <row r="36147" ht="12.75" hidden="1" customHeight="1"/>
    <row r="36148" ht="12.75" hidden="1" customHeight="1"/>
    <row r="36149" ht="12.75" hidden="1" customHeight="1"/>
    <row r="36150" ht="12.75" hidden="1" customHeight="1"/>
    <row r="36151" ht="12.75" hidden="1" customHeight="1"/>
    <row r="36152" ht="12.75" hidden="1" customHeight="1"/>
    <row r="36153" ht="12.75" hidden="1" customHeight="1"/>
    <row r="36154" ht="12.75" hidden="1" customHeight="1"/>
    <row r="36155" ht="12.75" hidden="1" customHeight="1"/>
    <row r="36156" ht="12.75" hidden="1" customHeight="1"/>
    <row r="36157" ht="12.75" hidden="1" customHeight="1"/>
    <row r="36158" ht="12.75" hidden="1" customHeight="1"/>
    <row r="36159" ht="12.75" hidden="1" customHeight="1"/>
    <row r="36160" ht="12.75" hidden="1" customHeight="1"/>
    <row r="36161" ht="12.75" hidden="1" customHeight="1"/>
    <row r="36162" ht="12.75" hidden="1" customHeight="1"/>
    <row r="36163" ht="12.75" hidden="1" customHeight="1"/>
    <row r="36164" ht="12.75" hidden="1" customHeight="1"/>
    <row r="36165" ht="12.75" hidden="1" customHeight="1"/>
    <row r="36166" ht="12.75" hidden="1" customHeight="1"/>
    <row r="36167" ht="12.75" hidden="1" customHeight="1"/>
    <row r="36168" ht="12.75" hidden="1" customHeight="1"/>
    <row r="36169" ht="12.75" hidden="1" customHeight="1"/>
    <row r="36170" ht="12.75" hidden="1" customHeight="1"/>
    <row r="36171" ht="12.75" hidden="1" customHeight="1"/>
    <row r="36172" ht="12.75" hidden="1" customHeight="1"/>
    <row r="36173" ht="12.75" hidden="1" customHeight="1"/>
    <row r="36174" ht="12.75" hidden="1" customHeight="1"/>
    <row r="36175" ht="12.75" hidden="1" customHeight="1"/>
    <row r="36176" ht="12.75" hidden="1" customHeight="1"/>
    <row r="36177" ht="12.75" hidden="1" customHeight="1"/>
    <row r="36178" ht="12.75" hidden="1" customHeight="1"/>
    <row r="36179" ht="12.75" hidden="1" customHeight="1"/>
    <row r="36180" ht="12.75" hidden="1" customHeight="1"/>
    <row r="36181" ht="12.75" hidden="1" customHeight="1"/>
    <row r="36182" ht="12.75" hidden="1" customHeight="1"/>
    <row r="36183" ht="12.75" hidden="1" customHeight="1"/>
    <row r="36184" ht="12.75" hidden="1" customHeight="1"/>
    <row r="36185" ht="12.75" hidden="1" customHeight="1"/>
    <row r="36186" ht="12.75" hidden="1" customHeight="1"/>
    <row r="36187" ht="12.75" hidden="1" customHeight="1"/>
    <row r="36188" ht="12.75" hidden="1" customHeight="1"/>
    <row r="36189" ht="12.75" hidden="1" customHeight="1"/>
    <row r="36190" ht="12.75" hidden="1" customHeight="1"/>
    <row r="36191" ht="12.75" hidden="1" customHeight="1"/>
    <row r="36192" ht="12.75" hidden="1" customHeight="1"/>
    <row r="36193" ht="12.75" hidden="1" customHeight="1"/>
    <row r="36194" ht="12.75" hidden="1" customHeight="1"/>
    <row r="36195" ht="12.75" hidden="1" customHeight="1"/>
    <row r="36196" ht="12.75" hidden="1" customHeight="1"/>
    <row r="36197" ht="12.75" hidden="1" customHeight="1"/>
    <row r="36198" ht="12.75" hidden="1" customHeight="1"/>
    <row r="36199" ht="12.75" hidden="1" customHeight="1"/>
    <row r="36200" ht="12.75" hidden="1" customHeight="1"/>
    <row r="36201" ht="12.75" hidden="1" customHeight="1"/>
    <row r="36202" ht="12.75" hidden="1" customHeight="1"/>
    <row r="36203" ht="12.75" hidden="1" customHeight="1"/>
    <row r="36204" ht="12.75" hidden="1" customHeight="1"/>
    <row r="36205" ht="12.75" hidden="1" customHeight="1"/>
    <row r="36206" ht="12.75" hidden="1" customHeight="1"/>
    <row r="36207" ht="12.75" hidden="1" customHeight="1"/>
    <row r="36208" ht="12.75" hidden="1" customHeight="1"/>
    <row r="36209" ht="12.75" hidden="1" customHeight="1"/>
    <row r="36210" ht="12.75" hidden="1" customHeight="1"/>
    <row r="36211" ht="12.75" hidden="1" customHeight="1"/>
    <row r="36212" ht="12.75" hidden="1" customHeight="1"/>
    <row r="36213" ht="12.75" hidden="1" customHeight="1"/>
    <row r="36214" ht="12.75" hidden="1" customHeight="1"/>
    <row r="36215" ht="12.75" hidden="1" customHeight="1"/>
    <row r="36216" ht="12.75" hidden="1" customHeight="1"/>
    <row r="36217" ht="12.75" hidden="1" customHeight="1"/>
    <row r="36218" ht="12.75" hidden="1" customHeight="1"/>
    <row r="36219" ht="12.75" hidden="1" customHeight="1"/>
    <row r="36220" ht="12.75" hidden="1" customHeight="1"/>
    <row r="36221" ht="12.75" hidden="1" customHeight="1"/>
    <row r="36222" ht="12.75" hidden="1" customHeight="1"/>
    <row r="36223" ht="12.75" hidden="1" customHeight="1"/>
    <row r="36224" ht="12.75" hidden="1" customHeight="1"/>
    <row r="36225" ht="12.75" hidden="1" customHeight="1"/>
    <row r="36226" ht="12.75" hidden="1" customHeight="1"/>
    <row r="36227" ht="12.75" hidden="1" customHeight="1"/>
    <row r="36228" ht="12.75" hidden="1" customHeight="1"/>
    <row r="36229" ht="12.75" hidden="1" customHeight="1"/>
    <row r="36230" ht="12.75" hidden="1" customHeight="1"/>
    <row r="36231" ht="12.75" hidden="1" customHeight="1"/>
    <row r="36232" ht="12.75" hidden="1" customHeight="1"/>
    <row r="36233" ht="12.75" hidden="1" customHeight="1"/>
    <row r="36234" ht="12.75" hidden="1" customHeight="1"/>
    <row r="36235" ht="12.75" hidden="1" customHeight="1"/>
    <row r="36236" ht="12.75" hidden="1" customHeight="1"/>
    <row r="36237" ht="12.75" hidden="1" customHeight="1"/>
    <row r="36238" ht="12.75" hidden="1" customHeight="1"/>
    <row r="36239" ht="12.75" hidden="1" customHeight="1"/>
    <row r="36240" ht="12.75" hidden="1" customHeight="1"/>
    <row r="36241" ht="12.75" hidden="1" customHeight="1"/>
    <row r="36242" ht="12.75" hidden="1" customHeight="1"/>
    <row r="36243" ht="12.75" hidden="1" customHeight="1"/>
    <row r="36244" ht="12.75" hidden="1" customHeight="1"/>
    <row r="36245" ht="12.75" hidden="1" customHeight="1"/>
    <row r="36246" ht="12.75" hidden="1" customHeight="1"/>
    <row r="36247" ht="12.75" hidden="1" customHeight="1"/>
    <row r="36248" ht="12.75" hidden="1" customHeight="1"/>
    <row r="36249" ht="12.75" hidden="1" customHeight="1"/>
    <row r="36250" ht="12.75" hidden="1" customHeight="1"/>
    <row r="36251" ht="12.75" hidden="1" customHeight="1"/>
    <row r="36252" ht="12.75" hidden="1" customHeight="1"/>
    <row r="36253" ht="12.75" hidden="1" customHeight="1"/>
    <row r="36254" ht="12.75" hidden="1" customHeight="1"/>
    <row r="36255" ht="12.75" hidden="1" customHeight="1"/>
    <row r="36256" ht="12.75" hidden="1" customHeight="1"/>
    <row r="36257" ht="12.75" hidden="1" customHeight="1"/>
    <row r="36258" ht="12.75" hidden="1" customHeight="1"/>
    <row r="36259" ht="12.75" hidden="1" customHeight="1"/>
    <row r="36260" ht="12.75" hidden="1" customHeight="1"/>
    <row r="36261" ht="12.75" hidden="1" customHeight="1"/>
    <row r="36262" ht="12.75" hidden="1" customHeight="1"/>
    <row r="36263" ht="12.75" hidden="1" customHeight="1"/>
    <row r="36264" ht="12.75" hidden="1" customHeight="1"/>
    <row r="36265" ht="12.75" hidden="1" customHeight="1"/>
    <row r="36266" ht="12.75" hidden="1" customHeight="1"/>
    <row r="36267" ht="12.75" hidden="1" customHeight="1"/>
    <row r="36268" ht="12.75" hidden="1" customHeight="1"/>
    <row r="36269" ht="12.75" hidden="1" customHeight="1"/>
    <row r="36270" ht="12.75" hidden="1" customHeight="1"/>
    <row r="36271" ht="12.75" hidden="1" customHeight="1"/>
    <row r="36272" ht="12.75" hidden="1" customHeight="1"/>
    <row r="36273" ht="12.75" hidden="1" customHeight="1"/>
    <row r="36274" ht="12.75" hidden="1" customHeight="1"/>
    <row r="36275" ht="12.75" hidden="1" customHeight="1"/>
    <row r="36276" ht="12.75" hidden="1" customHeight="1"/>
    <row r="36277" ht="12.75" hidden="1" customHeight="1"/>
    <row r="36278" ht="12.75" hidden="1" customHeight="1"/>
    <row r="36279" ht="12.75" hidden="1" customHeight="1"/>
    <row r="36280" ht="12.75" hidden="1" customHeight="1"/>
    <row r="36281" ht="12.75" hidden="1" customHeight="1"/>
    <row r="36282" ht="12.75" hidden="1" customHeight="1"/>
    <row r="36283" ht="12.75" hidden="1" customHeight="1"/>
    <row r="36284" ht="12.75" hidden="1" customHeight="1"/>
    <row r="36285" ht="12.75" hidden="1" customHeight="1"/>
    <row r="36286" ht="12.75" hidden="1" customHeight="1"/>
    <row r="36287" ht="12.75" hidden="1" customHeight="1"/>
    <row r="36288" ht="12.75" hidden="1" customHeight="1"/>
    <row r="36289" ht="12.75" hidden="1" customHeight="1"/>
    <row r="36290" ht="12.75" hidden="1" customHeight="1"/>
    <row r="36291" ht="12.75" hidden="1" customHeight="1"/>
    <row r="36292" ht="12.75" hidden="1" customHeight="1"/>
    <row r="36293" ht="12.75" hidden="1" customHeight="1"/>
    <row r="36294" ht="12.75" hidden="1" customHeight="1"/>
    <row r="36295" ht="12.75" hidden="1" customHeight="1"/>
    <row r="36296" ht="12.75" hidden="1" customHeight="1"/>
    <row r="36297" ht="12.75" hidden="1" customHeight="1"/>
    <row r="36298" ht="12.75" hidden="1" customHeight="1"/>
    <row r="36299" ht="12.75" hidden="1" customHeight="1"/>
    <row r="36300" ht="12.75" hidden="1" customHeight="1"/>
    <row r="36301" ht="12.75" hidden="1" customHeight="1"/>
    <row r="36302" ht="12.75" hidden="1" customHeight="1"/>
    <row r="36303" ht="12.75" hidden="1" customHeight="1"/>
    <row r="36304" ht="12.75" hidden="1" customHeight="1"/>
    <row r="36305" ht="12.75" hidden="1" customHeight="1"/>
    <row r="36306" ht="12.75" hidden="1" customHeight="1"/>
    <row r="36307" ht="12.75" hidden="1" customHeight="1"/>
    <row r="36308" ht="12.75" hidden="1" customHeight="1"/>
    <row r="36309" ht="12.75" hidden="1" customHeight="1"/>
    <row r="36310" ht="12.75" hidden="1" customHeight="1"/>
    <row r="36311" ht="12.75" hidden="1" customHeight="1"/>
    <row r="36312" ht="12.75" hidden="1" customHeight="1"/>
    <row r="36313" ht="12.75" hidden="1" customHeight="1"/>
    <row r="36314" ht="12.75" hidden="1" customHeight="1"/>
    <row r="36315" ht="12.75" hidden="1" customHeight="1"/>
    <row r="36316" ht="12.75" hidden="1" customHeight="1"/>
    <row r="36317" ht="12.75" hidden="1" customHeight="1"/>
    <row r="36318" ht="12.75" hidden="1" customHeight="1"/>
    <row r="36319" ht="12.75" hidden="1" customHeight="1"/>
    <row r="36320" ht="12.75" hidden="1" customHeight="1"/>
    <row r="36321" ht="12.75" hidden="1" customHeight="1"/>
    <row r="36322" ht="12.75" hidden="1" customHeight="1"/>
    <row r="36323" ht="12.75" hidden="1" customHeight="1"/>
    <row r="36324" ht="12.75" hidden="1" customHeight="1"/>
    <row r="36325" ht="12.75" hidden="1" customHeight="1"/>
    <row r="36326" ht="12.75" hidden="1" customHeight="1"/>
    <row r="36327" ht="12.75" hidden="1" customHeight="1"/>
    <row r="36328" ht="12.75" hidden="1" customHeight="1"/>
    <row r="36329" ht="12.75" hidden="1" customHeight="1"/>
    <row r="36330" ht="12.75" hidden="1" customHeight="1"/>
    <row r="36331" ht="12.75" hidden="1" customHeight="1"/>
    <row r="36332" ht="12.75" hidden="1" customHeight="1"/>
    <row r="36333" ht="12.75" hidden="1" customHeight="1"/>
    <row r="36334" ht="12.75" hidden="1" customHeight="1"/>
    <row r="36335" ht="12.75" hidden="1" customHeight="1"/>
    <row r="36336" ht="12.75" hidden="1" customHeight="1"/>
    <row r="36337" ht="12.75" hidden="1" customHeight="1"/>
    <row r="36338" ht="12.75" hidden="1" customHeight="1"/>
    <row r="36339" ht="12.75" hidden="1" customHeight="1"/>
    <row r="36340" ht="12.75" hidden="1" customHeight="1"/>
    <row r="36341" ht="12.75" hidden="1" customHeight="1"/>
    <row r="36342" ht="12.75" hidden="1" customHeight="1"/>
    <row r="36343" ht="12.75" hidden="1" customHeight="1"/>
    <row r="36344" ht="12.75" hidden="1" customHeight="1"/>
    <row r="36345" ht="12.75" hidden="1" customHeight="1"/>
    <row r="36346" ht="12.75" hidden="1" customHeight="1"/>
    <row r="36347" ht="12.75" hidden="1" customHeight="1"/>
    <row r="36348" ht="12.75" hidden="1" customHeight="1"/>
    <row r="36349" ht="12.75" hidden="1" customHeight="1"/>
    <row r="36350" ht="12.75" hidden="1" customHeight="1"/>
    <row r="36351" ht="12.75" hidden="1" customHeight="1"/>
    <row r="36352" ht="12.75" hidden="1" customHeight="1"/>
    <row r="36353" ht="12.75" hidden="1" customHeight="1"/>
    <row r="36354" ht="12.75" hidden="1" customHeight="1"/>
    <row r="36355" ht="12.75" hidden="1" customHeight="1"/>
    <row r="36356" ht="12.75" hidden="1" customHeight="1"/>
    <row r="36357" ht="12.75" hidden="1" customHeight="1"/>
    <row r="36358" ht="12.75" hidden="1" customHeight="1"/>
    <row r="36359" ht="12.75" hidden="1" customHeight="1"/>
    <row r="36360" ht="12.75" hidden="1" customHeight="1"/>
    <row r="36361" ht="12.75" hidden="1" customHeight="1"/>
    <row r="36362" ht="12.75" hidden="1" customHeight="1"/>
    <row r="36363" ht="12.75" hidden="1" customHeight="1"/>
    <row r="36364" ht="12.75" hidden="1" customHeight="1"/>
    <row r="36365" ht="12.75" hidden="1" customHeight="1"/>
    <row r="36366" ht="12.75" hidden="1" customHeight="1"/>
    <row r="36367" ht="12.75" hidden="1" customHeight="1"/>
    <row r="36368" ht="12.75" hidden="1" customHeight="1"/>
    <row r="36369" ht="12.75" hidden="1" customHeight="1"/>
    <row r="36370" ht="12.75" hidden="1" customHeight="1"/>
    <row r="36371" ht="12.75" hidden="1" customHeight="1"/>
    <row r="36372" ht="12.75" hidden="1" customHeight="1"/>
    <row r="36373" ht="12.75" hidden="1" customHeight="1"/>
    <row r="36374" ht="12.75" hidden="1" customHeight="1"/>
    <row r="36375" ht="12.75" hidden="1" customHeight="1"/>
    <row r="36376" ht="12.75" hidden="1" customHeight="1"/>
    <row r="36377" ht="12.75" hidden="1" customHeight="1"/>
    <row r="36378" ht="12.75" hidden="1" customHeight="1"/>
    <row r="36379" ht="12.75" hidden="1" customHeight="1"/>
    <row r="36380" ht="12.75" hidden="1" customHeight="1"/>
    <row r="36381" ht="12.75" hidden="1" customHeight="1"/>
    <row r="36382" ht="12.75" hidden="1" customHeight="1"/>
    <row r="36383" ht="12.75" hidden="1" customHeight="1"/>
    <row r="36384" ht="12.75" hidden="1" customHeight="1"/>
    <row r="36385" ht="12.75" hidden="1" customHeight="1"/>
    <row r="36386" ht="12.75" hidden="1" customHeight="1"/>
    <row r="36387" ht="12.75" hidden="1" customHeight="1"/>
    <row r="36388" ht="12.75" hidden="1" customHeight="1"/>
    <row r="36389" ht="12.75" hidden="1" customHeight="1"/>
    <row r="36390" ht="12.75" hidden="1" customHeight="1"/>
    <row r="36391" ht="12.75" hidden="1" customHeight="1"/>
    <row r="36392" ht="12.75" hidden="1" customHeight="1"/>
    <row r="36393" ht="12.75" hidden="1" customHeight="1"/>
    <row r="36394" ht="12.75" hidden="1" customHeight="1"/>
    <row r="36395" ht="12.75" hidden="1" customHeight="1"/>
    <row r="36396" ht="12.75" hidden="1" customHeight="1"/>
    <row r="36397" ht="12.75" hidden="1" customHeight="1"/>
    <row r="36398" ht="12.75" hidden="1" customHeight="1"/>
    <row r="36399" ht="12.75" hidden="1" customHeight="1"/>
    <row r="36400" ht="12.75" hidden="1" customHeight="1"/>
    <row r="36401" ht="12.75" hidden="1" customHeight="1"/>
    <row r="36402" ht="12.75" hidden="1" customHeight="1"/>
    <row r="36403" ht="12.75" hidden="1" customHeight="1"/>
    <row r="36404" ht="12.75" hidden="1" customHeight="1"/>
    <row r="36405" ht="12.75" hidden="1" customHeight="1"/>
    <row r="36406" ht="12.75" hidden="1" customHeight="1"/>
    <row r="36407" ht="12.75" hidden="1" customHeight="1"/>
    <row r="36408" ht="12.75" hidden="1" customHeight="1"/>
    <row r="36409" ht="12.75" hidden="1" customHeight="1"/>
    <row r="36410" ht="12.75" hidden="1" customHeight="1"/>
    <row r="36411" ht="12.75" hidden="1" customHeight="1"/>
    <row r="36412" ht="12.75" hidden="1" customHeight="1"/>
    <row r="36413" ht="12.75" hidden="1" customHeight="1"/>
    <row r="36414" ht="12.75" hidden="1" customHeight="1"/>
    <row r="36415" ht="12.75" hidden="1" customHeight="1"/>
    <row r="36416" ht="12.75" hidden="1" customHeight="1"/>
    <row r="36417" ht="12.75" hidden="1" customHeight="1"/>
    <row r="36418" ht="12.75" hidden="1" customHeight="1"/>
    <row r="36419" ht="12.75" hidden="1" customHeight="1"/>
    <row r="36420" ht="12.75" hidden="1" customHeight="1"/>
    <row r="36421" ht="12.75" hidden="1" customHeight="1"/>
    <row r="36422" ht="12.75" hidden="1" customHeight="1"/>
    <row r="36423" ht="12.75" hidden="1" customHeight="1"/>
    <row r="36424" ht="12.75" hidden="1" customHeight="1"/>
    <row r="36425" ht="12.75" hidden="1" customHeight="1"/>
    <row r="36426" ht="12.75" hidden="1" customHeight="1"/>
    <row r="36427" ht="12.75" hidden="1" customHeight="1"/>
    <row r="36428" ht="12.75" hidden="1" customHeight="1"/>
    <row r="36429" ht="12.75" hidden="1" customHeight="1"/>
    <row r="36430" ht="12.75" hidden="1" customHeight="1"/>
    <row r="36431" ht="12.75" hidden="1" customHeight="1"/>
    <row r="36432" ht="12.75" hidden="1" customHeight="1"/>
    <row r="36433" ht="12.75" hidden="1" customHeight="1"/>
    <row r="36434" ht="12.75" hidden="1" customHeight="1"/>
    <row r="36435" ht="12.75" hidden="1" customHeight="1"/>
    <row r="36436" ht="12.75" hidden="1" customHeight="1"/>
    <row r="36437" ht="12.75" hidden="1" customHeight="1"/>
    <row r="36438" ht="12.75" hidden="1" customHeight="1"/>
    <row r="36439" ht="12.75" hidden="1" customHeight="1"/>
    <row r="36440" ht="12.75" hidden="1" customHeight="1"/>
    <row r="36441" ht="12.75" hidden="1" customHeight="1"/>
    <row r="36442" ht="12.75" hidden="1" customHeight="1"/>
    <row r="36443" ht="12.75" hidden="1" customHeight="1"/>
    <row r="36444" ht="12.75" hidden="1" customHeight="1"/>
    <row r="36445" ht="12.75" hidden="1" customHeight="1"/>
    <row r="36446" ht="12.75" hidden="1" customHeight="1"/>
    <row r="36447" ht="12.75" hidden="1" customHeight="1"/>
    <row r="36448" ht="12.75" hidden="1" customHeight="1"/>
    <row r="36449" ht="12.75" hidden="1" customHeight="1"/>
    <row r="36450" ht="12.75" hidden="1" customHeight="1"/>
    <row r="36451" ht="12.75" hidden="1" customHeight="1"/>
    <row r="36452" ht="12.75" hidden="1" customHeight="1"/>
    <row r="36453" ht="12.75" hidden="1" customHeight="1"/>
    <row r="36454" ht="12.75" hidden="1" customHeight="1"/>
    <row r="36455" ht="12.75" hidden="1" customHeight="1"/>
    <row r="36456" ht="12.75" hidden="1" customHeight="1"/>
    <row r="36457" ht="12.75" hidden="1" customHeight="1"/>
    <row r="36458" ht="12.75" hidden="1" customHeight="1"/>
    <row r="36459" ht="12.75" hidden="1" customHeight="1"/>
    <row r="36460" ht="12.75" hidden="1" customHeight="1"/>
    <row r="36461" ht="12.75" hidden="1" customHeight="1"/>
    <row r="36462" ht="12.75" hidden="1" customHeight="1"/>
    <row r="36463" ht="12.75" hidden="1" customHeight="1"/>
    <row r="36464" ht="12.75" hidden="1" customHeight="1"/>
    <row r="36465" ht="12.75" hidden="1" customHeight="1"/>
    <row r="36466" ht="12.75" hidden="1" customHeight="1"/>
    <row r="36467" ht="12.75" hidden="1" customHeight="1"/>
    <row r="36468" ht="12.75" hidden="1" customHeight="1"/>
    <row r="36469" ht="12.75" hidden="1" customHeight="1"/>
    <row r="36470" ht="12.75" hidden="1" customHeight="1"/>
    <row r="36471" ht="12.75" hidden="1" customHeight="1"/>
    <row r="36472" ht="12.75" hidden="1" customHeight="1"/>
    <row r="36473" ht="12.75" hidden="1" customHeight="1"/>
    <row r="36474" ht="12.75" hidden="1" customHeight="1"/>
    <row r="36475" ht="12.75" hidden="1" customHeight="1"/>
    <row r="36476" ht="12.75" hidden="1" customHeight="1"/>
    <row r="36477" ht="12.75" hidden="1" customHeight="1"/>
    <row r="36478" ht="12.75" hidden="1" customHeight="1"/>
    <row r="36479" ht="12.75" hidden="1" customHeight="1"/>
    <row r="36480" ht="12.75" hidden="1" customHeight="1"/>
    <row r="36481" ht="12.75" hidden="1" customHeight="1"/>
    <row r="36482" ht="12.75" hidden="1" customHeight="1"/>
    <row r="36483" ht="12.75" hidden="1" customHeight="1"/>
    <row r="36484" ht="12.75" hidden="1" customHeight="1"/>
    <row r="36485" ht="12.75" hidden="1" customHeight="1"/>
    <row r="36486" ht="12.75" hidden="1" customHeight="1"/>
    <row r="36487" ht="12.75" hidden="1" customHeight="1"/>
    <row r="36488" ht="12.75" hidden="1" customHeight="1"/>
    <row r="36489" ht="12.75" hidden="1" customHeight="1"/>
    <row r="36490" ht="12.75" hidden="1" customHeight="1"/>
    <row r="36491" ht="12.75" hidden="1" customHeight="1"/>
    <row r="36492" ht="12.75" hidden="1" customHeight="1"/>
    <row r="36493" ht="12.75" hidden="1" customHeight="1"/>
    <row r="36494" ht="12.75" hidden="1" customHeight="1"/>
    <row r="36495" ht="12.75" hidden="1" customHeight="1"/>
    <row r="36496" ht="12.75" hidden="1" customHeight="1"/>
    <row r="36497" ht="12.75" hidden="1" customHeight="1"/>
    <row r="36498" ht="12.75" hidden="1" customHeight="1"/>
    <row r="36499" ht="12.75" hidden="1" customHeight="1"/>
    <row r="36500" ht="12.75" hidden="1" customHeight="1"/>
    <row r="36501" ht="12.75" hidden="1" customHeight="1"/>
    <row r="36502" ht="12.75" hidden="1" customHeight="1"/>
    <row r="36503" ht="12.75" hidden="1" customHeight="1"/>
    <row r="36504" ht="12.75" hidden="1" customHeight="1"/>
    <row r="36505" ht="12.75" hidden="1" customHeight="1"/>
    <row r="36506" ht="12.75" hidden="1" customHeight="1"/>
    <row r="36507" ht="12.75" hidden="1" customHeight="1"/>
    <row r="36508" ht="12.75" hidden="1" customHeight="1"/>
    <row r="36509" ht="12.75" hidden="1" customHeight="1"/>
    <row r="36510" ht="12.75" hidden="1" customHeight="1"/>
    <row r="36511" ht="12.75" hidden="1" customHeight="1"/>
    <row r="36512" ht="12.75" hidden="1" customHeight="1"/>
    <row r="36513" ht="12.75" hidden="1" customHeight="1"/>
    <row r="36514" ht="12.75" hidden="1" customHeight="1"/>
    <row r="36515" ht="12.75" hidden="1" customHeight="1"/>
    <row r="36516" ht="12.75" hidden="1" customHeight="1"/>
    <row r="36517" ht="12.75" hidden="1" customHeight="1"/>
    <row r="36518" ht="12.75" hidden="1" customHeight="1"/>
    <row r="36519" ht="12.75" hidden="1" customHeight="1"/>
    <row r="36520" ht="12.75" hidden="1" customHeight="1"/>
    <row r="36521" ht="12.75" hidden="1" customHeight="1"/>
    <row r="36522" ht="12.75" hidden="1" customHeight="1"/>
    <row r="36523" ht="12.75" hidden="1" customHeight="1"/>
    <row r="36524" ht="12.75" hidden="1" customHeight="1"/>
    <row r="36525" ht="12.75" hidden="1" customHeight="1"/>
    <row r="36526" ht="12.75" hidden="1" customHeight="1"/>
    <row r="36527" ht="12.75" hidden="1" customHeight="1"/>
    <row r="36528" ht="12.75" hidden="1" customHeight="1"/>
    <row r="36529" ht="12.75" hidden="1" customHeight="1"/>
    <row r="36530" ht="12.75" hidden="1" customHeight="1"/>
    <row r="36531" ht="12.75" hidden="1" customHeight="1"/>
    <row r="36532" ht="12.75" hidden="1" customHeight="1"/>
    <row r="36533" ht="12.75" hidden="1" customHeight="1"/>
    <row r="36534" ht="12.75" hidden="1" customHeight="1"/>
    <row r="36535" ht="12.75" hidden="1" customHeight="1"/>
    <row r="36536" ht="12.75" hidden="1" customHeight="1"/>
    <row r="36537" ht="12.75" hidden="1" customHeight="1"/>
    <row r="36538" ht="12.75" hidden="1" customHeight="1"/>
    <row r="36539" ht="12.75" hidden="1" customHeight="1"/>
    <row r="36540" ht="12.75" hidden="1" customHeight="1"/>
    <row r="36541" ht="12.75" hidden="1" customHeight="1"/>
    <row r="36542" ht="12.75" hidden="1" customHeight="1"/>
    <row r="36543" ht="12.75" hidden="1" customHeight="1"/>
    <row r="36544" ht="12.75" hidden="1" customHeight="1"/>
    <row r="36545" ht="12.75" hidden="1" customHeight="1"/>
    <row r="36546" ht="12.75" hidden="1" customHeight="1"/>
    <row r="36547" ht="12.75" hidden="1" customHeight="1"/>
    <row r="36548" ht="12.75" hidden="1" customHeight="1"/>
    <row r="36549" ht="12.75" hidden="1" customHeight="1"/>
    <row r="36550" ht="12.75" hidden="1" customHeight="1"/>
    <row r="36551" ht="12.75" hidden="1" customHeight="1"/>
    <row r="36552" ht="12.75" hidden="1" customHeight="1"/>
    <row r="36553" ht="12.75" hidden="1" customHeight="1"/>
    <row r="36554" ht="12.75" hidden="1" customHeight="1"/>
    <row r="36555" ht="12.75" hidden="1" customHeight="1"/>
    <row r="36556" ht="12.75" hidden="1" customHeight="1"/>
    <row r="36557" ht="12.75" hidden="1" customHeight="1"/>
    <row r="36558" ht="12.75" hidden="1" customHeight="1"/>
    <row r="36559" ht="12.75" hidden="1" customHeight="1"/>
    <row r="36560" ht="12.75" hidden="1" customHeight="1"/>
    <row r="36561" ht="12.75" hidden="1" customHeight="1"/>
    <row r="36562" ht="12.75" hidden="1" customHeight="1"/>
    <row r="36563" ht="12.75" hidden="1" customHeight="1"/>
    <row r="36564" ht="12.75" hidden="1" customHeight="1"/>
    <row r="36565" ht="12.75" hidden="1" customHeight="1"/>
    <row r="36566" ht="12.75" hidden="1" customHeight="1"/>
    <row r="36567" ht="12.75" hidden="1" customHeight="1"/>
    <row r="36568" ht="12.75" hidden="1" customHeight="1"/>
    <row r="36569" ht="12.75" hidden="1" customHeight="1"/>
    <row r="36570" ht="12.75" hidden="1" customHeight="1"/>
    <row r="36571" ht="12.75" hidden="1" customHeight="1"/>
    <row r="36572" ht="12.75" hidden="1" customHeight="1"/>
    <row r="36573" ht="12.75" hidden="1" customHeight="1"/>
    <row r="36574" ht="12.75" hidden="1" customHeight="1"/>
    <row r="36575" ht="12.75" hidden="1" customHeight="1"/>
    <row r="36576" ht="12.75" hidden="1" customHeight="1"/>
    <row r="36577" ht="12.75" hidden="1" customHeight="1"/>
    <row r="36578" ht="12.75" hidden="1" customHeight="1"/>
    <row r="36579" ht="12.75" hidden="1" customHeight="1"/>
    <row r="36580" ht="12.75" hidden="1" customHeight="1"/>
    <row r="36581" ht="12.75" hidden="1" customHeight="1"/>
    <row r="36582" ht="12.75" hidden="1" customHeight="1"/>
    <row r="36583" ht="12.75" hidden="1" customHeight="1"/>
    <row r="36584" ht="12.75" hidden="1" customHeight="1"/>
    <row r="36585" ht="12.75" hidden="1" customHeight="1"/>
    <row r="36586" ht="12.75" hidden="1" customHeight="1"/>
    <row r="36587" ht="12.75" hidden="1" customHeight="1"/>
    <row r="36588" ht="12.75" hidden="1" customHeight="1"/>
    <row r="36589" ht="12.75" hidden="1" customHeight="1"/>
    <row r="36590" ht="12.75" hidden="1" customHeight="1"/>
    <row r="36591" ht="12.75" hidden="1" customHeight="1"/>
    <row r="36592" ht="12.75" hidden="1" customHeight="1"/>
    <row r="36593" ht="12.75" hidden="1" customHeight="1"/>
    <row r="36594" ht="12.75" hidden="1" customHeight="1"/>
    <row r="36595" ht="12.75" hidden="1" customHeight="1"/>
    <row r="36596" ht="12.75" hidden="1" customHeight="1"/>
    <row r="36597" ht="12.75" hidden="1" customHeight="1"/>
    <row r="36598" ht="12.75" hidden="1" customHeight="1"/>
    <row r="36599" ht="12.75" hidden="1" customHeight="1"/>
    <row r="36600" ht="12.75" hidden="1" customHeight="1"/>
    <row r="36601" ht="12.75" hidden="1" customHeight="1"/>
    <row r="36602" ht="12.75" hidden="1" customHeight="1"/>
    <row r="36603" ht="12.75" hidden="1" customHeight="1"/>
    <row r="36604" ht="12.75" hidden="1" customHeight="1"/>
    <row r="36605" ht="12.75" hidden="1" customHeight="1"/>
    <row r="36606" ht="12.75" hidden="1" customHeight="1"/>
    <row r="36607" ht="12.75" hidden="1" customHeight="1"/>
    <row r="36608" ht="12.75" hidden="1" customHeight="1"/>
    <row r="36609" ht="12.75" hidden="1" customHeight="1"/>
    <row r="36610" ht="12.75" hidden="1" customHeight="1"/>
    <row r="36611" ht="12.75" hidden="1" customHeight="1"/>
    <row r="36612" ht="12.75" hidden="1" customHeight="1"/>
    <row r="36613" ht="12.75" hidden="1" customHeight="1"/>
    <row r="36614" ht="12.75" hidden="1" customHeight="1"/>
    <row r="36615" ht="12.75" hidden="1" customHeight="1"/>
    <row r="36616" ht="12.75" hidden="1" customHeight="1"/>
    <row r="36617" ht="12.75" hidden="1" customHeight="1"/>
    <row r="36618" ht="12.75" hidden="1" customHeight="1"/>
    <row r="36619" ht="12.75" hidden="1" customHeight="1"/>
    <row r="36620" ht="12.75" hidden="1" customHeight="1"/>
    <row r="36621" ht="12.75" hidden="1" customHeight="1"/>
    <row r="36622" ht="12.75" hidden="1" customHeight="1"/>
    <row r="36623" ht="12.75" hidden="1" customHeight="1"/>
    <row r="36624" ht="12.75" hidden="1" customHeight="1"/>
    <row r="36625" ht="12.75" hidden="1" customHeight="1"/>
    <row r="36626" ht="12.75" hidden="1" customHeight="1"/>
    <row r="36627" ht="12.75" hidden="1" customHeight="1"/>
    <row r="36628" ht="12.75" hidden="1" customHeight="1"/>
    <row r="36629" ht="12.75" hidden="1" customHeight="1"/>
    <row r="36630" ht="12.75" hidden="1" customHeight="1"/>
    <row r="36631" ht="12.75" hidden="1" customHeight="1"/>
    <row r="36632" ht="12.75" hidden="1" customHeight="1"/>
    <row r="36633" ht="12.75" hidden="1" customHeight="1"/>
    <row r="36634" ht="12.75" hidden="1" customHeight="1"/>
    <row r="36635" ht="12.75" hidden="1" customHeight="1"/>
    <row r="36636" ht="12.75" hidden="1" customHeight="1"/>
    <row r="36637" ht="12.75" hidden="1" customHeight="1"/>
    <row r="36638" ht="12.75" hidden="1" customHeight="1"/>
    <row r="36639" ht="12.75" hidden="1" customHeight="1"/>
    <row r="36640" ht="12.75" hidden="1" customHeight="1"/>
    <row r="36641" ht="12.75" hidden="1" customHeight="1"/>
    <row r="36642" ht="12.75" hidden="1" customHeight="1"/>
    <row r="36643" ht="12.75" hidden="1" customHeight="1"/>
    <row r="36644" ht="12.75" hidden="1" customHeight="1"/>
    <row r="36645" ht="12.75" hidden="1" customHeight="1"/>
    <row r="36646" ht="12.75" hidden="1" customHeight="1"/>
    <row r="36647" ht="12.75" hidden="1" customHeight="1"/>
    <row r="36648" ht="12.75" hidden="1" customHeight="1"/>
    <row r="36649" ht="12.75" hidden="1" customHeight="1"/>
    <row r="36650" ht="12.75" hidden="1" customHeight="1"/>
    <row r="36651" ht="12.75" hidden="1" customHeight="1"/>
    <row r="36652" ht="12.75" hidden="1" customHeight="1"/>
    <row r="36653" ht="12.75" hidden="1" customHeight="1"/>
    <row r="36654" ht="12.75" hidden="1" customHeight="1"/>
    <row r="36655" ht="12.75" hidden="1" customHeight="1"/>
    <row r="36656" ht="12.75" hidden="1" customHeight="1"/>
    <row r="36657" ht="12.75" hidden="1" customHeight="1"/>
    <row r="36658" ht="12.75" hidden="1" customHeight="1"/>
    <row r="36659" ht="12.75" hidden="1" customHeight="1"/>
    <row r="36660" ht="12.75" hidden="1" customHeight="1"/>
    <row r="36661" ht="12.75" hidden="1" customHeight="1"/>
    <row r="36662" ht="12.75" hidden="1" customHeight="1"/>
    <row r="36663" ht="12.75" hidden="1" customHeight="1"/>
    <row r="36664" ht="12.75" hidden="1" customHeight="1"/>
    <row r="36665" ht="12.75" hidden="1" customHeight="1"/>
    <row r="36666" ht="12.75" hidden="1" customHeight="1"/>
    <row r="36667" ht="12.75" hidden="1" customHeight="1"/>
    <row r="36668" ht="12.75" hidden="1" customHeight="1"/>
    <row r="36669" ht="12.75" hidden="1" customHeight="1"/>
    <row r="36670" ht="12.75" hidden="1" customHeight="1"/>
    <row r="36671" ht="12.75" hidden="1" customHeight="1"/>
    <row r="36672" ht="12.75" hidden="1" customHeight="1"/>
    <row r="36673" ht="12.75" hidden="1" customHeight="1"/>
    <row r="36674" ht="12.75" hidden="1" customHeight="1"/>
    <row r="36675" ht="12.75" hidden="1" customHeight="1"/>
    <row r="36676" ht="12.75" hidden="1" customHeight="1"/>
    <row r="36677" ht="12.75" hidden="1" customHeight="1"/>
    <row r="36678" ht="12.75" hidden="1" customHeight="1"/>
    <row r="36679" ht="12.75" hidden="1" customHeight="1"/>
    <row r="36680" ht="12.75" hidden="1" customHeight="1"/>
    <row r="36681" ht="12.75" hidden="1" customHeight="1"/>
    <row r="36682" ht="12.75" hidden="1" customHeight="1"/>
    <row r="36683" ht="12.75" hidden="1" customHeight="1"/>
    <row r="36684" ht="12.75" hidden="1" customHeight="1"/>
    <row r="36685" ht="12.75" hidden="1" customHeight="1"/>
    <row r="36686" ht="12.75" hidden="1" customHeight="1"/>
    <row r="36687" ht="12.75" hidden="1" customHeight="1"/>
    <row r="36688" ht="12.75" hidden="1" customHeight="1"/>
    <row r="36689" ht="12.75" hidden="1" customHeight="1"/>
    <row r="36690" ht="12.75" hidden="1" customHeight="1"/>
    <row r="36691" ht="12.75" hidden="1" customHeight="1"/>
    <row r="36692" ht="12.75" hidden="1" customHeight="1"/>
    <row r="36693" ht="12.75" hidden="1" customHeight="1"/>
    <row r="36694" ht="12.75" hidden="1" customHeight="1"/>
    <row r="36695" ht="12.75" hidden="1" customHeight="1"/>
    <row r="36696" ht="12.75" hidden="1" customHeight="1"/>
    <row r="36697" ht="12.75" hidden="1" customHeight="1"/>
    <row r="36698" ht="12.75" hidden="1" customHeight="1"/>
    <row r="36699" ht="12.75" hidden="1" customHeight="1"/>
    <row r="36700" ht="12.75" hidden="1" customHeight="1"/>
    <row r="36701" ht="12.75" hidden="1" customHeight="1"/>
    <row r="36702" ht="12.75" hidden="1" customHeight="1"/>
    <row r="36703" ht="12.75" hidden="1" customHeight="1"/>
    <row r="36704" ht="12.75" hidden="1" customHeight="1"/>
    <row r="36705" ht="12.75" hidden="1" customHeight="1"/>
    <row r="36706" ht="12.75" hidden="1" customHeight="1"/>
    <row r="36707" ht="12.75" hidden="1" customHeight="1"/>
    <row r="36708" ht="12.75" hidden="1" customHeight="1"/>
    <row r="36709" ht="12.75" hidden="1" customHeight="1"/>
    <row r="36710" ht="12.75" hidden="1" customHeight="1"/>
    <row r="36711" ht="12.75" hidden="1" customHeight="1"/>
    <row r="36712" ht="12.75" hidden="1" customHeight="1"/>
    <row r="36713" ht="12.75" hidden="1" customHeight="1"/>
    <row r="36714" ht="12.75" hidden="1" customHeight="1"/>
    <row r="36715" ht="12.75" hidden="1" customHeight="1"/>
    <row r="36716" ht="12.75" hidden="1" customHeight="1"/>
    <row r="36717" ht="12.75" hidden="1" customHeight="1"/>
    <row r="36718" ht="12.75" hidden="1" customHeight="1"/>
    <row r="36719" ht="12.75" hidden="1" customHeight="1"/>
    <row r="36720" ht="12.75" hidden="1" customHeight="1"/>
    <row r="36721" ht="12.75" hidden="1" customHeight="1"/>
    <row r="36722" ht="12.75" hidden="1" customHeight="1"/>
    <row r="36723" ht="12.75" hidden="1" customHeight="1"/>
    <row r="36724" ht="12.75" hidden="1" customHeight="1"/>
    <row r="36725" ht="12.75" hidden="1" customHeight="1"/>
    <row r="36726" ht="12.75" hidden="1" customHeight="1"/>
    <row r="36727" ht="12.75" hidden="1" customHeight="1"/>
    <row r="36728" ht="12.75" hidden="1" customHeight="1"/>
    <row r="36729" ht="12.75" hidden="1" customHeight="1"/>
    <row r="36730" ht="12.75" hidden="1" customHeight="1"/>
    <row r="36731" ht="12.75" hidden="1" customHeight="1"/>
    <row r="36732" ht="12.75" hidden="1" customHeight="1"/>
    <row r="36733" ht="12.75" hidden="1" customHeight="1"/>
    <row r="36734" ht="12.75" hidden="1" customHeight="1"/>
    <row r="36735" ht="12.75" hidden="1" customHeight="1"/>
    <row r="36736" ht="12.75" hidden="1" customHeight="1"/>
    <row r="36737" ht="12.75" hidden="1" customHeight="1"/>
    <row r="36738" ht="12.75" hidden="1" customHeight="1"/>
    <row r="36739" ht="12.75" hidden="1" customHeight="1"/>
    <row r="36740" ht="12.75" hidden="1" customHeight="1"/>
    <row r="36741" ht="12.75" hidden="1" customHeight="1"/>
    <row r="36742" ht="12.75" hidden="1" customHeight="1"/>
    <row r="36743" ht="12.75" hidden="1" customHeight="1"/>
    <row r="36744" ht="12.75" hidden="1" customHeight="1"/>
    <row r="36745" ht="12.75" hidden="1" customHeight="1"/>
    <row r="36746" ht="12.75" hidden="1" customHeight="1"/>
    <row r="36747" ht="12.75" hidden="1" customHeight="1"/>
    <row r="36748" ht="12.75" hidden="1" customHeight="1"/>
    <row r="36749" ht="12.75" hidden="1" customHeight="1"/>
    <row r="36750" ht="12.75" hidden="1" customHeight="1"/>
    <row r="36751" ht="12.75" hidden="1" customHeight="1"/>
    <row r="36752" ht="12.75" hidden="1" customHeight="1"/>
    <row r="36753" ht="12.75" hidden="1" customHeight="1"/>
    <row r="36754" ht="12.75" hidden="1" customHeight="1"/>
    <row r="36755" ht="12.75" hidden="1" customHeight="1"/>
    <row r="36756" ht="12.75" hidden="1" customHeight="1"/>
    <row r="36757" ht="12.75" hidden="1" customHeight="1"/>
    <row r="36758" ht="12.75" hidden="1" customHeight="1"/>
    <row r="36759" ht="12.75" hidden="1" customHeight="1"/>
    <row r="36760" ht="12.75" hidden="1" customHeight="1"/>
    <row r="36761" ht="12.75" hidden="1" customHeight="1"/>
    <row r="36762" ht="12.75" hidden="1" customHeight="1"/>
    <row r="36763" ht="12.75" hidden="1" customHeight="1"/>
    <row r="36764" ht="12.75" hidden="1" customHeight="1"/>
    <row r="36765" ht="12.75" hidden="1" customHeight="1"/>
    <row r="36766" ht="12.75" hidden="1" customHeight="1"/>
    <row r="36767" ht="12.75" hidden="1" customHeight="1"/>
    <row r="36768" ht="12.75" hidden="1" customHeight="1"/>
    <row r="36769" ht="12.75" hidden="1" customHeight="1"/>
    <row r="36770" ht="12.75" hidden="1" customHeight="1"/>
    <row r="36771" ht="12.75" hidden="1" customHeight="1"/>
    <row r="36772" ht="12.75" hidden="1" customHeight="1"/>
    <row r="36773" ht="12.75" hidden="1" customHeight="1"/>
    <row r="36774" ht="12.75" hidden="1" customHeight="1"/>
    <row r="36775" ht="12.75" hidden="1" customHeight="1"/>
    <row r="36776" ht="12.75" hidden="1" customHeight="1"/>
    <row r="36777" ht="12.75" hidden="1" customHeight="1"/>
    <row r="36778" ht="12.75" hidden="1" customHeight="1"/>
    <row r="36779" ht="12.75" hidden="1" customHeight="1"/>
    <row r="36780" ht="12.75" hidden="1" customHeight="1"/>
    <row r="36781" ht="12.75" hidden="1" customHeight="1"/>
    <row r="36782" ht="12.75" hidden="1" customHeight="1"/>
    <row r="36783" ht="12.75" hidden="1" customHeight="1"/>
    <row r="36784" ht="12.75" hidden="1" customHeight="1"/>
    <row r="36785" ht="12.75" hidden="1" customHeight="1"/>
    <row r="36786" ht="12.75" hidden="1" customHeight="1"/>
    <row r="36787" ht="12.75" hidden="1" customHeight="1"/>
    <row r="36788" ht="12.75" hidden="1" customHeight="1"/>
    <row r="36789" ht="12.75" hidden="1" customHeight="1"/>
    <row r="36790" ht="12.75" hidden="1" customHeight="1"/>
    <row r="36791" ht="12.75" hidden="1" customHeight="1"/>
    <row r="36792" ht="12.75" hidden="1" customHeight="1"/>
    <row r="36793" ht="12.75" hidden="1" customHeight="1"/>
    <row r="36794" ht="12.75" hidden="1" customHeight="1"/>
    <row r="36795" ht="12.75" hidden="1" customHeight="1"/>
    <row r="36796" ht="12.75" hidden="1" customHeight="1"/>
    <row r="36797" ht="12.75" hidden="1" customHeight="1"/>
    <row r="36798" ht="12.75" hidden="1" customHeight="1"/>
    <row r="36799" ht="12.75" hidden="1" customHeight="1"/>
    <row r="36800" ht="12.75" hidden="1" customHeight="1"/>
    <row r="36801" ht="12.75" hidden="1" customHeight="1"/>
    <row r="36802" ht="12.75" hidden="1" customHeight="1"/>
    <row r="36803" ht="12.75" hidden="1" customHeight="1"/>
    <row r="36804" ht="12.75" hidden="1" customHeight="1"/>
    <row r="36805" ht="12.75" hidden="1" customHeight="1"/>
    <row r="36806" ht="12.75" hidden="1" customHeight="1"/>
    <row r="36807" ht="12.75" hidden="1" customHeight="1"/>
    <row r="36808" ht="12.75" hidden="1" customHeight="1"/>
    <row r="36809" ht="12.75" hidden="1" customHeight="1"/>
    <row r="36810" ht="12.75" hidden="1" customHeight="1"/>
    <row r="36811" ht="12.75" hidden="1" customHeight="1"/>
    <row r="36812" ht="12.75" hidden="1" customHeight="1"/>
    <row r="36813" ht="12.75" hidden="1" customHeight="1"/>
    <row r="36814" ht="12.75" hidden="1" customHeight="1"/>
    <row r="36815" ht="12.75" hidden="1" customHeight="1"/>
    <row r="36816" ht="12.75" hidden="1" customHeight="1"/>
    <row r="36817" ht="12.75" hidden="1" customHeight="1"/>
    <row r="36818" ht="12.75" hidden="1" customHeight="1"/>
    <row r="36819" ht="12.75" hidden="1" customHeight="1"/>
    <row r="36820" ht="12.75" hidden="1" customHeight="1"/>
    <row r="36821" ht="12.75" hidden="1" customHeight="1"/>
    <row r="36822" ht="12.75" hidden="1" customHeight="1"/>
    <row r="36823" ht="12.75" hidden="1" customHeight="1"/>
    <row r="36824" ht="12.75" hidden="1" customHeight="1"/>
    <row r="36825" ht="12.75" hidden="1" customHeight="1"/>
    <row r="36826" ht="12.75" hidden="1" customHeight="1"/>
    <row r="36827" ht="12.75" hidden="1" customHeight="1"/>
    <row r="36828" ht="12.75" hidden="1" customHeight="1"/>
    <row r="36829" ht="12.75" hidden="1" customHeight="1"/>
    <row r="36830" ht="12.75" hidden="1" customHeight="1"/>
    <row r="36831" ht="12.75" hidden="1" customHeight="1"/>
    <row r="36832" ht="12.75" hidden="1" customHeight="1"/>
    <row r="36833" ht="12.75" hidden="1" customHeight="1"/>
    <row r="36834" ht="12.75" hidden="1" customHeight="1"/>
    <row r="36835" ht="12.75" hidden="1" customHeight="1"/>
    <row r="36836" ht="12.75" hidden="1" customHeight="1"/>
    <row r="36837" ht="12.75" hidden="1" customHeight="1"/>
    <row r="36838" ht="12.75" hidden="1" customHeight="1"/>
    <row r="36839" ht="12.75" hidden="1" customHeight="1"/>
    <row r="36840" ht="12.75" hidden="1" customHeight="1"/>
    <row r="36841" ht="12.75" hidden="1" customHeight="1"/>
    <row r="36842" ht="12.75" hidden="1" customHeight="1"/>
    <row r="36843" ht="12.75" hidden="1" customHeight="1"/>
    <row r="36844" ht="12.75" hidden="1" customHeight="1"/>
    <row r="36845" ht="12.75" hidden="1" customHeight="1"/>
    <row r="36846" ht="12.75" hidden="1" customHeight="1"/>
    <row r="36847" ht="12.75" hidden="1" customHeight="1"/>
    <row r="36848" ht="12.75" hidden="1" customHeight="1"/>
    <row r="36849" ht="12.75" hidden="1" customHeight="1"/>
    <row r="36850" ht="12.75" hidden="1" customHeight="1"/>
    <row r="36851" ht="12.75" hidden="1" customHeight="1"/>
    <row r="36852" ht="12.75" hidden="1" customHeight="1"/>
    <row r="36853" ht="12.75" hidden="1" customHeight="1"/>
    <row r="36854" ht="12.75" hidden="1" customHeight="1"/>
    <row r="36855" ht="12.75" hidden="1" customHeight="1"/>
    <row r="36856" ht="12.75" hidden="1" customHeight="1"/>
    <row r="36857" ht="12.75" hidden="1" customHeight="1"/>
    <row r="36858" ht="12.75" hidden="1" customHeight="1"/>
    <row r="36859" ht="12.75" hidden="1" customHeight="1"/>
    <row r="36860" ht="12.75" hidden="1" customHeight="1"/>
    <row r="36861" ht="12.75" hidden="1" customHeight="1"/>
    <row r="36862" ht="12.75" hidden="1" customHeight="1"/>
    <row r="36863" ht="12.75" hidden="1" customHeight="1"/>
    <row r="36864" ht="12.75" hidden="1" customHeight="1"/>
    <row r="36865" ht="12.75" hidden="1" customHeight="1"/>
    <row r="36866" ht="12.75" hidden="1" customHeight="1"/>
    <row r="36867" ht="12.75" hidden="1" customHeight="1"/>
    <row r="36868" ht="12.75" hidden="1" customHeight="1"/>
    <row r="36869" ht="12.75" hidden="1" customHeight="1"/>
    <row r="36870" ht="12.75" hidden="1" customHeight="1"/>
    <row r="36871" ht="12.75" hidden="1" customHeight="1"/>
    <row r="36872" ht="12.75" hidden="1" customHeight="1"/>
    <row r="36873" ht="12.75" hidden="1" customHeight="1"/>
    <row r="36874" ht="12.75" hidden="1" customHeight="1"/>
    <row r="36875" ht="12.75" hidden="1" customHeight="1"/>
    <row r="36876" ht="12.75" hidden="1" customHeight="1"/>
    <row r="36877" ht="12.75" hidden="1" customHeight="1"/>
    <row r="36878" ht="12.75" hidden="1" customHeight="1"/>
    <row r="36879" ht="12.75" hidden="1" customHeight="1"/>
    <row r="36880" ht="12.75" hidden="1" customHeight="1"/>
    <row r="36881" ht="12.75" hidden="1" customHeight="1"/>
    <row r="36882" ht="12.75" hidden="1" customHeight="1"/>
    <row r="36883" ht="12.75" hidden="1" customHeight="1"/>
    <row r="36884" ht="12.75" hidden="1" customHeight="1"/>
    <row r="36885" ht="12.75" hidden="1" customHeight="1"/>
    <row r="36886" ht="12.75" hidden="1" customHeight="1"/>
    <row r="36887" ht="12.75" hidden="1" customHeight="1"/>
    <row r="36888" ht="12.75" hidden="1" customHeight="1"/>
    <row r="36889" ht="12.75" hidden="1" customHeight="1"/>
    <row r="36890" ht="12.75" hidden="1" customHeight="1"/>
    <row r="36891" ht="12.75" hidden="1" customHeight="1"/>
    <row r="36892" ht="12.75" hidden="1" customHeight="1"/>
    <row r="36893" ht="12.75" hidden="1" customHeight="1"/>
    <row r="36894" ht="12.75" hidden="1" customHeight="1"/>
    <row r="36895" ht="12.75" hidden="1" customHeight="1"/>
    <row r="36896" ht="12.75" hidden="1" customHeight="1"/>
    <row r="36897" ht="12.75" hidden="1" customHeight="1"/>
    <row r="36898" ht="12.75" hidden="1" customHeight="1"/>
    <row r="36899" ht="12.75" hidden="1" customHeight="1"/>
    <row r="36900" ht="12.75" hidden="1" customHeight="1"/>
    <row r="36901" ht="12.75" hidden="1" customHeight="1"/>
    <row r="36902" ht="12.75" hidden="1" customHeight="1"/>
    <row r="36903" ht="12.75" hidden="1" customHeight="1"/>
    <row r="36904" ht="12.75" hidden="1" customHeight="1"/>
    <row r="36905" ht="12.75" hidden="1" customHeight="1"/>
    <row r="36906" ht="12.75" hidden="1" customHeight="1"/>
    <row r="36907" ht="12.75" hidden="1" customHeight="1"/>
    <row r="36908" ht="12.75" hidden="1" customHeight="1"/>
    <row r="36909" ht="12.75" hidden="1" customHeight="1"/>
    <row r="36910" ht="12.75" hidden="1" customHeight="1"/>
    <row r="36911" ht="12.75" hidden="1" customHeight="1"/>
    <row r="36912" ht="12.75" hidden="1" customHeight="1"/>
    <row r="36913" ht="12.75" hidden="1" customHeight="1"/>
    <row r="36914" ht="12.75" hidden="1" customHeight="1"/>
    <row r="36915" ht="12.75" hidden="1" customHeight="1"/>
    <row r="36916" ht="12.75" hidden="1" customHeight="1"/>
    <row r="36917" ht="12.75" hidden="1" customHeight="1"/>
    <row r="36918" ht="12.75" hidden="1" customHeight="1"/>
    <row r="36919" ht="12.75" hidden="1" customHeight="1"/>
    <row r="36920" ht="12.75" hidden="1" customHeight="1"/>
    <row r="36921" ht="12.75" hidden="1" customHeight="1"/>
    <row r="36922" ht="12.75" hidden="1" customHeight="1"/>
    <row r="36923" ht="12.75" hidden="1" customHeight="1"/>
    <row r="36924" ht="12.75" hidden="1" customHeight="1"/>
    <row r="36925" ht="12.75" hidden="1" customHeight="1"/>
    <row r="36926" ht="12.75" hidden="1" customHeight="1"/>
    <row r="36927" ht="12.75" hidden="1" customHeight="1"/>
    <row r="36928" ht="12.75" hidden="1" customHeight="1"/>
    <row r="36929" ht="12.75" hidden="1" customHeight="1"/>
    <row r="36930" ht="12.75" hidden="1" customHeight="1"/>
    <row r="36931" ht="12.75" hidden="1" customHeight="1"/>
    <row r="36932" ht="12.75" hidden="1" customHeight="1"/>
    <row r="36933" ht="12.75" hidden="1" customHeight="1"/>
    <row r="36934" ht="12.75" hidden="1" customHeight="1"/>
    <row r="36935" ht="12.75" hidden="1" customHeight="1"/>
    <row r="36936" ht="12.75" hidden="1" customHeight="1"/>
    <row r="36937" ht="12.75" hidden="1" customHeight="1"/>
    <row r="36938" ht="12.75" hidden="1" customHeight="1"/>
    <row r="36939" ht="12.75" hidden="1" customHeight="1"/>
    <row r="36940" ht="12.75" hidden="1" customHeight="1"/>
    <row r="36941" ht="12.75" hidden="1" customHeight="1"/>
    <row r="36942" ht="12.75" hidden="1" customHeight="1"/>
    <row r="36943" ht="12.75" hidden="1" customHeight="1"/>
    <row r="36944" ht="12.75" hidden="1" customHeight="1"/>
    <row r="36945" ht="12.75" hidden="1" customHeight="1"/>
    <row r="36946" ht="12.75" hidden="1" customHeight="1"/>
    <row r="36947" ht="12.75" hidden="1" customHeight="1"/>
    <row r="36948" ht="12.75" hidden="1" customHeight="1"/>
    <row r="36949" ht="12.75" hidden="1" customHeight="1"/>
    <row r="36950" ht="12.75" hidden="1" customHeight="1"/>
    <row r="36951" ht="12.75" hidden="1" customHeight="1"/>
    <row r="36952" ht="12.75" hidden="1" customHeight="1"/>
    <row r="36953" ht="12.75" hidden="1" customHeight="1"/>
    <row r="36954" ht="12.75" hidden="1" customHeight="1"/>
    <row r="36955" ht="12.75" hidden="1" customHeight="1"/>
    <row r="36956" ht="12.75" hidden="1" customHeight="1"/>
    <row r="36957" ht="12.75" hidden="1" customHeight="1"/>
    <row r="36958" ht="12.75" hidden="1" customHeight="1"/>
    <row r="36959" ht="12.75" hidden="1" customHeight="1"/>
    <row r="36960" ht="12.75" hidden="1" customHeight="1"/>
    <row r="36961" ht="12.75" hidden="1" customHeight="1"/>
    <row r="36962" ht="12.75" hidden="1" customHeight="1"/>
    <row r="36963" ht="12.75" hidden="1" customHeight="1"/>
    <row r="36964" ht="12.75" hidden="1" customHeight="1"/>
    <row r="36965" ht="12.75" hidden="1" customHeight="1"/>
    <row r="36966" ht="12.75" hidden="1" customHeight="1"/>
    <row r="36967" ht="12.75" hidden="1" customHeight="1"/>
    <row r="36968" ht="12.75" hidden="1" customHeight="1"/>
    <row r="36969" ht="12.75" hidden="1" customHeight="1"/>
    <row r="36970" ht="12.75" hidden="1" customHeight="1"/>
    <row r="36971" ht="12.75" hidden="1" customHeight="1"/>
    <row r="36972" ht="12.75" hidden="1" customHeight="1"/>
    <row r="36973" ht="12.75" hidden="1" customHeight="1"/>
    <row r="36974" ht="12.75" hidden="1" customHeight="1"/>
    <row r="36975" ht="12.75" hidden="1" customHeight="1"/>
    <row r="36976" ht="12.75" hidden="1" customHeight="1"/>
    <row r="36977" ht="12.75" hidden="1" customHeight="1"/>
    <row r="36978" ht="12.75" hidden="1" customHeight="1"/>
    <row r="36979" ht="12.75" hidden="1" customHeight="1"/>
    <row r="36980" ht="12.75" hidden="1" customHeight="1"/>
    <row r="36981" ht="12.75" hidden="1" customHeight="1"/>
    <row r="36982" ht="12.75" hidden="1" customHeight="1"/>
    <row r="36983" ht="12.75" hidden="1" customHeight="1"/>
    <row r="36984" ht="12.75" hidden="1" customHeight="1"/>
    <row r="36985" ht="12.75" hidden="1" customHeight="1"/>
    <row r="36986" ht="12.75" hidden="1" customHeight="1"/>
    <row r="36987" ht="12.75" hidden="1" customHeight="1"/>
    <row r="36988" ht="12.75" hidden="1" customHeight="1"/>
    <row r="36989" ht="12.75" hidden="1" customHeight="1"/>
    <row r="36990" ht="12.75" hidden="1" customHeight="1"/>
    <row r="36991" ht="12.75" hidden="1" customHeight="1"/>
    <row r="36992" ht="12.75" hidden="1" customHeight="1"/>
    <row r="36993" ht="12.75" hidden="1" customHeight="1"/>
    <row r="36994" ht="12.75" hidden="1" customHeight="1"/>
    <row r="36995" ht="12.75" hidden="1" customHeight="1"/>
    <row r="36996" ht="12.75" hidden="1" customHeight="1"/>
    <row r="36997" ht="12.75" hidden="1" customHeight="1"/>
    <row r="36998" ht="12.75" hidden="1" customHeight="1"/>
    <row r="36999" ht="12.75" hidden="1" customHeight="1"/>
    <row r="37000" ht="12.75" hidden="1" customHeight="1"/>
    <row r="37001" ht="12.75" hidden="1" customHeight="1"/>
    <row r="37002" ht="12.75" hidden="1" customHeight="1"/>
    <row r="37003" ht="12.75" hidden="1" customHeight="1"/>
    <row r="37004" ht="12.75" hidden="1" customHeight="1"/>
    <row r="37005" ht="12.75" hidden="1" customHeight="1"/>
    <row r="37006" ht="12.75" hidden="1" customHeight="1"/>
    <row r="37007" ht="12.75" hidden="1" customHeight="1"/>
    <row r="37008" ht="12.75" hidden="1" customHeight="1"/>
    <row r="37009" ht="12.75" hidden="1" customHeight="1"/>
    <row r="37010" ht="12.75" hidden="1" customHeight="1"/>
    <row r="37011" ht="12.75" hidden="1" customHeight="1"/>
    <row r="37012" ht="12.75" hidden="1" customHeight="1"/>
    <row r="37013" ht="12.75" hidden="1" customHeight="1"/>
    <row r="37014" ht="12.75" hidden="1" customHeight="1"/>
    <row r="37015" ht="12.75" hidden="1" customHeight="1"/>
    <row r="37016" ht="12.75" hidden="1" customHeight="1"/>
    <row r="37017" ht="12.75" hidden="1" customHeight="1"/>
    <row r="37018" ht="12.75" hidden="1" customHeight="1"/>
    <row r="37019" ht="12.75" hidden="1" customHeight="1"/>
    <row r="37020" ht="12.75" hidden="1" customHeight="1"/>
    <row r="37021" ht="12.75" hidden="1" customHeight="1"/>
    <row r="37022" ht="12.75" hidden="1" customHeight="1"/>
    <row r="37023" ht="12.75" hidden="1" customHeight="1"/>
    <row r="37024" ht="12.75" hidden="1" customHeight="1"/>
    <row r="37025" ht="12.75" hidden="1" customHeight="1"/>
    <row r="37026" ht="12.75" hidden="1" customHeight="1"/>
    <row r="37027" ht="12.75" hidden="1" customHeight="1"/>
    <row r="37028" ht="12.75" hidden="1" customHeight="1"/>
    <row r="37029" ht="12.75" hidden="1" customHeight="1"/>
    <row r="37030" ht="12.75" hidden="1" customHeight="1"/>
    <row r="37031" ht="12.75" hidden="1" customHeight="1"/>
    <row r="37032" ht="12.75" hidden="1" customHeight="1"/>
    <row r="37033" ht="12.75" hidden="1" customHeight="1"/>
    <row r="37034" ht="12.75" hidden="1" customHeight="1"/>
    <row r="37035" ht="12.75" hidden="1" customHeight="1"/>
    <row r="37036" ht="12.75" hidden="1" customHeight="1"/>
    <row r="37037" ht="12.75" hidden="1" customHeight="1"/>
    <row r="37038" ht="12.75" hidden="1" customHeight="1"/>
    <row r="37039" ht="12.75" hidden="1" customHeight="1"/>
    <row r="37040" ht="12.75" hidden="1" customHeight="1"/>
    <row r="37041" ht="12.75" hidden="1" customHeight="1"/>
    <row r="37042" ht="12.75" hidden="1" customHeight="1"/>
    <row r="37043" ht="12.75" hidden="1" customHeight="1"/>
    <row r="37044" ht="12.75" hidden="1" customHeight="1"/>
    <row r="37045" ht="12.75" hidden="1" customHeight="1"/>
    <row r="37046" ht="12.75" hidden="1" customHeight="1"/>
    <row r="37047" ht="12.75" hidden="1" customHeight="1"/>
    <row r="37048" ht="12.75" hidden="1" customHeight="1"/>
    <row r="37049" ht="12.75" hidden="1" customHeight="1"/>
    <row r="37050" ht="12.75" hidden="1" customHeight="1"/>
    <row r="37051" ht="12.75" hidden="1" customHeight="1"/>
    <row r="37052" ht="12.75" hidden="1" customHeight="1"/>
    <row r="37053" ht="12.75" hidden="1" customHeight="1"/>
    <row r="37054" ht="12.75" hidden="1" customHeight="1"/>
    <row r="37055" ht="12.75" hidden="1" customHeight="1"/>
    <row r="37056" ht="12.75" hidden="1" customHeight="1"/>
    <row r="37057" ht="12.75" hidden="1" customHeight="1"/>
    <row r="37058" ht="12.75" hidden="1" customHeight="1"/>
    <row r="37059" ht="12.75" hidden="1" customHeight="1"/>
    <row r="37060" ht="12.75" hidden="1" customHeight="1"/>
    <row r="37061" ht="12.75" hidden="1" customHeight="1"/>
    <row r="37062" ht="12.75" hidden="1" customHeight="1"/>
    <row r="37063" ht="12.75" hidden="1" customHeight="1"/>
    <row r="37064" ht="12.75" hidden="1" customHeight="1"/>
    <row r="37065" ht="12.75" hidden="1" customHeight="1"/>
    <row r="37066" ht="12.75" hidden="1" customHeight="1"/>
    <row r="37067" ht="12.75" hidden="1" customHeight="1"/>
    <row r="37068" ht="12.75" hidden="1" customHeight="1"/>
    <row r="37069" ht="12.75" hidden="1" customHeight="1"/>
    <row r="37070" ht="12.75" hidden="1" customHeight="1"/>
    <row r="37071" ht="12.75" hidden="1" customHeight="1"/>
    <row r="37072" ht="12.75" hidden="1" customHeight="1"/>
    <row r="37073" ht="12.75" hidden="1" customHeight="1"/>
    <row r="37074" ht="12.75" hidden="1" customHeight="1"/>
    <row r="37075" ht="12.75" hidden="1" customHeight="1"/>
    <row r="37076" ht="12.75" hidden="1" customHeight="1"/>
    <row r="37077" ht="12.75" hidden="1" customHeight="1"/>
    <row r="37078" ht="12.75" hidden="1" customHeight="1"/>
    <row r="37079" ht="12.75" hidden="1" customHeight="1"/>
    <row r="37080" ht="12.75" hidden="1" customHeight="1"/>
    <row r="37081" ht="12.75" hidden="1" customHeight="1"/>
    <row r="37082" ht="12.75" hidden="1" customHeight="1"/>
    <row r="37083" ht="12.75" hidden="1" customHeight="1"/>
    <row r="37084" ht="12.75" hidden="1" customHeight="1"/>
    <row r="37085" ht="12.75" hidden="1" customHeight="1"/>
    <row r="37086" ht="12.75" hidden="1" customHeight="1"/>
    <row r="37087" ht="12.75" hidden="1" customHeight="1"/>
    <row r="37088" ht="12.75" hidden="1" customHeight="1"/>
    <row r="37089" ht="12.75" hidden="1" customHeight="1"/>
    <row r="37090" ht="12.75" hidden="1" customHeight="1"/>
    <row r="37091" ht="12.75" hidden="1" customHeight="1"/>
    <row r="37092" ht="12.75" hidden="1" customHeight="1"/>
    <row r="37093" ht="12.75" hidden="1" customHeight="1"/>
    <row r="37094" ht="12.75" hidden="1" customHeight="1"/>
    <row r="37095" ht="12.75" hidden="1" customHeight="1"/>
    <row r="37096" ht="12.75" hidden="1" customHeight="1"/>
    <row r="37097" ht="12.75" hidden="1" customHeight="1"/>
    <row r="37098" ht="12.75" hidden="1" customHeight="1"/>
    <row r="37099" ht="12.75" hidden="1" customHeight="1"/>
    <row r="37100" ht="12.75" hidden="1" customHeight="1"/>
    <row r="37101" ht="12.75" hidden="1" customHeight="1"/>
    <row r="37102" ht="12.75" hidden="1" customHeight="1"/>
    <row r="37103" ht="12.75" hidden="1" customHeight="1"/>
    <row r="37104" ht="12.75" hidden="1" customHeight="1"/>
    <row r="37105" ht="12.75" hidden="1" customHeight="1"/>
    <row r="37106" ht="12.75" hidden="1" customHeight="1"/>
    <row r="37107" ht="12.75" hidden="1" customHeight="1"/>
    <row r="37108" ht="12.75" hidden="1" customHeight="1"/>
    <row r="37109" ht="12.75" hidden="1" customHeight="1"/>
    <row r="37110" ht="12.75" hidden="1" customHeight="1"/>
    <row r="37111" ht="12.75" hidden="1" customHeight="1"/>
    <row r="37112" ht="12.75" hidden="1" customHeight="1"/>
    <row r="37113" ht="12.75" hidden="1" customHeight="1"/>
    <row r="37114" ht="12.75" hidden="1" customHeight="1"/>
    <row r="37115" ht="12.75" hidden="1" customHeight="1"/>
    <row r="37116" ht="12.75" hidden="1" customHeight="1"/>
    <row r="37117" ht="12.75" hidden="1" customHeight="1"/>
    <row r="37118" ht="12.75" hidden="1" customHeight="1"/>
    <row r="37119" ht="12.75" hidden="1" customHeight="1"/>
    <row r="37120" ht="12.75" hidden="1" customHeight="1"/>
    <row r="37121" ht="12.75" hidden="1" customHeight="1"/>
    <row r="37122" ht="12.75" hidden="1" customHeight="1"/>
    <row r="37123" ht="12.75" hidden="1" customHeight="1"/>
    <row r="37124" ht="12.75" hidden="1" customHeight="1"/>
    <row r="37125" ht="12.75" hidden="1" customHeight="1"/>
    <row r="37126" ht="12.75" hidden="1" customHeight="1"/>
    <row r="37127" ht="12.75" hidden="1" customHeight="1"/>
    <row r="37128" ht="12.75" hidden="1" customHeight="1"/>
    <row r="37129" ht="12.75" hidden="1" customHeight="1"/>
    <row r="37130" ht="12.75" hidden="1" customHeight="1"/>
    <row r="37131" ht="12.75" hidden="1" customHeight="1"/>
    <row r="37132" ht="12.75" hidden="1" customHeight="1"/>
    <row r="37133" ht="12.75" hidden="1" customHeight="1"/>
    <row r="37134" ht="12.75" hidden="1" customHeight="1"/>
    <row r="37135" ht="12.75" hidden="1" customHeight="1"/>
    <row r="37136" ht="12.75" hidden="1" customHeight="1"/>
    <row r="37137" ht="12.75" hidden="1" customHeight="1"/>
    <row r="37138" ht="12.75" hidden="1" customHeight="1"/>
    <row r="37139" ht="12.75" hidden="1" customHeight="1"/>
    <row r="37140" ht="12.75" hidden="1" customHeight="1"/>
    <row r="37141" ht="12.75" hidden="1" customHeight="1"/>
    <row r="37142" ht="12.75" hidden="1" customHeight="1"/>
    <row r="37143" ht="12.75" hidden="1" customHeight="1"/>
    <row r="37144" ht="12.75" hidden="1" customHeight="1"/>
    <row r="37145" ht="12.75" hidden="1" customHeight="1"/>
    <row r="37146" ht="12.75" hidden="1" customHeight="1"/>
    <row r="37147" ht="12.75" hidden="1" customHeight="1"/>
    <row r="37148" ht="12.75" hidden="1" customHeight="1"/>
    <row r="37149" ht="12.75" hidden="1" customHeight="1"/>
    <row r="37150" ht="12.75" hidden="1" customHeight="1"/>
    <row r="37151" ht="12.75" hidden="1" customHeight="1"/>
    <row r="37152" ht="12.75" hidden="1" customHeight="1"/>
    <row r="37153" ht="12.75" hidden="1" customHeight="1"/>
    <row r="37154" ht="12.75" hidden="1" customHeight="1"/>
    <row r="37155" ht="12.75" hidden="1" customHeight="1"/>
    <row r="37156" ht="12.75" hidden="1" customHeight="1"/>
    <row r="37157" ht="12.75" hidden="1" customHeight="1"/>
    <row r="37158" ht="12.75" hidden="1" customHeight="1"/>
    <row r="37159" ht="12.75" hidden="1" customHeight="1"/>
    <row r="37160" ht="12.75" hidden="1" customHeight="1"/>
    <row r="37161" ht="12.75" hidden="1" customHeight="1"/>
    <row r="37162" ht="12.75" hidden="1" customHeight="1"/>
    <row r="37163" ht="12.75" hidden="1" customHeight="1"/>
    <row r="37164" ht="12.75" hidden="1" customHeight="1"/>
    <row r="37165" ht="12.75" hidden="1" customHeight="1"/>
    <row r="37166" ht="12.75" hidden="1" customHeight="1"/>
    <row r="37167" ht="12.75" hidden="1" customHeight="1"/>
    <row r="37168" ht="12.75" hidden="1" customHeight="1"/>
    <row r="37169" ht="12.75" hidden="1" customHeight="1"/>
    <row r="37170" ht="12.75" hidden="1" customHeight="1"/>
    <row r="37171" ht="12.75" hidden="1" customHeight="1"/>
    <row r="37172" ht="12.75" hidden="1" customHeight="1"/>
    <row r="37173" ht="12.75" hidden="1" customHeight="1"/>
    <row r="37174" ht="12.75" hidden="1" customHeight="1"/>
    <row r="37175" ht="12.75" hidden="1" customHeight="1"/>
    <row r="37176" ht="12.75" hidden="1" customHeight="1"/>
    <row r="37177" ht="12.75" hidden="1" customHeight="1"/>
    <row r="37178" ht="12.75" hidden="1" customHeight="1"/>
    <row r="37179" ht="12.75" hidden="1" customHeight="1"/>
    <row r="37180" ht="12.75" hidden="1" customHeight="1"/>
    <row r="37181" ht="12.75" hidden="1" customHeight="1"/>
    <row r="37182" ht="12.75" hidden="1" customHeight="1"/>
    <row r="37183" ht="12.75" hidden="1" customHeight="1"/>
    <row r="37184" ht="12.75" hidden="1" customHeight="1"/>
    <row r="37185" ht="12.75" hidden="1" customHeight="1"/>
    <row r="37186" ht="12.75" hidden="1" customHeight="1"/>
    <row r="37187" ht="12.75" hidden="1" customHeight="1"/>
    <row r="37188" ht="12.75" hidden="1" customHeight="1"/>
    <row r="37189" ht="12.75" hidden="1" customHeight="1"/>
    <row r="37190" ht="12.75" hidden="1" customHeight="1"/>
    <row r="37191" ht="12.75" hidden="1" customHeight="1"/>
    <row r="37192" ht="12.75" hidden="1" customHeight="1"/>
    <row r="37193" ht="12.75" hidden="1" customHeight="1"/>
    <row r="37194" ht="12.75" hidden="1" customHeight="1"/>
    <row r="37195" ht="12.75" hidden="1" customHeight="1"/>
    <row r="37196" ht="12.75" hidden="1" customHeight="1"/>
    <row r="37197" ht="12.75" hidden="1" customHeight="1"/>
    <row r="37198" ht="12.75" hidden="1" customHeight="1"/>
    <row r="37199" ht="12.75" hidden="1" customHeight="1"/>
    <row r="37200" ht="12.75" hidden="1" customHeight="1"/>
    <row r="37201" ht="12.75" hidden="1" customHeight="1"/>
    <row r="37202" ht="12.75" hidden="1" customHeight="1"/>
    <row r="37203" ht="12.75" hidden="1" customHeight="1"/>
    <row r="37204" ht="12.75" hidden="1" customHeight="1"/>
    <row r="37205" ht="12.75" hidden="1" customHeight="1"/>
    <row r="37206" ht="12.75" hidden="1" customHeight="1"/>
    <row r="37207" ht="12.75" hidden="1" customHeight="1"/>
    <row r="37208" ht="12.75" hidden="1" customHeight="1"/>
    <row r="37209" ht="12.75" hidden="1" customHeight="1"/>
    <row r="37210" ht="12.75" hidden="1" customHeight="1"/>
    <row r="37211" ht="12.75" hidden="1" customHeight="1"/>
    <row r="37212" ht="12.75" hidden="1" customHeight="1"/>
    <row r="37213" ht="12.75" hidden="1" customHeight="1"/>
    <row r="37214" ht="12.75" hidden="1" customHeight="1"/>
    <row r="37215" ht="12.75" hidden="1" customHeight="1"/>
    <row r="37216" ht="12.75" hidden="1" customHeight="1"/>
    <row r="37217" ht="12.75" hidden="1" customHeight="1"/>
    <row r="37218" ht="12.75" hidden="1" customHeight="1"/>
    <row r="37219" ht="12.75" hidden="1" customHeight="1"/>
    <row r="37220" ht="12.75" hidden="1" customHeight="1"/>
    <row r="37221" ht="12.75" hidden="1" customHeight="1"/>
    <row r="37222" ht="12.75" hidden="1" customHeight="1"/>
    <row r="37223" ht="12.75" hidden="1" customHeight="1"/>
    <row r="37224" ht="12.75" hidden="1" customHeight="1"/>
    <row r="37225" ht="12.75" hidden="1" customHeight="1"/>
    <row r="37226" ht="12.75" hidden="1" customHeight="1"/>
    <row r="37227" ht="12.75" hidden="1" customHeight="1"/>
    <row r="37228" ht="12.75" hidden="1" customHeight="1"/>
    <row r="37229" ht="12.75" hidden="1" customHeight="1"/>
    <row r="37230" ht="12.75" hidden="1" customHeight="1"/>
    <row r="37231" ht="12.75" hidden="1" customHeight="1"/>
    <row r="37232" ht="12.75" hidden="1" customHeight="1"/>
    <row r="37233" ht="12.75" hidden="1" customHeight="1"/>
    <row r="37234" ht="12.75" hidden="1" customHeight="1"/>
    <row r="37235" ht="12.75" hidden="1" customHeight="1"/>
    <row r="37236" ht="12.75" hidden="1" customHeight="1"/>
    <row r="37237" ht="12.75" hidden="1" customHeight="1"/>
    <row r="37238" ht="12.75" hidden="1" customHeight="1"/>
    <row r="37239" ht="12.75" hidden="1" customHeight="1"/>
    <row r="37240" ht="12.75" hidden="1" customHeight="1"/>
    <row r="37241" ht="12.75" hidden="1" customHeight="1"/>
    <row r="37242" ht="12.75" hidden="1" customHeight="1"/>
    <row r="37243" ht="12.75" hidden="1" customHeight="1"/>
    <row r="37244" ht="12.75" hidden="1" customHeight="1"/>
    <row r="37245" ht="12.75" hidden="1" customHeight="1"/>
    <row r="37246" ht="12.75" hidden="1" customHeight="1"/>
    <row r="37247" ht="12.75" hidden="1" customHeight="1"/>
    <row r="37248" ht="12.75" hidden="1" customHeight="1"/>
    <row r="37249" ht="12.75" hidden="1" customHeight="1"/>
    <row r="37250" ht="12.75" hidden="1" customHeight="1"/>
    <row r="37251" ht="12.75" hidden="1" customHeight="1"/>
    <row r="37252" ht="12.75" hidden="1" customHeight="1"/>
    <row r="37253" ht="12.75" hidden="1" customHeight="1"/>
    <row r="37254" ht="12.75" hidden="1" customHeight="1"/>
    <row r="37255" ht="12.75" hidden="1" customHeight="1"/>
    <row r="37256" ht="12.75" hidden="1" customHeight="1"/>
    <row r="37257" ht="12.75" hidden="1" customHeight="1"/>
    <row r="37258" ht="12.75" hidden="1" customHeight="1"/>
    <row r="37259" ht="12.75" hidden="1" customHeight="1"/>
    <row r="37260" ht="12.75" hidden="1" customHeight="1"/>
    <row r="37261" ht="12.75" hidden="1" customHeight="1"/>
    <row r="37262" ht="12.75" hidden="1" customHeight="1"/>
    <row r="37263" ht="12.75" hidden="1" customHeight="1"/>
    <row r="37264" ht="12.75" hidden="1" customHeight="1"/>
    <row r="37265" ht="12.75" hidden="1" customHeight="1"/>
    <row r="37266" ht="12.75" hidden="1" customHeight="1"/>
    <row r="37267" ht="12.75" hidden="1" customHeight="1"/>
    <row r="37268" ht="12.75" hidden="1" customHeight="1"/>
    <row r="37269" ht="12.75" hidden="1" customHeight="1"/>
    <row r="37270" ht="12.75" hidden="1" customHeight="1"/>
    <row r="37271" ht="12.75" hidden="1" customHeight="1"/>
    <row r="37272" ht="12.75" hidden="1" customHeight="1"/>
    <row r="37273" ht="12.75" hidden="1" customHeight="1"/>
    <row r="37274" ht="12.75" hidden="1" customHeight="1"/>
    <row r="37275" ht="12.75" hidden="1" customHeight="1"/>
    <row r="37276" ht="12.75" hidden="1" customHeight="1"/>
    <row r="37277" ht="12.75" hidden="1" customHeight="1"/>
    <row r="37278" ht="12.75" hidden="1" customHeight="1"/>
    <row r="37279" ht="12.75" hidden="1" customHeight="1"/>
    <row r="37280" ht="12.75" hidden="1" customHeight="1"/>
    <row r="37281" ht="12.75" hidden="1" customHeight="1"/>
    <row r="37282" ht="12.75" hidden="1" customHeight="1"/>
    <row r="37283" ht="12.75" hidden="1" customHeight="1"/>
    <row r="37284" ht="12.75" hidden="1" customHeight="1"/>
    <row r="37285" ht="12.75" hidden="1" customHeight="1"/>
    <row r="37286" ht="12.75" hidden="1" customHeight="1"/>
    <row r="37287" ht="12.75" hidden="1" customHeight="1"/>
    <row r="37288" ht="12.75" hidden="1" customHeight="1"/>
    <row r="37289" ht="12.75" hidden="1" customHeight="1"/>
    <row r="37290" ht="12.75" hidden="1" customHeight="1"/>
    <row r="37291" ht="12.75" hidden="1" customHeight="1"/>
    <row r="37292" ht="12.75" hidden="1" customHeight="1"/>
    <row r="37293" ht="12.75" hidden="1" customHeight="1"/>
    <row r="37294" ht="12.75" hidden="1" customHeight="1"/>
    <row r="37295" ht="12.75" hidden="1" customHeight="1"/>
    <row r="37296" ht="12.75" hidden="1" customHeight="1"/>
    <row r="37297" ht="12.75" hidden="1" customHeight="1"/>
    <row r="37298" ht="12.75" hidden="1" customHeight="1"/>
    <row r="37299" ht="12.75" hidden="1" customHeight="1"/>
    <row r="37300" ht="12.75" hidden="1" customHeight="1"/>
    <row r="37301" ht="12.75" hidden="1" customHeight="1"/>
    <row r="37302" ht="12.75" hidden="1" customHeight="1"/>
    <row r="37303" ht="12.75" hidden="1" customHeight="1"/>
    <row r="37304" ht="12.75" hidden="1" customHeight="1"/>
    <row r="37305" ht="12.75" hidden="1" customHeight="1"/>
    <row r="37306" ht="12.75" hidden="1" customHeight="1"/>
    <row r="37307" ht="12.75" hidden="1" customHeight="1"/>
    <row r="37308" ht="12.75" hidden="1" customHeight="1"/>
    <row r="37309" ht="12.75" hidden="1" customHeight="1"/>
    <row r="37310" ht="12.75" hidden="1" customHeight="1"/>
    <row r="37311" ht="12.75" hidden="1" customHeight="1"/>
    <row r="37312" ht="12.75" hidden="1" customHeight="1"/>
    <row r="37313" ht="12.75" hidden="1" customHeight="1"/>
    <row r="37314" ht="12.75" hidden="1" customHeight="1"/>
    <row r="37315" ht="12.75" hidden="1" customHeight="1"/>
    <row r="37316" ht="12.75" hidden="1" customHeight="1"/>
    <row r="37317" ht="12.75" hidden="1" customHeight="1"/>
    <row r="37318" ht="12.75" hidden="1" customHeight="1"/>
    <row r="37319" ht="12.75" hidden="1" customHeight="1"/>
    <row r="37320" ht="12.75" hidden="1" customHeight="1"/>
    <row r="37321" ht="12.75" hidden="1" customHeight="1"/>
    <row r="37322" ht="12.75" hidden="1" customHeight="1"/>
    <row r="37323" ht="12.75" hidden="1" customHeight="1"/>
    <row r="37324" ht="12.75" hidden="1" customHeight="1"/>
    <row r="37325" ht="12.75" hidden="1" customHeight="1"/>
    <row r="37326" ht="12.75" hidden="1" customHeight="1"/>
    <row r="37327" ht="12.75" hidden="1" customHeight="1"/>
    <row r="37328" ht="12.75" hidden="1" customHeight="1"/>
    <row r="37329" ht="12.75" hidden="1" customHeight="1"/>
    <row r="37330" ht="12.75" hidden="1" customHeight="1"/>
    <row r="37331" ht="12.75" hidden="1" customHeight="1"/>
    <row r="37332" ht="12.75" hidden="1" customHeight="1"/>
    <row r="37333" ht="12.75" hidden="1" customHeight="1"/>
    <row r="37334" ht="12.75" hidden="1" customHeight="1"/>
    <row r="37335" ht="12.75" hidden="1" customHeight="1"/>
    <row r="37336" ht="12.75" hidden="1" customHeight="1"/>
    <row r="37337" ht="12.75" hidden="1" customHeight="1"/>
    <row r="37338" ht="12.75" hidden="1" customHeight="1"/>
    <row r="37339" ht="12.75" hidden="1" customHeight="1"/>
    <row r="37340" ht="12.75" hidden="1" customHeight="1"/>
    <row r="37341" ht="12.75" hidden="1" customHeight="1"/>
    <row r="37342" ht="12.75" hidden="1" customHeight="1"/>
    <row r="37343" ht="12.75" hidden="1" customHeight="1"/>
    <row r="37344" ht="12.75" hidden="1" customHeight="1"/>
    <row r="37345" ht="12.75" hidden="1" customHeight="1"/>
    <row r="37346" ht="12.75" hidden="1" customHeight="1"/>
    <row r="37347" ht="12.75" hidden="1" customHeight="1"/>
    <row r="37348" ht="12.75" hidden="1" customHeight="1"/>
    <row r="37349" ht="12.75" hidden="1" customHeight="1"/>
    <row r="37350" ht="12.75" hidden="1" customHeight="1"/>
    <row r="37351" ht="12.75" hidden="1" customHeight="1"/>
    <row r="37352" ht="12.75" hidden="1" customHeight="1"/>
    <row r="37353" ht="12.75" hidden="1" customHeight="1"/>
    <row r="37354" ht="12.75" hidden="1" customHeight="1"/>
    <row r="37355" ht="12.75" hidden="1" customHeight="1"/>
    <row r="37356" ht="12.75" hidden="1" customHeight="1"/>
    <row r="37357" ht="12.75" hidden="1" customHeight="1"/>
    <row r="37358" ht="12.75" hidden="1" customHeight="1"/>
    <row r="37359" ht="12.75" hidden="1" customHeight="1"/>
    <row r="37360" ht="12.75" hidden="1" customHeight="1"/>
    <row r="37361" ht="12.75" hidden="1" customHeight="1"/>
    <row r="37362" ht="12.75" hidden="1" customHeight="1"/>
    <row r="37363" ht="12.75" hidden="1" customHeight="1"/>
    <row r="37364" ht="12.75" hidden="1" customHeight="1"/>
    <row r="37365" ht="12.75" hidden="1" customHeight="1"/>
    <row r="37366" ht="12.75" hidden="1" customHeight="1"/>
    <row r="37367" ht="12.75" hidden="1" customHeight="1"/>
    <row r="37368" ht="12.75" hidden="1" customHeight="1"/>
    <row r="37369" ht="12.75" hidden="1" customHeight="1"/>
    <row r="37370" ht="12.75" hidden="1" customHeight="1"/>
    <row r="37371" ht="12.75" hidden="1" customHeight="1"/>
    <row r="37372" ht="12.75" hidden="1" customHeight="1"/>
    <row r="37373" ht="12.75" hidden="1" customHeight="1"/>
    <row r="37374" ht="12.75" hidden="1" customHeight="1"/>
    <row r="37375" ht="12.75" hidden="1" customHeight="1"/>
    <row r="37376" ht="12.75" hidden="1" customHeight="1"/>
    <row r="37377" ht="12.75" hidden="1" customHeight="1"/>
    <row r="37378" ht="12.75" hidden="1" customHeight="1"/>
    <row r="37379" ht="12.75" hidden="1" customHeight="1"/>
    <row r="37380" ht="12.75" hidden="1" customHeight="1"/>
    <row r="37381" ht="12.75" hidden="1" customHeight="1"/>
    <row r="37382" ht="12.75" hidden="1" customHeight="1"/>
    <row r="37383" ht="12.75" hidden="1" customHeight="1"/>
    <row r="37384" ht="12.75" hidden="1" customHeight="1"/>
    <row r="37385" ht="12.75" hidden="1" customHeight="1"/>
    <row r="37386" ht="12.75" hidden="1" customHeight="1"/>
    <row r="37387" ht="12.75" hidden="1" customHeight="1"/>
    <row r="37388" ht="12.75" hidden="1" customHeight="1"/>
    <row r="37389" ht="12.75" hidden="1" customHeight="1"/>
    <row r="37390" ht="12.75" hidden="1" customHeight="1"/>
    <row r="37391" ht="12.75" hidden="1" customHeight="1"/>
    <row r="37392" ht="12.75" hidden="1" customHeight="1"/>
    <row r="37393" ht="12.75" hidden="1" customHeight="1"/>
    <row r="37394" ht="12.75" hidden="1" customHeight="1"/>
    <row r="37395" ht="12.75" hidden="1" customHeight="1"/>
    <row r="37396" ht="12.75" hidden="1" customHeight="1"/>
    <row r="37397" ht="12.75" hidden="1" customHeight="1"/>
    <row r="37398" ht="12.75" hidden="1" customHeight="1"/>
    <row r="37399" ht="12.75" hidden="1" customHeight="1"/>
    <row r="37400" ht="12.75" hidden="1" customHeight="1"/>
    <row r="37401" ht="12.75" hidden="1" customHeight="1"/>
    <row r="37402" ht="12.75" hidden="1" customHeight="1"/>
    <row r="37403" ht="12.75" hidden="1" customHeight="1"/>
    <row r="37404" ht="12.75" hidden="1" customHeight="1"/>
    <row r="37405" ht="12.75" hidden="1" customHeight="1"/>
    <row r="37406" ht="12.75" hidden="1" customHeight="1"/>
    <row r="37407" ht="12.75" hidden="1" customHeight="1"/>
    <row r="37408" ht="12.75" hidden="1" customHeight="1"/>
    <row r="37409" ht="12.75" hidden="1" customHeight="1"/>
    <row r="37410" ht="12.75" hidden="1" customHeight="1"/>
    <row r="37411" ht="12.75" hidden="1" customHeight="1"/>
    <row r="37412" ht="12.75" hidden="1" customHeight="1"/>
    <row r="37413" ht="12.75" hidden="1" customHeight="1"/>
    <row r="37414" ht="12.75" hidden="1" customHeight="1"/>
    <row r="37415" ht="12.75" hidden="1" customHeight="1"/>
    <row r="37416" ht="12.75" hidden="1" customHeight="1"/>
    <row r="37417" ht="12.75" hidden="1" customHeight="1"/>
    <row r="37418" ht="12.75" hidden="1" customHeight="1"/>
    <row r="37419" ht="12.75" hidden="1" customHeight="1"/>
    <row r="37420" ht="12.75" hidden="1" customHeight="1"/>
    <row r="37421" ht="12.75" hidden="1" customHeight="1"/>
    <row r="37422" ht="12.75" hidden="1" customHeight="1"/>
    <row r="37423" ht="12.75" hidden="1" customHeight="1"/>
    <row r="37424" ht="12.75" hidden="1" customHeight="1"/>
    <row r="37425" ht="12.75" hidden="1" customHeight="1"/>
    <row r="37426" ht="12.75" hidden="1" customHeight="1"/>
    <row r="37427" ht="12.75" hidden="1" customHeight="1"/>
    <row r="37428" ht="12.75" hidden="1" customHeight="1"/>
    <row r="37429" ht="12.75" hidden="1" customHeight="1"/>
    <row r="37430" ht="12.75" hidden="1" customHeight="1"/>
    <row r="37431" ht="12.75" hidden="1" customHeight="1"/>
    <row r="37432" ht="12.75" hidden="1" customHeight="1"/>
    <row r="37433" ht="12.75" hidden="1" customHeight="1"/>
    <row r="37434" ht="12.75" hidden="1" customHeight="1"/>
    <row r="37435" ht="12.75" hidden="1" customHeight="1"/>
    <row r="37436" ht="12.75" hidden="1" customHeight="1"/>
    <row r="37437" ht="12.75" hidden="1" customHeight="1"/>
    <row r="37438" ht="12.75" hidden="1" customHeight="1"/>
    <row r="37439" ht="12.75" hidden="1" customHeight="1"/>
    <row r="37440" ht="12.75" hidden="1" customHeight="1"/>
    <row r="37441" ht="12.75" hidden="1" customHeight="1"/>
    <row r="37442" ht="12.75" hidden="1" customHeight="1"/>
    <row r="37443" ht="12.75" hidden="1" customHeight="1"/>
    <row r="37444" ht="12.75" hidden="1" customHeight="1"/>
    <row r="37445" ht="12.75" hidden="1" customHeight="1"/>
    <row r="37446" ht="12.75" hidden="1" customHeight="1"/>
    <row r="37447" ht="12.75" hidden="1" customHeight="1"/>
    <row r="37448" ht="12.75" hidden="1" customHeight="1"/>
    <row r="37449" ht="12.75" hidden="1" customHeight="1"/>
    <row r="37450" ht="12.75" hidden="1" customHeight="1"/>
    <row r="37451" ht="12.75" hidden="1" customHeight="1"/>
    <row r="37452" ht="12.75" hidden="1" customHeight="1"/>
    <row r="37453" ht="12.75" hidden="1" customHeight="1"/>
    <row r="37454" ht="12.75" hidden="1" customHeight="1"/>
    <row r="37455" ht="12.75" hidden="1" customHeight="1"/>
    <row r="37456" ht="12.75" hidden="1" customHeight="1"/>
    <row r="37457" ht="12.75" hidden="1" customHeight="1"/>
    <row r="37458" ht="12.75" hidden="1" customHeight="1"/>
    <row r="37459" ht="12.75" hidden="1" customHeight="1"/>
    <row r="37460" ht="12.75" hidden="1" customHeight="1"/>
    <row r="37461" ht="12.75" hidden="1" customHeight="1"/>
    <row r="37462" ht="12.75" hidden="1" customHeight="1"/>
    <row r="37463" ht="12.75" hidden="1" customHeight="1"/>
    <row r="37464" ht="12.75" hidden="1" customHeight="1"/>
    <row r="37465" ht="12.75" hidden="1" customHeight="1"/>
    <row r="37466" ht="12.75" hidden="1" customHeight="1"/>
    <row r="37467" ht="12.75" hidden="1" customHeight="1"/>
    <row r="37468" ht="12.75" hidden="1" customHeight="1"/>
    <row r="37469" ht="12.75" hidden="1" customHeight="1"/>
    <row r="37470" ht="12.75" hidden="1" customHeight="1"/>
    <row r="37471" ht="12.75" hidden="1" customHeight="1"/>
    <row r="37472" ht="12.75" hidden="1" customHeight="1"/>
    <row r="37473" ht="12.75" hidden="1" customHeight="1"/>
    <row r="37474" ht="12.75" hidden="1" customHeight="1"/>
    <row r="37475" ht="12.75" hidden="1" customHeight="1"/>
    <row r="37476" ht="12.75" hidden="1" customHeight="1"/>
    <row r="37477" ht="12.75" hidden="1" customHeight="1"/>
    <row r="37478" ht="12.75" hidden="1" customHeight="1"/>
    <row r="37479" ht="12.75" hidden="1" customHeight="1"/>
    <row r="37480" ht="12.75" hidden="1" customHeight="1"/>
    <row r="37481" ht="12.75" hidden="1" customHeight="1"/>
    <row r="37482" ht="12.75" hidden="1" customHeight="1"/>
    <row r="37483" ht="12.75" hidden="1" customHeight="1"/>
    <row r="37484" ht="12.75" hidden="1" customHeight="1"/>
    <row r="37485" ht="12.75" hidden="1" customHeight="1"/>
    <row r="37486" ht="12.75" hidden="1" customHeight="1"/>
    <row r="37487" ht="12.75" hidden="1" customHeight="1"/>
    <row r="37488" ht="12.75" hidden="1" customHeight="1"/>
    <row r="37489" ht="12.75" hidden="1" customHeight="1"/>
    <row r="37490" ht="12.75" hidden="1" customHeight="1"/>
    <row r="37491" ht="12.75" hidden="1" customHeight="1"/>
    <row r="37492" ht="12.75" hidden="1" customHeight="1"/>
    <row r="37493" ht="12.75" hidden="1" customHeight="1"/>
    <row r="37494" ht="12.75" hidden="1" customHeight="1"/>
    <row r="37495" ht="12.75" hidden="1" customHeight="1"/>
    <row r="37496" ht="12.75" hidden="1" customHeight="1"/>
    <row r="37497" ht="12.75" hidden="1" customHeight="1"/>
    <row r="37498" ht="12.75" hidden="1" customHeight="1"/>
    <row r="37499" ht="12.75" hidden="1" customHeight="1"/>
    <row r="37500" ht="12.75" hidden="1" customHeight="1"/>
    <row r="37501" ht="12.75" hidden="1" customHeight="1"/>
    <row r="37502" ht="12.75" hidden="1" customHeight="1"/>
    <row r="37503" ht="12.75" hidden="1" customHeight="1"/>
    <row r="37504" ht="12.75" hidden="1" customHeight="1"/>
    <row r="37505" ht="12.75" hidden="1" customHeight="1"/>
    <row r="37506" ht="12.75" hidden="1" customHeight="1"/>
    <row r="37507" ht="12.75" hidden="1" customHeight="1"/>
    <row r="37508" ht="12.75" hidden="1" customHeight="1"/>
    <row r="37509" ht="12.75" hidden="1" customHeight="1"/>
    <row r="37510" ht="12.75" hidden="1" customHeight="1"/>
    <row r="37511" ht="12.75" hidden="1" customHeight="1"/>
    <row r="37512" ht="12.75" hidden="1" customHeight="1"/>
    <row r="37513" ht="12.75" hidden="1" customHeight="1"/>
    <row r="37514" ht="12.75" hidden="1" customHeight="1"/>
    <row r="37515" ht="12.75" hidden="1" customHeight="1"/>
    <row r="37516" ht="12.75" hidden="1" customHeight="1"/>
    <row r="37517" ht="12.75" hidden="1" customHeight="1"/>
    <row r="37518" ht="12.75" hidden="1" customHeight="1"/>
    <row r="37519" ht="12.75" hidden="1" customHeight="1"/>
    <row r="37520" ht="12.75" hidden="1" customHeight="1"/>
    <row r="37521" ht="12.75" hidden="1" customHeight="1"/>
    <row r="37522" ht="12.75" hidden="1" customHeight="1"/>
    <row r="37523" ht="12.75" hidden="1" customHeight="1"/>
    <row r="37524" ht="12.75" hidden="1" customHeight="1"/>
    <row r="37525" ht="12.75" hidden="1" customHeight="1"/>
    <row r="37526" ht="12.75" hidden="1" customHeight="1"/>
    <row r="37527" ht="12.75" hidden="1" customHeight="1"/>
    <row r="37528" ht="12.75" hidden="1" customHeight="1"/>
    <row r="37529" ht="12.75" hidden="1" customHeight="1"/>
    <row r="37530" ht="12.75" hidden="1" customHeight="1"/>
    <row r="37531" ht="12.75" hidden="1" customHeight="1"/>
    <row r="37532" ht="12.75" hidden="1" customHeight="1"/>
    <row r="37533" ht="12.75" hidden="1" customHeight="1"/>
    <row r="37534" ht="12.75" hidden="1" customHeight="1"/>
    <row r="37535" ht="12.75" hidden="1" customHeight="1"/>
    <row r="37536" ht="12.75" hidden="1" customHeight="1"/>
    <row r="37537" ht="12.75" hidden="1" customHeight="1"/>
    <row r="37538" ht="12.75" hidden="1" customHeight="1"/>
    <row r="37539" ht="12.75" hidden="1" customHeight="1"/>
    <row r="37540" ht="12.75" hidden="1" customHeight="1"/>
    <row r="37541" ht="12.75" hidden="1" customHeight="1"/>
    <row r="37542" ht="12.75" hidden="1" customHeight="1"/>
    <row r="37543" ht="12.75" hidden="1" customHeight="1"/>
    <row r="37544" ht="12.75" hidden="1" customHeight="1"/>
    <row r="37545" ht="12.75" hidden="1" customHeight="1"/>
    <row r="37546" ht="12.75" hidden="1" customHeight="1"/>
    <row r="37547" ht="12.75" hidden="1" customHeight="1"/>
    <row r="37548" ht="12.75" hidden="1" customHeight="1"/>
    <row r="37549" ht="12.75" hidden="1" customHeight="1"/>
    <row r="37550" ht="12.75" hidden="1" customHeight="1"/>
    <row r="37551" ht="12.75" hidden="1" customHeight="1"/>
    <row r="37552" ht="12.75" hidden="1" customHeight="1"/>
    <row r="37553" ht="12.75" hidden="1" customHeight="1"/>
    <row r="37554" ht="12.75" hidden="1" customHeight="1"/>
    <row r="37555" ht="12.75" hidden="1" customHeight="1"/>
    <row r="37556" ht="12.75" hidden="1" customHeight="1"/>
    <row r="37557" ht="12.75" hidden="1" customHeight="1"/>
    <row r="37558" ht="12.75" hidden="1" customHeight="1"/>
    <row r="37559" ht="12.75" hidden="1" customHeight="1"/>
    <row r="37560" ht="12.75" hidden="1" customHeight="1"/>
    <row r="37561" ht="12.75" hidden="1" customHeight="1"/>
    <row r="37562" ht="12.75" hidden="1" customHeight="1"/>
    <row r="37563" ht="12.75" hidden="1" customHeight="1"/>
    <row r="37564" ht="12.75" hidden="1" customHeight="1"/>
    <row r="37565" ht="12.75" hidden="1" customHeight="1"/>
    <row r="37566" ht="12.75" hidden="1" customHeight="1"/>
    <row r="37567" ht="12.75" hidden="1" customHeight="1"/>
    <row r="37568" ht="12.75" hidden="1" customHeight="1"/>
    <row r="37569" ht="12.75" hidden="1" customHeight="1"/>
    <row r="37570" ht="12.75" hidden="1" customHeight="1"/>
    <row r="37571" ht="12.75" hidden="1" customHeight="1"/>
    <row r="37572" ht="12.75" hidden="1" customHeight="1"/>
    <row r="37573" ht="12.75" hidden="1" customHeight="1"/>
    <row r="37574" ht="12.75" hidden="1" customHeight="1"/>
    <row r="37575" ht="12.75" hidden="1" customHeight="1"/>
    <row r="37576" ht="12.75" hidden="1" customHeight="1"/>
    <row r="37577" ht="12.75" hidden="1" customHeight="1"/>
    <row r="37578" ht="12.75" hidden="1" customHeight="1"/>
    <row r="37579" ht="12.75" hidden="1" customHeight="1"/>
    <row r="37580" ht="12.75" hidden="1" customHeight="1"/>
    <row r="37581" ht="12.75" hidden="1" customHeight="1"/>
    <row r="37582" ht="12.75" hidden="1" customHeight="1"/>
    <row r="37583" ht="12.75" hidden="1" customHeight="1"/>
    <row r="37584" ht="12.75" hidden="1" customHeight="1"/>
    <row r="37585" ht="12.75" hidden="1" customHeight="1"/>
    <row r="37586" ht="12.75" hidden="1" customHeight="1"/>
    <row r="37587" ht="12.75" hidden="1" customHeight="1"/>
    <row r="37588" ht="12.75" hidden="1" customHeight="1"/>
    <row r="37589" ht="12.75" hidden="1" customHeight="1"/>
    <row r="37590" ht="12.75" hidden="1" customHeight="1"/>
    <row r="37591" ht="12.75" hidden="1" customHeight="1"/>
    <row r="37592" ht="12.75" hidden="1" customHeight="1"/>
    <row r="37593" ht="12.75" hidden="1" customHeight="1"/>
    <row r="37594" ht="12.75" hidden="1" customHeight="1"/>
    <row r="37595" ht="12.75" hidden="1" customHeight="1"/>
    <row r="37596" ht="12.75" hidden="1" customHeight="1"/>
    <row r="37597" ht="12.75" hidden="1" customHeight="1"/>
    <row r="37598" ht="12.75" hidden="1" customHeight="1"/>
    <row r="37599" ht="12.75" hidden="1" customHeight="1"/>
    <row r="37600" ht="12.75" hidden="1" customHeight="1"/>
    <row r="37601" ht="12.75" hidden="1" customHeight="1"/>
    <row r="37602" ht="12.75" hidden="1" customHeight="1"/>
    <row r="37603" ht="12.75" hidden="1" customHeight="1"/>
    <row r="37604" ht="12.75" hidden="1" customHeight="1"/>
    <row r="37605" ht="12.75" hidden="1" customHeight="1"/>
    <row r="37606" ht="12.75" hidden="1" customHeight="1"/>
    <row r="37607" ht="12.75" hidden="1" customHeight="1"/>
    <row r="37608" ht="12.75" hidden="1" customHeight="1"/>
    <row r="37609" ht="12.75" hidden="1" customHeight="1"/>
    <row r="37610" ht="12.75" hidden="1" customHeight="1"/>
    <row r="37611" ht="12.75" hidden="1" customHeight="1"/>
    <row r="37612" ht="12.75" hidden="1" customHeight="1"/>
    <row r="37613" ht="12.75" hidden="1" customHeight="1"/>
    <row r="37614" ht="12.75" hidden="1" customHeight="1"/>
    <row r="37615" ht="12.75" hidden="1" customHeight="1"/>
    <row r="37616" ht="12.75" hidden="1" customHeight="1"/>
    <row r="37617" ht="12.75" hidden="1" customHeight="1"/>
    <row r="37618" ht="12.75" hidden="1" customHeight="1"/>
    <row r="37619" ht="12.75" hidden="1" customHeight="1"/>
    <row r="37620" ht="12.75" hidden="1" customHeight="1"/>
    <row r="37621" ht="12.75" hidden="1" customHeight="1"/>
    <row r="37622" ht="12.75" hidden="1" customHeight="1"/>
    <row r="37623" ht="12.75" hidden="1" customHeight="1"/>
    <row r="37624" ht="12.75" hidden="1" customHeight="1"/>
    <row r="37625" ht="12.75" hidden="1" customHeight="1"/>
    <row r="37626" ht="12.75" hidden="1" customHeight="1"/>
    <row r="37627" ht="12.75" hidden="1" customHeight="1"/>
    <row r="37628" ht="12.75" hidden="1" customHeight="1"/>
    <row r="37629" ht="12.75" hidden="1" customHeight="1"/>
    <row r="37630" ht="12.75" hidden="1" customHeight="1"/>
    <row r="37631" ht="12.75" hidden="1" customHeight="1"/>
    <row r="37632" ht="12.75" hidden="1" customHeight="1"/>
    <row r="37633" ht="12.75" hidden="1" customHeight="1"/>
    <row r="37634" ht="12.75" hidden="1" customHeight="1"/>
    <row r="37635" ht="12.75" hidden="1" customHeight="1"/>
    <row r="37636" ht="12.75" hidden="1" customHeight="1"/>
    <row r="37637" ht="12.75" hidden="1" customHeight="1"/>
    <row r="37638" ht="12.75" hidden="1" customHeight="1"/>
    <row r="37639" ht="12.75" hidden="1" customHeight="1"/>
    <row r="37640" ht="12.75" hidden="1" customHeight="1"/>
    <row r="37641" ht="12.75" hidden="1" customHeight="1"/>
    <row r="37642" ht="12.75" hidden="1" customHeight="1"/>
    <row r="37643" ht="12.75" hidden="1" customHeight="1"/>
    <row r="37644" ht="12.75" hidden="1" customHeight="1"/>
    <row r="37645" ht="12.75" hidden="1" customHeight="1"/>
    <row r="37646" ht="12.75" hidden="1" customHeight="1"/>
    <row r="37647" ht="12.75" hidden="1" customHeight="1"/>
    <row r="37648" ht="12.75" hidden="1" customHeight="1"/>
    <row r="37649" ht="12.75" hidden="1" customHeight="1"/>
    <row r="37650" ht="12.75" hidden="1" customHeight="1"/>
    <row r="37651" ht="12.75" hidden="1" customHeight="1"/>
    <row r="37652" ht="12.75" hidden="1" customHeight="1"/>
    <row r="37653" ht="12.75" hidden="1" customHeight="1"/>
    <row r="37654" ht="12.75" hidden="1" customHeight="1"/>
    <row r="37655" ht="12.75" hidden="1" customHeight="1"/>
    <row r="37656" ht="12.75" hidden="1" customHeight="1"/>
    <row r="37657" ht="12.75" hidden="1" customHeight="1"/>
    <row r="37658" ht="12.75" hidden="1" customHeight="1"/>
    <row r="37659" ht="12.75" hidden="1" customHeight="1"/>
    <row r="37660" ht="12.75" hidden="1" customHeight="1"/>
    <row r="37661" ht="12.75" hidden="1" customHeight="1"/>
    <row r="37662" ht="12.75" hidden="1" customHeight="1"/>
    <row r="37663" ht="12.75" hidden="1" customHeight="1"/>
    <row r="37664" ht="12.75" hidden="1" customHeight="1"/>
    <row r="37665" ht="12.75" hidden="1" customHeight="1"/>
    <row r="37666" ht="12.75" hidden="1" customHeight="1"/>
    <row r="37667" ht="12.75" hidden="1" customHeight="1"/>
    <row r="37668" ht="12.75" hidden="1" customHeight="1"/>
    <row r="37669" ht="12.75" hidden="1" customHeight="1"/>
    <row r="37670" ht="12.75" hidden="1" customHeight="1"/>
    <row r="37671" ht="12.75" hidden="1" customHeight="1"/>
    <row r="37672" ht="12.75" hidden="1" customHeight="1"/>
    <row r="37673" ht="12.75" hidden="1" customHeight="1"/>
    <row r="37674" ht="12.75" hidden="1" customHeight="1"/>
    <row r="37675" ht="12.75" hidden="1" customHeight="1"/>
    <row r="37676" ht="12.75" hidden="1" customHeight="1"/>
    <row r="37677" ht="12.75" hidden="1" customHeight="1"/>
    <row r="37678" ht="12.75" hidden="1" customHeight="1"/>
    <row r="37679" ht="12.75" hidden="1" customHeight="1"/>
    <row r="37680" ht="12.75" hidden="1" customHeight="1"/>
    <row r="37681" ht="12.75" hidden="1" customHeight="1"/>
    <row r="37682" ht="12.75" hidden="1" customHeight="1"/>
    <row r="37683" ht="12.75" hidden="1" customHeight="1"/>
    <row r="37684" ht="12.75" hidden="1" customHeight="1"/>
    <row r="37685" ht="12.75" hidden="1" customHeight="1"/>
    <row r="37686" ht="12.75" hidden="1" customHeight="1"/>
    <row r="37687" ht="12.75" hidden="1" customHeight="1"/>
    <row r="37688" ht="12.75" hidden="1" customHeight="1"/>
    <row r="37689" ht="12.75" hidden="1" customHeight="1"/>
    <row r="37690" ht="12.75" hidden="1" customHeight="1"/>
    <row r="37691" ht="12.75" hidden="1" customHeight="1"/>
    <row r="37692" ht="12.75" hidden="1" customHeight="1"/>
    <row r="37693" ht="12.75" hidden="1" customHeight="1"/>
    <row r="37694" ht="12.75" hidden="1" customHeight="1"/>
    <row r="37695" ht="12.75" hidden="1" customHeight="1"/>
    <row r="37696" ht="12.75" hidden="1" customHeight="1"/>
    <row r="37697" ht="12.75" hidden="1" customHeight="1"/>
    <row r="37698" ht="12.75" hidden="1" customHeight="1"/>
    <row r="37699" ht="12.75" hidden="1" customHeight="1"/>
    <row r="37700" ht="12.75" hidden="1" customHeight="1"/>
    <row r="37701" ht="12.75" hidden="1" customHeight="1"/>
    <row r="37702" ht="12.75" hidden="1" customHeight="1"/>
    <row r="37703" ht="12.75" hidden="1" customHeight="1"/>
    <row r="37704" ht="12.75" hidden="1" customHeight="1"/>
    <row r="37705" ht="12.75" hidden="1" customHeight="1"/>
    <row r="37706" ht="12.75" hidden="1" customHeight="1"/>
    <row r="37707" ht="12.75" hidden="1" customHeight="1"/>
    <row r="37708" ht="12.75" hidden="1" customHeight="1"/>
    <row r="37709" ht="12.75" hidden="1" customHeight="1"/>
    <row r="37710" ht="12.75" hidden="1" customHeight="1"/>
    <row r="37711" ht="12.75" hidden="1" customHeight="1"/>
    <row r="37712" ht="12.75" hidden="1" customHeight="1"/>
    <row r="37713" ht="12.75" hidden="1" customHeight="1"/>
    <row r="37714" ht="12.75" hidden="1" customHeight="1"/>
    <row r="37715" ht="12.75" hidden="1" customHeight="1"/>
    <row r="37716" ht="12.75" hidden="1" customHeight="1"/>
    <row r="37717" ht="12.75" hidden="1" customHeight="1"/>
    <row r="37718" ht="12.75" hidden="1" customHeight="1"/>
    <row r="37719" ht="12.75" hidden="1" customHeight="1"/>
    <row r="37720" ht="12.75" hidden="1" customHeight="1"/>
    <row r="37721" ht="12.75" hidden="1" customHeight="1"/>
    <row r="37722" ht="12.75" hidden="1" customHeight="1"/>
    <row r="37723" ht="12.75" hidden="1" customHeight="1"/>
    <row r="37724" ht="12.75" hidden="1" customHeight="1"/>
    <row r="37725" ht="12.75" hidden="1" customHeight="1"/>
    <row r="37726" ht="12.75" hidden="1" customHeight="1"/>
    <row r="37727" ht="12.75" hidden="1" customHeight="1"/>
    <row r="37728" ht="12.75" hidden="1" customHeight="1"/>
    <row r="37729" ht="12.75" hidden="1" customHeight="1"/>
    <row r="37730" ht="12.75" hidden="1" customHeight="1"/>
    <row r="37731" ht="12.75" hidden="1" customHeight="1"/>
    <row r="37732" ht="12.75" hidden="1" customHeight="1"/>
    <row r="37733" ht="12.75" hidden="1" customHeight="1"/>
    <row r="37734" ht="12.75" hidden="1" customHeight="1"/>
    <row r="37735" ht="12.75" hidden="1" customHeight="1"/>
    <row r="37736" ht="12.75" hidden="1" customHeight="1"/>
    <row r="37737" ht="12.75" hidden="1" customHeight="1"/>
    <row r="37738" ht="12.75" hidden="1" customHeight="1"/>
    <row r="37739" ht="12.75" hidden="1" customHeight="1"/>
    <row r="37740" ht="12.75" hidden="1" customHeight="1"/>
    <row r="37741" ht="12.75" hidden="1" customHeight="1"/>
    <row r="37742" ht="12.75" hidden="1" customHeight="1"/>
    <row r="37743" ht="12.75" hidden="1" customHeight="1"/>
    <row r="37744" ht="12.75" hidden="1" customHeight="1"/>
    <row r="37745" ht="12.75" hidden="1" customHeight="1"/>
    <row r="37746" ht="12.75" hidden="1" customHeight="1"/>
    <row r="37747" ht="12.75" hidden="1" customHeight="1"/>
    <row r="37748" ht="12.75" hidden="1" customHeight="1"/>
    <row r="37749" ht="12.75" hidden="1" customHeight="1"/>
    <row r="37750" ht="12.75" hidden="1" customHeight="1"/>
    <row r="37751" ht="12.75" hidden="1" customHeight="1"/>
    <row r="37752" ht="12.75" hidden="1" customHeight="1"/>
    <row r="37753" ht="12.75" hidden="1" customHeight="1"/>
    <row r="37754" ht="12.75" hidden="1" customHeight="1"/>
    <row r="37755" ht="12.75" hidden="1" customHeight="1"/>
    <row r="37756" ht="12.75" hidden="1" customHeight="1"/>
    <row r="37757" ht="12.75" hidden="1" customHeight="1"/>
    <row r="37758" ht="12.75" hidden="1" customHeight="1"/>
    <row r="37759" ht="12.75" hidden="1" customHeight="1"/>
    <row r="37760" ht="12.75" hidden="1" customHeight="1"/>
    <row r="37761" ht="12.75" hidden="1" customHeight="1"/>
    <row r="37762" ht="12.75" hidden="1" customHeight="1"/>
    <row r="37763" ht="12.75" hidden="1" customHeight="1"/>
    <row r="37764" ht="12.75" hidden="1" customHeight="1"/>
    <row r="37765" ht="12.75" hidden="1" customHeight="1"/>
    <row r="37766" ht="12.75" hidden="1" customHeight="1"/>
    <row r="37767" ht="12.75" hidden="1" customHeight="1"/>
    <row r="37768" ht="12.75" hidden="1" customHeight="1"/>
    <row r="37769" ht="12.75" hidden="1" customHeight="1"/>
    <row r="37770" ht="12.75" hidden="1" customHeight="1"/>
    <row r="37771" ht="12.75" hidden="1" customHeight="1"/>
    <row r="37772" ht="12.75" hidden="1" customHeight="1"/>
    <row r="37773" ht="12.75" hidden="1" customHeight="1"/>
    <row r="37774" ht="12.75" hidden="1" customHeight="1"/>
    <row r="37775" ht="12.75" hidden="1" customHeight="1"/>
    <row r="37776" ht="12.75" hidden="1" customHeight="1"/>
    <row r="37777" ht="12.75" hidden="1" customHeight="1"/>
    <row r="37778" ht="12.75" hidden="1" customHeight="1"/>
    <row r="37779" ht="12.75" hidden="1" customHeight="1"/>
    <row r="37780" ht="12.75" hidden="1" customHeight="1"/>
    <row r="37781" ht="12.75" hidden="1" customHeight="1"/>
    <row r="37782" ht="12.75" hidden="1" customHeight="1"/>
    <row r="37783" ht="12.75" hidden="1" customHeight="1"/>
    <row r="37784" ht="12.75" hidden="1" customHeight="1"/>
    <row r="37785" ht="12.75" hidden="1" customHeight="1"/>
    <row r="37786" ht="12.75" hidden="1" customHeight="1"/>
    <row r="37787" ht="12.75" hidden="1" customHeight="1"/>
    <row r="37788" ht="12.75" hidden="1" customHeight="1"/>
    <row r="37789" ht="12.75" hidden="1" customHeight="1"/>
    <row r="37790" ht="12.75" hidden="1" customHeight="1"/>
    <row r="37791" ht="12.75" hidden="1" customHeight="1"/>
    <row r="37792" ht="12.75" hidden="1" customHeight="1"/>
    <row r="37793" ht="12.75" hidden="1" customHeight="1"/>
    <row r="37794" ht="12.75" hidden="1" customHeight="1"/>
    <row r="37795" ht="12.75" hidden="1" customHeight="1"/>
    <row r="37796" ht="12.75" hidden="1" customHeight="1"/>
    <row r="37797" ht="12.75" hidden="1" customHeight="1"/>
    <row r="37798" ht="12.75" hidden="1" customHeight="1"/>
    <row r="37799" ht="12.75" hidden="1" customHeight="1"/>
    <row r="37800" ht="12.75" hidden="1" customHeight="1"/>
    <row r="37801" ht="12.75" hidden="1" customHeight="1"/>
    <row r="37802" ht="12.75" hidden="1" customHeight="1"/>
    <row r="37803" ht="12.75" hidden="1" customHeight="1"/>
    <row r="37804" ht="12.75" hidden="1" customHeight="1"/>
    <row r="37805" ht="12.75" hidden="1" customHeight="1"/>
    <row r="37806" ht="12.75" hidden="1" customHeight="1"/>
    <row r="37807" ht="12.75" hidden="1" customHeight="1"/>
    <row r="37808" ht="12.75" hidden="1" customHeight="1"/>
    <row r="37809" ht="12.75" hidden="1" customHeight="1"/>
    <row r="37810" ht="12.75" hidden="1" customHeight="1"/>
    <row r="37811" ht="12.75" hidden="1" customHeight="1"/>
    <row r="37812" ht="12.75" hidden="1" customHeight="1"/>
    <row r="37813" ht="12.75" hidden="1" customHeight="1"/>
    <row r="37814" ht="12.75" hidden="1" customHeight="1"/>
    <row r="37815" ht="12.75" hidden="1" customHeight="1"/>
    <row r="37816" ht="12.75" hidden="1" customHeight="1"/>
    <row r="37817" ht="12.75" hidden="1" customHeight="1"/>
    <row r="37818" ht="12.75" hidden="1" customHeight="1"/>
    <row r="37819" ht="12.75" hidden="1" customHeight="1"/>
    <row r="37820" ht="12.75" hidden="1" customHeight="1"/>
    <row r="37821" ht="12.75" hidden="1" customHeight="1"/>
    <row r="37822" ht="12.75" hidden="1" customHeight="1"/>
    <row r="37823" ht="12.75" hidden="1" customHeight="1"/>
    <row r="37824" ht="12.75" hidden="1" customHeight="1"/>
    <row r="37825" ht="12.75" hidden="1" customHeight="1"/>
    <row r="37826" ht="12.75" hidden="1" customHeight="1"/>
    <row r="37827" ht="12.75" hidden="1" customHeight="1"/>
    <row r="37828" ht="12.75" hidden="1" customHeight="1"/>
    <row r="37829" ht="12.75" hidden="1" customHeight="1"/>
    <row r="37830" ht="12.75" hidden="1" customHeight="1"/>
    <row r="37831" ht="12.75" hidden="1" customHeight="1"/>
    <row r="37832" ht="12.75" hidden="1" customHeight="1"/>
    <row r="37833" ht="12.75" hidden="1" customHeight="1"/>
    <row r="37834" ht="12.75" hidden="1" customHeight="1"/>
    <row r="37835" ht="12.75" hidden="1" customHeight="1"/>
    <row r="37836" ht="12.75" hidden="1" customHeight="1"/>
    <row r="37837" ht="12.75" hidden="1" customHeight="1"/>
    <row r="37838" ht="12.75" hidden="1" customHeight="1"/>
    <row r="37839" ht="12.75" hidden="1" customHeight="1"/>
    <row r="37840" ht="12.75" hidden="1" customHeight="1"/>
    <row r="37841" ht="12.75" hidden="1" customHeight="1"/>
    <row r="37842" ht="12.75" hidden="1" customHeight="1"/>
    <row r="37843" ht="12.75" hidden="1" customHeight="1"/>
    <row r="37844" ht="12.75" hidden="1" customHeight="1"/>
    <row r="37845" ht="12.75" hidden="1" customHeight="1"/>
    <row r="37846" ht="12.75" hidden="1" customHeight="1"/>
    <row r="37847" ht="12.75" hidden="1" customHeight="1"/>
    <row r="37848" ht="12.75" hidden="1" customHeight="1"/>
    <row r="37849" ht="12.75" hidden="1" customHeight="1"/>
    <row r="37850" ht="12.75" hidden="1" customHeight="1"/>
    <row r="37851" ht="12.75" hidden="1" customHeight="1"/>
    <row r="37852" ht="12.75" hidden="1" customHeight="1"/>
    <row r="37853" ht="12.75" hidden="1" customHeight="1"/>
    <row r="37854" ht="12.75" hidden="1" customHeight="1"/>
    <row r="37855" ht="12.75" hidden="1" customHeight="1"/>
    <row r="37856" ht="12.75" hidden="1" customHeight="1"/>
    <row r="37857" ht="12.75" hidden="1" customHeight="1"/>
    <row r="37858" ht="12.75" hidden="1" customHeight="1"/>
    <row r="37859" ht="12.75" hidden="1" customHeight="1"/>
    <row r="37860" ht="12.75" hidden="1" customHeight="1"/>
    <row r="37861" ht="12.75" hidden="1" customHeight="1"/>
    <row r="37862" ht="12.75" hidden="1" customHeight="1"/>
    <row r="37863" ht="12.75" hidden="1" customHeight="1"/>
    <row r="37864" ht="12.75" hidden="1" customHeight="1"/>
    <row r="37865" ht="12.75" hidden="1" customHeight="1"/>
    <row r="37866" ht="12.75" hidden="1" customHeight="1"/>
    <row r="37867" ht="12.75" hidden="1" customHeight="1"/>
    <row r="37868" ht="12.75" hidden="1" customHeight="1"/>
    <row r="37869" ht="12.75" hidden="1" customHeight="1"/>
    <row r="37870" ht="12.75" hidden="1" customHeight="1"/>
    <row r="37871" ht="12.75" hidden="1" customHeight="1"/>
    <row r="37872" ht="12.75" hidden="1" customHeight="1"/>
    <row r="37873" ht="12.75" hidden="1" customHeight="1"/>
    <row r="37874" ht="12.75" hidden="1" customHeight="1"/>
    <row r="37875" ht="12.75" hidden="1" customHeight="1"/>
    <row r="37876" ht="12.75" hidden="1" customHeight="1"/>
    <row r="37877" ht="12.75" hidden="1" customHeight="1"/>
    <row r="37878" ht="12.75" hidden="1" customHeight="1"/>
    <row r="37879" ht="12.75" hidden="1" customHeight="1"/>
    <row r="37880" ht="12.75" hidden="1" customHeight="1"/>
    <row r="37881" ht="12.75" hidden="1" customHeight="1"/>
    <row r="37882" ht="12.75" hidden="1" customHeight="1"/>
    <row r="37883" ht="12.75" hidden="1" customHeight="1"/>
    <row r="37884" ht="12.75" hidden="1" customHeight="1"/>
    <row r="37885" ht="12.75" hidden="1" customHeight="1"/>
    <row r="37886" ht="12.75" hidden="1" customHeight="1"/>
    <row r="37887" ht="12.75" hidden="1" customHeight="1"/>
    <row r="37888" ht="12.75" hidden="1" customHeight="1"/>
    <row r="37889" ht="12.75" hidden="1" customHeight="1"/>
    <row r="37890" ht="12.75" hidden="1" customHeight="1"/>
    <row r="37891" ht="12.75" hidden="1" customHeight="1"/>
    <row r="37892" ht="12.75" hidden="1" customHeight="1"/>
    <row r="37893" ht="12.75" hidden="1" customHeight="1"/>
    <row r="37894" ht="12.75" hidden="1" customHeight="1"/>
    <row r="37895" ht="12.75" hidden="1" customHeight="1"/>
    <row r="37896" ht="12.75" hidden="1" customHeight="1"/>
    <row r="37897" ht="12.75" hidden="1" customHeight="1"/>
    <row r="37898" ht="12.75" hidden="1" customHeight="1"/>
    <row r="37899" ht="12.75" hidden="1" customHeight="1"/>
    <row r="37900" ht="12.75" hidden="1" customHeight="1"/>
    <row r="37901" ht="12.75" hidden="1" customHeight="1"/>
    <row r="37902" ht="12.75" hidden="1" customHeight="1"/>
    <row r="37903" ht="12.75" hidden="1" customHeight="1"/>
    <row r="37904" ht="12.75" hidden="1" customHeight="1"/>
    <row r="37905" ht="12.75" hidden="1" customHeight="1"/>
    <row r="37906" ht="12.75" hidden="1" customHeight="1"/>
    <row r="37907" ht="12.75" hidden="1" customHeight="1"/>
    <row r="37908" ht="12.75" hidden="1" customHeight="1"/>
    <row r="37909" ht="12.75" hidden="1" customHeight="1"/>
    <row r="37910" ht="12.75" hidden="1" customHeight="1"/>
    <row r="37911" ht="12.75" hidden="1" customHeight="1"/>
    <row r="37912" ht="12.75" hidden="1" customHeight="1"/>
    <row r="37913" ht="12.75" hidden="1" customHeight="1"/>
    <row r="37914" ht="12.75" hidden="1" customHeight="1"/>
    <row r="37915" ht="12.75" hidden="1" customHeight="1"/>
    <row r="37916" ht="12.75" hidden="1" customHeight="1"/>
    <row r="37917" ht="12.75" hidden="1" customHeight="1"/>
    <row r="37918" ht="12.75" hidden="1" customHeight="1"/>
    <row r="37919" ht="12.75" hidden="1" customHeight="1"/>
    <row r="37920" ht="12.75" hidden="1" customHeight="1"/>
    <row r="37921" ht="12.75" hidden="1" customHeight="1"/>
    <row r="37922" ht="12.75" hidden="1" customHeight="1"/>
    <row r="37923" ht="12.75" hidden="1" customHeight="1"/>
    <row r="37924" ht="12.75" hidden="1" customHeight="1"/>
    <row r="37925" ht="12.75" hidden="1" customHeight="1"/>
    <row r="37926" ht="12.75" hidden="1" customHeight="1"/>
    <row r="37927" ht="12.75" hidden="1" customHeight="1"/>
    <row r="37928" ht="12.75" hidden="1" customHeight="1"/>
    <row r="37929" ht="12.75" hidden="1" customHeight="1"/>
    <row r="37930" ht="12.75" hidden="1" customHeight="1"/>
    <row r="37931" ht="12.75" hidden="1" customHeight="1"/>
    <row r="37932" ht="12.75" hidden="1" customHeight="1"/>
    <row r="37933" ht="12.75" hidden="1" customHeight="1"/>
    <row r="37934" ht="12.75" hidden="1" customHeight="1"/>
    <row r="37935" ht="12.75" hidden="1" customHeight="1"/>
    <row r="37936" ht="12.75" hidden="1" customHeight="1"/>
    <row r="37937" ht="12.75" hidden="1" customHeight="1"/>
    <row r="37938" ht="12.75" hidden="1" customHeight="1"/>
    <row r="37939" ht="12.75" hidden="1" customHeight="1"/>
    <row r="37940" ht="12.75" hidden="1" customHeight="1"/>
    <row r="37941" ht="12.75" hidden="1" customHeight="1"/>
    <row r="37942" ht="12.75" hidden="1" customHeight="1"/>
    <row r="37943" ht="12.75" hidden="1" customHeight="1"/>
    <row r="37944" ht="12.75" hidden="1" customHeight="1"/>
    <row r="37945" ht="12.75" hidden="1" customHeight="1"/>
    <row r="37946" ht="12.75" hidden="1" customHeight="1"/>
    <row r="37947" ht="12.75" hidden="1" customHeight="1"/>
    <row r="37948" ht="12.75" hidden="1" customHeight="1"/>
    <row r="37949" ht="12.75" hidden="1" customHeight="1"/>
    <row r="37950" ht="12.75" hidden="1" customHeight="1"/>
    <row r="37951" ht="12.75" hidden="1" customHeight="1"/>
    <row r="37952" ht="12.75" hidden="1" customHeight="1"/>
    <row r="37953" ht="12.75" hidden="1" customHeight="1"/>
    <row r="37954" ht="12.75" hidden="1" customHeight="1"/>
    <row r="37955" ht="12.75" hidden="1" customHeight="1"/>
    <row r="37956" ht="12.75" hidden="1" customHeight="1"/>
    <row r="37957" ht="12.75" hidden="1" customHeight="1"/>
    <row r="37958" ht="12.75" hidden="1" customHeight="1"/>
    <row r="37959" ht="12.75" hidden="1" customHeight="1"/>
    <row r="37960" ht="12.75" hidden="1" customHeight="1"/>
    <row r="37961" ht="12.75" hidden="1" customHeight="1"/>
    <row r="37962" ht="12.75" hidden="1" customHeight="1"/>
    <row r="37963" ht="12.75" hidden="1" customHeight="1"/>
    <row r="37964" ht="12.75" hidden="1" customHeight="1"/>
    <row r="37965" ht="12.75" hidden="1" customHeight="1"/>
    <row r="37966" ht="12.75" hidden="1" customHeight="1"/>
    <row r="37967" ht="12.75" hidden="1" customHeight="1"/>
    <row r="37968" ht="12.75" hidden="1" customHeight="1"/>
    <row r="37969" ht="12.75" hidden="1" customHeight="1"/>
    <row r="37970" ht="12.75" hidden="1" customHeight="1"/>
    <row r="37971" ht="12.75" hidden="1" customHeight="1"/>
    <row r="37972" ht="12.75" hidden="1" customHeight="1"/>
    <row r="37973" ht="12.75" hidden="1" customHeight="1"/>
    <row r="37974" ht="12.75" hidden="1" customHeight="1"/>
    <row r="37975" ht="12.75" hidden="1" customHeight="1"/>
    <row r="37976" ht="12.75" hidden="1" customHeight="1"/>
    <row r="37977" ht="12.75" hidden="1" customHeight="1"/>
    <row r="37978" ht="12.75" hidden="1" customHeight="1"/>
    <row r="37979" ht="12.75" hidden="1" customHeight="1"/>
    <row r="37980" ht="12.75" hidden="1" customHeight="1"/>
    <row r="37981" ht="12.75" hidden="1" customHeight="1"/>
    <row r="37982" ht="12.75" hidden="1" customHeight="1"/>
    <row r="37983" ht="12.75" hidden="1" customHeight="1"/>
    <row r="37984" ht="12.75" hidden="1" customHeight="1"/>
    <row r="37985" ht="12.75" hidden="1" customHeight="1"/>
    <row r="37986" ht="12.75" hidden="1" customHeight="1"/>
    <row r="37987" ht="12.75" hidden="1" customHeight="1"/>
    <row r="37988" ht="12.75" hidden="1" customHeight="1"/>
    <row r="37989" ht="12.75" hidden="1" customHeight="1"/>
    <row r="37990" ht="12.75" hidden="1" customHeight="1"/>
    <row r="37991" ht="12.75" hidden="1" customHeight="1"/>
    <row r="37992" ht="12.75" hidden="1" customHeight="1"/>
    <row r="37993" ht="12.75" hidden="1" customHeight="1"/>
    <row r="37994" ht="12.75" hidden="1" customHeight="1"/>
    <row r="37995" ht="12.75" hidden="1" customHeight="1"/>
    <row r="37996" ht="12.75" hidden="1" customHeight="1"/>
    <row r="37997" ht="12.75" hidden="1" customHeight="1"/>
    <row r="37998" ht="12.75" hidden="1" customHeight="1"/>
    <row r="37999" ht="12.75" hidden="1" customHeight="1"/>
    <row r="38000" ht="12.75" hidden="1" customHeight="1"/>
    <row r="38001" ht="12.75" hidden="1" customHeight="1"/>
    <row r="38002" ht="12.75" hidden="1" customHeight="1"/>
    <row r="38003" ht="12.75" hidden="1" customHeight="1"/>
    <row r="38004" ht="12.75" hidden="1" customHeight="1"/>
    <row r="38005" ht="12.75" hidden="1" customHeight="1"/>
    <row r="38006" ht="12.75" hidden="1" customHeight="1"/>
    <row r="38007" ht="12.75" hidden="1" customHeight="1"/>
    <row r="38008" ht="12.75" hidden="1" customHeight="1"/>
    <row r="38009" ht="12.75" hidden="1" customHeight="1"/>
    <row r="38010" ht="12.75" hidden="1" customHeight="1"/>
    <row r="38011" ht="12.75" hidden="1" customHeight="1"/>
    <row r="38012" ht="12.75" hidden="1" customHeight="1"/>
    <row r="38013" ht="12.75" hidden="1" customHeight="1"/>
    <row r="38014" ht="12.75" hidden="1" customHeight="1"/>
    <row r="38015" ht="12.75" hidden="1" customHeight="1"/>
    <row r="38016" ht="12.75" hidden="1" customHeight="1"/>
    <row r="38017" ht="12.75" hidden="1" customHeight="1"/>
    <row r="38018" ht="12.75" hidden="1" customHeight="1"/>
    <row r="38019" ht="12.75" hidden="1" customHeight="1"/>
    <row r="38020" ht="12.75" hidden="1" customHeight="1"/>
    <row r="38021" ht="12.75" hidden="1" customHeight="1"/>
    <row r="38022" ht="12.75" hidden="1" customHeight="1"/>
    <row r="38023" ht="12.75" hidden="1" customHeight="1"/>
    <row r="38024" ht="12.75" hidden="1" customHeight="1"/>
    <row r="38025" ht="12.75" hidden="1" customHeight="1"/>
    <row r="38026" ht="12.75" hidden="1" customHeight="1"/>
    <row r="38027" ht="12.75" hidden="1" customHeight="1"/>
    <row r="38028" ht="12.75" hidden="1" customHeight="1"/>
    <row r="38029" ht="12.75" hidden="1" customHeight="1"/>
    <row r="38030" ht="12.75" hidden="1" customHeight="1"/>
    <row r="38031" ht="12.75" hidden="1" customHeight="1"/>
    <row r="38032" ht="12.75" hidden="1" customHeight="1"/>
    <row r="38033" ht="12.75" hidden="1" customHeight="1"/>
    <row r="38034" ht="12.75" hidden="1" customHeight="1"/>
    <row r="38035" ht="12.75" hidden="1" customHeight="1"/>
    <row r="38036" ht="12.75" hidden="1" customHeight="1"/>
    <row r="38037" ht="12.75" hidden="1" customHeight="1"/>
    <row r="38038" ht="12.75" hidden="1" customHeight="1"/>
    <row r="38039" ht="12.75" hidden="1" customHeight="1"/>
    <row r="38040" ht="12.75" hidden="1" customHeight="1"/>
    <row r="38041" ht="12.75" hidden="1" customHeight="1"/>
    <row r="38042" ht="12.75" hidden="1" customHeight="1"/>
    <row r="38043" ht="12.75" hidden="1" customHeight="1"/>
    <row r="38044" ht="12.75" hidden="1" customHeight="1"/>
    <row r="38045" ht="12.75" hidden="1" customHeight="1"/>
    <row r="38046" ht="12.75" hidden="1" customHeight="1"/>
    <row r="38047" ht="12.75" hidden="1" customHeight="1"/>
    <row r="38048" ht="12.75" hidden="1" customHeight="1"/>
    <row r="38049" ht="12.75" hidden="1" customHeight="1"/>
    <row r="38050" ht="12.75" hidden="1" customHeight="1"/>
    <row r="38051" ht="12.75" hidden="1" customHeight="1"/>
    <row r="38052" ht="12.75" hidden="1" customHeight="1"/>
    <row r="38053" ht="12.75" hidden="1" customHeight="1"/>
    <row r="38054" ht="12.75" hidden="1" customHeight="1"/>
    <row r="38055" ht="12.75" hidden="1" customHeight="1"/>
    <row r="38056" ht="12.75" hidden="1" customHeight="1"/>
    <row r="38057" ht="12.75" hidden="1" customHeight="1"/>
    <row r="38058" ht="12.75" hidden="1" customHeight="1"/>
    <row r="38059" ht="12.75" hidden="1" customHeight="1"/>
    <row r="38060" ht="12.75" hidden="1" customHeight="1"/>
    <row r="38061" ht="12.75" hidden="1" customHeight="1"/>
    <row r="38062" ht="12.75" hidden="1" customHeight="1"/>
    <row r="38063" ht="12.75" hidden="1" customHeight="1"/>
    <row r="38064" ht="12.75" hidden="1" customHeight="1"/>
    <row r="38065" ht="12.75" hidden="1" customHeight="1"/>
    <row r="38066" ht="12.75" hidden="1" customHeight="1"/>
    <row r="38067" ht="12.75" hidden="1" customHeight="1"/>
    <row r="38068" ht="12.75" hidden="1" customHeight="1"/>
    <row r="38069" ht="12.75" hidden="1" customHeight="1"/>
    <row r="38070" ht="12.75" hidden="1" customHeight="1"/>
    <row r="38071" ht="12.75" hidden="1" customHeight="1"/>
    <row r="38072" ht="12.75" hidden="1" customHeight="1"/>
    <row r="38073" ht="12.75" hidden="1" customHeight="1"/>
    <row r="38074" ht="12.75" hidden="1" customHeight="1"/>
    <row r="38075" ht="12.75" hidden="1" customHeight="1"/>
    <row r="38076" ht="12.75" hidden="1" customHeight="1"/>
    <row r="38077" ht="12.75" hidden="1" customHeight="1"/>
    <row r="38078" ht="12.75" hidden="1" customHeight="1"/>
    <row r="38079" ht="12.75" hidden="1" customHeight="1"/>
    <row r="38080" ht="12.75" hidden="1" customHeight="1"/>
    <row r="38081" ht="12.75" hidden="1" customHeight="1"/>
    <row r="38082" ht="12.75" hidden="1" customHeight="1"/>
    <row r="38083" ht="12.75" hidden="1" customHeight="1"/>
    <row r="38084" ht="12.75" hidden="1" customHeight="1"/>
    <row r="38085" ht="12.75" hidden="1" customHeight="1"/>
    <row r="38086" ht="12.75" hidden="1" customHeight="1"/>
    <row r="38087" ht="12.75" hidden="1" customHeight="1"/>
    <row r="38088" ht="12.75" hidden="1" customHeight="1"/>
    <row r="38089" ht="12.75" hidden="1" customHeight="1"/>
    <row r="38090" ht="12.75" hidden="1" customHeight="1"/>
    <row r="38091" ht="12.75" hidden="1" customHeight="1"/>
    <row r="38092" ht="12.75" hidden="1" customHeight="1"/>
    <row r="38093" ht="12.75" hidden="1" customHeight="1"/>
    <row r="38094" ht="12.75" hidden="1" customHeight="1"/>
    <row r="38095" ht="12.75" hidden="1" customHeight="1"/>
    <row r="38096" ht="12.75" hidden="1" customHeight="1"/>
    <row r="38097" ht="12.75" hidden="1" customHeight="1"/>
    <row r="38098" ht="12.75" hidden="1" customHeight="1"/>
    <row r="38099" ht="12.75" hidden="1" customHeight="1"/>
    <row r="38100" ht="12.75" hidden="1" customHeight="1"/>
    <row r="38101" ht="12.75" hidden="1" customHeight="1"/>
    <row r="38102" ht="12.75" hidden="1" customHeight="1"/>
    <row r="38103" ht="12.75" hidden="1" customHeight="1"/>
    <row r="38104" ht="12.75" hidden="1" customHeight="1"/>
    <row r="38105" ht="12.75" hidden="1" customHeight="1"/>
    <row r="38106" ht="12.75" hidden="1" customHeight="1"/>
    <row r="38107" ht="12.75" hidden="1" customHeight="1"/>
    <row r="38108" ht="12.75" hidden="1" customHeight="1"/>
    <row r="38109" ht="12.75" hidden="1" customHeight="1"/>
    <row r="38110" ht="12.75" hidden="1" customHeight="1"/>
    <row r="38111" ht="12.75" hidden="1" customHeight="1"/>
    <row r="38112" ht="12.75" hidden="1" customHeight="1"/>
    <row r="38113" ht="12.75" hidden="1" customHeight="1"/>
    <row r="38114" ht="12.75" hidden="1" customHeight="1"/>
    <row r="38115" ht="12.75" hidden="1" customHeight="1"/>
    <row r="38116" ht="12.75" hidden="1" customHeight="1"/>
    <row r="38117" ht="12.75" hidden="1" customHeight="1"/>
    <row r="38118" ht="12.75" hidden="1" customHeight="1"/>
    <row r="38119" ht="12.75" hidden="1" customHeight="1"/>
    <row r="38120" ht="12.75" hidden="1" customHeight="1"/>
    <row r="38121" ht="12.75" hidden="1" customHeight="1"/>
    <row r="38122" ht="12.75" hidden="1" customHeight="1"/>
    <row r="38123" ht="12.75" hidden="1" customHeight="1"/>
    <row r="38124" ht="12.75" hidden="1" customHeight="1"/>
    <row r="38125" ht="12.75" hidden="1" customHeight="1"/>
    <row r="38126" ht="12.75" hidden="1" customHeight="1"/>
    <row r="38127" ht="12.75" hidden="1" customHeight="1"/>
    <row r="38128" ht="12.75" hidden="1" customHeight="1"/>
    <row r="38129" ht="12.75" hidden="1" customHeight="1"/>
    <row r="38130" ht="12.75" hidden="1" customHeight="1"/>
    <row r="38131" ht="12.75" hidden="1" customHeight="1"/>
    <row r="38132" ht="12.75" hidden="1" customHeight="1"/>
    <row r="38133" ht="12.75" hidden="1" customHeight="1"/>
    <row r="38134" ht="12.75" hidden="1" customHeight="1"/>
    <row r="38135" ht="12.75" hidden="1" customHeight="1"/>
    <row r="38136" ht="12.75" hidden="1" customHeight="1"/>
    <row r="38137" ht="12.75" hidden="1" customHeight="1"/>
    <row r="38138" ht="12.75" hidden="1" customHeight="1"/>
    <row r="38139" ht="12.75" hidden="1" customHeight="1"/>
    <row r="38140" ht="12.75" hidden="1" customHeight="1"/>
    <row r="38141" ht="12.75" hidden="1" customHeight="1"/>
    <row r="38142" ht="12.75" hidden="1" customHeight="1"/>
    <row r="38143" ht="12.75" hidden="1" customHeight="1"/>
    <row r="38144" ht="12.75" hidden="1" customHeight="1"/>
    <row r="38145" ht="12.75" hidden="1" customHeight="1"/>
    <row r="38146" ht="12.75" hidden="1" customHeight="1"/>
    <row r="38147" ht="12.75" hidden="1" customHeight="1"/>
    <row r="38148" ht="12.75" hidden="1" customHeight="1"/>
    <row r="38149" ht="12.75" hidden="1" customHeight="1"/>
    <row r="38150" ht="12.75" hidden="1" customHeight="1"/>
    <row r="38151" ht="12.75" hidden="1" customHeight="1"/>
    <row r="38152" ht="12.75" hidden="1" customHeight="1"/>
    <row r="38153" ht="12.75" hidden="1" customHeight="1"/>
    <row r="38154" ht="12.75" hidden="1" customHeight="1"/>
    <row r="38155" ht="12.75" hidden="1" customHeight="1"/>
    <row r="38156" ht="12.75" hidden="1" customHeight="1"/>
    <row r="38157" ht="12.75" hidden="1" customHeight="1"/>
    <row r="38158" ht="12.75" hidden="1" customHeight="1"/>
    <row r="38159" ht="12.75" hidden="1" customHeight="1"/>
    <row r="38160" ht="12.75" hidden="1" customHeight="1"/>
    <row r="38161" ht="12.75" hidden="1" customHeight="1"/>
    <row r="38162" ht="12.75" hidden="1" customHeight="1"/>
    <row r="38163" ht="12.75" hidden="1" customHeight="1"/>
    <row r="38164" ht="12.75" hidden="1" customHeight="1"/>
    <row r="38165" ht="12.75" hidden="1" customHeight="1"/>
    <row r="38166" ht="12.75" hidden="1" customHeight="1"/>
    <row r="38167" ht="12.75" hidden="1" customHeight="1"/>
    <row r="38168" ht="12.75" hidden="1" customHeight="1"/>
    <row r="38169" ht="12.75" hidden="1" customHeight="1"/>
    <row r="38170" ht="12.75" hidden="1" customHeight="1"/>
    <row r="38171" ht="12.75" hidden="1" customHeight="1"/>
    <row r="38172" ht="12.75" hidden="1" customHeight="1"/>
    <row r="38173" ht="12.75" hidden="1" customHeight="1"/>
    <row r="38174" ht="12.75" hidden="1" customHeight="1"/>
    <row r="38175" ht="12.75" hidden="1" customHeight="1"/>
    <row r="38176" ht="12.75" hidden="1" customHeight="1"/>
    <row r="38177" ht="12.75" hidden="1" customHeight="1"/>
    <row r="38178" ht="12.75" hidden="1" customHeight="1"/>
    <row r="38179" ht="12.75" hidden="1" customHeight="1"/>
    <row r="38180" ht="12.75" hidden="1" customHeight="1"/>
    <row r="38181" ht="12.75" hidden="1" customHeight="1"/>
    <row r="38182" ht="12.75" hidden="1" customHeight="1"/>
    <row r="38183" ht="12.75" hidden="1" customHeight="1"/>
    <row r="38184" ht="12.75" hidden="1" customHeight="1"/>
    <row r="38185" ht="12.75" hidden="1" customHeight="1"/>
    <row r="38186" ht="12.75" hidden="1" customHeight="1"/>
    <row r="38187" ht="12.75" hidden="1" customHeight="1"/>
    <row r="38188" ht="12.75" hidden="1" customHeight="1"/>
    <row r="38189" ht="12.75" hidden="1" customHeight="1"/>
    <row r="38190" ht="12.75" hidden="1" customHeight="1"/>
    <row r="38191" ht="12.75" hidden="1" customHeight="1"/>
    <row r="38192" ht="12.75" hidden="1" customHeight="1"/>
    <row r="38193" ht="12.75" hidden="1" customHeight="1"/>
    <row r="38194" ht="12.75" hidden="1" customHeight="1"/>
    <row r="38195" ht="12.75" hidden="1" customHeight="1"/>
    <row r="38196" ht="12.75" hidden="1" customHeight="1"/>
    <row r="38197" ht="12.75" hidden="1" customHeight="1"/>
    <row r="38198" ht="12.75" hidden="1" customHeight="1"/>
    <row r="38199" ht="12.75" hidden="1" customHeight="1"/>
    <row r="38200" ht="12.75" hidden="1" customHeight="1"/>
    <row r="38201" ht="12.75" hidden="1" customHeight="1"/>
    <row r="38202" ht="12.75" hidden="1" customHeight="1"/>
    <row r="38203" ht="12.75" hidden="1" customHeight="1"/>
    <row r="38204" ht="12.75" hidden="1" customHeight="1"/>
    <row r="38205" ht="12.75" hidden="1" customHeight="1"/>
    <row r="38206" ht="12.75" hidden="1" customHeight="1"/>
    <row r="38207" ht="12.75" hidden="1" customHeight="1"/>
    <row r="38208" ht="12.75" hidden="1" customHeight="1"/>
    <row r="38209" ht="12.75" hidden="1" customHeight="1"/>
    <row r="38210" ht="12.75" hidden="1" customHeight="1"/>
    <row r="38211" ht="12.75" hidden="1" customHeight="1"/>
    <row r="38212" ht="12.75" hidden="1" customHeight="1"/>
    <row r="38213" ht="12.75" hidden="1" customHeight="1"/>
    <row r="38214" ht="12.75" hidden="1" customHeight="1"/>
    <row r="38215" ht="12.75" hidden="1" customHeight="1"/>
    <row r="38216" ht="12.75" hidden="1" customHeight="1"/>
    <row r="38217" ht="12.75" hidden="1" customHeight="1"/>
    <row r="38218" ht="12.75" hidden="1" customHeight="1"/>
    <row r="38219" ht="12.75" hidden="1" customHeight="1"/>
    <row r="38220" ht="12.75" hidden="1" customHeight="1"/>
    <row r="38221" ht="12.75" hidden="1" customHeight="1"/>
    <row r="38222" ht="12.75" hidden="1" customHeight="1"/>
    <row r="38223" ht="12.75" hidden="1" customHeight="1"/>
    <row r="38224" ht="12.75" hidden="1" customHeight="1"/>
    <row r="38225" ht="12.75" hidden="1" customHeight="1"/>
    <row r="38226" ht="12.75" hidden="1" customHeight="1"/>
    <row r="38227" ht="12.75" hidden="1" customHeight="1"/>
    <row r="38228" ht="12.75" hidden="1" customHeight="1"/>
    <row r="38229" ht="12.75" hidden="1" customHeight="1"/>
    <row r="38230" ht="12.75" hidden="1" customHeight="1"/>
    <row r="38231" ht="12.75" hidden="1" customHeight="1"/>
    <row r="38232" ht="12.75" hidden="1" customHeight="1"/>
    <row r="38233" ht="12.75" hidden="1" customHeight="1"/>
    <row r="38234" ht="12.75" hidden="1" customHeight="1"/>
    <row r="38235" ht="12.75" hidden="1" customHeight="1"/>
    <row r="38236" ht="12.75" hidden="1" customHeight="1"/>
    <row r="38237" ht="12.75" hidden="1" customHeight="1"/>
    <row r="38238" ht="12.75" hidden="1" customHeight="1"/>
    <row r="38239" ht="12.75" hidden="1" customHeight="1"/>
    <row r="38240" ht="12.75" hidden="1" customHeight="1"/>
    <row r="38241" ht="12.75" hidden="1" customHeight="1"/>
    <row r="38242" ht="12.75" hidden="1" customHeight="1"/>
    <row r="38243" ht="12.75" hidden="1" customHeight="1"/>
    <row r="38244" ht="12.75" hidden="1" customHeight="1"/>
    <row r="38245" ht="12.75" hidden="1" customHeight="1"/>
    <row r="38246" ht="12.75" hidden="1" customHeight="1"/>
    <row r="38247" ht="12.75" hidden="1" customHeight="1"/>
    <row r="38248" ht="12.75" hidden="1" customHeight="1"/>
    <row r="38249" ht="12.75" hidden="1" customHeight="1"/>
    <row r="38250" ht="12.75" hidden="1" customHeight="1"/>
    <row r="38251" ht="12.75" hidden="1" customHeight="1"/>
    <row r="38252" ht="12.75" hidden="1" customHeight="1"/>
    <row r="38253" ht="12.75" hidden="1" customHeight="1"/>
    <row r="38254" ht="12.75" hidden="1" customHeight="1"/>
    <row r="38255" ht="12.75" hidden="1" customHeight="1"/>
    <row r="38256" ht="12.75" hidden="1" customHeight="1"/>
    <row r="38257" ht="12.75" hidden="1" customHeight="1"/>
    <row r="38258" ht="12.75" hidden="1" customHeight="1"/>
    <row r="38259" ht="12.75" hidden="1" customHeight="1"/>
    <row r="38260" ht="12.75" hidden="1" customHeight="1"/>
    <row r="38261" ht="12.75" hidden="1" customHeight="1"/>
    <row r="38262" ht="12.75" hidden="1" customHeight="1"/>
    <row r="38263" ht="12.75" hidden="1" customHeight="1"/>
    <row r="38264" ht="12.75" hidden="1" customHeight="1"/>
    <row r="38265" ht="12.75" hidden="1" customHeight="1"/>
    <row r="38266" ht="12.75" hidden="1" customHeight="1"/>
    <row r="38267" ht="12.75" hidden="1" customHeight="1"/>
    <row r="38268" ht="12.75" hidden="1" customHeight="1"/>
    <row r="38269" ht="12.75" hidden="1" customHeight="1"/>
    <row r="38270" ht="12.75" hidden="1" customHeight="1"/>
    <row r="38271" ht="12.75" hidden="1" customHeight="1"/>
    <row r="38272" ht="12.75" hidden="1" customHeight="1"/>
    <row r="38273" ht="12.75" hidden="1" customHeight="1"/>
    <row r="38274" ht="12.75" hidden="1" customHeight="1"/>
    <row r="38275" ht="12.75" hidden="1" customHeight="1"/>
    <row r="38276" ht="12.75" hidden="1" customHeight="1"/>
    <row r="38277" ht="12.75" hidden="1" customHeight="1"/>
    <row r="38278" ht="12.75" hidden="1" customHeight="1"/>
    <row r="38279" ht="12.75" hidden="1" customHeight="1"/>
    <row r="38280" ht="12.75" hidden="1" customHeight="1"/>
    <row r="38281" ht="12.75" hidden="1" customHeight="1"/>
    <row r="38282" ht="12.75" hidden="1" customHeight="1"/>
    <row r="38283" ht="12.75" hidden="1" customHeight="1"/>
    <row r="38284" ht="12.75" hidden="1" customHeight="1"/>
    <row r="38285" ht="12.75" hidden="1" customHeight="1"/>
    <row r="38286" ht="12.75" hidden="1" customHeight="1"/>
    <row r="38287" ht="12.75" hidden="1" customHeight="1"/>
    <row r="38288" ht="12.75" hidden="1" customHeight="1"/>
    <row r="38289" ht="12.75" hidden="1" customHeight="1"/>
    <row r="38290" ht="12.75" hidden="1" customHeight="1"/>
    <row r="38291" ht="12.75" hidden="1" customHeight="1"/>
    <row r="38292" ht="12.75" hidden="1" customHeight="1"/>
    <row r="38293" ht="12.75" hidden="1" customHeight="1"/>
    <row r="38294" ht="12.75" hidden="1" customHeight="1"/>
    <row r="38295" ht="12.75" hidden="1" customHeight="1"/>
    <row r="38296" ht="12.75" hidden="1" customHeight="1"/>
    <row r="38297" ht="12.75" hidden="1" customHeight="1"/>
    <row r="38298" ht="12.75" hidden="1" customHeight="1"/>
    <row r="38299" ht="12.75" hidden="1" customHeight="1"/>
    <row r="38300" ht="12.75" hidden="1" customHeight="1"/>
    <row r="38301" ht="12.75" hidden="1" customHeight="1"/>
    <row r="38302" ht="12.75" hidden="1" customHeight="1"/>
    <row r="38303" ht="12.75" hidden="1" customHeight="1"/>
    <row r="38304" ht="12.75" hidden="1" customHeight="1"/>
    <row r="38305" ht="12.75" hidden="1" customHeight="1"/>
    <row r="38306" ht="12.75" hidden="1" customHeight="1"/>
    <row r="38307" ht="12.75" hidden="1" customHeight="1"/>
    <row r="38308" ht="12.75" hidden="1" customHeight="1"/>
    <row r="38309" ht="12.75" hidden="1" customHeight="1"/>
    <row r="38310" ht="12.75" hidden="1" customHeight="1"/>
    <row r="38311" ht="12.75" hidden="1" customHeight="1"/>
    <row r="38312" ht="12.75" hidden="1" customHeight="1"/>
    <row r="38313" ht="12.75" hidden="1" customHeight="1"/>
    <row r="38314" ht="12.75" hidden="1" customHeight="1"/>
    <row r="38315" ht="12.75" hidden="1" customHeight="1"/>
    <row r="38316" ht="12.75" hidden="1" customHeight="1"/>
    <row r="38317" ht="12.75" hidden="1" customHeight="1"/>
    <row r="38318" ht="12.75" hidden="1" customHeight="1"/>
    <row r="38319" ht="12.75" hidden="1" customHeight="1"/>
    <row r="38320" ht="12.75" hidden="1" customHeight="1"/>
    <row r="38321" ht="12.75" hidden="1" customHeight="1"/>
    <row r="38322" ht="12.75" hidden="1" customHeight="1"/>
    <row r="38323" ht="12.75" hidden="1" customHeight="1"/>
    <row r="38324" ht="12.75" hidden="1" customHeight="1"/>
    <row r="38325" ht="12.75" hidden="1" customHeight="1"/>
    <row r="38326" ht="12.75" hidden="1" customHeight="1"/>
    <row r="38327" ht="12.75" hidden="1" customHeight="1"/>
    <row r="38328" ht="12.75" hidden="1" customHeight="1"/>
    <row r="38329" ht="12.75" hidden="1" customHeight="1"/>
    <row r="38330" ht="12.75" hidden="1" customHeight="1"/>
    <row r="38331" ht="12.75" hidden="1" customHeight="1"/>
    <row r="38332" ht="12.75" hidden="1" customHeight="1"/>
    <row r="38333" ht="12.75" hidden="1" customHeight="1"/>
    <row r="38334" ht="12.75" hidden="1" customHeight="1"/>
    <row r="38335" ht="12.75" hidden="1" customHeight="1"/>
    <row r="38336" ht="12.75" hidden="1" customHeight="1"/>
    <row r="38337" ht="12.75" hidden="1" customHeight="1"/>
    <row r="38338" ht="12.75" hidden="1" customHeight="1"/>
    <row r="38339" ht="12.75" hidden="1" customHeight="1"/>
    <row r="38340" ht="12.75" hidden="1" customHeight="1"/>
    <row r="38341" ht="12.75" hidden="1" customHeight="1"/>
    <row r="38342" ht="12.75" hidden="1" customHeight="1"/>
    <row r="38343" ht="12.75" hidden="1" customHeight="1"/>
    <row r="38344" ht="12.75" hidden="1" customHeight="1"/>
    <row r="38345" ht="12.75" hidden="1" customHeight="1"/>
    <row r="38346" ht="12.75" hidden="1" customHeight="1"/>
    <row r="38347" ht="12.75" hidden="1" customHeight="1"/>
    <row r="38348" ht="12.75" hidden="1" customHeight="1"/>
    <row r="38349" ht="12.75" hidden="1" customHeight="1"/>
    <row r="38350" ht="12.75" hidden="1" customHeight="1"/>
    <row r="38351" ht="12.75" hidden="1" customHeight="1"/>
    <row r="38352" ht="12.75" hidden="1" customHeight="1"/>
    <row r="38353" ht="12.75" hidden="1" customHeight="1"/>
    <row r="38354" ht="12.75" hidden="1" customHeight="1"/>
    <row r="38355" ht="12.75" hidden="1" customHeight="1"/>
    <row r="38356" ht="12.75" hidden="1" customHeight="1"/>
    <row r="38357" ht="12.75" hidden="1" customHeight="1"/>
    <row r="38358" ht="12.75" hidden="1" customHeight="1"/>
    <row r="38359" ht="12.75" hidden="1" customHeight="1"/>
    <row r="38360" ht="12.75" hidden="1" customHeight="1"/>
    <row r="38361" ht="12.75" hidden="1" customHeight="1"/>
    <row r="38362" ht="12.75" hidden="1" customHeight="1"/>
    <row r="38363" ht="12.75" hidden="1" customHeight="1"/>
    <row r="38364" ht="12.75" hidden="1" customHeight="1"/>
    <row r="38365" ht="12.75" hidden="1" customHeight="1"/>
    <row r="38366" ht="12.75" hidden="1" customHeight="1"/>
    <row r="38367" ht="12.75" hidden="1" customHeight="1"/>
    <row r="38368" ht="12.75" hidden="1" customHeight="1"/>
    <row r="38369" ht="12.75" hidden="1" customHeight="1"/>
    <row r="38370" ht="12.75" hidden="1" customHeight="1"/>
    <row r="38371" ht="12.75" hidden="1" customHeight="1"/>
    <row r="38372" ht="12.75" hidden="1" customHeight="1"/>
    <row r="38373" ht="12.75" hidden="1" customHeight="1"/>
    <row r="38374" ht="12.75" hidden="1" customHeight="1"/>
    <row r="38375" ht="12.75" hidden="1" customHeight="1"/>
    <row r="38376" ht="12.75" hidden="1" customHeight="1"/>
    <row r="38377" ht="12.75" hidden="1" customHeight="1"/>
    <row r="38378" ht="12.75" hidden="1" customHeight="1"/>
    <row r="38379" ht="12.75" hidden="1" customHeight="1"/>
    <row r="38380" ht="12.75" hidden="1" customHeight="1"/>
    <row r="38381" ht="12.75" hidden="1" customHeight="1"/>
    <row r="38382" ht="12.75" hidden="1" customHeight="1"/>
    <row r="38383" ht="12.75" hidden="1" customHeight="1"/>
    <row r="38384" ht="12.75" hidden="1" customHeight="1"/>
    <row r="38385" ht="12.75" hidden="1" customHeight="1"/>
    <row r="38386" ht="12.75" hidden="1" customHeight="1"/>
    <row r="38387" ht="12.75" hidden="1" customHeight="1"/>
    <row r="38388" ht="12.75" hidden="1" customHeight="1"/>
    <row r="38389" ht="12.75" hidden="1" customHeight="1"/>
    <row r="38390" ht="12.75" hidden="1" customHeight="1"/>
    <row r="38391" ht="12.75" hidden="1" customHeight="1"/>
    <row r="38392" ht="12.75" hidden="1" customHeight="1"/>
    <row r="38393" ht="12.75" hidden="1" customHeight="1"/>
    <row r="38394" ht="12.75" hidden="1" customHeight="1"/>
    <row r="38395" ht="12.75" hidden="1" customHeight="1"/>
    <row r="38396" ht="12.75" hidden="1" customHeight="1"/>
    <row r="38397" ht="12.75" hidden="1" customHeight="1"/>
    <row r="38398" ht="12.75" hidden="1" customHeight="1"/>
    <row r="38399" ht="12.75" hidden="1" customHeight="1"/>
    <row r="38400" ht="12.75" hidden="1" customHeight="1"/>
    <row r="38401" ht="12.75" hidden="1" customHeight="1"/>
    <row r="38402" ht="12.75" hidden="1" customHeight="1"/>
    <row r="38403" ht="12.75" hidden="1" customHeight="1"/>
    <row r="38404" ht="12.75" hidden="1" customHeight="1"/>
    <row r="38405" ht="12.75" hidden="1" customHeight="1"/>
    <row r="38406" ht="12.75" hidden="1" customHeight="1"/>
    <row r="38407" ht="12.75" hidden="1" customHeight="1"/>
    <row r="38408" ht="12.75" hidden="1" customHeight="1"/>
    <row r="38409" ht="12.75" hidden="1" customHeight="1"/>
    <row r="38410" ht="12.75" hidden="1" customHeight="1"/>
    <row r="38411" ht="12.75" hidden="1" customHeight="1"/>
    <row r="38412" ht="12.75" hidden="1" customHeight="1"/>
    <row r="38413" ht="12.75" hidden="1" customHeight="1"/>
    <row r="38414" ht="12.75" hidden="1" customHeight="1"/>
    <row r="38415" ht="12.75" hidden="1" customHeight="1"/>
    <row r="38416" ht="12.75" hidden="1" customHeight="1"/>
    <row r="38417" ht="12.75" hidden="1" customHeight="1"/>
    <row r="38418" ht="12.75" hidden="1" customHeight="1"/>
    <row r="38419" ht="12.75" hidden="1" customHeight="1"/>
    <row r="38420" ht="12.75" hidden="1" customHeight="1"/>
    <row r="38421" ht="12.75" hidden="1" customHeight="1"/>
    <row r="38422" ht="12.75" hidden="1" customHeight="1"/>
    <row r="38423" ht="12.75" hidden="1" customHeight="1"/>
    <row r="38424" ht="12.75" hidden="1" customHeight="1"/>
    <row r="38425" ht="12.75" hidden="1" customHeight="1"/>
    <row r="38426" ht="12.75" hidden="1" customHeight="1"/>
    <row r="38427" ht="12.75" hidden="1" customHeight="1"/>
    <row r="38428" ht="12.75" hidden="1" customHeight="1"/>
    <row r="38429" ht="12.75" hidden="1" customHeight="1"/>
    <row r="38430" ht="12.75" hidden="1" customHeight="1"/>
    <row r="38431" ht="12.75" hidden="1" customHeight="1"/>
    <row r="38432" ht="12.75" hidden="1" customHeight="1"/>
    <row r="38433" ht="12.75" hidden="1" customHeight="1"/>
    <row r="38434" ht="12.75" hidden="1" customHeight="1"/>
    <row r="38435" ht="12.75" hidden="1" customHeight="1"/>
    <row r="38436" ht="12.75" hidden="1" customHeight="1"/>
    <row r="38437" ht="12.75" hidden="1" customHeight="1"/>
    <row r="38438" ht="12.75" hidden="1" customHeight="1"/>
    <row r="38439" ht="12.75" hidden="1" customHeight="1"/>
    <row r="38440" ht="12.75" hidden="1" customHeight="1"/>
    <row r="38441" ht="12.75" hidden="1" customHeight="1"/>
    <row r="38442" ht="12.75" hidden="1" customHeight="1"/>
    <row r="38443" ht="12.75" hidden="1" customHeight="1"/>
    <row r="38444" ht="12.75" hidden="1" customHeight="1"/>
    <row r="38445" ht="12.75" hidden="1" customHeight="1"/>
    <row r="38446" ht="12.75" hidden="1" customHeight="1"/>
    <row r="38447" ht="12.75" hidden="1" customHeight="1"/>
    <row r="38448" ht="12.75" hidden="1" customHeight="1"/>
    <row r="38449" ht="12.75" hidden="1" customHeight="1"/>
    <row r="38450" ht="12.75" hidden="1" customHeight="1"/>
    <row r="38451" ht="12.75" hidden="1" customHeight="1"/>
    <row r="38452" ht="12.75" hidden="1" customHeight="1"/>
    <row r="38453" ht="12.75" hidden="1" customHeight="1"/>
    <row r="38454" ht="12.75" hidden="1" customHeight="1"/>
    <row r="38455" ht="12.75" hidden="1" customHeight="1"/>
    <row r="38456" ht="12.75" hidden="1" customHeight="1"/>
    <row r="38457" ht="12.75" hidden="1" customHeight="1"/>
    <row r="38458" ht="12.75" hidden="1" customHeight="1"/>
    <row r="38459" ht="12.75" hidden="1" customHeight="1"/>
    <row r="38460" ht="12.75" hidden="1" customHeight="1"/>
    <row r="38461" ht="12.75" hidden="1" customHeight="1"/>
    <row r="38462" ht="12.75" hidden="1" customHeight="1"/>
    <row r="38463" ht="12.75" hidden="1" customHeight="1"/>
    <row r="38464" ht="12.75" hidden="1" customHeight="1"/>
    <row r="38465" ht="12.75" hidden="1" customHeight="1"/>
    <row r="38466" ht="12.75" hidden="1" customHeight="1"/>
    <row r="38467" ht="12.75" hidden="1" customHeight="1"/>
    <row r="38468" ht="12.75" hidden="1" customHeight="1"/>
    <row r="38469" ht="12.75" hidden="1" customHeight="1"/>
    <row r="38470" ht="12.75" hidden="1" customHeight="1"/>
    <row r="38471" ht="12.75" hidden="1" customHeight="1"/>
    <row r="38472" ht="12.75" hidden="1" customHeight="1"/>
    <row r="38473" ht="12.75" hidden="1" customHeight="1"/>
    <row r="38474" ht="12.75" hidden="1" customHeight="1"/>
    <row r="38475" ht="12.75" hidden="1" customHeight="1"/>
    <row r="38476" ht="12.75" hidden="1" customHeight="1"/>
    <row r="38477" ht="12.75" hidden="1" customHeight="1"/>
    <row r="38478" ht="12.75" hidden="1" customHeight="1"/>
    <row r="38479" ht="12.75" hidden="1" customHeight="1"/>
    <row r="38480" ht="12.75" hidden="1" customHeight="1"/>
    <row r="38481" ht="12.75" hidden="1" customHeight="1"/>
    <row r="38482" ht="12.75" hidden="1" customHeight="1"/>
    <row r="38483" ht="12.75" hidden="1" customHeight="1"/>
    <row r="38484" ht="12.75" hidden="1" customHeight="1"/>
    <row r="38485" ht="12.75" hidden="1" customHeight="1"/>
    <row r="38486" ht="12.75" hidden="1" customHeight="1"/>
    <row r="38487" ht="12.75" hidden="1" customHeight="1"/>
    <row r="38488" ht="12.75" hidden="1" customHeight="1"/>
    <row r="38489" ht="12.75" hidden="1" customHeight="1"/>
    <row r="38490" ht="12.75" hidden="1" customHeight="1"/>
    <row r="38491" ht="12.75" hidden="1" customHeight="1"/>
    <row r="38492" ht="12.75" hidden="1" customHeight="1"/>
    <row r="38493" ht="12.75" hidden="1" customHeight="1"/>
    <row r="38494" ht="12.75" hidden="1" customHeight="1"/>
    <row r="38495" ht="12.75" hidden="1" customHeight="1"/>
    <row r="38496" ht="12.75" hidden="1" customHeight="1"/>
    <row r="38497" ht="12.75" hidden="1" customHeight="1"/>
    <row r="38498" ht="12.75" hidden="1" customHeight="1"/>
    <row r="38499" ht="12.75" hidden="1" customHeight="1"/>
    <row r="38500" ht="12.75" hidden="1" customHeight="1"/>
    <row r="38501" ht="12.75" hidden="1" customHeight="1"/>
    <row r="38502" ht="12.75" hidden="1" customHeight="1"/>
    <row r="38503" ht="12.75" hidden="1" customHeight="1"/>
    <row r="38504" ht="12.75" hidden="1" customHeight="1"/>
    <row r="38505" ht="12.75" hidden="1" customHeight="1"/>
    <row r="38506" ht="12.75" hidden="1" customHeight="1"/>
    <row r="38507" ht="12.75" hidden="1" customHeight="1"/>
    <row r="38508" ht="12.75" hidden="1" customHeight="1"/>
    <row r="38509" ht="12.75" hidden="1" customHeight="1"/>
    <row r="38510" ht="12.75" hidden="1" customHeight="1"/>
    <row r="38511" ht="12.75" hidden="1" customHeight="1"/>
    <row r="38512" ht="12.75" hidden="1" customHeight="1"/>
    <row r="38513" ht="12.75" hidden="1" customHeight="1"/>
    <row r="38514" ht="12.75" hidden="1" customHeight="1"/>
    <row r="38515" ht="12.75" hidden="1" customHeight="1"/>
    <row r="38516" ht="12.75" hidden="1" customHeight="1"/>
    <row r="38517" ht="12.75" hidden="1" customHeight="1"/>
    <row r="38518" ht="12.75" hidden="1" customHeight="1"/>
    <row r="38519" ht="12.75" hidden="1" customHeight="1"/>
    <row r="38520" ht="12.75" hidden="1" customHeight="1"/>
    <row r="38521" ht="12.75" hidden="1" customHeight="1"/>
    <row r="38522" ht="12.75" hidden="1" customHeight="1"/>
    <row r="38523" ht="12.75" hidden="1" customHeight="1"/>
    <row r="38524" ht="12.75" hidden="1" customHeight="1"/>
    <row r="38525" ht="12.75" hidden="1" customHeight="1"/>
    <row r="38526" ht="12.75" hidden="1" customHeight="1"/>
    <row r="38527" ht="12.75" hidden="1" customHeight="1"/>
    <row r="38528" ht="12.75" hidden="1" customHeight="1"/>
    <row r="38529" ht="12.75" hidden="1" customHeight="1"/>
    <row r="38530" ht="12.75" hidden="1" customHeight="1"/>
    <row r="38531" ht="12.75" hidden="1" customHeight="1"/>
    <row r="38532" ht="12.75" hidden="1" customHeight="1"/>
    <row r="38533" ht="12.75" hidden="1" customHeight="1"/>
    <row r="38534" ht="12.75" hidden="1" customHeight="1"/>
    <row r="38535" ht="12.75" hidden="1" customHeight="1"/>
    <row r="38536" ht="12.75" hidden="1" customHeight="1"/>
    <row r="38537" ht="12.75" hidden="1" customHeight="1"/>
    <row r="38538" ht="12.75" hidden="1" customHeight="1"/>
    <row r="38539" ht="12.75" hidden="1" customHeight="1"/>
    <row r="38540" ht="12.75" hidden="1" customHeight="1"/>
    <row r="38541" ht="12.75" hidden="1" customHeight="1"/>
    <row r="38542" ht="12.75" hidden="1" customHeight="1"/>
    <row r="38543" ht="12.75" hidden="1" customHeight="1"/>
    <row r="38544" ht="12.75" hidden="1" customHeight="1"/>
    <row r="38545" ht="12.75" hidden="1" customHeight="1"/>
    <row r="38546" ht="12.75" hidden="1" customHeight="1"/>
    <row r="38547" ht="12.75" hidden="1" customHeight="1"/>
    <row r="38548" ht="12.75" hidden="1" customHeight="1"/>
    <row r="38549" ht="12.75" hidden="1" customHeight="1"/>
    <row r="38550" ht="12.75" hidden="1" customHeight="1"/>
    <row r="38551" ht="12.75" hidden="1" customHeight="1"/>
    <row r="38552" ht="12.75" hidden="1" customHeight="1"/>
    <row r="38553" ht="12.75" hidden="1" customHeight="1"/>
    <row r="38554" ht="12.75" hidden="1" customHeight="1"/>
    <row r="38555" ht="12.75" hidden="1" customHeight="1"/>
    <row r="38556" ht="12.75" hidden="1" customHeight="1"/>
    <row r="38557" ht="12.75" hidden="1" customHeight="1"/>
    <row r="38558" ht="12.75" hidden="1" customHeight="1"/>
    <row r="38559" ht="12.75" hidden="1" customHeight="1"/>
    <row r="38560" ht="12.75" hidden="1" customHeight="1"/>
    <row r="38561" ht="12.75" hidden="1" customHeight="1"/>
    <row r="38562" ht="12.75" hidden="1" customHeight="1"/>
    <row r="38563" ht="12.75" hidden="1" customHeight="1"/>
    <row r="38564" ht="12.75" hidden="1" customHeight="1"/>
    <row r="38565" ht="12.75" hidden="1" customHeight="1"/>
    <row r="38566" ht="12.75" hidden="1" customHeight="1"/>
    <row r="38567" ht="12.75" hidden="1" customHeight="1"/>
    <row r="38568" ht="12.75" hidden="1" customHeight="1"/>
    <row r="38569" ht="12.75" hidden="1" customHeight="1"/>
    <row r="38570" ht="12.75" hidden="1" customHeight="1"/>
    <row r="38571" ht="12.75" hidden="1" customHeight="1"/>
    <row r="38572" ht="12.75" hidden="1" customHeight="1"/>
    <row r="38573" ht="12.75" hidden="1" customHeight="1"/>
    <row r="38574" ht="12.75" hidden="1" customHeight="1"/>
    <row r="38575" ht="12.75" hidden="1" customHeight="1"/>
    <row r="38576" ht="12.75" hidden="1" customHeight="1"/>
    <row r="38577" ht="12.75" hidden="1" customHeight="1"/>
    <row r="38578" ht="12.75" hidden="1" customHeight="1"/>
    <row r="38579" ht="12.75" hidden="1" customHeight="1"/>
    <row r="38580" ht="12.75" hidden="1" customHeight="1"/>
    <row r="38581" ht="12.75" hidden="1" customHeight="1"/>
    <row r="38582" ht="12.75" hidden="1" customHeight="1"/>
    <row r="38583" ht="12.75" hidden="1" customHeight="1"/>
    <row r="38584" ht="12.75" hidden="1" customHeight="1"/>
    <row r="38585" ht="12.75" hidden="1" customHeight="1"/>
    <row r="38586" ht="12.75" hidden="1" customHeight="1"/>
    <row r="38587" ht="12.75" hidden="1" customHeight="1"/>
    <row r="38588" ht="12.75" hidden="1" customHeight="1"/>
    <row r="38589" ht="12.75" hidden="1" customHeight="1"/>
    <row r="38590" ht="12.75" hidden="1" customHeight="1"/>
    <row r="38591" ht="12.75" hidden="1" customHeight="1"/>
    <row r="38592" ht="12.75" hidden="1" customHeight="1"/>
    <row r="38593" ht="12.75" hidden="1" customHeight="1"/>
    <row r="38594" ht="12.75" hidden="1" customHeight="1"/>
    <row r="38595" ht="12.75" hidden="1" customHeight="1"/>
    <row r="38596" ht="12.75" hidden="1" customHeight="1"/>
    <row r="38597" ht="12.75" hidden="1" customHeight="1"/>
    <row r="38598" ht="12.75" hidden="1" customHeight="1"/>
    <row r="38599" ht="12.75" hidden="1" customHeight="1"/>
    <row r="38600" ht="12.75" hidden="1" customHeight="1"/>
    <row r="38601" ht="12.75" hidden="1" customHeight="1"/>
    <row r="38602" ht="12.75" hidden="1" customHeight="1"/>
    <row r="38603" ht="12.75" hidden="1" customHeight="1"/>
    <row r="38604" ht="12.75" hidden="1" customHeight="1"/>
    <row r="38605" ht="12.75" hidden="1" customHeight="1"/>
    <row r="38606" ht="12.75" hidden="1" customHeight="1"/>
    <row r="38607" ht="12.75" hidden="1" customHeight="1"/>
    <row r="38608" ht="12.75" hidden="1" customHeight="1"/>
    <row r="38609" ht="12.75" hidden="1" customHeight="1"/>
    <row r="38610" ht="12.75" hidden="1" customHeight="1"/>
    <row r="38611" ht="12.75" hidden="1" customHeight="1"/>
    <row r="38612" ht="12.75" hidden="1" customHeight="1"/>
    <row r="38613" ht="12.75" hidden="1" customHeight="1"/>
    <row r="38614" ht="12.75" hidden="1" customHeight="1"/>
    <row r="38615" ht="12.75" hidden="1" customHeight="1"/>
    <row r="38616" ht="12.75" hidden="1" customHeight="1"/>
    <row r="38617" ht="12.75" hidden="1" customHeight="1"/>
    <row r="38618" ht="12.75" hidden="1" customHeight="1"/>
    <row r="38619" ht="12.75" hidden="1" customHeight="1"/>
    <row r="38620" ht="12.75" hidden="1" customHeight="1"/>
    <row r="38621" ht="12.75" hidden="1" customHeight="1"/>
    <row r="38622" ht="12.75" hidden="1" customHeight="1"/>
    <row r="38623" ht="12.75" hidden="1" customHeight="1"/>
    <row r="38624" ht="12.75" hidden="1" customHeight="1"/>
    <row r="38625" ht="12.75" hidden="1" customHeight="1"/>
    <row r="38626" ht="12.75" hidden="1" customHeight="1"/>
    <row r="38627" ht="12.75" hidden="1" customHeight="1"/>
    <row r="38628" ht="12.75" hidden="1" customHeight="1"/>
    <row r="38629" ht="12.75" hidden="1" customHeight="1"/>
    <row r="38630" ht="12.75" hidden="1" customHeight="1"/>
    <row r="38631" ht="12.75" hidden="1" customHeight="1"/>
    <row r="38632" ht="12.75" hidden="1" customHeight="1"/>
    <row r="38633" ht="12.75" hidden="1" customHeight="1"/>
    <row r="38634" ht="12.75" hidden="1" customHeight="1"/>
    <row r="38635" ht="12.75" hidden="1" customHeight="1"/>
    <row r="38636" ht="12.75" hidden="1" customHeight="1"/>
    <row r="38637" ht="12.75" hidden="1" customHeight="1"/>
    <row r="38638" ht="12.75" hidden="1" customHeight="1"/>
    <row r="38639" ht="12.75" hidden="1" customHeight="1"/>
    <row r="38640" ht="12.75" hidden="1" customHeight="1"/>
    <row r="38641" ht="12.75" hidden="1" customHeight="1"/>
    <row r="38642" ht="12.75" hidden="1" customHeight="1"/>
    <row r="38643" ht="12.75" hidden="1" customHeight="1"/>
    <row r="38644" ht="12.75" hidden="1" customHeight="1"/>
    <row r="38645" ht="12.75" hidden="1" customHeight="1"/>
    <row r="38646" ht="12.75" hidden="1" customHeight="1"/>
    <row r="38647" ht="12.75" hidden="1" customHeight="1"/>
    <row r="38648" ht="12.75" hidden="1" customHeight="1"/>
    <row r="38649" ht="12.75" hidden="1" customHeight="1"/>
    <row r="38650" ht="12.75" hidden="1" customHeight="1"/>
    <row r="38651" ht="12.75" hidden="1" customHeight="1"/>
    <row r="38652" ht="12.75" hidden="1" customHeight="1"/>
    <row r="38653" ht="12.75" hidden="1" customHeight="1"/>
    <row r="38654" ht="12.75" hidden="1" customHeight="1"/>
    <row r="38655" ht="12.75" hidden="1" customHeight="1"/>
    <row r="38656" ht="12.75" hidden="1" customHeight="1"/>
    <row r="38657" ht="12.75" hidden="1" customHeight="1"/>
    <row r="38658" ht="12.75" hidden="1" customHeight="1"/>
    <row r="38659" ht="12.75" hidden="1" customHeight="1"/>
    <row r="38660" ht="12.75" hidden="1" customHeight="1"/>
    <row r="38661" ht="12.75" hidden="1" customHeight="1"/>
    <row r="38662" ht="12.75" hidden="1" customHeight="1"/>
    <row r="38663" ht="12.75" hidden="1" customHeight="1"/>
    <row r="38664" ht="12.75" hidden="1" customHeight="1"/>
    <row r="38665" ht="12.75" hidden="1" customHeight="1"/>
    <row r="38666" ht="12.75" hidden="1" customHeight="1"/>
    <row r="38667" ht="12.75" hidden="1" customHeight="1"/>
    <row r="38668" ht="12.75" hidden="1" customHeight="1"/>
    <row r="38669" ht="12.75" hidden="1" customHeight="1"/>
    <row r="38670" ht="12.75" hidden="1" customHeight="1"/>
    <row r="38671" ht="12.75" hidden="1" customHeight="1"/>
    <row r="38672" ht="12.75" hidden="1" customHeight="1"/>
    <row r="38673" ht="12.75" hidden="1" customHeight="1"/>
    <row r="38674" ht="12.75" hidden="1" customHeight="1"/>
    <row r="38675" ht="12.75" hidden="1" customHeight="1"/>
    <row r="38676" ht="12.75" hidden="1" customHeight="1"/>
    <row r="38677" ht="12.75" hidden="1" customHeight="1"/>
    <row r="38678" ht="12.75" hidden="1" customHeight="1"/>
    <row r="38679" ht="12.75" hidden="1" customHeight="1"/>
    <row r="38680" ht="12.75" hidden="1" customHeight="1"/>
    <row r="38681" ht="12.75" hidden="1" customHeight="1"/>
    <row r="38682" ht="12.75" hidden="1" customHeight="1"/>
    <row r="38683" ht="12.75" hidden="1" customHeight="1"/>
    <row r="38684" ht="12.75" hidden="1" customHeight="1"/>
    <row r="38685" ht="12.75" hidden="1" customHeight="1"/>
    <row r="38686" ht="12.75" hidden="1" customHeight="1"/>
    <row r="38687" ht="12.75" hidden="1" customHeight="1"/>
    <row r="38688" ht="12.75" hidden="1" customHeight="1"/>
    <row r="38689" ht="12.75" hidden="1" customHeight="1"/>
    <row r="38690" ht="12.75" hidden="1" customHeight="1"/>
    <row r="38691" ht="12.75" hidden="1" customHeight="1"/>
    <row r="38692" ht="12.75" hidden="1" customHeight="1"/>
    <row r="38693" ht="12.75" hidden="1" customHeight="1"/>
    <row r="38694" ht="12.75" hidden="1" customHeight="1"/>
    <row r="38695" ht="12.75" hidden="1" customHeight="1"/>
    <row r="38696" ht="12.75" hidden="1" customHeight="1"/>
    <row r="38697" ht="12.75" hidden="1" customHeight="1"/>
    <row r="38698" ht="12.75" hidden="1" customHeight="1"/>
    <row r="38699" ht="12.75" hidden="1" customHeight="1"/>
    <row r="38700" ht="12.75" hidden="1" customHeight="1"/>
    <row r="38701" ht="12.75" hidden="1" customHeight="1"/>
    <row r="38702" ht="12.75" hidden="1" customHeight="1"/>
    <row r="38703" ht="12.75" hidden="1" customHeight="1"/>
    <row r="38704" ht="12.75" hidden="1" customHeight="1"/>
    <row r="38705" ht="12.75" hidden="1" customHeight="1"/>
    <row r="38706" ht="12.75" hidden="1" customHeight="1"/>
    <row r="38707" ht="12.75" hidden="1" customHeight="1"/>
    <row r="38708" ht="12.75" hidden="1" customHeight="1"/>
    <row r="38709" ht="12.75" hidden="1" customHeight="1"/>
    <row r="38710" ht="12.75" hidden="1" customHeight="1"/>
    <row r="38711" ht="12.75" hidden="1" customHeight="1"/>
    <row r="38712" ht="12.75" hidden="1" customHeight="1"/>
    <row r="38713" ht="12.75" hidden="1" customHeight="1"/>
    <row r="38714" ht="12.75" hidden="1" customHeight="1"/>
    <row r="38715" ht="12.75" hidden="1" customHeight="1"/>
    <row r="38716" ht="12.75" hidden="1" customHeight="1"/>
    <row r="38717" ht="12.75" hidden="1" customHeight="1"/>
    <row r="38718" ht="12.75" hidden="1" customHeight="1"/>
    <row r="38719" ht="12.75" hidden="1" customHeight="1"/>
    <row r="38720" ht="12.75" hidden="1" customHeight="1"/>
    <row r="38721" ht="12.75" hidden="1" customHeight="1"/>
    <row r="38722" ht="12.75" hidden="1" customHeight="1"/>
    <row r="38723" ht="12.75" hidden="1" customHeight="1"/>
    <row r="38724" ht="12.75" hidden="1" customHeight="1"/>
    <row r="38725" ht="12.75" hidden="1" customHeight="1"/>
    <row r="38726" ht="12.75" hidden="1" customHeight="1"/>
    <row r="38727" ht="12.75" hidden="1" customHeight="1"/>
    <row r="38728" ht="12.75" hidden="1" customHeight="1"/>
    <row r="38729" ht="12.75" hidden="1" customHeight="1"/>
    <row r="38730" ht="12.75" hidden="1" customHeight="1"/>
    <row r="38731" ht="12.75" hidden="1" customHeight="1"/>
    <row r="38732" ht="12.75" hidden="1" customHeight="1"/>
    <row r="38733" ht="12.75" hidden="1" customHeight="1"/>
    <row r="38734" ht="12.75" hidden="1" customHeight="1"/>
    <row r="38735" ht="12.75" hidden="1" customHeight="1"/>
    <row r="38736" ht="12.75" hidden="1" customHeight="1"/>
    <row r="38737" ht="12.75" hidden="1" customHeight="1"/>
    <row r="38738" ht="12.75" hidden="1" customHeight="1"/>
    <row r="38739" ht="12.75" hidden="1" customHeight="1"/>
    <row r="38740" ht="12.75" hidden="1" customHeight="1"/>
    <row r="38741" ht="12.75" hidden="1" customHeight="1"/>
    <row r="38742" ht="12.75" hidden="1" customHeight="1"/>
    <row r="38743" ht="12.75" hidden="1" customHeight="1"/>
    <row r="38744" ht="12.75" hidden="1" customHeight="1"/>
    <row r="38745" ht="12.75" hidden="1" customHeight="1"/>
    <row r="38746" ht="12.75" hidden="1" customHeight="1"/>
    <row r="38747" ht="12.75" hidden="1" customHeight="1"/>
    <row r="38748" ht="12.75" hidden="1" customHeight="1"/>
    <row r="38749" ht="12.75" hidden="1" customHeight="1"/>
    <row r="38750" ht="12.75" hidden="1" customHeight="1"/>
    <row r="38751" ht="12.75" hidden="1" customHeight="1"/>
    <row r="38752" ht="12.75" hidden="1" customHeight="1"/>
    <row r="38753" ht="12.75" hidden="1" customHeight="1"/>
    <row r="38754" ht="12.75" hidden="1" customHeight="1"/>
    <row r="38755" ht="12.75" hidden="1" customHeight="1"/>
    <row r="38756" ht="12.75" hidden="1" customHeight="1"/>
    <row r="38757" ht="12.75" hidden="1" customHeight="1"/>
    <row r="38758" ht="12.75" hidden="1" customHeight="1"/>
    <row r="38759" ht="12.75" hidden="1" customHeight="1"/>
    <row r="38760" ht="12.75" hidden="1" customHeight="1"/>
    <row r="38761" ht="12.75" hidden="1" customHeight="1"/>
    <row r="38762" ht="12.75" hidden="1" customHeight="1"/>
    <row r="38763" ht="12.75" hidden="1" customHeight="1"/>
    <row r="38764" ht="12.75" hidden="1" customHeight="1"/>
    <row r="38765" ht="12.75" hidden="1" customHeight="1"/>
    <row r="38766" ht="12.75" hidden="1" customHeight="1"/>
    <row r="38767" ht="12.75" hidden="1" customHeight="1"/>
    <row r="38768" ht="12.75" hidden="1" customHeight="1"/>
    <row r="38769" ht="12.75" hidden="1" customHeight="1"/>
    <row r="38770" ht="12.75" hidden="1" customHeight="1"/>
    <row r="38771" ht="12.75" hidden="1" customHeight="1"/>
    <row r="38772" ht="12.75" hidden="1" customHeight="1"/>
    <row r="38773" ht="12.75" hidden="1" customHeight="1"/>
    <row r="38774" ht="12.75" hidden="1" customHeight="1"/>
    <row r="38775" ht="12.75" hidden="1" customHeight="1"/>
    <row r="38776" ht="12.75" hidden="1" customHeight="1"/>
    <row r="38777" ht="12.75" hidden="1" customHeight="1"/>
    <row r="38778" ht="12.75" hidden="1" customHeight="1"/>
    <row r="38779" ht="12.75" hidden="1" customHeight="1"/>
    <row r="38780" ht="12.75" hidden="1" customHeight="1"/>
    <row r="38781" ht="12.75" hidden="1" customHeight="1"/>
    <row r="38782" ht="12.75" hidden="1" customHeight="1"/>
    <row r="38783" ht="12.75" hidden="1" customHeight="1"/>
    <row r="38784" ht="12.75" hidden="1" customHeight="1"/>
    <row r="38785" ht="12.75" hidden="1" customHeight="1"/>
    <row r="38786" ht="12.75" hidden="1" customHeight="1"/>
    <row r="38787" ht="12.75" hidden="1" customHeight="1"/>
    <row r="38788" ht="12.75" hidden="1" customHeight="1"/>
    <row r="38789" ht="12.75" hidden="1" customHeight="1"/>
    <row r="38790" ht="12.75" hidden="1" customHeight="1"/>
    <row r="38791" ht="12.75" hidden="1" customHeight="1"/>
    <row r="38792" ht="12.75" hidden="1" customHeight="1"/>
    <row r="38793" ht="12.75" hidden="1" customHeight="1"/>
    <row r="38794" ht="12.75" hidden="1" customHeight="1"/>
    <row r="38795" ht="12.75" hidden="1" customHeight="1"/>
    <row r="38796" ht="12.75" hidden="1" customHeight="1"/>
    <row r="38797" ht="12.75" hidden="1" customHeight="1"/>
    <row r="38798" ht="12.75" hidden="1" customHeight="1"/>
    <row r="38799" ht="12.75" hidden="1" customHeight="1"/>
    <row r="38800" ht="12.75" hidden="1" customHeight="1"/>
    <row r="38801" ht="12.75" hidden="1" customHeight="1"/>
    <row r="38802" ht="12.75" hidden="1" customHeight="1"/>
    <row r="38803" ht="12.75" hidden="1" customHeight="1"/>
    <row r="38804" ht="12.75" hidden="1" customHeight="1"/>
    <row r="38805" ht="12.75" hidden="1" customHeight="1"/>
    <row r="38806" ht="12.75" hidden="1" customHeight="1"/>
    <row r="38807" ht="12.75" hidden="1" customHeight="1"/>
    <row r="38808" ht="12.75" hidden="1" customHeight="1"/>
    <row r="38809" ht="12.75" hidden="1" customHeight="1"/>
    <row r="38810" ht="12.75" hidden="1" customHeight="1"/>
    <row r="38811" ht="12.75" hidden="1" customHeight="1"/>
    <row r="38812" ht="12.75" hidden="1" customHeight="1"/>
    <row r="38813" ht="12.75" hidden="1" customHeight="1"/>
    <row r="38814" ht="12.75" hidden="1" customHeight="1"/>
    <row r="38815" ht="12.75" hidden="1" customHeight="1"/>
    <row r="38816" ht="12.75" hidden="1" customHeight="1"/>
    <row r="38817" ht="12.75" hidden="1" customHeight="1"/>
    <row r="38818" ht="12.75" hidden="1" customHeight="1"/>
    <row r="38819" ht="12.75" hidden="1" customHeight="1"/>
    <row r="38820" ht="12.75" hidden="1" customHeight="1"/>
    <row r="38821" ht="12.75" hidden="1" customHeight="1"/>
    <row r="38822" ht="12.75" hidden="1" customHeight="1"/>
    <row r="38823" ht="12.75" hidden="1" customHeight="1"/>
    <row r="38824" ht="12.75" hidden="1" customHeight="1"/>
    <row r="38825" ht="12.75" hidden="1" customHeight="1"/>
    <row r="38826" ht="12.75" hidden="1" customHeight="1"/>
    <row r="38827" ht="12.75" hidden="1" customHeight="1"/>
    <row r="38828" ht="12.75" hidden="1" customHeight="1"/>
    <row r="38829" ht="12.75" hidden="1" customHeight="1"/>
    <row r="38830" ht="12.75" hidden="1" customHeight="1"/>
    <row r="38831" ht="12.75" hidden="1" customHeight="1"/>
    <row r="38832" ht="12.75" hidden="1" customHeight="1"/>
    <row r="38833" ht="12.75" hidden="1" customHeight="1"/>
    <row r="38834" ht="12.75" hidden="1" customHeight="1"/>
    <row r="38835" ht="12.75" hidden="1" customHeight="1"/>
    <row r="38836" ht="12.75" hidden="1" customHeight="1"/>
    <row r="38837" ht="12.75" hidden="1" customHeight="1"/>
    <row r="38838" ht="12.75" hidden="1" customHeight="1"/>
    <row r="38839" ht="12.75" hidden="1" customHeight="1"/>
    <row r="38840" ht="12.75" hidden="1" customHeight="1"/>
    <row r="38841" ht="12.75" hidden="1" customHeight="1"/>
    <row r="38842" ht="12.75" hidden="1" customHeight="1"/>
    <row r="38843" ht="12.75" hidden="1" customHeight="1"/>
    <row r="38844" ht="12.75" hidden="1" customHeight="1"/>
    <row r="38845" ht="12.75" hidden="1" customHeight="1"/>
    <row r="38846" ht="12.75" hidden="1" customHeight="1"/>
    <row r="38847" ht="12.75" hidden="1" customHeight="1"/>
    <row r="38848" ht="12.75" hidden="1" customHeight="1"/>
    <row r="38849" ht="12.75" hidden="1" customHeight="1"/>
    <row r="38850" ht="12.75" hidden="1" customHeight="1"/>
    <row r="38851" ht="12.75" hidden="1" customHeight="1"/>
    <row r="38852" ht="12.75" hidden="1" customHeight="1"/>
    <row r="38853" ht="12.75" hidden="1" customHeight="1"/>
    <row r="38854" ht="12.75" hidden="1" customHeight="1"/>
    <row r="38855" ht="12.75" hidden="1" customHeight="1"/>
    <row r="38856" ht="12.75" hidden="1" customHeight="1"/>
    <row r="38857" ht="12.75" hidden="1" customHeight="1"/>
    <row r="38858" ht="12.75" hidden="1" customHeight="1"/>
    <row r="38859" ht="12.75" hidden="1" customHeight="1"/>
    <row r="38860" ht="12.75" hidden="1" customHeight="1"/>
    <row r="38861" ht="12.75" hidden="1" customHeight="1"/>
    <row r="38862" ht="12.75" hidden="1" customHeight="1"/>
    <row r="38863" ht="12.75" hidden="1" customHeight="1"/>
    <row r="38864" ht="12.75" hidden="1" customHeight="1"/>
    <row r="38865" ht="12.75" hidden="1" customHeight="1"/>
    <row r="38866" ht="12.75" hidden="1" customHeight="1"/>
    <row r="38867" ht="12.75" hidden="1" customHeight="1"/>
    <row r="38868" ht="12.75" hidden="1" customHeight="1"/>
    <row r="38869" ht="12.75" hidden="1" customHeight="1"/>
    <row r="38870" ht="12.75" hidden="1" customHeight="1"/>
    <row r="38871" ht="12.75" hidden="1" customHeight="1"/>
    <row r="38872" ht="12.75" hidden="1" customHeight="1"/>
    <row r="38873" ht="12.75" hidden="1" customHeight="1"/>
    <row r="38874" ht="12.75" hidden="1" customHeight="1"/>
    <row r="38875" ht="12.75" hidden="1" customHeight="1"/>
    <row r="38876" ht="12.75" hidden="1" customHeight="1"/>
    <row r="38877" ht="12.75" hidden="1" customHeight="1"/>
    <row r="38878" ht="12.75" hidden="1" customHeight="1"/>
    <row r="38879" ht="12.75" hidden="1" customHeight="1"/>
    <row r="38880" ht="12.75" hidden="1" customHeight="1"/>
    <row r="38881" ht="12.75" hidden="1" customHeight="1"/>
    <row r="38882" ht="12.75" hidden="1" customHeight="1"/>
    <row r="38883" ht="12.75" hidden="1" customHeight="1"/>
    <row r="38884" ht="12.75" hidden="1" customHeight="1"/>
    <row r="38885" ht="12.75" hidden="1" customHeight="1"/>
    <row r="38886" ht="12.75" hidden="1" customHeight="1"/>
    <row r="38887" ht="12.75" hidden="1" customHeight="1"/>
    <row r="38888" ht="12.75" hidden="1" customHeight="1"/>
    <row r="38889" ht="12.75" hidden="1" customHeight="1"/>
    <row r="38890" ht="12.75" hidden="1" customHeight="1"/>
    <row r="38891" ht="12.75" hidden="1" customHeight="1"/>
    <row r="38892" ht="12.75" hidden="1" customHeight="1"/>
    <row r="38893" ht="12.75" hidden="1" customHeight="1"/>
    <row r="38894" ht="12.75" hidden="1" customHeight="1"/>
    <row r="38895" ht="12.75" hidden="1" customHeight="1"/>
    <row r="38896" ht="12.75" hidden="1" customHeight="1"/>
    <row r="38897" ht="12.75" hidden="1" customHeight="1"/>
    <row r="38898" ht="12.75" hidden="1" customHeight="1"/>
    <row r="38899" ht="12.75" hidden="1" customHeight="1"/>
    <row r="38900" ht="12.75" hidden="1" customHeight="1"/>
    <row r="38901" ht="12.75" hidden="1" customHeight="1"/>
    <row r="38902" ht="12.75" hidden="1" customHeight="1"/>
    <row r="38903" ht="12.75" hidden="1" customHeight="1"/>
    <row r="38904" ht="12.75" hidden="1" customHeight="1"/>
    <row r="38905" ht="12.75" hidden="1" customHeight="1"/>
    <row r="38906" ht="12.75" hidden="1" customHeight="1"/>
    <row r="38907" ht="12.75" hidden="1" customHeight="1"/>
    <row r="38908" ht="12.75" hidden="1" customHeight="1"/>
    <row r="38909" ht="12.75" hidden="1" customHeight="1"/>
    <row r="38910" ht="12.75" hidden="1" customHeight="1"/>
    <row r="38911" ht="12.75" hidden="1" customHeight="1"/>
    <row r="38912" ht="12.75" hidden="1" customHeight="1"/>
    <row r="38913" ht="12.75" hidden="1" customHeight="1"/>
    <row r="38914" ht="12.75" hidden="1" customHeight="1"/>
    <row r="38915" ht="12.75" hidden="1" customHeight="1"/>
    <row r="38916" ht="12.75" hidden="1" customHeight="1"/>
    <row r="38917" ht="12.75" hidden="1" customHeight="1"/>
    <row r="38918" ht="12.75" hidden="1" customHeight="1"/>
    <row r="38919" ht="12.75" hidden="1" customHeight="1"/>
    <row r="38920" ht="12.75" hidden="1" customHeight="1"/>
    <row r="38921" ht="12.75" hidden="1" customHeight="1"/>
    <row r="38922" ht="12.75" hidden="1" customHeight="1"/>
    <row r="38923" ht="12.75" hidden="1" customHeight="1"/>
    <row r="38924" ht="12.75" hidden="1" customHeight="1"/>
    <row r="38925" ht="12.75" hidden="1" customHeight="1"/>
    <row r="38926" ht="12.75" hidden="1" customHeight="1"/>
    <row r="38927" ht="12.75" hidden="1" customHeight="1"/>
    <row r="38928" ht="12.75" hidden="1" customHeight="1"/>
    <row r="38929" ht="12.75" hidden="1" customHeight="1"/>
    <row r="38930" ht="12.75" hidden="1" customHeight="1"/>
    <row r="38931" ht="12.75" hidden="1" customHeight="1"/>
    <row r="38932" ht="12.75" hidden="1" customHeight="1"/>
    <row r="38933" ht="12.75" hidden="1" customHeight="1"/>
    <row r="38934" ht="12.75" hidden="1" customHeight="1"/>
    <row r="38935" ht="12.75" hidden="1" customHeight="1"/>
    <row r="38936" ht="12.75" hidden="1" customHeight="1"/>
    <row r="38937" ht="12.75" hidden="1" customHeight="1"/>
    <row r="38938" ht="12.75" hidden="1" customHeight="1"/>
    <row r="38939" ht="12.75" hidden="1" customHeight="1"/>
    <row r="38940" ht="12.75" hidden="1" customHeight="1"/>
    <row r="38941" ht="12.75" hidden="1" customHeight="1"/>
    <row r="38942" ht="12.75" hidden="1" customHeight="1"/>
    <row r="38943" ht="12.75" hidden="1" customHeight="1"/>
    <row r="38944" ht="12.75" hidden="1" customHeight="1"/>
    <row r="38945" ht="12.75" hidden="1" customHeight="1"/>
    <row r="38946" ht="12.75" hidden="1" customHeight="1"/>
    <row r="38947" ht="12.75" hidden="1" customHeight="1"/>
    <row r="38948" ht="12.75" hidden="1" customHeight="1"/>
    <row r="38949" ht="12.75" hidden="1" customHeight="1"/>
    <row r="38950" ht="12.75" hidden="1" customHeight="1"/>
    <row r="38951" ht="12.75" hidden="1" customHeight="1"/>
    <row r="38952" ht="12.75" hidden="1" customHeight="1"/>
    <row r="38953" ht="12.75" hidden="1" customHeight="1"/>
    <row r="38954" ht="12.75" hidden="1" customHeight="1"/>
    <row r="38955" ht="12.75" hidden="1" customHeight="1"/>
    <row r="38956" ht="12.75" hidden="1" customHeight="1"/>
    <row r="38957" ht="12.75" hidden="1" customHeight="1"/>
    <row r="38958" ht="12.75" hidden="1" customHeight="1"/>
    <row r="38959" ht="12.75" hidden="1" customHeight="1"/>
    <row r="38960" ht="12.75" hidden="1" customHeight="1"/>
    <row r="38961" ht="12.75" hidden="1" customHeight="1"/>
    <row r="38962" ht="12.75" hidden="1" customHeight="1"/>
    <row r="38963" ht="12.75" hidden="1" customHeight="1"/>
    <row r="38964" ht="12.75" hidden="1" customHeight="1"/>
    <row r="38965" ht="12.75" hidden="1" customHeight="1"/>
    <row r="38966" ht="12.75" hidden="1" customHeight="1"/>
    <row r="38967" ht="12.75" hidden="1" customHeight="1"/>
    <row r="38968" ht="12.75" hidden="1" customHeight="1"/>
    <row r="38969" ht="12.75" hidden="1" customHeight="1"/>
    <row r="38970" ht="12.75" hidden="1" customHeight="1"/>
    <row r="38971" ht="12.75" hidden="1" customHeight="1"/>
    <row r="38972" ht="12.75" hidden="1" customHeight="1"/>
    <row r="38973" ht="12.75" hidden="1" customHeight="1"/>
    <row r="38974" ht="12.75" hidden="1" customHeight="1"/>
    <row r="38975" ht="12.75" hidden="1" customHeight="1"/>
    <row r="38976" ht="12.75" hidden="1" customHeight="1"/>
    <row r="38977" ht="12.75" hidden="1" customHeight="1"/>
    <row r="38978" ht="12.75" hidden="1" customHeight="1"/>
    <row r="38979" ht="12.75" hidden="1" customHeight="1"/>
    <row r="38980" ht="12.75" hidden="1" customHeight="1"/>
    <row r="38981" ht="12.75" hidden="1" customHeight="1"/>
    <row r="38982" ht="12.75" hidden="1" customHeight="1"/>
    <row r="38983" ht="12.75" hidden="1" customHeight="1"/>
    <row r="38984" ht="12.75" hidden="1" customHeight="1"/>
    <row r="38985" ht="12.75" hidden="1" customHeight="1"/>
    <row r="38986" ht="12.75" hidden="1" customHeight="1"/>
    <row r="38987" ht="12.75" hidden="1" customHeight="1"/>
    <row r="38988" ht="12.75" hidden="1" customHeight="1"/>
    <row r="38989" ht="12.75" hidden="1" customHeight="1"/>
    <row r="38990" ht="12.75" hidden="1" customHeight="1"/>
    <row r="38991" ht="12.75" hidden="1" customHeight="1"/>
    <row r="38992" ht="12.75" hidden="1" customHeight="1"/>
    <row r="38993" ht="12.75" hidden="1" customHeight="1"/>
    <row r="38994" ht="12.75" hidden="1" customHeight="1"/>
    <row r="38995" ht="12.75" hidden="1" customHeight="1"/>
    <row r="38996" ht="12.75" hidden="1" customHeight="1"/>
    <row r="38997" ht="12.75" hidden="1" customHeight="1"/>
    <row r="38998" ht="12.75" hidden="1" customHeight="1"/>
    <row r="38999" ht="12.75" hidden="1" customHeight="1"/>
    <row r="39000" ht="12.75" hidden="1" customHeight="1"/>
    <row r="39001" ht="12.75" hidden="1" customHeight="1"/>
    <row r="39002" ht="12.75" hidden="1" customHeight="1"/>
    <row r="39003" ht="12.75" hidden="1" customHeight="1"/>
    <row r="39004" ht="12.75" hidden="1" customHeight="1"/>
    <row r="39005" ht="12.75" hidden="1" customHeight="1"/>
    <row r="39006" ht="12.75" hidden="1" customHeight="1"/>
    <row r="39007" ht="12.75" hidden="1" customHeight="1"/>
    <row r="39008" ht="12.75" hidden="1" customHeight="1"/>
    <row r="39009" ht="12.75" hidden="1" customHeight="1"/>
    <row r="39010" ht="12.75" hidden="1" customHeight="1"/>
    <row r="39011" ht="12.75" hidden="1" customHeight="1"/>
    <row r="39012" ht="12.75" hidden="1" customHeight="1"/>
    <row r="39013" ht="12.75" hidden="1" customHeight="1"/>
    <row r="39014" ht="12.75" hidden="1" customHeight="1"/>
    <row r="39015" ht="12.75" hidden="1" customHeight="1"/>
    <row r="39016" ht="12.75" hidden="1" customHeight="1"/>
    <row r="39017" ht="12.75" hidden="1" customHeight="1"/>
    <row r="39018" ht="12.75" hidden="1" customHeight="1"/>
    <row r="39019" ht="12.75" hidden="1" customHeight="1"/>
    <row r="39020" ht="12.75" hidden="1" customHeight="1"/>
    <row r="39021" ht="12.75" hidden="1" customHeight="1"/>
    <row r="39022" ht="12.75" hidden="1" customHeight="1"/>
    <row r="39023" ht="12.75" hidden="1" customHeight="1"/>
    <row r="39024" ht="12.75" hidden="1" customHeight="1"/>
    <row r="39025" ht="12.75" hidden="1" customHeight="1"/>
    <row r="39026" ht="12.75" hidden="1" customHeight="1"/>
    <row r="39027" ht="12.75" hidden="1" customHeight="1"/>
    <row r="39028" ht="12.75" hidden="1" customHeight="1"/>
    <row r="39029" ht="12.75" hidden="1" customHeight="1"/>
    <row r="39030" ht="12.75" hidden="1" customHeight="1"/>
    <row r="39031" ht="12.75" hidden="1" customHeight="1"/>
    <row r="39032" ht="12.75" hidden="1" customHeight="1"/>
    <row r="39033" ht="12.75" hidden="1" customHeight="1"/>
    <row r="39034" ht="12.75" hidden="1" customHeight="1"/>
    <row r="39035" ht="12.75" hidden="1" customHeight="1"/>
    <row r="39036" ht="12.75" hidden="1" customHeight="1"/>
    <row r="39037" ht="12.75" hidden="1" customHeight="1"/>
    <row r="39038" ht="12.75" hidden="1" customHeight="1"/>
    <row r="39039" ht="12.75" hidden="1" customHeight="1"/>
    <row r="39040" ht="12.75" hidden="1" customHeight="1"/>
    <row r="39041" ht="12.75" hidden="1" customHeight="1"/>
    <row r="39042" ht="12.75" hidden="1" customHeight="1"/>
    <row r="39043" ht="12.75" hidden="1" customHeight="1"/>
    <row r="39044" ht="12.75" hidden="1" customHeight="1"/>
    <row r="39045" ht="12.75" hidden="1" customHeight="1"/>
    <row r="39046" ht="12.75" hidden="1" customHeight="1"/>
    <row r="39047" ht="12.75" hidden="1" customHeight="1"/>
    <row r="39048" ht="12.75" hidden="1" customHeight="1"/>
    <row r="39049" ht="12.75" hidden="1" customHeight="1"/>
    <row r="39050" ht="12.75" hidden="1" customHeight="1"/>
    <row r="39051" ht="12.75" hidden="1" customHeight="1"/>
    <row r="39052" ht="12.75" hidden="1" customHeight="1"/>
    <row r="39053" ht="12.75" hidden="1" customHeight="1"/>
    <row r="39054" ht="12.75" hidden="1" customHeight="1"/>
    <row r="39055" ht="12.75" hidden="1" customHeight="1"/>
    <row r="39056" ht="12.75" hidden="1" customHeight="1"/>
    <row r="39057" ht="12.75" hidden="1" customHeight="1"/>
    <row r="39058" ht="12.75" hidden="1" customHeight="1"/>
    <row r="39059" ht="12.75" hidden="1" customHeight="1"/>
    <row r="39060" ht="12.75" hidden="1" customHeight="1"/>
    <row r="39061" ht="12.75" hidden="1" customHeight="1"/>
    <row r="39062" ht="12.75" hidden="1" customHeight="1"/>
    <row r="39063" ht="12.75" hidden="1" customHeight="1"/>
    <row r="39064" ht="12.75" hidden="1" customHeight="1"/>
    <row r="39065" ht="12.75" hidden="1" customHeight="1"/>
    <row r="39066" ht="12.75" hidden="1" customHeight="1"/>
    <row r="39067" ht="12.75" hidden="1" customHeight="1"/>
    <row r="39068" ht="12.75" hidden="1" customHeight="1"/>
    <row r="39069" ht="12.75" hidden="1" customHeight="1"/>
    <row r="39070" ht="12.75" hidden="1" customHeight="1"/>
    <row r="39071" ht="12.75" hidden="1" customHeight="1"/>
    <row r="39072" ht="12.75" hidden="1" customHeight="1"/>
    <row r="39073" ht="12.75" hidden="1" customHeight="1"/>
    <row r="39074" ht="12.75" hidden="1" customHeight="1"/>
    <row r="39075" ht="12.75" hidden="1" customHeight="1"/>
    <row r="39076" ht="12.75" hidden="1" customHeight="1"/>
    <row r="39077" ht="12.75" hidden="1" customHeight="1"/>
    <row r="39078" ht="12.75" hidden="1" customHeight="1"/>
    <row r="39079" ht="12.75" hidden="1" customHeight="1"/>
    <row r="39080" ht="12.75" hidden="1" customHeight="1"/>
    <row r="39081" ht="12.75" hidden="1" customHeight="1"/>
    <row r="39082" ht="12.75" hidden="1" customHeight="1"/>
    <row r="39083" ht="12.75" hidden="1" customHeight="1"/>
    <row r="39084" ht="12.75" hidden="1" customHeight="1"/>
    <row r="39085" ht="12.75" hidden="1" customHeight="1"/>
    <row r="39086" ht="12.75" hidden="1" customHeight="1"/>
    <row r="39087" ht="12.75" hidden="1" customHeight="1"/>
    <row r="39088" ht="12.75" hidden="1" customHeight="1"/>
    <row r="39089" ht="12.75" hidden="1" customHeight="1"/>
    <row r="39090" ht="12.75" hidden="1" customHeight="1"/>
    <row r="39091" ht="12.75" hidden="1" customHeight="1"/>
    <row r="39092" ht="12.75" hidden="1" customHeight="1"/>
    <row r="39093" ht="12.75" hidden="1" customHeight="1"/>
    <row r="39094" ht="12.75" hidden="1" customHeight="1"/>
    <row r="39095" ht="12.75" hidden="1" customHeight="1"/>
    <row r="39096" ht="12.75" hidden="1" customHeight="1"/>
    <row r="39097" ht="12.75" hidden="1" customHeight="1"/>
    <row r="39098" ht="12.75" hidden="1" customHeight="1"/>
    <row r="39099" ht="12.75" hidden="1" customHeight="1"/>
    <row r="39100" ht="12.75" hidden="1" customHeight="1"/>
    <row r="39101" ht="12.75" hidden="1" customHeight="1"/>
    <row r="39102" ht="12.75" hidden="1" customHeight="1"/>
    <row r="39103" ht="12.75" hidden="1" customHeight="1"/>
    <row r="39104" ht="12.75" hidden="1" customHeight="1"/>
    <row r="39105" ht="12.75" hidden="1" customHeight="1"/>
    <row r="39106" ht="12.75" hidden="1" customHeight="1"/>
    <row r="39107" ht="12.75" hidden="1" customHeight="1"/>
    <row r="39108" ht="12.75" hidden="1" customHeight="1"/>
    <row r="39109" ht="12.75" hidden="1" customHeight="1"/>
    <row r="39110" ht="12.75" hidden="1" customHeight="1"/>
    <row r="39111" ht="12.75" hidden="1" customHeight="1"/>
    <row r="39112" ht="12.75" hidden="1" customHeight="1"/>
    <row r="39113" ht="12.75" hidden="1" customHeight="1"/>
    <row r="39114" ht="12.75" hidden="1" customHeight="1"/>
    <row r="39115" ht="12.75" hidden="1" customHeight="1"/>
    <row r="39116" ht="12.75" hidden="1" customHeight="1"/>
    <row r="39117" ht="12.75" hidden="1" customHeight="1"/>
    <row r="39118" ht="12.75" hidden="1" customHeight="1"/>
    <row r="39119" ht="12.75" hidden="1" customHeight="1"/>
    <row r="39120" ht="12.75" hidden="1" customHeight="1"/>
    <row r="39121" ht="12.75" hidden="1" customHeight="1"/>
    <row r="39122" ht="12.75" hidden="1" customHeight="1"/>
    <row r="39123" ht="12.75" hidden="1" customHeight="1"/>
    <row r="39124" ht="12.75" hidden="1" customHeight="1"/>
    <row r="39125" ht="12.75" hidden="1" customHeight="1"/>
    <row r="39126" ht="12.75" hidden="1" customHeight="1"/>
    <row r="39127" ht="12.75" hidden="1" customHeight="1"/>
    <row r="39128" ht="12.75" hidden="1" customHeight="1"/>
    <row r="39129" ht="12.75" hidden="1" customHeight="1"/>
    <row r="39130" ht="12.75" hidden="1" customHeight="1"/>
    <row r="39131" ht="12.75" hidden="1" customHeight="1"/>
    <row r="39132" ht="12.75" hidden="1" customHeight="1"/>
    <row r="39133" ht="12.75" hidden="1" customHeight="1"/>
    <row r="39134" ht="12.75" hidden="1" customHeight="1"/>
    <row r="39135" ht="12.75" hidden="1" customHeight="1"/>
    <row r="39136" ht="12.75" hidden="1" customHeight="1"/>
    <row r="39137" ht="12.75" hidden="1" customHeight="1"/>
    <row r="39138" ht="12.75" hidden="1" customHeight="1"/>
    <row r="39139" ht="12.75" hidden="1" customHeight="1"/>
    <row r="39140" ht="12.75" hidden="1" customHeight="1"/>
    <row r="39141" ht="12.75" hidden="1" customHeight="1"/>
    <row r="39142" ht="12.75" hidden="1" customHeight="1"/>
    <row r="39143" ht="12.75" hidden="1" customHeight="1"/>
    <row r="39144" ht="12.75" hidden="1" customHeight="1"/>
    <row r="39145" ht="12.75" hidden="1" customHeight="1"/>
    <row r="39146" ht="12.75" hidden="1" customHeight="1"/>
    <row r="39147" ht="12.75" hidden="1" customHeight="1"/>
    <row r="39148" ht="12.75" hidden="1" customHeight="1"/>
    <row r="39149" ht="12.75" hidden="1" customHeight="1"/>
    <row r="39150" ht="12.75" hidden="1" customHeight="1"/>
    <row r="39151" ht="12.75" hidden="1" customHeight="1"/>
    <row r="39152" ht="12.75" hidden="1" customHeight="1"/>
    <row r="39153" ht="12.75" hidden="1" customHeight="1"/>
    <row r="39154" ht="12.75" hidden="1" customHeight="1"/>
    <row r="39155" ht="12.75" hidden="1" customHeight="1"/>
    <row r="39156" ht="12.75" hidden="1" customHeight="1"/>
    <row r="39157" ht="12.75" hidden="1" customHeight="1"/>
    <row r="39158" ht="12.75" hidden="1" customHeight="1"/>
    <row r="39159" ht="12.75" hidden="1" customHeight="1"/>
    <row r="39160" ht="12.75" hidden="1" customHeight="1"/>
    <row r="39161" ht="12.75" hidden="1" customHeight="1"/>
    <row r="39162" ht="12.75" hidden="1" customHeight="1"/>
    <row r="39163" ht="12.75" hidden="1" customHeight="1"/>
    <row r="39164" ht="12.75" hidden="1" customHeight="1"/>
    <row r="39165" ht="12.75" hidden="1" customHeight="1"/>
    <row r="39166" ht="12.75" hidden="1" customHeight="1"/>
    <row r="39167" ht="12.75" hidden="1" customHeight="1"/>
    <row r="39168" ht="12.75" hidden="1" customHeight="1"/>
    <row r="39169" ht="12.75" hidden="1" customHeight="1"/>
    <row r="39170" ht="12.75" hidden="1" customHeight="1"/>
    <row r="39171" ht="12.75" hidden="1" customHeight="1"/>
    <row r="39172" ht="12.75" hidden="1" customHeight="1"/>
    <row r="39173" ht="12.75" hidden="1" customHeight="1"/>
    <row r="39174" ht="12.75" hidden="1" customHeight="1"/>
    <row r="39175" ht="12.75" hidden="1" customHeight="1"/>
    <row r="39176" ht="12.75" hidden="1" customHeight="1"/>
    <row r="39177" ht="12.75" hidden="1" customHeight="1"/>
    <row r="39178" ht="12.75" hidden="1" customHeight="1"/>
    <row r="39179" ht="12.75" hidden="1" customHeight="1"/>
    <row r="39180" ht="12.75" hidden="1" customHeight="1"/>
    <row r="39181" ht="12.75" hidden="1" customHeight="1"/>
    <row r="39182" ht="12.75" hidden="1" customHeight="1"/>
    <row r="39183" ht="12.75" hidden="1" customHeight="1"/>
    <row r="39184" ht="12.75" hidden="1" customHeight="1"/>
    <row r="39185" ht="12.75" hidden="1" customHeight="1"/>
    <row r="39186" ht="12.75" hidden="1" customHeight="1"/>
    <row r="39187" ht="12.75" hidden="1" customHeight="1"/>
    <row r="39188" ht="12.75" hidden="1" customHeight="1"/>
    <row r="39189" ht="12.75" hidden="1" customHeight="1"/>
    <row r="39190" ht="12.75" hidden="1" customHeight="1"/>
    <row r="39191" ht="12.75" hidden="1" customHeight="1"/>
    <row r="39192" ht="12.75" hidden="1" customHeight="1"/>
    <row r="39193" ht="12.75" hidden="1" customHeight="1"/>
    <row r="39194" ht="12.75" hidden="1" customHeight="1"/>
    <row r="39195" ht="12.75" hidden="1" customHeight="1"/>
    <row r="39196" ht="12.75" hidden="1" customHeight="1"/>
    <row r="39197" ht="12.75" hidden="1" customHeight="1"/>
    <row r="39198" ht="12.75" hidden="1" customHeight="1"/>
    <row r="39199" ht="12.75" hidden="1" customHeight="1"/>
    <row r="39200" ht="12.75" hidden="1" customHeight="1"/>
    <row r="39201" ht="12.75" hidden="1" customHeight="1"/>
    <row r="39202" ht="12.75" hidden="1" customHeight="1"/>
    <row r="39203" ht="12.75" hidden="1" customHeight="1"/>
    <row r="39204" ht="12.75" hidden="1" customHeight="1"/>
    <row r="39205" ht="12.75" hidden="1" customHeight="1"/>
    <row r="39206" ht="12.75" hidden="1" customHeight="1"/>
    <row r="39207" ht="12.75" hidden="1" customHeight="1"/>
    <row r="39208" ht="12.75" hidden="1" customHeight="1"/>
    <row r="39209" ht="12.75" hidden="1" customHeight="1"/>
    <row r="39210" ht="12.75" hidden="1" customHeight="1"/>
    <row r="39211" ht="12.75" hidden="1" customHeight="1"/>
    <row r="39212" ht="12.75" hidden="1" customHeight="1"/>
    <row r="39213" ht="12.75" hidden="1" customHeight="1"/>
    <row r="39214" ht="12.75" hidden="1" customHeight="1"/>
    <row r="39215" ht="12.75" hidden="1" customHeight="1"/>
    <row r="39216" ht="12.75" hidden="1" customHeight="1"/>
    <row r="39217" ht="12.75" hidden="1" customHeight="1"/>
    <row r="39218" ht="12.75" hidden="1" customHeight="1"/>
    <row r="39219" ht="12.75" hidden="1" customHeight="1"/>
    <row r="39220" ht="12.75" hidden="1" customHeight="1"/>
    <row r="39221" ht="12.75" hidden="1" customHeight="1"/>
    <row r="39222" ht="12.75" hidden="1" customHeight="1"/>
    <row r="39223" ht="12.75" hidden="1" customHeight="1"/>
    <row r="39224" ht="12.75" hidden="1" customHeight="1"/>
    <row r="39225" ht="12.75" hidden="1" customHeight="1"/>
    <row r="39226" ht="12.75" hidden="1" customHeight="1"/>
    <row r="39227" ht="12.75" hidden="1" customHeight="1"/>
    <row r="39228" ht="12.75" hidden="1" customHeight="1"/>
    <row r="39229" ht="12.75" hidden="1" customHeight="1"/>
    <row r="39230" ht="12.75" hidden="1" customHeight="1"/>
    <row r="39231" ht="12.75" hidden="1" customHeight="1"/>
    <row r="39232" ht="12.75" hidden="1" customHeight="1"/>
    <row r="39233" ht="12.75" hidden="1" customHeight="1"/>
    <row r="39234" ht="12.75" hidden="1" customHeight="1"/>
    <row r="39235" ht="12.75" hidden="1" customHeight="1"/>
    <row r="39236" ht="12.75" hidden="1" customHeight="1"/>
    <row r="39237" ht="12.75" hidden="1" customHeight="1"/>
    <row r="39238" ht="12.75" hidden="1" customHeight="1"/>
    <row r="39239" ht="12.75" hidden="1" customHeight="1"/>
    <row r="39240" ht="12.75" hidden="1" customHeight="1"/>
    <row r="39241" ht="12.75" hidden="1" customHeight="1"/>
    <row r="39242" ht="12.75" hidden="1" customHeight="1"/>
    <row r="39243" ht="12.75" hidden="1" customHeight="1"/>
    <row r="39244" ht="12.75" hidden="1" customHeight="1"/>
    <row r="39245" ht="12.75" hidden="1" customHeight="1"/>
    <row r="39246" ht="12.75" hidden="1" customHeight="1"/>
    <row r="39247" ht="12.75" hidden="1" customHeight="1"/>
    <row r="39248" ht="12.75" hidden="1" customHeight="1"/>
    <row r="39249" ht="12.75" hidden="1" customHeight="1"/>
    <row r="39250" ht="12.75" hidden="1" customHeight="1"/>
    <row r="39251" ht="12.75" hidden="1" customHeight="1"/>
    <row r="39252" ht="12.75" hidden="1" customHeight="1"/>
    <row r="39253" ht="12.75" hidden="1" customHeight="1"/>
    <row r="39254" ht="12.75" hidden="1" customHeight="1"/>
    <row r="39255" ht="12.75" hidden="1" customHeight="1"/>
    <row r="39256" ht="12.75" hidden="1" customHeight="1"/>
    <row r="39257" ht="12.75" hidden="1" customHeight="1"/>
    <row r="39258" ht="12.75" hidden="1" customHeight="1"/>
    <row r="39259" ht="12.75" hidden="1" customHeight="1"/>
    <row r="39260" ht="12.75" hidden="1" customHeight="1"/>
    <row r="39261" ht="12.75" hidden="1" customHeight="1"/>
    <row r="39262" ht="12.75" hidden="1" customHeight="1"/>
    <row r="39263" ht="12.75" hidden="1" customHeight="1"/>
    <row r="39264" ht="12.75" hidden="1" customHeight="1"/>
    <row r="39265" ht="12.75" hidden="1" customHeight="1"/>
    <row r="39266" ht="12.75" hidden="1" customHeight="1"/>
    <row r="39267" ht="12.75" hidden="1" customHeight="1"/>
    <row r="39268" ht="12.75" hidden="1" customHeight="1"/>
    <row r="39269" ht="12.75" hidden="1" customHeight="1"/>
    <row r="39270" ht="12.75" hidden="1" customHeight="1"/>
    <row r="39271" ht="12.75" hidden="1" customHeight="1"/>
    <row r="39272" ht="12.75" hidden="1" customHeight="1"/>
    <row r="39273" ht="12.75" hidden="1" customHeight="1"/>
    <row r="39274" ht="12.75" hidden="1" customHeight="1"/>
    <row r="39275" ht="12.75" hidden="1" customHeight="1"/>
    <row r="39276" ht="12.75" hidden="1" customHeight="1"/>
    <row r="39277" ht="12.75" hidden="1" customHeight="1"/>
    <row r="39278" ht="12.75" hidden="1" customHeight="1"/>
    <row r="39279" ht="12.75" hidden="1" customHeight="1"/>
    <row r="39280" ht="12.75" hidden="1" customHeight="1"/>
    <row r="39281" ht="12.75" hidden="1" customHeight="1"/>
    <row r="39282" ht="12.75" hidden="1" customHeight="1"/>
    <row r="39283" ht="12.75" hidden="1" customHeight="1"/>
    <row r="39284" ht="12.75" hidden="1" customHeight="1"/>
    <row r="39285" ht="12.75" hidden="1" customHeight="1"/>
    <row r="39286" ht="12.75" hidden="1" customHeight="1"/>
    <row r="39287" ht="12.75" hidden="1" customHeight="1"/>
    <row r="39288" ht="12.75" hidden="1" customHeight="1"/>
    <row r="39289" ht="12.75" hidden="1" customHeight="1"/>
    <row r="39290" ht="12.75" hidden="1" customHeight="1"/>
    <row r="39291" ht="12.75" hidden="1" customHeight="1"/>
    <row r="39292" ht="12.75" hidden="1" customHeight="1"/>
    <row r="39293" ht="12.75" hidden="1" customHeight="1"/>
    <row r="39294" ht="12.75" hidden="1" customHeight="1"/>
    <row r="39295" ht="12.75" hidden="1" customHeight="1"/>
    <row r="39296" ht="12.75" hidden="1" customHeight="1"/>
    <row r="39297" ht="12.75" hidden="1" customHeight="1"/>
    <row r="39298" ht="12.75" hidden="1" customHeight="1"/>
    <row r="39299" ht="12.75" hidden="1" customHeight="1"/>
    <row r="39300" ht="12.75" hidden="1" customHeight="1"/>
    <row r="39301" ht="12.75" hidden="1" customHeight="1"/>
    <row r="39302" ht="12.75" hidden="1" customHeight="1"/>
    <row r="39303" ht="12.75" hidden="1" customHeight="1"/>
    <row r="39304" ht="12.75" hidden="1" customHeight="1"/>
    <row r="39305" ht="12.75" hidden="1" customHeight="1"/>
    <row r="39306" ht="12.75" hidden="1" customHeight="1"/>
    <row r="39307" ht="12.75" hidden="1" customHeight="1"/>
    <row r="39308" ht="12.75" hidden="1" customHeight="1"/>
    <row r="39309" ht="12.75" hidden="1" customHeight="1"/>
    <row r="39310" ht="12.75" hidden="1" customHeight="1"/>
    <row r="39311" ht="12.75" hidden="1" customHeight="1"/>
    <row r="39312" ht="12.75" hidden="1" customHeight="1"/>
    <row r="39313" ht="12.75" hidden="1" customHeight="1"/>
    <row r="39314" ht="12.75" hidden="1" customHeight="1"/>
    <row r="39315" ht="12.75" hidden="1" customHeight="1"/>
    <row r="39316" ht="12.75" hidden="1" customHeight="1"/>
    <row r="39317" ht="12.75" hidden="1" customHeight="1"/>
    <row r="39318" ht="12.75" hidden="1" customHeight="1"/>
    <row r="39319" ht="12.75" hidden="1" customHeight="1"/>
    <row r="39320" ht="12.75" hidden="1" customHeight="1"/>
    <row r="39321" ht="12.75" hidden="1" customHeight="1"/>
    <row r="39322" ht="12.75" hidden="1" customHeight="1"/>
    <row r="39323" ht="12.75" hidden="1" customHeight="1"/>
    <row r="39324" ht="12.75" hidden="1" customHeight="1"/>
    <row r="39325" ht="12.75" hidden="1" customHeight="1"/>
    <row r="39326" ht="12.75" hidden="1" customHeight="1"/>
    <row r="39327" ht="12.75" hidden="1" customHeight="1"/>
    <row r="39328" ht="12.75" hidden="1" customHeight="1"/>
    <row r="39329" ht="12.75" hidden="1" customHeight="1"/>
    <row r="39330" ht="12.75" hidden="1" customHeight="1"/>
    <row r="39331" ht="12.75" hidden="1" customHeight="1"/>
    <row r="39332" ht="12.75" hidden="1" customHeight="1"/>
    <row r="39333" ht="12.75" hidden="1" customHeight="1"/>
    <row r="39334" ht="12.75" hidden="1" customHeight="1"/>
    <row r="39335" ht="12.75" hidden="1" customHeight="1"/>
    <row r="39336" ht="12.75" hidden="1" customHeight="1"/>
    <row r="39337" ht="12.75" hidden="1" customHeight="1"/>
    <row r="39338" ht="12.75" hidden="1" customHeight="1"/>
    <row r="39339" ht="12.75" hidden="1" customHeight="1"/>
    <row r="39340" ht="12.75" hidden="1" customHeight="1"/>
    <row r="39341" ht="12.75" hidden="1" customHeight="1"/>
    <row r="39342" ht="12.75" hidden="1" customHeight="1"/>
    <row r="39343" ht="12.75" hidden="1" customHeight="1"/>
    <row r="39344" ht="12.75" hidden="1" customHeight="1"/>
    <row r="39345" ht="12.75" hidden="1" customHeight="1"/>
    <row r="39346" ht="12.75" hidden="1" customHeight="1"/>
    <row r="39347" ht="12.75" hidden="1" customHeight="1"/>
    <row r="39348" ht="12.75" hidden="1" customHeight="1"/>
    <row r="39349" ht="12.75" hidden="1" customHeight="1"/>
    <row r="39350" ht="12.75" hidden="1" customHeight="1"/>
    <row r="39351" ht="12.75" hidden="1" customHeight="1"/>
    <row r="39352" ht="12.75" hidden="1" customHeight="1"/>
    <row r="39353" ht="12.75" hidden="1" customHeight="1"/>
    <row r="39354" ht="12.75" hidden="1" customHeight="1"/>
    <row r="39355" ht="12.75" hidden="1" customHeight="1"/>
    <row r="39356" ht="12.75" hidden="1" customHeight="1"/>
    <row r="39357" ht="12.75" hidden="1" customHeight="1"/>
    <row r="39358" ht="12.75" hidden="1" customHeight="1"/>
    <row r="39359" ht="12.75" hidden="1" customHeight="1"/>
    <row r="39360" ht="12.75" hidden="1" customHeight="1"/>
    <row r="39361" ht="12.75" hidden="1" customHeight="1"/>
    <row r="39362" ht="12.75" hidden="1" customHeight="1"/>
    <row r="39363" ht="12.75" hidden="1" customHeight="1"/>
    <row r="39364" ht="12.75" hidden="1" customHeight="1"/>
    <row r="39365" ht="12.75" hidden="1" customHeight="1"/>
    <row r="39366" ht="12.75" hidden="1" customHeight="1"/>
    <row r="39367" ht="12.75" hidden="1" customHeight="1"/>
    <row r="39368" ht="12.75" hidden="1" customHeight="1"/>
    <row r="39369" ht="12.75" hidden="1" customHeight="1"/>
    <row r="39370" ht="12.75" hidden="1" customHeight="1"/>
    <row r="39371" ht="12.75" hidden="1" customHeight="1"/>
    <row r="39372" ht="12.75" hidden="1" customHeight="1"/>
    <row r="39373" ht="12.75" hidden="1" customHeight="1"/>
    <row r="39374" ht="12.75" hidden="1" customHeight="1"/>
    <row r="39375" ht="12.75" hidden="1" customHeight="1"/>
    <row r="39376" ht="12.75" hidden="1" customHeight="1"/>
    <row r="39377" ht="12.75" hidden="1" customHeight="1"/>
    <row r="39378" ht="12.75" hidden="1" customHeight="1"/>
    <row r="39379" ht="12.75" hidden="1" customHeight="1"/>
    <row r="39380" ht="12.75" hidden="1" customHeight="1"/>
    <row r="39381" ht="12.75" hidden="1" customHeight="1"/>
    <row r="39382" ht="12.75" hidden="1" customHeight="1"/>
    <row r="39383" ht="12.75" hidden="1" customHeight="1"/>
    <row r="39384" ht="12.75" hidden="1" customHeight="1"/>
    <row r="39385" ht="12.75" hidden="1" customHeight="1"/>
    <row r="39386" ht="12.75" hidden="1" customHeight="1"/>
    <row r="39387" ht="12.75" hidden="1" customHeight="1"/>
    <row r="39388" ht="12.75" hidden="1" customHeight="1"/>
    <row r="39389" ht="12.75" hidden="1" customHeight="1"/>
    <row r="39390" ht="12.75" hidden="1" customHeight="1"/>
    <row r="39391" ht="12.75" hidden="1" customHeight="1"/>
    <row r="39392" ht="12.75" hidden="1" customHeight="1"/>
    <row r="39393" ht="12.75" hidden="1" customHeight="1"/>
    <row r="39394" ht="12.75" hidden="1" customHeight="1"/>
    <row r="39395" ht="12.75" hidden="1" customHeight="1"/>
    <row r="39396" ht="12.75" hidden="1" customHeight="1"/>
    <row r="39397" ht="12.75" hidden="1" customHeight="1"/>
    <row r="39398" ht="12.75" hidden="1" customHeight="1"/>
    <row r="39399" ht="12.75" hidden="1" customHeight="1"/>
    <row r="39400" ht="12.75" hidden="1" customHeight="1"/>
    <row r="39401" ht="12.75" hidden="1" customHeight="1"/>
    <row r="39402" ht="12.75" hidden="1" customHeight="1"/>
    <row r="39403" ht="12.75" hidden="1" customHeight="1"/>
    <row r="39404" ht="12.75" hidden="1" customHeight="1"/>
    <row r="39405" ht="12.75" hidden="1" customHeight="1"/>
    <row r="39406" ht="12.75" hidden="1" customHeight="1"/>
    <row r="39407" ht="12.75" hidden="1" customHeight="1"/>
    <row r="39408" ht="12.75" hidden="1" customHeight="1"/>
    <row r="39409" ht="12.75" hidden="1" customHeight="1"/>
    <row r="39410" ht="12.75" hidden="1" customHeight="1"/>
    <row r="39411" ht="12.75" hidden="1" customHeight="1"/>
    <row r="39412" ht="12.75" hidden="1" customHeight="1"/>
    <row r="39413" ht="12.75" hidden="1" customHeight="1"/>
    <row r="39414" ht="12.75" hidden="1" customHeight="1"/>
    <row r="39415" ht="12.75" hidden="1" customHeight="1"/>
    <row r="39416" ht="12.75" hidden="1" customHeight="1"/>
    <row r="39417" ht="12.75" hidden="1" customHeight="1"/>
    <row r="39418" ht="12.75" hidden="1" customHeight="1"/>
    <row r="39419" ht="12.75" hidden="1" customHeight="1"/>
    <row r="39420" ht="12.75" hidden="1" customHeight="1"/>
    <row r="39421" ht="12.75" hidden="1" customHeight="1"/>
    <row r="39422" ht="12.75" hidden="1" customHeight="1"/>
    <row r="39423" ht="12.75" hidden="1" customHeight="1"/>
    <row r="39424" ht="12.75" hidden="1" customHeight="1"/>
    <row r="39425" ht="12.75" hidden="1" customHeight="1"/>
    <row r="39426" ht="12.75" hidden="1" customHeight="1"/>
    <row r="39427" ht="12.75" hidden="1" customHeight="1"/>
    <row r="39428" ht="12.75" hidden="1" customHeight="1"/>
    <row r="39429" ht="12.75" hidden="1" customHeight="1"/>
    <row r="39430" ht="12.75" hidden="1" customHeight="1"/>
    <row r="39431" ht="12.75" hidden="1" customHeight="1"/>
    <row r="39432" ht="12.75" hidden="1" customHeight="1"/>
    <row r="39433" ht="12.75" hidden="1" customHeight="1"/>
    <row r="39434" ht="12.75" hidden="1" customHeight="1"/>
    <row r="39435" ht="12.75" hidden="1" customHeight="1"/>
    <row r="39436" ht="12.75" hidden="1" customHeight="1"/>
    <row r="39437" ht="12.75" hidden="1" customHeight="1"/>
    <row r="39438" ht="12.75" hidden="1" customHeight="1"/>
    <row r="39439" ht="12.75" hidden="1" customHeight="1"/>
    <row r="39440" ht="12.75" hidden="1" customHeight="1"/>
    <row r="39441" ht="12.75" hidden="1" customHeight="1"/>
    <row r="39442" ht="12.75" hidden="1" customHeight="1"/>
    <row r="39443" ht="12.75" hidden="1" customHeight="1"/>
    <row r="39444" ht="12.75" hidden="1" customHeight="1"/>
    <row r="39445" ht="12.75" hidden="1" customHeight="1"/>
    <row r="39446" ht="12.75" hidden="1" customHeight="1"/>
    <row r="39447" ht="12.75" hidden="1" customHeight="1"/>
    <row r="39448" ht="12.75" hidden="1" customHeight="1"/>
    <row r="39449" ht="12.75" hidden="1" customHeight="1"/>
    <row r="39450" ht="12.75" hidden="1" customHeight="1"/>
    <row r="39451" ht="12.75" hidden="1" customHeight="1"/>
    <row r="39452" ht="12.75" hidden="1" customHeight="1"/>
    <row r="39453" ht="12.75" hidden="1" customHeight="1"/>
    <row r="39454" ht="12.75" hidden="1" customHeight="1"/>
    <row r="39455" ht="12.75" hidden="1" customHeight="1"/>
    <row r="39456" ht="12.75" hidden="1" customHeight="1"/>
    <row r="39457" ht="12.75" hidden="1" customHeight="1"/>
    <row r="39458" ht="12.75" hidden="1" customHeight="1"/>
    <row r="39459" ht="12.75" hidden="1" customHeight="1"/>
    <row r="39460" ht="12.75" hidden="1" customHeight="1"/>
    <row r="39461" ht="12.75" hidden="1" customHeight="1"/>
    <row r="39462" ht="12.75" hidden="1" customHeight="1"/>
    <row r="39463" ht="12.75" hidden="1" customHeight="1"/>
    <row r="39464" ht="12.75" hidden="1" customHeight="1"/>
    <row r="39465" ht="12.75" hidden="1" customHeight="1"/>
    <row r="39466" ht="12.75" hidden="1" customHeight="1"/>
    <row r="39467" ht="12.75" hidden="1" customHeight="1"/>
    <row r="39468" ht="12.75" hidden="1" customHeight="1"/>
    <row r="39469" ht="12.75" hidden="1" customHeight="1"/>
    <row r="39470" ht="12.75" hidden="1" customHeight="1"/>
    <row r="39471" ht="12.75" hidden="1" customHeight="1"/>
    <row r="39472" ht="12.75" hidden="1" customHeight="1"/>
    <row r="39473" ht="12.75" hidden="1" customHeight="1"/>
    <row r="39474" ht="12.75" hidden="1" customHeight="1"/>
    <row r="39475" ht="12.75" hidden="1" customHeight="1"/>
    <row r="39476" ht="12.75" hidden="1" customHeight="1"/>
    <row r="39477" ht="12.75" hidden="1" customHeight="1"/>
    <row r="39478" ht="12.75" hidden="1" customHeight="1"/>
    <row r="39479" ht="12.75" hidden="1" customHeight="1"/>
    <row r="39480" ht="12.75" hidden="1" customHeight="1"/>
    <row r="39481" ht="12.75" hidden="1" customHeight="1"/>
    <row r="39482" ht="12.75" hidden="1" customHeight="1"/>
    <row r="39483" ht="12.75" hidden="1" customHeight="1"/>
    <row r="39484" ht="12.75" hidden="1" customHeight="1"/>
    <row r="39485" ht="12.75" hidden="1" customHeight="1"/>
    <row r="39486" ht="12.75" hidden="1" customHeight="1"/>
    <row r="39487" ht="12.75" hidden="1" customHeight="1"/>
    <row r="39488" ht="12.75" hidden="1" customHeight="1"/>
    <row r="39489" ht="12.75" hidden="1" customHeight="1"/>
    <row r="39490" ht="12.75" hidden="1" customHeight="1"/>
    <row r="39491" ht="12.75" hidden="1" customHeight="1"/>
    <row r="39492" ht="12.75" hidden="1" customHeight="1"/>
    <row r="39493" ht="12.75" hidden="1" customHeight="1"/>
    <row r="39494" ht="12.75" hidden="1" customHeight="1"/>
    <row r="39495" ht="12.75" hidden="1" customHeight="1"/>
    <row r="39496" ht="12.75" hidden="1" customHeight="1"/>
    <row r="39497" ht="12.75" hidden="1" customHeight="1"/>
    <row r="39498" ht="12.75" hidden="1" customHeight="1"/>
    <row r="39499" ht="12.75" hidden="1" customHeight="1"/>
    <row r="39500" ht="12.75" hidden="1" customHeight="1"/>
    <row r="39501" ht="12.75" hidden="1" customHeight="1"/>
    <row r="39502" ht="12.75" hidden="1" customHeight="1"/>
    <row r="39503" ht="12.75" hidden="1" customHeight="1"/>
    <row r="39504" ht="12.75" hidden="1" customHeight="1"/>
    <row r="39505" ht="12.75" hidden="1" customHeight="1"/>
    <row r="39506" ht="12.75" hidden="1" customHeight="1"/>
    <row r="39507" ht="12.75" hidden="1" customHeight="1"/>
    <row r="39508" ht="12.75" hidden="1" customHeight="1"/>
    <row r="39509" ht="12.75" hidden="1" customHeight="1"/>
    <row r="39510" ht="12.75" hidden="1" customHeight="1"/>
    <row r="39511" ht="12.75" hidden="1" customHeight="1"/>
    <row r="39512" ht="12.75" hidden="1" customHeight="1"/>
    <row r="39513" ht="12.75" hidden="1" customHeight="1"/>
    <row r="39514" ht="12.75" hidden="1" customHeight="1"/>
    <row r="39515" ht="12.75" hidden="1" customHeight="1"/>
    <row r="39516" ht="12.75" hidden="1" customHeight="1"/>
    <row r="39517" ht="12.75" hidden="1" customHeight="1"/>
    <row r="39518" ht="12.75" hidden="1" customHeight="1"/>
    <row r="39519" ht="12.75" hidden="1" customHeight="1"/>
    <row r="39520" ht="12.75" hidden="1" customHeight="1"/>
    <row r="39521" ht="12.75" hidden="1" customHeight="1"/>
    <row r="39522" ht="12.75" hidden="1" customHeight="1"/>
    <row r="39523" ht="12.75" hidden="1" customHeight="1"/>
    <row r="39524" ht="12.75" hidden="1" customHeight="1"/>
    <row r="39525" ht="12.75" hidden="1" customHeight="1"/>
    <row r="39526" ht="12.75" hidden="1" customHeight="1"/>
    <row r="39527" ht="12.75" hidden="1" customHeight="1"/>
    <row r="39528" ht="12.75" hidden="1" customHeight="1"/>
    <row r="39529" ht="12.75" hidden="1" customHeight="1"/>
    <row r="39530" ht="12.75" hidden="1" customHeight="1"/>
    <row r="39531" ht="12.75" hidden="1" customHeight="1"/>
    <row r="39532" ht="12.75" hidden="1" customHeight="1"/>
    <row r="39533" ht="12.75" hidden="1" customHeight="1"/>
    <row r="39534" ht="12.75" hidden="1" customHeight="1"/>
    <row r="39535" ht="12.75" hidden="1" customHeight="1"/>
    <row r="39536" ht="12.75" hidden="1" customHeight="1"/>
    <row r="39537" ht="12.75" hidden="1" customHeight="1"/>
    <row r="39538" ht="12.75" hidden="1" customHeight="1"/>
    <row r="39539" ht="12.75" hidden="1" customHeight="1"/>
    <row r="39540" ht="12.75" hidden="1" customHeight="1"/>
    <row r="39541" ht="12.75" hidden="1" customHeight="1"/>
    <row r="39542" ht="12.75" hidden="1" customHeight="1"/>
    <row r="39543" ht="12.75" hidden="1" customHeight="1"/>
    <row r="39544" ht="12.75" hidden="1" customHeight="1"/>
    <row r="39545" ht="12.75" hidden="1" customHeight="1"/>
    <row r="39546" ht="12.75" hidden="1" customHeight="1"/>
    <row r="39547" ht="12.75" hidden="1" customHeight="1"/>
    <row r="39548" ht="12.75" hidden="1" customHeight="1"/>
    <row r="39549" ht="12.75" hidden="1" customHeight="1"/>
    <row r="39550" ht="12.75" hidden="1" customHeight="1"/>
    <row r="39551" ht="12.75" hidden="1" customHeight="1"/>
    <row r="39552" ht="12.75" hidden="1" customHeight="1"/>
    <row r="39553" ht="12.75" hidden="1" customHeight="1"/>
    <row r="39554" ht="12.75" hidden="1" customHeight="1"/>
    <row r="39555" ht="12.75" hidden="1" customHeight="1"/>
    <row r="39556" ht="12.75" hidden="1" customHeight="1"/>
    <row r="39557" ht="12.75" hidden="1" customHeight="1"/>
    <row r="39558" ht="12.75" hidden="1" customHeight="1"/>
    <row r="39559" ht="12.75" hidden="1" customHeight="1"/>
    <row r="39560" ht="12.75" hidden="1" customHeight="1"/>
    <row r="39561" ht="12.75" hidden="1" customHeight="1"/>
    <row r="39562" ht="12.75" hidden="1" customHeight="1"/>
    <row r="39563" ht="12.75" hidden="1" customHeight="1"/>
    <row r="39564" ht="12.75" hidden="1" customHeight="1"/>
    <row r="39565" ht="12.75" hidden="1" customHeight="1"/>
    <row r="39566" ht="12.75" hidden="1" customHeight="1"/>
    <row r="39567" ht="12.75" hidden="1" customHeight="1"/>
    <row r="39568" ht="12.75" hidden="1" customHeight="1"/>
    <row r="39569" ht="12.75" hidden="1" customHeight="1"/>
    <row r="39570" ht="12.75" hidden="1" customHeight="1"/>
    <row r="39571" ht="12.75" hidden="1" customHeight="1"/>
    <row r="39572" ht="12.75" hidden="1" customHeight="1"/>
    <row r="39573" ht="12.75" hidden="1" customHeight="1"/>
    <row r="39574" ht="12.75" hidden="1" customHeight="1"/>
    <row r="39575" ht="12.75" hidden="1" customHeight="1"/>
    <row r="39576" ht="12.75" hidden="1" customHeight="1"/>
    <row r="39577" ht="12.75" hidden="1" customHeight="1"/>
    <row r="39578" ht="12.75" hidden="1" customHeight="1"/>
    <row r="39579" ht="12.75" hidden="1" customHeight="1"/>
    <row r="39580" ht="12.75" hidden="1" customHeight="1"/>
    <row r="39581" ht="12.75" hidden="1" customHeight="1"/>
    <row r="39582" ht="12.75" hidden="1" customHeight="1"/>
    <row r="39583" ht="12.75" hidden="1" customHeight="1"/>
    <row r="39584" ht="12.75" hidden="1" customHeight="1"/>
    <row r="39585" ht="12.75" hidden="1" customHeight="1"/>
    <row r="39586" ht="12.75" hidden="1" customHeight="1"/>
    <row r="39587" ht="12.75" hidden="1" customHeight="1"/>
    <row r="39588" ht="12.75" hidden="1" customHeight="1"/>
    <row r="39589" ht="12.75" hidden="1" customHeight="1"/>
    <row r="39590" ht="12.75" hidden="1" customHeight="1"/>
    <row r="39591" ht="12.75" hidden="1" customHeight="1"/>
    <row r="39592" ht="12.75" hidden="1" customHeight="1"/>
    <row r="39593" ht="12.75" hidden="1" customHeight="1"/>
    <row r="39594" ht="12.75" hidden="1" customHeight="1"/>
    <row r="39595" ht="12.75" hidden="1" customHeight="1"/>
    <row r="39596" ht="12.75" hidden="1" customHeight="1"/>
    <row r="39597" ht="12.75" hidden="1" customHeight="1"/>
    <row r="39598" ht="12.75" hidden="1" customHeight="1"/>
    <row r="39599" ht="12.75" hidden="1" customHeight="1"/>
    <row r="39600" ht="12.75" hidden="1" customHeight="1"/>
    <row r="39601" ht="12.75" hidden="1" customHeight="1"/>
    <row r="39602" ht="12.75" hidden="1" customHeight="1"/>
    <row r="39603" ht="12.75" hidden="1" customHeight="1"/>
    <row r="39604" ht="12.75" hidden="1" customHeight="1"/>
    <row r="39605" ht="12.75" hidden="1" customHeight="1"/>
    <row r="39606" ht="12.75" hidden="1" customHeight="1"/>
    <row r="39607" ht="12.75" hidden="1" customHeight="1"/>
    <row r="39608" ht="12.75" hidden="1" customHeight="1"/>
    <row r="39609" ht="12.75" hidden="1" customHeight="1"/>
    <row r="39610" ht="12.75" hidden="1" customHeight="1"/>
    <row r="39611" ht="12.75" hidden="1" customHeight="1"/>
    <row r="39612" ht="12.75" hidden="1" customHeight="1"/>
    <row r="39613" ht="12.75" hidden="1" customHeight="1"/>
    <row r="39614" ht="12.75" hidden="1" customHeight="1"/>
    <row r="39615" ht="12.75" hidden="1" customHeight="1"/>
    <row r="39616" ht="12.75" hidden="1" customHeight="1"/>
    <row r="39617" ht="12.75" hidden="1" customHeight="1"/>
    <row r="39618" ht="12.75" hidden="1" customHeight="1"/>
    <row r="39619" ht="12.75" hidden="1" customHeight="1"/>
    <row r="39620" ht="12.75" hidden="1" customHeight="1"/>
    <row r="39621" ht="12.75" hidden="1" customHeight="1"/>
    <row r="39622" ht="12.75" hidden="1" customHeight="1"/>
    <row r="39623" ht="12.75" hidden="1" customHeight="1"/>
    <row r="39624" ht="12.75" hidden="1" customHeight="1"/>
    <row r="39625" ht="12.75" hidden="1" customHeight="1"/>
    <row r="39626" ht="12.75" hidden="1" customHeight="1"/>
    <row r="39627" ht="12.75" hidden="1" customHeight="1"/>
    <row r="39628" ht="12.75" hidden="1" customHeight="1"/>
    <row r="39629" ht="12.75" hidden="1" customHeight="1"/>
    <row r="39630" ht="12.75" hidden="1" customHeight="1"/>
    <row r="39631" ht="12.75" hidden="1" customHeight="1"/>
    <row r="39632" ht="12.75" hidden="1" customHeight="1"/>
    <row r="39633" ht="12.75" hidden="1" customHeight="1"/>
    <row r="39634" ht="12.75" hidden="1" customHeight="1"/>
    <row r="39635" ht="12.75" hidden="1" customHeight="1"/>
    <row r="39636" ht="12.75" hidden="1" customHeight="1"/>
    <row r="39637" ht="12.75" hidden="1" customHeight="1"/>
    <row r="39638" ht="12.75" hidden="1" customHeight="1"/>
    <row r="39639" ht="12.75" hidden="1" customHeight="1"/>
    <row r="39640" ht="12.75" hidden="1" customHeight="1"/>
    <row r="39641" ht="12.75" hidden="1" customHeight="1"/>
    <row r="39642" ht="12.75" hidden="1" customHeight="1"/>
    <row r="39643" ht="12.75" hidden="1" customHeight="1"/>
    <row r="39644" ht="12.75" hidden="1" customHeight="1"/>
    <row r="39645" ht="12.75" hidden="1" customHeight="1"/>
    <row r="39646" ht="12.75" hidden="1" customHeight="1"/>
    <row r="39647" ht="12.75" hidden="1" customHeight="1"/>
    <row r="39648" ht="12.75" hidden="1" customHeight="1"/>
    <row r="39649" ht="12.75" hidden="1" customHeight="1"/>
    <row r="39650" ht="12.75" hidden="1" customHeight="1"/>
    <row r="39651" ht="12.75" hidden="1" customHeight="1"/>
    <row r="39652" ht="12.75" hidden="1" customHeight="1"/>
    <row r="39653" ht="12.75" hidden="1" customHeight="1"/>
    <row r="39654" ht="12.75" hidden="1" customHeight="1"/>
    <row r="39655" ht="12.75" hidden="1" customHeight="1"/>
    <row r="39656" ht="12.75" hidden="1" customHeight="1"/>
    <row r="39657" ht="12.75" hidden="1" customHeight="1"/>
    <row r="39658" ht="12.75" hidden="1" customHeight="1"/>
    <row r="39659" ht="12.75" hidden="1" customHeight="1"/>
    <row r="39660" ht="12.75" hidden="1" customHeight="1"/>
    <row r="39661" ht="12.75" hidden="1" customHeight="1"/>
    <row r="39662" ht="12.75" hidden="1" customHeight="1"/>
    <row r="39663" ht="12.75" hidden="1" customHeight="1"/>
    <row r="39664" ht="12.75" hidden="1" customHeight="1"/>
    <row r="39665" ht="12.75" hidden="1" customHeight="1"/>
    <row r="39666" ht="12.75" hidden="1" customHeight="1"/>
    <row r="39667" ht="12.75" hidden="1" customHeight="1"/>
    <row r="39668" ht="12.75" hidden="1" customHeight="1"/>
    <row r="39669" ht="12.75" hidden="1" customHeight="1"/>
    <row r="39670" ht="12.75" hidden="1" customHeight="1"/>
    <row r="39671" ht="12.75" hidden="1" customHeight="1"/>
    <row r="39672" ht="12.75" hidden="1" customHeight="1"/>
    <row r="39673" ht="12.75" hidden="1" customHeight="1"/>
    <row r="39674" ht="12.75" hidden="1" customHeight="1"/>
    <row r="39675" ht="12.75" hidden="1" customHeight="1"/>
    <row r="39676" ht="12.75" hidden="1" customHeight="1"/>
    <row r="39677" ht="12.75" hidden="1" customHeight="1"/>
    <row r="39678" ht="12.75" hidden="1" customHeight="1"/>
    <row r="39679" ht="12.75" hidden="1" customHeight="1"/>
    <row r="39680" ht="12.75" hidden="1" customHeight="1"/>
    <row r="39681" ht="12.75" hidden="1" customHeight="1"/>
    <row r="39682" ht="12.75" hidden="1" customHeight="1"/>
    <row r="39683" ht="12.75" hidden="1" customHeight="1"/>
    <row r="39684" ht="12.75" hidden="1" customHeight="1"/>
    <row r="39685" ht="12.75" hidden="1" customHeight="1"/>
    <row r="39686" ht="12.75" hidden="1" customHeight="1"/>
    <row r="39687" ht="12.75" hidden="1" customHeight="1"/>
    <row r="39688" ht="12.75" hidden="1" customHeight="1"/>
    <row r="39689" ht="12.75" hidden="1" customHeight="1"/>
    <row r="39690" ht="12.75" hidden="1" customHeight="1"/>
    <row r="39691" ht="12.75" hidden="1" customHeight="1"/>
    <row r="39692" ht="12.75" hidden="1" customHeight="1"/>
    <row r="39693" ht="12.75" hidden="1" customHeight="1"/>
    <row r="39694" ht="12.75" hidden="1" customHeight="1"/>
    <row r="39695" ht="12.75" hidden="1" customHeight="1"/>
    <row r="39696" ht="12.75" hidden="1" customHeight="1"/>
    <row r="39697" ht="12.75" hidden="1" customHeight="1"/>
    <row r="39698" ht="12.75" hidden="1" customHeight="1"/>
    <row r="39699" ht="12.75" hidden="1" customHeight="1"/>
    <row r="39700" ht="12.75" hidden="1" customHeight="1"/>
    <row r="39701" ht="12.75" hidden="1" customHeight="1"/>
    <row r="39702" ht="12.75" hidden="1" customHeight="1"/>
    <row r="39703" ht="12.75" hidden="1" customHeight="1"/>
    <row r="39704" ht="12.75" hidden="1" customHeight="1"/>
    <row r="39705" ht="12.75" hidden="1" customHeight="1"/>
    <row r="39706" ht="12.75" hidden="1" customHeight="1"/>
    <row r="39707" ht="12.75" hidden="1" customHeight="1"/>
    <row r="39708" ht="12.75" hidden="1" customHeight="1"/>
    <row r="39709" ht="12.75" hidden="1" customHeight="1"/>
    <row r="39710" ht="12.75" hidden="1" customHeight="1"/>
    <row r="39711" ht="12.75" hidden="1" customHeight="1"/>
    <row r="39712" ht="12.75" hidden="1" customHeight="1"/>
    <row r="39713" ht="12.75" hidden="1" customHeight="1"/>
    <row r="39714" ht="12.75" hidden="1" customHeight="1"/>
    <row r="39715" ht="12.75" hidden="1" customHeight="1"/>
    <row r="39716" ht="12.75" hidden="1" customHeight="1"/>
    <row r="39717" ht="12.75" hidden="1" customHeight="1"/>
    <row r="39718" ht="12.75" hidden="1" customHeight="1"/>
    <row r="39719" ht="12.75" hidden="1" customHeight="1"/>
    <row r="39720" ht="12.75" hidden="1" customHeight="1"/>
    <row r="39721" ht="12.75" hidden="1" customHeight="1"/>
    <row r="39722" ht="12.75" hidden="1" customHeight="1"/>
    <row r="39723" ht="12.75" hidden="1" customHeight="1"/>
    <row r="39724" ht="12.75" hidden="1" customHeight="1"/>
    <row r="39725" ht="12.75" hidden="1" customHeight="1"/>
    <row r="39726" ht="12.75" hidden="1" customHeight="1"/>
    <row r="39727" ht="12.75" hidden="1" customHeight="1"/>
    <row r="39728" ht="12.75" hidden="1" customHeight="1"/>
    <row r="39729" ht="12.75" hidden="1" customHeight="1"/>
    <row r="39730" ht="12.75" hidden="1" customHeight="1"/>
    <row r="39731" ht="12.75" hidden="1" customHeight="1"/>
    <row r="39732" ht="12.75" hidden="1" customHeight="1"/>
    <row r="39733" ht="12.75" hidden="1" customHeight="1"/>
    <row r="39734" ht="12.75" hidden="1" customHeight="1"/>
    <row r="39735" ht="12.75" hidden="1" customHeight="1"/>
    <row r="39736" ht="12.75" hidden="1" customHeight="1"/>
    <row r="39737" ht="12.75" hidden="1" customHeight="1"/>
    <row r="39738" ht="12.75" hidden="1" customHeight="1"/>
    <row r="39739" ht="12.75" hidden="1" customHeight="1"/>
    <row r="39740" ht="12.75" hidden="1" customHeight="1"/>
    <row r="39741" ht="12.75" hidden="1" customHeight="1"/>
    <row r="39742" ht="12.75" hidden="1" customHeight="1"/>
    <row r="39743" ht="12.75" hidden="1" customHeight="1"/>
    <row r="39744" ht="12.75" hidden="1" customHeight="1"/>
    <row r="39745" ht="12.75" hidden="1" customHeight="1"/>
    <row r="39746" ht="12.75" hidden="1" customHeight="1"/>
    <row r="39747" ht="12.75" hidden="1" customHeight="1"/>
    <row r="39748" ht="12.75" hidden="1" customHeight="1"/>
    <row r="39749" ht="12.75" hidden="1" customHeight="1"/>
    <row r="39750" ht="12.75" hidden="1" customHeight="1"/>
    <row r="39751" ht="12.75" hidden="1" customHeight="1"/>
    <row r="39752" ht="12.75" hidden="1" customHeight="1"/>
    <row r="39753" ht="12.75" hidden="1" customHeight="1"/>
    <row r="39754" ht="12.75" hidden="1" customHeight="1"/>
    <row r="39755" ht="12.75" hidden="1" customHeight="1"/>
    <row r="39756" ht="12.75" hidden="1" customHeight="1"/>
    <row r="39757" ht="12.75" hidden="1" customHeight="1"/>
    <row r="39758" ht="12.75" hidden="1" customHeight="1"/>
    <row r="39759" ht="12.75" hidden="1" customHeight="1"/>
    <row r="39760" ht="12.75" hidden="1" customHeight="1"/>
    <row r="39761" ht="12.75" hidden="1" customHeight="1"/>
    <row r="39762" ht="12.75" hidden="1" customHeight="1"/>
    <row r="39763" ht="12.75" hidden="1" customHeight="1"/>
    <row r="39764" ht="12.75" hidden="1" customHeight="1"/>
    <row r="39765" ht="12.75" hidden="1" customHeight="1"/>
    <row r="39766" ht="12.75" hidden="1" customHeight="1"/>
    <row r="39767" ht="12.75" hidden="1" customHeight="1"/>
    <row r="39768" ht="12.75" hidden="1" customHeight="1"/>
    <row r="39769" ht="12.75" hidden="1" customHeight="1"/>
    <row r="39770" ht="12.75" hidden="1" customHeight="1"/>
    <row r="39771" ht="12.75" hidden="1" customHeight="1"/>
    <row r="39772" ht="12.75" hidden="1" customHeight="1"/>
    <row r="39773" ht="12.75" hidden="1" customHeight="1"/>
    <row r="39774" ht="12.75" hidden="1" customHeight="1"/>
    <row r="39775" ht="12.75" hidden="1" customHeight="1"/>
    <row r="39776" ht="12.75" hidden="1" customHeight="1"/>
    <row r="39777" ht="12.75" hidden="1" customHeight="1"/>
    <row r="39778" ht="12.75" hidden="1" customHeight="1"/>
    <row r="39779" ht="12.75" hidden="1" customHeight="1"/>
    <row r="39780" ht="12.75" hidden="1" customHeight="1"/>
    <row r="39781" ht="12.75" hidden="1" customHeight="1"/>
    <row r="39782" ht="12.75" hidden="1" customHeight="1"/>
    <row r="39783" ht="12.75" hidden="1" customHeight="1"/>
    <row r="39784" ht="12.75" hidden="1" customHeight="1"/>
    <row r="39785" ht="12.75" hidden="1" customHeight="1"/>
    <row r="39786" ht="12.75" hidden="1" customHeight="1"/>
    <row r="39787" ht="12.75" hidden="1" customHeight="1"/>
    <row r="39788" ht="12.75" hidden="1" customHeight="1"/>
    <row r="39789" ht="12.75" hidden="1" customHeight="1"/>
    <row r="39790" ht="12.75" hidden="1" customHeight="1"/>
    <row r="39791" ht="12.75" hidden="1" customHeight="1"/>
    <row r="39792" ht="12.75" hidden="1" customHeight="1"/>
    <row r="39793" ht="12.75" hidden="1" customHeight="1"/>
    <row r="39794" ht="12.75" hidden="1" customHeight="1"/>
    <row r="39795" ht="12.75" hidden="1" customHeight="1"/>
    <row r="39796" ht="12.75" hidden="1" customHeight="1"/>
    <row r="39797" ht="12.75" hidden="1" customHeight="1"/>
    <row r="39798" ht="12.75" hidden="1" customHeight="1"/>
    <row r="39799" ht="12.75" hidden="1" customHeight="1"/>
    <row r="39800" ht="12.75" hidden="1" customHeight="1"/>
    <row r="39801" ht="12.75" hidden="1" customHeight="1"/>
    <row r="39802" ht="12.75" hidden="1" customHeight="1"/>
    <row r="39803" ht="12.75" hidden="1" customHeight="1"/>
    <row r="39804" ht="12.75" hidden="1" customHeight="1"/>
    <row r="39805" ht="12.75" hidden="1" customHeight="1"/>
    <row r="39806" ht="12.75" hidden="1" customHeight="1"/>
    <row r="39807" ht="12.75" hidden="1" customHeight="1"/>
    <row r="39808" ht="12.75" hidden="1" customHeight="1"/>
    <row r="39809" ht="12.75" hidden="1" customHeight="1"/>
    <row r="39810" ht="12.75" hidden="1" customHeight="1"/>
    <row r="39811" ht="12.75" hidden="1" customHeight="1"/>
    <row r="39812" ht="12.75" hidden="1" customHeight="1"/>
    <row r="39813" ht="12.75" hidden="1" customHeight="1"/>
    <row r="39814" ht="12.75" hidden="1" customHeight="1"/>
    <row r="39815" ht="12.75" hidden="1" customHeight="1"/>
    <row r="39816" ht="12.75" hidden="1" customHeight="1"/>
    <row r="39817" ht="12.75" hidden="1" customHeight="1"/>
    <row r="39818" ht="12.75" hidden="1" customHeight="1"/>
    <row r="39819" ht="12.75" hidden="1" customHeight="1"/>
    <row r="39820" ht="12.75" hidden="1" customHeight="1"/>
    <row r="39821" ht="12.75" hidden="1" customHeight="1"/>
    <row r="39822" ht="12.75" hidden="1" customHeight="1"/>
    <row r="39823" ht="12.75" hidden="1" customHeight="1"/>
    <row r="39824" ht="12.75" hidden="1" customHeight="1"/>
    <row r="39825" ht="12.75" hidden="1" customHeight="1"/>
    <row r="39826" ht="12.75" hidden="1" customHeight="1"/>
    <row r="39827" ht="12.75" hidden="1" customHeight="1"/>
    <row r="39828" ht="12.75" hidden="1" customHeight="1"/>
    <row r="39829" ht="12.75" hidden="1" customHeight="1"/>
    <row r="39830" ht="12.75" hidden="1" customHeight="1"/>
    <row r="39831" ht="12.75" hidden="1" customHeight="1"/>
    <row r="39832" ht="12.75" hidden="1" customHeight="1"/>
    <row r="39833" ht="12.75" hidden="1" customHeight="1"/>
    <row r="39834" ht="12.75" hidden="1" customHeight="1"/>
    <row r="39835" ht="12.75" hidden="1" customHeight="1"/>
    <row r="39836" ht="12.75" hidden="1" customHeight="1"/>
    <row r="39837" ht="12.75" hidden="1" customHeight="1"/>
    <row r="39838" ht="12.75" hidden="1" customHeight="1"/>
    <row r="39839" ht="12.75" hidden="1" customHeight="1"/>
    <row r="39840" ht="12.75" hidden="1" customHeight="1"/>
    <row r="39841" ht="12.75" hidden="1" customHeight="1"/>
    <row r="39842" ht="12.75" hidden="1" customHeight="1"/>
    <row r="39843" ht="12.75" hidden="1" customHeight="1"/>
    <row r="39844" ht="12.75" hidden="1" customHeight="1"/>
    <row r="39845" ht="12.75" hidden="1" customHeight="1"/>
    <row r="39846" ht="12.75" hidden="1" customHeight="1"/>
    <row r="39847" ht="12.75" hidden="1" customHeight="1"/>
    <row r="39848" ht="12.75" hidden="1" customHeight="1"/>
    <row r="39849" ht="12.75" hidden="1" customHeight="1"/>
    <row r="39850" ht="12.75" hidden="1" customHeight="1"/>
    <row r="39851" ht="12.75" hidden="1" customHeight="1"/>
    <row r="39852" ht="12.75" hidden="1" customHeight="1"/>
    <row r="39853" ht="12.75" hidden="1" customHeight="1"/>
    <row r="39854" ht="12.75" hidden="1" customHeight="1"/>
    <row r="39855" ht="12.75" hidden="1" customHeight="1"/>
    <row r="39856" ht="12.75" hidden="1" customHeight="1"/>
    <row r="39857" ht="12.75" hidden="1" customHeight="1"/>
    <row r="39858" ht="12.75" hidden="1" customHeight="1"/>
    <row r="39859" ht="12.75" hidden="1" customHeight="1"/>
    <row r="39860" ht="12.75" hidden="1" customHeight="1"/>
    <row r="39861" ht="12.75" hidden="1" customHeight="1"/>
    <row r="39862" ht="12.75" hidden="1" customHeight="1"/>
    <row r="39863" ht="12.75" hidden="1" customHeight="1"/>
    <row r="39864" ht="12.75" hidden="1" customHeight="1"/>
    <row r="39865" ht="12.75" hidden="1" customHeight="1"/>
    <row r="39866" ht="12.75" hidden="1" customHeight="1"/>
    <row r="39867" ht="12.75" hidden="1" customHeight="1"/>
    <row r="39868" ht="12.75" hidden="1" customHeight="1"/>
    <row r="39869" ht="12.75" hidden="1" customHeight="1"/>
    <row r="39870" ht="12.75" hidden="1" customHeight="1"/>
    <row r="39871" ht="12.75" hidden="1" customHeight="1"/>
    <row r="39872" ht="12.75" hidden="1" customHeight="1"/>
    <row r="39873" ht="12.75" hidden="1" customHeight="1"/>
    <row r="39874" ht="12.75" hidden="1" customHeight="1"/>
    <row r="39875" ht="12.75" hidden="1" customHeight="1"/>
    <row r="39876" ht="12.75" hidden="1" customHeight="1"/>
    <row r="39877" ht="12.75" hidden="1" customHeight="1"/>
    <row r="39878" ht="12.75" hidden="1" customHeight="1"/>
    <row r="39879" ht="12.75" hidden="1" customHeight="1"/>
    <row r="39880" ht="12.75" hidden="1" customHeight="1"/>
    <row r="39881" ht="12.75" hidden="1" customHeight="1"/>
    <row r="39882" ht="12.75" hidden="1" customHeight="1"/>
    <row r="39883" ht="12.75" hidden="1" customHeight="1"/>
    <row r="39884" ht="12.75" hidden="1" customHeight="1"/>
    <row r="39885" ht="12.75" hidden="1" customHeight="1"/>
    <row r="39886" ht="12.75" hidden="1" customHeight="1"/>
    <row r="39887" ht="12.75" hidden="1" customHeight="1"/>
    <row r="39888" ht="12.75" hidden="1" customHeight="1"/>
    <row r="39889" ht="12.75" hidden="1" customHeight="1"/>
    <row r="39890" ht="12.75" hidden="1" customHeight="1"/>
    <row r="39891" ht="12.75" hidden="1" customHeight="1"/>
    <row r="39892" ht="12.75" hidden="1" customHeight="1"/>
    <row r="39893" ht="12.75" hidden="1" customHeight="1"/>
    <row r="39894" ht="12.75" hidden="1" customHeight="1"/>
    <row r="39895" ht="12.75" hidden="1" customHeight="1"/>
    <row r="39896" ht="12.75" hidden="1" customHeight="1"/>
    <row r="39897" ht="12.75" hidden="1" customHeight="1"/>
    <row r="39898" ht="12.75" hidden="1" customHeight="1"/>
    <row r="39899" ht="12.75" hidden="1" customHeight="1"/>
    <row r="39900" ht="12.75" hidden="1" customHeight="1"/>
    <row r="39901" ht="12.75" hidden="1" customHeight="1"/>
    <row r="39902" ht="12.75" hidden="1" customHeight="1"/>
    <row r="39903" ht="12.75" hidden="1" customHeight="1"/>
    <row r="39904" ht="12.75" hidden="1" customHeight="1"/>
    <row r="39905" ht="12.75" hidden="1" customHeight="1"/>
    <row r="39906" ht="12.75" hidden="1" customHeight="1"/>
    <row r="39907" ht="12.75" hidden="1" customHeight="1"/>
    <row r="39908" ht="12.75" hidden="1" customHeight="1"/>
    <row r="39909" ht="12.75" hidden="1" customHeight="1"/>
    <row r="39910" ht="12.75" hidden="1" customHeight="1"/>
    <row r="39911" ht="12.75" hidden="1" customHeight="1"/>
    <row r="39912" ht="12.75" hidden="1" customHeight="1"/>
    <row r="39913" ht="12.75" hidden="1" customHeight="1"/>
    <row r="39914" ht="12.75" hidden="1" customHeight="1"/>
    <row r="39915" ht="12.75" hidden="1" customHeight="1"/>
    <row r="39916" ht="12.75" hidden="1" customHeight="1"/>
    <row r="39917" ht="12.75" hidden="1" customHeight="1"/>
    <row r="39918" ht="12.75" hidden="1" customHeight="1"/>
    <row r="39919" ht="12.75" hidden="1" customHeight="1"/>
    <row r="39920" ht="12.75" hidden="1" customHeight="1"/>
    <row r="39921" ht="12.75" hidden="1" customHeight="1"/>
    <row r="39922" ht="12.75" hidden="1" customHeight="1"/>
    <row r="39923" ht="12.75" hidden="1" customHeight="1"/>
    <row r="39924" ht="12.75" hidden="1" customHeight="1"/>
    <row r="39925" ht="12.75" hidden="1" customHeight="1"/>
    <row r="39926" ht="12.75" hidden="1" customHeight="1"/>
    <row r="39927" ht="12.75" hidden="1" customHeight="1"/>
    <row r="39928" ht="12.75" hidden="1" customHeight="1"/>
    <row r="39929" ht="12.75" hidden="1" customHeight="1"/>
    <row r="39930" ht="12.75" hidden="1" customHeight="1"/>
    <row r="39931" ht="12.75" hidden="1" customHeight="1"/>
    <row r="39932" ht="12.75" hidden="1" customHeight="1"/>
    <row r="39933" ht="12.75" hidden="1" customHeight="1"/>
    <row r="39934" ht="12.75" hidden="1" customHeight="1"/>
    <row r="39935" ht="12.75" hidden="1" customHeight="1"/>
    <row r="39936" ht="12.75" hidden="1" customHeight="1"/>
    <row r="39937" ht="12.75" hidden="1" customHeight="1"/>
    <row r="39938" ht="12.75" hidden="1" customHeight="1"/>
    <row r="39939" ht="12.75" hidden="1" customHeight="1"/>
    <row r="39940" ht="12.75" hidden="1" customHeight="1"/>
    <row r="39941" ht="12.75" hidden="1" customHeight="1"/>
    <row r="39942" ht="12.75" hidden="1" customHeight="1"/>
    <row r="39943" ht="12.75" hidden="1" customHeight="1"/>
    <row r="39944" ht="12.75" hidden="1" customHeight="1"/>
    <row r="39945" ht="12.75" hidden="1" customHeight="1"/>
    <row r="39946" ht="12.75" hidden="1" customHeight="1"/>
    <row r="39947" ht="12.75" hidden="1" customHeight="1"/>
    <row r="39948" ht="12.75" hidden="1" customHeight="1"/>
    <row r="39949" ht="12.75" hidden="1" customHeight="1"/>
    <row r="39950" ht="12.75" hidden="1" customHeight="1"/>
    <row r="39951" ht="12.75" hidden="1" customHeight="1"/>
    <row r="39952" ht="12.75" hidden="1" customHeight="1"/>
    <row r="39953" ht="12.75" hidden="1" customHeight="1"/>
    <row r="39954" ht="12.75" hidden="1" customHeight="1"/>
    <row r="39955" ht="12.75" hidden="1" customHeight="1"/>
    <row r="39956" ht="12.75" hidden="1" customHeight="1"/>
    <row r="39957" ht="12.75" hidden="1" customHeight="1"/>
    <row r="39958" ht="12.75" hidden="1" customHeight="1"/>
    <row r="39959" ht="12.75" hidden="1" customHeight="1"/>
    <row r="39960" ht="12.75" hidden="1" customHeight="1"/>
    <row r="39961" ht="12.75" hidden="1" customHeight="1"/>
    <row r="39962" ht="12.75" hidden="1" customHeight="1"/>
    <row r="39963" ht="12.75" hidden="1" customHeight="1"/>
    <row r="39964" ht="12.75" hidden="1" customHeight="1"/>
    <row r="39965" ht="12.75" hidden="1" customHeight="1"/>
    <row r="39966" ht="12.75" hidden="1" customHeight="1"/>
    <row r="39967" ht="12.75" hidden="1" customHeight="1"/>
    <row r="39968" ht="12.75" hidden="1" customHeight="1"/>
    <row r="39969" ht="12.75" hidden="1" customHeight="1"/>
    <row r="39970" ht="12.75" hidden="1" customHeight="1"/>
    <row r="39971" ht="12.75" hidden="1" customHeight="1"/>
    <row r="39972" ht="12.75" hidden="1" customHeight="1"/>
    <row r="39973" ht="12.75" hidden="1" customHeight="1"/>
    <row r="39974" ht="12.75" hidden="1" customHeight="1"/>
    <row r="39975" ht="12.75" hidden="1" customHeight="1"/>
    <row r="39976" ht="12.75" hidden="1" customHeight="1"/>
    <row r="39977" ht="12.75" hidden="1" customHeight="1"/>
    <row r="39978" ht="12.75" hidden="1" customHeight="1"/>
    <row r="39979" ht="12.75" hidden="1" customHeight="1"/>
    <row r="39980" ht="12.75" hidden="1" customHeight="1"/>
    <row r="39981" ht="12.75" hidden="1" customHeight="1"/>
    <row r="39982" ht="12.75" hidden="1" customHeight="1"/>
    <row r="39983" ht="12.75" hidden="1" customHeight="1"/>
    <row r="39984" ht="12.75" hidden="1" customHeight="1"/>
    <row r="39985" ht="12.75" hidden="1" customHeight="1"/>
    <row r="39986" ht="12.75" hidden="1" customHeight="1"/>
    <row r="39987" ht="12.75" hidden="1" customHeight="1"/>
    <row r="39988" ht="12.75" hidden="1" customHeight="1"/>
    <row r="39989" ht="12.75" hidden="1" customHeight="1"/>
    <row r="39990" ht="12.75" hidden="1" customHeight="1"/>
    <row r="39991" ht="12.75" hidden="1" customHeight="1"/>
    <row r="39992" ht="12.75" hidden="1" customHeight="1"/>
    <row r="39993" ht="12.75" hidden="1" customHeight="1"/>
    <row r="39994" ht="12.75" hidden="1" customHeight="1"/>
    <row r="39995" ht="12.75" hidden="1" customHeight="1"/>
    <row r="39996" ht="12.75" hidden="1" customHeight="1"/>
    <row r="39997" ht="12.75" hidden="1" customHeight="1"/>
    <row r="39998" ht="12.75" hidden="1" customHeight="1"/>
    <row r="39999" ht="12.75" hidden="1" customHeight="1"/>
    <row r="40000" ht="12.75" hidden="1" customHeight="1"/>
    <row r="40001" ht="12.75" hidden="1" customHeight="1"/>
    <row r="40002" ht="12.75" hidden="1" customHeight="1"/>
    <row r="40003" ht="12.75" hidden="1" customHeight="1"/>
    <row r="40004" ht="12.75" hidden="1" customHeight="1"/>
    <row r="40005" ht="12.75" hidden="1" customHeight="1"/>
    <row r="40006" ht="12.75" hidden="1" customHeight="1"/>
    <row r="40007" ht="12.75" hidden="1" customHeight="1"/>
    <row r="40008" ht="12.75" hidden="1" customHeight="1"/>
    <row r="40009" ht="12.75" hidden="1" customHeight="1"/>
    <row r="40010" ht="12.75" hidden="1" customHeight="1"/>
    <row r="40011" ht="12.75" hidden="1" customHeight="1"/>
    <row r="40012" ht="12.75" hidden="1" customHeight="1"/>
    <row r="40013" ht="12.75" hidden="1" customHeight="1"/>
    <row r="40014" ht="12.75" hidden="1" customHeight="1"/>
    <row r="40015" ht="12.75" hidden="1" customHeight="1"/>
    <row r="40016" ht="12.75" hidden="1" customHeight="1"/>
    <row r="40017" ht="12.75" hidden="1" customHeight="1"/>
    <row r="40018" ht="12.75" hidden="1" customHeight="1"/>
    <row r="40019" ht="12.75" hidden="1" customHeight="1"/>
    <row r="40020" ht="12.75" hidden="1" customHeight="1"/>
    <row r="40021" ht="12.75" hidden="1" customHeight="1"/>
    <row r="40022" ht="12.75" hidden="1" customHeight="1"/>
    <row r="40023" ht="12.75" hidden="1" customHeight="1"/>
    <row r="40024" ht="12.75" hidden="1" customHeight="1"/>
    <row r="40025" ht="12.75" hidden="1" customHeight="1"/>
    <row r="40026" ht="12.75" hidden="1" customHeight="1"/>
    <row r="40027" ht="12.75" hidden="1" customHeight="1"/>
    <row r="40028" ht="12.75" hidden="1" customHeight="1"/>
    <row r="40029" ht="12.75" hidden="1" customHeight="1"/>
    <row r="40030" ht="12.75" hidden="1" customHeight="1"/>
    <row r="40031" ht="12.75" hidden="1" customHeight="1"/>
    <row r="40032" ht="12.75" hidden="1" customHeight="1"/>
    <row r="40033" ht="12.75" hidden="1" customHeight="1"/>
    <row r="40034" ht="12.75" hidden="1" customHeight="1"/>
    <row r="40035" ht="12.75" hidden="1" customHeight="1"/>
    <row r="40036" ht="12.75" hidden="1" customHeight="1"/>
    <row r="40037" ht="12.75" hidden="1" customHeight="1"/>
    <row r="40038" ht="12.75" hidden="1" customHeight="1"/>
    <row r="40039" ht="12.75" hidden="1" customHeight="1"/>
    <row r="40040" ht="12.75" hidden="1" customHeight="1"/>
    <row r="40041" ht="12.75" hidden="1" customHeight="1"/>
    <row r="40042" ht="12.75" hidden="1" customHeight="1"/>
    <row r="40043" ht="12.75" hidden="1" customHeight="1"/>
    <row r="40044" ht="12.75" hidden="1" customHeight="1"/>
    <row r="40045" ht="12.75" hidden="1" customHeight="1"/>
    <row r="40046" ht="12.75" hidden="1" customHeight="1"/>
    <row r="40047" ht="12.75" hidden="1" customHeight="1"/>
    <row r="40048" ht="12.75" hidden="1" customHeight="1"/>
    <row r="40049" ht="12.75" hidden="1" customHeight="1"/>
    <row r="40050" ht="12.75" hidden="1" customHeight="1"/>
    <row r="40051" ht="12.75" hidden="1" customHeight="1"/>
    <row r="40052" ht="12.75" hidden="1" customHeight="1"/>
    <row r="40053" ht="12.75" hidden="1" customHeight="1"/>
    <row r="40054" ht="12.75" hidden="1" customHeight="1"/>
    <row r="40055" ht="12.75" hidden="1" customHeight="1"/>
    <row r="40056" ht="12.75" hidden="1" customHeight="1"/>
    <row r="40057" ht="12.75" hidden="1" customHeight="1"/>
    <row r="40058" ht="12.75" hidden="1" customHeight="1"/>
    <row r="40059" ht="12.75" hidden="1" customHeight="1"/>
    <row r="40060" ht="12.75" hidden="1" customHeight="1"/>
    <row r="40061" ht="12.75" hidden="1" customHeight="1"/>
    <row r="40062" ht="12.75" hidden="1" customHeight="1"/>
    <row r="40063" ht="12.75" hidden="1" customHeight="1"/>
    <row r="40064" ht="12.75" hidden="1" customHeight="1"/>
    <row r="40065" ht="12.75" hidden="1" customHeight="1"/>
    <row r="40066" ht="12.75" hidden="1" customHeight="1"/>
    <row r="40067" ht="12.75" hidden="1" customHeight="1"/>
    <row r="40068" ht="12.75" hidden="1" customHeight="1"/>
    <row r="40069" ht="12.75" hidden="1" customHeight="1"/>
    <row r="40070" ht="12.75" hidden="1" customHeight="1"/>
    <row r="40071" ht="12.75" hidden="1" customHeight="1"/>
    <row r="40072" ht="12.75" hidden="1" customHeight="1"/>
    <row r="40073" ht="12.75" hidden="1" customHeight="1"/>
    <row r="40074" ht="12.75" hidden="1" customHeight="1"/>
    <row r="40075" ht="12.75" hidden="1" customHeight="1"/>
    <row r="40076" ht="12.75" hidden="1" customHeight="1"/>
    <row r="40077" ht="12.75" hidden="1" customHeight="1"/>
    <row r="40078" ht="12.75" hidden="1" customHeight="1"/>
    <row r="40079" ht="12.75" hidden="1" customHeight="1"/>
    <row r="40080" ht="12.75" hidden="1" customHeight="1"/>
    <row r="40081" ht="12.75" hidden="1" customHeight="1"/>
    <row r="40082" ht="12.75" hidden="1" customHeight="1"/>
    <row r="40083" ht="12.75" hidden="1" customHeight="1"/>
    <row r="40084" ht="12.75" hidden="1" customHeight="1"/>
    <row r="40085" ht="12.75" hidden="1" customHeight="1"/>
    <row r="40086" ht="12.75" hidden="1" customHeight="1"/>
    <row r="40087" ht="12.75" hidden="1" customHeight="1"/>
    <row r="40088" ht="12.75" hidden="1" customHeight="1"/>
    <row r="40089" ht="12.75" hidden="1" customHeight="1"/>
    <row r="40090" ht="12.75" hidden="1" customHeight="1"/>
    <row r="40091" ht="12.75" hidden="1" customHeight="1"/>
    <row r="40092" ht="12.75" hidden="1" customHeight="1"/>
    <row r="40093" ht="12.75" hidden="1" customHeight="1"/>
    <row r="40094" ht="12.75" hidden="1" customHeight="1"/>
    <row r="40095" ht="12.75" hidden="1" customHeight="1"/>
    <row r="40096" ht="12.75" hidden="1" customHeight="1"/>
    <row r="40097" ht="12.75" hidden="1" customHeight="1"/>
    <row r="40098" ht="12.75" hidden="1" customHeight="1"/>
    <row r="40099" ht="12.75" hidden="1" customHeight="1"/>
    <row r="40100" ht="12.75" hidden="1" customHeight="1"/>
    <row r="40101" ht="12.75" hidden="1" customHeight="1"/>
    <row r="40102" ht="12.75" hidden="1" customHeight="1"/>
    <row r="40103" ht="12.75" hidden="1" customHeight="1"/>
    <row r="40104" ht="12.75" hidden="1" customHeight="1"/>
    <row r="40105" ht="12.75" hidden="1" customHeight="1"/>
    <row r="40106" ht="12.75" hidden="1" customHeight="1"/>
    <row r="40107" ht="12.75" hidden="1" customHeight="1"/>
    <row r="40108" ht="12.75" hidden="1" customHeight="1"/>
    <row r="40109" ht="12.75" hidden="1" customHeight="1"/>
    <row r="40110" ht="12.75" hidden="1" customHeight="1"/>
    <row r="40111" ht="12.75" hidden="1" customHeight="1"/>
    <row r="40112" ht="12.75" hidden="1" customHeight="1"/>
    <row r="40113" ht="12.75" hidden="1" customHeight="1"/>
    <row r="40114" ht="12.75" hidden="1" customHeight="1"/>
    <row r="40115" ht="12.75" hidden="1" customHeight="1"/>
    <row r="40116" ht="12.75" hidden="1" customHeight="1"/>
    <row r="40117" ht="12.75" hidden="1" customHeight="1"/>
    <row r="40118" ht="12.75" hidden="1" customHeight="1"/>
    <row r="40119" ht="12.75" hidden="1" customHeight="1"/>
    <row r="40120" ht="12.75" hidden="1" customHeight="1"/>
    <row r="40121" ht="12.75" hidden="1" customHeight="1"/>
    <row r="40122" ht="12.75" hidden="1" customHeight="1"/>
    <row r="40123" ht="12.75" hidden="1" customHeight="1"/>
    <row r="40124" ht="12.75" hidden="1" customHeight="1"/>
    <row r="40125" ht="12.75" hidden="1" customHeight="1"/>
    <row r="40126" ht="12.75" hidden="1" customHeight="1"/>
    <row r="40127" ht="12.75" hidden="1" customHeight="1"/>
    <row r="40128" ht="12.75" hidden="1" customHeight="1"/>
    <row r="40129" ht="12.75" hidden="1" customHeight="1"/>
    <row r="40130" ht="12.75" hidden="1" customHeight="1"/>
    <row r="40131" ht="12.75" hidden="1" customHeight="1"/>
    <row r="40132" ht="12.75" hidden="1" customHeight="1"/>
    <row r="40133" ht="12.75" hidden="1" customHeight="1"/>
    <row r="40134" ht="12.75" hidden="1" customHeight="1"/>
    <row r="40135" ht="12.75" hidden="1" customHeight="1"/>
    <row r="40136" ht="12.75" hidden="1" customHeight="1"/>
    <row r="40137" ht="12.75" hidden="1" customHeight="1"/>
    <row r="40138" ht="12.75" hidden="1" customHeight="1"/>
    <row r="40139" ht="12.75" hidden="1" customHeight="1"/>
    <row r="40140" ht="12.75" hidden="1" customHeight="1"/>
    <row r="40141" ht="12.75" hidden="1" customHeight="1"/>
    <row r="40142" ht="12.75" hidden="1" customHeight="1"/>
    <row r="40143" ht="12.75" hidden="1" customHeight="1"/>
    <row r="40144" ht="12.75" hidden="1" customHeight="1"/>
    <row r="40145" ht="12.75" hidden="1" customHeight="1"/>
    <row r="40146" ht="12.75" hidden="1" customHeight="1"/>
    <row r="40147" ht="12.75" hidden="1" customHeight="1"/>
    <row r="40148" ht="12.75" hidden="1" customHeight="1"/>
    <row r="40149" ht="12.75" hidden="1" customHeight="1"/>
    <row r="40150" ht="12.75" hidden="1" customHeight="1"/>
    <row r="40151" ht="12.75" hidden="1" customHeight="1"/>
    <row r="40152" ht="12.75" hidden="1" customHeight="1"/>
    <row r="40153" ht="12.75" hidden="1" customHeight="1"/>
    <row r="40154" ht="12.75" hidden="1" customHeight="1"/>
    <row r="40155" ht="12.75" hidden="1" customHeight="1"/>
    <row r="40156" ht="12.75" hidden="1" customHeight="1"/>
    <row r="40157" ht="12.75" hidden="1" customHeight="1"/>
    <row r="40158" ht="12.75" hidden="1" customHeight="1"/>
    <row r="40159" ht="12.75" hidden="1" customHeight="1"/>
    <row r="40160" ht="12.75" hidden="1" customHeight="1"/>
    <row r="40161" ht="12.75" hidden="1" customHeight="1"/>
    <row r="40162" ht="12.75" hidden="1" customHeight="1"/>
    <row r="40163" ht="12.75" hidden="1" customHeight="1"/>
    <row r="40164" ht="12.75" hidden="1" customHeight="1"/>
    <row r="40165" ht="12.75" hidden="1" customHeight="1"/>
    <row r="40166" ht="12.75" hidden="1" customHeight="1"/>
    <row r="40167" ht="12.75" hidden="1" customHeight="1"/>
    <row r="40168" ht="12.75" hidden="1" customHeight="1"/>
    <row r="40169" ht="12.75" hidden="1" customHeight="1"/>
    <row r="40170" ht="12.75" hidden="1" customHeight="1"/>
    <row r="40171" ht="12.75" hidden="1" customHeight="1"/>
    <row r="40172" ht="12.75" hidden="1" customHeight="1"/>
    <row r="40173" ht="12.75" hidden="1" customHeight="1"/>
    <row r="40174" ht="12.75" hidden="1" customHeight="1"/>
    <row r="40175" ht="12.75" hidden="1" customHeight="1"/>
    <row r="40176" ht="12.75" hidden="1" customHeight="1"/>
    <row r="40177" ht="12.75" hidden="1" customHeight="1"/>
    <row r="40178" ht="12.75" hidden="1" customHeight="1"/>
    <row r="40179" ht="12.75" hidden="1" customHeight="1"/>
    <row r="40180" ht="12.75" hidden="1" customHeight="1"/>
    <row r="40181" ht="12.75" hidden="1" customHeight="1"/>
    <row r="40182" ht="12.75" hidden="1" customHeight="1"/>
    <row r="40183" ht="12.75" hidden="1" customHeight="1"/>
    <row r="40184" ht="12.75" hidden="1" customHeight="1"/>
    <row r="40185" ht="12.75" hidden="1" customHeight="1"/>
    <row r="40186" ht="12.75" hidden="1" customHeight="1"/>
    <row r="40187" ht="12.75" hidden="1" customHeight="1"/>
    <row r="40188" ht="12.75" hidden="1" customHeight="1"/>
    <row r="40189" ht="12.75" hidden="1" customHeight="1"/>
    <row r="40190" ht="12.75" hidden="1" customHeight="1"/>
    <row r="40191" ht="12.75" hidden="1" customHeight="1"/>
    <row r="40192" ht="12.75" hidden="1" customHeight="1"/>
    <row r="40193" ht="12.75" hidden="1" customHeight="1"/>
    <row r="40194" ht="12.75" hidden="1" customHeight="1"/>
    <row r="40195" ht="12.75" hidden="1" customHeight="1"/>
    <row r="40196" ht="12.75" hidden="1" customHeight="1"/>
    <row r="40197" ht="12.75" hidden="1" customHeight="1"/>
    <row r="40198" ht="12.75" hidden="1" customHeight="1"/>
    <row r="40199" ht="12.75" hidden="1" customHeight="1"/>
    <row r="40200" ht="12.75" hidden="1" customHeight="1"/>
    <row r="40201" ht="12.75" hidden="1" customHeight="1"/>
    <row r="40202" ht="12.75" hidden="1" customHeight="1"/>
    <row r="40203" ht="12.75" hidden="1" customHeight="1"/>
    <row r="40204" ht="12.75" hidden="1" customHeight="1"/>
    <row r="40205" ht="12.75" hidden="1" customHeight="1"/>
    <row r="40206" ht="12.75" hidden="1" customHeight="1"/>
    <row r="40207" ht="12.75" hidden="1" customHeight="1"/>
    <row r="40208" ht="12.75" hidden="1" customHeight="1"/>
    <row r="40209" ht="12.75" hidden="1" customHeight="1"/>
    <row r="40210" ht="12.75" hidden="1" customHeight="1"/>
    <row r="40211" ht="12.75" hidden="1" customHeight="1"/>
    <row r="40212" ht="12.75" hidden="1" customHeight="1"/>
    <row r="40213" ht="12.75" hidden="1" customHeight="1"/>
    <row r="40214" ht="12.75" hidden="1" customHeight="1"/>
    <row r="40215" ht="12.75" hidden="1" customHeight="1"/>
    <row r="40216" ht="12.75" hidden="1" customHeight="1"/>
    <row r="40217" ht="12.75" hidden="1" customHeight="1"/>
    <row r="40218" ht="12.75" hidden="1" customHeight="1"/>
    <row r="40219" ht="12.75" hidden="1" customHeight="1"/>
    <row r="40220" ht="12.75" hidden="1" customHeight="1"/>
    <row r="40221" ht="12.75" hidden="1" customHeight="1"/>
    <row r="40222" ht="12.75" hidden="1" customHeight="1"/>
    <row r="40223" ht="12.75" hidden="1" customHeight="1"/>
    <row r="40224" ht="12.75" hidden="1" customHeight="1"/>
    <row r="40225" ht="12.75" hidden="1" customHeight="1"/>
    <row r="40226" ht="12.75" hidden="1" customHeight="1"/>
    <row r="40227" ht="12.75" hidden="1" customHeight="1"/>
    <row r="40228" ht="12.75" hidden="1" customHeight="1"/>
    <row r="40229" ht="12.75" hidden="1" customHeight="1"/>
    <row r="40230" ht="12.75" hidden="1" customHeight="1"/>
    <row r="40231" ht="12.75" hidden="1" customHeight="1"/>
    <row r="40232" ht="12.75" hidden="1" customHeight="1"/>
    <row r="40233" ht="12.75" hidden="1" customHeight="1"/>
    <row r="40234" ht="12.75" hidden="1" customHeight="1"/>
    <row r="40235" ht="12.75" hidden="1" customHeight="1"/>
    <row r="40236" ht="12.75" hidden="1" customHeight="1"/>
    <row r="40237" ht="12.75" hidden="1" customHeight="1"/>
    <row r="40238" ht="12.75" hidden="1" customHeight="1"/>
    <row r="40239" ht="12.75" hidden="1" customHeight="1"/>
    <row r="40240" ht="12.75" hidden="1" customHeight="1"/>
    <row r="40241" ht="12.75" hidden="1" customHeight="1"/>
    <row r="40242" ht="12.75" hidden="1" customHeight="1"/>
    <row r="40243" ht="12.75" hidden="1" customHeight="1"/>
    <row r="40244" ht="12.75" hidden="1" customHeight="1"/>
    <row r="40245" ht="12.75" hidden="1" customHeight="1"/>
    <row r="40246" ht="12.75" hidden="1" customHeight="1"/>
    <row r="40247" ht="12.75" hidden="1" customHeight="1"/>
    <row r="40248" ht="12.75" hidden="1" customHeight="1"/>
    <row r="40249" ht="12.75" hidden="1" customHeight="1"/>
    <row r="40250" ht="12.75" hidden="1" customHeight="1"/>
    <row r="40251" ht="12.75" hidden="1" customHeight="1"/>
    <row r="40252" ht="12.75" hidden="1" customHeight="1"/>
    <row r="40253" ht="12.75" hidden="1" customHeight="1"/>
    <row r="40254" ht="12.75" hidden="1" customHeight="1"/>
    <row r="40255" ht="12.75" hidden="1" customHeight="1"/>
    <row r="40256" ht="12.75" hidden="1" customHeight="1"/>
    <row r="40257" ht="12.75" hidden="1" customHeight="1"/>
    <row r="40258" ht="12.75" hidden="1" customHeight="1"/>
    <row r="40259" ht="12.75" hidden="1" customHeight="1"/>
    <row r="40260" ht="12.75" hidden="1" customHeight="1"/>
    <row r="40261" ht="12.75" hidden="1" customHeight="1"/>
    <row r="40262" ht="12.75" hidden="1" customHeight="1"/>
    <row r="40263" ht="12.75" hidden="1" customHeight="1"/>
    <row r="40264" ht="12.75" hidden="1" customHeight="1"/>
    <row r="40265" ht="12.75" hidden="1" customHeight="1"/>
    <row r="40266" ht="12.75" hidden="1" customHeight="1"/>
    <row r="40267" ht="12.75" hidden="1" customHeight="1"/>
    <row r="40268" ht="12.75" hidden="1" customHeight="1"/>
    <row r="40269" ht="12.75" hidden="1" customHeight="1"/>
    <row r="40270" ht="12.75" hidden="1" customHeight="1"/>
    <row r="40271" ht="12.75" hidden="1" customHeight="1"/>
    <row r="40272" ht="12.75" hidden="1" customHeight="1"/>
    <row r="40273" ht="12.75" hidden="1" customHeight="1"/>
    <row r="40274" ht="12.75" hidden="1" customHeight="1"/>
    <row r="40275" ht="12.75" hidden="1" customHeight="1"/>
    <row r="40276" ht="12.75" hidden="1" customHeight="1"/>
    <row r="40277" ht="12.75" hidden="1" customHeight="1"/>
    <row r="40278" ht="12.75" hidden="1" customHeight="1"/>
    <row r="40279" ht="12.75" hidden="1" customHeight="1"/>
    <row r="40280" ht="12.75" hidden="1" customHeight="1"/>
    <row r="40281" ht="12.75" hidden="1" customHeight="1"/>
    <row r="40282" ht="12.75" hidden="1" customHeight="1"/>
    <row r="40283" ht="12.75" hidden="1" customHeight="1"/>
    <row r="40284" ht="12.75" hidden="1" customHeight="1"/>
    <row r="40285" ht="12.75" hidden="1" customHeight="1"/>
    <row r="40286" ht="12.75" hidden="1" customHeight="1"/>
    <row r="40287" ht="12.75" hidden="1" customHeight="1"/>
    <row r="40288" ht="12.75" hidden="1" customHeight="1"/>
    <row r="40289" ht="12.75" hidden="1" customHeight="1"/>
    <row r="40290" ht="12.75" hidden="1" customHeight="1"/>
    <row r="40291" ht="12.75" hidden="1" customHeight="1"/>
    <row r="40292" ht="12.75" hidden="1" customHeight="1"/>
    <row r="40293" ht="12.75" hidden="1" customHeight="1"/>
    <row r="40294" ht="12.75" hidden="1" customHeight="1"/>
    <row r="40295" ht="12.75" hidden="1" customHeight="1"/>
    <row r="40296" ht="12.75" hidden="1" customHeight="1"/>
    <row r="40297" ht="12.75" hidden="1" customHeight="1"/>
    <row r="40298" ht="12.75" hidden="1" customHeight="1"/>
    <row r="40299" ht="12.75" hidden="1" customHeight="1"/>
    <row r="40300" ht="12.75" hidden="1" customHeight="1"/>
    <row r="40301" ht="12.75" hidden="1" customHeight="1"/>
    <row r="40302" ht="12.75" hidden="1" customHeight="1"/>
    <row r="40303" ht="12.75" hidden="1" customHeight="1"/>
    <row r="40304" ht="12.75" hidden="1" customHeight="1"/>
    <row r="40305" ht="12.75" hidden="1" customHeight="1"/>
    <row r="40306" ht="12.75" hidden="1" customHeight="1"/>
    <row r="40307" ht="12.75" hidden="1" customHeight="1"/>
    <row r="40308" ht="12.75" hidden="1" customHeight="1"/>
    <row r="40309" ht="12.75" hidden="1" customHeight="1"/>
    <row r="40310" ht="12.75" hidden="1" customHeight="1"/>
    <row r="40311" ht="12.75" hidden="1" customHeight="1"/>
    <row r="40312" ht="12.75" hidden="1" customHeight="1"/>
    <row r="40313" ht="12.75" hidden="1" customHeight="1"/>
    <row r="40314" ht="12.75" hidden="1" customHeight="1"/>
    <row r="40315" ht="12.75" hidden="1" customHeight="1"/>
    <row r="40316" ht="12.75" hidden="1" customHeight="1"/>
    <row r="40317" ht="12.75" hidden="1" customHeight="1"/>
    <row r="40318" ht="12.75" hidden="1" customHeight="1"/>
    <row r="40319" ht="12.75" hidden="1" customHeight="1"/>
    <row r="40320" ht="12.75" hidden="1" customHeight="1"/>
    <row r="40321" ht="12.75" hidden="1" customHeight="1"/>
    <row r="40322" ht="12.75" hidden="1" customHeight="1"/>
    <row r="40323" ht="12.75" hidden="1" customHeight="1"/>
    <row r="40324" ht="12.75" hidden="1" customHeight="1"/>
    <row r="40325" ht="12.75" hidden="1" customHeight="1"/>
    <row r="40326" ht="12.75" hidden="1" customHeight="1"/>
    <row r="40327" ht="12.75" hidden="1" customHeight="1"/>
    <row r="40328" ht="12.75" hidden="1" customHeight="1"/>
    <row r="40329" ht="12.75" hidden="1" customHeight="1"/>
    <row r="40330" ht="12.75" hidden="1" customHeight="1"/>
    <row r="40331" ht="12.75" hidden="1" customHeight="1"/>
    <row r="40332" ht="12.75" hidden="1" customHeight="1"/>
    <row r="40333" ht="12.75" hidden="1" customHeight="1"/>
    <row r="40334" ht="12.75" hidden="1" customHeight="1"/>
    <row r="40335" ht="12.75" hidden="1" customHeight="1"/>
    <row r="40336" ht="12.75" hidden="1" customHeight="1"/>
    <row r="40337" ht="12.75" hidden="1" customHeight="1"/>
    <row r="40338" ht="12.75" hidden="1" customHeight="1"/>
    <row r="40339" ht="12.75" hidden="1" customHeight="1"/>
    <row r="40340" ht="12.75" hidden="1" customHeight="1"/>
    <row r="40341" ht="12.75" hidden="1" customHeight="1"/>
    <row r="40342" ht="12.75" hidden="1" customHeight="1"/>
    <row r="40343" ht="12.75" hidden="1" customHeight="1"/>
    <row r="40344" ht="12.75" hidden="1" customHeight="1"/>
    <row r="40345" ht="12.75" hidden="1" customHeight="1"/>
    <row r="40346" ht="12.75" hidden="1" customHeight="1"/>
    <row r="40347" ht="12.75" hidden="1" customHeight="1"/>
    <row r="40348" ht="12.75" hidden="1" customHeight="1"/>
    <row r="40349" ht="12.75" hidden="1" customHeight="1"/>
    <row r="40350" ht="12.75" hidden="1" customHeight="1"/>
    <row r="40351" ht="12.75" hidden="1" customHeight="1"/>
    <row r="40352" ht="12.75" hidden="1" customHeight="1"/>
    <row r="40353" ht="12.75" hidden="1" customHeight="1"/>
    <row r="40354" ht="12.75" hidden="1" customHeight="1"/>
    <row r="40355" ht="12.75" hidden="1" customHeight="1"/>
    <row r="40356" ht="12.75" hidden="1" customHeight="1"/>
    <row r="40357" ht="12.75" hidden="1" customHeight="1"/>
    <row r="40358" ht="12.75" hidden="1" customHeight="1"/>
    <row r="40359" ht="12.75" hidden="1" customHeight="1"/>
    <row r="40360" ht="12.75" hidden="1" customHeight="1"/>
    <row r="40361" ht="12.75" hidden="1" customHeight="1"/>
    <row r="40362" ht="12.75" hidden="1" customHeight="1"/>
    <row r="40363" ht="12.75" hidden="1" customHeight="1"/>
    <row r="40364" ht="12.75" hidden="1" customHeight="1"/>
    <row r="40365" ht="12.75" hidden="1" customHeight="1"/>
    <row r="40366" ht="12.75" hidden="1" customHeight="1"/>
    <row r="40367" ht="12.75" hidden="1" customHeight="1"/>
    <row r="40368" ht="12.75" hidden="1" customHeight="1"/>
    <row r="40369" ht="12.75" hidden="1" customHeight="1"/>
    <row r="40370" ht="12.75" hidden="1" customHeight="1"/>
    <row r="40371" ht="12.75" hidden="1" customHeight="1"/>
    <row r="40372" ht="12.75" hidden="1" customHeight="1"/>
    <row r="40373" ht="12.75" hidden="1" customHeight="1"/>
    <row r="40374" ht="12.75" hidden="1" customHeight="1"/>
    <row r="40375" ht="12.75" hidden="1" customHeight="1"/>
    <row r="40376" ht="12.75" hidden="1" customHeight="1"/>
    <row r="40377" ht="12.75" hidden="1" customHeight="1"/>
    <row r="40378" ht="12.75" hidden="1" customHeight="1"/>
    <row r="40379" ht="12.75" hidden="1" customHeight="1"/>
    <row r="40380" ht="12.75" hidden="1" customHeight="1"/>
    <row r="40381" ht="12.75" hidden="1" customHeight="1"/>
    <row r="40382" ht="12.75" hidden="1" customHeight="1"/>
    <row r="40383" ht="12.75" hidden="1" customHeight="1"/>
    <row r="40384" ht="12.75" hidden="1" customHeight="1"/>
    <row r="40385" ht="12.75" hidden="1" customHeight="1"/>
    <row r="40386" ht="12.75" hidden="1" customHeight="1"/>
    <row r="40387" ht="12.75" hidden="1" customHeight="1"/>
    <row r="40388" ht="12.75" hidden="1" customHeight="1"/>
    <row r="40389" ht="12.75" hidden="1" customHeight="1"/>
    <row r="40390" ht="12.75" hidden="1" customHeight="1"/>
    <row r="40391" ht="12.75" hidden="1" customHeight="1"/>
    <row r="40392" ht="12.75" hidden="1" customHeight="1"/>
    <row r="40393" ht="12.75" hidden="1" customHeight="1"/>
    <row r="40394" ht="12.75" hidden="1" customHeight="1"/>
    <row r="40395" ht="12.75" hidden="1" customHeight="1"/>
    <row r="40396" ht="12.75" hidden="1" customHeight="1"/>
    <row r="40397" ht="12.75" hidden="1" customHeight="1"/>
    <row r="40398" ht="12.75" hidden="1" customHeight="1"/>
    <row r="40399" ht="12.75" hidden="1" customHeight="1"/>
    <row r="40400" ht="12.75" hidden="1" customHeight="1"/>
    <row r="40401" ht="12.75" hidden="1" customHeight="1"/>
    <row r="40402" ht="12.75" hidden="1" customHeight="1"/>
    <row r="40403" ht="12.75" hidden="1" customHeight="1"/>
    <row r="40404" ht="12.75" hidden="1" customHeight="1"/>
    <row r="40405" ht="12.75" hidden="1" customHeight="1"/>
    <row r="40406" ht="12.75" hidden="1" customHeight="1"/>
    <row r="40407" ht="12.75" hidden="1" customHeight="1"/>
    <row r="40408" ht="12.75" hidden="1" customHeight="1"/>
    <row r="40409" ht="12.75" hidden="1" customHeight="1"/>
    <row r="40410" ht="12.75" hidden="1" customHeight="1"/>
    <row r="40411" ht="12.75" hidden="1" customHeight="1"/>
    <row r="40412" ht="12.75" hidden="1" customHeight="1"/>
    <row r="40413" ht="12.75" hidden="1" customHeight="1"/>
    <row r="40414" ht="12.75" hidden="1" customHeight="1"/>
    <row r="40415" ht="12.75" hidden="1" customHeight="1"/>
    <row r="40416" ht="12.75" hidden="1" customHeight="1"/>
    <row r="40417" ht="12.75" hidden="1" customHeight="1"/>
    <row r="40418" ht="12.75" hidden="1" customHeight="1"/>
    <row r="40419" ht="12.75" hidden="1" customHeight="1"/>
    <row r="40420" ht="12.75" hidden="1" customHeight="1"/>
    <row r="40421" ht="12.75" hidden="1" customHeight="1"/>
    <row r="40422" ht="12.75" hidden="1" customHeight="1"/>
    <row r="40423" ht="12.75" hidden="1" customHeight="1"/>
    <row r="40424" ht="12.75" hidden="1" customHeight="1"/>
    <row r="40425" ht="12.75" hidden="1" customHeight="1"/>
    <row r="40426" ht="12.75" hidden="1" customHeight="1"/>
    <row r="40427" ht="12.75" hidden="1" customHeight="1"/>
    <row r="40428" ht="12.75" hidden="1" customHeight="1"/>
    <row r="40429" ht="12.75" hidden="1" customHeight="1"/>
    <row r="40430" ht="12.75" hidden="1" customHeight="1"/>
    <row r="40431" ht="12.75" hidden="1" customHeight="1"/>
    <row r="40432" ht="12.75" hidden="1" customHeight="1"/>
    <row r="40433" ht="12.75" hidden="1" customHeight="1"/>
    <row r="40434" ht="12.75" hidden="1" customHeight="1"/>
    <row r="40435" ht="12.75" hidden="1" customHeight="1"/>
    <row r="40436" ht="12.75" hidden="1" customHeight="1"/>
    <row r="40437" ht="12.75" hidden="1" customHeight="1"/>
    <row r="40438" ht="12.75" hidden="1" customHeight="1"/>
    <row r="40439" ht="12.75" hidden="1" customHeight="1"/>
    <row r="40440" ht="12.75" hidden="1" customHeight="1"/>
    <row r="40441" ht="12.75" hidden="1" customHeight="1"/>
    <row r="40442" ht="12.75" hidden="1" customHeight="1"/>
    <row r="40443" ht="12.75" hidden="1" customHeight="1"/>
    <row r="40444" ht="12.75" hidden="1" customHeight="1"/>
    <row r="40445" ht="12.75" hidden="1" customHeight="1"/>
    <row r="40446" ht="12.75" hidden="1" customHeight="1"/>
    <row r="40447" ht="12.75" hidden="1" customHeight="1"/>
    <row r="40448" ht="12.75" hidden="1" customHeight="1"/>
    <row r="40449" ht="12.75" hidden="1" customHeight="1"/>
    <row r="40450" ht="12.75" hidden="1" customHeight="1"/>
    <row r="40451" ht="12.75" hidden="1" customHeight="1"/>
    <row r="40452" ht="12.75" hidden="1" customHeight="1"/>
    <row r="40453" ht="12.75" hidden="1" customHeight="1"/>
    <row r="40454" ht="12.75" hidden="1" customHeight="1"/>
    <row r="40455" ht="12.75" hidden="1" customHeight="1"/>
    <row r="40456" ht="12.75" hidden="1" customHeight="1"/>
    <row r="40457" ht="12.75" hidden="1" customHeight="1"/>
    <row r="40458" ht="12.75" hidden="1" customHeight="1"/>
    <row r="40459" ht="12.75" hidden="1" customHeight="1"/>
    <row r="40460" ht="12.75" hidden="1" customHeight="1"/>
    <row r="40461" ht="12.75" hidden="1" customHeight="1"/>
    <row r="40462" ht="12.75" hidden="1" customHeight="1"/>
    <row r="40463" ht="12.75" hidden="1" customHeight="1"/>
    <row r="40464" ht="12.75" hidden="1" customHeight="1"/>
    <row r="40465" ht="12.75" hidden="1" customHeight="1"/>
    <row r="40466" ht="12.75" hidden="1" customHeight="1"/>
    <row r="40467" ht="12.75" hidden="1" customHeight="1"/>
    <row r="40468" ht="12.75" hidden="1" customHeight="1"/>
    <row r="40469" ht="12.75" hidden="1" customHeight="1"/>
    <row r="40470" ht="12.75" hidden="1" customHeight="1"/>
    <row r="40471" ht="12.75" hidden="1" customHeight="1"/>
    <row r="40472" ht="12.75" hidden="1" customHeight="1"/>
    <row r="40473" ht="12.75" hidden="1" customHeight="1"/>
    <row r="40474" ht="12.75" hidden="1" customHeight="1"/>
    <row r="40475" ht="12.75" hidden="1" customHeight="1"/>
    <row r="40476" ht="12.75" hidden="1" customHeight="1"/>
    <row r="40477" ht="12.75" hidden="1" customHeight="1"/>
    <row r="40478" ht="12.75" hidden="1" customHeight="1"/>
    <row r="40479" ht="12.75" hidden="1" customHeight="1"/>
    <row r="40480" ht="12.75" hidden="1" customHeight="1"/>
    <row r="40481" ht="12.75" hidden="1" customHeight="1"/>
    <row r="40482" ht="12.75" hidden="1" customHeight="1"/>
    <row r="40483" ht="12.75" hidden="1" customHeight="1"/>
    <row r="40484" ht="12.75" hidden="1" customHeight="1"/>
    <row r="40485" ht="12.75" hidden="1" customHeight="1"/>
    <row r="40486" ht="12.75" hidden="1" customHeight="1"/>
    <row r="40487" ht="12.75" hidden="1" customHeight="1"/>
    <row r="40488" ht="12.75" hidden="1" customHeight="1"/>
    <row r="40489" ht="12.75" hidden="1" customHeight="1"/>
    <row r="40490" ht="12.75" hidden="1" customHeight="1"/>
    <row r="40491" ht="12.75" hidden="1" customHeight="1"/>
    <row r="40492" ht="12.75" hidden="1" customHeight="1"/>
    <row r="40493" ht="12.75" hidden="1" customHeight="1"/>
    <row r="40494" ht="12.75" hidden="1" customHeight="1"/>
    <row r="40495" ht="12.75" hidden="1" customHeight="1"/>
    <row r="40496" ht="12.75" hidden="1" customHeight="1"/>
    <row r="40497" ht="12.75" hidden="1" customHeight="1"/>
    <row r="40498" ht="12.75" hidden="1" customHeight="1"/>
    <row r="40499" ht="12.75" hidden="1" customHeight="1"/>
    <row r="40500" ht="12.75" hidden="1" customHeight="1"/>
    <row r="40501" ht="12.75" hidden="1" customHeight="1"/>
    <row r="40502" ht="12.75" hidden="1" customHeight="1"/>
    <row r="40503" ht="12.75" hidden="1" customHeight="1"/>
    <row r="40504" ht="12.75" hidden="1" customHeight="1"/>
    <row r="40505" ht="12.75" hidden="1" customHeight="1"/>
    <row r="40506" ht="12.75" hidden="1" customHeight="1"/>
    <row r="40507" ht="12.75" hidden="1" customHeight="1"/>
    <row r="40508" ht="12.75" hidden="1" customHeight="1"/>
    <row r="40509" ht="12.75" hidden="1" customHeight="1"/>
    <row r="40510" ht="12.75" hidden="1" customHeight="1"/>
    <row r="40511" ht="12.75" hidden="1" customHeight="1"/>
    <row r="40512" ht="12.75" hidden="1" customHeight="1"/>
    <row r="40513" ht="12.75" hidden="1" customHeight="1"/>
    <row r="40514" ht="12.75" hidden="1" customHeight="1"/>
    <row r="40515" ht="12.75" hidden="1" customHeight="1"/>
    <row r="40516" ht="12.75" hidden="1" customHeight="1"/>
    <row r="40517" ht="12.75" hidden="1" customHeight="1"/>
    <row r="40518" ht="12.75" hidden="1" customHeight="1"/>
    <row r="40519" ht="12.75" hidden="1" customHeight="1"/>
    <row r="40520" ht="12.75" hidden="1" customHeight="1"/>
    <row r="40521" ht="12.75" hidden="1" customHeight="1"/>
    <row r="40522" ht="12.75" hidden="1" customHeight="1"/>
    <row r="40523" ht="12.75" hidden="1" customHeight="1"/>
    <row r="40524" ht="12.75" hidden="1" customHeight="1"/>
    <row r="40525" ht="12.75" hidden="1" customHeight="1"/>
    <row r="40526" ht="12.75" hidden="1" customHeight="1"/>
    <row r="40527" ht="12.75" hidden="1" customHeight="1"/>
    <row r="40528" ht="12.75" hidden="1" customHeight="1"/>
    <row r="40529" ht="12.75" hidden="1" customHeight="1"/>
    <row r="40530" ht="12.75" hidden="1" customHeight="1"/>
    <row r="40531" ht="12.75" hidden="1" customHeight="1"/>
    <row r="40532" ht="12.75" hidden="1" customHeight="1"/>
    <row r="40533" ht="12.75" hidden="1" customHeight="1"/>
    <row r="40534" ht="12.75" hidden="1" customHeight="1"/>
    <row r="40535" ht="12.75" hidden="1" customHeight="1"/>
    <row r="40536" ht="12.75" hidden="1" customHeight="1"/>
    <row r="40537" ht="12.75" hidden="1" customHeight="1"/>
    <row r="40538" ht="12.75" hidden="1" customHeight="1"/>
    <row r="40539" ht="12.75" hidden="1" customHeight="1"/>
    <row r="40540" ht="12.75" hidden="1" customHeight="1"/>
    <row r="40541" ht="12.75" hidden="1" customHeight="1"/>
    <row r="40542" ht="12.75" hidden="1" customHeight="1"/>
    <row r="40543" ht="12.75" hidden="1" customHeight="1"/>
    <row r="40544" ht="12.75" hidden="1" customHeight="1"/>
    <row r="40545" ht="12.75" hidden="1" customHeight="1"/>
    <row r="40546" ht="12.75" hidden="1" customHeight="1"/>
    <row r="40547" ht="12.75" hidden="1" customHeight="1"/>
    <row r="40548" ht="12.75" hidden="1" customHeight="1"/>
    <row r="40549" ht="12.75" hidden="1" customHeight="1"/>
    <row r="40550" ht="12.75" hidden="1" customHeight="1"/>
    <row r="40551" ht="12.75" hidden="1" customHeight="1"/>
    <row r="40552" ht="12.75" hidden="1" customHeight="1"/>
    <row r="40553" ht="12.75" hidden="1" customHeight="1"/>
    <row r="40554" ht="12.75" hidden="1" customHeight="1"/>
    <row r="40555" ht="12.75" hidden="1" customHeight="1"/>
    <row r="40556" ht="12.75" hidden="1" customHeight="1"/>
    <row r="40557" ht="12.75" hidden="1" customHeight="1"/>
    <row r="40558" ht="12.75" hidden="1" customHeight="1"/>
    <row r="40559" ht="12.75" hidden="1" customHeight="1"/>
    <row r="40560" ht="12.75" hidden="1" customHeight="1"/>
    <row r="40561" ht="12.75" hidden="1" customHeight="1"/>
    <row r="40562" ht="12.75" hidden="1" customHeight="1"/>
    <row r="40563" ht="12.75" hidden="1" customHeight="1"/>
    <row r="40564" ht="12.75" hidden="1" customHeight="1"/>
    <row r="40565" ht="12.75" hidden="1" customHeight="1"/>
    <row r="40566" ht="12.75" hidden="1" customHeight="1"/>
    <row r="40567" ht="12.75" hidden="1" customHeight="1"/>
    <row r="40568" ht="12.75" hidden="1" customHeight="1"/>
    <row r="40569" ht="12.75" hidden="1" customHeight="1"/>
    <row r="40570" ht="12.75" hidden="1" customHeight="1"/>
    <row r="40571" ht="12.75" hidden="1" customHeight="1"/>
    <row r="40572" ht="12.75" hidden="1" customHeight="1"/>
    <row r="40573" ht="12.75" hidden="1" customHeight="1"/>
    <row r="40574" ht="12.75" hidden="1" customHeight="1"/>
    <row r="40575" ht="12.75" hidden="1" customHeight="1"/>
    <row r="40576" ht="12.75" hidden="1" customHeight="1"/>
    <row r="40577" ht="12.75" hidden="1" customHeight="1"/>
    <row r="40578" ht="12.75" hidden="1" customHeight="1"/>
    <row r="40579" ht="12.75" hidden="1" customHeight="1"/>
    <row r="40580" ht="12.75" hidden="1" customHeight="1"/>
    <row r="40581" ht="12.75" hidden="1" customHeight="1"/>
    <row r="40582" ht="12.75" hidden="1" customHeight="1"/>
    <row r="40583" ht="12.75" hidden="1" customHeight="1"/>
    <row r="40584" ht="12.75" hidden="1" customHeight="1"/>
    <row r="40585" ht="12.75" hidden="1" customHeight="1"/>
    <row r="40586" ht="12.75" hidden="1" customHeight="1"/>
    <row r="40587" ht="12.75" hidden="1" customHeight="1"/>
    <row r="40588" ht="12.75" hidden="1" customHeight="1"/>
    <row r="40589" ht="12.75" hidden="1" customHeight="1"/>
    <row r="40590" ht="12.75" hidden="1" customHeight="1"/>
    <row r="40591" ht="12.75" hidden="1" customHeight="1"/>
    <row r="40592" ht="12.75" hidden="1" customHeight="1"/>
    <row r="40593" ht="12.75" hidden="1" customHeight="1"/>
    <row r="40594" ht="12.75" hidden="1" customHeight="1"/>
    <row r="40595" ht="12.75" hidden="1" customHeight="1"/>
    <row r="40596" ht="12.75" hidden="1" customHeight="1"/>
    <row r="40597" ht="12.75" hidden="1" customHeight="1"/>
    <row r="40598" ht="12.75" hidden="1" customHeight="1"/>
    <row r="40599" ht="12.75" hidden="1" customHeight="1"/>
    <row r="40600" ht="12.75" hidden="1" customHeight="1"/>
    <row r="40601" ht="12.75" hidden="1" customHeight="1"/>
    <row r="40602" ht="12.75" hidden="1" customHeight="1"/>
    <row r="40603" ht="12.75" hidden="1" customHeight="1"/>
    <row r="40604" ht="12.75" hidden="1" customHeight="1"/>
    <row r="40605" ht="12.75" hidden="1" customHeight="1"/>
    <row r="40606" ht="12.75" hidden="1" customHeight="1"/>
    <row r="40607" ht="12.75" hidden="1" customHeight="1"/>
    <row r="40608" ht="12.75" hidden="1" customHeight="1"/>
    <row r="40609" ht="12.75" hidden="1" customHeight="1"/>
    <row r="40610" ht="12.75" hidden="1" customHeight="1"/>
    <row r="40611" ht="12.75" hidden="1" customHeight="1"/>
    <row r="40612" ht="12.75" hidden="1" customHeight="1"/>
    <row r="40613" ht="12.75" hidden="1" customHeight="1"/>
    <row r="40614" ht="12.75" hidden="1" customHeight="1"/>
    <row r="40615" ht="12.75" hidden="1" customHeight="1"/>
    <row r="40616" ht="12.75" hidden="1" customHeight="1"/>
    <row r="40617" ht="12.75" hidden="1" customHeight="1"/>
    <row r="40618" ht="12.75" hidden="1" customHeight="1"/>
    <row r="40619" ht="12.75" hidden="1" customHeight="1"/>
    <row r="40620" ht="12.75" hidden="1" customHeight="1"/>
    <row r="40621" ht="12.75" hidden="1" customHeight="1"/>
    <row r="40622" ht="12.75" hidden="1" customHeight="1"/>
    <row r="40623" ht="12.75" hidden="1" customHeight="1"/>
    <row r="40624" ht="12.75" hidden="1" customHeight="1"/>
    <row r="40625" ht="12.75" hidden="1" customHeight="1"/>
    <row r="40626" ht="12.75" hidden="1" customHeight="1"/>
    <row r="40627" ht="12.75" hidden="1" customHeight="1"/>
    <row r="40628" ht="12.75" hidden="1" customHeight="1"/>
    <row r="40629" ht="12.75" hidden="1" customHeight="1"/>
    <row r="40630" ht="12.75" hidden="1" customHeight="1"/>
    <row r="40631" ht="12.75" hidden="1" customHeight="1"/>
    <row r="40632" ht="12.75" hidden="1" customHeight="1"/>
    <row r="40633" ht="12.75" hidden="1" customHeight="1"/>
    <row r="40634" ht="12.75" hidden="1" customHeight="1"/>
    <row r="40635" ht="12.75" hidden="1" customHeight="1"/>
    <row r="40636" ht="12.75" hidden="1" customHeight="1"/>
    <row r="40637" ht="12.75" hidden="1" customHeight="1"/>
    <row r="40638" ht="12.75" hidden="1" customHeight="1"/>
    <row r="40639" ht="12.75" hidden="1" customHeight="1"/>
    <row r="40640" ht="12.75" hidden="1" customHeight="1"/>
    <row r="40641" ht="12.75" hidden="1" customHeight="1"/>
    <row r="40642" ht="12.75" hidden="1" customHeight="1"/>
    <row r="40643" ht="12.75" hidden="1" customHeight="1"/>
    <row r="40644" ht="12.75" hidden="1" customHeight="1"/>
    <row r="40645" ht="12.75" hidden="1" customHeight="1"/>
    <row r="40646" ht="12.75" hidden="1" customHeight="1"/>
    <row r="40647" ht="12.75" hidden="1" customHeight="1"/>
    <row r="40648" ht="12.75" hidden="1" customHeight="1"/>
    <row r="40649" ht="12.75" hidden="1" customHeight="1"/>
    <row r="40650" ht="12.75" hidden="1" customHeight="1"/>
    <row r="40651" ht="12.75" hidden="1" customHeight="1"/>
    <row r="40652" ht="12.75" hidden="1" customHeight="1"/>
    <row r="40653" ht="12.75" hidden="1" customHeight="1"/>
    <row r="40654" ht="12.75" hidden="1" customHeight="1"/>
    <row r="40655" ht="12.75" hidden="1" customHeight="1"/>
    <row r="40656" ht="12.75" hidden="1" customHeight="1"/>
    <row r="40657" ht="12.75" hidden="1" customHeight="1"/>
    <row r="40658" ht="12.75" hidden="1" customHeight="1"/>
    <row r="40659" ht="12.75" hidden="1" customHeight="1"/>
    <row r="40660" ht="12.75" hidden="1" customHeight="1"/>
    <row r="40661" ht="12.75" hidden="1" customHeight="1"/>
    <row r="40662" ht="12.75" hidden="1" customHeight="1"/>
    <row r="40663" ht="12.75" hidden="1" customHeight="1"/>
    <row r="40664" ht="12.75" hidden="1" customHeight="1"/>
    <row r="40665" ht="12.75" hidden="1" customHeight="1"/>
    <row r="40666" ht="12.75" hidden="1" customHeight="1"/>
    <row r="40667" ht="12.75" hidden="1" customHeight="1"/>
    <row r="40668" ht="12.75" hidden="1" customHeight="1"/>
    <row r="40669" ht="12.75" hidden="1" customHeight="1"/>
    <row r="40670" ht="12.75" hidden="1" customHeight="1"/>
    <row r="40671" ht="12.75" hidden="1" customHeight="1"/>
    <row r="40672" ht="12.75" hidden="1" customHeight="1"/>
    <row r="40673" ht="12.75" hidden="1" customHeight="1"/>
    <row r="40674" ht="12.75" hidden="1" customHeight="1"/>
    <row r="40675" ht="12.75" hidden="1" customHeight="1"/>
    <row r="40676" ht="12.75" hidden="1" customHeight="1"/>
    <row r="40677" ht="12.75" hidden="1" customHeight="1"/>
    <row r="40678" ht="12.75" hidden="1" customHeight="1"/>
    <row r="40679" ht="12.75" hidden="1" customHeight="1"/>
    <row r="40680" ht="12.75" hidden="1" customHeight="1"/>
    <row r="40681" ht="12.75" hidden="1" customHeight="1"/>
    <row r="40682" ht="12.75" hidden="1" customHeight="1"/>
    <row r="40683" ht="12.75" hidden="1" customHeight="1"/>
    <row r="40684" ht="12.75" hidden="1" customHeight="1"/>
    <row r="40685" ht="12.75" hidden="1" customHeight="1"/>
    <row r="40686" ht="12.75" hidden="1" customHeight="1"/>
    <row r="40687" ht="12.75" hidden="1" customHeight="1"/>
    <row r="40688" ht="12.75" hidden="1" customHeight="1"/>
    <row r="40689" ht="12.75" hidden="1" customHeight="1"/>
    <row r="40690" ht="12.75" hidden="1" customHeight="1"/>
    <row r="40691" ht="12.75" hidden="1" customHeight="1"/>
    <row r="40692" ht="12.75" hidden="1" customHeight="1"/>
    <row r="40693" ht="12.75" hidden="1" customHeight="1"/>
    <row r="40694" ht="12.75" hidden="1" customHeight="1"/>
    <row r="40695" ht="12.75" hidden="1" customHeight="1"/>
    <row r="40696" ht="12.75" hidden="1" customHeight="1"/>
    <row r="40697" ht="12.75" hidden="1" customHeight="1"/>
    <row r="40698" ht="12.75" hidden="1" customHeight="1"/>
    <row r="40699" ht="12.75" hidden="1" customHeight="1"/>
    <row r="40700" ht="12.75" hidden="1" customHeight="1"/>
    <row r="40701" ht="12.75" hidden="1" customHeight="1"/>
    <row r="40702" ht="12.75" hidden="1" customHeight="1"/>
    <row r="40703" ht="12.75" hidden="1" customHeight="1"/>
    <row r="40704" ht="12.75" hidden="1" customHeight="1"/>
    <row r="40705" ht="12.75" hidden="1" customHeight="1"/>
    <row r="40706" ht="12.75" hidden="1" customHeight="1"/>
    <row r="40707" ht="12.75" hidden="1" customHeight="1"/>
    <row r="40708" ht="12.75" hidden="1" customHeight="1"/>
    <row r="40709" ht="12.75" hidden="1" customHeight="1"/>
    <row r="40710" ht="12.75" hidden="1" customHeight="1"/>
    <row r="40711" ht="12.75" hidden="1" customHeight="1"/>
    <row r="40712" ht="12.75" hidden="1" customHeight="1"/>
    <row r="40713" ht="12.75" hidden="1" customHeight="1"/>
    <row r="40714" ht="12.75" hidden="1" customHeight="1"/>
    <row r="40715" ht="12.75" hidden="1" customHeight="1"/>
    <row r="40716" ht="12.75" hidden="1" customHeight="1"/>
    <row r="40717" ht="12.75" hidden="1" customHeight="1"/>
    <row r="40718" ht="12.75" hidden="1" customHeight="1"/>
    <row r="40719" ht="12.75" hidden="1" customHeight="1"/>
    <row r="40720" ht="12.75" hidden="1" customHeight="1"/>
    <row r="40721" ht="12.75" hidden="1" customHeight="1"/>
    <row r="40722" ht="12.75" hidden="1" customHeight="1"/>
    <row r="40723" ht="12.75" hidden="1" customHeight="1"/>
    <row r="40724" ht="12.75" hidden="1" customHeight="1"/>
    <row r="40725" ht="12.75" hidden="1" customHeight="1"/>
    <row r="40726" ht="12.75" hidden="1" customHeight="1"/>
    <row r="40727" ht="12.75" hidden="1" customHeight="1"/>
    <row r="40728" ht="12.75" hidden="1" customHeight="1"/>
    <row r="40729" ht="12.75" hidden="1" customHeight="1"/>
    <row r="40730" ht="12.75" hidden="1" customHeight="1"/>
    <row r="40731" ht="12.75" hidden="1" customHeight="1"/>
    <row r="40732" ht="12.75" hidden="1" customHeight="1"/>
    <row r="40733" ht="12.75" hidden="1" customHeight="1"/>
    <row r="40734" ht="12.75" hidden="1" customHeight="1"/>
    <row r="40735" ht="12.75" hidden="1" customHeight="1"/>
    <row r="40736" ht="12.75" hidden="1" customHeight="1"/>
    <row r="40737" ht="12.75" hidden="1" customHeight="1"/>
    <row r="40738" ht="12.75" hidden="1" customHeight="1"/>
    <row r="40739" ht="12.75" hidden="1" customHeight="1"/>
    <row r="40740" ht="12.75" hidden="1" customHeight="1"/>
    <row r="40741" ht="12.75" hidden="1" customHeight="1"/>
    <row r="40742" ht="12.75" hidden="1" customHeight="1"/>
    <row r="40743" ht="12.75" hidden="1" customHeight="1"/>
    <row r="40744" ht="12.75" hidden="1" customHeight="1"/>
    <row r="40745" ht="12.75" hidden="1" customHeight="1"/>
    <row r="40746" ht="12.75" hidden="1" customHeight="1"/>
    <row r="40747" ht="12.75" hidden="1" customHeight="1"/>
    <row r="40748" ht="12.75" hidden="1" customHeight="1"/>
    <row r="40749" ht="12.75" hidden="1" customHeight="1"/>
    <row r="40750" ht="12.75" hidden="1" customHeight="1"/>
    <row r="40751" ht="12.75" hidden="1" customHeight="1"/>
    <row r="40752" ht="12.75" hidden="1" customHeight="1"/>
    <row r="40753" ht="12.75" hidden="1" customHeight="1"/>
    <row r="40754" ht="12.75" hidden="1" customHeight="1"/>
    <row r="40755" ht="12.75" hidden="1" customHeight="1"/>
    <row r="40756" ht="12.75" hidden="1" customHeight="1"/>
    <row r="40757" ht="12.75" hidden="1" customHeight="1"/>
    <row r="40758" ht="12.75" hidden="1" customHeight="1"/>
    <row r="40759" ht="12.75" hidden="1" customHeight="1"/>
    <row r="40760" ht="12.75" hidden="1" customHeight="1"/>
    <row r="40761" ht="12.75" hidden="1" customHeight="1"/>
    <row r="40762" ht="12.75" hidden="1" customHeight="1"/>
    <row r="40763" ht="12.75" hidden="1" customHeight="1"/>
    <row r="40764" ht="12.75" hidden="1" customHeight="1"/>
    <row r="40765" ht="12.75" hidden="1" customHeight="1"/>
    <row r="40766" ht="12.75" hidden="1" customHeight="1"/>
    <row r="40767" ht="12.75" hidden="1" customHeight="1"/>
    <row r="40768" ht="12.75" hidden="1" customHeight="1"/>
    <row r="40769" ht="12.75" hidden="1" customHeight="1"/>
    <row r="40770" ht="12.75" hidden="1" customHeight="1"/>
    <row r="40771" ht="12.75" hidden="1" customHeight="1"/>
    <row r="40772" ht="12.75" hidden="1" customHeight="1"/>
    <row r="40773" ht="12.75" hidden="1" customHeight="1"/>
    <row r="40774" ht="12.75" hidden="1" customHeight="1"/>
    <row r="40775" ht="12.75" hidden="1" customHeight="1"/>
    <row r="40776" ht="12.75" hidden="1" customHeight="1"/>
    <row r="40777" ht="12.75" hidden="1" customHeight="1"/>
    <row r="40778" ht="12.75" hidden="1" customHeight="1"/>
    <row r="40779" ht="12.75" hidden="1" customHeight="1"/>
    <row r="40780" ht="12.75" hidden="1" customHeight="1"/>
    <row r="40781" ht="12.75" hidden="1" customHeight="1"/>
    <row r="40782" ht="12.75" hidden="1" customHeight="1"/>
    <row r="40783" ht="12.75" hidden="1" customHeight="1"/>
    <row r="40784" ht="12.75" hidden="1" customHeight="1"/>
    <row r="40785" ht="12.75" hidden="1" customHeight="1"/>
    <row r="40786" ht="12.75" hidden="1" customHeight="1"/>
    <row r="40787" ht="12.75" hidden="1" customHeight="1"/>
    <row r="40788" ht="12.75" hidden="1" customHeight="1"/>
    <row r="40789" ht="12.75" hidden="1" customHeight="1"/>
    <row r="40790" ht="12.75" hidden="1" customHeight="1"/>
    <row r="40791" ht="12.75" hidden="1" customHeight="1"/>
    <row r="40792" ht="12.75" hidden="1" customHeight="1"/>
    <row r="40793" ht="12.75" hidden="1" customHeight="1"/>
    <row r="40794" ht="12.75" hidden="1" customHeight="1"/>
    <row r="40795" ht="12.75" hidden="1" customHeight="1"/>
    <row r="40796" ht="12.75" hidden="1" customHeight="1"/>
    <row r="40797" ht="12.75" hidden="1" customHeight="1"/>
    <row r="40798" ht="12.75" hidden="1" customHeight="1"/>
    <row r="40799" ht="12.75" hidden="1" customHeight="1"/>
    <row r="40800" ht="12.75" hidden="1" customHeight="1"/>
    <row r="40801" ht="12.75" hidden="1" customHeight="1"/>
    <row r="40802" ht="12.75" hidden="1" customHeight="1"/>
    <row r="40803" ht="12.75" hidden="1" customHeight="1"/>
    <row r="40804" ht="12.75" hidden="1" customHeight="1"/>
    <row r="40805" ht="12.75" hidden="1" customHeight="1"/>
    <row r="40806" ht="12.75" hidden="1" customHeight="1"/>
    <row r="40807" ht="12.75" hidden="1" customHeight="1"/>
    <row r="40808" ht="12.75" hidden="1" customHeight="1"/>
    <row r="40809" ht="12.75" hidden="1" customHeight="1"/>
    <row r="40810" ht="12.75" hidden="1" customHeight="1"/>
    <row r="40811" ht="12.75" hidden="1" customHeight="1"/>
    <row r="40812" ht="12.75" hidden="1" customHeight="1"/>
    <row r="40813" ht="12.75" hidden="1" customHeight="1"/>
    <row r="40814" ht="12.75" hidden="1" customHeight="1"/>
    <row r="40815" ht="12.75" hidden="1" customHeight="1"/>
    <row r="40816" ht="12.75" hidden="1" customHeight="1"/>
    <row r="40817" ht="12.75" hidden="1" customHeight="1"/>
    <row r="40818" ht="12.75" hidden="1" customHeight="1"/>
    <row r="40819" ht="12.75" hidden="1" customHeight="1"/>
    <row r="40820" ht="12.75" hidden="1" customHeight="1"/>
    <row r="40821" ht="12.75" hidden="1" customHeight="1"/>
    <row r="40822" ht="12.75" hidden="1" customHeight="1"/>
    <row r="40823" ht="12.75" hidden="1" customHeight="1"/>
    <row r="40824" ht="12.75" hidden="1" customHeight="1"/>
    <row r="40825" ht="12.75" hidden="1" customHeight="1"/>
    <row r="40826" ht="12.75" hidden="1" customHeight="1"/>
    <row r="40827" ht="12.75" hidden="1" customHeight="1"/>
    <row r="40828" ht="12.75" hidden="1" customHeight="1"/>
    <row r="40829" ht="12.75" hidden="1" customHeight="1"/>
    <row r="40830" ht="12.75" hidden="1" customHeight="1"/>
    <row r="40831" ht="12.75" hidden="1" customHeight="1"/>
    <row r="40832" ht="12.75" hidden="1" customHeight="1"/>
    <row r="40833" ht="12.75" hidden="1" customHeight="1"/>
    <row r="40834" ht="12.75" hidden="1" customHeight="1"/>
    <row r="40835" ht="12.75" hidden="1" customHeight="1"/>
    <row r="40836" ht="12.75" hidden="1" customHeight="1"/>
    <row r="40837" ht="12.75" hidden="1" customHeight="1"/>
    <row r="40838" ht="12.75" hidden="1" customHeight="1"/>
    <row r="40839" ht="12.75" hidden="1" customHeight="1"/>
    <row r="40840" ht="12.75" hidden="1" customHeight="1"/>
    <row r="40841" ht="12.75" hidden="1" customHeight="1"/>
    <row r="40842" ht="12.75" hidden="1" customHeight="1"/>
    <row r="40843" ht="12.75" hidden="1" customHeight="1"/>
    <row r="40844" ht="12.75" hidden="1" customHeight="1"/>
    <row r="40845" ht="12.75" hidden="1" customHeight="1"/>
    <row r="40846" ht="12.75" hidden="1" customHeight="1"/>
    <row r="40847" ht="12.75" hidden="1" customHeight="1"/>
    <row r="40848" ht="12.75" hidden="1" customHeight="1"/>
    <row r="40849" ht="12.75" hidden="1" customHeight="1"/>
    <row r="40850" ht="12.75" hidden="1" customHeight="1"/>
    <row r="40851" ht="12.75" hidden="1" customHeight="1"/>
    <row r="40852" ht="12.75" hidden="1" customHeight="1"/>
    <row r="40853" ht="12.75" hidden="1" customHeight="1"/>
    <row r="40854" ht="12.75" hidden="1" customHeight="1"/>
    <row r="40855" ht="12.75" hidden="1" customHeight="1"/>
    <row r="40856" ht="12.75" hidden="1" customHeight="1"/>
    <row r="40857" ht="12.75" hidden="1" customHeight="1"/>
    <row r="40858" ht="12.75" hidden="1" customHeight="1"/>
    <row r="40859" ht="12.75" hidden="1" customHeight="1"/>
    <row r="40860" ht="12.75" hidden="1" customHeight="1"/>
    <row r="40861" ht="12.75" hidden="1" customHeight="1"/>
    <row r="40862" ht="12.75" hidden="1" customHeight="1"/>
    <row r="40863" ht="12.75" hidden="1" customHeight="1"/>
    <row r="40864" ht="12.75" hidden="1" customHeight="1"/>
    <row r="40865" ht="12.75" hidden="1" customHeight="1"/>
    <row r="40866" ht="12.75" hidden="1" customHeight="1"/>
    <row r="40867" ht="12.75" hidden="1" customHeight="1"/>
    <row r="40868" ht="12.75" hidden="1" customHeight="1"/>
    <row r="40869" ht="12.75" hidden="1" customHeight="1"/>
    <row r="40870" ht="12.75" hidden="1" customHeight="1"/>
    <row r="40871" ht="12.75" hidden="1" customHeight="1"/>
    <row r="40872" ht="12.75" hidden="1" customHeight="1"/>
    <row r="40873" ht="12.75" hidden="1" customHeight="1"/>
    <row r="40874" ht="12.75" hidden="1" customHeight="1"/>
    <row r="40875" ht="12.75" hidden="1" customHeight="1"/>
    <row r="40876" ht="12.75" hidden="1" customHeight="1"/>
    <row r="40877" ht="12.75" hidden="1" customHeight="1"/>
    <row r="40878" ht="12.75" hidden="1" customHeight="1"/>
    <row r="40879" ht="12.75" hidden="1" customHeight="1"/>
    <row r="40880" ht="12.75" hidden="1" customHeight="1"/>
    <row r="40881" ht="12.75" hidden="1" customHeight="1"/>
    <row r="40882" ht="12.75" hidden="1" customHeight="1"/>
    <row r="40883" ht="12.75" hidden="1" customHeight="1"/>
    <row r="40884" ht="12.75" hidden="1" customHeight="1"/>
    <row r="40885" ht="12.75" hidden="1" customHeight="1"/>
    <row r="40886" ht="12.75" hidden="1" customHeight="1"/>
    <row r="40887" ht="12.75" hidden="1" customHeight="1"/>
    <row r="40888" ht="12.75" hidden="1" customHeight="1"/>
    <row r="40889" ht="12.75" hidden="1" customHeight="1"/>
    <row r="40890" ht="12.75" hidden="1" customHeight="1"/>
    <row r="40891" ht="12.75" hidden="1" customHeight="1"/>
    <row r="40892" ht="12.75" hidden="1" customHeight="1"/>
    <row r="40893" ht="12.75" hidden="1" customHeight="1"/>
    <row r="40894" ht="12.75" hidden="1" customHeight="1"/>
    <row r="40895" ht="12.75" hidden="1" customHeight="1"/>
    <row r="40896" ht="12.75" hidden="1" customHeight="1"/>
    <row r="40897" ht="12.75" hidden="1" customHeight="1"/>
    <row r="40898" ht="12.75" hidden="1" customHeight="1"/>
    <row r="40899" ht="12.75" hidden="1" customHeight="1"/>
    <row r="40900" ht="12.75" hidden="1" customHeight="1"/>
    <row r="40901" ht="12.75" hidden="1" customHeight="1"/>
    <row r="40902" ht="12.75" hidden="1" customHeight="1"/>
    <row r="40903" ht="12.75" hidden="1" customHeight="1"/>
    <row r="40904" ht="12.75" hidden="1" customHeight="1"/>
    <row r="40905" ht="12.75" hidden="1" customHeight="1"/>
    <row r="40906" ht="12.75" hidden="1" customHeight="1"/>
    <row r="40907" ht="12.75" hidden="1" customHeight="1"/>
    <row r="40908" ht="12.75" hidden="1" customHeight="1"/>
    <row r="40909" ht="12.75" hidden="1" customHeight="1"/>
    <row r="40910" ht="12.75" hidden="1" customHeight="1"/>
    <row r="40911" ht="12.75" hidden="1" customHeight="1"/>
    <row r="40912" ht="12.75" hidden="1" customHeight="1"/>
    <row r="40913" ht="12.75" hidden="1" customHeight="1"/>
    <row r="40914" ht="12.75" hidden="1" customHeight="1"/>
    <row r="40915" ht="12.75" hidden="1" customHeight="1"/>
    <row r="40916" ht="12.75" hidden="1" customHeight="1"/>
    <row r="40917" ht="12.75" hidden="1" customHeight="1"/>
    <row r="40918" ht="12.75" hidden="1" customHeight="1"/>
    <row r="40919" ht="12.75" hidden="1" customHeight="1"/>
    <row r="40920" ht="12.75" hidden="1" customHeight="1"/>
    <row r="40921" ht="12.75" hidden="1" customHeight="1"/>
    <row r="40922" ht="12.75" hidden="1" customHeight="1"/>
    <row r="40923" ht="12.75" hidden="1" customHeight="1"/>
    <row r="40924" ht="12.75" hidden="1" customHeight="1"/>
    <row r="40925" ht="12.75" hidden="1" customHeight="1"/>
    <row r="40926" ht="12.75" hidden="1" customHeight="1"/>
    <row r="40927" ht="12.75" hidden="1" customHeight="1"/>
    <row r="40928" ht="12.75" hidden="1" customHeight="1"/>
    <row r="40929" ht="12.75" hidden="1" customHeight="1"/>
    <row r="40930" ht="12.75" hidden="1" customHeight="1"/>
    <row r="40931" ht="12.75" hidden="1" customHeight="1"/>
    <row r="40932" ht="12.75" hidden="1" customHeight="1"/>
    <row r="40933" ht="12.75" hidden="1" customHeight="1"/>
    <row r="40934" ht="12.75" hidden="1" customHeight="1"/>
    <row r="40935" ht="12.75" hidden="1" customHeight="1"/>
    <row r="40936" ht="12.75" hidden="1" customHeight="1"/>
    <row r="40937" ht="12.75" hidden="1" customHeight="1"/>
    <row r="40938" ht="12.75" hidden="1" customHeight="1"/>
    <row r="40939" ht="12.75" hidden="1" customHeight="1"/>
    <row r="40940" ht="12.75" hidden="1" customHeight="1"/>
    <row r="40941" ht="12.75" hidden="1" customHeight="1"/>
    <row r="40942" ht="12.75" hidden="1" customHeight="1"/>
    <row r="40943" ht="12.75" hidden="1" customHeight="1"/>
    <row r="40944" ht="12.75" hidden="1" customHeight="1"/>
    <row r="40945" ht="12.75" hidden="1" customHeight="1"/>
    <row r="40946" ht="12.75" hidden="1" customHeight="1"/>
    <row r="40947" ht="12.75" hidden="1" customHeight="1"/>
    <row r="40948" ht="12.75" hidden="1" customHeight="1"/>
    <row r="40949" ht="12.75" hidden="1" customHeight="1"/>
    <row r="40950" ht="12.75" hidden="1" customHeight="1"/>
    <row r="40951" ht="12.75" hidden="1" customHeight="1"/>
    <row r="40952" ht="12.75" hidden="1" customHeight="1"/>
    <row r="40953" ht="12.75" hidden="1" customHeight="1"/>
    <row r="40954" ht="12.75" hidden="1" customHeight="1"/>
    <row r="40955" ht="12.75" hidden="1" customHeight="1"/>
    <row r="40956" ht="12.75" hidden="1" customHeight="1"/>
    <row r="40957" ht="12.75" hidden="1" customHeight="1"/>
    <row r="40958" ht="12.75" hidden="1" customHeight="1"/>
    <row r="40959" ht="12.75" hidden="1" customHeight="1"/>
    <row r="40960" ht="12.75" hidden="1" customHeight="1"/>
    <row r="40961" ht="12.75" hidden="1" customHeight="1"/>
    <row r="40962" ht="12.75" hidden="1" customHeight="1"/>
    <row r="40963" ht="12.75" hidden="1" customHeight="1"/>
    <row r="40964" ht="12.75" hidden="1" customHeight="1"/>
    <row r="40965" ht="12.75" hidden="1" customHeight="1"/>
    <row r="40966" ht="12.75" hidden="1" customHeight="1"/>
    <row r="40967" ht="12.75" hidden="1" customHeight="1"/>
    <row r="40968" ht="12.75" hidden="1" customHeight="1"/>
    <row r="40969" ht="12.75" hidden="1" customHeight="1"/>
    <row r="40970" ht="12.75" hidden="1" customHeight="1"/>
    <row r="40971" ht="12.75" hidden="1" customHeight="1"/>
    <row r="40972" ht="12.75" hidden="1" customHeight="1"/>
    <row r="40973" ht="12.75" hidden="1" customHeight="1"/>
    <row r="40974" ht="12.75" hidden="1" customHeight="1"/>
    <row r="40975" ht="12.75" hidden="1" customHeight="1"/>
    <row r="40976" ht="12.75" hidden="1" customHeight="1"/>
    <row r="40977" ht="12.75" hidden="1" customHeight="1"/>
    <row r="40978" ht="12.75" hidden="1" customHeight="1"/>
    <row r="40979" ht="12.75" hidden="1" customHeight="1"/>
    <row r="40980" ht="12.75" hidden="1" customHeight="1"/>
    <row r="40981" ht="12.75" hidden="1" customHeight="1"/>
    <row r="40982" ht="12.75" hidden="1" customHeight="1"/>
    <row r="40983" ht="12.75" hidden="1" customHeight="1"/>
    <row r="40984" ht="12.75" hidden="1" customHeight="1"/>
    <row r="40985" ht="12.75" hidden="1" customHeight="1"/>
    <row r="40986" ht="12.75" hidden="1" customHeight="1"/>
    <row r="40987" ht="12.75" hidden="1" customHeight="1"/>
    <row r="40988" ht="12.75" hidden="1" customHeight="1"/>
    <row r="40989" ht="12.75" hidden="1" customHeight="1"/>
    <row r="40990" ht="12.75" hidden="1" customHeight="1"/>
    <row r="40991" ht="12.75" hidden="1" customHeight="1"/>
    <row r="40992" ht="12.75" hidden="1" customHeight="1"/>
    <row r="40993" ht="12.75" hidden="1" customHeight="1"/>
    <row r="40994" ht="12.75" hidden="1" customHeight="1"/>
    <row r="40995" ht="12.75" hidden="1" customHeight="1"/>
    <row r="40996" ht="12.75" hidden="1" customHeight="1"/>
    <row r="40997" ht="12.75" hidden="1" customHeight="1"/>
    <row r="40998" ht="12.75" hidden="1" customHeight="1"/>
    <row r="40999" ht="12.75" hidden="1" customHeight="1"/>
    <row r="41000" ht="12.75" hidden="1" customHeight="1"/>
    <row r="41001" ht="12.75" hidden="1" customHeight="1"/>
    <row r="41002" ht="12.75" hidden="1" customHeight="1"/>
    <row r="41003" ht="12.75" hidden="1" customHeight="1"/>
    <row r="41004" ht="12.75" hidden="1" customHeight="1"/>
    <row r="41005" ht="12.75" hidden="1" customHeight="1"/>
    <row r="41006" ht="12.75" hidden="1" customHeight="1"/>
    <row r="41007" ht="12.75" hidden="1" customHeight="1"/>
    <row r="41008" ht="12.75" hidden="1" customHeight="1"/>
    <row r="41009" ht="12.75" hidden="1" customHeight="1"/>
    <row r="41010" ht="12.75" hidden="1" customHeight="1"/>
    <row r="41011" ht="12.75" hidden="1" customHeight="1"/>
    <row r="41012" ht="12.75" hidden="1" customHeight="1"/>
    <row r="41013" ht="12.75" hidden="1" customHeight="1"/>
    <row r="41014" ht="12.75" hidden="1" customHeight="1"/>
    <row r="41015" ht="12.75" hidden="1" customHeight="1"/>
    <row r="41016" ht="12.75" hidden="1" customHeight="1"/>
    <row r="41017" ht="12.75" hidden="1" customHeight="1"/>
    <row r="41018" ht="12.75" hidden="1" customHeight="1"/>
    <row r="41019" ht="12.75" hidden="1" customHeight="1"/>
    <row r="41020" ht="12.75" hidden="1" customHeight="1"/>
    <row r="41021" ht="12.75" hidden="1" customHeight="1"/>
    <row r="41022" ht="12.75" hidden="1" customHeight="1"/>
    <row r="41023" ht="12.75" hidden="1" customHeight="1"/>
    <row r="41024" ht="12.75" hidden="1" customHeight="1"/>
    <row r="41025" ht="12.75" hidden="1" customHeight="1"/>
    <row r="41026" ht="12.75" hidden="1" customHeight="1"/>
    <row r="41027" ht="12.75" hidden="1" customHeight="1"/>
    <row r="41028" ht="12.75" hidden="1" customHeight="1"/>
    <row r="41029" ht="12.75" hidden="1" customHeight="1"/>
    <row r="41030" ht="12.75" hidden="1" customHeight="1"/>
    <row r="41031" ht="12.75" hidden="1" customHeight="1"/>
    <row r="41032" ht="12.75" hidden="1" customHeight="1"/>
    <row r="41033" ht="12.75" hidden="1" customHeight="1"/>
    <row r="41034" ht="12.75" hidden="1" customHeight="1"/>
    <row r="41035" ht="12.75" hidden="1" customHeight="1"/>
    <row r="41036" ht="12.75" hidden="1" customHeight="1"/>
    <row r="41037" ht="12.75" hidden="1" customHeight="1"/>
    <row r="41038" ht="12.75" hidden="1" customHeight="1"/>
    <row r="41039" ht="12.75" hidden="1" customHeight="1"/>
    <row r="41040" ht="12.75" hidden="1" customHeight="1"/>
    <row r="41041" ht="12.75" hidden="1" customHeight="1"/>
    <row r="41042" ht="12.75" hidden="1" customHeight="1"/>
    <row r="41043" ht="12.75" hidden="1" customHeight="1"/>
    <row r="41044" ht="12.75" hidden="1" customHeight="1"/>
    <row r="41045" ht="12.75" hidden="1" customHeight="1"/>
    <row r="41046" ht="12.75" hidden="1" customHeight="1"/>
    <row r="41047" ht="12.75" hidden="1" customHeight="1"/>
    <row r="41048" ht="12.75" hidden="1" customHeight="1"/>
    <row r="41049" ht="12.75" hidden="1" customHeight="1"/>
    <row r="41050" ht="12.75" hidden="1" customHeight="1"/>
    <row r="41051" ht="12.75" hidden="1" customHeight="1"/>
    <row r="41052" ht="12.75" hidden="1" customHeight="1"/>
    <row r="41053" ht="12.75" hidden="1" customHeight="1"/>
    <row r="41054" ht="12.75" hidden="1" customHeight="1"/>
    <row r="41055" ht="12.75" hidden="1" customHeight="1"/>
    <row r="41056" ht="12.75" hidden="1" customHeight="1"/>
    <row r="41057" ht="12.75" hidden="1" customHeight="1"/>
    <row r="41058" ht="12.75" hidden="1" customHeight="1"/>
    <row r="41059" ht="12.75" hidden="1" customHeight="1"/>
    <row r="41060" ht="12.75" hidden="1" customHeight="1"/>
    <row r="41061" ht="12.75" hidden="1" customHeight="1"/>
    <row r="41062" ht="12.75" hidden="1" customHeight="1"/>
    <row r="41063" ht="12.75" hidden="1" customHeight="1"/>
    <row r="41064" ht="12.75" hidden="1" customHeight="1"/>
    <row r="41065" ht="12.75" hidden="1" customHeight="1"/>
    <row r="41066" ht="12.75" hidden="1" customHeight="1"/>
    <row r="41067" ht="12.75" hidden="1" customHeight="1"/>
    <row r="41068" ht="12.75" hidden="1" customHeight="1"/>
    <row r="41069" ht="12.75" hidden="1" customHeight="1"/>
    <row r="41070" ht="12.75" hidden="1" customHeight="1"/>
    <row r="41071" ht="12.75" hidden="1" customHeight="1"/>
    <row r="41072" ht="12.75" hidden="1" customHeight="1"/>
    <row r="41073" ht="12.75" hidden="1" customHeight="1"/>
    <row r="41074" ht="12.75" hidden="1" customHeight="1"/>
    <row r="41075" ht="12.75" hidden="1" customHeight="1"/>
    <row r="41076" ht="12.75" hidden="1" customHeight="1"/>
    <row r="41077" ht="12.75" hidden="1" customHeight="1"/>
    <row r="41078" ht="12.75" hidden="1" customHeight="1"/>
    <row r="41079" ht="12.75" hidden="1" customHeight="1"/>
    <row r="41080" ht="12.75" hidden="1" customHeight="1"/>
    <row r="41081" ht="12.75" hidden="1" customHeight="1"/>
    <row r="41082" ht="12.75" hidden="1" customHeight="1"/>
    <row r="41083" ht="12.75" hidden="1" customHeight="1"/>
    <row r="41084" ht="12.75" hidden="1" customHeight="1"/>
    <row r="41085" ht="12.75" hidden="1" customHeight="1"/>
    <row r="41086" ht="12.75" hidden="1" customHeight="1"/>
    <row r="41087" ht="12.75" hidden="1" customHeight="1"/>
    <row r="41088" ht="12.75" hidden="1" customHeight="1"/>
    <row r="41089" ht="12.75" hidden="1" customHeight="1"/>
    <row r="41090" ht="12.75" hidden="1" customHeight="1"/>
    <row r="41091" ht="12.75" hidden="1" customHeight="1"/>
    <row r="41092" ht="12.75" hidden="1" customHeight="1"/>
    <row r="41093" ht="12.75" hidden="1" customHeight="1"/>
    <row r="41094" ht="12.75" hidden="1" customHeight="1"/>
    <row r="41095" ht="12.75" hidden="1" customHeight="1"/>
    <row r="41096" ht="12.75" hidden="1" customHeight="1"/>
    <row r="41097" ht="12.75" hidden="1" customHeight="1"/>
    <row r="41098" ht="12.75" hidden="1" customHeight="1"/>
    <row r="41099" ht="12.75" hidden="1" customHeight="1"/>
    <row r="41100" ht="12.75" hidden="1" customHeight="1"/>
    <row r="41101" ht="12.75" hidden="1" customHeight="1"/>
    <row r="41102" ht="12.75" hidden="1" customHeight="1"/>
    <row r="41103" ht="12.75" hidden="1" customHeight="1"/>
    <row r="41104" ht="12.75" hidden="1" customHeight="1"/>
    <row r="41105" ht="12.75" hidden="1" customHeight="1"/>
    <row r="41106" ht="12.75" hidden="1" customHeight="1"/>
    <row r="41107" ht="12.75" hidden="1" customHeight="1"/>
    <row r="41108" ht="12.75" hidden="1" customHeight="1"/>
    <row r="41109" ht="12.75" hidden="1" customHeight="1"/>
    <row r="41110" ht="12.75" hidden="1" customHeight="1"/>
    <row r="41111" ht="12.75" hidden="1" customHeight="1"/>
    <row r="41112" ht="12.75" hidden="1" customHeight="1"/>
    <row r="41113" ht="12.75" hidden="1" customHeight="1"/>
    <row r="41114" ht="12.75" hidden="1" customHeight="1"/>
    <row r="41115" ht="12.75" hidden="1" customHeight="1"/>
    <row r="41116" ht="12.75" hidden="1" customHeight="1"/>
    <row r="41117" ht="12.75" hidden="1" customHeight="1"/>
    <row r="41118" ht="12.75" hidden="1" customHeight="1"/>
    <row r="41119" ht="12.75" hidden="1" customHeight="1"/>
    <row r="41120" ht="12.75" hidden="1" customHeight="1"/>
    <row r="41121" ht="12.75" hidden="1" customHeight="1"/>
    <row r="41122" ht="12.75" hidden="1" customHeight="1"/>
    <row r="41123" ht="12.75" hidden="1" customHeight="1"/>
    <row r="41124" ht="12.75" hidden="1" customHeight="1"/>
    <row r="41125" ht="12.75" hidden="1" customHeight="1"/>
    <row r="41126" ht="12.75" hidden="1" customHeight="1"/>
    <row r="41127" ht="12.75" hidden="1" customHeight="1"/>
    <row r="41128" ht="12.75" hidden="1" customHeight="1"/>
    <row r="41129" ht="12.75" hidden="1" customHeight="1"/>
    <row r="41130" ht="12.75" hidden="1" customHeight="1"/>
    <row r="41131" ht="12.75" hidden="1" customHeight="1"/>
    <row r="41132" ht="12.75" hidden="1" customHeight="1"/>
    <row r="41133" ht="12.75" hidden="1" customHeight="1"/>
    <row r="41134" ht="12.75" hidden="1" customHeight="1"/>
    <row r="41135" ht="12.75" hidden="1" customHeight="1"/>
    <row r="41136" ht="12.75" hidden="1" customHeight="1"/>
    <row r="41137" ht="12.75" hidden="1" customHeight="1"/>
    <row r="41138" ht="12.75" hidden="1" customHeight="1"/>
    <row r="41139" ht="12.75" hidden="1" customHeight="1"/>
    <row r="41140" ht="12.75" hidden="1" customHeight="1"/>
    <row r="41141" ht="12.75" hidden="1" customHeight="1"/>
    <row r="41142" ht="12.75" hidden="1" customHeight="1"/>
    <row r="41143" ht="12.75" hidden="1" customHeight="1"/>
    <row r="41144" ht="12.75" hidden="1" customHeight="1"/>
    <row r="41145" ht="12.75" hidden="1" customHeight="1"/>
    <row r="41146" ht="12.75" hidden="1" customHeight="1"/>
    <row r="41147" ht="12.75" hidden="1" customHeight="1"/>
    <row r="41148" ht="12.75" hidden="1" customHeight="1"/>
    <row r="41149" ht="12.75" hidden="1" customHeight="1"/>
    <row r="41150" ht="12.75" hidden="1" customHeight="1"/>
    <row r="41151" ht="12.75" hidden="1" customHeight="1"/>
    <row r="41152" ht="12.75" hidden="1" customHeight="1"/>
    <row r="41153" ht="12.75" hidden="1" customHeight="1"/>
    <row r="41154" ht="12.75" hidden="1" customHeight="1"/>
    <row r="41155" ht="12.75" hidden="1" customHeight="1"/>
    <row r="41156" ht="12.75" hidden="1" customHeight="1"/>
    <row r="41157" ht="12.75" hidden="1" customHeight="1"/>
    <row r="41158" ht="12.75" hidden="1" customHeight="1"/>
    <row r="41159" ht="12.75" hidden="1" customHeight="1"/>
    <row r="41160" ht="12.75" hidden="1" customHeight="1"/>
    <row r="41161" ht="12.75" hidden="1" customHeight="1"/>
    <row r="41162" ht="12.75" hidden="1" customHeight="1"/>
    <row r="41163" ht="12.75" hidden="1" customHeight="1"/>
    <row r="41164" ht="12.75" hidden="1" customHeight="1"/>
    <row r="41165" ht="12.75" hidden="1" customHeight="1"/>
    <row r="41166" ht="12.75" hidden="1" customHeight="1"/>
    <row r="41167" ht="12.75" hidden="1" customHeight="1"/>
    <row r="41168" ht="12.75" hidden="1" customHeight="1"/>
    <row r="41169" ht="12.75" hidden="1" customHeight="1"/>
    <row r="41170" ht="12.75" hidden="1" customHeight="1"/>
    <row r="41171" ht="12.75" hidden="1" customHeight="1"/>
    <row r="41172" ht="12.75" hidden="1" customHeight="1"/>
    <row r="41173" ht="12.75" hidden="1" customHeight="1"/>
    <row r="41174" ht="12.75" hidden="1" customHeight="1"/>
    <row r="41175" ht="12.75" hidden="1" customHeight="1"/>
    <row r="41176" ht="12.75" hidden="1" customHeight="1"/>
    <row r="41177" ht="12.75" hidden="1" customHeight="1"/>
    <row r="41178" ht="12.75" hidden="1" customHeight="1"/>
    <row r="41179" ht="12.75" hidden="1" customHeight="1"/>
    <row r="41180" ht="12.75" hidden="1" customHeight="1"/>
    <row r="41181" ht="12.75" hidden="1" customHeight="1"/>
    <row r="41182" ht="12.75" hidden="1" customHeight="1"/>
    <row r="41183" ht="12.75" hidden="1" customHeight="1"/>
    <row r="41184" ht="12.75" hidden="1" customHeight="1"/>
    <row r="41185" ht="12.75" hidden="1" customHeight="1"/>
    <row r="41186" ht="12.75" hidden="1" customHeight="1"/>
    <row r="41187" ht="12.75" hidden="1" customHeight="1"/>
    <row r="41188" ht="12.75" hidden="1" customHeight="1"/>
    <row r="41189" ht="12.75" hidden="1" customHeight="1"/>
    <row r="41190" ht="12.75" hidden="1" customHeight="1"/>
    <row r="41191" ht="12.75" hidden="1" customHeight="1"/>
    <row r="41192" ht="12.75" hidden="1" customHeight="1"/>
    <row r="41193" ht="12.75" hidden="1" customHeight="1"/>
    <row r="41194" ht="12.75" hidden="1" customHeight="1"/>
    <row r="41195" ht="12.75" hidden="1" customHeight="1"/>
    <row r="41196" ht="12.75" hidden="1" customHeight="1"/>
    <row r="41197" ht="12.75" hidden="1" customHeight="1"/>
    <row r="41198" ht="12.75" hidden="1" customHeight="1"/>
    <row r="41199" ht="12.75" hidden="1" customHeight="1"/>
    <row r="41200" ht="12.75" hidden="1" customHeight="1"/>
    <row r="41201" ht="12.75" hidden="1" customHeight="1"/>
    <row r="41202" ht="12.75" hidden="1" customHeight="1"/>
    <row r="41203" ht="12.75" hidden="1" customHeight="1"/>
    <row r="41204" ht="12.75" hidden="1" customHeight="1"/>
    <row r="41205" ht="12.75" hidden="1" customHeight="1"/>
    <row r="41206" ht="12.75" hidden="1" customHeight="1"/>
    <row r="41207" ht="12.75" hidden="1" customHeight="1"/>
    <row r="41208" ht="12.75" hidden="1" customHeight="1"/>
    <row r="41209" ht="12.75" hidden="1" customHeight="1"/>
    <row r="41210" ht="12.75" hidden="1" customHeight="1"/>
    <row r="41211" ht="12.75" hidden="1" customHeight="1"/>
    <row r="41212" ht="12.75" hidden="1" customHeight="1"/>
    <row r="41213" ht="12.75" hidden="1" customHeight="1"/>
    <row r="41214" ht="12.75" hidden="1" customHeight="1"/>
    <row r="41215" ht="12.75" hidden="1" customHeight="1"/>
    <row r="41216" ht="12.75" hidden="1" customHeight="1"/>
    <row r="41217" ht="12.75" hidden="1" customHeight="1"/>
    <row r="41218" ht="12.75" hidden="1" customHeight="1"/>
    <row r="41219" ht="12.75" hidden="1" customHeight="1"/>
    <row r="41220" ht="12.75" hidden="1" customHeight="1"/>
    <row r="41221" ht="12.75" hidden="1" customHeight="1"/>
    <row r="41222" ht="12.75" hidden="1" customHeight="1"/>
    <row r="41223" ht="12.75" hidden="1" customHeight="1"/>
    <row r="41224" ht="12.75" hidden="1" customHeight="1"/>
    <row r="41225" ht="12.75" hidden="1" customHeight="1"/>
    <row r="41226" ht="12.75" hidden="1" customHeight="1"/>
    <row r="41227" ht="12.75" hidden="1" customHeight="1"/>
    <row r="41228" ht="12.75" hidden="1" customHeight="1"/>
    <row r="41229" ht="12.75" hidden="1" customHeight="1"/>
    <row r="41230" ht="12.75" hidden="1" customHeight="1"/>
    <row r="41231" ht="12.75" hidden="1" customHeight="1"/>
    <row r="41232" ht="12.75" hidden="1" customHeight="1"/>
    <row r="41233" ht="12.75" hidden="1" customHeight="1"/>
    <row r="41234" ht="12.75" hidden="1" customHeight="1"/>
    <row r="41235" ht="12.75" hidden="1" customHeight="1"/>
    <row r="41236" ht="12.75" hidden="1" customHeight="1"/>
    <row r="41237" ht="12.75" hidden="1" customHeight="1"/>
    <row r="41238" ht="12.75" hidden="1" customHeight="1"/>
    <row r="41239" ht="12.75" hidden="1" customHeight="1"/>
    <row r="41240" ht="12.75" hidden="1" customHeight="1"/>
    <row r="41241" ht="12.75" hidden="1" customHeight="1"/>
    <row r="41242" ht="12.75" hidden="1" customHeight="1"/>
    <row r="41243" ht="12.75" hidden="1" customHeight="1"/>
    <row r="41244" ht="12.75" hidden="1" customHeight="1"/>
    <row r="41245" ht="12.75" hidden="1" customHeight="1"/>
    <row r="41246" ht="12.75" hidden="1" customHeight="1"/>
    <row r="41247" ht="12.75" hidden="1" customHeight="1"/>
    <row r="41248" ht="12.75" hidden="1" customHeight="1"/>
    <row r="41249" ht="12.75" hidden="1" customHeight="1"/>
    <row r="41250" ht="12.75" hidden="1" customHeight="1"/>
    <row r="41251" ht="12.75" hidden="1" customHeight="1"/>
    <row r="41252" ht="12.75" hidden="1" customHeight="1"/>
    <row r="41253" ht="12.75" hidden="1" customHeight="1"/>
    <row r="41254" ht="12.75" hidden="1" customHeight="1"/>
    <row r="41255" ht="12.75" hidden="1" customHeight="1"/>
    <row r="41256" ht="12.75" hidden="1" customHeight="1"/>
    <row r="41257" ht="12.75" hidden="1" customHeight="1"/>
    <row r="41258" ht="12.75" hidden="1" customHeight="1"/>
    <row r="41259" ht="12.75" hidden="1" customHeight="1"/>
    <row r="41260" ht="12.75" hidden="1" customHeight="1"/>
    <row r="41261" ht="12.75" hidden="1" customHeight="1"/>
    <row r="41262" ht="12.75" hidden="1" customHeight="1"/>
    <row r="41263" ht="12.75" hidden="1" customHeight="1"/>
    <row r="41264" ht="12.75" hidden="1" customHeight="1"/>
    <row r="41265" ht="12.75" hidden="1" customHeight="1"/>
    <row r="41266" ht="12.75" hidden="1" customHeight="1"/>
    <row r="41267" ht="12.75" hidden="1" customHeight="1"/>
    <row r="41268" ht="12.75" hidden="1" customHeight="1"/>
    <row r="41269" ht="12.75" hidden="1" customHeight="1"/>
    <row r="41270" ht="12.75" hidden="1" customHeight="1"/>
    <row r="41271" ht="12.75" hidden="1" customHeight="1"/>
    <row r="41272" ht="12.75" hidden="1" customHeight="1"/>
    <row r="41273" ht="12.75" hidden="1" customHeight="1"/>
    <row r="41274" ht="12.75" hidden="1" customHeight="1"/>
    <row r="41275" ht="12.75" hidden="1" customHeight="1"/>
    <row r="41276" ht="12.75" hidden="1" customHeight="1"/>
    <row r="41277" ht="12.75" hidden="1" customHeight="1"/>
    <row r="41278" ht="12.75" hidden="1" customHeight="1"/>
    <row r="41279" ht="12.75" hidden="1" customHeight="1"/>
    <row r="41280" ht="12.75" hidden="1" customHeight="1"/>
    <row r="41281" ht="12.75" hidden="1" customHeight="1"/>
    <row r="41282" ht="12.75" hidden="1" customHeight="1"/>
    <row r="41283" ht="12.75" hidden="1" customHeight="1"/>
    <row r="41284" ht="12.75" hidden="1" customHeight="1"/>
    <row r="41285" ht="12.75" hidden="1" customHeight="1"/>
    <row r="41286" ht="12.75" hidden="1" customHeight="1"/>
    <row r="41287" ht="12.75" hidden="1" customHeight="1"/>
    <row r="41288" ht="12.75" hidden="1" customHeight="1"/>
    <row r="41289" ht="12.75" hidden="1" customHeight="1"/>
    <row r="41290" ht="12.75" hidden="1" customHeight="1"/>
    <row r="41291" ht="12.75" hidden="1" customHeight="1"/>
    <row r="41292" ht="12.75" hidden="1" customHeight="1"/>
    <row r="41293" ht="12.75" hidden="1" customHeight="1"/>
    <row r="41294" ht="12.75" hidden="1" customHeight="1"/>
    <row r="41295" ht="12.75" hidden="1" customHeight="1"/>
    <row r="41296" ht="12.75" hidden="1" customHeight="1"/>
    <row r="41297" ht="12.75" hidden="1" customHeight="1"/>
    <row r="41298" ht="12.75" hidden="1" customHeight="1"/>
    <row r="41299" ht="12.75" hidden="1" customHeight="1"/>
    <row r="41300" ht="12.75" hidden="1" customHeight="1"/>
    <row r="41301" ht="12.75" hidden="1" customHeight="1"/>
    <row r="41302" ht="12.75" hidden="1" customHeight="1"/>
    <row r="41303" ht="12.75" hidden="1" customHeight="1"/>
    <row r="41304" ht="12.75" hidden="1" customHeight="1"/>
    <row r="41305" ht="12.75" hidden="1" customHeight="1"/>
    <row r="41306" ht="12.75" hidden="1" customHeight="1"/>
    <row r="41307" ht="12.75" hidden="1" customHeight="1"/>
    <row r="41308" ht="12.75" hidden="1" customHeight="1"/>
    <row r="41309" ht="12.75" hidden="1" customHeight="1"/>
    <row r="41310" ht="12.75" hidden="1" customHeight="1"/>
    <row r="41311" ht="12.75" hidden="1" customHeight="1"/>
    <row r="41312" ht="12.75" hidden="1" customHeight="1"/>
    <row r="41313" ht="12.75" hidden="1" customHeight="1"/>
    <row r="41314" ht="12.75" hidden="1" customHeight="1"/>
    <row r="41315" ht="12.75" hidden="1" customHeight="1"/>
    <row r="41316" ht="12.75" hidden="1" customHeight="1"/>
    <row r="41317" ht="12.75" hidden="1" customHeight="1"/>
    <row r="41318" ht="12.75" hidden="1" customHeight="1"/>
    <row r="41319" ht="12.75" hidden="1" customHeight="1"/>
    <row r="41320" ht="12.75" hidden="1" customHeight="1"/>
    <row r="41321" ht="12.75" hidden="1" customHeight="1"/>
    <row r="41322" ht="12.75" hidden="1" customHeight="1"/>
    <row r="41323" ht="12.75" hidden="1" customHeight="1"/>
    <row r="41324" ht="12.75" hidden="1" customHeight="1"/>
    <row r="41325" ht="12.75" hidden="1" customHeight="1"/>
    <row r="41326" ht="12.75" hidden="1" customHeight="1"/>
    <row r="41327" ht="12.75" hidden="1" customHeight="1"/>
    <row r="41328" ht="12.75" hidden="1" customHeight="1"/>
    <row r="41329" ht="12.75" hidden="1" customHeight="1"/>
    <row r="41330" ht="12.75" hidden="1" customHeight="1"/>
    <row r="41331" ht="12.75" hidden="1" customHeight="1"/>
    <row r="41332" ht="12.75" hidden="1" customHeight="1"/>
    <row r="41333" ht="12.75" hidden="1" customHeight="1"/>
    <row r="41334" ht="12.75" hidden="1" customHeight="1"/>
    <row r="41335" ht="12.75" hidden="1" customHeight="1"/>
    <row r="41336" ht="12.75" hidden="1" customHeight="1"/>
    <row r="41337" ht="12.75" hidden="1" customHeight="1"/>
    <row r="41338" ht="12.75" hidden="1" customHeight="1"/>
    <row r="41339" ht="12.75" hidden="1" customHeight="1"/>
    <row r="41340" ht="12.75" hidden="1" customHeight="1"/>
    <row r="41341" ht="12.75" hidden="1" customHeight="1"/>
    <row r="41342" ht="12.75" hidden="1" customHeight="1"/>
    <row r="41343" ht="12.75" hidden="1" customHeight="1"/>
    <row r="41344" ht="12.75" hidden="1" customHeight="1"/>
    <row r="41345" ht="12.75" hidden="1" customHeight="1"/>
    <row r="41346" ht="12.75" hidden="1" customHeight="1"/>
    <row r="41347" ht="12.75" hidden="1" customHeight="1"/>
    <row r="41348" ht="12.75" hidden="1" customHeight="1"/>
    <row r="41349" ht="12.75" hidden="1" customHeight="1"/>
    <row r="41350" ht="12.75" hidden="1" customHeight="1"/>
    <row r="41351" ht="12.75" hidden="1" customHeight="1"/>
    <row r="41352" ht="12.75" hidden="1" customHeight="1"/>
    <row r="41353" ht="12.75" hidden="1" customHeight="1"/>
    <row r="41354" ht="12.75" hidden="1" customHeight="1"/>
    <row r="41355" ht="12.75" hidden="1" customHeight="1"/>
    <row r="41356" ht="12.75" hidden="1" customHeight="1"/>
    <row r="41357" ht="12.75" hidden="1" customHeight="1"/>
    <row r="41358" ht="12.75" hidden="1" customHeight="1"/>
    <row r="41359" ht="12.75" hidden="1" customHeight="1"/>
    <row r="41360" ht="12.75" hidden="1" customHeight="1"/>
    <row r="41361" ht="12.75" hidden="1" customHeight="1"/>
    <row r="41362" ht="12.75" hidden="1" customHeight="1"/>
    <row r="41363" ht="12.75" hidden="1" customHeight="1"/>
    <row r="41364" ht="12.75" hidden="1" customHeight="1"/>
    <row r="41365" ht="12.75" hidden="1" customHeight="1"/>
    <row r="41366" ht="12.75" hidden="1" customHeight="1"/>
    <row r="41367" ht="12.75" hidden="1" customHeight="1"/>
    <row r="41368" ht="12.75" hidden="1" customHeight="1"/>
    <row r="41369" ht="12.75" hidden="1" customHeight="1"/>
    <row r="41370" ht="12.75" hidden="1" customHeight="1"/>
    <row r="41371" ht="12.75" hidden="1" customHeight="1"/>
    <row r="41372" ht="12.75" hidden="1" customHeight="1"/>
    <row r="41373" ht="12.75" hidden="1" customHeight="1"/>
    <row r="41374" ht="12.75" hidden="1" customHeight="1"/>
    <row r="41375" ht="12.75" hidden="1" customHeight="1"/>
    <row r="41376" ht="12.75" hidden="1" customHeight="1"/>
    <row r="41377" ht="12.75" hidden="1" customHeight="1"/>
    <row r="41378" ht="12.75" hidden="1" customHeight="1"/>
    <row r="41379" ht="12.75" hidden="1" customHeight="1"/>
    <row r="41380" ht="12.75" hidden="1" customHeight="1"/>
    <row r="41381" ht="12.75" hidden="1" customHeight="1"/>
    <row r="41382" ht="12.75" hidden="1" customHeight="1"/>
    <row r="41383" ht="12.75" hidden="1" customHeight="1"/>
    <row r="41384" ht="12.75" hidden="1" customHeight="1"/>
    <row r="41385" ht="12.75" hidden="1" customHeight="1"/>
    <row r="41386" ht="12.75" hidden="1" customHeight="1"/>
    <row r="41387" ht="12.75" hidden="1" customHeight="1"/>
    <row r="41388" ht="12.75" hidden="1" customHeight="1"/>
    <row r="41389" ht="12.75" hidden="1" customHeight="1"/>
    <row r="41390" ht="12.75" hidden="1" customHeight="1"/>
    <row r="41391" ht="12.75" hidden="1" customHeight="1"/>
    <row r="41392" ht="12.75" hidden="1" customHeight="1"/>
    <row r="41393" ht="12.75" hidden="1" customHeight="1"/>
    <row r="41394" ht="12.75" hidden="1" customHeight="1"/>
    <row r="41395" ht="12.75" hidden="1" customHeight="1"/>
    <row r="41396" ht="12.75" hidden="1" customHeight="1"/>
    <row r="41397" ht="12.75" hidden="1" customHeight="1"/>
    <row r="41398" ht="12.75" hidden="1" customHeight="1"/>
    <row r="41399" ht="12.75" hidden="1" customHeight="1"/>
    <row r="41400" ht="12.75" hidden="1" customHeight="1"/>
    <row r="41401" ht="12.75" hidden="1" customHeight="1"/>
    <row r="41402" ht="12.75" hidden="1" customHeight="1"/>
    <row r="41403" ht="12.75" hidden="1" customHeight="1"/>
    <row r="41404" ht="12.75" hidden="1" customHeight="1"/>
    <row r="41405" ht="12.75" hidden="1" customHeight="1"/>
    <row r="41406" ht="12.75" hidden="1" customHeight="1"/>
    <row r="41407" ht="12.75" hidden="1" customHeight="1"/>
    <row r="41408" ht="12.75" hidden="1" customHeight="1"/>
    <row r="41409" ht="12.75" hidden="1" customHeight="1"/>
    <row r="41410" ht="12.75" hidden="1" customHeight="1"/>
    <row r="41411" ht="12.75" hidden="1" customHeight="1"/>
    <row r="41412" ht="12.75" hidden="1" customHeight="1"/>
    <row r="41413" ht="12.75" hidden="1" customHeight="1"/>
    <row r="41414" ht="12.75" hidden="1" customHeight="1"/>
    <row r="41415" ht="12.75" hidden="1" customHeight="1"/>
    <row r="41416" ht="12.75" hidden="1" customHeight="1"/>
    <row r="41417" ht="12.75" hidden="1" customHeight="1"/>
    <row r="41418" ht="12.75" hidden="1" customHeight="1"/>
    <row r="41419" ht="12.75" hidden="1" customHeight="1"/>
    <row r="41420" ht="12.75" hidden="1" customHeight="1"/>
    <row r="41421" ht="12.75" hidden="1" customHeight="1"/>
    <row r="41422" ht="12.75" hidden="1" customHeight="1"/>
    <row r="41423" ht="12.75" hidden="1" customHeight="1"/>
    <row r="41424" ht="12.75" hidden="1" customHeight="1"/>
    <row r="41425" ht="12.75" hidden="1" customHeight="1"/>
    <row r="41426" ht="12.75" hidden="1" customHeight="1"/>
    <row r="41427" ht="12.75" hidden="1" customHeight="1"/>
    <row r="41428" ht="12.75" hidden="1" customHeight="1"/>
    <row r="41429" ht="12.75" hidden="1" customHeight="1"/>
    <row r="41430" ht="12.75" hidden="1" customHeight="1"/>
    <row r="41431" ht="12.75" hidden="1" customHeight="1"/>
    <row r="41432" ht="12.75" hidden="1" customHeight="1"/>
    <row r="41433" ht="12.75" hidden="1" customHeight="1"/>
    <row r="41434" ht="12.75" hidden="1" customHeight="1"/>
    <row r="41435" ht="12.75" hidden="1" customHeight="1"/>
    <row r="41436" ht="12.75" hidden="1" customHeight="1"/>
    <row r="41437" ht="12.75" hidden="1" customHeight="1"/>
    <row r="41438" ht="12.75" hidden="1" customHeight="1"/>
    <row r="41439" ht="12.75" hidden="1" customHeight="1"/>
    <row r="41440" ht="12.75" hidden="1" customHeight="1"/>
    <row r="41441" ht="12.75" hidden="1" customHeight="1"/>
    <row r="41442" ht="12.75" hidden="1" customHeight="1"/>
    <row r="41443" ht="12.75" hidden="1" customHeight="1"/>
    <row r="41444" ht="12.75" hidden="1" customHeight="1"/>
    <row r="41445" ht="12.75" hidden="1" customHeight="1"/>
    <row r="41446" ht="12.75" hidden="1" customHeight="1"/>
    <row r="41447" ht="12.75" hidden="1" customHeight="1"/>
    <row r="41448" ht="12.75" hidden="1" customHeight="1"/>
    <row r="41449" ht="12.75" hidden="1" customHeight="1"/>
    <row r="41450" ht="12.75" hidden="1" customHeight="1"/>
    <row r="41451" ht="12.75" hidden="1" customHeight="1"/>
    <row r="41452" ht="12.75" hidden="1" customHeight="1"/>
    <row r="41453" ht="12.75" hidden="1" customHeight="1"/>
    <row r="41454" ht="12.75" hidden="1" customHeight="1"/>
    <row r="41455" ht="12.75" hidden="1" customHeight="1"/>
    <row r="41456" ht="12.75" hidden="1" customHeight="1"/>
    <row r="41457" ht="12.75" hidden="1" customHeight="1"/>
    <row r="41458" ht="12.75" hidden="1" customHeight="1"/>
    <row r="41459" ht="12.75" hidden="1" customHeight="1"/>
    <row r="41460" ht="12.75" hidden="1" customHeight="1"/>
    <row r="41461" ht="12.75" hidden="1" customHeight="1"/>
    <row r="41462" ht="12.75" hidden="1" customHeight="1"/>
    <row r="41463" ht="12.75" hidden="1" customHeight="1"/>
    <row r="41464" ht="12.75" hidden="1" customHeight="1"/>
    <row r="41465" ht="12.75" hidden="1" customHeight="1"/>
    <row r="41466" ht="12.75" hidden="1" customHeight="1"/>
    <row r="41467" ht="12.75" hidden="1" customHeight="1"/>
    <row r="41468" ht="12.75" hidden="1" customHeight="1"/>
    <row r="41469" ht="12.75" hidden="1" customHeight="1"/>
    <row r="41470" ht="12.75" hidden="1" customHeight="1"/>
    <row r="41471" ht="12.75" hidden="1" customHeight="1"/>
    <row r="41472" ht="12.75" hidden="1" customHeight="1"/>
    <row r="41473" ht="12.75" hidden="1" customHeight="1"/>
    <row r="41474" ht="12.75" hidden="1" customHeight="1"/>
    <row r="41475" ht="12.75" hidden="1" customHeight="1"/>
    <row r="41476" ht="12.75" hidden="1" customHeight="1"/>
    <row r="41477" ht="12.75" hidden="1" customHeight="1"/>
    <row r="41478" ht="12.75" hidden="1" customHeight="1"/>
    <row r="41479" ht="12.75" hidden="1" customHeight="1"/>
    <row r="41480" ht="12.75" hidden="1" customHeight="1"/>
    <row r="41481" ht="12.75" hidden="1" customHeight="1"/>
    <row r="41482" ht="12.75" hidden="1" customHeight="1"/>
    <row r="41483" ht="12.75" hidden="1" customHeight="1"/>
    <row r="41484" ht="12.75" hidden="1" customHeight="1"/>
    <row r="41485" ht="12.75" hidden="1" customHeight="1"/>
    <row r="41486" ht="12.75" hidden="1" customHeight="1"/>
    <row r="41487" ht="12.75" hidden="1" customHeight="1"/>
    <row r="41488" ht="12.75" hidden="1" customHeight="1"/>
    <row r="41489" ht="12.75" hidden="1" customHeight="1"/>
    <row r="41490" ht="12.75" hidden="1" customHeight="1"/>
    <row r="41491" ht="12.75" hidden="1" customHeight="1"/>
    <row r="41492" ht="12.75" hidden="1" customHeight="1"/>
    <row r="41493" ht="12.75" hidden="1" customHeight="1"/>
    <row r="41494" ht="12.75" hidden="1" customHeight="1"/>
    <row r="41495" ht="12.75" hidden="1" customHeight="1"/>
    <row r="41496" ht="12.75" hidden="1" customHeight="1"/>
    <row r="41497" ht="12.75" hidden="1" customHeight="1"/>
    <row r="41498" ht="12.75" hidden="1" customHeight="1"/>
    <row r="41499" ht="12.75" hidden="1" customHeight="1"/>
    <row r="41500" ht="12.75" hidden="1" customHeight="1"/>
    <row r="41501" ht="12.75" hidden="1" customHeight="1"/>
    <row r="41502" ht="12.75" hidden="1" customHeight="1"/>
    <row r="41503" ht="12.75" hidden="1" customHeight="1"/>
    <row r="41504" ht="12.75" hidden="1" customHeight="1"/>
    <row r="41505" ht="12.75" hidden="1" customHeight="1"/>
    <row r="41506" ht="12.75" hidden="1" customHeight="1"/>
    <row r="41507" ht="12.75" hidden="1" customHeight="1"/>
    <row r="41508" ht="12.75" hidden="1" customHeight="1"/>
    <row r="41509" ht="12.75" hidden="1" customHeight="1"/>
    <row r="41510" ht="12.75" hidden="1" customHeight="1"/>
    <row r="41511" ht="12.75" hidden="1" customHeight="1"/>
    <row r="41512" ht="12.75" hidden="1" customHeight="1"/>
    <row r="41513" ht="12.75" hidden="1" customHeight="1"/>
    <row r="41514" ht="12.75" hidden="1" customHeight="1"/>
    <row r="41515" ht="12.75" hidden="1" customHeight="1"/>
    <row r="41516" ht="12.75" hidden="1" customHeight="1"/>
    <row r="41517" ht="12.75" hidden="1" customHeight="1"/>
    <row r="41518" ht="12.75" hidden="1" customHeight="1"/>
    <row r="41519" ht="12.75" hidden="1" customHeight="1"/>
    <row r="41520" ht="12.75" hidden="1" customHeight="1"/>
    <row r="41521" ht="12.75" hidden="1" customHeight="1"/>
    <row r="41522" ht="12.75" hidden="1" customHeight="1"/>
    <row r="41523" ht="12.75" hidden="1" customHeight="1"/>
    <row r="41524" ht="12.75" hidden="1" customHeight="1"/>
    <row r="41525" ht="12.75" hidden="1" customHeight="1"/>
    <row r="41526" ht="12.75" hidden="1" customHeight="1"/>
    <row r="41527" ht="12.75" hidden="1" customHeight="1"/>
    <row r="41528" ht="12.75" hidden="1" customHeight="1"/>
    <row r="41529" ht="12.75" hidden="1" customHeight="1"/>
    <row r="41530" ht="12.75" hidden="1" customHeight="1"/>
    <row r="41531" ht="12.75" hidden="1" customHeight="1"/>
    <row r="41532" ht="12.75" hidden="1" customHeight="1"/>
    <row r="41533" ht="12.75" hidden="1" customHeight="1"/>
    <row r="41534" ht="12.75" hidden="1" customHeight="1"/>
    <row r="41535" ht="12.75" hidden="1" customHeight="1"/>
    <row r="41536" ht="12.75" hidden="1" customHeight="1"/>
    <row r="41537" ht="12.75" hidden="1" customHeight="1"/>
    <row r="41538" ht="12.75" hidden="1" customHeight="1"/>
    <row r="41539" ht="12.75" hidden="1" customHeight="1"/>
    <row r="41540" ht="12.75" hidden="1" customHeight="1"/>
    <row r="41541" ht="12.75" hidden="1" customHeight="1"/>
    <row r="41542" ht="12.75" hidden="1" customHeight="1"/>
    <row r="41543" ht="12.75" hidden="1" customHeight="1"/>
    <row r="41544" ht="12.75" hidden="1" customHeight="1"/>
    <row r="41545" ht="12.75" hidden="1" customHeight="1"/>
    <row r="41546" ht="12.75" hidden="1" customHeight="1"/>
    <row r="41547" ht="12.75" hidden="1" customHeight="1"/>
    <row r="41548" ht="12.75" hidden="1" customHeight="1"/>
    <row r="41549" ht="12.75" hidden="1" customHeight="1"/>
    <row r="41550" ht="12.75" hidden="1" customHeight="1"/>
    <row r="41551" ht="12.75" hidden="1" customHeight="1"/>
    <row r="41552" ht="12.75" hidden="1" customHeight="1"/>
    <row r="41553" ht="12.75" hidden="1" customHeight="1"/>
    <row r="41554" ht="12.75" hidden="1" customHeight="1"/>
    <row r="41555" ht="12.75" hidden="1" customHeight="1"/>
    <row r="41556" ht="12.75" hidden="1" customHeight="1"/>
    <row r="41557" ht="12.75" hidden="1" customHeight="1"/>
    <row r="41558" ht="12.75" hidden="1" customHeight="1"/>
    <row r="41559" ht="12.75" hidden="1" customHeight="1"/>
    <row r="41560" ht="12.75" hidden="1" customHeight="1"/>
    <row r="41561" ht="12.75" hidden="1" customHeight="1"/>
    <row r="41562" ht="12.75" hidden="1" customHeight="1"/>
    <row r="41563" ht="12.75" hidden="1" customHeight="1"/>
    <row r="41564" ht="12.75" hidden="1" customHeight="1"/>
    <row r="41565" ht="12.75" hidden="1" customHeight="1"/>
    <row r="41566" ht="12.75" hidden="1" customHeight="1"/>
    <row r="41567" ht="12.75" hidden="1" customHeight="1"/>
    <row r="41568" ht="12.75" hidden="1" customHeight="1"/>
    <row r="41569" ht="12.75" hidden="1" customHeight="1"/>
    <row r="41570" ht="12.75" hidden="1" customHeight="1"/>
    <row r="41571" ht="12.75" hidden="1" customHeight="1"/>
    <row r="41572" ht="12.75" hidden="1" customHeight="1"/>
    <row r="41573" ht="12.75" hidden="1" customHeight="1"/>
    <row r="41574" ht="12.75" hidden="1" customHeight="1"/>
    <row r="41575" ht="12.75" hidden="1" customHeight="1"/>
    <row r="41576" ht="12.75" hidden="1" customHeight="1"/>
    <row r="41577" ht="12.75" hidden="1" customHeight="1"/>
    <row r="41578" ht="12.75" hidden="1" customHeight="1"/>
    <row r="41579" ht="12.75" hidden="1" customHeight="1"/>
    <row r="41580" ht="12.75" hidden="1" customHeight="1"/>
    <row r="41581" ht="12.75" hidden="1" customHeight="1"/>
    <row r="41582" ht="12.75" hidden="1" customHeight="1"/>
    <row r="41583" ht="12.75" hidden="1" customHeight="1"/>
    <row r="41584" ht="12.75" hidden="1" customHeight="1"/>
    <row r="41585" ht="12.75" hidden="1" customHeight="1"/>
    <row r="41586" ht="12.75" hidden="1" customHeight="1"/>
    <row r="41587" ht="12.75" hidden="1" customHeight="1"/>
    <row r="41588" ht="12.75" hidden="1" customHeight="1"/>
    <row r="41589" ht="12.75" hidden="1" customHeight="1"/>
    <row r="41590" ht="12.75" hidden="1" customHeight="1"/>
    <row r="41591" ht="12.75" hidden="1" customHeight="1"/>
    <row r="41592" ht="12.75" hidden="1" customHeight="1"/>
    <row r="41593" ht="12.75" hidden="1" customHeight="1"/>
    <row r="41594" ht="12.75" hidden="1" customHeight="1"/>
    <row r="41595" ht="12.75" hidden="1" customHeight="1"/>
    <row r="41596" ht="12.75" hidden="1" customHeight="1"/>
    <row r="41597" ht="12.75" hidden="1" customHeight="1"/>
    <row r="41598" ht="12.75" hidden="1" customHeight="1"/>
    <row r="41599" ht="12.75" hidden="1" customHeight="1"/>
    <row r="41600" ht="12.75" hidden="1" customHeight="1"/>
    <row r="41601" ht="12.75" hidden="1" customHeight="1"/>
    <row r="41602" ht="12.75" hidden="1" customHeight="1"/>
    <row r="41603" ht="12.75" hidden="1" customHeight="1"/>
    <row r="41604" ht="12.75" hidden="1" customHeight="1"/>
    <row r="41605" ht="12.75" hidden="1" customHeight="1"/>
    <row r="41606" ht="12.75" hidden="1" customHeight="1"/>
    <row r="41607" ht="12.75" hidden="1" customHeight="1"/>
    <row r="41608" ht="12.75" hidden="1" customHeight="1"/>
    <row r="41609" ht="12.75" hidden="1" customHeight="1"/>
    <row r="41610" ht="12.75" hidden="1" customHeight="1"/>
    <row r="41611" ht="12.75" hidden="1" customHeight="1"/>
    <row r="41612" ht="12.75" hidden="1" customHeight="1"/>
    <row r="41613" ht="12.75" hidden="1" customHeight="1"/>
    <row r="41614" ht="12.75" hidden="1" customHeight="1"/>
    <row r="41615" ht="12.75" hidden="1" customHeight="1"/>
    <row r="41616" ht="12.75" hidden="1" customHeight="1"/>
    <row r="41617" ht="12.75" hidden="1" customHeight="1"/>
    <row r="41618" ht="12.75" hidden="1" customHeight="1"/>
    <row r="41619" ht="12.75" hidden="1" customHeight="1"/>
    <row r="41620" ht="12.75" hidden="1" customHeight="1"/>
    <row r="41621" ht="12.75" hidden="1" customHeight="1"/>
    <row r="41622" ht="12.75" hidden="1" customHeight="1"/>
    <row r="41623" ht="12.75" hidden="1" customHeight="1"/>
    <row r="41624" ht="12.75" hidden="1" customHeight="1"/>
    <row r="41625" ht="12.75" hidden="1" customHeight="1"/>
    <row r="41626" ht="12.75" hidden="1" customHeight="1"/>
    <row r="41627" ht="12.75" hidden="1" customHeight="1"/>
    <row r="41628" ht="12.75" hidden="1" customHeight="1"/>
    <row r="41629" ht="12.75" hidden="1" customHeight="1"/>
    <row r="41630" ht="12.75" hidden="1" customHeight="1"/>
    <row r="41631" ht="12.75" hidden="1" customHeight="1"/>
    <row r="41632" ht="12.75" hidden="1" customHeight="1"/>
    <row r="41633" ht="12.75" hidden="1" customHeight="1"/>
    <row r="41634" ht="12.75" hidden="1" customHeight="1"/>
    <row r="41635" ht="12.75" hidden="1" customHeight="1"/>
    <row r="41636" ht="12.75" hidden="1" customHeight="1"/>
    <row r="41637" ht="12.75" hidden="1" customHeight="1"/>
    <row r="41638" ht="12.75" hidden="1" customHeight="1"/>
    <row r="41639" ht="12.75" hidden="1" customHeight="1"/>
    <row r="41640" ht="12.75" hidden="1" customHeight="1"/>
    <row r="41641" ht="12.75" hidden="1" customHeight="1"/>
    <row r="41642" ht="12.75" hidden="1" customHeight="1"/>
    <row r="41643" ht="12.75" hidden="1" customHeight="1"/>
    <row r="41644" ht="12.75" hidden="1" customHeight="1"/>
    <row r="41645" ht="12.75" hidden="1" customHeight="1"/>
    <row r="41646" ht="12.75" hidden="1" customHeight="1"/>
    <row r="41647" ht="12.75" hidden="1" customHeight="1"/>
    <row r="41648" ht="12.75" hidden="1" customHeight="1"/>
    <row r="41649" ht="12.75" hidden="1" customHeight="1"/>
    <row r="41650" ht="12.75" hidden="1" customHeight="1"/>
    <row r="41651" ht="12.75" hidden="1" customHeight="1"/>
    <row r="41652" ht="12.75" hidden="1" customHeight="1"/>
    <row r="41653" ht="12.75" hidden="1" customHeight="1"/>
    <row r="41654" ht="12.75" hidden="1" customHeight="1"/>
    <row r="41655" ht="12.75" hidden="1" customHeight="1"/>
    <row r="41656" ht="12.75" hidden="1" customHeight="1"/>
    <row r="41657" ht="12.75" hidden="1" customHeight="1"/>
    <row r="41658" ht="12.75" hidden="1" customHeight="1"/>
    <row r="41659" ht="12.75" hidden="1" customHeight="1"/>
    <row r="41660" ht="12.75" hidden="1" customHeight="1"/>
    <row r="41661" ht="12.75" hidden="1" customHeight="1"/>
    <row r="41662" ht="12.75" hidden="1" customHeight="1"/>
    <row r="41663" ht="12.75" hidden="1" customHeight="1"/>
    <row r="41664" ht="12.75" hidden="1" customHeight="1"/>
    <row r="41665" ht="12.75" hidden="1" customHeight="1"/>
    <row r="41666" ht="12.75" hidden="1" customHeight="1"/>
    <row r="41667" ht="12.75" hidden="1" customHeight="1"/>
    <row r="41668" ht="12.75" hidden="1" customHeight="1"/>
    <row r="41669" ht="12.75" hidden="1" customHeight="1"/>
    <row r="41670" ht="12.75" hidden="1" customHeight="1"/>
    <row r="41671" ht="12.75" hidden="1" customHeight="1"/>
    <row r="41672" ht="12.75" hidden="1" customHeight="1"/>
    <row r="41673" ht="12.75" hidden="1" customHeight="1"/>
    <row r="41674" ht="12.75" hidden="1" customHeight="1"/>
    <row r="41675" ht="12.75" hidden="1" customHeight="1"/>
    <row r="41676" ht="12.75" hidden="1" customHeight="1"/>
    <row r="41677" ht="12.75" hidden="1" customHeight="1"/>
    <row r="41678" ht="12.75" hidden="1" customHeight="1"/>
    <row r="41679" ht="12.75" hidden="1" customHeight="1"/>
    <row r="41680" ht="12.75" hidden="1" customHeight="1"/>
    <row r="41681" ht="12.75" hidden="1" customHeight="1"/>
    <row r="41682" ht="12.75" hidden="1" customHeight="1"/>
    <row r="41683" ht="12.75" hidden="1" customHeight="1"/>
    <row r="41684" ht="12.75" hidden="1" customHeight="1"/>
    <row r="41685" ht="12.75" hidden="1" customHeight="1"/>
    <row r="41686" ht="12.75" hidden="1" customHeight="1"/>
    <row r="41687" ht="12.75" hidden="1" customHeight="1"/>
    <row r="41688" ht="12.75" hidden="1" customHeight="1"/>
    <row r="41689" ht="12.75" hidden="1" customHeight="1"/>
    <row r="41690" ht="12.75" hidden="1" customHeight="1"/>
    <row r="41691" ht="12.75" hidden="1" customHeight="1"/>
    <row r="41692" ht="12.75" hidden="1" customHeight="1"/>
    <row r="41693" ht="12.75" hidden="1" customHeight="1"/>
    <row r="41694" ht="12.75" hidden="1" customHeight="1"/>
    <row r="41695" ht="12.75" hidden="1" customHeight="1"/>
    <row r="41696" ht="12.75" hidden="1" customHeight="1"/>
    <row r="41697" ht="12.75" hidden="1" customHeight="1"/>
    <row r="41698" ht="12.75" hidden="1" customHeight="1"/>
    <row r="41699" ht="12.75" hidden="1" customHeight="1"/>
    <row r="41700" ht="12.75" hidden="1" customHeight="1"/>
    <row r="41701" ht="12.75" hidden="1" customHeight="1"/>
    <row r="41702" ht="12.75" hidden="1" customHeight="1"/>
    <row r="41703" ht="12.75" hidden="1" customHeight="1"/>
    <row r="41704" ht="12.75" hidden="1" customHeight="1"/>
    <row r="41705" ht="12.75" hidden="1" customHeight="1"/>
    <row r="41706" ht="12.75" hidden="1" customHeight="1"/>
    <row r="41707" ht="12.75" hidden="1" customHeight="1"/>
    <row r="41708" ht="12.75" hidden="1" customHeight="1"/>
    <row r="41709" ht="12.75" hidden="1" customHeight="1"/>
    <row r="41710" ht="12.75" hidden="1" customHeight="1"/>
    <row r="41711" ht="12.75" hidden="1" customHeight="1"/>
    <row r="41712" ht="12.75" hidden="1" customHeight="1"/>
    <row r="41713" ht="12.75" hidden="1" customHeight="1"/>
    <row r="41714" ht="12.75" hidden="1" customHeight="1"/>
    <row r="41715" ht="12.75" hidden="1" customHeight="1"/>
    <row r="41716" ht="12.75" hidden="1" customHeight="1"/>
    <row r="41717" ht="12.75" hidden="1" customHeight="1"/>
    <row r="41718" ht="12.75" hidden="1" customHeight="1"/>
    <row r="41719" ht="12.75" hidden="1" customHeight="1"/>
    <row r="41720" ht="12.75" hidden="1" customHeight="1"/>
    <row r="41721" ht="12.75" hidden="1" customHeight="1"/>
    <row r="41722" ht="12.75" hidden="1" customHeight="1"/>
    <row r="41723" ht="12.75" hidden="1" customHeight="1"/>
    <row r="41724" ht="12.75" hidden="1" customHeight="1"/>
    <row r="41725" ht="12.75" hidden="1" customHeight="1"/>
    <row r="41726" ht="12.75" hidden="1" customHeight="1"/>
    <row r="41727" ht="12.75" hidden="1" customHeight="1"/>
    <row r="41728" ht="12.75" hidden="1" customHeight="1"/>
    <row r="41729" ht="12.75" hidden="1" customHeight="1"/>
    <row r="41730" ht="12.75" hidden="1" customHeight="1"/>
    <row r="41731" ht="12.75" hidden="1" customHeight="1"/>
    <row r="41732" ht="12.75" hidden="1" customHeight="1"/>
    <row r="41733" ht="12.75" hidden="1" customHeight="1"/>
    <row r="41734" ht="12.75" hidden="1" customHeight="1"/>
    <row r="41735" ht="12.75" hidden="1" customHeight="1"/>
    <row r="41736" ht="12.75" hidden="1" customHeight="1"/>
    <row r="41737" ht="12.75" hidden="1" customHeight="1"/>
    <row r="41738" ht="12.75" hidden="1" customHeight="1"/>
    <row r="41739" ht="12.75" hidden="1" customHeight="1"/>
    <row r="41740" ht="12.75" hidden="1" customHeight="1"/>
    <row r="41741" ht="12.75" hidden="1" customHeight="1"/>
    <row r="41742" ht="12.75" hidden="1" customHeight="1"/>
    <row r="41743" ht="12.75" hidden="1" customHeight="1"/>
    <row r="41744" ht="12.75" hidden="1" customHeight="1"/>
    <row r="41745" ht="12.75" hidden="1" customHeight="1"/>
    <row r="41746" ht="12.75" hidden="1" customHeight="1"/>
    <row r="41747" ht="12.75" hidden="1" customHeight="1"/>
    <row r="41748" ht="12.75" hidden="1" customHeight="1"/>
    <row r="41749" ht="12.75" hidden="1" customHeight="1"/>
    <row r="41750" ht="12.75" hidden="1" customHeight="1"/>
    <row r="41751" ht="12.75" hidden="1" customHeight="1"/>
    <row r="41752" ht="12.75" hidden="1" customHeight="1"/>
    <row r="41753" ht="12.75" hidden="1" customHeight="1"/>
    <row r="41754" ht="12.75" hidden="1" customHeight="1"/>
    <row r="41755" ht="12.75" hidden="1" customHeight="1"/>
    <row r="41756" ht="12.75" hidden="1" customHeight="1"/>
    <row r="41757" ht="12.75" hidden="1" customHeight="1"/>
    <row r="41758" ht="12.75" hidden="1" customHeight="1"/>
    <row r="41759" ht="12.75" hidden="1" customHeight="1"/>
    <row r="41760" ht="12.75" hidden="1" customHeight="1"/>
    <row r="41761" ht="12.75" hidden="1" customHeight="1"/>
    <row r="41762" ht="12.75" hidden="1" customHeight="1"/>
    <row r="41763" ht="12.75" hidden="1" customHeight="1"/>
    <row r="41764" ht="12.75" hidden="1" customHeight="1"/>
    <row r="41765" ht="12.75" hidden="1" customHeight="1"/>
    <row r="41766" ht="12.75" hidden="1" customHeight="1"/>
    <row r="41767" ht="12.75" hidden="1" customHeight="1"/>
    <row r="41768" ht="12.75" hidden="1" customHeight="1"/>
    <row r="41769" ht="12.75" hidden="1" customHeight="1"/>
    <row r="41770" ht="12.75" hidden="1" customHeight="1"/>
    <row r="41771" ht="12.75" hidden="1" customHeight="1"/>
    <row r="41772" ht="12.75" hidden="1" customHeight="1"/>
    <row r="41773" ht="12.75" hidden="1" customHeight="1"/>
    <row r="41774" ht="12.75" hidden="1" customHeight="1"/>
    <row r="41775" ht="12.75" hidden="1" customHeight="1"/>
    <row r="41776" ht="12.75" hidden="1" customHeight="1"/>
    <row r="41777" ht="12.75" hidden="1" customHeight="1"/>
    <row r="41778" ht="12.75" hidden="1" customHeight="1"/>
    <row r="41779" ht="12.75" hidden="1" customHeight="1"/>
    <row r="41780" ht="12.75" hidden="1" customHeight="1"/>
    <row r="41781" ht="12.75" hidden="1" customHeight="1"/>
    <row r="41782" ht="12.75" hidden="1" customHeight="1"/>
    <row r="41783" ht="12.75" hidden="1" customHeight="1"/>
    <row r="41784" ht="12.75" hidden="1" customHeight="1"/>
    <row r="41785" ht="12.75" hidden="1" customHeight="1"/>
    <row r="41786" ht="12.75" hidden="1" customHeight="1"/>
    <row r="41787" ht="12.75" hidden="1" customHeight="1"/>
    <row r="41788" ht="12.75" hidden="1" customHeight="1"/>
    <row r="41789" ht="12.75" hidden="1" customHeight="1"/>
    <row r="41790" ht="12.75" hidden="1" customHeight="1"/>
    <row r="41791" ht="12.75" hidden="1" customHeight="1"/>
    <row r="41792" ht="12.75" hidden="1" customHeight="1"/>
    <row r="41793" ht="12.75" hidden="1" customHeight="1"/>
    <row r="41794" ht="12.75" hidden="1" customHeight="1"/>
    <row r="41795" ht="12.75" hidden="1" customHeight="1"/>
    <row r="41796" ht="12.75" hidden="1" customHeight="1"/>
    <row r="41797" ht="12.75" hidden="1" customHeight="1"/>
    <row r="41798" ht="12.75" hidden="1" customHeight="1"/>
    <row r="41799" ht="12.75" hidden="1" customHeight="1"/>
    <row r="41800" ht="12.75" hidden="1" customHeight="1"/>
    <row r="41801" ht="12.75" hidden="1" customHeight="1"/>
    <row r="41802" ht="12.75" hidden="1" customHeight="1"/>
    <row r="41803" ht="12.75" hidden="1" customHeight="1"/>
    <row r="41804" ht="12.75" hidden="1" customHeight="1"/>
    <row r="41805" ht="12.75" hidden="1" customHeight="1"/>
    <row r="41806" ht="12.75" hidden="1" customHeight="1"/>
    <row r="41807" ht="12.75" hidden="1" customHeight="1"/>
    <row r="41808" ht="12.75" hidden="1" customHeight="1"/>
    <row r="41809" ht="12.75" hidden="1" customHeight="1"/>
    <row r="41810" ht="12.75" hidden="1" customHeight="1"/>
    <row r="41811" ht="12.75" hidden="1" customHeight="1"/>
    <row r="41812" ht="12.75" hidden="1" customHeight="1"/>
    <row r="41813" ht="12.75" hidden="1" customHeight="1"/>
    <row r="41814" ht="12.75" hidden="1" customHeight="1"/>
    <row r="41815" ht="12.75" hidden="1" customHeight="1"/>
    <row r="41816" ht="12.75" hidden="1" customHeight="1"/>
    <row r="41817" ht="12.75" hidden="1" customHeight="1"/>
    <row r="41818" ht="12.75" hidden="1" customHeight="1"/>
    <row r="41819" ht="12.75" hidden="1" customHeight="1"/>
    <row r="41820" ht="12.75" hidden="1" customHeight="1"/>
    <row r="41821" ht="12.75" hidden="1" customHeight="1"/>
    <row r="41822" ht="12.75" hidden="1" customHeight="1"/>
    <row r="41823" ht="12.75" hidden="1" customHeight="1"/>
    <row r="41824" ht="12.75" hidden="1" customHeight="1"/>
    <row r="41825" ht="12.75" hidden="1" customHeight="1"/>
    <row r="41826" ht="12.75" hidden="1" customHeight="1"/>
    <row r="41827" ht="12.75" hidden="1" customHeight="1"/>
    <row r="41828" ht="12.75" hidden="1" customHeight="1"/>
    <row r="41829" ht="12.75" hidden="1" customHeight="1"/>
    <row r="41830" ht="12.75" hidden="1" customHeight="1"/>
    <row r="41831" ht="12.75" hidden="1" customHeight="1"/>
    <row r="41832" ht="12.75" hidden="1" customHeight="1"/>
    <row r="41833" ht="12.75" hidden="1" customHeight="1"/>
    <row r="41834" ht="12.75" hidden="1" customHeight="1"/>
    <row r="41835" ht="12.75" hidden="1" customHeight="1"/>
    <row r="41836" ht="12.75" hidden="1" customHeight="1"/>
    <row r="41837" ht="12.75" hidden="1" customHeight="1"/>
    <row r="41838" ht="12.75" hidden="1" customHeight="1"/>
    <row r="41839" ht="12.75" hidden="1" customHeight="1"/>
    <row r="41840" ht="12.75" hidden="1" customHeight="1"/>
    <row r="41841" ht="12.75" hidden="1" customHeight="1"/>
    <row r="41842" ht="12.75" hidden="1" customHeight="1"/>
    <row r="41843" ht="12.75" hidden="1" customHeight="1"/>
    <row r="41844" ht="12.75" hidden="1" customHeight="1"/>
    <row r="41845" ht="12.75" hidden="1" customHeight="1"/>
    <row r="41846" ht="12.75" hidden="1" customHeight="1"/>
    <row r="41847" ht="12.75" hidden="1" customHeight="1"/>
    <row r="41848" ht="12.75" hidden="1" customHeight="1"/>
    <row r="41849" ht="12.75" hidden="1" customHeight="1"/>
    <row r="41850" ht="12.75" hidden="1" customHeight="1"/>
    <row r="41851" ht="12.75" hidden="1" customHeight="1"/>
    <row r="41852" ht="12.75" hidden="1" customHeight="1"/>
    <row r="41853" ht="12.75" hidden="1" customHeight="1"/>
    <row r="41854" ht="12.75" hidden="1" customHeight="1"/>
    <row r="41855" ht="12.75" hidden="1" customHeight="1"/>
    <row r="41856" ht="12.75" hidden="1" customHeight="1"/>
    <row r="41857" ht="12.75" hidden="1" customHeight="1"/>
    <row r="41858" ht="12.75" hidden="1" customHeight="1"/>
    <row r="41859" ht="12.75" hidden="1" customHeight="1"/>
    <row r="41860" ht="12.75" hidden="1" customHeight="1"/>
    <row r="41861" ht="12.75" hidden="1" customHeight="1"/>
    <row r="41862" ht="12.75" hidden="1" customHeight="1"/>
    <row r="41863" ht="12.75" hidden="1" customHeight="1"/>
    <row r="41864" ht="12.75" hidden="1" customHeight="1"/>
    <row r="41865" ht="12.75" hidden="1" customHeight="1"/>
    <row r="41866" ht="12.75" hidden="1" customHeight="1"/>
    <row r="41867" ht="12.75" hidden="1" customHeight="1"/>
    <row r="41868" ht="12.75" hidden="1" customHeight="1"/>
    <row r="41869" ht="12.75" hidden="1" customHeight="1"/>
    <row r="41870" ht="12.75" hidden="1" customHeight="1"/>
    <row r="41871" ht="12.75" hidden="1" customHeight="1"/>
    <row r="41872" ht="12.75" hidden="1" customHeight="1"/>
    <row r="41873" ht="12.75" hidden="1" customHeight="1"/>
    <row r="41874" ht="12.75" hidden="1" customHeight="1"/>
    <row r="41875" ht="12.75" hidden="1" customHeight="1"/>
    <row r="41876" ht="12.75" hidden="1" customHeight="1"/>
    <row r="41877" ht="12.75" hidden="1" customHeight="1"/>
    <row r="41878" ht="12.75" hidden="1" customHeight="1"/>
    <row r="41879" ht="12.75" hidden="1" customHeight="1"/>
    <row r="41880" ht="12.75" hidden="1" customHeight="1"/>
    <row r="41881" ht="12.75" hidden="1" customHeight="1"/>
    <row r="41882" ht="12.75" hidden="1" customHeight="1"/>
    <row r="41883" ht="12.75" hidden="1" customHeight="1"/>
    <row r="41884" ht="12.75" hidden="1" customHeight="1"/>
    <row r="41885" ht="12.75" hidden="1" customHeight="1"/>
    <row r="41886" ht="12.75" hidden="1" customHeight="1"/>
    <row r="41887" ht="12.75" hidden="1" customHeight="1"/>
    <row r="41888" ht="12.75" hidden="1" customHeight="1"/>
    <row r="41889" ht="12.75" hidden="1" customHeight="1"/>
    <row r="41890" ht="12.75" hidden="1" customHeight="1"/>
    <row r="41891" ht="12.75" hidden="1" customHeight="1"/>
    <row r="41892" ht="12.75" hidden="1" customHeight="1"/>
    <row r="41893" ht="12.75" hidden="1" customHeight="1"/>
    <row r="41894" ht="12.75" hidden="1" customHeight="1"/>
    <row r="41895" ht="12.75" hidden="1" customHeight="1"/>
    <row r="41896" ht="12.75" hidden="1" customHeight="1"/>
    <row r="41897" ht="12.75" hidden="1" customHeight="1"/>
    <row r="41898" ht="12.75" hidden="1" customHeight="1"/>
    <row r="41899" ht="12.75" hidden="1" customHeight="1"/>
    <row r="41900" ht="12.75" hidden="1" customHeight="1"/>
    <row r="41901" ht="12.75" hidden="1" customHeight="1"/>
    <row r="41902" ht="12.75" hidden="1" customHeight="1"/>
    <row r="41903" ht="12.75" hidden="1" customHeight="1"/>
    <row r="41904" ht="12.75" hidden="1" customHeight="1"/>
    <row r="41905" ht="12.75" hidden="1" customHeight="1"/>
    <row r="41906" ht="12.75" hidden="1" customHeight="1"/>
    <row r="41907" ht="12.75" hidden="1" customHeight="1"/>
    <row r="41908" ht="12.75" hidden="1" customHeight="1"/>
    <row r="41909" ht="12.75" hidden="1" customHeight="1"/>
    <row r="41910" ht="12.75" hidden="1" customHeight="1"/>
    <row r="41911" ht="12.75" hidden="1" customHeight="1"/>
    <row r="41912" ht="12.75" hidden="1" customHeight="1"/>
    <row r="41913" ht="12.75" hidden="1" customHeight="1"/>
    <row r="41914" ht="12.75" hidden="1" customHeight="1"/>
    <row r="41915" ht="12.75" hidden="1" customHeight="1"/>
    <row r="41916" ht="12.75" hidden="1" customHeight="1"/>
    <row r="41917" ht="12.75" hidden="1" customHeight="1"/>
    <row r="41918" ht="12.75" hidden="1" customHeight="1"/>
    <row r="41919" ht="12.75" hidden="1" customHeight="1"/>
    <row r="41920" ht="12.75" hidden="1" customHeight="1"/>
    <row r="41921" ht="12.75" hidden="1" customHeight="1"/>
    <row r="41922" ht="12.75" hidden="1" customHeight="1"/>
    <row r="41923" ht="12.75" hidden="1" customHeight="1"/>
    <row r="41924" ht="12.75" hidden="1" customHeight="1"/>
    <row r="41925" ht="12.75" hidden="1" customHeight="1"/>
    <row r="41926" ht="12.75" hidden="1" customHeight="1"/>
    <row r="41927" ht="12.75" hidden="1" customHeight="1"/>
    <row r="41928" ht="12.75" hidden="1" customHeight="1"/>
    <row r="41929" ht="12.75" hidden="1" customHeight="1"/>
    <row r="41930" ht="12.75" hidden="1" customHeight="1"/>
    <row r="41931" ht="12.75" hidden="1" customHeight="1"/>
    <row r="41932" ht="12.75" hidden="1" customHeight="1"/>
    <row r="41933" ht="12.75" hidden="1" customHeight="1"/>
    <row r="41934" ht="12.75" hidden="1" customHeight="1"/>
    <row r="41935" ht="12.75" hidden="1" customHeight="1"/>
    <row r="41936" ht="12.75" hidden="1" customHeight="1"/>
    <row r="41937" ht="12.75" hidden="1" customHeight="1"/>
    <row r="41938" ht="12.75" hidden="1" customHeight="1"/>
    <row r="41939" ht="12.75" hidden="1" customHeight="1"/>
    <row r="41940" ht="12.75" hidden="1" customHeight="1"/>
    <row r="41941" ht="12.75" hidden="1" customHeight="1"/>
    <row r="41942" ht="12.75" hidden="1" customHeight="1"/>
    <row r="41943" ht="12.75" hidden="1" customHeight="1"/>
    <row r="41944" ht="12.75" hidden="1" customHeight="1"/>
    <row r="41945" ht="12.75" hidden="1" customHeight="1"/>
    <row r="41946" ht="12.75" hidden="1" customHeight="1"/>
    <row r="41947" ht="12.75" hidden="1" customHeight="1"/>
    <row r="41948" ht="12.75" hidden="1" customHeight="1"/>
    <row r="41949" ht="12.75" hidden="1" customHeight="1"/>
    <row r="41950" ht="12.75" hidden="1" customHeight="1"/>
    <row r="41951" ht="12.75" hidden="1" customHeight="1"/>
    <row r="41952" ht="12.75" hidden="1" customHeight="1"/>
    <row r="41953" ht="12.75" hidden="1" customHeight="1"/>
    <row r="41954" ht="12.75" hidden="1" customHeight="1"/>
    <row r="41955" ht="12.75" hidden="1" customHeight="1"/>
    <row r="41956" ht="12.75" hidden="1" customHeight="1"/>
    <row r="41957" ht="12.75" hidden="1" customHeight="1"/>
    <row r="41958" ht="12.75" hidden="1" customHeight="1"/>
    <row r="41959" ht="12.75" hidden="1" customHeight="1"/>
    <row r="41960" ht="12.75" hidden="1" customHeight="1"/>
    <row r="41961" ht="12.75" hidden="1" customHeight="1"/>
    <row r="41962" ht="12.75" hidden="1" customHeight="1"/>
    <row r="41963" ht="12.75" hidden="1" customHeight="1"/>
    <row r="41964" ht="12.75" hidden="1" customHeight="1"/>
    <row r="41965" ht="12.75" hidden="1" customHeight="1"/>
    <row r="41966" ht="12.75" hidden="1" customHeight="1"/>
    <row r="41967" ht="12.75" hidden="1" customHeight="1"/>
    <row r="41968" ht="12.75" hidden="1" customHeight="1"/>
    <row r="41969" ht="12.75" hidden="1" customHeight="1"/>
    <row r="41970" ht="12.75" hidden="1" customHeight="1"/>
    <row r="41971" ht="12.75" hidden="1" customHeight="1"/>
    <row r="41972" ht="12.75" hidden="1" customHeight="1"/>
    <row r="41973" ht="12.75" hidden="1" customHeight="1"/>
    <row r="41974" ht="12.75" hidden="1" customHeight="1"/>
    <row r="41975" ht="12.75" hidden="1" customHeight="1"/>
    <row r="41976" ht="12.75" hidden="1" customHeight="1"/>
    <row r="41977" ht="12.75" hidden="1" customHeight="1"/>
    <row r="41978" ht="12.75" hidden="1" customHeight="1"/>
    <row r="41979" ht="12.75" hidden="1" customHeight="1"/>
    <row r="41980" ht="12.75" hidden="1" customHeight="1"/>
    <row r="41981" ht="12.75" hidden="1" customHeight="1"/>
    <row r="41982" ht="12.75" hidden="1" customHeight="1"/>
    <row r="41983" ht="12.75" hidden="1" customHeight="1"/>
    <row r="41984" ht="12.75" hidden="1" customHeight="1"/>
    <row r="41985" ht="12.75" hidden="1" customHeight="1"/>
    <row r="41986" ht="12.75" hidden="1" customHeight="1"/>
    <row r="41987" ht="12.75" hidden="1" customHeight="1"/>
    <row r="41988" ht="12.75" hidden="1" customHeight="1"/>
    <row r="41989" ht="12.75" hidden="1" customHeight="1"/>
    <row r="41990" ht="12.75" hidden="1" customHeight="1"/>
    <row r="41991" ht="12.75" hidden="1" customHeight="1"/>
    <row r="41992" ht="12.75" hidden="1" customHeight="1"/>
    <row r="41993" ht="12.75" hidden="1" customHeight="1"/>
    <row r="41994" ht="12.75" hidden="1" customHeight="1"/>
    <row r="41995" ht="12.75" hidden="1" customHeight="1"/>
    <row r="41996" ht="12.75" hidden="1" customHeight="1"/>
    <row r="41997" ht="12.75" hidden="1" customHeight="1"/>
    <row r="41998" ht="12.75" hidden="1" customHeight="1"/>
    <row r="41999" ht="12.75" hidden="1" customHeight="1"/>
    <row r="42000" ht="12.75" hidden="1" customHeight="1"/>
    <row r="42001" ht="12.75" hidden="1" customHeight="1"/>
    <row r="42002" ht="12.75" hidden="1" customHeight="1"/>
    <row r="42003" ht="12.75" hidden="1" customHeight="1"/>
    <row r="42004" ht="12.75" hidden="1" customHeight="1"/>
    <row r="42005" ht="12.75" hidden="1" customHeight="1"/>
    <row r="42006" ht="12.75" hidden="1" customHeight="1"/>
    <row r="42007" ht="12.75" hidden="1" customHeight="1"/>
    <row r="42008" ht="12.75" hidden="1" customHeight="1"/>
    <row r="42009" ht="12.75" hidden="1" customHeight="1"/>
    <row r="42010" ht="12.75" hidden="1" customHeight="1"/>
    <row r="42011" ht="12.75" hidden="1" customHeight="1"/>
    <row r="42012" ht="12.75" hidden="1" customHeight="1"/>
    <row r="42013" ht="12.75" hidden="1" customHeight="1"/>
    <row r="42014" ht="12.75" hidden="1" customHeight="1"/>
    <row r="42015" ht="12.75" hidden="1" customHeight="1"/>
    <row r="42016" ht="12.75" hidden="1" customHeight="1"/>
    <row r="42017" ht="12.75" hidden="1" customHeight="1"/>
    <row r="42018" ht="12.75" hidden="1" customHeight="1"/>
    <row r="42019" ht="12.75" hidden="1" customHeight="1"/>
    <row r="42020" ht="12.75" hidden="1" customHeight="1"/>
    <row r="42021" ht="12.75" hidden="1" customHeight="1"/>
    <row r="42022" ht="12.75" hidden="1" customHeight="1"/>
    <row r="42023" ht="12.75" hidden="1" customHeight="1"/>
    <row r="42024" ht="12.75" hidden="1" customHeight="1"/>
    <row r="42025" ht="12.75" hidden="1" customHeight="1"/>
    <row r="42026" ht="12.75" hidden="1" customHeight="1"/>
    <row r="42027" ht="12.75" hidden="1" customHeight="1"/>
    <row r="42028" ht="12.75" hidden="1" customHeight="1"/>
    <row r="42029" ht="12.75" hidden="1" customHeight="1"/>
    <row r="42030" ht="12.75" hidden="1" customHeight="1"/>
    <row r="42031" ht="12.75" hidden="1" customHeight="1"/>
    <row r="42032" ht="12.75" hidden="1" customHeight="1"/>
    <row r="42033" ht="12.75" hidden="1" customHeight="1"/>
    <row r="42034" ht="12.75" hidden="1" customHeight="1"/>
    <row r="42035" ht="12.75" hidden="1" customHeight="1"/>
    <row r="42036" ht="12.75" hidden="1" customHeight="1"/>
    <row r="42037" ht="12.75" hidden="1" customHeight="1"/>
    <row r="42038" ht="12.75" hidden="1" customHeight="1"/>
    <row r="42039" ht="12.75" hidden="1" customHeight="1"/>
    <row r="42040" ht="12.75" hidden="1" customHeight="1"/>
    <row r="42041" ht="12.75" hidden="1" customHeight="1"/>
    <row r="42042" ht="12.75" hidden="1" customHeight="1"/>
    <row r="42043" ht="12.75" hidden="1" customHeight="1"/>
    <row r="42044" ht="12.75" hidden="1" customHeight="1"/>
    <row r="42045" ht="12.75" hidden="1" customHeight="1"/>
    <row r="42046" ht="12.75" hidden="1" customHeight="1"/>
    <row r="42047" ht="12.75" hidden="1" customHeight="1"/>
    <row r="42048" ht="12.75" hidden="1" customHeight="1"/>
    <row r="42049" ht="12.75" hidden="1" customHeight="1"/>
    <row r="42050" ht="12.75" hidden="1" customHeight="1"/>
    <row r="42051" ht="12.75" hidden="1" customHeight="1"/>
    <row r="42052" ht="12.75" hidden="1" customHeight="1"/>
    <row r="42053" ht="12.75" hidden="1" customHeight="1"/>
    <row r="42054" ht="12.75" hidden="1" customHeight="1"/>
    <row r="42055" ht="12.75" hidden="1" customHeight="1"/>
    <row r="42056" ht="12.75" hidden="1" customHeight="1"/>
    <row r="42057" ht="12.75" hidden="1" customHeight="1"/>
    <row r="42058" ht="12.75" hidden="1" customHeight="1"/>
    <row r="42059" ht="12.75" hidden="1" customHeight="1"/>
    <row r="42060" ht="12.75" hidden="1" customHeight="1"/>
    <row r="42061" ht="12.75" hidden="1" customHeight="1"/>
    <row r="42062" ht="12.75" hidden="1" customHeight="1"/>
    <row r="42063" ht="12.75" hidden="1" customHeight="1"/>
    <row r="42064" ht="12.75" hidden="1" customHeight="1"/>
    <row r="42065" ht="12.75" hidden="1" customHeight="1"/>
    <row r="42066" ht="12.75" hidden="1" customHeight="1"/>
    <row r="42067" ht="12.75" hidden="1" customHeight="1"/>
    <row r="42068" ht="12.75" hidden="1" customHeight="1"/>
    <row r="42069" ht="12.75" hidden="1" customHeight="1"/>
    <row r="42070" ht="12.75" hidden="1" customHeight="1"/>
    <row r="42071" ht="12.75" hidden="1" customHeight="1"/>
    <row r="42072" ht="12.75" hidden="1" customHeight="1"/>
    <row r="42073" ht="12.75" hidden="1" customHeight="1"/>
    <row r="42074" ht="12.75" hidden="1" customHeight="1"/>
    <row r="42075" ht="12.75" hidden="1" customHeight="1"/>
    <row r="42076" ht="12.75" hidden="1" customHeight="1"/>
    <row r="42077" ht="12.75" hidden="1" customHeight="1"/>
    <row r="42078" ht="12.75" hidden="1" customHeight="1"/>
    <row r="42079" ht="12.75" hidden="1" customHeight="1"/>
    <row r="42080" ht="12.75" hidden="1" customHeight="1"/>
    <row r="42081" ht="12.75" hidden="1" customHeight="1"/>
    <row r="42082" ht="12.75" hidden="1" customHeight="1"/>
    <row r="42083" ht="12.75" hidden="1" customHeight="1"/>
    <row r="42084" ht="12.75" hidden="1" customHeight="1"/>
    <row r="42085" ht="12.75" hidden="1" customHeight="1"/>
    <row r="42086" ht="12.75" hidden="1" customHeight="1"/>
    <row r="42087" ht="12.75" hidden="1" customHeight="1"/>
    <row r="42088" ht="12.75" hidden="1" customHeight="1"/>
    <row r="42089" ht="12.75" hidden="1" customHeight="1"/>
    <row r="42090" ht="12.75" hidden="1" customHeight="1"/>
    <row r="42091" ht="12.75" hidden="1" customHeight="1"/>
    <row r="42092" ht="12.75" hidden="1" customHeight="1"/>
    <row r="42093" ht="12.75" hidden="1" customHeight="1"/>
    <row r="42094" ht="12.75" hidden="1" customHeight="1"/>
    <row r="42095" ht="12.75" hidden="1" customHeight="1"/>
    <row r="42096" ht="12.75" hidden="1" customHeight="1"/>
    <row r="42097" ht="12.75" hidden="1" customHeight="1"/>
    <row r="42098" ht="12.75" hidden="1" customHeight="1"/>
    <row r="42099" ht="12.75" hidden="1" customHeight="1"/>
    <row r="42100" ht="12.75" hidden="1" customHeight="1"/>
    <row r="42101" ht="12.75" hidden="1" customHeight="1"/>
    <row r="42102" ht="12.75" hidden="1" customHeight="1"/>
    <row r="42103" ht="12.75" hidden="1" customHeight="1"/>
    <row r="42104" ht="12.75" hidden="1" customHeight="1"/>
    <row r="42105" ht="12.75" hidden="1" customHeight="1"/>
    <row r="42106" ht="12.75" hidden="1" customHeight="1"/>
    <row r="42107" ht="12.75" hidden="1" customHeight="1"/>
    <row r="42108" ht="12.75" hidden="1" customHeight="1"/>
    <row r="42109" ht="12.75" hidden="1" customHeight="1"/>
    <row r="42110" ht="12.75" hidden="1" customHeight="1"/>
    <row r="42111" ht="12.75" hidden="1" customHeight="1"/>
    <row r="42112" ht="12.75" hidden="1" customHeight="1"/>
    <row r="42113" ht="12.75" hidden="1" customHeight="1"/>
    <row r="42114" ht="12.75" hidden="1" customHeight="1"/>
    <row r="42115" ht="12.75" hidden="1" customHeight="1"/>
    <row r="42116" ht="12.75" hidden="1" customHeight="1"/>
    <row r="42117" ht="12.75" hidden="1" customHeight="1"/>
    <row r="42118" ht="12.75" hidden="1" customHeight="1"/>
    <row r="42119" ht="12.75" hidden="1" customHeight="1"/>
    <row r="42120" ht="12.75" hidden="1" customHeight="1"/>
    <row r="42121" ht="12.75" hidden="1" customHeight="1"/>
    <row r="42122" ht="12.75" hidden="1" customHeight="1"/>
    <row r="42123" ht="12.75" hidden="1" customHeight="1"/>
    <row r="42124" ht="12.75" hidden="1" customHeight="1"/>
    <row r="42125" ht="12.75" hidden="1" customHeight="1"/>
    <row r="42126" ht="12.75" hidden="1" customHeight="1"/>
    <row r="42127" ht="12.75" hidden="1" customHeight="1"/>
    <row r="42128" ht="12.75" hidden="1" customHeight="1"/>
    <row r="42129" ht="12.75" hidden="1" customHeight="1"/>
    <row r="42130" ht="12.75" hidden="1" customHeight="1"/>
    <row r="42131" ht="12.75" hidden="1" customHeight="1"/>
    <row r="42132" ht="12.75" hidden="1" customHeight="1"/>
    <row r="42133" ht="12.75" hidden="1" customHeight="1"/>
    <row r="42134" ht="12.75" hidden="1" customHeight="1"/>
    <row r="42135" ht="12.75" hidden="1" customHeight="1"/>
    <row r="42136" ht="12.75" hidden="1" customHeight="1"/>
    <row r="42137" ht="12.75" hidden="1" customHeight="1"/>
    <row r="42138" ht="12.75" hidden="1" customHeight="1"/>
    <row r="42139" ht="12.75" hidden="1" customHeight="1"/>
    <row r="42140" ht="12.75" hidden="1" customHeight="1"/>
    <row r="42141" ht="12.75" hidden="1" customHeight="1"/>
    <row r="42142" ht="12.75" hidden="1" customHeight="1"/>
    <row r="42143" ht="12.75" hidden="1" customHeight="1"/>
    <row r="42144" ht="12.75" hidden="1" customHeight="1"/>
    <row r="42145" ht="12.75" hidden="1" customHeight="1"/>
    <row r="42146" ht="12.75" hidden="1" customHeight="1"/>
    <row r="42147" ht="12.75" hidden="1" customHeight="1"/>
    <row r="42148" ht="12.75" hidden="1" customHeight="1"/>
    <row r="42149" ht="12.75" hidden="1" customHeight="1"/>
    <row r="42150" ht="12.75" hidden="1" customHeight="1"/>
    <row r="42151" ht="12.75" hidden="1" customHeight="1"/>
    <row r="42152" ht="12.75" hidden="1" customHeight="1"/>
    <row r="42153" ht="12.75" hidden="1" customHeight="1"/>
    <row r="42154" ht="12.75" hidden="1" customHeight="1"/>
    <row r="42155" ht="12.75" hidden="1" customHeight="1"/>
    <row r="42156" ht="12.75" hidden="1" customHeight="1"/>
    <row r="42157" ht="12.75" hidden="1" customHeight="1"/>
    <row r="42158" ht="12.75" hidden="1" customHeight="1"/>
    <row r="42159" ht="12.75" hidden="1" customHeight="1"/>
    <row r="42160" ht="12.75" hidden="1" customHeight="1"/>
    <row r="42161" ht="12.75" hidden="1" customHeight="1"/>
    <row r="42162" ht="12.75" hidden="1" customHeight="1"/>
    <row r="42163" ht="12.75" hidden="1" customHeight="1"/>
    <row r="42164" ht="12.75" hidden="1" customHeight="1"/>
    <row r="42165" ht="12.75" hidden="1" customHeight="1"/>
    <row r="42166" ht="12.75" hidden="1" customHeight="1"/>
    <row r="42167" ht="12.75" hidden="1" customHeight="1"/>
    <row r="42168" ht="12.75" hidden="1" customHeight="1"/>
    <row r="42169" ht="12.75" hidden="1" customHeight="1"/>
    <row r="42170" ht="12.75" hidden="1" customHeight="1"/>
    <row r="42171" ht="12.75" hidden="1" customHeight="1"/>
    <row r="42172" ht="12.75" hidden="1" customHeight="1"/>
    <row r="42173" ht="12.75" hidden="1" customHeight="1"/>
    <row r="42174" ht="12.75" hidden="1" customHeight="1"/>
    <row r="42175" ht="12.75" hidden="1" customHeight="1"/>
    <row r="42176" ht="12.75" hidden="1" customHeight="1"/>
    <row r="42177" ht="12.75" hidden="1" customHeight="1"/>
    <row r="42178" ht="12.75" hidden="1" customHeight="1"/>
    <row r="42179" ht="12.75" hidden="1" customHeight="1"/>
    <row r="42180" ht="12.75" hidden="1" customHeight="1"/>
    <row r="42181" ht="12.75" hidden="1" customHeight="1"/>
    <row r="42182" ht="12.75" hidden="1" customHeight="1"/>
    <row r="42183" ht="12.75" hidden="1" customHeight="1"/>
    <row r="42184" ht="12.75" hidden="1" customHeight="1"/>
    <row r="42185" ht="12.75" hidden="1" customHeight="1"/>
    <row r="42186" ht="12.75" hidden="1" customHeight="1"/>
    <row r="42187" ht="12.75" hidden="1" customHeight="1"/>
    <row r="42188" ht="12.75" hidden="1" customHeight="1"/>
    <row r="42189" ht="12.75" hidden="1" customHeight="1"/>
    <row r="42190" ht="12.75" hidden="1" customHeight="1"/>
    <row r="42191" ht="12.75" hidden="1" customHeight="1"/>
    <row r="42192" ht="12.75" hidden="1" customHeight="1"/>
    <row r="42193" ht="12.75" hidden="1" customHeight="1"/>
    <row r="42194" ht="12.75" hidden="1" customHeight="1"/>
    <row r="42195" ht="12.75" hidden="1" customHeight="1"/>
    <row r="42196" ht="12.75" hidden="1" customHeight="1"/>
    <row r="42197" ht="12.75" hidden="1" customHeight="1"/>
    <row r="42198" ht="12.75" hidden="1" customHeight="1"/>
    <row r="42199" ht="12.75" hidden="1" customHeight="1"/>
    <row r="42200" ht="12.75" hidden="1" customHeight="1"/>
    <row r="42201" ht="12.75" hidden="1" customHeight="1"/>
    <row r="42202" ht="12.75" hidden="1" customHeight="1"/>
    <row r="42203" ht="12.75" hidden="1" customHeight="1"/>
    <row r="42204" ht="12.75" hidden="1" customHeight="1"/>
    <row r="42205" ht="12.75" hidden="1" customHeight="1"/>
    <row r="42206" ht="12.75" hidden="1" customHeight="1"/>
    <row r="42207" ht="12.75" hidden="1" customHeight="1"/>
    <row r="42208" ht="12.75" hidden="1" customHeight="1"/>
    <row r="42209" ht="12.75" hidden="1" customHeight="1"/>
    <row r="42210" ht="12.75" hidden="1" customHeight="1"/>
    <row r="42211" ht="12.75" hidden="1" customHeight="1"/>
    <row r="42212" ht="12.75" hidden="1" customHeight="1"/>
    <row r="42213" ht="12.75" hidden="1" customHeight="1"/>
    <row r="42214" ht="12.75" hidden="1" customHeight="1"/>
    <row r="42215" ht="12.75" hidden="1" customHeight="1"/>
    <row r="42216" ht="12.75" hidden="1" customHeight="1"/>
    <row r="42217" ht="12.75" hidden="1" customHeight="1"/>
    <row r="42218" ht="12.75" hidden="1" customHeight="1"/>
    <row r="42219" ht="12.75" hidden="1" customHeight="1"/>
    <row r="42220" ht="12.75" hidden="1" customHeight="1"/>
    <row r="42221" ht="12.75" hidden="1" customHeight="1"/>
    <row r="42222" ht="12.75" hidden="1" customHeight="1"/>
    <row r="42223" ht="12.75" hidden="1" customHeight="1"/>
    <row r="42224" ht="12.75" hidden="1" customHeight="1"/>
    <row r="42225" ht="12.75" hidden="1" customHeight="1"/>
    <row r="42226" ht="12.75" hidden="1" customHeight="1"/>
    <row r="42227" ht="12.75" hidden="1" customHeight="1"/>
    <row r="42228" ht="12.75" hidden="1" customHeight="1"/>
    <row r="42229" ht="12.75" hidden="1" customHeight="1"/>
    <row r="42230" ht="12.75" hidden="1" customHeight="1"/>
    <row r="42231" ht="12.75" hidden="1" customHeight="1"/>
    <row r="42232" ht="12.75" hidden="1" customHeight="1"/>
    <row r="42233" ht="12.75" hidden="1" customHeight="1"/>
    <row r="42234" ht="12.75" hidden="1" customHeight="1"/>
    <row r="42235" ht="12.75" hidden="1" customHeight="1"/>
    <row r="42236" ht="12.75" hidden="1" customHeight="1"/>
    <row r="42237" ht="12.75" hidden="1" customHeight="1"/>
    <row r="42238" ht="12.75" hidden="1" customHeight="1"/>
    <row r="42239" ht="12.75" hidden="1" customHeight="1"/>
    <row r="42240" ht="12.75" hidden="1" customHeight="1"/>
    <row r="42241" ht="12.75" hidden="1" customHeight="1"/>
    <row r="42242" ht="12.75" hidden="1" customHeight="1"/>
    <row r="42243" ht="12.75" hidden="1" customHeight="1"/>
    <row r="42244" ht="12.75" hidden="1" customHeight="1"/>
    <row r="42245" ht="12.75" hidden="1" customHeight="1"/>
    <row r="42246" ht="12.75" hidden="1" customHeight="1"/>
    <row r="42247" ht="12.75" hidden="1" customHeight="1"/>
    <row r="42248" ht="12.75" hidden="1" customHeight="1"/>
    <row r="42249" ht="12.75" hidden="1" customHeight="1"/>
    <row r="42250" ht="12.75" hidden="1" customHeight="1"/>
    <row r="42251" ht="12.75" hidden="1" customHeight="1"/>
    <row r="42252" ht="12.75" hidden="1" customHeight="1"/>
    <row r="42253" ht="12.75" hidden="1" customHeight="1"/>
    <row r="42254" ht="12.75" hidden="1" customHeight="1"/>
    <row r="42255" ht="12.75" hidden="1" customHeight="1"/>
    <row r="42256" ht="12.75" hidden="1" customHeight="1"/>
    <row r="42257" ht="12.75" hidden="1" customHeight="1"/>
    <row r="42258" ht="12.75" hidden="1" customHeight="1"/>
    <row r="42259" ht="12.75" hidden="1" customHeight="1"/>
    <row r="42260" ht="12.75" hidden="1" customHeight="1"/>
    <row r="42261" ht="12.75" hidden="1" customHeight="1"/>
    <row r="42262" ht="12.75" hidden="1" customHeight="1"/>
    <row r="42263" ht="12.75" hidden="1" customHeight="1"/>
    <row r="42264" ht="12.75" hidden="1" customHeight="1"/>
    <row r="42265" ht="12.75" hidden="1" customHeight="1"/>
    <row r="42266" ht="12.75" hidden="1" customHeight="1"/>
    <row r="42267" ht="12.75" hidden="1" customHeight="1"/>
    <row r="42268" ht="12.75" hidden="1" customHeight="1"/>
    <row r="42269" ht="12.75" hidden="1" customHeight="1"/>
    <row r="42270" ht="12.75" hidden="1" customHeight="1"/>
    <row r="42271" ht="12.75" hidden="1" customHeight="1"/>
    <row r="42272" ht="12.75" hidden="1" customHeight="1"/>
    <row r="42273" ht="12.75" hidden="1" customHeight="1"/>
    <row r="42274" ht="12.75" hidden="1" customHeight="1"/>
    <row r="42275" ht="12.75" hidden="1" customHeight="1"/>
    <row r="42276" ht="12.75" hidden="1" customHeight="1"/>
    <row r="42277" ht="12.75" hidden="1" customHeight="1"/>
    <row r="42278" ht="12.75" hidden="1" customHeight="1"/>
    <row r="42279" ht="12.75" hidden="1" customHeight="1"/>
    <row r="42280" ht="12.75" hidden="1" customHeight="1"/>
    <row r="42281" ht="12.75" hidden="1" customHeight="1"/>
    <row r="42282" ht="12.75" hidden="1" customHeight="1"/>
    <row r="42283" ht="12.75" hidden="1" customHeight="1"/>
    <row r="42284" ht="12.75" hidden="1" customHeight="1"/>
    <row r="42285" ht="12.75" hidden="1" customHeight="1"/>
    <row r="42286" ht="12.75" hidden="1" customHeight="1"/>
    <row r="42287" ht="12.75" hidden="1" customHeight="1"/>
    <row r="42288" ht="12.75" hidden="1" customHeight="1"/>
    <row r="42289" ht="12.75" hidden="1" customHeight="1"/>
    <row r="42290" ht="12.75" hidden="1" customHeight="1"/>
    <row r="42291" ht="12.75" hidden="1" customHeight="1"/>
    <row r="42292" ht="12.75" hidden="1" customHeight="1"/>
    <row r="42293" ht="12.75" hidden="1" customHeight="1"/>
    <row r="42294" ht="12.75" hidden="1" customHeight="1"/>
    <row r="42295" ht="12.75" hidden="1" customHeight="1"/>
    <row r="42296" ht="12.75" hidden="1" customHeight="1"/>
    <row r="42297" ht="12.75" hidden="1" customHeight="1"/>
    <row r="42298" ht="12.75" hidden="1" customHeight="1"/>
    <row r="42299" ht="12.75" hidden="1" customHeight="1"/>
    <row r="42300" ht="12.75" hidden="1" customHeight="1"/>
    <row r="42301" ht="12.75" hidden="1" customHeight="1"/>
    <row r="42302" ht="12.75" hidden="1" customHeight="1"/>
    <row r="42303" ht="12.75" hidden="1" customHeight="1"/>
    <row r="42304" ht="12.75" hidden="1" customHeight="1"/>
    <row r="42305" ht="12.75" hidden="1" customHeight="1"/>
    <row r="42306" ht="12.75" hidden="1" customHeight="1"/>
    <row r="42307" ht="12.75" hidden="1" customHeight="1"/>
    <row r="42308" ht="12.75" hidden="1" customHeight="1"/>
    <row r="42309" ht="12.75" hidden="1" customHeight="1"/>
    <row r="42310" ht="12.75" hidden="1" customHeight="1"/>
    <row r="42311" ht="12.75" hidden="1" customHeight="1"/>
    <row r="42312" ht="12.75" hidden="1" customHeight="1"/>
    <row r="42313" ht="12.75" hidden="1" customHeight="1"/>
    <row r="42314" ht="12.75" hidden="1" customHeight="1"/>
    <row r="42315" ht="12.75" hidden="1" customHeight="1"/>
    <row r="42316" ht="12.75" hidden="1" customHeight="1"/>
    <row r="42317" ht="12.75" hidden="1" customHeight="1"/>
    <row r="42318" ht="12.75" hidden="1" customHeight="1"/>
    <row r="42319" ht="12.75" hidden="1" customHeight="1"/>
    <row r="42320" ht="12.75" hidden="1" customHeight="1"/>
    <row r="42321" ht="12.75" hidden="1" customHeight="1"/>
    <row r="42322" ht="12.75" hidden="1" customHeight="1"/>
    <row r="42323" ht="12.75" hidden="1" customHeight="1"/>
    <row r="42324" ht="12.75" hidden="1" customHeight="1"/>
    <row r="42325" ht="12.75" hidden="1" customHeight="1"/>
    <row r="42326" ht="12.75" hidden="1" customHeight="1"/>
    <row r="42327" ht="12.75" hidden="1" customHeight="1"/>
    <row r="42328" ht="12.75" hidden="1" customHeight="1"/>
    <row r="42329" ht="12.75" hidden="1" customHeight="1"/>
    <row r="42330" ht="12.75" hidden="1" customHeight="1"/>
    <row r="42331" ht="12.75" hidden="1" customHeight="1"/>
    <row r="42332" ht="12.75" hidden="1" customHeight="1"/>
    <row r="42333" ht="12.75" hidden="1" customHeight="1"/>
    <row r="42334" ht="12.75" hidden="1" customHeight="1"/>
    <row r="42335" ht="12.75" hidden="1" customHeight="1"/>
    <row r="42336" ht="12.75" hidden="1" customHeight="1"/>
    <row r="42337" ht="12.75" hidden="1" customHeight="1"/>
    <row r="42338" ht="12.75" hidden="1" customHeight="1"/>
    <row r="42339" ht="12.75" hidden="1" customHeight="1"/>
    <row r="42340" ht="12.75" hidden="1" customHeight="1"/>
    <row r="42341" ht="12.75" hidden="1" customHeight="1"/>
    <row r="42342" ht="12.75" hidden="1" customHeight="1"/>
    <row r="42343" ht="12.75" hidden="1" customHeight="1"/>
    <row r="42344" ht="12.75" hidden="1" customHeight="1"/>
    <row r="42345" ht="12.75" hidden="1" customHeight="1"/>
    <row r="42346" ht="12.75" hidden="1" customHeight="1"/>
    <row r="42347" ht="12.75" hidden="1" customHeight="1"/>
    <row r="42348" ht="12.75" hidden="1" customHeight="1"/>
    <row r="42349" ht="12.75" hidden="1" customHeight="1"/>
    <row r="42350" ht="12.75" hidden="1" customHeight="1"/>
    <row r="42351" ht="12.75" hidden="1" customHeight="1"/>
    <row r="42352" ht="12.75" hidden="1" customHeight="1"/>
    <row r="42353" ht="12.75" hidden="1" customHeight="1"/>
    <row r="42354" ht="12.75" hidden="1" customHeight="1"/>
    <row r="42355" ht="12.75" hidden="1" customHeight="1"/>
    <row r="42356" ht="12.75" hidden="1" customHeight="1"/>
    <row r="42357" ht="12.75" hidden="1" customHeight="1"/>
    <row r="42358" ht="12.75" hidden="1" customHeight="1"/>
    <row r="42359" ht="12.75" hidden="1" customHeight="1"/>
    <row r="42360" ht="12.75" hidden="1" customHeight="1"/>
    <row r="42361" ht="12.75" hidden="1" customHeight="1"/>
    <row r="42362" ht="12.75" hidden="1" customHeight="1"/>
    <row r="42363" ht="12.75" hidden="1" customHeight="1"/>
    <row r="42364" ht="12.75" hidden="1" customHeight="1"/>
    <row r="42365" ht="12.75" hidden="1" customHeight="1"/>
    <row r="42366" ht="12.75" hidden="1" customHeight="1"/>
    <row r="42367" ht="12.75" hidden="1" customHeight="1"/>
    <row r="42368" ht="12.75" hidden="1" customHeight="1"/>
    <row r="42369" ht="12.75" hidden="1" customHeight="1"/>
    <row r="42370" ht="12.75" hidden="1" customHeight="1"/>
    <row r="42371" ht="12.75" hidden="1" customHeight="1"/>
    <row r="42372" ht="12.75" hidden="1" customHeight="1"/>
    <row r="42373" ht="12.75" hidden="1" customHeight="1"/>
    <row r="42374" ht="12.75" hidden="1" customHeight="1"/>
    <row r="42375" ht="12.75" hidden="1" customHeight="1"/>
    <row r="42376" ht="12.75" hidden="1" customHeight="1"/>
    <row r="42377" ht="12.75" hidden="1" customHeight="1"/>
    <row r="42378" ht="12.75" hidden="1" customHeight="1"/>
    <row r="42379" ht="12.75" hidden="1" customHeight="1"/>
    <row r="42380" ht="12.75" hidden="1" customHeight="1"/>
    <row r="42381" ht="12.75" hidden="1" customHeight="1"/>
    <row r="42382" ht="12.75" hidden="1" customHeight="1"/>
    <row r="42383" ht="12.75" hidden="1" customHeight="1"/>
    <row r="42384" ht="12.75" hidden="1" customHeight="1"/>
    <row r="42385" ht="12.75" hidden="1" customHeight="1"/>
    <row r="42386" ht="12.75" hidden="1" customHeight="1"/>
    <row r="42387" ht="12.75" hidden="1" customHeight="1"/>
    <row r="42388" ht="12.75" hidden="1" customHeight="1"/>
    <row r="42389" ht="12.75" hidden="1" customHeight="1"/>
    <row r="42390" ht="12.75" hidden="1" customHeight="1"/>
    <row r="42391" ht="12.75" hidden="1" customHeight="1"/>
    <row r="42392" ht="12.75" hidden="1" customHeight="1"/>
    <row r="42393" ht="12.75" hidden="1" customHeight="1"/>
    <row r="42394" ht="12.75" hidden="1" customHeight="1"/>
    <row r="42395" ht="12.75" hidden="1" customHeight="1"/>
    <row r="42396" ht="12.75" hidden="1" customHeight="1"/>
    <row r="42397" ht="12.75" hidden="1" customHeight="1"/>
    <row r="42398" ht="12.75" hidden="1" customHeight="1"/>
    <row r="42399" ht="12.75" hidden="1" customHeight="1"/>
    <row r="42400" ht="12.75" hidden="1" customHeight="1"/>
    <row r="42401" ht="12.75" hidden="1" customHeight="1"/>
    <row r="42402" ht="12.75" hidden="1" customHeight="1"/>
    <row r="42403" ht="12.75" hidden="1" customHeight="1"/>
    <row r="42404" ht="12.75" hidden="1" customHeight="1"/>
    <row r="42405" ht="12.75" hidden="1" customHeight="1"/>
    <row r="42406" ht="12.75" hidden="1" customHeight="1"/>
    <row r="42407" ht="12.75" hidden="1" customHeight="1"/>
    <row r="42408" ht="12.75" hidden="1" customHeight="1"/>
    <row r="42409" ht="12.75" hidden="1" customHeight="1"/>
    <row r="42410" ht="12.75" hidden="1" customHeight="1"/>
    <row r="42411" ht="12.75" hidden="1" customHeight="1"/>
    <row r="42412" ht="12.75" hidden="1" customHeight="1"/>
    <row r="42413" ht="12.75" hidden="1" customHeight="1"/>
    <row r="42414" ht="12.75" hidden="1" customHeight="1"/>
    <row r="42415" ht="12.75" hidden="1" customHeight="1"/>
    <row r="42416" ht="12.75" hidden="1" customHeight="1"/>
    <row r="42417" ht="12.75" hidden="1" customHeight="1"/>
    <row r="42418" ht="12.75" hidden="1" customHeight="1"/>
    <row r="42419" ht="12.75" hidden="1" customHeight="1"/>
    <row r="42420" ht="12.75" hidden="1" customHeight="1"/>
    <row r="42421" ht="12.75" hidden="1" customHeight="1"/>
    <row r="42422" ht="12.75" hidden="1" customHeight="1"/>
    <row r="42423" ht="12.75" hidden="1" customHeight="1"/>
    <row r="42424" ht="12.75" hidden="1" customHeight="1"/>
    <row r="42425" ht="12.75" hidden="1" customHeight="1"/>
    <row r="42426" ht="12.75" hidden="1" customHeight="1"/>
    <row r="42427" ht="12.75" hidden="1" customHeight="1"/>
    <row r="42428" ht="12.75" hidden="1" customHeight="1"/>
    <row r="42429" ht="12.75" hidden="1" customHeight="1"/>
    <row r="42430" ht="12.75" hidden="1" customHeight="1"/>
    <row r="42431" ht="12.75" hidden="1" customHeight="1"/>
    <row r="42432" ht="12.75" hidden="1" customHeight="1"/>
    <row r="42433" ht="12.75" hidden="1" customHeight="1"/>
    <row r="42434" ht="12.75" hidden="1" customHeight="1"/>
    <row r="42435" ht="12.75" hidden="1" customHeight="1"/>
    <row r="42436" ht="12.75" hidden="1" customHeight="1"/>
    <row r="42437" ht="12.75" hidden="1" customHeight="1"/>
    <row r="42438" ht="12.75" hidden="1" customHeight="1"/>
    <row r="42439" ht="12.75" hidden="1" customHeight="1"/>
    <row r="42440" ht="12.75" hidden="1" customHeight="1"/>
    <row r="42441" ht="12.75" hidden="1" customHeight="1"/>
    <row r="42442" ht="12.75" hidden="1" customHeight="1"/>
    <row r="42443" ht="12.75" hidden="1" customHeight="1"/>
    <row r="42444" ht="12.75" hidden="1" customHeight="1"/>
    <row r="42445" ht="12.75" hidden="1" customHeight="1"/>
    <row r="42446" ht="12.75" hidden="1" customHeight="1"/>
    <row r="42447" ht="12.75" hidden="1" customHeight="1"/>
    <row r="42448" ht="12.75" hidden="1" customHeight="1"/>
    <row r="42449" ht="12.75" hidden="1" customHeight="1"/>
    <row r="42450" ht="12.75" hidden="1" customHeight="1"/>
    <row r="42451" ht="12.75" hidden="1" customHeight="1"/>
    <row r="42452" ht="12.75" hidden="1" customHeight="1"/>
    <row r="42453" ht="12.75" hidden="1" customHeight="1"/>
    <row r="42454" ht="12.75" hidden="1" customHeight="1"/>
    <row r="42455" ht="12.75" hidden="1" customHeight="1"/>
    <row r="42456" ht="12.75" hidden="1" customHeight="1"/>
    <row r="42457" ht="12.75" hidden="1" customHeight="1"/>
    <row r="42458" ht="12.75" hidden="1" customHeight="1"/>
    <row r="42459" ht="12.75" hidden="1" customHeight="1"/>
    <row r="42460" ht="12.75" hidden="1" customHeight="1"/>
    <row r="42461" ht="12.75" hidden="1" customHeight="1"/>
    <row r="42462" ht="12.75" hidden="1" customHeight="1"/>
    <row r="42463" ht="12.75" hidden="1" customHeight="1"/>
    <row r="42464" ht="12.75" hidden="1" customHeight="1"/>
    <row r="42465" ht="12.75" hidden="1" customHeight="1"/>
    <row r="42466" ht="12.75" hidden="1" customHeight="1"/>
    <row r="42467" ht="12.75" hidden="1" customHeight="1"/>
    <row r="42468" ht="12.75" hidden="1" customHeight="1"/>
    <row r="42469" ht="12.75" hidden="1" customHeight="1"/>
    <row r="42470" ht="12.75" hidden="1" customHeight="1"/>
    <row r="42471" ht="12.75" hidden="1" customHeight="1"/>
    <row r="42472" ht="12.75" hidden="1" customHeight="1"/>
    <row r="42473" ht="12.75" hidden="1" customHeight="1"/>
    <row r="42474" ht="12.75" hidden="1" customHeight="1"/>
    <row r="42475" ht="12.75" hidden="1" customHeight="1"/>
    <row r="42476" ht="12.75" hidden="1" customHeight="1"/>
    <row r="42477" ht="12.75" hidden="1" customHeight="1"/>
    <row r="42478" ht="12.75" hidden="1" customHeight="1"/>
    <row r="42479" ht="12.75" hidden="1" customHeight="1"/>
    <row r="42480" ht="12.75" hidden="1" customHeight="1"/>
    <row r="42481" ht="12.75" hidden="1" customHeight="1"/>
    <row r="42482" ht="12.75" hidden="1" customHeight="1"/>
    <row r="42483" ht="12.75" hidden="1" customHeight="1"/>
    <row r="42484" ht="12.75" hidden="1" customHeight="1"/>
    <row r="42485" ht="12.75" hidden="1" customHeight="1"/>
    <row r="42486" ht="12.75" hidden="1" customHeight="1"/>
    <row r="42487" ht="12.75" hidden="1" customHeight="1"/>
    <row r="42488" ht="12.75" hidden="1" customHeight="1"/>
    <row r="42489" ht="12.75" hidden="1" customHeight="1"/>
    <row r="42490" ht="12.75" hidden="1" customHeight="1"/>
    <row r="42491" ht="12.75" hidden="1" customHeight="1"/>
    <row r="42492" ht="12.75" hidden="1" customHeight="1"/>
    <row r="42493" ht="12.75" hidden="1" customHeight="1"/>
    <row r="42494" ht="12.75" hidden="1" customHeight="1"/>
    <row r="42495" ht="12.75" hidden="1" customHeight="1"/>
    <row r="42496" ht="12.75" hidden="1" customHeight="1"/>
    <row r="42497" ht="12.75" hidden="1" customHeight="1"/>
    <row r="42498" ht="12.75" hidden="1" customHeight="1"/>
    <row r="42499" ht="12.75" hidden="1" customHeight="1"/>
    <row r="42500" ht="12.75" hidden="1" customHeight="1"/>
    <row r="42501" ht="12.75" hidden="1" customHeight="1"/>
    <row r="42502" ht="12.75" hidden="1" customHeight="1"/>
    <row r="42503" ht="12.75" hidden="1" customHeight="1"/>
    <row r="42504" ht="12.75" hidden="1" customHeight="1"/>
    <row r="42505" ht="12.75" hidden="1" customHeight="1"/>
    <row r="42506" ht="12.75" hidden="1" customHeight="1"/>
    <row r="42507" ht="12.75" hidden="1" customHeight="1"/>
    <row r="42508" ht="12.75" hidden="1" customHeight="1"/>
    <row r="42509" ht="12.75" hidden="1" customHeight="1"/>
    <row r="42510" ht="12.75" hidden="1" customHeight="1"/>
    <row r="42511" ht="12.75" hidden="1" customHeight="1"/>
    <row r="42512" ht="12.75" hidden="1" customHeight="1"/>
    <row r="42513" ht="12.75" hidden="1" customHeight="1"/>
    <row r="42514" ht="12.75" hidden="1" customHeight="1"/>
    <row r="42515" ht="12.75" hidden="1" customHeight="1"/>
    <row r="42516" ht="12.75" hidden="1" customHeight="1"/>
    <row r="42517" ht="12.75" hidden="1" customHeight="1"/>
    <row r="42518" ht="12.75" hidden="1" customHeight="1"/>
    <row r="42519" ht="12.75" hidden="1" customHeight="1"/>
    <row r="42520" ht="12.75" hidden="1" customHeight="1"/>
    <row r="42521" ht="12.75" hidden="1" customHeight="1"/>
    <row r="42522" ht="12.75" hidden="1" customHeight="1"/>
    <row r="42523" ht="12.75" hidden="1" customHeight="1"/>
    <row r="42524" ht="12.75" hidden="1" customHeight="1"/>
    <row r="42525" ht="12.75" hidden="1" customHeight="1"/>
    <row r="42526" ht="12.75" hidden="1" customHeight="1"/>
    <row r="42527" ht="12.75" hidden="1" customHeight="1"/>
    <row r="42528" ht="12.75" hidden="1" customHeight="1"/>
    <row r="42529" ht="12.75" hidden="1" customHeight="1"/>
    <row r="42530" ht="12.75" hidden="1" customHeight="1"/>
    <row r="42531" ht="12.75" hidden="1" customHeight="1"/>
    <row r="42532" ht="12.75" hidden="1" customHeight="1"/>
    <row r="42533" ht="12.75" hidden="1" customHeight="1"/>
    <row r="42534" ht="12.75" hidden="1" customHeight="1"/>
    <row r="42535" ht="12.75" hidden="1" customHeight="1"/>
    <row r="42536" ht="12.75" hidden="1" customHeight="1"/>
    <row r="42537" ht="12.75" hidden="1" customHeight="1"/>
    <row r="42538" ht="12.75" hidden="1" customHeight="1"/>
    <row r="42539" ht="12.75" hidden="1" customHeight="1"/>
    <row r="42540" ht="12.75" hidden="1" customHeight="1"/>
    <row r="42541" ht="12.75" hidden="1" customHeight="1"/>
    <row r="42542" ht="12.75" hidden="1" customHeight="1"/>
    <row r="42543" ht="12.75" hidden="1" customHeight="1"/>
    <row r="42544" ht="12.75" hidden="1" customHeight="1"/>
    <row r="42545" ht="12.75" hidden="1" customHeight="1"/>
    <row r="42546" ht="12.75" hidden="1" customHeight="1"/>
    <row r="42547" ht="12.75" hidden="1" customHeight="1"/>
    <row r="42548" ht="12.75" hidden="1" customHeight="1"/>
    <row r="42549" ht="12.75" hidden="1" customHeight="1"/>
    <row r="42550" ht="12.75" hidden="1" customHeight="1"/>
    <row r="42551" ht="12.75" hidden="1" customHeight="1"/>
    <row r="42552" ht="12.75" hidden="1" customHeight="1"/>
    <row r="42553" ht="12.75" hidden="1" customHeight="1"/>
    <row r="42554" ht="12.75" hidden="1" customHeight="1"/>
    <row r="42555" ht="12.75" hidden="1" customHeight="1"/>
    <row r="42556" ht="12.75" hidden="1" customHeight="1"/>
    <row r="42557" ht="12.75" hidden="1" customHeight="1"/>
    <row r="42558" ht="12.75" hidden="1" customHeight="1"/>
    <row r="42559" ht="12.75" hidden="1" customHeight="1"/>
    <row r="42560" ht="12.75" hidden="1" customHeight="1"/>
    <row r="42561" ht="12.75" hidden="1" customHeight="1"/>
    <row r="42562" ht="12.75" hidden="1" customHeight="1"/>
    <row r="42563" ht="12.75" hidden="1" customHeight="1"/>
    <row r="42564" ht="12.75" hidden="1" customHeight="1"/>
    <row r="42565" ht="12.75" hidden="1" customHeight="1"/>
    <row r="42566" ht="12.75" hidden="1" customHeight="1"/>
    <row r="42567" ht="12.75" hidden="1" customHeight="1"/>
    <row r="42568" ht="12.75" hidden="1" customHeight="1"/>
    <row r="42569" ht="12.75" hidden="1" customHeight="1"/>
    <row r="42570" ht="12.75" hidden="1" customHeight="1"/>
    <row r="42571" ht="12.75" hidden="1" customHeight="1"/>
    <row r="42572" ht="12.75" hidden="1" customHeight="1"/>
    <row r="42573" ht="12.75" hidden="1" customHeight="1"/>
    <row r="42574" ht="12.75" hidden="1" customHeight="1"/>
    <row r="42575" ht="12.75" hidden="1" customHeight="1"/>
    <row r="42576" ht="12.75" hidden="1" customHeight="1"/>
    <row r="42577" ht="12.75" hidden="1" customHeight="1"/>
    <row r="42578" ht="12.75" hidden="1" customHeight="1"/>
    <row r="42579" ht="12.75" hidden="1" customHeight="1"/>
    <row r="42580" ht="12.75" hidden="1" customHeight="1"/>
    <row r="42581" ht="12.75" hidden="1" customHeight="1"/>
    <row r="42582" ht="12.75" hidden="1" customHeight="1"/>
    <row r="42583" ht="12.75" hidden="1" customHeight="1"/>
    <row r="42584" ht="12.75" hidden="1" customHeight="1"/>
    <row r="42585" ht="12.75" hidden="1" customHeight="1"/>
    <row r="42586" ht="12.75" hidden="1" customHeight="1"/>
    <row r="42587" ht="12.75" hidden="1" customHeight="1"/>
    <row r="42588" ht="12.75" hidden="1" customHeight="1"/>
    <row r="42589" ht="12.75" hidden="1" customHeight="1"/>
    <row r="42590" ht="12.75" hidden="1" customHeight="1"/>
    <row r="42591" ht="12.75" hidden="1" customHeight="1"/>
    <row r="42592" ht="12.75" hidden="1" customHeight="1"/>
    <row r="42593" ht="12.75" hidden="1" customHeight="1"/>
    <row r="42594" ht="12.75" hidden="1" customHeight="1"/>
    <row r="42595" ht="12.75" hidden="1" customHeight="1"/>
    <row r="42596" ht="12.75" hidden="1" customHeight="1"/>
    <row r="42597" ht="12.75" hidden="1" customHeight="1"/>
    <row r="42598" ht="12.75" hidden="1" customHeight="1"/>
    <row r="42599" ht="12.75" hidden="1" customHeight="1"/>
    <row r="42600" ht="12.75" hidden="1" customHeight="1"/>
    <row r="42601" ht="12.75" hidden="1" customHeight="1"/>
    <row r="42602" ht="12.75" hidden="1" customHeight="1"/>
    <row r="42603" ht="12.75" hidden="1" customHeight="1"/>
    <row r="42604" ht="12.75" hidden="1" customHeight="1"/>
    <row r="42605" ht="12.75" hidden="1" customHeight="1"/>
    <row r="42606" ht="12.75" hidden="1" customHeight="1"/>
    <row r="42607" ht="12.75" hidden="1" customHeight="1"/>
    <row r="42608" ht="12.75" hidden="1" customHeight="1"/>
    <row r="42609" ht="12.75" hidden="1" customHeight="1"/>
    <row r="42610" ht="12.75" hidden="1" customHeight="1"/>
    <row r="42611" ht="12.75" hidden="1" customHeight="1"/>
    <row r="42612" ht="12.75" hidden="1" customHeight="1"/>
    <row r="42613" ht="12.75" hidden="1" customHeight="1"/>
    <row r="42614" ht="12.75" hidden="1" customHeight="1"/>
    <row r="42615" ht="12.75" hidden="1" customHeight="1"/>
    <row r="42616" ht="12.75" hidden="1" customHeight="1"/>
    <row r="42617" ht="12.75" hidden="1" customHeight="1"/>
    <row r="42618" ht="12.75" hidden="1" customHeight="1"/>
    <row r="42619" ht="12.75" hidden="1" customHeight="1"/>
    <row r="42620" ht="12.75" hidden="1" customHeight="1"/>
    <row r="42621" ht="12.75" hidden="1" customHeight="1"/>
    <row r="42622" ht="12.75" hidden="1" customHeight="1"/>
    <row r="42623" ht="12.75" hidden="1" customHeight="1"/>
    <row r="42624" ht="12.75" hidden="1" customHeight="1"/>
    <row r="42625" ht="12.75" hidden="1" customHeight="1"/>
    <row r="42626" ht="12.75" hidden="1" customHeight="1"/>
    <row r="42627" ht="12.75" hidden="1" customHeight="1"/>
    <row r="42628" ht="12.75" hidden="1" customHeight="1"/>
    <row r="42629" ht="12.75" hidden="1" customHeight="1"/>
    <row r="42630" ht="12.75" hidden="1" customHeight="1"/>
    <row r="42631" ht="12.75" hidden="1" customHeight="1"/>
    <row r="42632" ht="12.75" hidden="1" customHeight="1"/>
    <row r="42633" ht="12.75" hidden="1" customHeight="1"/>
    <row r="42634" ht="12.75" hidden="1" customHeight="1"/>
    <row r="42635" ht="12.75" hidden="1" customHeight="1"/>
    <row r="42636" ht="12.75" hidden="1" customHeight="1"/>
    <row r="42637" ht="12.75" hidden="1" customHeight="1"/>
    <row r="42638" ht="12.75" hidden="1" customHeight="1"/>
    <row r="42639" ht="12.75" hidden="1" customHeight="1"/>
    <row r="42640" ht="12.75" hidden="1" customHeight="1"/>
    <row r="42641" ht="12.75" hidden="1" customHeight="1"/>
    <row r="42642" ht="12.75" hidden="1" customHeight="1"/>
    <row r="42643" ht="12.75" hidden="1" customHeight="1"/>
    <row r="42644" ht="12.75" hidden="1" customHeight="1"/>
    <row r="42645" ht="12.75" hidden="1" customHeight="1"/>
    <row r="42646" ht="12.75" hidden="1" customHeight="1"/>
    <row r="42647" ht="12.75" hidden="1" customHeight="1"/>
    <row r="42648" ht="12.75" hidden="1" customHeight="1"/>
    <row r="42649" ht="12.75" hidden="1" customHeight="1"/>
    <row r="42650" ht="12.75" hidden="1" customHeight="1"/>
    <row r="42651" ht="12.75" hidden="1" customHeight="1"/>
    <row r="42652" ht="12.75" hidden="1" customHeight="1"/>
    <row r="42653" ht="12.75" hidden="1" customHeight="1"/>
    <row r="42654" ht="12.75" hidden="1" customHeight="1"/>
    <row r="42655" ht="12.75" hidden="1" customHeight="1"/>
    <row r="42656" ht="12.75" hidden="1" customHeight="1"/>
    <row r="42657" ht="12.75" hidden="1" customHeight="1"/>
    <row r="42658" ht="12.75" hidden="1" customHeight="1"/>
    <row r="42659" ht="12.75" hidden="1" customHeight="1"/>
    <row r="42660" ht="12.75" hidden="1" customHeight="1"/>
    <row r="42661" ht="12.75" hidden="1" customHeight="1"/>
    <row r="42662" ht="12.75" hidden="1" customHeight="1"/>
    <row r="42663" ht="12.75" hidden="1" customHeight="1"/>
    <row r="42664" ht="12.75" hidden="1" customHeight="1"/>
    <row r="42665" ht="12.75" hidden="1" customHeight="1"/>
    <row r="42666" ht="12.75" hidden="1" customHeight="1"/>
    <row r="42667" ht="12.75" hidden="1" customHeight="1"/>
    <row r="42668" ht="12.75" hidden="1" customHeight="1"/>
    <row r="42669" ht="12.75" hidden="1" customHeight="1"/>
    <row r="42670" ht="12.75" hidden="1" customHeight="1"/>
    <row r="42671" ht="12.75" hidden="1" customHeight="1"/>
    <row r="42672" ht="12.75" hidden="1" customHeight="1"/>
    <row r="42673" ht="12.75" hidden="1" customHeight="1"/>
    <row r="42674" ht="12.75" hidden="1" customHeight="1"/>
    <row r="42675" ht="12.75" hidden="1" customHeight="1"/>
    <row r="42676" ht="12.75" hidden="1" customHeight="1"/>
    <row r="42677" ht="12.75" hidden="1" customHeight="1"/>
    <row r="42678" ht="12.75" hidden="1" customHeight="1"/>
    <row r="42679" ht="12.75" hidden="1" customHeight="1"/>
    <row r="42680" ht="12.75" hidden="1" customHeight="1"/>
    <row r="42681" ht="12.75" hidden="1" customHeight="1"/>
    <row r="42682" ht="12.75" hidden="1" customHeight="1"/>
    <row r="42683" ht="12.75" hidden="1" customHeight="1"/>
    <row r="42684" ht="12.75" hidden="1" customHeight="1"/>
    <row r="42685" ht="12.75" hidden="1" customHeight="1"/>
    <row r="42686" ht="12.75" hidden="1" customHeight="1"/>
    <row r="42687" ht="12.75" hidden="1" customHeight="1"/>
    <row r="42688" ht="12.75" hidden="1" customHeight="1"/>
    <row r="42689" ht="12.75" hidden="1" customHeight="1"/>
    <row r="42690" ht="12.75" hidden="1" customHeight="1"/>
    <row r="42691" ht="12.75" hidden="1" customHeight="1"/>
    <row r="42692" ht="12.75" hidden="1" customHeight="1"/>
    <row r="42693" ht="12.75" hidden="1" customHeight="1"/>
    <row r="42694" ht="12.75" hidden="1" customHeight="1"/>
    <row r="42695" ht="12.75" hidden="1" customHeight="1"/>
    <row r="42696" ht="12.75" hidden="1" customHeight="1"/>
    <row r="42697" ht="12.75" hidden="1" customHeight="1"/>
    <row r="42698" ht="12.75" hidden="1" customHeight="1"/>
    <row r="42699" ht="12.75" hidden="1" customHeight="1"/>
    <row r="42700" ht="12.75" hidden="1" customHeight="1"/>
    <row r="42701" ht="12.75" hidden="1" customHeight="1"/>
    <row r="42702" ht="12.75" hidden="1" customHeight="1"/>
    <row r="42703" ht="12.75" hidden="1" customHeight="1"/>
    <row r="42704" ht="12.75" hidden="1" customHeight="1"/>
    <row r="42705" ht="12.75" hidden="1" customHeight="1"/>
    <row r="42706" ht="12.75" hidden="1" customHeight="1"/>
    <row r="42707" ht="12.75" hidden="1" customHeight="1"/>
    <row r="42708" ht="12.75" hidden="1" customHeight="1"/>
    <row r="42709" ht="12.75" hidden="1" customHeight="1"/>
    <row r="42710" ht="12.75" hidden="1" customHeight="1"/>
    <row r="42711" ht="12.75" hidden="1" customHeight="1"/>
    <row r="42712" ht="12.75" hidden="1" customHeight="1"/>
    <row r="42713" ht="12.75" hidden="1" customHeight="1"/>
    <row r="42714" ht="12.75" hidden="1" customHeight="1"/>
    <row r="42715" ht="12.75" hidden="1" customHeight="1"/>
    <row r="42716" ht="12.75" hidden="1" customHeight="1"/>
    <row r="42717" ht="12.75" hidden="1" customHeight="1"/>
    <row r="42718" ht="12.75" hidden="1" customHeight="1"/>
    <row r="42719" ht="12.75" hidden="1" customHeight="1"/>
    <row r="42720" ht="12.75" hidden="1" customHeight="1"/>
    <row r="42721" ht="12.75" hidden="1" customHeight="1"/>
    <row r="42722" ht="12.75" hidden="1" customHeight="1"/>
    <row r="42723" ht="12.75" hidden="1" customHeight="1"/>
    <row r="42724" ht="12.75" hidden="1" customHeight="1"/>
    <row r="42725" ht="12.75" hidden="1" customHeight="1"/>
    <row r="42726" ht="12.75" hidden="1" customHeight="1"/>
    <row r="42727" ht="12.75" hidden="1" customHeight="1"/>
    <row r="42728" ht="12.75" hidden="1" customHeight="1"/>
    <row r="42729" ht="12.75" hidden="1" customHeight="1"/>
    <row r="42730" ht="12.75" hidden="1" customHeight="1"/>
    <row r="42731" ht="12.75" hidden="1" customHeight="1"/>
    <row r="42732" ht="12.75" hidden="1" customHeight="1"/>
    <row r="42733" ht="12.75" hidden="1" customHeight="1"/>
    <row r="42734" ht="12.75" hidden="1" customHeight="1"/>
    <row r="42735" ht="12.75" hidden="1" customHeight="1"/>
    <row r="42736" ht="12.75" hidden="1" customHeight="1"/>
    <row r="42737" ht="12.75" hidden="1" customHeight="1"/>
    <row r="42738" ht="12.75" hidden="1" customHeight="1"/>
    <row r="42739" ht="12.75" hidden="1" customHeight="1"/>
    <row r="42740" ht="12.75" hidden="1" customHeight="1"/>
    <row r="42741" ht="12.75" hidden="1" customHeight="1"/>
    <row r="42742" ht="12.75" hidden="1" customHeight="1"/>
    <row r="42743" ht="12.75" hidden="1" customHeight="1"/>
    <row r="42744" ht="12.75" hidden="1" customHeight="1"/>
    <row r="42745" ht="12.75" hidden="1" customHeight="1"/>
    <row r="42746" ht="12.75" hidden="1" customHeight="1"/>
    <row r="42747" ht="12.75" hidden="1" customHeight="1"/>
    <row r="42748" ht="12.75" hidden="1" customHeight="1"/>
    <row r="42749" ht="12.75" hidden="1" customHeight="1"/>
    <row r="42750" ht="12.75" hidden="1" customHeight="1"/>
    <row r="42751" ht="12.75" hidden="1" customHeight="1"/>
    <row r="42752" ht="12.75" hidden="1" customHeight="1"/>
    <row r="42753" ht="12.75" hidden="1" customHeight="1"/>
    <row r="42754" ht="12.75" hidden="1" customHeight="1"/>
    <row r="42755" ht="12.75" hidden="1" customHeight="1"/>
    <row r="42756" ht="12.75" hidden="1" customHeight="1"/>
    <row r="42757" ht="12.75" hidden="1" customHeight="1"/>
    <row r="42758" ht="12.75" hidden="1" customHeight="1"/>
    <row r="42759" ht="12.75" hidden="1" customHeight="1"/>
    <row r="42760" ht="12.75" hidden="1" customHeight="1"/>
    <row r="42761" ht="12.75" hidden="1" customHeight="1"/>
    <row r="42762" ht="12.75" hidden="1" customHeight="1"/>
    <row r="42763" ht="12.75" hidden="1" customHeight="1"/>
    <row r="42764" ht="12.75" hidden="1" customHeight="1"/>
    <row r="42765" ht="12.75" hidden="1" customHeight="1"/>
    <row r="42766" ht="12.75" hidden="1" customHeight="1"/>
    <row r="42767" ht="12.75" hidden="1" customHeight="1"/>
    <row r="42768" ht="12.75" hidden="1" customHeight="1"/>
    <row r="42769" ht="12.75" hidden="1" customHeight="1"/>
    <row r="42770" ht="12.75" hidden="1" customHeight="1"/>
    <row r="42771" ht="12.75" hidden="1" customHeight="1"/>
    <row r="42772" ht="12.75" hidden="1" customHeight="1"/>
    <row r="42773" ht="12.75" hidden="1" customHeight="1"/>
    <row r="42774" ht="12.75" hidden="1" customHeight="1"/>
    <row r="42775" ht="12.75" hidden="1" customHeight="1"/>
    <row r="42776" ht="12.75" hidden="1" customHeight="1"/>
    <row r="42777" ht="12.75" hidden="1" customHeight="1"/>
    <row r="42778" ht="12.75" hidden="1" customHeight="1"/>
    <row r="42779" ht="12.75" hidden="1" customHeight="1"/>
    <row r="42780" ht="12.75" hidden="1" customHeight="1"/>
    <row r="42781" ht="12.75" hidden="1" customHeight="1"/>
    <row r="42782" ht="12.75" hidden="1" customHeight="1"/>
    <row r="42783" ht="12.75" hidden="1" customHeight="1"/>
    <row r="42784" ht="12.75" hidden="1" customHeight="1"/>
    <row r="42785" ht="12.75" hidden="1" customHeight="1"/>
    <row r="42786" ht="12.75" hidden="1" customHeight="1"/>
    <row r="42787" ht="12.75" hidden="1" customHeight="1"/>
    <row r="42788" ht="12.75" hidden="1" customHeight="1"/>
    <row r="42789" ht="12.75" hidden="1" customHeight="1"/>
    <row r="42790" ht="12.75" hidden="1" customHeight="1"/>
    <row r="42791" ht="12.75" hidden="1" customHeight="1"/>
    <row r="42792" ht="12.75" hidden="1" customHeight="1"/>
    <row r="42793" ht="12.75" hidden="1" customHeight="1"/>
    <row r="42794" ht="12.75" hidden="1" customHeight="1"/>
    <row r="42795" ht="12.75" hidden="1" customHeight="1"/>
    <row r="42796" ht="12.75" hidden="1" customHeight="1"/>
    <row r="42797" ht="12.75" hidden="1" customHeight="1"/>
    <row r="42798" ht="12.75" hidden="1" customHeight="1"/>
    <row r="42799" ht="12.75" hidden="1" customHeight="1"/>
    <row r="42800" ht="12.75" hidden="1" customHeight="1"/>
    <row r="42801" ht="12.75" hidden="1" customHeight="1"/>
    <row r="42802" ht="12.75" hidden="1" customHeight="1"/>
    <row r="42803" ht="12.75" hidden="1" customHeight="1"/>
    <row r="42804" ht="12.75" hidden="1" customHeight="1"/>
    <row r="42805" ht="12.75" hidden="1" customHeight="1"/>
    <row r="42806" ht="12.75" hidden="1" customHeight="1"/>
    <row r="42807" ht="12.75" hidden="1" customHeight="1"/>
    <row r="42808" ht="12.75" hidden="1" customHeight="1"/>
    <row r="42809" ht="12.75" hidden="1" customHeight="1"/>
    <row r="42810" ht="12.75" hidden="1" customHeight="1"/>
    <row r="42811" ht="12.75" hidden="1" customHeight="1"/>
    <row r="42812" ht="12.75" hidden="1" customHeight="1"/>
    <row r="42813" ht="12.75" hidden="1" customHeight="1"/>
    <row r="42814" ht="12.75" hidden="1" customHeight="1"/>
    <row r="42815" ht="12.75" hidden="1" customHeight="1"/>
    <row r="42816" ht="12.75" hidden="1" customHeight="1"/>
    <row r="42817" ht="12.75" hidden="1" customHeight="1"/>
    <row r="42818" ht="12.75" hidden="1" customHeight="1"/>
    <row r="42819" ht="12.75" hidden="1" customHeight="1"/>
    <row r="42820" ht="12.75" hidden="1" customHeight="1"/>
    <row r="42821" ht="12.75" hidden="1" customHeight="1"/>
    <row r="42822" ht="12.75" hidden="1" customHeight="1"/>
    <row r="42823" ht="12.75" hidden="1" customHeight="1"/>
    <row r="42824" ht="12.75" hidden="1" customHeight="1"/>
    <row r="42825" ht="12.75" hidden="1" customHeight="1"/>
    <row r="42826" ht="12.75" hidden="1" customHeight="1"/>
    <row r="42827" ht="12.75" hidden="1" customHeight="1"/>
    <row r="42828" ht="12.75" hidden="1" customHeight="1"/>
    <row r="42829" ht="12.75" hidden="1" customHeight="1"/>
    <row r="42830" ht="12.75" hidden="1" customHeight="1"/>
    <row r="42831" ht="12.75" hidden="1" customHeight="1"/>
    <row r="42832" ht="12.75" hidden="1" customHeight="1"/>
    <row r="42833" ht="12.75" hidden="1" customHeight="1"/>
    <row r="42834" ht="12.75" hidden="1" customHeight="1"/>
    <row r="42835" ht="12.75" hidden="1" customHeight="1"/>
    <row r="42836" ht="12.75" hidden="1" customHeight="1"/>
    <row r="42837" ht="12.75" hidden="1" customHeight="1"/>
    <row r="42838" ht="12.75" hidden="1" customHeight="1"/>
    <row r="42839" ht="12.75" hidden="1" customHeight="1"/>
    <row r="42840" ht="12.75" hidden="1" customHeight="1"/>
    <row r="42841" ht="12.75" hidden="1" customHeight="1"/>
    <row r="42842" ht="12.75" hidden="1" customHeight="1"/>
    <row r="42843" ht="12.75" hidden="1" customHeight="1"/>
    <row r="42844" ht="12.75" hidden="1" customHeight="1"/>
    <row r="42845" ht="12.75" hidden="1" customHeight="1"/>
    <row r="42846" ht="12.75" hidden="1" customHeight="1"/>
    <row r="42847" ht="12.75" hidden="1" customHeight="1"/>
    <row r="42848" ht="12.75" hidden="1" customHeight="1"/>
    <row r="42849" ht="12.75" hidden="1" customHeight="1"/>
    <row r="42850" ht="12.75" hidden="1" customHeight="1"/>
    <row r="42851" ht="12.75" hidden="1" customHeight="1"/>
    <row r="42852" ht="12.75" hidden="1" customHeight="1"/>
    <row r="42853" ht="12.75" hidden="1" customHeight="1"/>
    <row r="42854" ht="12.75" hidden="1" customHeight="1"/>
    <row r="42855" ht="12.75" hidden="1" customHeight="1"/>
    <row r="42856" ht="12.75" hidden="1" customHeight="1"/>
    <row r="42857" ht="12.75" hidden="1" customHeight="1"/>
    <row r="42858" ht="12.75" hidden="1" customHeight="1"/>
    <row r="42859" ht="12.75" hidden="1" customHeight="1"/>
    <row r="42860" ht="12.75" hidden="1" customHeight="1"/>
    <row r="42861" ht="12.75" hidden="1" customHeight="1"/>
    <row r="42862" ht="12.75" hidden="1" customHeight="1"/>
    <row r="42863" ht="12.75" hidden="1" customHeight="1"/>
    <row r="42864" ht="12.75" hidden="1" customHeight="1"/>
    <row r="42865" ht="12.75" hidden="1" customHeight="1"/>
    <row r="42866" ht="12.75" hidden="1" customHeight="1"/>
    <row r="42867" ht="12.75" hidden="1" customHeight="1"/>
    <row r="42868" ht="12.75" hidden="1" customHeight="1"/>
    <row r="42869" ht="12.75" hidden="1" customHeight="1"/>
    <row r="42870" ht="12.75" hidden="1" customHeight="1"/>
    <row r="42871" ht="12.75" hidden="1" customHeight="1"/>
    <row r="42872" ht="12.75" hidden="1" customHeight="1"/>
    <row r="42873" ht="12.75" hidden="1" customHeight="1"/>
    <row r="42874" ht="12.75" hidden="1" customHeight="1"/>
    <row r="42875" ht="12.75" hidden="1" customHeight="1"/>
    <row r="42876" ht="12.75" hidden="1" customHeight="1"/>
    <row r="42877" ht="12.75" hidden="1" customHeight="1"/>
    <row r="42878" ht="12.75" hidden="1" customHeight="1"/>
    <row r="42879" ht="12.75" hidden="1" customHeight="1"/>
    <row r="42880" ht="12.75" hidden="1" customHeight="1"/>
    <row r="42881" ht="12.75" hidden="1" customHeight="1"/>
    <row r="42882" ht="12.75" hidden="1" customHeight="1"/>
    <row r="42883" ht="12.75" hidden="1" customHeight="1"/>
    <row r="42884" ht="12.75" hidden="1" customHeight="1"/>
    <row r="42885" ht="12.75" hidden="1" customHeight="1"/>
    <row r="42886" ht="12.75" hidden="1" customHeight="1"/>
    <row r="42887" ht="12.75" hidden="1" customHeight="1"/>
    <row r="42888" ht="12.75" hidden="1" customHeight="1"/>
    <row r="42889" ht="12.75" hidden="1" customHeight="1"/>
    <row r="42890" ht="12.75" hidden="1" customHeight="1"/>
    <row r="42891" ht="12.75" hidden="1" customHeight="1"/>
    <row r="42892" ht="12.75" hidden="1" customHeight="1"/>
    <row r="42893" ht="12.75" hidden="1" customHeight="1"/>
    <row r="42894" ht="12.75" hidden="1" customHeight="1"/>
    <row r="42895" ht="12.75" hidden="1" customHeight="1"/>
    <row r="42896" ht="12.75" hidden="1" customHeight="1"/>
    <row r="42897" ht="12.75" hidden="1" customHeight="1"/>
    <row r="42898" ht="12.75" hidden="1" customHeight="1"/>
    <row r="42899" ht="12.75" hidden="1" customHeight="1"/>
    <row r="42900" ht="12.75" hidden="1" customHeight="1"/>
    <row r="42901" ht="12.75" hidden="1" customHeight="1"/>
    <row r="42902" ht="12.75" hidden="1" customHeight="1"/>
    <row r="42903" ht="12.75" hidden="1" customHeight="1"/>
    <row r="42904" ht="12.75" hidden="1" customHeight="1"/>
    <row r="42905" ht="12.75" hidden="1" customHeight="1"/>
    <row r="42906" ht="12.75" hidden="1" customHeight="1"/>
    <row r="42907" ht="12.75" hidden="1" customHeight="1"/>
    <row r="42908" ht="12.75" hidden="1" customHeight="1"/>
    <row r="42909" ht="12.75" hidden="1" customHeight="1"/>
    <row r="42910" ht="12.75" hidden="1" customHeight="1"/>
    <row r="42911" ht="12.75" hidden="1" customHeight="1"/>
    <row r="42912" ht="12.75" hidden="1" customHeight="1"/>
    <row r="42913" ht="12.75" hidden="1" customHeight="1"/>
    <row r="42914" ht="12.75" hidden="1" customHeight="1"/>
    <row r="42915" ht="12.75" hidden="1" customHeight="1"/>
    <row r="42916" ht="12.75" hidden="1" customHeight="1"/>
    <row r="42917" ht="12.75" hidden="1" customHeight="1"/>
    <row r="42918" ht="12.75" hidden="1" customHeight="1"/>
    <row r="42919" ht="12.75" hidden="1" customHeight="1"/>
    <row r="42920" ht="12.75" hidden="1" customHeight="1"/>
    <row r="42921" ht="12.75" hidden="1" customHeight="1"/>
    <row r="42922" ht="12.75" hidden="1" customHeight="1"/>
    <row r="42923" ht="12.75" hidden="1" customHeight="1"/>
    <row r="42924" ht="12.75" hidden="1" customHeight="1"/>
    <row r="42925" ht="12.75" hidden="1" customHeight="1"/>
    <row r="42926" ht="12.75" hidden="1" customHeight="1"/>
    <row r="42927" ht="12.75" hidden="1" customHeight="1"/>
    <row r="42928" ht="12.75" hidden="1" customHeight="1"/>
    <row r="42929" ht="12.75" hidden="1" customHeight="1"/>
    <row r="42930" ht="12.75" hidden="1" customHeight="1"/>
    <row r="42931" ht="12.75" hidden="1" customHeight="1"/>
    <row r="42932" ht="12.75" hidden="1" customHeight="1"/>
    <row r="42933" ht="12.75" hidden="1" customHeight="1"/>
    <row r="42934" ht="12.75" hidden="1" customHeight="1"/>
    <row r="42935" ht="12.75" hidden="1" customHeight="1"/>
    <row r="42936" ht="12.75" hidden="1" customHeight="1"/>
    <row r="42937" ht="12.75" hidden="1" customHeight="1"/>
    <row r="42938" ht="12.75" hidden="1" customHeight="1"/>
    <row r="42939" ht="12.75" hidden="1" customHeight="1"/>
    <row r="42940" ht="12.75" hidden="1" customHeight="1"/>
    <row r="42941" ht="12.75" hidden="1" customHeight="1"/>
    <row r="42942" ht="12.75" hidden="1" customHeight="1"/>
    <row r="42943" ht="12.75" hidden="1" customHeight="1"/>
    <row r="42944" ht="12.75" hidden="1" customHeight="1"/>
    <row r="42945" ht="12.75" hidden="1" customHeight="1"/>
    <row r="42946" ht="12.75" hidden="1" customHeight="1"/>
    <row r="42947" ht="12.75" hidden="1" customHeight="1"/>
    <row r="42948" ht="12.75" hidden="1" customHeight="1"/>
    <row r="42949" ht="12.75" hidden="1" customHeight="1"/>
    <row r="42950" ht="12.75" hidden="1" customHeight="1"/>
    <row r="42951" ht="12.75" hidden="1" customHeight="1"/>
    <row r="42952" ht="12.75" hidden="1" customHeight="1"/>
    <row r="42953" ht="12.75" hidden="1" customHeight="1"/>
    <row r="42954" ht="12.75" hidden="1" customHeight="1"/>
    <row r="42955" ht="12.75" hidden="1" customHeight="1"/>
    <row r="42956" ht="12.75" hidden="1" customHeight="1"/>
    <row r="42957" ht="12.75" hidden="1" customHeight="1"/>
    <row r="42958" ht="12.75" hidden="1" customHeight="1"/>
    <row r="42959" ht="12.75" hidden="1" customHeight="1"/>
    <row r="42960" ht="12.75" hidden="1" customHeight="1"/>
    <row r="42961" ht="12.75" hidden="1" customHeight="1"/>
    <row r="42962" ht="12.75" hidden="1" customHeight="1"/>
    <row r="42963" ht="12.75" hidden="1" customHeight="1"/>
    <row r="42964" ht="12.75" hidden="1" customHeight="1"/>
    <row r="42965" ht="12.75" hidden="1" customHeight="1"/>
    <row r="42966" ht="12.75" hidden="1" customHeight="1"/>
    <row r="42967" ht="12.75" hidden="1" customHeight="1"/>
    <row r="42968" ht="12.75" hidden="1" customHeight="1"/>
    <row r="42969" ht="12.75" hidden="1" customHeight="1"/>
    <row r="42970" ht="12.75" hidden="1" customHeight="1"/>
    <row r="42971" ht="12.75" hidden="1" customHeight="1"/>
    <row r="42972" ht="12.75" hidden="1" customHeight="1"/>
    <row r="42973" ht="12.75" hidden="1" customHeight="1"/>
    <row r="42974" ht="12.75" hidden="1" customHeight="1"/>
    <row r="42975" ht="12.75" hidden="1" customHeight="1"/>
    <row r="42976" ht="12.75" hidden="1" customHeight="1"/>
    <row r="42977" ht="12.75" hidden="1" customHeight="1"/>
    <row r="42978" ht="12.75" hidden="1" customHeight="1"/>
    <row r="42979" ht="12.75" hidden="1" customHeight="1"/>
    <row r="42980" ht="12.75" hidden="1" customHeight="1"/>
    <row r="42981" ht="12.75" hidden="1" customHeight="1"/>
    <row r="42982" ht="12.75" hidden="1" customHeight="1"/>
    <row r="42983" ht="12.75" hidden="1" customHeight="1"/>
    <row r="42984" ht="12.75" hidden="1" customHeight="1"/>
    <row r="42985" ht="12.75" hidden="1" customHeight="1"/>
    <row r="42986" ht="12.75" hidden="1" customHeight="1"/>
    <row r="42987" ht="12.75" hidden="1" customHeight="1"/>
    <row r="42988" ht="12.75" hidden="1" customHeight="1"/>
    <row r="42989" ht="12.75" hidden="1" customHeight="1"/>
    <row r="42990" ht="12.75" hidden="1" customHeight="1"/>
    <row r="42991" ht="12.75" hidden="1" customHeight="1"/>
    <row r="42992" ht="12.75" hidden="1" customHeight="1"/>
    <row r="42993" ht="12.75" hidden="1" customHeight="1"/>
    <row r="42994" ht="12.75" hidden="1" customHeight="1"/>
    <row r="42995" ht="12.75" hidden="1" customHeight="1"/>
    <row r="42996" ht="12.75" hidden="1" customHeight="1"/>
    <row r="42997" ht="12.75" hidden="1" customHeight="1"/>
    <row r="42998" ht="12.75" hidden="1" customHeight="1"/>
    <row r="42999" ht="12.75" hidden="1" customHeight="1"/>
    <row r="43000" ht="12.75" hidden="1" customHeight="1"/>
    <row r="43001" ht="12.75" hidden="1" customHeight="1"/>
    <row r="43002" ht="12.75" hidden="1" customHeight="1"/>
    <row r="43003" ht="12.75" hidden="1" customHeight="1"/>
    <row r="43004" ht="12.75" hidden="1" customHeight="1"/>
    <row r="43005" ht="12.75" hidden="1" customHeight="1"/>
    <row r="43006" ht="12.75" hidden="1" customHeight="1"/>
    <row r="43007" ht="12.75" hidden="1" customHeight="1"/>
    <row r="43008" ht="12.75" hidden="1" customHeight="1"/>
    <row r="43009" ht="12.75" hidden="1" customHeight="1"/>
    <row r="43010" ht="12.75" hidden="1" customHeight="1"/>
    <row r="43011" ht="12.75" hidden="1" customHeight="1"/>
    <row r="43012" ht="12.75" hidden="1" customHeight="1"/>
    <row r="43013" ht="12.75" hidden="1" customHeight="1"/>
    <row r="43014" ht="12.75" hidden="1" customHeight="1"/>
    <row r="43015" ht="12.75" hidden="1" customHeight="1"/>
    <row r="43016" ht="12.75" hidden="1" customHeight="1"/>
    <row r="43017" ht="12.75" hidden="1" customHeight="1"/>
    <row r="43018" ht="12.75" hidden="1" customHeight="1"/>
    <row r="43019" ht="12.75" hidden="1" customHeight="1"/>
    <row r="43020" ht="12.75" hidden="1" customHeight="1"/>
    <row r="43021" ht="12.75" hidden="1" customHeight="1"/>
    <row r="43022" ht="12.75" hidden="1" customHeight="1"/>
    <row r="43023" ht="12.75" hidden="1" customHeight="1"/>
    <row r="43024" ht="12.75" hidden="1" customHeight="1"/>
    <row r="43025" ht="12.75" hidden="1" customHeight="1"/>
    <row r="43026" ht="12.75" hidden="1" customHeight="1"/>
    <row r="43027" ht="12.75" hidden="1" customHeight="1"/>
    <row r="43028" ht="12.75" hidden="1" customHeight="1"/>
    <row r="43029" ht="12.75" hidden="1" customHeight="1"/>
    <row r="43030" ht="12.75" hidden="1" customHeight="1"/>
    <row r="43031" ht="12.75" hidden="1" customHeight="1"/>
    <row r="43032" ht="12.75" hidden="1" customHeight="1"/>
    <row r="43033" ht="12.75" hidden="1" customHeight="1"/>
    <row r="43034" ht="12.75" hidden="1" customHeight="1"/>
    <row r="43035" ht="12.75" hidden="1" customHeight="1"/>
    <row r="43036" ht="12.75" hidden="1" customHeight="1"/>
    <row r="43037" ht="12.75" hidden="1" customHeight="1"/>
    <row r="43038" ht="12.75" hidden="1" customHeight="1"/>
    <row r="43039" ht="12.75" hidden="1" customHeight="1"/>
    <row r="43040" ht="12.75" hidden="1" customHeight="1"/>
    <row r="43041" ht="12.75" hidden="1" customHeight="1"/>
    <row r="43042" ht="12.75" hidden="1" customHeight="1"/>
    <row r="43043" ht="12.75" hidden="1" customHeight="1"/>
    <row r="43044" ht="12.75" hidden="1" customHeight="1"/>
    <row r="43045" ht="12.75" hidden="1" customHeight="1"/>
    <row r="43046" ht="12.75" hidden="1" customHeight="1"/>
    <row r="43047" ht="12.75" hidden="1" customHeight="1"/>
    <row r="43048" ht="12.75" hidden="1" customHeight="1"/>
    <row r="43049" ht="12.75" hidden="1" customHeight="1"/>
    <row r="43050" ht="12.75" hidden="1" customHeight="1"/>
    <row r="43051" ht="12.75" hidden="1" customHeight="1"/>
    <row r="43052" ht="12.75" hidden="1" customHeight="1"/>
    <row r="43053" ht="12.75" hidden="1" customHeight="1"/>
    <row r="43054" ht="12.75" hidden="1" customHeight="1"/>
    <row r="43055" ht="12.75" hidden="1" customHeight="1"/>
    <row r="43056" ht="12.75" hidden="1" customHeight="1"/>
    <row r="43057" ht="12.75" hidden="1" customHeight="1"/>
    <row r="43058" ht="12.75" hidden="1" customHeight="1"/>
    <row r="43059" ht="12.75" hidden="1" customHeight="1"/>
    <row r="43060" ht="12.75" hidden="1" customHeight="1"/>
    <row r="43061" ht="12.75" hidden="1" customHeight="1"/>
    <row r="43062" ht="12.75" hidden="1" customHeight="1"/>
    <row r="43063" ht="12.75" hidden="1" customHeight="1"/>
    <row r="43064" ht="12.75" hidden="1" customHeight="1"/>
    <row r="43065" ht="12.75" hidden="1" customHeight="1"/>
    <row r="43066" ht="12.75" hidden="1" customHeight="1"/>
    <row r="43067" ht="12.75" hidden="1" customHeight="1"/>
    <row r="43068" ht="12.75" hidden="1" customHeight="1"/>
    <row r="43069" ht="12.75" hidden="1" customHeight="1"/>
    <row r="43070" ht="12.75" hidden="1" customHeight="1"/>
    <row r="43071" ht="12.75" hidden="1" customHeight="1"/>
    <row r="43072" ht="12.75" hidden="1" customHeight="1"/>
    <row r="43073" ht="12.75" hidden="1" customHeight="1"/>
    <row r="43074" ht="12.75" hidden="1" customHeight="1"/>
    <row r="43075" ht="12.75" hidden="1" customHeight="1"/>
    <row r="43076" ht="12.75" hidden="1" customHeight="1"/>
    <row r="43077" ht="12.75" hidden="1" customHeight="1"/>
    <row r="43078" ht="12.75" hidden="1" customHeight="1"/>
    <row r="43079" ht="12.75" hidden="1" customHeight="1"/>
    <row r="43080" ht="12.75" hidden="1" customHeight="1"/>
    <row r="43081" ht="12.75" hidden="1" customHeight="1"/>
    <row r="43082" ht="12.75" hidden="1" customHeight="1"/>
    <row r="43083" ht="12.75" hidden="1" customHeight="1"/>
    <row r="43084" ht="12.75" hidden="1" customHeight="1"/>
    <row r="43085" ht="12.75" hidden="1" customHeight="1"/>
    <row r="43086" ht="12.75" hidden="1" customHeight="1"/>
    <row r="43087" ht="12.75" hidden="1" customHeight="1"/>
    <row r="43088" ht="12.75" hidden="1" customHeight="1"/>
    <row r="43089" ht="12.75" hidden="1" customHeight="1"/>
    <row r="43090" ht="12.75" hidden="1" customHeight="1"/>
    <row r="43091" ht="12.75" hidden="1" customHeight="1"/>
    <row r="43092" ht="12.75" hidden="1" customHeight="1"/>
    <row r="43093" ht="12.75" hidden="1" customHeight="1"/>
    <row r="43094" ht="12.75" hidden="1" customHeight="1"/>
    <row r="43095" ht="12.75" hidden="1" customHeight="1"/>
    <row r="43096" ht="12.75" hidden="1" customHeight="1"/>
    <row r="43097" ht="12.75" hidden="1" customHeight="1"/>
    <row r="43098" ht="12.75" hidden="1" customHeight="1"/>
    <row r="43099" ht="12.75" hidden="1" customHeight="1"/>
    <row r="43100" ht="12.75" hidden="1" customHeight="1"/>
    <row r="43101" ht="12.75" hidden="1" customHeight="1"/>
    <row r="43102" ht="12.75" hidden="1" customHeight="1"/>
    <row r="43103" ht="12.75" hidden="1" customHeight="1"/>
    <row r="43104" ht="12.75" hidden="1" customHeight="1"/>
    <row r="43105" ht="12.75" hidden="1" customHeight="1"/>
    <row r="43106" ht="12.75" hidden="1" customHeight="1"/>
    <row r="43107" ht="12.75" hidden="1" customHeight="1"/>
    <row r="43108" ht="12.75" hidden="1" customHeight="1"/>
    <row r="43109" ht="12.75" hidden="1" customHeight="1"/>
    <row r="43110" ht="12.75" hidden="1" customHeight="1"/>
    <row r="43111" ht="12.75" hidden="1" customHeight="1"/>
    <row r="43112" ht="12.75" hidden="1" customHeight="1"/>
    <row r="43113" ht="12.75" hidden="1" customHeight="1"/>
    <row r="43114" ht="12.75" hidden="1" customHeight="1"/>
    <row r="43115" ht="12.75" hidden="1" customHeight="1"/>
    <row r="43116" ht="12.75" hidden="1" customHeight="1"/>
    <row r="43117" ht="12.75" hidden="1" customHeight="1"/>
    <row r="43118" ht="12.75" hidden="1" customHeight="1"/>
    <row r="43119" ht="12.75" hidden="1" customHeight="1"/>
    <row r="43120" ht="12.75" hidden="1" customHeight="1"/>
    <row r="43121" ht="12.75" hidden="1" customHeight="1"/>
    <row r="43122" ht="12.75" hidden="1" customHeight="1"/>
    <row r="43123" ht="12.75" hidden="1" customHeight="1"/>
    <row r="43124" ht="12.75" hidden="1" customHeight="1"/>
    <row r="43125" ht="12.75" hidden="1" customHeight="1"/>
    <row r="43126" ht="12.75" hidden="1" customHeight="1"/>
    <row r="43127" ht="12.75" hidden="1" customHeight="1"/>
    <row r="43128" ht="12.75" hidden="1" customHeight="1"/>
    <row r="43129" ht="12.75" hidden="1" customHeight="1"/>
    <row r="43130" ht="12.75" hidden="1" customHeight="1"/>
    <row r="43131" ht="12.75" hidden="1" customHeight="1"/>
    <row r="43132" ht="12.75" hidden="1" customHeight="1"/>
    <row r="43133" ht="12.75" hidden="1" customHeight="1"/>
    <row r="43134" ht="12.75" hidden="1" customHeight="1"/>
    <row r="43135" ht="12.75" hidden="1" customHeight="1"/>
    <row r="43136" ht="12.75" hidden="1" customHeight="1"/>
    <row r="43137" ht="12.75" hidden="1" customHeight="1"/>
    <row r="43138" ht="12.75" hidden="1" customHeight="1"/>
    <row r="43139" ht="12.75" hidden="1" customHeight="1"/>
    <row r="43140" ht="12.75" hidden="1" customHeight="1"/>
    <row r="43141" ht="12.75" hidden="1" customHeight="1"/>
    <row r="43142" ht="12.75" hidden="1" customHeight="1"/>
    <row r="43143" ht="12.75" hidden="1" customHeight="1"/>
    <row r="43144" ht="12.75" hidden="1" customHeight="1"/>
    <row r="43145" ht="12.75" hidden="1" customHeight="1"/>
    <row r="43146" ht="12.75" hidden="1" customHeight="1"/>
    <row r="43147" ht="12.75" hidden="1" customHeight="1"/>
    <row r="43148" ht="12.75" hidden="1" customHeight="1"/>
    <row r="43149" ht="12.75" hidden="1" customHeight="1"/>
    <row r="43150" ht="12.75" hidden="1" customHeight="1"/>
    <row r="43151" ht="12.75" hidden="1" customHeight="1"/>
    <row r="43152" ht="12.75" hidden="1" customHeight="1"/>
    <row r="43153" ht="12.75" hidden="1" customHeight="1"/>
    <row r="43154" ht="12.75" hidden="1" customHeight="1"/>
    <row r="43155" ht="12.75" hidden="1" customHeight="1"/>
    <row r="43156" ht="12.75" hidden="1" customHeight="1"/>
    <row r="43157" ht="12.75" hidden="1" customHeight="1"/>
    <row r="43158" ht="12.75" hidden="1" customHeight="1"/>
    <row r="43159" ht="12.75" hidden="1" customHeight="1"/>
    <row r="43160" ht="12.75" hidden="1" customHeight="1"/>
    <row r="43161" ht="12.75" hidden="1" customHeight="1"/>
    <row r="43162" ht="12.75" hidden="1" customHeight="1"/>
    <row r="43163" ht="12.75" hidden="1" customHeight="1"/>
    <row r="43164" ht="12.75" hidden="1" customHeight="1"/>
    <row r="43165" ht="12.75" hidden="1" customHeight="1"/>
    <row r="43166" ht="12.75" hidden="1" customHeight="1"/>
    <row r="43167" ht="12.75" hidden="1" customHeight="1"/>
    <row r="43168" ht="12.75" hidden="1" customHeight="1"/>
    <row r="43169" ht="12.75" hidden="1" customHeight="1"/>
    <row r="43170" ht="12.75" hidden="1" customHeight="1"/>
    <row r="43171" ht="12.75" hidden="1" customHeight="1"/>
    <row r="43172" ht="12.75" hidden="1" customHeight="1"/>
    <row r="43173" ht="12.75" hidden="1" customHeight="1"/>
    <row r="43174" ht="12.75" hidden="1" customHeight="1"/>
    <row r="43175" ht="12.75" hidden="1" customHeight="1"/>
    <row r="43176" ht="12.75" hidden="1" customHeight="1"/>
    <row r="43177" ht="12.75" hidden="1" customHeight="1"/>
    <row r="43178" ht="12.75" hidden="1" customHeight="1"/>
    <row r="43179" ht="12.75" hidden="1" customHeight="1"/>
    <row r="43180" ht="12.75" hidden="1" customHeight="1"/>
    <row r="43181" ht="12.75" hidden="1" customHeight="1"/>
    <row r="43182" ht="12.75" hidden="1" customHeight="1"/>
    <row r="43183" ht="12.75" hidden="1" customHeight="1"/>
    <row r="43184" ht="12.75" hidden="1" customHeight="1"/>
    <row r="43185" ht="12.75" hidden="1" customHeight="1"/>
    <row r="43186" ht="12.75" hidden="1" customHeight="1"/>
    <row r="43187" ht="12.75" hidden="1" customHeight="1"/>
    <row r="43188" ht="12.75" hidden="1" customHeight="1"/>
    <row r="43189" ht="12.75" hidden="1" customHeight="1"/>
    <row r="43190" ht="12.75" hidden="1" customHeight="1"/>
    <row r="43191" ht="12.75" hidden="1" customHeight="1"/>
    <row r="43192" ht="12.75" hidden="1" customHeight="1"/>
    <row r="43193" ht="12.75" hidden="1" customHeight="1"/>
    <row r="43194" ht="12.75" hidden="1" customHeight="1"/>
    <row r="43195" ht="12.75" hidden="1" customHeight="1"/>
    <row r="43196" ht="12.75" hidden="1" customHeight="1"/>
    <row r="43197" ht="12.75" hidden="1" customHeight="1"/>
    <row r="43198" ht="12.75" hidden="1" customHeight="1"/>
    <row r="43199" ht="12.75" hidden="1" customHeight="1"/>
    <row r="43200" ht="12.75" hidden="1" customHeight="1"/>
    <row r="43201" ht="12.75" hidden="1" customHeight="1"/>
    <row r="43202" ht="12.75" hidden="1" customHeight="1"/>
    <row r="43203" ht="12.75" hidden="1" customHeight="1"/>
    <row r="43204" ht="12.75" hidden="1" customHeight="1"/>
    <row r="43205" ht="12.75" hidden="1" customHeight="1"/>
    <row r="43206" ht="12.75" hidden="1" customHeight="1"/>
    <row r="43207" ht="12.75" hidden="1" customHeight="1"/>
    <row r="43208" ht="12.75" hidden="1" customHeight="1"/>
    <row r="43209" ht="12.75" hidden="1" customHeight="1"/>
    <row r="43210" ht="12.75" hidden="1" customHeight="1"/>
    <row r="43211" ht="12.75" hidden="1" customHeight="1"/>
    <row r="43212" ht="12.75" hidden="1" customHeight="1"/>
    <row r="43213" ht="12.75" hidden="1" customHeight="1"/>
    <row r="43214" ht="12.75" hidden="1" customHeight="1"/>
    <row r="43215" ht="12.75" hidden="1" customHeight="1"/>
    <row r="43216" ht="12.75" hidden="1" customHeight="1"/>
    <row r="43217" ht="12.75" hidden="1" customHeight="1"/>
    <row r="43218" ht="12.75" hidden="1" customHeight="1"/>
    <row r="43219" ht="12.75" hidden="1" customHeight="1"/>
    <row r="43220" ht="12.75" hidden="1" customHeight="1"/>
    <row r="43221" ht="12.75" hidden="1" customHeight="1"/>
    <row r="43222" ht="12.75" hidden="1" customHeight="1"/>
    <row r="43223" ht="12.75" hidden="1" customHeight="1"/>
    <row r="43224" ht="12.75" hidden="1" customHeight="1"/>
    <row r="43225" ht="12.75" hidden="1" customHeight="1"/>
    <row r="43226" ht="12.75" hidden="1" customHeight="1"/>
    <row r="43227" ht="12.75" hidden="1" customHeight="1"/>
    <row r="43228" ht="12.75" hidden="1" customHeight="1"/>
    <row r="43229" ht="12.75" hidden="1" customHeight="1"/>
    <row r="43230" ht="12.75" hidden="1" customHeight="1"/>
    <row r="43231" ht="12.75" hidden="1" customHeight="1"/>
    <row r="43232" ht="12.75" hidden="1" customHeight="1"/>
    <row r="43233" ht="12.75" hidden="1" customHeight="1"/>
    <row r="43234" ht="12.75" hidden="1" customHeight="1"/>
    <row r="43235" ht="12.75" hidden="1" customHeight="1"/>
    <row r="43236" ht="12.75" hidden="1" customHeight="1"/>
    <row r="43237" ht="12.75" hidden="1" customHeight="1"/>
    <row r="43238" ht="12.75" hidden="1" customHeight="1"/>
    <row r="43239" ht="12.75" hidden="1" customHeight="1"/>
    <row r="43240" ht="12.75" hidden="1" customHeight="1"/>
    <row r="43241" ht="12.75" hidden="1" customHeight="1"/>
    <row r="43242" ht="12.75" hidden="1" customHeight="1"/>
    <row r="43243" ht="12.75" hidden="1" customHeight="1"/>
    <row r="43244" ht="12.75" hidden="1" customHeight="1"/>
    <row r="43245" ht="12.75" hidden="1" customHeight="1"/>
    <row r="43246" ht="12.75" hidden="1" customHeight="1"/>
    <row r="43247" ht="12.75" hidden="1" customHeight="1"/>
    <row r="43248" ht="12.75" hidden="1" customHeight="1"/>
    <row r="43249" ht="12.75" hidden="1" customHeight="1"/>
    <row r="43250" ht="12.75" hidden="1" customHeight="1"/>
    <row r="43251" ht="12.75" hidden="1" customHeight="1"/>
    <row r="43252" ht="12.75" hidden="1" customHeight="1"/>
    <row r="43253" ht="12.75" hidden="1" customHeight="1"/>
    <row r="43254" ht="12.75" hidden="1" customHeight="1"/>
    <row r="43255" ht="12.75" hidden="1" customHeight="1"/>
    <row r="43256" ht="12.75" hidden="1" customHeight="1"/>
    <row r="43257" ht="12.75" hidden="1" customHeight="1"/>
    <row r="43258" ht="12.75" hidden="1" customHeight="1"/>
    <row r="43259" ht="12.75" hidden="1" customHeight="1"/>
    <row r="43260" ht="12.75" hidden="1" customHeight="1"/>
    <row r="43261" ht="12.75" hidden="1" customHeight="1"/>
    <row r="43262" ht="12.75" hidden="1" customHeight="1"/>
    <row r="43263" ht="12.75" hidden="1" customHeight="1"/>
    <row r="43264" ht="12.75" hidden="1" customHeight="1"/>
    <row r="43265" ht="12.75" hidden="1" customHeight="1"/>
    <row r="43266" ht="12.75" hidden="1" customHeight="1"/>
    <row r="43267" ht="12.75" hidden="1" customHeight="1"/>
    <row r="43268" ht="12.75" hidden="1" customHeight="1"/>
    <row r="43269" ht="12.75" hidden="1" customHeight="1"/>
    <row r="43270" ht="12.75" hidden="1" customHeight="1"/>
    <row r="43271" ht="12.75" hidden="1" customHeight="1"/>
    <row r="43272" ht="12.75" hidden="1" customHeight="1"/>
    <row r="43273" ht="12.75" hidden="1" customHeight="1"/>
    <row r="43274" ht="12.75" hidden="1" customHeight="1"/>
    <row r="43275" ht="12.75" hidden="1" customHeight="1"/>
    <row r="43276" ht="12.75" hidden="1" customHeight="1"/>
    <row r="43277" ht="12.75" hidden="1" customHeight="1"/>
    <row r="43278" ht="12.75" hidden="1" customHeight="1"/>
    <row r="43279" ht="12.75" hidden="1" customHeight="1"/>
    <row r="43280" ht="12.75" hidden="1" customHeight="1"/>
    <row r="43281" ht="12.75" hidden="1" customHeight="1"/>
    <row r="43282" ht="12.75" hidden="1" customHeight="1"/>
    <row r="43283" ht="12.75" hidden="1" customHeight="1"/>
    <row r="43284" ht="12.75" hidden="1" customHeight="1"/>
    <row r="43285" ht="12.75" hidden="1" customHeight="1"/>
    <row r="43286" ht="12.75" hidden="1" customHeight="1"/>
    <row r="43287" ht="12.75" hidden="1" customHeight="1"/>
    <row r="43288" ht="12.75" hidden="1" customHeight="1"/>
    <row r="43289" ht="12.75" hidden="1" customHeight="1"/>
    <row r="43290" ht="12.75" hidden="1" customHeight="1"/>
    <row r="43291" ht="12.75" hidden="1" customHeight="1"/>
    <row r="43292" ht="12.75" hidden="1" customHeight="1"/>
    <row r="43293" ht="12.75" hidden="1" customHeight="1"/>
    <row r="43294" ht="12.75" hidden="1" customHeight="1"/>
    <row r="43295" ht="12.75" hidden="1" customHeight="1"/>
    <row r="43296" ht="12.75" hidden="1" customHeight="1"/>
    <row r="43297" ht="12.75" hidden="1" customHeight="1"/>
    <row r="43298" ht="12.75" hidden="1" customHeight="1"/>
    <row r="43299" ht="12.75" hidden="1" customHeight="1"/>
    <row r="43300" ht="12.75" hidden="1" customHeight="1"/>
    <row r="43301" ht="12.75" hidden="1" customHeight="1"/>
    <row r="43302" ht="12.75" hidden="1" customHeight="1"/>
    <row r="43303" ht="12.75" hidden="1" customHeight="1"/>
    <row r="43304" ht="12.75" hidden="1" customHeight="1"/>
    <row r="43305" ht="12.75" hidden="1" customHeight="1"/>
    <row r="43306" ht="12.75" hidden="1" customHeight="1"/>
    <row r="43307" ht="12.75" hidden="1" customHeight="1"/>
    <row r="43308" ht="12.75" hidden="1" customHeight="1"/>
    <row r="43309" ht="12.75" hidden="1" customHeight="1"/>
    <row r="43310" ht="12.75" hidden="1" customHeight="1"/>
    <row r="43311" ht="12.75" hidden="1" customHeight="1"/>
    <row r="43312" ht="12.75" hidden="1" customHeight="1"/>
    <row r="43313" ht="12.75" hidden="1" customHeight="1"/>
    <row r="43314" ht="12.75" hidden="1" customHeight="1"/>
    <row r="43315" ht="12.75" hidden="1" customHeight="1"/>
    <row r="43316" ht="12.75" hidden="1" customHeight="1"/>
    <row r="43317" ht="12.75" hidden="1" customHeight="1"/>
    <row r="43318" ht="12.75" hidden="1" customHeight="1"/>
    <row r="43319" ht="12.75" hidden="1" customHeight="1"/>
    <row r="43320" ht="12.75" hidden="1" customHeight="1"/>
    <row r="43321" ht="12.75" hidden="1" customHeight="1"/>
    <row r="43322" ht="12.75" hidden="1" customHeight="1"/>
    <row r="43323" ht="12.75" hidden="1" customHeight="1"/>
    <row r="43324" ht="12.75" hidden="1" customHeight="1"/>
    <row r="43325" ht="12.75" hidden="1" customHeight="1"/>
    <row r="43326" ht="12.75" hidden="1" customHeight="1"/>
    <row r="43327" ht="12.75" hidden="1" customHeight="1"/>
    <row r="43328" ht="12.75" hidden="1" customHeight="1"/>
    <row r="43329" ht="12.75" hidden="1" customHeight="1"/>
    <row r="43330" ht="12.75" hidden="1" customHeight="1"/>
    <row r="43331" ht="12.75" hidden="1" customHeight="1"/>
    <row r="43332" ht="12.75" hidden="1" customHeight="1"/>
    <row r="43333" ht="12.75" hidden="1" customHeight="1"/>
    <row r="43334" ht="12.75" hidden="1" customHeight="1"/>
    <row r="43335" ht="12.75" hidden="1" customHeight="1"/>
    <row r="43336" ht="12.75" hidden="1" customHeight="1"/>
    <row r="43337" ht="12.75" hidden="1" customHeight="1"/>
    <row r="43338" ht="12.75" hidden="1" customHeight="1"/>
    <row r="43339" ht="12.75" hidden="1" customHeight="1"/>
    <row r="43340" ht="12.75" hidden="1" customHeight="1"/>
    <row r="43341" ht="12.75" hidden="1" customHeight="1"/>
    <row r="43342" ht="12.75" hidden="1" customHeight="1"/>
    <row r="43343" ht="12.75" hidden="1" customHeight="1"/>
    <row r="43344" ht="12.75" hidden="1" customHeight="1"/>
    <row r="43345" ht="12.75" hidden="1" customHeight="1"/>
    <row r="43346" ht="12.75" hidden="1" customHeight="1"/>
    <row r="43347" ht="12.75" hidden="1" customHeight="1"/>
    <row r="43348" ht="12.75" hidden="1" customHeight="1"/>
    <row r="43349" ht="12.75" hidden="1" customHeight="1"/>
    <row r="43350" ht="12.75" hidden="1" customHeight="1"/>
    <row r="43351" ht="12.75" hidden="1" customHeight="1"/>
    <row r="43352" ht="12.75" hidden="1" customHeight="1"/>
    <row r="43353" ht="12.75" hidden="1" customHeight="1"/>
    <row r="43354" ht="12.75" hidden="1" customHeight="1"/>
    <row r="43355" ht="12.75" hidden="1" customHeight="1"/>
    <row r="43356" ht="12.75" hidden="1" customHeight="1"/>
    <row r="43357" ht="12.75" hidden="1" customHeight="1"/>
    <row r="43358" ht="12.75" hidden="1" customHeight="1"/>
    <row r="43359" ht="12.75" hidden="1" customHeight="1"/>
    <row r="43360" ht="12.75" hidden="1" customHeight="1"/>
    <row r="43361" ht="12.75" hidden="1" customHeight="1"/>
    <row r="43362" ht="12.75" hidden="1" customHeight="1"/>
    <row r="43363" ht="12.75" hidden="1" customHeight="1"/>
    <row r="43364" ht="12.75" hidden="1" customHeight="1"/>
    <row r="43365" ht="12.75" hidden="1" customHeight="1"/>
    <row r="43366" ht="12.75" hidden="1" customHeight="1"/>
    <row r="43367" ht="12.75" hidden="1" customHeight="1"/>
    <row r="43368" ht="12.75" hidden="1" customHeight="1"/>
    <row r="43369" ht="12.75" hidden="1" customHeight="1"/>
    <row r="43370" ht="12.75" hidden="1" customHeight="1"/>
    <row r="43371" ht="12.75" hidden="1" customHeight="1"/>
    <row r="43372" ht="12.75" hidden="1" customHeight="1"/>
    <row r="43373" ht="12.75" hidden="1" customHeight="1"/>
    <row r="43374" ht="12.75" hidden="1" customHeight="1"/>
    <row r="43375" ht="12.75" hidden="1" customHeight="1"/>
    <row r="43376" ht="12.75" hidden="1" customHeight="1"/>
    <row r="43377" ht="12.75" hidden="1" customHeight="1"/>
    <row r="43378" ht="12.75" hidden="1" customHeight="1"/>
    <row r="43379" ht="12.75" hidden="1" customHeight="1"/>
    <row r="43380" ht="12.75" hidden="1" customHeight="1"/>
    <row r="43381" ht="12.75" hidden="1" customHeight="1"/>
    <row r="43382" ht="12.75" hidden="1" customHeight="1"/>
    <row r="43383" ht="12.75" hidden="1" customHeight="1"/>
    <row r="43384" ht="12.75" hidden="1" customHeight="1"/>
    <row r="43385" ht="12.75" hidden="1" customHeight="1"/>
    <row r="43386" ht="12.75" hidden="1" customHeight="1"/>
    <row r="43387" ht="12.75" hidden="1" customHeight="1"/>
    <row r="43388" ht="12.75" hidden="1" customHeight="1"/>
    <row r="43389" ht="12.75" hidden="1" customHeight="1"/>
    <row r="43390" ht="12.75" hidden="1" customHeight="1"/>
    <row r="43391" ht="12.75" hidden="1" customHeight="1"/>
    <row r="43392" ht="12.75" hidden="1" customHeight="1"/>
    <row r="43393" ht="12.75" hidden="1" customHeight="1"/>
    <row r="43394" ht="12.75" hidden="1" customHeight="1"/>
    <row r="43395" ht="12.75" hidden="1" customHeight="1"/>
    <row r="43396" ht="12.75" hidden="1" customHeight="1"/>
    <row r="43397" ht="12.75" hidden="1" customHeight="1"/>
    <row r="43398" ht="12.75" hidden="1" customHeight="1"/>
    <row r="43399" ht="12.75" hidden="1" customHeight="1"/>
    <row r="43400" ht="12.75" hidden="1" customHeight="1"/>
    <row r="43401" ht="12.75" hidden="1" customHeight="1"/>
    <row r="43402" ht="12.75" hidden="1" customHeight="1"/>
    <row r="43403" ht="12.75" hidden="1" customHeight="1"/>
    <row r="43404" ht="12.75" hidden="1" customHeight="1"/>
    <row r="43405" ht="12.75" hidden="1" customHeight="1"/>
    <row r="43406" ht="12.75" hidden="1" customHeight="1"/>
    <row r="43407" ht="12.75" hidden="1" customHeight="1"/>
    <row r="43408" ht="12.75" hidden="1" customHeight="1"/>
    <row r="43409" ht="12.75" hidden="1" customHeight="1"/>
    <row r="43410" ht="12.75" hidden="1" customHeight="1"/>
    <row r="43411" ht="12.75" hidden="1" customHeight="1"/>
    <row r="43412" ht="12.75" hidden="1" customHeight="1"/>
    <row r="43413" ht="12.75" hidden="1" customHeight="1"/>
    <row r="43414" ht="12.75" hidden="1" customHeight="1"/>
    <row r="43415" ht="12.75" hidden="1" customHeight="1"/>
    <row r="43416" ht="12.75" hidden="1" customHeight="1"/>
    <row r="43417" ht="12.75" hidden="1" customHeight="1"/>
    <row r="43418" ht="12.75" hidden="1" customHeight="1"/>
    <row r="43419" ht="12.75" hidden="1" customHeight="1"/>
    <row r="43420" ht="12.75" hidden="1" customHeight="1"/>
    <row r="43421" ht="12.75" hidden="1" customHeight="1"/>
    <row r="43422" ht="12.75" hidden="1" customHeight="1"/>
    <row r="43423" ht="12.75" hidden="1" customHeight="1"/>
    <row r="43424" ht="12.75" hidden="1" customHeight="1"/>
    <row r="43425" ht="12.75" hidden="1" customHeight="1"/>
    <row r="43426" ht="12.75" hidden="1" customHeight="1"/>
    <row r="43427" ht="12.75" hidden="1" customHeight="1"/>
    <row r="43428" ht="12.75" hidden="1" customHeight="1"/>
    <row r="43429" ht="12.75" hidden="1" customHeight="1"/>
    <row r="43430" ht="12.75" hidden="1" customHeight="1"/>
    <row r="43431" ht="12.75" hidden="1" customHeight="1"/>
    <row r="43432" ht="12.75" hidden="1" customHeight="1"/>
    <row r="43433" ht="12.75" hidden="1" customHeight="1"/>
    <row r="43434" ht="12.75" hidden="1" customHeight="1"/>
    <row r="43435" ht="12.75" hidden="1" customHeight="1"/>
    <row r="43436" ht="12.75" hidden="1" customHeight="1"/>
    <row r="43437" ht="12.75" hidden="1" customHeight="1"/>
    <row r="43438" ht="12.75" hidden="1" customHeight="1"/>
    <row r="43439" ht="12.75" hidden="1" customHeight="1"/>
    <row r="43440" ht="12.75" hidden="1" customHeight="1"/>
    <row r="43441" ht="12.75" hidden="1" customHeight="1"/>
    <row r="43442" ht="12.75" hidden="1" customHeight="1"/>
    <row r="43443" ht="12.75" hidden="1" customHeight="1"/>
    <row r="43444" ht="12.75" hidden="1" customHeight="1"/>
    <row r="43445" ht="12.75" hidden="1" customHeight="1"/>
    <row r="43446" ht="12.75" hidden="1" customHeight="1"/>
    <row r="43447" ht="12.75" hidden="1" customHeight="1"/>
    <row r="43448" ht="12.75" hidden="1" customHeight="1"/>
    <row r="43449" ht="12.75" hidden="1" customHeight="1"/>
    <row r="43450" ht="12.75" hidden="1" customHeight="1"/>
    <row r="43451" ht="12.75" hidden="1" customHeight="1"/>
    <row r="43452" ht="12.75" hidden="1" customHeight="1"/>
    <row r="43453" ht="12.75" hidden="1" customHeight="1"/>
    <row r="43454" ht="12.75" hidden="1" customHeight="1"/>
    <row r="43455" ht="12.75" hidden="1" customHeight="1"/>
    <row r="43456" ht="12.75" hidden="1" customHeight="1"/>
    <row r="43457" ht="12.75" hidden="1" customHeight="1"/>
    <row r="43458" ht="12.75" hidden="1" customHeight="1"/>
    <row r="43459" ht="12.75" hidden="1" customHeight="1"/>
    <row r="43460" ht="12.75" hidden="1" customHeight="1"/>
    <row r="43461" ht="12.75" hidden="1" customHeight="1"/>
    <row r="43462" ht="12.75" hidden="1" customHeight="1"/>
    <row r="43463" ht="12.75" hidden="1" customHeight="1"/>
    <row r="43464" ht="12.75" hidden="1" customHeight="1"/>
    <row r="43465" ht="12.75" hidden="1" customHeight="1"/>
    <row r="43466" ht="12.75" hidden="1" customHeight="1"/>
    <row r="43467" ht="12.75" hidden="1" customHeight="1"/>
    <row r="43468" ht="12.75" hidden="1" customHeight="1"/>
    <row r="43469" ht="12.75" hidden="1" customHeight="1"/>
    <row r="43470" ht="12.75" hidden="1" customHeight="1"/>
    <row r="43471" ht="12.75" hidden="1" customHeight="1"/>
    <row r="43472" ht="12.75" hidden="1" customHeight="1"/>
    <row r="43473" ht="12.75" hidden="1" customHeight="1"/>
    <row r="43474" ht="12.75" hidden="1" customHeight="1"/>
    <row r="43475" ht="12.75" hidden="1" customHeight="1"/>
    <row r="43476" ht="12.75" hidden="1" customHeight="1"/>
    <row r="43477" ht="12.75" hidden="1" customHeight="1"/>
    <row r="43478" ht="12.75" hidden="1" customHeight="1"/>
    <row r="43479" ht="12.75" hidden="1" customHeight="1"/>
    <row r="43480" ht="12.75" hidden="1" customHeight="1"/>
    <row r="43481" ht="12.75" hidden="1" customHeight="1"/>
    <row r="43482" ht="12.75" hidden="1" customHeight="1"/>
    <row r="43483" ht="12.75" hidden="1" customHeight="1"/>
    <row r="43484" ht="12.75" hidden="1" customHeight="1"/>
    <row r="43485" ht="12.75" hidden="1" customHeight="1"/>
    <row r="43486" ht="12.75" hidden="1" customHeight="1"/>
    <row r="43487" ht="12.75" hidden="1" customHeight="1"/>
    <row r="43488" ht="12.75" hidden="1" customHeight="1"/>
    <row r="43489" ht="12.75" hidden="1" customHeight="1"/>
    <row r="43490" ht="12.75" hidden="1" customHeight="1"/>
    <row r="43491" ht="12.75" hidden="1" customHeight="1"/>
    <row r="43492" ht="12.75" hidden="1" customHeight="1"/>
    <row r="43493" ht="12.75" hidden="1" customHeight="1"/>
    <row r="43494" ht="12.75" hidden="1" customHeight="1"/>
    <row r="43495" ht="12.75" hidden="1" customHeight="1"/>
    <row r="43496" ht="12.75" hidden="1" customHeight="1"/>
    <row r="43497" ht="12.75" hidden="1" customHeight="1"/>
    <row r="43498" ht="12.75" hidden="1" customHeight="1"/>
    <row r="43499" ht="12.75" hidden="1" customHeight="1"/>
    <row r="43500" ht="12.75" hidden="1" customHeight="1"/>
    <row r="43501" ht="12.75" hidden="1" customHeight="1"/>
    <row r="43502" ht="12.75" hidden="1" customHeight="1"/>
    <row r="43503" ht="12.75" hidden="1" customHeight="1"/>
    <row r="43504" ht="12.75" hidden="1" customHeight="1"/>
    <row r="43505" ht="12.75" hidden="1" customHeight="1"/>
    <row r="43506" ht="12.75" hidden="1" customHeight="1"/>
    <row r="43507" ht="12.75" hidden="1" customHeight="1"/>
    <row r="43508" ht="12.75" hidden="1" customHeight="1"/>
    <row r="43509" ht="12.75" hidden="1" customHeight="1"/>
    <row r="43510" ht="12.75" hidden="1" customHeight="1"/>
    <row r="43511" ht="12.75" hidden="1" customHeight="1"/>
    <row r="43512" ht="12.75" hidden="1" customHeight="1"/>
    <row r="43513" ht="12.75" hidden="1" customHeight="1"/>
    <row r="43514" ht="12.75" hidden="1" customHeight="1"/>
    <row r="43515" ht="12.75" hidden="1" customHeight="1"/>
    <row r="43516" ht="12.75" hidden="1" customHeight="1"/>
    <row r="43517" ht="12.75" hidden="1" customHeight="1"/>
    <row r="43518" ht="12.75" hidden="1" customHeight="1"/>
    <row r="43519" ht="12.75" hidden="1" customHeight="1"/>
    <row r="43520" ht="12.75" hidden="1" customHeight="1"/>
    <row r="43521" ht="12.75" hidden="1" customHeight="1"/>
    <row r="43522" ht="12.75" hidden="1" customHeight="1"/>
    <row r="43523" ht="12.75" hidden="1" customHeight="1"/>
    <row r="43524" ht="12.75" hidden="1" customHeight="1"/>
    <row r="43525" ht="12.75" hidden="1" customHeight="1"/>
    <row r="43526" ht="12.75" hidden="1" customHeight="1"/>
    <row r="43527" ht="12.75" hidden="1" customHeight="1"/>
    <row r="43528" ht="12.75" hidden="1" customHeight="1"/>
    <row r="43529" ht="12.75" hidden="1" customHeight="1"/>
    <row r="43530" ht="12.75" hidden="1" customHeight="1"/>
    <row r="43531" ht="12.75" hidden="1" customHeight="1"/>
    <row r="43532" ht="12.75" hidden="1" customHeight="1"/>
    <row r="43533" ht="12.75" hidden="1" customHeight="1"/>
    <row r="43534" ht="12.75" hidden="1" customHeight="1"/>
    <row r="43535" ht="12.75" hidden="1" customHeight="1"/>
    <row r="43536" ht="12.75" hidden="1" customHeight="1"/>
    <row r="43537" ht="12.75" hidden="1" customHeight="1"/>
    <row r="43538" ht="12.75" hidden="1" customHeight="1"/>
    <row r="43539" ht="12.75" hidden="1" customHeight="1"/>
    <row r="43540" ht="12.75" hidden="1" customHeight="1"/>
    <row r="43541" ht="12.75" hidden="1" customHeight="1"/>
    <row r="43542" ht="12.75" hidden="1" customHeight="1"/>
    <row r="43543" ht="12.75" hidden="1" customHeight="1"/>
    <row r="43544" ht="12.75" hidden="1" customHeight="1"/>
    <row r="43545" ht="12.75" hidden="1" customHeight="1"/>
    <row r="43546" ht="12.75" hidden="1" customHeight="1"/>
    <row r="43547" ht="12.75" hidden="1" customHeight="1"/>
    <row r="43548" ht="12.75" hidden="1" customHeight="1"/>
    <row r="43549" ht="12.75" hidden="1" customHeight="1"/>
    <row r="43550" ht="12.75" hidden="1" customHeight="1"/>
    <row r="43551" ht="12.75" hidden="1" customHeight="1"/>
    <row r="43552" ht="12.75" hidden="1" customHeight="1"/>
    <row r="43553" ht="12.75" hidden="1" customHeight="1"/>
    <row r="43554" ht="12.75" hidden="1" customHeight="1"/>
    <row r="43555" ht="12.75" hidden="1" customHeight="1"/>
    <row r="43556" ht="12.75" hidden="1" customHeight="1"/>
    <row r="43557" ht="12.75" hidden="1" customHeight="1"/>
    <row r="43558" ht="12.75" hidden="1" customHeight="1"/>
    <row r="43559" ht="12.75" hidden="1" customHeight="1"/>
    <row r="43560" ht="12.75" hidden="1" customHeight="1"/>
    <row r="43561" ht="12.75" hidden="1" customHeight="1"/>
    <row r="43562" ht="12.75" hidden="1" customHeight="1"/>
    <row r="43563" ht="12.75" hidden="1" customHeight="1"/>
    <row r="43564" ht="12.75" hidden="1" customHeight="1"/>
    <row r="43565" ht="12.75" hidden="1" customHeight="1"/>
    <row r="43566" ht="12.75" hidden="1" customHeight="1"/>
    <row r="43567" ht="12.75" hidden="1" customHeight="1"/>
    <row r="43568" ht="12.75" hidden="1" customHeight="1"/>
    <row r="43569" ht="12.75" hidden="1" customHeight="1"/>
    <row r="43570" ht="12.75" hidden="1" customHeight="1"/>
    <row r="43571" ht="12.75" hidden="1" customHeight="1"/>
    <row r="43572" ht="12.75" hidden="1" customHeight="1"/>
    <row r="43573" ht="12.75" hidden="1" customHeight="1"/>
    <row r="43574" ht="12.75" hidden="1" customHeight="1"/>
    <row r="43575" ht="12.75" hidden="1" customHeight="1"/>
    <row r="43576" ht="12.75" hidden="1" customHeight="1"/>
    <row r="43577" ht="12.75" hidden="1" customHeight="1"/>
    <row r="43578" ht="12.75" hidden="1" customHeight="1"/>
    <row r="43579" ht="12.75" hidden="1" customHeight="1"/>
    <row r="43580" ht="12.75" hidden="1" customHeight="1"/>
    <row r="43581" ht="12.75" hidden="1" customHeight="1"/>
    <row r="43582" ht="12.75" hidden="1" customHeight="1"/>
    <row r="43583" ht="12.75" hidden="1" customHeight="1"/>
    <row r="43584" ht="12.75" hidden="1" customHeight="1"/>
    <row r="43585" ht="12.75" hidden="1" customHeight="1"/>
    <row r="43586" ht="12.75" hidden="1" customHeight="1"/>
    <row r="43587" ht="12.75" hidden="1" customHeight="1"/>
    <row r="43588" ht="12.75" hidden="1" customHeight="1"/>
    <row r="43589" ht="12.75" hidden="1" customHeight="1"/>
    <row r="43590" ht="12.75" hidden="1" customHeight="1"/>
    <row r="43591" ht="12.75" hidden="1" customHeight="1"/>
    <row r="43592" ht="12.75" hidden="1" customHeight="1"/>
    <row r="43593" ht="12.75" hidden="1" customHeight="1"/>
    <row r="43594" ht="12.75" hidden="1" customHeight="1"/>
    <row r="43595" ht="12.75" hidden="1" customHeight="1"/>
    <row r="43596" ht="12.75" hidden="1" customHeight="1"/>
    <row r="43597" ht="12.75" hidden="1" customHeight="1"/>
    <row r="43598" ht="12.75" hidden="1" customHeight="1"/>
    <row r="43599" ht="12.75" hidden="1" customHeight="1"/>
    <row r="43600" ht="12.75" hidden="1" customHeight="1"/>
    <row r="43601" ht="12.75" hidden="1" customHeight="1"/>
    <row r="43602" ht="12.75" hidden="1" customHeight="1"/>
    <row r="43603" ht="12.75" hidden="1" customHeight="1"/>
    <row r="43604" ht="12.75" hidden="1" customHeight="1"/>
    <row r="43605" ht="12.75" hidden="1" customHeight="1"/>
    <row r="43606" ht="12.75" hidden="1" customHeight="1"/>
    <row r="43607" ht="12.75" hidden="1" customHeight="1"/>
    <row r="43608" ht="12.75" hidden="1" customHeight="1"/>
    <row r="43609" ht="12.75" hidden="1" customHeight="1"/>
    <row r="43610" ht="12.75" hidden="1" customHeight="1"/>
    <row r="43611" ht="12.75" hidden="1" customHeight="1"/>
    <row r="43612" ht="12.75" hidden="1" customHeight="1"/>
    <row r="43613" ht="12.75" hidden="1" customHeight="1"/>
    <row r="43614" ht="12.75" hidden="1" customHeight="1"/>
    <row r="43615" ht="12.75" hidden="1" customHeight="1"/>
    <row r="43616" ht="12.75" hidden="1" customHeight="1"/>
    <row r="43617" ht="12.75" hidden="1" customHeight="1"/>
    <row r="43618" ht="12.75" hidden="1" customHeight="1"/>
    <row r="43619" ht="12.75" hidden="1" customHeight="1"/>
    <row r="43620" ht="12.75" hidden="1" customHeight="1"/>
    <row r="43621" ht="12.75" hidden="1" customHeight="1"/>
    <row r="43622" ht="12.75" hidden="1" customHeight="1"/>
    <row r="43623" ht="12.75" hidden="1" customHeight="1"/>
    <row r="43624" ht="12.75" hidden="1" customHeight="1"/>
    <row r="43625" ht="12.75" hidden="1" customHeight="1"/>
    <row r="43626" ht="12.75" hidden="1" customHeight="1"/>
    <row r="43627" ht="12.75" hidden="1" customHeight="1"/>
    <row r="43628" ht="12.75" hidden="1" customHeight="1"/>
    <row r="43629" ht="12.75" hidden="1" customHeight="1"/>
    <row r="43630" ht="12.75" hidden="1" customHeight="1"/>
    <row r="43631" ht="12.75" hidden="1" customHeight="1"/>
    <row r="43632" ht="12.75" hidden="1" customHeight="1"/>
    <row r="43633" ht="12.75" hidden="1" customHeight="1"/>
    <row r="43634" ht="12.75" hidden="1" customHeight="1"/>
    <row r="43635" ht="12.75" hidden="1" customHeight="1"/>
    <row r="43636" ht="12.75" hidden="1" customHeight="1"/>
    <row r="43637" ht="12.75" hidden="1" customHeight="1"/>
    <row r="43638" ht="12.75" hidden="1" customHeight="1"/>
    <row r="43639" ht="12.75" hidden="1" customHeight="1"/>
    <row r="43640" ht="12.75" hidden="1" customHeight="1"/>
    <row r="43641" ht="12.75" hidden="1" customHeight="1"/>
    <row r="43642" ht="12.75" hidden="1" customHeight="1"/>
    <row r="43643" ht="12.75" hidden="1" customHeight="1"/>
    <row r="43644" ht="12.75" hidden="1" customHeight="1"/>
    <row r="43645" ht="12.75" hidden="1" customHeight="1"/>
    <row r="43646" ht="12.75" hidden="1" customHeight="1"/>
    <row r="43647" ht="12.75" hidden="1" customHeight="1"/>
    <row r="43648" ht="12.75" hidden="1" customHeight="1"/>
    <row r="43649" ht="12.75" hidden="1" customHeight="1"/>
    <row r="43650" ht="12.75" hidden="1" customHeight="1"/>
    <row r="43651" ht="12.75" hidden="1" customHeight="1"/>
    <row r="43652" ht="12.75" hidden="1" customHeight="1"/>
    <row r="43653" ht="12.75" hidden="1" customHeight="1"/>
    <row r="43654" ht="12.75" hidden="1" customHeight="1"/>
    <row r="43655" ht="12.75" hidden="1" customHeight="1"/>
    <row r="43656" ht="12.75" hidden="1" customHeight="1"/>
    <row r="43657" ht="12.75" hidden="1" customHeight="1"/>
    <row r="43658" ht="12.75" hidden="1" customHeight="1"/>
    <row r="43659" ht="12.75" hidden="1" customHeight="1"/>
    <row r="43660" ht="12.75" hidden="1" customHeight="1"/>
    <row r="43661" ht="12.75" hidden="1" customHeight="1"/>
    <row r="43662" ht="12.75" hidden="1" customHeight="1"/>
    <row r="43663" ht="12.75" hidden="1" customHeight="1"/>
    <row r="43664" ht="12.75" hidden="1" customHeight="1"/>
    <row r="43665" ht="12.75" hidden="1" customHeight="1"/>
    <row r="43666" ht="12.75" hidden="1" customHeight="1"/>
    <row r="43667" ht="12.75" hidden="1" customHeight="1"/>
    <row r="43668" ht="12.75" hidden="1" customHeight="1"/>
    <row r="43669" ht="12.75" hidden="1" customHeight="1"/>
    <row r="43670" ht="12.75" hidden="1" customHeight="1"/>
    <row r="43671" ht="12.75" hidden="1" customHeight="1"/>
    <row r="43672" ht="12.75" hidden="1" customHeight="1"/>
    <row r="43673" ht="12.75" hidden="1" customHeight="1"/>
    <row r="43674" ht="12.75" hidden="1" customHeight="1"/>
    <row r="43675" ht="12.75" hidden="1" customHeight="1"/>
    <row r="43676" ht="12.75" hidden="1" customHeight="1"/>
    <row r="43677" ht="12.75" hidden="1" customHeight="1"/>
    <row r="43678" ht="12.75" hidden="1" customHeight="1"/>
    <row r="43679" ht="12.75" hidden="1" customHeight="1"/>
    <row r="43680" ht="12.75" hidden="1" customHeight="1"/>
    <row r="43681" ht="12.75" hidden="1" customHeight="1"/>
    <row r="43682" ht="12.75" hidden="1" customHeight="1"/>
    <row r="43683" ht="12.75" hidden="1" customHeight="1"/>
    <row r="43684" ht="12.75" hidden="1" customHeight="1"/>
    <row r="43685" ht="12.75" hidden="1" customHeight="1"/>
    <row r="43686" ht="12.75" hidden="1" customHeight="1"/>
    <row r="43687" ht="12.75" hidden="1" customHeight="1"/>
    <row r="43688" ht="12.75" hidden="1" customHeight="1"/>
    <row r="43689" ht="12.75" hidden="1" customHeight="1"/>
    <row r="43690" ht="12.75" hidden="1" customHeight="1"/>
    <row r="43691" ht="12.75" hidden="1" customHeight="1"/>
    <row r="43692" ht="12.75" hidden="1" customHeight="1"/>
    <row r="43693" ht="12.75" hidden="1" customHeight="1"/>
    <row r="43694" ht="12.75" hidden="1" customHeight="1"/>
    <row r="43695" ht="12.75" hidden="1" customHeight="1"/>
    <row r="43696" ht="12.75" hidden="1" customHeight="1"/>
    <row r="43697" ht="12.75" hidden="1" customHeight="1"/>
    <row r="43698" ht="12.75" hidden="1" customHeight="1"/>
    <row r="43699" ht="12.75" hidden="1" customHeight="1"/>
    <row r="43700" ht="12.75" hidden="1" customHeight="1"/>
    <row r="43701" ht="12.75" hidden="1" customHeight="1"/>
    <row r="43702" ht="12.75" hidden="1" customHeight="1"/>
    <row r="43703" ht="12.75" hidden="1" customHeight="1"/>
    <row r="43704" ht="12.75" hidden="1" customHeight="1"/>
    <row r="43705" ht="12.75" hidden="1" customHeight="1"/>
    <row r="43706" ht="12.75" hidden="1" customHeight="1"/>
    <row r="43707" ht="12.75" hidden="1" customHeight="1"/>
    <row r="43708" ht="12.75" hidden="1" customHeight="1"/>
    <row r="43709" ht="12.75" hidden="1" customHeight="1"/>
    <row r="43710" ht="12.75" hidden="1" customHeight="1"/>
    <row r="43711" ht="12.75" hidden="1" customHeight="1"/>
    <row r="43712" ht="12.75" hidden="1" customHeight="1"/>
    <row r="43713" ht="12.75" hidden="1" customHeight="1"/>
    <row r="43714" ht="12.75" hidden="1" customHeight="1"/>
    <row r="43715" ht="12.75" hidden="1" customHeight="1"/>
    <row r="43716" ht="12.75" hidden="1" customHeight="1"/>
    <row r="43717" ht="12.75" hidden="1" customHeight="1"/>
    <row r="43718" ht="12.75" hidden="1" customHeight="1"/>
    <row r="43719" ht="12.75" hidden="1" customHeight="1"/>
    <row r="43720" ht="12.75" hidden="1" customHeight="1"/>
    <row r="43721" ht="12.75" hidden="1" customHeight="1"/>
    <row r="43722" ht="12.75" hidden="1" customHeight="1"/>
    <row r="43723" ht="12.75" hidden="1" customHeight="1"/>
    <row r="43724" ht="12.75" hidden="1" customHeight="1"/>
    <row r="43725" ht="12.75" hidden="1" customHeight="1"/>
    <row r="43726" ht="12.75" hidden="1" customHeight="1"/>
    <row r="43727" ht="12.75" hidden="1" customHeight="1"/>
    <row r="43728" ht="12.75" hidden="1" customHeight="1"/>
    <row r="43729" ht="12.75" hidden="1" customHeight="1"/>
    <row r="43730" ht="12.75" hidden="1" customHeight="1"/>
    <row r="43731" ht="12.75" hidden="1" customHeight="1"/>
    <row r="43732" ht="12.75" hidden="1" customHeight="1"/>
    <row r="43733" ht="12.75" hidden="1" customHeight="1"/>
    <row r="43734" ht="12.75" hidden="1" customHeight="1"/>
    <row r="43735" ht="12.75" hidden="1" customHeight="1"/>
    <row r="43736" ht="12.75" hidden="1" customHeight="1"/>
    <row r="43737" ht="12.75" hidden="1" customHeight="1"/>
    <row r="43738" ht="12.75" hidden="1" customHeight="1"/>
    <row r="43739" ht="12.75" hidden="1" customHeight="1"/>
    <row r="43740" ht="12.75" hidden="1" customHeight="1"/>
    <row r="43741" ht="12.75" hidden="1" customHeight="1"/>
    <row r="43742" ht="12.75" hidden="1" customHeight="1"/>
    <row r="43743" ht="12.75" hidden="1" customHeight="1"/>
    <row r="43744" ht="12.75" hidden="1" customHeight="1"/>
    <row r="43745" ht="12.75" hidden="1" customHeight="1"/>
    <row r="43746" ht="12.75" hidden="1" customHeight="1"/>
    <row r="43747" ht="12.75" hidden="1" customHeight="1"/>
    <row r="43748" ht="12.75" hidden="1" customHeight="1"/>
    <row r="43749" ht="12.75" hidden="1" customHeight="1"/>
    <row r="43750" ht="12.75" hidden="1" customHeight="1"/>
    <row r="43751" ht="12.75" hidden="1" customHeight="1"/>
    <row r="43752" ht="12.75" hidden="1" customHeight="1"/>
    <row r="43753" ht="12.75" hidden="1" customHeight="1"/>
    <row r="43754" ht="12.75" hidden="1" customHeight="1"/>
    <row r="43755" ht="12.75" hidden="1" customHeight="1"/>
    <row r="43756" ht="12.75" hidden="1" customHeight="1"/>
    <row r="43757" ht="12.75" hidden="1" customHeight="1"/>
    <row r="43758" ht="12.75" hidden="1" customHeight="1"/>
    <row r="43759" ht="12.75" hidden="1" customHeight="1"/>
    <row r="43760" ht="12.75" hidden="1" customHeight="1"/>
    <row r="43761" ht="12.75" hidden="1" customHeight="1"/>
    <row r="43762" ht="12.75" hidden="1" customHeight="1"/>
    <row r="43763" ht="12.75" hidden="1" customHeight="1"/>
    <row r="43764" ht="12.75" hidden="1" customHeight="1"/>
    <row r="43765" ht="12.75" hidden="1" customHeight="1"/>
    <row r="43766" ht="12.75" hidden="1" customHeight="1"/>
    <row r="43767" ht="12.75" hidden="1" customHeight="1"/>
    <row r="43768" ht="12.75" hidden="1" customHeight="1"/>
    <row r="43769" ht="12.75" hidden="1" customHeight="1"/>
    <row r="43770" ht="12.75" hidden="1" customHeight="1"/>
    <row r="43771" ht="12.75" hidden="1" customHeight="1"/>
    <row r="43772" ht="12.75" hidden="1" customHeight="1"/>
    <row r="43773" ht="12.75" hidden="1" customHeight="1"/>
    <row r="43774" ht="12.75" hidden="1" customHeight="1"/>
    <row r="43775" ht="12.75" hidden="1" customHeight="1"/>
    <row r="43776" ht="12.75" hidden="1" customHeight="1"/>
    <row r="43777" ht="12.75" hidden="1" customHeight="1"/>
    <row r="43778" ht="12.75" hidden="1" customHeight="1"/>
    <row r="43779" ht="12.75" hidden="1" customHeight="1"/>
    <row r="43780" ht="12.75" hidden="1" customHeight="1"/>
    <row r="43781" ht="12.75" hidden="1" customHeight="1"/>
    <row r="43782" ht="12.75" hidden="1" customHeight="1"/>
    <row r="43783" ht="12.75" hidden="1" customHeight="1"/>
    <row r="43784" ht="12.75" hidden="1" customHeight="1"/>
    <row r="43785" ht="12.75" hidden="1" customHeight="1"/>
    <row r="43786" ht="12.75" hidden="1" customHeight="1"/>
    <row r="43787" ht="12.75" hidden="1" customHeight="1"/>
    <row r="43788" ht="12.75" hidden="1" customHeight="1"/>
    <row r="43789" ht="12.75" hidden="1" customHeight="1"/>
    <row r="43790" ht="12.75" hidden="1" customHeight="1"/>
    <row r="43791" ht="12.75" hidden="1" customHeight="1"/>
    <row r="43792" ht="12.75" hidden="1" customHeight="1"/>
    <row r="43793" ht="12.75" hidden="1" customHeight="1"/>
    <row r="43794" ht="12.75" hidden="1" customHeight="1"/>
    <row r="43795" ht="12.75" hidden="1" customHeight="1"/>
    <row r="43796" ht="12.75" hidden="1" customHeight="1"/>
    <row r="43797" ht="12.75" hidden="1" customHeight="1"/>
    <row r="43798" ht="12.75" hidden="1" customHeight="1"/>
    <row r="43799" ht="12.75" hidden="1" customHeight="1"/>
    <row r="43800" ht="12.75" hidden="1" customHeight="1"/>
    <row r="43801" ht="12.75" hidden="1" customHeight="1"/>
    <row r="43802" ht="12.75" hidden="1" customHeight="1"/>
    <row r="43803" ht="12.75" hidden="1" customHeight="1"/>
    <row r="43804" ht="12.75" hidden="1" customHeight="1"/>
    <row r="43805" ht="12.75" hidden="1" customHeight="1"/>
    <row r="43806" ht="12.75" hidden="1" customHeight="1"/>
    <row r="43807" ht="12.75" hidden="1" customHeight="1"/>
    <row r="43808" ht="12.75" hidden="1" customHeight="1"/>
    <row r="43809" ht="12.75" hidden="1" customHeight="1"/>
    <row r="43810" ht="12.75" hidden="1" customHeight="1"/>
    <row r="43811" ht="12.75" hidden="1" customHeight="1"/>
    <row r="43812" ht="12.75" hidden="1" customHeight="1"/>
    <row r="43813" ht="12.75" hidden="1" customHeight="1"/>
    <row r="43814" ht="12.75" hidden="1" customHeight="1"/>
    <row r="43815" ht="12.75" hidden="1" customHeight="1"/>
    <row r="43816" ht="12.75" hidden="1" customHeight="1"/>
    <row r="43817" ht="12.75" hidden="1" customHeight="1"/>
    <row r="43818" ht="12.75" hidden="1" customHeight="1"/>
    <row r="43819" ht="12.75" hidden="1" customHeight="1"/>
    <row r="43820" ht="12.75" hidden="1" customHeight="1"/>
    <row r="43821" ht="12.75" hidden="1" customHeight="1"/>
    <row r="43822" ht="12.75" hidden="1" customHeight="1"/>
    <row r="43823" ht="12.75" hidden="1" customHeight="1"/>
    <row r="43824" ht="12.75" hidden="1" customHeight="1"/>
    <row r="43825" ht="12.75" hidden="1" customHeight="1"/>
    <row r="43826" ht="12.75" hidden="1" customHeight="1"/>
    <row r="43827" ht="12.75" hidden="1" customHeight="1"/>
    <row r="43828" ht="12.75" hidden="1" customHeight="1"/>
    <row r="43829" ht="12.75" hidden="1" customHeight="1"/>
    <row r="43830" ht="12.75" hidden="1" customHeight="1"/>
    <row r="43831" ht="12.75" hidden="1" customHeight="1"/>
    <row r="43832" ht="12.75" hidden="1" customHeight="1"/>
    <row r="43833" ht="12.75" hidden="1" customHeight="1"/>
    <row r="43834" ht="12.75" hidden="1" customHeight="1"/>
    <row r="43835" ht="12.75" hidden="1" customHeight="1"/>
    <row r="43836" ht="12.75" hidden="1" customHeight="1"/>
    <row r="43837" ht="12.75" hidden="1" customHeight="1"/>
    <row r="43838" ht="12.75" hidden="1" customHeight="1"/>
    <row r="43839" ht="12.75" hidden="1" customHeight="1"/>
    <row r="43840" ht="12.75" hidden="1" customHeight="1"/>
    <row r="43841" ht="12.75" hidden="1" customHeight="1"/>
    <row r="43842" ht="12.75" hidden="1" customHeight="1"/>
    <row r="43843" ht="12.75" hidden="1" customHeight="1"/>
    <row r="43844" ht="12.75" hidden="1" customHeight="1"/>
    <row r="43845" ht="12.75" hidden="1" customHeight="1"/>
    <row r="43846" ht="12.75" hidden="1" customHeight="1"/>
    <row r="43847" ht="12.75" hidden="1" customHeight="1"/>
    <row r="43848" ht="12.75" hidden="1" customHeight="1"/>
    <row r="43849" ht="12.75" hidden="1" customHeight="1"/>
    <row r="43850" ht="12.75" hidden="1" customHeight="1"/>
    <row r="43851" ht="12.75" hidden="1" customHeight="1"/>
    <row r="43852" ht="12.75" hidden="1" customHeight="1"/>
    <row r="43853" ht="12.75" hidden="1" customHeight="1"/>
    <row r="43854" ht="12.75" hidden="1" customHeight="1"/>
    <row r="43855" ht="12.75" hidden="1" customHeight="1"/>
    <row r="43856" ht="12.75" hidden="1" customHeight="1"/>
    <row r="43857" ht="12.75" hidden="1" customHeight="1"/>
    <row r="43858" ht="12.75" hidden="1" customHeight="1"/>
    <row r="43859" ht="12.75" hidden="1" customHeight="1"/>
    <row r="43860" ht="12.75" hidden="1" customHeight="1"/>
    <row r="43861" ht="12.75" hidden="1" customHeight="1"/>
    <row r="43862" ht="12.75" hidden="1" customHeight="1"/>
    <row r="43863" ht="12.75" hidden="1" customHeight="1"/>
    <row r="43864" ht="12.75" hidden="1" customHeight="1"/>
    <row r="43865" ht="12.75" hidden="1" customHeight="1"/>
    <row r="43866" ht="12.75" hidden="1" customHeight="1"/>
    <row r="43867" ht="12.75" hidden="1" customHeight="1"/>
    <row r="43868" ht="12.75" hidden="1" customHeight="1"/>
    <row r="43869" ht="12.75" hidden="1" customHeight="1"/>
    <row r="43870" ht="12.75" hidden="1" customHeight="1"/>
    <row r="43871" ht="12.75" hidden="1" customHeight="1"/>
    <row r="43872" ht="12.75" hidden="1" customHeight="1"/>
    <row r="43873" ht="12.75" hidden="1" customHeight="1"/>
    <row r="43874" ht="12.75" hidden="1" customHeight="1"/>
    <row r="43875" ht="12.75" hidden="1" customHeight="1"/>
    <row r="43876" ht="12.75" hidden="1" customHeight="1"/>
    <row r="43877" ht="12.75" hidden="1" customHeight="1"/>
    <row r="43878" ht="12.75" hidden="1" customHeight="1"/>
    <row r="43879" ht="12.75" hidden="1" customHeight="1"/>
    <row r="43880" ht="12.75" hidden="1" customHeight="1"/>
    <row r="43881" ht="12.75" hidden="1" customHeight="1"/>
    <row r="43882" ht="12.75" hidden="1" customHeight="1"/>
    <row r="43883" ht="12.75" hidden="1" customHeight="1"/>
    <row r="43884" ht="12.75" hidden="1" customHeight="1"/>
    <row r="43885" ht="12.75" hidden="1" customHeight="1"/>
    <row r="43886" ht="12.75" hidden="1" customHeight="1"/>
    <row r="43887" ht="12.75" hidden="1" customHeight="1"/>
    <row r="43888" ht="12.75" hidden="1" customHeight="1"/>
    <row r="43889" ht="12.75" hidden="1" customHeight="1"/>
    <row r="43890" ht="12.75" hidden="1" customHeight="1"/>
    <row r="43891" ht="12.75" hidden="1" customHeight="1"/>
    <row r="43892" ht="12.75" hidden="1" customHeight="1"/>
    <row r="43893" ht="12.75" hidden="1" customHeight="1"/>
    <row r="43894" ht="12.75" hidden="1" customHeight="1"/>
    <row r="43895" ht="12.75" hidden="1" customHeight="1"/>
    <row r="43896" ht="12.75" hidden="1" customHeight="1"/>
    <row r="43897" ht="12.75" hidden="1" customHeight="1"/>
    <row r="43898" ht="12.75" hidden="1" customHeight="1"/>
    <row r="43899" ht="12.75" hidden="1" customHeight="1"/>
    <row r="43900" ht="12.75" hidden="1" customHeight="1"/>
    <row r="43901" ht="12.75" hidden="1" customHeight="1"/>
    <row r="43902" ht="12.75" hidden="1" customHeight="1"/>
    <row r="43903" ht="12.75" hidden="1" customHeight="1"/>
    <row r="43904" ht="12.75" hidden="1" customHeight="1"/>
    <row r="43905" ht="12.75" hidden="1" customHeight="1"/>
    <row r="43906" ht="12.75" hidden="1" customHeight="1"/>
    <row r="43907" ht="12.75" hidden="1" customHeight="1"/>
    <row r="43908" ht="12.75" hidden="1" customHeight="1"/>
    <row r="43909" ht="12.75" hidden="1" customHeight="1"/>
    <row r="43910" ht="12.75" hidden="1" customHeight="1"/>
    <row r="43911" ht="12.75" hidden="1" customHeight="1"/>
    <row r="43912" ht="12.75" hidden="1" customHeight="1"/>
    <row r="43913" ht="12.75" hidden="1" customHeight="1"/>
    <row r="43914" ht="12.75" hidden="1" customHeight="1"/>
    <row r="43915" ht="12.75" hidden="1" customHeight="1"/>
    <row r="43916" ht="12.75" hidden="1" customHeight="1"/>
    <row r="43917" ht="12.75" hidden="1" customHeight="1"/>
    <row r="43918" ht="12.75" hidden="1" customHeight="1"/>
    <row r="43919" ht="12.75" hidden="1" customHeight="1"/>
    <row r="43920" ht="12.75" hidden="1" customHeight="1"/>
    <row r="43921" ht="12.75" hidden="1" customHeight="1"/>
    <row r="43922" ht="12.75" hidden="1" customHeight="1"/>
    <row r="43923" ht="12.75" hidden="1" customHeight="1"/>
    <row r="43924" ht="12.75" hidden="1" customHeight="1"/>
    <row r="43925" ht="12.75" hidden="1" customHeight="1"/>
    <row r="43926" ht="12.75" hidden="1" customHeight="1"/>
    <row r="43927" ht="12.75" hidden="1" customHeight="1"/>
    <row r="43928" ht="12.75" hidden="1" customHeight="1"/>
    <row r="43929" ht="12.75" hidden="1" customHeight="1"/>
    <row r="43930" ht="12.75" hidden="1" customHeight="1"/>
    <row r="43931" ht="12.75" hidden="1" customHeight="1"/>
    <row r="43932" ht="12.75" hidden="1" customHeight="1"/>
    <row r="43933" ht="12.75" hidden="1" customHeight="1"/>
    <row r="43934" ht="12.75" hidden="1" customHeight="1"/>
    <row r="43935" ht="12.75" hidden="1" customHeight="1"/>
    <row r="43936" ht="12.75" hidden="1" customHeight="1"/>
    <row r="43937" ht="12.75" hidden="1" customHeight="1"/>
    <row r="43938" ht="12.75" hidden="1" customHeight="1"/>
    <row r="43939" ht="12.75" hidden="1" customHeight="1"/>
    <row r="43940" ht="12.75" hidden="1" customHeight="1"/>
    <row r="43941" ht="12.75" hidden="1" customHeight="1"/>
    <row r="43942" ht="12.75" hidden="1" customHeight="1"/>
    <row r="43943" ht="12.75" hidden="1" customHeight="1"/>
    <row r="43944" ht="12.75" hidden="1" customHeight="1"/>
    <row r="43945" ht="12.75" hidden="1" customHeight="1"/>
    <row r="43946" ht="12.75" hidden="1" customHeight="1"/>
    <row r="43947" ht="12.75" hidden="1" customHeight="1"/>
    <row r="43948" ht="12.75" hidden="1" customHeight="1"/>
    <row r="43949" ht="12.75" hidden="1" customHeight="1"/>
    <row r="43950" ht="12.75" hidden="1" customHeight="1"/>
    <row r="43951" ht="12.75" hidden="1" customHeight="1"/>
    <row r="43952" ht="12.75" hidden="1" customHeight="1"/>
    <row r="43953" ht="12.75" hidden="1" customHeight="1"/>
    <row r="43954" ht="12.75" hidden="1" customHeight="1"/>
    <row r="43955" ht="12.75" hidden="1" customHeight="1"/>
    <row r="43956" ht="12.75" hidden="1" customHeight="1"/>
    <row r="43957" ht="12.75" hidden="1" customHeight="1"/>
    <row r="43958" ht="12.75" hidden="1" customHeight="1"/>
    <row r="43959" ht="12.75" hidden="1" customHeight="1"/>
    <row r="43960" ht="12.75" hidden="1" customHeight="1"/>
    <row r="43961" ht="12.75" hidden="1" customHeight="1"/>
    <row r="43962" ht="12.75" hidden="1" customHeight="1"/>
    <row r="43963" ht="12.75" hidden="1" customHeight="1"/>
    <row r="43964" ht="12.75" hidden="1" customHeight="1"/>
    <row r="43965" ht="12.75" hidden="1" customHeight="1"/>
    <row r="43966" ht="12.75" hidden="1" customHeight="1"/>
    <row r="43967" ht="12.75" hidden="1" customHeight="1"/>
    <row r="43968" ht="12.75" hidden="1" customHeight="1"/>
    <row r="43969" ht="12.75" hidden="1" customHeight="1"/>
    <row r="43970" ht="12.75" hidden="1" customHeight="1"/>
    <row r="43971" ht="12.75" hidden="1" customHeight="1"/>
    <row r="43972" ht="12.75" hidden="1" customHeight="1"/>
    <row r="43973" ht="12.75" hidden="1" customHeight="1"/>
    <row r="43974" ht="12.75" hidden="1" customHeight="1"/>
    <row r="43975" ht="12.75" hidden="1" customHeight="1"/>
    <row r="43976" ht="12.75" hidden="1" customHeight="1"/>
    <row r="43977" ht="12.75" hidden="1" customHeight="1"/>
    <row r="43978" ht="12.75" hidden="1" customHeight="1"/>
    <row r="43979" ht="12.75" hidden="1" customHeight="1"/>
    <row r="43980" ht="12.75" hidden="1" customHeight="1"/>
    <row r="43981" ht="12.75" hidden="1" customHeight="1"/>
    <row r="43982" ht="12.75" hidden="1" customHeight="1"/>
    <row r="43983" ht="12.75" hidden="1" customHeight="1"/>
    <row r="43984" ht="12.75" hidden="1" customHeight="1"/>
    <row r="43985" ht="12.75" hidden="1" customHeight="1"/>
    <row r="43986" ht="12.75" hidden="1" customHeight="1"/>
    <row r="43987" ht="12.75" hidden="1" customHeight="1"/>
    <row r="43988" ht="12.75" hidden="1" customHeight="1"/>
    <row r="43989" ht="12.75" hidden="1" customHeight="1"/>
    <row r="43990" ht="12.75" hidden="1" customHeight="1"/>
    <row r="43991" ht="12.75" hidden="1" customHeight="1"/>
    <row r="43992" ht="12.75" hidden="1" customHeight="1"/>
    <row r="43993" ht="12.75" hidden="1" customHeight="1"/>
    <row r="43994" ht="12.75" hidden="1" customHeight="1"/>
    <row r="43995" ht="12.75" hidden="1" customHeight="1"/>
    <row r="43996" ht="12.75" hidden="1" customHeight="1"/>
    <row r="43997" ht="12.75" hidden="1" customHeight="1"/>
    <row r="43998" ht="12.75" hidden="1" customHeight="1"/>
    <row r="43999" ht="12.75" hidden="1" customHeight="1"/>
    <row r="44000" ht="12.75" hidden="1" customHeight="1"/>
    <row r="44001" ht="12.75" hidden="1" customHeight="1"/>
    <row r="44002" ht="12.75" hidden="1" customHeight="1"/>
    <row r="44003" ht="12.75" hidden="1" customHeight="1"/>
    <row r="44004" ht="12.75" hidden="1" customHeight="1"/>
    <row r="44005" ht="12.75" hidden="1" customHeight="1"/>
    <row r="44006" ht="12.75" hidden="1" customHeight="1"/>
    <row r="44007" ht="12.75" hidden="1" customHeight="1"/>
    <row r="44008" ht="12.75" hidden="1" customHeight="1"/>
    <row r="44009" ht="12.75" hidden="1" customHeight="1"/>
    <row r="44010" ht="12.75" hidden="1" customHeight="1"/>
    <row r="44011" ht="12.75" hidden="1" customHeight="1"/>
    <row r="44012" ht="12.75" hidden="1" customHeight="1"/>
    <row r="44013" ht="12.75" hidden="1" customHeight="1"/>
    <row r="44014" ht="12.75" hidden="1" customHeight="1"/>
    <row r="44015" ht="12.75" hidden="1" customHeight="1"/>
    <row r="44016" ht="12.75" hidden="1" customHeight="1"/>
    <row r="44017" ht="12.75" hidden="1" customHeight="1"/>
    <row r="44018" ht="12.75" hidden="1" customHeight="1"/>
    <row r="44019" ht="12.75" hidden="1" customHeight="1"/>
    <row r="44020" ht="12.75" hidden="1" customHeight="1"/>
    <row r="44021" ht="12.75" hidden="1" customHeight="1"/>
    <row r="44022" ht="12.75" hidden="1" customHeight="1"/>
    <row r="44023" ht="12.75" hidden="1" customHeight="1"/>
    <row r="44024" ht="12.75" hidden="1" customHeight="1"/>
    <row r="44025" ht="12.75" hidden="1" customHeight="1"/>
    <row r="44026" ht="12.75" hidden="1" customHeight="1"/>
    <row r="44027" ht="12.75" hidden="1" customHeight="1"/>
    <row r="44028" ht="12.75" hidden="1" customHeight="1"/>
    <row r="44029" ht="12.75" hidden="1" customHeight="1"/>
    <row r="44030" ht="12.75" hidden="1" customHeight="1"/>
    <row r="44031" ht="12.75" hidden="1" customHeight="1"/>
    <row r="44032" ht="12.75" hidden="1" customHeight="1"/>
    <row r="44033" ht="12.75" hidden="1" customHeight="1"/>
    <row r="44034" ht="12.75" hidden="1" customHeight="1"/>
    <row r="44035" ht="12.75" hidden="1" customHeight="1"/>
    <row r="44036" ht="12.75" hidden="1" customHeight="1"/>
    <row r="44037" ht="12.75" hidden="1" customHeight="1"/>
    <row r="44038" ht="12.75" hidden="1" customHeight="1"/>
    <row r="44039" ht="12.75" hidden="1" customHeight="1"/>
    <row r="44040" ht="12.75" hidden="1" customHeight="1"/>
    <row r="44041" ht="12.75" hidden="1" customHeight="1"/>
    <row r="44042" ht="12.75" hidden="1" customHeight="1"/>
    <row r="44043" ht="12.75" hidden="1" customHeight="1"/>
    <row r="44044" ht="12.75" hidden="1" customHeight="1"/>
    <row r="44045" ht="12.75" hidden="1" customHeight="1"/>
    <row r="44046" ht="12.75" hidden="1" customHeight="1"/>
    <row r="44047" ht="12.75" hidden="1" customHeight="1"/>
    <row r="44048" ht="12.75" hidden="1" customHeight="1"/>
    <row r="44049" ht="12.75" hidden="1" customHeight="1"/>
    <row r="44050" ht="12.75" hidden="1" customHeight="1"/>
    <row r="44051" ht="12.75" hidden="1" customHeight="1"/>
    <row r="44052" ht="12.75" hidden="1" customHeight="1"/>
    <row r="44053" ht="12.75" hidden="1" customHeight="1"/>
    <row r="44054" ht="12.75" hidden="1" customHeight="1"/>
    <row r="44055" ht="12.75" hidden="1" customHeight="1"/>
    <row r="44056" ht="12.75" hidden="1" customHeight="1"/>
    <row r="44057" ht="12.75" hidden="1" customHeight="1"/>
    <row r="44058" ht="12.75" hidden="1" customHeight="1"/>
    <row r="44059" ht="12.75" hidden="1" customHeight="1"/>
    <row r="44060" ht="12.75" hidden="1" customHeight="1"/>
    <row r="44061" ht="12.75" hidden="1" customHeight="1"/>
    <row r="44062" ht="12.75" hidden="1" customHeight="1"/>
    <row r="44063" ht="12.75" hidden="1" customHeight="1"/>
    <row r="44064" ht="12.75" hidden="1" customHeight="1"/>
    <row r="44065" ht="12.75" hidden="1" customHeight="1"/>
    <row r="44066" ht="12.75" hidden="1" customHeight="1"/>
    <row r="44067" ht="12.75" hidden="1" customHeight="1"/>
    <row r="44068" ht="12.75" hidden="1" customHeight="1"/>
    <row r="44069" ht="12.75" hidden="1" customHeight="1"/>
    <row r="44070" ht="12.75" hidden="1" customHeight="1"/>
    <row r="44071" ht="12.75" hidden="1" customHeight="1"/>
    <row r="44072" ht="12.75" hidden="1" customHeight="1"/>
    <row r="44073" ht="12.75" hidden="1" customHeight="1"/>
    <row r="44074" ht="12.75" hidden="1" customHeight="1"/>
    <row r="44075" ht="12.75" hidden="1" customHeight="1"/>
    <row r="44076" ht="12.75" hidden="1" customHeight="1"/>
    <row r="44077" ht="12.75" hidden="1" customHeight="1"/>
    <row r="44078" ht="12.75" hidden="1" customHeight="1"/>
    <row r="44079" ht="12.75" hidden="1" customHeight="1"/>
    <row r="44080" ht="12.75" hidden="1" customHeight="1"/>
    <row r="44081" ht="12.75" hidden="1" customHeight="1"/>
    <row r="44082" ht="12.75" hidden="1" customHeight="1"/>
    <row r="44083" ht="12.75" hidden="1" customHeight="1"/>
    <row r="44084" ht="12.75" hidden="1" customHeight="1"/>
    <row r="44085" ht="12.75" hidden="1" customHeight="1"/>
    <row r="44086" ht="12.75" hidden="1" customHeight="1"/>
    <row r="44087" ht="12.75" hidden="1" customHeight="1"/>
    <row r="44088" ht="12.75" hidden="1" customHeight="1"/>
    <row r="44089" ht="12.75" hidden="1" customHeight="1"/>
    <row r="44090" ht="12.75" hidden="1" customHeight="1"/>
    <row r="44091" ht="12.75" hidden="1" customHeight="1"/>
    <row r="44092" ht="12.75" hidden="1" customHeight="1"/>
    <row r="44093" ht="12.75" hidden="1" customHeight="1"/>
    <row r="44094" ht="12.75" hidden="1" customHeight="1"/>
    <row r="44095" ht="12.75" hidden="1" customHeight="1"/>
    <row r="44096" ht="12.75" hidden="1" customHeight="1"/>
    <row r="44097" ht="12.75" hidden="1" customHeight="1"/>
    <row r="44098" ht="12.75" hidden="1" customHeight="1"/>
    <row r="44099" ht="12.75" hidden="1" customHeight="1"/>
    <row r="44100" ht="12.75" hidden="1" customHeight="1"/>
    <row r="44101" ht="12.75" hidden="1" customHeight="1"/>
    <row r="44102" ht="12.75" hidden="1" customHeight="1"/>
    <row r="44103" ht="12.75" hidden="1" customHeight="1"/>
    <row r="44104" ht="12.75" hidden="1" customHeight="1"/>
    <row r="44105" ht="12.75" hidden="1" customHeight="1"/>
    <row r="44106" ht="12.75" hidden="1" customHeight="1"/>
    <row r="44107" ht="12.75" hidden="1" customHeight="1"/>
    <row r="44108" ht="12.75" hidden="1" customHeight="1"/>
    <row r="44109" ht="12.75" hidden="1" customHeight="1"/>
    <row r="44110" ht="12.75" hidden="1" customHeight="1"/>
    <row r="44111" ht="12.75" hidden="1" customHeight="1"/>
    <row r="44112" ht="12.75" hidden="1" customHeight="1"/>
    <row r="44113" ht="12.75" hidden="1" customHeight="1"/>
    <row r="44114" ht="12.75" hidden="1" customHeight="1"/>
    <row r="44115" ht="12.75" hidden="1" customHeight="1"/>
    <row r="44116" ht="12.75" hidden="1" customHeight="1"/>
    <row r="44117" ht="12.75" hidden="1" customHeight="1"/>
    <row r="44118" ht="12.75" hidden="1" customHeight="1"/>
    <row r="44119" ht="12.75" hidden="1" customHeight="1"/>
    <row r="44120" ht="12.75" hidden="1" customHeight="1"/>
    <row r="44121" ht="12.75" hidden="1" customHeight="1"/>
    <row r="44122" ht="12.75" hidden="1" customHeight="1"/>
    <row r="44123" ht="12.75" hidden="1" customHeight="1"/>
    <row r="44124" ht="12.75" hidden="1" customHeight="1"/>
    <row r="44125" ht="12.75" hidden="1" customHeight="1"/>
    <row r="44126" ht="12.75" hidden="1" customHeight="1"/>
    <row r="44127" ht="12.75" hidden="1" customHeight="1"/>
    <row r="44128" ht="12.75" hidden="1" customHeight="1"/>
    <row r="44129" ht="12.75" hidden="1" customHeight="1"/>
    <row r="44130" ht="12.75" hidden="1" customHeight="1"/>
    <row r="44131" ht="12.75" hidden="1" customHeight="1"/>
    <row r="44132" ht="12.75" hidden="1" customHeight="1"/>
    <row r="44133" ht="12.75" hidden="1" customHeight="1"/>
    <row r="44134" ht="12.75" hidden="1" customHeight="1"/>
    <row r="44135" ht="12.75" hidden="1" customHeight="1"/>
    <row r="44136" ht="12.75" hidden="1" customHeight="1"/>
    <row r="44137" ht="12.75" hidden="1" customHeight="1"/>
    <row r="44138" ht="12.75" hidden="1" customHeight="1"/>
    <row r="44139" ht="12.75" hidden="1" customHeight="1"/>
    <row r="44140" ht="12.75" hidden="1" customHeight="1"/>
    <row r="44141" ht="12.75" hidden="1" customHeight="1"/>
    <row r="44142" ht="12.75" hidden="1" customHeight="1"/>
    <row r="44143" ht="12.75" hidden="1" customHeight="1"/>
    <row r="44144" ht="12.75" hidden="1" customHeight="1"/>
    <row r="44145" ht="12.75" hidden="1" customHeight="1"/>
    <row r="44146" ht="12.75" hidden="1" customHeight="1"/>
    <row r="44147" ht="12.75" hidden="1" customHeight="1"/>
    <row r="44148" ht="12.75" hidden="1" customHeight="1"/>
    <row r="44149" ht="12.75" hidden="1" customHeight="1"/>
    <row r="44150" ht="12.75" hidden="1" customHeight="1"/>
    <row r="44151" ht="12.75" hidden="1" customHeight="1"/>
    <row r="44152" ht="12.75" hidden="1" customHeight="1"/>
    <row r="44153" ht="12.75" hidden="1" customHeight="1"/>
    <row r="44154" ht="12.75" hidden="1" customHeight="1"/>
    <row r="44155" ht="12.75" hidden="1" customHeight="1"/>
    <row r="44156" ht="12.75" hidden="1" customHeight="1"/>
    <row r="44157" ht="12.75" hidden="1" customHeight="1"/>
    <row r="44158" ht="12.75" hidden="1" customHeight="1"/>
    <row r="44159" ht="12.75" hidden="1" customHeight="1"/>
    <row r="44160" ht="12.75" hidden="1" customHeight="1"/>
    <row r="44161" ht="12.75" hidden="1" customHeight="1"/>
    <row r="44162" ht="12.75" hidden="1" customHeight="1"/>
    <row r="44163" ht="12.75" hidden="1" customHeight="1"/>
    <row r="44164" ht="12.75" hidden="1" customHeight="1"/>
    <row r="44165" ht="12.75" hidden="1" customHeight="1"/>
    <row r="44166" ht="12.75" hidden="1" customHeight="1"/>
    <row r="44167" ht="12.75" hidden="1" customHeight="1"/>
    <row r="44168" ht="12.75" hidden="1" customHeight="1"/>
    <row r="44169" ht="12.75" hidden="1" customHeight="1"/>
    <row r="44170" ht="12.75" hidden="1" customHeight="1"/>
    <row r="44171" ht="12.75" hidden="1" customHeight="1"/>
    <row r="44172" ht="12.75" hidden="1" customHeight="1"/>
    <row r="44173" ht="12.75" hidden="1" customHeight="1"/>
    <row r="44174" ht="12.75" hidden="1" customHeight="1"/>
    <row r="44175" ht="12.75" hidden="1" customHeight="1"/>
    <row r="44176" ht="12.75" hidden="1" customHeight="1"/>
    <row r="44177" ht="12.75" hidden="1" customHeight="1"/>
    <row r="44178" ht="12.75" hidden="1" customHeight="1"/>
    <row r="44179" ht="12.75" hidden="1" customHeight="1"/>
    <row r="44180" ht="12.75" hidden="1" customHeight="1"/>
    <row r="44181" ht="12.75" hidden="1" customHeight="1"/>
    <row r="44182" ht="12.75" hidden="1" customHeight="1"/>
    <row r="44183" ht="12.75" hidden="1" customHeight="1"/>
    <row r="44184" ht="12.75" hidden="1" customHeight="1"/>
    <row r="44185" ht="12.75" hidden="1" customHeight="1"/>
    <row r="44186" ht="12.75" hidden="1" customHeight="1"/>
    <row r="44187" ht="12.75" hidden="1" customHeight="1"/>
    <row r="44188" ht="12.75" hidden="1" customHeight="1"/>
    <row r="44189" ht="12.75" hidden="1" customHeight="1"/>
    <row r="44190" ht="12.75" hidden="1" customHeight="1"/>
    <row r="44191" ht="12.75" hidden="1" customHeight="1"/>
    <row r="44192" ht="12.75" hidden="1" customHeight="1"/>
    <row r="44193" ht="12.75" hidden="1" customHeight="1"/>
    <row r="44194" ht="12.75" hidden="1" customHeight="1"/>
    <row r="44195" ht="12.75" hidden="1" customHeight="1"/>
    <row r="44196" ht="12.75" hidden="1" customHeight="1"/>
    <row r="44197" ht="12.75" hidden="1" customHeight="1"/>
    <row r="44198" ht="12.75" hidden="1" customHeight="1"/>
    <row r="44199" ht="12.75" hidden="1" customHeight="1"/>
    <row r="44200" ht="12.75" hidden="1" customHeight="1"/>
    <row r="44201" ht="12.75" hidden="1" customHeight="1"/>
    <row r="44202" ht="12.75" hidden="1" customHeight="1"/>
    <row r="44203" ht="12.75" hidden="1" customHeight="1"/>
    <row r="44204" ht="12.75" hidden="1" customHeight="1"/>
    <row r="44205" ht="12.75" hidden="1" customHeight="1"/>
    <row r="44206" ht="12.75" hidden="1" customHeight="1"/>
    <row r="44207" ht="12.75" hidden="1" customHeight="1"/>
    <row r="44208" ht="12.75" hidden="1" customHeight="1"/>
    <row r="44209" ht="12.75" hidden="1" customHeight="1"/>
    <row r="44210" ht="12.75" hidden="1" customHeight="1"/>
    <row r="44211" ht="12.75" hidden="1" customHeight="1"/>
    <row r="44212" ht="12.75" hidden="1" customHeight="1"/>
    <row r="44213" ht="12.75" hidden="1" customHeight="1"/>
    <row r="44214" ht="12.75" hidden="1" customHeight="1"/>
    <row r="44215" ht="12.75" hidden="1" customHeight="1"/>
    <row r="44216" ht="12.75" hidden="1" customHeight="1"/>
    <row r="44217" ht="12.75" hidden="1" customHeight="1"/>
    <row r="44218" ht="12.75" hidden="1" customHeight="1"/>
    <row r="44219" ht="12.75" hidden="1" customHeight="1"/>
    <row r="44220" ht="12.75" hidden="1" customHeight="1"/>
    <row r="44221" ht="12.75" hidden="1" customHeight="1"/>
    <row r="44222" ht="12.75" hidden="1" customHeight="1"/>
    <row r="44223" ht="12.75" hidden="1" customHeight="1"/>
    <row r="44224" ht="12.75" hidden="1" customHeight="1"/>
    <row r="44225" ht="12.75" hidden="1" customHeight="1"/>
    <row r="44226" ht="12.75" hidden="1" customHeight="1"/>
    <row r="44227" ht="12.75" hidden="1" customHeight="1"/>
    <row r="44228" ht="12.75" hidden="1" customHeight="1"/>
    <row r="44229" ht="12.75" hidden="1" customHeight="1"/>
    <row r="44230" ht="12.75" hidden="1" customHeight="1"/>
    <row r="44231" ht="12.75" hidden="1" customHeight="1"/>
    <row r="44232" ht="12.75" hidden="1" customHeight="1"/>
    <row r="44233" ht="12.75" hidden="1" customHeight="1"/>
    <row r="44234" ht="12.75" hidden="1" customHeight="1"/>
    <row r="44235" ht="12.75" hidden="1" customHeight="1"/>
    <row r="44236" ht="12.75" hidden="1" customHeight="1"/>
    <row r="44237" ht="12.75" hidden="1" customHeight="1"/>
    <row r="44238" ht="12.75" hidden="1" customHeight="1"/>
    <row r="44239" ht="12.75" hidden="1" customHeight="1"/>
    <row r="44240" ht="12.75" hidden="1" customHeight="1"/>
    <row r="44241" ht="12.75" hidden="1" customHeight="1"/>
    <row r="44242" ht="12.75" hidden="1" customHeight="1"/>
    <row r="44243" ht="12.75" hidden="1" customHeight="1"/>
    <row r="44244" ht="12.75" hidden="1" customHeight="1"/>
    <row r="44245" ht="12.75" hidden="1" customHeight="1"/>
    <row r="44246" ht="12.75" hidden="1" customHeight="1"/>
    <row r="44247" ht="12.75" hidden="1" customHeight="1"/>
    <row r="44248" ht="12.75" hidden="1" customHeight="1"/>
    <row r="44249" ht="12.75" hidden="1" customHeight="1"/>
    <row r="44250" ht="12.75" hidden="1" customHeight="1"/>
    <row r="44251" ht="12.75" hidden="1" customHeight="1"/>
    <row r="44252" ht="12.75" hidden="1" customHeight="1"/>
    <row r="44253" ht="12.75" hidden="1" customHeight="1"/>
    <row r="44254" ht="12.75" hidden="1" customHeight="1"/>
    <row r="44255" ht="12.75" hidden="1" customHeight="1"/>
    <row r="44256" ht="12.75" hidden="1" customHeight="1"/>
    <row r="44257" ht="12.75" hidden="1" customHeight="1"/>
    <row r="44258" ht="12.75" hidden="1" customHeight="1"/>
    <row r="44259" ht="12.75" hidden="1" customHeight="1"/>
    <row r="44260" ht="12.75" hidden="1" customHeight="1"/>
    <row r="44261" ht="12.75" hidden="1" customHeight="1"/>
    <row r="44262" ht="12.75" hidden="1" customHeight="1"/>
    <row r="44263" ht="12.75" hidden="1" customHeight="1"/>
    <row r="44264" ht="12.75" hidden="1" customHeight="1"/>
    <row r="44265" ht="12.75" hidden="1" customHeight="1"/>
    <row r="44266" ht="12.75" hidden="1" customHeight="1"/>
    <row r="44267" ht="12.75" hidden="1" customHeight="1"/>
    <row r="44268" ht="12.75" hidden="1" customHeight="1"/>
    <row r="44269" ht="12.75" hidden="1" customHeight="1"/>
    <row r="44270" ht="12.75" hidden="1" customHeight="1"/>
    <row r="44271" ht="12.75" hidden="1" customHeight="1"/>
    <row r="44272" ht="12.75" hidden="1" customHeight="1"/>
    <row r="44273" ht="12.75" hidden="1" customHeight="1"/>
    <row r="44274" ht="12.75" hidden="1" customHeight="1"/>
    <row r="44275" ht="12.75" hidden="1" customHeight="1"/>
    <row r="44276" ht="12.75" hidden="1" customHeight="1"/>
    <row r="44277" ht="12.75" hidden="1" customHeight="1"/>
    <row r="44278" ht="12.75" hidden="1" customHeight="1"/>
    <row r="44279" ht="12.75" hidden="1" customHeight="1"/>
    <row r="44280" ht="12.75" hidden="1" customHeight="1"/>
    <row r="44281" ht="12.75" hidden="1" customHeight="1"/>
    <row r="44282" ht="12.75" hidden="1" customHeight="1"/>
    <row r="44283" ht="12.75" hidden="1" customHeight="1"/>
    <row r="44284" ht="12.75" hidden="1" customHeight="1"/>
    <row r="44285" ht="12.75" hidden="1" customHeight="1"/>
    <row r="44286" ht="12.75" hidden="1" customHeight="1"/>
    <row r="44287" ht="12.75" hidden="1" customHeight="1"/>
    <row r="44288" ht="12.75" hidden="1" customHeight="1"/>
    <row r="44289" ht="12.75" hidden="1" customHeight="1"/>
    <row r="44290" ht="12.75" hidden="1" customHeight="1"/>
    <row r="44291" ht="12.75" hidden="1" customHeight="1"/>
    <row r="44292" ht="12.75" hidden="1" customHeight="1"/>
    <row r="44293" ht="12.75" hidden="1" customHeight="1"/>
    <row r="44294" ht="12.75" hidden="1" customHeight="1"/>
    <row r="44295" ht="12.75" hidden="1" customHeight="1"/>
    <row r="44296" ht="12.75" hidden="1" customHeight="1"/>
    <row r="44297" ht="12.75" hidden="1" customHeight="1"/>
    <row r="44298" ht="12.75" hidden="1" customHeight="1"/>
    <row r="44299" ht="12.75" hidden="1" customHeight="1"/>
    <row r="44300" ht="12.75" hidden="1" customHeight="1"/>
    <row r="44301" ht="12.75" hidden="1" customHeight="1"/>
    <row r="44302" ht="12.75" hidden="1" customHeight="1"/>
    <row r="44303" ht="12.75" hidden="1" customHeight="1"/>
    <row r="44304" ht="12.75" hidden="1" customHeight="1"/>
    <row r="44305" ht="12.75" hidden="1" customHeight="1"/>
    <row r="44306" ht="12.75" hidden="1" customHeight="1"/>
    <row r="44307" ht="12.75" hidden="1" customHeight="1"/>
    <row r="44308" ht="12.75" hidden="1" customHeight="1"/>
    <row r="44309" ht="12.75" hidden="1" customHeight="1"/>
    <row r="44310" ht="12.75" hidden="1" customHeight="1"/>
    <row r="44311" ht="12.75" hidden="1" customHeight="1"/>
    <row r="44312" ht="12.75" hidden="1" customHeight="1"/>
    <row r="44313" ht="12.75" hidden="1" customHeight="1"/>
    <row r="44314" ht="12.75" hidden="1" customHeight="1"/>
    <row r="44315" ht="12.75" hidden="1" customHeight="1"/>
    <row r="44316" ht="12.75" hidden="1" customHeight="1"/>
    <row r="44317" ht="12.75" hidden="1" customHeight="1"/>
    <row r="44318" ht="12.75" hidden="1" customHeight="1"/>
    <row r="44319" ht="12.75" hidden="1" customHeight="1"/>
    <row r="44320" ht="12.75" hidden="1" customHeight="1"/>
    <row r="44321" ht="12.75" hidden="1" customHeight="1"/>
    <row r="44322" ht="12.75" hidden="1" customHeight="1"/>
    <row r="44323" ht="12.75" hidden="1" customHeight="1"/>
    <row r="44324" ht="12.75" hidden="1" customHeight="1"/>
    <row r="44325" ht="12.75" hidden="1" customHeight="1"/>
    <row r="44326" ht="12.75" hidden="1" customHeight="1"/>
    <row r="44327" ht="12.75" hidden="1" customHeight="1"/>
    <row r="44328" ht="12.75" hidden="1" customHeight="1"/>
    <row r="44329" ht="12.75" hidden="1" customHeight="1"/>
    <row r="44330" ht="12.75" hidden="1" customHeight="1"/>
    <row r="44331" ht="12.75" hidden="1" customHeight="1"/>
    <row r="44332" ht="12.75" hidden="1" customHeight="1"/>
    <row r="44333" ht="12.75" hidden="1" customHeight="1"/>
    <row r="44334" ht="12.75" hidden="1" customHeight="1"/>
    <row r="44335" ht="12.75" hidden="1" customHeight="1"/>
    <row r="44336" ht="12.75" hidden="1" customHeight="1"/>
    <row r="44337" ht="12.75" hidden="1" customHeight="1"/>
    <row r="44338" ht="12.75" hidden="1" customHeight="1"/>
    <row r="44339" ht="12.75" hidden="1" customHeight="1"/>
    <row r="44340" ht="12.75" hidden="1" customHeight="1"/>
    <row r="44341" ht="12.75" hidden="1" customHeight="1"/>
    <row r="44342" ht="12.75" hidden="1" customHeight="1"/>
    <row r="44343" ht="12.75" hidden="1" customHeight="1"/>
    <row r="44344" ht="12.75" hidden="1" customHeight="1"/>
    <row r="44345" ht="12.75" hidden="1" customHeight="1"/>
    <row r="44346" ht="12.75" hidden="1" customHeight="1"/>
    <row r="44347" ht="12.75" hidden="1" customHeight="1"/>
    <row r="44348" ht="12.75" hidden="1" customHeight="1"/>
    <row r="44349" ht="12.75" hidden="1" customHeight="1"/>
    <row r="44350" ht="12.75" hidden="1" customHeight="1"/>
    <row r="44351" ht="12.75" hidden="1" customHeight="1"/>
    <row r="44352" ht="12.75" hidden="1" customHeight="1"/>
    <row r="44353" ht="12.75" hidden="1" customHeight="1"/>
    <row r="44354" ht="12.75" hidden="1" customHeight="1"/>
    <row r="44355" ht="12.75" hidden="1" customHeight="1"/>
    <row r="44356" ht="12.75" hidden="1" customHeight="1"/>
    <row r="44357" ht="12.75" hidden="1" customHeight="1"/>
    <row r="44358" ht="12.75" hidden="1" customHeight="1"/>
    <row r="44359" ht="12.75" hidden="1" customHeight="1"/>
    <row r="44360" ht="12.75" hidden="1" customHeight="1"/>
    <row r="44361" ht="12.75" hidden="1" customHeight="1"/>
    <row r="44362" ht="12.75" hidden="1" customHeight="1"/>
    <row r="44363" ht="12.75" hidden="1" customHeight="1"/>
    <row r="44364" ht="12.75" hidden="1" customHeight="1"/>
    <row r="44365" ht="12.75" hidden="1" customHeight="1"/>
    <row r="44366" ht="12.75" hidden="1" customHeight="1"/>
    <row r="44367" ht="12.75" hidden="1" customHeight="1"/>
    <row r="44368" ht="12.75" hidden="1" customHeight="1"/>
    <row r="44369" ht="12.75" hidden="1" customHeight="1"/>
    <row r="44370" ht="12.75" hidden="1" customHeight="1"/>
    <row r="44371" ht="12.75" hidden="1" customHeight="1"/>
    <row r="44372" ht="12.75" hidden="1" customHeight="1"/>
    <row r="44373" ht="12.75" hidden="1" customHeight="1"/>
    <row r="44374" ht="12.75" hidden="1" customHeight="1"/>
    <row r="44375" ht="12.75" hidden="1" customHeight="1"/>
    <row r="44376" ht="12.75" hidden="1" customHeight="1"/>
    <row r="44377" ht="12.75" hidden="1" customHeight="1"/>
    <row r="44378" ht="12.75" hidden="1" customHeight="1"/>
    <row r="44379" ht="12.75" hidden="1" customHeight="1"/>
    <row r="44380" ht="12.75" hidden="1" customHeight="1"/>
    <row r="44381" ht="12.75" hidden="1" customHeight="1"/>
    <row r="44382" ht="12.75" hidden="1" customHeight="1"/>
    <row r="44383" ht="12.75" hidden="1" customHeight="1"/>
    <row r="44384" ht="12.75" hidden="1" customHeight="1"/>
    <row r="44385" ht="12.75" hidden="1" customHeight="1"/>
    <row r="44386" ht="12.75" hidden="1" customHeight="1"/>
    <row r="44387" ht="12.75" hidden="1" customHeight="1"/>
    <row r="44388" ht="12.75" hidden="1" customHeight="1"/>
    <row r="44389" ht="12.75" hidden="1" customHeight="1"/>
    <row r="44390" ht="12.75" hidden="1" customHeight="1"/>
    <row r="44391" ht="12.75" hidden="1" customHeight="1"/>
    <row r="44392" ht="12.75" hidden="1" customHeight="1"/>
    <row r="44393" ht="12.75" hidden="1" customHeight="1"/>
    <row r="44394" ht="12.75" hidden="1" customHeight="1"/>
    <row r="44395" ht="12.75" hidden="1" customHeight="1"/>
    <row r="44396" ht="12.75" hidden="1" customHeight="1"/>
    <row r="44397" ht="12.75" hidden="1" customHeight="1"/>
    <row r="44398" ht="12.75" hidden="1" customHeight="1"/>
    <row r="44399" ht="12.75" hidden="1" customHeight="1"/>
    <row r="44400" ht="12.75" hidden="1" customHeight="1"/>
    <row r="44401" ht="12.75" hidden="1" customHeight="1"/>
    <row r="44402" ht="12.75" hidden="1" customHeight="1"/>
    <row r="44403" ht="12.75" hidden="1" customHeight="1"/>
    <row r="44404" ht="12.75" hidden="1" customHeight="1"/>
    <row r="44405" ht="12.75" hidden="1" customHeight="1"/>
    <row r="44406" ht="12.75" hidden="1" customHeight="1"/>
    <row r="44407" ht="12.75" hidden="1" customHeight="1"/>
    <row r="44408" ht="12.75" hidden="1" customHeight="1"/>
    <row r="44409" ht="12.75" hidden="1" customHeight="1"/>
    <row r="44410" ht="12.75" hidden="1" customHeight="1"/>
    <row r="44411" ht="12.75" hidden="1" customHeight="1"/>
    <row r="44412" ht="12.75" hidden="1" customHeight="1"/>
    <row r="44413" ht="12.75" hidden="1" customHeight="1"/>
    <row r="44414" ht="12.75" hidden="1" customHeight="1"/>
    <row r="44415" ht="12.75" hidden="1" customHeight="1"/>
    <row r="44416" ht="12.75" hidden="1" customHeight="1"/>
    <row r="44417" ht="12.75" hidden="1" customHeight="1"/>
    <row r="44418" ht="12.75" hidden="1" customHeight="1"/>
    <row r="44419" ht="12.75" hidden="1" customHeight="1"/>
    <row r="44420" ht="12.75" hidden="1" customHeight="1"/>
    <row r="44421" ht="12.75" hidden="1" customHeight="1"/>
    <row r="44422" ht="12.75" hidden="1" customHeight="1"/>
    <row r="44423" ht="12.75" hidden="1" customHeight="1"/>
    <row r="44424" ht="12.75" hidden="1" customHeight="1"/>
    <row r="44425" ht="12.75" hidden="1" customHeight="1"/>
    <row r="44426" ht="12.75" hidden="1" customHeight="1"/>
    <row r="44427" ht="12.75" hidden="1" customHeight="1"/>
    <row r="44428" ht="12.75" hidden="1" customHeight="1"/>
    <row r="44429" ht="12.75" hidden="1" customHeight="1"/>
    <row r="44430" ht="12.75" hidden="1" customHeight="1"/>
    <row r="44431" ht="12.75" hidden="1" customHeight="1"/>
    <row r="44432" ht="12.75" hidden="1" customHeight="1"/>
    <row r="44433" ht="12.75" hidden="1" customHeight="1"/>
    <row r="44434" ht="12.75" hidden="1" customHeight="1"/>
    <row r="44435" ht="12.75" hidden="1" customHeight="1"/>
    <row r="44436" ht="12.75" hidden="1" customHeight="1"/>
    <row r="44437" ht="12.75" hidden="1" customHeight="1"/>
    <row r="44438" ht="12.75" hidden="1" customHeight="1"/>
    <row r="44439" ht="12.75" hidden="1" customHeight="1"/>
    <row r="44440" ht="12.75" hidden="1" customHeight="1"/>
    <row r="44441" ht="12.75" hidden="1" customHeight="1"/>
    <row r="44442" ht="12.75" hidden="1" customHeight="1"/>
    <row r="44443" ht="12.75" hidden="1" customHeight="1"/>
    <row r="44444" ht="12.75" hidden="1" customHeight="1"/>
    <row r="44445" ht="12.75" hidden="1" customHeight="1"/>
    <row r="44446" ht="12.75" hidden="1" customHeight="1"/>
    <row r="44447" ht="12.75" hidden="1" customHeight="1"/>
    <row r="44448" ht="12.75" hidden="1" customHeight="1"/>
    <row r="44449" ht="12.75" hidden="1" customHeight="1"/>
    <row r="44450" ht="12.75" hidden="1" customHeight="1"/>
    <row r="44451" ht="12.75" hidden="1" customHeight="1"/>
    <row r="44452" ht="12.75" hidden="1" customHeight="1"/>
    <row r="44453" ht="12.75" hidden="1" customHeight="1"/>
    <row r="44454" ht="12.75" hidden="1" customHeight="1"/>
    <row r="44455" ht="12.75" hidden="1" customHeight="1"/>
    <row r="44456" ht="12.75" hidden="1" customHeight="1"/>
    <row r="44457" ht="12.75" hidden="1" customHeight="1"/>
    <row r="44458" ht="12.75" hidden="1" customHeight="1"/>
    <row r="44459" ht="12.75" hidden="1" customHeight="1"/>
    <row r="44460" ht="12.75" hidden="1" customHeight="1"/>
    <row r="44461" ht="12.75" hidden="1" customHeight="1"/>
    <row r="44462" ht="12.75" hidden="1" customHeight="1"/>
    <row r="44463" ht="12.75" hidden="1" customHeight="1"/>
    <row r="44464" ht="12.75" hidden="1" customHeight="1"/>
    <row r="44465" ht="12.75" hidden="1" customHeight="1"/>
    <row r="44466" ht="12.75" hidden="1" customHeight="1"/>
    <row r="44467" ht="12.75" hidden="1" customHeight="1"/>
    <row r="44468" ht="12.75" hidden="1" customHeight="1"/>
    <row r="44469" ht="12.75" hidden="1" customHeight="1"/>
    <row r="44470" ht="12.75" hidden="1" customHeight="1"/>
    <row r="44471" ht="12.75" hidden="1" customHeight="1"/>
    <row r="44472" ht="12.75" hidden="1" customHeight="1"/>
    <row r="44473" ht="12.75" hidden="1" customHeight="1"/>
    <row r="44474" ht="12.75" hidden="1" customHeight="1"/>
    <row r="44475" ht="12.75" hidden="1" customHeight="1"/>
    <row r="44476" ht="12.75" hidden="1" customHeight="1"/>
    <row r="44477" ht="12.75" hidden="1" customHeight="1"/>
    <row r="44478" ht="12.75" hidden="1" customHeight="1"/>
    <row r="44479" ht="12.75" hidden="1" customHeight="1"/>
    <row r="44480" ht="12.75" hidden="1" customHeight="1"/>
    <row r="44481" ht="12.75" hidden="1" customHeight="1"/>
    <row r="44482" ht="12.75" hidden="1" customHeight="1"/>
    <row r="44483" ht="12.75" hidden="1" customHeight="1"/>
    <row r="44484" ht="12.75" hidden="1" customHeight="1"/>
    <row r="44485" ht="12.75" hidden="1" customHeight="1"/>
    <row r="44486" ht="12.75" hidden="1" customHeight="1"/>
    <row r="44487" ht="12.75" hidden="1" customHeight="1"/>
    <row r="44488" ht="12.75" hidden="1" customHeight="1"/>
    <row r="44489" ht="12.75" hidden="1" customHeight="1"/>
    <row r="44490" ht="12.75" hidden="1" customHeight="1"/>
    <row r="44491" ht="12.75" hidden="1" customHeight="1"/>
    <row r="44492" ht="12.75" hidden="1" customHeight="1"/>
    <row r="44493" ht="12.75" hidden="1" customHeight="1"/>
    <row r="44494" ht="12.75" hidden="1" customHeight="1"/>
    <row r="44495" ht="12.75" hidden="1" customHeight="1"/>
    <row r="44496" ht="12.75" hidden="1" customHeight="1"/>
    <row r="44497" ht="12.75" hidden="1" customHeight="1"/>
    <row r="44498" ht="12.75" hidden="1" customHeight="1"/>
    <row r="44499" ht="12.75" hidden="1" customHeight="1"/>
    <row r="44500" ht="12.75" hidden="1" customHeight="1"/>
    <row r="44501" ht="12.75" hidden="1" customHeight="1"/>
    <row r="44502" ht="12.75" hidden="1" customHeight="1"/>
    <row r="44503" ht="12.75" hidden="1" customHeight="1"/>
    <row r="44504" ht="12.75" hidden="1" customHeight="1"/>
    <row r="44505" ht="12.75" hidden="1" customHeight="1"/>
    <row r="44506" ht="12.75" hidden="1" customHeight="1"/>
    <row r="44507" ht="12.75" hidden="1" customHeight="1"/>
    <row r="44508" ht="12.75" hidden="1" customHeight="1"/>
    <row r="44509" ht="12.75" hidden="1" customHeight="1"/>
    <row r="44510" ht="12.75" hidden="1" customHeight="1"/>
    <row r="44511" ht="12.75" hidden="1" customHeight="1"/>
    <row r="44512" ht="12.75" hidden="1" customHeight="1"/>
    <row r="44513" ht="12.75" hidden="1" customHeight="1"/>
    <row r="44514" ht="12.75" hidden="1" customHeight="1"/>
    <row r="44515" ht="12.75" hidden="1" customHeight="1"/>
    <row r="44516" ht="12.75" hidden="1" customHeight="1"/>
    <row r="44517" ht="12.75" hidden="1" customHeight="1"/>
    <row r="44518" ht="12.75" hidden="1" customHeight="1"/>
    <row r="44519" ht="12.75" hidden="1" customHeight="1"/>
    <row r="44520" ht="12.75" hidden="1" customHeight="1"/>
    <row r="44521" ht="12.75" hidden="1" customHeight="1"/>
    <row r="44522" ht="12.75" hidden="1" customHeight="1"/>
    <row r="44523" ht="12.75" hidden="1" customHeight="1"/>
    <row r="44524" ht="12.75" hidden="1" customHeight="1"/>
    <row r="44525" ht="12.75" hidden="1" customHeight="1"/>
    <row r="44526" ht="12.75" hidden="1" customHeight="1"/>
    <row r="44527" ht="12.75" hidden="1" customHeight="1"/>
    <row r="44528" ht="12.75" hidden="1" customHeight="1"/>
    <row r="44529" ht="12.75" hidden="1" customHeight="1"/>
    <row r="44530" ht="12.75" hidden="1" customHeight="1"/>
    <row r="44531" ht="12.75" hidden="1" customHeight="1"/>
    <row r="44532" ht="12.75" hidden="1" customHeight="1"/>
    <row r="44533" ht="12.75" hidden="1" customHeight="1"/>
    <row r="44534" ht="12.75" hidden="1" customHeight="1"/>
    <row r="44535" ht="12.75" hidden="1" customHeight="1"/>
    <row r="44536" ht="12.75" hidden="1" customHeight="1"/>
    <row r="44537" ht="12.75" hidden="1" customHeight="1"/>
    <row r="44538" ht="12.75" hidden="1" customHeight="1"/>
    <row r="44539" ht="12.75" hidden="1" customHeight="1"/>
    <row r="44540" ht="12.75" hidden="1" customHeight="1"/>
    <row r="44541" ht="12.75" hidden="1" customHeight="1"/>
    <row r="44542" ht="12.75" hidden="1" customHeight="1"/>
    <row r="44543" ht="12.75" hidden="1" customHeight="1"/>
    <row r="44544" ht="12.75" hidden="1" customHeight="1"/>
    <row r="44545" ht="12.75" hidden="1" customHeight="1"/>
    <row r="44546" ht="12.75" hidden="1" customHeight="1"/>
    <row r="44547" ht="12.75" hidden="1" customHeight="1"/>
    <row r="44548" ht="12.75" hidden="1" customHeight="1"/>
    <row r="44549" ht="12.75" hidden="1" customHeight="1"/>
    <row r="44550" ht="12.75" hidden="1" customHeight="1"/>
    <row r="44551" ht="12.75" hidden="1" customHeight="1"/>
    <row r="44552" ht="12.75" hidden="1" customHeight="1"/>
    <row r="44553" ht="12.75" hidden="1" customHeight="1"/>
    <row r="44554" ht="12.75" hidden="1" customHeight="1"/>
    <row r="44555" ht="12.75" hidden="1" customHeight="1"/>
    <row r="44556" ht="12.75" hidden="1" customHeight="1"/>
    <row r="44557" ht="12.75" hidden="1" customHeight="1"/>
    <row r="44558" ht="12.75" hidden="1" customHeight="1"/>
    <row r="44559" ht="12.75" hidden="1" customHeight="1"/>
    <row r="44560" ht="12.75" hidden="1" customHeight="1"/>
    <row r="44561" ht="12.75" hidden="1" customHeight="1"/>
    <row r="44562" ht="12.75" hidden="1" customHeight="1"/>
    <row r="44563" ht="12.75" hidden="1" customHeight="1"/>
    <row r="44564" ht="12.75" hidden="1" customHeight="1"/>
    <row r="44565" ht="12.75" hidden="1" customHeight="1"/>
    <row r="44566" ht="12.75" hidden="1" customHeight="1"/>
    <row r="44567" ht="12.75" hidden="1" customHeight="1"/>
    <row r="44568" ht="12.75" hidden="1" customHeight="1"/>
    <row r="44569" ht="12.75" hidden="1" customHeight="1"/>
    <row r="44570" ht="12.75" hidden="1" customHeight="1"/>
    <row r="44571" ht="12.75" hidden="1" customHeight="1"/>
    <row r="44572" ht="12.75" hidden="1" customHeight="1"/>
    <row r="44573" ht="12.75" hidden="1" customHeight="1"/>
    <row r="44574" ht="12.75" hidden="1" customHeight="1"/>
    <row r="44575" ht="12.75" hidden="1" customHeight="1"/>
    <row r="44576" ht="12.75" hidden="1" customHeight="1"/>
    <row r="44577" ht="12.75" hidden="1" customHeight="1"/>
    <row r="44578" ht="12.75" hidden="1" customHeight="1"/>
    <row r="44579" ht="12.75" hidden="1" customHeight="1"/>
    <row r="44580" ht="12.75" hidden="1" customHeight="1"/>
    <row r="44581" ht="12.75" hidden="1" customHeight="1"/>
    <row r="44582" ht="12.75" hidden="1" customHeight="1"/>
    <row r="44583" ht="12.75" hidden="1" customHeight="1"/>
    <row r="44584" ht="12.75" hidden="1" customHeight="1"/>
    <row r="44585" ht="12.75" hidden="1" customHeight="1"/>
    <row r="44586" ht="12.75" hidden="1" customHeight="1"/>
    <row r="44587" ht="12.75" hidden="1" customHeight="1"/>
    <row r="44588" ht="12.75" hidden="1" customHeight="1"/>
    <row r="44589" ht="12.75" hidden="1" customHeight="1"/>
    <row r="44590" ht="12.75" hidden="1" customHeight="1"/>
    <row r="44591" ht="12.75" hidden="1" customHeight="1"/>
    <row r="44592" ht="12.75" hidden="1" customHeight="1"/>
    <row r="44593" ht="12.75" hidden="1" customHeight="1"/>
    <row r="44594" ht="12.75" hidden="1" customHeight="1"/>
    <row r="44595" ht="12.75" hidden="1" customHeight="1"/>
    <row r="44596" ht="12.75" hidden="1" customHeight="1"/>
    <row r="44597" ht="12.75" hidden="1" customHeight="1"/>
    <row r="44598" ht="12.75" hidden="1" customHeight="1"/>
    <row r="44599" ht="12.75" hidden="1" customHeight="1"/>
    <row r="44600" ht="12.75" hidden="1" customHeight="1"/>
    <row r="44601" ht="12.75" hidden="1" customHeight="1"/>
    <row r="44602" ht="12.75" hidden="1" customHeight="1"/>
    <row r="44603" ht="12.75" hidden="1" customHeight="1"/>
    <row r="44604" ht="12.75" hidden="1" customHeight="1"/>
    <row r="44605" ht="12.75" hidden="1" customHeight="1"/>
    <row r="44606" ht="12.75" hidden="1" customHeight="1"/>
    <row r="44607" ht="12.75" hidden="1" customHeight="1"/>
    <row r="44608" ht="12.75" hidden="1" customHeight="1"/>
    <row r="44609" ht="12.75" hidden="1" customHeight="1"/>
    <row r="44610" ht="12.75" hidden="1" customHeight="1"/>
    <row r="44611" ht="12.75" hidden="1" customHeight="1"/>
    <row r="44612" ht="12.75" hidden="1" customHeight="1"/>
    <row r="44613" ht="12.75" hidden="1" customHeight="1"/>
    <row r="44614" ht="12.75" hidden="1" customHeight="1"/>
    <row r="44615" ht="12.75" hidden="1" customHeight="1"/>
    <row r="44616" ht="12.75" hidden="1" customHeight="1"/>
    <row r="44617" ht="12.75" hidden="1" customHeight="1"/>
    <row r="44618" ht="12.75" hidden="1" customHeight="1"/>
    <row r="44619" ht="12.75" hidden="1" customHeight="1"/>
    <row r="44620" ht="12.75" hidden="1" customHeight="1"/>
    <row r="44621" ht="12.75" hidden="1" customHeight="1"/>
    <row r="44622" ht="12.75" hidden="1" customHeight="1"/>
    <row r="44623" ht="12.75" hidden="1" customHeight="1"/>
    <row r="44624" ht="12.75" hidden="1" customHeight="1"/>
    <row r="44625" ht="12.75" hidden="1" customHeight="1"/>
    <row r="44626" ht="12.75" hidden="1" customHeight="1"/>
    <row r="44627" ht="12.75" hidden="1" customHeight="1"/>
    <row r="44628" ht="12.75" hidden="1" customHeight="1"/>
    <row r="44629" ht="12.75" hidden="1" customHeight="1"/>
    <row r="44630" ht="12.75" hidden="1" customHeight="1"/>
    <row r="44631" ht="12.75" hidden="1" customHeight="1"/>
    <row r="44632" ht="12.75" hidden="1" customHeight="1"/>
    <row r="44633" ht="12.75" hidden="1" customHeight="1"/>
    <row r="44634" ht="12.75" hidden="1" customHeight="1"/>
    <row r="44635" ht="12.75" hidden="1" customHeight="1"/>
    <row r="44636" ht="12.75" hidden="1" customHeight="1"/>
    <row r="44637" ht="12.75" hidden="1" customHeight="1"/>
    <row r="44638" ht="12.75" hidden="1" customHeight="1"/>
    <row r="44639" ht="12.75" hidden="1" customHeight="1"/>
    <row r="44640" ht="12.75" hidden="1" customHeight="1"/>
    <row r="44641" ht="12.75" hidden="1" customHeight="1"/>
    <row r="44642" ht="12.75" hidden="1" customHeight="1"/>
    <row r="44643" ht="12.75" hidden="1" customHeight="1"/>
    <row r="44644" ht="12.75" hidden="1" customHeight="1"/>
    <row r="44645" ht="12.75" hidden="1" customHeight="1"/>
    <row r="44646" ht="12.75" hidden="1" customHeight="1"/>
    <row r="44647" ht="12.75" hidden="1" customHeight="1"/>
    <row r="44648" ht="12.75" hidden="1" customHeight="1"/>
    <row r="44649" ht="12.75" hidden="1" customHeight="1"/>
    <row r="44650" ht="12.75" hidden="1" customHeight="1"/>
    <row r="44651" ht="12.75" hidden="1" customHeight="1"/>
    <row r="44652" ht="12.75" hidden="1" customHeight="1"/>
    <row r="44653" ht="12.75" hidden="1" customHeight="1"/>
    <row r="44654" ht="12.75" hidden="1" customHeight="1"/>
    <row r="44655" ht="12.75" hidden="1" customHeight="1"/>
    <row r="44656" ht="12.75" hidden="1" customHeight="1"/>
    <row r="44657" ht="12.75" hidden="1" customHeight="1"/>
    <row r="44658" ht="12.75" hidden="1" customHeight="1"/>
    <row r="44659" ht="12.75" hidden="1" customHeight="1"/>
    <row r="44660" ht="12.75" hidden="1" customHeight="1"/>
    <row r="44661" ht="12.75" hidden="1" customHeight="1"/>
    <row r="44662" ht="12.75" hidden="1" customHeight="1"/>
    <row r="44663" ht="12.75" hidden="1" customHeight="1"/>
    <row r="44664" ht="12.75" hidden="1" customHeight="1"/>
    <row r="44665" ht="12.75" hidden="1" customHeight="1"/>
    <row r="44666" ht="12.75" hidden="1" customHeight="1"/>
    <row r="44667" ht="12.75" hidden="1" customHeight="1"/>
    <row r="44668" ht="12.75" hidden="1" customHeight="1"/>
    <row r="44669" ht="12.75" hidden="1" customHeight="1"/>
    <row r="44670" ht="12.75" hidden="1" customHeight="1"/>
    <row r="44671" ht="12.75" hidden="1" customHeight="1"/>
    <row r="44672" ht="12.75" hidden="1" customHeight="1"/>
    <row r="44673" ht="12.75" hidden="1" customHeight="1"/>
    <row r="44674" ht="12.75" hidden="1" customHeight="1"/>
    <row r="44675" ht="12.75" hidden="1" customHeight="1"/>
    <row r="44676" ht="12.75" hidden="1" customHeight="1"/>
    <row r="44677" ht="12.75" hidden="1" customHeight="1"/>
    <row r="44678" ht="12.75" hidden="1" customHeight="1"/>
    <row r="44679" ht="12.75" hidden="1" customHeight="1"/>
    <row r="44680" ht="12.75" hidden="1" customHeight="1"/>
    <row r="44681" ht="12.75" hidden="1" customHeight="1"/>
    <row r="44682" ht="12.75" hidden="1" customHeight="1"/>
    <row r="44683" ht="12.75" hidden="1" customHeight="1"/>
    <row r="44684" ht="12.75" hidden="1" customHeight="1"/>
    <row r="44685" ht="12.75" hidden="1" customHeight="1"/>
    <row r="44686" ht="12.75" hidden="1" customHeight="1"/>
    <row r="44687" ht="12.75" hidden="1" customHeight="1"/>
    <row r="44688" ht="12.75" hidden="1" customHeight="1"/>
    <row r="44689" ht="12.75" hidden="1" customHeight="1"/>
    <row r="44690" ht="12.75" hidden="1" customHeight="1"/>
    <row r="44691" ht="12.75" hidden="1" customHeight="1"/>
    <row r="44692" ht="12.75" hidden="1" customHeight="1"/>
    <row r="44693" ht="12.75" hidden="1" customHeight="1"/>
    <row r="44694" ht="12.75" hidden="1" customHeight="1"/>
    <row r="44695" ht="12.75" hidden="1" customHeight="1"/>
    <row r="44696" ht="12.75" hidden="1" customHeight="1"/>
    <row r="44697" ht="12.75" hidden="1" customHeight="1"/>
    <row r="44698" ht="12.75" hidden="1" customHeight="1"/>
    <row r="44699" ht="12.75" hidden="1" customHeight="1"/>
    <row r="44700" ht="12.75" hidden="1" customHeight="1"/>
    <row r="44701" ht="12.75" hidden="1" customHeight="1"/>
    <row r="44702" ht="12.75" hidden="1" customHeight="1"/>
    <row r="44703" ht="12.75" hidden="1" customHeight="1"/>
    <row r="44704" ht="12.75" hidden="1" customHeight="1"/>
    <row r="44705" ht="12.75" hidden="1" customHeight="1"/>
    <row r="44706" ht="12.75" hidden="1" customHeight="1"/>
    <row r="44707" ht="12.75" hidden="1" customHeight="1"/>
    <row r="44708" ht="12.75" hidden="1" customHeight="1"/>
    <row r="44709" ht="12.75" hidden="1" customHeight="1"/>
    <row r="44710" ht="12.75" hidden="1" customHeight="1"/>
    <row r="44711" ht="12.75" hidden="1" customHeight="1"/>
    <row r="44712" ht="12.75" hidden="1" customHeight="1"/>
    <row r="44713" ht="12.75" hidden="1" customHeight="1"/>
    <row r="44714" ht="12.75" hidden="1" customHeight="1"/>
    <row r="44715" ht="12.75" hidden="1" customHeight="1"/>
    <row r="44716" ht="12.75" hidden="1" customHeight="1"/>
    <row r="44717" ht="12.75" hidden="1" customHeight="1"/>
    <row r="44718" ht="12.75" hidden="1" customHeight="1"/>
    <row r="44719" ht="12.75" hidden="1" customHeight="1"/>
    <row r="44720" ht="12.75" hidden="1" customHeight="1"/>
    <row r="44721" ht="12.75" hidden="1" customHeight="1"/>
    <row r="44722" ht="12.75" hidden="1" customHeight="1"/>
    <row r="44723" ht="12.75" hidden="1" customHeight="1"/>
    <row r="44724" ht="12.75" hidden="1" customHeight="1"/>
    <row r="44725" ht="12.75" hidden="1" customHeight="1"/>
    <row r="44726" ht="12.75" hidden="1" customHeight="1"/>
    <row r="44727" ht="12.75" hidden="1" customHeight="1"/>
    <row r="44728" ht="12.75" hidden="1" customHeight="1"/>
    <row r="44729" ht="12.75" hidden="1" customHeight="1"/>
    <row r="44730" ht="12.75" hidden="1" customHeight="1"/>
    <row r="44731" ht="12.75" hidden="1" customHeight="1"/>
    <row r="44732" ht="12.75" hidden="1" customHeight="1"/>
    <row r="44733" ht="12.75" hidden="1" customHeight="1"/>
    <row r="44734" ht="12.75" hidden="1" customHeight="1"/>
    <row r="44735" ht="12.75" hidden="1" customHeight="1"/>
    <row r="44736" ht="12.75" hidden="1" customHeight="1"/>
    <row r="44737" ht="12.75" hidden="1" customHeight="1"/>
    <row r="44738" ht="12.75" hidden="1" customHeight="1"/>
    <row r="44739" ht="12.75" hidden="1" customHeight="1"/>
    <row r="44740" ht="12.75" hidden="1" customHeight="1"/>
    <row r="44741" ht="12.75" hidden="1" customHeight="1"/>
    <row r="44742" ht="12.75" hidden="1" customHeight="1"/>
    <row r="44743" ht="12.75" hidden="1" customHeight="1"/>
    <row r="44744" ht="12.75" hidden="1" customHeight="1"/>
    <row r="44745" ht="12.75" hidden="1" customHeight="1"/>
    <row r="44746" ht="12.75" hidden="1" customHeight="1"/>
    <row r="44747" ht="12.75" hidden="1" customHeight="1"/>
    <row r="44748" ht="12.75" hidden="1" customHeight="1"/>
    <row r="44749" ht="12.75" hidden="1" customHeight="1"/>
    <row r="44750" ht="12.75" hidden="1" customHeight="1"/>
    <row r="44751" ht="12.75" hidden="1" customHeight="1"/>
    <row r="44752" ht="12.75" hidden="1" customHeight="1"/>
    <row r="44753" ht="12.75" hidden="1" customHeight="1"/>
    <row r="44754" ht="12.75" hidden="1" customHeight="1"/>
    <row r="44755" ht="12.75" hidden="1" customHeight="1"/>
    <row r="44756" ht="12.75" hidden="1" customHeight="1"/>
    <row r="44757" ht="12.75" hidden="1" customHeight="1"/>
    <row r="44758" ht="12.75" hidden="1" customHeight="1"/>
    <row r="44759" ht="12.75" hidden="1" customHeight="1"/>
    <row r="44760" ht="12.75" hidden="1" customHeight="1"/>
    <row r="44761" ht="12.75" hidden="1" customHeight="1"/>
    <row r="44762" ht="12.75" hidden="1" customHeight="1"/>
    <row r="44763" ht="12.75" hidden="1" customHeight="1"/>
    <row r="44764" ht="12.75" hidden="1" customHeight="1"/>
    <row r="44765" ht="12.75" hidden="1" customHeight="1"/>
    <row r="44766" ht="12.75" hidden="1" customHeight="1"/>
    <row r="44767" ht="12.75" hidden="1" customHeight="1"/>
    <row r="44768" ht="12.75" hidden="1" customHeight="1"/>
    <row r="44769" ht="12.75" hidden="1" customHeight="1"/>
    <row r="44770" ht="12.75" hidden="1" customHeight="1"/>
    <row r="44771" ht="12.75" hidden="1" customHeight="1"/>
    <row r="44772" ht="12.75" hidden="1" customHeight="1"/>
    <row r="44773" ht="12.75" hidden="1" customHeight="1"/>
    <row r="44774" ht="12.75" hidden="1" customHeight="1"/>
    <row r="44775" ht="12.75" hidden="1" customHeight="1"/>
    <row r="44776" ht="12.75" hidden="1" customHeight="1"/>
    <row r="44777" ht="12.75" hidden="1" customHeight="1"/>
    <row r="44778" ht="12.75" hidden="1" customHeight="1"/>
    <row r="44779" ht="12.75" hidden="1" customHeight="1"/>
    <row r="44780" ht="12.75" hidden="1" customHeight="1"/>
    <row r="44781" ht="12.75" hidden="1" customHeight="1"/>
    <row r="44782" ht="12.75" hidden="1" customHeight="1"/>
    <row r="44783" ht="12.75" hidden="1" customHeight="1"/>
    <row r="44784" ht="12.75" hidden="1" customHeight="1"/>
    <row r="44785" ht="12.75" hidden="1" customHeight="1"/>
    <row r="44786" ht="12.75" hidden="1" customHeight="1"/>
    <row r="44787" ht="12.75" hidden="1" customHeight="1"/>
    <row r="44788" ht="12.75" hidden="1" customHeight="1"/>
    <row r="44789" ht="12.75" hidden="1" customHeight="1"/>
    <row r="44790" ht="12.75" hidden="1" customHeight="1"/>
    <row r="44791" ht="12.75" hidden="1" customHeight="1"/>
    <row r="44792" ht="12.75" hidden="1" customHeight="1"/>
    <row r="44793" ht="12.75" hidden="1" customHeight="1"/>
    <row r="44794" ht="12.75" hidden="1" customHeight="1"/>
    <row r="44795" ht="12.75" hidden="1" customHeight="1"/>
    <row r="44796" ht="12.75" hidden="1" customHeight="1"/>
    <row r="44797" ht="12.75" hidden="1" customHeight="1"/>
    <row r="44798" ht="12.75" hidden="1" customHeight="1"/>
    <row r="44799" ht="12.75" hidden="1" customHeight="1"/>
    <row r="44800" ht="12.75" hidden="1" customHeight="1"/>
    <row r="44801" ht="12.75" hidden="1" customHeight="1"/>
    <row r="44802" ht="12.75" hidden="1" customHeight="1"/>
    <row r="44803" ht="12.75" hidden="1" customHeight="1"/>
    <row r="44804" ht="12.75" hidden="1" customHeight="1"/>
    <row r="44805" ht="12.75" hidden="1" customHeight="1"/>
    <row r="44806" ht="12.75" hidden="1" customHeight="1"/>
    <row r="44807" ht="12.75" hidden="1" customHeight="1"/>
    <row r="44808" ht="12.75" hidden="1" customHeight="1"/>
    <row r="44809" ht="12.75" hidden="1" customHeight="1"/>
    <row r="44810" ht="12.75" hidden="1" customHeight="1"/>
    <row r="44811" ht="12.75" hidden="1" customHeight="1"/>
    <row r="44812" ht="12.75" hidden="1" customHeight="1"/>
    <row r="44813" ht="12.75" hidden="1" customHeight="1"/>
    <row r="44814" ht="12.75" hidden="1" customHeight="1"/>
    <row r="44815" ht="12.75" hidden="1" customHeight="1"/>
    <row r="44816" ht="12.75" hidden="1" customHeight="1"/>
    <row r="44817" ht="12.75" hidden="1" customHeight="1"/>
    <row r="44818" ht="12.75" hidden="1" customHeight="1"/>
    <row r="44819" ht="12.75" hidden="1" customHeight="1"/>
    <row r="44820" ht="12.75" hidden="1" customHeight="1"/>
    <row r="44821" ht="12.75" hidden="1" customHeight="1"/>
    <row r="44822" ht="12.75" hidden="1" customHeight="1"/>
    <row r="44823" ht="12.75" hidden="1" customHeight="1"/>
    <row r="44824" ht="12.75" hidden="1" customHeight="1"/>
    <row r="44825" ht="12.75" hidden="1" customHeight="1"/>
    <row r="44826" ht="12.75" hidden="1" customHeight="1"/>
    <row r="44827" ht="12.75" hidden="1" customHeight="1"/>
    <row r="44828" ht="12.75" hidden="1" customHeight="1"/>
    <row r="44829" ht="12.75" hidden="1" customHeight="1"/>
    <row r="44830" ht="12.75" hidden="1" customHeight="1"/>
    <row r="44831" ht="12.75" hidden="1" customHeight="1"/>
    <row r="44832" ht="12.75" hidden="1" customHeight="1"/>
    <row r="44833" ht="12.75" hidden="1" customHeight="1"/>
    <row r="44834" ht="12.75" hidden="1" customHeight="1"/>
    <row r="44835" ht="12.75" hidden="1" customHeight="1"/>
    <row r="44836" ht="12.75" hidden="1" customHeight="1"/>
    <row r="44837" ht="12.75" hidden="1" customHeight="1"/>
    <row r="44838" ht="12.75" hidden="1" customHeight="1"/>
    <row r="44839" ht="12.75" hidden="1" customHeight="1"/>
    <row r="44840" ht="12.75" hidden="1" customHeight="1"/>
    <row r="44841" ht="12.75" hidden="1" customHeight="1"/>
    <row r="44842" ht="12.75" hidden="1" customHeight="1"/>
    <row r="44843" ht="12.75" hidden="1" customHeight="1"/>
    <row r="44844" ht="12.75" hidden="1" customHeight="1"/>
    <row r="44845" ht="12.75" hidden="1" customHeight="1"/>
    <row r="44846" ht="12.75" hidden="1" customHeight="1"/>
    <row r="44847" ht="12.75" hidden="1" customHeight="1"/>
    <row r="44848" ht="12.75" hidden="1" customHeight="1"/>
    <row r="44849" ht="12.75" hidden="1" customHeight="1"/>
    <row r="44850" ht="12.75" hidden="1" customHeight="1"/>
    <row r="44851" ht="12.75" hidden="1" customHeight="1"/>
    <row r="44852" ht="12.75" hidden="1" customHeight="1"/>
    <row r="44853" ht="12.75" hidden="1" customHeight="1"/>
    <row r="44854" ht="12.75" hidden="1" customHeight="1"/>
    <row r="44855" ht="12.75" hidden="1" customHeight="1"/>
    <row r="44856" ht="12.75" hidden="1" customHeight="1"/>
    <row r="44857" ht="12.75" hidden="1" customHeight="1"/>
    <row r="44858" ht="12.75" hidden="1" customHeight="1"/>
    <row r="44859" ht="12.75" hidden="1" customHeight="1"/>
    <row r="44860" ht="12.75" hidden="1" customHeight="1"/>
    <row r="44861" ht="12.75" hidden="1" customHeight="1"/>
    <row r="44862" ht="12.75" hidden="1" customHeight="1"/>
    <row r="44863" ht="12.75" hidden="1" customHeight="1"/>
    <row r="44864" ht="12.75" hidden="1" customHeight="1"/>
    <row r="44865" ht="12.75" hidden="1" customHeight="1"/>
    <row r="44866" ht="12.75" hidden="1" customHeight="1"/>
    <row r="44867" ht="12.75" hidden="1" customHeight="1"/>
    <row r="44868" ht="12.75" hidden="1" customHeight="1"/>
    <row r="44869" ht="12.75" hidden="1" customHeight="1"/>
    <row r="44870" ht="12.75" hidden="1" customHeight="1"/>
    <row r="44871" ht="12.75" hidden="1" customHeight="1"/>
    <row r="44872" ht="12.75" hidden="1" customHeight="1"/>
    <row r="44873" ht="12.75" hidden="1" customHeight="1"/>
    <row r="44874" ht="12.75" hidden="1" customHeight="1"/>
    <row r="44875" ht="12.75" hidden="1" customHeight="1"/>
    <row r="44876" ht="12.75" hidden="1" customHeight="1"/>
    <row r="44877" ht="12.75" hidden="1" customHeight="1"/>
    <row r="44878" ht="12.75" hidden="1" customHeight="1"/>
    <row r="44879" ht="12.75" hidden="1" customHeight="1"/>
    <row r="44880" ht="12.75" hidden="1" customHeight="1"/>
    <row r="44881" ht="12.75" hidden="1" customHeight="1"/>
    <row r="44882" ht="12.75" hidden="1" customHeight="1"/>
    <row r="44883" ht="12.75" hidden="1" customHeight="1"/>
    <row r="44884" ht="12.75" hidden="1" customHeight="1"/>
    <row r="44885" ht="12.75" hidden="1" customHeight="1"/>
    <row r="44886" ht="12.75" hidden="1" customHeight="1"/>
    <row r="44887" ht="12.75" hidden="1" customHeight="1"/>
    <row r="44888" ht="12.75" hidden="1" customHeight="1"/>
    <row r="44889" ht="12.75" hidden="1" customHeight="1"/>
    <row r="44890" ht="12.75" hidden="1" customHeight="1"/>
    <row r="44891" ht="12.75" hidden="1" customHeight="1"/>
    <row r="44892" ht="12.75" hidden="1" customHeight="1"/>
    <row r="44893" ht="12.75" hidden="1" customHeight="1"/>
    <row r="44894" ht="12.75" hidden="1" customHeight="1"/>
    <row r="44895" ht="12.75" hidden="1" customHeight="1"/>
    <row r="44896" ht="12.75" hidden="1" customHeight="1"/>
    <row r="44897" ht="12.75" hidden="1" customHeight="1"/>
    <row r="44898" ht="12.75" hidden="1" customHeight="1"/>
    <row r="44899" ht="12.75" hidden="1" customHeight="1"/>
    <row r="44900" ht="12.75" hidden="1" customHeight="1"/>
    <row r="44901" ht="12.75" hidden="1" customHeight="1"/>
    <row r="44902" ht="12.75" hidden="1" customHeight="1"/>
    <row r="44903" ht="12.75" hidden="1" customHeight="1"/>
    <row r="44904" ht="12.75" hidden="1" customHeight="1"/>
    <row r="44905" ht="12.75" hidden="1" customHeight="1"/>
    <row r="44906" ht="12.75" hidden="1" customHeight="1"/>
    <row r="44907" ht="12.75" hidden="1" customHeight="1"/>
    <row r="44908" ht="12.75" hidden="1" customHeight="1"/>
    <row r="44909" ht="12.75" hidden="1" customHeight="1"/>
    <row r="44910" ht="12.75" hidden="1" customHeight="1"/>
    <row r="44911" ht="12.75" hidden="1" customHeight="1"/>
    <row r="44912" ht="12.75" hidden="1" customHeight="1"/>
    <row r="44913" ht="12.75" hidden="1" customHeight="1"/>
    <row r="44914" ht="12.75" hidden="1" customHeight="1"/>
    <row r="44915" ht="12.75" hidden="1" customHeight="1"/>
    <row r="44916" ht="12.75" hidden="1" customHeight="1"/>
    <row r="44917" ht="12.75" hidden="1" customHeight="1"/>
    <row r="44918" ht="12.75" hidden="1" customHeight="1"/>
    <row r="44919" ht="12.75" hidden="1" customHeight="1"/>
    <row r="44920" ht="12.75" hidden="1" customHeight="1"/>
    <row r="44921" ht="12.75" hidden="1" customHeight="1"/>
    <row r="44922" ht="12.75" hidden="1" customHeight="1"/>
    <row r="44923" ht="12.75" hidden="1" customHeight="1"/>
    <row r="44924" ht="12.75" hidden="1" customHeight="1"/>
    <row r="44925" ht="12.75" hidden="1" customHeight="1"/>
    <row r="44926" ht="12.75" hidden="1" customHeight="1"/>
    <row r="44927" ht="12.75" hidden="1" customHeight="1"/>
    <row r="44928" ht="12.75" hidden="1" customHeight="1"/>
    <row r="44929" ht="12.75" hidden="1" customHeight="1"/>
    <row r="44930" ht="12.75" hidden="1" customHeight="1"/>
    <row r="44931" ht="12.75" hidden="1" customHeight="1"/>
    <row r="44932" ht="12.75" hidden="1" customHeight="1"/>
    <row r="44933" ht="12.75" hidden="1" customHeight="1"/>
    <row r="44934" ht="12.75" hidden="1" customHeight="1"/>
    <row r="44935" ht="12.75" hidden="1" customHeight="1"/>
    <row r="44936" ht="12.75" hidden="1" customHeight="1"/>
    <row r="44937" ht="12.75" hidden="1" customHeight="1"/>
    <row r="44938" ht="12.75" hidden="1" customHeight="1"/>
    <row r="44939" ht="12.75" hidden="1" customHeight="1"/>
    <row r="44940" ht="12.75" hidden="1" customHeight="1"/>
    <row r="44941" ht="12.75" hidden="1" customHeight="1"/>
    <row r="44942" ht="12.75" hidden="1" customHeight="1"/>
    <row r="44943" ht="12.75" hidden="1" customHeight="1"/>
    <row r="44944" ht="12.75" hidden="1" customHeight="1"/>
    <row r="44945" ht="12.75" hidden="1" customHeight="1"/>
    <row r="44946" ht="12.75" hidden="1" customHeight="1"/>
    <row r="44947" ht="12.75" hidden="1" customHeight="1"/>
    <row r="44948" ht="12.75" hidden="1" customHeight="1"/>
    <row r="44949" ht="12.75" hidden="1" customHeight="1"/>
    <row r="44950" ht="12.75" hidden="1" customHeight="1"/>
    <row r="44951" ht="12.75" hidden="1" customHeight="1"/>
    <row r="44952" ht="12.75" hidden="1" customHeight="1"/>
    <row r="44953" ht="12.75" hidden="1" customHeight="1"/>
    <row r="44954" ht="12.75" hidden="1" customHeight="1"/>
    <row r="44955" ht="12.75" hidden="1" customHeight="1"/>
    <row r="44956" ht="12.75" hidden="1" customHeight="1"/>
    <row r="44957" ht="12.75" hidden="1" customHeight="1"/>
    <row r="44958" ht="12.75" hidden="1" customHeight="1"/>
    <row r="44959" ht="12.75" hidden="1" customHeight="1"/>
    <row r="44960" ht="12.75" hidden="1" customHeight="1"/>
    <row r="44961" ht="12.75" hidden="1" customHeight="1"/>
    <row r="44962" ht="12.75" hidden="1" customHeight="1"/>
    <row r="44963" ht="12.75" hidden="1" customHeight="1"/>
    <row r="44964" ht="12.75" hidden="1" customHeight="1"/>
    <row r="44965" ht="12.75" hidden="1" customHeight="1"/>
    <row r="44966" ht="12.75" hidden="1" customHeight="1"/>
    <row r="44967" ht="12.75" hidden="1" customHeight="1"/>
    <row r="44968" ht="12.75" hidden="1" customHeight="1"/>
    <row r="44969" ht="12.75" hidden="1" customHeight="1"/>
    <row r="44970" ht="12.75" hidden="1" customHeight="1"/>
    <row r="44971" ht="12.75" hidden="1" customHeight="1"/>
    <row r="44972" ht="12.75" hidden="1" customHeight="1"/>
    <row r="44973" ht="12.75" hidden="1" customHeight="1"/>
    <row r="44974" ht="12.75" hidden="1" customHeight="1"/>
    <row r="44975" ht="12.75" hidden="1" customHeight="1"/>
    <row r="44976" ht="12.75" hidden="1" customHeight="1"/>
    <row r="44977" ht="12.75" hidden="1" customHeight="1"/>
    <row r="44978" ht="12.75" hidden="1" customHeight="1"/>
    <row r="44979" ht="12.75" hidden="1" customHeight="1"/>
    <row r="44980" ht="12.75" hidden="1" customHeight="1"/>
    <row r="44981" ht="12.75" hidden="1" customHeight="1"/>
    <row r="44982" ht="12.75" hidden="1" customHeight="1"/>
    <row r="44983" ht="12.75" hidden="1" customHeight="1"/>
    <row r="44984" ht="12.75" hidden="1" customHeight="1"/>
    <row r="44985" ht="12.75" hidden="1" customHeight="1"/>
    <row r="44986" ht="12.75" hidden="1" customHeight="1"/>
    <row r="44987" ht="12.75" hidden="1" customHeight="1"/>
    <row r="44988" ht="12.75" hidden="1" customHeight="1"/>
    <row r="44989" ht="12.75" hidden="1" customHeight="1"/>
    <row r="44990" ht="12.75" hidden="1" customHeight="1"/>
    <row r="44991" ht="12.75" hidden="1" customHeight="1"/>
    <row r="44992" ht="12.75" hidden="1" customHeight="1"/>
    <row r="44993" ht="12.75" hidden="1" customHeight="1"/>
    <row r="44994" ht="12.75" hidden="1" customHeight="1"/>
    <row r="44995" ht="12.75" hidden="1" customHeight="1"/>
    <row r="44996" ht="12.75" hidden="1" customHeight="1"/>
    <row r="44997" ht="12.75" hidden="1" customHeight="1"/>
    <row r="44998" ht="12.75" hidden="1" customHeight="1"/>
    <row r="44999" ht="12.75" hidden="1" customHeight="1"/>
    <row r="45000" ht="12.75" hidden="1" customHeight="1"/>
    <row r="45001" ht="12.75" hidden="1" customHeight="1"/>
    <row r="45002" ht="12.75" hidden="1" customHeight="1"/>
    <row r="45003" ht="12.75" hidden="1" customHeight="1"/>
    <row r="45004" ht="12.75" hidden="1" customHeight="1"/>
    <row r="45005" ht="12.75" hidden="1" customHeight="1"/>
    <row r="45006" ht="12.75" hidden="1" customHeight="1"/>
    <row r="45007" ht="12.75" hidden="1" customHeight="1"/>
    <row r="45008" ht="12.75" hidden="1" customHeight="1"/>
    <row r="45009" ht="12.75" hidden="1" customHeight="1"/>
    <row r="45010" ht="12.75" hidden="1" customHeight="1"/>
    <row r="45011" ht="12.75" hidden="1" customHeight="1"/>
    <row r="45012" ht="12.75" hidden="1" customHeight="1"/>
    <row r="45013" ht="12.75" hidden="1" customHeight="1"/>
    <row r="45014" ht="12.75" hidden="1" customHeight="1"/>
    <row r="45015" ht="12.75" hidden="1" customHeight="1"/>
    <row r="45016" ht="12.75" hidden="1" customHeight="1"/>
    <row r="45017" ht="12.75" hidden="1" customHeight="1"/>
    <row r="45018" ht="12.75" hidden="1" customHeight="1"/>
    <row r="45019" ht="12.75" hidden="1" customHeight="1"/>
    <row r="45020" ht="12.75" hidden="1" customHeight="1"/>
    <row r="45021" ht="12.75" hidden="1" customHeight="1"/>
    <row r="45022" ht="12.75" hidden="1" customHeight="1"/>
    <row r="45023" ht="12.75" hidden="1" customHeight="1"/>
    <row r="45024" ht="12.75" hidden="1" customHeight="1"/>
    <row r="45025" ht="12.75" hidden="1" customHeight="1"/>
    <row r="45026" ht="12.75" hidden="1" customHeight="1"/>
    <row r="45027" ht="12.75" hidden="1" customHeight="1"/>
    <row r="45028" ht="12.75" hidden="1" customHeight="1"/>
    <row r="45029" ht="12.75" hidden="1" customHeight="1"/>
    <row r="45030" ht="12.75" hidden="1" customHeight="1"/>
    <row r="45031" ht="12.75" hidden="1" customHeight="1"/>
    <row r="45032" ht="12.75" hidden="1" customHeight="1"/>
    <row r="45033" ht="12.75" hidden="1" customHeight="1"/>
    <row r="45034" ht="12.75" hidden="1" customHeight="1"/>
    <row r="45035" ht="12.75" hidden="1" customHeight="1"/>
    <row r="45036" ht="12.75" hidden="1" customHeight="1"/>
    <row r="45037" ht="12.75" hidden="1" customHeight="1"/>
    <row r="45038" ht="12.75" hidden="1" customHeight="1"/>
    <row r="45039" ht="12.75" hidden="1" customHeight="1"/>
    <row r="45040" ht="12.75" hidden="1" customHeight="1"/>
    <row r="45041" ht="12.75" hidden="1" customHeight="1"/>
    <row r="45042" ht="12.75" hidden="1" customHeight="1"/>
    <row r="45043" ht="12.75" hidden="1" customHeight="1"/>
    <row r="45044" ht="12.75" hidden="1" customHeight="1"/>
    <row r="45045" ht="12.75" hidden="1" customHeight="1"/>
    <row r="45046" ht="12.75" hidden="1" customHeight="1"/>
    <row r="45047" ht="12.75" hidden="1" customHeight="1"/>
    <row r="45048" ht="12.75" hidden="1" customHeight="1"/>
    <row r="45049" ht="12.75" hidden="1" customHeight="1"/>
    <row r="45050" ht="12.75" hidden="1" customHeight="1"/>
    <row r="45051" ht="12.75" hidden="1" customHeight="1"/>
    <row r="45052" ht="12.75" hidden="1" customHeight="1"/>
    <row r="45053" ht="12.75" hidden="1" customHeight="1"/>
    <row r="45054" ht="12.75" hidden="1" customHeight="1"/>
    <row r="45055" ht="12.75" hidden="1" customHeight="1"/>
    <row r="45056" ht="12.75" hidden="1" customHeight="1"/>
    <row r="45057" ht="12.75" hidden="1" customHeight="1"/>
    <row r="45058" ht="12.75" hidden="1" customHeight="1"/>
    <row r="45059" ht="12.75" hidden="1" customHeight="1"/>
    <row r="45060" ht="12.75" hidden="1" customHeight="1"/>
    <row r="45061" ht="12.75" hidden="1" customHeight="1"/>
    <row r="45062" ht="12.75" hidden="1" customHeight="1"/>
    <row r="45063" ht="12.75" hidden="1" customHeight="1"/>
    <row r="45064" ht="12.75" hidden="1" customHeight="1"/>
    <row r="45065" ht="12.75" hidden="1" customHeight="1"/>
    <row r="45066" ht="12.75" hidden="1" customHeight="1"/>
    <row r="45067" ht="12.75" hidden="1" customHeight="1"/>
    <row r="45068" ht="12.75" hidden="1" customHeight="1"/>
    <row r="45069" ht="12.75" hidden="1" customHeight="1"/>
    <row r="45070" ht="12.75" hidden="1" customHeight="1"/>
    <row r="45071" ht="12.75" hidden="1" customHeight="1"/>
    <row r="45072" ht="12.75" hidden="1" customHeight="1"/>
    <row r="45073" ht="12.75" hidden="1" customHeight="1"/>
    <row r="45074" ht="12.75" hidden="1" customHeight="1"/>
    <row r="45075" ht="12.75" hidden="1" customHeight="1"/>
    <row r="45076" ht="12.75" hidden="1" customHeight="1"/>
    <row r="45077" ht="12.75" hidden="1" customHeight="1"/>
    <row r="45078" ht="12.75" hidden="1" customHeight="1"/>
    <row r="45079" ht="12.75" hidden="1" customHeight="1"/>
    <row r="45080" ht="12.75" hidden="1" customHeight="1"/>
    <row r="45081" ht="12.75" hidden="1" customHeight="1"/>
    <row r="45082" ht="12.75" hidden="1" customHeight="1"/>
    <row r="45083" ht="12.75" hidden="1" customHeight="1"/>
    <row r="45084" ht="12.75" hidden="1" customHeight="1"/>
    <row r="45085" ht="12.75" hidden="1" customHeight="1"/>
    <row r="45086" ht="12.75" hidden="1" customHeight="1"/>
    <row r="45087" ht="12.75" hidden="1" customHeight="1"/>
    <row r="45088" ht="12.75" hidden="1" customHeight="1"/>
    <row r="45089" ht="12.75" hidden="1" customHeight="1"/>
    <row r="45090" ht="12.75" hidden="1" customHeight="1"/>
    <row r="45091" ht="12.75" hidden="1" customHeight="1"/>
    <row r="45092" ht="12.75" hidden="1" customHeight="1"/>
    <row r="45093" ht="12.75" hidden="1" customHeight="1"/>
    <row r="45094" ht="12.75" hidden="1" customHeight="1"/>
    <row r="45095" ht="12.75" hidden="1" customHeight="1"/>
    <row r="45096" ht="12.75" hidden="1" customHeight="1"/>
    <row r="45097" ht="12.75" hidden="1" customHeight="1"/>
    <row r="45098" ht="12.75" hidden="1" customHeight="1"/>
    <row r="45099" ht="12.75" hidden="1" customHeight="1"/>
    <row r="45100" ht="12.75" hidden="1" customHeight="1"/>
    <row r="45101" ht="12.75" hidden="1" customHeight="1"/>
    <row r="45102" ht="12.75" hidden="1" customHeight="1"/>
    <row r="45103" ht="12.75" hidden="1" customHeight="1"/>
    <row r="45104" ht="12.75" hidden="1" customHeight="1"/>
    <row r="45105" ht="12.75" hidden="1" customHeight="1"/>
    <row r="45106" ht="12.75" hidden="1" customHeight="1"/>
    <row r="45107" ht="12.75" hidden="1" customHeight="1"/>
    <row r="45108" ht="12.75" hidden="1" customHeight="1"/>
    <row r="45109" ht="12.75" hidden="1" customHeight="1"/>
    <row r="45110" ht="12.75" hidden="1" customHeight="1"/>
    <row r="45111" ht="12.75" hidden="1" customHeight="1"/>
    <row r="45112" ht="12.75" hidden="1" customHeight="1"/>
    <row r="45113" ht="12.75" hidden="1" customHeight="1"/>
    <row r="45114" ht="12.75" hidden="1" customHeight="1"/>
    <row r="45115" ht="12.75" hidden="1" customHeight="1"/>
    <row r="45116" ht="12.75" hidden="1" customHeight="1"/>
    <row r="45117" ht="12.75" hidden="1" customHeight="1"/>
    <row r="45118" ht="12.75" hidden="1" customHeight="1"/>
    <row r="45119" ht="12.75" hidden="1" customHeight="1"/>
    <row r="45120" ht="12.75" hidden="1" customHeight="1"/>
    <row r="45121" ht="12.75" hidden="1" customHeight="1"/>
    <row r="45122" ht="12.75" hidden="1" customHeight="1"/>
    <row r="45123" ht="12.75" hidden="1" customHeight="1"/>
    <row r="45124" ht="12.75" hidden="1" customHeight="1"/>
    <row r="45125" ht="12.75" hidden="1" customHeight="1"/>
    <row r="45126" ht="12.75" hidden="1" customHeight="1"/>
    <row r="45127" ht="12.75" hidden="1" customHeight="1"/>
    <row r="45128" ht="12.75" hidden="1" customHeight="1"/>
    <row r="45129" ht="12.75" hidden="1" customHeight="1"/>
    <row r="45130" ht="12.75" hidden="1" customHeight="1"/>
    <row r="45131" ht="12.75" hidden="1" customHeight="1"/>
    <row r="45132" ht="12.75" hidden="1" customHeight="1"/>
    <row r="45133" ht="12.75" hidden="1" customHeight="1"/>
    <row r="45134" ht="12.75" hidden="1" customHeight="1"/>
    <row r="45135" ht="12.75" hidden="1" customHeight="1"/>
    <row r="45136" ht="12.75" hidden="1" customHeight="1"/>
    <row r="45137" ht="12.75" hidden="1" customHeight="1"/>
    <row r="45138" ht="12.75" hidden="1" customHeight="1"/>
    <row r="45139" ht="12.75" hidden="1" customHeight="1"/>
    <row r="45140" ht="12.75" hidden="1" customHeight="1"/>
    <row r="45141" ht="12.75" hidden="1" customHeight="1"/>
    <row r="45142" ht="12.75" hidden="1" customHeight="1"/>
    <row r="45143" ht="12.75" hidden="1" customHeight="1"/>
    <row r="45144" ht="12.75" hidden="1" customHeight="1"/>
    <row r="45145" ht="12.75" hidden="1" customHeight="1"/>
    <row r="45146" ht="12.75" hidden="1" customHeight="1"/>
    <row r="45147" ht="12.75" hidden="1" customHeight="1"/>
    <row r="45148" ht="12.75" hidden="1" customHeight="1"/>
    <row r="45149" ht="12.75" hidden="1" customHeight="1"/>
    <row r="45150" ht="12.75" hidden="1" customHeight="1"/>
    <row r="45151" ht="12.75" hidden="1" customHeight="1"/>
    <row r="45152" ht="12.75" hidden="1" customHeight="1"/>
    <row r="45153" ht="12.75" hidden="1" customHeight="1"/>
    <row r="45154" ht="12.75" hidden="1" customHeight="1"/>
    <row r="45155" ht="12.75" hidden="1" customHeight="1"/>
    <row r="45156" ht="12.75" hidden="1" customHeight="1"/>
    <row r="45157" ht="12.75" hidden="1" customHeight="1"/>
    <row r="45158" ht="12.75" hidden="1" customHeight="1"/>
    <row r="45159" ht="12.75" hidden="1" customHeight="1"/>
    <row r="45160" ht="12.75" hidden="1" customHeight="1"/>
    <row r="45161" ht="12.75" hidden="1" customHeight="1"/>
    <row r="45162" ht="12.75" hidden="1" customHeight="1"/>
    <row r="45163" ht="12.75" hidden="1" customHeight="1"/>
    <row r="45164" ht="12.75" hidden="1" customHeight="1"/>
    <row r="45165" ht="12.75" hidden="1" customHeight="1"/>
    <row r="45166" ht="12.75" hidden="1" customHeight="1"/>
    <row r="45167" ht="12.75" hidden="1" customHeight="1"/>
    <row r="45168" ht="12.75" hidden="1" customHeight="1"/>
    <row r="45169" ht="12.75" hidden="1" customHeight="1"/>
    <row r="45170" ht="12.75" hidden="1" customHeight="1"/>
    <row r="45171" ht="12.75" hidden="1" customHeight="1"/>
    <row r="45172" ht="12.75" hidden="1" customHeight="1"/>
    <row r="45173" ht="12.75" hidden="1" customHeight="1"/>
    <row r="45174" ht="12.75" hidden="1" customHeight="1"/>
    <row r="45175" ht="12.75" hidden="1" customHeight="1"/>
    <row r="45176" ht="12.75" hidden="1" customHeight="1"/>
    <row r="45177" ht="12.75" hidden="1" customHeight="1"/>
    <row r="45178" ht="12.75" hidden="1" customHeight="1"/>
    <row r="45179" ht="12.75" hidden="1" customHeight="1"/>
    <row r="45180" ht="12.75" hidden="1" customHeight="1"/>
    <row r="45181" ht="12.75" hidden="1" customHeight="1"/>
    <row r="45182" ht="12.75" hidden="1" customHeight="1"/>
    <row r="45183" ht="12.75" hidden="1" customHeight="1"/>
    <row r="45184" ht="12.75" hidden="1" customHeight="1"/>
    <row r="45185" ht="12.75" hidden="1" customHeight="1"/>
    <row r="45186" ht="12.75" hidden="1" customHeight="1"/>
    <row r="45187" ht="12.75" hidden="1" customHeight="1"/>
    <row r="45188" ht="12.75" hidden="1" customHeight="1"/>
    <row r="45189" ht="12.75" hidden="1" customHeight="1"/>
    <row r="45190" ht="12.75" hidden="1" customHeight="1"/>
    <row r="45191" ht="12.75" hidden="1" customHeight="1"/>
    <row r="45192" ht="12.75" hidden="1" customHeight="1"/>
    <row r="45193" ht="12.75" hidden="1" customHeight="1"/>
    <row r="45194" ht="12.75" hidden="1" customHeight="1"/>
    <row r="45195" ht="12.75" hidden="1" customHeight="1"/>
    <row r="45196" ht="12.75" hidden="1" customHeight="1"/>
    <row r="45197" ht="12.75" hidden="1" customHeight="1"/>
    <row r="45198" ht="12.75" hidden="1" customHeight="1"/>
    <row r="45199" ht="12.75" hidden="1" customHeight="1"/>
    <row r="45200" ht="12.75" hidden="1" customHeight="1"/>
    <row r="45201" ht="12.75" hidden="1" customHeight="1"/>
    <row r="45202" ht="12.75" hidden="1" customHeight="1"/>
    <row r="45203" ht="12.75" hidden="1" customHeight="1"/>
    <row r="45204" ht="12.75" hidden="1" customHeight="1"/>
    <row r="45205" ht="12.75" hidden="1" customHeight="1"/>
    <row r="45206" ht="12.75" hidden="1" customHeight="1"/>
    <row r="45207" ht="12.75" hidden="1" customHeight="1"/>
    <row r="45208" ht="12.75" hidden="1" customHeight="1"/>
    <row r="45209" ht="12.75" hidden="1" customHeight="1"/>
    <row r="45210" ht="12.75" hidden="1" customHeight="1"/>
    <row r="45211" ht="12.75" hidden="1" customHeight="1"/>
    <row r="45212" ht="12.75" hidden="1" customHeight="1"/>
    <row r="45213" ht="12.75" hidden="1" customHeight="1"/>
    <row r="45214" ht="12.75" hidden="1" customHeight="1"/>
    <row r="45215" ht="12.75" hidden="1" customHeight="1"/>
    <row r="45216" ht="12.75" hidden="1" customHeight="1"/>
    <row r="45217" ht="12.75" hidden="1" customHeight="1"/>
    <row r="45218" ht="12.75" hidden="1" customHeight="1"/>
    <row r="45219" ht="12.75" hidden="1" customHeight="1"/>
    <row r="45220" ht="12.75" hidden="1" customHeight="1"/>
    <row r="45221" ht="12.75" hidden="1" customHeight="1"/>
    <row r="45222" ht="12.75" hidden="1" customHeight="1"/>
    <row r="45223" ht="12.75" hidden="1" customHeight="1"/>
    <row r="45224" ht="12.75" hidden="1" customHeight="1"/>
    <row r="45225" ht="12.75" hidden="1" customHeight="1"/>
    <row r="45226" ht="12.75" hidden="1" customHeight="1"/>
    <row r="45227" ht="12.75" hidden="1" customHeight="1"/>
    <row r="45228" ht="12.75" hidden="1" customHeight="1"/>
    <row r="45229" ht="12.75" hidden="1" customHeight="1"/>
    <row r="45230" ht="12.75" hidden="1" customHeight="1"/>
    <row r="45231" ht="12.75" hidden="1" customHeight="1"/>
    <row r="45232" ht="12.75" hidden="1" customHeight="1"/>
    <row r="45233" ht="12.75" hidden="1" customHeight="1"/>
    <row r="45234" ht="12.75" hidden="1" customHeight="1"/>
    <row r="45235" ht="12.75" hidden="1" customHeight="1"/>
    <row r="45236" ht="12.75" hidden="1" customHeight="1"/>
    <row r="45237" ht="12.75" hidden="1" customHeight="1"/>
    <row r="45238" ht="12.75" hidden="1" customHeight="1"/>
    <row r="45239" ht="12.75" hidden="1" customHeight="1"/>
    <row r="45240" ht="12.75" hidden="1" customHeight="1"/>
    <row r="45241" ht="12.75" hidden="1" customHeight="1"/>
    <row r="45242" ht="12.75" hidden="1" customHeight="1"/>
    <row r="45243" ht="12.75" hidden="1" customHeight="1"/>
    <row r="45244" ht="12.75" hidden="1" customHeight="1"/>
    <row r="45245" ht="12.75" hidden="1" customHeight="1"/>
    <row r="45246" ht="12.75" hidden="1" customHeight="1"/>
    <row r="45247" ht="12.75" hidden="1" customHeight="1"/>
    <row r="45248" ht="12.75" hidden="1" customHeight="1"/>
    <row r="45249" ht="12.75" hidden="1" customHeight="1"/>
    <row r="45250" ht="12.75" hidden="1" customHeight="1"/>
    <row r="45251" ht="12.75" hidden="1" customHeight="1"/>
    <row r="45252" ht="12.75" hidden="1" customHeight="1"/>
    <row r="45253" ht="12.75" hidden="1" customHeight="1"/>
    <row r="45254" ht="12.75" hidden="1" customHeight="1"/>
    <row r="45255" ht="12.75" hidden="1" customHeight="1"/>
    <row r="45256" ht="12.75" hidden="1" customHeight="1"/>
    <row r="45257" ht="12.75" hidden="1" customHeight="1"/>
    <row r="45258" ht="12.75" hidden="1" customHeight="1"/>
    <row r="45259" ht="12.75" hidden="1" customHeight="1"/>
    <row r="45260" ht="12.75" hidden="1" customHeight="1"/>
    <row r="45261" ht="12.75" hidden="1" customHeight="1"/>
    <row r="45262" ht="12.75" hidden="1" customHeight="1"/>
    <row r="45263" ht="12.75" hidden="1" customHeight="1"/>
    <row r="45264" ht="12.75" hidden="1" customHeight="1"/>
    <row r="45265" ht="12.75" hidden="1" customHeight="1"/>
    <row r="45266" ht="12.75" hidden="1" customHeight="1"/>
    <row r="45267" ht="12.75" hidden="1" customHeight="1"/>
    <row r="45268" ht="12.75" hidden="1" customHeight="1"/>
    <row r="45269" ht="12.75" hidden="1" customHeight="1"/>
    <row r="45270" ht="12.75" hidden="1" customHeight="1"/>
    <row r="45271" ht="12.75" hidden="1" customHeight="1"/>
    <row r="45272" ht="12.75" hidden="1" customHeight="1"/>
    <row r="45273" ht="12.75" hidden="1" customHeight="1"/>
    <row r="45274" ht="12.75" hidden="1" customHeight="1"/>
    <row r="45275" ht="12.75" hidden="1" customHeight="1"/>
    <row r="45276" ht="12.75" hidden="1" customHeight="1"/>
    <row r="45277" ht="12.75" hidden="1" customHeight="1"/>
    <row r="45278" ht="12.75" hidden="1" customHeight="1"/>
    <row r="45279" ht="12.75" hidden="1" customHeight="1"/>
    <row r="45280" ht="12.75" hidden="1" customHeight="1"/>
    <row r="45281" ht="12.75" hidden="1" customHeight="1"/>
    <row r="45282" ht="12.75" hidden="1" customHeight="1"/>
    <row r="45283" ht="12.75" hidden="1" customHeight="1"/>
    <row r="45284" ht="12.75" hidden="1" customHeight="1"/>
    <row r="45285" ht="12.75" hidden="1" customHeight="1"/>
    <row r="45286" ht="12.75" hidden="1" customHeight="1"/>
    <row r="45287" ht="12.75" hidden="1" customHeight="1"/>
    <row r="45288" ht="12.75" hidden="1" customHeight="1"/>
    <row r="45289" ht="12.75" hidden="1" customHeight="1"/>
    <row r="45290" ht="12.75" hidden="1" customHeight="1"/>
    <row r="45291" ht="12.75" hidden="1" customHeight="1"/>
    <row r="45292" ht="12.75" hidden="1" customHeight="1"/>
    <row r="45293" ht="12.75" hidden="1" customHeight="1"/>
    <row r="45294" ht="12.75" hidden="1" customHeight="1"/>
    <row r="45295" ht="12.75" hidden="1" customHeight="1"/>
    <row r="45296" ht="12.75" hidden="1" customHeight="1"/>
    <row r="45297" ht="12.75" hidden="1" customHeight="1"/>
    <row r="45298" ht="12.75" hidden="1" customHeight="1"/>
    <row r="45299" ht="12.75" hidden="1" customHeight="1"/>
    <row r="45300" ht="12.75" hidden="1" customHeight="1"/>
    <row r="45301" ht="12.75" hidden="1" customHeight="1"/>
    <row r="45302" ht="12.75" hidden="1" customHeight="1"/>
    <row r="45303" ht="12.75" hidden="1" customHeight="1"/>
    <row r="45304" ht="12.75" hidden="1" customHeight="1"/>
    <row r="45305" ht="12.75" hidden="1" customHeight="1"/>
    <row r="45306" ht="12.75" hidden="1" customHeight="1"/>
    <row r="45307" ht="12.75" hidden="1" customHeight="1"/>
    <row r="45308" ht="12.75" hidden="1" customHeight="1"/>
    <row r="45309" ht="12.75" hidden="1" customHeight="1"/>
    <row r="45310" ht="12.75" hidden="1" customHeight="1"/>
    <row r="45311" ht="12.75" hidden="1" customHeight="1"/>
    <row r="45312" ht="12.75" hidden="1" customHeight="1"/>
    <row r="45313" ht="12.75" hidden="1" customHeight="1"/>
    <row r="45314" ht="12.75" hidden="1" customHeight="1"/>
    <row r="45315" ht="12.75" hidden="1" customHeight="1"/>
    <row r="45316" ht="12.75" hidden="1" customHeight="1"/>
    <row r="45317" ht="12.75" hidden="1" customHeight="1"/>
    <row r="45318" ht="12.75" hidden="1" customHeight="1"/>
    <row r="45319" ht="12.75" hidden="1" customHeight="1"/>
    <row r="45320" ht="12.75" hidden="1" customHeight="1"/>
    <row r="45321" ht="12.75" hidden="1" customHeight="1"/>
    <row r="45322" ht="12.75" hidden="1" customHeight="1"/>
    <row r="45323" ht="12.75" hidden="1" customHeight="1"/>
    <row r="45324" ht="12.75" hidden="1" customHeight="1"/>
    <row r="45325" ht="12.75" hidden="1" customHeight="1"/>
    <row r="45326" ht="12.75" hidden="1" customHeight="1"/>
    <row r="45327" ht="12.75" hidden="1" customHeight="1"/>
    <row r="45328" ht="12.75" hidden="1" customHeight="1"/>
    <row r="45329" ht="12.75" hidden="1" customHeight="1"/>
    <row r="45330" ht="12.75" hidden="1" customHeight="1"/>
    <row r="45331" ht="12.75" hidden="1" customHeight="1"/>
    <row r="45332" ht="12.75" hidden="1" customHeight="1"/>
    <row r="45333" ht="12.75" hidden="1" customHeight="1"/>
    <row r="45334" ht="12.75" hidden="1" customHeight="1"/>
    <row r="45335" ht="12.75" hidden="1" customHeight="1"/>
    <row r="45336" ht="12.75" hidden="1" customHeight="1"/>
    <row r="45337" ht="12.75" hidden="1" customHeight="1"/>
    <row r="45338" ht="12.75" hidden="1" customHeight="1"/>
    <row r="45339" ht="12.75" hidden="1" customHeight="1"/>
    <row r="45340" ht="12.75" hidden="1" customHeight="1"/>
    <row r="45341" ht="12.75" hidden="1" customHeight="1"/>
    <row r="45342" ht="12.75" hidden="1" customHeight="1"/>
    <row r="45343" ht="12.75" hidden="1" customHeight="1"/>
    <row r="45344" ht="12.75" hidden="1" customHeight="1"/>
    <row r="45345" ht="12.75" hidden="1" customHeight="1"/>
    <row r="45346" ht="12.75" hidden="1" customHeight="1"/>
    <row r="45347" ht="12.75" hidden="1" customHeight="1"/>
    <row r="45348" ht="12.75" hidden="1" customHeight="1"/>
    <row r="45349" ht="12.75" hidden="1" customHeight="1"/>
    <row r="45350" ht="12.75" hidden="1" customHeight="1"/>
    <row r="45351" ht="12.75" hidden="1" customHeight="1"/>
    <row r="45352" ht="12.75" hidden="1" customHeight="1"/>
    <row r="45353" ht="12.75" hidden="1" customHeight="1"/>
    <row r="45354" ht="12.75" hidden="1" customHeight="1"/>
    <row r="45355" ht="12.75" hidden="1" customHeight="1"/>
    <row r="45356" ht="12.75" hidden="1" customHeight="1"/>
    <row r="45357" ht="12.75" hidden="1" customHeight="1"/>
    <row r="45358" ht="12.75" hidden="1" customHeight="1"/>
    <row r="45359" ht="12.75" hidden="1" customHeight="1"/>
    <row r="45360" ht="12.75" hidden="1" customHeight="1"/>
    <row r="45361" ht="12.75" hidden="1" customHeight="1"/>
    <row r="45362" ht="12.75" hidden="1" customHeight="1"/>
    <row r="45363" ht="12.75" hidden="1" customHeight="1"/>
    <row r="45364" ht="12.75" hidden="1" customHeight="1"/>
    <row r="45365" ht="12.75" hidden="1" customHeight="1"/>
    <row r="45366" ht="12.75" hidden="1" customHeight="1"/>
    <row r="45367" ht="12.75" hidden="1" customHeight="1"/>
    <row r="45368" ht="12.75" hidden="1" customHeight="1"/>
    <row r="45369" ht="12.75" hidden="1" customHeight="1"/>
    <row r="45370" ht="12.75" hidden="1" customHeight="1"/>
    <row r="45371" ht="12.75" hidden="1" customHeight="1"/>
    <row r="45372" ht="12.75" hidden="1" customHeight="1"/>
    <row r="45373" ht="12.75" hidden="1" customHeight="1"/>
    <row r="45374" ht="12.75" hidden="1" customHeight="1"/>
    <row r="45375" ht="12.75" hidden="1" customHeight="1"/>
    <row r="45376" ht="12.75" hidden="1" customHeight="1"/>
    <row r="45377" ht="12.75" hidden="1" customHeight="1"/>
    <row r="45378" ht="12.75" hidden="1" customHeight="1"/>
    <row r="45379" ht="12.75" hidden="1" customHeight="1"/>
    <row r="45380" ht="12.75" hidden="1" customHeight="1"/>
    <row r="45381" ht="12.75" hidden="1" customHeight="1"/>
    <row r="45382" ht="12.75" hidden="1" customHeight="1"/>
    <row r="45383" ht="12.75" hidden="1" customHeight="1"/>
    <row r="45384" ht="12.75" hidden="1" customHeight="1"/>
    <row r="45385" ht="12.75" hidden="1" customHeight="1"/>
    <row r="45386" ht="12.75" hidden="1" customHeight="1"/>
    <row r="45387" ht="12.75" hidden="1" customHeight="1"/>
    <row r="45388" ht="12.75" hidden="1" customHeight="1"/>
    <row r="45389" ht="12.75" hidden="1" customHeight="1"/>
    <row r="45390" ht="12.75" hidden="1" customHeight="1"/>
    <row r="45391" ht="12.75" hidden="1" customHeight="1"/>
    <row r="45392" ht="12.75" hidden="1" customHeight="1"/>
    <row r="45393" ht="12.75" hidden="1" customHeight="1"/>
    <row r="45394" ht="12.75" hidden="1" customHeight="1"/>
    <row r="45395" ht="12.75" hidden="1" customHeight="1"/>
    <row r="45396" ht="12.75" hidden="1" customHeight="1"/>
    <row r="45397" ht="12.75" hidden="1" customHeight="1"/>
    <row r="45398" ht="12.75" hidden="1" customHeight="1"/>
    <row r="45399" ht="12.75" hidden="1" customHeight="1"/>
    <row r="45400" ht="12.75" hidden="1" customHeight="1"/>
    <row r="45401" ht="12.75" hidden="1" customHeight="1"/>
    <row r="45402" ht="12.75" hidden="1" customHeight="1"/>
    <row r="45403" ht="12.75" hidden="1" customHeight="1"/>
    <row r="45404" ht="12.75" hidden="1" customHeight="1"/>
    <row r="45405" ht="12.75" hidden="1" customHeight="1"/>
    <row r="45406" ht="12.75" hidden="1" customHeight="1"/>
    <row r="45407" ht="12.75" hidden="1" customHeight="1"/>
    <row r="45408" ht="12.75" hidden="1" customHeight="1"/>
    <row r="45409" ht="12.75" hidden="1" customHeight="1"/>
    <row r="45410" ht="12.75" hidden="1" customHeight="1"/>
    <row r="45411" ht="12.75" hidden="1" customHeight="1"/>
    <row r="45412" ht="12.75" hidden="1" customHeight="1"/>
    <row r="45413" ht="12.75" hidden="1" customHeight="1"/>
    <row r="45414" ht="12.75" hidden="1" customHeight="1"/>
    <row r="45415" ht="12.75" hidden="1" customHeight="1"/>
    <row r="45416" ht="12.75" hidden="1" customHeight="1"/>
    <row r="45417" ht="12.75" hidden="1" customHeight="1"/>
    <row r="45418" ht="12.75" hidden="1" customHeight="1"/>
    <row r="45419" ht="12.75" hidden="1" customHeight="1"/>
    <row r="45420" ht="12.75" hidden="1" customHeight="1"/>
    <row r="45421" ht="12.75" hidden="1" customHeight="1"/>
    <row r="45422" ht="12.75" hidden="1" customHeight="1"/>
    <row r="45423" ht="12.75" hidden="1" customHeight="1"/>
    <row r="45424" ht="12.75" hidden="1" customHeight="1"/>
    <row r="45425" ht="12.75" hidden="1" customHeight="1"/>
    <row r="45426" ht="12.75" hidden="1" customHeight="1"/>
    <row r="45427" ht="12.75" hidden="1" customHeight="1"/>
    <row r="45428" ht="12.75" hidden="1" customHeight="1"/>
    <row r="45429" ht="12.75" hidden="1" customHeight="1"/>
    <row r="45430" ht="12.75" hidden="1" customHeight="1"/>
    <row r="45431" ht="12.75" hidden="1" customHeight="1"/>
    <row r="45432" ht="12.75" hidden="1" customHeight="1"/>
    <row r="45433" ht="12.75" hidden="1" customHeight="1"/>
    <row r="45434" ht="12.75" hidden="1" customHeight="1"/>
    <row r="45435" ht="12.75" hidden="1" customHeight="1"/>
    <row r="45436" ht="12.75" hidden="1" customHeight="1"/>
    <row r="45437" ht="12.75" hidden="1" customHeight="1"/>
    <row r="45438" ht="12.75" hidden="1" customHeight="1"/>
    <row r="45439" ht="12.75" hidden="1" customHeight="1"/>
    <row r="45440" ht="12.75" hidden="1" customHeight="1"/>
    <row r="45441" ht="12.75" hidden="1" customHeight="1"/>
    <row r="45442" ht="12.75" hidden="1" customHeight="1"/>
    <row r="45443" ht="12.75" hidden="1" customHeight="1"/>
    <row r="45444" ht="12.75" hidden="1" customHeight="1"/>
    <row r="45445" ht="12.75" hidden="1" customHeight="1"/>
    <row r="45446" ht="12.75" hidden="1" customHeight="1"/>
    <row r="45447" ht="12.75" hidden="1" customHeight="1"/>
    <row r="45448" ht="12.75" hidden="1" customHeight="1"/>
    <row r="45449" ht="12.75" hidden="1" customHeight="1"/>
    <row r="45450" ht="12.75" hidden="1" customHeight="1"/>
    <row r="45451" ht="12.75" hidden="1" customHeight="1"/>
    <row r="45452" ht="12.75" hidden="1" customHeight="1"/>
    <row r="45453" ht="12.75" hidden="1" customHeight="1"/>
    <row r="45454" ht="12.75" hidden="1" customHeight="1"/>
    <row r="45455" ht="12.75" hidden="1" customHeight="1"/>
    <row r="45456" ht="12.75" hidden="1" customHeight="1"/>
    <row r="45457" ht="12.75" hidden="1" customHeight="1"/>
    <row r="45458" ht="12.75" hidden="1" customHeight="1"/>
    <row r="45459" ht="12.75" hidden="1" customHeight="1"/>
    <row r="45460" ht="12.75" hidden="1" customHeight="1"/>
    <row r="45461" ht="12.75" hidden="1" customHeight="1"/>
    <row r="45462" ht="12.75" hidden="1" customHeight="1"/>
    <row r="45463" ht="12.75" hidden="1" customHeight="1"/>
    <row r="45464" ht="12.75" hidden="1" customHeight="1"/>
    <row r="45465" ht="12.75" hidden="1" customHeight="1"/>
    <row r="45466" ht="12.75" hidden="1" customHeight="1"/>
    <row r="45467" ht="12.75" hidden="1" customHeight="1"/>
    <row r="45468" ht="12.75" hidden="1" customHeight="1"/>
    <row r="45469" ht="12.75" hidden="1" customHeight="1"/>
    <row r="45470" ht="12.75" hidden="1" customHeight="1"/>
    <row r="45471" ht="12.75" hidden="1" customHeight="1"/>
    <row r="45472" ht="12.75" hidden="1" customHeight="1"/>
    <row r="45473" ht="12.75" hidden="1" customHeight="1"/>
    <row r="45474" ht="12.75" hidden="1" customHeight="1"/>
    <row r="45475" ht="12.75" hidden="1" customHeight="1"/>
    <row r="45476" ht="12.75" hidden="1" customHeight="1"/>
    <row r="45477" ht="12.75" hidden="1" customHeight="1"/>
    <row r="45478" ht="12.75" hidden="1" customHeight="1"/>
    <row r="45479" ht="12.75" hidden="1" customHeight="1"/>
    <row r="45480" ht="12.75" hidden="1" customHeight="1"/>
    <row r="45481" ht="12.75" hidden="1" customHeight="1"/>
    <row r="45482" ht="12.75" hidden="1" customHeight="1"/>
    <row r="45483" ht="12.75" hidden="1" customHeight="1"/>
    <row r="45484" ht="12.75" hidden="1" customHeight="1"/>
    <row r="45485" ht="12.75" hidden="1" customHeight="1"/>
    <row r="45486" ht="12.75" hidden="1" customHeight="1"/>
    <row r="45487" ht="12.75" hidden="1" customHeight="1"/>
    <row r="45488" ht="12.75" hidden="1" customHeight="1"/>
    <row r="45489" ht="12.75" hidden="1" customHeight="1"/>
    <row r="45490" ht="12.75" hidden="1" customHeight="1"/>
    <row r="45491" ht="12.75" hidden="1" customHeight="1"/>
    <row r="45492" ht="12.75" hidden="1" customHeight="1"/>
    <row r="45493" ht="12.75" hidden="1" customHeight="1"/>
    <row r="45494" ht="12.75" hidden="1" customHeight="1"/>
    <row r="45495" ht="12.75" hidden="1" customHeight="1"/>
    <row r="45496" ht="12.75" hidden="1" customHeight="1"/>
    <row r="45497" ht="12.75" hidden="1" customHeight="1"/>
    <row r="45498" ht="12.75" hidden="1" customHeight="1"/>
    <row r="45499" ht="12.75" hidden="1" customHeight="1"/>
    <row r="45500" ht="12.75" hidden="1" customHeight="1"/>
    <row r="45501" ht="12.75" hidden="1" customHeight="1"/>
    <row r="45502" ht="12.75" hidden="1" customHeight="1"/>
    <row r="45503" ht="12.75" hidden="1" customHeight="1"/>
    <row r="45504" ht="12.75" hidden="1" customHeight="1"/>
    <row r="45505" ht="12.75" hidden="1" customHeight="1"/>
    <row r="45506" ht="12.75" hidden="1" customHeight="1"/>
    <row r="45507" ht="12.75" hidden="1" customHeight="1"/>
    <row r="45508" ht="12.75" hidden="1" customHeight="1"/>
    <row r="45509" ht="12.75" hidden="1" customHeight="1"/>
    <row r="45510" ht="12.75" hidden="1" customHeight="1"/>
    <row r="45511" ht="12.75" hidden="1" customHeight="1"/>
    <row r="45512" ht="12.75" hidden="1" customHeight="1"/>
    <row r="45513" ht="12.75" hidden="1" customHeight="1"/>
    <row r="45514" ht="12.75" hidden="1" customHeight="1"/>
    <row r="45515" ht="12.75" hidden="1" customHeight="1"/>
    <row r="45516" ht="12.75" hidden="1" customHeight="1"/>
    <row r="45517" ht="12.75" hidden="1" customHeight="1"/>
    <row r="45518" ht="12.75" hidden="1" customHeight="1"/>
    <row r="45519" ht="12.75" hidden="1" customHeight="1"/>
    <row r="45520" ht="12.75" hidden="1" customHeight="1"/>
    <row r="45521" ht="12.75" hidden="1" customHeight="1"/>
    <row r="45522" ht="12.75" hidden="1" customHeight="1"/>
    <row r="45523" ht="12.75" hidden="1" customHeight="1"/>
    <row r="45524" ht="12.75" hidden="1" customHeight="1"/>
    <row r="45525" ht="12.75" hidden="1" customHeight="1"/>
    <row r="45526" ht="12.75" hidden="1" customHeight="1"/>
    <row r="45527" ht="12.75" hidden="1" customHeight="1"/>
    <row r="45528" ht="12.75" hidden="1" customHeight="1"/>
    <row r="45529" ht="12.75" hidden="1" customHeight="1"/>
    <row r="45530" ht="12.75" hidden="1" customHeight="1"/>
    <row r="45531" ht="12.75" hidden="1" customHeight="1"/>
    <row r="45532" ht="12.75" hidden="1" customHeight="1"/>
    <row r="45533" ht="12.75" hidden="1" customHeight="1"/>
    <row r="45534" ht="12.75" hidden="1" customHeight="1"/>
    <row r="45535" ht="12.75" hidden="1" customHeight="1"/>
    <row r="45536" ht="12.75" hidden="1" customHeight="1"/>
    <row r="45537" ht="12.75" hidden="1" customHeight="1"/>
    <row r="45538" ht="12.75" hidden="1" customHeight="1"/>
    <row r="45539" ht="12.75" hidden="1" customHeight="1"/>
    <row r="45540" ht="12.75" hidden="1" customHeight="1"/>
    <row r="45541" ht="12.75" hidden="1" customHeight="1"/>
    <row r="45542" ht="12.75" hidden="1" customHeight="1"/>
    <row r="45543" ht="12.75" hidden="1" customHeight="1"/>
    <row r="45544" ht="12.75" hidden="1" customHeight="1"/>
    <row r="45545" ht="12.75" hidden="1" customHeight="1"/>
    <row r="45546" ht="12.75" hidden="1" customHeight="1"/>
    <row r="45547" ht="12.75" hidden="1" customHeight="1"/>
    <row r="45548" ht="12.75" hidden="1" customHeight="1"/>
    <row r="45549" ht="12.75" hidden="1" customHeight="1"/>
    <row r="45550" ht="12.75" hidden="1" customHeight="1"/>
    <row r="45551" ht="12.75" hidden="1" customHeight="1"/>
    <row r="45552" ht="12.75" hidden="1" customHeight="1"/>
    <row r="45553" ht="12.75" hidden="1" customHeight="1"/>
    <row r="45554" ht="12.75" hidden="1" customHeight="1"/>
    <row r="45555" ht="12.75" hidden="1" customHeight="1"/>
    <row r="45556" ht="12.75" hidden="1" customHeight="1"/>
    <row r="45557" ht="12.75" hidden="1" customHeight="1"/>
    <row r="45558" ht="12.75" hidden="1" customHeight="1"/>
    <row r="45559" ht="12.75" hidden="1" customHeight="1"/>
    <row r="45560" ht="12.75" hidden="1" customHeight="1"/>
    <row r="45561" ht="12.75" hidden="1" customHeight="1"/>
    <row r="45562" ht="12.75" hidden="1" customHeight="1"/>
    <row r="45563" ht="12.75" hidden="1" customHeight="1"/>
    <row r="45564" ht="12.75" hidden="1" customHeight="1"/>
    <row r="45565" ht="12.75" hidden="1" customHeight="1"/>
    <row r="45566" ht="12.75" hidden="1" customHeight="1"/>
    <row r="45567" ht="12.75" hidden="1" customHeight="1"/>
    <row r="45568" ht="12.75" hidden="1" customHeight="1"/>
    <row r="45569" ht="12.75" hidden="1" customHeight="1"/>
    <row r="45570" ht="12.75" hidden="1" customHeight="1"/>
    <row r="45571" ht="12.75" hidden="1" customHeight="1"/>
    <row r="45572" ht="12.75" hidden="1" customHeight="1"/>
    <row r="45573" ht="12.75" hidden="1" customHeight="1"/>
    <row r="45574" ht="12.75" hidden="1" customHeight="1"/>
    <row r="45575" ht="12.75" hidden="1" customHeight="1"/>
    <row r="45576" ht="12.75" hidden="1" customHeight="1"/>
    <row r="45577" ht="12.75" hidden="1" customHeight="1"/>
    <row r="45578" ht="12.75" hidden="1" customHeight="1"/>
    <row r="45579" ht="12.75" hidden="1" customHeight="1"/>
    <row r="45580" ht="12.75" hidden="1" customHeight="1"/>
    <row r="45581" ht="12.75" hidden="1" customHeight="1"/>
    <row r="45582" ht="12.75" hidden="1" customHeight="1"/>
    <row r="45583" ht="12.75" hidden="1" customHeight="1"/>
    <row r="45584" ht="12.75" hidden="1" customHeight="1"/>
    <row r="45585" ht="12.75" hidden="1" customHeight="1"/>
    <row r="45586" ht="12.75" hidden="1" customHeight="1"/>
    <row r="45587" ht="12.75" hidden="1" customHeight="1"/>
    <row r="45588" ht="12.75" hidden="1" customHeight="1"/>
    <row r="45589" ht="12.75" hidden="1" customHeight="1"/>
    <row r="45590" ht="12.75" hidden="1" customHeight="1"/>
    <row r="45591" ht="12.75" hidden="1" customHeight="1"/>
    <row r="45592" ht="12.75" hidden="1" customHeight="1"/>
    <row r="45593" ht="12.75" hidden="1" customHeight="1"/>
    <row r="45594" ht="12.75" hidden="1" customHeight="1"/>
    <row r="45595" ht="12.75" hidden="1" customHeight="1"/>
    <row r="45596" ht="12.75" hidden="1" customHeight="1"/>
    <row r="45597" ht="12.75" hidden="1" customHeight="1"/>
    <row r="45598" ht="12.75" hidden="1" customHeight="1"/>
    <row r="45599" ht="12.75" hidden="1" customHeight="1"/>
    <row r="45600" ht="12.75" hidden="1" customHeight="1"/>
    <row r="45601" ht="12.75" hidden="1" customHeight="1"/>
    <row r="45602" ht="12.75" hidden="1" customHeight="1"/>
    <row r="45603" ht="12.75" hidden="1" customHeight="1"/>
    <row r="45604" ht="12.75" hidden="1" customHeight="1"/>
    <row r="45605" ht="12.75" hidden="1" customHeight="1"/>
    <row r="45606" ht="12.75" hidden="1" customHeight="1"/>
    <row r="45607" ht="12.75" hidden="1" customHeight="1"/>
    <row r="45608" ht="12.75" hidden="1" customHeight="1"/>
    <row r="45609" ht="12.75" hidden="1" customHeight="1"/>
    <row r="45610" ht="12.75" hidden="1" customHeight="1"/>
    <row r="45611" ht="12.75" hidden="1" customHeight="1"/>
    <row r="45612" ht="12.75" hidden="1" customHeight="1"/>
    <row r="45613" ht="12.75" hidden="1" customHeight="1"/>
    <row r="45614" ht="12.75" hidden="1" customHeight="1"/>
    <row r="45615" ht="12.75" hidden="1" customHeight="1"/>
    <row r="45616" ht="12.75" hidden="1" customHeight="1"/>
    <row r="45617" ht="12.75" hidden="1" customHeight="1"/>
    <row r="45618" ht="12.75" hidden="1" customHeight="1"/>
    <row r="45619" ht="12.75" hidden="1" customHeight="1"/>
    <row r="45620" ht="12.75" hidden="1" customHeight="1"/>
    <row r="45621" ht="12.75" hidden="1" customHeight="1"/>
    <row r="45622" ht="12.75" hidden="1" customHeight="1"/>
    <row r="45623" ht="12.75" hidden="1" customHeight="1"/>
    <row r="45624" ht="12.75" hidden="1" customHeight="1"/>
    <row r="45625" ht="12.75" hidden="1" customHeight="1"/>
    <row r="45626" ht="12.75" hidden="1" customHeight="1"/>
    <row r="45627" ht="12.75" hidden="1" customHeight="1"/>
    <row r="45628" ht="12.75" hidden="1" customHeight="1"/>
    <row r="45629" ht="12.75" hidden="1" customHeight="1"/>
    <row r="45630" ht="12.75" hidden="1" customHeight="1"/>
    <row r="45631" ht="12.75" hidden="1" customHeight="1"/>
    <row r="45632" ht="12.75" hidden="1" customHeight="1"/>
    <row r="45633" ht="12.75" hidden="1" customHeight="1"/>
    <row r="45634" ht="12.75" hidden="1" customHeight="1"/>
    <row r="45635" ht="12.75" hidden="1" customHeight="1"/>
    <row r="45636" ht="12.75" hidden="1" customHeight="1"/>
    <row r="45637" ht="12.75" hidden="1" customHeight="1"/>
    <row r="45638" ht="12.75" hidden="1" customHeight="1"/>
    <row r="45639" ht="12.75" hidden="1" customHeight="1"/>
    <row r="45640" ht="12.75" hidden="1" customHeight="1"/>
    <row r="45641" ht="12.75" hidden="1" customHeight="1"/>
    <row r="45642" ht="12.75" hidden="1" customHeight="1"/>
    <row r="45643" ht="12.75" hidden="1" customHeight="1"/>
    <row r="45644" ht="12.75" hidden="1" customHeight="1"/>
    <row r="45645" ht="12.75" hidden="1" customHeight="1"/>
    <row r="45646" ht="12.75" hidden="1" customHeight="1"/>
    <row r="45647" ht="12.75" hidden="1" customHeight="1"/>
    <row r="45648" ht="12.75" hidden="1" customHeight="1"/>
    <row r="45649" ht="12.75" hidden="1" customHeight="1"/>
    <row r="45650" ht="12.75" hidden="1" customHeight="1"/>
    <row r="45651" ht="12.75" hidden="1" customHeight="1"/>
    <row r="45652" ht="12.75" hidden="1" customHeight="1"/>
    <row r="45653" ht="12.75" hidden="1" customHeight="1"/>
    <row r="45654" ht="12.75" hidden="1" customHeight="1"/>
    <row r="45655" ht="12.75" hidden="1" customHeight="1"/>
    <row r="45656" ht="12.75" hidden="1" customHeight="1"/>
    <row r="45657" ht="12.75" hidden="1" customHeight="1"/>
    <row r="45658" ht="12.75" hidden="1" customHeight="1"/>
    <row r="45659" ht="12.75" hidden="1" customHeight="1"/>
    <row r="45660" ht="12.75" hidden="1" customHeight="1"/>
    <row r="45661" ht="12.75" hidden="1" customHeight="1"/>
    <row r="45662" ht="12.75" hidden="1" customHeight="1"/>
    <row r="45663" ht="12.75" hidden="1" customHeight="1"/>
    <row r="45664" ht="12.75" hidden="1" customHeight="1"/>
    <row r="45665" ht="12.75" hidden="1" customHeight="1"/>
    <row r="45666" ht="12.75" hidden="1" customHeight="1"/>
    <row r="45667" ht="12.75" hidden="1" customHeight="1"/>
    <row r="45668" ht="12.75" hidden="1" customHeight="1"/>
    <row r="45669" ht="12.75" hidden="1" customHeight="1"/>
    <row r="45670" ht="12.75" hidden="1" customHeight="1"/>
    <row r="45671" ht="12.75" hidden="1" customHeight="1"/>
    <row r="45672" ht="12.75" hidden="1" customHeight="1"/>
    <row r="45673" ht="12.75" hidden="1" customHeight="1"/>
    <row r="45674" ht="12.75" hidden="1" customHeight="1"/>
    <row r="45675" ht="12.75" hidden="1" customHeight="1"/>
    <row r="45676" ht="12.75" hidden="1" customHeight="1"/>
    <row r="45677" ht="12.75" hidden="1" customHeight="1"/>
    <row r="45678" ht="12.75" hidden="1" customHeight="1"/>
    <row r="45679" ht="12.75" hidden="1" customHeight="1"/>
    <row r="45680" ht="12.75" hidden="1" customHeight="1"/>
    <row r="45681" ht="12.75" hidden="1" customHeight="1"/>
    <row r="45682" ht="12.75" hidden="1" customHeight="1"/>
    <row r="45683" ht="12.75" hidden="1" customHeight="1"/>
    <row r="45684" ht="12.75" hidden="1" customHeight="1"/>
    <row r="45685" ht="12.75" hidden="1" customHeight="1"/>
    <row r="45686" ht="12.75" hidden="1" customHeight="1"/>
    <row r="45687" ht="12.75" hidden="1" customHeight="1"/>
    <row r="45688" ht="12.75" hidden="1" customHeight="1"/>
    <row r="45689" ht="12.75" hidden="1" customHeight="1"/>
    <row r="45690" ht="12.75" hidden="1" customHeight="1"/>
    <row r="45691" ht="12.75" hidden="1" customHeight="1"/>
    <row r="45692" ht="12.75" hidden="1" customHeight="1"/>
    <row r="45693" ht="12.75" hidden="1" customHeight="1"/>
    <row r="45694" ht="12.75" hidden="1" customHeight="1"/>
    <row r="45695" ht="12.75" hidden="1" customHeight="1"/>
    <row r="45696" ht="12.75" hidden="1" customHeight="1"/>
    <row r="45697" ht="12.75" hidden="1" customHeight="1"/>
    <row r="45698" ht="12.75" hidden="1" customHeight="1"/>
    <row r="45699" ht="12.75" hidden="1" customHeight="1"/>
    <row r="45700" ht="12.75" hidden="1" customHeight="1"/>
    <row r="45701" ht="12.75" hidden="1" customHeight="1"/>
    <row r="45702" ht="12.75" hidden="1" customHeight="1"/>
    <row r="45703" ht="12.75" hidden="1" customHeight="1"/>
    <row r="45704" ht="12.75" hidden="1" customHeight="1"/>
    <row r="45705" ht="12.75" hidden="1" customHeight="1"/>
    <row r="45706" ht="12.75" hidden="1" customHeight="1"/>
    <row r="45707" ht="12.75" hidden="1" customHeight="1"/>
    <row r="45708" ht="12.75" hidden="1" customHeight="1"/>
    <row r="45709" ht="12.75" hidden="1" customHeight="1"/>
    <row r="45710" ht="12.75" hidden="1" customHeight="1"/>
    <row r="45711" ht="12.75" hidden="1" customHeight="1"/>
    <row r="45712" ht="12.75" hidden="1" customHeight="1"/>
    <row r="45713" ht="12.75" hidden="1" customHeight="1"/>
    <row r="45714" ht="12.75" hidden="1" customHeight="1"/>
    <row r="45715" ht="12.75" hidden="1" customHeight="1"/>
    <row r="45716" ht="12.75" hidden="1" customHeight="1"/>
    <row r="45717" ht="12.75" hidden="1" customHeight="1"/>
    <row r="45718" ht="12.75" hidden="1" customHeight="1"/>
    <row r="45719" ht="12.75" hidden="1" customHeight="1"/>
    <row r="45720" ht="12.75" hidden="1" customHeight="1"/>
    <row r="45721" ht="12.75" hidden="1" customHeight="1"/>
    <row r="45722" ht="12.75" hidden="1" customHeight="1"/>
    <row r="45723" ht="12.75" hidden="1" customHeight="1"/>
    <row r="45724" ht="12.75" hidden="1" customHeight="1"/>
    <row r="45725" ht="12.75" hidden="1" customHeight="1"/>
    <row r="45726" ht="12.75" hidden="1" customHeight="1"/>
    <row r="45727" ht="12.75" hidden="1" customHeight="1"/>
    <row r="45728" ht="12.75" hidden="1" customHeight="1"/>
    <row r="45729" ht="12.75" hidden="1" customHeight="1"/>
    <row r="45730" ht="12.75" hidden="1" customHeight="1"/>
    <row r="45731" ht="12.75" hidden="1" customHeight="1"/>
    <row r="45732" ht="12.75" hidden="1" customHeight="1"/>
    <row r="45733" ht="12.75" hidden="1" customHeight="1"/>
    <row r="45734" ht="12.75" hidden="1" customHeight="1"/>
    <row r="45735" ht="12.75" hidden="1" customHeight="1"/>
    <row r="45736" ht="12.75" hidden="1" customHeight="1"/>
    <row r="45737" ht="12.75" hidden="1" customHeight="1"/>
    <row r="45738" ht="12.75" hidden="1" customHeight="1"/>
    <row r="45739" ht="12.75" hidden="1" customHeight="1"/>
    <row r="45740" ht="12.75" hidden="1" customHeight="1"/>
    <row r="45741" ht="12.75" hidden="1" customHeight="1"/>
    <row r="45742" ht="12.75" hidden="1" customHeight="1"/>
    <row r="45743" ht="12.75" hidden="1" customHeight="1"/>
    <row r="45744" ht="12.75" hidden="1" customHeight="1"/>
    <row r="45745" ht="12.75" hidden="1" customHeight="1"/>
    <row r="45746" ht="12.75" hidden="1" customHeight="1"/>
    <row r="45747" ht="12.75" hidden="1" customHeight="1"/>
    <row r="45748" ht="12.75" hidden="1" customHeight="1"/>
    <row r="45749" ht="12.75" hidden="1" customHeight="1"/>
    <row r="45750" ht="12.75" hidden="1" customHeight="1"/>
    <row r="45751" ht="12.75" hidden="1" customHeight="1"/>
    <row r="45752" ht="12.75" hidden="1" customHeight="1"/>
    <row r="45753" ht="12.75" hidden="1" customHeight="1"/>
    <row r="45754" ht="12.75" hidden="1" customHeight="1"/>
    <row r="45755" ht="12.75" hidden="1" customHeight="1"/>
    <row r="45756" ht="12.75" hidden="1" customHeight="1"/>
    <row r="45757" ht="12.75" hidden="1" customHeight="1"/>
    <row r="45758" ht="12.75" hidden="1" customHeight="1"/>
    <row r="45759" ht="12.75" hidden="1" customHeight="1"/>
    <row r="45760" ht="12.75" hidden="1" customHeight="1"/>
    <row r="45761" ht="12.75" hidden="1" customHeight="1"/>
    <row r="45762" ht="12.75" hidden="1" customHeight="1"/>
    <row r="45763" ht="12.75" hidden="1" customHeight="1"/>
    <row r="45764" ht="12.75" hidden="1" customHeight="1"/>
    <row r="45765" ht="12.75" hidden="1" customHeight="1"/>
    <row r="45766" ht="12.75" hidden="1" customHeight="1"/>
    <row r="45767" ht="12.75" hidden="1" customHeight="1"/>
    <row r="45768" ht="12.75" hidden="1" customHeight="1"/>
    <row r="45769" ht="12.75" hidden="1" customHeight="1"/>
    <row r="45770" ht="12.75" hidden="1" customHeight="1"/>
    <row r="45771" ht="12.75" hidden="1" customHeight="1"/>
    <row r="45772" ht="12.75" hidden="1" customHeight="1"/>
    <row r="45773" ht="12.75" hidden="1" customHeight="1"/>
    <row r="45774" ht="12.75" hidden="1" customHeight="1"/>
    <row r="45775" ht="12.75" hidden="1" customHeight="1"/>
    <row r="45776" ht="12.75" hidden="1" customHeight="1"/>
    <row r="45777" ht="12.75" hidden="1" customHeight="1"/>
    <row r="45778" ht="12.75" hidden="1" customHeight="1"/>
    <row r="45779" ht="12.75" hidden="1" customHeight="1"/>
    <row r="45780" ht="12.75" hidden="1" customHeight="1"/>
    <row r="45781" ht="12.75" hidden="1" customHeight="1"/>
    <row r="45782" ht="12.75" hidden="1" customHeight="1"/>
    <row r="45783" ht="12.75" hidden="1" customHeight="1"/>
    <row r="45784" ht="12.75" hidden="1" customHeight="1"/>
    <row r="45785" ht="12.75" hidden="1" customHeight="1"/>
    <row r="45786" ht="12.75" hidden="1" customHeight="1"/>
    <row r="45787" ht="12.75" hidden="1" customHeight="1"/>
    <row r="45788" ht="12.75" hidden="1" customHeight="1"/>
    <row r="45789" ht="12.75" hidden="1" customHeight="1"/>
    <row r="45790" ht="12.75" hidden="1" customHeight="1"/>
    <row r="45791" ht="12.75" hidden="1" customHeight="1"/>
    <row r="45792" ht="12.75" hidden="1" customHeight="1"/>
    <row r="45793" ht="12.75" hidden="1" customHeight="1"/>
    <row r="45794" ht="12.75" hidden="1" customHeight="1"/>
    <row r="45795" ht="12.75" hidden="1" customHeight="1"/>
    <row r="45796" ht="12.75" hidden="1" customHeight="1"/>
    <row r="45797" ht="12.75" hidden="1" customHeight="1"/>
    <row r="45798" ht="12.75" hidden="1" customHeight="1"/>
    <row r="45799" ht="12.75" hidden="1" customHeight="1"/>
    <row r="45800" ht="12.75" hidden="1" customHeight="1"/>
    <row r="45801" ht="12.75" hidden="1" customHeight="1"/>
    <row r="45802" ht="12.75" hidden="1" customHeight="1"/>
    <row r="45803" ht="12.75" hidden="1" customHeight="1"/>
    <row r="45804" ht="12.75" hidden="1" customHeight="1"/>
    <row r="45805" ht="12.75" hidden="1" customHeight="1"/>
    <row r="45806" ht="12.75" hidden="1" customHeight="1"/>
    <row r="45807" ht="12.75" hidden="1" customHeight="1"/>
    <row r="45808" ht="12.75" hidden="1" customHeight="1"/>
    <row r="45809" ht="12.75" hidden="1" customHeight="1"/>
    <row r="45810" ht="12.75" hidden="1" customHeight="1"/>
    <row r="45811" ht="12.75" hidden="1" customHeight="1"/>
    <row r="45812" ht="12.75" hidden="1" customHeight="1"/>
    <row r="45813" ht="12.75" hidden="1" customHeight="1"/>
    <row r="45814" ht="12.75" hidden="1" customHeight="1"/>
    <row r="45815" ht="12.75" hidden="1" customHeight="1"/>
    <row r="45816" ht="12.75" hidden="1" customHeight="1"/>
    <row r="45817" ht="12.75" hidden="1" customHeight="1"/>
    <row r="45818" ht="12.75" hidden="1" customHeight="1"/>
    <row r="45819" ht="12.75" hidden="1" customHeight="1"/>
    <row r="45820" ht="12.75" hidden="1" customHeight="1"/>
    <row r="45821" ht="12.75" hidden="1" customHeight="1"/>
    <row r="45822" ht="12.75" hidden="1" customHeight="1"/>
    <row r="45823" ht="12.75" hidden="1" customHeight="1"/>
    <row r="45824" ht="12.75" hidden="1" customHeight="1"/>
    <row r="45825" ht="12.75" hidden="1" customHeight="1"/>
    <row r="45826" ht="12.75" hidden="1" customHeight="1"/>
    <row r="45827" ht="12.75" hidden="1" customHeight="1"/>
    <row r="45828" ht="12.75" hidden="1" customHeight="1"/>
    <row r="45829" ht="12.75" hidden="1" customHeight="1"/>
    <row r="45830" ht="12.75" hidden="1" customHeight="1"/>
    <row r="45831" ht="12.75" hidden="1" customHeight="1"/>
    <row r="45832" ht="12.75" hidden="1" customHeight="1"/>
    <row r="45833" ht="12.75" hidden="1" customHeight="1"/>
    <row r="45834" ht="12.75" hidden="1" customHeight="1"/>
    <row r="45835" ht="12.75" hidden="1" customHeight="1"/>
    <row r="45836" ht="12.75" hidden="1" customHeight="1"/>
    <row r="45837" ht="12.75" hidden="1" customHeight="1"/>
    <row r="45838" ht="12.75" hidden="1" customHeight="1"/>
    <row r="45839" ht="12.75" hidden="1" customHeight="1"/>
    <row r="45840" ht="12.75" hidden="1" customHeight="1"/>
    <row r="45841" ht="12.75" hidden="1" customHeight="1"/>
    <row r="45842" ht="12.75" hidden="1" customHeight="1"/>
    <row r="45843" ht="12.75" hidden="1" customHeight="1"/>
    <row r="45844" ht="12.75" hidden="1" customHeight="1"/>
    <row r="45845" ht="12.75" hidden="1" customHeight="1"/>
    <row r="45846" ht="12.75" hidden="1" customHeight="1"/>
    <row r="45847" ht="12.75" hidden="1" customHeight="1"/>
    <row r="45848" ht="12.75" hidden="1" customHeight="1"/>
    <row r="45849" ht="12.75" hidden="1" customHeight="1"/>
    <row r="45850" ht="12.75" hidden="1" customHeight="1"/>
    <row r="45851" ht="12.75" hidden="1" customHeight="1"/>
    <row r="45852" ht="12.75" hidden="1" customHeight="1"/>
    <row r="45853" ht="12.75" hidden="1" customHeight="1"/>
    <row r="45854" ht="12.75" hidden="1" customHeight="1"/>
    <row r="45855" ht="12.75" hidden="1" customHeight="1"/>
    <row r="45856" ht="12.75" hidden="1" customHeight="1"/>
    <row r="45857" ht="12.75" hidden="1" customHeight="1"/>
    <row r="45858" ht="12.75" hidden="1" customHeight="1"/>
    <row r="45859" ht="12.75" hidden="1" customHeight="1"/>
    <row r="45860" ht="12.75" hidden="1" customHeight="1"/>
    <row r="45861" ht="12.75" hidden="1" customHeight="1"/>
    <row r="45862" ht="12.75" hidden="1" customHeight="1"/>
    <row r="45863" ht="12.75" hidden="1" customHeight="1"/>
    <row r="45864" ht="12.75" hidden="1" customHeight="1"/>
    <row r="45865" ht="12.75" hidden="1" customHeight="1"/>
    <row r="45866" ht="12.75" hidden="1" customHeight="1"/>
    <row r="45867" ht="12.75" hidden="1" customHeight="1"/>
    <row r="45868" ht="12.75" hidden="1" customHeight="1"/>
    <row r="45869" ht="12.75" hidden="1" customHeight="1"/>
    <row r="45870" ht="12.75" hidden="1" customHeight="1"/>
    <row r="45871" ht="12.75" hidden="1" customHeight="1"/>
    <row r="45872" ht="12.75" hidden="1" customHeight="1"/>
    <row r="45873" ht="12.75" hidden="1" customHeight="1"/>
    <row r="45874" ht="12.75" hidden="1" customHeight="1"/>
    <row r="45875" ht="12.75" hidden="1" customHeight="1"/>
    <row r="45876" ht="12.75" hidden="1" customHeight="1"/>
    <row r="45877" ht="12.75" hidden="1" customHeight="1"/>
    <row r="45878" ht="12.75" hidden="1" customHeight="1"/>
    <row r="45879" ht="12.75" hidden="1" customHeight="1"/>
    <row r="45880" ht="12.75" hidden="1" customHeight="1"/>
    <row r="45881" ht="12.75" hidden="1" customHeight="1"/>
    <row r="45882" ht="12.75" hidden="1" customHeight="1"/>
    <row r="45883" ht="12.75" hidden="1" customHeight="1"/>
    <row r="45884" ht="12.75" hidden="1" customHeight="1"/>
    <row r="45885" ht="12.75" hidden="1" customHeight="1"/>
    <row r="45886" ht="12.75" hidden="1" customHeight="1"/>
    <row r="45887" ht="12.75" hidden="1" customHeight="1"/>
    <row r="45888" ht="12.75" hidden="1" customHeight="1"/>
    <row r="45889" ht="12.75" hidden="1" customHeight="1"/>
    <row r="45890" ht="12.75" hidden="1" customHeight="1"/>
    <row r="45891" ht="12.75" hidden="1" customHeight="1"/>
    <row r="45892" ht="12.75" hidden="1" customHeight="1"/>
    <row r="45893" ht="12.75" hidden="1" customHeight="1"/>
    <row r="45894" ht="12.75" hidden="1" customHeight="1"/>
    <row r="45895" ht="12.75" hidden="1" customHeight="1"/>
    <row r="45896" ht="12.75" hidden="1" customHeight="1"/>
    <row r="45897" ht="12.75" hidden="1" customHeight="1"/>
    <row r="45898" ht="12.75" hidden="1" customHeight="1"/>
    <row r="45899" ht="12.75" hidden="1" customHeight="1"/>
    <row r="45900" ht="12.75" hidden="1" customHeight="1"/>
    <row r="45901" ht="12.75" hidden="1" customHeight="1"/>
    <row r="45902" ht="12.75" hidden="1" customHeight="1"/>
    <row r="45903" ht="12.75" hidden="1" customHeight="1"/>
    <row r="45904" ht="12.75" hidden="1" customHeight="1"/>
    <row r="45905" ht="12.75" hidden="1" customHeight="1"/>
    <row r="45906" ht="12.75" hidden="1" customHeight="1"/>
    <row r="45907" ht="12.75" hidden="1" customHeight="1"/>
    <row r="45908" ht="12.75" hidden="1" customHeight="1"/>
    <row r="45909" ht="12.75" hidden="1" customHeight="1"/>
    <row r="45910" ht="12.75" hidden="1" customHeight="1"/>
    <row r="45911" ht="12.75" hidden="1" customHeight="1"/>
    <row r="45912" ht="12.75" hidden="1" customHeight="1"/>
    <row r="45913" ht="12.75" hidden="1" customHeight="1"/>
    <row r="45914" ht="12.75" hidden="1" customHeight="1"/>
    <row r="45915" ht="12.75" hidden="1" customHeight="1"/>
    <row r="45916" ht="12.75" hidden="1" customHeight="1"/>
    <row r="45917" ht="12.75" hidden="1" customHeight="1"/>
    <row r="45918" ht="12.75" hidden="1" customHeight="1"/>
    <row r="45919" ht="12.75" hidden="1" customHeight="1"/>
    <row r="45920" ht="12.75" hidden="1" customHeight="1"/>
    <row r="45921" ht="12.75" hidden="1" customHeight="1"/>
    <row r="45922" ht="12.75" hidden="1" customHeight="1"/>
    <row r="45923" ht="12.75" hidden="1" customHeight="1"/>
    <row r="45924" ht="12.75" hidden="1" customHeight="1"/>
    <row r="45925" ht="12.75" hidden="1" customHeight="1"/>
    <row r="45926" ht="12.75" hidden="1" customHeight="1"/>
    <row r="45927" ht="12.75" hidden="1" customHeight="1"/>
    <row r="45928" ht="12.75" hidden="1" customHeight="1"/>
    <row r="45929" ht="12.75" hidden="1" customHeight="1"/>
    <row r="45930" ht="12.75" hidden="1" customHeight="1"/>
    <row r="45931" ht="12.75" hidden="1" customHeight="1"/>
    <row r="45932" ht="12.75" hidden="1" customHeight="1"/>
    <row r="45933" ht="12.75" hidden="1" customHeight="1"/>
    <row r="45934" ht="12.75" hidden="1" customHeight="1"/>
    <row r="45935" ht="12.75" hidden="1" customHeight="1"/>
    <row r="45936" ht="12.75" hidden="1" customHeight="1"/>
    <row r="45937" ht="12.75" hidden="1" customHeight="1"/>
    <row r="45938" ht="12.75" hidden="1" customHeight="1"/>
    <row r="45939" ht="12.75" hidden="1" customHeight="1"/>
    <row r="45940" ht="12.75" hidden="1" customHeight="1"/>
    <row r="45941" ht="12.75" hidden="1" customHeight="1"/>
    <row r="45942" ht="12.75" hidden="1" customHeight="1"/>
    <row r="45943" ht="12.75" hidden="1" customHeight="1"/>
    <row r="45944" ht="12.75" hidden="1" customHeight="1"/>
    <row r="45945" ht="12.75" hidden="1" customHeight="1"/>
    <row r="45946" ht="12.75" hidden="1" customHeight="1"/>
    <row r="45947" ht="12.75" hidden="1" customHeight="1"/>
    <row r="45948" ht="12.75" hidden="1" customHeight="1"/>
    <row r="45949" ht="12.75" hidden="1" customHeight="1"/>
    <row r="45950" ht="12.75" hidden="1" customHeight="1"/>
    <row r="45951" ht="12.75" hidden="1" customHeight="1"/>
    <row r="45952" ht="12.75" hidden="1" customHeight="1"/>
    <row r="45953" ht="12.75" hidden="1" customHeight="1"/>
    <row r="45954" ht="12.75" hidden="1" customHeight="1"/>
    <row r="45955" ht="12.75" hidden="1" customHeight="1"/>
    <row r="45956" ht="12.75" hidden="1" customHeight="1"/>
    <row r="45957" ht="12.75" hidden="1" customHeight="1"/>
    <row r="45958" ht="12.75" hidden="1" customHeight="1"/>
    <row r="45959" ht="12.75" hidden="1" customHeight="1"/>
    <row r="45960" ht="12.75" hidden="1" customHeight="1"/>
    <row r="45961" ht="12.75" hidden="1" customHeight="1"/>
    <row r="45962" ht="12.75" hidden="1" customHeight="1"/>
    <row r="45963" ht="12.75" hidden="1" customHeight="1"/>
    <row r="45964" ht="12.75" hidden="1" customHeight="1"/>
    <row r="45965" ht="12.75" hidden="1" customHeight="1"/>
    <row r="45966" ht="12.75" hidden="1" customHeight="1"/>
    <row r="45967" ht="12.75" hidden="1" customHeight="1"/>
    <row r="45968" ht="12.75" hidden="1" customHeight="1"/>
    <row r="45969" ht="12.75" hidden="1" customHeight="1"/>
    <row r="45970" ht="12.75" hidden="1" customHeight="1"/>
    <row r="45971" ht="12.75" hidden="1" customHeight="1"/>
    <row r="45972" ht="12.75" hidden="1" customHeight="1"/>
    <row r="45973" ht="12.75" hidden="1" customHeight="1"/>
    <row r="45974" ht="12.75" hidden="1" customHeight="1"/>
    <row r="45975" ht="12.75" hidden="1" customHeight="1"/>
    <row r="45976" ht="12.75" hidden="1" customHeight="1"/>
    <row r="45977" ht="12.75" hidden="1" customHeight="1"/>
    <row r="45978" ht="12.75" hidden="1" customHeight="1"/>
    <row r="45979" ht="12.75" hidden="1" customHeight="1"/>
    <row r="45980" ht="12.75" hidden="1" customHeight="1"/>
    <row r="45981" ht="12.75" hidden="1" customHeight="1"/>
    <row r="45982" ht="12.75" hidden="1" customHeight="1"/>
    <row r="45983" ht="12.75" hidden="1" customHeight="1"/>
    <row r="45984" ht="12.75" hidden="1" customHeight="1"/>
    <row r="45985" ht="12.75" hidden="1" customHeight="1"/>
    <row r="45986" ht="12.75" hidden="1" customHeight="1"/>
    <row r="45987" ht="12.75" hidden="1" customHeight="1"/>
    <row r="45988" ht="12.75" hidden="1" customHeight="1"/>
    <row r="45989" ht="12.75" hidden="1" customHeight="1"/>
    <row r="45990" ht="12.75" hidden="1" customHeight="1"/>
    <row r="45991" ht="12.75" hidden="1" customHeight="1"/>
    <row r="45992" ht="12.75" hidden="1" customHeight="1"/>
    <row r="45993" ht="12.75" hidden="1" customHeight="1"/>
    <row r="45994" ht="12.75" hidden="1" customHeight="1"/>
    <row r="45995" ht="12.75" hidden="1" customHeight="1"/>
    <row r="45996" ht="12.75" hidden="1" customHeight="1"/>
    <row r="45997" ht="12.75" hidden="1" customHeight="1"/>
    <row r="45998" ht="12.75" hidden="1" customHeight="1"/>
    <row r="45999" ht="12.75" hidden="1" customHeight="1"/>
    <row r="46000" ht="12.75" hidden="1" customHeight="1"/>
    <row r="46001" ht="12.75" hidden="1" customHeight="1"/>
    <row r="46002" ht="12.75" hidden="1" customHeight="1"/>
    <row r="46003" ht="12.75" hidden="1" customHeight="1"/>
    <row r="46004" ht="12.75" hidden="1" customHeight="1"/>
    <row r="46005" ht="12.75" hidden="1" customHeight="1"/>
    <row r="46006" ht="12.75" hidden="1" customHeight="1"/>
    <row r="46007" ht="12.75" hidden="1" customHeight="1"/>
    <row r="46008" ht="12.75" hidden="1" customHeight="1"/>
    <row r="46009" ht="12.75" hidden="1" customHeight="1"/>
    <row r="46010" ht="12.75" hidden="1" customHeight="1"/>
    <row r="46011" ht="12.75" hidden="1" customHeight="1"/>
    <row r="46012" ht="12.75" hidden="1" customHeight="1"/>
    <row r="46013" ht="12.75" hidden="1" customHeight="1"/>
    <row r="46014" ht="12.75" hidden="1" customHeight="1"/>
    <row r="46015" ht="12.75" hidden="1" customHeight="1"/>
    <row r="46016" ht="12.75" hidden="1" customHeight="1"/>
    <row r="46017" ht="12.75" hidden="1" customHeight="1"/>
    <row r="46018" ht="12.75" hidden="1" customHeight="1"/>
    <row r="46019" ht="12.75" hidden="1" customHeight="1"/>
    <row r="46020" ht="12.75" hidden="1" customHeight="1"/>
    <row r="46021" ht="12.75" hidden="1" customHeight="1"/>
    <row r="46022" ht="12.75" hidden="1" customHeight="1"/>
    <row r="46023" ht="12.75" hidden="1" customHeight="1"/>
    <row r="46024" ht="12.75" hidden="1" customHeight="1"/>
    <row r="46025" ht="12.75" hidden="1" customHeight="1"/>
    <row r="46026" ht="12.75" hidden="1" customHeight="1"/>
    <row r="46027" ht="12.75" hidden="1" customHeight="1"/>
    <row r="46028" ht="12.75" hidden="1" customHeight="1"/>
    <row r="46029" ht="12.75" hidden="1" customHeight="1"/>
    <row r="46030" ht="12.75" hidden="1" customHeight="1"/>
    <row r="46031" ht="12.75" hidden="1" customHeight="1"/>
    <row r="46032" ht="12.75" hidden="1" customHeight="1"/>
    <row r="46033" ht="12.75" hidden="1" customHeight="1"/>
    <row r="46034" ht="12.75" hidden="1" customHeight="1"/>
    <row r="46035" ht="12.75" hidden="1" customHeight="1"/>
    <row r="46036" ht="12.75" hidden="1" customHeight="1"/>
    <row r="46037" ht="12.75" hidden="1" customHeight="1"/>
    <row r="46038" ht="12.75" hidden="1" customHeight="1"/>
    <row r="46039" ht="12.75" hidden="1" customHeight="1"/>
    <row r="46040" ht="12.75" hidden="1" customHeight="1"/>
    <row r="46041" ht="12.75" hidden="1" customHeight="1"/>
    <row r="46042" ht="12.75" hidden="1" customHeight="1"/>
    <row r="46043" ht="12.75" hidden="1" customHeight="1"/>
    <row r="46044" ht="12.75" hidden="1" customHeight="1"/>
    <row r="46045" ht="12.75" hidden="1" customHeight="1"/>
    <row r="46046" ht="12.75" hidden="1" customHeight="1"/>
    <row r="46047" ht="12.75" hidden="1" customHeight="1"/>
    <row r="46048" ht="12.75" hidden="1" customHeight="1"/>
    <row r="46049" ht="12.75" hidden="1" customHeight="1"/>
    <row r="46050" ht="12.75" hidden="1" customHeight="1"/>
    <row r="46051" ht="12.75" hidden="1" customHeight="1"/>
    <row r="46052" ht="12.75" hidden="1" customHeight="1"/>
    <row r="46053" ht="12.75" hidden="1" customHeight="1"/>
    <row r="46054" ht="12.75" hidden="1" customHeight="1"/>
    <row r="46055" ht="12.75" hidden="1" customHeight="1"/>
    <row r="46056" ht="12.75" hidden="1" customHeight="1"/>
    <row r="46057" ht="12.75" hidden="1" customHeight="1"/>
    <row r="46058" ht="12.75" hidden="1" customHeight="1"/>
    <row r="46059" ht="12.75" hidden="1" customHeight="1"/>
    <row r="46060" ht="12.75" hidden="1" customHeight="1"/>
    <row r="46061" ht="12.75" hidden="1" customHeight="1"/>
    <row r="46062" ht="12.75" hidden="1" customHeight="1"/>
    <row r="46063" ht="12.75" hidden="1" customHeight="1"/>
    <row r="46064" ht="12.75" hidden="1" customHeight="1"/>
    <row r="46065" ht="12.75" hidden="1" customHeight="1"/>
    <row r="46066" ht="12.75" hidden="1" customHeight="1"/>
    <row r="46067" ht="12.75" hidden="1" customHeight="1"/>
    <row r="46068" ht="12.75" hidden="1" customHeight="1"/>
    <row r="46069" ht="12.75" hidden="1" customHeight="1"/>
    <row r="46070" ht="12.75" hidden="1" customHeight="1"/>
    <row r="46071" ht="12.75" hidden="1" customHeight="1"/>
    <row r="46072" ht="12.75" hidden="1" customHeight="1"/>
    <row r="46073" ht="12.75" hidden="1" customHeight="1"/>
    <row r="46074" ht="12.75" hidden="1" customHeight="1"/>
    <row r="46075" ht="12.75" hidden="1" customHeight="1"/>
    <row r="46076" ht="12.75" hidden="1" customHeight="1"/>
    <row r="46077" ht="12.75" hidden="1" customHeight="1"/>
    <row r="46078" ht="12.75" hidden="1" customHeight="1"/>
    <row r="46079" ht="12.75" hidden="1" customHeight="1"/>
    <row r="46080" ht="12.75" hidden="1" customHeight="1"/>
    <row r="46081" ht="12.75" hidden="1" customHeight="1"/>
    <row r="46082" ht="12.75" hidden="1" customHeight="1"/>
    <row r="46083" ht="12.75" hidden="1" customHeight="1"/>
    <row r="46084" ht="12.75" hidden="1" customHeight="1"/>
    <row r="46085" ht="12.75" hidden="1" customHeight="1"/>
    <row r="46086" ht="12.75" hidden="1" customHeight="1"/>
    <row r="46087" ht="12.75" hidden="1" customHeight="1"/>
    <row r="46088" ht="12.75" hidden="1" customHeight="1"/>
    <row r="46089" ht="12.75" hidden="1" customHeight="1"/>
    <row r="46090" ht="12.75" hidden="1" customHeight="1"/>
    <row r="46091" ht="12.75" hidden="1" customHeight="1"/>
    <row r="46092" ht="12.75" hidden="1" customHeight="1"/>
    <row r="46093" ht="12.75" hidden="1" customHeight="1"/>
    <row r="46094" ht="12.75" hidden="1" customHeight="1"/>
    <row r="46095" ht="12.75" hidden="1" customHeight="1"/>
    <row r="46096" ht="12.75" hidden="1" customHeight="1"/>
    <row r="46097" ht="12.75" hidden="1" customHeight="1"/>
    <row r="46098" ht="12.75" hidden="1" customHeight="1"/>
    <row r="46099" ht="12.75" hidden="1" customHeight="1"/>
    <row r="46100" ht="12.75" hidden="1" customHeight="1"/>
    <row r="46101" ht="12.75" hidden="1" customHeight="1"/>
    <row r="46102" ht="12.75" hidden="1" customHeight="1"/>
    <row r="46103" ht="12.75" hidden="1" customHeight="1"/>
    <row r="46104" ht="12.75" hidden="1" customHeight="1"/>
    <row r="46105" ht="12.75" hidden="1" customHeight="1"/>
    <row r="46106" ht="12.75" hidden="1" customHeight="1"/>
    <row r="46107" ht="12.75" hidden="1" customHeight="1"/>
    <row r="46108" ht="12.75" hidden="1" customHeight="1"/>
    <row r="46109" ht="12.75" hidden="1" customHeight="1"/>
    <row r="46110" ht="12.75" hidden="1" customHeight="1"/>
    <row r="46111" ht="12.75" hidden="1" customHeight="1"/>
    <row r="46112" ht="12.75" hidden="1" customHeight="1"/>
    <row r="46113" ht="12.75" hidden="1" customHeight="1"/>
    <row r="46114" ht="12.75" hidden="1" customHeight="1"/>
    <row r="46115" ht="12.75" hidden="1" customHeight="1"/>
    <row r="46116" ht="12.75" hidden="1" customHeight="1"/>
    <row r="46117" ht="12.75" hidden="1" customHeight="1"/>
    <row r="46118" ht="12.75" hidden="1" customHeight="1"/>
    <row r="46119" ht="12.75" hidden="1" customHeight="1"/>
    <row r="46120" ht="12.75" hidden="1" customHeight="1"/>
    <row r="46121" ht="12.75" hidden="1" customHeight="1"/>
    <row r="46122" ht="12.75" hidden="1" customHeight="1"/>
    <row r="46123" ht="12.75" hidden="1" customHeight="1"/>
    <row r="46124" ht="12.75" hidden="1" customHeight="1"/>
    <row r="46125" ht="12.75" hidden="1" customHeight="1"/>
    <row r="46126" ht="12.75" hidden="1" customHeight="1"/>
    <row r="46127" ht="12.75" hidden="1" customHeight="1"/>
    <row r="46128" ht="12.75" hidden="1" customHeight="1"/>
    <row r="46129" ht="12.75" hidden="1" customHeight="1"/>
    <row r="46130" ht="12.75" hidden="1" customHeight="1"/>
    <row r="46131" ht="12.75" hidden="1" customHeight="1"/>
    <row r="46132" ht="12.75" hidden="1" customHeight="1"/>
    <row r="46133" ht="12.75" hidden="1" customHeight="1"/>
    <row r="46134" ht="12.75" hidden="1" customHeight="1"/>
    <row r="46135" ht="12.75" hidden="1" customHeight="1"/>
    <row r="46136" ht="12.75" hidden="1" customHeight="1"/>
    <row r="46137" ht="12.75" hidden="1" customHeight="1"/>
    <row r="46138" ht="12.75" hidden="1" customHeight="1"/>
    <row r="46139" ht="12.75" hidden="1" customHeight="1"/>
    <row r="46140" ht="12.75" hidden="1" customHeight="1"/>
    <row r="46141" ht="12.75" hidden="1" customHeight="1"/>
    <row r="46142" ht="12.75" hidden="1" customHeight="1"/>
    <row r="46143" ht="12.75" hidden="1" customHeight="1"/>
    <row r="46144" ht="12.75" hidden="1" customHeight="1"/>
    <row r="46145" ht="12.75" hidden="1" customHeight="1"/>
    <row r="46146" ht="12.75" hidden="1" customHeight="1"/>
    <row r="46147" ht="12.75" hidden="1" customHeight="1"/>
    <row r="46148" ht="12.75" hidden="1" customHeight="1"/>
    <row r="46149" ht="12.75" hidden="1" customHeight="1"/>
    <row r="46150" ht="12.75" hidden="1" customHeight="1"/>
    <row r="46151" ht="12.75" hidden="1" customHeight="1"/>
    <row r="46152" ht="12.75" hidden="1" customHeight="1"/>
    <row r="46153" ht="12.75" hidden="1" customHeight="1"/>
    <row r="46154" ht="12.75" hidden="1" customHeight="1"/>
    <row r="46155" ht="12.75" hidden="1" customHeight="1"/>
    <row r="46156" ht="12.75" hidden="1" customHeight="1"/>
    <row r="46157" ht="12.75" hidden="1" customHeight="1"/>
    <row r="46158" ht="12.75" hidden="1" customHeight="1"/>
    <row r="46159" ht="12.75" hidden="1" customHeight="1"/>
    <row r="46160" ht="12.75" hidden="1" customHeight="1"/>
    <row r="46161" ht="12.75" hidden="1" customHeight="1"/>
    <row r="46162" ht="12.75" hidden="1" customHeight="1"/>
    <row r="46163" ht="12.75" hidden="1" customHeight="1"/>
    <row r="46164" ht="12.75" hidden="1" customHeight="1"/>
    <row r="46165" ht="12.75" hidden="1" customHeight="1"/>
    <row r="46166" ht="12.75" hidden="1" customHeight="1"/>
    <row r="46167" ht="12.75" hidden="1" customHeight="1"/>
    <row r="46168" ht="12.75" hidden="1" customHeight="1"/>
    <row r="46169" ht="12.75" hidden="1" customHeight="1"/>
    <row r="46170" ht="12.75" hidden="1" customHeight="1"/>
    <row r="46171" ht="12.75" hidden="1" customHeight="1"/>
    <row r="46172" ht="12.75" hidden="1" customHeight="1"/>
    <row r="46173" ht="12.75" hidden="1" customHeight="1"/>
    <row r="46174" ht="12.75" hidden="1" customHeight="1"/>
    <row r="46175" ht="12.75" hidden="1" customHeight="1"/>
    <row r="46176" ht="12.75" hidden="1" customHeight="1"/>
    <row r="46177" ht="12.75" hidden="1" customHeight="1"/>
    <row r="46178" ht="12.75" hidden="1" customHeight="1"/>
    <row r="46179" ht="12.75" hidden="1" customHeight="1"/>
    <row r="46180" ht="12.75" hidden="1" customHeight="1"/>
    <row r="46181" ht="12.75" hidden="1" customHeight="1"/>
    <row r="46182" ht="12.75" hidden="1" customHeight="1"/>
    <row r="46183" ht="12.75" hidden="1" customHeight="1"/>
    <row r="46184" ht="12.75" hidden="1" customHeight="1"/>
    <row r="46185" ht="12.75" hidden="1" customHeight="1"/>
    <row r="46186" ht="12.75" hidden="1" customHeight="1"/>
    <row r="46187" ht="12.75" hidden="1" customHeight="1"/>
    <row r="46188" ht="12.75" hidden="1" customHeight="1"/>
    <row r="46189" ht="12.75" hidden="1" customHeight="1"/>
    <row r="46190" ht="12.75" hidden="1" customHeight="1"/>
    <row r="46191" ht="12.75" hidden="1" customHeight="1"/>
    <row r="46192" ht="12.75" hidden="1" customHeight="1"/>
    <row r="46193" ht="12.75" hidden="1" customHeight="1"/>
    <row r="46194" ht="12.75" hidden="1" customHeight="1"/>
    <row r="46195" ht="12.75" hidden="1" customHeight="1"/>
    <row r="46196" ht="12.75" hidden="1" customHeight="1"/>
    <row r="46197" ht="12.75" hidden="1" customHeight="1"/>
    <row r="46198" ht="12.75" hidden="1" customHeight="1"/>
    <row r="46199" ht="12.75" hidden="1" customHeight="1"/>
    <row r="46200" ht="12.75" hidden="1" customHeight="1"/>
    <row r="46201" ht="12.75" hidden="1" customHeight="1"/>
    <row r="46202" ht="12.75" hidden="1" customHeight="1"/>
    <row r="46203" ht="12.75" hidden="1" customHeight="1"/>
    <row r="46204" ht="12.75" hidden="1" customHeight="1"/>
    <row r="46205" ht="12.75" hidden="1" customHeight="1"/>
    <row r="46206" ht="12.75" hidden="1" customHeight="1"/>
    <row r="46207" ht="12.75" hidden="1" customHeight="1"/>
    <row r="46208" ht="12.75" hidden="1" customHeight="1"/>
    <row r="46209" ht="12.75" hidden="1" customHeight="1"/>
    <row r="46210" ht="12.75" hidden="1" customHeight="1"/>
    <row r="46211" ht="12.75" hidden="1" customHeight="1"/>
    <row r="46212" ht="12.75" hidden="1" customHeight="1"/>
    <row r="46213" ht="12.75" hidden="1" customHeight="1"/>
    <row r="46214" ht="12.75" hidden="1" customHeight="1"/>
    <row r="46215" ht="12.75" hidden="1" customHeight="1"/>
    <row r="46216" ht="12.75" hidden="1" customHeight="1"/>
    <row r="46217" ht="12.75" hidden="1" customHeight="1"/>
    <row r="46218" ht="12.75" hidden="1" customHeight="1"/>
    <row r="46219" ht="12.75" hidden="1" customHeight="1"/>
    <row r="46220" ht="12.75" hidden="1" customHeight="1"/>
    <row r="46221" ht="12.75" hidden="1" customHeight="1"/>
    <row r="46222" ht="12.75" hidden="1" customHeight="1"/>
    <row r="46223" ht="12.75" hidden="1" customHeight="1"/>
    <row r="46224" ht="12.75" hidden="1" customHeight="1"/>
    <row r="46225" ht="12.75" hidden="1" customHeight="1"/>
    <row r="46226" ht="12.75" hidden="1" customHeight="1"/>
    <row r="46227" ht="12.75" hidden="1" customHeight="1"/>
    <row r="46228" ht="12.75" hidden="1" customHeight="1"/>
    <row r="46229" ht="12.75" hidden="1" customHeight="1"/>
    <row r="46230" ht="12.75" hidden="1" customHeight="1"/>
    <row r="46231" ht="12.75" hidden="1" customHeight="1"/>
    <row r="46232" ht="12.75" hidden="1" customHeight="1"/>
    <row r="46233" ht="12.75" hidden="1" customHeight="1"/>
    <row r="46234" ht="12.75" hidden="1" customHeight="1"/>
    <row r="46235" ht="12.75" hidden="1" customHeight="1"/>
    <row r="46236" ht="12.75" hidden="1" customHeight="1"/>
    <row r="46237" ht="12.75" hidden="1" customHeight="1"/>
    <row r="46238" ht="12.75" hidden="1" customHeight="1"/>
    <row r="46239" ht="12.75" hidden="1" customHeight="1"/>
    <row r="46240" ht="12.75" hidden="1" customHeight="1"/>
    <row r="46241" ht="12.75" hidden="1" customHeight="1"/>
    <row r="46242" ht="12.75" hidden="1" customHeight="1"/>
    <row r="46243" ht="12.75" hidden="1" customHeight="1"/>
    <row r="46244" ht="12.75" hidden="1" customHeight="1"/>
    <row r="46245" ht="12.75" hidden="1" customHeight="1"/>
    <row r="46246" ht="12.75" hidden="1" customHeight="1"/>
    <row r="46247" ht="12.75" hidden="1" customHeight="1"/>
    <row r="46248" ht="12.75" hidden="1" customHeight="1"/>
    <row r="46249" ht="12.75" hidden="1" customHeight="1"/>
    <row r="46250" ht="12.75" hidden="1" customHeight="1"/>
    <row r="46251" ht="12.75" hidden="1" customHeight="1"/>
    <row r="46252" ht="12.75" hidden="1" customHeight="1"/>
    <row r="46253" ht="12.75" hidden="1" customHeight="1"/>
    <row r="46254" ht="12.75" hidden="1" customHeight="1"/>
    <row r="46255" ht="12.75" hidden="1" customHeight="1"/>
    <row r="46256" ht="12.75" hidden="1" customHeight="1"/>
    <row r="46257" ht="12.75" hidden="1" customHeight="1"/>
    <row r="46258" ht="12.75" hidden="1" customHeight="1"/>
    <row r="46259" ht="12.75" hidden="1" customHeight="1"/>
    <row r="46260" ht="12.75" hidden="1" customHeight="1"/>
    <row r="46261" ht="12.75" hidden="1" customHeight="1"/>
    <row r="46262" ht="12.75" hidden="1" customHeight="1"/>
    <row r="46263" ht="12.75" hidden="1" customHeight="1"/>
    <row r="46264" ht="12.75" hidden="1" customHeight="1"/>
    <row r="46265" ht="12.75" hidden="1" customHeight="1"/>
    <row r="46266" ht="12.75" hidden="1" customHeight="1"/>
    <row r="46267" ht="12.75" hidden="1" customHeight="1"/>
    <row r="46268" ht="12.75" hidden="1" customHeight="1"/>
    <row r="46269" ht="12.75" hidden="1" customHeight="1"/>
    <row r="46270" ht="12.75" hidden="1" customHeight="1"/>
    <row r="46271" ht="12.75" hidden="1" customHeight="1"/>
    <row r="46272" ht="12.75" hidden="1" customHeight="1"/>
    <row r="46273" ht="12.75" hidden="1" customHeight="1"/>
    <row r="46274" ht="12.75" hidden="1" customHeight="1"/>
    <row r="46275" ht="12.75" hidden="1" customHeight="1"/>
    <row r="46276" ht="12.75" hidden="1" customHeight="1"/>
    <row r="46277" ht="12.75" hidden="1" customHeight="1"/>
    <row r="46278" ht="12.75" hidden="1" customHeight="1"/>
    <row r="46279" ht="12.75" hidden="1" customHeight="1"/>
    <row r="46280" ht="12.75" hidden="1" customHeight="1"/>
    <row r="46281" ht="12.75" hidden="1" customHeight="1"/>
    <row r="46282" ht="12.75" hidden="1" customHeight="1"/>
    <row r="46283" ht="12.75" hidden="1" customHeight="1"/>
    <row r="46284" ht="12.75" hidden="1" customHeight="1"/>
    <row r="46285" ht="12.75" hidden="1" customHeight="1"/>
    <row r="46286" ht="12.75" hidden="1" customHeight="1"/>
    <row r="46287" ht="12.75" hidden="1" customHeight="1"/>
    <row r="46288" ht="12.75" hidden="1" customHeight="1"/>
    <row r="46289" ht="12.75" hidden="1" customHeight="1"/>
    <row r="46290" ht="12.75" hidden="1" customHeight="1"/>
    <row r="46291" ht="12.75" hidden="1" customHeight="1"/>
    <row r="46292" ht="12.75" hidden="1" customHeight="1"/>
    <row r="46293" ht="12.75" hidden="1" customHeight="1"/>
    <row r="46294" ht="12.75" hidden="1" customHeight="1"/>
    <row r="46295" ht="12.75" hidden="1" customHeight="1"/>
    <row r="46296" ht="12.75" hidden="1" customHeight="1"/>
    <row r="46297" ht="12.75" hidden="1" customHeight="1"/>
    <row r="46298" ht="12.75" hidden="1" customHeight="1"/>
    <row r="46299" ht="12.75" hidden="1" customHeight="1"/>
    <row r="46300" ht="12.75" hidden="1" customHeight="1"/>
    <row r="46301" ht="12.75" hidden="1" customHeight="1"/>
    <row r="46302" ht="12.75" hidden="1" customHeight="1"/>
    <row r="46303" ht="12.75" hidden="1" customHeight="1"/>
    <row r="46304" ht="12.75" hidden="1" customHeight="1"/>
    <row r="46305" ht="12.75" hidden="1" customHeight="1"/>
    <row r="46306" ht="12.75" hidden="1" customHeight="1"/>
    <row r="46307" ht="12.75" hidden="1" customHeight="1"/>
    <row r="46308" ht="12.75" hidden="1" customHeight="1"/>
    <row r="46309" ht="12.75" hidden="1" customHeight="1"/>
    <row r="46310" ht="12.75" hidden="1" customHeight="1"/>
    <row r="46311" ht="12.75" hidden="1" customHeight="1"/>
    <row r="46312" ht="12.75" hidden="1" customHeight="1"/>
    <row r="46313" ht="12.75" hidden="1" customHeight="1"/>
    <row r="46314" ht="12.75" hidden="1" customHeight="1"/>
    <row r="46315" ht="12.75" hidden="1" customHeight="1"/>
    <row r="46316" ht="12.75" hidden="1" customHeight="1"/>
    <row r="46317" ht="12.75" hidden="1" customHeight="1"/>
    <row r="46318" ht="12.75" hidden="1" customHeight="1"/>
    <row r="46319" ht="12.75" hidden="1" customHeight="1"/>
    <row r="46320" ht="12.75" hidden="1" customHeight="1"/>
    <row r="46321" ht="12.75" hidden="1" customHeight="1"/>
    <row r="46322" ht="12.75" hidden="1" customHeight="1"/>
    <row r="46323" ht="12.75" hidden="1" customHeight="1"/>
    <row r="46324" ht="12.75" hidden="1" customHeight="1"/>
    <row r="46325" ht="12.75" hidden="1" customHeight="1"/>
    <row r="46326" ht="12.75" hidden="1" customHeight="1"/>
    <row r="46327" ht="12.75" hidden="1" customHeight="1"/>
    <row r="46328" ht="12.75" hidden="1" customHeight="1"/>
    <row r="46329" ht="12.75" hidden="1" customHeight="1"/>
    <row r="46330" ht="12.75" hidden="1" customHeight="1"/>
    <row r="46331" ht="12.75" hidden="1" customHeight="1"/>
    <row r="46332" ht="12.75" hidden="1" customHeight="1"/>
    <row r="46333" ht="12.75" hidden="1" customHeight="1"/>
    <row r="46334" ht="12.75" hidden="1" customHeight="1"/>
    <row r="46335" ht="12.75" hidden="1" customHeight="1"/>
    <row r="46336" ht="12.75" hidden="1" customHeight="1"/>
    <row r="46337" ht="12.75" hidden="1" customHeight="1"/>
    <row r="46338" ht="12.75" hidden="1" customHeight="1"/>
    <row r="46339" ht="12.75" hidden="1" customHeight="1"/>
    <row r="46340" ht="12.75" hidden="1" customHeight="1"/>
    <row r="46341" ht="12.75" hidden="1" customHeight="1"/>
    <row r="46342" ht="12.75" hidden="1" customHeight="1"/>
    <row r="46343" ht="12.75" hidden="1" customHeight="1"/>
    <row r="46344" ht="12.75" hidden="1" customHeight="1"/>
    <row r="46345" ht="12.75" hidden="1" customHeight="1"/>
    <row r="46346" ht="12.75" hidden="1" customHeight="1"/>
    <row r="46347" ht="12.75" hidden="1" customHeight="1"/>
    <row r="46348" ht="12.75" hidden="1" customHeight="1"/>
    <row r="46349" ht="12.75" hidden="1" customHeight="1"/>
    <row r="46350" ht="12.75" hidden="1" customHeight="1"/>
    <row r="46351" ht="12.75" hidden="1" customHeight="1"/>
    <row r="46352" ht="12.75" hidden="1" customHeight="1"/>
    <row r="46353" ht="12.75" hidden="1" customHeight="1"/>
    <row r="46354" ht="12.75" hidden="1" customHeight="1"/>
    <row r="46355" ht="12.75" hidden="1" customHeight="1"/>
    <row r="46356" ht="12.75" hidden="1" customHeight="1"/>
    <row r="46357" ht="12.75" hidden="1" customHeight="1"/>
    <row r="46358" ht="12.75" hidden="1" customHeight="1"/>
    <row r="46359" ht="12.75" hidden="1" customHeight="1"/>
    <row r="46360" ht="12.75" hidden="1" customHeight="1"/>
    <row r="46361" ht="12.75" hidden="1" customHeight="1"/>
    <row r="46362" ht="12.75" hidden="1" customHeight="1"/>
    <row r="46363" ht="12.75" hidden="1" customHeight="1"/>
    <row r="46364" ht="12.75" hidden="1" customHeight="1"/>
    <row r="46365" ht="12.75" hidden="1" customHeight="1"/>
    <row r="46366" ht="12.75" hidden="1" customHeight="1"/>
    <row r="46367" ht="12.75" hidden="1" customHeight="1"/>
    <row r="46368" ht="12.75" hidden="1" customHeight="1"/>
    <row r="46369" ht="12.75" hidden="1" customHeight="1"/>
    <row r="46370" ht="12.75" hidden="1" customHeight="1"/>
    <row r="46371" ht="12.75" hidden="1" customHeight="1"/>
    <row r="46372" ht="12.75" hidden="1" customHeight="1"/>
    <row r="46373" ht="12.75" hidden="1" customHeight="1"/>
    <row r="46374" ht="12.75" hidden="1" customHeight="1"/>
    <row r="46375" ht="12.75" hidden="1" customHeight="1"/>
    <row r="46376" ht="12.75" hidden="1" customHeight="1"/>
    <row r="46377" ht="12.75" hidden="1" customHeight="1"/>
    <row r="46378" ht="12.75" hidden="1" customHeight="1"/>
    <row r="46379" ht="12.75" hidden="1" customHeight="1"/>
    <row r="46380" ht="12.75" hidden="1" customHeight="1"/>
    <row r="46381" ht="12.75" hidden="1" customHeight="1"/>
    <row r="46382" ht="12.75" hidden="1" customHeight="1"/>
    <row r="46383" ht="12.75" hidden="1" customHeight="1"/>
    <row r="46384" ht="12.75" hidden="1" customHeight="1"/>
    <row r="46385" ht="12.75" hidden="1" customHeight="1"/>
    <row r="46386" ht="12.75" hidden="1" customHeight="1"/>
    <row r="46387" ht="12.75" hidden="1" customHeight="1"/>
    <row r="46388" ht="12.75" hidden="1" customHeight="1"/>
    <row r="46389" ht="12.75" hidden="1" customHeight="1"/>
    <row r="46390" ht="12.75" hidden="1" customHeight="1"/>
    <row r="46391" ht="12.75" hidden="1" customHeight="1"/>
    <row r="46392" ht="12.75" hidden="1" customHeight="1"/>
    <row r="46393" ht="12.75" hidden="1" customHeight="1"/>
    <row r="46394" ht="12.75" hidden="1" customHeight="1"/>
    <row r="46395" ht="12.75" hidden="1" customHeight="1"/>
    <row r="46396" ht="12.75" hidden="1" customHeight="1"/>
    <row r="46397" ht="12.75" hidden="1" customHeight="1"/>
    <row r="46398" ht="12.75" hidden="1" customHeight="1"/>
    <row r="46399" ht="12.75" hidden="1" customHeight="1"/>
    <row r="46400" ht="12.75" hidden="1" customHeight="1"/>
    <row r="46401" ht="12.75" hidden="1" customHeight="1"/>
    <row r="46402" ht="12.75" hidden="1" customHeight="1"/>
    <row r="46403" ht="12.75" hidden="1" customHeight="1"/>
    <row r="46404" ht="12.75" hidden="1" customHeight="1"/>
    <row r="46405" ht="12.75" hidden="1" customHeight="1"/>
    <row r="46406" ht="12.75" hidden="1" customHeight="1"/>
    <row r="46407" ht="12.75" hidden="1" customHeight="1"/>
    <row r="46408" ht="12.75" hidden="1" customHeight="1"/>
    <row r="46409" ht="12.75" hidden="1" customHeight="1"/>
    <row r="46410" ht="12.75" hidden="1" customHeight="1"/>
    <row r="46411" ht="12.75" hidden="1" customHeight="1"/>
    <row r="46412" ht="12.75" hidden="1" customHeight="1"/>
    <row r="46413" ht="12.75" hidden="1" customHeight="1"/>
    <row r="46414" ht="12.75" hidden="1" customHeight="1"/>
    <row r="46415" ht="12.75" hidden="1" customHeight="1"/>
    <row r="46416" ht="12.75" hidden="1" customHeight="1"/>
    <row r="46417" ht="12.75" hidden="1" customHeight="1"/>
    <row r="46418" ht="12.75" hidden="1" customHeight="1"/>
    <row r="46419" ht="12.75" hidden="1" customHeight="1"/>
    <row r="46420" ht="12.75" hidden="1" customHeight="1"/>
    <row r="46421" ht="12.75" hidden="1" customHeight="1"/>
    <row r="46422" ht="12.75" hidden="1" customHeight="1"/>
    <row r="46423" ht="12.75" hidden="1" customHeight="1"/>
    <row r="46424" ht="12.75" hidden="1" customHeight="1"/>
    <row r="46425" ht="12.75" hidden="1" customHeight="1"/>
    <row r="46426" ht="12.75" hidden="1" customHeight="1"/>
    <row r="46427" ht="12.75" hidden="1" customHeight="1"/>
    <row r="46428" ht="12.75" hidden="1" customHeight="1"/>
    <row r="46429" ht="12.75" hidden="1" customHeight="1"/>
    <row r="46430" ht="12.75" hidden="1" customHeight="1"/>
    <row r="46431" ht="12.75" hidden="1" customHeight="1"/>
    <row r="46432" ht="12.75" hidden="1" customHeight="1"/>
    <row r="46433" ht="12.75" hidden="1" customHeight="1"/>
    <row r="46434" ht="12.75" hidden="1" customHeight="1"/>
    <row r="46435" ht="12.75" hidden="1" customHeight="1"/>
    <row r="46436" ht="12.75" hidden="1" customHeight="1"/>
    <row r="46437" ht="12.75" hidden="1" customHeight="1"/>
    <row r="46438" ht="12.75" hidden="1" customHeight="1"/>
    <row r="46439" ht="12.75" hidden="1" customHeight="1"/>
    <row r="46440" ht="12.75" hidden="1" customHeight="1"/>
    <row r="46441" ht="12.75" hidden="1" customHeight="1"/>
    <row r="46442" ht="12.75" hidden="1" customHeight="1"/>
    <row r="46443" ht="12.75" hidden="1" customHeight="1"/>
    <row r="46444" ht="12.75" hidden="1" customHeight="1"/>
    <row r="46445" ht="12.75" hidden="1" customHeight="1"/>
    <row r="46446" ht="12.75" hidden="1" customHeight="1"/>
    <row r="46447" ht="12.75" hidden="1" customHeight="1"/>
    <row r="46448" ht="12.75" hidden="1" customHeight="1"/>
    <row r="46449" ht="12.75" hidden="1" customHeight="1"/>
    <row r="46450" ht="12.75" hidden="1" customHeight="1"/>
    <row r="46451" ht="12.75" hidden="1" customHeight="1"/>
    <row r="46452" ht="12.75" hidden="1" customHeight="1"/>
    <row r="46453" ht="12.75" hidden="1" customHeight="1"/>
    <row r="46454" ht="12.75" hidden="1" customHeight="1"/>
    <row r="46455" ht="12.75" hidden="1" customHeight="1"/>
    <row r="46456" ht="12.75" hidden="1" customHeight="1"/>
    <row r="46457" ht="12.75" hidden="1" customHeight="1"/>
    <row r="46458" ht="12.75" hidden="1" customHeight="1"/>
    <row r="46459" ht="12.75" hidden="1" customHeight="1"/>
    <row r="46460" ht="12.75" hidden="1" customHeight="1"/>
    <row r="46461" ht="12.75" hidden="1" customHeight="1"/>
    <row r="46462" ht="12.75" hidden="1" customHeight="1"/>
    <row r="46463" ht="12.75" hidden="1" customHeight="1"/>
    <row r="46464" ht="12.75" hidden="1" customHeight="1"/>
    <row r="46465" ht="12.75" hidden="1" customHeight="1"/>
    <row r="46466" ht="12.75" hidden="1" customHeight="1"/>
    <row r="46467" ht="12.75" hidden="1" customHeight="1"/>
    <row r="46468" ht="12.75" hidden="1" customHeight="1"/>
    <row r="46469" ht="12.75" hidden="1" customHeight="1"/>
    <row r="46470" ht="12.75" hidden="1" customHeight="1"/>
    <row r="46471" ht="12.75" hidden="1" customHeight="1"/>
    <row r="46472" ht="12.75" hidden="1" customHeight="1"/>
    <row r="46473" ht="12.75" hidden="1" customHeight="1"/>
    <row r="46474" ht="12.75" hidden="1" customHeight="1"/>
    <row r="46475" ht="12.75" hidden="1" customHeight="1"/>
    <row r="46476" ht="12.75" hidden="1" customHeight="1"/>
    <row r="46477" ht="12.75" hidden="1" customHeight="1"/>
    <row r="46478" ht="12.75" hidden="1" customHeight="1"/>
    <row r="46479" ht="12.75" hidden="1" customHeight="1"/>
    <row r="46480" ht="12.75" hidden="1" customHeight="1"/>
    <row r="46481" ht="12.75" hidden="1" customHeight="1"/>
    <row r="46482" ht="12.75" hidden="1" customHeight="1"/>
    <row r="46483" ht="12.75" hidden="1" customHeight="1"/>
    <row r="46484" ht="12.75" hidden="1" customHeight="1"/>
    <row r="46485" ht="12.75" hidden="1" customHeight="1"/>
    <row r="46486" ht="12.75" hidden="1" customHeight="1"/>
    <row r="46487" ht="12.75" hidden="1" customHeight="1"/>
    <row r="46488" ht="12.75" hidden="1" customHeight="1"/>
    <row r="46489" ht="12.75" hidden="1" customHeight="1"/>
    <row r="46490" ht="12.75" hidden="1" customHeight="1"/>
    <row r="46491" ht="12.75" hidden="1" customHeight="1"/>
    <row r="46492" ht="12.75" hidden="1" customHeight="1"/>
    <row r="46493" ht="12.75" hidden="1" customHeight="1"/>
    <row r="46494" ht="12.75" hidden="1" customHeight="1"/>
    <row r="46495" ht="12.75" hidden="1" customHeight="1"/>
    <row r="46496" ht="12.75" hidden="1" customHeight="1"/>
    <row r="46497" ht="12.75" hidden="1" customHeight="1"/>
    <row r="46498" ht="12.75" hidden="1" customHeight="1"/>
    <row r="46499" ht="12.75" hidden="1" customHeight="1"/>
    <row r="46500" ht="12.75" hidden="1" customHeight="1"/>
    <row r="46501" ht="12.75" hidden="1" customHeight="1"/>
    <row r="46502" ht="12.75" hidden="1" customHeight="1"/>
    <row r="46503" ht="12.75" hidden="1" customHeight="1"/>
    <row r="46504" ht="12.75" hidden="1" customHeight="1"/>
    <row r="46505" ht="12.75" hidden="1" customHeight="1"/>
    <row r="46506" ht="12.75" hidden="1" customHeight="1"/>
    <row r="46507" ht="12.75" hidden="1" customHeight="1"/>
    <row r="46508" ht="12.75" hidden="1" customHeight="1"/>
    <row r="46509" ht="12.75" hidden="1" customHeight="1"/>
    <row r="46510" ht="12.75" hidden="1" customHeight="1"/>
    <row r="46511" ht="12.75" hidden="1" customHeight="1"/>
    <row r="46512" ht="12.75" hidden="1" customHeight="1"/>
    <row r="46513" ht="12.75" hidden="1" customHeight="1"/>
    <row r="46514" ht="12.75" hidden="1" customHeight="1"/>
    <row r="46515" ht="12.75" hidden="1" customHeight="1"/>
    <row r="46516" ht="12.75" hidden="1" customHeight="1"/>
    <row r="46517" ht="12.75" hidden="1" customHeight="1"/>
    <row r="46518" ht="12.75" hidden="1" customHeight="1"/>
    <row r="46519" ht="12.75" hidden="1" customHeight="1"/>
    <row r="46520" ht="12.75" hidden="1" customHeight="1"/>
    <row r="46521" ht="12.75" hidden="1" customHeight="1"/>
    <row r="46522" ht="12.75" hidden="1" customHeight="1"/>
    <row r="46523" ht="12.75" hidden="1" customHeight="1"/>
    <row r="46524" ht="12.75" hidden="1" customHeight="1"/>
    <row r="46525" ht="12.75" hidden="1" customHeight="1"/>
    <row r="46526" ht="12.75" hidden="1" customHeight="1"/>
    <row r="46527" ht="12.75" hidden="1" customHeight="1"/>
    <row r="46528" ht="12.75" hidden="1" customHeight="1"/>
    <row r="46529" ht="12.75" hidden="1" customHeight="1"/>
    <row r="46530" ht="12.75" hidden="1" customHeight="1"/>
    <row r="46531" ht="12.75" hidden="1" customHeight="1"/>
    <row r="46532" ht="12.75" hidden="1" customHeight="1"/>
    <row r="46533" ht="12.75" hidden="1" customHeight="1"/>
    <row r="46534" ht="12.75" hidden="1" customHeight="1"/>
    <row r="46535" ht="12.75" hidden="1" customHeight="1"/>
    <row r="46536" ht="12.75" hidden="1" customHeight="1"/>
    <row r="46537" ht="12.75" hidden="1" customHeight="1"/>
    <row r="46538" ht="12.75" hidden="1" customHeight="1"/>
    <row r="46539" ht="12.75" hidden="1" customHeight="1"/>
    <row r="46540" ht="12.75" hidden="1" customHeight="1"/>
    <row r="46541" ht="12.75" hidden="1" customHeight="1"/>
    <row r="46542" ht="12.75" hidden="1" customHeight="1"/>
    <row r="46543" ht="12.75" hidden="1" customHeight="1"/>
    <row r="46544" ht="12.75" hidden="1" customHeight="1"/>
    <row r="46545" ht="12.75" hidden="1" customHeight="1"/>
    <row r="46546" ht="12.75" hidden="1" customHeight="1"/>
    <row r="46547" ht="12.75" hidden="1" customHeight="1"/>
    <row r="46548" ht="12.75" hidden="1" customHeight="1"/>
    <row r="46549" ht="12.75" hidden="1" customHeight="1"/>
    <row r="46550" ht="12.75" hidden="1" customHeight="1"/>
    <row r="46551" ht="12.75" hidden="1" customHeight="1"/>
    <row r="46552" ht="12.75" hidden="1" customHeight="1"/>
    <row r="46553" ht="12.75" hidden="1" customHeight="1"/>
    <row r="46554" ht="12.75" hidden="1" customHeight="1"/>
    <row r="46555" ht="12.75" hidden="1" customHeight="1"/>
    <row r="46556" ht="12.75" hidden="1" customHeight="1"/>
    <row r="46557" ht="12.75" hidden="1" customHeight="1"/>
    <row r="46558" ht="12.75" hidden="1" customHeight="1"/>
    <row r="46559" ht="12.75" hidden="1" customHeight="1"/>
    <row r="46560" ht="12.75" hidden="1" customHeight="1"/>
    <row r="46561" ht="12.75" hidden="1" customHeight="1"/>
    <row r="46562" ht="12.75" hidden="1" customHeight="1"/>
    <row r="46563" ht="12.75" hidden="1" customHeight="1"/>
    <row r="46564" ht="12.75" hidden="1" customHeight="1"/>
    <row r="46565" ht="12.75" hidden="1" customHeight="1"/>
    <row r="46566" ht="12.75" hidden="1" customHeight="1"/>
    <row r="46567" ht="12.75" hidden="1" customHeight="1"/>
    <row r="46568" ht="12.75" hidden="1" customHeight="1"/>
    <row r="46569" ht="12.75" hidden="1" customHeight="1"/>
    <row r="46570" ht="12.75" hidden="1" customHeight="1"/>
    <row r="46571" ht="12.75" hidden="1" customHeight="1"/>
    <row r="46572" ht="12.75" hidden="1" customHeight="1"/>
    <row r="46573" ht="12.75" hidden="1" customHeight="1"/>
    <row r="46574" ht="12.75" hidden="1" customHeight="1"/>
    <row r="46575" ht="12.75" hidden="1" customHeight="1"/>
    <row r="46576" ht="12.75" hidden="1" customHeight="1"/>
    <row r="46577" ht="12.75" hidden="1" customHeight="1"/>
    <row r="46578" ht="12.75" hidden="1" customHeight="1"/>
    <row r="46579" ht="12.75" hidden="1" customHeight="1"/>
    <row r="46580" ht="12.75" hidden="1" customHeight="1"/>
    <row r="46581" ht="12.75" hidden="1" customHeight="1"/>
    <row r="46582" ht="12.75" hidden="1" customHeight="1"/>
    <row r="46583" ht="12.75" hidden="1" customHeight="1"/>
    <row r="46584" ht="12.75" hidden="1" customHeight="1"/>
    <row r="46585" ht="12.75" hidden="1" customHeight="1"/>
    <row r="46586" ht="12.75" hidden="1" customHeight="1"/>
    <row r="46587" ht="12.75" hidden="1" customHeight="1"/>
    <row r="46588" ht="12.75" hidden="1" customHeight="1"/>
    <row r="46589" ht="12.75" hidden="1" customHeight="1"/>
    <row r="46590" ht="12.75" hidden="1" customHeight="1"/>
    <row r="46591" ht="12.75" hidden="1" customHeight="1"/>
    <row r="46592" ht="12.75" hidden="1" customHeight="1"/>
    <row r="46593" ht="12.75" hidden="1" customHeight="1"/>
    <row r="46594" ht="12.75" hidden="1" customHeight="1"/>
    <row r="46595" ht="12.75" hidden="1" customHeight="1"/>
    <row r="46596" ht="12.75" hidden="1" customHeight="1"/>
    <row r="46597" ht="12.75" hidden="1" customHeight="1"/>
    <row r="46598" ht="12.75" hidden="1" customHeight="1"/>
    <row r="46599" ht="12.75" hidden="1" customHeight="1"/>
    <row r="46600" ht="12.75" hidden="1" customHeight="1"/>
    <row r="46601" ht="12.75" hidden="1" customHeight="1"/>
    <row r="46602" ht="12.75" hidden="1" customHeight="1"/>
    <row r="46603" ht="12.75" hidden="1" customHeight="1"/>
    <row r="46604" ht="12.75" hidden="1" customHeight="1"/>
    <row r="46605" ht="12.75" hidden="1" customHeight="1"/>
    <row r="46606" ht="12.75" hidden="1" customHeight="1"/>
    <row r="46607" ht="12.75" hidden="1" customHeight="1"/>
    <row r="46608" ht="12.75" hidden="1" customHeight="1"/>
    <row r="46609" ht="12.75" hidden="1" customHeight="1"/>
    <row r="46610" ht="12.75" hidden="1" customHeight="1"/>
    <row r="46611" ht="12.75" hidden="1" customHeight="1"/>
    <row r="46612" ht="12.75" hidden="1" customHeight="1"/>
    <row r="46613" ht="12.75" hidden="1" customHeight="1"/>
    <row r="46614" ht="12.75" hidden="1" customHeight="1"/>
    <row r="46615" ht="12.75" hidden="1" customHeight="1"/>
    <row r="46616" ht="12.75" hidden="1" customHeight="1"/>
    <row r="46617" ht="12.75" hidden="1" customHeight="1"/>
    <row r="46618" ht="12.75" hidden="1" customHeight="1"/>
    <row r="46619" ht="12.75" hidden="1" customHeight="1"/>
    <row r="46620" ht="12.75" hidden="1" customHeight="1"/>
    <row r="46621" ht="12.75" hidden="1" customHeight="1"/>
    <row r="46622" ht="12.75" hidden="1" customHeight="1"/>
    <row r="46623" ht="12.75" hidden="1" customHeight="1"/>
    <row r="46624" ht="12.75" hidden="1" customHeight="1"/>
    <row r="46625" ht="12.75" hidden="1" customHeight="1"/>
    <row r="46626" ht="12.75" hidden="1" customHeight="1"/>
    <row r="46627" ht="12.75" hidden="1" customHeight="1"/>
    <row r="46628" ht="12.75" hidden="1" customHeight="1"/>
    <row r="46629" ht="12.75" hidden="1" customHeight="1"/>
    <row r="46630" ht="12.75" hidden="1" customHeight="1"/>
    <row r="46631" ht="12.75" hidden="1" customHeight="1"/>
    <row r="46632" ht="12.75" hidden="1" customHeight="1"/>
    <row r="46633" ht="12.75" hidden="1" customHeight="1"/>
    <row r="46634" ht="12.75" hidden="1" customHeight="1"/>
    <row r="46635" ht="12.75" hidden="1" customHeight="1"/>
    <row r="46636" ht="12.75" hidden="1" customHeight="1"/>
    <row r="46637" ht="12.75" hidden="1" customHeight="1"/>
    <row r="46638" ht="12.75" hidden="1" customHeight="1"/>
    <row r="46639" ht="12.75" hidden="1" customHeight="1"/>
    <row r="46640" ht="12.75" hidden="1" customHeight="1"/>
    <row r="46641" ht="12.75" hidden="1" customHeight="1"/>
    <row r="46642" ht="12.75" hidden="1" customHeight="1"/>
    <row r="46643" ht="12.75" hidden="1" customHeight="1"/>
    <row r="46644" ht="12.75" hidden="1" customHeight="1"/>
    <row r="46645" ht="12.75" hidden="1" customHeight="1"/>
    <row r="46646" ht="12.75" hidden="1" customHeight="1"/>
    <row r="46647" ht="12.75" hidden="1" customHeight="1"/>
    <row r="46648" ht="12.75" hidden="1" customHeight="1"/>
    <row r="46649" ht="12.75" hidden="1" customHeight="1"/>
    <row r="46650" ht="12.75" hidden="1" customHeight="1"/>
    <row r="46651" ht="12.75" hidden="1" customHeight="1"/>
    <row r="46652" ht="12.75" hidden="1" customHeight="1"/>
    <row r="46653" ht="12.75" hidden="1" customHeight="1"/>
    <row r="46654" ht="12.75" hidden="1" customHeight="1"/>
    <row r="46655" ht="12.75" hidden="1" customHeight="1"/>
    <row r="46656" ht="12.75" hidden="1" customHeight="1"/>
    <row r="46657" ht="12.75" hidden="1" customHeight="1"/>
    <row r="46658" ht="12.75" hidden="1" customHeight="1"/>
    <row r="46659" ht="12.75" hidden="1" customHeight="1"/>
    <row r="46660" ht="12.75" hidden="1" customHeight="1"/>
    <row r="46661" ht="12.75" hidden="1" customHeight="1"/>
    <row r="46662" ht="12.75" hidden="1" customHeight="1"/>
    <row r="46663" ht="12.75" hidden="1" customHeight="1"/>
    <row r="46664" ht="12.75" hidden="1" customHeight="1"/>
    <row r="46665" ht="12.75" hidden="1" customHeight="1"/>
    <row r="46666" ht="12.75" hidden="1" customHeight="1"/>
    <row r="46667" ht="12.75" hidden="1" customHeight="1"/>
    <row r="46668" ht="12.75" hidden="1" customHeight="1"/>
    <row r="46669" ht="12.75" hidden="1" customHeight="1"/>
    <row r="46670" ht="12.75" hidden="1" customHeight="1"/>
    <row r="46671" ht="12.75" hidden="1" customHeight="1"/>
    <row r="46672" ht="12.75" hidden="1" customHeight="1"/>
    <row r="46673" ht="12.75" hidden="1" customHeight="1"/>
    <row r="46674" ht="12.75" hidden="1" customHeight="1"/>
    <row r="46675" ht="12.75" hidden="1" customHeight="1"/>
    <row r="46676" ht="12.75" hidden="1" customHeight="1"/>
    <row r="46677" ht="12.75" hidden="1" customHeight="1"/>
    <row r="46678" ht="12.75" hidden="1" customHeight="1"/>
    <row r="46679" ht="12.75" hidden="1" customHeight="1"/>
    <row r="46680" ht="12.75" hidden="1" customHeight="1"/>
    <row r="46681" ht="12.75" hidden="1" customHeight="1"/>
    <row r="46682" ht="12.75" hidden="1" customHeight="1"/>
    <row r="46683" ht="12.75" hidden="1" customHeight="1"/>
    <row r="46684" ht="12.75" hidden="1" customHeight="1"/>
    <row r="46685" ht="12.75" hidden="1" customHeight="1"/>
    <row r="46686" ht="12.75" hidden="1" customHeight="1"/>
    <row r="46687" ht="12.75" hidden="1" customHeight="1"/>
    <row r="46688" ht="12.75" hidden="1" customHeight="1"/>
    <row r="46689" ht="12.75" hidden="1" customHeight="1"/>
    <row r="46690" ht="12.75" hidden="1" customHeight="1"/>
    <row r="46691" ht="12.75" hidden="1" customHeight="1"/>
    <row r="46692" ht="12.75" hidden="1" customHeight="1"/>
    <row r="46693" ht="12.75" hidden="1" customHeight="1"/>
    <row r="46694" ht="12.75" hidden="1" customHeight="1"/>
    <row r="46695" ht="12.75" hidden="1" customHeight="1"/>
    <row r="46696" ht="12.75" hidden="1" customHeight="1"/>
    <row r="46697" ht="12.75" hidden="1" customHeight="1"/>
    <row r="46698" ht="12.75" hidden="1" customHeight="1"/>
    <row r="46699" ht="12.75" hidden="1" customHeight="1"/>
    <row r="46700" ht="12.75" hidden="1" customHeight="1"/>
    <row r="46701" ht="12.75" hidden="1" customHeight="1"/>
    <row r="46702" ht="12.75" hidden="1" customHeight="1"/>
    <row r="46703" ht="12.75" hidden="1" customHeight="1"/>
    <row r="46704" ht="12.75" hidden="1" customHeight="1"/>
    <row r="46705" ht="12.75" hidden="1" customHeight="1"/>
    <row r="46706" ht="12.75" hidden="1" customHeight="1"/>
    <row r="46707" ht="12.75" hidden="1" customHeight="1"/>
    <row r="46708" ht="12.75" hidden="1" customHeight="1"/>
    <row r="46709" ht="12.75" hidden="1" customHeight="1"/>
    <row r="46710" ht="12.75" hidden="1" customHeight="1"/>
    <row r="46711" ht="12.75" hidden="1" customHeight="1"/>
    <row r="46712" ht="12.75" hidden="1" customHeight="1"/>
    <row r="46713" ht="12.75" hidden="1" customHeight="1"/>
    <row r="46714" ht="12.75" hidden="1" customHeight="1"/>
    <row r="46715" ht="12.75" hidden="1" customHeight="1"/>
    <row r="46716" ht="12.75" hidden="1" customHeight="1"/>
    <row r="46717" ht="12.75" hidden="1" customHeight="1"/>
    <row r="46718" ht="12.75" hidden="1" customHeight="1"/>
    <row r="46719" ht="12.75" hidden="1" customHeight="1"/>
    <row r="46720" ht="12.75" hidden="1" customHeight="1"/>
    <row r="46721" ht="12.75" hidden="1" customHeight="1"/>
    <row r="46722" ht="12.75" hidden="1" customHeight="1"/>
    <row r="46723" ht="12.75" hidden="1" customHeight="1"/>
    <row r="46724" ht="12.75" hidden="1" customHeight="1"/>
    <row r="46725" ht="12.75" hidden="1" customHeight="1"/>
    <row r="46726" ht="12.75" hidden="1" customHeight="1"/>
    <row r="46727" ht="12.75" hidden="1" customHeight="1"/>
    <row r="46728" ht="12.75" hidden="1" customHeight="1"/>
    <row r="46729" ht="12.75" hidden="1" customHeight="1"/>
    <row r="46730" ht="12.75" hidden="1" customHeight="1"/>
    <row r="46731" ht="12.75" hidden="1" customHeight="1"/>
    <row r="46732" ht="12.75" hidden="1" customHeight="1"/>
    <row r="46733" ht="12.75" hidden="1" customHeight="1"/>
    <row r="46734" ht="12.75" hidden="1" customHeight="1"/>
    <row r="46735" ht="12.75" hidden="1" customHeight="1"/>
    <row r="46736" ht="12.75" hidden="1" customHeight="1"/>
    <row r="46737" ht="12.75" hidden="1" customHeight="1"/>
    <row r="46738" ht="12.75" hidden="1" customHeight="1"/>
    <row r="46739" ht="12.75" hidden="1" customHeight="1"/>
    <row r="46740" ht="12.75" hidden="1" customHeight="1"/>
    <row r="46741" ht="12.75" hidden="1" customHeight="1"/>
    <row r="46742" ht="12.75" hidden="1" customHeight="1"/>
    <row r="46743" ht="12.75" hidden="1" customHeight="1"/>
    <row r="46744" ht="12.75" hidden="1" customHeight="1"/>
    <row r="46745" ht="12.75" hidden="1" customHeight="1"/>
    <row r="46746" ht="12.75" hidden="1" customHeight="1"/>
    <row r="46747" ht="12.75" hidden="1" customHeight="1"/>
    <row r="46748" ht="12.75" hidden="1" customHeight="1"/>
    <row r="46749" ht="12.75" hidden="1" customHeight="1"/>
    <row r="46750" ht="12.75" hidden="1" customHeight="1"/>
    <row r="46751" ht="12.75" hidden="1" customHeight="1"/>
    <row r="46752" ht="12.75" hidden="1" customHeight="1"/>
    <row r="46753" ht="12.75" hidden="1" customHeight="1"/>
    <row r="46754" ht="12.75" hidden="1" customHeight="1"/>
    <row r="46755" ht="12.75" hidden="1" customHeight="1"/>
    <row r="46756" ht="12.75" hidden="1" customHeight="1"/>
    <row r="46757" ht="12.75" hidden="1" customHeight="1"/>
    <row r="46758" ht="12.75" hidden="1" customHeight="1"/>
    <row r="46759" ht="12.75" hidden="1" customHeight="1"/>
    <row r="46760" ht="12.75" hidden="1" customHeight="1"/>
    <row r="46761" ht="12.75" hidden="1" customHeight="1"/>
    <row r="46762" ht="12.75" hidden="1" customHeight="1"/>
    <row r="46763" ht="12.75" hidden="1" customHeight="1"/>
    <row r="46764" ht="12.75" hidden="1" customHeight="1"/>
    <row r="46765" ht="12.75" hidden="1" customHeight="1"/>
    <row r="46766" ht="12.75" hidden="1" customHeight="1"/>
    <row r="46767" ht="12.75" hidden="1" customHeight="1"/>
    <row r="46768" ht="12.75" hidden="1" customHeight="1"/>
    <row r="46769" ht="12.75" hidden="1" customHeight="1"/>
    <row r="46770" ht="12.75" hidden="1" customHeight="1"/>
    <row r="46771" ht="12.75" hidden="1" customHeight="1"/>
    <row r="46772" ht="12.75" hidden="1" customHeight="1"/>
    <row r="46773" ht="12.75" hidden="1" customHeight="1"/>
    <row r="46774" ht="12.75" hidden="1" customHeight="1"/>
    <row r="46775" ht="12.75" hidden="1" customHeight="1"/>
    <row r="46776" ht="12.75" hidden="1" customHeight="1"/>
    <row r="46777" ht="12.75" hidden="1" customHeight="1"/>
    <row r="46778" ht="12.75" hidden="1" customHeight="1"/>
    <row r="46779" ht="12.75" hidden="1" customHeight="1"/>
    <row r="46780" ht="12.75" hidden="1" customHeight="1"/>
    <row r="46781" ht="12.75" hidden="1" customHeight="1"/>
    <row r="46782" ht="12.75" hidden="1" customHeight="1"/>
    <row r="46783" ht="12.75" hidden="1" customHeight="1"/>
    <row r="46784" ht="12.75" hidden="1" customHeight="1"/>
    <row r="46785" ht="12.75" hidden="1" customHeight="1"/>
    <row r="46786" ht="12.75" hidden="1" customHeight="1"/>
    <row r="46787" ht="12.75" hidden="1" customHeight="1"/>
    <row r="46788" ht="12.75" hidden="1" customHeight="1"/>
    <row r="46789" ht="12.75" hidden="1" customHeight="1"/>
    <row r="46790" ht="12.75" hidden="1" customHeight="1"/>
    <row r="46791" ht="12.75" hidden="1" customHeight="1"/>
    <row r="46792" ht="12.75" hidden="1" customHeight="1"/>
    <row r="46793" ht="12.75" hidden="1" customHeight="1"/>
    <row r="46794" ht="12.75" hidden="1" customHeight="1"/>
    <row r="46795" ht="12.75" hidden="1" customHeight="1"/>
    <row r="46796" ht="12.75" hidden="1" customHeight="1"/>
    <row r="46797" ht="12.75" hidden="1" customHeight="1"/>
    <row r="46798" ht="12.75" hidden="1" customHeight="1"/>
    <row r="46799" ht="12.75" hidden="1" customHeight="1"/>
    <row r="46800" ht="12.75" hidden="1" customHeight="1"/>
    <row r="46801" ht="12.75" hidden="1" customHeight="1"/>
    <row r="46802" ht="12.75" hidden="1" customHeight="1"/>
    <row r="46803" ht="12.75" hidden="1" customHeight="1"/>
    <row r="46804" ht="12.75" hidden="1" customHeight="1"/>
    <row r="46805" ht="12.75" hidden="1" customHeight="1"/>
    <row r="46806" ht="12.75" hidden="1" customHeight="1"/>
    <row r="46807" ht="12.75" hidden="1" customHeight="1"/>
    <row r="46808" ht="12.75" hidden="1" customHeight="1"/>
    <row r="46809" ht="12.75" hidden="1" customHeight="1"/>
    <row r="46810" ht="12.75" hidden="1" customHeight="1"/>
    <row r="46811" ht="12.75" hidden="1" customHeight="1"/>
    <row r="46812" ht="12.75" hidden="1" customHeight="1"/>
    <row r="46813" ht="12.75" hidden="1" customHeight="1"/>
    <row r="46814" ht="12.75" hidden="1" customHeight="1"/>
    <row r="46815" ht="12.75" hidden="1" customHeight="1"/>
    <row r="46816" ht="12.75" hidden="1" customHeight="1"/>
    <row r="46817" ht="12.75" hidden="1" customHeight="1"/>
    <row r="46818" ht="12.75" hidden="1" customHeight="1"/>
    <row r="46819" ht="12.75" hidden="1" customHeight="1"/>
    <row r="46820" ht="12.75" hidden="1" customHeight="1"/>
    <row r="46821" ht="12.75" hidden="1" customHeight="1"/>
    <row r="46822" ht="12.75" hidden="1" customHeight="1"/>
    <row r="46823" ht="12.75" hidden="1" customHeight="1"/>
    <row r="46824" ht="12.75" hidden="1" customHeight="1"/>
    <row r="46825" ht="12.75" hidden="1" customHeight="1"/>
    <row r="46826" ht="12.75" hidden="1" customHeight="1"/>
    <row r="46827" ht="12.75" hidden="1" customHeight="1"/>
    <row r="46828" ht="12.75" hidden="1" customHeight="1"/>
    <row r="46829" ht="12.75" hidden="1" customHeight="1"/>
    <row r="46830" ht="12.75" hidden="1" customHeight="1"/>
    <row r="46831" ht="12.75" hidden="1" customHeight="1"/>
    <row r="46832" ht="12.75" hidden="1" customHeight="1"/>
    <row r="46833" ht="12.75" hidden="1" customHeight="1"/>
    <row r="46834" ht="12.75" hidden="1" customHeight="1"/>
    <row r="46835" ht="12.75" hidden="1" customHeight="1"/>
    <row r="46836" ht="12.75" hidden="1" customHeight="1"/>
    <row r="46837" ht="12.75" hidden="1" customHeight="1"/>
    <row r="46838" ht="12.75" hidden="1" customHeight="1"/>
    <row r="46839" ht="12.75" hidden="1" customHeight="1"/>
    <row r="46840" ht="12.75" hidden="1" customHeight="1"/>
    <row r="46841" ht="12.75" hidden="1" customHeight="1"/>
    <row r="46842" ht="12.75" hidden="1" customHeight="1"/>
    <row r="46843" ht="12.75" hidden="1" customHeight="1"/>
    <row r="46844" ht="12.75" hidden="1" customHeight="1"/>
    <row r="46845" ht="12.75" hidden="1" customHeight="1"/>
    <row r="46846" ht="12.75" hidden="1" customHeight="1"/>
    <row r="46847" ht="12.75" hidden="1" customHeight="1"/>
    <row r="46848" ht="12.75" hidden="1" customHeight="1"/>
    <row r="46849" ht="12.75" hidden="1" customHeight="1"/>
    <row r="46850" ht="12.75" hidden="1" customHeight="1"/>
    <row r="46851" ht="12.75" hidden="1" customHeight="1"/>
    <row r="46852" ht="12.75" hidden="1" customHeight="1"/>
    <row r="46853" ht="12.75" hidden="1" customHeight="1"/>
    <row r="46854" ht="12.75" hidden="1" customHeight="1"/>
    <row r="46855" ht="12.75" hidden="1" customHeight="1"/>
    <row r="46856" ht="12.75" hidden="1" customHeight="1"/>
    <row r="46857" ht="12.75" hidden="1" customHeight="1"/>
    <row r="46858" ht="12.75" hidden="1" customHeight="1"/>
    <row r="46859" ht="12.75" hidden="1" customHeight="1"/>
    <row r="46860" ht="12.75" hidden="1" customHeight="1"/>
    <row r="46861" ht="12.75" hidden="1" customHeight="1"/>
    <row r="46862" ht="12.75" hidden="1" customHeight="1"/>
    <row r="46863" ht="12.75" hidden="1" customHeight="1"/>
    <row r="46864" ht="12.75" hidden="1" customHeight="1"/>
    <row r="46865" ht="12.75" hidden="1" customHeight="1"/>
    <row r="46866" ht="12.75" hidden="1" customHeight="1"/>
    <row r="46867" ht="12.75" hidden="1" customHeight="1"/>
    <row r="46868" ht="12.75" hidden="1" customHeight="1"/>
    <row r="46869" ht="12.75" hidden="1" customHeight="1"/>
    <row r="46870" ht="12.75" hidden="1" customHeight="1"/>
    <row r="46871" ht="12.75" hidden="1" customHeight="1"/>
    <row r="46872" ht="12.75" hidden="1" customHeight="1"/>
    <row r="46873" ht="12.75" hidden="1" customHeight="1"/>
    <row r="46874" ht="12.75" hidden="1" customHeight="1"/>
    <row r="46875" ht="12.75" hidden="1" customHeight="1"/>
    <row r="46876" ht="12.75" hidden="1" customHeight="1"/>
    <row r="46877" ht="12.75" hidden="1" customHeight="1"/>
    <row r="46878" ht="12.75" hidden="1" customHeight="1"/>
    <row r="46879" ht="12.75" hidden="1" customHeight="1"/>
    <row r="46880" ht="12.75" hidden="1" customHeight="1"/>
    <row r="46881" ht="12.75" hidden="1" customHeight="1"/>
    <row r="46882" ht="12.75" hidden="1" customHeight="1"/>
    <row r="46883" ht="12.75" hidden="1" customHeight="1"/>
    <row r="46884" ht="12.75" hidden="1" customHeight="1"/>
    <row r="46885" ht="12.75" hidden="1" customHeight="1"/>
    <row r="46886" ht="12.75" hidden="1" customHeight="1"/>
    <row r="46887" ht="12.75" hidden="1" customHeight="1"/>
    <row r="46888" ht="12.75" hidden="1" customHeight="1"/>
    <row r="46889" ht="12.75" hidden="1" customHeight="1"/>
    <row r="46890" ht="12.75" hidden="1" customHeight="1"/>
    <row r="46891" ht="12.75" hidden="1" customHeight="1"/>
    <row r="46892" ht="12.75" hidden="1" customHeight="1"/>
    <row r="46893" ht="12.75" hidden="1" customHeight="1"/>
    <row r="46894" ht="12.75" hidden="1" customHeight="1"/>
    <row r="46895" ht="12.75" hidden="1" customHeight="1"/>
    <row r="46896" ht="12.75" hidden="1" customHeight="1"/>
    <row r="46897" ht="12.75" hidden="1" customHeight="1"/>
    <row r="46898" ht="12.75" hidden="1" customHeight="1"/>
    <row r="46899" ht="12.75" hidden="1" customHeight="1"/>
    <row r="46900" ht="12.75" hidden="1" customHeight="1"/>
    <row r="46901" ht="12.75" hidden="1" customHeight="1"/>
    <row r="46902" ht="12.75" hidden="1" customHeight="1"/>
    <row r="46903" ht="12.75" hidden="1" customHeight="1"/>
    <row r="46904" ht="12.75" hidden="1" customHeight="1"/>
    <row r="46905" ht="12.75" hidden="1" customHeight="1"/>
    <row r="46906" ht="12.75" hidden="1" customHeight="1"/>
    <row r="46907" ht="12.75" hidden="1" customHeight="1"/>
    <row r="46908" ht="12.75" hidden="1" customHeight="1"/>
    <row r="46909" ht="12.75" hidden="1" customHeight="1"/>
    <row r="46910" ht="12.75" hidden="1" customHeight="1"/>
    <row r="46911" ht="12.75" hidden="1" customHeight="1"/>
    <row r="46912" ht="12.75" hidden="1" customHeight="1"/>
    <row r="46913" ht="12.75" hidden="1" customHeight="1"/>
    <row r="46914" ht="12.75" hidden="1" customHeight="1"/>
    <row r="46915" ht="12.75" hidden="1" customHeight="1"/>
    <row r="46916" ht="12.75" hidden="1" customHeight="1"/>
    <row r="46917" ht="12.75" hidden="1" customHeight="1"/>
    <row r="46918" ht="12.75" hidden="1" customHeight="1"/>
    <row r="46919" ht="12.75" hidden="1" customHeight="1"/>
    <row r="46920" ht="12.75" hidden="1" customHeight="1"/>
    <row r="46921" ht="12.75" hidden="1" customHeight="1"/>
    <row r="46922" ht="12.75" hidden="1" customHeight="1"/>
    <row r="46923" ht="12.75" hidden="1" customHeight="1"/>
    <row r="46924" ht="12.75" hidden="1" customHeight="1"/>
    <row r="46925" ht="12.75" hidden="1" customHeight="1"/>
    <row r="46926" ht="12.75" hidden="1" customHeight="1"/>
    <row r="46927" ht="12.75" hidden="1" customHeight="1"/>
    <row r="46928" ht="12.75" hidden="1" customHeight="1"/>
    <row r="46929" ht="12.75" hidden="1" customHeight="1"/>
    <row r="46930" ht="12.75" hidden="1" customHeight="1"/>
    <row r="46931" ht="12.75" hidden="1" customHeight="1"/>
    <row r="46932" ht="12.75" hidden="1" customHeight="1"/>
    <row r="46933" ht="12.75" hidden="1" customHeight="1"/>
    <row r="46934" ht="12.75" hidden="1" customHeight="1"/>
    <row r="46935" ht="12.75" hidden="1" customHeight="1"/>
    <row r="46936" ht="12.75" hidden="1" customHeight="1"/>
    <row r="46937" ht="12.75" hidden="1" customHeight="1"/>
    <row r="46938" ht="12.75" hidden="1" customHeight="1"/>
    <row r="46939" ht="12.75" hidden="1" customHeight="1"/>
    <row r="46940" ht="12.75" hidden="1" customHeight="1"/>
    <row r="46941" ht="12.75" hidden="1" customHeight="1"/>
    <row r="46942" ht="12.75" hidden="1" customHeight="1"/>
    <row r="46943" ht="12.75" hidden="1" customHeight="1"/>
    <row r="46944" ht="12.75" hidden="1" customHeight="1"/>
    <row r="46945" ht="12.75" hidden="1" customHeight="1"/>
    <row r="46946" ht="12.75" hidden="1" customHeight="1"/>
    <row r="46947" ht="12.75" hidden="1" customHeight="1"/>
    <row r="46948" ht="12.75" hidden="1" customHeight="1"/>
    <row r="46949" ht="12.75" hidden="1" customHeight="1"/>
    <row r="46950" ht="12.75" hidden="1" customHeight="1"/>
    <row r="46951" ht="12.75" hidden="1" customHeight="1"/>
    <row r="46952" ht="12.75" hidden="1" customHeight="1"/>
    <row r="46953" ht="12.75" hidden="1" customHeight="1"/>
    <row r="46954" ht="12.75" hidden="1" customHeight="1"/>
    <row r="46955" ht="12.75" hidden="1" customHeight="1"/>
    <row r="46956" ht="12.75" hidden="1" customHeight="1"/>
    <row r="46957" ht="12.75" hidden="1" customHeight="1"/>
    <row r="46958" ht="12.75" hidden="1" customHeight="1"/>
    <row r="46959" ht="12.75" hidden="1" customHeight="1"/>
    <row r="46960" ht="12.75" hidden="1" customHeight="1"/>
    <row r="46961" ht="12.75" hidden="1" customHeight="1"/>
    <row r="46962" ht="12.75" hidden="1" customHeight="1"/>
    <row r="46963" ht="12.75" hidden="1" customHeight="1"/>
    <row r="46964" ht="12.75" hidden="1" customHeight="1"/>
    <row r="46965" ht="12.75" hidden="1" customHeight="1"/>
    <row r="46966" ht="12.75" hidden="1" customHeight="1"/>
    <row r="46967" ht="12.75" hidden="1" customHeight="1"/>
    <row r="46968" ht="12.75" hidden="1" customHeight="1"/>
    <row r="46969" ht="12.75" hidden="1" customHeight="1"/>
    <row r="46970" ht="12.75" hidden="1" customHeight="1"/>
    <row r="46971" ht="12.75" hidden="1" customHeight="1"/>
    <row r="46972" ht="12.75" hidden="1" customHeight="1"/>
    <row r="46973" ht="12.75" hidden="1" customHeight="1"/>
    <row r="46974" ht="12.75" hidden="1" customHeight="1"/>
    <row r="46975" ht="12.75" hidden="1" customHeight="1"/>
    <row r="46976" ht="12.75" hidden="1" customHeight="1"/>
    <row r="46977" ht="12.75" hidden="1" customHeight="1"/>
    <row r="46978" ht="12.75" hidden="1" customHeight="1"/>
    <row r="46979" ht="12.75" hidden="1" customHeight="1"/>
    <row r="46980" ht="12.75" hidden="1" customHeight="1"/>
    <row r="46981" ht="12.75" hidden="1" customHeight="1"/>
    <row r="46982" ht="12.75" hidden="1" customHeight="1"/>
    <row r="46983" ht="12.75" hidden="1" customHeight="1"/>
    <row r="46984" ht="12.75" hidden="1" customHeight="1"/>
    <row r="46985" ht="12.75" hidden="1" customHeight="1"/>
    <row r="46986" ht="12.75" hidden="1" customHeight="1"/>
    <row r="46987" ht="12.75" hidden="1" customHeight="1"/>
    <row r="46988" ht="12.75" hidden="1" customHeight="1"/>
    <row r="46989" ht="12.75" hidden="1" customHeight="1"/>
    <row r="46990" ht="12.75" hidden="1" customHeight="1"/>
    <row r="46991" ht="12.75" hidden="1" customHeight="1"/>
    <row r="46992" ht="12.75" hidden="1" customHeight="1"/>
    <row r="46993" ht="12.75" hidden="1" customHeight="1"/>
    <row r="46994" ht="12.75" hidden="1" customHeight="1"/>
    <row r="46995" ht="12.75" hidden="1" customHeight="1"/>
    <row r="46996" ht="12.75" hidden="1" customHeight="1"/>
    <row r="46997" ht="12.75" hidden="1" customHeight="1"/>
    <row r="46998" ht="12.75" hidden="1" customHeight="1"/>
    <row r="46999" ht="12.75" hidden="1" customHeight="1"/>
    <row r="47000" ht="12.75" hidden="1" customHeight="1"/>
    <row r="47001" ht="12.75" hidden="1" customHeight="1"/>
    <row r="47002" ht="12.75" hidden="1" customHeight="1"/>
    <row r="47003" ht="12.75" hidden="1" customHeight="1"/>
    <row r="47004" ht="12.75" hidden="1" customHeight="1"/>
    <row r="47005" ht="12.75" hidden="1" customHeight="1"/>
    <row r="47006" ht="12.75" hidden="1" customHeight="1"/>
    <row r="47007" ht="12.75" hidden="1" customHeight="1"/>
    <row r="47008" ht="12.75" hidden="1" customHeight="1"/>
    <row r="47009" ht="12.75" hidden="1" customHeight="1"/>
    <row r="47010" ht="12.75" hidden="1" customHeight="1"/>
    <row r="47011" ht="12.75" hidden="1" customHeight="1"/>
    <row r="47012" ht="12.75" hidden="1" customHeight="1"/>
    <row r="47013" ht="12.75" hidden="1" customHeight="1"/>
    <row r="47014" ht="12.75" hidden="1" customHeight="1"/>
    <row r="47015" ht="12.75" hidden="1" customHeight="1"/>
    <row r="47016" ht="12.75" hidden="1" customHeight="1"/>
    <row r="47017" ht="12.75" hidden="1" customHeight="1"/>
    <row r="47018" ht="12.75" hidden="1" customHeight="1"/>
    <row r="47019" ht="12.75" hidden="1" customHeight="1"/>
    <row r="47020" ht="12.75" hidden="1" customHeight="1"/>
    <row r="47021" ht="12.75" hidden="1" customHeight="1"/>
    <row r="47022" ht="12.75" hidden="1" customHeight="1"/>
    <row r="47023" ht="12.75" hidden="1" customHeight="1"/>
    <row r="47024" ht="12.75" hidden="1" customHeight="1"/>
    <row r="47025" ht="12.75" hidden="1" customHeight="1"/>
    <row r="47026" ht="12.75" hidden="1" customHeight="1"/>
    <row r="47027" ht="12.75" hidden="1" customHeight="1"/>
    <row r="47028" ht="12.75" hidden="1" customHeight="1"/>
    <row r="47029" ht="12.75" hidden="1" customHeight="1"/>
    <row r="47030" ht="12.75" hidden="1" customHeight="1"/>
    <row r="47031" ht="12.75" hidden="1" customHeight="1"/>
    <row r="47032" ht="12.75" hidden="1" customHeight="1"/>
    <row r="47033" ht="12.75" hidden="1" customHeight="1"/>
    <row r="47034" ht="12.75" hidden="1" customHeight="1"/>
    <row r="47035" ht="12.75" hidden="1" customHeight="1"/>
    <row r="47036" ht="12.75" hidden="1" customHeight="1"/>
    <row r="47037" ht="12.75" hidden="1" customHeight="1"/>
    <row r="47038" ht="12.75" hidden="1" customHeight="1"/>
    <row r="47039" ht="12.75" hidden="1" customHeight="1"/>
    <row r="47040" ht="12.75" hidden="1" customHeight="1"/>
    <row r="47041" ht="12.75" hidden="1" customHeight="1"/>
    <row r="47042" ht="12.75" hidden="1" customHeight="1"/>
    <row r="47043" ht="12.75" hidden="1" customHeight="1"/>
    <row r="47044" ht="12.75" hidden="1" customHeight="1"/>
    <row r="47045" ht="12.75" hidden="1" customHeight="1"/>
    <row r="47046" ht="12.75" hidden="1" customHeight="1"/>
    <row r="47047" ht="12.75" hidden="1" customHeight="1"/>
    <row r="47048" ht="12.75" hidden="1" customHeight="1"/>
    <row r="47049" ht="12.75" hidden="1" customHeight="1"/>
    <row r="47050" ht="12.75" hidden="1" customHeight="1"/>
    <row r="47051" ht="12.75" hidden="1" customHeight="1"/>
    <row r="47052" ht="12.75" hidden="1" customHeight="1"/>
    <row r="47053" ht="12.75" hidden="1" customHeight="1"/>
    <row r="47054" ht="12.75" hidden="1" customHeight="1"/>
    <row r="47055" ht="12.75" hidden="1" customHeight="1"/>
    <row r="47056" ht="12.75" hidden="1" customHeight="1"/>
    <row r="47057" ht="12.75" hidden="1" customHeight="1"/>
    <row r="47058" ht="12.75" hidden="1" customHeight="1"/>
    <row r="47059" ht="12.75" hidden="1" customHeight="1"/>
    <row r="47060" ht="12.75" hidden="1" customHeight="1"/>
    <row r="47061" ht="12.75" hidden="1" customHeight="1"/>
    <row r="47062" ht="12.75" hidden="1" customHeight="1"/>
    <row r="47063" ht="12.75" hidden="1" customHeight="1"/>
    <row r="47064" ht="12.75" hidden="1" customHeight="1"/>
    <row r="47065" ht="12.75" hidden="1" customHeight="1"/>
    <row r="47066" ht="12.75" hidden="1" customHeight="1"/>
    <row r="47067" ht="12.75" hidden="1" customHeight="1"/>
    <row r="47068" ht="12.75" hidden="1" customHeight="1"/>
    <row r="47069" ht="12.75" hidden="1" customHeight="1"/>
    <row r="47070" ht="12.75" hidden="1" customHeight="1"/>
    <row r="47071" ht="12.75" hidden="1" customHeight="1"/>
    <row r="47072" ht="12.75" hidden="1" customHeight="1"/>
    <row r="47073" ht="12.75" hidden="1" customHeight="1"/>
    <row r="47074" ht="12.75" hidden="1" customHeight="1"/>
    <row r="47075" ht="12.75" hidden="1" customHeight="1"/>
    <row r="47076" ht="12.75" hidden="1" customHeight="1"/>
    <row r="47077" ht="12.75" hidden="1" customHeight="1"/>
    <row r="47078" ht="12.75" hidden="1" customHeight="1"/>
    <row r="47079" ht="12.75" hidden="1" customHeight="1"/>
    <row r="47080" ht="12.75" hidden="1" customHeight="1"/>
    <row r="47081" ht="12.75" hidden="1" customHeight="1"/>
    <row r="47082" ht="12.75" hidden="1" customHeight="1"/>
    <row r="47083" ht="12.75" hidden="1" customHeight="1"/>
    <row r="47084" ht="12.75" hidden="1" customHeight="1"/>
    <row r="47085" ht="12.75" hidden="1" customHeight="1"/>
    <row r="47086" ht="12.75" hidden="1" customHeight="1"/>
    <row r="47087" ht="12.75" hidden="1" customHeight="1"/>
    <row r="47088" ht="12.75" hidden="1" customHeight="1"/>
    <row r="47089" ht="12.75" hidden="1" customHeight="1"/>
    <row r="47090" ht="12.75" hidden="1" customHeight="1"/>
    <row r="47091" ht="12.75" hidden="1" customHeight="1"/>
    <row r="47092" ht="12.75" hidden="1" customHeight="1"/>
    <row r="47093" ht="12.75" hidden="1" customHeight="1"/>
    <row r="47094" ht="12.75" hidden="1" customHeight="1"/>
    <row r="47095" ht="12.75" hidden="1" customHeight="1"/>
    <row r="47096" ht="12.75" hidden="1" customHeight="1"/>
    <row r="47097" ht="12.75" hidden="1" customHeight="1"/>
    <row r="47098" ht="12.75" hidden="1" customHeight="1"/>
    <row r="47099" ht="12.75" hidden="1" customHeight="1"/>
    <row r="47100" ht="12.75" hidden="1" customHeight="1"/>
    <row r="47101" ht="12.75" hidden="1" customHeight="1"/>
    <row r="47102" ht="12.75" hidden="1" customHeight="1"/>
    <row r="47103" ht="12.75" hidden="1" customHeight="1"/>
    <row r="47104" ht="12.75" hidden="1" customHeight="1"/>
    <row r="47105" ht="12.75" hidden="1" customHeight="1"/>
    <row r="47106" ht="12.75" hidden="1" customHeight="1"/>
    <row r="47107" ht="12.75" hidden="1" customHeight="1"/>
    <row r="47108" ht="12.75" hidden="1" customHeight="1"/>
    <row r="47109" ht="12.75" hidden="1" customHeight="1"/>
    <row r="47110" ht="12.75" hidden="1" customHeight="1"/>
    <row r="47111" ht="12.75" hidden="1" customHeight="1"/>
    <row r="47112" ht="12.75" hidden="1" customHeight="1"/>
    <row r="47113" ht="12.75" hidden="1" customHeight="1"/>
    <row r="47114" ht="12.75" hidden="1" customHeight="1"/>
    <row r="47115" ht="12.75" hidden="1" customHeight="1"/>
    <row r="47116" ht="12.75" hidden="1" customHeight="1"/>
    <row r="47117" ht="12.75" hidden="1" customHeight="1"/>
    <row r="47118" ht="12.75" hidden="1" customHeight="1"/>
    <row r="47119" ht="12.75" hidden="1" customHeight="1"/>
    <row r="47120" ht="12.75" hidden="1" customHeight="1"/>
    <row r="47121" ht="12.75" hidden="1" customHeight="1"/>
    <row r="47122" ht="12.75" hidden="1" customHeight="1"/>
    <row r="47123" ht="12.75" hidden="1" customHeight="1"/>
    <row r="47124" ht="12.75" hidden="1" customHeight="1"/>
    <row r="47125" ht="12.75" hidden="1" customHeight="1"/>
    <row r="47126" ht="12.75" hidden="1" customHeight="1"/>
    <row r="47127" ht="12.75" hidden="1" customHeight="1"/>
    <row r="47128" ht="12.75" hidden="1" customHeight="1"/>
    <row r="47129" ht="12.75" hidden="1" customHeight="1"/>
    <row r="47130" ht="12.75" hidden="1" customHeight="1"/>
    <row r="47131" ht="12.75" hidden="1" customHeight="1"/>
    <row r="47132" ht="12.75" hidden="1" customHeight="1"/>
    <row r="47133" ht="12.75" hidden="1" customHeight="1"/>
    <row r="47134" ht="12.75" hidden="1" customHeight="1"/>
    <row r="47135" ht="12.75" hidden="1" customHeight="1"/>
    <row r="47136" ht="12.75" hidden="1" customHeight="1"/>
    <row r="47137" ht="12.75" hidden="1" customHeight="1"/>
    <row r="47138" ht="12.75" hidden="1" customHeight="1"/>
    <row r="47139" ht="12.75" hidden="1" customHeight="1"/>
    <row r="47140" ht="12.75" hidden="1" customHeight="1"/>
    <row r="47141" ht="12.75" hidden="1" customHeight="1"/>
    <row r="47142" ht="12.75" hidden="1" customHeight="1"/>
    <row r="47143" ht="12.75" hidden="1" customHeight="1"/>
    <row r="47144" ht="12.75" hidden="1" customHeight="1"/>
    <row r="47145" ht="12.75" hidden="1" customHeight="1"/>
    <row r="47146" ht="12.75" hidden="1" customHeight="1"/>
    <row r="47147" ht="12.75" hidden="1" customHeight="1"/>
    <row r="47148" ht="12.75" hidden="1" customHeight="1"/>
    <row r="47149" ht="12.75" hidden="1" customHeight="1"/>
    <row r="47150" ht="12.75" hidden="1" customHeight="1"/>
    <row r="47151" ht="12.75" hidden="1" customHeight="1"/>
    <row r="47152" ht="12.75" hidden="1" customHeight="1"/>
    <row r="47153" ht="12.75" hidden="1" customHeight="1"/>
    <row r="47154" ht="12.75" hidden="1" customHeight="1"/>
    <row r="47155" ht="12.75" hidden="1" customHeight="1"/>
    <row r="47156" ht="12.75" hidden="1" customHeight="1"/>
    <row r="47157" ht="12.75" hidden="1" customHeight="1"/>
    <row r="47158" ht="12.75" hidden="1" customHeight="1"/>
    <row r="47159" ht="12.75" hidden="1" customHeight="1"/>
    <row r="47160" ht="12.75" hidden="1" customHeight="1"/>
    <row r="47161" ht="12.75" hidden="1" customHeight="1"/>
    <row r="47162" ht="12.75" hidden="1" customHeight="1"/>
    <row r="47163" ht="12.75" hidden="1" customHeight="1"/>
    <row r="47164" ht="12.75" hidden="1" customHeight="1"/>
    <row r="47165" ht="12.75" hidden="1" customHeight="1"/>
    <row r="47166" ht="12.75" hidden="1" customHeight="1"/>
    <row r="47167" ht="12.75" hidden="1" customHeight="1"/>
    <row r="47168" ht="12.75" hidden="1" customHeight="1"/>
    <row r="47169" ht="12.75" hidden="1" customHeight="1"/>
    <row r="47170" ht="12.75" hidden="1" customHeight="1"/>
    <row r="47171" ht="12.75" hidden="1" customHeight="1"/>
    <row r="47172" ht="12.75" hidden="1" customHeight="1"/>
    <row r="47173" ht="12.75" hidden="1" customHeight="1"/>
    <row r="47174" ht="12.75" hidden="1" customHeight="1"/>
    <row r="47175" ht="12.75" hidden="1" customHeight="1"/>
    <row r="47176" ht="12.75" hidden="1" customHeight="1"/>
    <row r="47177" ht="12.75" hidden="1" customHeight="1"/>
    <row r="47178" ht="12.75" hidden="1" customHeight="1"/>
    <row r="47179" ht="12.75" hidden="1" customHeight="1"/>
    <row r="47180" ht="12.75" hidden="1" customHeight="1"/>
    <row r="47181" ht="12.75" hidden="1" customHeight="1"/>
    <row r="47182" ht="12.75" hidden="1" customHeight="1"/>
    <row r="47183" ht="12.75" hidden="1" customHeight="1"/>
    <row r="47184" ht="12.75" hidden="1" customHeight="1"/>
    <row r="47185" ht="12.75" hidden="1" customHeight="1"/>
    <row r="47186" ht="12.75" hidden="1" customHeight="1"/>
    <row r="47187" ht="12.75" hidden="1" customHeight="1"/>
    <row r="47188" ht="12.75" hidden="1" customHeight="1"/>
    <row r="47189" ht="12.75" hidden="1" customHeight="1"/>
    <row r="47190" ht="12.75" hidden="1" customHeight="1"/>
    <row r="47191" ht="12.75" hidden="1" customHeight="1"/>
    <row r="47192" ht="12.75" hidden="1" customHeight="1"/>
    <row r="47193" ht="12.75" hidden="1" customHeight="1"/>
    <row r="47194" ht="12.75" hidden="1" customHeight="1"/>
    <row r="47195" ht="12.75" hidden="1" customHeight="1"/>
    <row r="47196" ht="12.75" hidden="1" customHeight="1"/>
    <row r="47197" ht="12.75" hidden="1" customHeight="1"/>
    <row r="47198" ht="12.75" hidden="1" customHeight="1"/>
    <row r="47199" ht="12.75" hidden="1" customHeight="1"/>
    <row r="47200" ht="12.75" hidden="1" customHeight="1"/>
    <row r="47201" ht="12.75" hidden="1" customHeight="1"/>
    <row r="47202" ht="12.75" hidden="1" customHeight="1"/>
    <row r="47203" ht="12.75" hidden="1" customHeight="1"/>
    <row r="47204" ht="12.75" hidden="1" customHeight="1"/>
    <row r="47205" ht="12.75" hidden="1" customHeight="1"/>
    <row r="47206" ht="12.75" hidden="1" customHeight="1"/>
    <row r="47207" ht="12.75" hidden="1" customHeight="1"/>
    <row r="47208" ht="12.75" hidden="1" customHeight="1"/>
    <row r="47209" ht="12.75" hidden="1" customHeight="1"/>
    <row r="47210" ht="12.75" hidden="1" customHeight="1"/>
    <row r="47211" ht="12.75" hidden="1" customHeight="1"/>
    <row r="47212" ht="12.75" hidden="1" customHeight="1"/>
    <row r="47213" ht="12.75" hidden="1" customHeight="1"/>
    <row r="47214" ht="12.75" hidden="1" customHeight="1"/>
    <row r="47215" ht="12.75" hidden="1" customHeight="1"/>
    <row r="47216" ht="12.75" hidden="1" customHeight="1"/>
    <row r="47217" ht="12.75" hidden="1" customHeight="1"/>
    <row r="47218" ht="12.75" hidden="1" customHeight="1"/>
    <row r="47219" ht="12.75" hidden="1" customHeight="1"/>
    <row r="47220" ht="12.75" hidden="1" customHeight="1"/>
    <row r="47221" ht="12.75" hidden="1" customHeight="1"/>
    <row r="47222" ht="12.75" hidden="1" customHeight="1"/>
    <row r="47223" ht="12.75" hidden="1" customHeight="1"/>
    <row r="47224" ht="12.75" hidden="1" customHeight="1"/>
    <row r="47225" ht="12.75" hidden="1" customHeight="1"/>
    <row r="47226" ht="12.75" hidden="1" customHeight="1"/>
    <row r="47227" ht="12.75" hidden="1" customHeight="1"/>
    <row r="47228" ht="12.75" hidden="1" customHeight="1"/>
    <row r="47229" ht="12.75" hidden="1" customHeight="1"/>
    <row r="47230" ht="12.75" hidden="1" customHeight="1"/>
    <row r="47231" ht="12.75" hidden="1" customHeight="1"/>
    <row r="47232" ht="12.75" hidden="1" customHeight="1"/>
    <row r="47233" ht="12.75" hidden="1" customHeight="1"/>
    <row r="47234" ht="12.75" hidden="1" customHeight="1"/>
    <row r="47235" ht="12.75" hidden="1" customHeight="1"/>
    <row r="47236" ht="12.75" hidden="1" customHeight="1"/>
    <row r="47237" ht="12.75" hidden="1" customHeight="1"/>
    <row r="47238" ht="12.75" hidden="1" customHeight="1"/>
    <row r="47239" ht="12.75" hidden="1" customHeight="1"/>
    <row r="47240" ht="12.75" hidden="1" customHeight="1"/>
    <row r="47241" ht="12.75" hidden="1" customHeight="1"/>
    <row r="47242" ht="12.75" hidden="1" customHeight="1"/>
    <row r="47243" ht="12.75" hidden="1" customHeight="1"/>
    <row r="47244" ht="12.75" hidden="1" customHeight="1"/>
    <row r="47245" ht="12.75" hidden="1" customHeight="1"/>
    <row r="47246" ht="12.75" hidden="1" customHeight="1"/>
    <row r="47247" ht="12.75" hidden="1" customHeight="1"/>
    <row r="47248" ht="12.75" hidden="1" customHeight="1"/>
    <row r="47249" ht="12.75" hidden="1" customHeight="1"/>
    <row r="47250" ht="12.75" hidden="1" customHeight="1"/>
    <row r="47251" ht="12.75" hidden="1" customHeight="1"/>
    <row r="47252" ht="12.75" hidden="1" customHeight="1"/>
    <row r="47253" ht="12.75" hidden="1" customHeight="1"/>
    <row r="47254" ht="12.75" hidden="1" customHeight="1"/>
    <row r="47255" ht="12.75" hidden="1" customHeight="1"/>
    <row r="47256" ht="12.75" hidden="1" customHeight="1"/>
    <row r="47257" ht="12.75" hidden="1" customHeight="1"/>
    <row r="47258" ht="12.75" hidden="1" customHeight="1"/>
    <row r="47259" ht="12.75" hidden="1" customHeight="1"/>
    <row r="47260" ht="12.75" hidden="1" customHeight="1"/>
    <row r="47261" ht="12.75" hidden="1" customHeight="1"/>
    <row r="47262" ht="12.75" hidden="1" customHeight="1"/>
    <row r="47263" ht="12.75" hidden="1" customHeight="1"/>
    <row r="47264" ht="12.75" hidden="1" customHeight="1"/>
    <row r="47265" ht="12.75" hidden="1" customHeight="1"/>
    <row r="47266" ht="12.75" hidden="1" customHeight="1"/>
    <row r="47267" ht="12.75" hidden="1" customHeight="1"/>
    <row r="47268" ht="12.75" hidden="1" customHeight="1"/>
    <row r="47269" ht="12.75" hidden="1" customHeight="1"/>
    <row r="47270" ht="12.75" hidden="1" customHeight="1"/>
    <row r="47271" ht="12.75" hidden="1" customHeight="1"/>
    <row r="47272" ht="12.75" hidden="1" customHeight="1"/>
    <row r="47273" ht="12.75" hidden="1" customHeight="1"/>
    <row r="47274" ht="12.75" hidden="1" customHeight="1"/>
    <row r="47275" ht="12.75" hidden="1" customHeight="1"/>
    <row r="47276" ht="12.75" hidden="1" customHeight="1"/>
    <row r="47277" ht="12.75" hidden="1" customHeight="1"/>
    <row r="47278" ht="12.75" hidden="1" customHeight="1"/>
    <row r="47279" ht="12.75" hidden="1" customHeight="1"/>
    <row r="47280" ht="12.75" hidden="1" customHeight="1"/>
    <row r="47281" ht="12.75" hidden="1" customHeight="1"/>
    <row r="47282" ht="12.75" hidden="1" customHeight="1"/>
    <row r="47283" ht="12.75" hidden="1" customHeight="1"/>
    <row r="47284" ht="12.75" hidden="1" customHeight="1"/>
    <row r="47285" ht="12.75" hidden="1" customHeight="1"/>
    <row r="47286" ht="12.75" hidden="1" customHeight="1"/>
    <row r="47287" ht="12.75" hidden="1" customHeight="1"/>
    <row r="47288" ht="12.75" hidden="1" customHeight="1"/>
    <row r="47289" ht="12.75" hidden="1" customHeight="1"/>
    <row r="47290" ht="12.75" hidden="1" customHeight="1"/>
    <row r="47291" ht="12.75" hidden="1" customHeight="1"/>
    <row r="47292" ht="12.75" hidden="1" customHeight="1"/>
    <row r="47293" ht="12.75" hidden="1" customHeight="1"/>
    <row r="47294" ht="12.75" hidden="1" customHeight="1"/>
    <row r="47295" ht="12.75" hidden="1" customHeight="1"/>
    <row r="47296" ht="12.75" hidden="1" customHeight="1"/>
    <row r="47297" ht="12.75" hidden="1" customHeight="1"/>
    <row r="47298" ht="12.75" hidden="1" customHeight="1"/>
    <row r="47299" ht="12.75" hidden="1" customHeight="1"/>
    <row r="47300" ht="12.75" hidden="1" customHeight="1"/>
    <row r="47301" ht="12.75" hidden="1" customHeight="1"/>
    <row r="47302" ht="12.75" hidden="1" customHeight="1"/>
    <row r="47303" ht="12.75" hidden="1" customHeight="1"/>
    <row r="47304" ht="12.75" hidden="1" customHeight="1"/>
    <row r="47305" ht="12.75" hidden="1" customHeight="1"/>
    <row r="47306" ht="12.75" hidden="1" customHeight="1"/>
    <row r="47307" ht="12.75" hidden="1" customHeight="1"/>
    <row r="47308" ht="12.75" hidden="1" customHeight="1"/>
    <row r="47309" ht="12.75" hidden="1" customHeight="1"/>
    <row r="47310" ht="12.75" hidden="1" customHeight="1"/>
    <row r="47311" ht="12.75" hidden="1" customHeight="1"/>
    <row r="47312" ht="12.75" hidden="1" customHeight="1"/>
    <row r="47313" ht="12.75" hidden="1" customHeight="1"/>
    <row r="47314" ht="12.75" hidden="1" customHeight="1"/>
    <row r="47315" ht="12.75" hidden="1" customHeight="1"/>
    <row r="47316" ht="12.75" hidden="1" customHeight="1"/>
    <row r="47317" ht="12.75" hidden="1" customHeight="1"/>
    <row r="47318" ht="12.75" hidden="1" customHeight="1"/>
    <row r="47319" ht="12.75" hidden="1" customHeight="1"/>
    <row r="47320" ht="12.75" hidden="1" customHeight="1"/>
    <row r="47321" ht="12.75" hidden="1" customHeight="1"/>
    <row r="47322" ht="12.75" hidden="1" customHeight="1"/>
    <row r="47323" ht="12.75" hidden="1" customHeight="1"/>
    <row r="47324" ht="12.75" hidden="1" customHeight="1"/>
    <row r="47325" ht="12.75" hidden="1" customHeight="1"/>
    <row r="47326" ht="12.75" hidden="1" customHeight="1"/>
    <row r="47327" ht="12.75" hidden="1" customHeight="1"/>
    <row r="47328" ht="12.75" hidden="1" customHeight="1"/>
    <row r="47329" ht="12.75" hidden="1" customHeight="1"/>
    <row r="47330" ht="12.75" hidden="1" customHeight="1"/>
    <row r="47331" ht="12.75" hidden="1" customHeight="1"/>
    <row r="47332" ht="12.75" hidden="1" customHeight="1"/>
    <row r="47333" ht="12.75" hidden="1" customHeight="1"/>
    <row r="47334" ht="12.75" hidden="1" customHeight="1"/>
    <row r="47335" ht="12.75" hidden="1" customHeight="1"/>
    <row r="47336" ht="12.75" hidden="1" customHeight="1"/>
    <row r="47337" ht="12.75" hidden="1" customHeight="1"/>
    <row r="47338" ht="12.75" hidden="1" customHeight="1"/>
    <row r="47339" ht="12.75" hidden="1" customHeight="1"/>
    <row r="47340" ht="12.75" hidden="1" customHeight="1"/>
    <row r="47341" ht="12.75" hidden="1" customHeight="1"/>
    <row r="47342" ht="12.75" hidden="1" customHeight="1"/>
    <row r="47343" ht="12.75" hidden="1" customHeight="1"/>
    <row r="47344" ht="12.75" hidden="1" customHeight="1"/>
    <row r="47345" ht="12.75" hidden="1" customHeight="1"/>
    <row r="47346" ht="12.75" hidden="1" customHeight="1"/>
    <row r="47347" ht="12.75" hidden="1" customHeight="1"/>
    <row r="47348" ht="12.75" hidden="1" customHeight="1"/>
    <row r="47349" ht="12.75" hidden="1" customHeight="1"/>
    <row r="47350" ht="12.75" hidden="1" customHeight="1"/>
    <row r="47351" ht="12.75" hidden="1" customHeight="1"/>
    <row r="47352" ht="12.75" hidden="1" customHeight="1"/>
    <row r="47353" ht="12.75" hidden="1" customHeight="1"/>
    <row r="47354" ht="12.75" hidden="1" customHeight="1"/>
    <row r="47355" ht="12.75" hidden="1" customHeight="1"/>
    <row r="47356" ht="12.75" hidden="1" customHeight="1"/>
    <row r="47357" ht="12.75" hidden="1" customHeight="1"/>
    <row r="47358" ht="12.75" hidden="1" customHeight="1"/>
    <row r="47359" ht="12.75" hidden="1" customHeight="1"/>
    <row r="47360" ht="12.75" hidden="1" customHeight="1"/>
    <row r="47361" ht="12.75" hidden="1" customHeight="1"/>
    <row r="47362" ht="12.75" hidden="1" customHeight="1"/>
    <row r="47363" ht="12.75" hidden="1" customHeight="1"/>
    <row r="47364" ht="12.75" hidden="1" customHeight="1"/>
    <row r="47365" ht="12.75" hidden="1" customHeight="1"/>
    <row r="47366" ht="12.75" hidden="1" customHeight="1"/>
    <row r="47367" ht="12.75" hidden="1" customHeight="1"/>
    <row r="47368" ht="12.75" hidden="1" customHeight="1"/>
    <row r="47369" ht="12.75" hidden="1" customHeight="1"/>
    <row r="47370" ht="12.75" hidden="1" customHeight="1"/>
    <row r="47371" ht="12.75" hidden="1" customHeight="1"/>
    <row r="47372" ht="12.75" hidden="1" customHeight="1"/>
    <row r="47373" ht="12.75" hidden="1" customHeight="1"/>
    <row r="47374" ht="12.75" hidden="1" customHeight="1"/>
    <row r="47375" ht="12.75" hidden="1" customHeight="1"/>
    <row r="47376" ht="12.75" hidden="1" customHeight="1"/>
    <row r="47377" ht="12.75" hidden="1" customHeight="1"/>
    <row r="47378" ht="12.75" hidden="1" customHeight="1"/>
    <row r="47379" ht="12.75" hidden="1" customHeight="1"/>
    <row r="47380" ht="12.75" hidden="1" customHeight="1"/>
    <row r="47381" ht="12.75" hidden="1" customHeight="1"/>
    <row r="47382" ht="12.75" hidden="1" customHeight="1"/>
    <row r="47383" ht="12.75" hidden="1" customHeight="1"/>
    <row r="47384" ht="12.75" hidden="1" customHeight="1"/>
    <row r="47385" ht="12.75" hidden="1" customHeight="1"/>
    <row r="47386" ht="12.75" hidden="1" customHeight="1"/>
    <row r="47387" ht="12.75" hidden="1" customHeight="1"/>
    <row r="47388" ht="12.75" hidden="1" customHeight="1"/>
    <row r="47389" ht="12.75" hidden="1" customHeight="1"/>
    <row r="47390" ht="12.75" hidden="1" customHeight="1"/>
    <row r="47391" ht="12.75" hidden="1" customHeight="1"/>
    <row r="47392" ht="12.75" hidden="1" customHeight="1"/>
    <row r="47393" ht="12.75" hidden="1" customHeight="1"/>
    <row r="47394" ht="12.75" hidden="1" customHeight="1"/>
    <row r="47395" ht="12.75" hidden="1" customHeight="1"/>
    <row r="47396" ht="12.75" hidden="1" customHeight="1"/>
    <row r="47397" ht="12.75" hidden="1" customHeight="1"/>
    <row r="47398" ht="12.75" hidden="1" customHeight="1"/>
    <row r="47399" ht="12.75" hidden="1" customHeight="1"/>
    <row r="47400" ht="12.75" hidden="1" customHeight="1"/>
    <row r="47401" ht="12.75" hidden="1" customHeight="1"/>
    <row r="47402" ht="12.75" hidden="1" customHeight="1"/>
    <row r="47403" ht="12.75" hidden="1" customHeight="1"/>
    <row r="47404" ht="12.75" hidden="1" customHeight="1"/>
    <row r="47405" ht="12.75" hidden="1" customHeight="1"/>
    <row r="47406" ht="12.75" hidden="1" customHeight="1"/>
    <row r="47407" ht="12.75" hidden="1" customHeight="1"/>
    <row r="47408" ht="12.75" hidden="1" customHeight="1"/>
    <row r="47409" ht="12.75" hidden="1" customHeight="1"/>
    <row r="47410" ht="12.75" hidden="1" customHeight="1"/>
    <row r="47411" ht="12.75" hidden="1" customHeight="1"/>
    <row r="47412" ht="12.75" hidden="1" customHeight="1"/>
    <row r="47413" ht="12.75" hidden="1" customHeight="1"/>
    <row r="47414" ht="12.75" hidden="1" customHeight="1"/>
    <row r="47415" ht="12.75" hidden="1" customHeight="1"/>
    <row r="47416" ht="12.75" hidden="1" customHeight="1"/>
    <row r="47417" ht="12.75" hidden="1" customHeight="1"/>
    <row r="47418" ht="12.75" hidden="1" customHeight="1"/>
    <row r="47419" ht="12.75" hidden="1" customHeight="1"/>
    <row r="47420" ht="12.75" hidden="1" customHeight="1"/>
    <row r="47421" ht="12.75" hidden="1" customHeight="1"/>
    <row r="47422" ht="12.75" hidden="1" customHeight="1"/>
    <row r="47423" ht="12.75" hidden="1" customHeight="1"/>
    <row r="47424" ht="12.75" hidden="1" customHeight="1"/>
    <row r="47425" ht="12.75" hidden="1" customHeight="1"/>
    <row r="47426" ht="12.75" hidden="1" customHeight="1"/>
    <row r="47427" ht="12.75" hidden="1" customHeight="1"/>
    <row r="47428" ht="12.75" hidden="1" customHeight="1"/>
    <row r="47429" ht="12.75" hidden="1" customHeight="1"/>
    <row r="47430" ht="12.75" hidden="1" customHeight="1"/>
    <row r="47431" ht="12.75" hidden="1" customHeight="1"/>
    <row r="47432" ht="12.75" hidden="1" customHeight="1"/>
    <row r="47433" ht="12.75" hidden="1" customHeight="1"/>
    <row r="47434" ht="12.75" hidden="1" customHeight="1"/>
    <row r="47435" ht="12.75" hidden="1" customHeight="1"/>
    <row r="47436" ht="12.75" hidden="1" customHeight="1"/>
    <row r="47437" ht="12.75" hidden="1" customHeight="1"/>
    <row r="47438" ht="12.75" hidden="1" customHeight="1"/>
    <row r="47439" ht="12.75" hidden="1" customHeight="1"/>
    <row r="47440" ht="12.75" hidden="1" customHeight="1"/>
    <row r="47441" ht="12.75" hidden="1" customHeight="1"/>
    <row r="47442" ht="12.75" hidden="1" customHeight="1"/>
    <row r="47443" ht="12.75" hidden="1" customHeight="1"/>
    <row r="47444" ht="12.75" hidden="1" customHeight="1"/>
    <row r="47445" ht="12.75" hidden="1" customHeight="1"/>
    <row r="47446" ht="12.75" hidden="1" customHeight="1"/>
    <row r="47447" ht="12.75" hidden="1" customHeight="1"/>
    <row r="47448" ht="12.75" hidden="1" customHeight="1"/>
    <row r="47449" ht="12.75" hidden="1" customHeight="1"/>
    <row r="47450" ht="12.75" hidden="1" customHeight="1"/>
    <row r="47451" ht="12.75" hidden="1" customHeight="1"/>
    <row r="47452" ht="12.75" hidden="1" customHeight="1"/>
    <row r="47453" ht="12.75" hidden="1" customHeight="1"/>
    <row r="47454" ht="12.75" hidden="1" customHeight="1"/>
    <row r="47455" ht="12.75" hidden="1" customHeight="1"/>
    <row r="47456" ht="12.75" hidden="1" customHeight="1"/>
    <row r="47457" ht="12.75" hidden="1" customHeight="1"/>
    <row r="47458" ht="12.75" hidden="1" customHeight="1"/>
    <row r="47459" ht="12.75" hidden="1" customHeight="1"/>
    <row r="47460" ht="12.75" hidden="1" customHeight="1"/>
    <row r="47461" ht="12.75" hidden="1" customHeight="1"/>
    <row r="47462" ht="12.75" hidden="1" customHeight="1"/>
    <row r="47463" ht="12.75" hidden="1" customHeight="1"/>
    <row r="47464" ht="12.75" hidden="1" customHeight="1"/>
    <row r="47465" ht="12.75" hidden="1" customHeight="1"/>
    <row r="47466" ht="12.75" hidden="1" customHeight="1"/>
    <row r="47467" ht="12.75" hidden="1" customHeight="1"/>
    <row r="47468" ht="12.75" hidden="1" customHeight="1"/>
    <row r="47469" ht="12.75" hidden="1" customHeight="1"/>
    <row r="47470" ht="12.75" hidden="1" customHeight="1"/>
    <row r="47471" ht="12.75" hidden="1" customHeight="1"/>
    <row r="47472" ht="12.75" hidden="1" customHeight="1"/>
    <row r="47473" ht="12.75" hidden="1" customHeight="1"/>
    <row r="47474" ht="12.75" hidden="1" customHeight="1"/>
    <row r="47475" ht="12.75" hidden="1" customHeight="1"/>
    <row r="47476" ht="12.75" hidden="1" customHeight="1"/>
    <row r="47477" ht="12.75" hidden="1" customHeight="1"/>
    <row r="47478" ht="12.75" hidden="1" customHeight="1"/>
    <row r="47479" ht="12.75" hidden="1" customHeight="1"/>
    <row r="47480" ht="12.75" hidden="1" customHeight="1"/>
    <row r="47481" ht="12.75" hidden="1" customHeight="1"/>
    <row r="47482" ht="12.75" hidden="1" customHeight="1"/>
    <row r="47483" ht="12.75" hidden="1" customHeight="1"/>
    <row r="47484" ht="12.75" hidden="1" customHeight="1"/>
    <row r="47485" ht="12.75" hidden="1" customHeight="1"/>
    <row r="47486" ht="12.75" hidden="1" customHeight="1"/>
    <row r="47487" ht="12.75" hidden="1" customHeight="1"/>
    <row r="47488" ht="12.75" hidden="1" customHeight="1"/>
    <row r="47489" ht="12.75" hidden="1" customHeight="1"/>
    <row r="47490" ht="12.75" hidden="1" customHeight="1"/>
    <row r="47491" ht="12.75" hidden="1" customHeight="1"/>
    <row r="47492" ht="12.75" hidden="1" customHeight="1"/>
    <row r="47493" ht="12.75" hidden="1" customHeight="1"/>
    <row r="47494" ht="12.75" hidden="1" customHeight="1"/>
    <row r="47495" ht="12.75" hidden="1" customHeight="1"/>
    <row r="47496" ht="12.75" hidden="1" customHeight="1"/>
    <row r="47497" ht="12.75" hidden="1" customHeight="1"/>
    <row r="47498" ht="12.75" hidden="1" customHeight="1"/>
    <row r="47499" ht="12.75" hidden="1" customHeight="1"/>
    <row r="47500" ht="12.75" hidden="1" customHeight="1"/>
    <row r="47501" ht="12.75" hidden="1" customHeight="1"/>
    <row r="47502" ht="12.75" hidden="1" customHeight="1"/>
    <row r="47503" ht="12.75" hidden="1" customHeight="1"/>
    <row r="47504" ht="12.75" hidden="1" customHeight="1"/>
    <row r="47505" ht="12.75" hidden="1" customHeight="1"/>
    <row r="47506" ht="12.75" hidden="1" customHeight="1"/>
    <row r="47507" ht="12.75" hidden="1" customHeight="1"/>
    <row r="47508" ht="12.75" hidden="1" customHeight="1"/>
    <row r="47509" ht="12.75" hidden="1" customHeight="1"/>
    <row r="47510" ht="12.75" hidden="1" customHeight="1"/>
    <row r="47511" ht="12.75" hidden="1" customHeight="1"/>
    <row r="47512" ht="12.75" hidden="1" customHeight="1"/>
    <row r="47513" ht="12.75" hidden="1" customHeight="1"/>
    <row r="47514" ht="12.75" hidden="1" customHeight="1"/>
    <row r="47515" ht="12.75" hidden="1" customHeight="1"/>
    <row r="47516" ht="12.75" hidden="1" customHeight="1"/>
    <row r="47517" ht="12.75" hidden="1" customHeight="1"/>
    <row r="47518" ht="12.75" hidden="1" customHeight="1"/>
    <row r="47519" ht="12.75" hidden="1" customHeight="1"/>
    <row r="47520" ht="12.75" hidden="1" customHeight="1"/>
    <row r="47521" ht="12.75" hidden="1" customHeight="1"/>
    <row r="47522" ht="12.75" hidden="1" customHeight="1"/>
    <row r="47523" ht="12.75" hidden="1" customHeight="1"/>
    <row r="47524" ht="12.75" hidden="1" customHeight="1"/>
    <row r="47525" ht="12.75" hidden="1" customHeight="1"/>
    <row r="47526" ht="12.75" hidden="1" customHeight="1"/>
    <row r="47527" ht="12.75" hidden="1" customHeight="1"/>
    <row r="47528" ht="12.75" hidden="1" customHeight="1"/>
    <row r="47529" ht="12.75" hidden="1" customHeight="1"/>
    <row r="47530" ht="12.75" hidden="1" customHeight="1"/>
    <row r="47531" ht="12.75" hidden="1" customHeight="1"/>
    <row r="47532" ht="12.75" hidden="1" customHeight="1"/>
    <row r="47533" ht="12.75" hidden="1" customHeight="1"/>
    <row r="47534" ht="12.75" hidden="1" customHeight="1"/>
    <row r="47535" ht="12.75" hidden="1" customHeight="1"/>
    <row r="47536" ht="12.75" hidden="1" customHeight="1"/>
    <row r="47537" ht="12.75" hidden="1" customHeight="1"/>
    <row r="47538" ht="12.75" hidden="1" customHeight="1"/>
    <row r="47539" ht="12.75" hidden="1" customHeight="1"/>
    <row r="47540" ht="12.75" hidden="1" customHeight="1"/>
    <row r="47541" ht="12.75" hidden="1" customHeight="1"/>
    <row r="47542" ht="12.75" hidden="1" customHeight="1"/>
    <row r="47543" ht="12.75" hidden="1" customHeight="1"/>
    <row r="47544" ht="12.75" hidden="1" customHeight="1"/>
    <row r="47545" ht="12.75" hidden="1" customHeight="1"/>
    <row r="47546" ht="12.75" hidden="1" customHeight="1"/>
    <row r="47547" ht="12.75" hidden="1" customHeight="1"/>
    <row r="47548" ht="12.75" hidden="1" customHeight="1"/>
    <row r="47549" ht="12.75" hidden="1" customHeight="1"/>
    <row r="47550" ht="12.75" hidden="1" customHeight="1"/>
    <row r="47551" ht="12.75" hidden="1" customHeight="1"/>
    <row r="47552" ht="12.75" hidden="1" customHeight="1"/>
    <row r="47553" ht="12.75" hidden="1" customHeight="1"/>
    <row r="47554" ht="12.75" hidden="1" customHeight="1"/>
    <row r="47555" ht="12.75" hidden="1" customHeight="1"/>
    <row r="47556" ht="12.75" hidden="1" customHeight="1"/>
    <row r="47557" ht="12.75" hidden="1" customHeight="1"/>
    <row r="47558" ht="12.75" hidden="1" customHeight="1"/>
    <row r="47559" ht="12.75" hidden="1" customHeight="1"/>
    <row r="47560" ht="12.75" hidden="1" customHeight="1"/>
    <row r="47561" ht="12.75" hidden="1" customHeight="1"/>
    <row r="47562" ht="12.75" hidden="1" customHeight="1"/>
    <row r="47563" ht="12.75" hidden="1" customHeight="1"/>
    <row r="47564" ht="12.75" hidden="1" customHeight="1"/>
    <row r="47565" ht="12.75" hidden="1" customHeight="1"/>
    <row r="47566" ht="12.75" hidden="1" customHeight="1"/>
    <row r="47567" ht="12.75" hidden="1" customHeight="1"/>
    <row r="47568" ht="12.75" hidden="1" customHeight="1"/>
    <row r="47569" ht="12.75" hidden="1" customHeight="1"/>
    <row r="47570" ht="12.75" hidden="1" customHeight="1"/>
    <row r="47571" ht="12.75" hidden="1" customHeight="1"/>
    <row r="47572" ht="12.75" hidden="1" customHeight="1"/>
    <row r="47573" ht="12.75" hidden="1" customHeight="1"/>
    <row r="47574" ht="12.75" hidden="1" customHeight="1"/>
    <row r="47575" ht="12.75" hidden="1" customHeight="1"/>
    <row r="47576" ht="12.75" hidden="1" customHeight="1"/>
    <row r="47577" ht="12.75" hidden="1" customHeight="1"/>
    <row r="47578" ht="12.75" hidden="1" customHeight="1"/>
    <row r="47579" ht="12.75" hidden="1" customHeight="1"/>
    <row r="47580" ht="12.75" hidden="1" customHeight="1"/>
    <row r="47581" ht="12.75" hidden="1" customHeight="1"/>
    <row r="47582" ht="12.75" hidden="1" customHeight="1"/>
    <row r="47583" ht="12.75" hidden="1" customHeight="1"/>
    <row r="47584" ht="12.75" hidden="1" customHeight="1"/>
    <row r="47585" ht="12.75" hidden="1" customHeight="1"/>
    <row r="47586" ht="12.75" hidden="1" customHeight="1"/>
    <row r="47587" ht="12.75" hidden="1" customHeight="1"/>
    <row r="47588" ht="12.75" hidden="1" customHeight="1"/>
    <row r="47589" ht="12.75" hidden="1" customHeight="1"/>
    <row r="47590" ht="12.75" hidden="1" customHeight="1"/>
    <row r="47591" ht="12.75" hidden="1" customHeight="1"/>
    <row r="47592" ht="12.75" hidden="1" customHeight="1"/>
    <row r="47593" ht="12.75" hidden="1" customHeight="1"/>
    <row r="47594" ht="12.75" hidden="1" customHeight="1"/>
    <row r="47595" ht="12.75" hidden="1" customHeight="1"/>
    <row r="47596" ht="12.75" hidden="1" customHeight="1"/>
    <row r="47597" ht="12.75" hidden="1" customHeight="1"/>
    <row r="47598" ht="12.75" hidden="1" customHeight="1"/>
    <row r="47599" ht="12.75" hidden="1" customHeight="1"/>
    <row r="47600" ht="12.75" hidden="1" customHeight="1"/>
    <row r="47601" ht="12.75" hidden="1" customHeight="1"/>
    <row r="47602" ht="12.75" hidden="1" customHeight="1"/>
    <row r="47603" ht="12.75" hidden="1" customHeight="1"/>
    <row r="47604" ht="12.75" hidden="1" customHeight="1"/>
    <row r="47605" ht="12.75" hidden="1" customHeight="1"/>
    <row r="47606" ht="12.75" hidden="1" customHeight="1"/>
    <row r="47607" ht="12.75" hidden="1" customHeight="1"/>
    <row r="47608" ht="12.75" hidden="1" customHeight="1"/>
    <row r="47609" ht="12.75" hidden="1" customHeight="1"/>
    <row r="47610" ht="12.75" hidden="1" customHeight="1"/>
    <row r="47611" ht="12.75" hidden="1" customHeight="1"/>
    <row r="47612" ht="12.75" hidden="1" customHeight="1"/>
    <row r="47613" ht="12.75" hidden="1" customHeight="1"/>
    <row r="47614" ht="12.75" hidden="1" customHeight="1"/>
    <row r="47615" ht="12.75" hidden="1" customHeight="1"/>
    <row r="47616" ht="12.75" hidden="1" customHeight="1"/>
    <row r="47617" ht="12.75" hidden="1" customHeight="1"/>
    <row r="47618" ht="12.75" hidden="1" customHeight="1"/>
    <row r="47619" ht="12.75" hidden="1" customHeight="1"/>
    <row r="47620" ht="12.75" hidden="1" customHeight="1"/>
    <row r="47621" ht="12.75" hidden="1" customHeight="1"/>
    <row r="47622" ht="12.75" hidden="1" customHeight="1"/>
    <row r="47623" ht="12.75" hidden="1" customHeight="1"/>
    <row r="47624" ht="12.75" hidden="1" customHeight="1"/>
    <row r="47625" ht="12.75" hidden="1" customHeight="1"/>
    <row r="47626" ht="12.75" hidden="1" customHeight="1"/>
    <row r="47627" ht="12.75" hidden="1" customHeight="1"/>
    <row r="47628" ht="12.75" hidden="1" customHeight="1"/>
    <row r="47629" ht="12.75" hidden="1" customHeight="1"/>
    <row r="47630" ht="12.75" hidden="1" customHeight="1"/>
    <row r="47631" ht="12.75" hidden="1" customHeight="1"/>
    <row r="47632" ht="12.75" hidden="1" customHeight="1"/>
    <row r="47633" ht="12.75" hidden="1" customHeight="1"/>
    <row r="47634" ht="12.75" hidden="1" customHeight="1"/>
    <row r="47635" ht="12.75" hidden="1" customHeight="1"/>
    <row r="47636" ht="12.75" hidden="1" customHeight="1"/>
    <row r="47637" ht="12.75" hidden="1" customHeight="1"/>
    <row r="47638" ht="12.75" hidden="1" customHeight="1"/>
    <row r="47639" ht="12.75" hidden="1" customHeight="1"/>
    <row r="47640" ht="12.75" hidden="1" customHeight="1"/>
    <row r="47641" ht="12.75" hidden="1" customHeight="1"/>
    <row r="47642" ht="12.75" hidden="1" customHeight="1"/>
    <row r="47643" ht="12.75" hidden="1" customHeight="1"/>
    <row r="47644" ht="12.75" hidden="1" customHeight="1"/>
    <row r="47645" ht="12.75" hidden="1" customHeight="1"/>
    <row r="47646" ht="12.75" hidden="1" customHeight="1"/>
    <row r="47647" ht="12.75" hidden="1" customHeight="1"/>
    <row r="47648" ht="12.75" hidden="1" customHeight="1"/>
    <row r="47649" ht="12.75" hidden="1" customHeight="1"/>
    <row r="47650" ht="12.75" hidden="1" customHeight="1"/>
    <row r="47651" ht="12.75" hidden="1" customHeight="1"/>
    <row r="47652" ht="12.75" hidden="1" customHeight="1"/>
    <row r="47653" ht="12.75" hidden="1" customHeight="1"/>
    <row r="47654" ht="12.75" hidden="1" customHeight="1"/>
    <row r="47655" ht="12.75" hidden="1" customHeight="1"/>
    <row r="47656" ht="12.75" hidden="1" customHeight="1"/>
    <row r="47657" ht="12.75" hidden="1" customHeight="1"/>
    <row r="47658" ht="12.75" hidden="1" customHeight="1"/>
    <row r="47659" ht="12.75" hidden="1" customHeight="1"/>
    <row r="47660" ht="12.75" hidden="1" customHeight="1"/>
    <row r="47661" ht="12.75" hidden="1" customHeight="1"/>
    <row r="47662" ht="12.75" hidden="1" customHeight="1"/>
    <row r="47663" ht="12.75" hidden="1" customHeight="1"/>
    <row r="47664" ht="12.75" hidden="1" customHeight="1"/>
    <row r="47665" ht="12.75" hidden="1" customHeight="1"/>
    <row r="47666" ht="12.75" hidden="1" customHeight="1"/>
    <row r="47667" ht="12.75" hidden="1" customHeight="1"/>
    <row r="47668" ht="12.75" hidden="1" customHeight="1"/>
    <row r="47669" ht="12.75" hidden="1" customHeight="1"/>
    <row r="47670" ht="12.75" hidden="1" customHeight="1"/>
    <row r="47671" ht="12.75" hidden="1" customHeight="1"/>
    <row r="47672" ht="12.75" hidden="1" customHeight="1"/>
    <row r="47673" ht="12.75" hidden="1" customHeight="1"/>
    <row r="47674" ht="12.75" hidden="1" customHeight="1"/>
    <row r="47675" ht="12.75" hidden="1" customHeight="1"/>
    <row r="47676" ht="12.75" hidden="1" customHeight="1"/>
    <row r="47677" ht="12.75" hidden="1" customHeight="1"/>
    <row r="47678" ht="12.75" hidden="1" customHeight="1"/>
    <row r="47679" ht="12.75" hidden="1" customHeight="1"/>
    <row r="47680" ht="12.75" hidden="1" customHeight="1"/>
    <row r="47681" ht="12.75" hidden="1" customHeight="1"/>
    <row r="47682" ht="12.75" hidden="1" customHeight="1"/>
    <row r="47683" ht="12.75" hidden="1" customHeight="1"/>
    <row r="47684" ht="12.75" hidden="1" customHeight="1"/>
    <row r="47685" ht="12.75" hidden="1" customHeight="1"/>
    <row r="47686" ht="12.75" hidden="1" customHeight="1"/>
    <row r="47687" ht="12.75" hidden="1" customHeight="1"/>
    <row r="47688" ht="12.75" hidden="1" customHeight="1"/>
    <row r="47689" ht="12.75" hidden="1" customHeight="1"/>
    <row r="47690" ht="12.75" hidden="1" customHeight="1"/>
    <row r="47691" ht="12.75" hidden="1" customHeight="1"/>
    <row r="47692" ht="12.75" hidden="1" customHeight="1"/>
    <row r="47693" ht="12.75" hidden="1" customHeight="1"/>
    <row r="47694" ht="12.75" hidden="1" customHeight="1"/>
    <row r="47695" ht="12.75" hidden="1" customHeight="1"/>
    <row r="47696" ht="12.75" hidden="1" customHeight="1"/>
    <row r="47697" ht="12.75" hidden="1" customHeight="1"/>
    <row r="47698" ht="12.75" hidden="1" customHeight="1"/>
    <row r="47699" ht="12.75" hidden="1" customHeight="1"/>
    <row r="47700" ht="12.75" hidden="1" customHeight="1"/>
    <row r="47701" ht="12.75" hidden="1" customHeight="1"/>
    <row r="47702" ht="12.75" hidden="1" customHeight="1"/>
    <row r="47703" ht="12.75" hidden="1" customHeight="1"/>
    <row r="47704" ht="12.75" hidden="1" customHeight="1"/>
    <row r="47705" ht="12.75" hidden="1" customHeight="1"/>
    <row r="47706" ht="12.75" hidden="1" customHeight="1"/>
    <row r="47707" ht="12.75" hidden="1" customHeight="1"/>
    <row r="47708" ht="12.75" hidden="1" customHeight="1"/>
    <row r="47709" ht="12.75" hidden="1" customHeight="1"/>
    <row r="47710" ht="12.75" hidden="1" customHeight="1"/>
    <row r="47711" ht="12.75" hidden="1" customHeight="1"/>
    <row r="47712" ht="12.75" hidden="1" customHeight="1"/>
    <row r="47713" ht="12.75" hidden="1" customHeight="1"/>
    <row r="47714" ht="12.75" hidden="1" customHeight="1"/>
    <row r="47715" ht="12.75" hidden="1" customHeight="1"/>
    <row r="47716" ht="12.75" hidden="1" customHeight="1"/>
    <row r="47717" ht="12.75" hidden="1" customHeight="1"/>
    <row r="47718" ht="12.75" hidden="1" customHeight="1"/>
    <row r="47719" ht="12.75" hidden="1" customHeight="1"/>
    <row r="47720" ht="12.75" hidden="1" customHeight="1"/>
    <row r="47721" ht="12.75" hidden="1" customHeight="1"/>
    <row r="47722" ht="12.75" hidden="1" customHeight="1"/>
    <row r="47723" ht="12.75" hidden="1" customHeight="1"/>
    <row r="47724" ht="12.75" hidden="1" customHeight="1"/>
    <row r="47725" ht="12.75" hidden="1" customHeight="1"/>
    <row r="47726" ht="12.75" hidden="1" customHeight="1"/>
    <row r="47727" ht="12.75" hidden="1" customHeight="1"/>
    <row r="47728" ht="12.75" hidden="1" customHeight="1"/>
    <row r="47729" ht="12.75" hidden="1" customHeight="1"/>
    <row r="47730" ht="12.75" hidden="1" customHeight="1"/>
    <row r="47731" ht="12.75" hidden="1" customHeight="1"/>
    <row r="47732" ht="12.75" hidden="1" customHeight="1"/>
    <row r="47733" ht="12.75" hidden="1" customHeight="1"/>
    <row r="47734" ht="12.75" hidden="1" customHeight="1"/>
    <row r="47735" ht="12.75" hidden="1" customHeight="1"/>
    <row r="47736" ht="12.75" hidden="1" customHeight="1"/>
    <row r="47737" ht="12.75" hidden="1" customHeight="1"/>
    <row r="47738" ht="12.75" hidden="1" customHeight="1"/>
    <row r="47739" ht="12.75" hidden="1" customHeight="1"/>
    <row r="47740" ht="12.75" hidden="1" customHeight="1"/>
    <row r="47741" ht="12.75" hidden="1" customHeight="1"/>
    <row r="47742" ht="12.75" hidden="1" customHeight="1"/>
    <row r="47743" ht="12.75" hidden="1" customHeight="1"/>
    <row r="47744" ht="12.75" hidden="1" customHeight="1"/>
    <row r="47745" ht="12.75" hidden="1" customHeight="1"/>
    <row r="47746" ht="12.75" hidden="1" customHeight="1"/>
    <row r="47747" ht="12.75" hidden="1" customHeight="1"/>
    <row r="47748" ht="12.75" hidden="1" customHeight="1"/>
    <row r="47749" ht="12.75" hidden="1" customHeight="1"/>
    <row r="47750" ht="12.75" hidden="1" customHeight="1"/>
    <row r="47751" ht="12.75" hidden="1" customHeight="1"/>
    <row r="47752" ht="12.75" hidden="1" customHeight="1"/>
    <row r="47753" ht="12.75" hidden="1" customHeight="1"/>
    <row r="47754" ht="12.75" hidden="1" customHeight="1"/>
    <row r="47755" ht="12.75" hidden="1" customHeight="1"/>
    <row r="47756" ht="12.75" hidden="1" customHeight="1"/>
    <row r="47757" ht="12.75" hidden="1" customHeight="1"/>
    <row r="47758" ht="12.75" hidden="1" customHeight="1"/>
    <row r="47759" ht="12.75" hidden="1" customHeight="1"/>
    <row r="47760" ht="12.75" hidden="1" customHeight="1"/>
    <row r="47761" ht="12.75" hidden="1" customHeight="1"/>
    <row r="47762" ht="12.75" hidden="1" customHeight="1"/>
    <row r="47763" ht="12.75" hidden="1" customHeight="1"/>
    <row r="47764" ht="12.75" hidden="1" customHeight="1"/>
    <row r="47765" ht="12.75" hidden="1" customHeight="1"/>
    <row r="47766" ht="12.75" hidden="1" customHeight="1"/>
    <row r="47767" ht="12.75" hidden="1" customHeight="1"/>
    <row r="47768" ht="12.75" hidden="1" customHeight="1"/>
    <row r="47769" ht="12.75" hidden="1" customHeight="1"/>
    <row r="47770" ht="12.75" hidden="1" customHeight="1"/>
    <row r="47771" ht="12.75" hidden="1" customHeight="1"/>
    <row r="47772" ht="12.75" hidden="1" customHeight="1"/>
    <row r="47773" ht="12.75" hidden="1" customHeight="1"/>
    <row r="47774" ht="12.75" hidden="1" customHeight="1"/>
    <row r="47775" ht="12.75" hidden="1" customHeight="1"/>
    <row r="47776" ht="12.75" hidden="1" customHeight="1"/>
    <row r="47777" ht="12.75" hidden="1" customHeight="1"/>
    <row r="47778" ht="12.75" hidden="1" customHeight="1"/>
    <row r="47779" ht="12.75" hidden="1" customHeight="1"/>
    <row r="47780" ht="12.75" hidden="1" customHeight="1"/>
    <row r="47781" ht="12.75" hidden="1" customHeight="1"/>
    <row r="47782" ht="12.75" hidden="1" customHeight="1"/>
    <row r="47783" ht="12.75" hidden="1" customHeight="1"/>
    <row r="47784" ht="12.75" hidden="1" customHeight="1"/>
    <row r="47785" ht="12.75" hidden="1" customHeight="1"/>
    <row r="47786" ht="12.75" hidden="1" customHeight="1"/>
    <row r="47787" ht="12.75" hidden="1" customHeight="1"/>
    <row r="47788" ht="12.75" hidden="1" customHeight="1"/>
    <row r="47789" ht="12.75" hidden="1" customHeight="1"/>
    <row r="47790" ht="12.75" hidden="1" customHeight="1"/>
    <row r="47791" ht="12.75" hidden="1" customHeight="1"/>
    <row r="47792" ht="12.75" hidden="1" customHeight="1"/>
    <row r="47793" ht="12.75" hidden="1" customHeight="1"/>
    <row r="47794" ht="12.75" hidden="1" customHeight="1"/>
    <row r="47795" ht="12.75" hidden="1" customHeight="1"/>
    <row r="47796" ht="12.75" hidden="1" customHeight="1"/>
    <row r="47797" ht="12.75" hidden="1" customHeight="1"/>
    <row r="47798" ht="12.75" hidden="1" customHeight="1"/>
    <row r="47799" ht="12.75" hidden="1" customHeight="1"/>
    <row r="47800" ht="12.75" hidden="1" customHeight="1"/>
    <row r="47801" ht="12.75" hidden="1" customHeight="1"/>
    <row r="47802" ht="12.75" hidden="1" customHeight="1"/>
    <row r="47803" ht="12.75" hidden="1" customHeight="1"/>
    <row r="47804" ht="12.75" hidden="1" customHeight="1"/>
    <row r="47805" ht="12.75" hidden="1" customHeight="1"/>
    <row r="47806" ht="12.75" hidden="1" customHeight="1"/>
    <row r="47807" ht="12.75" hidden="1" customHeight="1"/>
    <row r="47808" ht="12.75" hidden="1" customHeight="1"/>
    <row r="47809" ht="12.75" hidden="1" customHeight="1"/>
    <row r="47810" ht="12.75" hidden="1" customHeight="1"/>
    <row r="47811" ht="12.75" hidden="1" customHeight="1"/>
    <row r="47812" ht="12.75" hidden="1" customHeight="1"/>
    <row r="47813" ht="12.75" hidden="1" customHeight="1"/>
    <row r="47814" ht="12.75" hidden="1" customHeight="1"/>
    <row r="47815" ht="12.75" hidden="1" customHeight="1"/>
    <row r="47816" ht="12.75" hidden="1" customHeight="1"/>
    <row r="47817" ht="12.75" hidden="1" customHeight="1"/>
    <row r="47818" ht="12.75" hidden="1" customHeight="1"/>
    <row r="47819" ht="12.75" hidden="1" customHeight="1"/>
    <row r="47820" ht="12.75" hidden="1" customHeight="1"/>
    <row r="47821" ht="12.75" hidden="1" customHeight="1"/>
    <row r="47822" ht="12.75" hidden="1" customHeight="1"/>
    <row r="47823" ht="12.75" hidden="1" customHeight="1"/>
    <row r="47824" ht="12.75" hidden="1" customHeight="1"/>
    <row r="47825" ht="12.75" hidden="1" customHeight="1"/>
    <row r="47826" ht="12.75" hidden="1" customHeight="1"/>
    <row r="47827" ht="12.75" hidden="1" customHeight="1"/>
    <row r="47828" ht="12.75" hidden="1" customHeight="1"/>
    <row r="47829" ht="12.75" hidden="1" customHeight="1"/>
    <row r="47830" ht="12.75" hidden="1" customHeight="1"/>
    <row r="47831" ht="12.75" hidden="1" customHeight="1"/>
    <row r="47832" ht="12.75" hidden="1" customHeight="1"/>
    <row r="47833" ht="12.75" hidden="1" customHeight="1"/>
    <row r="47834" ht="12.75" hidden="1" customHeight="1"/>
    <row r="47835" ht="12.75" hidden="1" customHeight="1"/>
    <row r="47836" ht="12.75" hidden="1" customHeight="1"/>
    <row r="47837" ht="12.75" hidden="1" customHeight="1"/>
    <row r="47838" ht="12.75" hidden="1" customHeight="1"/>
    <row r="47839" ht="12.75" hidden="1" customHeight="1"/>
    <row r="47840" ht="12.75" hidden="1" customHeight="1"/>
    <row r="47841" ht="12.75" hidden="1" customHeight="1"/>
    <row r="47842" ht="12.75" hidden="1" customHeight="1"/>
    <row r="47843" ht="12.75" hidden="1" customHeight="1"/>
    <row r="47844" ht="12.75" hidden="1" customHeight="1"/>
    <row r="47845" ht="12.75" hidden="1" customHeight="1"/>
    <row r="47846" ht="12.75" hidden="1" customHeight="1"/>
    <row r="47847" ht="12.75" hidden="1" customHeight="1"/>
    <row r="47848" ht="12.75" hidden="1" customHeight="1"/>
    <row r="47849" ht="12.75" hidden="1" customHeight="1"/>
    <row r="47850" ht="12.75" hidden="1" customHeight="1"/>
    <row r="47851" ht="12.75" hidden="1" customHeight="1"/>
    <row r="47852" ht="12.75" hidden="1" customHeight="1"/>
    <row r="47853" ht="12.75" hidden="1" customHeight="1"/>
    <row r="47854" ht="12.75" hidden="1" customHeight="1"/>
    <row r="47855" ht="12.75" hidden="1" customHeight="1"/>
    <row r="47856" ht="12.75" hidden="1" customHeight="1"/>
    <row r="47857" ht="12.75" hidden="1" customHeight="1"/>
    <row r="47858" ht="12.75" hidden="1" customHeight="1"/>
    <row r="47859" ht="12.75" hidden="1" customHeight="1"/>
    <row r="47860" ht="12.75" hidden="1" customHeight="1"/>
    <row r="47861" ht="12.75" hidden="1" customHeight="1"/>
    <row r="47862" ht="12.75" hidden="1" customHeight="1"/>
    <row r="47863" ht="12.75" hidden="1" customHeight="1"/>
    <row r="47864" ht="12.75" hidden="1" customHeight="1"/>
    <row r="47865" ht="12.75" hidden="1" customHeight="1"/>
    <row r="47866" ht="12.75" hidden="1" customHeight="1"/>
    <row r="47867" ht="12.75" hidden="1" customHeight="1"/>
    <row r="47868" ht="12.75" hidden="1" customHeight="1"/>
    <row r="47869" ht="12.75" hidden="1" customHeight="1"/>
    <row r="47870" ht="12.75" hidden="1" customHeight="1"/>
    <row r="47871" ht="12.75" hidden="1" customHeight="1"/>
    <row r="47872" ht="12.75" hidden="1" customHeight="1"/>
    <row r="47873" ht="12.75" hidden="1" customHeight="1"/>
    <row r="47874" ht="12.75" hidden="1" customHeight="1"/>
    <row r="47875" ht="12.75" hidden="1" customHeight="1"/>
    <row r="47876" ht="12.75" hidden="1" customHeight="1"/>
    <row r="47877" ht="12.75" hidden="1" customHeight="1"/>
    <row r="47878" ht="12.75" hidden="1" customHeight="1"/>
    <row r="47879" ht="12.75" hidden="1" customHeight="1"/>
    <row r="47880" ht="12.75" hidden="1" customHeight="1"/>
    <row r="47881" ht="12.75" hidden="1" customHeight="1"/>
    <row r="47882" ht="12.75" hidden="1" customHeight="1"/>
    <row r="47883" ht="12.75" hidden="1" customHeight="1"/>
    <row r="47884" ht="12.75" hidden="1" customHeight="1"/>
    <row r="47885" ht="12.75" hidden="1" customHeight="1"/>
    <row r="47886" ht="12.75" hidden="1" customHeight="1"/>
    <row r="47887" ht="12.75" hidden="1" customHeight="1"/>
    <row r="47888" ht="12.75" hidden="1" customHeight="1"/>
    <row r="47889" ht="12.75" hidden="1" customHeight="1"/>
    <row r="47890" ht="12.75" hidden="1" customHeight="1"/>
    <row r="47891" ht="12.75" hidden="1" customHeight="1"/>
    <row r="47892" ht="12.75" hidden="1" customHeight="1"/>
    <row r="47893" ht="12.75" hidden="1" customHeight="1"/>
    <row r="47894" ht="12.75" hidden="1" customHeight="1"/>
    <row r="47895" ht="12.75" hidden="1" customHeight="1"/>
    <row r="47896" ht="12.75" hidden="1" customHeight="1"/>
    <row r="47897" ht="12.75" hidden="1" customHeight="1"/>
    <row r="47898" ht="12.75" hidden="1" customHeight="1"/>
    <row r="47899" ht="12.75" hidden="1" customHeight="1"/>
    <row r="47900" ht="12.75" hidden="1" customHeight="1"/>
    <row r="47901" ht="12.75" hidden="1" customHeight="1"/>
    <row r="47902" ht="12.75" hidden="1" customHeight="1"/>
    <row r="47903" ht="12.75" hidden="1" customHeight="1"/>
    <row r="47904" ht="12.75" hidden="1" customHeight="1"/>
    <row r="47905" ht="12.75" hidden="1" customHeight="1"/>
    <row r="47906" ht="12.75" hidden="1" customHeight="1"/>
    <row r="47907" ht="12.75" hidden="1" customHeight="1"/>
    <row r="47908" ht="12.75" hidden="1" customHeight="1"/>
    <row r="47909" ht="12.75" hidden="1" customHeight="1"/>
    <row r="47910" ht="12.75" hidden="1" customHeight="1"/>
    <row r="47911" ht="12.75" hidden="1" customHeight="1"/>
    <row r="47912" ht="12.75" hidden="1" customHeight="1"/>
    <row r="47913" ht="12.75" hidden="1" customHeight="1"/>
    <row r="47914" ht="12.75" hidden="1" customHeight="1"/>
    <row r="47915" ht="12.75" hidden="1" customHeight="1"/>
    <row r="47916" ht="12.75" hidden="1" customHeight="1"/>
    <row r="47917" ht="12.75" hidden="1" customHeight="1"/>
    <row r="47918" ht="12.75" hidden="1" customHeight="1"/>
    <row r="47919" ht="12.75" hidden="1" customHeight="1"/>
    <row r="47920" ht="12.75" hidden="1" customHeight="1"/>
    <row r="47921" ht="12.75" hidden="1" customHeight="1"/>
    <row r="47922" ht="12.75" hidden="1" customHeight="1"/>
    <row r="47923" ht="12.75" hidden="1" customHeight="1"/>
    <row r="47924" ht="12.75" hidden="1" customHeight="1"/>
    <row r="47925" ht="12.75" hidden="1" customHeight="1"/>
    <row r="47926" ht="12.75" hidden="1" customHeight="1"/>
    <row r="47927" ht="12.75" hidden="1" customHeight="1"/>
    <row r="47928" ht="12.75" hidden="1" customHeight="1"/>
    <row r="47929" ht="12.75" hidden="1" customHeight="1"/>
    <row r="47930" ht="12.75" hidden="1" customHeight="1"/>
    <row r="47931" ht="12.75" hidden="1" customHeight="1"/>
    <row r="47932" ht="12.75" hidden="1" customHeight="1"/>
    <row r="47933" ht="12.75" hidden="1" customHeight="1"/>
    <row r="47934" ht="12.75" hidden="1" customHeight="1"/>
    <row r="47935" ht="12.75" hidden="1" customHeight="1"/>
    <row r="47936" ht="12.75" hidden="1" customHeight="1"/>
    <row r="47937" ht="12.75" hidden="1" customHeight="1"/>
    <row r="47938" ht="12.75" hidden="1" customHeight="1"/>
    <row r="47939" ht="12.75" hidden="1" customHeight="1"/>
    <row r="47940" ht="12.75" hidden="1" customHeight="1"/>
    <row r="47941" ht="12.75" hidden="1" customHeight="1"/>
    <row r="47942" ht="12.75" hidden="1" customHeight="1"/>
    <row r="47943" ht="12.75" hidden="1" customHeight="1"/>
    <row r="47944" ht="12.75" hidden="1" customHeight="1"/>
    <row r="47945" ht="12.75" hidden="1" customHeight="1"/>
    <row r="47946" ht="12.75" hidden="1" customHeight="1"/>
    <row r="47947" ht="12.75" hidden="1" customHeight="1"/>
    <row r="47948" ht="12.75" hidden="1" customHeight="1"/>
    <row r="47949" ht="12.75" hidden="1" customHeight="1"/>
    <row r="47950" ht="12.75" hidden="1" customHeight="1"/>
    <row r="47951" ht="12.75" hidden="1" customHeight="1"/>
    <row r="47952" ht="12.75" hidden="1" customHeight="1"/>
    <row r="47953" ht="12.75" hidden="1" customHeight="1"/>
    <row r="47954" ht="12.75" hidden="1" customHeight="1"/>
    <row r="47955" ht="12.75" hidden="1" customHeight="1"/>
    <row r="47956" ht="12.75" hidden="1" customHeight="1"/>
    <row r="47957" ht="12.75" hidden="1" customHeight="1"/>
    <row r="47958" ht="12.75" hidden="1" customHeight="1"/>
    <row r="47959" ht="12.75" hidden="1" customHeight="1"/>
    <row r="47960" ht="12.75" hidden="1" customHeight="1"/>
    <row r="47961" ht="12.75" hidden="1" customHeight="1"/>
    <row r="47962" ht="12.75" hidden="1" customHeight="1"/>
    <row r="47963" ht="12.75" hidden="1" customHeight="1"/>
    <row r="47964" ht="12.75" hidden="1" customHeight="1"/>
    <row r="47965" ht="12.75" hidden="1" customHeight="1"/>
    <row r="47966" ht="12.75" hidden="1" customHeight="1"/>
    <row r="47967" ht="12.75" hidden="1" customHeight="1"/>
    <row r="47968" ht="12.75" hidden="1" customHeight="1"/>
    <row r="47969" ht="12.75" hidden="1" customHeight="1"/>
    <row r="47970" ht="12.75" hidden="1" customHeight="1"/>
    <row r="47971" ht="12.75" hidden="1" customHeight="1"/>
    <row r="47972" ht="12.75" hidden="1" customHeight="1"/>
    <row r="47973" ht="12.75" hidden="1" customHeight="1"/>
    <row r="47974" ht="12.75" hidden="1" customHeight="1"/>
    <row r="47975" ht="12.75" hidden="1" customHeight="1"/>
    <row r="47976" ht="12.75" hidden="1" customHeight="1"/>
    <row r="47977" ht="12.75" hidden="1" customHeight="1"/>
    <row r="47978" ht="12.75" hidden="1" customHeight="1"/>
    <row r="47979" ht="12.75" hidden="1" customHeight="1"/>
    <row r="47980" ht="12.75" hidden="1" customHeight="1"/>
    <row r="47981" ht="12.75" hidden="1" customHeight="1"/>
    <row r="47982" ht="12.75" hidden="1" customHeight="1"/>
    <row r="47983" ht="12.75" hidden="1" customHeight="1"/>
    <row r="47984" ht="12.75" hidden="1" customHeight="1"/>
    <row r="47985" ht="12.75" hidden="1" customHeight="1"/>
    <row r="47986" ht="12.75" hidden="1" customHeight="1"/>
    <row r="47987" ht="12.75" hidden="1" customHeight="1"/>
    <row r="47988" ht="12.75" hidden="1" customHeight="1"/>
    <row r="47989" ht="12.75" hidden="1" customHeight="1"/>
    <row r="47990" ht="12.75" hidden="1" customHeight="1"/>
    <row r="47991" ht="12.75" hidden="1" customHeight="1"/>
    <row r="47992" ht="12.75" hidden="1" customHeight="1"/>
    <row r="47993" ht="12.75" hidden="1" customHeight="1"/>
    <row r="47994" ht="12.75" hidden="1" customHeight="1"/>
    <row r="47995" ht="12.75" hidden="1" customHeight="1"/>
    <row r="47996" ht="12.75" hidden="1" customHeight="1"/>
    <row r="47997" ht="12.75" hidden="1" customHeight="1"/>
    <row r="47998" ht="12.75" hidden="1" customHeight="1"/>
    <row r="47999" ht="12.75" hidden="1" customHeight="1"/>
    <row r="48000" ht="12.75" hidden="1" customHeight="1"/>
    <row r="48001" ht="12.75" hidden="1" customHeight="1"/>
    <row r="48002" ht="12.75" hidden="1" customHeight="1"/>
    <row r="48003" ht="12.75" hidden="1" customHeight="1"/>
    <row r="48004" ht="12.75" hidden="1" customHeight="1"/>
    <row r="48005" ht="12.75" hidden="1" customHeight="1"/>
    <row r="48006" ht="12.75" hidden="1" customHeight="1"/>
    <row r="48007" ht="12.75" hidden="1" customHeight="1"/>
    <row r="48008" ht="12.75" hidden="1" customHeight="1"/>
    <row r="48009" ht="12.75" hidden="1" customHeight="1"/>
    <row r="48010" ht="12.75" hidden="1" customHeight="1"/>
    <row r="48011" ht="12.75" hidden="1" customHeight="1"/>
    <row r="48012" ht="12.75" hidden="1" customHeight="1"/>
    <row r="48013" ht="12.75" hidden="1" customHeight="1"/>
    <row r="48014" ht="12.75" hidden="1" customHeight="1"/>
    <row r="48015" ht="12.75" hidden="1" customHeight="1"/>
    <row r="48016" ht="12.75" hidden="1" customHeight="1"/>
    <row r="48017" ht="12.75" hidden="1" customHeight="1"/>
    <row r="48018" ht="12.75" hidden="1" customHeight="1"/>
    <row r="48019" ht="12.75" hidden="1" customHeight="1"/>
    <row r="48020" ht="12.75" hidden="1" customHeight="1"/>
    <row r="48021" ht="12.75" hidden="1" customHeight="1"/>
    <row r="48022" ht="12.75" hidden="1" customHeight="1"/>
    <row r="48023" ht="12.75" hidden="1" customHeight="1"/>
    <row r="48024" ht="12.75" hidden="1" customHeight="1"/>
    <row r="48025" ht="12.75" hidden="1" customHeight="1"/>
    <row r="48026" ht="12.75" hidden="1" customHeight="1"/>
    <row r="48027" ht="12.75" hidden="1" customHeight="1"/>
    <row r="48028" ht="12.75" hidden="1" customHeight="1"/>
    <row r="48029" ht="12.75" hidden="1" customHeight="1"/>
    <row r="48030" ht="12.75" hidden="1" customHeight="1"/>
    <row r="48031" ht="12.75" hidden="1" customHeight="1"/>
    <row r="48032" ht="12.75" hidden="1" customHeight="1"/>
    <row r="48033" ht="12.75" hidden="1" customHeight="1"/>
    <row r="48034" ht="12.75" hidden="1" customHeight="1"/>
    <row r="48035" ht="12.75" hidden="1" customHeight="1"/>
    <row r="48036" ht="12.75" hidden="1" customHeight="1"/>
    <row r="48037" ht="12.75" hidden="1" customHeight="1"/>
    <row r="48038" ht="12.75" hidden="1" customHeight="1"/>
    <row r="48039" ht="12.75" hidden="1" customHeight="1"/>
    <row r="48040" ht="12.75" hidden="1" customHeight="1"/>
    <row r="48041" ht="12.75" hidden="1" customHeight="1"/>
    <row r="48042" ht="12.75" hidden="1" customHeight="1"/>
    <row r="48043" ht="12.75" hidden="1" customHeight="1"/>
    <row r="48044" ht="12.75" hidden="1" customHeight="1"/>
    <row r="48045" ht="12.75" hidden="1" customHeight="1"/>
    <row r="48046" ht="12.75" hidden="1" customHeight="1"/>
    <row r="48047" ht="12.75" hidden="1" customHeight="1"/>
    <row r="48048" ht="12.75" hidden="1" customHeight="1"/>
    <row r="48049" ht="12.75" hidden="1" customHeight="1"/>
    <row r="48050" ht="12.75" hidden="1" customHeight="1"/>
    <row r="48051" ht="12.75" hidden="1" customHeight="1"/>
    <row r="48052" ht="12.75" hidden="1" customHeight="1"/>
    <row r="48053" ht="12.75" hidden="1" customHeight="1"/>
    <row r="48054" ht="12.75" hidden="1" customHeight="1"/>
    <row r="48055" ht="12.75" hidden="1" customHeight="1"/>
    <row r="48056" ht="12.75" hidden="1" customHeight="1"/>
    <row r="48057" ht="12.75" hidden="1" customHeight="1"/>
    <row r="48058" ht="12.75" hidden="1" customHeight="1"/>
    <row r="48059" ht="12.75" hidden="1" customHeight="1"/>
    <row r="48060" ht="12.75" hidden="1" customHeight="1"/>
    <row r="48061" ht="12.75" hidden="1" customHeight="1"/>
    <row r="48062" ht="12.75" hidden="1" customHeight="1"/>
    <row r="48063" ht="12.75" hidden="1" customHeight="1"/>
    <row r="48064" ht="12.75" hidden="1" customHeight="1"/>
    <row r="48065" ht="12.75" hidden="1" customHeight="1"/>
    <row r="48066" ht="12.75" hidden="1" customHeight="1"/>
    <row r="48067" ht="12.75" hidden="1" customHeight="1"/>
    <row r="48068" ht="12.75" hidden="1" customHeight="1"/>
    <row r="48069" ht="12.75" hidden="1" customHeight="1"/>
    <row r="48070" ht="12.75" hidden="1" customHeight="1"/>
    <row r="48071" ht="12.75" hidden="1" customHeight="1"/>
    <row r="48072" ht="12.75" hidden="1" customHeight="1"/>
    <row r="48073" ht="12.75" hidden="1" customHeight="1"/>
    <row r="48074" ht="12.75" hidden="1" customHeight="1"/>
    <row r="48075" ht="12.75" hidden="1" customHeight="1"/>
    <row r="48076" ht="12.75" hidden="1" customHeight="1"/>
    <row r="48077" ht="12.75" hidden="1" customHeight="1"/>
    <row r="48078" ht="12.75" hidden="1" customHeight="1"/>
    <row r="48079" ht="12.75" hidden="1" customHeight="1"/>
    <row r="48080" ht="12.75" hidden="1" customHeight="1"/>
    <row r="48081" ht="12.75" hidden="1" customHeight="1"/>
    <row r="48082" ht="12.75" hidden="1" customHeight="1"/>
    <row r="48083" ht="12.75" hidden="1" customHeight="1"/>
    <row r="48084" ht="12.75" hidden="1" customHeight="1"/>
    <row r="48085" ht="12.75" hidden="1" customHeight="1"/>
    <row r="48086" ht="12.75" hidden="1" customHeight="1"/>
    <row r="48087" ht="12.75" hidden="1" customHeight="1"/>
    <row r="48088" ht="12.75" hidden="1" customHeight="1"/>
    <row r="48089" ht="12.75" hidden="1" customHeight="1"/>
    <row r="48090" ht="12.75" hidden="1" customHeight="1"/>
    <row r="48091" ht="12.75" hidden="1" customHeight="1"/>
    <row r="48092" ht="12.75" hidden="1" customHeight="1"/>
    <row r="48093" ht="12.75" hidden="1" customHeight="1"/>
    <row r="48094" ht="12.75" hidden="1" customHeight="1"/>
    <row r="48095" ht="12.75" hidden="1" customHeight="1"/>
    <row r="48096" ht="12.75" hidden="1" customHeight="1"/>
    <row r="48097" ht="12.75" hidden="1" customHeight="1"/>
    <row r="48098" ht="12.75" hidden="1" customHeight="1"/>
    <row r="48099" ht="12.75" hidden="1" customHeight="1"/>
    <row r="48100" ht="12.75" hidden="1" customHeight="1"/>
    <row r="48101" ht="12.75" hidden="1" customHeight="1"/>
    <row r="48102" ht="12.75" hidden="1" customHeight="1"/>
    <row r="48103" ht="12.75" hidden="1" customHeight="1"/>
    <row r="48104" ht="12.75" hidden="1" customHeight="1"/>
    <row r="48105" ht="12.75" hidden="1" customHeight="1"/>
    <row r="48106" ht="12.75" hidden="1" customHeight="1"/>
    <row r="48107" ht="12.75" hidden="1" customHeight="1"/>
    <row r="48108" ht="12.75" hidden="1" customHeight="1"/>
    <row r="48109" ht="12.75" hidden="1" customHeight="1"/>
    <row r="48110" ht="12.75" hidden="1" customHeight="1"/>
    <row r="48111" ht="12.75" hidden="1" customHeight="1"/>
    <row r="48112" ht="12.75" hidden="1" customHeight="1"/>
    <row r="48113" ht="12.75" hidden="1" customHeight="1"/>
    <row r="48114" ht="12.75" hidden="1" customHeight="1"/>
    <row r="48115" ht="12.75" hidden="1" customHeight="1"/>
    <row r="48116" ht="12.75" hidden="1" customHeight="1"/>
    <row r="48117" ht="12.75" hidden="1" customHeight="1"/>
    <row r="48118" ht="12.75" hidden="1" customHeight="1"/>
    <row r="48119" ht="12.75" hidden="1" customHeight="1"/>
    <row r="48120" ht="12.75" hidden="1" customHeight="1"/>
    <row r="48121" ht="12.75" hidden="1" customHeight="1"/>
    <row r="48122" ht="12.75" hidden="1" customHeight="1"/>
    <row r="48123" ht="12.75" hidden="1" customHeight="1"/>
    <row r="48124" ht="12.75" hidden="1" customHeight="1"/>
    <row r="48125" ht="12.75" hidden="1" customHeight="1"/>
    <row r="48126" ht="12.75" hidden="1" customHeight="1"/>
    <row r="48127" ht="12.75" hidden="1" customHeight="1"/>
    <row r="48128" ht="12.75" hidden="1" customHeight="1"/>
    <row r="48129" ht="12.75" hidden="1" customHeight="1"/>
    <row r="48130" ht="12.75" hidden="1" customHeight="1"/>
    <row r="48131" ht="12.75" hidden="1" customHeight="1"/>
    <row r="48132" ht="12.75" hidden="1" customHeight="1"/>
    <row r="48133" ht="12.75" hidden="1" customHeight="1"/>
    <row r="48134" ht="12.75" hidden="1" customHeight="1"/>
    <row r="48135" ht="12.75" hidden="1" customHeight="1"/>
    <row r="48136" ht="12.75" hidden="1" customHeight="1"/>
    <row r="48137" ht="12.75" hidden="1" customHeight="1"/>
    <row r="48138" ht="12.75" hidden="1" customHeight="1"/>
    <row r="48139" ht="12.75" hidden="1" customHeight="1"/>
    <row r="48140" ht="12.75" hidden="1" customHeight="1"/>
    <row r="48141" ht="12.75" hidden="1" customHeight="1"/>
    <row r="48142" ht="12.75" hidden="1" customHeight="1"/>
    <row r="48143" ht="12.75" hidden="1" customHeight="1"/>
    <row r="48144" ht="12.75" hidden="1" customHeight="1"/>
    <row r="48145" ht="12.75" hidden="1" customHeight="1"/>
    <row r="48146" ht="12.75" hidden="1" customHeight="1"/>
    <row r="48147" ht="12.75" hidden="1" customHeight="1"/>
    <row r="48148" ht="12.75" hidden="1" customHeight="1"/>
    <row r="48149" ht="12.75" hidden="1" customHeight="1"/>
    <row r="48150" ht="12.75" hidden="1" customHeight="1"/>
    <row r="48151" ht="12.75" hidden="1" customHeight="1"/>
    <row r="48152" ht="12.75" hidden="1" customHeight="1"/>
    <row r="48153" ht="12.75" hidden="1" customHeight="1"/>
    <row r="48154" ht="12.75" hidden="1" customHeight="1"/>
    <row r="48155" ht="12.75" hidden="1" customHeight="1"/>
    <row r="48156" ht="12.75" hidden="1" customHeight="1"/>
    <row r="48157" ht="12.75" hidden="1" customHeight="1"/>
    <row r="48158" ht="12.75" hidden="1" customHeight="1"/>
    <row r="48159" ht="12.75" hidden="1" customHeight="1"/>
    <row r="48160" ht="12.75" hidden="1" customHeight="1"/>
    <row r="48161" ht="12.75" hidden="1" customHeight="1"/>
    <row r="48162" ht="12.75" hidden="1" customHeight="1"/>
    <row r="48163" ht="12.75" hidden="1" customHeight="1"/>
    <row r="48164" ht="12.75" hidden="1" customHeight="1"/>
    <row r="48165" ht="12.75" hidden="1" customHeight="1"/>
    <row r="48166" ht="12.75" hidden="1" customHeight="1"/>
    <row r="48167" ht="12.75" hidden="1" customHeight="1"/>
    <row r="48168" ht="12.75" hidden="1" customHeight="1"/>
    <row r="48169" ht="12.75" hidden="1" customHeight="1"/>
    <row r="48170" ht="12.75" hidden="1" customHeight="1"/>
    <row r="48171" ht="12.75" hidden="1" customHeight="1"/>
    <row r="48172" ht="12.75" hidden="1" customHeight="1"/>
    <row r="48173" ht="12.75" hidden="1" customHeight="1"/>
    <row r="48174" ht="12.75" hidden="1" customHeight="1"/>
    <row r="48175" ht="12.75" hidden="1" customHeight="1"/>
    <row r="48176" ht="12.75" hidden="1" customHeight="1"/>
    <row r="48177" ht="12.75" hidden="1" customHeight="1"/>
    <row r="48178" ht="12.75" hidden="1" customHeight="1"/>
    <row r="48179" ht="12.75" hidden="1" customHeight="1"/>
    <row r="48180" ht="12.75" hidden="1" customHeight="1"/>
    <row r="48181" ht="12.75" hidden="1" customHeight="1"/>
    <row r="48182" ht="12.75" hidden="1" customHeight="1"/>
    <row r="48183" ht="12.75" hidden="1" customHeight="1"/>
    <row r="48184" ht="12.75" hidden="1" customHeight="1"/>
    <row r="48185" ht="12.75" hidden="1" customHeight="1"/>
    <row r="48186" ht="12.75" hidden="1" customHeight="1"/>
    <row r="48187" ht="12.75" hidden="1" customHeight="1"/>
    <row r="48188" ht="12.75" hidden="1" customHeight="1"/>
    <row r="48189" ht="12.75" hidden="1" customHeight="1"/>
    <row r="48190" ht="12.75" hidden="1" customHeight="1"/>
    <row r="48191" ht="12.75" hidden="1" customHeight="1"/>
    <row r="48192" ht="12.75" hidden="1" customHeight="1"/>
    <row r="48193" ht="12.75" hidden="1" customHeight="1"/>
    <row r="48194" ht="12.75" hidden="1" customHeight="1"/>
    <row r="48195" ht="12.75" hidden="1" customHeight="1"/>
    <row r="48196" ht="12.75" hidden="1" customHeight="1"/>
    <row r="48197" ht="12.75" hidden="1" customHeight="1"/>
    <row r="48198" ht="12.75" hidden="1" customHeight="1"/>
    <row r="48199" ht="12.75" hidden="1" customHeight="1"/>
    <row r="48200" ht="12.75" hidden="1" customHeight="1"/>
    <row r="48201" ht="12.75" hidden="1" customHeight="1"/>
    <row r="48202" ht="12.75" hidden="1" customHeight="1"/>
    <row r="48203" ht="12.75" hidden="1" customHeight="1"/>
    <row r="48204" ht="12.75" hidden="1" customHeight="1"/>
    <row r="48205" ht="12.75" hidden="1" customHeight="1"/>
    <row r="48206" ht="12.75" hidden="1" customHeight="1"/>
    <row r="48207" ht="12.75" hidden="1" customHeight="1"/>
    <row r="48208" ht="12.75" hidden="1" customHeight="1"/>
    <row r="48209" ht="12.75" hidden="1" customHeight="1"/>
    <row r="48210" ht="12.75" hidden="1" customHeight="1"/>
    <row r="48211" ht="12.75" hidden="1" customHeight="1"/>
    <row r="48212" ht="12.75" hidden="1" customHeight="1"/>
    <row r="48213" ht="12.75" hidden="1" customHeight="1"/>
    <row r="48214" ht="12.75" hidden="1" customHeight="1"/>
    <row r="48215" ht="12.75" hidden="1" customHeight="1"/>
    <row r="48216" ht="12.75" hidden="1" customHeight="1"/>
    <row r="48217" ht="12.75" hidden="1" customHeight="1"/>
    <row r="48218" ht="12.75" hidden="1" customHeight="1"/>
    <row r="48219" ht="12.75" hidden="1" customHeight="1"/>
    <row r="48220" ht="12.75" hidden="1" customHeight="1"/>
    <row r="48221" ht="12.75" hidden="1" customHeight="1"/>
    <row r="48222" ht="12.75" hidden="1" customHeight="1"/>
    <row r="48223" ht="12.75" hidden="1" customHeight="1"/>
    <row r="48224" ht="12.75" hidden="1" customHeight="1"/>
    <row r="48225" ht="12.75" hidden="1" customHeight="1"/>
    <row r="48226" ht="12.75" hidden="1" customHeight="1"/>
    <row r="48227" ht="12.75" hidden="1" customHeight="1"/>
    <row r="48228" ht="12.75" hidden="1" customHeight="1"/>
    <row r="48229" ht="12.75" hidden="1" customHeight="1"/>
    <row r="48230" ht="12.75" hidden="1" customHeight="1"/>
    <row r="48231" ht="12.75" hidden="1" customHeight="1"/>
    <row r="48232" ht="12.75" hidden="1" customHeight="1"/>
    <row r="48233" ht="12.75" hidden="1" customHeight="1"/>
    <row r="48234" ht="12.75" hidden="1" customHeight="1"/>
    <row r="48235" ht="12.75" hidden="1" customHeight="1"/>
    <row r="48236" ht="12.75" hidden="1" customHeight="1"/>
    <row r="48237" ht="12.75" hidden="1" customHeight="1"/>
    <row r="48238" ht="12.75" hidden="1" customHeight="1"/>
    <row r="48239" ht="12.75" hidden="1" customHeight="1"/>
    <row r="48240" ht="12.75" hidden="1" customHeight="1"/>
    <row r="48241" ht="12.75" hidden="1" customHeight="1"/>
    <row r="48242" ht="12.75" hidden="1" customHeight="1"/>
    <row r="48243" ht="12.75" hidden="1" customHeight="1"/>
    <row r="48244" ht="12.75" hidden="1" customHeight="1"/>
    <row r="48245" ht="12.75" hidden="1" customHeight="1"/>
    <row r="48246" ht="12.75" hidden="1" customHeight="1"/>
    <row r="48247" ht="12.75" hidden="1" customHeight="1"/>
    <row r="48248" ht="12.75" hidden="1" customHeight="1"/>
    <row r="48249" ht="12.75" hidden="1" customHeight="1"/>
    <row r="48250" ht="12.75" hidden="1" customHeight="1"/>
    <row r="48251" ht="12.75" hidden="1" customHeight="1"/>
    <row r="48252" ht="12.75" hidden="1" customHeight="1"/>
    <row r="48253" ht="12.75" hidden="1" customHeight="1"/>
    <row r="48254" ht="12.75" hidden="1" customHeight="1"/>
    <row r="48255" ht="12.75" hidden="1" customHeight="1"/>
    <row r="48256" ht="12.75" hidden="1" customHeight="1"/>
    <row r="48257" ht="12.75" hidden="1" customHeight="1"/>
    <row r="48258" ht="12.75" hidden="1" customHeight="1"/>
    <row r="48259" ht="12.75" hidden="1" customHeight="1"/>
    <row r="48260" ht="12.75" hidden="1" customHeight="1"/>
    <row r="48261" ht="12.75" hidden="1" customHeight="1"/>
    <row r="48262" ht="12.75" hidden="1" customHeight="1"/>
    <row r="48263" ht="12.75" hidden="1" customHeight="1"/>
    <row r="48264" ht="12.75" hidden="1" customHeight="1"/>
    <row r="48265" ht="12.75" hidden="1" customHeight="1"/>
    <row r="48266" ht="12.75" hidden="1" customHeight="1"/>
    <row r="48267" ht="12.75" hidden="1" customHeight="1"/>
    <row r="48268" ht="12.75" hidden="1" customHeight="1"/>
    <row r="48269" ht="12.75" hidden="1" customHeight="1"/>
    <row r="48270" ht="12.75" hidden="1" customHeight="1"/>
    <row r="48271" ht="12.75" hidden="1" customHeight="1"/>
    <row r="48272" ht="12.75" hidden="1" customHeight="1"/>
    <row r="48273" ht="12.75" hidden="1" customHeight="1"/>
    <row r="48274" ht="12.75" hidden="1" customHeight="1"/>
    <row r="48275" ht="12.75" hidden="1" customHeight="1"/>
    <row r="48276" ht="12.75" hidden="1" customHeight="1"/>
    <row r="48277" ht="12.75" hidden="1" customHeight="1"/>
    <row r="48278" ht="12.75" hidden="1" customHeight="1"/>
    <row r="48279" ht="12.75" hidden="1" customHeight="1"/>
    <row r="48280" ht="12.75" hidden="1" customHeight="1"/>
    <row r="48281" ht="12.75" hidden="1" customHeight="1"/>
    <row r="48282" ht="12.75" hidden="1" customHeight="1"/>
    <row r="48283" ht="12.75" hidden="1" customHeight="1"/>
    <row r="48284" ht="12.75" hidden="1" customHeight="1"/>
    <row r="48285" ht="12.75" hidden="1" customHeight="1"/>
    <row r="48286" ht="12.75" hidden="1" customHeight="1"/>
    <row r="48287" ht="12.75" hidden="1" customHeight="1"/>
    <row r="48288" ht="12.75" hidden="1" customHeight="1"/>
    <row r="48289" ht="12.75" hidden="1" customHeight="1"/>
    <row r="48290" ht="12.75" hidden="1" customHeight="1"/>
    <row r="48291" ht="12.75" hidden="1" customHeight="1"/>
    <row r="48292" ht="12.75" hidden="1" customHeight="1"/>
    <row r="48293" ht="12.75" hidden="1" customHeight="1"/>
    <row r="48294" ht="12.75" hidden="1" customHeight="1"/>
    <row r="48295" ht="12.75" hidden="1" customHeight="1"/>
    <row r="48296" ht="12.75" hidden="1" customHeight="1"/>
    <row r="48297" ht="12.75" hidden="1" customHeight="1"/>
    <row r="48298" ht="12.75" hidden="1" customHeight="1"/>
    <row r="48299" ht="12.75" hidden="1" customHeight="1"/>
    <row r="48300" ht="12.75" hidden="1" customHeight="1"/>
    <row r="48301" ht="12.75" hidden="1" customHeight="1"/>
    <row r="48302" ht="12.75" hidden="1" customHeight="1"/>
    <row r="48303" ht="12.75" hidden="1" customHeight="1"/>
    <row r="48304" ht="12.75" hidden="1" customHeight="1"/>
    <row r="48305" ht="12.75" hidden="1" customHeight="1"/>
    <row r="48306" ht="12.75" hidden="1" customHeight="1"/>
    <row r="48307" ht="12.75" hidden="1" customHeight="1"/>
    <row r="48308" ht="12.75" hidden="1" customHeight="1"/>
    <row r="48309" ht="12.75" hidden="1" customHeight="1"/>
    <row r="48310" ht="12.75" hidden="1" customHeight="1"/>
    <row r="48311" ht="12.75" hidden="1" customHeight="1"/>
    <row r="48312" ht="12.75" hidden="1" customHeight="1"/>
    <row r="48313" ht="12.75" hidden="1" customHeight="1"/>
    <row r="48314" ht="12.75" hidden="1" customHeight="1"/>
    <row r="48315" ht="12.75" hidden="1" customHeight="1"/>
    <row r="48316" ht="12.75" hidden="1" customHeight="1"/>
    <row r="48317" ht="12.75" hidden="1" customHeight="1"/>
    <row r="48318" ht="12.75" hidden="1" customHeight="1"/>
    <row r="48319" ht="12.75" hidden="1" customHeight="1"/>
    <row r="48320" ht="12.75" hidden="1" customHeight="1"/>
    <row r="48321" ht="12.75" hidden="1" customHeight="1"/>
    <row r="48322" ht="12.75" hidden="1" customHeight="1"/>
    <row r="48323" ht="12.75" hidden="1" customHeight="1"/>
    <row r="48324" ht="12.75" hidden="1" customHeight="1"/>
    <row r="48325" ht="12.75" hidden="1" customHeight="1"/>
    <row r="48326" ht="12.75" hidden="1" customHeight="1"/>
    <row r="48327" ht="12.75" hidden="1" customHeight="1"/>
    <row r="48328" ht="12.75" hidden="1" customHeight="1"/>
    <row r="48329" ht="12.75" hidden="1" customHeight="1"/>
    <row r="48330" ht="12.75" hidden="1" customHeight="1"/>
    <row r="48331" ht="12.75" hidden="1" customHeight="1"/>
    <row r="48332" ht="12.75" hidden="1" customHeight="1"/>
    <row r="48333" ht="12.75" hidden="1" customHeight="1"/>
    <row r="48334" ht="12.75" hidden="1" customHeight="1"/>
    <row r="48335" ht="12.75" hidden="1" customHeight="1"/>
    <row r="48336" ht="12.75" hidden="1" customHeight="1"/>
    <row r="48337" ht="12.75" hidden="1" customHeight="1"/>
    <row r="48338" ht="12.75" hidden="1" customHeight="1"/>
    <row r="48339" ht="12.75" hidden="1" customHeight="1"/>
    <row r="48340" ht="12.75" hidden="1" customHeight="1"/>
    <row r="48341" ht="12.75" hidden="1" customHeight="1"/>
    <row r="48342" ht="12.75" hidden="1" customHeight="1"/>
    <row r="48343" ht="12.75" hidden="1" customHeight="1"/>
    <row r="48344" ht="12.75" hidden="1" customHeight="1"/>
    <row r="48345" ht="12.75" hidden="1" customHeight="1"/>
    <row r="48346" ht="12.75" hidden="1" customHeight="1"/>
    <row r="48347" ht="12.75" hidden="1" customHeight="1"/>
    <row r="48348" ht="12.75" hidden="1" customHeight="1"/>
    <row r="48349" ht="12.75" hidden="1" customHeight="1"/>
    <row r="48350" ht="12.75" hidden="1" customHeight="1"/>
    <row r="48351" ht="12.75" hidden="1" customHeight="1"/>
    <row r="48352" ht="12.75" hidden="1" customHeight="1"/>
    <row r="48353" ht="12.75" hidden="1" customHeight="1"/>
    <row r="48354" ht="12.75" hidden="1" customHeight="1"/>
    <row r="48355" ht="12.75" hidden="1" customHeight="1"/>
    <row r="48356" ht="12.75" hidden="1" customHeight="1"/>
    <row r="48357" ht="12.75" hidden="1" customHeight="1"/>
    <row r="48358" ht="12.75" hidden="1" customHeight="1"/>
    <row r="48359" ht="12.75" hidden="1" customHeight="1"/>
    <row r="48360" ht="12.75" hidden="1" customHeight="1"/>
    <row r="48361" ht="12.75" hidden="1" customHeight="1"/>
    <row r="48362" ht="12.75" hidden="1" customHeight="1"/>
    <row r="48363" ht="12.75" hidden="1" customHeight="1"/>
    <row r="48364" ht="12.75" hidden="1" customHeight="1"/>
    <row r="48365" ht="12.75" hidden="1" customHeight="1"/>
    <row r="48366" ht="12.75" hidden="1" customHeight="1"/>
    <row r="48367" ht="12.75" hidden="1" customHeight="1"/>
    <row r="48368" ht="12.75" hidden="1" customHeight="1"/>
    <row r="48369" ht="12.75" hidden="1" customHeight="1"/>
    <row r="48370" ht="12.75" hidden="1" customHeight="1"/>
    <row r="48371" ht="12.75" hidden="1" customHeight="1"/>
    <row r="48372" ht="12.75" hidden="1" customHeight="1"/>
    <row r="48373" ht="12.75" hidden="1" customHeight="1"/>
    <row r="48374" ht="12.75" hidden="1" customHeight="1"/>
    <row r="48375" ht="12.75" hidden="1" customHeight="1"/>
    <row r="48376" ht="12.75" hidden="1" customHeight="1"/>
    <row r="48377" ht="12.75" hidden="1" customHeight="1"/>
    <row r="48378" ht="12.75" hidden="1" customHeight="1"/>
    <row r="48379" ht="12.75" hidden="1" customHeight="1"/>
    <row r="48380" ht="12.75" hidden="1" customHeight="1"/>
    <row r="48381" ht="12.75" hidden="1" customHeight="1"/>
    <row r="48382" ht="12.75" hidden="1" customHeight="1"/>
    <row r="48383" ht="12.75" hidden="1" customHeight="1"/>
    <row r="48384" ht="12.75" hidden="1" customHeight="1"/>
    <row r="48385" ht="12.75" hidden="1" customHeight="1"/>
    <row r="48386" ht="12.75" hidden="1" customHeight="1"/>
    <row r="48387" ht="12.75" hidden="1" customHeight="1"/>
    <row r="48388" ht="12.75" hidden="1" customHeight="1"/>
    <row r="48389" ht="12.75" hidden="1" customHeight="1"/>
    <row r="48390" ht="12.75" hidden="1" customHeight="1"/>
    <row r="48391" ht="12.75" hidden="1" customHeight="1"/>
    <row r="48392" ht="12.75" hidden="1" customHeight="1"/>
    <row r="48393" ht="12.75" hidden="1" customHeight="1"/>
    <row r="48394" ht="12.75" hidden="1" customHeight="1"/>
    <row r="48395" ht="12.75" hidden="1" customHeight="1"/>
    <row r="48396" ht="12.75" hidden="1" customHeight="1"/>
    <row r="48397" ht="12.75" hidden="1" customHeight="1"/>
    <row r="48398" ht="12.75" hidden="1" customHeight="1"/>
    <row r="48399" ht="12.75" hidden="1" customHeight="1"/>
    <row r="48400" ht="12.75" hidden="1" customHeight="1"/>
    <row r="48401" ht="12.75" hidden="1" customHeight="1"/>
    <row r="48402" ht="12.75" hidden="1" customHeight="1"/>
    <row r="48403" ht="12.75" hidden="1" customHeight="1"/>
    <row r="48404" ht="12.75" hidden="1" customHeight="1"/>
    <row r="48405" ht="12.75" hidden="1" customHeight="1"/>
    <row r="48406" ht="12.75" hidden="1" customHeight="1"/>
    <row r="48407" ht="12.75" hidden="1" customHeight="1"/>
    <row r="48408" ht="12.75" hidden="1" customHeight="1"/>
    <row r="48409" ht="12.75" hidden="1" customHeight="1"/>
    <row r="48410" ht="12.75" hidden="1" customHeight="1"/>
    <row r="48411" ht="12.75" hidden="1" customHeight="1"/>
    <row r="48412" ht="12.75" hidden="1" customHeight="1"/>
    <row r="48413" ht="12.75" hidden="1" customHeight="1"/>
    <row r="48414" ht="12.75" hidden="1" customHeight="1"/>
    <row r="48415" ht="12.75" hidden="1" customHeight="1"/>
    <row r="48416" ht="12.75" hidden="1" customHeight="1"/>
    <row r="48417" ht="12.75" hidden="1" customHeight="1"/>
    <row r="48418" ht="12.75" hidden="1" customHeight="1"/>
    <row r="48419" ht="12.75" hidden="1" customHeight="1"/>
    <row r="48420" ht="12.75" hidden="1" customHeight="1"/>
    <row r="48421" ht="12.75" hidden="1" customHeight="1"/>
    <row r="48422" ht="12.75" hidden="1" customHeight="1"/>
    <row r="48423" ht="12.75" hidden="1" customHeight="1"/>
    <row r="48424" ht="12.75" hidden="1" customHeight="1"/>
    <row r="48425" ht="12.75" hidden="1" customHeight="1"/>
    <row r="48426" ht="12.75" hidden="1" customHeight="1"/>
    <row r="48427" ht="12.75" hidden="1" customHeight="1"/>
    <row r="48428" ht="12.75" hidden="1" customHeight="1"/>
    <row r="48429" ht="12.75" hidden="1" customHeight="1"/>
    <row r="48430" ht="12.75" hidden="1" customHeight="1"/>
    <row r="48431" ht="12.75" hidden="1" customHeight="1"/>
    <row r="48432" ht="12.75" hidden="1" customHeight="1"/>
    <row r="48433" ht="12.75" hidden="1" customHeight="1"/>
    <row r="48434" ht="12.75" hidden="1" customHeight="1"/>
    <row r="48435" ht="12.75" hidden="1" customHeight="1"/>
    <row r="48436" ht="12.75" hidden="1" customHeight="1"/>
    <row r="48437" ht="12.75" hidden="1" customHeight="1"/>
    <row r="48438" ht="12.75" hidden="1" customHeight="1"/>
    <row r="48439" ht="12.75" hidden="1" customHeight="1"/>
    <row r="48440" ht="12.75" hidden="1" customHeight="1"/>
    <row r="48441" ht="12.75" hidden="1" customHeight="1"/>
    <row r="48442" ht="12.75" hidden="1" customHeight="1"/>
    <row r="48443" ht="12.75" hidden="1" customHeight="1"/>
    <row r="48444" ht="12.75" hidden="1" customHeight="1"/>
    <row r="48445" ht="12.75" hidden="1" customHeight="1"/>
    <row r="48446" ht="12.75" hidden="1" customHeight="1"/>
    <row r="48447" ht="12.75" hidden="1" customHeight="1"/>
    <row r="48448" ht="12.75" hidden="1" customHeight="1"/>
    <row r="48449" ht="12.75" hidden="1" customHeight="1"/>
    <row r="48450" ht="12.75" hidden="1" customHeight="1"/>
    <row r="48451" ht="12.75" hidden="1" customHeight="1"/>
    <row r="48452" ht="12.75" hidden="1" customHeight="1"/>
    <row r="48453" ht="12.75" hidden="1" customHeight="1"/>
    <row r="48454" ht="12.75" hidden="1" customHeight="1"/>
    <row r="48455" ht="12.75" hidden="1" customHeight="1"/>
    <row r="48456" ht="12.75" hidden="1" customHeight="1"/>
    <row r="48457" ht="12.75" hidden="1" customHeight="1"/>
    <row r="48458" ht="12.75" hidden="1" customHeight="1"/>
    <row r="48459" ht="12.75" hidden="1" customHeight="1"/>
    <row r="48460" ht="12.75" hidden="1" customHeight="1"/>
    <row r="48461" ht="12.75" hidden="1" customHeight="1"/>
    <row r="48462" ht="12.75" hidden="1" customHeight="1"/>
    <row r="48463" ht="12.75" hidden="1" customHeight="1"/>
    <row r="48464" ht="12.75" hidden="1" customHeight="1"/>
    <row r="48465" ht="12.75" hidden="1" customHeight="1"/>
    <row r="48466" ht="12.75" hidden="1" customHeight="1"/>
    <row r="48467" ht="12.75" hidden="1" customHeight="1"/>
    <row r="48468" ht="12.75" hidden="1" customHeight="1"/>
    <row r="48469" ht="12.75" hidden="1" customHeight="1"/>
    <row r="48470" ht="12.75" hidden="1" customHeight="1"/>
    <row r="48471" ht="12.75" hidden="1" customHeight="1"/>
    <row r="48472" ht="12.75" hidden="1" customHeight="1"/>
    <row r="48473" ht="12.75" hidden="1" customHeight="1"/>
    <row r="48474" ht="12.75" hidden="1" customHeight="1"/>
    <row r="48475" ht="12.75" hidden="1" customHeight="1"/>
    <row r="48476" ht="12.75" hidden="1" customHeight="1"/>
    <row r="48477" ht="12.75" hidden="1" customHeight="1"/>
    <row r="48478" ht="12.75" hidden="1" customHeight="1"/>
    <row r="48479" ht="12.75" hidden="1" customHeight="1"/>
    <row r="48480" ht="12.75" hidden="1" customHeight="1"/>
    <row r="48481" ht="12.75" hidden="1" customHeight="1"/>
    <row r="48482" ht="12.75" hidden="1" customHeight="1"/>
    <row r="48483" ht="12.75" hidden="1" customHeight="1"/>
    <row r="48484" ht="12.75" hidden="1" customHeight="1"/>
    <row r="48485" ht="12.75" hidden="1" customHeight="1"/>
    <row r="48486" ht="12.75" hidden="1" customHeight="1"/>
    <row r="48487" ht="12.75" hidden="1" customHeight="1"/>
    <row r="48488" ht="12.75" hidden="1" customHeight="1"/>
    <row r="48489" ht="12.75" hidden="1" customHeight="1"/>
    <row r="48490" ht="12.75" hidden="1" customHeight="1"/>
    <row r="48491" ht="12.75" hidden="1" customHeight="1"/>
    <row r="48492" ht="12.75" hidden="1" customHeight="1"/>
    <row r="48493" ht="12.75" hidden="1" customHeight="1"/>
    <row r="48494" ht="12.75" hidden="1" customHeight="1"/>
    <row r="48495" ht="12.75" hidden="1" customHeight="1"/>
    <row r="48496" ht="12.75" hidden="1" customHeight="1"/>
    <row r="48497" ht="12.75" hidden="1" customHeight="1"/>
    <row r="48498" ht="12.75" hidden="1" customHeight="1"/>
    <row r="48499" ht="12.75" hidden="1" customHeight="1"/>
    <row r="48500" ht="12.75" hidden="1" customHeight="1"/>
    <row r="48501" ht="12.75" hidden="1" customHeight="1"/>
    <row r="48502" ht="12.75" hidden="1" customHeight="1"/>
    <row r="48503" ht="12.75" hidden="1" customHeight="1"/>
    <row r="48504" ht="12.75" hidden="1" customHeight="1"/>
    <row r="48505" ht="12.75" hidden="1" customHeight="1"/>
    <row r="48506" ht="12.75" hidden="1" customHeight="1"/>
    <row r="48507" ht="12.75" hidden="1" customHeight="1"/>
    <row r="48508" ht="12.75" hidden="1" customHeight="1"/>
    <row r="48509" ht="12.75" hidden="1" customHeight="1"/>
    <row r="48510" ht="12.75" hidden="1" customHeight="1"/>
    <row r="48511" ht="12.75" hidden="1" customHeight="1"/>
    <row r="48512" ht="12.75" hidden="1" customHeight="1"/>
    <row r="48513" ht="12.75" hidden="1" customHeight="1"/>
    <row r="48514" ht="12.75" hidden="1" customHeight="1"/>
    <row r="48515" ht="12.75" hidden="1" customHeight="1"/>
    <row r="48516" ht="12.75" hidden="1" customHeight="1"/>
    <row r="48517" ht="12.75" hidden="1" customHeight="1"/>
    <row r="48518" ht="12.75" hidden="1" customHeight="1"/>
    <row r="48519" ht="12.75" hidden="1" customHeight="1"/>
    <row r="48520" ht="12.75" hidden="1" customHeight="1"/>
    <row r="48521" ht="12.75" hidden="1" customHeight="1"/>
    <row r="48522" ht="12.75" hidden="1" customHeight="1"/>
    <row r="48523" ht="12.75" hidden="1" customHeight="1"/>
    <row r="48524" ht="12.75" hidden="1" customHeight="1"/>
    <row r="48525" ht="12.75" hidden="1" customHeight="1"/>
    <row r="48526" ht="12.75" hidden="1" customHeight="1"/>
    <row r="48527" ht="12.75" hidden="1" customHeight="1"/>
    <row r="48528" ht="12.75" hidden="1" customHeight="1"/>
    <row r="48529" ht="12.75" hidden="1" customHeight="1"/>
    <row r="48530" ht="12.75" hidden="1" customHeight="1"/>
    <row r="48531" ht="12.75" hidden="1" customHeight="1"/>
    <row r="48532" ht="12.75" hidden="1" customHeight="1"/>
    <row r="48533" ht="12.75" hidden="1" customHeight="1"/>
    <row r="48534" ht="12.75" hidden="1" customHeight="1"/>
    <row r="48535" ht="12.75" hidden="1" customHeight="1"/>
    <row r="48536" ht="12.75" hidden="1" customHeight="1"/>
    <row r="48537" ht="12.75" hidden="1" customHeight="1"/>
    <row r="48538" ht="12.75" hidden="1" customHeight="1"/>
    <row r="48539" ht="12.75" hidden="1" customHeight="1"/>
    <row r="48540" ht="12.75" hidden="1" customHeight="1"/>
    <row r="48541" ht="12.75" hidden="1" customHeight="1"/>
    <row r="48542" ht="12.75" hidden="1" customHeight="1"/>
    <row r="48543" ht="12.75" hidden="1" customHeight="1"/>
    <row r="48544" ht="12.75" hidden="1" customHeight="1"/>
    <row r="48545" ht="12.75" hidden="1" customHeight="1"/>
    <row r="48546" ht="12.75" hidden="1" customHeight="1"/>
    <row r="48547" ht="12.75" hidden="1" customHeight="1"/>
    <row r="48548" ht="12.75" hidden="1" customHeight="1"/>
    <row r="48549" ht="12.75" hidden="1" customHeight="1"/>
    <row r="48550" ht="12.75" hidden="1" customHeight="1"/>
    <row r="48551" ht="12.75" hidden="1" customHeight="1"/>
    <row r="48552" ht="12.75" hidden="1" customHeight="1"/>
    <row r="48553" ht="12.75" hidden="1" customHeight="1"/>
    <row r="48554" ht="12.75" hidden="1" customHeight="1"/>
    <row r="48555" ht="12.75" hidden="1" customHeight="1"/>
    <row r="48556" ht="12.75" hidden="1" customHeight="1"/>
    <row r="48557" ht="12.75" hidden="1" customHeight="1"/>
    <row r="48558" ht="12.75" hidden="1" customHeight="1"/>
    <row r="48559" ht="12.75" hidden="1" customHeight="1"/>
    <row r="48560" ht="12.75" hidden="1" customHeight="1"/>
    <row r="48561" ht="12.75" hidden="1" customHeight="1"/>
    <row r="48562" ht="12.75" hidden="1" customHeight="1"/>
    <row r="48563" ht="12.75" hidden="1" customHeight="1"/>
    <row r="48564" ht="12.75" hidden="1" customHeight="1"/>
    <row r="48565" ht="12.75" hidden="1" customHeight="1"/>
    <row r="48566" ht="12.75" hidden="1" customHeight="1"/>
    <row r="48567" ht="12.75" hidden="1" customHeight="1"/>
    <row r="48568" ht="12.75" hidden="1" customHeight="1"/>
    <row r="48569" ht="12.75" hidden="1" customHeight="1"/>
    <row r="48570" ht="12.75" hidden="1" customHeight="1"/>
    <row r="48571" ht="12.75" hidden="1" customHeight="1"/>
    <row r="48572" ht="12.75" hidden="1" customHeight="1"/>
    <row r="48573" ht="12.75" hidden="1" customHeight="1"/>
    <row r="48574" ht="12.75" hidden="1" customHeight="1"/>
    <row r="48575" ht="12.75" hidden="1" customHeight="1"/>
    <row r="48576" ht="12.75" hidden="1" customHeight="1"/>
    <row r="48577" ht="12.75" hidden="1" customHeight="1"/>
    <row r="48578" ht="12.75" hidden="1" customHeight="1"/>
    <row r="48579" ht="12.75" hidden="1" customHeight="1"/>
    <row r="48580" ht="12.75" hidden="1" customHeight="1"/>
    <row r="48581" ht="12.75" hidden="1" customHeight="1"/>
    <row r="48582" ht="12.75" hidden="1" customHeight="1"/>
    <row r="48583" ht="12.75" hidden="1" customHeight="1"/>
    <row r="48584" ht="12.75" hidden="1" customHeight="1"/>
    <row r="48585" ht="12.75" hidden="1" customHeight="1"/>
    <row r="48586" ht="12.75" hidden="1" customHeight="1"/>
    <row r="48587" ht="12.75" hidden="1" customHeight="1"/>
    <row r="48588" ht="12.75" hidden="1" customHeight="1"/>
    <row r="48589" ht="12.75" hidden="1" customHeight="1"/>
    <row r="48590" ht="12.75" hidden="1" customHeight="1"/>
    <row r="48591" ht="12.75" hidden="1" customHeight="1"/>
    <row r="48592" ht="12.75" hidden="1" customHeight="1"/>
    <row r="48593" ht="12.75" hidden="1" customHeight="1"/>
    <row r="48594" ht="12.75" hidden="1" customHeight="1"/>
    <row r="48595" ht="12.75" hidden="1" customHeight="1"/>
    <row r="48596" ht="12.75" hidden="1" customHeight="1"/>
    <row r="48597" ht="12.75" hidden="1" customHeight="1"/>
    <row r="48598" ht="12.75" hidden="1" customHeight="1"/>
    <row r="48599" ht="12.75" hidden="1" customHeight="1"/>
    <row r="48600" ht="12.75" hidden="1" customHeight="1"/>
    <row r="48601" ht="12.75" hidden="1" customHeight="1"/>
    <row r="48602" ht="12.75" hidden="1" customHeight="1"/>
    <row r="48603" ht="12.75" hidden="1" customHeight="1"/>
    <row r="48604" ht="12.75" hidden="1" customHeight="1"/>
    <row r="48605" ht="12.75" hidden="1" customHeight="1"/>
    <row r="48606" ht="12.75" hidden="1" customHeight="1"/>
    <row r="48607" ht="12.75" hidden="1" customHeight="1"/>
    <row r="48608" ht="12.75" hidden="1" customHeight="1"/>
    <row r="48609" ht="12.75" hidden="1" customHeight="1"/>
    <row r="48610" ht="12.75" hidden="1" customHeight="1"/>
    <row r="48611" ht="12.75" hidden="1" customHeight="1"/>
    <row r="48612" ht="12.75" hidden="1" customHeight="1"/>
    <row r="48613" ht="12.75" hidden="1" customHeight="1"/>
    <row r="48614" ht="12.75" hidden="1" customHeight="1"/>
    <row r="48615" ht="12.75" hidden="1" customHeight="1"/>
    <row r="48616" ht="12.75" hidden="1" customHeight="1"/>
    <row r="48617" ht="12.75" hidden="1" customHeight="1"/>
    <row r="48618" ht="12.75" hidden="1" customHeight="1"/>
    <row r="48619" ht="12.75" hidden="1" customHeight="1"/>
    <row r="48620" ht="12.75" hidden="1" customHeight="1"/>
    <row r="48621" ht="12.75" hidden="1" customHeight="1"/>
    <row r="48622" ht="12.75" hidden="1" customHeight="1"/>
    <row r="48623" ht="12.75" hidden="1" customHeight="1"/>
    <row r="48624" ht="12.75" hidden="1" customHeight="1"/>
    <row r="48625" ht="12.75" hidden="1" customHeight="1"/>
    <row r="48626" ht="12.75" hidden="1" customHeight="1"/>
    <row r="48627" ht="12.75" hidden="1" customHeight="1"/>
    <row r="48628" ht="12.75" hidden="1" customHeight="1"/>
    <row r="48629" ht="12.75" hidden="1" customHeight="1"/>
    <row r="48630" ht="12.75" hidden="1" customHeight="1"/>
    <row r="48631" ht="12.75" hidden="1" customHeight="1"/>
    <row r="48632" ht="12.75" hidden="1" customHeight="1"/>
    <row r="48633" ht="12.75" hidden="1" customHeight="1"/>
    <row r="48634" ht="12.75" hidden="1" customHeight="1"/>
    <row r="48635" ht="12.75" hidden="1" customHeight="1"/>
    <row r="48636" ht="12.75" hidden="1" customHeight="1"/>
    <row r="48637" ht="12.75" hidden="1" customHeight="1"/>
    <row r="48638" ht="12.75" hidden="1" customHeight="1"/>
    <row r="48639" ht="12.75" hidden="1" customHeight="1"/>
    <row r="48640" ht="12.75" hidden="1" customHeight="1"/>
    <row r="48641" ht="12.75" hidden="1" customHeight="1"/>
    <row r="48642" ht="12.75" hidden="1" customHeight="1"/>
    <row r="48643" ht="12.75" hidden="1" customHeight="1"/>
    <row r="48644" ht="12.75" hidden="1" customHeight="1"/>
    <row r="48645" ht="12.75" hidden="1" customHeight="1"/>
    <row r="48646" ht="12.75" hidden="1" customHeight="1"/>
    <row r="48647" ht="12.75" hidden="1" customHeight="1"/>
    <row r="48648" ht="12.75" hidden="1" customHeight="1"/>
    <row r="48649" ht="12.75" hidden="1" customHeight="1"/>
    <row r="48650" ht="12.75" hidden="1" customHeight="1"/>
    <row r="48651" ht="12.75" hidden="1" customHeight="1"/>
    <row r="48652" ht="12.75" hidden="1" customHeight="1"/>
    <row r="48653" ht="12.75" hidden="1" customHeight="1"/>
    <row r="48654" ht="12.75" hidden="1" customHeight="1"/>
    <row r="48655" ht="12.75" hidden="1" customHeight="1"/>
    <row r="48656" ht="12.75" hidden="1" customHeight="1"/>
    <row r="48657" ht="12.75" hidden="1" customHeight="1"/>
    <row r="48658" ht="12.75" hidden="1" customHeight="1"/>
    <row r="48659" ht="12.75" hidden="1" customHeight="1"/>
    <row r="48660" ht="12.75" hidden="1" customHeight="1"/>
    <row r="48661" ht="12.75" hidden="1" customHeight="1"/>
    <row r="48662" ht="12.75" hidden="1" customHeight="1"/>
    <row r="48663" ht="12.75" hidden="1" customHeight="1"/>
    <row r="48664" ht="12.75" hidden="1" customHeight="1"/>
    <row r="48665" ht="12.75" hidden="1" customHeight="1"/>
    <row r="48666" ht="12.75" hidden="1" customHeight="1"/>
    <row r="48667" ht="12.75" hidden="1" customHeight="1"/>
    <row r="48668" ht="12.75" hidden="1" customHeight="1"/>
    <row r="48669" ht="12.75" hidden="1" customHeight="1"/>
    <row r="48670" ht="12.75" hidden="1" customHeight="1"/>
    <row r="48671" ht="12.75" hidden="1" customHeight="1"/>
    <row r="48672" ht="12.75" hidden="1" customHeight="1"/>
    <row r="48673" ht="12.75" hidden="1" customHeight="1"/>
    <row r="48674" ht="12.75" hidden="1" customHeight="1"/>
    <row r="48675" ht="12.75" hidden="1" customHeight="1"/>
    <row r="48676" ht="12.75" hidden="1" customHeight="1"/>
    <row r="48677" ht="12.75" hidden="1" customHeight="1"/>
    <row r="48678" ht="12.75" hidden="1" customHeight="1"/>
    <row r="48679" ht="12.75" hidden="1" customHeight="1"/>
    <row r="48680" ht="12.75" hidden="1" customHeight="1"/>
    <row r="48681" ht="12.75" hidden="1" customHeight="1"/>
    <row r="48682" ht="12.75" hidden="1" customHeight="1"/>
    <row r="48683" ht="12.75" hidden="1" customHeight="1"/>
    <row r="48684" ht="12.75" hidden="1" customHeight="1"/>
    <row r="48685" ht="12.75" hidden="1" customHeight="1"/>
    <row r="48686" ht="12.75" hidden="1" customHeight="1"/>
    <row r="48687" ht="12.75" hidden="1" customHeight="1"/>
    <row r="48688" ht="12.75" hidden="1" customHeight="1"/>
    <row r="48689" ht="12.75" hidden="1" customHeight="1"/>
    <row r="48690" ht="12.75" hidden="1" customHeight="1"/>
    <row r="48691" ht="12.75" hidden="1" customHeight="1"/>
    <row r="48692" ht="12.75" hidden="1" customHeight="1"/>
    <row r="48693" ht="12.75" hidden="1" customHeight="1"/>
    <row r="48694" ht="12.75" hidden="1" customHeight="1"/>
    <row r="48695" ht="12.75" hidden="1" customHeight="1"/>
    <row r="48696" ht="12.75" hidden="1" customHeight="1"/>
    <row r="48697" ht="12.75" hidden="1" customHeight="1"/>
    <row r="48698" ht="12.75" hidden="1" customHeight="1"/>
    <row r="48699" ht="12.75" hidden="1" customHeight="1"/>
    <row r="48700" ht="12.75" hidden="1" customHeight="1"/>
    <row r="48701" ht="12.75" hidden="1" customHeight="1"/>
    <row r="48702" ht="12.75" hidden="1" customHeight="1"/>
    <row r="48703" ht="12.75" hidden="1" customHeight="1"/>
    <row r="48704" ht="12.75" hidden="1" customHeight="1"/>
    <row r="48705" ht="12.75" hidden="1" customHeight="1"/>
    <row r="48706" ht="12.75" hidden="1" customHeight="1"/>
    <row r="48707" ht="12.75" hidden="1" customHeight="1"/>
    <row r="48708" ht="12.75" hidden="1" customHeight="1"/>
    <row r="48709" ht="12.75" hidden="1" customHeight="1"/>
    <row r="48710" ht="12.75" hidden="1" customHeight="1"/>
    <row r="48711" ht="12.75" hidden="1" customHeight="1"/>
    <row r="48712" ht="12.75" hidden="1" customHeight="1"/>
    <row r="48713" ht="12.75" hidden="1" customHeight="1"/>
    <row r="48714" ht="12.75" hidden="1" customHeight="1"/>
    <row r="48715" ht="12.75" hidden="1" customHeight="1"/>
    <row r="48716" ht="12.75" hidden="1" customHeight="1"/>
    <row r="48717" ht="12.75" hidden="1" customHeight="1"/>
    <row r="48718" ht="12.75" hidden="1" customHeight="1"/>
    <row r="48719" ht="12.75" hidden="1" customHeight="1"/>
    <row r="48720" ht="12.75" hidden="1" customHeight="1"/>
    <row r="48721" ht="12.75" hidden="1" customHeight="1"/>
    <row r="48722" ht="12.75" hidden="1" customHeight="1"/>
    <row r="48723" ht="12.75" hidden="1" customHeight="1"/>
    <row r="48724" ht="12.75" hidden="1" customHeight="1"/>
    <row r="48725" ht="12.75" hidden="1" customHeight="1"/>
    <row r="48726" ht="12.75" hidden="1" customHeight="1"/>
    <row r="48727" ht="12.75" hidden="1" customHeight="1"/>
    <row r="48728" ht="12.75" hidden="1" customHeight="1"/>
    <row r="48729" ht="12.75" hidden="1" customHeight="1"/>
    <row r="48730" ht="12.75" hidden="1" customHeight="1"/>
    <row r="48731" ht="12.75" hidden="1" customHeight="1"/>
    <row r="48732" ht="12.75" hidden="1" customHeight="1"/>
    <row r="48733" ht="12.75" hidden="1" customHeight="1"/>
    <row r="48734" ht="12.75" hidden="1" customHeight="1"/>
    <row r="48735" ht="12.75" hidden="1" customHeight="1"/>
    <row r="48736" ht="12.75" hidden="1" customHeight="1"/>
    <row r="48737" ht="12.75" hidden="1" customHeight="1"/>
    <row r="48738" ht="12.75" hidden="1" customHeight="1"/>
    <row r="48739" ht="12.75" hidden="1" customHeight="1"/>
    <row r="48740" ht="12.75" hidden="1" customHeight="1"/>
    <row r="48741" ht="12.75" hidden="1" customHeight="1"/>
    <row r="48742" ht="12.75" hidden="1" customHeight="1"/>
    <row r="48743" ht="12.75" hidden="1" customHeight="1"/>
    <row r="48744" ht="12.75" hidden="1" customHeight="1"/>
    <row r="48745" ht="12.75" hidden="1" customHeight="1"/>
    <row r="48746" ht="12.75" hidden="1" customHeight="1"/>
    <row r="48747" ht="12.75" hidden="1" customHeight="1"/>
    <row r="48748" ht="12.75" hidden="1" customHeight="1"/>
    <row r="48749" ht="12.75" hidden="1" customHeight="1"/>
    <row r="48750" ht="12.75" hidden="1" customHeight="1"/>
    <row r="48751" ht="12.75" hidden="1" customHeight="1"/>
    <row r="48752" ht="12.75" hidden="1" customHeight="1"/>
    <row r="48753" ht="12.75" hidden="1" customHeight="1"/>
    <row r="48754" ht="12.75" hidden="1" customHeight="1"/>
    <row r="48755" ht="12.75" hidden="1" customHeight="1"/>
    <row r="48756" ht="12.75" hidden="1" customHeight="1"/>
    <row r="48757" ht="12.75" hidden="1" customHeight="1"/>
    <row r="48758" ht="12.75" hidden="1" customHeight="1"/>
    <row r="48759" ht="12.75" hidden="1" customHeight="1"/>
    <row r="48760" ht="12.75" hidden="1" customHeight="1"/>
    <row r="48761" ht="12.75" hidden="1" customHeight="1"/>
    <row r="48762" ht="12.75" hidden="1" customHeight="1"/>
    <row r="48763" ht="12.75" hidden="1" customHeight="1"/>
    <row r="48764" ht="12.75" hidden="1" customHeight="1"/>
    <row r="48765" ht="12.75" hidden="1" customHeight="1"/>
    <row r="48766" ht="12.75" hidden="1" customHeight="1"/>
    <row r="48767" ht="12.75" hidden="1" customHeight="1"/>
    <row r="48768" ht="12.75" hidden="1" customHeight="1"/>
    <row r="48769" ht="12.75" hidden="1" customHeight="1"/>
    <row r="48770" ht="12.75" hidden="1" customHeight="1"/>
    <row r="48771" ht="12.75" hidden="1" customHeight="1"/>
    <row r="48772" ht="12.75" hidden="1" customHeight="1"/>
    <row r="48773" ht="12.75" hidden="1" customHeight="1"/>
    <row r="48774" ht="12.75" hidden="1" customHeight="1"/>
    <row r="48775" ht="12.75" hidden="1" customHeight="1"/>
    <row r="48776" ht="12.75" hidden="1" customHeight="1"/>
    <row r="48777" ht="12.75" hidden="1" customHeight="1"/>
    <row r="48778" ht="12.75" hidden="1" customHeight="1"/>
    <row r="48779" ht="12.75" hidden="1" customHeight="1"/>
    <row r="48780" ht="12.75" hidden="1" customHeight="1"/>
    <row r="48781" ht="12.75" hidden="1" customHeight="1"/>
    <row r="48782" ht="12.75" hidden="1" customHeight="1"/>
    <row r="48783" ht="12.75" hidden="1" customHeight="1"/>
    <row r="48784" ht="12.75" hidden="1" customHeight="1"/>
    <row r="48785" ht="12.75" hidden="1" customHeight="1"/>
    <row r="48786" ht="12.75" hidden="1" customHeight="1"/>
    <row r="48787" ht="12.75" hidden="1" customHeight="1"/>
    <row r="48788" ht="12.75" hidden="1" customHeight="1"/>
    <row r="48789" ht="12.75" hidden="1" customHeight="1"/>
    <row r="48790" ht="12.75" hidden="1" customHeight="1"/>
    <row r="48791" ht="12.75" hidden="1" customHeight="1"/>
    <row r="48792" ht="12.75" hidden="1" customHeight="1"/>
    <row r="48793" ht="12.75" hidden="1" customHeight="1"/>
    <row r="48794" ht="12.75" hidden="1" customHeight="1"/>
    <row r="48795" ht="12.75" hidden="1" customHeight="1"/>
    <row r="48796" ht="12.75" hidden="1" customHeight="1"/>
    <row r="48797" ht="12.75" hidden="1" customHeight="1"/>
    <row r="48798" ht="12.75" hidden="1" customHeight="1"/>
    <row r="48799" ht="12.75" hidden="1" customHeight="1"/>
    <row r="48800" ht="12.75" hidden="1" customHeight="1"/>
    <row r="48801" ht="12.75" hidden="1" customHeight="1"/>
    <row r="48802" ht="12.75" hidden="1" customHeight="1"/>
    <row r="48803" ht="12.75" hidden="1" customHeight="1"/>
    <row r="48804" ht="12.75" hidden="1" customHeight="1"/>
    <row r="48805" ht="12.75" hidden="1" customHeight="1"/>
    <row r="48806" ht="12.75" hidden="1" customHeight="1"/>
    <row r="48807" ht="12.75" hidden="1" customHeight="1"/>
    <row r="48808" ht="12.75" hidden="1" customHeight="1"/>
    <row r="48809" ht="12.75" hidden="1" customHeight="1"/>
    <row r="48810" ht="12.75" hidden="1" customHeight="1"/>
    <row r="48811" ht="12.75" hidden="1" customHeight="1"/>
    <row r="48812" ht="12.75" hidden="1" customHeight="1"/>
    <row r="48813" ht="12.75" hidden="1" customHeight="1"/>
    <row r="48814" ht="12.75" hidden="1" customHeight="1"/>
    <row r="48815" ht="12.75" hidden="1" customHeight="1"/>
    <row r="48816" ht="12.75" hidden="1" customHeight="1"/>
    <row r="48817" ht="12.75" hidden="1" customHeight="1"/>
    <row r="48818" ht="12.75" hidden="1" customHeight="1"/>
    <row r="48819" ht="12.75" hidden="1" customHeight="1"/>
    <row r="48820" ht="12.75" hidden="1" customHeight="1"/>
    <row r="48821" ht="12.75" hidden="1" customHeight="1"/>
    <row r="48822" ht="12.75" hidden="1" customHeight="1"/>
    <row r="48823" ht="12.75" hidden="1" customHeight="1"/>
    <row r="48824" ht="12.75" hidden="1" customHeight="1"/>
    <row r="48825" ht="12.75" hidden="1" customHeight="1"/>
    <row r="48826" ht="12.75" hidden="1" customHeight="1"/>
    <row r="48827" ht="12.75" hidden="1" customHeight="1"/>
    <row r="48828" ht="12.75" hidden="1" customHeight="1"/>
    <row r="48829" ht="12.75" hidden="1" customHeight="1"/>
    <row r="48830" ht="12.75" hidden="1" customHeight="1"/>
    <row r="48831" ht="12.75" hidden="1" customHeight="1"/>
    <row r="48832" ht="12.75" hidden="1" customHeight="1"/>
    <row r="48833" ht="12.75" hidden="1" customHeight="1"/>
    <row r="48834" ht="12.75" hidden="1" customHeight="1"/>
    <row r="48835" ht="12.75" hidden="1" customHeight="1"/>
    <row r="48836" ht="12.75" hidden="1" customHeight="1"/>
    <row r="48837" ht="12.75" hidden="1" customHeight="1"/>
    <row r="48838" ht="12.75" hidden="1" customHeight="1"/>
    <row r="48839" ht="12.75" hidden="1" customHeight="1"/>
    <row r="48840" ht="12.75" hidden="1" customHeight="1"/>
    <row r="48841" ht="12.75" hidden="1" customHeight="1"/>
    <row r="48842" ht="12.75" hidden="1" customHeight="1"/>
    <row r="48843" ht="12.75" hidden="1" customHeight="1"/>
    <row r="48844" ht="12.75" hidden="1" customHeight="1"/>
    <row r="48845" ht="12.75" hidden="1" customHeight="1"/>
    <row r="48846" ht="12.75" hidden="1" customHeight="1"/>
    <row r="48847" ht="12.75" hidden="1" customHeight="1"/>
    <row r="48848" ht="12.75" hidden="1" customHeight="1"/>
    <row r="48849" ht="12.75" hidden="1" customHeight="1"/>
    <row r="48850" ht="12.75" hidden="1" customHeight="1"/>
    <row r="48851" ht="12.75" hidden="1" customHeight="1"/>
    <row r="48852" ht="12.75" hidden="1" customHeight="1"/>
    <row r="48853" ht="12.75" hidden="1" customHeight="1"/>
    <row r="48854" ht="12.75" hidden="1" customHeight="1"/>
    <row r="48855" ht="12.75" hidden="1" customHeight="1"/>
    <row r="48856" ht="12.75" hidden="1" customHeight="1"/>
    <row r="48857" ht="12.75" hidden="1" customHeight="1"/>
    <row r="48858" ht="12.75" hidden="1" customHeight="1"/>
    <row r="48859" ht="12.75" hidden="1" customHeight="1"/>
    <row r="48860" ht="12.75" hidden="1" customHeight="1"/>
    <row r="48861" ht="12.75" hidden="1" customHeight="1"/>
    <row r="48862" ht="12.75" hidden="1" customHeight="1"/>
    <row r="48863" ht="12.75" hidden="1" customHeight="1"/>
    <row r="48864" ht="12.75" hidden="1" customHeight="1"/>
    <row r="48865" ht="12.75" hidden="1" customHeight="1"/>
    <row r="48866" ht="12.75" hidden="1" customHeight="1"/>
    <row r="48867" ht="12.75" hidden="1" customHeight="1"/>
    <row r="48868" ht="12.75" hidden="1" customHeight="1"/>
    <row r="48869" ht="12.75" hidden="1" customHeight="1"/>
    <row r="48870" ht="12.75" hidden="1" customHeight="1"/>
    <row r="48871" ht="12.75" hidden="1" customHeight="1"/>
    <row r="48872" ht="12.75" hidden="1" customHeight="1"/>
    <row r="48873" ht="12.75" hidden="1" customHeight="1"/>
    <row r="48874" ht="12.75" hidden="1" customHeight="1"/>
    <row r="48875" ht="12.75" hidden="1" customHeight="1"/>
    <row r="48876" ht="12.75" hidden="1" customHeight="1"/>
    <row r="48877" ht="12.75" hidden="1" customHeight="1"/>
    <row r="48878" ht="12.75" hidden="1" customHeight="1"/>
    <row r="48879" ht="12.75" hidden="1" customHeight="1"/>
    <row r="48880" ht="12.75" hidden="1" customHeight="1"/>
    <row r="48881" ht="12.75" hidden="1" customHeight="1"/>
    <row r="48882" ht="12.75" hidden="1" customHeight="1"/>
    <row r="48883" ht="12.75" hidden="1" customHeight="1"/>
    <row r="48884" ht="12.75" hidden="1" customHeight="1"/>
    <row r="48885" ht="12.75" hidden="1" customHeight="1"/>
    <row r="48886" ht="12.75" hidden="1" customHeight="1"/>
    <row r="48887" ht="12.75" hidden="1" customHeight="1"/>
    <row r="48888" ht="12.75" hidden="1" customHeight="1"/>
    <row r="48889" ht="12.75" hidden="1" customHeight="1"/>
    <row r="48890" ht="12.75" hidden="1" customHeight="1"/>
    <row r="48891" ht="12.75" hidden="1" customHeight="1"/>
    <row r="48892" ht="12.75" hidden="1" customHeight="1"/>
    <row r="48893" ht="12.75" hidden="1" customHeight="1"/>
    <row r="48894" ht="12.75" hidden="1" customHeight="1"/>
    <row r="48895" ht="12.75" hidden="1" customHeight="1"/>
    <row r="48896" ht="12.75" hidden="1" customHeight="1"/>
    <row r="48897" ht="12.75" hidden="1" customHeight="1"/>
    <row r="48898" ht="12.75" hidden="1" customHeight="1"/>
    <row r="48899" ht="12.75" hidden="1" customHeight="1"/>
    <row r="48900" ht="12.75" hidden="1" customHeight="1"/>
    <row r="48901" ht="12.75" hidden="1" customHeight="1"/>
    <row r="48902" ht="12.75" hidden="1" customHeight="1"/>
    <row r="48903" ht="12.75" hidden="1" customHeight="1"/>
    <row r="48904" ht="12.75" hidden="1" customHeight="1"/>
    <row r="48905" ht="12.75" hidden="1" customHeight="1"/>
    <row r="48906" ht="12.75" hidden="1" customHeight="1"/>
    <row r="48907" ht="12.75" hidden="1" customHeight="1"/>
    <row r="48908" ht="12.75" hidden="1" customHeight="1"/>
    <row r="48909" ht="12.75" hidden="1" customHeight="1"/>
    <row r="48910" ht="12.75" hidden="1" customHeight="1"/>
    <row r="48911" ht="12.75" hidden="1" customHeight="1"/>
    <row r="48912" ht="12.75" hidden="1" customHeight="1"/>
    <row r="48913" ht="12.75" hidden="1" customHeight="1"/>
    <row r="48914" ht="12.75" hidden="1" customHeight="1"/>
    <row r="48915" ht="12.75" hidden="1" customHeight="1"/>
    <row r="48916" ht="12.75" hidden="1" customHeight="1"/>
    <row r="48917" ht="12.75" hidden="1" customHeight="1"/>
    <row r="48918" ht="12.75" hidden="1" customHeight="1"/>
    <row r="48919" ht="12.75" hidden="1" customHeight="1"/>
    <row r="48920" ht="12.75" hidden="1" customHeight="1"/>
    <row r="48921" ht="12.75" hidden="1" customHeight="1"/>
    <row r="48922" ht="12.75" hidden="1" customHeight="1"/>
    <row r="48923" ht="12.75" hidden="1" customHeight="1"/>
    <row r="48924" ht="12.75" hidden="1" customHeight="1"/>
    <row r="48925" ht="12.75" hidden="1" customHeight="1"/>
    <row r="48926" ht="12.75" hidden="1" customHeight="1"/>
    <row r="48927" ht="12.75" hidden="1" customHeight="1"/>
    <row r="48928" ht="12.75" hidden="1" customHeight="1"/>
    <row r="48929" ht="12.75" hidden="1" customHeight="1"/>
    <row r="48930" ht="12.75" hidden="1" customHeight="1"/>
    <row r="48931" ht="12.75" hidden="1" customHeight="1"/>
    <row r="48932" ht="12.75" hidden="1" customHeight="1"/>
    <row r="48933" ht="12.75" hidden="1" customHeight="1"/>
    <row r="48934" ht="12.75" hidden="1" customHeight="1"/>
    <row r="48935" ht="12.75" hidden="1" customHeight="1"/>
    <row r="48936" ht="12.75" hidden="1" customHeight="1"/>
    <row r="48937" ht="12.75" hidden="1" customHeight="1"/>
    <row r="48938" ht="12.75" hidden="1" customHeight="1"/>
    <row r="48939" ht="12.75" hidden="1" customHeight="1"/>
    <row r="48940" ht="12.75" hidden="1" customHeight="1"/>
    <row r="48941" ht="12.75" hidden="1" customHeight="1"/>
    <row r="48942" ht="12.75" hidden="1" customHeight="1"/>
    <row r="48943" ht="12.75" hidden="1" customHeight="1"/>
    <row r="48944" ht="12.75" hidden="1" customHeight="1"/>
    <row r="48945" ht="12.75" hidden="1" customHeight="1"/>
    <row r="48946" ht="12.75" hidden="1" customHeight="1"/>
    <row r="48947" ht="12.75" hidden="1" customHeight="1"/>
    <row r="48948" ht="12.75" hidden="1" customHeight="1"/>
    <row r="48949" ht="12.75" hidden="1" customHeight="1"/>
    <row r="48950" ht="12.75" hidden="1" customHeight="1"/>
    <row r="48951" ht="12.75" hidden="1" customHeight="1"/>
    <row r="48952" ht="12.75" hidden="1" customHeight="1"/>
    <row r="48953" ht="12.75" hidden="1" customHeight="1"/>
    <row r="48954" ht="12.75" hidden="1" customHeight="1"/>
    <row r="48955" ht="12.75" hidden="1" customHeight="1"/>
    <row r="48956" ht="12.75" hidden="1" customHeight="1"/>
    <row r="48957" ht="12.75" hidden="1" customHeight="1"/>
    <row r="48958" ht="12.75" hidden="1" customHeight="1"/>
    <row r="48959" ht="12.75" hidden="1" customHeight="1"/>
    <row r="48960" ht="12.75" hidden="1" customHeight="1"/>
    <row r="48961" ht="12.75" hidden="1" customHeight="1"/>
    <row r="48962" ht="12.75" hidden="1" customHeight="1"/>
    <row r="48963" ht="12.75" hidden="1" customHeight="1"/>
    <row r="48964" ht="12.75" hidden="1" customHeight="1"/>
    <row r="48965" ht="12.75" hidden="1" customHeight="1"/>
    <row r="48966" ht="12.75" hidden="1" customHeight="1"/>
    <row r="48967" ht="12.75" hidden="1" customHeight="1"/>
    <row r="48968" ht="12.75" hidden="1" customHeight="1"/>
    <row r="48969" ht="12.75" hidden="1" customHeight="1"/>
    <row r="48970" ht="12.75" hidden="1" customHeight="1"/>
    <row r="48971" ht="12.75" hidden="1" customHeight="1"/>
    <row r="48972" ht="12.75" hidden="1" customHeight="1"/>
    <row r="48973" ht="12.75" hidden="1" customHeight="1"/>
    <row r="48974" ht="12.75" hidden="1" customHeight="1"/>
    <row r="48975" ht="12.75" hidden="1" customHeight="1"/>
    <row r="48976" ht="12.75" hidden="1" customHeight="1"/>
    <row r="48977" ht="12.75" hidden="1" customHeight="1"/>
    <row r="48978" ht="12.75" hidden="1" customHeight="1"/>
    <row r="48979" ht="12.75" hidden="1" customHeight="1"/>
    <row r="48980" ht="12.75" hidden="1" customHeight="1"/>
    <row r="48981" ht="12.75" hidden="1" customHeight="1"/>
    <row r="48982" ht="12.75" hidden="1" customHeight="1"/>
    <row r="48983" ht="12.75" hidden="1" customHeight="1"/>
    <row r="48984" ht="12.75" hidden="1" customHeight="1"/>
    <row r="48985" ht="12.75" hidden="1" customHeight="1"/>
    <row r="48986" ht="12.75" hidden="1" customHeight="1"/>
    <row r="48987" ht="12.75" hidden="1" customHeight="1"/>
    <row r="48988" ht="12.75" hidden="1" customHeight="1"/>
    <row r="48989" ht="12.75" hidden="1" customHeight="1"/>
    <row r="48990" ht="12.75" hidden="1" customHeight="1"/>
    <row r="48991" ht="12.75" hidden="1" customHeight="1"/>
    <row r="48992" ht="12.75" hidden="1" customHeight="1"/>
    <row r="48993" ht="12.75" hidden="1" customHeight="1"/>
    <row r="48994" ht="12.75" hidden="1" customHeight="1"/>
    <row r="48995" ht="12.75" hidden="1" customHeight="1"/>
    <row r="48996" ht="12.75" hidden="1" customHeight="1"/>
    <row r="48997" ht="12.75" hidden="1" customHeight="1"/>
    <row r="48998" ht="12.75" hidden="1" customHeight="1"/>
    <row r="48999" ht="12.75" hidden="1" customHeight="1"/>
    <row r="49000" ht="12.75" hidden="1" customHeight="1"/>
    <row r="49001" ht="12.75" hidden="1" customHeight="1"/>
    <row r="49002" ht="12.75" hidden="1" customHeight="1"/>
    <row r="49003" ht="12.75" hidden="1" customHeight="1"/>
    <row r="49004" ht="12.75" hidden="1" customHeight="1"/>
    <row r="49005" ht="12.75" hidden="1" customHeight="1"/>
    <row r="49006" ht="12.75" hidden="1" customHeight="1"/>
    <row r="49007" ht="12.75" hidden="1" customHeight="1"/>
    <row r="49008" ht="12.75" hidden="1" customHeight="1"/>
    <row r="49009" ht="12.75" hidden="1" customHeight="1"/>
    <row r="49010" ht="12.75" hidden="1" customHeight="1"/>
    <row r="49011" ht="12.75" hidden="1" customHeight="1"/>
    <row r="49012" ht="12.75" hidden="1" customHeight="1"/>
    <row r="49013" ht="12.75" hidden="1" customHeight="1"/>
    <row r="49014" ht="12.75" hidden="1" customHeight="1"/>
    <row r="49015" ht="12.75" hidden="1" customHeight="1"/>
    <row r="49016" ht="12.75" hidden="1" customHeight="1"/>
    <row r="49017" ht="12.75" hidden="1" customHeight="1"/>
    <row r="49018" ht="12.75" hidden="1" customHeight="1"/>
    <row r="49019" ht="12.75" hidden="1" customHeight="1"/>
    <row r="49020" ht="12.75" hidden="1" customHeight="1"/>
    <row r="49021" ht="12.75" hidden="1" customHeight="1"/>
    <row r="49022" ht="12.75" hidden="1" customHeight="1"/>
    <row r="49023" ht="12.75" hidden="1" customHeight="1"/>
    <row r="49024" ht="12.75" hidden="1" customHeight="1"/>
    <row r="49025" ht="12.75" hidden="1" customHeight="1"/>
    <row r="49026" ht="12.75" hidden="1" customHeight="1"/>
    <row r="49027" ht="12.75" hidden="1" customHeight="1"/>
    <row r="49028" ht="12.75" hidden="1" customHeight="1"/>
    <row r="49029" ht="12.75" hidden="1" customHeight="1"/>
    <row r="49030" ht="12.75" hidden="1" customHeight="1"/>
    <row r="49031" ht="12.75" hidden="1" customHeight="1"/>
    <row r="49032" ht="12.75" hidden="1" customHeight="1"/>
    <row r="49033" ht="12.75" hidden="1" customHeight="1"/>
    <row r="49034" ht="12.75" hidden="1" customHeight="1"/>
    <row r="49035" ht="12.75" hidden="1" customHeight="1"/>
    <row r="49036" ht="12.75" hidden="1" customHeight="1"/>
    <row r="49037" ht="12.75" hidden="1" customHeight="1"/>
    <row r="49038" ht="12.75" hidden="1" customHeight="1"/>
    <row r="49039" ht="12.75" hidden="1" customHeight="1"/>
    <row r="49040" ht="12.75" hidden="1" customHeight="1"/>
    <row r="49041" ht="12.75" hidden="1" customHeight="1"/>
    <row r="49042" ht="12.75" hidden="1" customHeight="1"/>
    <row r="49043" ht="12.75" hidden="1" customHeight="1"/>
    <row r="49044" ht="12.75" hidden="1" customHeight="1"/>
    <row r="49045" ht="12.75" hidden="1" customHeight="1"/>
    <row r="49046" ht="12.75" hidden="1" customHeight="1"/>
    <row r="49047" ht="12.75" hidden="1" customHeight="1"/>
    <row r="49048" ht="12.75" hidden="1" customHeight="1"/>
    <row r="49049" ht="12.75" hidden="1" customHeight="1"/>
    <row r="49050" ht="12.75" hidden="1" customHeight="1"/>
    <row r="49051" ht="12.75" hidden="1" customHeight="1"/>
    <row r="49052" ht="12.75" hidden="1" customHeight="1"/>
    <row r="49053" ht="12.75" hidden="1" customHeight="1"/>
    <row r="49054" ht="12.75" hidden="1" customHeight="1"/>
    <row r="49055" ht="12.75" hidden="1" customHeight="1"/>
    <row r="49056" ht="12.75" hidden="1" customHeight="1"/>
    <row r="49057" ht="12.75" hidden="1" customHeight="1"/>
    <row r="49058" ht="12.75" hidden="1" customHeight="1"/>
    <row r="49059" ht="12.75" hidden="1" customHeight="1"/>
    <row r="49060" ht="12.75" hidden="1" customHeight="1"/>
    <row r="49061" ht="12.75" hidden="1" customHeight="1"/>
    <row r="49062" ht="12.75" hidden="1" customHeight="1"/>
    <row r="49063" ht="12.75" hidden="1" customHeight="1"/>
    <row r="49064" ht="12.75" hidden="1" customHeight="1"/>
    <row r="49065" ht="12.75" hidden="1" customHeight="1"/>
    <row r="49066" ht="12.75" hidden="1" customHeight="1"/>
    <row r="49067" ht="12.75" hidden="1" customHeight="1"/>
    <row r="49068" ht="12.75" hidden="1" customHeight="1"/>
    <row r="49069" ht="12.75" hidden="1" customHeight="1"/>
    <row r="49070" ht="12.75" hidden="1" customHeight="1"/>
    <row r="49071" ht="12.75" hidden="1" customHeight="1"/>
    <row r="49072" ht="12.75" hidden="1" customHeight="1"/>
    <row r="49073" ht="12.75" hidden="1" customHeight="1"/>
    <row r="49074" ht="12.75" hidden="1" customHeight="1"/>
    <row r="49075" ht="12.75" hidden="1" customHeight="1"/>
    <row r="49076" ht="12.75" hidden="1" customHeight="1"/>
    <row r="49077" ht="12.75" hidden="1" customHeight="1"/>
    <row r="49078" ht="12.75" hidden="1" customHeight="1"/>
    <row r="49079" ht="12.75" hidden="1" customHeight="1"/>
    <row r="49080" ht="12.75" hidden="1" customHeight="1"/>
    <row r="49081" ht="12.75" hidden="1" customHeight="1"/>
    <row r="49082" ht="12.75" hidden="1" customHeight="1"/>
    <row r="49083" ht="12.75" hidden="1" customHeight="1"/>
    <row r="49084" ht="12.75" hidden="1" customHeight="1"/>
    <row r="49085" ht="12.75" hidden="1" customHeight="1"/>
    <row r="49086" ht="12.75" hidden="1" customHeight="1"/>
    <row r="49087" ht="12.75" hidden="1" customHeight="1"/>
    <row r="49088" ht="12.75" hidden="1" customHeight="1"/>
    <row r="49089" ht="12.75" hidden="1" customHeight="1"/>
    <row r="49090" ht="12.75" hidden="1" customHeight="1"/>
    <row r="49091" ht="12.75" hidden="1" customHeight="1"/>
    <row r="49092" ht="12.75" hidden="1" customHeight="1"/>
    <row r="49093" ht="12.75" hidden="1" customHeight="1"/>
    <row r="49094" ht="12.75" hidden="1" customHeight="1"/>
    <row r="49095" ht="12.75" hidden="1" customHeight="1"/>
    <row r="49096" ht="12.75" hidden="1" customHeight="1"/>
    <row r="49097" ht="12.75" hidden="1" customHeight="1"/>
    <row r="49098" ht="12.75" hidden="1" customHeight="1"/>
    <row r="49099" ht="12.75" hidden="1" customHeight="1"/>
    <row r="49100" ht="12.75" hidden="1" customHeight="1"/>
    <row r="49101" ht="12.75" hidden="1" customHeight="1"/>
    <row r="49102" ht="12.75" hidden="1" customHeight="1"/>
    <row r="49103" ht="12.75" hidden="1" customHeight="1"/>
    <row r="49104" ht="12.75" hidden="1" customHeight="1"/>
    <row r="49105" ht="12.75" hidden="1" customHeight="1"/>
    <row r="49106" ht="12.75" hidden="1" customHeight="1"/>
    <row r="49107" ht="12.75" hidden="1" customHeight="1"/>
    <row r="49108" ht="12.75" hidden="1" customHeight="1"/>
    <row r="49109" ht="12.75" hidden="1" customHeight="1"/>
    <row r="49110" ht="12.75" hidden="1" customHeight="1"/>
    <row r="49111" ht="12.75" hidden="1" customHeight="1"/>
    <row r="49112" ht="12.75" hidden="1" customHeight="1"/>
    <row r="49113" ht="12.75" hidden="1" customHeight="1"/>
    <row r="49114" ht="12.75" hidden="1" customHeight="1"/>
    <row r="49115" ht="12.75" hidden="1" customHeight="1"/>
    <row r="49116" ht="12.75" hidden="1" customHeight="1"/>
    <row r="49117" ht="12.75" hidden="1" customHeight="1"/>
    <row r="49118" ht="12.75" hidden="1" customHeight="1"/>
    <row r="49119" ht="12.75" hidden="1" customHeight="1"/>
    <row r="49120" ht="12.75" hidden="1" customHeight="1"/>
    <row r="49121" ht="12.75" hidden="1" customHeight="1"/>
    <row r="49122" ht="12.75" hidden="1" customHeight="1"/>
    <row r="49123" ht="12.75" hidden="1" customHeight="1"/>
    <row r="49124" ht="12.75" hidden="1" customHeight="1"/>
    <row r="49125" ht="12.75" hidden="1" customHeight="1"/>
    <row r="49126" ht="12.75" hidden="1" customHeight="1"/>
    <row r="49127" ht="12.75" hidden="1" customHeight="1"/>
    <row r="49128" ht="12.75" hidden="1" customHeight="1"/>
    <row r="49129" ht="12.75" hidden="1" customHeight="1"/>
    <row r="49130" ht="12.75" hidden="1" customHeight="1"/>
    <row r="49131" ht="12.75" hidden="1" customHeight="1"/>
    <row r="49132" ht="12.75" hidden="1" customHeight="1"/>
    <row r="49133" ht="12.75" hidden="1" customHeight="1"/>
    <row r="49134" ht="12.75" hidden="1" customHeight="1"/>
    <row r="49135" ht="12.75" hidden="1" customHeight="1"/>
    <row r="49136" ht="12.75" hidden="1" customHeight="1"/>
    <row r="49137" ht="12.75" hidden="1" customHeight="1"/>
    <row r="49138" ht="12.75" hidden="1" customHeight="1"/>
    <row r="49139" ht="12.75" hidden="1" customHeight="1"/>
    <row r="49140" ht="12.75" hidden="1" customHeight="1"/>
    <row r="49141" ht="12.75" hidden="1" customHeight="1"/>
    <row r="49142" ht="12.75" hidden="1" customHeight="1"/>
    <row r="49143" ht="12.75" hidden="1" customHeight="1"/>
    <row r="49144" ht="12.75" hidden="1" customHeight="1"/>
    <row r="49145" ht="12.75" hidden="1" customHeight="1"/>
    <row r="49146" ht="12.75" hidden="1" customHeight="1"/>
    <row r="49147" ht="12.75" hidden="1" customHeight="1"/>
    <row r="49148" ht="12.75" hidden="1" customHeight="1"/>
    <row r="49149" ht="12.75" hidden="1" customHeight="1"/>
    <row r="49150" ht="12.75" hidden="1" customHeight="1"/>
    <row r="49151" ht="12.75" hidden="1" customHeight="1"/>
    <row r="49152" ht="12.75" hidden="1" customHeight="1"/>
    <row r="49153" ht="12.75" hidden="1" customHeight="1"/>
    <row r="49154" ht="12.75" hidden="1" customHeight="1"/>
    <row r="49155" ht="12.75" hidden="1" customHeight="1"/>
    <row r="49156" ht="12.75" hidden="1" customHeight="1"/>
    <row r="49157" ht="12.75" hidden="1" customHeight="1"/>
    <row r="49158" ht="12.75" hidden="1" customHeight="1"/>
    <row r="49159" ht="12.75" hidden="1" customHeight="1"/>
    <row r="49160" ht="12.75" hidden="1" customHeight="1"/>
    <row r="49161" ht="12.75" hidden="1" customHeight="1"/>
    <row r="49162" ht="12.75" hidden="1" customHeight="1"/>
    <row r="49163" ht="12.75" hidden="1" customHeight="1"/>
    <row r="49164" ht="12.75" hidden="1" customHeight="1"/>
    <row r="49165" ht="12.75" hidden="1" customHeight="1"/>
    <row r="49166" ht="12.75" hidden="1" customHeight="1"/>
    <row r="49167" ht="12.75" hidden="1" customHeight="1"/>
    <row r="49168" ht="12.75" hidden="1" customHeight="1"/>
    <row r="49169" ht="12.75" hidden="1" customHeight="1"/>
    <row r="49170" ht="12.75" hidden="1" customHeight="1"/>
    <row r="49171" ht="12.75" hidden="1" customHeight="1"/>
    <row r="49172" ht="12.75" hidden="1" customHeight="1"/>
    <row r="49173" ht="12.75" hidden="1" customHeight="1"/>
    <row r="49174" ht="12.75" hidden="1" customHeight="1"/>
    <row r="49175" ht="12.75" hidden="1" customHeight="1"/>
    <row r="49176" ht="12.75" hidden="1" customHeight="1"/>
    <row r="49177" ht="12.75" hidden="1" customHeight="1"/>
    <row r="49178" ht="12.75" hidden="1" customHeight="1"/>
    <row r="49179" ht="12.75" hidden="1" customHeight="1"/>
    <row r="49180" ht="12.75" hidden="1" customHeight="1"/>
    <row r="49181" ht="12.75" hidden="1" customHeight="1"/>
    <row r="49182" ht="12.75" hidden="1" customHeight="1"/>
    <row r="49183" ht="12.75" hidden="1" customHeight="1"/>
    <row r="49184" ht="12.75" hidden="1" customHeight="1"/>
    <row r="49185" ht="12.75" hidden="1" customHeight="1"/>
    <row r="49186" ht="12.75" hidden="1" customHeight="1"/>
    <row r="49187" ht="12.75" hidden="1" customHeight="1"/>
    <row r="49188" ht="12.75" hidden="1" customHeight="1"/>
    <row r="49189" ht="12.75" hidden="1" customHeight="1"/>
    <row r="49190" ht="12.75" hidden="1" customHeight="1"/>
    <row r="49191" ht="12.75" hidden="1" customHeight="1"/>
    <row r="49192" ht="12.75" hidden="1" customHeight="1"/>
    <row r="49193" ht="12.75" hidden="1" customHeight="1"/>
    <row r="49194" ht="12.75" hidden="1" customHeight="1"/>
    <row r="49195" ht="12.75" hidden="1" customHeight="1"/>
    <row r="49196" ht="12.75" hidden="1" customHeight="1"/>
    <row r="49197" ht="12.75" hidden="1" customHeight="1"/>
    <row r="49198" ht="12.75" hidden="1" customHeight="1"/>
    <row r="49199" ht="12.75" hidden="1" customHeight="1"/>
    <row r="49200" ht="12.75" hidden="1" customHeight="1"/>
    <row r="49201" ht="12.75" hidden="1" customHeight="1"/>
    <row r="49202" ht="12.75" hidden="1" customHeight="1"/>
    <row r="49203" ht="12.75" hidden="1" customHeight="1"/>
    <row r="49204" ht="12.75" hidden="1" customHeight="1"/>
    <row r="49205" ht="12.75" hidden="1" customHeight="1"/>
    <row r="49206" ht="12.75" hidden="1" customHeight="1"/>
    <row r="49207" ht="12.75" hidden="1" customHeight="1"/>
    <row r="49208" ht="12.75" hidden="1" customHeight="1"/>
    <row r="49209" ht="12.75" hidden="1" customHeight="1"/>
    <row r="49210" ht="12.75" hidden="1" customHeight="1"/>
    <row r="49211" ht="12.75" hidden="1" customHeight="1"/>
    <row r="49212" ht="12.75" hidden="1" customHeight="1"/>
    <row r="49213" ht="12.75" hidden="1" customHeight="1"/>
    <row r="49214" ht="12.75" hidden="1" customHeight="1"/>
    <row r="49215" ht="12.75" hidden="1" customHeight="1"/>
    <row r="49216" ht="12.75" hidden="1" customHeight="1"/>
    <row r="49217" ht="12.75" hidden="1" customHeight="1"/>
    <row r="49218" ht="12.75" hidden="1" customHeight="1"/>
    <row r="49219" ht="12.75" hidden="1" customHeight="1"/>
    <row r="49220" ht="12.75" hidden="1" customHeight="1"/>
    <row r="49221" ht="12.75" hidden="1" customHeight="1"/>
    <row r="49222" ht="12.75" hidden="1" customHeight="1"/>
    <row r="49223" ht="12.75" hidden="1" customHeight="1"/>
    <row r="49224" ht="12.75" hidden="1" customHeight="1"/>
    <row r="49225" ht="12.75" hidden="1" customHeight="1"/>
    <row r="49226" ht="12.75" hidden="1" customHeight="1"/>
    <row r="49227" ht="12.75" hidden="1" customHeight="1"/>
    <row r="49228" ht="12.75" hidden="1" customHeight="1"/>
    <row r="49229" ht="12.75" hidden="1" customHeight="1"/>
    <row r="49230" ht="12.75" hidden="1" customHeight="1"/>
    <row r="49231" ht="12.75" hidden="1" customHeight="1"/>
    <row r="49232" ht="12.75" hidden="1" customHeight="1"/>
    <row r="49233" ht="12.75" hidden="1" customHeight="1"/>
    <row r="49234" ht="12.75" hidden="1" customHeight="1"/>
    <row r="49235" ht="12.75" hidden="1" customHeight="1"/>
    <row r="49236" ht="12.75" hidden="1" customHeight="1"/>
    <row r="49237" ht="12.75" hidden="1" customHeight="1"/>
    <row r="49238" ht="12.75" hidden="1" customHeight="1"/>
    <row r="49239" ht="12.75" hidden="1" customHeight="1"/>
    <row r="49240" ht="12.75" hidden="1" customHeight="1"/>
    <row r="49241" ht="12.75" hidden="1" customHeight="1"/>
    <row r="49242" ht="12.75" hidden="1" customHeight="1"/>
    <row r="49243" ht="12.75" hidden="1" customHeight="1"/>
    <row r="49244" ht="12.75" hidden="1" customHeight="1"/>
    <row r="49245" ht="12.75" hidden="1" customHeight="1"/>
    <row r="49246" ht="12.75" hidden="1" customHeight="1"/>
    <row r="49247" ht="12.75" hidden="1" customHeight="1"/>
    <row r="49248" ht="12.75" hidden="1" customHeight="1"/>
    <row r="49249" ht="12.75" hidden="1" customHeight="1"/>
    <row r="49250" ht="12.75" hidden="1" customHeight="1"/>
    <row r="49251" ht="12.75" hidden="1" customHeight="1"/>
    <row r="49252" ht="12.75" hidden="1" customHeight="1"/>
    <row r="49253" ht="12.75" hidden="1" customHeight="1"/>
    <row r="49254" ht="12.75" hidden="1" customHeight="1"/>
    <row r="49255" ht="12.75" hidden="1" customHeight="1"/>
    <row r="49256" ht="12.75" hidden="1" customHeight="1"/>
    <row r="49257" ht="12.75" hidden="1" customHeight="1"/>
    <row r="49258" ht="12.75" hidden="1" customHeight="1"/>
    <row r="49259" ht="12.75" hidden="1" customHeight="1"/>
    <row r="49260" ht="12.75" hidden="1" customHeight="1"/>
    <row r="49261" ht="12.75" hidden="1" customHeight="1"/>
    <row r="49262" ht="12.75" hidden="1" customHeight="1"/>
    <row r="49263" ht="12.75" hidden="1" customHeight="1"/>
    <row r="49264" ht="12.75" hidden="1" customHeight="1"/>
    <row r="49265" ht="12.75" hidden="1" customHeight="1"/>
    <row r="49266" ht="12.75" hidden="1" customHeight="1"/>
    <row r="49267" ht="12.75" hidden="1" customHeight="1"/>
    <row r="49268" ht="12.75" hidden="1" customHeight="1"/>
    <row r="49269" ht="12.75" hidden="1" customHeight="1"/>
    <row r="49270" ht="12.75" hidden="1" customHeight="1"/>
    <row r="49271" ht="12.75" hidden="1" customHeight="1"/>
    <row r="49272" ht="12.75" hidden="1" customHeight="1"/>
    <row r="49273" ht="12.75" hidden="1" customHeight="1"/>
    <row r="49274" ht="12.75" hidden="1" customHeight="1"/>
    <row r="49275" ht="12.75" hidden="1" customHeight="1"/>
    <row r="49276" ht="12.75" hidden="1" customHeight="1"/>
    <row r="49277" ht="12.75" hidden="1" customHeight="1"/>
    <row r="49278" ht="12.75" hidden="1" customHeight="1"/>
    <row r="49279" ht="12.75" hidden="1" customHeight="1"/>
    <row r="49280" ht="12.75" hidden="1" customHeight="1"/>
    <row r="49281" ht="12.75" hidden="1" customHeight="1"/>
    <row r="49282" ht="12.75" hidden="1" customHeight="1"/>
    <row r="49283" ht="12.75" hidden="1" customHeight="1"/>
    <row r="49284" ht="12.75" hidden="1" customHeight="1"/>
    <row r="49285" ht="12.75" hidden="1" customHeight="1"/>
    <row r="49286" ht="12.75" hidden="1" customHeight="1"/>
    <row r="49287" ht="12.75" hidden="1" customHeight="1"/>
    <row r="49288" ht="12.75" hidden="1" customHeight="1"/>
    <row r="49289" ht="12.75" hidden="1" customHeight="1"/>
    <row r="49290" ht="12.75" hidden="1" customHeight="1"/>
    <row r="49291" ht="12.75" hidden="1" customHeight="1"/>
    <row r="49292" ht="12.75" hidden="1" customHeight="1"/>
    <row r="49293" ht="12.75" hidden="1" customHeight="1"/>
    <row r="49294" ht="12.75" hidden="1" customHeight="1"/>
    <row r="49295" ht="12.75" hidden="1" customHeight="1"/>
    <row r="49296" ht="12.75" hidden="1" customHeight="1"/>
    <row r="49297" ht="12.75" hidden="1" customHeight="1"/>
    <row r="49298" ht="12.75" hidden="1" customHeight="1"/>
    <row r="49299" ht="12.75" hidden="1" customHeight="1"/>
    <row r="49300" ht="12.75" hidden="1" customHeight="1"/>
    <row r="49301" ht="12.75" hidden="1" customHeight="1"/>
    <row r="49302" ht="12.75" hidden="1" customHeight="1"/>
    <row r="49303" ht="12.75" hidden="1" customHeight="1"/>
    <row r="49304" ht="12.75" hidden="1" customHeight="1"/>
    <row r="49305" ht="12.75" hidden="1" customHeight="1"/>
    <row r="49306" ht="12.75" hidden="1" customHeight="1"/>
    <row r="49307" ht="12.75" hidden="1" customHeight="1"/>
    <row r="49308" ht="12.75" hidden="1" customHeight="1"/>
    <row r="49309" ht="12.75" hidden="1" customHeight="1"/>
    <row r="49310" ht="12.75" hidden="1" customHeight="1"/>
    <row r="49311" ht="12.75" hidden="1" customHeight="1"/>
    <row r="49312" ht="12.75" hidden="1" customHeight="1"/>
    <row r="49313" ht="12.75" hidden="1" customHeight="1"/>
    <row r="49314" ht="12.75" hidden="1" customHeight="1"/>
    <row r="49315" ht="12.75" hidden="1" customHeight="1"/>
    <row r="49316" ht="12.75" hidden="1" customHeight="1"/>
    <row r="49317" ht="12.75" hidden="1" customHeight="1"/>
    <row r="49318" ht="12.75" hidden="1" customHeight="1"/>
    <row r="49319" ht="12.75" hidden="1" customHeight="1"/>
    <row r="49320" ht="12.75" hidden="1" customHeight="1"/>
    <row r="49321" ht="12.75" hidden="1" customHeight="1"/>
    <row r="49322" ht="12.75" hidden="1" customHeight="1"/>
    <row r="49323" ht="12.75" hidden="1" customHeight="1"/>
    <row r="49324" ht="12.75" hidden="1" customHeight="1"/>
    <row r="49325" ht="12.75" hidden="1" customHeight="1"/>
    <row r="49326" ht="12.75" hidden="1" customHeight="1"/>
    <row r="49327" ht="12.75" hidden="1" customHeight="1"/>
    <row r="49328" ht="12.75" hidden="1" customHeight="1"/>
    <row r="49329" ht="12.75" hidden="1" customHeight="1"/>
    <row r="49330" ht="12.75" hidden="1" customHeight="1"/>
    <row r="49331" ht="12.75" hidden="1" customHeight="1"/>
    <row r="49332" ht="12.75" hidden="1" customHeight="1"/>
    <row r="49333" ht="12.75" hidden="1" customHeight="1"/>
    <row r="49334" ht="12.75" hidden="1" customHeight="1"/>
    <row r="49335" ht="12.75" hidden="1" customHeight="1"/>
    <row r="49336" ht="12.75" hidden="1" customHeight="1"/>
    <row r="49337" ht="12.75" hidden="1" customHeight="1"/>
    <row r="49338" ht="12.75" hidden="1" customHeight="1"/>
    <row r="49339" ht="12.75" hidden="1" customHeight="1"/>
    <row r="49340" ht="12.75" hidden="1" customHeight="1"/>
    <row r="49341" ht="12.75" hidden="1" customHeight="1"/>
    <row r="49342" ht="12.75" hidden="1" customHeight="1"/>
    <row r="49343" ht="12.75" hidden="1" customHeight="1"/>
    <row r="49344" ht="12.75" hidden="1" customHeight="1"/>
    <row r="49345" ht="12.75" hidden="1" customHeight="1"/>
    <row r="49346" ht="12.75" hidden="1" customHeight="1"/>
    <row r="49347" ht="12.75" hidden="1" customHeight="1"/>
    <row r="49348" ht="12.75" hidden="1" customHeight="1"/>
    <row r="49349" ht="12.75" hidden="1" customHeight="1"/>
    <row r="49350" ht="12.75" hidden="1" customHeight="1"/>
    <row r="49351" ht="12.75" hidden="1" customHeight="1"/>
    <row r="49352" ht="12.75" hidden="1" customHeight="1"/>
    <row r="49353" ht="12.75" hidden="1" customHeight="1"/>
    <row r="49354" ht="12.75" hidden="1" customHeight="1"/>
    <row r="49355" ht="12.75" hidden="1" customHeight="1"/>
    <row r="49356" ht="12.75" hidden="1" customHeight="1"/>
    <row r="49357" ht="12.75" hidden="1" customHeight="1"/>
    <row r="49358" ht="12.75" hidden="1" customHeight="1"/>
    <row r="49359" ht="12.75" hidden="1" customHeight="1"/>
    <row r="49360" ht="12.75" hidden="1" customHeight="1"/>
    <row r="49361" ht="12.75" hidden="1" customHeight="1"/>
    <row r="49362" ht="12.75" hidden="1" customHeight="1"/>
    <row r="49363" ht="12.75" hidden="1" customHeight="1"/>
    <row r="49364" ht="12.75" hidden="1" customHeight="1"/>
    <row r="49365" ht="12.75" hidden="1" customHeight="1"/>
    <row r="49366" ht="12.75" hidden="1" customHeight="1"/>
    <row r="49367" ht="12.75" hidden="1" customHeight="1"/>
    <row r="49368" ht="12.75" hidden="1" customHeight="1"/>
    <row r="49369" ht="12.75" hidden="1" customHeight="1"/>
    <row r="49370" ht="12.75" hidden="1" customHeight="1"/>
    <row r="49371" ht="12.75" hidden="1" customHeight="1"/>
    <row r="49372" ht="12.75" hidden="1" customHeight="1"/>
    <row r="49373" ht="12.75" hidden="1" customHeight="1"/>
    <row r="49374" ht="12.75" hidden="1" customHeight="1"/>
    <row r="49375" ht="12.75" hidden="1" customHeight="1"/>
    <row r="49376" ht="12.75" hidden="1" customHeight="1"/>
    <row r="49377" ht="12.75" hidden="1" customHeight="1"/>
    <row r="49378" ht="12.75" hidden="1" customHeight="1"/>
    <row r="49379" ht="12.75" hidden="1" customHeight="1"/>
    <row r="49380" ht="12.75" hidden="1" customHeight="1"/>
    <row r="49381" ht="12.75" hidden="1" customHeight="1"/>
    <row r="49382" ht="12.75" hidden="1" customHeight="1"/>
    <row r="49383" ht="12.75" hidden="1" customHeight="1"/>
    <row r="49384" ht="12.75" hidden="1" customHeight="1"/>
    <row r="49385" ht="12.75" hidden="1" customHeight="1"/>
    <row r="49386" ht="12.75" hidden="1" customHeight="1"/>
    <row r="49387" ht="12.75" hidden="1" customHeight="1"/>
    <row r="49388" ht="12.75" hidden="1" customHeight="1"/>
    <row r="49389" ht="12.75" hidden="1" customHeight="1"/>
    <row r="49390" ht="12.75" hidden="1" customHeight="1"/>
    <row r="49391" ht="12.75" hidden="1" customHeight="1"/>
    <row r="49392" ht="12.75" hidden="1" customHeight="1"/>
    <row r="49393" ht="12.75" hidden="1" customHeight="1"/>
    <row r="49394" ht="12.75" hidden="1" customHeight="1"/>
    <row r="49395" ht="12.75" hidden="1" customHeight="1"/>
    <row r="49396" ht="12.75" hidden="1" customHeight="1"/>
    <row r="49397" ht="12.75" hidden="1" customHeight="1"/>
    <row r="49398" ht="12.75" hidden="1" customHeight="1"/>
    <row r="49399" ht="12.75" hidden="1" customHeight="1"/>
    <row r="49400" ht="12.75" hidden="1" customHeight="1"/>
    <row r="49401" ht="12.75" hidden="1" customHeight="1"/>
    <row r="49402" ht="12.75" hidden="1" customHeight="1"/>
    <row r="49403" ht="12.75" hidden="1" customHeight="1"/>
    <row r="49404" ht="12.75" hidden="1" customHeight="1"/>
    <row r="49405" ht="12.75" hidden="1" customHeight="1"/>
    <row r="49406" ht="12.75" hidden="1" customHeight="1"/>
    <row r="49407" ht="12.75" hidden="1" customHeight="1"/>
    <row r="49408" ht="12.75" hidden="1" customHeight="1"/>
    <row r="49409" ht="12.75" hidden="1" customHeight="1"/>
    <row r="49410" ht="12.75" hidden="1" customHeight="1"/>
    <row r="49411" ht="12.75" hidden="1" customHeight="1"/>
    <row r="49412" ht="12.75" hidden="1" customHeight="1"/>
    <row r="49413" ht="12.75" hidden="1" customHeight="1"/>
    <row r="49414" ht="12.75" hidden="1" customHeight="1"/>
    <row r="49415" ht="12.75" hidden="1" customHeight="1"/>
    <row r="49416" ht="12.75" hidden="1" customHeight="1"/>
    <row r="49417" ht="12.75" hidden="1" customHeight="1"/>
    <row r="49418" ht="12.75" hidden="1" customHeight="1"/>
    <row r="49419" ht="12.75" hidden="1" customHeight="1"/>
    <row r="49420" ht="12.75" hidden="1" customHeight="1"/>
    <row r="49421" ht="12.75" hidden="1" customHeight="1"/>
    <row r="49422" ht="12.75" hidden="1" customHeight="1"/>
    <row r="49423" ht="12.75" hidden="1" customHeight="1"/>
    <row r="49424" ht="12.75" hidden="1" customHeight="1"/>
    <row r="49425" ht="12.75" hidden="1" customHeight="1"/>
    <row r="49426" ht="12.75" hidden="1" customHeight="1"/>
    <row r="49427" ht="12.75" hidden="1" customHeight="1"/>
    <row r="49428" ht="12.75" hidden="1" customHeight="1"/>
    <row r="49429" ht="12.75" hidden="1" customHeight="1"/>
    <row r="49430" ht="12.75" hidden="1" customHeight="1"/>
    <row r="49431" ht="12.75" hidden="1" customHeight="1"/>
    <row r="49432" ht="12.75" hidden="1" customHeight="1"/>
    <row r="49433" ht="12.75" hidden="1" customHeight="1"/>
    <row r="49434" ht="12.75" hidden="1" customHeight="1"/>
    <row r="49435" ht="12.75" hidden="1" customHeight="1"/>
    <row r="49436" ht="12.75" hidden="1" customHeight="1"/>
    <row r="49437" ht="12.75" hidden="1" customHeight="1"/>
    <row r="49438" ht="12.75" hidden="1" customHeight="1"/>
    <row r="49439" ht="12.75" hidden="1" customHeight="1"/>
    <row r="49440" ht="12.75" hidden="1" customHeight="1"/>
    <row r="49441" ht="12.75" hidden="1" customHeight="1"/>
    <row r="49442" ht="12.75" hidden="1" customHeight="1"/>
    <row r="49443" ht="12.75" hidden="1" customHeight="1"/>
    <row r="49444" ht="12.75" hidden="1" customHeight="1"/>
    <row r="49445" ht="12.75" hidden="1" customHeight="1"/>
    <row r="49446" ht="12.75" hidden="1" customHeight="1"/>
    <row r="49447" ht="12.75" hidden="1" customHeight="1"/>
    <row r="49448" ht="12.75" hidden="1" customHeight="1"/>
    <row r="49449" ht="12.75" hidden="1" customHeight="1"/>
    <row r="49450" ht="12.75" hidden="1" customHeight="1"/>
    <row r="49451" ht="12.75" hidden="1" customHeight="1"/>
    <row r="49452" ht="12.75" hidden="1" customHeight="1"/>
    <row r="49453" ht="12.75" hidden="1" customHeight="1"/>
    <row r="49454" ht="12.75" hidden="1" customHeight="1"/>
    <row r="49455" ht="12.75" hidden="1" customHeight="1"/>
    <row r="49456" ht="12.75" hidden="1" customHeight="1"/>
    <row r="49457" ht="12.75" hidden="1" customHeight="1"/>
    <row r="49458" ht="12.75" hidden="1" customHeight="1"/>
    <row r="49459" ht="12.75" hidden="1" customHeight="1"/>
    <row r="49460" ht="12.75" hidden="1" customHeight="1"/>
    <row r="49461" ht="12.75" hidden="1" customHeight="1"/>
    <row r="49462" ht="12.75" hidden="1" customHeight="1"/>
    <row r="49463" ht="12.75" hidden="1" customHeight="1"/>
    <row r="49464" ht="12.75" hidden="1" customHeight="1"/>
    <row r="49465" ht="12.75" hidden="1" customHeight="1"/>
    <row r="49466" ht="12.75" hidden="1" customHeight="1"/>
    <row r="49467" ht="12.75" hidden="1" customHeight="1"/>
    <row r="49468" ht="12.75" hidden="1" customHeight="1"/>
    <row r="49469" ht="12.75" hidden="1" customHeight="1"/>
    <row r="49470" ht="12.75" hidden="1" customHeight="1"/>
    <row r="49471" ht="12.75" hidden="1" customHeight="1"/>
    <row r="49472" ht="12.75" hidden="1" customHeight="1"/>
    <row r="49473" ht="12.75" hidden="1" customHeight="1"/>
    <row r="49474" ht="12.75" hidden="1" customHeight="1"/>
    <row r="49475" ht="12.75" hidden="1" customHeight="1"/>
    <row r="49476" ht="12.75" hidden="1" customHeight="1"/>
    <row r="49477" ht="12.75" hidden="1" customHeight="1"/>
    <row r="49478" ht="12.75" hidden="1" customHeight="1"/>
    <row r="49479" ht="12.75" hidden="1" customHeight="1"/>
    <row r="49480" ht="12.75" hidden="1" customHeight="1"/>
    <row r="49481" ht="12.75" hidden="1" customHeight="1"/>
    <row r="49482" ht="12.75" hidden="1" customHeight="1"/>
    <row r="49483" ht="12.75" hidden="1" customHeight="1"/>
    <row r="49484" ht="12.75" hidden="1" customHeight="1"/>
    <row r="49485" ht="12.75" hidden="1" customHeight="1"/>
    <row r="49486" ht="12.75" hidden="1" customHeight="1"/>
    <row r="49487" ht="12.75" hidden="1" customHeight="1"/>
    <row r="49488" ht="12.75" hidden="1" customHeight="1"/>
    <row r="49489" ht="12.75" hidden="1" customHeight="1"/>
    <row r="49490" ht="12.75" hidden="1" customHeight="1"/>
    <row r="49491" ht="12.75" hidden="1" customHeight="1"/>
    <row r="49492" ht="12.75" hidden="1" customHeight="1"/>
    <row r="49493" ht="12.75" hidden="1" customHeight="1"/>
    <row r="49494" ht="12.75" hidden="1" customHeight="1"/>
    <row r="49495" ht="12.75" hidden="1" customHeight="1"/>
    <row r="49496" ht="12.75" hidden="1" customHeight="1"/>
    <row r="49497" ht="12.75" hidden="1" customHeight="1"/>
    <row r="49498" ht="12.75" hidden="1" customHeight="1"/>
    <row r="49499" ht="12.75" hidden="1" customHeight="1"/>
    <row r="49500" ht="12.75" hidden="1" customHeight="1"/>
    <row r="49501" ht="12.75" hidden="1" customHeight="1"/>
    <row r="49502" ht="12.75" hidden="1" customHeight="1"/>
    <row r="49503" ht="12.75" hidden="1" customHeight="1"/>
    <row r="49504" ht="12.75" hidden="1" customHeight="1"/>
    <row r="49505" ht="12.75" hidden="1" customHeight="1"/>
    <row r="49506" ht="12.75" hidden="1" customHeight="1"/>
    <row r="49507" ht="12.75" hidden="1" customHeight="1"/>
    <row r="49508" ht="12.75" hidden="1" customHeight="1"/>
    <row r="49509" ht="12.75" hidden="1" customHeight="1"/>
    <row r="49510" ht="12.75" hidden="1" customHeight="1"/>
    <row r="49511" ht="12.75" hidden="1" customHeight="1"/>
    <row r="49512" ht="12.75" hidden="1" customHeight="1"/>
    <row r="49513" ht="12.75" hidden="1" customHeight="1"/>
    <row r="49514" ht="12.75" hidden="1" customHeight="1"/>
    <row r="49515" ht="12.75" hidden="1" customHeight="1"/>
    <row r="49516" ht="12.75" hidden="1" customHeight="1"/>
    <row r="49517" ht="12.75" hidden="1" customHeight="1"/>
    <row r="49518" ht="12.75" hidden="1" customHeight="1"/>
    <row r="49519" ht="12.75" hidden="1" customHeight="1"/>
    <row r="49520" ht="12.75" hidden="1" customHeight="1"/>
    <row r="49521" ht="12.75" hidden="1" customHeight="1"/>
    <row r="49522" ht="12.75" hidden="1" customHeight="1"/>
    <row r="49523" ht="12.75" hidden="1" customHeight="1"/>
    <row r="49524" ht="12.75" hidden="1" customHeight="1"/>
    <row r="49525" ht="12.75" hidden="1" customHeight="1"/>
    <row r="49526" ht="12.75" hidden="1" customHeight="1"/>
    <row r="49527" ht="12.75" hidden="1" customHeight="1"/>
    <row r="49528" ht="12.75" hidden="1" customHeight="1"/>
    <row r="49529" ht="12.75" hidden="1" customHeight="1"/>
    <row r="49530" ht="12.75" hidden="1" customHeight="1"/>
    <row r="49531" ht="12.75" hidden="1" customHeight="1"/>
    <row r="49532" ht="12.75" hidden="1" customHeight="1"/>
    <row r="49533" ht="12.75" hidden="1" customHeight="1"/>
    <row r="49534" ht="12.75" hidden="1" customHeight="1"/>
    <row r="49535" ht="12.75" hidden="1" customHeight="1"/>
    <row r="49536" ht="12.75" hidden="1" customHeight="1"/>
    <row r="49537" ht="12.75" hidden="1" customHeight="1"/>
    <row r="49538" ht="12.75" hidden="1" customHeight="1"/>
    <row r="49539" ht="12.75" hidden="1" customHeight="1"/>
    <row r="49540" ht="12.75" hidden="1" customHeight="1"/>
    <row r="49541" ht="12.75" hidden="1" customHeight="1"/>
    <row r="49542" ht="12.75" hidden="1" customHeight="1"/>
    <row r="49543" ht="12.75" hidden="1" customHeight="1"/>
    <row r="49544" ht="12.75" hidden="1" customHeight="1"/>
    <row r="49545" ht="12.75" hidden="1" customHeight="1"/>
    <row r="49546" ht="12.75" hidden="1" customHeight="1"/>
    <row r="49547" ht="12.75" hidden="1" customHeight="1"/>
    <row r="49548" ht="12.75" hidden="1" customHeight="1"/>
    <row r="49549" ht="12.75" hidden="1" customHeight="1"/>
    <row r="49550" ht="12.75" hidden="1" customHeight="1"/>
    <row r="49551" ht="12.75" hidden="1" customHeight="1"/>
    <row r="49552" ht="12.75" hidden="1" customHeight="1"/>
    <row r="49553" ht="12.75" hidden="1" customHeight="1"/>
    <row r="49554" ht="12.75" hidden="1" customHeight="1"/>
    <row r="49555" ht="12.75" hidden="1" customHeight="1"/>
    <row r="49556" ht="12.75" hidden="1" customHeight="1"/>
    <row r="49557" ht="12.75" hidden="1" customHeight="1"/>
    <row r="49558" ht="12.75" hidden="1" customHeight="1"/>
    <row r="49559" ht="12.75" hidden="1" customHeight="1"/>
    <row r="49560" ht="12.75" hidden="1" customHeight="1"/>
    <row r="49561" ht="12.75" hidden="1" customHeight="1"/>
    <row r="49562" ht="12.75" hidden="1" customHeight="1"/>
    <row r="49563" ht="12.75" hidden="1" customHeight="1"/>
    <row r="49564" ht="12.75" hidden="1" customHeight="1"/>
    <row r="49565" ht="12.75" hidden="1" customHeight="1"/>
    <row r="49566" ht="12.75" hidden="1" customHeight="1"/>
    <row r="49567" ht="12.75" hidden="1" customHeight="1"/>
    <row r="49568" ht="12.75" hidden="1" customHeight="1"/>
    <row r="49569" ht="12.75" hidden="1" customHeight="1"/>
    <row r="49570" ht="12.75" hidden="1" customHeight="1"/>
    <row r="49571" ht="12.75" hidden="1" customHeight="1"/>
    <row r="49572" ht="12.75" hidden="1" customHeight="1"/>
    <row r="49573" ht="12.75" hidden="1" customHeight="1"/>
    <row r="49574" ht="12.75" hidden="1" customHeight="1"/>
    <row r="49575" ht="12.75" hidden="1" customHeight="1"/>
    <row r="49576" ht="12.75" hidden="1" customHeight="1"/>
    <row r="49577" ht="12.75" hidden="1" customHeight="1"/>
    <row r="49578" ht="12.75" hidden="1" customHeight="1"/>
    <row r="49579" ht="12.75" hidden="1" customHeight="1"/>
    <row r="49580" ht="12.75" hidden="1" customHeight="1"/>
    <row r="49581" ht="12.75" hidden="1" customHeight="1"/>
    <row r="49582" ht="12.75" hidden="1" customHeight="1"/>
    <row r="49583" ht="12.75" hidden="1" customHeight="1"/>
    <row r="49584" ht="12.75" hidden="1" customHeight="1"/>
    <row r="49585" ht="12.75" hidden="1" customHeight="1"/>
    <row r="49586" ht="12.75" hidden="1" customHeight="1"/>
    <row r="49587" ht="12.75" hidden="1" customHeight="1"/>
    <row r="49588" ht="12.75" hidden="1" customHeight="1"/>
    <row r="49589" ht="12.75" hidden="1" customHeight="1"/>
    <row r="49590" ht="12.75" hidden="1" customHeight="1"/>
    <row r="49591" ht="12.75" hidden="1" customHeight="1"/>
    <row r="49592" ht="12.75" hidden="1" customHeight="1"/>
    <row r="49593" ht="12.75" hidden="1" customHeight="1"/>
    <row r="49594" ht="12.75" hidden="1" customHeight="1"/>
    <row r="49595" ht="12.75" hidden="1" customHeight="1"/>
    <row r="49596" ht="12.75" hidden="1" customHeight="1"/>
    <row r="49597" ht="12.75" hidden="1" customHeight="1"/>
    <row r="49598" ht="12.75" hidden="1" customHeight="1"/>
    <row r="49599" ht="12.75" hidden="1" customHeight="1"/>
    <row r="49600" ht="12.75" hidden="1" customHeight="1"/>
    <row r="49601" ht="12.75" hidden="1" customHeight="1"/>
    <row r="49602" ht="12.75" hidden="1" customHeight="1"/>
    <row r="49603" ht="12.75" hidden="1" customHeight="1"/>
    <row r="49604" ht="12.75" hidden="1" customHeight="1"/>
    <row r="49605" ht="12.75" hidden="1" customHeight="1"/>
    <row r="49606" ht="12.75" hidden="1" customHeight="1"/>
    <row r="49607" ht="12.75" hidden="1" customHeight="1"/>
    <row r="49608" ht="12.75" hidden="1" customHeight="1"/>
    <row r="49609" ht="12.75" hidden="1" customHeight="1"/>
    <row r="49610" ht="12.75" hidden="1" customHeight="1"/>
    <row r="49611" ht="12.75" hidden="1" customHeight="1"/>
    <row r="49612" ht="12.75" hidden="1" customHeight="1"/>
    <row r="49613" ht="12.75" hidden="1" customHeight="1"/>
    <row r="49614" ht="12.75" hidden="1" customHeight="1"/>
    <row r="49615" ht="12.75" hidden="1" customHeight="1"/>
    <row r="49616" ht="12.75" hidden="1" customHeight="1"/>
    <row r="49617" ht="12.75" hidden="1" customHeight="1"/>
    <row r="49618" ht="12.75" hidden="1" customHeight="1"/>
    <row r="49619" ht="12.75" hidden="1" customHeight="1"/>
    <row r="49620" ht="12.75" hidden="1" customHeight="1"/>
    <row r="49621" ht="12.75" hidden="1" customHeight="1"/>
    <row r="49622" ht="12.75" hidden="1" customHeight="1"/>
    <row r="49623" ht="12.75" hidden="1" customHeight="1"/>
    <row r="49624" ht="12.75" hidden="1" customHeight="1"/>
    <row r="49625" ht="12.75" hidden="1" customHeight="1"/>
    <row r="49626" ht="12.75" hidden="1" customHeight="1"/>
    <row r="49627" ht="12.75" hidden="1" customHeight="1"/>
    <row r="49628" ht="12.75" hidden="1" customHeight="1"/>
    <row r="49629" ht="12.75" hidden="1" customHeight="1"/>
    <row r="49630" ht="12.75" hidden="1" customHeight="1"/>
    <row r="49631" ht="12.75" hidden="1" customHeight="1"/>
    <row r="49632" ht="12.75" hidden="1" customHeight="1"/>
    <row r="49633" ht="12.75" hidden="1" customHeight="1"/>
    <row r="49634" ht="12.75" hidden="1" customHeight="1"/>
    <row r="49635" ht="12.75" hidden="1" customHeight="1"/>
    <row r="49636" ht="12.75" hidden="1" customHeight="1"/>
    <row r="49637" ht="12.75" hidden="1" customHeight="1"/>
    <row r="49638" ht="12.75" hidden="1" customHeight="1"/>
    <row r="49639" ht="12.75" hidden="1" customHeight="1"/>
    <row r="49640" ht="12.75" hidden="1" customHeight="1"/>
    <row r="49641" ht="12.75" hidden="1" customHeight="1"/>
    <row r="49642" ht="12.75" hidden="1" customHeight="1"/>
    <row r="49643" ht="12.75" hidden="1" customHeight="1"/>
    <row r="49644" ht="12.75" hidden="1" customHeight="1"/>
    <row r="49645" ht="12.75" hidden="1" customHeight="1"/>
    <row r="49646" ht="12.75" hidden="1" customHeight="1"/>
    <row r="49647" ht="12.75" hidden="1" customHeight="1"/>
    <row r="49648" ht="12.75" hidden="1" customHeight="1"/>
    <row r="49649" ht="12.75" hidden="1" customHeight="1"/>
    <row r="49650" ht="12.75" hidden="1" customHeight="1"/>
    <row r="49651" ht="12.75" hidden="1" customHeight="1"/>
    <row r="49652" ht="12.75" hidden="1" customHeight="1"/>
    <row r="49653" ht="12.75" hidden="1" customHeight="1"/>
    <row r="49654" ht="12.75" hidden="1" customHeight="1"/>
    <row r="49655" ht="12.75" hidden="1" customHeight="1"/>
    <row r="49656" ht="12.75" hidden="1" customHeight="1"/>
    <row r="49657" ht="12.75" hidden="1" customHeight="1"/>
    <row r="49658" ht="12.75" hidden="1" customHeight="1"/>
    <row r="49659" ht="12.75" hidden="1" customHeight="1"/>
    <row r="49660" ht="12.75" hidden="1" customHeight="1"/>
    <row r="49661" ht="12.75" hidden="1" customHeight="1"/>
    <row r="49662" ht="12.75" hidden="1" customHeight="1"/>
    <row r="49663" ht="12.75" hidden="1" customHeight="1"/>
    <row r="49664" ht="12.75" hidden="1" customHeight="1"/>
    <row r="49665" ht="12.75" hidden="1" customHeight="1"/>
    <row r="49666" ht="12.75" hidden="1" customHeight="1"/>
    <row r="49667" ht="12.75" hidden="1" customHeight="1"/>
    <row r="49668" ht="12.75" hidden="1" customHeight="1"/>
    <row r="49669" ht="12.75" hidden="1" customHeight="1"/>
    <row r="49670" ht="12.75" hidden="1" customHeight="1"/>
    <row r="49671" ht="12.75" hidden="1" customHeight="1"/>
    <row r="49672" ht="12.75" hidden="1" customHeight="1"/>
    <row r="49673" ht="12.75" hidden="1" customHeight="1"/>
    <row r="49674" ht="12.75" hidden="1" customHeight="1"/>
    <row r="49675" ht="12.75" hidden="1" customHeight="1"/>
    <row r="49676" ht="12.75" hidden="1" customHeight="1"/>
    <row r="49677" ht="12.75" hidden="1" customHeight="1"/>
    <row r="49678" ht="12.75" hidden="1" customHeight="1"/>
    <row r="49679" ht="12.75" hidden="1" customHeight="1"/>
    <row r="49680" ht="12.75" hidden="1" customHeight="1"/>
    <row r="49681" ht="12.75" hidden="1" customHeight="1"/>
    <row r="49682" ht="12.75" hidden="1" customHeight="1"/>
    <row r="49683" ht="12.75" hidden="1" customHeight="1"/>
    <row r="49684" ht="12.75" hidden="1" customHeight="1"/>
    <row r="49685" ht="12.75" hidden="1" customHeight="1"/>
    <row r="49686" ht="12.75" hidden="1" customHeight="1"/>
    <row r="49687" ht="12.75" hidden="1" customHeight="1"/>
    <row r="49688" ht="12.75" hidden="1" customHeight="1"/>
    <row r="49689" ht="12.75" hidden="1" customHeight="1"/>
    <row r="49690" ht="12.75" hidden="1" customHeight="1"/>
    <row r="49691" ht="12.75" hidden="1" customHeight="1"/>
    <row r="49692" ht="12.75" hidden="1" customHeight="1"/>
    <row r="49693" ht="12.75" hidden="1" customHeight="1"/>
    <row r="49694" ht="12.75" hidden="1" customHeight="1"/>
    <row r="49695" ht="12.75" hidden="1" customHeight="1"/>
    <row r="49696" ht="12.75" hidden="1" customHeight="1"/>
    <row r="49697" ht="12.75" hidden="1" customHeight="1"/>
    <row r="49698" ht="12.75" hidden="1" customHeight="1"/>
    <row r="49699" ht="12.75" hidden="1" customHeight="1"/>
    <row r="49700" ht="12.75" hidden="1" customHeight="1"/>
    <row r="49701" ht="12.75" hidden="1" customHeight="1"/>
    <row r="49702" ht="12.75" hidden="1" customHeight="1"/>
    <row r="49703" ht="12.75" hidden="1" customHeight="1"/>
    <row r="49704" ht="12.75" hidden="1" customHeight="1"/>
    <row r="49705" ht="12.75" hidden="1" customHeight="1"/>
    <row r="49706" ht="12.75" hidden="1" customHeight="1"/>
    <row r="49707" ht="12.75" hidden="1" customHeight="1"/>
    <row r="49708" ht="12.75" hidden="1" customHeight="1"/>
    <row r="49709" ht="12.75" hidden="1" customHeight="1"/>
    <row r="49710" ht="12.75" hidden="1" customHeight="1"/>
    <row r="49711" ht="12.75" hidden="1" customHeight="1"/>
    <row r="49712" ht="12.75" hidden="1" customHeight="1"/>
    <row r="49713" ht="12.75" hidden="1" customHeight="1"/>
    <row r="49714" ht="12.75" hidden="1" customHeight="1"/>
    <row r="49715" ht="12.75" hidden="1" customHeight="1"/>
    <row r="49716" ht="12.75" hidden="1" customHeight="1"/>
    <row r="49717" ht="12.75" hidden="1" customHeight="1"/>
    <row r="49718" ht="12.75" hidden="1" customHeight="1"/>
    <row r="49719" ht="12.75" hidden="1" customHeight="1"/>
    <row r="49720" ht="12.75" hidden="1" customHeight="1"/>
    <row r="49721" ht="12.75" hidden="1" customHeight="1"/>
    <row r="49722" ht="12.75" hidden="1" customHeight="1"/>
    <row r="49723" ht="12.75" hidden="1" customHeight="1"/>
    <row r="49724" ht="12.75" hidden="1" customHeight="1"/>
    <row r="49725" ht="12.75" hidden="1" customHeight="1"/>
    <row r="49726" ht="12.75" hidden="1" customHeight="1"/>
    <row r="49727" ht="12.75" hidden="1" customHeight="1"/>
    <row r="49728" ht="12.75" hidden="1" customHeight="1"/>
    <row r="49729" ht="12.75" hidden="1" customHeight="1"/>
    <row r="49730" ht="12.75" hidden="1" customHeight="1"/>
    <row r="49731" ht="12.75" hidden="1" customHeight="1"/>
    <row r="49732" ht="12.75" hidden="1" customHeight="1"/>
    <row r="49733" ht="12.75" hidden="1" customHeight="1"/>
    <row r="49734" ht="12.75" hidden="1" customHeight="1"/>
    <row r="49735" ht="12.75" hidden="1" customHeight="1"/>
    <row r="49736" ht="12.75" hidden="1" customHeight="1"/>
    <row r="49737" ht="12.75" hidden="1" customHeight="1"/>
    <row r="49738" ht="12.75" hidden="1" customHeight="1"/>
    <row r="49739" ht="12.75" hidden="1" customHeight="1"/>
    <row r="49740" ht="12.75" hidden="1" customHeight="1"/>
    <row r="49741" ht="12.75" hidden="1" customHeight="1"/>
    <row r="49742" ht="12.75" hidden="1" customHeight="1"/>
    <row r="49743" ht="12.75" hidden="1" customHeight="1"/>
    <row r="49744" ht="12.75" hidden="1" customHeight="1"/>
    <row r="49745" ht="12.75" hidden="1" customHeight="1"/>
    <row r="49746" ht="12.75" hidden="1" customHeight="1"/>
    <row r="49747" ht="12.75" hidden="1" customHeight="1"/>
    <row r="49748" ht="12.75" hidden="1" customHeight="1"/>
    <row r="49749" ht="12.75" hidden="1" customHeight="1"/>
    <row r="49750" ht="12.75" hidden="1" customHeight="1"/>
    <row r="49751" ht="12.75" hidden="1" customHeight="1"/>
    <row r="49752" ht="12.75" hidden="1" customHeight="1"/>
    <row r="49753" ht="12.75" hidden="1" customHeight="1"/>
    <row r="49754" ht="12.75" hidden="1" customHeight="1"/>
    <row r="49755" ht="12.75" hidden="1" customHeight="1"/>
    <row r="49756" ht="12.75" hidden="1" customHeight="1"/>
    <row r="49757" ht="12.75" hidden="1" customHeight="1"/>
    <row r="49758" ht="12.75" hidden="1" customHeight="1"/>
    <row r="49759" ht="12.75" hidden="1" customHeight="1"/>
    <row r="49760" ht="12.75" hidden="1" customHeight="1"/>
    <row r="49761" ht="12.75" hidden="1" customHeight="1"/>
    <row r="49762" ht="12.75" hidden="1" customHeight="1"/>
    <row r="49763" ht="12.75" hidden="1" customHeight="1"/>
    <row r="49764" ht="12.75" hidden="1" customHeight="1"/>
    <row r="49765" ht="12.75" hidden="1" customHeight="1"/>
    <row r="49766" ht="12.75" hidden="1" customHeight="1"/>
    <row r="49767" ht="12.75" hidden="1" customHeight="1"/>
    <row r="49768" ht="12.75" hidden="1" customHeight="1"/>
    <row r="49769" ht="12.75" hidden="1" customHeight="1"/>
    <row r="49770" ht="12.75" hidden="1" customHeight="1"/>
    <row r="49771" ht="12.75" hidden="1" customHeight="1"/>
    <row r="49772" ht="12.75" hidden="1" customHeight="1"/>
    <row r="49773" ht="12.75" hidden="1" customHeight="1"/>
    <row r="49774" ht="12.75" hidden="1" customHeight="1"/>
    <row r="49775" ht="12.75" hidden="1" customHeight="1"/>
    <row r="49776" ht="12.75" hidden="1" customHeight="1"/>
    <row r="49777" ht="12.75" hidden="1" customHeight="1"/>
    <row r="49778" ht="12.75" hidden="1" customHeight="1"/>
    <row r="49779" ht="12.75" hidden="1" customHeight="1"/>
    <row r="49780" ht="12.75" hidden="1" customHeight="1"/>
    <row r="49781" ht="12.75" hidden="1" customHeight="1"/>
    <row r="49782" ht="12.75" hidden="1" customHeight="1"/>
    <row r="49783" ht="12.75" hidden="1" customHeight="1"/>
    <row r="49784" ht="12.75" hidden="1" customHeight="1"/>
    <row r="49785" ht="12.75" hidden="1" customHeight="1"/>
    <row r="49786" ht="12.75" hidden="1" customHeight="1"/>
    <row r="49787" ht="12.75" hidden="1" customHeight="1"/>
    <row r="49788" ht="12.75" hidden="1" customHeight="1"/>
    <row r="49789" ht="12.75" hidden="1" customHeight="1"/>
    <row r="49790" ht="12.75" hidden="1" customHeight="1"/>
    <row r="49791" ht="12.75" hidden="1" customHeight="1"/>
    <row r="49792" ht="12.75" hidden="1" customHeight="1"/>
    <row r="49793" ht="12.75" hidden="1" customHeight="1"/>
    <row r="49794" ht="12.75" hidden="1" customHeight="1"/>
    <row r="49795" ht="12.75" hidden="1" customHeight="1"/>
    <row r="49796" ht="12.75" hidden="1" customHeight="1"/>
    <row r="49797" ht="12.75" hidden="1" customHeight="1"/>
    <row r="49798" ht="12.75" hidden="1" customHeight="1"/>
    <row r="49799" ht="12.75" hidden="1" customHeight="1"/>
    <row r="49800" ht="12.75" hidden="1" customHeight="1"/>
    <row r="49801" ht="12.75" hidden="1" customHeight="1"/>
    <row r="49802" ht="12.75" hidden="1" customHeight="1"/>
    <row r="49803" ht="12.75" hidden="1" customHeight="1"/>
    <row r="49804" ht="12.75" hidden="1" customHeight="1"/>
    <row r="49805" ht="12.75" hidden="1" customHeight="1"/>
    <row r="49806" ht="12.75" hidden="1" customHeight="1"/>
    <row r="49807" ht="12.75" hidden="1" customHeight="1"/>
    <row r="49808" ht="12.75" hidden="1" customHeight="1"/>
    <row r="49809" ht="12.75" hidden="1" customHeight="1"/>
    <row r="49810" ht="12.75" hidden="1" customHeight="1"/>
    <row r="49811" ht="12.75" hidden="1" customHeight="1"/>
    <row r="49812" ht="12.75" hidden="1" customHeight="1"/>
    <row r="49813" ht="12.75" hidden="1" customHeight="1"/>
    <row r="49814" ht="12.75" hidden="1" customHeight="1"/>
    <row r="49815" ht="12.75" hidden="1" customHeight="1"/>
    <row r="49816" ht="12.75" hidden="1" customHeight="1"/>
    <row r="49817" ht="12.75" hidden="1" customHeight="1"/>
    <row r="49818" ht="12.75" hidden="1" customHeight="1"/>
    <row r="49819" ht="12.75" hidden="1" customHeight="1"/>
    <row r="49820" ht="12.75" hidden="1" customHeight="1"/>
    <row r="49821" ht="12.75" hidden="1" customHeight="1"/>
    <row r="49822" ht="12.75" hidden="1" customHeight="1"/>
    <row r="49823" ht="12.75" hidden="1" customHeight="1"/>
    <row r="49824" ht="12.75" hidden="1" customHeight="1"/>
    <row r="49825" ht="12.75" hidden="1" customHeight="1"/>
    <row r="49826" ht="12.75" hidden="1" customHeight="1"/>
    <row r="49827" ht="12.75" hidden="1" customHeight="1"/>
    <row r="49828" ht="12.75" hidden="1" customHeight="1"/>
    <row r="49829" ht="12.75" hidden="1" customHeight="1"/>
    <row r="49830" ht="12.75" hidden="1" customHeight="1"/>
    <row r="49831" ht="12.75" hidden="1" customHeight="1"/>
    <row r="49832" ht="12.75" hidden="1" customHeight="1"/>
    <row r="49833" ht="12.75" hidden="1" customHeight="1"/>
    <row r="49834" ht="12.75" hidden="1" customHeight="1"/>
    <row r="49835" ht="12.75" hidden="1" customHeight="1"/>
    <row r="49836" ht="12.75" hidden="1" customHeight="1"/>
    <row r="49837" ht="12.75" hidden="1" customHeight="1"/>
    <row r="49838" ht="12.75" hidden="1" customHeight="1"/>
    <row r="49839" ht="12.75" hidden="1" customHeight="1"/>
    <row r="49840" ht="12.75" hidden="1" customHeight="1"/>
    <row r="49841" ht="12.75" hidden="1" customHeight="1"/>
    <row r="49842" ht="12.75" hidden="1" customHeight="1"/>
    <row r="49843" ht="12.75" hidden="1" customHeight="1"/>
    <row r="49844" ht="12.75" hidden="1" customHeight="1"/>
    <row r="49845" ht="12.75" hidden="1" customHeight="1"/>
    <row r="49846" ht="12.75" hidden="1" customHeight="1"/>
    <row r="49847" ht="12.75" hidden="1" customHeight="1"/>
    <row r="49848" ht="12.75" hidden="1" customHeight="1"/>
    <row r="49849" ht="12.75" hidden="1" customHeight="1"/>
    <row r="49850" ht="12.75" hidden="1" customHeight="1"/>
    <row r="49851" ht="12.75" hidden="1" customHeight="1"/>
    <row r="49852" ht="12.75" hidden="1" customHeight="1"/>
    <row r="49853" ht="12.75" hidden="1" customHeight="1"/>
    <row r="49854" ht="12.75" hidden="1" customHeight="1"/>
    <row r="49855" ht="12.75" hidden="1" customHeight="1"/>
    <row r="49856" ht="12.75" hidden="1" customHeight="1"/>
    <row r="49857" ht="12.75" hidden="1" customHeight="1"/>
    <row r="49858" ht="12.75" hidden="1" customHeight="1"/>
    <row r="49859" ht="12.75" hidden="1" customHeight="1"/>
    <row r="49860" ht="12.75" hidden="1" customHeight="1"/>
    <row r="49861" ht="12.75" hidden="1" customHeight="1"/>
    <row r="49862" ht="12.75" hidden="1" customHeight="1"/>
    <row r="49863" ht="12.75" hidden="1" customHeight="1"/>
    <row r="49864" ht="12.75" hidden="1" customHeight="1"/>
    <row r="49865" ht="12.75" hidden="1" customHeight="1"/>
    <row r="49866" ht="12.75" hidden="1" customHeight="1"/>
    <row r="49867" ht="12.75" hidden="1" customHeight="1"/>
    <row r="49868" ht="12.75" hidden="1" customHeight="1"/>
    <row r="49869" ht="12.75" hidden="1" customHeight="1"/>
    <row r="49870" ht="12.75" hidden="1" customHeight="1"/>
    <row r="49871" ht="12.75" hidden="1" customHeight="1"/>
    <row r="49872" ht="12.75" hidden="1" customHeight="1"/>
    <row r="49873" ht="12.75" hidden="1" customHeight="1"/>
    <row r="49874" ht="12.75" hidden="1" customHeight="1"/>
    <row r="49875" ht="12.75" hidden="1" customHeight="1"/>
    <row r="49876" ht="12.75" hidden="1" customHeight="1"/>
    <row r="49877" ht="12.75" hidden="1" customHeight="1"/>
    <row r="49878" ht="12.75" hidden="1" customHeight="1"/>
    <row r="49879" ht="12.75" hidden="1" customHeight="1"/>
    <row r="49880" ht="12.75" hidden="1" customHeight="1"/>
    <row r="49881" ht="12.75" hidden="1" customHeight="1"/>
    <row r="49882" ht="12.75" hidden="1" customHeight="1"/>
    <row r="49883" ht="12.75" hidden="1" customHeight="1"/>
    <row r="49884" ht="12.75" hidden="1" customHeight="1"/>
    <row r="49885" ht="12.75" hidden="1" customHeight="1"/>
    <row r="49886" ht="12.75" hidden="1" customHeight="1"/>
    <row r="49887" ht="12.75" hidden="1" customHeight="1"/>
    <row r="49888" ht="12.75" hidden="1" customHeight="1"/>
    <row r="49889" ht="12.75" hidden="1" customHeight="1"/>
    <row r="49890" ht="12.75" hidden="1" customHeight="1"/>
    <row r="49891" ht="12.75" hidden="1" customHeight="1"/>
    <row r="49892" ht="12.75" hidden="1" customHeight="1"/>
    <row r="49893" ht="12.75" hidden="1" customHeight="1"/>
    <row r="49894" ht="12.75" hidden="1" customHeight="1"/>
    <row r="49895" ht="12.75" hidden="1" customHeight="1"/>
    <row r="49896" ht="12.75" hidden="1" customHeight="1"/>
    <row r="49897" ht="12.75" hidden="1" customHeight="1"/>
    <row r="49898" ht="12.75" hidden="1" customHeight="1"/>
    <row r="49899" ht="12.75" hidden="1" customHeight="1"/>
    <row r="49900" ht="12.75" hidden="1" customHeight="1"/>
    <row r="49901" ht="12.75" hidden="1" customHeight="1"/>
    <row r="49902" ht="12.75" hidden="1" customHeight="1"/>
    <row r="49903" ht="12.75" hidden="1" customHeight="1"/>
    <row r="49904" ht="12.75" hidden="1" customHeight="1"/>
    <row r="49905" ht="12.75" hidden="1" customHeight="1"/>
    <row r="49906" ht="12.75" hidden="1" customHeight="1"/>
    <row r="49907" ht="12.75" hidden="1" customHeight="1"/>
    <row r="49908" ht="12.75" hidden="1" customHeight="1"/>
    <row r="49909" ht="12.75" hidden="1" customHeight="1"/>
    <row r="49910" ht="12.75" hidden="1" customHeight="1"/>
    <row r="49911" ht="12.75" hidden="1" customHeight="1"/>
    <row r="49912" ht="12.75" hidden="1" customHeight="1"/>
    <row r="49913" ht="12.75" hidden="1" customHeight="1"/>
    <row r="49914" ht="12.75" hidden="1" customHeight="1"/>
    <row r="49915" ht="12.75" hidden="1" customHeight="1"/>
    <row r="49916" ht="12.75" hidden="1" customHeight="1"/>
    <row r="49917" ht="12.75" hidden="1" customHeight="1"/>
    <row r="49918" ht="12.75" hidden="1" customHeight="1"/>
    <row r="49919" ht="12.75" hidden="1" customHeight="1"/>
    <row r="49920" ht="12.75" hidden="1" customHeight="1"/>
    <row r="49921" ht="12.75" hidden="1" customHeight="1"/>
    <row r="49922" ht="12.75" hidden="1" customHeight="1"/>
    <row r="49923" ht="12.75" hidden="1" customHeight="1"/>
    <row r="49924" ht="12.75" hidden="1" customHeight="1"/>
    <row r="49925" ht="12.75" hidden="1" customHeight="1"/>
    <row r="49926" ht="12.75" hidden="1" customHeight="1"/>
    <row r="49927" ht="12.75" hidden="1" customHeight="1"/>
    <row r="49928" ht="12.75" hidden="1" customHeight="1"/>
    <row r="49929" ht="12.75" hidden="1" customHeight="1"/>
    <row r="49930" ht="12.75" hidden="1" customHeight="1"/>
    <row r="49931" ht="12.75" hidden="1" customHeight="1"/>
    <row r="49932" ht="12.75" hidden="1" customHeight="1"/>
    <row r="49933" ht="12.75" hidden="1" customHeight="1"/>
    <row r="49934" ht="12.75" hidden="1" customHeight="1"/>
    <row r="49935" ht="12.75" hidden="1" customHeight="1"/>
    <row r="49936" ht="12.75" hidden="1" customHeight="1"/>
    <row r="49937" ht="12.75" hidden="1" customHeight="1"/>
    <row r="49938" ht="12.75" hidden="1" customHeight="1"/>
    <row r="49939" ht="12.75" hidden="1" customHeight="1"/>
    <row r="49940" ht="12.75" hidden="1" customHeight="1"/>
    <row r="49941" ht="12.75" hidden="1" customHeight="1"/>
    <row r="49942" ht="12.75" hidden="1" customHeight="1"/>
    <row r="49943" ht="12.75" hidden="1" customHeight="1"/>
    <row r="49944" ht="12.75" hidden="1" customHeight="1"/>
    <row r="49945" ht="12.75" hidden="1" customHeight="1"/>
    <row r="49946" ht="12.75" hidden="1" customHeight="1"/>
    <row r="49947" ht="12.75" hidden="1" customHeight="1"/>
    <row r="49948" ht="12.75" hidden="1" customHeight="1"/>
    <row r="49949" ht="12.75" hidden="1" customHeight="1"/>
    <row r="49950" ht="12.75" hidden="1" customHeight="1"/>
    <row r="49951" ht="12.75" hidden="1" customHeight="1"/>
    <row r="49952" ht="12.75" hidden="1" customHeight="1"/>
    <row r="49953" ht="12.75" hidden="1" customHeight="1"/>
    <row r="49954" ht="12.75" hidden="1" customHeight="1"/>
    <row r="49955" ht="12.75" hidden="1" customHeight="1"/>
    <row r="49956" ht="12.75" hidden="1" customHeight="1"/>
    <row r="49957" ht="12.75" hidden="1" customHeight="1"/>
    <row r="49958" ht="12.75" hidden="1" customHeight="1"/>
    <row r="49959" ht="12.75" hidden="1" customHeight="1"/>
    <row r="49960" ht="12.75" hidden="1" customHeight="1"/>
    <row r="49961" ht="12.75" hidden="1" customHeight="1"/>
    <row r="49962" ht="12.75" hidden="1" customHeight="1"/>
    <row r="49963" ht="12.75" hidden="1" customHeight="1"/>
    <row r="49964" ht="12.75" hidden="1" customHeight="1"/>
    <row r="49965" ht="12.75" hidden="1" customHeight="1"/>
    <row r="49966" ht="12.75" hidden="1" customHeight="1"/>
    <row r="49967" ht="12.75" hidden="1" customHeight="1"/>
    <row r="49968" ht="12.75" hidden="1" customHeight="1"/>
    <row r="49969" ht="12.75" hidden="1" customHeight="1"/>
    <row r="49970" ht="12.75" hidden="1" customHeight="1"/>
    <row r="49971" ht="12.75" hidden="1" customHeight="1"/>
    <row r="49972" ht="12.75" hidden="1" customHeight="1"/>
    <row r="49973" ht="12.75" hidden="1" customHeight="1"/>
    <row r="49974" ht="12.75" hidden="1" customHeight="1"/>
    <row r="49975" ht="12.75" hidden="1" customHeight="1"/>
    <row r="49976" ht="12.75" hidden="1" customHeight="1"/>
    <row r="49977" ht="12.75" hidden="1" customHeight="1"/>
    <row r="49978" ht="12.75" hidden="1" customHeight="1"/>
    <row r="49979" ht="12.75" hidden="1" customHeight="1"/>
    <row r="49980" ht="12.75" hidden="1" customHeight="1"/>
    <row r="49981" ht="12.75" hidden="1" customHeight="1"/>
    <row r="49982" ht="12.75" hidden="1" customHeight="1"/>
    <row r="49983" ht="12.75" hidden="1" customHeight="1"/>
    <row r="49984" ht="12.75" hidden="1" customHeight="1"/>
    <row r="49985" ht="12.75" hidden="1" customHeight="1"/>
    <row r="49986" ht="12.75" hidden="1" customHeight="1"/>
    <row r="49987" ht="12.75" hidden="1" customHeight="1"/>
    <row r="49988" ht="12.75" hidden="1" customHeight="1"/>
    <row r="49989" ht="12.75" hidden="1" customHeight="1"/>
    <row r="49990" ht="12.75" hidden="1" customHeight="1"/>
    <row r="49991" ht="12.75" hidden="1" customHeight="1"/>
    <row r="49992" ht="12.75" hidden="1" customHeight="1"/>
    <row r="49993" ht="12.75" hidden="1" customHeight="1"/>
    <row r="49994" ht="12.75" hidden="1" customHeight="1"/>
    <row r="49995" ht="12.75" hidden="1" customHeight="1"/>
    <row r="49996" ht="12.75" hidden="1" customHeight="1"/>
    <row r="49997" ht="12.75" hidden="1" customHeight="1"/>
    <row r="49998" ht="12.75" hidden="1" customHeight="1"/>
    <row r="49999" ht="12.75" hidden="1" customHeight="1"/>
    <row r="50000" ht="12.75" hidden="1" customHeight="1"/>
    <row r="50001" ht="12.75" hidden="1" customHeight="1"/>
    <row r="50002" ht="12.75" hidden="1" customHeight="1"/>
    <row r="50003" ht="12.75" hidden="1" customHeight="1"/>
    <row r="50004" ht="12.75" hidden="1" customHeight="1"/>
    <row r="50005" ht="12.75" hidden="1" customHeight="1"/>
    <row r="50006" ht="12.75" hidden="1" customHeight="1"/>
    <row r="50007" ht="12.75" hidden="1" customHeight="1"/>
    <row r="50008" ht="12.75" hidden="1" customHeight="1"/>
    <row r="50009" ht="12.75" hidden="1" customHeight="1"/>
    <row r="50010" ht="12.75" hidden="1" customHeight="1"/>
    <row r="50011" ht="12.75" hidden="1" customHeight="1"/>
    <row r="50012" ht="12.75" hidden="1" customHeight="1"/>
    <row r="50013" ht="12.75" hidden="1" customHeight="1"/>
    <row r="50014" ht="12.75" hidden="1" customHeight="1"/>
    <row r="50015" ht="12.75" hidden="1" customHeight="1"/>
    <row r="50016" ht="12.75" hidden="1" customHeight="1"/>
    <row r="50017" ht="12.75" hidden="1" customHeight="1"/>
    <row r="50018" ht="12.75" hidden="1" customHeight="1"/>
    <row r="50019" ht="12.75" hidden="1" customHeight="1"/>
    <row r="50020" ht="12.75" hidden="1" customHeight="1"/>
    <row r="50021" ht="12.75" hidden="1" customHeight="1"/>
    <row r="50022" ht="12.75" hidden="1" customHeight="1"/>
    <row r="50023" ht="12.75" hidden="1" customHeight="1"/>
    <row r="50024" ht="12.75" hidden="1" customHeight="1"/>
    <row r="50025" ht="12.75" hidden="1" customHeight="1"/>
    <row r="50026" ht="12.75" hidden="1" customHeight="1"/>
    <row r="50027" ht="12.75" hidden="1" customHeight="1"/>
    <row r="50028" ht="12.75" hidden="1" customHeight="1"/>
    <row r="50029" ht="12.75" hidden="1" customHeight="1"/>
    <row r="50030" ht="12.75" hidden="1" customHeight="1"/>
    <row r="50031" ht="12.75" hidden="1" customHeight="1"/>
    <row r="50032" ht="12.75" hidden="1" customHeight="1"/>
    <row r="50033" ht="12.75" hidden="1" customHeight="1"/>
    <row r="50034" ht="12.75" hidden="1" customHeight="1"/>
    <row r="50035" ht="12.75" hidden="1" customHeight="1"/>
    <row r="50036" ht="12.75" hidden="1" customHeight="1"/>
    <row r="50037" ht="12.75" hidden="1" customHeight="1"/>
    <row r="50038" ht="12.75" hidden="1" customHeight="1"/>
    <row r="50039" ht="12.75" hidden="1" customHeight="1"/>
    <row r="50040" ht="12.75" hidden="1" customHeight="1"/>
    <row r="50041" ht="12.75" hidden="1" customHeight="1"/>
    <row r="50042" ht="12.75" hidden="1" customHeight="1"/>
    <row r="50043" ht="12.75" hidden="1" customHeight="1"/>
    <row r="50044" ht="12.75" hidden="1" customHeight="1"/>
    <row r="50045" ht="12.75" hidden="1" customHeight="1"/>
    <row r="50046" ht="12.75" hidden="1" customHeight="1"/>
    <row r="50047" ht="12.75" hidden="1" customHeight="1"/>
    <row r="50048" ht="12.75" hidden="1" customHeight="1"/>
    <row r="50049" ht="12.75" hidden="1" customHeight="1"/>
    <row r="50050" ht="12.75" hidden="1" customHeight="1"/>
    <row r="50051" ht="12.75" hidden="1" customHeight="1"/>
    <row r="50052" ht="12.75" hidden="1" customHeight="1"/>
    <row r="50053" ht="12.75" hidden="1" customHeight="1"/>
    <row r="50054" ht="12.75" hidden="1" customHeight="1"/>
    <row r="50055" ht="12.75" hidden="1" customHeight="1"/>
    <row r="50056" ht="12.75" hidden="1" customHeight="1"/>
    <row r="50057" ht="12.75" hidden="1" customHeight="1"/>
    <row r="50058" ht="12.75" hidden="1" customHeight="1"/>
    <row r="50059" ht="12.75" hidden="1" customHeight="1"/>
    <row r="50060" ht="12.75" hidden="1" customHeight="1"/>
    <row r="50061" ht="12.75" hidden="1" customHeight="1"/>
    <row r="50062" ht="12.75" hidden="1" customHeight="1"/>
    <row r="50063" ht="12.75" hidden="1" customHeight="1"/>
    <row r="50064" ht="12.75" hidden="1" customHeight="1"/>
    <row r="50065" ht="12.75" hidden="1" customHeight="1"/>
    <row r="50066" ht="12.75" hidden="1" customHeight="1"/>
    <row r="50067" ht="12.75" hidden="1" customHeight="1"/>
    <row r="50068" ht="12.75" hidden="1" customHeight="1"/>
    <row r="50069" ht="12.75" hidden="1" customHeight="1"/>
    <row r="50070" ht="12.75" hidden="1" customHeight="1"/>
    <row r="50071" ht="12.75" hidden="1" customHeight="1"/>
    <row r="50072" ht="12.75" hidden="1" customHeight="1"/>
    <row r="50073" ht="12.75" hidden="1" customHeight="1"/>
    <row r="50074" ht="12.75" hidden="1" customHeight="1"/>
    <row r="50075" ht="12.75" hidden="1" customHeight="1"/>
    <row r="50076" ht="12.75" hidden="1" customHeight="1"/>
    <row r="50077" ht="12.75" hidden="1" customHeight="1"/>
    <row r="50078" ht="12.75" hidden="1" customHeight="1"/>
    <row r="50079" ht="12.75" hidden="1" customHeight="1"/>
    <row r="50080" ht="12.75" hidden="1" customHeight="1"/>
    <row r="50081" ht="12.75" hidden="1" customHeight="1"/>
    <row r="50082" ht="12.75" hidden="1" customHeight="1"/>
    <row r="50083" ht="12.75" hidden="1" customHeight="1"/>
    <row r="50084" ht="12.75" hidden="1" customHeight="1"/>
    <row r="50085" ht="12.75" hidden="1" customHeight="1"/>
    <row r="50086" ht="12.75" hidden="1" customHeight="1"/>
    <row r="50087" ht="12.75" hidden="1" customHeight="1"/>
    <row r="50088" ht="12.75" hidden="1" customHeight="1"/>
    <row r="50089" ht="12.75" hidden="1" customHeight="1"/>
    <row r="50090" ht="12.75" hidden="1" customHeight="1"/>
    <row r="50091" ht="12.75" hidden="1" customHeight="1"/>
    <row r="50092" ht="12.75" hidden="1" customHeight="1"/>
    <row r="50093" ht="12.75" hidden="1" customHeight="1"/>
    <row r="50094" ht="12.75" hidden="1" customHeight="1"/>
    <row r="50095" ht="12.75" hidden="1" customHeight="1"/>
    <row r="50096" ht="12.75" hidden="1" customHeight="1"/>
    <row r="50097" ht="12.75" hidden="1" customHeight="1"/>
    <row r="50098" ht="12.75" hidden="1" customHeight="1"/>
    <row r="50099" ht="12.75" hidden="1" customHeight="1"/>
    <row r="50100" ht="12.75" hidden="1" customHeight="1"/>
    <row r="50101" ht="12.75" hidden="1" customHeight="1"/>
    <row r="50102" ht="12.75" hidden="1" customHeight="1"/>
    <row r="50103" ht="12.75" hidden="1" customHeight="1"/>
    <row r="50104" ht="12.75" hidden="1" customHeight="1"/>
    <row r="50105" ht="12.75" hidden="1" customHeight="1"/>
    <row r="50106" ht="12.75" hidden="1" customHeight="1"/>
    <row r="50107" ht="12.75" hidden="1" customHeight="1"/>
    <row r="50108" ht="12.75" hidden="1" customHeight="1"/>
    <row r="50109" ht="12.75" hidden="1" customHeight="1"/>
    <row r="50110" ht="12.75" hidden="1" customHeight="1"/>
    <row r="50111" ht="12.75" hidden="1" customHeight="1"/>
    <row r="50112" ht="12.75" hidden="1" customHeight="1"/>
    <row r="50113" ht="12.75" hidden="1" customHeight="1"/>
    <row r="50114" ht="12.75" hidden="1" customHeight="1"/>
    <row r="50115" ht="12.75" hidden="1" customHeight="1"/>
    <row r="50116" ht="12.75" hidden="1" customHeight="1"/>
    <row r="50117" ht="12.75" hidden="1" customHeight="1"/>
    <row r="50118" ht="12.75" hidden="1" customHeight="1"/>
    <row r="50119" ht="12.75" hidden="1" customHeight="1"/>
    <row r="50120" ht="12.75" hidden="1" customHeight="1"/>
    <row r="50121" ht="12.75" hidden="1" customHeight="1"/>
    <row r="50122" ht="12.75" hidden="1" customHeight="1"/>
    <row r="50123" ht="12.75" hidden="1" customHeight="1"/>
    <row r="50124" ht="12.75" hidden="1" customHeight="1"/>
    <row r="50125" ht="12.75" hidden="1" customHeight="1"/>
    <row r="50126" ht="12.75" hidden="1" customHeight="1"/>
    <row r="50127" ht="12.75" hidden="1" customHeight="1"/>
    <row r="50128" ht="12.75" hidden="1" customHeight="1"/>
    <row r="50129" ht="12.75" hidden="1" customHeight="1"/>
    <row r="50130" ht="12.75" hidden="1" customHeight="1"/>
    <row r="50131" ht="12.75" hidden="1" customHeight="1"/>
    <row r="50132" ht="12.75" hidden="1" customHeight="1"/>
    <row r="50133" ht="12.75" hidden="1" customHeight="1"/>
    <row r="50134" ht="12.75" hidden="1" customHeight="1"/>
    <row r="50135" ht="12.75" hidden="1" customHeight="1"/>
    <row r="50136" ht="12.75" hidden="1" customHeight="1"/>
    <row r="50137" ht="12.75" hidden="1" customHeight="1"/>
    <row r="50138" ht="12.75" hidden="1" customHeight="1"/>
    <row r="50139" ht="12.75" hidden="1" customHeight="1"/>
    <row r="50140" ht="12.75" hidden="1" customHeight="1"/>
    <row r="50141" ht="12.75" hidden="1" customHeight="1"/>
    <row r="50142" ht="12.75" hidden="1" customHeight="1"/>
    <row r="50143" ht="12.75" hidden="1" customHeight="1"/>
    <row r="50144" ht="12.75" hidden="1" customHeight="1"/>
    <row r="50145" ht="12.75" hidden="1" customHeight="1"/>
    <row r="50146" ht="12.75" hidden="1" customHeight="1"/>
    <row r="50147" ht="12.75" hidden="1" customHeight="1"/>
    <row r="50148" ht="12.75" hidden="1" customHeight="1"/>
    <row r="50149" ht="12.75" hidden="1" customHeight="1"/>
    <row r="50150" ht="12.75" hidden="1" customHeight="1"/>
    <row r="50151" ht="12.75" hidden="1" customHeight="1"/>
    <row r="50152" ht="12.75" hidden="1" customHeight="1"/>
    <row r="50153" ht="12.75" hidden="1" customHeight="1"/>
    <row r="50154" ht="12.75" hidden="1" customHeight="1"/>
    <row r="50155" ht="12.75" hidden="1" customHeight="1"/>
    <row r="50156" ht="12.75" hidden="1" customHeight="1"/>
    <row r="50157" ht="12.75" hidden="1" customHeight="1"/>
    <row r="50158" ht="12.75" hidden="1" customHeight="1"/>
    <row r="50159" ht="12.75" hidden="1" customHeight="1"/>
    <row r="50160" ht="12.75" hidden="1" customHeight="1"/>
    <row r="50161" ht="12.75" hidden="1" customHeight="1"/>
    <row r="50162" ht="12.75" hidden="1" customHeight="1"/>
    <row r="50163" ht="12.75" hidden="1" customHeight="1"/>
    <row r="50164" ht="12.75" hidden="1" customHeight="1"/>
    <row r="50165" ht="12.75" hidden="1" customHeight="1"/>
    <row r="50166" ht="12.75" hidden="1" customHeight="1"/>
    <row r="50167" ht="12.75" hidden="1" customHeight="1"/>
    <row r="50168" ht="12.75" hidden="1" customHeight="1"/>
    <row r="50169" ht="12.75" hidden="1" customHeight="1"/>
    <row r="50170" ht="12.75" hidden="1" customHeight="1"/>
    <row r="50171" ht="12.75" hidden="1" customHeight="1"/>
    <row r="50172" ht="12.75" hidden="1" customHeight="1"/>
    <row r="50173" ht="12.75" hidden="1" customHeight="1"/>
    <row r="50174" ht="12.75" hidden="1" customHeight="1"/>
    <row r="50175" ht="12.75" hidden="1" customHeight="1"/>
    <row r="50176" ht="12.75" hidden="1" customHeight="1"/>
    <row r="50177" ht="12.75" hidden="1" customHeight="1"/>
    <row r="50178" ht="12.75" hidden="1" customHeight="1"/>
    <row r="50179" ht="12.75" hidden="1" customHeight="1"/>
    <row r="50180" ht="12.75" hidden="1" customHeight="1"/>
    <row r="50181" ht="12.75" hidden="1" customHeight="1"/>
    <row r="50182" ht="12.75" hidden="1" customHeight="1"/>
    <row r="50183" ht="12.75" hidden="1" customHeight="1"/>
    <row r="50184" ht="12.75" hidden="1" customHeight="1"/>
    <row r="50185" ht="12.75" hidden="1" customHeight="1"/>
    <row r="50186" ht="12.75" hidden="1" customHeight="1"/>
    <row r="50187" ht="12.75" hidden="1" customHeight="1"/>
    <row r="50188" ht="12.75" hidden="1" customHeight="1"/>
    <row r="50189" ht="12.75" hidden="1" customHeight="1"/>
    <row r="50190" ht="12.75" hidden="1" customHeight="1"/>
    <row r="50191" ht="12.75" hidden="1" customHeight="1"/>
    <row r="50192" ht="12.75" hidden="1" customHeight="1"/>
    <row r="50193" ht="12.75" hidden="1" customHeight="1"/>
    <row r="50194" ht="12.75" hidden="1" customHeight="1"/>
    <row r="50195" ht="12.75" hidden="1" customHeight="1"/>
    <row r="50196" ht="12.75" hidden="1" customHeight="1"/>
    <row r="50197" ht="12.75" hidden="1" customHeight="1"/>
    <row r="50198" ht="12.75" hidden="1" customHeight="1"/>
    <row r="50199" ht="12.75" hidden="1" customHeight="1"/>
    <row r="50200" ht="12.75" hidden="1" customHeight="1"/>
    <row r="50201" ht="12.75" hidden="1" customHeight="1"/>
    <row r="50202" ht="12.75" hidden="1" customHeight="1"/>
    <row r="50203" ht="12.75" hidden="1" customHeight="1"/>
    <row r="50204" ht="12.75" hidden="1" customHeight="1"/>
    <row r="50205" ht="12.75" hidden="1" customHeight="1"/>
    <row r="50206" ht="12.75" hidden="1" customHeight="1"/>
    <row r="50207" ht="12.75" hidden="1" customHeight="1"/>
    <row r="50208" ht="12.75" hidden="1" customHeight="1"/>
    <row r="50209" ht="12.75" hidden="1" customHeight="1"/>
    <row r="50210" ht="12.75" hidden="1" customHeight="1"/>
    <row r="50211" ht="12.75" hidden="1" customHeight="1"/>
    <row r="50212" ht="12.75" hidden="1" customHeight="1"/>
    <row r="50213" ht="12.75" hidden="1" customHeight="1"/>
    <row r="50214" ht="12.75" hidden="1" customHeight="1"/>
    <row r="50215" ht="12.75" hidden="1" customHeight="1"/>
    <row r="50216" ht="12.75" hidden="1" customHeight="1"/>
    <row r="50217" ht="12.75" hidden="1" customHeight="1"/>
    <row r="50218" ht="12.75" hidden="1" customHeight="1"/>
    <row r="50219" ht="12.75" hidden="1" customHeight="1"/>
    <row r="50220" ht="12.75" hidden="1" customHeight="1"/>
    <row r="50221" ht="12.75" hidden="1" customHeight="1"/>
    <row r="50222" ht="12.75" hidden="1" customHeight="1"/>
    <row r="50223" ht="12.75" hidden="1" customHeight="1"/>
    <row r="50224" ht="12.75" hidden="1" customHeight="1"/>
    <row r="50225" ht="12.75" hidden="1" customHeight="1"/>
    <row r="50226" ht="12.75" hidden="1" customHeight="1"/>
    <row r="50227" ht="12.75" hidden="1" customHeight="1"/>
    <row r="50228" ht="12.75" hidden="1" customHeight="1"/>
    <row r="50229" ht="12.75" hidden="1" customHeight="1"/>
    <row r="50230" ht="12.75" hidden="1" customHeight="1"/>
    <row r="50231" ht="12.75" hidden="1" customHeight="1"/>
    <row r="50232" ht="12.75" hidden="1" customHeight="1"/>
    <row r="50233" ht="12.75" hidden="1" customHeight="1"/>
    <row r="50234" ht="12.75" hidden="1" customHeight="1"/>
    <row r="50235" ht="12.75" hidden="1" customHeight="1"/>
    <row r="50236" ht="12.75" hidden="1" customHeight="1"/>
    <row r="50237" ht="12.75" hidden="1" customHeight="1"/>
    <row r="50238" ht="12.75" hidden="1" customHeight="1"/>
    <row r="50239" ht="12.75" hidden="1" customHeight="1"/>
    <row r="50240" ht="12.75" hidden="1" customHeight="1"/>
    <row r="50241" ht="12.75" hidden="1" customHeight="1"/>
    <row r="50242" ht="12.75" hidden="1" customHeight="1"/>
    <row r="50243" ht="12.75" hidden="1" customHeight="1"/>
    <row r="50244" ht="12.75" hidden="1" customHeight="1"/>
    <row r="50245" ht="12.75" hidden="1" customHeight="1"/>
    <row r="50246" ht="12.75" hidden="1" customHeight="1"/>
    <row r="50247" ht="12.75" hidden="1" customHeight="1"/>
    <row r="50248" ht="12.75" hidden="1" customHeight="1"/>
    <row r="50249" ht="12.75" hidden="1" customHeight="1"/>
    <row r="50250" ht="12.75" hidden="1" customHeight="1"/>
    <row r="50251" ht="12.75" hidden="1" customHeight="1"/>
    <row r="50252" ht="12.75" hidden="1" customHeight="1"/>
    <row r="50253" ht="12.75" hidden="1" customHeight="1"/>
    <row r="50254" ht="12.75" hidden="1" customHeight="1"/>
    <row r="50255" ht="12.75" hidden="1" customHeight="1"/>
    <row r="50256" ht="12.75" hidden="1" customHeight="1"/>
    <row r="50257" ht="12.75" hidden="1" customHeight="1"/>
    <row r="50258" ht="12.75" hidden="1" customHeight="1"/>
    <row r="50259" ht="12.75" hidden="1" customHeight="1"/>
    <row r="50260" ht="12.75" hidden="1" customHeight="1"/>
    <row r="50261" ht="12.75" hidden="1" customHeight="1"/>
    <row r="50262" ht="12.75" hidden="1" customHeight="1"/>
    <row r="50263" ht="12.75" hidden="1" customHeight="1"/>
    <row r="50264" ht="12.75" hidden="1" customHeight="1"/>
    <row r="50265" ht="12.75" hidden="1" customHeight="1"/>
    <row r="50266" ht="12.75" hidden="1" customHeight="1"/>
    <row r="50267" ht="12.75" hidden="1" customHeight="1"/>
    <row r="50268" ht="12.75" hidden="1" customHeight="1"/>
    <row r="50269" ht="12.75" hidden="1" customHeight="1"/>
    <row r="50270" ht="12.75" hidden="1" customHeight="1"/>
    <row r="50271" ht="12.75" hidden="1" customHeight="1"/>
    <row r="50272" ht="12.75" hidden="1" customHeight="1"/>
    <row r="50273" ht="12.75" hidden="1" customHeight="1"/>
    <row r="50274" ht="12.75" hidden="1" customHeight="1"/>
    <row r="50275" ht="12.75" hidden="1" customHeight="1"/>
    <row r="50276" ht="12.75" hidden="1" customHeight="1"/>
    <row r="50277" ht="12.75" hidden="1" customHeight="1"/>
    <row r="50278" ht="12.75" hidden="1" customHeight="1"/>
    <row r="50279" ht="12.75" hidden="1" customHeight="1"/>
    <row r="50280" ht="12.75" hidden="1" customHeight="1"/>
    <row r="50281" ht="12.75" hidden="1" customHeight="1"/>
    <row r="50282" ht="12.75" hidden="1" customHeight="1"/>
    <row r="50283" ht="12.75" hidden="1" customHeight="1"/>
    <row r="50284" ht="12.75" hidden="1" customHeight="1"/>
    <row r="50285" ht="12.75" hidden="1" customHeight="1"/>
    <row r="50286" ht="12.75" hidden="1" customHeight="1"/>
    <row r="50287" ht="12.75" hidden="1" customHeight="1"/>
    <row r="50288" ht="12.75" hidden="1" customHeight="1"/>
    <row r="50289" ht="12.75" hidden="1" customHeight="1"/>
    <row r="50290" ht="12.75" hidden="1" customHeight="1"/>
    <row r="50291" ht="12.75" hidden="1" customHeight="1"/>
    <row r="50292" ht="12.75" hidden="1" customHeight="1"/>
    <row r="50293" ht="12.75" hidden="1" customHeight="1"/>
    <row r="50294" ht="12.75" hidden="1" customHeight="1"/>
    <row r="50295" ht="12.75" hidden="1" customHeight="1"/>
    <row r="50296" ht="12.75" hidden="1" customHeight="1"/>
    <row r="50297" ht="12.75" hidden="1" customHeight="1"/>
    <row r="50298" ht="12.75" hidden="1" customHeight="1"/>
    <row r="50299" ht="12.75" hidden="1" customHeight="1"/>
    <row r="50300" ht="12.75" hidden="1" customHeight="1"/>
    <row r="50301" ht="12.75" hidden="1" customHeight="1"/>
    <row r="50302" ht="12.75" hidden="1" customHeight="1"/>
    <row r="50303" ht="12.75" hidden="1" customHeight="1"/>
    <row r="50304" ht="12.75" hidden="1" customHeight="1"/>
    <row r="50305" ht="12.75" hidden="1" customHeight="1"/>
    <row r="50306" ht="12.75" hidden="1" customHeight="1"/>
    <row r="50307" ht="12.75" hidden="1" customHeight="1"/>
    <row r="50308" ht="12.75" hidden="1" customHeight="1"/>
    <row r="50309" ht="12.75" hidden="1" customHeight="1"/>
    <row r="50310" ht="12.75" hidden="1" customHeight="1"/>
    <row r="50311" ht="12.75" hidden="1" customHeight="1"/>
    <row r="50312" ht="12.75" hidden="1" customHeight="1"/>
    <row r="50313" ht="12.75" hidden="1" customHeight="1"/>
    <row r="50314" ht="12.75" hidden="1" customHeight="1"/>
    <row r="50315" ht="12.75" hidden="1" customHeight="1"/>
    <row r="50316" ht="12.75" hidden="1" customHeight="1"/>
    <row r="50317" ht="12.75" hidden="1" customHeight="1"/>
    <row r="50318" ht="12.75" hidden="1" customHeight="1"/>
    <row r="50319" ht="12.75" hidden="1" customHeight="1"/>
    <row r="50320" ht="12.75" hidden="1" customHeight="1"/>
    <row r="50321" ht="12.75" hidden="1" customHeight="1"/>
    <row r="50322" ht="12.75" hidden="1" customHeight="1"/>
    <row r="50323" ht="12.75" hidden="1" customHeight="1"/>
    <row r="50324" ht="12.75" hidden="1" customHeight="1"/>
    <row r="50325" ht="12.75" hidden="1" customHeight="1"/>
    <row r="50326" ht="12.75" hidden="1" customHeight="1"/>
    <row r="50327" ht="12.75" hidden="1" customHeight="1"/>
    <row r="50328" ht="12.75" hidden="1" customHeight="1"/>
    <row r="50329" ht="12.75" hidden="1" customHeight="1"/>
    <row r="50330" ht="12.75" hidden="1" customHeight="1"/>
    <row r="50331" ht="12.75" hidden="1" customHeight="1"/>
    <row r="50332" ht="12.75" hidden="1" customHeight="1"/>
    <row r="50333" ht="12.75" hidden="1" customHeight="1"/>
    <row r="50334" ht="12.75" hidden="1" customHeight="1"/>
    <row r="50335" ht="12.75" hidden="1" customHeight="1"/>
    <row r="50336" ht="12.75" hidden="1" customHeight="1"/>
    <row r="50337" ht="12.75" hidden="1" customHeight="1"/>
    <row r="50338" ht="12.75" hidden="1" customHeight="1"/>
    <row r="50339" ht="12.75" hidden="1" customHeight="1"/>
    <row r="50340" ht="12.75" hidden="1" customHeight="1"/>
    <row r="50341" ht="12.75" hidden="1" customHeight="1"/>
    <row r="50342" ht="12.75" hidden="1" customHeight="1"/>
    <row r="50343" ht="12.75" hidden="1" customHeight="1"/>
    <row r="50344" ht="12.75" hidden="1" customHeight="1"/>
    <row r="50345" ht="12.75" hidden="1" customHeight="1"/>
    <row r="50346" ht="12.75" hidden="1" customHeight="1"/>
    <row r="50347" ht="12.75" hidden="1" customHeight="1"/>
    <row r="50348" ht="12.75" hidden="1" customHeight="1"/>
    <row r="50349" ht="12.75" hidden="1" customHeight="1"/>
    <row r="50350" ht="12.75" hidden="1" customHeight="1"/>
    <row r="50351" ht="12.75" hidden="1" customHeight="1"/>
    <row r="50352" ht="12.75" hidden="1" customHeight="1"/>
    <row r="50353" ht="12.75" hidden="1" customHeight="1"/>
    <row r="50354" ht="12.75" hidden="1" customHeight="1"/>
    <row r="50355" ht="12.75" hidden="1" customHeight="1"/>
    <row r="50356" ht="12.75" hidden="1" customHeight="1"/>
    <row r="50357" ht="12.75" hidden="1" customHeight="1"/>
    <row r="50358" ht="12.75" hidden="1" customHeight="1"/>
    <row r="50359" ht="12.75" hidden="1" customHeight="1"/>
    <row r="50360" ht="12.75" hidden="1" customHeight="1"/>
    <row r="50361" ht="12.75" hidden="1" customHeight="1"/>
    <row r="50362" ht="12.75" hidden="1" customHeight="1"/>
    <row r="50363" ht="12.75" hidden="1" customHeight="1"/>
    <row r="50364" ht="12.75" hidden="1" customHeight="1"/>
    <row r="50365" ht="12.75" hidden="1" customHeight="1"/>
    <row r="50366" ht="12.75" hidden="1" customHeight="1"/>
    <row r="50367" ht="12.75" hidden="1" customHeight="1"/>
    <row r="50368" ht="12.75" hidden="1" customHeight="1"/>
    <row r="50369" ht="12.75" hidden="1" customHeight="1"/>
    <row r="50370" ht="12.75" hidden="1" customHeight="1"/>
    <row r="50371" ht="12.75" hidden="1" customHeight="1"/>
    <row r="50372" ht="12.75" hidden="1" customHeight="1"/>
    <row r="50373" ht="12.75" hidden="1" customHeight="1"/>
    <row r="50374" ht="12.75" hidden="1" customHeight="1"/>
    <row r="50375" ht="12.75" hidden="1" customHeight="1"/>
    <row r="50376" ht="12.75" hidden="1" customHeight="1"/>
    <row r="50377" ht="12.75" hidden="1" customHeight="1"/>
    <row r="50378" ht="12.75" hidden="1" customHeight="1"/>
    <row r="50379" ht="12.75" hidden="1" customHeight="1"/>
    <row r="50380" ht="12.75" hidden="1" customHeight="1"/>
    <row r="50381" ht="12.75" hidden="1" customHeight="1"/>
    <row r="50382" ht="12.75" hidden="1" customHeight="1"/>
    <row r="50383" ht="12.75" hidden="1" customHeight="1"/>
    <row r="50384" ht="12.75" hidden="1" customHeight="1"/>
    <row r="50385" ht="12.75" hidden="1" customHeight="1"/>
    <row r="50386" ht="12.75" hidden="1" customHeight="1"/>
    <row r="50387" ht="12.75" hidden="1" customHeight="1"/>
    <row r="50388" ht="12.75" hidden="1" customHeight="1"/>
    <row r="50389" ht="12.75" hidden="1" customHeight="1"/>
    <row r="50390" ht="12.75" hidden="1" customHeight="1"/>
    <row r="50391" ht="12.75" hidden="1" customHeight="1"/>
    <row r="50392" ht="12.75" hidden="1" customHeight="1"/>
    <row r="50393" ht="12.75" hidden="1" customHeight="1"/>
    <row r="50394" ht="12.75" hidden="1" customHeight="1"/>
    <row r="50395" ht="12.75" hidden="1" customHeight="1"/>
    <row r="50396" ht="12.75" hidden="1" customHeight="1"/>
    <row r="50397" ht="12.75" hidden="1" customHeight="1"/>
    <row r="50398" ht="12.75" hidden="1" customHeight="1"/>
    <row r="50399" ht="12.75" hidden="1" customHeight="1"/>
    <row r="50400" ht="12.75" hidden="1" customHeight="1"/>
    <row r="50401" ht="12.75" hidden="1" customHeight="1"/>
    <row r="50402" ht="12.75" hidden="1" customHeight="1"/>
    <row r="50403" ht="12.75" hidden="1" customHeight="1"/>
    <row r="50404" ht="12.75" hidden="1" customHeight="1"/>
    <row r="50405" ht="12.75" hidden="1" customHeight="1"/>
    <row r="50406" ht="12.75" hidden="1" customHeight="1"/>
    <row r="50407" ht="12.75" hidden="1" customHeight="1"/>
    <row r="50408" ht="12.75" hidden="1" customHeight="1"/>
    <row r="50409" ht="12.75" hidden="1" customHeight="1"/>
    <row r="50410" ht="12.75" hidden="1" customHeight="1"/>
    <row r="50411" ht="12.75" hidden="1" customHeight="1"/>
    <row r="50412" ht="12.75" hidden="1" customHeight="1"/>
    <row r="50413" ht="12.75" hidden="1" customHeight="1"/>
    <row r="50414" ht="12.75" hidden="1" customHeight="1"/>
    <row r="50415" ht="12.75" hidden="1" customHeight="1"/>
    <row r="50416" ht="12.75" hidden="1" customHeight="1"/>
    <row r="50417" ht="12.75" hidden="1" customHeight="1"/>
    <row r="50418" ht="12.75" hidden="1" customHeight="1"/>
    <row r="50419" ht="12.75" hidden="1" customHeight="1"/>
    <row r="50420" ht="12.75" hidden="1" customHeight="1"/>
    <row r="50421" ht="12.75" hidden="1" customHeight="1"/>
    <row r="50422" ht="12.75" hidden="1" customHeight="1"/>
    <row r="50423" ht="12.75" hidden="1" customHeight="1"/>
    <row r="50424" ht="12.75" hidden="1" customHeight="1"/>
    <row r="50425" ht="12.75" hidden="1" customHeight="1"/>
    <row r="50426" ht="12.75" hidden="1" customHeight="1"/>
    <row r="50427" ht="12.75" hidden="1" customHeight="1"/>
    <row r="50428" ht="12.75" hidden="1" customHeight="1"/>
    <row r="50429" ht="12.75" hidden="1" customHeight="1"/>
    <row r="50430" ht="12.75" hidden="1" customHeight="1"/>
    <row r="50431" ht="12.75" hidden="1" customHeight="1"/>
    <row r="50432" ht="12.75" hidden="1" customHeight="1"/>
    <row r="50433" ht="12.75" hidden="1" customHeight="1"/>
    <row r="50434" ht="12.75" hidden="1" customHeight="1"/>
    <row r="50435" ht="12.75" hidden="1" customHeight="1"/>
    <row r="50436" ht="12.75" hidden="1" customHeight="1"/>
    <row r="50437" ht="12.75" hidden="1" customHeight="1"/>
    <row r="50438" ht="12.75" hidden="1" customHeight="1"/>
    <row r="50439" ht="12.75" hidden="1" customHeight="1"/>
    <row r="50440" ht="12.75" hidden="1" customHeight="1"/>
    <row r="50441" ht="12.75" hidden="1" customHeight="1"/>
    <row r="50442" ht="12.75" hidden="1" customHeight="1"/>
    <row r="50443" ht="12.75" hidden="1" customHeight="1"/>
    <row r="50444" ht="12.75" hidden="1" customHeight="1"/>
    <row r="50445" ht="12.75" hidden="1" customHeight="1"/>
    <row r="50446" ht="12.75" hidden="1" customHeight="1"/>
    <row r="50447" ht="12.75" hidden="1" customHeight="1"/>
    <row r="50448" ht="12.75" hidden="1" customHeight="1"/>
    <row r="50449" ht="12.75" hidden="1" customHeight="1"/>
    <row r="50450" ht="12.75" hidden="1" customHeight="1"/>
    <row r="50451" ht="12.75" hidden="1" customHeight="1"/>
    <row r="50452" ht="12.75" hidden="1" customHeight="1"/>
    <row r="50453" ht="12.75" hidden="1" customHeight="1"/>
    <row r="50454" ht="12.75" hidden="1" customHeight="1"/>
    <row r="50455" ht="12.75" hidden="1" customHeight="1"/>
    <row r="50456" ht="12.75" hidden="1" customHeight="1"/>
    <row r="50457" ht="12.75" hidden="1" customHeight="1"/>
    <row r="50458" ht="12.75" hidden="1" customHeight="1"/>
    <row r="50459" ht="12.75" hidden="1" customHeight="1"/>
    <row r="50460" ht="12.75" hidden="1" customHeight="1"/>
    <row r="50461" ht="12.75" hidden="1" customHeight="1"/>
    <row r="50462" ht="12.75" hidden="1" customHeight="1"/>
    <row r="50463" ht="12.75" hidden="1" customHeight="1"/>
    <row r="50464" ht="12.75" hidden="1" customHeight="1"/>
    <row r="50465" ht="12.75" hidden="1" customHeight="1"/>
    <row r="50466" ht="12.75" hidden="1" customHeight="1"/>
    <row r="50467" ht="12.75" hidden="1" customHeight="1"/>
    <row r="50468" ht="12.75" hidden="1" customHeight="1"/>
    <row r="50469" ht="12.75" hidden="1" customHeight="1"/>
    <row r="50470" ht="12.75" hidden="1" customHeight="1"/>
    <row r="50471" ht="12.75" hidden="1" customHeight="1"/>
    <row r="50472" ht="12.75" hidden="1" customHeight="1"/>
    <row r="50473" ht="12.75" hidden="1" customHeight="1"/>
    <row r="50474" ht="12.75" hidden="1" customHeight="1"/>
    <row r="50475" ht="12.75" hidden="1" customHeight="1"/>
    <row r="50476" ht="12.75" hidden="1" customHeight="1"/>
    <row r="50477" ht="12.75" hidden="1" customHeight="1"/>
    <row r="50478" ht="12.75" hidden="1" customHeight="1"/>
    <row r="50479" ht="12.75" hidden="1" customHeight="1"/>
    <row r="50480" ht="12.75" hidden="1" customHeight="1"/>
    <row r="50481" ht="12.75" hidden="1" customHeight="1"/>
    <row r="50482" ht="12.75" hidden="1" customHeight="1"/>
    <row r="50483" ht="12.75" hidden="1" customHeight="1"/>
    <row r="50484" ht="12.75" hidden="1" customHeight="1"/>
    <row r="50485" ht="12.75" hidden="1" customHeight="1"/>
    <row r="50486" ht="12.75" hidden="1" customHeight="1"/>
    <row r="50487" ht="12.75" hidden="1" customHeight="1"/>
    <row r="50488" ht="12.75" hidden="1" customHeight="1"/>
    <row r="50489" ht="12.75" hidden="1" customHeight="1"/>
    <row r="50490" ht="12.75" hidden="1" customHeight="1"/>
    <row r="50491" ht="12.75" hidden="1" customHeight="1"/>
    <row r="50492" ht="12.75" hidden="1" customHeight="1"/>
    <row r="50493" ht="12.75" hidden="1" customHeight="1"/>
    <row r="50494" ht="12.75" hidden="1" customHeight="1"/>
    <row r="50495" ht="12.75" hidden="1" customHeight="1"/>
    <row r="50496" ht="12.75" hidden="1" customHeight="1"/>
    <row r="50497" ht="12.75" hidden="1" customHeight="1"/>
    <row r="50498" ht="12.75" hidden="1" customHeight="1"/>
    <row r="50499" ht="12.75" hidden="1" customHeight="1"/>
    <row r="50500" ht="12.75" hidden="1" customHeight="1"/>
    <row r="50501" ht="12.75" hidden="1" customHeight="1"/>
    <row r="50502" ht="12.75" hidden="1" customHeight="1"/>
    <row r="50503" ht="12.75" hidden="1" customHeight="1"/>
    <row r="50504" ht="12.75" hidden="1" customHeight="1"/>
    <row r="50505" ht="12.75" hidden="1" customHeight="1"/>
    <row r="50506" ht="12.75" hidden="1" customHeight="1"/>
    <row r="50507" ht="12.75" hidden="1" customHeight="1"/>
    <row r="50508" ht="12.75" hidden="1" customHeight="1"/>
    <row r="50509" ht="12.75" hidden="1" customHeight="1"/>
    <row r="50510" ht="12.75" hidden="1" customHeight="1"/>
    <row r="50511" ht="12.75" hidden="1" customHeight="1"/>
    <row r="50512" ht="12.75" hidden="1" customHeight="1"/>
    <row r="50513" ht="12.75" hidden="1" customHeight="1"/>
    <row r="50514" ht="12.75" hidden="1" customHeight="1"/>
    <row r="50515" ht="12.75" hidden="1" customHeight="1"/>
    <row r="50516" ht="12.75" hidden="1" customHeight="1"/>
    <row r="50517" ht="12.75" hidden="1" customHeight="1"/>
    <row r="50518" ht="12.75" hidden="1" customHeight="1"/>
    <row r="50519" ht="12.75" hidden="1" customHeight="1"/>
    <row r="50520" ht="12.75" hidden="1" customHeight="1"/>
    <row r="50521" ht="12.75" hidden="1" customHeight="1"/>
    <row r="50522" ht="12.75" hidden="1" customHeight="1"/>
    <row r="50523" ht="12.75" hidden="1" customHeight="1"/>
    <row r="50524" ht="12.75" hidden="1" customHeight="1"/>
    <row r="50525" ht="12.75" hidden="1" customHeight="1"/>
    <row r="50526" ht="12.75" hidden="1" customHeight="1"/>
    <row r="50527" ht="12.75" hidden="1" customHeight="1"/>
    <row r="50528" ht="12.75" hidden="1" customHeight="1"/>
    <row r="50529" ht="12.75" hidden="1" customHeight="1"/>
    <row r="50530" ht="12.75" hidden="1" customHeight="1"/>
    <row r="50531" ht="12.75" hidden="1" customHeight="1"/>
    <row r="50532" ht="12.75" hidden="1" customHeight="1"/>
    <row r="50533" ht="12.75" hidden="1" customHeight="1"/>
    <row r="50534" ht="12.75" hidden="1" customHeight="1"/>
    <row r="50535" ht="12.75" hidden="1" customHeight="1"/>
    <row r="50536" ht="12.75" hidden="1" customHeight="1"/>
    <row r="50537" ht="12.75" hidden="1" customHeight="1"/>
    <row r="50538" ht="12.75" hidden="1" customHeight="1"/>
    <row r="50539" ht="12.75" hidden="1" customHeight="1"/>
    <row r="50540" ht="12.75" hidden="1" customHeight="1"/>
    <row r="50541" ht="12.75" hidden="1" customHeight="1"/>
    <row r="50542" ht="12.75" hidden="1" customHeight="1"/>
    <row r="50543" ht="12.75" hidden="1" customHeight="1"/>
    <row r="50544" ht="12.75" hidden="1" customHeight="1"/>
    <row r="50545" ht="12.75" hidden="1" customHeight="1"/>
    <row r="50546" ht="12.75" hidden="1" customHeight="1"/>
    <row r="50547" ht="12.75" hidden="1" customHeight="1"/>
    <row r="50548" ht="12.75" hidden="1" customHeight="1"/>
    <row r="50549" ht="12.75" hidden="1" customHeight="1"/>
    <row r="50550" ht="12.75" hidden="1" customHeight="1"/>
    <row r="50551" ht="12.75" hidden="1" customHeight="1"/>
    <row r="50552" ht="12.75" hidden="1" customHeight="1"/>
    <row r="50553" ht="12.75" hidden="1" customHeight="1"/>
    <row r="50554" ht="12.75" hidden="1" customHeight="1"/>
    <row r="50555" ht="12.75" hidden="1" customHeight="1"/>
    <row r="50556" ht="12.75" hidden="1" customHeight="1"/>
    <row r="50557" ht="12.75" hidden="1" customHeight="1"/>
    <row r="50558" ht="12.75" hidden="1" customHeight="1"/>
    <row r="50559" ht="12.75" hidden="1" customHeight="1"/>
    <row r="50560" ht="12.75" hidden="1" customHeight="1"/>
    <row r="50561" ht="12.75" hidden="1" customHeight="1"/>
    <row r="50562" ht="12.75" hidden="1" customHeight="1"/>
    <row r="50563" ht="12.75" hidden="1" customHeight="1"/>
    <row r="50564" ht="12.75" hidden="1" customHeight="1"/>
    <row r="50565" ht="12.75" hidden="1" customHeight="1"/>
    <row r="50566" ht="12.75" hidden="1" customHeight="1"/>
    <row r="50567" ht="12.75" hidden="1" customHeight="1"/>
    <row r="50568" ht="12.75" hidden="1" customHeight="1"/>
    <row r="50569" ht="12.75" hidden="1" customHeight="1"/>
    <row r="50570" ht="12.75" hidden="1" customHeight="1"/>
    <row r="50571" ht="12.75" hidden="1" customHeight="1"/>
    <row r="50572" ht="12.75" hidden="1" customHeight="1"/>
    <row r="50573" ht="12.75" hidden="1" customHeight="1"/>
    <row r="50574" ht="12.75" hidden="1" customHeight="1"/>
    <row r="50575" ht="12.75" hidden="1" customHeight="1"/>
    <row r="50576" ht="12.75" hidden="1" customHeight="1"/>
    <row r="50577" ht="12.75" hidden="1" customHeight="1"/>
    <row r="50578" ht="12.75" hidden="1" customHeight="1"/>
    <row r="50579" ht="12.75" hidden="1" customHeight="1"/>
    <row r="50580" ht="12.75" hidden="1" customHeight="1"/>
    <row r="50581" ht="12.75" hidden="1" customHeight="1"/>
    <row r="50582" ht="12.75" hidden="1" customHeight="1"/>
    <row r="50583" ht="12.75" hidden="1" customHeight="1"/>
    <row r="50584" ht="12.75" hidden="1" customHeight="1"/>
    <row r="50585" ht="12.75" hidden="1" customHeight="1"/>
    <row r="50586" ht="12.75" hidden="1" customHeight="1"/>
    <row r="50587" ht="12.75" hidden="1" customHeight="1"/>
    <row r="50588" ht="12.75" hidden="1" customHeight="1"/>
    <row r="50589" ht="12.75" hidden="1" customHeight="1"/>
    <row r="50590" ht="12.75" hidden="1" customHeight="1"/>
    <row r="50591" ht="12.75" hidden="1" customHeight="1"/>
    <row r="50592" ht="12.75" hidden="1" customHeight="1"/>
    <row r="50593" ht="12.75" hidden="1" customHeight="1"/>
    <row r="50594" ht="12.75" hidden="1" customHeight="1"/>
    <row r="50595" ht="12.75" hidden="1" customHeight="1"/>
    <row r="50596" ht="12.75" hidden="1" customHeight="1"/>
    <row r="50597" ht="12.75" hidden="1" customHeight="1"/>
    <row r="50598" ht="12.75" hidden="1" customHeight="1"/>
    <row r="50599" ht="12.75" hidden="1" customHeight="1"/>
    <row r="50600" ht="12.75" hidden="1" customHeight="1"/>
    <row r="50601" ht="12.75" hidden="1" customHeight="1"/>
    <row r="50602" ht="12.75" hidden="1" customHeight="1"/>
    <row r="50603" ht="12.75" hidden="1" customHeight="1"/>
    <row r="50604" ht="12.75" hidden="1" customHeight="1"/>
    <row r="50605" ht="12.75" hidden="1" customHeight="1"/>
    <row r="50606" ht="12.75" hidden="1" customHeight="1"/>
    <row r="50607" ht="12.75" hidden="1" customHeight="1"/>
    <row r="50608" ht="12.75" hidden="1" customHeight="1"/>
    <row r="50609" ht="12.75" hidden="1" customHeight="1"/>
    <row r="50610" ht="12.75" hidden="1" customHeight="1"/>
    <row r="50611" ht="12.75" hidden="1" customHeight="1"/>
    <row r="50612" ht="12.75" hidden="1" customHeight="1"/>
    <row r="50613" ht="12.75" hidden="1" customHeight="1"/>
    <row r="50614" ht="12.75" hidden="1" customHeight="1"/>
    <row r="50615" ht="12.75" hidden="1" customHeight="1"/>
    <row r="50616" ht="12.75" hidden="1" customHeight="1"/>
    <row r="50617" ht="12.75" hidden="1" customHeight="1"/>
    <row r="50618" ht="12.75" hidden="1" customHeight="1"/>
    <row r="50619" ht="12.75" hidden="1" customHeight="1"/>
    <row r="50620" ht="12.75" hidden="1" customHeight="1"/>
    <row r="50621" ht="12.75" hidden="1" customHeight="1"/>
    <row r="50622" ht="12.75" hidden="1" customHeight="1"/>
    <row r="50623" ht="12.75" hidden="1" customHeight="1"/>
    <row r="50624" ht="12.75" hidden="1" customHeight="1"/>
    <row r="50625" ht="12.75" hidden="1" customHeight="1"/>
    <row r="50626" ht="12.75" hidden="1" customHeight="1"/>
    <row r="50627" ht="12.75" hidden="1" customHeight="1"/>
    <row r="50628" ht="12.75" hidden="1" customHeight="1"/>
    <row r="50629" ht="12.75" hidden="1" customHeight="1"/>
    <row r="50630" ht="12.75" hidden="1" customHeight="1"/>
    <row r="50631" ht="12.75" hidden="1" customHeight="1"/>
    <row r="50632" ht="12.75" hidden="1" customHeight="1"/>
    <row r="50633" ht="12.75" hidden="1" customHeight="1"/>
    <row r="50634" ht="12.75" hidden="1" customHeight="1"/>
    <row r="50635" ht="12.75" hidden="1" customHeight="1"/>
    <row r="50636" ht="12.75" hidden="1" customHeight="1"/>
    <row r="50637" ht="12.75" hidden="1" customHeight="1"/>
    <row r="50638" ht="12.75" hidden="1" customHeight="1"/>
    <row r="50639" ht="12.75" hidden="1" customHeight="1"/>
    <row r="50640" ht="12.75" hidden="1" customHeight="1"/>
    <row r="50641" ht="12.75" hidden="1" customHeight="1"/>
    <row r="50642" ht="12.75" hidden="1" customHeight="1"/>
    <row r="50643" ht="12.75" hidden="1" customHeight="1"/>
    <row r="50644" ht="12.75" hidden="1" customHeight="1"/>
    <row r="50645" ht="12.75" hidden="1" customHeight="1"/>
    <row r="50646" ht="12.75" hidden="1" customHeight="1"/>
    <row r="50647" ht="12.75" hidden="1" customHeight="1"/>
    <row r="50648" ht="12.75" hidden="1" customHeight="1"/>
    <row r="50649" ht="12.75" hidden="1" customHeight="1"/>
    <row r="50650" ht="12.75" hidden="1" customHeight="1"/>
    <row r="50651" ht="12.75" hidden="1" customHeight="1"/>
    <row r="50652" ht="12.75" hidden="1" customHeight="1"/>
    <row r="50653" ht="12.75" hidden="1" customHeight="1"/>
    <row r="50654" ht="12.75" hidden="1" customHeight="1"/>
    <row r="50655" ht="12.75" hidden="1" customHeight="1"/>
    <row r="50656" ht="12.75" hidden="1" customHeight="1"/>
    <row r="50657" ht="12.75" hidden="1" customHeight="1"/>
    <row r="50658" ht="12.75" hidden="1" customHeight="1"/>
    <row r="50659" ht="12.75" hidden="1" customHeight="1"/>
    <row r="50660" ht="12.75" hidden="1" customHeight="1"/>
    <row r="50661" ht="12.75" hidden="1" customHeight="1"/>
    <row r="50662" ht="12.75" hidden="1" customHeight="1"/>
    <row r="50663" ht="12.75" hidden="1" customHeight="1"/>
    <row r="50664" ht="12.75" hidden="1" customHeight="1"/>
    <row r="50665" ht="12.75" hidden="1" customHeight="1"/>
    <row r="50666" ht="12.75" hidden="1" customHeight="1"/>
    <row r="50667" ht="12.75" hidden="1" customHeight="1"/>
    <row r="50668" ht="12.75" hidden="1" customHeight="1"/>
    <row r="50669" ht="12.75" hidden="1" customHeight="1"/>
    <row r="50670" ht="12.75" hidden="1" customHeight="1"/>
    <row r="50671" ht="12.75" hidden="1" customHeight="1"/>
    <row r="50672" ht="12.75" hidden="1" customHeight="1"/>
    <row r="50673" ht="12.75" hidden="1" customHeight="1"/>
    <row r="50674" ht="12.75" hidden="1" customHeight="1"/>
    <row r="50675" ht="12.75" hidden="1" customHeight="1"/>
    <row r="50676" ht="12.75" hidden="1" customHeight="1"/>
    <row r="50677" ht="12.75" hidden="1" customHeight="1"/>
    <row r="50678" ht="12.75" hidden="1" customHeight="1"/>
    <row r="50679" ht="12.75" hidden="1" customHeight="1"/>
    <row r="50680" ht="12.75" hidden="1" customHeight="1"/>
    <row r="50681" ht="12.75" hidden="1" customHeight="1"/>
    <row r="50682" ht="12.75" hidden="1" customHeight="1"/>
    <row r="50683" ht="12.75" hidden="1" customHeight="1"/>
    <row r="50684" ht="12.75" hidden="1" customHeight="1"/>
    <row r="50685" ht="12.75" hidden="1" customHeight="1"/>
    <row r="50686" ht="12.75" hidden="1" customHeight="1"/>
    <row r="50687" ht="12.75" hidden="1" customHeight="1"/>
    <row r="50688" ht="12.75" hidden="1" customHeight="1"/>
    <row r="50689" ht="12.75" hidden="1" customHeight="1"/>
    <row r="50690" ht="12.75" hidden="1" customHeight="1"/>
    <row r="50691" ht="12.75" hidden="1" customHeight="1"/>
    <row r="50692" ht="12.75" hidden="1" customHeight="1"/>
    <row r="50693" ht="12.75" hidden="1" customHeight="1"/>
    <row r="50694" ht="12.75" hidden="1" customHeight="1"/>
    <row r="50695" ht="12.75" hidden="1" customHeight="1"/>
    <row r="50696" ht="12.75" hidden="1" customHeight="1"/>
    <row r="50697" ht="12.75" hidden="1" customHeight="1"/>
    <row r="50698" ht="12.75" hidden="1" customHeight="1"/>
    <row r="50699" ht="12.75" hidden="1" customHeight="1"/>
    <row r="50700" ht="12.75" hidden="1" customHeight="1"/>
    <row r="50701" ht="12.75" hidden="1" customHeight="1"/>
    <row r="50702" ht="12.75" hidden="1" customHeight="1"/>
    <row r="50703" ht="12.75" hidden="1" customHeight="1"/>
    <row r="50704" ht="12.75" hidden="1" customHeight="1"/>
    <row r="50705" ht="12.75" hidden="1" customHeight="1"/>
    <row r="50706" ht="12.75" hidden="1" customHeight="1"/>
    <row r="50707" ht="12.75" hidden="1" customHeight="1"/>
    <row r="50708" ht="12.75" hidden="1" customHeight="1"/>
    <row r="50709" ht="12.75" hidden="1" customHeight="1"/>
    <row r="50710" ht="12.75" hidden="1" customHeight="1"/>
    <row r="50711" ht="12.75" hidden="1" customHeight="1"/>
    <row r="50712" ht="12.75" hidden="1" customHeight="1"/>
    <row r="50713" ht="12.75" hidden="1" customHeight="1"/>
    <row r="50714" ht="12.75" hidden="1" customHeight="1"/>
    <row r="50715" ht="12.75" hidden="1" customHeight="1"/>
    <row r="50716" ht="12.75" hidden="1" customHeight="1"/>
    <row r="50717" ht="12.75" hidden="1" customHeight="1"/>
    <row r="50718" ht="12.75" hidden="1" customHeight="1"/>
    <row r="50719" ht="12.75" hidden="1" customHeight="1"/>
    <row r="50720" ht="12.75" hidden="1" customHeight="1"/>
    <row r="50721" ht="12.75" hidden="1" customHeight="1"/>
    <row r="50722" ht="12.75" hidden="1" customHeight="1"/>
    <row r="50723" ht="12.75" hidden="1" customHeight="1"/>
    <row r="50724" ht="12.75" hidden="1" customHeight="1"/>
    <row r="50725" ht="12.75" hidden="1" customHeight="1"/>
    <row r="50726" ht="12.75" hidden="1" customHeight="1"/>
    <row r="50727" ht="12.75" hidden="1" customHeight="1"/>
    <row r="50728" ht="12.75" hidden="1" customHeight="1"/>
    <row r="50729" ht="12.75" hidden="1" customHeight="1"/>
    <row r="50730" ht="12.75" hidden="1" customHeight="1"/>
    <row r="50731" ht="12.75" hidden="1" customHeight="1"/>
    <row r="50732" ht="12.75" hidden="1" customHeight="1"/>
    <row r="50733" ht="12.75" hidden="1" customHeight="1"/>
    <row r="50734" ht="12.75" hidden="1" customHeight="1"/>
    <row r="50735" ht="12.75" hidden="1" customHeight="1"/>
    <row r="50736" ht="12.75" hidden="1" customHeight="1"/>
    <row r="50737" ht="12.75" hidden="1" customHeight="1"/>
    <row r="50738" ht="12.75" hidden="1" customHeight="1"/>
    <row r="50739" ht="12.75" hidden="1" customHeight="1"/>
    <row r="50740" ht="12.75" hidden="1" customHeight="1"/>
    <row r="50741" ht="12.75" hidden="1" customHeight="1"/>
    <row r="50742" ht="12.75" hidden="1" customHeight="1"/>
    <row r="50743" ht="12.75" hidden="1" customHeight="1"/>
    <row r="50744" ht="12.75" hidden="1" customHeight="1"/>
    <row r="50745" ht="12.75" hidden="1" customHeight="1"/>
    <row r="50746" ht="12.75" hidden="1" customHeight="1"/>
    <row r="50747" ht="12.75" hidden="1" customHeight="1"/>
    <row r="50748" ht="12.75" hidden="1" customHeight="1"/>
    <row r="50749" ht="12.75" hidden="1" customHeight="1"/>
    <row r="50750" ht="12.75" hidden="1" customHeight="1"/>
    <row r="50751" ht="12.75" hidden="1" customHeight="1"/>
    <row r="50752" ht="12.75" hidden="1" customHeight="1"/>
    <row r="50753" ht="12.75" hidden="1" customHeight="1"/>
    <row r="50754" ht="12.75" hidden="1" customHeight="1"/>
    <row r="50755" ht="12.75" hidden="1" customHeight="1"/>
    <row r="50756" ht="12.75" hidden="1" customHeight="1"/>
    <row r="50757" ht="12.75" hidden="1" customHeight="1"/>
    <row r="50758" ht="12.75" hidden="1" customHeight="1"/>
    <row r="50759" ht="12.75" hidden="1" customHeight="1"/>
    <row r="50760" ht="12.75" hidden="1" customHeight="1"/>
    <row r="50761" ht="12.75" hidden="1" customHeight="1"/>
    <row r="50762" ht="12.75" hidden="1" customHeight="1"/>
    <row r="50763" ht="12.75" hidden="1" customHeight="1"/>
    <row r="50764" ht="12.75" hidden="1" customHeight="1"/>
    <row r="50765" ht="12.75" hidden="1" customHeight="1"/>
    <row r="50766" ht="12.75" hidden="1" customHeight="1"/>
    <row r="50767" ht="12.75" hidden="1" customHeight="1"/>
    <row r="50768" ht="12.75" hidden="1" customHeight="1"/>
    <row r="50769" ht="12.75" hidden="1" customHeight="1"/>
    <row r="50770" ht="12.75" hidden="1" customHeight="1"/>
    <row r="50771" ht="12.75" hidden="1" customHeight="1"/>
    <row r="50772" ht="12.75" hidden="1" customHeight="1"/>
    <row r="50773" ht="12.75" hidden="1" customHeight="1"/>
    <row r="50774" ht="12.75" hidden="1" customHeight="1"/>
    <row r="50775" ht="12.75" hidden="1" customHeight="1"/>
    <row r="50776" ht="12.75" hidden="1" customHeight="1"/>
    <row r="50777" ht="12.75" hidden="1" customHeight="1"/>
    <row r="50778" ht="12.75" hidden="1" customHeight="1"/>
    <row r="50779" ht="12.75" hidden="1" customHeight="1"/>
    <row r="50780" ht="12.75" hidden="1" customHeight="1"/>
    <row r="50781" ht="12.75" hidden="1" customHeight="1"/>
    <row r="50782" ht="12.75" hidden="1" customHeight="1"/>
    <row r="50783" ht="12.75" hidden="1" customHeight="1"/>
    <row r="50784" ht="12.75" hidden="1" customHeight="1"/>
    <row r="50785" ht="12.75" hidden="1" customHeight="1"/>
    <row r="50786" ht="12.75" hidden="1" customHeight="1"/>
    <row r="50787" ht="12.75" hidden="1" customHeight="1"/>
    <row r="50788" ht="12.75" hidden="1" customHeight="1"/>
    <row r="50789" ht="12.75" hidden="1" customHeight="1"/>
    <row r="50790" ht="12.75" hidden="1" customHeight="1"/>
    <row r="50791" ht="12.75" hidden="1" customHeight="1"/>
    <row r="50792" ht="12.75" hidden="1" customHeight="1"/>
    <row r="50793" ht="12.75" hidden="1" customHeight="1"/>
    <row r="50794" ht="12.75" hidden="1" customHeight="1"/>
    <row r="50795" ht="12.75" hidden="1" customHeight="1"/>
    <row r="50796" ht="12.75" hidden="1" customHeight="1"/>
    <row r="50797" ht="12.75" hidden="1" customHeight="1"/>
    <row r="50798" ht="12.75" hidden="1" customHeight="1"/>
    <row r="50799" ht="12.75" hidden="1" customHeight="1"/>
    <row r="50800" ht="12.75" hidden="1" customHeight="1"/>
    <row r="50801" ht="12.75" hidden="1" customHeight="1"/>
    <row r="50802" ht="12.75" hidden="1" customHeight="1"/>
    <row r="50803" ht="12.75" hidden="1" customHeight="1"/>
    <row r="50804" ht="12.75" hidden="1" customHeight="1"/>
    <row r="50805" ht="12.75" hidden="1" customHeight="1"/>
    <row r="50806" ht="12.75" hidden="1" customHeight="1"/>
    <row r="50807" ht="12.75" hidden="1" customHeight="1"/>
    <row r="50808" ht="12.75" hidden="1" customHeight="1"/>
    <row r="50809" ht="12.75" hidden="1" customHeight="1"/>
    <row r="50810" ht="12.75" hidden="1" customHeight="1"/>
    <row r="50811" ht="12.75" hidden="1" customHeight="1"/>
    <row r="50812" ht="12.75" hidden="1" customHeight="1"/>
    <row r="50813" ht="12.75" hidden="1" customHeight="1"/>
    <row r="50814" ht="12.75" hidden="1" customHeight="1"/>
    <row r="50815" ht="12.75" hidden="1" customHeight="1"/>
    <row r="50816" ht="12.75" hidden="1" customHeight="1"/>
    <row r="50817" ht="12.75" hidden="1" customHeight="1"/>
    <row r="50818" ht="12.75" hidden="1" customHeight="1"/>
    <row r="50819" ht="12.75" hidden="1" customHeight="1"/>
    <row r="50820" ht="12.75" hidden="1" customHeight="1"/>
    <row r="50821" ht="12.75" hidden="1" customHeight="1"/>
    <row r="50822" ht="12.75" hidden="1" customHeight="1"/>
    <row r="50823" ht="12.75" hidden="1" customHeight="1"/>
    <row r="50824" ht="12.75" hidden="1" customHeight="1"/>
    <row r="50825" ht="12.75" hidden="1" customHeight="1"/>
    <row r="50826" ht="12.75" hidden="1" customHeight="1"/>
    <row r="50827" ht="12.75" hidden="1" customHeight="1"/>
    <row r="50828" ht="12.75" hidden="1" customHeight="1"/>
    <row r="50829" ht="12.75" hidden="1" customHeight="1"/>
    <row r="50830" ht="12.75" hidden="1" customHeight="1"/>
    <row r="50831" ht="12.75" hidden="1" customHeight="1"/>
    <row r="50832" ht="12.75" hidden="1" customHeight="1"/>
    <row r="50833" ht="12.75" hidden="1" customHeight="1"/>
    <row r="50834" ht="12.75" hidden="1" customHeight="1"/>
    <row r="50835" ht="12.75" hidden="1" customHeight="1"/>
    <row r="50836" ht="12.75" hidden="1" customHeight="1"/>
    <row r="50837" ht="12.75" hidden="1" customHeight="1"/>
    <row r="50838" ht="12.75" hidden="1" customHeight="1"/>
    <row r="50839" ht="12.75" hidden="1" customHeight="1"/>
    <row r="50840" ht="12.75" hidden="1" customHeight="1"/>
    <row r="50841" ht="12.75" hidden="1" customHeight="1"/>
    <row r="50842" ht="12.75" hidden="1" customHeight="1"/>
    <row r="50843" ht="12.75" hidden="1" customHeight="1"/>
    <row r="50844" ht="12.75" hidden="1" customHeight="1"/>
    <row r="50845" ht="12.75" hidden="1" customHeight="1"/>
    <row r="50846" ht="12.75" hidden="1" customHeight="1"/>
    <row r="50847" ht="12.75" hidden="1" customHeight="1"/>
    <row r="50848" ht="12.75" hidden="1" customHeight="1"/>
    <row r="50849" ht="12.75" hidden="1" customHeight="1"/>
    <row r="50850" ht="12.75" hidden="1" customHeight="1"/>
    <row r="50851" ht="12.75" hidden="1" customHeight="1"/>
    <row r="50852" ht="12.75" hidden="1" customHeight="1"/>
    <row r="50853" ht="12.75" hidden="1" customHeight="1"/>
    <row r="50854" ht="12.75" hidden="1" customHeight="1"/>
    <row r="50855" ht="12.75" hidden="1" customHeight="1"/>
    <row r="50856" ht="12.75" hidden="1" customHeight="1"/>
    <row r="50857" ht="12.75" hidden="1" customHeight="1"/>
    <row r="50858" ht="12.75" hidden="1" customHeight="1"/>
    <row r="50859" ht="12.75" hidden="1" customHeight="1"/>
    <row r="50860" ht="12.75" hidden="1" customHeight="1"/>
    <row r="50861" ht="12.75" hidden="1" customHeight="1"/>
    <row r="50862" ht="12.75" hidden="1" customHeight="1"/>
    <row r="50863" ht="12.75" hidden="1" customHeight="1"/>
    <row r="50864" ht="12.75" hidden="1" customHeight="1"/>
    <row r="50865" ht="12.75" hidden="1" customHeight="1"/>
    <row r="50866" ht="12.75" hidden="1" customHeight="1"/>
    <row r="50867" ht="12.75" hidden="1" customHeight="1"/>
    <row r="50868" ht="12.75" hidden="1" customHeight="1"/>
    <row r="50869" ht="12.75" hidden="1" customHeight="1"/>
    <row r="50870" ht="12.75" hidden="1" customHeight="1"/>
    <row r="50871" ht="12.75" hidden="1" customHeight="1"/>
    <row r="50872" ht="12.75" hidden="1" customHeight="1"/>
    <row r="50873" ht="12.75" hidden="1" customHeight="1"/>
    <row r="50874" ht="12.75" hidden="1" customHeight="1"/>
    <row r="50875" ht="12.75" hidden="1" customHeight="1"/>
    <row r="50876" ht="12.75" hidden="1" customHeight="1"/>
    <row r="50877" ht="12.75" hidden="1" customHeight="1"/>
    <row r="50878" ht="12.75" hidden="1" customHeight="1"/>
    <row r="50879" ht="12.75" hidden="1" customHeight="1"/>
    <row r="50880" ht="12.75" hidden="1" customHeight="1"/>
    <row r="50881" ht="12.75" hidden="1" customHeight="1"/>
    <row r="50882" ht="12.75" hidden="1" customHeight="1"/>
    <row r="50883" ht="12.75" hidden="1" customHeight="1"/>
    <row r="50884" ht="12.75" hidden="1" customHeight="1"/>
    <row r="50885" ht="12.75" hidden="1" customHeight="1"/>
    <row r="50886" ht="12.75" hidden="1" customHeight="1"/>
    <row r="50887" ht="12.75" hidden="1" customHeight="1"/>
    <row r="50888" ht="12.75" hidden="1" customHeight="1"/>
    <row r="50889" ht="12.75" hidden="1" customHeight="1"/>
    <row r="50890" ht="12.75" hidden="1" customHeight="1"/>
    <row r="50891" ht="12.75" hidden="1" customHeight="1"/>
    <row r="50892" ht="12.75" hidden="1" customHeight="1"/>
    <row r="50893" ht="12.75" hidden="1" customHeight="1"/>
    <row r="50894" ht="12.75" hidden="1" customHeight="1"/>
    <row r="50895" ht="12.75" hidden="1" customHeight="1"/>
    <row r="50896" ht="12.75" hidden="1" customHeight="1"/>
    <row r="50897" ht="12.75" hidden="1" customHeight="1"/>
    <row r="50898" ht="12.75" hidden="1" customHeight="1"/>
    <row r="50899" ht="12.75" hidden="1" customHeight="1"/>
    <row r="50900" ht="12.75" hidden="1" customHeight="1"/>
    <row r="50901" ht="12.75" hidden="1" customHeight="1"/>
    <row r="50902" ht="12.75" hidden="1" customHeight="1"/>
    <row r="50903" ht="12.75" hidden="1" customHeight="1"/>
    <row r="50904" ht="12.75" hidden="1" customHeight="1"/>
    <row r="50905" ht="12.75" hidden="1" customHeight="1"/>
    <row r="50906" ht="12.75" hidden="1" customHeight="1"/>
    <row r="50907" ht="12.75" hidden="1" customHeight="1"/>
    <row r="50908" ht="12.75" hidden="1" customHeight="1"/>
    <row r="50909" ht="12.75" hidden="1" customHeight="1"/>
    <row r="50910" ht="12.75" hidden="1" customHeight="1"/>
    <row r="50911" ht="12.75" hidden="1" customHeight="1"/>
    <row r="50912" ht="12.75" hidden="1" customHeight="1"/>
    <row r="50913" ht="12.75" hidden="1" customHeight="1"/>
    <row r="50914" ht="12.75" hidden="1" customHeight="1"/>
    <row r="50915" ht="12.75" hidden="1" customHeight="1"/>
    <row r="50916" ht="12.75" hidden="1" customHeight="1"/>
    <row r="50917" ht="12.75" hidden="1" customHeight="1"/>
    <row r="50918" ht="12.75" hidden="1" customHeight="1"/>
    <row r="50919" ht="12.75" hidden="1" customHeight="1"/>
    <row r="50920" ht="12.75" hidden="1" customHeight="1"/>
    <row r="50921" ht="12.75" hidden="1" customHeight="1"/>
    <row r="50922" ht="12.75" hidden="1" customHeight="1"/>
    <row r="50923" ht="12.75" hidden="1" customHeight="1"/>
    <row r="50924" ht="12.75" hidden="1" customHeight="1"/>
    <row r="50925" ht="12.75" hidden="1" customHeight="1"/>
    <row r="50926" ht="12.75" hidden="1" customHeight="1"/>
    <row r="50927" ht="12.75" hidden="1" customHeight="1"/>
    <row r="50928" ht="12.75" hidden="1" customHeight="1"/>
    <row r="50929" ht="12.75" hidden="1" customHeight="1"/>
    <row r="50930" ht="12.75" hidden="1" customHeight="1"/>
    <row r="50931" ht="12.75" hidden="1" customHeight="1"/>
    <row r="50932" ht="12.75" hidden="1" customHeight="1"/>
    <row r="50933" ht="12.75" hidden="1" customHeight="1"/>
    <row r="50934" ht="12.75" hidden="1" customHeight="1"/>
    <row r="50935" ht="12.75" hidden="1" customHeight="1"/>
    <row r="50936" ht="12.75" hidden="1" customHeight="1"/>
    <row r="50937" ht="12.75" hidden="1" customHeight="1"/>
    <row r="50938" ht="12.75" hidden="1" customHeight="1"/>
    <row r="50939" ht="12.75" hidden="1" customHeight="1"/>
    <row r="50940" ht="12.75" hidden="1" customHeight="1"/>
    <row r="50941" ht="12.75" hidden="1" customHeight="1"/>
    <row r="50942" ht="12.75" hidden="1" customHeight="1"/>
    <row r="50943" ht="12.75" hidden="1" customHeight="1"/>
    <row r="50944" ht="12.75" hidden="1" customHeight="1"/>
    <row r="50945" ht="12.75" hidden="1" customHeight="1"/>
    <row r="50946" ht="12.75" hidden="1" customHeight="1"/>
    <row r="50947" ht="12.75" hidden="1" customHeight="1"/>
    <row r="50948" ht="12.75" hidden="1" customHeight="1"/>
    <row r="50949" ht="12.75" hidden="1" customHeight="1"/>
    <row r="50950" ht="12.75" hidden="1" customHeight="1"/>
    <row r="50951" ht="12.75" hidden="1" customHeight="1"/>
    <row r="50952" ht="12.75" hidden="1" customHeight="1"/>
    <row r="50953" ht="12.75" hidden="1" customHeight="1"/>
    <row r="50954" ht="12.75" hidden="1" customHeight="1"/>
    <row r="50955" ht="12.75" hidden="1" customHeight="1"/>
    <row r="50956" ht="12.75" hidden="1" customHeight="1"/>
    <row r="50957" ht="12.75" hidden="1" customHeight="1"/>
    <row r="50958" ht="12.75" hidden="1" customHeight="1"/>
    <row r="50959" ht="12.75" hidden="1" customHeight="1"/>
    <row r="50960" ht="12.75" hidden="1" customHeight="1"/>
    <row r="50961" ht="12.75" hidden="1" customHeight="1"/>
    <row r="50962" ht="12.75" hidden="1" customHeight="1"/>
    <row r="50963" ht="12.75" hidden="1" customHeight="1"/>
    <row r="50964" ht="12.75" hidden="1" customHeight="1"/>
    <row r="50965" ht="12.75" hidden="1" customHeight="1"/>
    <row r="50966" ht="12.75" hidden="1" customHeight="1"/>
    <row r="50967" ht="12.75" hidden="1" customHeight="1"/>
    <row r="50968" ht="12.75" hidden="1" customHeight="1"/>
    <row r="50969" ht="12.75" hidden="1" customHeight="1"/>
    <row r="50970" ht="12.75" hidden="1" customHeight="1"/>
    <row r="50971" ht="12.75" hidden="1" customHeight="1"/>
    <row r="50972" ht="12.75" hidden="1" customHeight="1"/>
    <row r="50973" ht="12.75" hidden="1" customHeight="1"/>
    <row r="50974" ht="12.75" hidden="1" customHeight="1"/>
    <row r="50975" ht="12.75" hidden="1" customHeight="1"/>
    <row r="50976" ht="12.75" hidden="1" customHeight="1"/>
    <row r="50977" ht="12.75" hidden="1" customHeight="1"/>
    <row r="50978" ht="12.75" hidden="1" customHeight="1"/>
    <row r="50979" ht="12.75" hidden="1" customHeight="1"/>
    <row r="50980" ht="12.75" hidden="1" customHeight="1"/>
    <row r="50981" ht="12.75" hidden="1" customHeight="1"/>
    <row r="50982" ht="12.75" hidden="1" customHeight="1"/>
    <row r="50983" ht="12.75" hidden="1" customHeight="1"/>
    <row r="50984" ht="12.75" hidden="1" customHeight="1"/>
    <row r="50985" ht="12.75" hidden="1" customHeight="1"/>
    <row r="50986" ht="12.75" hidden="1" customHeight="1"/>
    <row r="50987" ht="12.75" hidden="1" customHeight="1"/>
    <row r="50988" ht="12.75" hidden="1" customHeight="1"/>
    <row r="50989" ht="12.75" hidden="1" customHeight="1"/>
    <row r="50990" ht="12.75" hidden="1" customHeight="1"/>
    <row r="50991" ht="12.75" hidden="1" customHeight="1"/>
    <row r="50992" ht="12.75" hidden="1" customHeight="1"/>
    <row r="50993" ht="12.75" hidden="1" customHeight="1"/>
    <row r="50994" ht="12.75" hidden="1" customHeight="1"/>
    <row r="50995" ht="12.75" hidden="1" customHeight="1"/>
    <row r="50996" ht="12.75" hidden="1" customHeight="1"/>
    <row r="50997" ht="12.75" hidden="1" customHeight="1"/>
    <row r="50998" ht="12.75" hidden="1" customHeight="1"/>
    <row r="50999" ht="12.75" hidden="1" customHeight="1"/>
    <row r="51000" ht="12.75" hidden="1" customHeight="1"/>
    <row r="51001" ht="12.75" hidden="1" customHeight="1"/>
    <row r="51002" ht="12.75" hidden="1" customHeight="1"/>
    <row r="51003" ht="12.75" hidden="1" customHeight="1"/>
    <row r="51004" ht="12.75" hidden="1" customHeight="1"/>
    <row r="51005" ht="12.75" hidden="1" customHeight="1"/>
    <row r="51006" ht="12.75" hidden="1" customHeight="1"/>
    <row r="51007" ht="12.75" hidden="1" customHeight="1"/>
    <row r="51008" ht="12.75" hidden="1" customHeight="1"/>
    <row r="51009" ht="12.75" hidden="1" customHeight="1"/>
    <row r="51010" ht="12.75" hidden="1" customHeight="1"/>
    <row r="51011" ht="12.75" hidden="1" customHeight="1"/>
    <row r="51012" ht="12.75" hidden="1" customHeight="1"/>
    <row r="51013" ht="12.75" hidden="1" customHeight="1"/>
    <row r="51014" ht="12.75" hidden="1" customHeight="1"/>
    <row r="51015" ht="12.75" hidden="1" customHeight="1"/>
    <row r="51016" ht="12.75" hidden="1" customHeight="1"/>
    <row r="51017" ht="12.75" hidden="1" customHeight="1"/>
    <row r="51018" ht="12.75" hidden="1" customHeight="1"/>
    <row r="51019" ht="12.75" hidden="1" customHeight="1"/>
    <row r="51020" ht="12.75" hidden="1" customHeight="1"/>
    <row r="51021" ht="12.75" hidden="1" customHeight="1"/>
    <row r="51022" ht="12.75" hidden="1" customHeight="1"/>
    <row r="51023" ht="12.75" hidden="1" customHeight="1"/>
    <row r="51024" ht="12.75" hidden="1" customHeight="1"/>
    <row r="51025" ht="12.75" hidden="1" customHeight="1"/>
    <row r="51026" ht="12.75" hidden="1" customHeight="1"/>
    <row r="51027" ht="12.75" hidden="1" customHeight="1"/>
    <row r="51028" ht="12.75" hidden="1" customHeight="1"/>
    <row r="51029" ht="12.75" hidden="1" customHeight="1"/>
    <row r="51030" ht="12.75" hidden="1" customHeight="1"/>
    <row r="51031" ht="12.75" hidden="1" customHeight="1"/>
    <row r="51032" ht="12.75" hidden="1" customHeight="1"/>
    <row r="51033" ht="12.75" hidden="1" customHeight="1"/>
    <row r="51034" ht="12.75" hidden="1" customHeight="1"/>
    <row r="51035" ht="12.75" hidden="1" customHeight="1"/>
    <row r="51036" ht="12.75" hidden="1" customHeight="1"/>
    <row r="51037" ht="12.75" hidden="1" customHeight="1"/>
    <row r="51038" ht="12.75" hidden="1" customHeight="1"/>
    <row r="51039" ht="12.75" hidden="1" customHeight="1"/>
    <row r="51040" ht="12.75" hidden="1" customHeight="1"/>
    <row r="51041" ht="12.75" hidden="1" customHeight="1"/>
    <row r="51042" ht="12.75" hidden="1" customHeight="1"/>
    <row r="51043" ht="12.75" hidden="1" customHeight="1"/>
    <row r="51044" ht="12.75" hidden="1" customHeight="1"/>
    <row r="51045" ht="12.75" hidden="1" customHeight="1"/>
    <row r="51046" ht="12.75" hidden="1" customHeight="1"/>
    <row r="51047" ht="12.75" hidden="1" customHeight="1"/>
    <row r="51048" ht="12.75" hidden="1" customHeight="1"/>
    <row r="51049" ht="12.75" hidden="1" customHeight="1"/>
    <row r="51050" ht="12.75" hidden="1" customHeight="1"/>
    <row r="51051" ht="12.75" hidden="1" customHeight="1"/>
    <row r="51052" ht="12.75" hidden="1" customHeight="1"/>
    <row r="51053" ht="12.75" hidden="1" customHeight="1"/>
    <row r="51054" ht="12.75" hidden="1" customHeight="1"/>
    <row r="51055" ht="12.75" hidden="1" customHeight="1"/>
    <row r="51056" ht="12.75" hidden="1" customHeight="1"/>
    <row r="51057" ht="12.75" hidden="1" customHeight="1"/>
    <row r="51058" ht="12.75" hidden="1" customHeight="1"/>
    <row r="51059" ht="12.75" hidden="1" customHeight="1"/>
    <row r="51060" ht="12.75" hidden="1" customHeight="1"/>
    <row r="51061" ht="12.75" hidden="1" customHeight="1"/>
    <row r="51062" ht="12.75" hidden="1" customHeight="1"/>
    <row r="51063" ht="12.75" hidden="1" customHeight="1"/>
    <row r="51064" ht="12.75" hidden="1" customHeight="1"/>
    <row r="51065" ht="12.75" hidden="1" customHeight="1"/>
    <row r="51066" ht="12.75" hidden="1" customHeight="1"/>
    <row r="51067" ht="12.75" hidden="1" customHeight="1"/>
    <row r="51068" ht="12.75" hidden="1" customHeight="1"/>
    <row r="51069" ht="12.75" hidden="1" customHeight="1"/>
    <row r="51070" ht="12.75" hidden="1" customHeight="1"/>
    <row r="51071" ht="12.75" hidden="1" customHeight="1"/>
    <row r="51072" ht="12.75" hidden="1" customHeight="1"/>
    <row r="51073" ht="12.75" hidden="1" customHeight="1"/>
    <row r="51074" ht="12.75" hidden="1" customHeight="1"/>
    <row r="51075" ht="12.75" hidden="1" customHeight="1"/>
    <row r="51076" ht="12.75" hidden="1" customHeight="1"/>
    <row r="51077" ht="12.75" hidden="1" customHeight="1"/>
    <row r="51078" ht="12.75" hidden="1" customHeight="1"/>
    <row r="51079" ht="12.75" hidden="1" customHeight="1"/>
    <row r="51080" ht="12.75" hidden="1" customHeight="1"/>
    <row r="51081" ht="12.75" hidden="1" customHeight="1"/>
    <row r="51082" ht="12.75" hidden="1" customHeight="1"/>
    <row r="51083" ht="12.75" hidden="1" customHeight="1"/>
    <row r="51084" ht="12.75" hidden="1" customHeight="1"/>
    <row r="51085" ht="12.75" hidden="1" customHeight="1"/>
    <row r="51086" ht="12.75" hidden="1" customHeight="1"/>
    <row r="51087" ht="12.75" hidden="1" customHeight="1"/>
    <row r="51088" ht="12.75" hidden="1" customHeight="1"/>
    <row r="51089" ht="12.75" hidden="1" customHeight="1"/>
    <row r="51090" ht="12.75" hidden="1" customHeight="1"/>
    <row r="51091" ht="12.75" hidden="1" customHeight="1"/>
    <row r="51092" ht="12.75" hidden="1" customHeight="1"/>
    <row r="51093" ht="12.75" hidden="1" customHeight="1"/>
    <row r="51094" ht="12.75" hidden="1" customHeight="1"/>
    <row r="51095" ht="12.75" hidden="1" customHeight="1"/>
    <row r="51096" ht="12.75" hidden="1" customHeight="1"/>
    <row r="51097" ht="12.75" hidden="1" customHeight="1"/>
    <row r="51098" ht="12.75" hidden="1" customHeight="1"/>
    <row r="51099" ht="12.75" hidden="1" customHeight="1"/>
    <row r="51100" ht="12.75" hidden="1" customHeight="1"/>
    <row r="51101" ht="12.75" hidden="1" customHeight="1"/>
    <row r="51102" ht="12.75" hidden="1" customHeight="1"/>
    <row r="51103" ht="12.75" hidden="1" customHeight="1"/>
    <row r="51104" ht="12.75" hidden="1" customHeight="1"/>
    <row r="51105" ht="12.75" hidden="1" customHeight="1"/>
    <row r="51106" ht="12.75" hidden="1" customHeight="1"/>
    <row r="51107" ht="12.75" hidden="1" customHeight="1"/>
    <row r="51108" ht="12.75" hidden="1" customHeight="1"/>
    <row r="51109" ht="12.75" hidden="1" customHeight="1"/>
    <row r="51110" ht="12.75" hidden="1" customHeight="1"/>
    <row r="51111" ht="12.75" hidden="1" customHeight="1"/>
    <row r="51112" ht="12.75" hidden="1" customHeight="1"/>
    <row r="51113" ht="12.75" hidden="1" customHeight="1"/>
    <row r="51114" ht="12.75" hidden="1" customHeight="1"/>
    <row r="51115" ht="12.75" hidden="1" customHeight="1"/>
    <row r="51116" ht="12.75" hidden="1" customHeight="1"/>
    <row r="51117" ht="12.75" hidden="1" customHeight="1"/>
    <row r="51118" ht="12.75" hidden="1" customHeight="1"/>
    <row r="51119" ht="12.75" hidden="1" customHeight="1"/>
    <row r="51120" ht="12.75" hidden="1" customHeight="1"/>
    <row r="51121" ht="12.75" hidden="1" customHeight="1"/>
    <row r="51122" ht="12.75" hidden="1" customHeight="1"/>
    <row r="51123" ht="12.75" hidden="1" customHeight="1"/>
    <row r="51124" ht="12.75" hidden="1" customHeight="1"/>
    <row r="51125" ht="12.75" hidden="1" customHeight="1"/>
    <row r="51126" ht="12.75" hidden="1" customHeight="1"/>
    <row r="51127" ht="12.75" hidden="1" customHeight="1"/>
    <row r="51128" ht="12.75" hidden="1" customHeight="1"/>
    <row r="51129" ht="12.75" hidden="1" customHeight="1"/>
    <row r="51130" ht="12.75" hidden="1" customHeight="1"/>
    <row r="51131" ht="12.75" hidden="1" customHeight="1"/>
    <row r="51132" ht="12.75" hidden="1" customHeight="1"/>
    <row r="51133" ht="12.75" hidden="1" customHeight="1"/>
    <row r="51134" ht="12.75" hidden="1" customHeight="1"/>
    <row r="51135" ht="12.75" hidden="1" customHeight="1"/>
    <row r="51136" ht="12.75" hidden="1" customHeight="1"/>
    <row r="51137" ht="12.75" hidden="1" customHeight="1"/>
    <row r="51138" ht="12.75" hidden="1" customHeight="1"/>
    <row r="51139" ht="12.75" hidden="1" customHeight="1"/>
    <row r="51140" ht="12.75" hidden="1" customHeight="1"/>
    <row r="51141" ht="12.75" hidden="1" customHeight="1"/>
    <row r="51142" ht="12.75" hidden="1" customHeight="1"/>
    <row r="51143" ht="12.75" hidden="1" customHeight="1"/>
    <row r="51144" ht="12.75" hidden="1" customHeight="1"/>
    <row r="51145" ht="12.75" hidden="1" customHeight="1"/>
    <row r="51146" ht="12.75" hidden="1" customHeight="1"/>
    <row r="51147" ht="12.75" hidden="1" customHeight="1"/>
    <row r="51148" ht="12.75" hidden="1" customHeight="1"/>
    <row r="51149" ht="12.75" hidden="1" customHeight="1"/>
    <row r="51150" ht="12.75" hidden="1" customHeight="1"/>
    <row r="51151" ht="12.75" hidden="1" customHeight="1"/>
    <row r="51152" ht="12.75" hidden="1" customHeight="1"/>
    <row r="51153" ht="12.75" hidden="1" customHeight="1"/>
    <row r="51154" ht="12.75" hidden="1" customHeight="1"/>
    <row r="51155" ht="12.75" hidden="1" customHeight="1"/>
    <row r="51156" ht="12.75" hidden="1" customHeight="1"/>
    <row r="51157" ht="12.75" hidden="1" customHeight="1"/>
    <row r="51158" ht="12.75" hidden="1" customHeight="1"/>
    <row r="51159" ht="12.75" hidden="1" customHeight="1"/>
    <row r="51160" ht="12.75" hidden="1" customHeight="1"/>
    <row r="51161" ht="12.75" hidden="1" customHeight="1"/>
    <row r="51162" ht="12.75" hidden="1" customHeight="1"/>
    <row r="51163" ht="12.75" hidden="1" customHeight="1"/>
    <row r="51164" ht="12.75" hidden="1" customHeight="1"/>
    <row r="51165" ht="12.75" hidden="1" customHeight="1"/>
    <row r="51166" ht="12.75" hidden="1" customHeight="1"/>
    <row r="51167" ht="12.75" hidden="1" customHeight="1"/>
    <row r="51168" ht="12.75" hidden="1" customHeight="1"/>
    <row r="51169" ht="12.75" hidden="1" customHeight="1"/>
    <row r="51170" ht="12.75" hidden="1" customHeight="1"/>
    <row r="51171" ht="12.75" hidden="1" customHeight="1"/>
    <row r="51172" ht="12.75" hidden="1" customHeight="1"/>
    <row r="51173" ht="12.75" hidden="1" customHeight="1"/>
    <row r="51174" ht="12.75" hidden="1" customHeight="1"/>
    <row r="51175" ht="12.75" hidden="1" customHeight="1"/>
    <row r="51176" ht="12.75" hidden="1" customHeight="1"/>
    <row r="51177" ht="12.75" hidden="1" customHeight="1"/>
    <row r="51178" ht="12.75" hidden="1" customHeight="1"/>
    <row r="51179" ht="12.75" hidden="1" customHeight="1"/>
    <row r="51180" ht="12.75" hidden="1" customHeight="1"/>
    <row r="51181" ht="12.75" hidden="1" customHeight="1"/>
    <row r="51182" ht="12.75" hidden="1" customHeight="1"/>
    <row r="51183" ht="12.75" hidden="1" customHeight="1"/>
    <row r="51184" ht="12.75" hidden="1" customHeight="1"/>
    <row r="51185" ht="12.75" hidden="1" customHeight="1"/>
    <row r="51186" ht="12.75" hidden="1" customHeight="1"/>
    <row r="51187" ht="12.75" hidden="1" customHeight="1"/>
    <row r="51188" ht="12.75" hidden="1" customHeight="1"/>
    <row r="51189" ht="12.75" hidden="1" customHeight="1"/>
    <row r="51190" ht="12.75" hidden="1" customHeight="1"/>
    <row r="51191" ht="12.75" hidden="1" customHeight="1"/>
    <row r="51192" ht="12.75" hidden="1" customHeight="1"/>
    <row r="51193" ht="12.75" hidden="1" customHeight="1"/>
    <row r="51194" ht="12.75" hidden="1" customHeight="1"/>
    <row r="51195" ht="12.75" hidden="1" customHeight="1"/>
    <row r="51196" ht="12.75" hidden="1" customHeight="1"/>
    <row r="51197" ht="12.75" hidden="1" customHeight="1"/>
    <row r="51198" ht="12.75" hidden="1" customHeight="1"/>
    <row r="51199" ht="12.75" hidden="1" customHeight="1"/>
    <row r="51200" ht="12.75" hidden="1" customHeight="1"/>
    <row r="51201" ht="12.75" hidden="1" customHeight="1"/>
    <row r="51202" ht="12.75" hidden="1" customHeight="1"/>
    <row r="51203" ht="12.75" hidden="1" customHeight="1"/>
    <row r="51204" ht="12.75" hidden="1" customHeight="1"/>
    <row r="51205" ht="12.75" hidden="1" customHeight="1"/>
    <row r="51206" ht="12.75" hidden="1" customHeight="1"/>
    <row r="51207" ht="12.75" hidden="1" customHeight="1"/>
    <row r="51208" ht="12.75" hidden="1" customHeight="1"/>
    <row r="51209" ht="12.75" hidden="1" customHeight="1"/>
    <row r="51210" ht="12.75" hidden="1" customHeight="1"/>
    <row r="51211" ht="12.75" hidden="1" customHeight="1"/>
    <row r="51212" ht="12.75" hidden="1" customHeight="1"/>
    <row r="51213" ht="12.75" hidden="1" customHeight="1"/>
    <row r="51214" ht="12.75" hidden="1" customHeight="1"/>
    <row r="51215" ht="12.75" hidden="1" customHeight="1"/>
    <row r="51216" ht="12.75" hidden="1" customHeight="1"/>
    <row r="51217" ht="12.75" hidden="1" customHeight="1"/>
    <row r="51218" ht="12.75" hidden="1" customHeight="1"/>
    <row r="51219" ht="12.75" hidden="1" customHeight="1"/>
    <row r="51220" ht="12.75" hidden="1" customHeight="1"/>
    <row r="51221" ht="12.75" hidden="1" customHeight="1"/>
    <row r="51222" ht="12.75" hidden="1" customHeight="1"/>
    <row r="51223" ht="12.75" hidden="1" customHeight="1"/>
    <row r="51224" ht="12.75" hidden="1" customHeight="1"/>
    <row r="51225" ht="12.75" hidden="1" customHeight="1"/>
    <row r="51226" ht="12.75" hidden="1" customHeight="1"/>
    <row r="51227" ht="12.75" hidden="1" customHeight="1"/>
    <row r="51228" ht="12.75" hidden="1" customHeight="1"/>
    <row r="51229" ht="12.75" hidden="1" customHeight="1"/>
    <row r="51230" ht="12.75" hidden="1" customHeight="1"/>
    <row r="51231" ht="12.75" hidden="1" customHeight="1"/>
    <row r="51232" ht="12.75" hidden="1" customHeight="1"/>
    <row r="51233" ht="12.75" hidden="1" customHeight="1"/>
    <row r="51234" ht="12.75" hidden="1" customHeight="1"/>
    <row r="51235" ht="12.75" hidden="1" customHeight="1"/>
    <row r="51236" ht="12.75" hidden="1" customHeight="1"/>
    <row r="51237" ht="12.75" hidden="1" customHeight="1"/>
    <row r="51238" ht="12.75" hidden="1" customHeight="1"/>
    <row r="51239" ht="12.75" hidden="1" customHeight="1"/>
    <row r="51240" ht="12.75" hidden="1" customHeight="1"/>
    <row r="51241" ht="12.75" hidden="1" customHeight="1"/>
    <row r="51242" ht="12.75" hidden="1" customHeight="1"/>
    <row r="51243" ht="12.75" hidden="1" customHeight="1"/>
    <row r="51244" ht="12.75" hidden="1" customHeight="1"/>
    <row r="51245" ht="12.75" hidden="1" customHeight="1"/>
    <row r="51246" ht="12.75" hidden="1" customHeight="1"/>
    <row r="51247" ht="12.75" hidden="1" customHeight="1"/>
    <row r="51248" ht="12.75" hidden="1" customHeight="1"/>
    <row r="51249" ht="12.75" hidden="1" customHeight="1"/>
    <row r="51250" ht="12.75" hidden="1" customHeight="1"/>
    <row r="51251" ht="12.75" hidden="1" customHeight="1"/>
    <row r="51252" ht="12.75" hidden="1" customHeight="1"/>
    <row r="51253" ht="12.75" hidden="1" customHeight="1"/>
    <row r="51254" ht="12.75" hidden="1" customHeight="1"/>
    <row r="51255" ht="12.75" hidden="1" customHeight="1"/>
    <row r="51256" ht="12.75" hidden="1" customHeight="1"/>
    <row r="51257" ht="12.75" hidden="1" customHeight="1"/>
    <row r="51258" ht="12.75" hidden="1" customHeight="1"/>
    <row r="51259" ht="12.75" hidden="1" customHeight="1"/>
    <row r="51260" ht="12.75" hidden="1" customHeight="1"/>
    <row r="51261" ht="12.75" hidden="1" customHeight="1"/>
    <row r="51262" ht="12.75" hidden="1" customHeight="1"/>
    <row r="51263" ht="12.75" hidden="1" customHeight="1"/>
    <row r="51264" ht="12.75" hidden="1" customHeight="1"/>
    <row r="51265" ht="12.75" hidden="1" customHeight="1"/>
    <row r="51266" ht="12.75" hidden="1" customHeight="1"/>
    <row r="51267" ht="12.75" hidden="1" customHeight="1"/>
    <row r="51268" ht="12.75" hidden="1" customHeight="1"/>
    <row r="51269" ht="12.75" hidden="1" customHeight="1"/>
    <row r="51270" ht="12.75" hidden="1" customHeight="1"/>
    <row r="51271" ht="12.75" hidden="1" customHeight="1"/>
    <row r="51272" ht="12.75" hidden="1" customHeight="1"/>
    <row r="51273" ht="12.75" hidden="1" customHeight="1"/>
    <row r="51274" ht="12.75" hidden="1" customHeight="1"/>
    <row r="51275" ht="12.75" hidden="1" customHeight="1"/>
    <row r="51276" ht="12.75" hidden="1" customHeight="1"/>
    <row r="51277" ht="12.75" hidden="1" customHeight="1"/>
    <row r="51278" ht="12.75" hidden="1" customHeight="1"/>
    <row r="51279" ht="12.75" hidden="1" customHeight="1"/>
    <row r="51280" ht="12.75" hidden="1" customHeight="1"/>
    <row r="51281" ht="12.75" hidden="1" customHeight="1"/>
    <row r="51282" ht="12.75" hidden="1" customHeight="1"/>
    <row r="51283" ht="12.75" hidden="1" customHeight="1"/>
    <row r="51284" ht="12.75" hidden="1" customHeight="1"/>
    <row r="51285" ht="12.75" hidden="1" customHeight="1"/>
    <row r="51286" ht="12.75" hidden="1" customHeight="1"/>
    <row r="51287" ht="12.75" hidden="1" customHeight="1"/>
    <row r="51288" ht="12.75" hidden="1" customHeight="1"/>
    <row r="51289" ht="12.75" hidden="1" customHeight="1"/>
    <row r="51290" ht="12.75" hidden="1" customHeight="1"/>
    <row r="51291" ht="12.75" hidden="1" customHeight="1"/>
    <row r="51292" ht="12.75" hidden="1" customHeight="1"/>
    <row r="51293" ht="12.75" hidden="1" customHeight="1"/>
    <row r="51294" ht="12.75" hidden="1" customHeight="1"/>
    <row r="51295" ht="12.75" hidden="1" customHeight="1"/>
    <row r="51296" ht="12.75" hidden="1" customHeight="1"/>
    <row r="51297" ht="12.75" hidden="1" customHeight="1"/>
    <row r="51298" ht="12.75" hidden="1" customHeight="1"/>
    <row r="51299" ht="12.75" hidden="1" customHeight="1"/>
    <row r="51300" ht="12.75" hidden="1" customHeight="1"/>
    <row r="51301" ht="12.75" hidden="1" customHeight="1"/>
    <row r="51302" ht="12.75" hidden="1" customHeight="1"/>
    <row r="51303" ht="12.75" hidden="1" customHeight="1"/>
    <row r="51304" ht="12.75" hidden="1" customHeight="1"/>
    <row r="51305" ht="12.75" hidden="1" customHeight="1"/>
    <row r="51306" ht="12.75" hidden="1" customHeight="1"/>
    <row r="51307" ht="12.75" hidden="1" customHeight="1"/>
    <row r="51308" ht="12.75" hidden="1" customHeight="1"/>
    <row r="51309" ht="12.75" hidden="1" customHeight="1"/>
    <row r="51310" ht="12.75" hidden="1" customHeight="1"/>
    <row r="51311" ht="12.75" hidden="1" customHeight="1"/>
    <row r="51312" ht="12.75" hidden="1" customHeight="1"/>
    <row r="51313" ht="12.75" hidden="1" customHeight="1"/>
    <row r="51314" ht="12.75" hidden="1" customHeight="1"/>
    <row r="51315" ht="12.75" hidden="1" customHeight="1"/>
    <row r="51316" ht="12.75" hidden="1" customHeight="1"/>
    <row r="51317" ht="12.75" hidden="1" customHeight="1"/>
    <row r="51318" ht="12.75" hidden="1" customHeight="1"/>
    <row r="51319" ht="12.75" hidden="1" customHeight="1"/>
    <row r="51320" ht="12.75" hidden="1" customHeight="1"/>
    <row r="51321" ht="12.75" hidden="1" customHeight="1"/>
    <row r="51322" ht="12.75" hidden="1" customHeight="1"/>
    <row r="51323" ht="12.75" hidden="1" customHeight="1"/>
    <row r="51324" ht="12.75" hidden="1" customHeight="1"/>
    <row r="51325" ht="12.75" hidden="1" customHeight="1"/>
    <row r="51326" ht="12.75" hidden="1" customHeight="1"/>
    <row r="51327" ht="12.75" hidden="1" customHeight="1"/>
    <row r="51328" ht="12.75" hidden="1" customHeight="1"/>
    <row r="51329" ht="12.75" hidden="1" customHeight="1"/>
    <row r="51330" ht="12.75" hidden="1" customHeight="1"/>
    <row r="51331" ht="12.75" hidden="1" customHeight="1"/>
    <row r="51332" ht="12.75" hidden="1" customHeight="1"/>
    <row r="51333" ht="12.75" hidden="1" customHeight="1"/>
    <row r="51334" ht="12.75" hidden="1" customHeight="1"/>
    <row r="51335" ht="12.75" hidden="1" customHeight="1"/>
    <row r="51336" ht="12.75" hidden="1" customHeight="1"/>
    <row r="51337" ht="12.75" hidden="1" customHeight="1"/>
    <row r="51338" ht="12.75" hidden="1" customHeight="1"/>
    <row r="51339" ht="12.75" hidden="1" customHeight="1"/>
    <row r="51340" ht="12.75" hidden="1" customHeight="1"/>
    <row r="51341" ht="12.75" hidden="1" customHeight="1"/>
    <row r="51342" ht="12.75" hidden="1" customHeight="1"/>
    <row r="51343" ht="12.75" hidden="1" customHeight="1"/>
    <row r="51344" ht="12.75" hidden="1" customHeight="1"/>
    <row r="51345" ht="12.75" hidden="1" customHeight="1"/>
    <row r="51346" ht="12.75" hidden="1" customHeight="1"/>
    <row r="51347" ht="12.75" hidden="1" customHeight="1"/>
    <row r="51348" ht="12.75" hidden="1" customHeight="1"/>
    <row r="51349" ht="12.75" hidden="1" customHeight="1"/>
    <row r="51350" ht="12.75" hidden="1" customHeight="1"/>
    <row r="51351" ht="12.75" hidden="1" customHeight="1"/>
    <row r="51352" ht="12.75" hidden="1" customHeight="1"/>
    <row r="51353" ht="12.75" hidden="1" customHeight="1"/>
    <row r="51354" ht="12.75" hidden="1" customHeight="1"/>
    <row r="51355" ht="12.75" hidden="1" customHeight="1"/>
    <row r="51356" ht="12.75" hidden="1" customHeight="1"/>
    <row r="51357" ht="12.75" hidden="1" customHeight="1"/>
    <row r="51358" ht="12.75" hidden="1" customHeight="1"/>
    <row r="51359" ht="12.75" hidden="1" customHeight="1"/>
    <row r="51360" ht="12.75" hidden="1" customHeight="1"/>
    <row r="51361" ht="12.75" hidden="1" customHeight="1"/>
    <row r="51362" ht="12.75" hidden="1" customHeight="1"/>
    <row r="51363" ht="12.75" hidden="1" customHeight="1"/>
    <row r="51364" ht="12.75" hidden="1" customHeight="1"/>
    <row r="51365" ht="12.75" hidden="1" customHeight="1"/>
    <row r="51366" ht="12.75" hidden="1" customHeight="1"/>
    <row r="51367" ht="12.75" hidden="1" customHeight="1"/>
    <row r="51368" ht="12.75" hidden="1" customHeight="1"/>
    <row r="51369" ht="12.75" hidden="1" customHeight="1"/>
    <row r="51370" ht="12.75" hidden="1" customHeight="1"/>
    <row r="51371" ht="12.75" hidden="1" customHeight="1"/>
    <row r="51372" ht="12.75" hidden="1" customHeight="1"/>
    <row r="51373" ht="12.75" hidden="1" customHeight="1"/>
    <row r="51374" ht="12.75" hidden="1" customHeight="1"/>
    <row r="51375" ht="12.75" hidden="1" customHeight="1"/>
    <row r="51376" ht="12.75" hidden="1" customHeight="1"/>
    <row r="51377" ht="12.75" hidden="1" customHeight="1"/>
    <row r="51378" ht="12.75" hidden="1" customHeight="1"/>
    <row r="51379" ht="12.75" hidden="1" customHeight="1"/>
    <row r="51380" ht="12.75" hidden="1" customHeight="1"/>
    <row r="51381" ht="12.75" hidden="1" customHeight="1"/>
    <row r="51382" ht="12.75" hidden="1" customHeight="1"/>
    <row r="51383" ht="12.75" hidden="1" customHeight="1"/>
    <row r="51384" ht="12.75" hidden="1" customHeight="1"/>
    <row r="51385" ht="12.75" hidden="1" customHeight="1"/>
    <row r="51386" ht="12.75" hidden="1" customHeight="1"/>
    <row r="51387" ht="12.75" hidden="1" customHeight="1"/>
    <row r="51388" ht="12.75" hidden="1" customHeight="1"/>
    <row r="51389" ht="12.75" hidden="1" customHeight="1"/>
    <row r="51390" ht="12.75" hidden="1" customHeight="1"/>
    <row r="51391" ht="12.75" hidden="1" customHeight="1"/>
    <row r="51392" ht="12.75" hidden="1" customHeight="1"/>
    <row r="51393" ht="12.75" hidden="1" customHeight="1"/>
    <row r="51394" ht="12.75" hidden="1" customHeight="1"/>
    <row r="51395" ht="12.75" hidden="1" customHeight="1"/>
    <row r="51396" ht="12.75" hidden="1" customHeight="1"/>
    <row r="51397" ht="12.75" hidden="1" customHeight="1"/>
    <row r="51398" ht="12.75" hidden="1" customHeight="1"/>
    <row r="51399" ht="12.75" hidden="1" customHeight="1"/>
    <row r="51400" ht="12.75" hidden="1" customHeight="1"/>
    <row r="51401" ht="12.75" hidden="1" customHeight="1"/>
    <row r="51402" ht="12.75" hidden="1" customHeight="1"/>
    <row r="51403" ht="12.75" hidden="1" customHeight="1"/>
    <row r="51404" ht="12.75" hidden="1" customHeight="1"/>
    <row r="51405" ht="12.75" hidden="1" customHeight="1"/>
    <row r="51406" ht="12.75" hidden="1" customHeight="1"/>
    <row r="51407" ht="12.75" hidden="1" customHeight="1"/>
    <row r="51408" ht="12.75" hidden="1" customHeight="1"/>
    <row r="51409" ht="12.75" hidden="1" customHeight="1"/>
    <row r="51410" ht="12.75" hidden="1" customHeight="1"/>
    <row r="51411" ht="12.75" hidden="1" customHeight="1"/>
    <row r="51412" ht="12.75" hidden="1" customHeight="1"/>
    <row r="51413" ht="12.75" hidden="1" customHeight="1"/>
    <row r="51414" ht="12.75" hidden="1" customHeight="1"/>
    <row r="51415" ht="12.75" hidden="1" customHeight="1"/>
    <row r="51416" ht="12.75" hidden="1" customHeight="1"/>
    <row r="51417" ht="12.75" hidden="1" customHeight="1"/>
    <row r="51418" ht="12.75" hidden="1" customHeight="1"/>
    <row r="51419" ht="12.75" hidden="1" customHeight="1"/>
    <row r="51420" ht="12.75" hidden="1" customHeight="1"/>
    <row r="51421" ht="12.75" hidden="1" customHeight="1"/>
    <row r="51422" ht="12.75" hidden="1" customHeight="1"/>
    <row r="51423" ht="12.75" hidden="1" customHeight="1"/>
    <row r="51424" ht="12.75" hidden="1" customHeight="1"/>
    <row r="51425" ht="12.75" hidden="1" customHeight="1"/>
    <row r="51426" ht="12.75" hidden="1" customHeight="1"/>
    <row r="51427" ht="12.75" hidden="1" customHeight="1"/>
    <row r="51428" ht="12.75" hidden="1" customHeight="1"/>
    <row r="51429" ht="12.75" hidden="1" customHeight="1"/>
    <row r="51430" ht="12.75" hidden="1" customHeight="1"/>
    <row r="51431" ht="12.75" hidden="1" customHeight="1"/>
    <row r="51432" ht="12.75" hidden="1" customHeight="1"/>
    <row r="51433" ht="12.75" hidden="1" customHeight="1"/>
    <row r="51434" ht="12.75" hidden="1" customHeight="1"/>
    <row r="51435" ht="12.75" hidden="1" customHeight="1"/>
    <row r="51436" ht="12.75" hidden="1" customHeight="1"/>
    <row r="51437" ht="12.75" hidden="1" customHeight="1"/>
    <row r="51438" ht="12.75" hidden="1" customHeight="1"/>
    <row r="51439" ht="12.75" hidden="1" customHeight="1"/>
    <row r="51440" ht="12.75" hidden="1" customHeight="1"/>
    <row r="51441" ht="12.75" hidden="1" customHeight="1"/>
    <row r="51442" ht="12.75" hidden="1" customHeight="1"/>
    <row r="51443" ht="12.75" hidden="1" customHeight="1"/>
    <row r="51444" ht="12.75" hidden="1" customHeight="1"/>
    <row r="51445" ht="12.75" hidden="1" customHeight="1"/>
    <row r="51446" ht="12.75" hidden="1" customHeight="1"/>
    <row r="51447" ht="12.75" hidden="1" customHeight="1"/>
    <row r="51448" ht="12.75" hidden="1" customHeight="1"/>
    <row r="51449" ht="12.75" hidden="1" customHeight="1"/>
    <row r="51450" ht="12.75" hidden="1" customHeight="1"/>
    <row r="51451" ht="12.75" hidden="1" customHeight="1"/>
    <row r="51452" ht="12.75" hidden="1" customHeight="1"/>
    <row r="51453" ht="12.75" hidden="1" customHeight="1"/>
    <row r="51454" ht="12.75" hidden="1" customHeight="1"/>
    <row r="51455" ht="12.75" hidden="1" customHeight="1"/>
    <row r="51456" ht="12.75" hidden="1" customHeight="1"/>
    <row r="51457" ht="12.75" hidden="1" customHeight="1"/>
    <row r="51458" ht="12.75" hidden="1" customHeight="1"/>
    <row r="51459" ht="12.75" hidden="1" customHeight="1"/>
    <row r="51460" ht="12.75" hidden="1" customHeight="1"/>
    <row r="51461" ht="12.75" hidden="1" customHeight="1"/>
    <row r="51462" ht="12.75" hidden="1" customHeight="1"/>
    <row r="51463" ht="12.75" hidden="1" customHeight="1"/>
    <row r="51464" ht="12.75" hidden="1" customHeight="1"/>
    <row r="51465" ht="12.75" hidden="1" customHeight="1"/>
    <row r="51466" ht="12.75" hidden="1" customHeight="1"/>
    <row r="51467" ht="12.75" hidden="1" customHeight="1"/>
    <row r="51468" ht="12.75" hidden="1" customHeight="1"/>
    <row r="51469" ht="12.75" hidden="1" customHeight="1"/>
    <row r="51470" ht="12.75" hidden="1" customHeight="1"/>
    <row r="51471" ht="12.75" hidden="1" customHeight="1"/>
    <row r="51472" ht="12.75" hidden="1" customHeight="1"/>
    <row r="51473" ht="12.75" hidden="1" customHeight="1"/>
    <row r="51474" ht="12.75" hidden="1" customHeight="1"/>
    <row r="51475" ht="12.75" hidden="1" customHeight="1"/>
    <row r="51476" ht="12.75" hidden="1" customHeight="1"/>
    <row r="51477" ht="12.75" hidden="1" customHeight="1"/>
    <row r="51478" ht="12.75" hidden="1" customHeight="1"/>
    <row r="51479" ht="12.75" hidden="1" customHeight="1"/>
    <row r="51480" ht="12.75" hidden="1" customHeight="1"/>
    <row r="51481" ht="12.75" hidden="1" customHeight="1"/>
    <row r="51482" ht="12.75" hidden="1" customHeight="1"/>
    <row r="51483" ht="12.75" hidden="1" customHeight="1"/>
    <row r="51484" ht="12.75" hidden="1" customHeight="1"/>
    <row r="51485" ht="12.75" hidden="1" customHeight="1"/>
    <row r="51486" ht="12.75" hidden="1" customHeight="1"/>
    <row r="51487" ht="12.75" hidden="1" customHeight="1"/>
    <row r="51488" ht="12.75" hidden="1" customHeight="1"/>
    <row r="51489" ht="12.75" hidden="1" customHeight="1"/>
    <row r="51490" ht="12.75" hidden="1" customHeight="1"/>
    <row r="51491" ht="12.75" hidden="1" customHeight="1"/>
    <row r="51492" ht="12.75" hidden="1" customHeight="1"/>
    <row r="51493" ht="12.75" hidden="1" customHeight="1"/>
    <row r="51494" ht="12.75" hidden="1" customHeight="1"/>
    <row r="51495" ht="12.75" hidden="1" customHeight="1"/>
    <row r="51496" ht="12.75" hidden="1" customHeight="1"/>
    <row r="51497" ht="12.75" hidden="1" customHeight="1"/>
    <row r="51498" ht="12.75" hidden="1" customHeight="1"/>
    <row r="51499" ht="12.75" hidden="1" customHeight="1"/>
    <row r="51500" ht="12.75" hidden="1" customHeight="1"/>
    <row r="51501" ht="12.75" hidden="1" customHeight="1"/>
    <row r="51502" ht="12.75" hidden="1" customHeight="1"/>
    <row r="51503" ht="12.75" hidden="1" customHeight="1"/>
    <row r="51504" ht="12.75" hidden="1" customHeight="1"/>
    <row r="51505" ht="12.75" hidden="1" customHeight="1"/>
    <row r="51506" ht="12.75" hidden="1" customHeight="1"/>
    <row r="51507" ht="12.75" hidden="1" customHeight="1"/>
    <row r="51508" ht="12.75" hidden="1" customHeight="1"/>
    <row r="51509" ht="12.75" hidden="1" customHeight="1"/>
    <row r="51510" ht="12.75" hidden="1" customHeight="1"/>
    <row r="51511" ht="12.75" hidden="1" customHeight="1"/>
    <row r="51512" ht="12.75" hidden="1" customHeight="1"/>
    <row r="51513" ht="12.75" hidden="1" customHeight="1"/>
    <row r="51514" ht="12.75" hidden="1" customHeight="1"/>
    <row r="51515" ht="12.75" hidden="1" customHeight="1"/>
    <row r="51516" ht="12.75" hidden="1" customHeight="1"/>
    <row r="51517" ht="12.75" hidden="1" customHeight="1"/>
    <row r="51518" ht="12.75" hidden="1" customHeight="1"/>
    <row r="51519" ht="12.75" hidden="1" customHeight="1"/>
    <row r="51520" ht="12.75" hidden="1" customHeight="1"/>
    <row r="51521" ht="12.75" hidden="1" customHeight="1"/>
    <row r="51522" ht="12.75" hidden="1" customHeight="1"/>
    <row r="51523" ht="12.75" hidden="1" customHeight="1"/>
    <row r="51524" ht="12.75" hidden="1" customHeight="1"/>
    <row r="51525" ht="12.75" hidden="1" customHeight="1"/>
    <row r="51526" ht="12.75" hidden="1" customHeight="1"/>
    <row r="51527" ht="12.75" hidden="1" customHeight="1"/>
    <row r="51528" ht="12.75" hidden="1" customHeight="1"/>
    <row r="51529" ht="12.75" hidden="1" customHeight="1"/>
    <row r="51530" ht="12.75" hidden="1" customHeight="1"/>
    <row r="51531" ht="12.75" hidden="1" customHeight="1"/>
    <row r="51532" ht="12.75" hidden="1" customHeight="1"/>
    <row r="51533" ht="12.75" hidden="1" customHeight="1"/>
    <row r="51534" ht="12.75" hidden="1" customHeight="1"/>
    <row r="51535" ht="12.75" hidden="1" customHeight="1"/>
    <row r="51536" ht="12.75" hidden="1" customHeight="1"/>
    <row r="51537" ht="12.75" hidden="1" customHeight="1"/>
    <row r="51538" ht="12.75" hidden="1" customHeight="1"/>
    <row r="51539" ht="12.75" hidden="1" customHeight="1"/>
    <row r="51540" ht="12.75" hidden="1" customHeight="1"/>
    <row r="51541" ht="12.75" hidden="1" customHeight="1"/>
    <row r="51542" ht="12.75" hidden="1" customHeight="1"/>
    <row r="51543" ht="12.75" hidden="1" customHeight="1"/>
    <row r="51544" ht="12.75" hidden="1" customHeight="1"/>
    <row r="51545" ht="12.75" hidden="1" customHeight="1"/>
    <row r="51546" ht="12.75" hidden="1" customHeight="1"/>
    <row r="51547" ht="12.75" hidden="1" customHeight="1"/>
    <row r="51548" ht="12.75" hidden="1" customHeight="1"/>
    <row r="51549" ht="12.75" hidden="1" customHeight="1"/>
    <row r="51550" ht="12.75" hidden="1" customHeight="1"/>
    <row r="51551" ht="12.75" hidden="1" customHeight="1"/>
    <row r="51552" ht="12.75" hidden="1" customHeight="1"/>
    <row r="51553" ht="12.75" hidden="1" customHeight="1"/>
    <row r="51554" ht="12.75" hidden="1" customHeight="1"/>
    <row r="51555" ht="12.75" hidden="1" customHeight="1"/>
    <row r="51556" ht="12.75" hidden="1" customHeight="1"/>
    <row r="51557" ht="12.75" hidden="1" customHeight="1"/>
    <row r="51558" ht="12.75" hidden="1" customHeight="1"/>
    <row r="51559" ht="12.75" hidden="1" customHeight="1"/>
    <row r="51560" ht="12.75" hidden="1" customHeight="1"/>
    <row r="51561" ht="12.75" hidden="1" customHeight="1"/>
    <row r="51562" ht="12.75" hidden="1" customHeight="1"/>
    <row r="51563" ht="12.75" hidden="1" customHeight="1"/>
    <row r="51564" ht="12.75" hidden="1" customHeight="1"/>
    <row r="51565" ht="12.75" hidden="1" customHeight="1"/>
    <row r="51566" ht="12.75" hidden="1" customHeight="1"/>
    <row r="51567" ht="12.75" hidden="1" customHeight="1"/>
    <row r="51568" ht="12.75" hidden="1" customHeight="1"/>
    <row r="51569" ht="12.75" hidden="1" customHeight="1"/>
    <row r="51570" ht="12.75" hidden="1" customHeight="1"/>
    <row r="51571" ht="12.75" hidden="1" customHeight="1"/>
    <row r="51572" ht="12.75" hidden="1" customHeight="1"/>
    <row r="51573" ht="12.75" hidden="1" customHeight="1"/>
    <row r="51574" ht="12.75" hidden="1" customHeight="1"/>
    <row r="51575" ht="12.75" hidden="1" customHeight="1"/>
    <row r="51576" ht="12.75" hidden="1" customHeight="1"/>
    <row r="51577" ht="12.75" hidden="1" customHeight="1"/>
    <row r="51578" ht="12.75" hidden="1" customHeight="1"/>
    <row r="51579" ht="12.75" hidden="1" customHeight="1"/>
    <row r="51580" ht="12.75" hidden="1" customHeight="1"/>
    <row r="51581" ht="12.75" hidden="1" customHeight="1"/>
    <row r="51582" ht="12.75" hidden="1" customHeight="1"/>
    <row r="51583" ht="12.75" hidden="1" customHeight="1"/>
    <row r="51584" ht="12.75" hidden="1" customHeight="1"/>
    <row r="51585" ht="12.75" hidden="1" customHeight="1"/>
    <row r="51586" ht="12.75" hidden="1" customHeight="1"/>
    <row r="51587" ht="12.75" hidden="1" customHeight="1"/>
    <row r="51588" ht="12.75" hidden="1" customHeight="1"/>
    <row r="51589" ht="12.75" hidden="1" customHeight="1"/>
    <row r="51590" ht="12.75" hidden="1" customHeight="1"/>
    <row r="51591" ht="12.75" hidden="1" customHeight="1"/>
    <row r="51592" ht="12.75" hidden="1" customHeight="1"/>
    <row r="51593" ht="12.75" hidden="1" customHeight="1"/>
    <row r="51594" ht="12.75" hidden="1" customHeight="1"/>
    <row r="51595" ht="12.75" hidden="1" customHeight="1"/>
    <row r="51596" ht="12.75" hidden="1" customHeight="1"/>
    <row r="51597" ht="12.75" hidden="1" customHeight="1"/>
    <row r="51598" ht="12.75" hidden="1" customHeight="1"/>
    <row r="51599" ht="12.75" hidden="1" customHeight="1"/>
    <row r="51600" ht="12.75" hidden="1" customHeight="1"/>
    <row r="51601" ht="12.75" hidden="1" customHeight="1"/>
    <row r="51602" ht="12.75" hidden="1" customHeight="1"/>
    <row r="51603" ht="12.75" hidden="1" customHeight="1"/>
    <row r="51604" ht="12.75" hidden="1" customHeight="1"/>
    <row r="51605" ht="12.75" hidden="1" customHeight="1"/>
    <row r="51606" ht="12.75" hidden="1" customHeight="1"/>
    <row r="51607" ht="12.75" hidden="1" customHeight="1"/>
    <row r="51608" ht="12.75" hidden="1" customHeight="1"/>
    <row r="51609" ht="12.75" hidden="1" customHeight="1"/>
    <row r="51610" ht="12.75" hidden="1" customHeight="1"/>
    <row r="51611" ht="12.75" hidden="1" customHeight="1"/>
    <row r="51612" ht="12.75" hidden="1" customHeight="1"/>
    <row r="51613" ht="12.75" hidden="1" customHeight="1"/>
    <row r="51614" ht="12.75" hidden="1" customHeight="1"/>
    <row r="51615" ht="12.75" hidden="1" customHeight="1"/>
    <row r="51616" ht="12.75" hidden="1" customHeight="1"/>
    <row r="51617" ht="12.75" hidden="1" customHeight="1"/>
    <row r="51618" ht="12.75" hidden="1" customHeight="1"/>
    <row r="51619" ht="12.75" hidden="1" customHeight="1"/>
    <row r="51620" ht="12.75" hidden="1" customHeight="1"/>
    <row r="51621" ht="12.75" hidden="1" customHeight="1"/>
    <row r="51622" ht="12.75" hidden="1" customHeight="1"/>
    <row r="51623" ht="12.75" hidden="1" customHeight="1"/>
    <row r="51624" ht="12.75" hidden="1" customHeight="1"/>
    <row r="51625" ht="12.75" hidden="1" customHeight="1"/>
    <row r="51626" ht="12.75" hidden="1" customHeight="1"/>
    <row r="51627" ht="12.75" hidden="1" customHeight="1"/>
    <row r="51628" ht="12.75" hidden="1" customHeight="1"/>
    <row r="51629" ht="12.75" hidden="1" customHeight="1"/>
    <row r="51630" ht="12.75" hidden="1" customHeight="1"/>
    <row r="51631" ht="12.75" hidden="1" customHeight="1"/>
    <row r="51632" ht="12.75" hidden="1" customHeight="1"/>
    <row r="51633" ht="12.75" hidden="1" customHeight="1"/>
    <row r="51634" ht="12.75" hidden="1" customHeight="1"/>
    <row r="51635" ht="12.75" hidden="1" customHeight="1"/>
    <row r="51636" ht="12.75" hidden="1" customHeight="1"/>
    <row r="51637" ht="12.75" hidden="1" customHeight="1"/>
    <row r="51638" ht="12.75" hidden="1" customHeight="1"/>
    <row r="51639" ht="12.75" hidden="1" customHeight="1"/>
    <row r="51640" ht="12.75" hidden="1" customHeight="1"/>
    <row r="51641" ht="12.75" hidden="1" customHeight="1"/>
    <row r="51642" ht="12.75" hidden="1" customHeight="1"/>
    <row r="51643" ht="12.75" hidden="1" customHeight="1"/>
    <row r="51644" ht="12.75" hidden="1" customHeight="1"/>
    <row r="51645" ht="12.75" hidden="1" customHeight="1"/>
    <row r="51646" ht="12.75" hidden="1" customHeight="1"/>
    <row r="51647" ht="12.75" hidden="1" customHeight="1"/>
    <row r="51648" ht="12.75" hidden="1" customHeight="1"/>
    <row r="51649" ht="12.75" hidden="1" customHeight="1"/>
    <row r="51650" ht="12.75" hidden="1" customHeight="1"/>
    <row r="51651" ht="12.75" hidden="1" customHeight="1"/>
    <row r="51652" ht="12.75" hidden="1" customHeight="1"/>
    <row r="51653" ht="12.75" hidden="1" customHeight="1"/>
    <row r="51654" ht="12.75" hidden="1" customHeight="1"/>
    <row r="51655" ht="12.75" hidden="1" customHeight="1"/>
    <row r="51656" ht="12.75" hidden="1" customHeight="1"/>
    <row r="51657" ht="12.75" hidden="1" customHeight="1"/>
    <row r="51658" ht="12.75" hidden="1" customHeight="1"/>
    <row r="51659" ht="12.75" hidden="1" customHeight="1"/>
    <row r="51660" ht="12.75" hidden="1" customHeight="1"/>
    <row r="51661" ht="12.75" hidden="1" customHeight="1"/>
    <row r="51662" ht="12.75" hidden="1" customHeight="1"/>
    <row r="51663" ht="12.75" hidden="1" customHeight="1"/>
    <row r="51664" ht="12.75" hidden="1" customHeight="1"/>
    <row r="51665" ht="12.75" hidden="1" customHeight="1"/>
    <row r="51666" ht="12.75" hidden="1" customHeight="1"/>
    <row r="51667" ht="12.75" hidden="1" customHeight="1"/>
    <row r="51668" ht="12.75" hidden="1" customHeight="1"/>
    <row r="51669" ht="12.75" hidden="1" customHeight="1"/>
    <row r="51670" ht="12.75" hidden="1" customHeight="1"/>
    <row r="51671" ht="12.75" hidden="1" customHeight="1"/>
    <row r="51672" ht="12.75" hidden="1" customHeight="1"/>
    <row r="51673" ht="12.75" hidden="1" customHeight="1"/>
    <row r="51674" ht="12.75" hidden="1" customHeight="1"/>
    <row r="51675" ht="12.75" hidden="1" customHeight="1"/>
    <row r="51676" ht="12.75" hidden="1" customHeight="1"/>
    <row r="51677" ht="12.75" hidden="1" customHeight="1"/>
    <row r="51678" ht="12.75" hidden="1" customHeight="1"/>
    <row r="51679" ht="12.75" hidden="1" customHeight="1"/>
    <row r="51680" ht="12.75" hidden="1" customHeight="1"/>
    <row r="51681" ht="12.75" hidden="1" customHeight="1"/>
    <row r="51682" ht="12.75" hidden="1" customHeight="1"/>
    <row r="51683" ht="12.75" hidden="1" customHeight="1"/>
    <row r="51684" ht="12.75" hidden="1" customHeight="1"/>
    <row r="51685" ht="12.75" hidden="1" customHeight="1"/>
    <row r="51686" ht="12.75" hidden="1" customHeight="1"/>
    <row r="51687" ht="12.75" hidden="1" customHeight="1"/>
    <row r="51688" ht="12.75" hidden="1" customHeight="1"/>
    <row r="51689" ht="12.75" hidden="1" customHeight="1"/>
    <row r="51690" ht="12.75" hidden="1" customHeight="1"/>
    <row r="51691" ht="12.75" hidden="1" customHeight="1"/>
    <row r="51692" ht="12.75" hidden="1" customHeight="1"/>
    <row r="51693" ht="12.75" hidden="1" customHeight="1"/>
    <row r="51694" ht="12.75" hidden="1" customHeight="1"/>
    <row r="51695" ht="12.75" hidden="1" customHeight="1"/>
    <row r="51696" ht="12.75" hidden="1" customHeight="1"/>
    <row r="51697" ht="12.75" hidden="1" customHeight="1"/>
    <row r="51698" ht="12.75" hidden="1" customHeight="1"/>
    <row r="51699" ht="12.75" hidden="1" customHeight="1"/>
    <row r="51700" ht="12.75" hidden="1" customHeight="1"/>
    <row r="51701" ht="12.75" hidden="1" customHeight="1"/>
    <row r="51702" ht="12.75" hidden="1" customHeight="1"/>
    <row r="51703" ht="12.75" hidden="1" customHeight="1"/>
    <row r="51704" ht="12.75" hidden="1" customHeight="1"/>
    <row r="51705" ht="12.75" hidden="1" customHeight="1"/>
    <row r="51706" ht="12.75" hidden="1" customHeight="1"/>
    <row r="51707" ht="12.75" hidden="1" customHeight="1"/>
    <row r="51708" ht="12.75" hidden="1" customHeight="1"/>
    <row r="51709" ht="12.75" hidden="1" customHeight="1"/>
    <row r="51710" ht="12.75" hidden="1" customHeight="1"/>
    <row r="51711" ht="12.75" hidden="1" customHeight="1"/>
    <row r="51712" ht="12.75" hidden="1" customHeight="1"/>
    <row r="51713" ht="12.75" hidden="1" customHeight="1"/>
    <row r="51714" ht="12.75" hidden="1" customHeight="1"/>
    <row r="51715" ht="12.75" hidden="1" customHeight="1"/>
    <row r="51716" ht="12.75" hidden="1" customHeight="1"/>
    <row r="51717" ht="12.75" hidden="1" customHeight="1"/>
    <row r="51718" ht="12.75" hidden="1" customHeight="1"/>
    <row r="51719" ht="12.75" hidden="1" customHeight="1"/>
    <row r="51720" ht="12.75" hidden="1" customHeight="1"/>
    <row r="51721" ht="12.75" hidden="1" customHeight="1"/>
    <row r="51722" ht="12.75" hidden="1" customHeight="1"/>
    <row r="51723" ht="12.75" hidden="1" customHeight="1"/>
    <row r="51724" ht="12.75" hidden="1" customHeight="1"/>
    <row r="51725" ht="12.75" hidden="1" customHeight="1"/>
    <row r="51726" ht="12.75" hidden="1" customHeight="1"/>
    <row r="51727" ht="12.75" hidden="1" customHeight="1"/>
    <row r="51728" ht="12.75" hidden="1" customHeight="1"/>
    <row r="51729" ht="12.75" hidden="1" customHeight="1"/>
    <row r="51730" ht="12.75" hidden="1" customHeight="1"/>
    <row r="51731" ht="12.75" hidden="1" customHeight="1"/>
    <row r="51732" ht="12.75" hidden="1" customHeight="1"/>
    <row r="51733" ht="12.75" hidden="1" customHeight="1"/>
    <row r="51734" ht="12.75" hidden="1" customHeight="1"/>
    <row r="51735" ht="12.75" hidden="1" customHeight="1"/>
    <row r="51736" ht="12.75" hidden="1" customHeight="1"/>
    <row r="51737" ht="12.75" hidden="1" customHeight="1"/>
    <row r="51738" ht="12.75" hidden="1" customHeight="1"/>
    <row r="51739" ht="12.75" hidden="1" customHeight="1"/>
    <row r="51740" ht="12.75" hidden="1" customHeight="1"/>
    <row r="51741" ht="12.75" hidden="1" customHeight="1"/>
    <row r="51742" ht="12.75" hidden="1" customHeight="1"/>
    <row r="51743" ht="12.75" hidden="1" customHeight="1"/>
    <row r="51744" ht="12.75" hidden="1" customHeight="1"/>
    <row r="51745" ht="12.75" hidden="1" customHeight="1"/>
    <row r="51746" ht="12.75" hidden="1" customHeight="1"/>
    <row r="51747" ht="12.75" hidden="1" customHeight="1"/>
    <row r="51748" ht="12.75" hidden="1" customHeight="1"/>
    <row r="51749" ht="12.75" hidden="1" customHeight="1"/>
    <row r="51750" ht="12.75" hidden="1" customHeight="1"/>
    <row r="51751" ht="12.75" hidden="1" customHeight="1"/>
    <row r="51752" ht="12.75" hidden="1" customHeight="1"/>
    <row r="51753" ht="12.75" hidden="1" customHeight="1"/>
    <row r="51754" ht="12.75" hidden="1" customHeight="1"/>
    <row r="51755" ht="12.75" hidden="1" customHeight="1"/>
    <row r="51756" ht="12.75" hidden="1" customHeight="1"/>
    <row r="51757" ht="12.75" hidden="1" customHeight="1"/>
    <row r="51758" ht="12.75" hidden="1" customHeight="1"/>
    <row r="51759" ht="12.75" hidden="1" customHeight="1"/>
    <row r="51760" ht="12.75" hidden="1" customHeight="1"/>
    <row r="51761" ht="12.75" hidden="1" customHeight="1"/>
    <row r="51762" ht="12.75" hidden="1" customHeight="1"/>
    <row r="51763" ht="12.75" hidden="1" customHeight="1"/>
    <row r="51764" ht="12.75" hidden="1" customHeight="1"/>
    <row r="51765" ht="12.75" hidden="1" customHeight="1"/>
    <row r="51766" ht="12.75" hidden="1" customHeight="1"/>
    <row r="51767" ht="12.75" hidden="1" customHeight="1"/>
    <row r="51768" ht="12.75" hidden="1" customHeight="1"/>
    <row r="51769" ht="12.75" hidden="1" customHeight="1"/>
    <row r="51770" ht="12.75" hidden="1" customHeight="1"/>
    <row r="51771" ht="12.75" hidden="1" customHeight="1"/>
    <row r="51772" ht="12.75" hidden="1" customHeight="1"/>
    <row r="51773" ht="12.75" hidden="1" customHeight="1"/>
    <row r="51774" ht="12.75" hidden="1" customHeight="1"/>
    <row r="51775" ht="12.75" hidden="1" customHeight="1"/>
    <row r="51776" ht="12.75" hidden="1" customHeight="1"/>
    <row r="51777" ht="12.75" hidden="1" customHeight="1"/>
    <row r="51778" ht="12.75" hidden="1" customHeight="1"/>
    <row r="51779" ht="12.75" hidden="1" customHeight="1"/>
    <row r="51780" ht="12.75" hidden="1" customHeight="1"/>
    <row r="51781" ht="12.75" hidden="1" customHeight="1"/>
    <row r="51782" ht="12.75" hidden="1" customHeight="1"/>
    <row r="51783" ht="12.75" hidden="1" customHeight="1"/>
    <row r="51784" ht="12.75" hidden="1" customHeight="1"/>
    <row r="51785" ht="12.75" hidden="1" customHeight="1"/>
    <row r="51786" ht="12.75" hidden="1" customHeight="1"/>
    <row r="51787" ht="12.75" hidden="1" customHeight="1"/>
    <row r="51788" ht="12.75" hidden="1" customHeight="1"/>
    <row r="51789" ht="12.75" hidden="1" customHeight="1"/>
    <row r="51790" ht="12.75" hidden="1" customHeight="1"/>
    <row r="51791" ht="12.75" hidden="1" customHeight="1"/>
    <row r="51792" ht="12.75" hidden="1" customHeight="1"/>
    <row r="51793" ht="12.75" hidden="1" customHeight="1"/>
    <row r="51794" ht="12.75" hidden="1" customHeight="1"/>
    <row r="51795" ht="12.75" hidden="1" customHeight="1"/>
    <row r="51796" ht="12.75" hidden="1" customHeight="1"/>
    <row r="51797" ht="12.75" hidden="1" customHeight="1"/>
    <row r="51798" ht="12.75" hidden="1" customHeight="1"/>
    <row r="51799" ht="12.75" hidden="1" customHeight="1"/>
    <row r="51800" ht="12.75" hidden="1" customHeight="1"/>
    <row r="51801" ht="12.75" hidden="1" customHeight="1"/>
    <row r="51802" ht="12.75" hidden="1" customHeight="1"/>
    <row r="51803" ht="12.75" hidden="1" customHeight="1"/>
    <row r="51804" ht="12.75" hidden="1" customHeight="1"/>
    <row r="51805" ht="12.75" hidden="1" customHeight="1"/>
    <row r="51806" ht="12.75" hidden="1" customHeight="1"/>
    <row r="51807" ht="12.75" hidden="1" customHeight="1"/>
    <row r="51808" ht="12.75" hidden="1" customHeight="1"/>
    <row r="51809" ht="12.75" hidden="1" customHeight="1"/>
    <row r="51810" ht="12.75" hidden="1" customHeight="1"/>
    <row r="51811" ht="12.75" hidden="1" customHeight="1"/>
    <row r="51812" ht="12.75" hidden="1" customHeight="1"/>
    <row r="51813" ht="12.75" hidden="1" customHeight="1"/>
    <row r="51814" ht="12.75" hidden="1" customHeight="1"/>
    <row r="51815" ht="12.75" hidden="1" customHeight="1"/>
    <row r="51816" ht="12.75" hidden="1" customHeight="1"/>
    <row r="51817" ht="12.75" hidden="1" customHeight="1"/>
    <row r="51818" ht="12.75" hidden="1" customHeight="1"/>
    <row r="51819" ht="12.75" hidden="1" customHeight="1"/>
    <row r="51820" ht="12.75" hidden="1" customHeight="1"/>
    <row r="51821" ht="12.75" hidden="1" customHeight="1"/>
    <row r="51822" ht="12.75" hidden="1" customHeight="1"/>
    <row r="51823" ht="12.75" hidden="1" customHeight="1"/>
    <row r="51824" ht="12.75" hidden="1" customHeight="1"/>
    <row r="51825" ht="12.75" hidden="1" customHeight="1"/>
    <row r="51826" ht="12.75" hidden="1" customHeight="1"/>
    <row r="51827" ht="12.75" hidden="1" customHeight="1"/>
    <row r="51828" ht="12.75" hidden="1" customHeight="1"/>
    <row r="51829" ht="12.75" hidden="1" customHeight="1"/>
    <row r="51830" ht="12.75" hidden="1" customHeight="1"/>
    <row r="51831" ht="12.75" hidden="1" customHeight="1"/>
    <row r="51832" ht="12.75" hidden="1" customHeight="1"/>
    <row r="51833" ht="12.75" hidden="1" customHeight="1"/>
    <row r="51834" ht="12.75" hidden="1" customHeight="1"/>
    <row r="51835" ht="12.75" hidden="1" customHeight="1"/>
    <row r="51836" ht="12.75" hidden="1" customHeight="1"/>
    <row r="51837" ht="12.75" hidden="1" customHeight="1"/>
    <row r="51838" ht="12.75" hidden="1" customHeight="1"/>
    <row r="51839" ht="12.75" hidden="1" customHeight="1"/>
    <row r="51840" ht="12.75" hidden="1" customHeight="1"/>
    <row r="51841" ht="12.75" hidden="1" customHeight="1"/>
    <row r="51842" ht="12.75" hidden="1" customHeight="1"/>
    <row r="51843" ht="12.75" hidden="1" customHeight="1"/>
    <row r="51844" ht="12.75" hidden="1" customHeight="1"/>
    <row r="51845" ht="12.75" hidden="1" customHeight="1"/>
    <row r="51846" ht="12.75" hidden="1" customHeight="1"/>
    <row r="51847" ht="12.75" hidden="1" customHeight="1"/>
    <row r="51848" ht="12.75" hidden="1" customHeight="1"/>
    <row r="51849" ht="12.75" hidden="1" customHeight="1"/>
    <row r="51850" ht="12.75" hidden="1" customHeight="1"/>
    <row r="51851" ht="12.75" hidden="1" customHeight="1"/>
    <row r="51852" ht="12.75" hidden="1" customHeight="1"/>
    <row r="51853" ht="12.75" hidden="1" customHeight="1"/>
    <row r="51854" ht="12.75" hidden="1" customHeight="1"/>
    <row r="51855" ht="12.75" hidden="1" customHeight="1"/>
    <row r="51856" ht="12.75" hidden="1" customHeight="1"/>
    <row r="51857" ht="12.75" hidden="1" customHeight="1"/>
    <row r="51858" ht="12.75" hidden="1" customHeight="1"/>
    <row r="51859" ht="12.75" hidden="1" customHeight="1"/>
    <row r="51860" ht="12.75" hidden="1" customHeight="1"/>
    <row r="51861" ht="12.75" hidden="1" customHeight="1"/>
    <row r="51862" ht="12.75" hidden="1" customHeight="1"/>
    <row r="51863" ht="12.75" hidden="1" customHeight="1"/>
    <row r="51864" ht="12.75" hidden="1" customHeight="1"/>
    <row r="51865" ht="12.75" hidden="1" customHeight="1"/>
    <row r="51866" ht="12.75" hidden="1" customHeight="1"/>
    <row r="51867" ht="12.75" hidden="1" customHeight="1"/>
    <row r="51868" ht="12.75" hidden="1" customHeight="1"/>
    <row r="51869" ht="12.75" hidden="1" customHeight="1"/>
    <row r="51870" ht="12.75" hidden="1" customHeight="1"/>
    <row r="51871" ht="12.75" hidden="1" customHeight="1"/>
    <row r="51872" ht="12.75" hidden="1" customHeight="1"/>
    <row r="51873" ht="12.75" hidden="1" customHeight="1"/>
    <row r="51874" ht="12.75" hidden="1" customHeight="1"/>
    <row r="51875" ht="12.75" hidden="1" customHeight="1"/>
    <row r="51876" ht="12.75" hidden="1" customHeight="1"/>
    <row r="51877" ht="12.75" hidden="1" customHeight="1"/>
    <row r="51878" ht="12.75" hidden="1" customHeight="1"/>
    <row r="51879" ht="12.75" hidden="1" customHeight="1"/>
    <row r="51880" ht="12.75" hidden="1" customHeight="1"/>
    <row r="51881" ht="12.75" hidden="1" customHeight="1"/>
    <row r="51882" ht="12.75" hidden="1" customHeight="1"/>
    <row r="51883" ht="12.75" hidden="1" customHeight="1"/>
    <row r="51884" ht="12.75" hidden="1" customHeight="1"/>
    <row r="51885" ht="12.75" hidden="1" customHeight="1"/>
    <row r="51886" ht="12.75" hidden="1" customHeight="1"/>
    <row r="51887" ht="12.75" hidden="1" customHeight="1"/>
    <row r="51888" ht="12.75" hidden="1" customHeight="1"/>
    <row r="51889" ht="12.75" hidden="1" customHeight="1"/>
    <row r="51890" ht="12.75" hidden="1" customHeight="1"/>
    <row r="51891" ht="12.75" hidden="1" customHeight="1"/>
    <row r="51892" ht="12.75" hidden="1" customHeight="1"/>
    <row r="51893" ht="12.75" hidden="1" customHeight="1"/>
    <row r="51894" ht="12.75" hidden="1" customHeight="1"/>
    <row r="51895" ht="12.75" hidden="1" customHeight="1"/>
    <row r="51896" ht="12.75" hidden="1" customHeight="1"/>
    <row r="51897" ht="12.75" hidden="1" customHeight="1"/>
    <row r="51898" ht="12.75" hidden="1" customHeight="1"/>
    <row r="51899" ht="12.75" hidden="1" customHeight="1"/>
    <row r="51900" ht="12.75" hidden="1" customHeight="1"/>
    <row r="51901" ht="12.75" hidden="1" customHeight="1"/>
    <row r="51902" ht="12.75" hidden="1" customHeight="1"/>
    <row r="51903" ht="12.75" hidden="1" customHeight="1"/>
    <row r="51904" ht="12.75" hidden="1" customHeight="1"/>
    <row r="51905" ht="12.75" hidden="1" customHeight="1"/>
    <row r="51906" ht="12.75" hidden="1" customHeight="1"/>
    <row r="51907" ht="12.75" hidden="1" customHeight="1"/>
    <row r="51908" ht="12.75" hidden="1" customHeight="1"/>
    <row r="51909" ht="12.75" hidden="1" customHeight="1"/>
    <row r="51910" ht="12.75" hidden="1" customHeight="1"/>
    <row r="51911" ht="12.75" hidden="1" customHeight="1"/>
    <row r="51912" ht="12.75" hidden="1" customHeight="1"/>
    <row r="51913" ht="12.75" hidden="1" customHeight="1"/>
    <row r="51914" ht="12.75" hidden="1" customHeight="1"/>
    <row r="51915" ht="12.75" hidden="1" customHeight="1"/>
    <row r="51916" ht="12.75" hidden="1" customHeight="1"/>
    <row r="51917" ht="12.75" hidden="1" customHeight="1"/>
    <row r="51918" ht="12.75" hidden="1" customHeight="1"/>
    <row r="51919" ht="12.75" hidden="1" customHeight="1"/>
    <row r="51920" ht="12.75" hidden="1" customHeight="1"/>
    <row r="51921" ht="12.75" hidden="1" customHeight="1"/>
    <row r="51922" ht="12.75" hidden="1" customHeight="1"/>
    <row r="51923" ht="12.75" hidden="1" customHeight="1"/>
    <row r="51924" ht="12.75" hidden="1" customHeight="1"/>
    <row r="51925" ht="12.75" hidden="1" customHeight="1"/>
    <row r="51926" ht="12.75" hidden="1" customHeight="1"/>
    <row r="51927" ht="12.75" hidden="1" customHeight="1"/>
    <row r="51928" ht="12.75" hidden="1" customHeight="1"/>
    <row r="51929" ht="12.75" hidden="1" customHeight="1"/>
    <row r="51930" ht="12.75" hidden="1" customHeight="1"/>
    <row r="51931" ht="12.75" hidden="1" customHeight="1"/>
    <row r="51932" ht="12.75" hidden="1" customHeight="1"/>
    <row r="51933" ht="12.75" hidden="1" customHeight="1"/>
    <row r="51934" ht="12.75" hidden="1" customHeight="1"/>
    <row r="51935" ht="12.75" hidden="1" customHeight="1"/>
    <row r="51936" ht="12.75" hidden="1" customHeight="1"/>
    <row r="51937" ht="12.75" hidden="1" customHeight="1"/>
    <row r="51938" ht="12.75" hidden="1" customHeight="1"/>
    <row r="51939" ht="12.75" hidden="1" customHeight="1"/>
    <row r="51940" ht="12.75" hidden="1" customHeight="1"/>
    <row r="51941" ht="12.75" hidden="1" customHeight="1"/>
    <row r="51942" ht="12.75" hidden="1" customHeight="1"/>
    <row r="51943" ht="12.75" hidden="1" customHeight="1"/>
    <row r="51944" ht="12.75" hidden="1" customHeight="1"/>
    <row r="51945" ht="12.75" hidden="1" customHeight="1"/>
    <row r="51946" ht="12.75" hidden="1" customHeight="1"/>
    <row r="51947" ht="12.75" hidden="1" customHeight="1"/>
    <row r="51948" ht="12.75" hidden="1" customHeight="1"/>
    <row r="51949" ht="12.75" hidden="1" customHeight="1"/>
    <row r="51950" ht="12.75" hidden="1" customHeight="1"/>
    <row r="51951" ht="12.75" hidden="1" customHeight="1"/>
    <row r="51952" ht="12.75" hidden="1" customHeight="1"/>
    <row r="51953" ht="12.75" hidden="1" customHeight="1"/>
    <row r="51954" ht="12.75" hidden="1" customHeight="1"/>
    <row r="51955" ht="12.75" hidden="1" customHeight="1"/>
    <row r="51956" ht="12.75" hidden="1" customHeight="1"/>
    <row r="51957" ht="12.75" hidden="1" customHeight="1"/>
    <row r="51958" ht="12.75" hidden="1" customHeight="1"/>
    <row r="51959" ht="12.75" hidden="1" customHeight="1"/>
    <row r="51960" ht="12.75" hidden="1" customHeight="1"/>
    <row r="51961" ht="12.75" hidden="1" customHeight="1"/>
    <row r="51962" ht="12.75" hidden="1" customHeight="1"/>
    <row r="51963" ht="12.75" hidden="1" customHeight="1"/>
    <row r="51964" ht="12.75" hidden="1" customHeight="1"/>
    <row r="51965" ht="12.75" hidden="1" customHeight="1"/>
    <row r="51966" ht="12.75" hidden="1" customHeight="1"/>
    <row r="51967" ht="12.75" hidden="1" customHeight="1"/>
    <row r="51968" ht="12.75" hidden="1" customHeight="1"/>
    <row r="51969" ht="12.75" hidden="1" customHeight="1"/>
    <row r="51970" ht="12.75" hidden="1" customHeight="1"/>
    <row r="51971" ht="12.75" hidden="1" customHeight="1"/>
    <row r="51972" ht="12.75" hidden="1" customHeight="1"/>
    <row r="51973" ht="12.75" hidden="1" customHeight="1"/>
    <row r="51974" ht="12.75" hidden="1" customHeight="1"/>
    <row r="51975" ht="12.75" hidden="1" customHeight="1"/>
    <row r="51976" ht="12.75" hidden="1" customHeight="1"/>
    <row r="51977" ht="12.75" hidden="1" customHeight="1"/>
    <row r="51978" ht="12.75" hidden="1" customHeight="1"/>
    <row r="51979" ht="12.75" hidden="1" customHeight="1"/>
    <row r="51980" ht="12.75" hidden="1" customHeight="1"/>
    <row r="51981" ht="12.75" hidden="1" customHeight="1"/>
    <row r="51982" ht="12.75" hidden="1" customHeight="1"/>
    <row r="51983" ht="12.75" hidden="1" customHeight="1"/>
    <row r="51984" ht="12.75" hidden="1" customHeight="1"/>
    <row r="51985" ht="12.75" hidden="1" customHeight="1"/>
    <row r="51986" ht="12.75" hidden="1" customHeight="1"/>
    <row r="51987" ht="12.75" hidden="1" customHeight="1"/>
    <row r="51988" ht="12.75" hidden="1" customHeight="1"/>
    <row r="51989" ht="12.75" hidden="1" customHeight="1"/>
    <row r="51990" ht="12.75" hidden="1" customHeight="1"/>
    <row r="51991" ht="12.75" hidden="1" customHeight="1"/>
    <row r="51992" ht="12.75" hidden="1" customHeight="1"/>
    <row r="51993" ht="12.75" hidden="1" customHeight="1"/>
    <row r="51994" ht="12.75" hidden="1" customHeight="1"/>
    <row r="51995" ht="12.75" hidden="1" customHeight="1"/>
    <row r="51996" ht="12.75" hidden="1" customHeight="1"/>
    <row r="51997" ht="12.75" hidden="1" customHeight="1"/>
    <row r="51998" ht="12.75" hidden="1" customHeight="1"/>
    <row r="51999" ht="12.75" hidden="1" customHeight="1"/>
    <row r="52000" ht="12.75" hidden="1" customHeight="1"/>
    <row r="52001" ht="12.75" hidden="1" customHeight="1"/>
    <row r="52002" ht="12.75" hidden="1" customHeight="1"/>
    <row r="52003" ht="12.75" hidden="1" customHeight="1"/>
    <row r="52004" ht="12.75" hidden="1" customHeight="1"/>
    <row r="52005" ht="12.75" hidden="1" customHeight="1"/>
    <row r="52006" ht="12.75" hidden="1" customHeight="1"/>
    <row r="52007" ht="12.75" hidden="1" customHeight="1"/>
    <row r="52008" ht="12.75" hidden="1" customHeight="1"/>
    <row r="52009" ht="12.75" hidden="1" customHeight="1"/>
    <row r="52010" ht="12.75" hidden="1" customHeight="1"/>
    <row r="52011" ht="12.75" hidden="1" customHeight="1"/>
    <row r="52012" ht="12.75" hidden="1" customHeight="1"/>
    <row r="52013" ht="12.75" hidden="1" customHeight="1"/>
    <row r="52014" ht="12.75" hidden="1" customHeight="1"/>
    <row r="52015" ht="12.75" hidden="1" customHeight="1"/>
    <row r="52016" ht="12.75" hidden="1" customHeight="1"/>
    <row r="52017" ht="12.75" hidden="1" customHeight="1"/>
    <row r="52018" ht="12.75" hidden="1" customHeight="1"/>
    <row r="52019" ht="12.75" hidden="1" customHeight="1"/>
    <row r="52020" ht="12.75" hidden="1" customHeight="1"/>
    <row r="52021" ht="12.75" hidden="1" customHeight="1"/>
    <row r="52022" ht="12.75" hidden="1" customHeight="1"/>
    <row r="52023" ht="12.75" hidden="1" customHeight="1"/>
    <row r="52024" ht="12.75" hidden="1" customHeight="1"/>
    <row r="52025" ht="12.75" hidden="1" customHeight="1"/>
    <row r="52026" ht="12.75" hidden="1" customHeight="1"/>
    <row r="52027" ht="12.75" hidden="1" customHeight="1"/>
    <row r="52028" ht="12.75" hidden="1" customHeight="1"/>
    <row r="52029" ht="12.75" hidden="1" customHeight="1"/>
    <row r="52030" ht="12.75" hidden="1" customHeight="1"/>
    <row r="52031" ht="12.75" hidden="1" customHeight="1"/>
    <row r="52032" ht="12.75" hidden="1" customHeight="1"/>
    <row r="52033" ht="12.75" hidden="1" customHeight="1"/>
    <row r="52034" ht="12.75" hidden="1" customHeight="1"/>
    <row r="52035" ht="12.75" hidden="1" customHeight="1"/>
    <row r="52036" ht="12.75" hidden="1" customHeight="1"/>
    <row r="52037" ht="12.75" hidden="1" customHeight="1"/>
    <row r="52038" ht="12.75" hidden="1" customHeight="1"/>
    <row r="52039" ht="12.75" hidden="1" customHeight="1"/>
    <row r="52040" ht="12.75" hidden="1" customHeight="1"/>
    <row r="52041" ht="12.75" hidden="1" customHeight="1"/>
    <row r="52042" ht="12.75" hidden="1" customHeight="1"/>
    <row r="52043" ht="12.75" hidden="1" customHeight="1"/>
    <row r="52044" ht="12.75" hidden="1" customHeight="1"/>
    <row r="52045" ht="12.75" hidden="1" customHeight="1"/>
    <row r="52046" ht="12.75" hidden="1" customHeight="1"/>
    <row r="52047" ht="12.75" hidden="1" customHeight="1"/>
    <row r="52048" ht="12.75" hidden="1" customHeight="1"/>
    <row r="52049" ht="12.75" hidden="1" customHeight="1"/>
    <row r="52050" ht="12.75" hidden="1" customHeight="1"/>
    <row r="52051" ht="12.75" hidden="1" customHeight="1"/>
    <row r="52052" ht="12.75" hidden="1" customHeight="1"/>
    <row r="52053" ht="12.75" hidden="1" customHeight="1"/>
    <row r="52054" ht="12.75" hidden="1" customHeight="1"/>
    <row r="52055" ht="12.75" hidden="1" customHeight="1"/>
    <row r="52056" ht="12.75" hidden="1" customHeight="1"/>
    <row r="52057" ht="12.75" hidden="1" customHeight="1"/>
    <row r="52058" ht="12.75" hidden="1" customHeight="1"/>
    <row r="52059" ht="12.75" hidden="1" customHeight="1"/>
    <row r="52060" ht="12.75" hidden="1" customHeight="1"/>
    <row r="52061" ht="12.75" hidden="1" customHeight="1"/>
    <row r="52062" ht="12.75" hidden="1" customHeight="1"/>
    <row r="52063" ht="12.75" hidden="1" customHeight="1"/>
    <row r="52064" ht="12.75" hidden="1" customHeight="1"/>
    <row r="52065" ht="12.75" hidden="1" customHeight="1"/>
    <row r="52066" ht="12.75" hidden="1" customHeight="1"/>
    <row r="52067" ht="12.75" hidden="1" customHeight="1"/>
    <row r="52068" ht="12.75" hidden="1" customHeight="1"/>
    <row r="52069" ht="12.75" hidden="1" customHeight="1"/>
    <row r="52070" ht="12.75" hidden="1" customHeight="1"/>
    <row r="52071" ht="12.75" hidden="1" customHeight="1"/>
    <row r="52072" ht="12.75" hidden="1" customHeight="1"/>
    <row r="52073" ht="12.75" hidden="1" customHeight="1"/>
    <row r="52074" ht="12.75" hidden="1" customHeight="1"/>
    <row r="52075" ht="12.75" hidden="1" customHeight="1"/>
    <row r="52076" ht="12.75" hidden="1" customHeight="1"/>
    <row r="52077" ht="12.75" hidden="1" customHeight="1"/>
    <row r="52078" ht="12.75" hidden="1" customHeight="1"/>
    <row r="52079" ht="12.75" hidden="1" customHeight="1"/>
    <row r="52080" ht="12.75" hidden="1" customHeight="1"/>
    <row r="52081" ht="12.75" hidden="1" customHeight="1"/>
    <row r="52082" ht="12.75" hidden="1" customHeight="1"/>
    <row r="52083" ht="12.75" hidden="1" customHeight="1"/>
    <row r="52084" ht="12.75" hidden="1" customHeight="1"/>
    <row r="52085" ht="12.75" hidden="1" customHeight="1"/>
    <row r="52086" ht="12.75" hidden="1" customHeight="1"/>
    <row r="52087" ht="12.75" hidden="1" customHeight="1"/>
    <row r="52088" ht="12.75" hidden="1" customHeight="1"/>
    <row r="52089" ht="12.75" hidden="1" customHeight="1"/>
    <row r="52090" ht="12.75" hidden="1" customHeight="1"/>
    <row r="52091" ht="12.75" hidden="1" customHeight="1"/>
    <row r="52092" ht="12.75" hidden="1" customHeight="1"/>
    <row r="52093" ht="12.75" hidden="1" customHeight="1"/>
    <row r="52094" ht="12.75" hidden="1" customHeight="1"/>
    <row r="52095" ht="12.75" hidden="1" customHeight="1"/>
    <row r="52096" ht="12.75" hidden="1" customHeight="1"/>
    <row r="52097" ht="12.75" hidden="1" customHeight="1"/>
    <row r="52098" ht="12.75" hidden="1" customHeight="1"/>
    <row r="52099" ht="12.75" hidden="1" customHeight="1"/>
    <row r="52100" ht="12.75" hidden="1" customHeight="1"/>
    <row r="52101" ht="12.75" hidden="1" customHeight="1"/>
    <row r="52102" ht="12.75" hidden="1" customHeight="1"/>
    <row r="52103" ht="12.75" hidden="1" customHeight="1"/>
    <row r="52104" ht="12.75" hidden="1" customHeight="1"/>
    <row r="52105" ht="12.75" hidden="1" customHeight="1"/>
    <row r="52106" ht="12.75" hidden="1" customHeight="1"/>
    <row r="52107" ht="12.75" hidden="1" customHeight="1"/>
    <row r="52108" ht="12.75" hidden="1" customHeight="1"/>
    <row r="52109" ht="12.75" hidden="1" customHeight="1"/>
    <row r="52110" ht="12.75" hidden="1" customHeight="1"/>
    <row r="52111" ht="12.75" hidden="1" customHeight="1"/>
    <row r="52112" ht="12.75" hidden="1" customHeight="1"/>
    <row r="52113" ht="12.75" hidden="1" customHeight="1"/>
    <row r="52114" ht="12.75" hidden="1" customHeight="1"/>
    <row r="52115" ht="12.75" hidden="1" customHeight="1"/>
    <row r="52116" ht="12.75" hidden="1" customHeight="1"/>
    <row r="52117" ht="12.75" hidden="1" customHeight="1"/>
    <row r="52118" ht="12.75" hidden="1" customHeight="1"/>
    <row r="52119" ht="12.75" hidden="1" customHeight="1"/>
    <row r="52120" ht="12.75" hidden="1" customHeight="1"/>
    <row r="52121" ht="12.75" hidden="1" customHeight="1"/>
    <row r="52122" ht="12.75" hidden="1" customHeight="1"/>
    <row r="52123" ht="12.75" hidden="1" customHeight="1"/>
    <row r="52124" ht="12.75" hidden="1" customHeight="1"/>
    <row r="52125" ht="12.75" hidden="1" customHeight="1"/>
    <row r="52126" ht="12.75" hidden="1" customHeight="1"/>
    <row r="52127" ht="12.75" hidden="1" customHeight="1"/>
    <row r="52128" ht="12.75" hidden="1" customHeight="1"/>
    <row r="52129" ht="12.75" hidden="1" customHeight="1"/>
    <row r="52130" ht="12.75" hidden="1" customHeight="1"/>
    <row r="52131" ht="12.75" hidden="1" customHeight="1"/>
    <row r="52132" ht="12.75" hidden="1" customHeight="1"/>
    <row r="52133" ht="12.75" hidden="1" customHeight="1"/>
    <row r="52134" ht="12.75" hidden="1" customHeight="1"/>
    <row r="52135" ht="12.75" hidden="1" customHeight="1"/>
    <row r="52136" ht="12.75" hidden="1" customHeight="1"/>
    <row r="52137" ht="12.75" hidden="1" customHeight="1"/>
    <row r="52138" ht="12.75" hidden="1" customHeight="1"/>
    <row r="52139" ht="12.75" hidden="1" customHeight="1"/>
    <row r="52140" ht="12.75" hidden="1" customHeight="1"/>
    <row r="52141" ht="12.75" hidden="1" customHeight="1"/>
    <row r="52142" ht="12.75" hidden="1" customHeight="1"/>
    <row r="52143" ht="12.75" hidden="1" customHeight="1"/>
    <row r="52144" ht="12.75" hidden="1" customHeight="1"/>
    <row r="52145" ht="12.75" hidden="1" customHeight="1"/>
    <row r="52146" ht="12.75" hidden="1" customHeight="1"/>
    <row r="52147" ht="12.75" hidden="1" customHeight="1"/>
    <row r="52148" ht="12.75" hidden="1" customHeight="1"/>
    <row r="52149" ht="12.75" hidden="1" customHeight="1"/>
    <row r="52150" ht="12.75" hidden="1" customHeight="1"/>
    <row r="52151" ht="12.75" hidden="1" customHeight="1"/>
    <row r="52152" ht="12.75" hidden="1" customHeight="1"/>
    <row r="52153" ht="12.75" hidden="1" customHeight="1"/>
    <row r="52154" ht="12.75" hidden="1" customHeight="1"/>
    <row r="52155" ht="12.75" hidden="1" customHeight="1"/>
    <row r="52156" ht="12.75" hidden="1" customHeight="1"/>
    <row r="52157" ht="12.75" hidden="1" customHeight="1"/>
    <row r="52158" ht="12.75" hidden="1" customHeight="1"/>
    <row r="52159" ht="12.75" hidden="1" customHeight="1"/>
    <row r="52160" ht="12.75" hidden="1" customHeight="1"/>
    <row r="52161" ht="12.75" hidden="1" customHeight="1"/>
    <row r="52162" ht="12.75" hidden="1" customHeight="1"/>
    <row r="52163" ht="12.75" hidden="1" customHeight="1"/>
    <row r="52164" ht="12.75" hidden="1" customHeight="1"/>
    <row r="52165" ht="12.75" hidden="1" customHeight="1"/>
    <row r="52166" ht="12.75" hidden="1" customHeight="1"/>
    <row r="52167" ht="12.75" hidden="1" customHeight="1"/>
    <row r="52168" ht="12.75" hidden="1" customHeight="1"/>
    <row r="52169" ht="12.75" hidden="1" customHeight="1"/>
    <row r="52170" ht="12.75" hidden="1" customHeight="1"/>
    <row r="52171" ht="12.75" hidden="1" customHeight="1"/>
    <row r="52172" ht="12.75" hidden="1" customHeight="1"/>
    <row r="52173" ht="12.75" hidden="1" customHeight="1"/>
    <row r="52174" ht="12.75" hidden="1" customHeight="1"/>
    <row r="52175" ht="12.75" hidden="1" customHeight="1"/>
    <row r="52176" ht="12.75" hidden="1" customHeight="1"/>
    <row r="52177" ht="12.75" hidden="1" customHeight="1"/>
    <row r="52178" ht="12.75" hidden="1" customHeight="1"/>
    <row r="52179" ht="12.75" hidden="1" customHeight="1"/>
    <row r="52180" ht="12.75" hidden="1" customHeight="1"/>
    <row r="52181" ht="12.75" hidden="1" customHeight="1"/>
    <row r="52182" ht="12.75" hidden="1" customHeight="1"/>
    <row r="52183" ht="12.75" hidden="1" customHeight="1"/>
    <row r="52184" ht="12.75" hidden="1" customHeight="1"/>
    <row r="52185" ht="12.75" hidden="1" customHeight="1"/>
    <row r="52186" ht="12.75" hidden="1" customHeight="1"/>
    <row r="52187" ht="12.75" hidden="1" customHeight="1"/>
    <row r="52188" ht="12.75" hidden="1" customHeight="1"/>
    <row r="52189" ht="12.75" hidden="1" customHeight="1"/>
    <row r="52190" ht="12.75" hidden="1" customHeight="1"/>
    <row r="52191" ht="12.75" hidden="1" customHeight="1"/>
    <row r="52192" ht="12.75" hidden="1" customHeight="1"/>
    <row r="52193" ht="12.75" hidden="1" customHeight="1"/>
    <row r="52194" ht="12.75" hidden="1" customHeight="1"/>
    <row r="52195" ht="12.75" hidden="1" customHeight="1"/>
    <row r="52196" ht="12.75" hidden="1" customHeight="1"/>
    <row r="52197" ht="12.75" hidden="1" customHeight="1"/>
    <row r="52198" ht="12.75" hidden="1" customHeight="1"/>
    <row r="52199" ht="12.75" hidden="1" customHeight="1"/>
    <row r="52200" ht="12.75" hidden="1" customHeight="1"/>
    <row r="52201" ht="12.75" hidden="1" customHeight="1"/>
    <row r="52202" ht="12.75" hidden="1" customHeight="1"/>
    <row r="52203" ht="12.75" hidden="1" customHeight="1"/>
    <row r="52204" ht="12.75" hidden="1" customHeight="1"/>
    <row r="52205" ht="12.75" hidden="1" customHeight="1"/>
    <row r="52206" ht="12.75" hidden="1" customHeight="1"/>
    <row r="52207" ht="12.75" hidden="1" customHeight="1"/>
    <row r="52208" ht="12.75" hidden="1" customHeight="1"/>
    <row r="52209" ht="12.75" hidden="1" customHeight="1"/>
    <row r="52210" ht="12.75" hidden="1" customHeight="1"/>
    <row r="52211" ht="12.75" hidden="1" customHeight="1"/>
    <row r="52212" ht="12.75" hidden="1" customHeight="1"/>
    <row r="52213" ht="12.75" hidden="1" customHeight="1"/>
    <row r="52214" ht="12.75" hidden="1" customHeight="1"/>
    <row r="52215" ht="12.75" hidden="1" customHeight="1"/>
    <row r="52216" ht="12.75" hidden="1" customHeight="1"/>
    <row r="52217" ht="12.75" hidden="1" customHeight="1"/>
    <row r="52218" ht="12.75" hidden="1" customHeight="1"/>
    <row r="52219" ht="12.75" hidden="1" customHeight="1"/>
    <row r="52220" ht="12.75" hidden="1" customHeight="1"/>
    <row r="52221" ht="12.75" hidden="1" customHeight="1"/>
    <row r="52222" ht="12.75" hidden="1" customHeight="1"/>
    <row r="52223" ht="12.75" hidden="1" customHeight="1"/>
    <row r="52224" ht="12.75" hidden="1" customHeight="1"/>
    <row r="52225" ht="12.75" hidden="1" customHeight="1"/>
    <row r="52226" ht="12.75" hidden="1" customHeight="1"/>
    <row r="52227" ht="12.75" hidden="1" customHeight="1"/>
    <row r="52228" ht="12.75" hidden="1" customHeight="1"/>
    <row r="52229" ht="12.75" hidden="1" customHeight="1"/>
    <row r="52230" ht="12.75" hidden="1" customHeight="1"/>
    <row r="52231" ht="12.75" hidden="1" customHeight="1"/>
    <row r="52232" ht="12.75" hidden="1" customHeight="1"/>
    <row r="52233" ht="12.75" hidden="1" customHeight="1"/>
    <row r="52234" ht="12.75" hidden="1" customHeight="1"/>
    <row r="52235" ht="12.75" hidden="1" customHeight="1"/>
    <row r="52236" ht="12.75" hidden="1" customHeight="1"/>
    <row r="52237" ht="12.75" hidden="1" customHeight="1"/>
    <row r="52238" ht="12.75" hidden="1" customHeight="1"/>
    <row r="52239" ht="12.75" hidden="1" customHeight="1"/>
    <row r="52240" ht="12.75" hidden="1" customHeight="1"/>
    <row r="52241" ht="12.75" hidden="1" customHeight="1"/>
    <row r="52242" ht="12.75" hidden="1" customHeight="1"/>
    <row r="52243" ht="12.75" hidden="1" customHeight="1"/>
    <row r="52244" ht="12.75" hidden="1" customHeight="1"/>
    <row r="52245" ht="12.75" hidden="1" customHeight="1"/>
    <row r="52246" ht="12.75" hidden="1" customHeight="1"/>
    <row r="52247" ht="12.75" hidden="1" customHeight="1"/>
    <row r="52248" ht="12.75" hidden="1" customHeight="1"/>
    <row r="52249" ht="12.75" hidden="1" customHeight="1"/>
    <row r="52250" ht="12.75" hidden="1" customHeight="1"/>
    <row r="52251" ht="12.75" hidden="1" customHeight="1"/>
    <row r="52252" ht="12.75" hidden="1" customHeight="1"/>
    <row r="52253" ht="12.75" hidden="1" customHeight="1"/>
    <row r="52254" ht="12.75" hidden="1" customHeight="1"/>
    <row r="52255" ht="12.75" hidden="1" customHeight="1"/>
    <row r="52256" ht="12.75" hidden="1" customHeight="1"/>
    <row r="52257" ht="12.75" hidden="1" customHeight="1"/>
    <row r="52258" ht="12.75" hidden="1" customHeight="1"/>
    <row r="52259" ht="12.75" hidden="1" customHeight="1"/>
    <row r="52260" ht="12.75" hidden="1" customHeight="1"/>
    <row r="52261" ht="12.75" hidden="1" customHeight="1"/>
    <row r="52262" ht="12.75" hidden="1" customHeight="1"/>
    <row r="52263" ht="12.75" hidden="1" customHeight="1"/>
    <row r="52264" ht="12.75" hidden="1" customHeight="1"/>
    <row r="52265" ht="12.75" hidden="1" customHeight="1"/>
    <row r="52266" ht="12.75" hidden="1" customHeight="1"/>
    <row r="52267" ht="12.75" hidden="1" customHeight="1"/>
    <row r="52268" ht="12.75" hidden="1" customHeight="1"/>
    <row r="52269" ht="12.75" hidden="1" customHeight="1"/>
    <row r="52270" ht="12.75" hidden="1" customHeight="1"/>
    <row r="52271" ht="12.75" hidden="1" customHeight="1"/>
    <row r="52272" ht="12.75" hidden="1" customHeight="1"/>
    <row r="52273" ht="12.75" hidden="1" customHeight="1"/>
    <row r="52274" ht="12.75" hidden="1" customHeight="1"/>
    <row r="52275" ht="12.75" hidden="1" customHeight="1"/>
    <row r="52276" ht="12.75" hidden="1" customHeight="1"/>
    <row r="52277" ht="12.75" hidden="1" customHeight="1"/>
    <row r="52278" ht="12.75" hidden="1" customHeight="1"/>
    <row r="52279" ht="12.75" hidden="1" customHeight="1"/>
    <row r="52280" ht="12.75" hidden="1" customHeight="1"/>
    <row r="52281" ht="12.75" hidden="1" customHeight="1"/>
    <row r="52282" ht="12.75" hidden="1" customHeight="1"/>
    <row r="52283" ht="12.75" hidden="1" customHeight="1"/>
    <row r="52284" ht="12.75" hidden="1" customHeight="1"/>
    <row r="52285" ht="12.75" hidden="1" customHeight="1"/>
    <row r="52286" ht="12.75" hidden="1" customHeight="1"/>
    <row r="52287" ht="12.75" hidden="1" customHeight="1"/>
    <row r="52288" ht="12.75" hidden="1" customHeight="1"/>
    <row r="52289" ht="12.75" hidden="1" customHeight="1"/>
    <row r="52290" ht="12.75" hidden="1" customHeight="1"/>
    <row r="52291" ht="12.75" hidden="1" customHeight="1"/>
    <row r="52292" ht="12.75" hidden="1" customHeight="1"/>
    <row r="52293" ht="12.75" hidden="1" customHeight="1"/>
    <row r="52294" ht="12.75" hidden="1" customHeight="1"/>
    <row r="52295" ht="12.75" hidden="1" customHeight="1"/>
    <row r="52296" ht="12.75" hidden="1" customHeight="1"/>
    <row r="52297" ht="12.75" hidden="1" customHeight="1"/>
    <row r="52298" ht="12.75" hidden="1" customHeight="1"/>
    <row r="52299" ht="12.75" hidden="1" customHeight="1"/>
    <row r="52300" ht="12.75" hidden="1" customHeight="1"/>
    <row r="52301" ht="12.75" hidden="1" customHeight="1"/>
    <row r="52302" ht="12.75" hidden="1" customHeight="1"/>
    <row r="52303" ht="12.75" hidden="1" customHeight="1"/>
    <row r="52304" ht="12.75" hidden="1" customHeight="1"/>
    <row r="52305" ht="12.75" hidden="1" customHeight="1"/>
    <row r="52306" ht="12.75" hidden="1" customHeight="1"/>
    <row r="52307" ht="12.75" hidden="1" customHeight="1"/>
    <row r="52308" ht="12.75" hidden="1" customHeight="1"/>
    <row r="52309" ht="12.75" hidden="1" customHeight="1"/>
    <row r="52310" ht="12.75" hidden="1" customHeight="1"/>
    <row r="52311" ht="12.75" hidden="1" customHeight="1"/>
    <row r="52312" ht="12.75" hidden="1" customHeight="1"/>
    <row r="52313" ht="12.75" hidden="1" customHeight="1"/>
    <row r="52314" ht="12.75" hidden="1" customHeight="1"/>
    <row r="52315" ht="12.75" hidden="1" customHeight="1"/>
    <row r="52316" ht="12.75" hidden="1" customHeight="1"/>
    <row r="52317" ht="12.75" hidden="1" customHeight="1"/>
    <row r="52318" ht="12.75" hidden="1" customHeight="1"/>
    <row r="52319" ht="12.75" hidden="1" customHeight="1"/>
    <row r="52320" ht="12.75" hidden="1" customHeight="1"/>
    <row r="52321" ht="12.75" hidden="1" customHeight="1"/>
    <row r="52322" ht="12.75" hidden="1" customHeight="1"/>
    <row r="52323" ht="12.75" hidden="1" customHeight="1"/>
    <row r="52324" ht="12.75" hidden="1" customHeight="1"/>
    <row r="52325" ht="12.75" hidden="1" customHeight="1"/>
    <row r="52326" ht="12.75" hidden="1" customHeight="1"/>
    <row r="52327" ht="12.75" hidden="1" customHeight="1"/>
    <row r="52328" ht="12.75" hidden="1" customHeight="1"/>
    <row r="52329" ht="12.75" hidden="1" customHeight="1"/>
    <row r="52330" ht="12.75" hidden="1" customHeight="1"/>
    <row r="52331" ht="12.75" hidden="1" customHeight="1"/>
    <row r="52332" ht="12.75" hidden="1" customHeight="1"/>
    <row r="52333" ht="12.75" hidden="1" customHeight="1"/>
    <row r="52334" ht="12.75" hidden="1" customHeight="1"/>
    <row r="52335" ht="12.75" hidden="1" customHeight="1"/>
    <row r="52336" ht="12.75" hidden="1" customHeight="1"/>
    <row r="52337" ht="12.75" hidden="1" customHeight="1"/>
    <row r="52338" ht="12.75" hidden="1" customHeight="1"/>
    <row r="52339" ht="12.75" hidden="1" customHeight="1"/>
    <row r="52340" ht="12.75" hidden="1" customHeight="1"/>
    <row r="52341" ht="12.75" hidden="1" customHeight="1"/>
    <row r="52342" ht="12.75" hidden="1" customHeight="1"/>
    <row r="52343" ht="12.75" hidden="1" customHeight="1"/>
    <row r="52344" ht="12.75" hidden="1" customHeight="1"/>
    <row r="52345" ht="12.75" hidden="1" customHeight="1"/>
    <row r="52346" ht="12.75" hidden="1" customHeight="1"/>
    <row r="52347" ht="12.75" hidden="1" customHeight="1"/>
    <row r="52348" ht="12.75" hidden="1" customHeight="1"/>
    <row r="52349" ht="12.75" hidden="1" customHeight="1"/>
    <row r="52350" ht="12.75" hidden="1" customHeight="1"/>
    <row r="52351" ht="12.75" hidden="1" customHeight="1"/>
    <row r="52352" ht="12.75" hidden="1" customHeight="1"/>
    <row r="52353" ht="12.75" hidden="1" customHeight="1"/>
    <row r="52354" ht="12.75" hidden="1" customHeight="1"/>
    <row r="52355" ht="12.75" hidden="1" customHeight="1"/>
    <row r="52356" ht="12.75" hidden="1" customHeight="1"/>
    <row r="52357" ht="12.75" hidden="1" customHeight="1"/>
    <row r="52358" ht="12.75" hidden="1" customHeight="1"/>
    <row r="52359" ht="12.75" hidden="1" customHeight="1"/>
    <row r="52360" ht="12.75" hidden="1" customHeight="1"/>
    <row r="52361" ht="12.75" hidden="1" customHeight="1"/>
    <row r="52362" ht="12.75" hidden="1" customHeight="1"/>
    <row r="52363" ht="12.75" hidden="1" customHeight="1"/>
    <row r="52364" ht="12.75" hidden="1" customHeight="1"/>
    <row r="52365" ht="12.75" hidden="1" customHeight="1"/>
    <row r="52366" ht="12.75" hidden="1" customHeight="1"/>
    <row r="52367" ht="12.75" hidden="1" customHeight="1"/>
    <row r="52368" ht="12.75" hidden="1" customHeight="1"/>
    <row r="52369" ht="12.75" hidden="1" customHeight="1"/>
    <row r="52370" ht="12.75" hidden="1" customHeight="1"/>
    <row r="52371" ht="12.75" hidden="1" customHeight="1"/>
    <row r="52372" ht="12.75" hidden="1" customHeight="1"/>
    <row r="52373" ht="12.75" hidden="1" customHeight="1"/>
    <row r="52374" ht="12.75" hidden="1" customHeight="1"/>
    <row r="52375" ht="12.75" hidden="1" customHeight="1"/>
    <row r="52376" ht="12.75" hidden="1" customHeight="1"/>
    <row r="52377" ht="12.75" hidden="1" customHeight="1"/>
    <row r="52378" ht="12.75" hidden="1" customHeight="1"/>
    <row r="52379" ht="12.75" hidden="1" customHeight="1"/>
    <row r="52380" ht="12.75" hidden="1" customHeight="1"/>
    <row r="52381" ht="12.75" hidden="1" customHeight="1"/>
    <row r="52382" ht="12.75" hidden="1" customHeight="1"/>
    <row r="52383" ht="12.75" hidden="1" customHeight="1"/>
    <row r="52384" ht="12.75" hidden="1" customHeight="1"/>
    <row r="52385" ht="12.75" hidden="1" customHeight="1"/>
    <row r="52386" ht="12.75" hidden="1" customHeight="1"/>
    <row r="52387" ht="12.75" hidden="1" customHeight="1"/>
    <row r="52388" ht="12.75" hidden="1" customHeight="1"/>
    <row r="52389" ht="12.75" hidden="1" customHeight="1"/>
    <row r="52390" ht="12.75" hidden="1" customHeight="1"/>
    <row r="52391" ht="12.75" hidden="1" customHeight="1"/>
    <row r="52392" ht="12.75" hidden="1" customHeight="1"/>
    <row r="52393" ht="12.75" hidden="1" customHeight="1"/>
    <row r="52394" ht="12.75" hidden="1" customHeight="1"/>
    <row r="52395" ht="12.75" hidden="1" customHeight="1"/>
    <row r="52396" ht="12.75" hidden="1" customHeight="1"/>
    <row r="52397" ht="12.75" hidden="1" customHeight="1"/>
    <row r="52398" ht="12.75" hidden="1" customHeight="1"/>
    <row r="52399" ht="12.75" hidden="1" customHeight="1"/>
    <row r="52400" ht="12.75" hidden="1" customHeight="1"/>
    <row r="52401" ht="12.75" hidden="1" customHeight="1"/>
    <row r="52402" ht="12.75" hidden="1" customHeight="1"/>
    <row r="52403" ht="12.75" hidden="1" customHeight="1"/>
    <row r="52404" ht="12.75" hidden="1" customHeight="1"/>
    <row r="52405" ht="12.75" hidden="1" customHeight="1"/>
    <row r="52406" ht="12.75" hidden="1" customHeight="1"/>
    <row r="52407" ht="12.75" hidden="1" customHeight="1"/>
    <row r="52408" ht="12.75" hidden="1" customHeight="1"/>
    <row r="52409" ht="12.75" hidden="1" customHeight="1"/>
    <row r="52410" ht="12.75" hidden="1" customHeight="1"/>
    <row r="52411" ht="12.75" hidden="1" customHeight="1"/>
    <row r="52412" ht="12.75" hidden="1" customHeight="1"/>
    <row r="52413" ht="12.75" hidden="1" customHeight="1"/>
    <row r="52414" ht="12.75" hidden="1" customHeight="1"/>
    <row r="52415" ht="12.75" hidden="1" customHeight="1"/>
    <row r="52416" ht="12.75" hidden="1" customHeight="1"/>
    <row r="52417" ht="12.75" hidden="1" customHeight="1"/>
    <row r="52418" ht="12.75" hidden="1" customHeight="1"/>
    <row r="52419" ht="12.75" hidden="1" customHeight="1"/>
    <row r="52420" ht="12.75" hidden="1" customHeight="1"/>
    <row r="52421" ht="12.75" hidden="1" customHeight="1"/>
    <row r="52422" ht="12.75" hidden="1" customHeight="1"/>
    <row r="52423" ht="12.75" hidden="1" customHeight="1"/>
    <row r="52424" ht="12.75" hidden="1" customHeight="1"/>
    <row r="52425" ht="12.75" hidden="1" customHeight="1"/>
    <row r="52426" ht="12.75" hidden="1" customHeight="1"/>
    <row r="52427" ht="12.75" hidden="1" customHeight="1"/>
    <row r="52428" ht="12.75" hidden="1" customHeight="1"/>
    <row r="52429" ht="12.75" hidden="1" customHeight="1"/>
    <row r="52430" ht="12.75" hidden="1" customHeight="1"/>
    <row r="52431" ht="12.75" hidden="1" customHeight="1"/>
    <row r="52432" ht="12.75" hidden="1" customHeight="1"/>
    <row r="52433" ht="12.75" hidden="1" customHeight="1"/>
    <row r="52434" ht="12.75" hidden="1" customHeight="1"/>
    <row r="52435" ht="12.75" hidden="1" customHeight="1"/>
    <row r="52436" ht="12.75" hidden="1" customHeight="1"/>
    <row r="52437" ht="12.75" hidden="1" customHeight="1"/>
    <row r="52438" ht="12.75" hidden="1" customHeight="1"/>
    <row r="52439" ht="12.75" hidden="1" customHeight="1"/>
    <row r="52440" ht="12.75" hidden="1" customHeight="1"/>
    <row r="52441" ht="12.75" hidden="1" customHeight="1"/>
    <row r="52442" ht="12.75" hidden="1" customHeight="1"/>
    <row r="52443" ht="12.75" hidden="1" customHeight="1"/>
    <row r="52444" ht="12.75" hidden="1" customHeight="1"/>
    <row r="52445" ht="12.75" hidden="1" customHeight="1"/>
    <row r="52446" ht="12.75" hidden="1" customHeight="1"/>
    <row r="52447" ht="12.75" hidden="1" customHeight="1"/>
    <row r="52448" ht="12.75" hidden="1" customHeight="1"/>
    <row r="52449" ht="12.75" hidden="1" customHeight="1"/>
    <row r="52450" ht="12.75" hidden="1" customHeight="1"/>
    <row r="52451" ht="12.75" hidden="1" customHeight="1"/>
    <row r="52452" ht="12.75" hidden="1" customHeight="1"/>
    <row r="52453" ht="12.75" hidden="1" customHeight="1"/>
    <row r="52454" ht="12.75" hidden="1" customHeight="1"/>
    <row r="52455" ht="12.75" hidden="1" customHeight="1"/>
    <row r="52456" ht="12.75" hidden="1" customHeight="1"/>
    <row r="52457" ht="12.75" hidden="1" customHeight="1"/>
    <row r="52458" ht="12.75" hidden="1" customHeight="1"/>
    <row r="52459" ht="12.75" hidden="1" customHeight="1"/>
    <row r="52460" ht="12.75" hidden="1" customHeight="1"/>
    <row r="52461" ht="12.75" hidden="1" customHeight="1"/>
    <row r="52462" ht="12.75" hidden="1" customHeight="1"/>
    <row r="52463" ht="12.75" hidden="1" customHeight="1"/>
    <row r="52464" ht="12.75" hidden="1" customHeight="1"/>
    <row r="52465" ht="12.75" hidden="1" customHeight="1"/>
    <row r="52466" ht="12.75" hidden="1" customHeight="1"/>
    <row r="52467" ht="12.75" hidden="1" customHeight="1"/>
    <row r="52468" ht="12.75" hidden="1" customHeight="1"/>
    <row r="52469" ht="12.75" hidden="1" customHeight="1"/>
    <row r="52470" ht="12.75" hidden="1" customHeight="1"/>
    <row r="52471" ht="12.75" hidden="1" customHeight="1"/>
    <row r="52472" ht="12.75" hidden="1" customHeight="1"/>
    <row r="52473" ht="12.75" hidden="1" customHeight="1"/>
    <row r="52474" ht="12.75" hidden="1" customHeight="1"/>
    <row r="52475" ht="12.75" hidden="1" customHeight="1"/>
    <row r="52476" ht="12.75" hidden="1" customHeight="1"/>
    <row r="52477" ht="12.75" hidden="1" customHeight="1"/>
    <row r="52478" ht="12.75" hidden="1" customHeight="1"/>
    <row r="52479" ht="12.75" hidden="1" customHeight="1"/>
    <row r="52480" ht="12.75" hidden="1" customHeight="1"/>
    <row r="52481" ht="12.75" hidden="1" customHeight="1"/>
    <row r="52482" ht="12.75" hidden="1" customHeight="1"/>
    <row r="52483" ht="12.75" hidden="1" customHeight="1"/>
    <row r="52484" ht="12.75" hidden="1" customHeight="1"/>
    <row r="52485" ht="12.75" hidden="1" customHeight="1"/>
    <row r="52486" ht="12.75" hidden="1" customHeight="1"/>
    <row r="52487" ht="12.75" hidden="1" customHeight="1"/>
    <row r="52488" ht="12.75" hidden="1" customHeight="1"/>
    <row r="52489" ht="12.75" hidden="1" customHeight="1"/>
    <row r="52490" ht="12.75" hidden="1" customHeight="1"/>
    <row r="52491" ht="12.75" hidden="1" customHeight="1"/>
    <row r="52492" ht="12.75" hidden="1" customHeight="1"/>
    <row r="52493" ht="12.75" hidden="1" customHeight="1"/>
    <row r="52494" ht="12.75" hidden="1" customHeight="1"/>
    <row r="52495" ht="12.75" hidden="1" customHeight="1"/>
    <row r="52496" ht="12.75" hidden="1" customHeight="1"/>
    <row r="52497" ht="12.75" hidden="1" customHeight="1"/>
    <row r="52498" ht="12.75" hidden="1" customHeight="1"/>
    <row r="52499" ht="12.75" hidden="1" customHeight="1"/>
    <row r="52500" ht="12.75" hidden="1" customHeight="1"/>
    <row r="52501" ht="12.75" hidden="1" customHeight="1"/>
    <row r="52502" ht="12.75" hidden="1" customHeight="1"/>
    <row r="52503" ht="12.75" hidden="1" customHeight="1"/>
    <row r="52504" ht="12.75" hidden="1" customHeight="1"/>
    <row r="52505" ht="12.75" hidden="1" customHeight="1"/>
    <row r="52506" ht="12.75" hidden="1" customHeight="1"/>
    <row r="52507" ht="12.75" hidden="1" customHeight="1"/>
    <row r="52508" ht="12.75" hidden="1" customHeight="1"/>
    <row r="52509" ht="12.75" hidden="1" customHeight="1"/>
    <row r="52510" ht="12.75" hidden="1" customHeight="1"/>
    <row r="52511" ht="12.75" hidden="1" customHeight="1"/>
    <row r="52512" ht="12.75" hidden="1" customHeight="1"/>
    <row r="52513" ht="12.75" hidden="1" customHeight="1"/>
    <row r="52514" ht="12.75" hidden="1" customHeight="1"/>
    <row r="52515" ht="12.75" hidden="1" customHeight="1"/>
    <row r="52516" ht="12.75" hidden="1" customHeight="1"/>
    <row r="52517" ht="12.75" hidden="1" customHeight="1"/>
    <row r="52518" ht="12.75" hidden="1" customHeight="1"/>
    <row r="52519" ht="12.75" hidden="1" customHeight="1"/>
    <row r="52520" ht="12.75" hidden="1" customHeight="1"/>
    <row r="52521" ht="12.75" hidden="1" customHeight="1"/>
    <row r="52522" ht="12.75" hidden="1" customHeight="1"/>
    <row r="52523" ht="12.75" hidden="1" customHeight="1"/>
    <row r="52524" ht="12.75" hidden="1" customHeight="1"/>
    <row r="52525" ht="12.75" hidden="1" customHeight="1"/>
    <row r="52526" ht="12.75" hidden="1" customHeight="1"/>
    <row r="52527" ht="12.75" hidden="1" customHeight="1"/>
    <row r="52528" ht="12.75" hidden="1" customHeight="1"/>
    <row r="52529" ht="12.75" hidden="1" customHeight="1"/>
    <row r="52530" ht="12.75" hidden="1" customHeight="1"/>
    <row r="52531" ht="12.75" hidden="1" customHeight="1"/>
    <row r="52532" ht="12.75" hidden="1" customHeight="1"/>
    <row r="52533" ht="12.75" hidden="1" customHeight="1"/>
    <row r="52534" ht="12.75" hidden="1" customHeight="1"/>
    <row r="52535" ht="12.75" hidden="1" customHeight="1"/>
    <row r="52536" ht="12.75" hidden="1" customHeight="1"/>
    <row r="52537" ht="12.75" hidden="1" customHeight="1"/>
    <row r="52538" ht="12.75" hidden="1" customHeight="1"/>
    <row r="52539" ht="12.75" hidden="1" customHeight="1"/>
    <row r="52540" ht="12.75" hidden="1" customHeight="1"/>
    <row r="52541" ht="12.75" hidden="1" customHeight="1"/>
    <row r="52542" ht="12.75" hidden="1" customHeight="1"/>
    <row r="52543" ht="12.75" hidden="1" customHeight="1"/>
    <row r="52544" ht="12.75" hidden="1" customHeight="1"/>
    <row r="52545" ht="12.75" hidden="1" customHeight="1"/>
    <row r="52546" ht="12.75" hidden="1" customHeight="1"/>
    <row r="52547" ht="12.75" hidden="1" customHeight="1"/>
    <row r="52548" ht="12.75" hidden="1" customHeight="1"/>
    <row r="52549" ht="12.75" hidden="1" customHeight="1"/>
    <row r="52550" ht="12.75" hidden="1" customHeight="1"/>
    <row r="52551" ht="12.75" hidden="1" customHeight="1"/>
    <row r="52552" ht="12.75" hidden="1" customHeight="1"/>
    <row r="52553" ht="12.75" hidden="1" customHeight="1"/>
    <row r="52554" ht="12.75" hidden="1" customHeight="1"/>
    <row r="52555" ht="12.75" hidden="1" customHeight="1"/>
    <row r="52556" ht="12.75" hidden="1" customHeight="1"/>
    <row r="52557" ht="12.75" hidden="1" customHeight="1"/>
    <row r="52558" ht="12.75" hidden="1" customHeight="1"/>
    <row r="52559" ht="12.75" hidden="1" customHeight="1"/>
    <row r="52560" ht="12.75" hidden="1" customHeight="1"/>
    <row r="52561" ht="12.75" hidden="1" customHeight="1"/>
    <row r="52562" ht="12.75" hidden="1" customHeight="1"/>
    <row r="52563" ht="12.75" hidden="1" customHeight="1"/>
    <row r="52564" ht="12.75" hidden="1" customHeight="1"/>
    <row r="52565" ht="12.75" hidden="1" customHeight="1"/>
    <row r="52566" ht="12.75" hidden="1" customHeight="1"/>
    <row r="52567" ht="12.75" hidden="1" customHeight="1"/>
    <row r="52568" ht="12.75" hidden="1" customHeight="1"/>
    <row r="52569" ht="12.75" hidden="1" customHeight="1"/>
    <row r="52570" ht="12.75" hidden="1" customHeight="1"/>
    <row r="52571" ht="12.75" hidden="1" customHeight="1"/>
    <row r="52572" ht="12.75" hidden="1" customHeight="1"/>
    <row r="52573" ht="12.75" hidden="1" customHeight="1"/>
    <row r="52574" ht="12.75" hidden="1" customHeight="1"/>
    <row r="52575" ht="12.75" hidden="1" customHeight="1"/>
    <row r="52576" ht="12.75" hidden="1" customHeight="1"/>
    <row r="52577" ht="12.75" hidden="1" customHeight="1"/>
    <row r="52578" ht="12.75" hidden="1" customHeight="1"/>
    <row r="52579" ht="12.75" hidden="1" customHeight="1"/>
    <row r="52580" ht="12.75" hidden="1" customHeight="1"/>
    <row r="52581" ht="12.75" hidden="1" customHeight="1"/>
    <row r="52582" ht="12.75" hidden="1" customHeight="1"/>
    <row r="52583" ht="12.75" hidden="1" customHeight="1"/>
    <row r="52584" ht="12.75" hidden="1" customHeight="1"/>
    <row r="52585" ht="12.75" hidden="1" customHeight="1"/>
    <row r="52586" ht="12.75" hidden="1" customHeight="1"/>
    <row r="52587" ht="12.75" hidden="1" customHeight="1"/>
    <row r="52588" ht="12.75" hidden="1" customHeight="1"/>
    <row r="52589" ht="12.75" hidden="1" customHeight="1"/>
    <row r="52590" ht="12.75" hidden="1" customHeight="1"/>
    <row r="52591" ht="12.75" hidden="1" customHeight="1"/>
    <row r="52592" ht="12.75" hidden="1" customHeight="1"/>
    <row r="52593" ht="12.75" hidden="1" customHeight="1"/>
    <row r="52594" ht="12.75" hidden="1" customHeight="1"/>
    <row r="52595" ht="12.75" hidden="1" customHeight="1"/>
    <row r="52596" ht="12.75" hidden="1" customHeight="1"/>
    <row r="52597" ht="12.75" hidden="1" customHeight="1"/>
    <row r="52598" ht="12.75" hidden="1" customHeight="1"/>
    <row r="52599" ht="12.75" hidden="1" customHeight="1"/>
    <row r="52600" ht="12.75" hidden="1" customHeight="1"/>
    <row r="52601" ht="12.75" hidden="1" customHeight="1"/>
    <row r="52602" ht="12.75" hidden="1" customHeight="1"/>
    <row r="52603" ht="12.75" hidden="1" customHeight="1"/>
    <row r="52604" ht="12.75" hidden="1" customHeight="1"/>
    <row r="52605" ht="12.75" hidden="1" customHeight="1"/>
    <row r="52606" ht="12.75" hidden="1" customHeight="1"/>
    <row r="52607" ht="12.75" hidden="1" customHeight="1"/>
    <row r="52608" ht="12.75" hidden="1" customHeight="1"/>
    <row r="52609" ht="12.75" hidden="1" customHeight="1"/>
    <row r="52610" ht="12.75" hidden="1" customHeight="1"/>
    <row r="52611" ht="12.75" hidden="1" customHeight="1"/>
    <row r="52612" ht="12.75" hidden="1" customHeight="1"/>
    <row r="52613" ht="12.75" hidden="1" customHeight="1"/>
    <row r="52614" ht="12.75" hidden="1" customHeight="1"/>
    <row r="52615" ht="12.75" hidden="1" customHeight="1"/>
    <row r="52616" ht="12.75" hidden="1" customHeight="1"/>
    <row r="52617" ht="12.75" hidden="1" customHeight="1"/>
    <row r="52618" ht="12.75" hidden="1" customHeight="1"/>
    <row r="52619" ht="12.75" hidden="1" customHeight="1"/>
    <row r="52620" ht="12.75" hidden="1" customHeight="1"/>
    <row r="52621" ht="12.75" hidden="1" customHeight="1"/>
    <row r="52622" ht="12.75" hidden="1" customHeight="1"/>
    <row r="52623" ht="12.75" hidden="1" customHeight="1"/>
    <row r="52624" ht="12.75" hidden="1" customHeight="1"/>
    <row r="52625" ht="12.75" hidden="1" customHeight="1"/>
    <row r="52626" ht="12.75" hidden="1" customHeight="1"/>
    <row r="52627" ht="12.75" hidden="1" customHeight="1"/>
    <row r="52628" ht="12.75" hidden="1" customHeight="1"/>
    <row r="52629" ht="12.75" hidden="1" customHeight="1"/>
    <row r="52630" ht="12.75" hidden="1" customHeight="1"/>
    <row r="52631" ht="12.75" hidden="1" customHeight="1"/>
    <row r="52632" ht="12.75" hidden="1" customHeight="1"/>
    <row r="52633" ht="12.75" hidden="1" customHeight="1"/>
    <row r="52634" ht="12.75" hidden="1" customHeight="1"/>
    <row r="52635" ht="12.75" hidden="1" customHeight="1"/>
    <row r="52636" ht="12.75" hidden="1" customHeight="1"/>
    <row r="52637" ht="12.75" hidden="1" customHeight="1"/>
    <row r="52638" ht="12.75" hidden="1" customHeight="1"/>
    <row r="52639" ht="12.75" hidden="1" customHeight="1"/>
    <row r="52640" ht="12.75" hidden="1" customHeight="1"/>
    <row r="52641" ht="12.75" hidden="1" customHeight="1"/>
    <row r="52642" ht="12.75" hidden="1" customHeight="1"/>
    <row r="52643" ht="12.75" hidden="1" customHeight="1"/>
    <row r="52644" ht="12.75" hidden="1" customHeight="1"/>
    <row r="52645" ht="12.75" hidden="1" customHeight="1"/>
    <row r="52646" ht="12.75" hidden="1" customHeight="1"/>
    <row r="52647" ht="12.75" hidden="1" customHeight="1"/>
    <row r="52648" ht="12.75" hidden="1" customHeight="1"/>
    <row r="52649" ht="12.75" hidden="1" customHeight="1"/>
    <row r="52650" ht="12.75" hidden="1" customHeight="1"/>
    <row r="52651" ht="12.75" hidden="1" customHeight="1"/>
    <row r="52652" ht="12.75" hidden="1" customHeight="1"/>
    <row r="52653" ht="12.75" hidden="1" customHeight="1"/>
    <row r="52654" ht="12.75" hidden="1" customHeight="1"/>
    <row r="52655" ht="12.75" hidden="1" customHeight="1"/>
    <row r="52656" ht="12.75" hidden="1" customHeight="1"/>
    <row r="52657" ht="12.75" hidden="1" customHeight="1"/>
    <row r="52658" ht="12.75" hidden="1" customHeight="1"/>
    <row r="52659" ht="12.75" hidden="1" customHeight="1"/>
    <row r="52660" ht="12.75" hidden="1" customHeight="1"/>
    <row r="52661" ht="12.75" hidden="1" customHeight="1"/>
    <row r="52662" ht="12.75" hidden="1" customHeight="1"/>
    <row r="52663" ht="12.75" hidden="1" customHeight="1"/>
    <row r="52664" ht="12.75" hidden="1" customHeight="1"/>
    <row r="52665" ht="12.75" hidden="1" customHeight="1"/>
    <row r="52666" ht="12.75" hidden="1" customHeight="1"/>
    <row r="52667" ht="12.75" hidden="1" customHeight="1"/>
    <row r="52668" ht="12.75" hidden="1" customHeight="1"/>
    <row r="52669" ht="12.75" hidden="1" customHeight="1"/>
    <row r="52670" ht="12.75" hidden="1" customHeight="1"/>
    <row r="52671" ht="12.75" hidden="1" customHeight="1"/>
    <row r="52672" ht="12.75" hidden="1" customHeight="1"/>
    <row r="52673" ht="12.75" hidden="1" customHeight="1"/>
    <row r="52674" ht="12.75" hidden="1" customHeight="1"/>
    <row r="52675" ht="12.75" hidden="1" customHeight="1"/>
    <row r="52676" ht="12.75" hidden="1" customHeight="1"/>
    <row r="52677" ht="12.75" hidden="1" customHeight="1"/>
    <row r="52678" ht="12.75" hidden="1" customHeight="1"/>
    <row r="52679" ht="12.75" hidden="1" customHeight="1"/>
    <row r="52680" ht="12.75" hidden="1" customHeight="1"/>
    <row r="52681" ht="12.75" hidden="1" customHeight="1"/>
    <row r="52682" ht="12.75" hidden="1" customHeight="1"/>
    <row r="52683" ht="12.75" hidden="1" customHeight="1"/>
    <row r="52684" ht="12.75" hidden="1" customHeight="1"/>
    <row r="52685" ht="12.75" hidden="1" customHeight="1"/>
    <row r="52686" ht="12.75" hidden="1" customHeight="1"/>
    <row r="52687" ht="12.75" hidden="1" customHeight="1"/>
    <row r="52688" ht="12.75" hidden="1" customHeight="1"/>
    <row r="52689" ht="12.75" hidden="1" customHeight="1"/>
    <row r="52690" ht="12.75" hidden="1" customHeight="1"/>
    <row r="52691" ht="12.75" hidden="1" customHeight="1"/>
    <row r="52692" ht="12.75" hidden="1" customHeight="1"/>
    <row r="52693" ht="12.75" hidden="1" customHeight="1"/>
    <row r="52694" ht="12.75" hidden="1" customHeight="1"/>
    <row r="52695" ht="12.75" hidden="1" customHeight="1"/>
    <row r="52696" ht="12.75" hidden="1" customHeight="1"/>
    <row r="52697" ht="12.75" hidden="1" customHeight="1"/>
    <row r="52698" ht="12.75" hidden="1" customHeight="1"/>
    <row r="52699" ht="12.75" hidden="1" customHeight="1"/>
    <row r="52700" ht="12.75" hidden="1" customHeight="1"/>
    <row r="52701" ht="12.75" hidden="1" customHeight="1"/>
    <row r="52702" ht="12.75" hidden="1" customHeight="1"/>
    <row r="52703" ht="12.75" hidden="1" customHeight="1"/>
    <row r="52704" ht="12.75" hidden="1" customHeight="1"/>
    <row r="52705" ht="12.75" hidden="1" customHeight="1"/>
    <row r="52706" ht="12.75" hidden="1" customHeight="1"/>
    <row r="52707" ht="12.75" hidden="1" customHeight="1"/>
    <row r="52708" ht="12.75" hidden="1" customHeight="1"/>
    <row r="52709" ht="12.75" hidden="1" customHeight="1"/>
    <row r="52710" ht="12.75" hidden="1" customHeight="1"/>
    <row r="52711" ht="12.75" hidden="1" customHeight="1"/>
    <row r="52712" ht="12.75" hidden="1" customHeight="1"/>
    <row r="52713" ht="12.75" hidden="1" customHeight="1"/>
    <row r="52714" ht="12.75" hidden="1" customHeight="1"/>
    <row r="52715" ht="12.75" hidden="1" customHeight="1"/>
    <row r="52716" ht="12.75" hidden="1" customHeight="1"/>
    <row r="52717" ht="12.75" hidden="1" customHeight="1"/>
    <row r="52718" ht="12.75" hidden="1" customHeight="1"/>
    <row r="52719" ht="12.75" hidden="1" customHeight="1"/>
    <row r="52720" ht="12.75" hidden="1" customHeight="1"/>
    <row r="52721" ht="12.75" hidden="1" customHeight="1"/>
    <row r="52722" ht="12.75" hidden="1" customHeight="1"/>
    <row r="52723" ht="12.75" hidden="1" customHeight="1"/>
    <row r="52724" ht="12.75" hidden="1" customHeight="1"/>
    <row r="52725" ht="12.75" hidden="1" customHeight="1"/>
    <row r="52726" ht="12.75" hidden="1" customHeight="1"/>
    <row r="52727" ht="12.75" hidden="1" customHeight="1"/>
    <row r="52728" ht="12.75" hidden="1" customHeight="1"/>
    <row r="52729" ht="12.75" hidden="1" customHeight="1"/>
    <row r="52730" ht="12.75" hidden="1" customHeight="1"/>
    <row r="52731" ht="12.75" hidden="1" customHeight="1"/>
    <row r="52732" ht="12.75" hidden="1" customHeight="1"/>
    <row r="52733" ht="12.75" hidden="1" customHeight="1"/>
    <row r="52734" ht="12.75" hidden="1" customHeight="1"/>
    <row r="52735" ht="12.75" hidden="1" customHeight="1"/>
    <row r="52736" ht="12.75" hidden="1" customHeight="1"/>
    <row r="52737" ht="12.75" hidden="1" customHeight="1"/>
    <row r="52738" ht="12.75" hidden="1" customHeight="1"/>
    <row r="52739" ht="12.75" hidden="1" customHeight="1"/>
    <row r="52740" ht="12.75" hidden="1" customHeight="1"/>
    <row r="52741" ht="12.75" hidden="1" customHeight="1"/>
    <row r="52742" ht="12.75" hidden="1" customHeight="1"/>
    <row r="52743" ht="12.75" hidden="1" customHeight="1"/>
    <row r="52744" ht="12.75" hidden="1" customHeight="1"/>
    <row r="52745" ht="12.75" hidden="1" customHeight="1"/>
    <row r="52746" ht="12.75" hidden="1" customHeight="1"/>
    <row r="52747" ht="12.75" hidden="1" customHeight="1"/>
    <row r="52748" ht="12.75" hidden="1" customHeight="1"/>
    <row r="52749" ht="12.75" hidden="1" customHeight="1"/>
    <row r="52750" ht="12.75" hidden="1" customHeight="1"/>
    <row r="52751" ht="12.75" hidden="1" customHeight="1"/>
    <row r="52752" ht="12.75" hidden="1" customHeight="1"/>
    <row r="52753" ht="12.75" hidden="1" customHeight="1"/>
    <row r="52754" ht="12.75" hidden="1" customHeight="1"/>
    <row r="52755" ht="12.75" hidden="1" customHeight="1"/>
    <row r="52756" ht="12.75" hidden="1" customHeight="1"/>
    <row r="52757" ht="12.75" hidden="1" customHeight="1"/>
    <row r="52758" ht="12.75" hidden="1" customHeight="1"/>
    <row r="52759" ht="12.75" hidden="1" customHeight="1"/>
    <row r="52760" ht="12.75" hidden="1" customHeight="1"/>
    <row r="52761" ht="12.75" hidden="1" customHeight="1"/>
    <row r="52762" ht="12.75" hidden="1" customHeight="1"/>
    <row r="52763" ht="12.75" hidden="1" customHeight="1"/>
    <row r="52764" ht="12.75" hidden="1" customHeight="1"/>
    <row r="52765" ht="12.75" hidden="1" customHeight="1"/>
    <row r="52766" ht="12.75" hidden="1" customHeight="1"/>
    <row r="52767" ht="12.75" hidden="1" customHeight="1"/>
    <row r="52768" ht="12.75" hidden="1" customHeight="1"/>
    <row r="52769" ht="12.75" hidden="1" customHeight="1"/>
    <row r="52770" ht="12.75" hidden="1" customHeight="1"/>
    <row r="52771" ht="12.75" hidden="1" customHeight="1"/>
    <row r="52772" ht="12.75" hidden="1" customHeight="1"/>
    <row r="52773" ht="12.75" hidden="1" customHeight="1"/>
    <row r="52774" ht="12.75" hidden="1" customHeight="1"/>
    <row r="52775" ht="12.75" hidden="1" customHeight="1"/>
    <row r="52776" ht="12.75" hidden="1" customHeight="1"/>
    <row r="52777" ht="12.75" hidden="1" customHeight="1"/>
    <row r="52778" ht="12.75" hidden="1" customHeight="1"/>
    <row r="52779" ht="12.75" hidden="1" customHeight="1"/>
    <row r="52780" ht="12.75" hidden="1" customHeight="1"/>
    <row r="52781" ht="12.75" hidden="1" customHeight="1"/>
    <row r="52782" ht="12.75" hidden="1" customHeight="1"/>
    <row r="52783" ht="12.75" hidden="1" customHeight="1"/>
    <row r="52784" ht="12.75" hidden="1" customHeight="1"/>
    <row r="52785" ht="12.75" hidden="1" customHeight="1"/>
    <row r="52786" ht="12.75" hidden="1" customHeight="1"/>
    <row r="52787" ht="12.75" hidden="1" customHeight="1"/>
    <row r="52788" ht="12.75" hidden="1" customHeight="1"/>
    <row r="52789" ht="12.75" hidden="1" customHeight="1"/>
    <row r="52790" ht="12.75" hidden="1" customHeight="1"/>
    <row r="52791" ht="12.75" hidden="1" customHeight="1"/>
    <row r="52792" ht="12.75" hidden="1" customHeight="1"/>
    <row r="52793" ht="12.75" hidden="1" customHeight="1"/>
    <row r="52794" ht="12.75" hidden="1" customHeight="1"/>
    <row r="52795" ht="12.75" hidden="1" customHeight="1"/>
    <row r="52796" ht="12.75" hidden="1" customHeight="1"/>
    <row r="52797" ht="12.75" hidden="1" customHeight="1"/>
    <row r="52798" ht="12.75" hidden="1" customHeight="1"/>
    <row r="52799" ht="12.75" hidden="1" customHeight="1"/>
    <row r="52800" ht="12.75" hidden="1" customHeight="1"/>
    <row r="52801" ht="12.75" hidden="1" customHeight="1"/>
    <row r="52802" ht="12.75" hidden="1" customHeight="1"/>
    <row r="52803" ht="12.75" hidden="1" customHeight="1"/>
    <row r="52804" ht="12.75" hidden="1" customHeight="1"/>
    <row r="52805" ht="12.75" hidden="1" customHeight="1"/>
    <row r="52806" ht="12.75" hidden="1" customHeight="1"/>
    <row r="52807" ht="12.75" hidden="1" customHeight="1"/>
    <row r="52808" ht="12.75" hidden="1" customHeight="1"/>
    <row r="52809" ht="12.75" hidden="1" customHeight="1"/>
    <row r="52810" ht="12.75" hidden="1" customHeight="1"/>
    <row r="52811" ht="12.75" hidden="1" customHeight="1"/>
    <row r="52812" ht="12.75" hidden="1" customHeight="1"/>
    <row r="52813" ht="12.75" hidden="1" customHeight="1"/>
    <row r="52814" ht="12.75" hidden="1" customHeight="1"/>
    <row r="52815" ht="12.75" hidden="1" customHeight="1"/>
    <row r="52816" ht="12.75" hidden="1" customHeight="1"/>
    <row r="52817" ht="12.75" hidden="1" customHeight="1"/>
    <row r="52818" ht="12.75" hidden="1" customHeight="1"/>
    <row r="52819" ht="12.75" hidden="1" customHeight="1"/>
    <row r="52820" ht="12.75" hidden="1" customHeight="1"/>
    <row r="52821" ht="12.75" hidden="1" customHeight="1"/>
    <row r="52822" ht="12.75" hidden="1" customHeight="1"/>
    <row r="52823" ht="12.75" hidden="1" customHeight="1"/>
    <row r="52824" ht="12.75" hidden="1" customHeight="1"/>
    <row r="52825" ht="12.75" hidden="1" customHeight="1"/>
    <row r="52826" ht="12.75" hidden="1" customHeight="1"/>
    <row r="52827" ht="12.75" hidden="1" customHeight="1"/>
    <row r="52828" ht="12.75" hidden="1" customHeight="1"/>
    <row r="52829" ht="12.75" hidden="1" customHeight="1"/>
    <row r="52830" ht="12.75" hidden="1" customHeight="1"/>
    <row r="52831" ht="12.75" hidden="1" customHeight="1"/>
    <row r="52832" ht="12.75" hidden="1" customHeight="1"/>
    <row r="52833" ht="12.75" hidden="1" customHeight="1"/>
    <row r="52834" ht="12.75" hidden="1" customHeight="1"/>
    <row r="52835" ht="12.75" hidden="1" customHeight="1"/>
    <row r="52836" ht="12.75" hidden="1" customHeight="1"/>
    <row r="52837" ht="12.75" hidden="1" customHeight="1"/>
    <row r="52838" ht="12.75" hidden="1" customHeight="1"/>
    <row r="52839" ht="12.75" hidden="1" customHeight="1"/>
    <row r="52840" ht="12.75" hidden="1" customHeight="1"/>
    <row r="52841" ht="12.75" hidden="1" customHeight="1"/>
    <row r="52842" ht="12.75" hidden="1" customHeight="1"/>
    <row r="52843" ht="12.75" hidden="1" customHeight="1"/>
    <row r="52844" ht="12.75" hidden="1" customHeight="1"/>
    <row r="52845" ht="12.75" hidden="1" customHeight="1"/>
    <row r="52846" ht="12.75" hidden="1" customHeight="1"/>
    <row r="52847" ht="12.75" hidden="1" customHeight="1"/>
    <row r="52848" ht="12.75" hidden="1" customHeight="1"/>
    <row r="52849" ht="12.75" hidden="1" customHeight="1"/>
    <row r="52850" ht="12.75" hidden="1" customHeight="1"/>
    <row r="52851" ht="12.75" hidden="1" customHeight="1"/>
    <row r="52852" ht="12.75" hidden="1" customHeight="1"/>
    <row r="52853" ht="12.75" hidden="1" customHeight="1"/>
    <row r="52854" ht="12.75" hidden="1" customHeight="1"/>
    <row r="52855" ht="12.75" hidden="1" customHeight="1"/>
    <row r="52856" ht="12.75" hidden="1" customHeight="1"/>
    <row r="52857" ht="12.75" hidden="1" customHeight="1"/>
    <row r="52858" ht="12.75" hidden="1" customHeight="1"/>
    <row r="52859" ht="12.75" hidden="1" customHeight="1"/>
    <row r="52860" ht="12.75" hidden="1" customHeight="1"/>
    <row r="52861" ht="12.75" hidden="1" customHeight="1"/>
    <row r="52862" ht="12.75" hidden="1" customHeight="1"/>
    <row r="52863" ht="12.75" hidden="1" customHeight="1"/>
    <row r="52864" ht="12.75" hidden="1" customHeight="1"/>
    <row r="52865" ht="12.75" hidden="1" customHeight="1"/>
    <row r="52866" ht="12.75" hidden="1" customHeight="1"/>
    <row r="52867" ht="12.75" hidden="1" customHeight="1"/>
    <row r="52868" ht="12.75" hidden="1" customHeight="1"/>
    <row r="52869" ht="12.75" hidden="1" customHeight="1"/>
    <row r="52870" ht="12.75" hidden="1" customHeight="1"/>
    <row r="52871" ht="12.75" hidden="1" customHeight="1"/>
    <row r="52872" ht="12.75" hidden="1" customHeight="1"/>
    <row r="52873" ht="12.75" hidden="1" customHeight="1"/>
    <row r="52874" ht="12.75" hidden="1" customHeight="1"/>
    <row r="52875" ht="12.75" hidden="1" customHeight="1"/>
    <row r="52876" ht="12.75" hidden="1" customHeight="1"/>
    <row r="52877" ht="12.75" hidden="1" customHeight="1"/>
    <row r="52878" ht="12.75" hidden="1" customHeight="1"/>
    <row r="52879" ht="12.75" hidden="1" customHeight="1"/>
    <row r="52880" ht="12.75" hidden="1" customHeight="1"/>
    <row r="52881" ht="12.75" hidden="1" customHeight="1"/>
    <row r="52882" ht="12.75" hidden="1" customHeight="1"/>
    <row r="52883" ht="12.75" hidden="1" customHeight="1"/>
    <row r="52884" ht="12.75" hidden="1" customHeight="1"/>
    <row r="52885" ht="12.75" hidden="1" customHeight="1"/>
    <row r="52886" ht="12.75" hidden="1" customHeight="1"/>
    <row r="52887" ht="12.75" hidden="1" customHeight="1"/>
    <row r="52888" ht="12.75" hidden="1" customHeight="1"/>
    <row r="52889" ht="12.75" hidden="1" customHeight="1"/>
    <row r="52890" ht="12.75" hidden="1" customHeight="1"/>
    <row r="52891" ht="12.75" hidden="1" customHeight="1"/>
    <row r="52892" ht="12.75" hidden="1" customHeight="1"/>
    <row r="52893" ht="12.75" hidden="1" customHeight="1"/>
    <row r="52894" ht="12.75" hidden="1" customHeight="1"/>
    <row r="52895" ht="12.75" hidden="1" customHeight="1"/>
    <row r="52896" ht="12.75" hidden="1" customHeight="1"/>
    <row r="52897" ht="12.75" hidden="1" customHeight="1"/>
    <row r="52898" ht="12.75" hidden="1" customHeight="1"/>
    <row r="52899" ht="12.75" hidden="1" customHeight="1"/>
    <row r="52900" ht="12.75" hidden="1" customHeight="1"/>
    <row r="52901" ht="12.75" hidden="1" customHeight="1"/>
    <row r="52902" ht="12.75" hidden="1" customHeight="1"/>
    <row r="52903" ht="12.75" hidden="1" customHeight="1"/>
    <row r="52904" ht="12.75" hidden="1" customHeight="1"/>
    <row r="52905" ht="12.75" hidden="1" customHeight="1"/>
    <row r="52906" ht="12.75" hidden="1" customHeight="1"/>
    <row r="52907" ht="12.75" hidden="1" customHeight="1"/>
    <row r="52908" ht="12.75" hidden="1" customHeight="1"/>
    <row r="52909" ht="12.75" hidden="1" customHeight="1"/>
    <row r="52910" ht="12.75" hidden="1" customHeight="1"/>
    <row r="52911" ht="12.75" hidden="1" customHeight="1"/>
    <row r="52912" ht="12.75" hidden="1" customHeight="1"/>
    <row r="52913" ht="12.75" hidden="1" customHeight="1"/>
    <row r="52914" ht="12.75" hidden="1" customHeight="1"/>
    <row r="52915" ht="12.75" hidden="1" customHeight="1"/>
    <row r="52916" ht="12.75" hidden="1" customHeight="1"/>
    <row r="52917" ht="12.75" hidden="1" customHeight="1"/>
    <row r="52918" ht="12.75" hidden="1" customHeight="1"/>
    <row r="52919" ht="12.75" hidden="1" customHeight="1"/>
    <row r="52920" ht="12.75" hidden="1" customHeight="1"/>
    <row r="52921" ht="12.75" hidden="1" customHeight="1"/>
    <row r="52922" ht="12.75" hidden="1" customHeight="1"/>
    <row r="52923" ht="12.75" hidden="1" customHeight="1"/>
    <row r="52924" ht="12.75" hidden="1" customHeight="1"/>
    <row r="52925" ht="12.75" hidden="1" customHeight="1"/>
    <row r="52926" ht="12.75" hidden="1" customHeight="1"/>
    <row r="52927" ht="12.75" hidden="1" customHeight="1"/>
    <row r="52928" ht="12.75" hidden="1" customHeight="1"/>
    <row r="52929" ht="12.75" hidden="1" customHeight="1"/>
    <row r="52930" ht="12.75" hidden="1" customHeight="1"/>
    <row r="52931" ht="12.75" hidden="1" customHeight="1"/>
    <row r="52932" ht="12.75" hidden="1" customHeight="1"/>
    <row r="52933" ht="12.75" hidden="1" customHeight="1"/>
    <row r="52934" ht="12.75" hidden="1" customHeight="1"/>
    <row r="52935" ht="12.75" hidden="1" customHeight="1"/>
    <row r="52936" ht="12.75" hidden="1" customHeight="1"/>
    <row r="52937" ht="12.75" hidden="1" customHeight="1"/>
    <row r="52938" ht="12.75" hidden="1" customHeight="1"/>
    <row r="52939" ht="12.75" hidden="1" customHeight="1"/>
    <row r="52940" ht="12.75" hidden="1" customHeight="1"/>
    <row r="52941" ht="12.75" hidden="1" customHeight="1"/>
    <row r="52942" ht="12.75" hidden="1" customHeight="1"/>
    <row r="52943" ht="12.75" hidden="1" customHeight="1"/>
    <row r="52944" ht="12.75" hidden="1" customHeight="1"/>
    <row r="52945" ht="12.75" hidden="1" customHeight="1"/>
    <row r="52946" ht="12.75" hidden="1" customHeight="1"/>
    <row r="52947" ht="12.75" hidden="1" customHeight="1"/>
    <row r="52948" ht="12.75" hidden="1" customHeight="1"/>
    <row r="52949" ht="12.75" hidden="1" customHeight="1"/>
    <row r="52950" ht="12.75" hidden="1" customHeight="1"/>
    <row r="52951" ht="12.75" hidden="1" customHeight="1"/>
    <row r="52952" ht="12.75" hidden="1" customHeight="1"/>
    <row r="52953" ht="12.75" hidden="1" customHeight="1"/>
    <row r="52954" ht="12.75" hidden="1" customHeight="1"/>
    <row r="52955" ht="12.75" hidden="1" customHeight="1"/>
    <row r="52956" ht="12.75" hidden="1" customHeight="1"/>
    <row r="52957" ht="12.75" hidden="1" customHeight="1"/>
    <row r="52958" ht="12.75" hidden="1" customHeight="1"/>
    <row r="52959" ht="12.75" hidden="1" customHeight="1"/>
    <row r="52960" ht="12.75" hidden="1" customHeight="1"/>
    <row r="52961" ht="12.75" hidden="1" customHeight="1"/>
    <row r="52962" ht="12.75" hidden="1" customHeight="1"/>
    <row r="52963" ht="12.75" hidden="1" customHeight="1"/>
    <row r="52964" ht="12.75" hidden="1" customHeight="1"/>
    <row r="52965" ht="12.75" hidden="1" customHeight="1"/>
    <row r="52966" ht="12.75" hidden="1" customHeight="1"/>
    <row r="52967" ht="12.75" hidden="1" customHeight="1"/>
    <row r="52968" ht="12.75" hidden="1" customHeight="1"/>
    <row r="52969" ht="12.75" hidden="1" customHeight="1"/>
    <row r="52970" ht="12.75" hidden="1" customHeight="1"/>
    <row r="52971" ht="12.75" hidden="1" customHeight="1"/>
    <row r="52972" ht="12.75" hidden="1" customHeight="1"/>
    <row r="52973" ht="12.75" hidden="1" customHeight="1"/>
    <row r="52974" ht="12.75" hidden="1" customHeight="1"/>
    <row r="52975" ht="12.75" hidden="1" customHeight="1"/>
    <row r="52976" ht="12.75" hidden="1" customHeight="1"/>
    <row r="52977" ht="12.75" hidden="1" customHeight="1"/>
    <row r="52978" ht="12.75" hidden="1" customHeight="1"/>
    <row r="52979" ht="12.75" hidden="1" customHeight="1"/>
    <row r="52980" ht="12.75" hidden="1" customHeight="1"/>
    <row r="52981" ht="12.75" hidden="1" customHeight="1"/>
    <row r="52982" ht="12.75" hidden="1" customHeight="1"/>
    <row r="52983" ht="12.75" hidden="1" customHeight="1"/>
    <row r="52984" ht="12.75" hidden="1" customHeight="1"/>
    <row r="52985" ht="12.75" hidden="1" customHeight="1"/>
    <row r="52986" ht="12.75" hidden="1" customHeight="1"/>
    <row r="52987" ht="12.75" hidden="1" customHeight="1"/>
    <row r="52988" ht="12.75" hidden="1" customHeight="1"/>
    <row r="52989" ht="12.75" hidden="1" customHeight="1"/>
    <row r="52990" ht="12.75" hidden="1" customHeight="1"/>
    <row r="52991" ht="12.75" hidden="1" customHeight="1"/>
    <row r="52992" ht="12.75" hidden="1" customHeight="1"/>
    <row r="52993" ht="12.75" hidden="1" customHeight="1"/>
    <row r="52994" ht="12.75" hidden="1" customHeight="1"/>
    <row r="52995" ht="12.75" hidden="1" customHeight="1"/>
    <row r="52996" ht="12.75" hidden="1" customHeight="1"/>
    <row r="52997" ht="12.75" hidden="1" customHeight="1"/>
    <row r="52998" ht="12.75" hidden="1" customHeight="1"/>
    <row r="52999" ht="12.75" hidden="1" customHeight="1"/>
    <row r="53000" ht="12.75" hidden="1" customHeight="1"/>
    <row r="53001" ht="12.75" hidden="1" customHeight="1"/>
    <row r="53002" ht="12.75" hidden="1" customHeight="1"/>
    <row r="53003" ht="12.75" hidden="1" customHeight="1"/>
    <row r="53004" ht="12.75" hidden="1" customHeight="1"/>
    <row r="53005" ht="12.75" hidden="1" customHeight="1"/>
    <row r="53006" ht="12.75" hidden="1" customHeight="1"/>
    <row r="53007" ht="12.75" hidden="1" customHeight="1"/>
    <row r="53008" ht="12.75" hidden="1" customHeight="1"/>
    <row r="53009" ht="12.75" hidden="1" customHeight="1"/>
    <row r="53010" ht="12.75" hidden="1" customHeight="1"/>
    <row r="53011" ht="12.75" hidden="1" customHeight="1"/>
    <row r="53012" ht="12.75" hidden="1" customHeight="1"/>
    <row r="53013" ht="12.75" hidden="1" customHeight="1"/>
    <row r="53014" ht="12.75" hidden="1" customHeight="1"/>
    <row r="53015" ht="12.75" hidden="1" customHeight="1"/>
    <row r="53016" ht="12.75" hidden="1" customHeight="1"/>
    <row r="53017" ht="12.75" hidden="1" customHeight="1"/>
    <row r="53018" ht="12.75" hidden="1" customHeight="1"/>
    <row r="53019" ht="12.75" hidden="1" customHeight="1"/>
    <row r="53020" ht="12.75" hidden="1" customHeight="1"/>
    <row r="53021" ht="12.75" hidden="1" customHeight="1"/>
    <row r="53022" ht="12.75" hidden="1" customHeight="1"/>
    <row r="53023" ht="12.75" hidden="1" customHeight="1"/>
    <row r="53024" ht="12.75" hidden="1" customHeight="1"/>
    <row r="53025" ht="12.75" hidden="1" customHeight="1"/>
    <row r="53026" ht="12.75" hidden="1" customHeight="1"/>
    <row r="53027" ht="12.75" hidden="1" customHeight="1"/>
    <row r="53028" ht="12.75" hidden="1" customHeight="1"/>
    <row r="53029" ht="12.75" hidden="1" customHeight="1"/>
    <row r="53030" ht="12.75" hidden="1" customHeight="1"/>
    <row r="53031" ht="12.75" hidden="1" customHeight="1"/>
    <row r="53032" ht="12.75" hidden="1" customHeight="1"/>
    <row r="53033" ht="12.75" hidden="1" customHeight="1"/>
    <row r="53034" ht="12.75" hidden="1" customHeight="1"/>
    <row r="53035" ht="12.75" hidden="1" customHeight="1"/>
    <row r="53036" ht="12.75" hidden="1" customHeight="1"/>
    <row r="53037" ht="12.75" hidden="1" customHeight="1"/>
    <row r="53038" ht="12.75" hidden="1" customHeight="1"/>
    <row r="53039" ht="12.75" hidden="1" customHeight="1"/>
    <row r="53040" ht="12.75" hidden="1" customHeight="1"/>
    <row r="53041" ht="12.75" hidden="1" customHeight="1"/>
    <row r="53042" ht="12.75" hidden="1" customHeight="1"/>
    <row r="53043" ht="12.75" hidden="1" customHeight="1"/>
    <row r="53044" ht="12.75" hidden="1" customHeight="1"/>
    <row r="53045" ht="12.75" hidden="1" customHeight="1"/>
    <row r="53046" ht="12.75" hidden="1" customHeight="1"/>
    <row r="53047" ht="12.75" hidden="1" customHeight="1"/>
    <row r="53048" ht="12.75" hidden="1" customHeight="1"/>
    <row r="53049" ht="12.75" hidden="1" customHeight="1"/>
    <row r="53050" ht="12.75" hidden="1" customHeight="1"/>
    <row r="53051" ht="12.75" hidden="1" customHeight="1"/>
    <row r="53052" ht="12.75" hidden="1" customHeight="1"/>
    <row r="53053" ht="12.75" hidden="1" customHeight="1"/>
    <row r="53054" ht="12.75" hidden="1" customHeight="1"/>
    <row r="53055" ht="12.75" hidden="1" customHeight="1"/>
    <row r="53056" ht="12.75" hidden="1" customHeight="1"/>
    <row r="53057" ht="12.75" hidden="1" customHeight="1"/>
    <row r="53058" ht="12.75" hidden="1" customHeight="1"/>
    <row r="53059" ht="12.75" hidden="1" customHeight="1"/>
    <row r="53060" ht="12.75" hidden="1" customHeight="1"/>
    <row r="53061" ht="12.75" hidden="1" customHeight="1"/>
    <row r="53062" ht="12.75" hidden="1" customHeight="1"/>
    <row r="53063" ht="12.75" hidden="1" customHeight="1"/>
    <row r="53064" ht="12.75" hidden="1" customHeight="1"/>
    <row r="53065" ht="12.75" hidden="1" customHeight="1"/>
    <row r="53066" ht="12.75" hidden="1" customHeight="1"/>
    <row r="53067" ht="12.75" hidden="1" customHeight="1"/>
    <row r="53068" ht="12.75" hidden="1" customHeight="1"/>
    <row r="53069" ht="12.75" hidden="1" customHeight="1"/>
    <row r="53070" ht="12.75" hidden="1" customHeight="1"/>
    <row r="53071" ht="12.75" hidden="1" customHeight="1"/>
    <row r="53072" ht="12.75" hidden="1" customHeight="1"/>
    <row r="53073" ht="12.75" hidden="1" customHeight="1"/>
    <row r="53074" ht="12.75" hidden="1" customHeight="1"/>
    <row r="53075" ht="12.75" hidden="1" customHeight="1"/>
    <row r="53076" ht="12.75" hidden="1" customHeight="1"/>
    <row r="53077" ht="12.75" hidden="1" customHeight="1"/>
    <row r="53078" ht="12.75" hidden="1" customHeight="1"/>
    <row r="53079" ht="12.75" hidden="1" customHeight="1"/>
    <row r="53080" ht="12.75" hidden="1" customHeight="1"/>
    <row r="53081" ht="12.75" hidden="1" customHeight="1"/>
    <row r="53082" ht="12.75" hidden="1" customHeight="1"/>
    <row r="53083" ht="12.75" hidden="1" customHeight="1"/>
    <row r="53084" ht="12.75" hidden="1" customHeight="1"/>
    <row r="53085" ht="12.75" hidden="1" customHeight="1"/>
    <row r="53086" ht="12.75" hidden="1" customHeight="1"/>
    <row r="53087" ht="12.75" hidden="1" customHeight="1"/>
    <row r="53088" ht="12.75" hidden="1" customHeight="1"/>
    <row r="53089" ht="12.75" hidden="1" customHeight="1"/>
    <row r="53090" ht="12.75" hidden="1" customHeight="1"/>
    <row r="53091" ht="12.75" hidden="1" customHeight="1"/>
    <row r="53092" ht="12.75" hidden="1" customHeight="1"/>
    <row r="53093" ht="12.75" hidden="1" customHeight="1"/>
    <row r="53094" ht="12.75" hidden="1" customHeight="1"/>
    <row r="53095" ht="12.75" hidden="1" customHeight="1"/>
    <row r="53096" ht="12.75" hidden="1" customHeight="1"/>
    <row r="53097" ht="12.75" hidden="1" customHeight="1"/>
    <row r="53098" ht="12.75" hidden="1" customHeight="1"/>
    <row r="53099" ht="12.75" hidden="1" customHeight="1"/>
    <row r="53100" ht="12.75" hidden="1" customHeight="1"/>
    <row r="53101" ht="12.75" hidden="1" customHeight="1"/>
    <row r="53102" ht="12.75" hidden="1" customHeight="1"/>
    <row r="53103" ht="12.75" hidden="1" customHeight="1"/>
    <row r="53104" ht="12.75" hidden="1" customHeight="1"/>
    <row r="53105" ht="12.75" hidden="1" customHeight="1"/>
    <row r="53106" ht="12.75" hidden="1" customHeight="1"/>
    <row r="53107" ht="12.75" hidden="1" customHeight="1"/>
    <row r="53108" ht="12.75" hidden="1" customHeight="1"/>
    <row r="53109" ht="12.75" hidden="1" customHeight="1"/>
    <row r="53110" ht="12.75" hidden="1" customHeight="1"/>
    <row r="53111" ht="12.75" hidden="1" customHeight="1"/>
    <row r="53112" ht="12.75" hidden="1" customHeight="1"/>
    <row r="53113" ht="12.75" hidden="1" customHeight="1"/>
    <row r="53114" ht="12.75" hidden="1" customHeight="1"/>
    <row r="53115" ht="12.75" hidden="1" customHeight="1"/>
    <row r="53116" ht="12.75" hidden="1" customHeight="1"/>
    <row r="53117" ht="12.75" hidden="1" customHeight="1"/>
    <row r="53118" ht="12.75" hidden="1" customHeight="1"/>
    <row r="53119" ht="12.75" hidden="1" customHeight="1"/>
    <row r="53120" ht="12.75" hidden="1" customHeight="1"/>
    <row r="53121" ht="12.75" hidden="1" customHeight="1"/>
    <row r="53122" ht="12.75" hidden="1" customHeight="1"/>
    <row r="53123" ht="12.75" hidden="1" customHeight="1"/>
    <row r="53124" ht="12.75" hidden="1" customHeight="1"/>
    <row r="53125" ht="12.75" hidden="1" customHeight="1"/>
    <row r="53126" ht="12.75" hidden="1" customHeight="1"/>
    <row r="53127" ht="12.75" hidden="1" customHeight="1"/>
    <row r="53128" ht="12.75" hidden="1" customHeight="1"/>
    <row r="53129" ht="12.75" hidden="1" customHeight="1"/>
    <row r="53130" ht="12.75" hidden="1" customHeight="1"/>
    <row r="53131" ht="12.75" hidden="1" customHeight="1"/>
    <row r="53132" ht="12.75" hidden="1" customHeight="1"/>
    <row r="53133" ht="12.75" hidden="1" customHeight="1"/>
    <row r="53134" ht="12.75" hidden="1" customHeight="1"/>
    <row r="53135" ht="12.75" hidden="1" customHeight="1"/>
    <row r="53136" ht="12.75" hidden="1" customHeight="1"/>
    <row r="53137" ht="12.75" hidden="1" customHeight="1"/>
    <row r="53138" ht="12.75" hidden="1" customHeight="1"/>
    <row r="53139" ht="12.75" hidden="1" customHeight="1"/>
    <row r="53140" ht="12.75" hidden="1" customHeight="1"/>
    <row r="53141" ht="12.75" hidden="1" customHeight="1"/>
    <row r="53142" ht="12.75" hidden="1" customHeight="1"/>
    <row r="53143" ht="12.75" hidden="1" customHeight="1"/>
    <row r="53144" ht="12.75" hidden="1" customHeight="1"/>
    <row r="53145" ht="12.75" hidden="1" customHeight="1"/>
    <row r="53146" ht="12.75" hidden="1" customHeight="1"/>
    <row r="53147" ht="12.75" hidden="1" customHeight="1"/>
    <row r="53148" ht="12.75" hidden="1" customHeight="1"/>
    <row r="53149" ht="12.75" hidden="1" customHeight="1"/>
    <row r="53150" ht="12.75" hidden="1" customHeight="1"/>
    <row r="53151" ht="12.75" hidden="1" customHeight="1"/>
    <row r="53152" ht="12.75" hidden="1" customHeight="1"/>
    <row r="53153" ht="12.75" hidden="1" customHeight="1"/>
    <row r="53154" ht="12.75" hidden="1" customHeight="1"/>
    <row r="53155" ht="12.75" hidden="1" customHeight="1"/>
    <row r="53156" ht="12.75" hidden="1" customHeight="1"/>
    <row r="53157" ht="12.75" hidden="1" customHeight="1"/>
    <row r="53158" ht="12.75" hidden="1" customHeight="1"/>
    <row r="53159" ht="12.75" hidden="1" customHeight="1"/>
    <row r="53160" ht="12.75" hidden="1" customHeight="1"/>
    <row r="53161" ht="12.75" hidden="1" customHeight="1"/>
    <row r="53162" ht="12.75" hidden="1" customHeight="1"/>
    <row r="53163" ht="12.75" hidden="1" customHeight="1"/>
    <row r="53164" ht="12.75" hidden="1" customHeight="1"/>
    <row r="53165" ht="12.75" hidden="1" customHeight="1"/>
    <row r="53166" ht="12.75" hidden="1" customHeight="1"/>
    <row r="53167" ht="12.75" hidden="1" customHeight="1"/>
    <row r="53168" ht="12.75" hidden="1" customHeight="1"/>
    <row r="53169" ht="12.75" hidden="1" customHeight="1"/>
    <row r="53170" ht="12.75" hidden="1" customHeight="1"/>
    <row r="53171" ht="12.75" hidden="1" customHeight="1"/>
    <row r="53172" ht="12.75" hidden="1" customHeight="1"/>
    <row r="53173" ht="12.75" hidden="1" customHeight="1"/>
    <row r="53174" ht="12.75" hidden="1" customHeight="1"/>
    <row r="53175" ht="12.75" hidden="1" customHeight="1"/>
    <row r="53176" ht="12.75" hidden="1" customHeight="1"/>
    <row r="53177" ht="12.75" hidden="1" customHeight="1"/>
    <row r="53178" ht="12.75" hidden="1" customHeight="1"/>
    <row r="53179" ht="12.75" hidden="1" customHeight="1"/>
    <row r="53180" ht="12.75" hidden="1" customHeight="1"/>
    <row r="53181" ht="12.75" hidden="1" customHeight="1"/>
    <row r="53182" ht="12.75" hidden="1" customHeight="1"/>
    <row r="53183" ht="12.75" hidden="1" customHeight="1"/>
    <row r="53184" ht="12.75" hidden="1" customHeight="1"/>
    <row r="53185" ht="12.75" hidden="1" customHeight="1"/>
    <row r="53186" ht="12.75" hidden="1" customHeight="1"/>
    <row r="53187" ht="12.75" hidden="1" customHeight="1"/>
    <row r="53188" ht="12.75" hidden="1" customHeight="1"/>
    <row r="53189" ht="12.75" hidden="1" customHeight="1"/>
    <row r="53190" ht="12.75" hidden="1" customHeight="1"/>
    <row r="53191" ht="12.75" hidden="1" customHeight="1"/>
    <row r="53192" ht="12.75" hidden="1" customHeight="1"/>
    <row r="53193" ht="12.75" hidden="1" customHeight="1"/>
    <row r="53194" ht="12.75" hidden="1" customHeight="1"/>
    <row r="53195" ht="12.75" hidden="1" customHeight="1"/>
    <row r="53196" ht="12.75" hidden="1" customHeight="1"/>
    <row r="53197" ht="12.75" hidden="1" customHeight="1"/>
    <row r="53198" ht="12.75" hidden="1" customHeight="1"/>
    <row r="53199" ht="12.75" hidden="1" customHeight="1"/>
    <row r="53200" ht="12.75" hidden="1" customHeight="1"/>
    <row r="53201" ht="12.75" hidden="1" customHeight="1"/>
    <row r="53202" ht="12.75" hidden="1" customHeight="1"/>
    <row r="53203" ht="12.75" hidden="1" customHeight="1"/>
    <row r="53204" ht="12.75" hidden="1" customHeight="1"/>
    <row r="53205" ht="12.75" hidden="1" customHeight="1"/>
    <row r="53206" ht="12.75" hidden="1" customHeight="1"/>
    <row r="53207" ht="12.75" hidden="1" customHeight="1"/>
    <row r="53208" ht="12.75" hidden="1" customHeight="1"/>
    <row r="53209" ht="12.75" hidden="1" customHeight="1"/>
    <row r="53210" ht="12.75" hidden="1" customHeight="1"/>
    <row r="53211" ht="12.75" hidden="1" customHeight="1"/>
    <row r="53212" ht="12.75" hidden="1" customHeight="1"/>
    <row r="53213" ht="12.75" hidden="1" customHeight="1"/>
    <row r="53214" ht="12.75" hidden="1" customHeight="1"/>
    <row r="53215" ht="12.75" hidden="1" customHeight="1"/>
    <row r="53216" ht="12.75" hidden="1" customHeight="1"/>
    <row r="53217" ht="12.75" hidden="1" customHeight="1"/>
    <row r="53218" ht="12.75" hidden="1" customHeight="1"/>
    <row r="53219" ht="12.75" hidden="1" customHeight="1"/>
    <row r="53220" ht="12.75" hidden="1" customHeight="1"/>
    <row r="53221" ht="12.75" hidden="1" customHeight="1"/>
    <row r="53222" ht="12.75" hidden="1" customHeight="1"/>
    <row r="53223" ht="12.75" hidden="1" customHeight="1"/>
    <row r="53224" ht="12.75" hidden="1" customHeight="1"/>
    <row r="53225" ht="12.75" hidden="1" customHeight="1"/>
    <row r="53226" ht="12.75" hidden="1" customHeight="1"/>
    <row r="53227" ht="12.75" hidden="1" customHeight="1"/>
    <row r="53228" ht="12.75" hidden="1" customHeight="1"/>
    <row r="53229" ht="12.75" hidden="1" customHeight="1"/>
    <row r="53230" ht="12.75" hidden="1" customHeight="1"/>
    <row r="53231" ht="12.75" hidden="1" customHeight="1"/>
    <row r="53232" ht="12.75" hidden="1" customHeight="1"/>
    <row r="53233" ht="12.75" hidden="1" customHeight="1"/>
    <row r="53234" ht="12.75" hidden="1" customHeight="1"/>
    <row r="53235" ht="12.75" hidden="1" customHeight="1"/>
    <row r="53236" ht="12.75" hidden="1" customHeight="1"/>
    <row r="53237" ht="12.75" hidden="1" customHeight="1"/>
    <row r="53238" ht="12.75" hidden="1" customHeight="1"/>
    <row r="53239" ht="12.75" hidden="1" customHeight="1"/>
    <row r="53240" ht="12.75" hidden="1" customHeight="1"/>
    <row r="53241" ht="12.75" hidden="1" customHeight="1"/>
    <row r="53242" ht="12.75" hidden="1" customHeight="1"/>
    <row r="53243" ht="12.75" hidden="1" customHeight="1"/>
    <row r="53244" ht="12.75" hidden="1" customHeight="1"/>
    <row r="53245" ht="12.75" hidden="1" customHeight="1"/>
    <row r="53246" ht="12.75" hidden="1" customHeight="1"/>
    <row r="53247" ht="12.75" hidden="1" customHeight="1"/>
    <row r="53248" ht="12.75" hidden="1" customHeight="1"/>
    <row r="53249" ht="12.75" hidden="1" customHeight="1"/>
    <row r="53250" ht="12.75" hidden="1" customHeight="1"/>
    <row r="53251" ht="12.75" hidden="1" customHeight="1"/>
    <row r="53252" ht="12.75" hidden="1" customHeight="1"/>
    <row r="53253" ht="12.75" hidden="1" customHeight="1"/>
    <row r="53254" ht="12.75" hidden="1" customHeight="1"/>
    <row r="53255" ht="12.75" hidden="1" customHeight="1"/>
    <row r="53256" ht="12.75" hidden="1" customHeight="1"/>
    <row r="53257" ht="12.75" hidden="1" customHeight="1"/>
    <row r="53258" ht="12.75" hidden="1" customHeight="1"/>
    <row r="53259" ht="12.75" hidden="1" customHeight="1"/>
    <row r="53260" ht="12.75" hidden="1" customHeight="1"/>
    <row r="53261" ht="12.75" hidden="1" customHeight="1"/>
    <row r="53262" ht="12.75" hidden="1" customHeight="1"/>
    <row r="53263" ht="12.75" hidden="1" customHeight="1"/>
    <row r="53264" ht="12.75" hidden="1" customHeight="1"/>
    <row r="53265" ht="12.75" hidden="1" customHeight="1"/>
    <row r="53266" ht="12.75" hidden="1" customHeight="1"/>
    <row r="53267" ht="12.75" hidden="1" customHeight="1"/>
    <row r="53268" ht="12.75" hidden="1" customHeight="1"/>
    <row r="53269" ht="12.75" hidden="1" customHeight="1"/>
    <row r="53270" ht="12.75" hidden="1" customHeight="1"/>
    <row r="53271" ht="12.75" hidden="1" customHeight="1"/>
    <row r="53272" ht="12.75" hidden="1" customHeight="1"/>
    <row r="53273" ht="12.75" hidden="1" customHeight="1"/>
    <row r="53274" ht="12.75" hidden="1" customHeight="1"/>
    <row r="53275" ht="12.75" hidden="1" customHeight="1"/>
    <row r="53276" ht="12.75" hidden="1" customHeight="1"/>
    <row r="53277" ht="12.75" hidden="1" customHeight="1"/>
    <row r="53278" ht="12.75" hidden="1" customHeight="1"/>
    <row r="53279" ht="12.75" hidden="1" customHeight="1"/>
    <row r="53280" ht="12.75" hidden="1" customHeight="1"/>
    <row r="53281" ht="12.75" hidden="1" customHeight="1"/>
    <row r="53282" ht="12.75" hidden="1" customHeight="1"/>
    <row r="53283" ht="12.75" hidden="1" customHeight="1"/>
    <row r="53284" ht="12.75" hidden="1" customHeight="1"/>
    <row r="53285" ht="12.75" hidden="1" customHeight="1"/>
    <row r="53286" ht="12.75" hidden="1" customHeight="1"/>
    <row r="53287" ht="12.75" hidden="1" customHeight="1"/>
    <row r="53288" ht="12.75" hidden="1" customHeight="1"/>
    <row r="53289" ht="12.75" hidden="1" customHeight="1"/>
    <row r="53290" ht="12.75" hidden="1" customHeight="1"/>
    <row r="53291" ht="12.75" hidden="1" customHeight="1"/>
    <row r="53292" ht="12.75" hidden="1" customHeight="1"/>
    <row r="53293" ht="12.75" hidden="1" customHeight="1"/>
    <row r="53294" ht="12.75" hidden="1" customHeight="1"/>
    <row r="53295" ht="12.75" hidden="1" customHeight="1"/>
    <row r="53296" ht="12.75" hidden="1" customHeight="1"/>
    <row r="53297" ht="12.75" hidden="1" customHeight="1"/>
    <row r="53298" ht="12.75" hidden="1" customHeight="1"/>
    <row r="53299" ht="12.75" hidden="1" customHeight="1"/>
    <row r="53300" ht="12.75" hidden="1" customHeight="1"/>
    <row r="53301" ht="12.75" hidden="1" customHeight="1"/>
    <row r="53302" ht="12.75" hidden="1" customHeight="1"/>
    <row r="53303" ht="12.75" hidden="1" customHeight="1"/>
    <row r="53304" ht="12.75" hidden="1" customHeight="1"/>
    <row r="53305" ht="12.75" hidden="1" customHeight="1"/>
    <row r="53306" ht="12.75" hidden="1" customHeight="1"/>
    <row r="53307" ht="12.75" hidden="1" customHeight="1"/>
    <row r="53308" ht="12.75" hidden="1" customHeight="1"/>
    <row r="53309" ht="12.75" hidden="1" customHeight="1"/>
    <row r="53310" ht="12.75" hidden="1" customHeight="1"/>
    <row r="53311" ht="12.75" hidden="1" customHeight="1"/>
    <row r="53312" ht="12.75" hidden="1" customHeight="1"/>
    <row r="53313" ht="12.75" hidden="1" customHeight="1"/>
    <row r="53314" ht="12.75" hidden="1" customHeight="1"/>
    <row r="53315" ht="12.75" hidden="1" customHeight="1"/>
    <row r="53316" ht="12.75" hidden="1" customHeight="1"/>
    <row r="53317" ht="12.75" hidden="1" customHeight="1"/>
    <row r="53318" ht="12.75" hidden="1" customHeight="1"/>
    <row r="53319" ht="12.75" hidden="1" customHeight="1"/>
    <row r="53320" ht="12.75" hidden="1" customHeight="1"/>
    <row r="53321" ht="12.75" hidden="1" customHeight="1"/>
    <row r="53322" ht="12.75" hidden="1" customHeight="1"/>
    <row r="53323" ht="12.75" hidden="1" customHeight="1"/>
    <row r="53324" ht="12.75" hidden="1" customHeight="1"/>
    <row r="53325" ht="12.75" hidden="1" customHeight="1"/>
    <row r="53326" ht="12.75" hidden="1" customHeight="1"/>
    <row r="53327" ht="12.75" hidden="1" customHeight="1"/>
    <row r="53328" ht="12.75" hidden="1" customHeight="1"/>
    <row r="53329" ht="12.75" hidden="1" customHeight="1"/>
    <row r="53330" ht="12.75" hidden="1" customHeight="1"/>
    <row r="53331" ht="12.75" hidden="1" customHeight="1"/>
    <row r="53332" ht="12.75" hidden="1" customHeight="1"/>
    <row r="53333" ht="12.75" hidden="1" customHeight="1"/>
    <row r="53334" ht="12.75" hidden="1" customHeight="1"/>
    <row r="53335" ht="12.75" hidden="1" customHeight="1"/>
    <row r="53336" ht="12.75" hidden="1" customHeight="1"/>
    <row r="53337" ht="12.75" hidden="1" customHeight="1"/>
    <row r="53338" ht="12.75" hidden="1" customHeight="1"/>
    <row r="53339" ht="12.75" hidden="1" customHeight="1"/>
    <row r="53340" ht="12.75" hidden="1" customHeight="1"/>
    <row r="53341" ht="12.75" hidden="1" customHeight="1"/>
    <row r="53342" ht="12.75" hidden="1" customHeight="1"/>
    <row r="53343" ht="12.75" hidden="1" customHeight="1"/>
    <row r="53344" ht="12.75" hidden="1" customHeight="1"/>
    <row r="53345" ht="12.75" hidden="1" customHeight="1"/>
    <row r="53346" ht="12.75" hidden="1" customHeight="1"/>
    <row r="53347" ht="12.75" hidden="1" customHeight="1"/>
    <row r="53348" ht="12.75" hidden="1" customHeight="1"/>
    <row r="53349" ht="12.75" hidden="1" customHeight="1"/>
    <row r="53350" ht="12.75" hidden="1" customHeight="1"/>
    <row r="53351" ht="12.75" hidden="1" customHeight="1"/>
    <row r="53352" ht="12.75" hidden="1" customHeight="1"/>
    <row r="53353" ht="12.75" hidden="1" customHeight="1"/>
    <row r="53354" ht="12.75" hidden="1" customHeight="1"/>
    <row r="53355" ht="12.75" hidden="1" customHeight="1"/>
    <row r="53356" ht="12.75" hidden="1" customHeight="1"/>
    <row r="53357" ht="12.75" hidden="1" customHeight="1"/>
    <row r="53358" ht="12.75" hidden="1" customHeight="1"/>
    <row r="53359" ht="12.75" hidden="1" customHeight="1"/>
    <row r="53360" ht="12.75" hidden="1" customHeight="1"/>
    <row r="53361" ht="12.75" hidden="1" customHeight="1"/>
    <row r="53362" ht="12.75" hidden="1" customHeight="1"/>
    <row r="53363" ht="12.75" hidden="1" customHeight="1"/>
    <row r="53364" ht="12.75" hidden="1" customHeight="1"/>
    <row r="53365" ht="12.75" hidden="1" customHeight="1"/>
    <row r="53366" ht="12.75" hidden="1" customHeight="1"/>
    <row r="53367" ht="12.75" hidden="1" customHeight="1"/>
    <row r="53368" ht="12.75" hidden="1" customHeight="1"/>
    <row r="53369" ht="12.75" hidden="1" customHeight="1"/>
    <row r="53370" ht="12.75" hidden="1" customHeight="1"/>
    <row r="53371" ht="12.75" hidden="1" customHeight="1"/>
    <row r="53372" ht="12.75" hidden="1" customHeight="1"/>
    <row r="53373" ht="12.75" hidden="1" customHeight="1"/>
    <row r="53374" ht="12.75" hidden="1" customHeight="1"/>
    <row r="53375" ht="12.75" hidden="1" customHeight="1"/>
    <row r="53376" ht="12.75" hidden="1" customHeight="1"/>
    <row r="53377" ht="12.75" hidden="1" customHeight="1"/>
    <row r="53378" ht="12.75" hidden="1" customHeight="1"/>
    <row r="53379" ht="12.75" hidden="1" customHeight="1"/>
    <row r="53380" ht="12.75" hidden="1" customHeight="1"/>
    <row r="53381" ht="12.75" hidden="1" customHeight="1"/>
    <row r="53382" ht="12.75" hidden="1" customHeight="1"/>
    <row r="53383" ht="12.75" hidden="1" customHeight="1"/>
    <row r="53384" ht="12.75" hidden="1" customHeight="1"/>
    <row r="53385" ht="12.75" hidden="1" customHeight="1"/>
    <row r="53386" ht="12.75" hidden="1" customHeight="1"/>
    <row r="53387" ht="12.75" hidden="1" customHeight="1"/>
    <row r="53388" ht="12.75" hidden="1" customHeight="1"/>
    <row r="53389" ht="12.75" hidden="1" customHeight="1"/>
    <row r="53390" ht="12.75" hidden="1" customHeight="1"/>
    <row r="53391" ht="12.75" hidden="1" customHeight="1"/>
    <row r="53392" ht="12.75" hidden="1" customHeight="1"/>
    <row r="53393" ht="12.75" hidden="1" customHeight="1"/>
    <row r="53394" ht="12.75" hidden="1" customHeight="1"/>
    <row r="53395" ht="12.75" hidden="1" customHeight="1"/>
    <row r="53396" ht="12.75" hidden="1" customHeight="1"/>
    <row r="53397" ht="12.75" hidden="1" customHeight="1"/>
    <row r="53398" ht="12.75" hidden="1" customHeight="1"/>
    <row r="53399" ht="12.75" hidden="1" customHeight="1"/>
    <row r="53400" ht="12.75" hidden="1" customHeight="1"/>
    <row r="53401" ht="12.75" hidden="1" customHeight="1"/>
    <row r="53402" ht="12.75" hidden="1" customHeight="1"/>
    <row r="53403" ht="12.75" hidden="1" customHeight="1"/>
    <row r="53404" ht="12.75" hidden="1" customHeight="1"/>
    <row r="53405" ht="12.75" hidden="1" customHeight="1"/>
    <row r="53406" ht="12.75" hidden="1" customHeight="1"/>
    <row r="53407" ht="12.75" hidden="1" customHeight="1"/>
    <row r="53408" ht="12.75" hidden="1" customHeight="1"/>
    <row r="53409" ht="12.75" hidden="1" customHeight="1"/>
    <row r="53410" ht="12.75" hidden="1" customHeight="1"/>
    <row r="53411" ht="12.75" hidden="1" customHeight="1"/>
    <row r="53412" ht="12.75" hidden="1" customHeight="1"/>
    <row r="53413" ht="12.75" hidden="1" customHeight="1"/>
    <row r="53414" ht="12.75" hidden="1" customHeight="1"/>
    <row r="53415" ht="12.75" hidden="1" customHeight="1"/>
    <row r="53416" ht="12.75" hidden="1" customHeight="1"/>
    <row r="53417" ht="12.75" hidden="1" customHeight="1"/>
    <row r="53418" ht="12.75" hidden="1" customHeight="1"/>
    <row r="53419" ht="12.75" hidden="1" customHeight="1"/>
    <row r="53420" ht="12.75" hidden="1" customHeight="1"/>
    <row r="53421" ht="12.75" hidden="1" customHeight="1"/>
    <row r="53422" ht="12.75" hidden="1" customHeight="1"/>
    <row r="53423" ht="12.75" hidden="1" customHeight="1"/>
    <row r="53424" ht="12.75" hidden="1" customHeight="1"/>
    <row r="53425" ht="12.75" hidden="1" customHeight="1"/>
    <row r="53426" ht="12.75" hidden="1" customHeight="1"/>
    <row r="53427" ht="12.75" hidden="1" customHeight="1"/>
    <row r="53428" ht="12.75" hidden="1" customHeight="1"/>
    <row r="53429" ht="12.75" hidden="1" customHeight="1"/>
    <row r="53430" ht="12.75" hidden="1" customHeight="1"/>
    <row r="53431" ht="12.75" hidden="1" customHeight="1"/>
    <row r="53432" ht="12.75" hidden="1" customHeight="1"/>
    <row r="53433" ht="12.75" hidden="1" customHeight="1"/>
    <row r="53434" ht="12.75" hidden="1" customHeight="1"/>
    <row r="53435" ht="12.75" hidden="1" customHeight="1"/>
    <row r="53436" ht="12.75" hidden="1" customHeight="1"/>
    <row r="53437" ht="12.75" hidden="1" customHeight="1"/>
    <row r="53438" ht="12.75" hidden="1" customHeight="1"/>
    <row r="53439" ht="12.75" hidden="1" customHeight="1"/>
    <row r="53440" ht="12.75" hidden="1" customHeight="1"/>
    <row r="53441" ht="12.75" hidden="1" customHeight="1"/>
    <row r="53442" ht="12.75" hidden="1" customHeight="1"/>
    <row r="53443" ht="12.75" hidden="1" customHeight="1"/>
    <row r="53444" ht="12.75" hidden="1" customHeight="1"/>
    <row r="53445" ht="12.75" hidden="1" customHeight="1"/>
    <row r="53446" ht="12.75" hidden="1" customHeight="1"/>
    <row r="53447" ht="12.75" hidden="1" customHeight="1"/>
    <row r="53448" ht="12.75" hidden="1" customHeight="1"/>
    <row r="53449" ht="12.75" hidden="1" customHeight="1"/>
    <row r="53450" ht="12.75" hidden="1" customHeight="1"/>
    <row r="53451" ht="12.75" hidden="1" customHeight="1"/>
    <row r="53452" ht="12.75" hidden="1" customHeight="1"/>
    <row r="53453" ht="12.75" hidden="1" customHeight="1"/>
    <row r="53454" ht="12.75" hidden="1" customHeight="1"/>
    <row r="53455" ht="12.75" hidden="1" customHeight="1"/>
    <row r="53456" ht="12.75" hidden="1" customHeight="1"/>
    <row r="53457" ht="12.75" hidden="1" customHeight="1"/>
    <row r="53458" ht="12.75" hidden="1" customHeight="1"/>
    <row r="53459" ht="12.75" hidden="1" customHeight="1"/>
    <row r="53460" ht="12.75" hidden="1" customHeight="1"/>
    <row r="53461" ht="12.75" hidden="1" customHeight="1"/>
    <row r="53462" ht="12.75" hidden="1" customHeight="1"/>
    <row r="53463" ht="12.75" hidden="1" customHeight="1"/>
    <row r="53464" ht="12.75" hidden="1" customHeight="1"/>
    <row r="53465" ht="12.75" hidden="1" customHeight="1"/>
    <row r="53466" ht="12.75" hidden="1" customHeight="1"/>
    <row r="53467" ht="12.75" hidden="1" customHeight="1"/>
    <row r="53468" ht="12.75" hidden="1" customHeight="1"/>
    <row r="53469" ht="12.75" hidden="1" customHeight="1"/>
    <row r="53470" ht="12.75" hidden="1" customHeight="1"/>
    <row r="53471" ht="12.75" hidden="1" customHeight="1"/>
    <row r="53472" ht="12.75" hidden="1" customHeight="1"/>
    <row r="53473" ht="12.75" hidden="1" customHeight="1"/>
    <row r="53474" ht="12.75" hidden="1" customHeight="1"/>
    <row r="53475" ht="12.75" hidden="1" customHeight="1"/>
    <row r="53476" ht="12.75" hidden="1" customHeight="1"/>
    <row r="53477" ht="12.75" hidden="1" customHeight="1"/>
    <row r="53478" ht="12.75" hidden="1" customHeight="1"/>
    <row r="53479" ht="12.75" hidden="1" customHeight="1"/>
    <row r="53480" ht="12.75" hidden="1" customHeight="1"/>
    <row r="53481" ht="12.75" hidden="1" customHeight="1"/>
    <row r="53482" ht="12.75" hidden="1" customHeight="1"/>
    <row r="53483" ht="12.75" hidden="1" customHeight="1"/>
    <row r="53484" ht="12.75" hidden="1" customHeight="1"/>
    <row r="53485" ht="12.75" hidden="1" customHeight="1"/>
    <row r="53486" ht="12.75" hidden="1" customHeight="1"/>
    <row r="53487" ht="12.75" hidden="1" customHeight="1"/>
    <row r="53488" ht="12.75" hidden="1" customHeight="1"/>
    <row r="53489" ht="12.75" hidden="1" customHeight="1"/>
    <row r="53490" ht="12.75" hidden="1" customHeight="1"/>
    <row r="53491" ht="12.75" hidden="1" customHeight="1"/>
    <row r="53492" ht="12.75" hidden="1" customHeight="1"/>
    <row r="53493" ht="12.75" hidden="1" customHeight="1"/>
    <row r="53494" ht="12.75" hidden="1" customHeight="1"/>
    <row r="53495" ht="12.75" hidden="1" customHeight="1"/>
    <row r="53496" ht="12.75" hidden="1" customHeight="1"/>
    <row r="53497" ht="12.75" hidden="1" customHeight="1"/>
    <row r="53498" ht="12.75" hidden="1" customHeight="1"/>
    <row r="53499" ht="12.75" hidden="1" customHeight="1"/>
    <row r="53500" ht="12.75" hidden="1" customHeight="1"/>
    <row r="53501" ht="12.75" hidden="1" customHeight="1"/>
    <row r="53502" ht="12.75" hidden="1" customHeight="1"/>
    <row r="53503" ht="12.75" hidden="1" customHeight="1"/>
    <row r="53504" ht="12.75" hidden="1" customHeight="1"/>
    <row r="53505" ht="12.75" hidden="1" customHeight="1"/>
    <row r="53506" ht="12.75" hidden="1" customHeight="1"/>
    <row r="53507" ht="12.75" hidden="1" customHeight="1"/>
    <row r="53508" ht="12.75" hidden="1" customHeight="1"/>
    <row r="53509" ht="12.75" hidden="1" customHeight="1"/>
    <row r="53510" ht="12.75" hidden="1" customHeight="1"/>
    <row r="53511" ht="12.75" hidden="1" customHeight="1"/>
    <row r="53512" ht="12.75" hidden="1" customHeight="1"/>
    <row r="53513" ht="12.75" hidden="1" customHeight="1"/>
    <row r="53514" ht="12.75" hidden="1" customHeight="1"/>
    <row r="53515" ht="12.75" hidden="1" customHeight="1"/>
    <row r="53516" ht="12.75" hidden="1" customHeight="1"/>
    <row r="53517" ht="12.75" hidden="1" customHeight="1"/>
    <row r="53518" ht="12.75" hidden="1" customHeight="1"/>
    <row r="53519" ht="12.75" hidden="1" customHeight="1"/>
    <row r="53520" ht="12.75" hidden="1" customHeight="1"/>
    <row r="53521" ht="12.75" hidden="1" customHeight="1"/>
    <row r="53522" ht="12.75" hidden="1" customHeight="1"/>
    <row r="53523" ht="12.75" hidden="1" customHeight="1"/>
    <row r="53524" ht="12.75" hidden="1" customHeight="1"/>
    <row r="53525" ht="12.75" hidden="1" customHeight="1"/>
    <row r="53526" ht="12.75" hidden="1" customHeight="1"/>
    <row r="53527" ht="12.75" hidden="1" customHeight="1"/>
    <row r="53528" ht="12.75" hidden="1" customHeight="1"/>
    <row r="53529" ht="12.75" hidden="1" customHeight="1"/>
    <row r="53530" ht="12.75" hidden="1" customHeight="1"/>
    <row r="53531" ht="12.75" hidden="1" customHeight="1"/>
    <row r="53532" ht="12.75" hidden="1" customHeight="1"/>
    <row r="53533" ht="12.75" hidden="1" customHeight="1"/>
    <row r="53534" ht="12.75" hidden="1" customHeight="1"/>
    <row r="53535" ht="12.75" hidden="1" customHeight="1"/>
    <row r="53536" ht="12.75" hidden="1" customHeight="1"/>
    <row r="53537" ht="12.75" hidden="1" customHeight="1"/>
    <row r="53538" ht="12.75" hidden="1" customHeight="1"/>
    <row r="53539" ht="12.75" hidden="1" customHeight="1"/>
    <row r="53540" ht="12.75" hidden="1" customHeight="1"/>
    <row r="53541" ht="12.75" hidden="1" customHeight="1"/>
    <row r="53542" ht="12.75" hidden="1" customHeight="1"/>
    <row r="53543" ht="12.75" hidden="1" customHeight="1"/>
    <row r="53544" ht="12.75" hidden="1" customHeight="1"/>
    <row r="53545" ht="12.75" hidden="1" customHeight="1"/>
    <row r="53546" ht="12.75" hidden="1" customHeight="1"/>
    <row r="53547" ht="12.75" hidden="1" customHeight="1"/>
    <row r="53548" ht="12.75" hidden="1" customHeight="1"/>
    <row r="53549" ht="12.75" hidden="1" customHeight="1"/>
    <row r="53550" ht="12.75" hidden="1" customHeight="1"/>
    <row r="53551" ht="12.75" hidden="1" customHeight="1"/>
    <row r="53552" ht="12.75" hidden="1" customHeight="1"/>
    <row r="53553" ht="12.75" hidden="1" customHeight="1"/>
    <row r="53554" ht="12.75" hidden="1" customHeight="1"/>
    <row r="53555" ht="12.75" hidden="1" customHeight="1"/>
    <row r="53556" ht="12.75" hidden="1" customHeight="1"/>
    <row r="53557" ht="12.75" hidden="1" customHeight="1"/>
    <row r="53558" ht="12.75" hidden="1" customHeight="1"/>
    <row r="53559" ht="12.75" hidden="1" customHeight="1"/>
    <row r="53560" ht="12.75" hidden="1" customHeight="1"/>
    <row r="53561" ht="12.75" hidden="1" customHeight="1"/>
    <row r="53562" ht="12.75" hidden="1" customHeight="1"/>
    <row r="53563" ht="12.75" hidden="1" customHeight="1"/>
    <row r="53564" ht="12.75" hidden="1" customHeight="1"/>
    <row r="53565" ht="12.75" hidden="1" customHeight="1"/>
    <row r="53566" ht="12.75" hidden="1" customHeight="1"/>
    <row r="53567" ht="12.75" hidden="1" customHeight="1"/>
    <row r="53568" ht="12.75" hidden="1" customHeight="1"/>
    <row r="53569" ht="12.75" hidden="1" customHeight="1"/>
    <row r="53570" ht="12.75" hidden="1" customHeight="1"/>
    <row r="53571" ht="12.75" hidden="1" customHeight="1"/>
    <row r="53572" ht="12.75" hidden="1" customHeight="1"/>
    <row r="53573" ht="12.75" hidden="1" customHeight="1"/>
    <row r="53574" ht="12.75" hidden="1" customHeight="1"/>
    <row r="53575" ht="12.75" hidden="1" customHeight="1"/>
    <row r="53576" ht="12.75" hidden="1" customHeight="1"/>
    <row r="53577" ht="12.75" hidden="1" customHeight="1"/>
    <row r="53578" ht="12.75" hidden="1" customHeight="1"/>
    <row r="53579" ht="12.75" hidden="1" customHeight="1"/>
    <row r="53580" ht="12.75" hidden="1" customHeight="1"/>
    <row r="53581" ht="12.75" hidden="1" customHeight="1"/>
    <row r="53582" ht="12.75" hidden="1" customHeight="1"/>
    <row r="53583" ht="12.75" hidden="1" customHeight="1"/>
    <row r="53584" ht="12.75" hidden="1" customHeight="1"/>
    <row r="53585" ht="12.75" hidden="1" customHeight="1"/>
    <row r="53586" ht="12.75" hidden="1" customHeight="1"/>
    <row r="53587" ht="12.75" hidden="1" customHeight="1"/>
    <row r="53588" ht="12.75" hidden="1" customHeight="1"/>
    <row r="53589" ht="12.75" hidden="1" customHeight="1"/>
    <row r="53590" ht="12.75" hidden="1" customHeight="1"/>
    <row r="53591" ht="12.75" hidden="1" customHeight="1"/>
    <row r="53592" ht="12.75" hidden="1" customHeight="1"/>
    <row r="53593" ht="12.75" hidden="1" customHeight="1"/>
    <row r="53594" ht="12.75" hidden="1" customHeight="1"/>
    <row r="53595" ht="12.75" hidden="1" customHeight="1"/>
    <row r="53596" ht="12.75" hidden="1" customHeight="1"/>
    <row r="53597" ht="12.75" hidden="1" customHeight="1"/>
    <row r="53598" ht="12.75" hidden="1" customHeight="1"/>
    <row r="53599" ht="12.75" hidden="1" customHeight="1"/>
    <row r="53600" ht="12.75" hidden="1" customHeight="1"/>
    <row r="53601" ht="12.75" hidden="1" customHeight="1"/>
    <row r="53602" ht="12.75" hidden="1" customHeight="1"/>
    <row r="53603" ht="12.75" hidden="1" customHeight="1"/>
    <row r="53604" ht="12.75" hidden="1" customHeight="1"/>
    <row r="53605" ht="12.75" hidden="1" customHeight="1"/>
    <row r="53606" ht="12.75" hidden="1" customHeight="1"/>
    <row r="53607" ht="12.75" hidden="1" customHeight="1"/>
    <row r="53608" ht="12.75" hidden="1" customHeight="1"/>
    <row r="53609" ht="12.75" hidden="1" customHeight="1"/>
    <row r="53610" ht="12.75" hidden="1" customHeight="1"/>
    <row r="53611" ht="12.75" hidden="1" customHeight="1"/>
    <row r="53612" ht="12.75" hidden="1" customHeight="1"/>
    <row r="53613" ht="12.75" hidden="1" customHeight="1"/>
    <row r="53614" ht="12.75" hidden="1" customHeight="1"/>
    <row r="53615" ht="12.75" hidden="1" customHeight="1"/>
    <row r="53616" ht="12.75" hidden="1" customHeight="1"/>
    <row r="53617" ht="12.75" hidden="1" customHeight="1"/>
    <row r="53618" ht="12.75" hidden="1" customHeight="1"/>
    <row r="53619" ht="12.75" hidden="1" customHeight="1"/>
    <row r="53620" ht="12.75" hidden="1" customHeight="1"/>
    <row r="53621" ht="12.75" hidden="1" customHeight="1"/>
    <row r="53622" ht="12.75" hidden="1" customHeight="1"/>
    <row r="53623" ht="12.75" hidden="1" customHeight="1"/>
    <row r="53624" ht="12.75" hidden="1" customHeight="1"/>
    <row r="53625" ht="12.75" hidden="1" customHeight="1"/>
    <row r="53626" ht="12.75" hidden="1" customHeight="1"/>
    <row r="53627" ht="12.75" hidden="1" customHeight="1"/>
    <row r="53628" ht="12.75" hidden="1" customHeight="1"/>
    <row r="53629" ht="12.75" hidden="1" customHeight="1"/>
    <row r="53630" ht="12.75" hidden="1" customHeight="1"/>
    <row r="53631" ht="12.75" hidden="1" customHeight="1"/>
    <row r="53632" ht="12.75" hidden="1" customHeight="1"/>
    <row r="53633" ht="12.75" hidden="1" customHeight="1"/>
    <row r="53634" ht="12.75" hidden="1" customHeight="1"/>
    <row r="53635" ht="12.75" hidden="1" customHeight="1"/>
    <row r="53636" ht="12.75" hidden="1" customHeight="1"/>
    <row r="53637" ht="12.75" hidden="1" customHeight="1"/>
    <row r="53638" ht="12.75" hidden="1" customHeight="1"/>
    <row r="53639" ht="12.75" hidden="1" customHeight="1"/>
    <row r="53640" ht="12.75" hidden="1" customHeight="1"/>
    <row r="53641" ht="12.75" hidden="1" customHeight="1"/>
    <row r="53642" ht="12.75" hidden="1" customHeight="1"/>
    <row r="53643" ht="12.75" hidden="1" customHeight="1"/>
    <row r="53644" ht="12.75" hidden="1" customHeight="1"/>
    <row r="53645" ht="12.75" hidden="1" customHeight="1"/>
    <row r="53646" ht="12.75" hidden="1" customHeight="1"/>
    <row r="53647" ht="12.75" hidden="1" customHeight="1"/>
    <row r="53648" ht="12.75" hidden="1" customHeight="1"/>
    <row r="53649" ht="12.75" hidden="1" customHeight="1"/>
    <row r="53650" ht="12.75" hidden="1" customHeight="1"/>
    <row r="53651" ht="12.75" hidden="1" customHeight="1"/>
    <row r="53652" ht="12.75" hidden="1" customHeight="1"/>
    <row r="53653" ht="12.75" hidden="1" customHeight="1"/>
    <row r="53654" ht="12.75" hidden="1" customHeight="1"/>
    <row r="53655" ht="12.75" hidden="1" customHeight="1"/>
    <row r="53656" ht="12.75" hidden="1" customHeight="1"/>
    <row r="53657" ht="12.75" hidden="1" customHeight="1"/>
    <row r="53658" ht="12.75" hidden="1" customHeight="1"/>
    <row r="53659" ht="12.75" hidden="1" customHeight="1"/>
    <row r="53660" ht="12.75" hidden="1" customHeight="1"/>
    <row r="53661" ht="12.75" hidden="1" customHeight="1"/>
    <row r="53662" ht="12.75" hidden="1" customHeight="1"/>
    <row r="53663" ht="12.75" hidden="1" customHeight="1"/>
    <row r="53664" ht="12.75" hidden="1" customHeight="1"/>
    <row r="53665" ht="12.75" hidden="1" customHeight="1"/>
    <row r="53666" ht="12.75" hidden="1" customHeight="1"/>
    <row r="53667" ht="12.75" hidden="1" customHeight="1"/>
    <row r="53668" ht="12.75" hidden="1" customHeight="1"/>
    <row r="53669" ht="12.75" hidden="1" customHeight="1"/>
    <row r="53670" ht="12.75" hidden="1" customHeight="1"/>
    <row r="53671" ht="12.75" hidden="1" customHeight="1"/>
    <row r="53672" ht="12.75" hidden="1" customHeight="1"/>
    <row r="53673" ht="12.75" hidden="1" customHeight="1"/>
    <row r="53674" ht="12.75" hidden="1" customHeight="1"/>
    <row r="53675" ht="12.75" hidden="1" customHeight="1"/>
    <row r="53676" ht="12.75" hidden="1" customHeight="1"/>
    <row r="53677" ht="12.75" hidden="1" customHeight="1"/>
    <row r="53678" ht="12.75" hidden="1" customHeight="1"/>
    <row r="53679" ht="12.75" hidden="1" customHeight="1"/>
    <row r="53680" ht="12.75" hidden="1" customHeight="1"/>
    <row r="53681" ht="12.75" hidden="1" customHeight="1"/>
    <row r="53682" ht="12.75" hidden="1" customHeight="1"/>
    <row r="53683" ht="12.75" hidden="1" customHeight="1"/>
    <row r="53684" ht="12.75" hidden="1" customHeight="1"/>
    <row r="53685" ht="12.75" hidden="1" customHeight="1"/>
    <row r="53686" ht="12.75" hidden="1" customHeight="1"/>
    <row r="53687" ht="12.75" hidden="1" customHeight="1"/>
    <row r="53688" ht="12.75" hidden="1" customHeight="1"/>
    <row r="53689" ht="12.75" hidden="1" customHeight="1"/>
    <row r="53690" ht="12.75" hidden="1" customHeight="1"/>
    <row r="53691" ht="12.75" hidden="1" customHeight="1"/>
    <row r="53692" ht="12.75" hidden="1" customHeight="1"/>
    <row r="53693" ht="12.75" hidden="1" customHeight="1"/>
    <row r="53694" ht="12.75" hidden="1" customHeight="1"/>
    <row r="53695" ht="12.75" hidden="1" customHeight="1"/>
    <row r="53696" ht="12.75" hidden="1" customHeight="1"/>
    <row r="53697" ht="12.75" hidden="1" customHeight="1"/>
    <row r="53698" ht="12.75" hidden="1" customHeight="1"/>
    <row r="53699" ht="12.75" hidden="1" customHeight="1"/>
    <row r="53700" ht="12.75" hidden="1" customHeight="1"/>
    <row r="53701" ht="12.75" hidden="1" customHeight="1"/>
    <row r="53702" ht="12.75" hidden="1" customHeight="1"/>
    <row r="53703" ht="12.75" hidden="1" customHeight="1"/>
    <row r="53704" ht="12.75" hidden="1" customHeight="1"/>
    <row r="53705" ht="12.75" hidden="1" customHeight="1"/>
    <row r="53706" ht="12.75" hidden="1" customHeight="1"/>
    <row r="53707" ht="12.75" hidden="1" customHeight="1"/>
    <row r="53708" ht="12.75" hidden="1" customHeight="1"/>
    <row r="53709" ht="12.75" hidden="1" customHeight="1"/>
    <row r="53710" ht="12.75" hidden="1" customHeight="1"/>
    <row r="53711" ht="12.75" hidden="1" customHeight="1"/>
    <row r="53712" ht="12.75" hidden="1" customHeight="1"/>
    <row r="53713" ht="12.75" hidden="1" customHeight="1"/>
    <row r="53714" ht="12.75" hidden="1" customHeight="1"/>
    <row r="53715" ht="12.75" hidden="1" customHeight="1"/>
    <row r="53716" ht="12.75" hidden="1" customHeight="1"/>
    <row r="53717" ht="12.75" hidden="1" customHeight="1"/>
    <row r="53718" ht="12.75" hidden="1" customHeight="1"/>
    <row r="53719" ht="12.75" hidden="1" customHeight="1"/>
    <row r="53720" ht="12.75" hidden="1" customHeight="1"/>
    <row r="53721" ht="12.75" hidden="1" customHeight="1"/>
    <row r="53722" ht="12.75" hidden="1" customHeight="1"/>
    <row r="53723" ht="12.75" hidden="1" customHeight="1"/>
    <row r="53724" ht="12.75" hidden="1" customHeight="1"/>
    <row r="53725" ht="12.75" hidden="1" customHeight="1"/>
    <row r="53726" ht="12.75" hidden="1" customHeight="1"/>
    <row r="53727" ht="12.75" hidden="1" customHeight="1"/>
    <row r="53728" ht="12.75" hidden="1" customHeight="1"/>
    <row r="53729" ht="12.75" hidden="1" customHeight="1"/>
    <row r="53730" ht="12.75" hidden="1" customHeight="1"/>
    <row r="53731" ht="12.75" hidden="1" customHeight="1"/>
    <row r="53732" ht="12.75" hidden="1" customHeight="1"/>
    <row r="53733" ht="12.75" hidden="1" customHeight="1"/>
    <row r="53734" ht="12.75" hidden="1" customHeight="1"/>
    <row r="53735" ht="12.75" hidden="1" customHeight="1"/>
    <row r="53736" ht="12.75" hidden="1" customHeight="1"/>
    <row r="53737" ht="12.75" hidden="1" customHeight="1"/>
    <row r="53738" ht="12.75" hidden="1" customHeight="1"/>
    <row r="53739" ht="12.75" hidden="1" customHeight="1"/>
    <row r="53740" ht="12.75" hidden="1" customHeight="1"/>
    <row r="53741" ht="12.75" hidden="1" customHeight="1"/>
    <row r="53742" ht="12.75" hidden="1" customHeight="1"/>
    <row r="53743" ht="12.75" hidden="1" customHeight="1"/>
    <row r="53744" ht="12.75" hidden="1" customHeight="1"/>
    <row r="53745" ht="12.75" hidden="1" customHeight="1"/>
    <row r="53746" ht="12.75" hidden="1" customHeight="1"/>
    <row r="53747" ht="12.75" hidden="1" customHeight="1"/>
    <row r="53748" ht="12.75" hidden="1" customHeight="1"/>
    <row r="53749" ht="12.75" hidden="1" customHeight="1"/>
    <row r="53750" ht="12.75" hidden="1" customHeight="1"/>
    <row r="53751" ht="12.75" hidden="1" customHeight="1"/>
    <row r="53752" ht="12.75" hidden="1" customHeight="1"/>
    <row r="53753" ht="12.75" hidden="1" customHeight="1"/>
    <row r="53754" ht="12.75" hidden="1" customHeight="1"/>
    <row r="53755" ht="12.75" hidden="1" customHeight="1"/>
    <row r="53756" ht="12.75" hidden="1" customHeight="1"/>
    <row r="53757" ht="12.75" hidden="1" customHeight="1"/>
    <row r="53758" ht="12.75" hidden="1" customHeight="1"/>
    <row r="53759" ht="12.75" hidden="1" customHeight="1"/>
    <row r="53760" ht="12.75" hidden="1" customHeight="1"/>
    <row r="53761" ht="12.75" hidden="1" customHeight="1"/>
    <row r="53762" ht="12.75" hidden="1" customHeight="1"/>
    <row r="53763" ht="12.75" hidden="1" customHeight="1"/>
    <row r="53764" ht="12.75" hidden="1" customHeight="1"/>
    <row r="53765" ht="12.75" hidden="1" customHeight="1"/>
    <row r="53766" ht="12.75" hidden="1" customHeight="1"/>
    <row r="53767" ht="12.75" hidden="1" customHeight="1"/>
    <row r="53768" ht="12.75" hidden="1" customHeight="1"/>
    <row r="53769" ht="12.75" hidden="1" customHeight="1"/>
    <row r="53770" ht="12.75" hidden="1" customHeight="1"/>
    <row r="53771" ht="12.75" hidden="1" customHeight="1"/>
    <row r="53772" ht="12.75" hidden="1" customHeight="1"/>
    <row r="53773" ht="12.75" hidden="1" customHeight="1"/>
    <row r="53774" ht="12.75" hidden="1" customHeight="1"/>
    <row r="53775" ht="12.75" hidden="1" customHeight="1"/>
    <row r="53776" ht="12.75" hidden="1" customHeight="1"/>
    <row r="53777" ht="12.75" hidden="1" customHeight="1"/>
    <row r="53778" ht="12.75" hidden="1" customHeight="1"/>
    <row r="53779" ht="12.75" hidden="1" customHeight="1"/>
    <row r="53780" ht="12.75" hidden="1" customHeight="1"/>
    <row r="53781" ht="12.75" hidden="1" customHeight="1"/>
    <row r="53782" ht="12.75" hidden="1" customHeight="1"/>
    <row r="53783" ht="12.75" hidden="1" customHeight="1"/>
    <row r="53784" ht="12.75" hidden="1" customHeight="1"/>
    <row r="53785" ht="12.75" hidden="1" customHeight="1"/>
    <row r="53786" ht="12.75" hidden="1" customHeight="1"/>
    <row r="53787" ht="12.75" hidden="1" customHeight="1"/>
    <row r="53788" ht="12.75" hidden="1" customHeight="1"/>
    <row r="53789" ht="12.75" hidden="1" customHeight="1"/>
    <row r="53790" ht="12.75" hidden="1" customHeight="1"/>
    <row r="53791" ht="12.75" hidden="1" customHeight="1"/>
    <row r="53792" ht="12.75" hidden="1" customHeight="1"/>
    <row r="53793" ht="12.75" hidden="1" customHeight="1"/>
    <row r="53794" ht="12.75" hidden="1" customHeight="1"/>
    <row r="53795" ht="12.75" hidden="1" customHeight="1"/>
    <row r="53796" ht="12.75" hidden="1" customHeight="1"/>
    <row r="53797" ht="12.75" hidden="1" customHeight="1"/>
    <row r="53798" ht="12.75" hidden="1" customHeight="1"/>
    <row r="53799" ht="12.75" hidden="1" customHeight="1"/>
    <row r="53800" ht="12.75" hidden="1" customHeight="1"/>
    <row r="53801" ht="12.75" hidden="1" customHeight="1"/>
    <row r="53802" ht="12.75" hidden="1" customHeight="1"/>
    <row r="53803" ht="12.75" hidden="1" customHeight="1"/>
    <row r="53804" ht="12.75" hidden="1" customHeight="1"/>
    <row r="53805" ht="12.75" hidden="1" customHeight="1"/>
    <row r="53806" ht="12.75" hidden="1" customHeight="1"/>
    <row r="53807" ht="12.75" hidden="1" customHeight="1"/>
    <row r="53808" ht="12.75" hidden="1" customHeight="1"/>
    <row r="53809" ht="12.75" hidden="1" customHeight="1"/>
    <row r="53810" ht="12.75" hidden="1" customHeight="1"/>
    <row r="53811" ht="12.75" hidden="1" customHeight="1"/>
    <row r="53812" ht="12.75" hidden="1" customHeight="1"/>
    <row r="53813" ht="12.75" hidden="1" customHeight="1"/>
    <row r="53814" ht="12.75" hidden="1" customHeight="1"/>
    <row r="53815" ht="12.75" hidden="1" customHeight="1"/>
    <row r="53816" ht="12.75" hidden="1" customHeight="1"/>
    <row r="53817" ht="12.75" hidden="1" customHeight="1"/>
    <row r="53818" ht="12.75" hidden="1" customHeight="1"/>
    <row r="53819" ht="12.75" hidden="1" customHeight="1"/>
    <row r="53820" ht="12.75" hidden="1" customHeight="1"/>
    <row r="53821" ht="12.75" hidden="1" customHeight="1"/>
    <row r="53822" ht="12.75" hidden="1" customHeight="1"/>
    <row r="53823" ht="12.75" hidden="1" customHeight="1"/>
    <row r="53824" ht="12.75" hidden="1" customHeight="1"/>
    <row r="53825" ht="12.75" hidden="1" customHeight="1"/>
    <row r="53826" ht="12.75" hidden="1" customHeight="1"/>
    <row r="53827" ht="12.75" hidden="1" customHeight="1"/>
    <row r="53828" ht="12.75" hidden="1" customHeight="1"/>
    <row r="53829" ht="12.75" hidden="1" customHeight="1"/>
    <row r="53830" ht="12.75" hidden="1" customHeight="1"/>
    <row r="53831" ht="12.75" hidden="1" customHeight="1"/>
    <row r="53832" ht="12.75" hidden="1" customHeight="1"/>
    <row r="53833" ht="12.75" hidden="1" customHeight="1"/>
    <row r="53834" ht="12.75" hidden="1" customHeight="1"/>
    <row r="53835" ht="12.75" hidden="1" customHeight="1"/>
    <row r="53836" ht="12.75" hidden="1" customHeight="1"/>
    <row r="53837" ht="12.75" hidden="1" customHeight="1"/>
    <row r="53838" ht="12.75" hidden="1" customHeight="1"/>
    <row r="53839" ht="12.75" hidden="1" customHeight="1"/>
    <row r="53840" ht="12.75" hidden="1" customHeight="1"/>
    <row r="53841" ht="12.75" hidden="1" customHeight="1"/>
    <row r="53842" ht="12.75" hidden="1" customHeight="1"/>
    <row r="53843" ht="12.75" hidden="1" customHeight="1"/>
    <row r="53844" ht="12.75" hidden="1" customHeight="1"/>
    <row r="53845" ht="12.75" hidden="1" customHeight="1"/>
    <row r="53846" ht="12.75" hidden="1" customHeight="1"/>
    <row r="53847" ht="12.75" hidden="1" customHeight="1"/>
    <row r="53848" ht="12.75" hidden="1" customHeight="1"/>
    <row r="53849" ht="12.75" hidden="1" customHeight="1"/>
    <row r="53850" ht="12.75" hidden="1" customHeight="1"/>
    <row r="53851" ht="12.75" hidden="1" customHeight="1"/>
    <row r="53852" ht="12.75" hidden="1" customHeight="1"/>
    <row r="53853" ht="12.75" hidden="1" customHeight="1"/>
    <row r="53854" ht="12.75" hidden="1" customHeight="1"/>
    <row r="53855" ht="12.75" hidden="1" customHeight="1"/>
    <row r="53856" ht="12.75" hidden="1" customHeight="1"/>
    <row r="53857" ht="12.75" hidden="1" customHeight="1"/>
    <row r="53858" ht="12.75" hidden="1" customHeight="1"/>
    <row r="53859" ht="12.75" hidden="1" customHeight="1"/>
    <row r="53860" ht="12.75" hidden="1" customHeight="1"/>
    <row r="53861" ht="12.75" hidden="1" customHeight="1"/>
    <row r="53862" ht="12.75" hidden="1" customHeight="1"/>
    <row r="53863" ht="12.75" hidden="1" customHeight="1"/>
    <row r="53864" ht="12.75" hidden="1" customHeight="1"/>
    <row r="53865" ht="12.75" hidden="1" customHeight="1"/>
    <row r="53866" ht="12.75" hidden="1" customHeight="1"/>
    <row r="53867" ht="12.75" hidden="1" customHeight="1"/>
    <row r="53868" ht="12.75" hidden="1" customHeight="1"/>
    <row r="53869" ht="12.75" hidden="1" customHeight="1"/>
    <row r="53870" ht="12.75" hidden="1" customHeight="1"/>
    <row r="53871" ht="12.75" hidden="1" customHeight="1"/>
    <row r="53872" ht="12.75" hidden="1" customHeight="1"/>
    <row r="53873" ht="12.75" hidden="1" customHeight="1"/>
    <row r="53874" ht="12.75" hidden="1" customHeight="1"/>
    <row r="53875" ht="12.75" hidden="1" customHeight="1"/>
    <row r="53876" ht="12.75" hidden="1" customHeight="1"/>
    <row r="53877" ht="12.75" hidden="1" customHeight="1"/>
    <row r="53878" ht="12.75" hidden="1" customHeight="1"/>
    <row r="53879" ht="12.75" hidden="1" customHeight="1"/>
    <row r="53880" ht="12.75" hidden="1" customHeight="1"/>
    <row r="53881" ht="12.75" hidden="1" customHeight="1"/>
    <row r="53882" ht="12.75" hidden="1" customHeight="1"/>
    <row r="53883" ht="12.75" hidden="1" customHeight="1"/>
    <row r="53884" ht="12.75" hidden="1" customHeight="1"/>
    <row r="53885" ht="12.75" hidden="1" customHeight="1"/>
    <row r="53886" ht="12.75" hidden="1" customHeight="1"/>
    <row r="53887" ht="12.75" hidden="1" customHeight="1"/>
    <row r="53888" ht="12.75" hidden="1" customHeight="1"/>
    <row r="53889" ht="12.75" hidden="1" customHeight="1"/>
    <row r="53890" ht="12.75" hidden="1" customHeight="1"/>
    <row r="53891" ht="12.75" hidden="1" customHeight="1"/>
    <row r="53892" ht="12.75" hidden="1" customHeight="1"/>
    <row r="53893" ht="12.75" hidden="1" customHeight="1"/>
    <row r="53894" ht="12.75" hidden="1" customHeight="1"/>
    <row r="53895" ht="12.75" hidden="1" customHeight="1"/>
    <row r="53896" ht="12.75" hidden="1" customHeight="1"/>
    <row r="53897" ht="12.75" hidden="1" customHeight="1"/>
    <row r="53898" ht="12.75" hidden="1" customHeight="1"/>
    <row r="53899" ht="12.75" hidden="1" customHeight="1"/>
    <row r="53900" ht="12.75" hidden="1" customHeight="1"/>
    <row r="53901" ht="12.75" hidden="1" customHeight="1"/>
    <row r="53902" ht="12.75" hidden="1" customHeight="1"/>
    <row r="53903" ht="12.75" hidden="1" customHeight="1"/>
    <row r="53904" ht="12.75" hidden="1" customHeight="1"/>
    <row r="53905" ht="12.75" hidden="1" customHeight="1"/>
    <row r="53906" ht="12.75" hidden="1" customHeight="1"/>
    <row r="53907" ht="12.75" hidden="1" customHeight="1"/>
    <row r="53908" ht="12.75" hidden="1" customHeight="1"/>
    <row r="53909" ht="12.75" hidden="1" customHeight="1"/>
    <row r="53910" ht="12.75" hidden="1" customHeight="1"/>
    <row r="53911" ht="12.75" hidden="1" customHeight="1"/>
    <row r="53912" ht="12.75" hidden="1" customHeight="1"/>
    <row r="53913" ht="12.75" hidden="1" customHeight="1"/>
    <row r="53914" ht="12.75" hidden="1" customHeight="1"/>
    <row r="53915" ht="12.75" hidden="1" customHeight="1"/>
    <row r="53916" ht="12.75" hidden="1" customHeight="1"/>
    <row r="53917" ht="12.75" hidden="1" customHeight="1"/>
    <row r="53918" ht="12.75" hidden="1" customHeight="1"/>
    <row r="53919" ht="12.75" hidden="1" customHeight="1"/>
    <row r="53920" ht="12.75" hidden="1" customHeight="1"/>
    <row r="53921" ht="12.75" hidden="1" customHeight="1"/>
    <row r="53922" ht="12.75" hidden="1" customHeight="1"/>
    <row r="53923" ht="12.75" hidden="1" customHeight="1"/>
    <row r="53924" ht="12.75" hidden="1" customHeight="1"/>
    <row r="53925" ht="12.75" hidden="1" customHeight="1"/>
    <row r="53926" ht="12.75" hidden="1" customHeight="1"/>
    <row r="53927" ht="12.75" hidden="1" customHeight="1"/>
    <row r="53928" ht="12.75" hidden="1" customHeight="1"/>
    <row r="53929" ht="12.75" hidden="1" customHeight="1"/>
    <row r="53930" ht="12.75" hidden="1" customHeight="1"/>
    <row r="53931" ht="12.75" hidden="1" customHeight="1"/>
    <row r="53932" ht="12.75" hidden="1" customHeight="1"/>
    <row r="53933" ht="12.75" hidden="1" customHeight="1"/>
    <row r="53934" ht="12.75" hidden="1" customHeight="1"/>
    <row r="53935" ht="12.75" hidden="1" customHeight="1"/>
    <row r="53936" ht="12.75" hidden="1" customHeight="1"/>
    <row r="53937" ht="12.75" hidden="1" customHeight="1"/>
    <row r="53938" ht="12.75" hidden="1" customHeight="1"/>
    <row r="53939" ht="12.75" hidden="1" customHeight="1"/>
    <row r="53940" ht="12.75" hidden="1" customHeight="1"/>
    <row r="53941" ht="12.75" hidden="1" customHeight="1"/>
    <row r="53942" ht="12.75" hidden="1" customHeight="1"/>
    <row r="53943" ht="12.75" hidden="1" customHeight="1"/>
    <row r="53944" ht="12.75" hidden="1" customHeight="1"/>
    <row r="53945" ht="12.75" hidden="1" customHeight="1"/>
    <row r="53946" ht="12.75" hidden="1" customHeight="1"/>
    <row r="53947" ht="12.75" hidden="1" customHeight="1"/>
    <row r="53948" ht="12.75" hidden="1" customHeight="1"/>
    <row r="53949" ht="12.75" hidden="1" customHeight="1"/>
    <row r="53950" ht="12.75" hidden="1" customHeight="1"/>
    <row r="53951" ht="12.75" hidden="1" customHeight="1"/>
    <row r="53952" ht="12.75" hidden="1" customHeight="1"/>
    <row r="53953" ht="12.75" hidden="1" customHeight="1"/>
    <row r="53954" ht="12.75" hidden="1" customHeight="1"/>
    <row r="53955" ht="12.75" hidden="1" customHeight="1"/>
    <row r="53956" ht="12.75" hidden="1" customHeight="1"/>
    <row r="53957" ht="12.75" hidden="1" customHeight="1"/>
    <row r="53958" ht="12.75" hidden="1" customHeight="1"/>
    <row r="53959" ht="12.75" hidden="1" customHeight="1"/>
    <row r="53960" ht="12.75" hidden="1" customHeight="1"/>
    <row r="53961" ht="12.75" hidden="1" customHeight="1"/>
    <row r="53962" ht="12.75" hidden="1" customHeight="1"/>
    <row r="53963" ht="12.75" hidden="1" customHeight="1"/>
    <row r="53964" ht="12.75" hidden="1" customHeight="1"/>
    <row r="53965" ht="12.75" hidden="1" customHeight="1"/>
    <row r="53966" ht="12.75" hidden="1" customHeight="1"/>
    <row r="53967" ht="12.75" hidden="1" customHeight="1"/>
    <row r="53968" ht="12.75" hidden="1" customHeight="1"/>
    <row r="53969" ht="12.75" hidden="1" customHeight="1"/>
    <row r="53970" ht="12.75" hidden="1" customHeight="1"/>
    <row r="53971" ht="12.75" hidden="1" customHeight="1"/>
    <row r="53972" ht="12.75" hidden="1" customHeight="1"/>
    <row r="53973" ht="12.75" hidden="1" customHeight="1"/>
    <row r="53974" ht="12.75" hidden="1" customHeight="1"/>
    <row r="53975" ht="12.75" hidden="1" customHeight="1"/>
    <row r="53976" ht="12.75" hidden="1" customHeight="1"/>
    <row r="53977" ht="12.75" hidden="1" customHeight="1"/>
    <row r="53978" ht="12.75" hidden="1" customHeight="1"/>
    <row r="53979" ht="12.75" hidden="1" customHeight="1"/>
    <row r="53980" ht="12.75" hidden="1" customHeight="1"/>
    <row r="53981" ht="12.75" hidden="1" customHeight="1"/>
    <row r="53982" ht="12.75" hidden="1" customHeight="1"/>
    <row r="53983" ht="12.75" hidden="1" customHeight="1"/>
    <row r="53984" ht="12.75" hidden="1" customHeight="1"/>
    <row r="53985" ht="12.75" hidden="1" customHeight="1"/>
    <row r="53986" ht="12.75" hidden="1" customHeight="1"/>
    <row r="53987" ht="12.75" hidden="1" customHeight="1"/>
    <row r="53988" ht="12.75" hidden="1" customHeight="1"/>
    <row r="53989" ht="12.75" hidden="1" customHeight="1"/>
    <row r="53990" ht="12.75" hidden="1" customHeight="1"/>
    <row r="53991" ht="12.75" hidden="1" customHeight="1"/>
    <row r="53992" ht="12.75" hidden="1" customHeight="1"/>
    <row r="53993" ht="12.75" hidden="1" customHeight="1"/>
    <row r="53994" ht="12.75" hidden="1" customHeight="1"/>
    <row r="53995" ht="12.75" hidden="1" customHeight="1"/>
    <row r="53996" ht="12.75" hidden="1" customHeight="1"/>
    <row r="53997" ht="12.75" hidden="1" customHeight="1"/>
    <row r="53998" ht="12.75" hidden="1" customHeight="1"/>
    <row r="53999" ht="12.75" hidden="1" customHeight="1"/>
    <row r="54000" ht="12.75" hidden="1" customHeight="1"/>
    <row r="54001" ht="12.75" hidden="1" customHeight="1"/>
    <row r="54002" ht="12.75" hidden="1" customHeight="1"/>
    <row r="54003" ht="12.75" hidden="1" customHeight="1"/>
    <row r="54004" ht="12.75" hidden="1" customHeight="1"/>
    <row r="54005" ht="12.75" hidden="1" customHeight="1"/>
    <row r="54006" ht="12.75" hidden="1" customHeight="1"/>
    <row r="54007" ht="12.75" hidden="1" customHeight="1"/>
    <row r="54008" ht="12.75" hidden="1" customHeight="1"/>
    <row r="54009" ht="12.75" hidden="1" customHeight="1"/>
    <row r="54010" ht="12.75" hidden="1" customHeight="1"/>
    <row r="54011" ht="12.75" hidden="1" customHeight="1"/>
    <row r="54012" ht="12.75" hidden="1" customHeight="1"/>
    <row r="54013" ht="12.75" hidden="1" customHeight="1"/>
    <row r="54014" ht="12.75" hidden="1" customHeight="1"/>
    <row r="54015" ht="12.75" hidden="1" customHeight="1"/>
    <row r="54016" ht="12.75" hidden="1" customHeight="1"/>
    <row r="54017" ht="12.75" hidden="1" customHeight="1"/>
    <row r="54018" ht="12.75" hidden="1" customHeight="1"/>
    <row r="54019" ht="12.75" hidden="1" customHeight="1"/>
    <row r="54020" ht="12.75" hidden="1" customHeight="1"/>
    <row r="54021" ht="12.75" hidden="1" customHeight="1"/>
    <row r="54022" ht="12.75" hidden="1" customHeight="1"/>
    <row r="54023" ht="12.75" hidden="1" customHeight="1"/>
    <row r="54024" ht="12.75" hidden="1" customHeight="1"/>
    <row r="54025" ht="12.75" hidden="1" customHeight="1"/>
    <row r="54026" ht="12.75" hidden="1" customHeight="1"/>
    <row r="54027" ht="12.75" hidden="1" customHeight="1"/>
    <row r="54028" ht="12.75" hidden="1" customHeight="1"/>
    <row r="54029" ht="12.75" hidden="1" customHeight="1"/>
    <row r="54030" ht="12.75" hidden="1" customHeight="1"/>
    <row r="54031" ht="12.75" hidden="1" customHeight="1"/>
    <row r="54032" ht="12.75" hidden="1" customHeight="1"/>
    <row r="54033" ht="12.75" hidden="1" customHeight="1"/>
    <row r="54034" ht="12.75" hidden="1" customHeight="1"/>
    <row r="54035" ht="12.75" hidden="1" customHeight="1"/>
    <row r="54036" ht="12.75" hidden="1" customHeight="1"/>
    <row r="54037" ht="12.75" hidden="1" customHeight="1"/>
    <row r="54038" ht="12.75" hidden="1" customHeight="1"/>
    <row r="54039" ht="12.75" hidden="1" customHeight="1"/>
    <row r="54040" ht="12.75" hidden="1" customHeight="1"/>
    <row r="54041" ht="12.75" hidden="1" customHeight="1"/>
    <row r="54042" ht="12.75" hidden="1" customHeight="1"/>
    <row r="54043" ht="12.75" hidden="1" customHeight="1"/>
    <row r="54044" ht="12.75" hidden="1" customHeight="1"/>
    <row r="54045" ht="12.75" hidden="1" customHeight="1"/>
    <row r="54046" ht="12.75" hidden="1" customHeight="1"/>
    <row r="54047" ht="12.75" hidden="1" customHeight="1"/>
    <row r="54048" ht="12.75" hidden="1" customHeight="1"/>
    <row r="54049" ht="12.75" hidden="1" customHeight="1"/>
    <row r="54050" ht="12.75" hidden="1" customHeight="1"/>
    <row r="54051" ht="12.75" hidden="1" customHeight="1"/>
    <row r="54052" ht="12.75" hidden="1" customHeight="1"/>
    <row r="54053" ht="12.75" hidden="1" customHeight="1"/>
    <row r="54054" ht="12.75" hidden="1" customHeight="1"/>
    <row r="54055" ht="12.75" hidden="1" customHeight="1"/>
    <row r="54056" ht="12.75" hidden="1" customHeight="1"/>
    <row r="54057" ht="12.75" hidden="1" customHeight="1"/>
    <row r="54058" ht="12.75" hidden="1" customHeight="1"/>
    <row r="54059" ht="12.75" hidden="1" customHeight="1"/>
    <row r="54060" ht="12.75" hidden="1" customHeight="1"/>
    <row r="54061" ht="12.75" hidden="1" customHeight="1"/>
    <row r="54062" ht="12.75" hidden="1" customHeight="1"/>
    <row r="54063" ht="12.75" hidden="1" customHeight="1"/>
    <row r="54064" ht="12.75" hidden="1" customHeight="1"/>
    <row r="54065" ht="12.75" hidden="1" customHeight="1"/>
    <row r="54066" ht="12.75" hidden="1" customHeight="1"/>
    <row r="54067" ht="12.75" hidden="1" customHeight="1"/>
    <row r="54068" ht="12.75" hidden="1" customHeight="1"/>
    <row r="54069" ht="12.75" hidden="1" customHeight="1"/>
    <row r="54070" ht="12.75" hidden="1" customHeight="1"/>
    <row r="54071" ht="12.75" hidden="1" customHeight="1"/>
    <row r="54072" ht="12.75" hidden="1" customHeight="1"/>
    <row r="54073" ht="12.75" hidden="1" customHeight="1"/>
    <row r="54074" ht="12.75" hidden="1" customHeight="1"/>
    <row r="54075" ht="12.75" hidden="1" customHeight="1"/>
    <row r="54076" ht="12.75" hidden="1" customHeight="1"/>
    <row r="54077" ht="12.75" hidden="1" customHeight="1"/>
    <row r="54078" ht="12.75" hidden="1" customHeight="1"/>
    <row r="54079" ht="12.75" hidden="1" customHeight="1"/>
    <row r="54080" ht="12.75" hidden="1" customHeight="1"/>
    <row r="54081" ht="12.75" hidden="1" customHeight="1"/>
    <row r="54082" ht="12.75" hidden="1" customHeight="1"/>
    <row r="54083" ht="12.75" hidden="1" customHeight="1"/>
    <row r="54084" ht="12.75" hidden="1" customHeight="1"/>
    <row r="54085" ht="12.75" hidden="1" customHeight="1"/>
    <row r="54086" ht="12.75" hidden="1" customHeight="1"/>
    <row r="54087" ht="12.75" hidden="1" customHeight="1"/>
    <row r="54088" ht="12.75" hidden="1" customHeight="1"/>
    <row r="54089" ht="12.75" hidden="1" customHeight="1"/>
    <row r="54090" ht="12.75" hidden="1" customHeight="1"/>
    <row r="54091" ht="12.75" hidden="1" customHeight="1"/>
    <row r="54092" ht="12.75" hidden="1" customHeight="1"/>
    <row r="54093" ht="12.75" hidden="1" customHeight="1"/>
    <row r="54094" ht="12.75" hidden="1" customHeight="1"/>
    <row r="54095" ht="12.75" hidden="1" customHeight="1"/>
    <row r="54096" ht="12.75" hidden="1" customHeight="1"/>
    <row r="54097" ht="12.75" hidden="1" customHeight="1"/>
    <row r="54098" ht="12.75" hidden="1" customHeight="1"/>
    <row r="54099" ht="12.75" hidden="1" customHeight="1"/>
    <row r="54100" ht="12.75" hidden="1" customHeight="1"/>
    <row r="54101" ht="12.75" hidden="1" customHeight="1"/>
    <row r="54102" ht="12.75" hidden="1" customHeight="1"/>
    <row r="54103" ht="12.75" hidden="1" customHeight="1"/>
    <row r="54104" ht="12.75" hidden="1" customHeight="1"/>
    <row r="54105" ht="12.75" hidden="1" customHeight="1"/>
    <row r="54106" ht="12.75" hidden="1" customHeight="1"/>
    <row r="54107" ht="12.75" hidden="1" customHeight="1"/>
    <row r="54108" ht="12.75" hidden="1" customHeight="1"/>
    <row r="54109" ht="12.75" hidden="1" customHeight="1"/>
    <row r="54110" ht="12.75" hidden="1" customHeight="1"/>
    <row r="54111" ht="12.75" hidden="1" customHeight="1"/>
    <row r="54112" ht="12.75" hidden="1" customHeight="1"/>
    <row r="54113" ht="12.75" hidden="1" customHeight="1"/>
    <row r="54114" ht="12.75" hidden="1" customHeight="1"/>
    <row r="54115" ht="12.75" hidden="1" customHeight="1"/>
    <row r="54116" ht="12.75" hidden="1" customHeight="1"/>
    <row r="54117" ht="12.75" hidden="1" customHeight="1"/>
    <row r="54118" ht="12.75" hidden="1" customHeight="1"/>
    <row r="54119" ht="12.75" hidden="1" customHeight="1"/>
    <row r="54120" ht="12.75" hidden="1" customHeight="1"/>
    <row r="54121" ht="12.75" hidden="1" customHeight="1"/>
    <row r="54122" ht="12.75" hidden="1" customHeight="1"/>
    <row r="54123" ht="12.75" hidden="1" customHeight="1"/>
    <row r="54124" ht="12.75" hidden="1" customHeight="1"/>
    <row r="54125" ht="12.75" hidden="1" customHeight="1"/>
    <row r="54126" ht="12.75" hidden="1" customHeight="1"/>
    <row r="54127" ht="12.75" hidden="1" customHeight="1"/>
    <row r="54128" ht="12.75" hidden="1" customHeight="1"/>
    <row r="54129" ht="12.75" hidden="1" customHeight="1"/>
    <row r="54130" ht="12.75" hidden="1" customHeight="1"/>
    <row r="54131" ht="12.75" hidden="1" customHeight="1"/>
    <row r="54132" ht="12.75" hidden="1" customHeight="1"/>
    <row r="54133" ht="12.75" hidden="1" customHeight="1"/>
    <row r="54134" ht="12.75" hidden="1" customHeight="1"/>
    <row r="54135" ht="12.75" hidden="1" customHeight="1"/>
    <row r="54136" ht="12.75" hidden="1" customHeight="1"/>
    <row r="54137" ht="12.75" hidden="1" customHeight="1"/>
    <row r="54138" ht="12.75" hidden="1" customHeight="1"/>
    <row r="54139" ht="12.75" hidden="1" customHeight="1"/>
    <row r="54140" ht="12.75" hidden="1" customHeight="1"/>
    <row r="54141" ht="12.75" hidden="1" customHeight="1"/>
    <row r="54142" ht="12.75" hidden="1" customHeight="1"/>
    <row r="54143" ht="12.75" hidden="1" customHeight="1"/>
    <row r="54144" ht="12.75" hidden="1" customHeight="1"/>
    <row r="54145" ht="12.75" hidden="1" customHeight="1"/>
    <row r="54146" ht="12.75" hidden="1" customHeight="1"/>
    <row r="54147" ht="12.75" hidden="1" customHeight="1"/>
    <row r="54148" ht="12.75" hidden="1" customHeight="1"/>
    <row r="54149" ht="12.75" hidden="1" customHeight="1"/>
    <row r="54150" ht="12.75" hidden="1" customHeight="1"/>
    <row r="54151" ht="12.75" hidden="1" customHeight="1"/>
    <row r="54152" ht="12.75" hidden="1" customHeight="1"/>
    <row r="54153" ht="12.75" hidden="1" customHeight="1"/>
    <row r="54154" ht="12.75" hidden="1" customHeight="1"/>
    <row r="54155" ht="12.75" hidden="1" customHeight="1"/>
    <row r="54156" ht="12.75" hidden="1" customHeight="1"/>
    <row r="54157" ht="12.75" hidden="1" customHeight="1"/>
    <row r="54158" ht="12.75" hidden="1" customHeight="1"/>
    <row r="54159" ht="12.75" hidden="1" customHeight="1"/>
    <row r="54160" ht="12.75" hidden="1" customHeight="1"/>
    <row r="54161" ht="12.75" hidden="1" customHeight="1"/>
    <row r="54162" ht="12.75" hidden="1" customHeight="1"/>
    <row r="54163" ht="12.75" hidden="1" customHeight="1"/>
    <row r="54164" ht="12.75" hidden="1" customHeight="1"/>
    <row r="54165" ht="12.75" hidden="1" customHeight="1"/>
    <row r="54166" ht="12.75" hidden="1" customHeight="1"/>
    <row r="54167" ht="12.75" hidden="1" customHeight="1"/>
    <row r="54168" ht="12.75" hidden="1" customHeight="1"/>
    <row r="54169" ht="12.75" hidden="1" customHeight="1"/>
    <row r="54170" ht="12.75" hidden="1" customHeight="1"/>
    <row r="54171" ht="12.75" hidden="1" customHeight="1"/>
    <row r="54172" ht="12.75" hidden="1" customHeight="1"/>
    <row r="54173" ht="12.75" hidden="1" customHeight="1"/>
    <row r="54174" ht="12.75" hidden="1" customHeight="1"/>
    <row r="54175" ht="12.75" hidden="1" customHeight="1"/>
    <row r="54176" ht="12.75" hidden="1" customHeight="1"/>
    <row r="54177" ht="12.75" hidden="1" customHeight="1"/>
    <row r="54178" ht="12.75" hidden="1" customHeight="1"/>
    <row r="54179" ht="12.75" hidden="1" customHeight="1"/>
    <row r="54180" ht="12.75" hidden="1" customHeight="1"/>
    <row r="54181" ht="12.75" hidden="1" customHeight="1"/>
    <row r="54182" ht="12.75" hidden="1" customHeight="1"/>
    <row r="54183" ht="12.75" hidden="1" customHeight="1"/>
    <row r="54184" ht="12.75" hidden="1" customHeight="1"/>
    <row r="54185" ht="12.75" hidden="1" customHeight="1"/>
    <row r="54186" ht="12.75" hidden="1" customHeight="1"/>
    <row r="54187" ht="12.75" hidden="1" customHeight="1"/>
    <row r="54188" ht="12.75" hidden="1" customHeight="1"/>
    <row r="54189" ht="12.75" hidden="1" customHeight="1"/>
    <row r="54190" ht="12.75" hidden="1" customHeight="1"/>
    <row r="54191" ht="12.75" hidden="1" customHeight="1"/>
    <row r="54192" ht="12.75" hidden="1" customHeight="1"/>
    <row r="54193" ht="12.75" hidden="1" customHeight="1"/>
    <row r="54194" ht="12.75" hidden="1" customHeight="1"/>
    <row r="54195" ht="12.75" hidden="1" customHeight="1"/>
    <row r="54196" ht="12.75" hidden="1" customHeight="1"/>
    <row r="54197" ht="12.75" hidden="1" customHeight="1"/>
    <row r="54198" ht="12.75" hidden="1" customHeight="1"/>
    <row r="54199" ht="12.75" hidden="1" customHeight="1"/>
    <row r="54200" ht="12.75" hidden="1" customHeight="1"/>
    <row r="54201" ht="12.75" hidden="1" customHeight="1"/>
    <row r="54202" ht="12.75" hidden="1" customHeight="1"/>
    <row r="54203" ht="12.75" hidden="1" customHeight="1"/>
    <row r="54204" ht="12.75" hidden="1" customHeight="1"/>
    <row r="54205" ht="12.75" hidden="1" customHeight="1"/>
    <row r="54206" ht="12.75" hidden="1" customHeight="1"/>
    <row r="54207" ht="12.75" hidden="1" customHeight="1"/>
    <row r="54208" ht="12.75" hidden="1" customHeight="1"/>
    <row r="54209" ht="12.75" hidden="1" customHeight="1"/>
    <row r="54210" ht="12.75" hidden="1" customHeight="1"/>
    <row r="54211" ht="12.75" hidden="1" customHeight="1"/>
    <row r="54212" ht="12.75" hidden="1" customHeight="1"/>
    <row r="54213" ht="12.75" hidden="1" customHeight="1"/>
    <row r="54214" ht="12.75" hidden="1" customHeight="1"/>
    <row r="54215" ht="12.75" hidden="1" customHeight="1"/>
    <row r="54216" ht="12.75" hidden="1" customHeight="1"/>
    <row r="54217" ht="12.75" hidden="1" customHeight="1"/>
    <row r="54218" ht="12.75" hidden="1" customHeight="1"/>
    <row r="54219" ht="12.75" hidden="1" customHeight="1"/>
    <row r="54220" ht="12.75" hidden="1" customHeight="1"/>
    <row r="54221" ht="12.75" hidden="1" customHeight="1"/>
    <row r="54222" ht="12.75" hidden="1" customHeight="1"/>
    <row r="54223" ht="12.75" hidden="1" customHeight="1"/>
    <row r="54224" ht="12.75" hidden="1" customHeight="1"/>
    <row r="54225" ht="12.75" hidden="1" customHeight="1"/>
    <row r="54226" ht="12.75" hidden="1" customHeight="1"/>
    <row r="54227" ht="12.75" hidden="1" customHeight="1"/>
    <row r="54228" ht="12.75" hidden="1" customHeight="1"/>
    <row r="54229" ht="12.75" hidden="1" customHeight="1"/>
    <row r="54230" ht="12.75" hidden="1" customHeight="1"/>
    <row r="54231" ht="12.75" hidden="1" customHeight="1"/>
    <row r="54232" ht="12.75" hidden="1" customHeight="1"/>
    <row r="54233" ht="12.75" hidden="1" customHeight="1"/>
    <row r="54234" ht="12.75" hidden="1" customHeight="1"/>
    <row r="54235" ht="12.75" hidden="1" customHeight="1"/>
    <row r="54236" ht="12.75" hidden="1" customHeight="1"/>
    <row r="54237" ht="12.75" hidden="1" customHeight="1"/>
    <row r="54238" ht="12.75" hidden="1" customHeight="1"/>
    <row r="54239" ht="12.75" hidden="1" customHeight="1"/>
    <row r="54240" ht="12.75" hidden="1" customHeight="1"/>
    <row r="54241" ht="12.75" hidden="1" customHeight="1"/>
    <row r="54242" ht="12.75" hidden="1" customHeight="1"/>
    <row r="54243" ht="12.75" hidden="1" customHeight="1"/>
    <row r="54244" ht="12.75" hidden="1" customHeight="1"/>
    <row r="54245" ht="12.75" hidden="1" customHeight="1"/>
    <row r="54246" ht="12.75" hidden="1" customHeight="1"/>
    <row r="54247" ht="12.75" hidden="1" customHeight="1"/>
    <row r="54248" ht="12.75" hidden="1" customHeight="1"/>
    <row r="54249" ht="12.75" hidden="1" customHeight="1"/>
    <row r="54250" ht="12.75" hidden="1" customHeight="1"/>
    <row r="54251" ht="12.75" hidden="1" customHeight="1"/>
    <row r="54252" ht="12.75" hidden="1" customHeight="1"/>
    <row r="54253" ht="12.75" hidden="1" customHeight="1"/>
    <row r="54254" ht="12.75" hidden="1" customHeight="1"/>
    <row r="54255" ht="12.75" hidden="1" customHeight="1"/>
    <row r="54256" ht="12.75" hidden="1" customHeight="1"/>
    <row r="54257" ht="12.75" hidden="1" customHeight="1"/>
    <row r="54258" ht="12.75" hidden="1" customHeight="1"/>
    <row r="54259" ht="12.75" hidden="1" customHeight="1"/>
    <row r="54260" ht="12.75" hidden="1" customHeight="1"/>
    <row r="54261" ht="12.75" hidden="1" customHeight="1"/>
    <row r="54262" ht="12.75" hidden="1" customHeight="1"/>
    <row r="54263" ht="12.75" hidden="1" customHeight="1"/>
    <row r="54264" ht="12.75" hidden="1" customHeight="1"/>
    <row r="54265" ht="12.75" hidden="1" customHeight="1"/>
    <row r="54266" ht="12.75" hidden="1" customHeight="1"/>
    <row r="54267" ht="12.75" hidden="1" customHeight="1"/>
    <row r="54268" ht="12.75" hidden="1" customHeight="1"/>
    <row r="54269" ht="12.75" hidden="1" customHeight="1"/>
    <row r="54270" ht="12.75" hidden="1" customHeight="1"/>
    <row r="54271" ht="12.75" hidden="1" customHeight="1"/>
    <row r="54272" ht="12.75" hidden="1" customHeight="1"/>
    <row r="54273" ht="12.75" hidden="1" customHeight="1"/>
    <row r="54274" ht="12.75" hidden="1" customHeight="1"/>
    <row r="54275" ht="12.75" hidden="1" customHeight="1"/>
    <row r="54276" ht="12.75" hidden="1" customHeight="1"/>
    <row r="54277" ht="12.75" hidden="1" customHeight="1"/>
    <row r="54278" ht="12.75" hidden="1" customHeight="1"/>
    <row r="54279" ht="12.75" hidden="1" customHeight="1"/>
    <row r="54280" ht="12.75" hidden="1" customHeight="1"/>
    <row r="54281" ht="12.75" hidden="1" customHeight="1"/>
    <row r="54282" ht="12.75" hidden="1" customHeight="1"/>
    <row r="54283" ht="12.75" hidden="1" customHeight="1"/>
    <row r="54284" ht="12.75" hidden="1" customHeight="1"/>
    <row r="54285" ht="12.75" hidden="1" customHeight="1"/>
    <row r="54286" ht="12.75" hidden="1" customHeight="1"/>
    <row r="54287" ht="12.75" hidden="1" customHeight="1"/>
    <row r="54288" ht="12.75" hidden="1" customHeight="1"/>
    <row r="54289" ht="12.75" hidden="1" customHeight="1"/>
    <row r="54290" ht="12.75" hidden="1" customHeight="1"/>
    <row r="54291" ht="12.75" hidden="1" customHeight="1"/>
    <row r="54292" ht="12.75" hidden="1" customHeight="1"/>
    <row r="54293" ht="12.75" hidden="1" customHeight="1"/>
    <row r="54294" ht="12.75" hidden="1" customHeight="1"/>
    <row r="54295" ht="12.75" hidden="1" customHeight="1"/>
    <row r="54296" ht="12.75" hidden="1" customHeight="1"/>
    <row r="54297" ht="12.75" hidden="1" customHeight="1"/>
    <row r="54298" ht="12.75" hidden="1" customHeight="1"/>
    <row r="54299" ht="12.75" hidden="1" customHeight="1"/>
    <row r="54300" ht="12.75" hidden="1" customHeight="1"/>
    <row r="54301" ht="12.75" hidden="1" customHeight="1"/>
    <row r="54302" ht="12.75" hidden="1" customHeight="1"/>
    <row r="54303" ht="12.75" hidden="1" customHeight="1"/>
    <row r="54304" ht="12.75" hidden="1" customHeight="1"/>
    <row r="54305" ht="12.75" hidden="1" customHeight="1"/>
    <row r="54306" ht="12.75" hidden="1" customHeight="1"/>
    <row r="54307" ht="12.75" hidden="1" customHeight="1"/>
    <row r="54308" ht="12.75" hidden="1" customHeight="1"/>
    <row r="54309" ht="12.75" hidden="1" customHeight="1"/>
    <row r="54310" ht="12.75" hidden="1" customHeight="1"/>
    <row r="54311" ht="12.75" hidden="1" customHeight="1"/>
    <row r="54312" ht="12.75" hidden="1" customHeight="1"/>
    <row r="54313" ht="12.75" hidden="1" customHeight="1"/>
    <row r="54314" ht="12.75" hidden="1" customHeight="1"/>
    <row r="54315" ht="12.75" hidden="1" customHeight="1"/>
    <row r="54316" ht="12.75" hidden="1" customHeight="1"/>
    <row r="54317" ht="12.75" hidden="1" customHeight="1"/>
    <row r="54318" ht="12.75" hidden="1" customHeight="1"/>
    <row r="54319" ht="12.75" hidden="1" customHeight="1"/>
    <row r="54320" ht="12.75" hidden="1" customHeight="1"/>
    <row r="54321" ht="12.75" hidden="1" customHeight="1"/>
    <row r="54322" ht="12.75" hidden="1" customHeight="1"/>
    <row r="54323" ht="12.75" hidden="1" customHeight="1"/>
    <row r="54324" ht="12.75" hidden="1" customHeight="1"/>
    <row r="54325" ht="12.75" hidden="1" customHeight="1"/>
    <row r="54326" ht="12.75" hidden="1" customHeight="1"/>
    <row r="54327" ht="12.75" hidden="1" customHeight="1"/>
    <row r="54328" ht="12.75" hidden="1" customHeight="1"/>
    <row r="54329" ht="12.75" hidden="1" customHeight="1"/>
    <row r="54330" ht="12.75" hidden="1" customHeight="1"/>
    <row r="54331" ht="12.75" hidden="1" customHeight="1"/>
    <row r="54332" ht="12.75" hidden="1" customHeight="1"/>
    <row r="54333" ht="12.75" hidden="1" customHeight="1"/>
    <row r="54334" ht="12.75" hidden="1" customHeight="1"/>
    <row r="54335" ht="12.75" hidden="1" customHeight="1"/>
    <row r="54336" ht="12.75" hidden="1" customHeight="1"/>
    <row r="54337" ht="12.75" hidden="1" customHeight="1"/>
    <row r="54338" ht="12.75" hidden="1" customHeight="1"/>
    <row r="54339" ht="12.75" hidden="1" customHeight="1"/>
    <row r="54340" ht="12.75" hidden="1" customHeight="1"/>
    <row r="54341" ht="12.75" hidden="1" customHeight="1"/>
    <row r="54342" ht="12.75" hidden="1" customHeight="1"/>
    <row r="54343" ht="12.75" hidden="1" customHeight="1"/>
    <row r="54344" ht="12.75" hidden="1" customHeight="1"/>
    <row r="54345" ht="12.75" hidden="1" customHeight="1"/>
    <row r="54346" ht="12.75" hidden="1" customHeight="1"/>
    <row r="54347" ht="12.75" hidden="1" customHeight="1"/>
    <row r="54348" ht="12.75" hidden="1" customHeight="1"/>
    <row r="54349" ht="12.75" hidden="1" customHeight="1"/>
    <row r="54350" ht="12.75" hidden="1" customHeight="1"/>
    <row r="54351" ht="12.75" hidden="1" customHeight="1"/>
    <row r="54352" ht="12.75" hidden="1" customHeight="1"/>
    <row r="54353" ht="12.75" hidden="1" customHeight="1"/>
    <row r="54354" ht="12.75" hidden="1" customHeight="1"/>
    <row r="54355" ht="12.75" hidden="1" customHeight="1"/>
    <row r="54356" ht="12.75" hidden="1" customHeight="1"/>
    <row r="54357" ht="12.75" hidden="1" customHeight="1"/>
    <row r="54358" ht="12.75" hidden="1" customHeight="1"/>
    <row r="54359" ht="12.75" hidden="1" customHeight="1"/>
    <row r="54360" ht="12.75" hidden="1" customHeight="1"/>
    <row r="54361" ht="12.75" hidden="1" customHeight="1"/>
    <row r="54362" ht="12.75" hidden="1" customHeight="1"/>
    <row r="54363" ht="12.75" hidden="1" customHeight="1"/>
    <row r="54364" ht="12.75" hidden="1" customHeight="1"/>
    <row r="54365" ht="12.75" hidden="1" customHeight="1"/>
    <row r="54366" ht="12.75" hidden="1" customHeight="1"/>
    <row r="54367" ht="12.75" hidden="1" customHeight="1"/>
    <row r="54368" ht="12.75" hidden="1" customHeight="1"/>
    <row r="54369" ht="12.75" hidden="1" customHeight="1"/>
    <row r="54370" ht="12.75" hidden="1" customHeight="1"/>
    <row r="54371" ht="12.75" hidden="1" customHeight="1"/>
    <row r="54372" ht="12.75" hidden="1" customHeight="1"/>
    <row r="54373" ht="12.75" hidden="1" customHeight="1"/>
    <row r="54374" ht="12.75" hidden="1" customHeight="1"/>
    <row r="54375" ht="12.75" hidden="1" customHeight="1"/>
    <row r="54376" ht="12.75" hidden="1" customHeight="1"/>
    <row r="54377" ht="12.75" hidden="1" customHeight="1"/>
    <row r="54378" ht="12.75" hidden="1" customHeight="1"/>
    <row r="54379" ht="12.75" hidden="1" customHeight="1"/>
    <row r="54380" ht="12.75" hidden="1" customHeight="1"/>
    <row r="54381" ht="12.75" hidden="1" customHeight="1"/>
    <row r="54382" ht="12.75" hidden="1" customHeight="1"/>
    <row r="54383" ht="12.75" hidden="1" customHeight="1"/>
    <row r="54384" ht="12.75" hidden="1" customHeight="1"/>
    <row r="54385" ht="12.75" hidden="1" customHeight="1"/>
    <row r="54386" ht="12.75" hidden="1" customHeight="1"/>
    <row r="54387" ht="12.75" hidden="1" customHeight="1"/>
    <row r="54388" ht="12.75" hidden="1" customHeight="1"/>
    <row r="54389" ht="12.75" hidden="1" customHeight="1"/>
    <row r="54390" ht="12.75" hidden="1" customHeight="1"/>
    <row r="54391" ht="12.75" hidden="1" customHeight="1"/>
    <row r="54392" ht="12.75" hidden="1" customHeight="1"/>
    <row r="54393" ht="12.75" hidden="1" customHeight="1"/>
    <row r="54394" ht="12.75" hidden="1" customHeight="1"/>
    <row r="54395" ht="12.75" hidden="1" customHeight="1"/>
    <row r="54396" ht="12.75" hidden="1" customHeight="1"/>
    <row r="54397" ht="12.75" hidden="1" customHeight="1"/>
    <row r="54398" ht="12.75" hidden="1" customHeight="1"/>
    <row r="54399" ht="12.75" hidden="1" customHeight="1"/>
    <row r="54400" ht="12.75" hidden="1" customHeight="1"/>
    <row r="54401" ht="12.75" hidden="1" customHeight="1"/>
    <row r="54402" ht="12.75" hidden="1" customHeight="1"/>
    <row r="54403" ht="12.75" hidden="1" customHeight="1"/>
    <row r="54404" ht="12.75" hidden="1" customHeight="1"/>
    <row r="54405" ht="12.75" hidden="1" customHeight="1"/>
    <row r="54406" ht="12.75" hidden="1" customHeight="1"/>
    <row r="54407" ht="12.75" hidden="1" customHeight="1"/>
    <row r="54408" ht="12.75" hidden="1" customHeight="1"/>
    <row r="54409" ht="12.75" hidden="1" customHeight="1"/>
    <row r="54410" ht="12.75" hidden="1" customHeight="1"/>
    <row r="54411" ht="12.75" hidden="1" customHeight="1"/>
    <row r="54412" ht="12.75" hidden="1" customHeight="1"/>
    <row r="54413" ht="12.75" hidden="1" customHeight="1"/>
    <row r="54414" ht="12.75" hidden="1" customHeight="1"/>
    <row r="54415" ht="12.75" hidden="1" customHeight="1"/>
    <row r="54416" ht="12.75" hidden="1" customHeight="1"/>
    <row r="54417" ht="12.75" hidden="1" customHeight="1"/>
    <row r="54418" ht="12.75" hidden="1" customHeight="1"/>
    <row r="54419" ht="12.75" hidden="1" customHeight="1"/>
    <row r="54420" ht="12.75" hidden="1" customHeight="1"/>
    <row r="54421" ht="12.75" hidden="1" customHeight="1"/>
    <row r="54422" ht="12.75" hidden="1" customHeight="1"/>
    <row r="54423" ht="12.75" hidden="1" customHeight="1"/>
    <row r="54424" ht="12.75" hidden="1" customHeight="1"/>
    <row r="54425" ht="12.75" hidden="1" customHeight="1"/>
    <row r="54426" ht="12.75" hidden="1" customHeight="1"/>
    <row r="54427" ht="12.75" hidden="1" customHeight="1"/>
    <row r="54428" ht="12.75" hidden="1" customHeight="1"/>
    <row r="54429" ht="12.75" hidden="1" customHeight="1"/>
    <row r="54430" ht="12.75" hidden="1" customHeight="1"/>
    <row r="54431" ht="12.75" hidden="1" customHeight="1"/>
    <row r="54432" ht="12.75" hidden="1" customHeight="1"/>
    <row r="54433" ht="12.75" hidden="1" customHeight="1"/>
    <row r="54434" ht="12.75" hidden="1" customHeight="1"/>
    <row r="54435" ht="12.75" hidden="1" customHeight="1"/>
    <row r="54436" ht="12.75" hidden="1" customHeight="1"/>
    <row r="54437" ht="12.75" hidden="1" customHeight="1"/>
    <row r="54438" ht="12.75" hidden="1" customHeight="1"/>
    <row r="54439" ht="12.75" hidden="1" customHeight="1"/>
    <row r="54440" ht="12.75" hidden="1" customHeight="1"/>
    <row r="54441" ht="12.75" hidden="1" customHeight="1"/>
    <row r="54442" ht="12.75" hidden="1" customHeight="1"/>
    <row r="54443" ht="12.75" hidden="1" customHeight="1"/>
    <row r="54444" ht="12.75" hidden="1" customHeight="1"/>
    <row r="54445" ht="12.75" hidden="1" customHeight="1"/>
    <row r="54446" ht="12.75" hidden="1" customHeight="1"/>
    <row r="54447" ht="12.75" hidden="1" customHeight="1"/>
    <row r="54448" ht="12.75" hidden="1" customHeight="1"/>
    <row r="54449" ht="12.75" hidden="1" customHeight="1"/>
    <row r="54450" ht="12.75" hidden="1" customHeight="1"/>
    <row r="54451" ht="12.75" hidden="1" customHeight="1"/>
    <row r="54452" ht="12.75" hidden="1" customHeight="1"/>
    <row r="54453" ht="12.75" hidden="1" customHeight="1"/>
    <row r="54454" ht="12.75" hidden="1" customHeight="1"/>
    <row r="54455" ht="12.75" hidden="1" customHeight="1"/>
    <row r="54456" ht="12.75" hidden="1" customHeight="1"/>
    <row r="54457" ht="12.75" hidden="1" customHeight="1"/>
    <row r="54458" ht="12.75" hidden="1" customHeight="1"/>
    <row r="54459" ht="12.75" hidden="1" customHeight="1"/>
    <row r="54460" ht="12.75" hidden="1" customHeight="1"/>
    <row r="54461" ht="12.75" hidden="1" customHeight="1"/>
    <row r="54462" ht="12.75" hidden="1" customHeight="1"/>
    <row r="54463" ht="12.75" hidden="1" customHeight="1"/>
    <row r="54464" ht="12.75" hidden="1" customHeight="1"/>
    <row r="54465" ht="12.75" hidden="1" customHeight="1"/>
    <row r="54466" ht="12.75" hidden="1" customHeight="1"/>
    <row r="54467" ht="12.75" hidden="1" customHeight="1"/>
    <row r="54468" ht="12.75" hidden="1" customHeight="1"/>
    <row r="54469" ht="12.75" hidden="1" customHeight="1"/>
    <row r="54470" ht="12.75" hidden="1" customHeight="1"/>
    <row r="54471" ht="12.75" hidden="1" customHeight="1"/>
    <row r="54472" ht="12.75" hidden="1" customHeight="1"/>
    <row r="54473" ht="12.75" hidden="1" customHeight="1"/>
    <row r="54474" ht="12.75" hidden="1" customHeight="1"/>
    <row r="54475" ht="12.75" hidden="1" customHeight="1"/>
    <row r="54476" ht="12.75" hidden="1" customHeight="1"/>
    <row r="54477" ht="12.75" hidden="1" customHeight="1"/>
    <row r="54478" ht="12.75" hidden="1" customHeight="1"/>
    <row r="54479" ht="12.75" hidden="1" customHeight="1"/>
    <row r="54480" ht="12.75" hidden="1" customHeight="1"/>
    <row r="54481" ht="12.75" hidden="1" customHeight="1"/>
    <row r="54482" ht="12.75" hidden="1" customHeight="1"/>
    <row r="54483" ht="12.75" hidden="1" customHeight="1"/>
    <row r="54484" ht="12.75" hidden="1" customHeight="1"/>
    <row r="54485" ht="12.75" hidden="1" customHeight="1"/>
    <row r="54486" ht="12.75" hidden="1" customHeight="1"/>
    <row r="54487" ht="12.75" hidden="1" customHeight="1"/>
    <row r="54488" ht="12.75" hidden="1" customHeight="1"/>
    <row r="54489" ht="12.75" hidden="1" customHeight="1"/>
    <row r="54490" ht="12.75" hidden="1" customHeight="1"/>
    <row r="54491" ht="12.75" hidden="1" customHeight="1"/>
    <row r="54492" ht="12.75" hidden="1" customHeight="1"/>
    <row r="54493" ht="12.75" hidden="1" customHeight="1"/>
    <row r="54494" ht="12.75" hidden="1" customHeight="1"/>
    <row r="54495" ht="12.75" hidden="1" customHeight="1"/>
    <row r="54496" ht="12.75" hidden="1" customHeight="1"/>
    <row r="54497" ht="12.75" hidden="1" customHeight="1"/>
    <row r="54498" ht="12.75" hidden="1" customHeight="1"/>
    <row r="54499" ht="12.75" hidden="1" customHeight="1"/>
    <row r="54500" ht="12.75" hidden="1" customHeight="1"/>
    <row r="54501" ht="12.75" hidden="1" customHeight="1"/>
    <row r="54502" ht="12.75" hidden="1" customHeight="1"/>
    <row r="54503" ht="12.75" hidden="1" customHeight="1"/>
    <row r="54504" ht="12.75" hidden="1" customHeight="1"/>
    <row r="54505" ht="12.75" hidden="1" customHeight="1"/>
    <row r="54506" ht="12.75" hidden="1" customHeight="1"/>
    <row r="54507" ht="12.75" hidden="1" customHeight="1"/>
    <row r="54508" ht="12.75" hidden="1" customHeight="1"/>
    <row r="54509" ht="12.75" hidden="1" customHeight="1"/>
    <row r="54510" ht="12.75" hidden="1" customHeight="1"/>
    <row r="54511" ht="12.75" hidden="1" customHeight="1"/>
    <row r="54512" ht="12.75" hidden="1" customHeight="1"/>
    <row r="54513" ht="12.75" hidden="1" customHeight="1"/>
    <row r="54514" ht="12.75" hidden="1" customHeight="1"/>
    <row r="54515" ht="12.75" hidden="1" customHeight="1"/>
    <row r="54516" ht="12.75" hidden="1" customHeight="1"/>
    <row r="54517" ht="12.75" hidden="1" customHeight="1"/>
    <row r="54518" ht="12.75" hidden="1" customHeight="1"/>
    <row r="54519" ht="12.75" hidden="1" customHeight="1"/>
    <row r="54520" ht="12.75" hidden="1" customHeight="1"/>
    <row r="54521" ht="12.75" hidden="1" customHeight="1"/>
    <row r="54522" ht="12.75" hidden="1" customHeight="1"/>
    <row r="54523" ht="12.75" hidden="1" customHeight="1"/>
    <row r="54524" ht="12.75" hidden="1" customHeight="1"/>
    <row r="54525" ht="12.75" hidden="1" customHeight="1"/>
    <row r="54526" ht="12.75" hidden="1" customHeight="1"/>
    <row r="54527" ht="12.75" hidden="1" customHeight="1"/>
    <row r="54528" ht="12.75" hidden="1" customHeight="1"/>
    <row r="54529" ht="12.75" hidden="1" customHeight="1"/>
    <row r="54530" ht="12.75" hidden="1" customHeight="1"/>
    <row r="54531" ht="12.75" hidden="1" customHeight="1"/>
    <row r="54532" ht="12.75" hidden="1" customHeight="1"/>
    <row r="54533" ht="12.75" hidden="1" customHeight="1"/>
    <row r="54534" ht="12.75" hidden="1" customHeight="1"/>
    <row r="54535" ht="12.75" hidden="1" customHeight="1"/>
    <row r="54536" ht="12.75" hidden="1" customHeight="1"/>
    <row r="54537" ht="12.75" hidden="1" customHeight="1"/>
    <row r="54538" ht="12.75" hidden="1" customHeight="1"/>
    <row r="54539" ht="12.75" hidden="1" customHeight="1"/>
    <row r="54540" ht="12.75" hidden="1" customHeight="1"/>
    <row r="54541" ht="12.75" hidden="1" customHeight="1"/>
    <row r="54542" ht="12.75" hidden="1" customHeight="1"/>
    <row r="54543" ht="12.75" hidden="1" customHeight="1"/>
    <row r="54544" ht="12.75" hidden="1" customHeight="1"/>
    <row r="54545" ht="12.75" hidden="1" customHeight="1"/>
    <row r="54546" ht="12.75" hidden="1" customHeight="1"/>
    <row r="54547" ht="12.75" hidden="1" customHeight="1"/>
    <row r="54548" ht="12.75" hidden="1" customHeight="1"/>
    <row r="54549" ht="12.75" hidden="1" customHeight="1"/>
    <row r="54550" ht="12.75" hidden="1" customHeight="1"/>
    <row r="54551" ht="12.75" hidden="1" customHeight="1"/>
    <row r="54552" ht="12.75" hidden="1" customHeight="1"/>
    <row r="54553" ht="12.75" hidden="1" customHeight="1"/>
    <row r="54554" ht="12.75" hidden="1" customHeight="1"/>
    <row r="54555" ht="12.75" hidden="1" customHeight="1"/>
    <row r="54556" ht="12.75" hidden="1" customHeight="1"/>
    <row r="54557" ht="12.75" hidden="1" customHeight="1"/>
    <row r="54558" ht="12.75" hidden="1" customHeight="1"/>
    <row r="54559" ht="12.75" hidden="1" customHeight="1"/>
    <row r="54560" ht="12.75" hidden="1" customHeight="1"/>
    <row r="54561" ht="12.75" hidden="1" customHeight="1"/>
    <row r="54562" ht="12.75" hidden="1" customHeight="1"/>
    <row r="54563" ht="12.75" hidden="1" customHeight="1"/>
    <row r="54564" ht="12.75" hidden="1" customHeight="1"/>
    <row r="54565" ht="12.75" hidden="1" customHeight="1"/>
    <row r="54566" ht="12.75" hidden="1" customHeight="1"/>
    <row r="54567" ht="12.75" hidden="1" customHeight="1"/>
    <row r="54568" ht="12.75" hidden="1" customHeight="1"/>
    <row r="54569" ht="12.75" hidden="1" customHeight="1"/>
    <row r="54570" ht="12.75" hidden="1" customHeight="1"/>
    <row r="54571" ht="12.75" hidden="1" customHeight="1"/>
    <row r="54572" ht="12.75" hidden="1" customHeight="1"/>
    <row r="54573" ht="12.75" hidden="1" customHeight="1"/>
    <row r="54574" ht="12.75" hidden="1" customHeight="1"/>
    <row r="54575" ht="12.75" hidden="1" customHeight="1"/>
    <row r="54576" ht="12.75" hidden="1" customHeight="1"/>
    <row r="54577" ht="12.75" hidden="1" customHeight="1"/>
    <row r="54578" ht="12.75" hidden="1" customHeight="1"/>
    <row r="54579" ht="12.75" hidden="1" customHeight="1"/>
    <row r="54580" ht="12.75" hidden="1" customHeight="1"/>
    <row r="54581" ht="12.75" hidden="1" customHeight="1"/>
    <row r="54582" ht="12.75" hidden="1" customHeight="1"/>
    <row r="54583" ht="12.75" hidden="1" customHeight="1"/>
    <row r="54584" ht="12.75" hidden="1" customHeight="1"/>
    <row r="54585" ht="12.75" hidden="1" customHeight="1"/>
    <row r="54586" ht="12.75" hidden="1" customHeight="1"/>
    <row r="54587" ht="12.75" hidden="1" customHeight="1"/>
    <row r="54588" ht="12.75" hidden="1" customHeight="1"/>
    <row r="54589" ht="12.75" hidden="1" customHeight="1"/>
    <row r="54590" ht="12.75" hidden="1" customHeight="1"/>
    <row r="54591" ht="12.75" hidden="1" customHeight="1"/>
    <row r="54592" ht="12.75" hidden="1" customHeight="1"/>
    <row r="54593" ht="12.75" hidden="1" customHeight="1"/>
    <row r="54594" ht="12.75" hidden="1" customHeight="1"/>
    <row r="54595" ht="12.75" hidden="1" customHeight="1"/>
    <row r="54596" ht="12.75" hidden="1" customHeight="1"/>
    <row r="54597" ht="12.75" hidden="1" customHeight="1"/>
    <row r="54598" ht="12.75" hidden="1" customHeight="1"/>
    <row r="54599" ht="12.75" hidden="1" customHeight="1"/>
    <row r="54600" ht="12.75" hidden="1" customHeight="1"/>
    <row r="54601" ht="12.75" hidden="1" customHeight="1"/>
    <row r="54602" ht="12.75" hidden="1" customHeight="1"/>
    <row r="54603" ht="12.75" hidden="1" customHeight="1"/>
    <row r="54604" ht="12.75" hidden="1" customHeight="1"/>
    <row r="54605" ht="12.75" hidden="1" customHeight="1"/>
    <row r="54606" ht="12.75" hidden="1" customHeight="1"/>
    <row r="54607" ht="12.75" hidden="1" customHeight="1"/>
    <row r="54608" ht="12.75" hidden="1" customHeight="1"/>
    <row r="54609" ht="12.75" hidden="1" customHeight="1"/>
    <row r="54610" ht="12.75" hidden="1" customHeight="1"/>
    <row r="54611" ht="12.75" hidden="1" customHeight="1"/>
    <row r="54612" ht="12.75" hidden="1" customHeight="1"/>
    <row r="54613" ht="12.75" hidden="1" customHeight="1"/>
    <row r="54614" ht="12.75" hidden="1" customHeight="1"/>
    <row r="54615" ht="12.75" hidden="1" customHeight="1"/>
    <row r="54616" ht="12.75" hidden="1" customHeight="1"/>
    <row r="54617" ht="12.75" hidden="1" customHeight="1"/>
    <row r="54618" ht="12.75" hidden="1" customHeight="1"/>
    <row r="54619" ht="12.75" hidden="1" customHeight="1"/>
    <row r="54620" ht="12.75" hidden="1" customHeight="1"/>
    <row r="54621" ht="12.75" hidden="1" customHeight="1"/>
    <row r="54622" ht="12.75" hidden="1" customHeight="1"/>
    <row r="54623" ht="12.75" hidden="1" customHeight="1"/>
    <row r="54624" ht="12.75" hidden="1" customHeight="1"/>
    <row r="54625" ht="12.75" hidden="1" customHeight="1"/>
    <row r="54626" ht="12.75" hidden="1" customHeight="1"/>
    <row r="54627" ht="12.75" hidden="1" customHeight="1"/>
    <row r="54628" ht="12.75" hidden="1" customHeight="1"/>
    <row r="54629" ht="12.75" hidden="1" customHeight="1"/>
    <row r="54630" ht="12.75" hidden="1" customHeight="1"/>
    <row r="54631" ht="12.75" hidden="1" customHeight="1"/>
    <row r="54632" ht="12.75" hidden="1" customHeight="1"/>
    <row r="54633" ht="12.75" hidden="1" customHeight="1"/>
    <row r="54634" ht="12.75" hidden="1" customHeight="1"/>
    <row r="54635" ht="12.75" hidden="1" customHeight="1"/>
    <row r="54636" ht="12.75" hidden="1" customHeight="1"/>
    <row r="54637" ht="12.75" hidden="1" customHeight="1"/>
    <row r="54638" ht="12.75" hidden="1" customHeight="1"/>
    <row r="54639" ht="12.75" hidden="1" customHeight="1"/>
    <row r="54640" ht="12.75" hidden="1" customHeight="1"/>
    <row r="54641" ht="12.75" hidden="1" customHeight="1"/>
    <row r="54642" ht="12.75" hidden="1" customHeight="1"/>
    <row r="54643" ht="12.75" hidden="1" customHeight="1"/>
    <row r="54644" ht="12.75" hidden="1" customHeight="1"/>
    <row r="54645" ht="12.75" hidden="1" customHeight="1"/>
    <row r="54646" ht="12.75" hidden="1" customHeight="1"/>
    <row r="54647" ht="12.75" hidden="1" customHeight="1"/>
    <row r="54648" ht="12.75" hidden="1" customHeight="1"/>
    <row r="54649" ht="12.75" hidden="1" customHeight="1"/>
    <row r="54650" ht="12.75" hidden="1" customHeight="1"/>
    <row r="54651" ht="12.75" hidden="1" customHeight="1"/>
    <row r="54652" ht="12.75" hidden="1" customHeight="1"/>
    <row r="54653" ht="12.75" hidden="1" customHeight="1"/>
    <row r="54654" ht="12.75" hidden="1" customHeight="1"/>
    <row r="54655" ht="12.75" hidden="1" customHeight="1"/>
    <row r="54656" ht="12.75" hidden="1" customHeight="1"/>
    <row r="54657" ht="12.75" hidden="1" customHeight="1"/>
    <row r="54658" ht="12.75" hidden="1" customHeight="1"/>
    <row r="54659" ht="12.75" hidden="1" customHeight="1"/>
    <row r="54660" ht="12.75" hidden="1" customHeight="1"/>
    <row r="54661" ht="12.75" hidden="1" customHeight="1"/>
    <row r="54662" ht="12.75" hidden="1" customHeight="1"/>
    <row r="54663" ht="12.75" hidden="1" customHeight="1"/>
    <row r="54664" ht="12.75" hidden="1" customHeight="1"/>
    <row r="54665" ht="12.75" hidden="1" customHeight="1"/>
    <row r="54666" ht="12.75" hidden="1" customHeight="1"/>
    <row r="54667" ht="12.75" hidden="1" customHeight="1"/>
    <row r="54668" ht="12.75" hidden="1" customHeight="1"/>
    <row r="54669" ht="12.75" hidden="1" customHeight="1"/>
    <row r="54670" ht="12.75" hidden="1" customHeight="1"/>
    <row r="54671" ht="12.75" hidden="1" customHeight="1"/>
    <row r="54672" ht="12.75" hidden="1" customHeight="1"/>
    <row r="54673" ht="12.75" hidden="1" customHeight="1"/>
    <row r="54674" ht="12.75" hidden="1" customHeight="1"/>
    <row r="54675" ht="12.75" hidden="1" customHeight="1"/>
    <row r="54676" ht="12.75" hidden="1" customHeight="1"/>
    <row r="54677" ht="12.75" hidden="1" customHeight="1"/>
    <row r="54678" ht="12.75" hidden="1" customHeight="1"/>
    <row r="54679" ht="12.75" hidden="1" customHeight="1"/>
    <row r="54680" ht="12.75" hidden="1" customHeight="1"/>
    <row r="54681" ht="12.75" hidden="1" customHeight="1"/>
    <row r="54682" ht="12.75" hidden="1" customHeight="1"/>
    <row r="54683" ht="12.75" hidden="1" customHeight="1"/>
    <row r="54684" ht="12.75" hidden="1" customHeight="1"/>
    <row r="54685" ht="12.75" hidden="1" customHeight="1"/>
    <row r="54686" ht="12.75" hidden="1" customHeight="1"/>
    <row r="54687" ht="12.75" hidden="1" customHeight="1"/>
    <row r="54688" ht="12.75" hidden="1" customHeight="1"/>
    <row r="54689" ht="12.75" hidden="1" customHeight="1"/>
    <row r="54690" ht="12.75" hidden="1" customHeight="1"/>
    <row r="54691" ht="12.75" hidden="1" customHeight="1"/>
    <row r="54692" ht="12.75" hidden="1" customHeight="1"/>
    <row r="54693" ht="12.75" hidden="1" customHeight="1"/>
    <row r="54694" ht="12.75" hidden="1" customHeight="1"/>
    <row r="54695" ht="12.75" hidden="1" customHeight="1"/>
    <row r="54696" ht="12.75" hidden="1" customHeight="1"/>
    <row r="54697" ht="12.75" hidden="1" customHeight="1"/>
    <row r="54698" ht="12.75" hidden="1" customHeight="1"/>
    <row r="54699" ht="12.75" hidden="1" customHeight="1"/>
    <row r="54700" ht="12.75" hidden="1" customHeight="1"/>
    <row r="54701" ht="12.75" hidden="1" customHeight="1"/>
    <row r="54702" ht="12.75" hidden="1" customHeight="1"/>
    <row r="54703" ht="12.75" hidden="1" customHeight="1"/>
    <row r="54704" ht="12.75" hidden="1" customHeight="1"/>
    <row r="54705" ht="12.75" hidden="1" customHeight="1"/>
    <row r="54706" ht="12.75" hidden="1" customHeight="1"/>
    <row r="54707" ht="12.75" hidden="1" customHeight="1"/>
    <row r="54708" ht="12.75" hidden="1" customHeight="1"/>
    <row r="54709" ht="12.75" hidden="1" customHeight="1"/>
    <row r="54710" ht="12.75" hidden="1" customHeight="1"/>
    <row r="54711" ht="12.75" hidden="1" customHeight="1"/>
    <row r="54712" ht="12.75" hidden="1" customHeight="1"/>
    <row r="54713" ht="12.75" hidden="1" customHeight="1"/>
    <row r="54714" ht="12.75" hidden="1" customHeight="1"/>
    <row r="54715" ht="12.75" hidden="1" customHeight="1"/>
    <row r="54716" ht="12.75" hidden="1" customHeight="1"/>
    <row r="54717" ht="12.75" hidden="1" customHeight="1"/>
    <row r="54718" ht="12.75" hidden="1" customHeight="1"/>
    <row r="54719" ht="12.75" hidden="1" customHeight="1"/>
    <row r="54720" ht="12.75" hidden="1" customHeight="1"/>
    <row r="54721" ht="12.75" hidden="1" customHeight="1"/>
    <row r="54722" ht="12.75" hidden="1" customHeight="1"/>
    <row r="54723" ht="12.75" hidden="1" customHeight="1"/>
    <row r="54724" ht="12.75" hidden="1" customHeight="1"/>
    <row r="54725" ht="12.75" hidden="1" customHeight="1"/>
    <row r="54726" ht="12.75" hidden="1" customHeight="1"/>
    <row r="54727" ht="12.75" hidden="1" customHeight="1"/>
    <row r="54728" ht="12.75" hidden="1" customHeight="1"/>
    <row r="54729" ht="12.75" hidden="1" customHeight="1"/>
    <row r="54730" ht="12.75" hidden="1" customHeight="1"/>
    <row r="54731" ht="12.75" hidden="1" customHeight="1"/>
    <row r="54732" ht="12.75" hidden="1" customHeight="1"/>
    <row r="54733" ht="12.75" hidden="1" customHeight="1"/>
    <row r="54734" ht="12.75" hidden="1" customHeight="1"/>
    <row r="54735" ht="12.75" hidden="1" customHeight="1"/>
    <row r="54736" ht="12.75" hidden="1" customHeight="1"/>
    <row r="54737" ht="12.75" hidden="1" customHeight="1"/>
    <row r="54738" ht="12.75" hidden="1" customHeight="1"/>
    <row r="54739" ht="12.75" hidden="1" customHeight="1"/>
    <row r="54740" ht="12.75" hidden="1" customHeight="1"/>
    <row r="54741" ht="12.75" hidden="1" customHeight="1"/>
    <row r="54742" ht="12.75" hidden="1" customHeight="1"/>
    <row r="54743" ht="12.75" hidden="1" customHeight="1"/>
    <row r="54744" ht="12.75" hidden="1" customHeight="1"/>
    <row r="54745" ht="12.75" hidden="1" customHeight="1"/>
    <row r="54746" ht="12.75" hidden="1" customHeight="1"/>
    <row r="54747" ht="12.75" hidden="1" customHeight="1"/>
    <row r="54748" ht="12.75" hidden="1" customHeight="1"/>
    <row r="54749" ht="12.75" hidden="1" customHeight="1"/>
    <row r="54750" ht="12.75" hidden="1" customHeight="1"/>
    <row r="54751" ht="12.75" hidden="1" customHeight="1"/>
    <row r="54752" ht="12.75" hidden="1" customHeight="1"/>
    <row r="54753" ht="12.75" hidden="1" customHeight="1"/>
    <row r="54754" ht="12.75" hidden="1" customHeight="1"/>
    <row r="54755" ht="12.75" hidden="1" customHeight="1"/>
    <row r="54756" ht="12.75" hidden="1" customHeight="1"/>
    <row r="54757" ht="12.75" hidden="1" customHeight="1"/>
    <row r="54758" ht="12.75" hidden="1" customHeight="1"/>
    <row r="54759" ht="12.75" hidden="1" customHeight="1"/>
    <row r="54760" ht="12.75" hidden="1" customHeight="1"/>
    <row r="54761" ht="12.75" hidden="1" customHeight="1"/>
    <row r="54762" ht="12.75" hidden="1" customHeight="1"/>
    <row r="54763" ht="12.75" hidden="1" customHeight="1"/>
    <row r="54764" ht="12.75" hidden="1" customHeight="1"/>
    <row r="54765" ht="12.75" hidden="1" customHeight="1"/>
    <row r="54766" ht="12.75" hidden="1" customHeight="1"/>
    <row r="54767" ht="12.75" hidden="1" customHeight="1"/>
    <row r="54768" ht="12.75" hidden="1" customHeight="1"/>
    <row r="54769" ht="12.75" hidden="1" customHeight="1"/>
    <row r="54770" ht="12.75" hidden="1" customHeight="1"/>
    <row r="54771" ht="12.75" hidden="1" customHeight="1"/>
    <row r="54772" ht="12.75" hidden="1" customHeight="1"/>
    <row r="54773" ht="12.75" hidden="1" customHeight="1"/>
    <row r="54774" ht="12.75" hidden="1" customHeight="1"/>
    <row r="54775" ht="12.75" hidden="1" customHeight="1"/>
    <row r="54776" ht="12.75" hidden="1" customHeight="1"/>
    <row r="54777" ht="12.75" hidden="1" customHeight="1"/>
    <row r="54778" ht="12.75" hidden="1" customHeight="1"/>
    <row r="54779" ht="12.75" hidden="1" customHeight="1"/>
    <row r="54780" ht="12.75" hidden="1" customHeight="1"/>
    <row r="54781" ht="12.75" hidden="1" customHeight="1"/>
    <row r="54782" ht="12.75" hidden="1" customHeight="1"/>
    <row r="54783" ht="12.75" hidden="1" customHeight="1"/>
    <row r="54784" ht="12.75" hidden="1" customHeight="1"/>
    <row r="54785" ht="12.75" hidden="1" customHeight="1"/>
    <row r="54786" ht="12.75" hidden="1" customHeight="1"/>
    <row r="54787" ht="12.75" hidden="1" customHeight="1"/>
    <row r="54788" ht="12.75" hidden="1" customHeight="1"/>
    <row r="54789" ht="12.75" hidden="1" customHeight="1"/>
    <row r="54790" ht="12.75" hidden="1" customHeight="1"/>
    <row r="54791" ht="12.75" hidden="1" customHeight="1"/>
    <row r="54792" ht="12.75" hidden="1" customHeight="1"/>
    <row r="54793" ht="12.75" hidden="1" customHeight="1"/>
    <row r="54794" ht="12.75" hidden="1" customHeight="1"/>
    <row r="54795" ht="12.75" hidden="1" customHeight="1"/>
    <row r="54796" ht="12.75" hidden="1" customHeight="1"/>
    <row r="54797" ht="12.75" hidden="1" customHeight="1"/>
    <row r="54798" ht="12.75" hidden="1" customHeight="1"/>
    <row r="54799" ht="12.75" hidden="1" customHeight="1"/>
    <row r="54800" ht="12.75" hidden="1" customHeight="1"/>
    <row r="54801" ht="12.75" hidden="1" customHeight="1"/>
    <row r="54802" ht="12.75" hidden="1" customHeight="1"/>
    <row r="54803" ht="12.75" hidden="1" customHeight="1"/>
    <row r="54804" ht="12.75" hidden="1" customHeight="1"/>
    <row r="54805" ht="12.75" hidden="1" customHeight="1"/>
    <row r="54806" ht="12.75" hidden="1" customHeight="1"/>
    <row r="54807" ht="12.75" hidden="1" customHeight="1"/>
    <row r="54808" ht="12.75" hidden="1" customHeight="1"/>
    <row r="54809" ht="12.75" hidden="1" customHeight="1"/>
    <row r="54810" ht="12.75" hidden="1" customHeight="1"/>
    <row r="54811" ht="12.75" hidden="1" customHeight="1"/>
    <row r="54812" ht="12.75" hidden="1" customHeight="1"/>
    <row r="54813" ht="12.75" hidden="1" customHeight="1"/>
    <row r="54814" ht="12.75" hidden="1" customHeight="1"/>
    <row r="54815" ht="12.75" hidden="1" customHeight="1"/>
    <row r="54816" ht="12.75" hidden="1" customHeight="1"/>
    <row r="54817" ht="12.75" hidden="1" customHeight="1"/>
    <row r="54818" ht="12.75" hidden="1" customHeight="1"/>
    <row r="54819" ht="12.75" hidden="1" customHeight="1"/>
    <row r="54820" ht="12.75" hidden="1" customHeight="1"/>
    <row r="54821" ht="12.75" hidden="1" customHeight="1"/>
    <row r="54822" ht="12.75" hidden="1" customHeight="1"/>
    <row r="54823" ht="12.75" hidden="1" customHeight="1"/>
    <row r="54824" ht="12.75" hidden="1" customHeight="1"/>
    <row r="54825" ht="12.75" hidden="1" customHeight="1"/>
    <row r="54826" ht="12.75" hidden="1" customHeight="1"/>
    <row r="54827" ht="12.75" hidden="1" customHeight="1"/>
    <row r="54828" ht="12.75" hidden="1" customHeight="1"/>
    <row r="54829" ht="12.75" hidden="1" customHeight="1"/>
    <row r="54830" ht="12.75" hidden="1" customHeight="1"/>
    <row r="54831" ht="12.75" hidden="1" customHeight="1"/>
    <row r="54832" ht="12.75" hidden="1" customHeight="1"/>
    <row r="54833" ht="12.75" hidden="1" customHeight="1"/>
    <row r="54834" ht="12.75" hidden="1" customHeight="1"/>
    <row r="54835" ht="12.75" hidden="1" customHeight="1"/>
    <row r="54836" ht="12.75" hidden="1" customHeight="1"/>
    <row r="54837" ht="12.75" hidden="1" customHeight="1"/>
    <row r="54838" ht="12.75" hidden="1" customHeight="1"/>
    <row r="54839" ht="12.75" hidden="1" customHeight="1"/>
    <row r="54840" ht="12.75" hidden="1" customHeight="1"/>
    <row r="54841" ht="12.75" hidden="1" customHeight="1"/>
    <row r="54842" ht="12.75" hidden="1" customHeight="1"/>
    <row r="54843" ht="12.75" hidden="1" customHeight="1"/>
    <row r="54844" ht="12.75" hidden="1" customHeight="1"/>
    <row r="54845" ht="12.75" hidden="1" customHeight="1"/>
    <row r="54846" ht="12.75" hidden="1" customHeight="1"/>
    <row r="54847" ht="12.75" hidden="1" customHeight="1"/>
    <row r="54848" ht="12.75" hidden="1" customHeight="1"/>
    <row r="54849" ht="12.75" hidden="1" customHeight="1"/>
    <row r="54850" ht="12.75" hidden="1" customHeight="1"/>
    <row r="54851" ht="12.75" hidden="1" customHeight="1"/>
    <row r="54852" ht="12.75" hidden="1" customHeight="1"/>
    <row r="54853" ht="12.75" hidden="1" customHeight="1"/>
    <row r="54854" ht="12.75" hidden="1" customHeight="1"/>
    <row r="54855" ht="12.75" hidden="1" customHeight="1"/>
    <row r="54856" ht="12.75" hidden="1" customHeight="1"/>
    <row r="54857" ht="12.75" hidden="1" customHeight="1"/>
    <row r="54858" ht="12.75" hidden="1" customHeight="1"/>
    <row r="54859" ht="12.75" hidden="1" customHeight="1"/>
    <row r="54860" ht="12.75" hidden="1" customHeight="1"/>
    <row r="54861" ht="12.75" hidden="1" customHeight="1"/>
    <row r="54862" ht="12.75" hidden="1" customHeight="1"/>
    <row r="54863" ht="12.75" hidden="1" customHeight="1"/>
    <row r="54864" ht="12.75" hidden="1" customHeight="1"/>
    <row r="54865" ht="12.75" hidden="1" customHeight="1"/>
    <row r="54866" ht="12.75" hidden="1" customHeight="1"/>
    <row r="54867" ht="12.75" hidden="1" customHeight="1"/>
    <row r="54868" ht="12.75" hidden="1" customHeight="1"/>
    <row r="54869" ht="12.75" hidden="1" customHeight="1"/>
    <row r="54870" ht="12.75" hidden="1" customHeight="1"/>
    <row r="54871" ht="12.75" hidden="1" customHeight="1"/>
    <row r="54872" ht="12.75" hidden="1" customHeight="1"/>
    <row r="54873" ht="12.75" hidden="1" customHeight="1"/>
    <row r="54874" ht="12.75" hidden="1" customHeight="1"/>
    <row r="54875" ht="12.75" hidden="1" customHeight="1"/>
    <row r="54876" ht="12.75" hidden="1" customHeight="1"/>
    <row r="54877" ht="12.75" hidden="1" customHeight="1"/>
    <row r="54878" ht="12.75" hidden="1" customHeight="1"/>
    <row r="54879" ht="12.75" hidden="1" customHeight="1"/>
    <row r="54880" ht="12.75" hidden="1" customHeight="1"/>
    <row r="54881" ht="12.75" hidden="1" customHeight="1"/>
    <row r="54882" ht="12.75" hidden="1" customHeight="1"/>
    <row r="54883" ht="12.75" hidden="1" customHeight="1"/>
    <row r="54884" ht="12.75" hidden="1" customHeight="1"/>
    <row r="54885" ht="12.75" hidden="1" customHeight="1"/>
    <row r="54886" ht="12.75" hidden="1" customHeight="1"/>
    <row r="54887" ht="12.75" hidden="1" customHeight="1"/>
    <row r="54888" ht="12.75" hidden="1" customHeight="1"/>
    <row r="54889" ht="12.75" hidden="1" customHeight="1"/>
    <row r="54890" ht="12.75" hidden="1" customHeight="1"/>
    <row r="54891" ht="12.75" hidden="1" customHeight="1"/>
    <row r="54892" ht="12.75" hidden="1" customHeight="1"/>
    <row r="54893" ht="12.75" hidden="1" customHeight="1"/>
    <row r="54894" ht="12.75" hidden="1" customHeight="1"/>
    <row r="54895" ht="12.75" hidden="1" customHeight="1"/>
    <row r="54896" ht="12.75" hidden="1" customHeight="1"/>
    <row r="54897" ht="12.75" hidden="1" customHeight="1"/>
    <row r="54898" ht="12.75" hidden="1" customHeight="1"/>
    <row r="54899" ht="12.75" hidden="1" customHeight="1"/>
    <row r="54900" ht="12.75" hidden="1" customHeight="1"/>
    <row r="54901" ht="12.75" hidden="1" customHeight="1"/>
    <row r="54902" ht="12.75" hidden="1" customHeight="1"/>
    <row r="54903" ht="12.75" hidden="1" customHeight="1"/>
    <row r="54904" ht="12.75" hidden="1" customHeight="1"/>
    <row r="54905" ht="12.75" hidden="1" customHeight="1"/>
    <row r="54906" ht="12.75" hidden="1" customHeight="1"/>
    <row r="54907" ht="12.75" hidden="1" customHeight="1"/>
    <row r="54908" ht="12.75" hidden="1" customHeight="1"/>
    <row r="54909" ht="12.75" hidden="1" customHeight="1"/>
    <row r="54910" ht="12.75" hidden="1" customHeight="1"/>
    <row r="54911" ht="12.75" hidden="1" customHeight="1"/>
    <row r="54912" ht="12.75" hidden="1" customHeight="1"/>
    <row r="54913" ht="12.75" hidden="1" customHeight="1"/>
    <row r="54914" ht="12.75" hidden="1" customHeight="1"/>
    <row r="54915" ht="12.75" hidden="1" customHeight="1"/>
    <row r="54916" ht="12.75" hidden="1" customHeight="1"/>
    <row r="54917" ht="12.75" hidden="1" customHeight="1"/>
    <row r="54918" ht="12.75" hidden="1" customHeight="1"/>
    <row r="54919" ht="12.75" hidden="1" customHeight="1"/>
    <row r="54920" ht="12.75" hidden="1" customHeight="1"/>
    <row r="54921" ht="12.75" hidden="1" customHeight="1"/>
    <row r="54922" ht="12.75" hidden="1" customHeight="1"/>
    <row r="54923" ht="12.75" hidden="1" customHeight="1"/>
    <row r="54924" ht="12.75" hidden="1" customHeight="1"/>
    <row r="54925" ht="12.75" hidden="1" customHeight="1"/>
    <row r="54926" ht="12.75" hidden="1" customHeight="1"/>
    <row r="54927" ht="12.75" hidden="1" customHeight="1"/>
    <row r="54928" ht="12.75" hidden="1" customHeight="1"/>
    <row r="54929" ht="12.75" hidden="1" customHeight="1"/>
    <row r="54930" ht="12.75" hidden="1" customHeight="1"/>
    <row r="54931" ht="12.75" hidden="1" customHeight="1"/>
    <row r="54932" ht="12.75" hidden="1" customHeight="1"/>
    <row r="54933" ht="12.75" hidden="1" customHeight="1"/>
    <row r="54934" ht="12.75" hidden="1" customHeight="1"/>
    <row r="54935" ht="12.75" hidden="1" customHeight="1"/>
    <row r="54936" ht="12.75" hidden="1" customHeight="1"/>
    <row r="54937" ht="12.75" hidden="1" customHeight="1"/>
    <row r="54938" ht="12.75" hidden="1" customHeight="1"/>
    <row r="54939" ht="12.75" hidden="1" customHeight="1"/>
    <row r="54940" ht="12.75" hidden="1" customHeight="1"/>
    <row r="54941" ht="12.75" hidden="1" customHeight="1"/>
    <row r="54942" ht="12.75" hidden="1" customHeight="1"/>
    <row r="54943" ht="12.75" hidden="1" customHeight="1"/>
    <row r="54944" ht="12.75" hidden="1" customHeight="1"/>
    <row r="54945" ht="12.75" hidden="1" customHeight="1"/>
    <row r="54946" ht="12.75" hidden="1" customHeight="1"/>
    <row r="54947" ht="12.75" hidden="1" customHeight="1"/>
    <row r="54948" ht="12.75" hidden="1" customHeight="1"/>
    <row r="54949" ht="12.75" hidden="1" customHeight="1"/>
    <row r="54950" ht="12.75" hidden="1" customHeight="1"/>
    <row r="54951" ht="12.75" hidden="1" customHeight="1"/>
    <row r="54952" ht="12.75" hidden="1" customHeight="1"/>
    <row r="54953" ht="12.75" hidden="1" customHeight="1"/>
    <row r="54954" ht="12.75" hidden="1" customHeight="1"/>
    <row r="54955" ht="12.75" hidden="1" customHeight="1"/>
    <row r="54956" ht="12.75" hidden="1" customHeight="1"/>
    <row r="54957" ht="12.75" hidden="1" customHeight="1"/>
    <row r="54958" ht="12.75" hidden="1" customHeight="1"/>
    <row r="54959" ht="12.75" hidden="1" customHeight="1"/>
    <row r="54960" ht="12.75" hidden="1" customHeight="1"/>
    <row r="54961" ht="12.75" hidden="1" customHeight="1"/>
    <row r="54962" ht="12.75" hidden="1" customHeight="1"/>
    <row r="54963" ht="12.75" hidden="1" customHeight="1"/>
    <row r="54964" ht="12.75" hidden="1" customHeight="1"/>
    <row r="54965" ht="12.75" hidden="1" customHeight="1"/>
    <row r="54966" ht="12.75" hidden="1" customHeight="1"/>
    <row r="54967" ht="12.75" hidden="1" customHeight="1"/>
    <row r="54968" ht="12.75" hidden="1" customHeight="1"/>
    <row r="54969" ht="12.75" hidden="1" customHeight="1"/>
    <row r="54970" ht="12.75" hidden="1" customHeight="1"/>
    <row r="54971" ht="12.75" hidden="1" customHeight="1"/>
    <row r="54972" ht="12.75" hidden="1" customHeight="1"/>
    <row r="54973" ht="12.75" hidden="1" customHeight="1"/>
    <row r="54974" ht="12.75" hidden="1" customHeight="1"/>
    <row r="54975" ht="12.75" hidden="1" customHeight="1"/>
    <row r="54976" ht="12.75" hidden="1" customHeight="1"/>
    <row r="54977" ht="12.75" hidden="1" customHeight="1"/>
    <row r="54978" ht="12.75" hidden="1" customHeight="1"/>
    <row r="54979" ht="12.75" hidden="1" customHeight="1"/>
    <row r="54980" ht="12.75" hidden="1" customHeight="1"/>
    <row r="54981" ht="12.75" hidden="1" customHeight="1"/>
    <row r="54982" ht="12.75" hidden="1" customHeight="1"/>
    <row r="54983" ht="12.75" hidden="1" customHeight="1"/>
    <row r="54984" ht="12.75" hidden="1" customHeight="1"/>
    <row r="54985" ht="12.75" hidden="1" customHeight="1"/>
    <row r="54986" ht="12.75" hidden="1" customHeight="1"/>
    <row r="54987" ht="12.75" hidden="1" customHeight="1"/>
    <row r="54988" ht="12.75" hidden="1" customHeight="1"/>
    <row r="54989" ht="12.75" hidden="1" customHeight="1"/>
    <row r="54990" ht="12.75" hidden="1" customHeight="1"/>
    <row r="54991" ht="12.75" hidden="1" customHeight="1"/>
    <row r="54992" ht="12.75" hidden="1" customHeight="1"/>
    <row r="54993" ht="12.75" hidden="1" customHeight="1"/>
    <row r="54994" ht="12.75" hidden="1" customHeight="1"/>
    <row r="54995" ht="12.75" hidden="1" customHeight="1"/>
    <row r="54996" ht="12.75" hidden="1" customHeight="1"/>
    <row r="54997" ht="12.75" hidden="1" customHeight="1"/>
    <row r="54998" ht="12.75" hidden="1" customHeight="1"/>
    <row r="54999" ht="12.75" hidden="1" customHeight="1"/>
    <row r="55000" ht="12.75" hidden="1" customHeight="1"/>
    <row r="55001" ht="12.75" hidden="1" customHeight="1"/>
    <row r="55002" ht="12.75" hidden="1" customHeight="1"/>
    <row r="55003" ht="12.75" hidden="1" customHeight="1"/>
    <row r="55004" ht="12.75" hidden="1" customHeight="1"/>
    <row r="55005" ht="12.75" hidden="1" customHeight="1"/>
    <row r="55006" ht="12.75" hidden="1" customHeight="1"/>
    <row r="55007" ht="12.75" hidden="1" customHeight="1"/>
    <row r="55008" ht="12.75" hidden="1" customHeight="1"/>
    <row r="55009" ht="12.75" hidden="1" customHeight="1"/>
    <row r="55010" ht="12.75" hidden="1" customHeight="1"/>
    <row r="55011" ht="12.75" hidden="1" customHeight="1"/>
    <row r="55012" ht="12.75" hidden="1" customHeight="1"/>
    <row r="55013" ht="12.75" hidden="1" customHeight="1"/>
    <row r="55014" ht="12.75" hidden="1" customHeight="1"/>
    <row r="55015" ht="12.75" hidden="1" customHeight="1"/>
    <row r="55016" ht="12.75" hidden="1" customHeight="1"/>
    <row r="55017" ht="12.75" hidden="1" customHeight="1"/>
    <row r="55018" ht="12.75" hidden="1" customHeight="1"/>
    <row r="55019" ht="12.75" hidden="1" customHeight="1"/>
    <row r="55020" ht="12.75" hidden="1" customHeight="1"/>
    <row r="55021" ht="12.75" hidden="1" customHeight="1"/>
    <row r="55022" ht="12.75" hidden="1" customHeight="1"/>
    <row r="55023" ht="12.75" hidden="1" customHeight="1"/>
    <row r="55024" ht="12.75" hidden="1" customHeight="1"/>
    <row r="55025" ht="12.75" hidden="1" customHeight="1"/>
    <row r="55026" ht="12.75" hidden="1" customHeight="1"/>
    <row r="55027" ht="12.75" hidden="1" customHeight="1"/>
    <row r="55028" ht="12.75" hidden="1" customHeight="1"/>
    <row r="55029" ht="12.75" hidden="1" customHeight="1"/>
    <row r="55030" ht="12.75" hidden="1" customHeight="1"/>
    <row r="55031" ht="12.75" hidden="1" customHeight="1"/>
    <row r="55032" ht="12.75" hidden="1" customHeight="1"/>
    <row r="55033" ht="12.75" hidden="1" customHeight="1"/>
    <row r="55034" ht="12.75" hidden="1" customHeight="1"/>
    <row r="55035" ht="12.75" hidden="1" customHeight="1"/>
    <row r="55036" ht="12.75" hidden="1" customHeight="1"/>
    <row r="55037" ht="12.75" hidden="1" customHeight="1"/>
    <row r="55038" ht="12.75" hidden="1" customHeight="1"/>
    <row r="55039" ht="12.75" hidden="1" customHeight="1"/>
    <row r="55040" ht="12.75" hidden="1" customHeight="1"/>
    <row r="55041" ht="12.75" hidden="1" customHeight="1"/>
    <row r="55042" ht="12.75" hidden="1" customHeight="1"/>
    <row r="55043" ht="12.75" hidden="1" customHeight="1"/>
    <row r="55044" ht="12.75" hidden="1" customHeight="1"/>
    <row r="55045" ht="12.75" hidden="1" customHeight="1"/>
    <row r="55046" ht="12.75" hidden="1" customHeight="1"/>
    <row r="55047" ht="12.75" hidden="1" customHeight="1"/>
    <row r="55048" ht="12.75" hidden="1" customHeight="1"/>
    <row r="55049" ht="12.75" hidden="1" customHeight="1"/>
    <row r="55050" ht="12.75" hidden="1" customHeight="1"/>
    <row r="55051" ht="12.75" hidden="1" customHeight="1"/>
    <row r="55052" ht="12.75" hidden="1" customHeight="1"/>
    <row r="55053" ht="12.75" hidden="1" customHeight="1"/>
    <row r="55054" ht="12.75" hidden="1" customHeight="1"/>
    <row r="55055" ht="12.75" hidden="1" customHeight="1"/>
    <row r="55056" ht="12.75" hidden="1" customHeight="1"/>
    <row r="55057" ht="12.75" hidden="1" customHeight="1"/>
    <row r="55058" ht="12.75" hidden="1" customHeight="1"/>
    <row r="55059" ht="12.75" hidden="1" customHeight="1"/>
    <row r="55060" ht="12.75" hidden="1" customHeight="1"/>
    <row r="55061" ht="12.75" hidden="1" customHeight="1"/>
    <row r="55062" ht="12.75" hidden="1" customHeight="1"/>
    <row r="55063" ht="12.75" hidden="1" customHeight="1"/>
    <row r="55064" ht="12.75" hidden="1" customHeight="1"/>
    <row r="55065" ht="12.75" hidden="1" customHeight="1"/>
    <row r="55066" ht="12.75" hidden="1" customHeight="1"/>
    <row r="55067" ht="12.75" hidden="1" customHeight="1"/>
    <row r="55068" ht="12.75" hidden="1" customHeight="1"/>
    <row r="55069" ht="12.75" hidden="1" customHeight="1"/>
    <row r="55070" ht="12.75" hidden="1" customHeight="1"/>
    <row r="55071" ht="12.75" hidden="1" customHeight="1"/>
    <row r="55072" ht="12.75" hidden="1" customHeight="1"/>
    <row r="55073" ht="12.75" hidden="1" customHeight="1"/>
    <row r="55074" ht="12.75" hidden="1" customHeight="1"/>
    <row r="55075" ht="12.75" hidden="1" customHeight="1"/>
    <row r="55076" ht="12.75" hidden="1" customHeight="1"/>
    <row r="55077" ht="12.75" hidden="1" customHeight="1"/>
    <row r="55078" ht="12.75" hidden="1" customHeight="1"/>
    <row r="55079" ht="12.75" hidden="1" customHeight="1"/>
    <row r="55080" ht="12.75" hidden="1" customHeight="1"/>
    <row r="55081" ht="12.75" hidden="1" customHeight="1"/>
    <row r="55082" ht="12.75" hidden="1" customHeight="1"/>
    <row r="55083" ht="12.75" hidden="1" customHeight="1"/>
    <row r="55084" ht="12.75" hidden="1" customHeight="1"/>
    <row r="55085" ht="12.75" hidden="1" customHeight="1"/>
    <row r="55086" ht="12.75" hidden="1" customHeight="1"/>
    <row r="55087" ht="12.75" hidden="1" customHeight="1"/>
    <row r="55088" ht="12.75" hidden="1" customHeight="1"/>
    <row r="55089" ht="12.75" hidden="1" customHeight="1"/>
    <row r="55090" ht="12.75" hidden="1" customHeight="1"/>
    <row r="55091" ht="12.75" hidden="1" customHeight="1"/>
    <row r="55092" ht="12.75" hidden="1" customHeight="1"/>
    <row r="55093" ht="12.75" hidden="1" customHeight="1"/>
    <row r="55094" ht="12.75" hidden="1" customHeight="1"/>
    <row r="55095" ht="12.75" hidden="1" customHeight="1"/>
    <row r="55096" ht="12.75" hidden="1" customHeight="1"/>
    <row r="55097" ht="12.75" hidden="1" customHeight="1"/>
    <row r="55098" ht="12.75" hidden="1" customHeight="1"/>
    <row r="55099" ht="12.75" hidden="1" customHeight="1"/>
    <row r="55100" ht="12.75" hidden="1" customHeight="1"/>
    <row r="55101" ht="12.75" hidden="1" customHeight="1"/>
    <row r="55102" ht="12.75" hidden="1" customHeight="1"/>
    <row r="55103" ht="12.75" hidden="1" customHeight="1"/>
    <row r="55104" ht="12.75" hidden="1" customHeight="1"/>
    <row r="55105" ht="12.75" hidden="1" customHeight="1"/>
    <row r="55106" ht="12.75" hidden="1" customHeight="1"/>
    <row r="55107" ht="12.75" hidden="1" customHeight="1"/>
    <row r="55108" ht="12.75" hidden="1" customHeight="1"/>
    <row r="55109" ht="12.75" hidden="1" customHeight="1"/>
    <row r="55110" ht="12.75" hidden="1" customHeight="1"/>
    <row r="55111" ht="12.75" hidden="1" customHeight="1"/>
    <row r="55112" ht="12.75" hidden="1" customHeight="1"/>
    <row r="55113" ht="12.75" hidden="1" customHeight="1"/>
    <row r="55114" ht="12.75" hidden="1" customHeight="1"/>
    <row r="55115" ht="12.75" hidden="1" customHeight="1"/>
    <row r="55116" ht="12.75" hidden="1" customHeight="1"/>
    <row r="55117" ht="12.75" hidden="1" customHeight="1"/>
    <row r="55118" ht="12.75" hidden="1" customHeight="1"/>
    <row r="55119" ht="12.75" hidden="1" customHeight="1"/>
    <row r="55120" ht="12.75" hidden="1" customHeight="1"/>
    <row r="55121" ht="12.75" hidden="1" customHeight="1"/>
    <row r="55122" ht="12.75" hidden="1" customHeight="1"/>
    <row r="55123" ht="12.75" hidden="1" customHeight="1"/>
    <row r="55124" ht="12.75" hidden="1" customHeight="1"/>
    <row r="55125" ht="12.75" hidden="1" customHeight="1"/>
    <row r="55126" ht="12.75" hidden="1" customHeight="1"/>
    <row r="55127" ht="12.75" hidden="1" customHeight="1"/>
    <row r="55128" ht="12.75" hidden="1" customHeight="1"/>
    <row r="55129" ht="12.75" hidden="1" customHeight="1"/>
    <row r="55130" ht="12.75" hidden="1" customHeight="1"/>
    <row r="55131" ht="12.75" hidden="1" customHeight="1"/>
    <row r="55132" ht="12.75" hidden="1" customHeight="1"/>
    <row r="55133" ht="12.75" hidden="1" customHeight="1"/>
    <row r="55134" ht="12.75" hidden="1" customHeight="1"/>
    <row r="55135" ht="12.75" hidden="1" customHeight="1"/>
    <row r="55136" ht="12.75" hidden="1" customHeight="1"/>
    <row r="55137" ht="12.75" hidden="1" customHeight="1"/>
    <row r="55138" ht="12.75" hidden="1" customHeight="1"/>
    <row r="55139" ht="12.75" hidden="1" customHeight="1"/>
    <row r="55140" ht="12.75" hidden="1" customHeight="1"/>
    <row r="55141" ht="12.75" hidden="1" customHeight="1"/>
    <row r="55142" ht="12.75" hidden="1" customHeight="1"/>
    <row r="55143" ht="12.75" hidden="1" customHeight="1"/>
    <row r="55144" ht="12.75" hidden="1" customHeight="1"/>
    <row r="55145" ht="12.75" hidden="1" customHeight="1"/>
    <row r="55146" ht="12.75" hidden="1" customHeight="1"/>
    <row r="55147" ht="12.75" hidden="1" customHeight="1"/>
    <row r="55148" ht="12.75" hidden="1" customHeight="1"/>
    <row r="55149" ht="12.75" hidden="1" customHeight="1"/>
    <row r="55150" ht="12.75" hidden="1" customHeight="1"/>
    <row r="55151" ht="12.75" hidden="1" customHeight="1"/>
    <row r="55152" ht="12.75" hidden="1" customHeight="1"/>
    <row r="55153" ht="12.75" hidden="1" customHeight="1"/>
    <row r="55154" ht="12.75" hidden="1" customHeight="1"/>
    <row r="55155" ht="12.75" hidden="1" customHeight="1"/>
    <row r="55156" ht="12.75" hidden="1" customHeight="1"/>
    <row r="55157" ht="12.75" hidden="1" customHeight="1"/>
    <row r="55158" ht="12.75" hidden="1" customHeight="1"/>
    <row r="55159" ht="12.75" hidden="1" customHeight="1"/>
    <row r="55160" ht="12.75" hidden="1" customHeight="1"/>
    <row r="55161" ht="12.75" hidden="1" customHeight="1"/>
    <row r="55162" ht="12.75" hidden="1" customHeight="1"/>
    <row r="55163" ht="12.75" hidden="1" customHeight="1"/>
    <row r="55164" ht="12.75" hidden="1" customHeight="1"/>
    <row r="55165" ht="12.75" hidden="1" customHeight="1"/>
    <row r="55166" ht="12.75" hidden="1" customHeight="1"/>
    <row r="55167" ht="12.75" hidden="1" customHeight="1"/>
    <row r="55168" ht="12.75" hidden="1" customHeight="1"/>
    <row r="55169" ht="12.75" hidden="1" customHeight="1"/>
    <row r="55170" ht="12.75" hidden="1" customHeight="1"/>
    <row r="55171" ht="12.75" hidden="1" customHeight="1"/>
    <row r="55172" ht="12.75" hidden="1" customHeight="1"/>
    <row r="55173" ht="12.75" hidden="1" customHeight="1"/>
    <row r="55174" ht="12.75" hidden="1" customHeight="1"/>
    <row r="55175" ht="12.75" hidden="1" customHeight="1"/>
    <row r="55176" ht="12.75" hidden="1" customHeight="1"/>
    <row r="55177" ht="12.75" hidden="1" customHeight="1"/>
    <row r="55178" ht="12.75" hidden="1" customHeight="1"/>
    <row r="55179" ht="12.75" hidden="1" customHeight="1"/>
    <row r="55180" ht="12.75" hidden="1" customHeight="1"/>
    <row r="55181" ht="12.75" hidden="1" customHeight="1"/>
    <row r="55182" ht="12.75" hidden="1" customHeight="1"/>
    <row r="55183" ht="12.75" hidden="1" customHeight="1"/>
    <row r="55184" ht="12.75" hidden="1" customHeight="1"/>
    <row r="55185" ht="12.75" hidden="1" customHeight="1"/>
    <row r="55186" ht="12.75" hidden="1" customHeight="1"/>
    <row r="55187" ht="12.75" hidden="1" customHeight="1"/>
    <row r="55188" ht="12.75" hidden="1" customHeight="1"/>
    <row r="55189" ht="12.75" hidden="1" customHeight="1"/>
    <row r="55190" ht="12.75" hidden="1" customHeight="1"/>
    <row r="55191" ht="12.75" hidden="1" customHeight="1"/>
    <row r="55192" ht="12.75" hidden="1" customHeight="1"/>
    <row r="55193" ht="12.75" hidden="1" customHeight="1"/>
    <row r="55194" ht="12.75" hidden="1" customHeight="1"/>
    <row r="55195" ht="12.75" hidden="1" customHeight="1"/>
    <row r="55196" ht="12.75" hidden="1" customHeight="1"/>
    <row r="55197" ht="12.75" hidden="1" customHeight="1"/>
    <row r="55198" ht="12.75" hidden="1" customHeight="1"/>
    <row r="55199" ht="12.75" hidden="1" customHeight="1"/>
    <row r="55200" ht="12.75" hidden="1" customHeight="1"/>
    <row r="55201" ht="12.75" hidden="1" customHeight="1"/>
    <row r="55202" ht="12.75" hidden="1" customHeight="1"/>
    <row r="55203" ht="12.75" hidden="1" customHeight="1"/>
    <row r="55204" ht="12.75" hidden="1" customHeight="1"/>
    <row r="55205" ht="12.75" hidden="1" customHeight="1"/>
    <row r="55206" ht="12.75" hidden="1" customHeight="1"/>
    <row r="55207" ht="12.75" hidden="1" customHeight="1"/>
    <row r="55208" ht="12.75" hidden="1" customHeight="1"/>
    <row r="55209" ht="12.75" hidden="1" customHeight="1"/>
    <row r="55210" ht="12.75" hidden="1" customHeight="1"/>
    <row r="55211" ht="12.75" hidden="1" customHeight="1"/>
    <row r="55212" ht="12.75" hidden="1" customHeight="1"/>
    <row r="55213" ht="12.75" hidden="1" customHeight="1"/>
    <row r="55214" ht="12.75" hidden="1" customHeight="1"/>
    <row r="55215" ht="12.75" hidden="1" customHeight="1"/>
    <row r="55216" ht="12.75" hidden="1" customHeight="1"/>
    <row r="55217" ht="12.75" hidden="1" customHeight="1"/>
    <row r="55218" ht="12.75" hidden="1" customHeight="1"/>
    <row r="55219" ht="12.75" hidden="1" customHeight="1"/>
    <row r="55220" ht="12.75" hidden="1" customHeight="1"/>
    <row r="55221" ht="12.75" hidden="1" customHeight="1"/>
    <row r="55222" ht="12.75" hidden="1" customHeight="1"/>
    <row r="55223" ht="12.75" hidden="1" customHeight="1"/>
    <row r="55224" ht="12.75" hidden="1" customHeight="1"/>
    <row r="55225" ht="12.75" hidden="1" customHeight="1"/>
    <row r="55226" ht="12.75" hidden="1" customHeight="1"/>
    <row r="55227" ht="12.75" hidden="1" customHeight="1"/>
    <row r="55228" ht="12.75" hidden="1" customHeight="1"/>
    <row r="55229" ht="12.75" hidden="1" customHeight="1"/>
    <row r="55230" ht="12.75" hidden="1" customHeight="1"/>
    <row r="55231" ht="12.75" hidden="1" customHeight="1"/>
    <row r="55232" ht="12.75" hidden="1" customHeight="1"/>
    <row r="55233" ht="12.75" hidden="1" customHeight="1"/>
    <row r="55234" ht="12.75" hidden="1" customHeight="1"/>
    <row r="55235" ht="12.75" hidden="1" customHeight="1"/>
    <row r="55236" ht="12.75" hidden="1" customHeight="1"/>
    <row r="55237" ht="12.75" hidden="1" customHeight="1"/>
    <row r="55238" ht="12.75" hidden="1" customHeight="1"/>
    <row r="55239" ht="12.75" hidden="1" customHeight="1"/>
    <row r="55240" ht="12.75" hidden="1" customHeight="1"/>
    <row r="55241" ht="12.75" hidden="1" customHeight="1"/>
    <row r="55242" ht="12.75" hidden="1" customHeight="1"/>
    <row r="55243" ht="12.75" hidden="1" customHeight="1"/>
    <row r="55244" ht="12.75" hidden="1" customHeight="1"/>
    <row r="55245" ht="12.75" hidden="1" customHeight="1"/>
    <row r="55246" ht="12.75" hidden="1" customHeight="1"/>
    <row r="55247" ht="12.75" hidden="1" customHeight="1"/>
    <row r="55248" ht="12.75" hidden="1" customHeight="1"/>
    <row r="55249" ht="12.75" hidden="1" customHeight="1"/>
    <row r="55250" ht="12.75" hidden="1" customHeight="1"/>
    <row r="55251" ht="12.75" hidden="1" customHeight="1"/>
    <row r="55252" ht="12.75" hidden="1" customHeight="1"/>
    <row r="55253" ht="12.75" hidden="1" customHeight="1"/>
    <row r="55254" ht="12.75" hidden="1" customHeight="1"/>
    <row r="55255" ht="12.75" hidden="1" customHeight="1"/>
    <row r="55256" ht="12.75" hidden="1" customHeight="1"/>
    <row r="55257" ht="12.75" hidden="1" customHeight="1"/>
    <row r="55258" ht="12.75" hidden="1" customHeight="1"/>
    <row r="55259" ht="12.75" hidden="1" customHeight="1"/>
    <row r="55260" ht="12.75" hidden="1" customHeight="1"/>
    <row r="55261" ht="12.75" hidden="1" customHeight="1"/>
    <row r="55262" ht="12.75" hidden="1" customHeight="1"/>
    <row r="55263" ht="12.75" hidden="1" customHeight="1"/>
    <row r="55264" ht="12.75" hidden="1" customHeight="1"/>
    <row r="55265" ht="12.75" hidden="1" customHeight="1"/>
    <row r="55266" ht="12.75" hidden="1" customHeight="1"/>
    <row r="55267" ht="12.75" hidden="1" customHeight="1"/>
    <row r="55268" ht="12.75" hidden="1" customHeight="1"/>
    <row r="55269" ht="12.75" hidden="1" customHeight="1"/>
    <row r="55270" ht="12.75" hidden="1" customHeight="1"/>
    <row r="55271" ht="12.75" hidden="1" customHeight="1"/>
    <row r="55272" ht="12.75" hidden="1" customHeight="1"/>
    <row r="55273" ht="12.75" hidden="1" customHeight="1"/>
    <row r="55274" ht="12.75" hidden="1" customHeight="1"/>
    <row r="55275" ht="12.75" hidden="1" customHeight="1"/>
    <row r="55276" ht="12.75" hidden="1" customHeight="1"/>
    <row r="55277" ht="12.75" hidden="1" customHeight="1"/>
    <row r="55278" ht="12.75" hidden="1" customHeight="1"/>
    <row r="55279" ht="12.75" hidden="1" customHeight="1"/>
    <row r="55280" ht="12.75" hidden="1" customHeight="1"/>
    <row r="55281" ht="12.75" hidden="1" customHeight="1"/>
    <row r="55282" ht="12.75" hidden="1" customHeight="1"/>
    <row r="55283" ht="12.75" hidden="1" customHeight="1"/>
    <row r="55284" ht="12.75" hidden="1" customHeight="1"/>
    <row r="55285" ht="12.75" hidden="1" customHeight="1"/>
    <row r="55286" ht="12.75" hidden="1" customHeight="1"/>
    <row r="55287" ht="12.75" hidden="1" customHeight="1"/>
    <row r="55288" ht="12.75" hidden="1" customHeight="1"/>
    <row r="55289" ht="12.75" hidden="1" customHeight="1"/>
    <row r="55290" ht="12.75" hidden="1" customHeight="1"/>
    <row r="55291" ht="12.75" hidden="1" customHeight="1"/>
    <row r="55292" ht="12.75" hidden="1" customHeight="1"/>
    <row r="55293" ht="12.75" hidden="1" customHeight="1"/>
    <row r="55294" ht="12.75" hidden="1" customHeight="1"/>
    <row r="55295" ht="12.75" hidden="1" customHeight="1"/>
    <row r="55296" ht="12.75" hidden="1" customHeight="1"/>
    <row r="55297" ht="12.75" hidden="1" customHeight="1"/>
    <row r="55298" ht="12.75" hidden="1" customHeight="1"/>
    <row r="55299" ht="12.75" hidden="1" customHeight="1"/>
    <row r="55300" ht="12.75" hidden="1" customHeight="1"/>
    <row r="55301" ht="12.75" hidden="1" customHeight="1"/>
    <row r="55302" ht="12.75" hidden="1" customHeight="1"/>
    <row r="55303" ht="12.75" hidden="1" customHeight="1"/>
    <row r="55304" ht="12.75" hidden="1" customHeight="1"/>
    <row r="55305" ht="12.75" hidden="1" customHeight="1"/>
    <row r="55306" ht="12.75" hidden="1" customHeight="1"/>
    <row r="55307" ht="12.75" hidden="1" customHeight="1"/>
    <row r="55308" ht="12.75" hidden="1" customHeight="1"/>
    <row r="55309" ht="12.75" hidden="1" customHeight="1"/>
    <row r="55310" ht="12.75" hidden="1" customHeight="1"/>
    <row r="55311" ht="12.75" hidden="1" customHeight="1"/>
    <row r="55312" ht="12.75" hidden="1" customHeight="1"/>
    <row r="55313" ht="12.75" hidden="1" customHeight="1"/>
    <row r="55314" ht="12.75" hidden="1" customHeight="1"/>
    <row r="55315" ht="12.75" hidden="1" customHeight="1"/>
    <row r="55316" ht="12.75" hidden="1" customHeight="1"/>
    <row r="55317" ht="12.75" hidden="1" customHeight="1"/>
    <row r="55318" ht="12.75" hidden="1" customHeight="1"/>
    <row r="55319" ht="12.75" hidden="1" customHeight="1"/>
    <row r="55320" ht="12.75" hidden="1" customHeight="1"/>
    <row r="55321" ht="12.75" hidden="1" customHeight="1"/>
    <row r="55322" ht="12.75" hidden="1" customHeight="1"/>
    <row r="55323" ht="12.75" hidden="1" customHeight="1"/>
    <row r="55324" ht="12.75" hidden="1" customHeight="1"/>
    <row r="55325" ht="12.75" hidden="1" customHeight="1"/>
    <row r="55326" ht="12.75" hidden="1" customHeight="1"/>
    <row r="55327" ht="12.75" hidden="1" customHeight="1"/>
    <row r="55328" ht="12.75" hidden="1" customHeight="1"/>
    <row r="55329" ht="12.75" hidden="1" customHeight="1"/>
    <row r="55330" ht="12.75" hidden="1" customHeight="1"/>
    <row r="55331" ht="12.75" hidden="1" customHeight="1"/>
    <row r="55332" ht="12.75" hidden="1" customHeight="1"/>
    <row r="55333" ht="12.75" hidden="1" customHeight="1"/>
    <row r="55334" ht="12.75" hidden="1" customHeight="1"/>
    <row r="55335" ht="12.75" hidden="1" customHeight="1"/>
    <row r="55336" ht="12.75" hidden="1" customHeight="1"/>
    <row r="55337" ht="12.75" hidden="1" customHeight="1"/>
    <row r="55338" ht="12.75" hidden="1" customHeight="1"/>
    <row r="55339" ht="12.75" hidden="1" customHeight="1"/>
    <row r="55340" ht="12.75" hidden="1" customHeight="1"/>
    <row r="55341" ht="12.75" hidden="1" customHeight="1"/>
    <row r="55342" ht="12.75" hidden="1" customHeight="1"/>
    <row r="55343" ht="12.75" hidden="1" customHeight="1"/>
    <row r="55344" ht="12.75" hidden="1" customHeight="1"/>
    <row r="55345" ht="12.75" hidden="1" customHeight="1"/>
    <row r="55346" ht="12.75" hidden="1" customHeight="1"/>
    <row r="55347" ht="12.75" hidden="1" customHeight="1"/>
    <row r="55348" ht="12.75" hidden="1" customHeight="1"/>
    <row r="55349" ht="12.75" hidden="1" customHeight="1"/>
    <row r="55350" ht="12.75" hidden="1" customHeight="1"/>
    <row r="55351" ht="12.75" hidden="1" customHeight="1"/>
    <row r="55352" ht="12.75" hidden="1" customHeight="1"/>
    <row r="55353" ht="12.75" hidden="1" customHeight="1"/>
    <row r="55354" ht="12.75" hidden="1" customHeight="1"/>
    <row r="55355" ht="12.75" hidden="1" customHeight="1"/>
    <row r="55356" ht="12.75" hidden="1" customHeight="1"/>
    <row r="55357" ht="12.75" hidden="1" customHeight="1"/>
    <row r="55358" ht="12.75" hidden="1" customHeight="1"/>
    <row r="55359" ht="12.75" hidden="1" customHeight="1"/>
    <row r="55360" ht="12.75" hidden="1" customHeight="1"/>
    <row r="55361" ht="12.75" hidden="1" customHeight="1"/>
    <row r="55362" ht="12.75" hidden="1" customHeight="1"/>
    <row r="55363" ht="12.75" hidden="1" customHeight="1"/>
    <row r="55364" ht="12.75" hidden="1" customHeight="1"/>
    <row r="55365" ht="12.75" hidden="1" customHeight="1"/>
    <row r="55366" ht="12.75" hidden="1" customHeight="1"/>
    <row r="55367" ht="12.75" hidden="1" customHeight="1"/>
    <row r="55368" ht="12.75" hidden="1" customHeight="1"/>
    <row r="55369" ht="12.75" hidden="1" customHeight="1"/>
    <row r="55370" ht="12.75" hidden="1" customHeight="1"/>
    <row r="55371" ht="12.75" hidden="1" customHeight="1"/>
    <row r="55372" ht="12.75" hidden="1" customHeight="1"/>
    <row r="55373" ht="12.75" hidden="1" customHeight="1"/>
    <row r="55374" ht="12.75" hidden="1" customHeight="1"/>
    <row r="55375" ht="12.75" hidden="1" customHeight="1"/>
    <row r="55376" ht="12.75" hidden="1" customHeight="1"/>
    <row r="55377" ht="12.75" hidden="1" customHeight="1"/>
    <row r="55378" ht="12.75" hidden="1" customHeight="1"/>
    <row r="55379" ht="12.75" hidden="1" customHeight="1"/>
    <row r="55380" ht="12.75" hidden="1" customHeight="1"/>
    <row r="55381" ht="12.75" hidden="1" customHeight="1"/>
    <row r="55382" ht="12.75" hidden="1" customHeight="1"/>
    <row r="55383" ht="12.75" hidden="1" customHeight="1"/>
    <row r="55384" ht="12.75" hidden="1" customHeight="1"/>
    <row r="55385" ht="12.75" hidden="1" customHeight="1"/>
    <row r="55386" ht="12.75" hidden="1" customHeight="1"/>
    <row r="55387" ht="12.75" hidden="1" customHeight="1"/>
    <row r="55388" ht="12.75" hidden="1" customHeight="1"/>
    <row r="55389" ht="12.75" hidden="1" customHeight="1"/>
    <row r="55390" ht="12.75" hidden="1" customHeight="1"/>
    <row r="55391" ht="12.75" hidden="1" customHeight="1"/>
    <row r="55392" ht="12.75" hidden="1" customHeight="1"/>
    <row r="55393" ht="12.75" hidden="1" customHeight="1"/>
    <row r="55394" ht="12.75" hidden="1" customHeight="1"/>
    <row r="55395" ht="12.75" hidden="1" customHeight="1"/>
    <row r="55396" ht="12.75" hidden="1" customHeight="1"/>
    <row r="55397" ht="12.75" hidden="1" customHeight="1"/>
    <row r="55398" ht="12.75" hidden="1" customHeight="1"/>
    <row r="55399" ht="12.75" hidden="1" customHeight="1"/>
    <row r="55400" ht="12.75" hidden="1" customHeight="1"/>
    <row r="55401" ht="12.75" hidden="1" customHeight="1"/>
    <row r="55402" ht="12.75" hidden="1" customHeight="1"/>
    <row r="55403" ht="12.75" hidden="1" customHeight="1"/>
    <row r="55404" ht="12.75" hidden="1" customHeight="1"/>
    <row r="55405" ht="12.75" hidden="1" customHeight="1"/>
    <row r="55406" ht="12.75" hidden="1" customHeight="1"/>
    <row r="55407" ht="12.75" hidden="1" customHeight="1"/>
    <row r="55408" ht="12.75" hidden="1" customHeight="1"/>
    <row r="55409" ht="12.75" hidden="1" customHeight="1"/>
    <row r="55410" ht="12.75" hidden="1" customHeight="1"/>
    <row r="55411" ht="12.75" hidden="1" customHeight="1"/>
    <row r="55412" ht="12.75" hidden="1" customHeight="1"/>
    <row r="55413" ht="12.75" hidden="1" customHeight="1"/>
    <row r="55414" ht="12.75" hidden="1" customHeight="1"/>
    <row r="55415" ht="12.75" hidden="1" customHeight="1"/>
    <row r="55416" ht="12.75" hidden="1" customHeight="1"/>
    <row r="55417" ht="12.75" hidden="1" customHeight="1"/>
    <row r="55418" ht="12.75" hidden="1" customHeight="1"/>
    <row r="55419" ht="12.75" hidden="1" customHeight="1"/>
    <row r="55420" ht="12.75" hidden="1" customHeight="1"/>
    <row r="55421" ht="12.75" hidden="1" customHeight="1"/>
    <row r="55422" ht="12.75" hidden="1" customHeight="1"/>
    <row r="55423" ht="12.75" hidden="1" customHeight="1"/>
    <row r="55424" ht="12.75" hidden="1" customHeight="1"/>
    <row r="55425" ht="12.75" hidden="1" customHeight="1"/>
    <row r="55426" ht="12.75" hidden="1" customHeight="1"/>
    <row r="55427" ht="12.75" hidden="1" customHeight="1"/>
    <row r="55428" ht="12.75" hidden="1" customHeight="1"/>
    <row r="55429" ht="12.75" hidden="1" customHeight="1"/>
    <row r="55430" ht="12.75" hidden="1" customHeight="1"/>
    <row r="55431" ht="12.75" hidden="1" customHeight="1"/>
    <row r="55432" ht="12.75" hidden="1" customHeight="1"/>
    <row r="55433" ht="12.75" hidden="1" customHeight="1"/>
    <row r="55434" ht="12.75" hidden="1" customHeight="1"/>
    <row r="55435" ht="12.75" hidden="1" customHeight="1"/>
    <row r="55436" ht="12.75" hidden="1" customHeight="1"/>
    <row r="55437" ht="12.75" hidden="1" customHeight="1"/>
    <row r="55438" ht="12.75" hidden="1" customHeight="1"/>
    <row r="55439" ht="12.75" hidden="1" customHeight="1"/>
    <row r="55440" ht="12.75" hidden="1" customHeight="1"/>
    <row r="55441" ht="12.75" hidden="1" customHeight="1"/>
    <row r="55442" ht="12.75" hidden="1" customHeight="1"/>
    <row r="55443" ht="12.75" hidden="1" customHeight="1"/>
    <row r="55444" ht="12.75" hidden="1" customHeight="1"/>
    <row r="55445" ht="12.75" hidden="1" customHeight="1"/>
    <row r="55446" ht="12.75" hidden="1" customHeight="1"/>
    <row r="55447" ht="12.75" hidden="1" customHeight="1"/>
    <row r="55448" ht="12.75" hidden="1" customHeight="1"/>
    <row r="55449" ht="12.75" hidden="1" customHeight="1"/>
    <row r="55450" ht="12.75" hidden="1" customHeight="1"/>
    <row r="55451" ht="12.75" hidden="1" customHeight="1"/>
    <row r="55452" ht="12.75" hidden="1" customHeight="1"/>
    <row r="55453" ht="12.75" hidden="1" customHeight="1"/>
    <row r="55454" ht="12.75" hidden="1" customHeight="1"/>
    <row r="55455" ht="12.75" hidden="1" customHeight="1"/>
    <row r="55456" ht="12.75" hidden="1" customHeight="1"/>
    <row r="55457" ht="12.75" hidden="1" customHeight="1"/>
    <row r="55458" ht="12.75" hidden="1" customHeight="1"/>
    <row r="55459" ht="12.75" hidden="1" customHeight="1"/>
    <row r="55460" ht="12.75" hidden="1" customHeight="1"/>
    <row r="55461" ht="12.75" hidden="1" customHeight="1"/>
    <row r="55462" ht="12.75" hidden="1" customHeight="1"/>
    <row r="55463" ht="12.75" hidden="1" customHeight="1"/>
    <row r="55464" ht="12.75" hidden="1" customHeight="1"/>
    <row r="55465" ht="12.75" hidden="1" customHeight="1"/>
    <row r="55466" ht="12.75" hidden="1" customHeight="1"/>
    <row r="55467" ht="12.75" hidden="1" customHeight="1"/>
    <row r="55468" ht="12.75" hidden="1" customHeight="1"/>
    <row r="55469" ht="12.75" hidden="1" customHeight="1"/>
    <row r="55470" ht="12.75" hidden="1" customHeight="1"/>
    <row r="55471" ht="12.75" hidden="1" customHeight="1"/>
    <row r="55472" ht="12.75" hidden="1" customHeight="1"/>
    <row r="55473" ht="12.75" hidden="1" customHeight="1"/>
    <row r="55474" ht="12.75" hidden="1" customHeight="1"/>
    <row r="55475" ht="12.75" hidden="1" customHeight="1"/>
    <row r="55476" ht="12.75" hidden="1" customHeight="1"/>
    <row r="55477" ht="12.75" hidden="1" customHeight="1"/>
    <row r="55478" ht="12.75" hidden="1" customHeight="1"/>
    <row r="55479" ht="12.75" hidden="1" customHeight="1"/>
    <row r="55480" ht="12.75" hidden="1" customHeight="1"/>
    <row r="55481" ht="12.75" hidden="1" customHeight="1"/>
    <row r="55482" ht="12.75" hidden="1" customHeight="1"/>
    <row r="55483" ht="12.75" hidden="1" customHeight="1"/>
    <row r="55484" ht="12.75" hidden="1" customHeight="1"/>
    <row r="55485" ht="12.75" hidden="1" customHeight="1"/>
    <row r="55486" ht="12.75" hidden="1" customHeight="1"/>
    <row r="55487" ht="12.75" hidden="1" customHeight="1"/>
    <row r="55488" ht="12.75" hidden="1" customHeight="1"/>
    <row r="55489" ht="12.75" hidden="1" customHeight="1"/>
    <row r="55490" ht="12.75" hidden="1" customHeight="1"/>
    <row r="55491" ht="12.75" hidden="1" customHeight="1"/>
    <row r="55492" ht="12.75" hidden="1" customHeight="1"/>
    <row r="55493" ht="12.75" hidden="1" customHeight="1"/>
    <row r="55494" ht="12.75" hidden="1" customHeight="1"/>
    <row r="55495" ht="12.75" hidden="1" customHeight="1"/>
    <row r="55496" ht="12.75" hidden="1" customHeight="1"/>
    <row r="55497" ht="12.75" hidden="1" customHeight="1"/>
    <row r="55498" ht="12.75" hidden="1" customHeight="1"/>
    <row r="55499" ht="12.75" hidden="1" customHeight="1"/>
    <row r="55500" ht="12.75" hidden="1" customHeight="1"/>
    <row r="55501" ht="12.75" hidden="1" customHeight="1"/>
    <row r="55502" ht="12.75" hidden="1" customHeight="1"/>
    <row r="55503" ht="12.75" hidden="1" customHeight="1"/>
    <row r="55504" ht="12.75" hidden="1" customHeight="1"/>
    <row r="55505" ht="12.75" hidden="1" customHeight="1"/>
    <row r="55506" ht="12.75" hidden="1" customHeight="1"/>
    <row r="55507" ht="12.75" hidden="1" customHeight="1"/>
    <row r="55508" ht="12.75" hidden="1" customHeight="1"/>
    <row r="55509" ht="12.75" hidden="1" customHeight="1"/>
    <row r="55510" ht="12.75" hidden="1" customHeight="1"/>
    <row r="55511" ht="12.75" hidden="1" customHeight="1"/>
    <row r="55512" ht="12.75" hidden="1" customHeight="1"/>
    <row r="55513" ht="12.75" hidden="1" customHeight="1"/>
    <row r="55514" ht="12.75" hidden="1" customHeight="1"/>
    <row r="55515" ht="12.75" hidden="1" customHeight="1"/>
    <row r="55516" ht="12.75" hidden="1" customHeight="1"/>
    <row r="55517" ht="12.75" hidden="1" customHeight="1"/>
    <row r="55518" ht="12.75" hidden="1" customHeight="1"/>
    <row r="55519" ht="12.75" hidden="1" customHeight="1"/>
    <row r="55520" ht="12.75" hidden="1" customHeight="1"/>
    <row r="55521" ht="12.75" hidden="1" customHeight="1"/>
    <row r="55522" ht="12.75" hidden="1" customHeight="1"/>
    <row r="55523" ht="12.75" hidden="1" customHeight="1"/>
    <row r="55524" ht="12.75" hidden="1" customHeight="1"/>
    <row r="55525" ht="12.75" hidden="1" customHeight="1"/>
    <row r="55526" ht="12.75" hidden="1" customHeight="1"/>
    <row r="55527" ht="12.75" hidden="1" customHeight="1"/>
    <row r="55528" ht="12.75" hidden="1" customHeight="1"/>
    <row r="55529" ht="12.75" hidden="1" customHeight="1"/>
    <row r="55530" ht="12.75" hidden="1" customHeight="1"/>
    <row r="55531" ht="12.75" hidden="1" customHeight="1"/>
    <row r="55532" ht="12.75" hidden="1" customHeight="1"/>
    <row r="55533" ht="12.75" hidden="1" customHeight="1"/>
    <row r="55534" ht="12.75" hidden="1" customHeight="1"/>
    <row r="55535" ht="12.75" hidden="1" customHeight="1"/>
    <row r="55536" ht="12.75" hidden="1" customHeight="1"/>
    <row r="55537" ht="12.75" hidden="1" customHeight="1"/>
    <row r="55538" ht="12.75" hidden="1" customHeight="1"/>
    <row r="55539" ht="12.75" hidden="1" customHeight="1"/>
    <row r="55540" ht="12.75" hidden="1" customHeight="1"/>
    <row r="55541" ht="12.75" hidden="1" customHeight="1"/>
    <row r="55542" ht="12.75" hidden="1" customHeight="1"/>
    <row r="55543" ht="12.75" hidden="1" customHeight="1"/>
    <row r="55544" ht="12.75" hidden="1" customHeight="1"/>
    <row r="55545" ht="12.75" hidden="1" customHeight="1"/>
    <row r="55546" ht="12.75" hidden="1" customHeight="1"/>
    <row r="55547" ht="12.75" hidden="1" customHeight="1"/>
    <row r="55548" ht="12.75" hidden="1" customHeight="1"/>
    <row r="55549" ht="12.75" hidden="1" customHeight="1"/>
    <row r="55550" ht="12.75" hidden="1" customHeight="1"/>
    <row r="55551" ht="12.75" hidden="1" customHeight="1"/>
    <row r="55552" ht="12.75" hidden="1" customHeight="1"/>
    <row r="55553" ht="12.75" hidden="1" customHeight="1"/>
    <row r="55554" ht="12.75" hidden="1" customHeight="1"/>
    <row r="55555" ht="12.75" hidden="1" customHeight="1"/>
    <row r="55556" ht="12.75" hidden="1" customHeight="1"/>
    <row r="55557" ht="12.75" hidden="1" customHeight="1"/>
    <row r="55558" ht="12.75" hidden="1" customHeight="1"/>
    <row r="55559" ht="12.75" hidden="1" customHeight="1"/>
    <row r="55560" ht="12.75" hidden="1" customHeight="1"/>
    <row r="55561" ht="12.75" hidden="1" customHeight="1"/>
    <row r="55562" ht="12.75" hidden="1" customHeight="1"/>
    <row r="55563" ht="12.75" hidden="1" customHeight="1"/>
    <row r="55564" ht="12.75" hidden="1" customHeight="1"/>
    <row r="55565" ht="12.75" hidden="1" customHeight="1"/>
    <row r="55566" ht="12.75" hidden="1" customHeight="1"/>
    <row r="55567" ht="12.75" hidden="1" customHeight="1"/>
    <row r="55568" ht="12.75" hidden="1" customHeight="1"/>
    <row r="55569" ht="12.75" hidden="1" customHeight="1"/>
    <row r="55570" ht="12.75" hidden="1" customHeight="1"/>
    <row r="55571" ht="12.75" hidden="1" customHeight="1"/>
    <row r="55572" ht="12.75" hidden="1" customHeight="1"/>
    <row r="55573" ht="12.75" hidden="1" customHeight="1"/>
    <row r="55574" ht="12.75" hidden="1" customHeight="1"/>
    <row r="55575" ht="12.75" hidden="1" customHeight="1"/>
    <row r="55576" ht="12.75" hidden="1" customHeight="1"/>
    <row r="55577" ht="12.75" hidden="1" customHeight="1"/>
    <row r="55578" ht="12.75" hidden="1" customHeight="1"/>
    <row r="55579" ht="12.75" hidden="1" customHeight="1"/>
    <row r="55580" ht="12.75" hidden="1" customHeight="1"/>
    <row r="55581" ht="12.75" hidden="1" customHeight="1"/>
    <row r="55582" ht="12.75" hidden="1" customHeight="1"/>
    <row r="55583" ht="12.75" hidden="1" customHeight="1"/>
    <row r="55584" ht="12.75" hidden="1" customHeight="1"/>
    <row r="55585" ht="12.75" hidden="1" customHeight="1"/>
    <row r="55586" ht="12.75" hidden="1" customHeight="1"/>
    <row r="55587" ht="12.75" hidden="1" customHeight="1"/>
    <row r="55588" ht="12.75" hidden="1" customHeight="1"/>
    <row r="55589" ht="12.75" hidden="1" customHeight="1"/>
    <row r="55590" ht="12.75" hidden="1" customHeight="1"/>
    <row r="55591" ht="12.75" hidden="1" customHeight="1"/>
    <row r="55592" ht="12.75" hidden="1" customHeight="1"/>
    <row r="55593" ht="12.75" hidden="1" customHeight="1"/>
    <row r="55594" ht="12.75" hidden="1" customHeight="1"/>
    <row r="55595" ht="12.75" hidden="1" customHeight="1"/>
    <row r="55596" ht="12.75" hidden="1" customHeight="1"/>
    <row r="55597" ht="12.75" hidden="1" customHeight="1"/>
    <row r="55598" ht="12.75" hidden="1" customHeight="1"/>
    <row r="55599" ht="12.75" hidden="1" customHeight="1"/>
    <row r="55600" ht="12.75" hidden="1" customHeight="1"/>
    <row r="55601" ht="12.75" hidden="1" customHeight="1"/>
    <row r="55602" ht="12.75" hidden="1" customHeight="1"/>
    <row r="55603" ht="12.75" hidden="1" customHeight="1"/>
    <row r="55604" ht="12.75" hidden="1" customHeight="1"/>
    <row r="55605" ht="12.75" hidden="1" customHeight="1"/>
    <row r="55606" ht="12.75" hidden="1" customHeight="1"/>
    <row r="55607" ht="12.75" hidden="1" customHeight="1"/>
    <row r="55608" ht="12.75" hidden="1" customHeight="1"/>
    <row r="55609" ht="12.75" hidden="1" customHeight="1"/>
    <row r="55610" ht="12.75" hidden="1" customHeight="1"/>
    <row r="55611" ht="12.75" hidden="1" customHeight="1"/>
    <row r="55612" ht="12.75" hidden="1" customHeight="1"/>
    <row r="55613" ht="12.75" hidden="1" customHeight="1"/>
    <row r="55614" ht="12.75" hidden="1" customHeight="1"/>
    <row r="55615" ht="12.75" hidden="1" customHeight="1"/>
    <row r="55616" ht="12.75" hidden="1" customHeight="1"/>
    <row r="55617" ht="12.75" hidden="1" customHeight="1"/>
    <row r="55618" ht="12.75" hidden="1" customHeight="1"/>
    <row r="55619" ht="12.75" hidden="1" customHeight="1"/>
    <row r="55620" ht="12.75" hidden="1" customHeight="1"/>
    <row r="55621" ht="12.75" hidden="1" customHeight="1"/>
    <row r="55622" ht="12.75" hidden="1" customHeight="1"/>
    <row r="55623" ht="12.75" hidden="1" customHeight="1"/>
    <row r="55624" ht="12.75" hidden="1" customHeight="1"/>
    <row r="55625" ht="12.75" hidden="1" customHeight="1"/>
    <row r="55626" ht="12.75" hidden="1" customHeight="1"/>
    <row r="55627" ht="12.75" hidden="1" customHeight="1"/>
    <row r="55628" ht="12.75" hidden="1" customHeight="1"/>
    <row r="55629" ht="12.75" hidden="1" customHeight="1"/>
    <row r="55630" ht="12.75" hidden="1" customHeight="1"/>
    <row r="55631" ht="12.75" hidden="1" customHeight="1"/>
    <row r="55632" ht="12.75" hidden="1" customHeight="1"/>
    <row r="55633" ht="12.75" hidden="1" customHeight="1"/>
    <row r="55634" ht="12.75" hidden="1" customHeight="1"/>
    <row r="55635" ht="12.75" hidden="1" customHeight="1"/>
    <row r="55636" ht="12.75" hidden="1" customHeight="1"/>
    <row r="55637" ht="12.75" hidden="1" customHeight="1"/>
    <row r="55638" ht="12.75" hidden="1" customHeight="1"/>
    <row r="55639" ht="12.75" hidden="1" customHeight="1"/>
    <row r="55640" ht="12.75" hidden="1" customHeight="1"/>
    <row r="55641" ht="12.75" hidden="1" customHeight="1"/>
    <row r="55642" ht="12.75" hidden="1" customHeight="1"/>
    <row r="55643" ht="12.75" hidden="1" customHeight="1"/>
    <row r="55644" ht="12.75" hidden="1" customHeight="1"/>
    <row r="55645" ht="12.75" hidden="1" customHeight="1"/>
    <row r="55646" ht="12.75" hidden="1" customHeight="1"/>
    <row r="55647" ht="12.75" hidden="1" customHeight="1"/>
    <row r="55648" ht="12.75" hidden="1" customHeight="1"/>
    <row r="55649" ht="12.75" hidden="1" customHeight="1"/>
    <row r="55650" ht="12.75" hidden="1" customHeight="1"/>
    <row r="55651" ht="12.75" hidden="1" customHeight="1"/>
    <row r="55652" ht="12.75" hidden="1" customHeight="1"/>
    <row r="55653" ht="12.75" hidden="1" customHeight="1"/>
    <row r="55654" ht="12.75" hidden="1" customHeight="1"/>
    <row r="55655" ht="12.75" hidden="1" customHeight="1"/>
    <row r="55656" ht="12.75" hidden="1" customHeight="1"/>
    <row r="55657" ht="12.75" hidden="1" customHeight="1"/>
    <row r="55658" ht="12.75" hidden="1" customHeight="1"/>
    <row r="55659" ht="12.75" hidden="1" customHeight="1"/>
    <row r="55660" ht="12.75" hidden="1" customHeight="1"/>
    <row r="55661" ht="12.75" hidden="1" customHeight="1"/>
    <row r="55662" ht="12.75" hidden="1" customHeight="1"/>
    <row r="55663" ht="12.75" hidden="1" customHeight="1"/>
    <row r="55664" ht="12.75" hidden="1" customHeight="1"/>
    <row r="55665" ht="12.75" hidden="1" customHeight="1"/>
    <row r="55666" ht="12.75" hidden="1" customHeight="1"/>
    <row r="55667" ht="12.75" hidden="1" customHeight="1"/>
    <row r="55668" ht="12.75" hidden="1" customHeight="1"/>
    <row r="55669" ht="12.75" hidden="1" customHeight="1"/>
    <row r="55670" ht="12.75" hidden="1" customHeight="1"/>
    <row r="55671" ht="12.75" hidden="1" customHeight="1"/>
    <row r="55672" ht="12.75" hidden="1" customHeight="1"/>
    <row r="55673" ht="12.75" hidden="1" customHeight="1"/>
    <row r="55674" ht="12.75" hidden="1" customHeight="1"/>
    <row r="55675" ht="12.75" hidden="1" customHeight="1"/>
    <row r="55676" ht="12.75" hidden="1" customHeight="1"/>
    <row r="55677" ht="12.75" hidden="1" customHeight="1"/>
    <row r="55678" ht="12.75" hidden="1" customHeight="1"/>
    <row r="55679" ht="12.75" hidden="1" customHeight="1"/>
    <row r="55680" ht="12.75" hidden="1" customHeight="1"/>
    <row r="55681" ht="12.75" hidden="1" customHeight="1"/>
    <row r="55682" ht="12.75" hidden="1" customHeight="1"/>
    <row r="55683" ht="12.75" hidden="1" customHeight="1"/>
    <row r="55684" ht="12.75" hidden="1" customHeight="1"/>
    <row r="55685" ht="12.75" hidden="1" customHeight="1"/>
    <row r="55686" ht="12.75" hidden="1" customHeight="1"/>
    <row r="55687" ht="12.75" hidden="1" customHeight="1"/>
    <row r="55688" ht="12.75" hidden="1" customHeight="1"/>
    <row r="55689" ht="12.75" hidden="1" customHeight="1"/>
    <row r="55690" ht="12.75" hidden="1" customHeight="1"/>
    <row r="55691" ht="12.75" hidden="1" customHeight="1"/>
    <row r="55692" ht="12.75" hidden="1" customHeight="1"/>
    <row r="55693" ht="12.75" hidden="1" customHeight="1"/>
    <row r="55694" ht="12.75" hidden="1" customHeight="1"/>
    <row r="55695" ht="12.75" hidden="1" customHeight="1"/>
    <row r="55696" ht="12.75" hidden="1" customHeight="1"/>
    <row r="55697" ht="12.75" hidden="1" customHeight="1"/>
    <row r="55698" ht="12.75" hidden="1" customHeight="1"/>
    <row r="55699" ht="12.75" hidden="1" customHeight="1"/>
    <row r="55700" ht="12.75" hidden="1" customHeight="1"/>
    <row r="55701" ht="12.75" hidden="1" customHeight="1"/>
    <row r="55702" ht="12.75" hidden="1" customHeight="1"/>
    <row r="55703" ht="12.75" hidden="1" customHeight="1"/>
    <row r="55704" ht="12.75" hidden="1" customHeight="1"/>
    <row r="55705" ht="12.75" hidden="1" customHeight="1"/>
    <row r="55706" ht="12.75" hidden="1" customHeight="1"/>
    <row r="55707" ht="12.75" hidden="1" customHeight="1"/>
    <row r="55708" ht="12.75" hidden="1" customHeight="1"/>
    <row r="55709" ht="12.75" hidden="1" customHeight="1"/>
    <row r="55710" ht="12.75" hidden="1" customHeight="1"/>
    <row r="55711" ht="12.75" hidden="1" customHeight="1"/>
    <row r="55712" ht="12.75" hidden="1" customHeight="1"/>
    <row r="55713" ht="12.75" hidden="1" customHeight="1"/>
    <row r="55714" ht="12.75" hidden="1" customHeight="1"/>
    <row r="55715" ht="12.75" hidden="1" customHeight="1"/>
    <row r="55716" ht="12.75" hidden="1" customHeight="1"/>
    <row r="55717" ht="12.75" hidden="1" customHeight="1"/>
    <row r="55718" ht="12.75" hidden="1" customHeight="1"/>
    <row r="55719" ht="12.75" hidden="1" customHeight="1"/>
    <row r="55720" ht="12.75" hidden="1" customHeight="1"/>
    <row r="55721" ht="12.75" hidden="1" customHeight="1"/>
    <row r="55722" ht="12.75" hidden="1" customHeight="1"/>
    <row r="55723" ht="12.75" hidden="1" customHeight="1"/>
    <row r="55724" ht="12.75" hidden="1" customHeight="1"/>
    <row r="55725" ht="12.75" hidden="1" customHeight="1"/>
    <row r="55726" ht="12.75" hidden="1" customHeight="1"/>
    <row r="55727" ht="12.75" hidden="1" customHeight="1"/>
    <row r="55728" ht="12.75" hidden="1" customHeight="1"/>
    <row r="55729" ht="12.75" hidden="1" customHeight="1"/>
    <row r="55730" ht="12.75" hidden="1" customHeight="1"/>
    <row r="55731" ht="12.75" hidden="1" customHeight="1"/>
    <row r="55732" ht="12.75" hidden="1" customHeight="1"/>
    <row r="55733" ht="12.75" hidden="1" customHeight="1"/>
    <row r="55734" ht="12.75" hidden="1" customHeight="1"/>
    <row r="55735" ht="12.75" hidden="1" customHeight="1"/>
    <row r="55736" ht="12.75" hidden="1" customHeight="1"/>
    <row r="55737" ht="12.75" hidden="1" customHeight="1"/>
    <row r="55738" ht="12.75" hidden="1" customHeight="1"/>
    <row r="55739" ht="12.75" hidden="1" customHeight="1"/>
    <row r="55740" ht="12.75" hidden="1" customHeight="1"/>
    <row r="55741" ht="12.75" hidden="1" customHeight="1"/>
    <row r="55742" ht="12.75" hidden="1" customHeight="1"/>
    <row r="55743" ht="12.75" hidden="1" customHeight="1"/>
    <row r="55744" ht="12.75" hidden="1" customHeight="1"/>
    <row r="55745" ht="12.75" hidden="1" customHeight="1"/>
    <row r="55746" ht="12.75" hidden="1" customHeight="1"/>
    <row r="55747" ht="12.75" hidden="1" customHeight="1"/>
    <row r="55748" ht="12.75" hidden="1" customHeight="1"/>
    <row r="55749" ht="12.75" hidden="1" customHeight="1"/>
    <row r="55750" ht="12.75" hidden="1" customHeight="1"/>
    <row r="55751" ht="12.75" hidden="1" customHeight="1"/>
    <row r="55752" ht="12.75" hidden="1" customHeight="1"/>
    <row r="55753" ht="12.75" hidden="1" customHeight="1"/>
    <row r="55754" ht="12.75" hidden="1" customHeight="1"/>
    <row r="55755" ht="12.75" hidden="1" customHeight="1"/>
    <row r="55756" ht="12.75" hidden="1" customHeight="1"/>
    <row r="55757" ht="12.75" hidden="1" customHeight="1"/>
    <row r="55758" ht="12.75" hidden="1" customHeight="1"/>
    <row r="55759" ht="12.75" hidden="1" customHeight="1"/>
    <row r="55760" ht="12.75" hidden="1" customHeight="1"/>
    <row r="55761" ht="12.75" hidden="1" customHeight="1"/>
    <row r="55762" ht="12.75" hidden="1" customHeight="1"/>
    <row r="55763" ht="12.75" hidden="1" customHeight="1"/>
    <row r="55764" ht="12.75" hidden="1" customHeight="1"/>
    <row r="55765" ht="12.75" hidden="1" customHeight="1"/>
    <row r="55766" ht="12.75" hidden="1" customHeight="1"/>
    <row r="55767" ht="12.75" hidden="1" customHeight="1"/>
    <row r="55768" ht="12.75" hidden="1" customHeight="1"/>
    <row r="55769" ht="12.75" hidden="1" customHeight="1"/>
    <row r="55770" ht="12.75" hidden="1" customHeight="1"/>
    <row r="55771" ht="12.75" hidden="1" customHeight="1"/>
    <row r="55772" ht="12.75" hidden="1" customHeight="1"/>
    <row r="55773" ht="12.75" hidden="1" customHeight="1"/>
    <row r="55774" ht="12.75" hidden="1" customHeight="1"/>
    <row r="55775" ht="12.75" hidden="1" customHeight="1"/>
    <row r="55776" ht="12.75" hidden="1" customHeight="1"/>
    <row r="55777" ht="12.75" hidden="1" customHeight="1"/>
    <row r="55778" ht="12.75" hidden="1" customHeight="1"/>
    <row r="55779" ht="12.75" hidden="1" customHeight="1"/>
    <row r="55780" ht="12.75" hidden="1" customHeight="1"/>
    <row r="55781" ht="12.75" hidden="1" customHeight="1"/>
    <row r="55782" ht="12.75" hidden="1" customHeight="1"/>
    <row r="55783" ht="12.75" hidden="1" customHeight="1"/>
    <row r="55784" ht="12.75" hidden="1" customHeight="1"/>
    <row r="55785" ht="12.75" hidden="1" customHeight="1"/>
    <row r="55786" ht="12.75" hidden="1" customHeight="1"/>
    <row r="55787" ht="12.75" hidden="1" customHeight="1"/>
    <row r="55788" ht="12.75" hidden="1" customHeight="1"/>
    <row r="55789" ht="12.75" hidden="1" customHeight="1"/>
    <row r="55790" ht="12.75" hidden="1" customHeight="1"/>
    <row r="55791" ht="12.75" hidden="1" customHeight="1"/>
    <row r="55792" ht="12.75" hidden="1" customHeight="1"/>
    <row r="55793" ht="12.75" hidden="1" customHeight="1"/>
    <row r="55794" ht="12.75" hidden="1" customHeight="1"/>
    <row r="55795" ht="12.75" hidden="1" customHeight="1"/>
    <row r="55796" ht="12.75" hidden="1" customHeight="1"/>
    <row r="55797" ht="12.75" hidden="1" customHeight="1"/>
    <row r="55798" ht="12.75" hidden="1" customHeight="1"/>
    <row r="55799" ht="12.75" hidden="1" customHeight="1"/>
    <row r="55800" ht="12.75" hidden="1" customHeight="1"/>
    <row r="55801" ht="12.75" hidden="1" customHeight="1"/>
    <row r="55802" ht="12.75" hidden="1" customHeight="1"/>
    <row r="55803" ht="12.75" hidden="1" customHeight="1"/>
    <row r="55804" ht="12.75" hidden="1" customHeight="1"/>
    <row r="55805" ht="12.75" hidden="1" customHeight="1"/>
    <row r="55806" ht="12.75" hidden="1" customHeight="1"/>
    <row r="55807" ht="12.75" hidden="1" customHeight="1"/>
    <row r="55808" ht="12.75" hidden="1" customHeight="1"/>
    <row r="55809" ht="12.75" hidden="1" customHeight="1"/>
    <row r="55810" ht="12.75" hidden="1" customHeight="1"/>
    <row r="55811" ht="12.75" hidden="1" customHeight="1"/>
    <row r="55812" ht="12.75" hidden="1" customHeight="1"/>
    <row r="55813" ht="12.75" hidden="1" customHeight="1"/>
    <row r="55814" ht="12.75" hidden="1" customHeight="1"/>
    <row r="55815" ht="12.75" hidden="1" customHeight="1"/>
    <row r="55816" ht="12.75" hidden="1" customHeight="1"/>
    <row r="55817" ht="12.75" hidden="1" customHeight="1"/>
    <row r="55818" ht="12.75" hidden="1" customHeight="1"/>
    <row r="55819" ht="12.75" hidden="1" customHeight="1"/>
    <row r="55820" ht="12.75" hidden="1" customHeight="1"/>
    <row r="55821" ht="12.75" hidden="1" customHeight="1"/>
    <row r="55822" ht="12.75" hidden="1" customHeight="1"/>
    <row r="55823" ht="12.75" hidden="1" customHeight="1"/>
    <row r="55824" ht="12.75" hidden="1" customHeight="1"/>
    <row r="55825" ht="12.75" hidden="1" customHeight="1"/>
    <row r="55826" ht="12.75" hidden="1" customHeight="1"/>
    <row r="55827" ht="12.75" hidden="1" customHeight="1"/>
    <row r="55828" ht="12.75" hidden="1" customHeight="1"/>
    <row r="55829" ht="12.75" hidden="1" customHeight="1"/>
    <row r="55830" ht="12.75" hidden="1" customHeight="1"/>
    <row r="55831" ht="12.75" hidden="1" customHeight="1"/>
    <row r="55832" ht="12.75" hidden="1" customHeight="1"/>
    <row r="55833" ht="12.75" hidden="1" customHeight="1"/>
    <row r="55834" ht="12.75" hidden="1" customHeight="1"/>
    <row r="55835" ht="12.75" hidden="1" customHeight="1"/>
    <row r="55836" ht="12.75" hidden="1" customHeight="1"/>
    <row r="55837" ht="12.75" hidden="1" customHeight="1"/>
    <row r="55838" ht="12.75" hidden="1" customHeight="1"/>
    <row r="55839" ht="12.75" hidden="1" customHeight="1"/>
    <row r="55840" ht="12.75" hidden="1" customHeight="1"/>
    <row r="55841" ht="12.75" hidden="1" customHeight="1"/>
    <row r="55842" ht="12.75" hidden="1" customHeight="1"/>
    <row r="55843" ht="12.75" hidden="1" customHeight="1"/>
    <row r="55844" ht="12.75" hidden="1" customHeight="1"/>
    <row r="55845" ht="12.75" hidden="1" customHeight="1"/>
    <row r="55846" ht="12.75" hidden="1" customHeight="1"/>
    <row r="55847" ht="12.75" hidden="1" customHeight="1"/>
    <row r="55848" ht="12.75" hidden="1" customHeight="1"/>
    <row r="55849" ht="12.75" hidden="1" customHeight="1"/>
    <row r="55850" ht="12.75" hidden="1" customHeight="1"/>
    <row r="55851" ht="12.75" hidden="1" customHeight="1"/>
    <row r="55852" ht="12.75" hidden="1" customHeight="1"/>
    <row r="55853" ht="12.75" hidden="1" customHeight="1"/>
    <row r="55854" ht="12.75" hidden="1" customHeight="1"/>
    <row r="55855" ht="12.75" hidden="1" customHeight="1"/>
    <row r="55856" ht="12.75" hidden="1" customHeight="1"/>
    <row r="55857" ht="12.75" hidden="1" customHeight="1"/>
    <row r="55858" ht="12.75" hidden="1" customHeight="1"/>
    <row r="55859" ht="12.75" hidden="1" customHeight="1"/>
    <row r="55860" ht="12.75" hidden="1" customHeight="1"/>
    <row r="55861" ht="12.75" hidden="1" customHeight="1"/>
    <row r="55862" ht="12.75" hidden="1" customHeight="1"/>
    <row r="55863" ht="12.75" hidden="1" customHeight="1"/>
    <row r="55864" ht="12.75" hidden="1" customHeight="1"/>
    <row r="55865" ht="12.75" hidden="1" customHeight="1"/>
    <row r="55866" ht="12.75" hidden="1" customHeight="1"/>
    <row r="55867" ht="12.75" hidden="1" customHeight="1"/>
    <row r="55868" ht="12.75" hidden="1" customHeight="1"/>
    <row r="55869" ht="12.75" hidden="1" customHeight="1"/>
    <row r="55870" ht="12.75" hidden="1" customHeight="1"/>
    <row r="55871" ht="12.75" hidden="1" customHeight="1"/>
    <row r="55872" ht="12.75" hidden="1" customHeight="1"/>
    <row r="55873" ht="12.75" hidden="1" customHeight="1"/>
    <row r="55874" ht="12.75" hidden="1" customHeight="1"/>
    <row r="55875" ht="12.75" hidden="1" customHeight="1"/>
    <row r="55876" ht="12.75" hidden="1" customHeight="1"/>
    <row r="55877" ht="12.75" hidden="1" customHeight="1"/>
    <row r="55878" ht="12.75" hidden="1" customHeight="1"/>
    <row r="55879" ht="12.75" hidden="1" customHeight="1"/>
    <row r="55880" ht="12.75" hidden="1" customHeight="1"/>
    <row r="55881" ht="12.75" hidden="1" customHeight="1"/>
    <row r="55882" ht="12.75" hidden="1" customHeight="1"/>
    <row r="55883" ht="12.75" hidden="1" customHeight="1"/>
    <row r="55884" ht="12.75" hidden="1" customHeight="1"/>
    <row r="55885" ht="12.75" hidden="1" customHeight="1"/>
    <row r="55886" ht="12.75" hidden="1" customHeight="1"/>
    <row r="55887" ht="12.75" hidden="1" customHeight="1"/>
    <row r="55888" ht="12.75" hidden="1" customHeight="1"/>
    <row r="55889" ht="12.75" hidden="1" customHeight="1"/>
    <row r="55890" ht="12.75" hidden="1" customHeight="1"/>
    <row r="55891" ht="12.75" hidden="1" customHeight="1"/>
    <row r="55892" ht="12.75" hidden="1" customHeight="1"/>
    <row r="55893" ht="12.75" hidden="1" customHeight="1"/>
    <row r="55894" ht="12.75" hidden="1" customHeight="1"/>
    <row r="55895" ht="12.75" hidden="1" customHeight="1"/>
    <row r="55896" ht="12.75" hidden="1" customHeight="1"/>
    <row r="55897" ht="12.75" hidden="1" customHeight="1"/>
    <row r="55898" ht="12.75" hidden="1" customHeight="1"/>
    <row r="55899" ht="12.75" hidden="1" customHeight="1"/>
    <row r="55900" ht="12.75" hidden="1" customHeight="1"/>
    <row r="55901" ht="12.75" hidden="1" customHeight="1"/>
    <row r="55902" ht="12.75" hidden="1" customHeight="1"/>
    <row r="55903" ht="12.75" hidden="1" customHeight="1"/>
    <row r="55904" ht="12.75" hidden="1" customHeight="1"/>
    <row r="55905" ht="12.75" hidden="1" customHeight="1"/>
    <row r="55906" ht="12.75" hidden="1" customHeight="1"/>
    <row r="55907" ht="12.75" hidden="1" customHeight="1"/>
    <row r="55908" ht="12.75" hidden="1" customHeight="1"/>
    <row r="55909" ht="12.75" hidden="1" customHeight="1"/>
    <row r="55910" ht="12.75" hidden="1" customHeight="1"/>
    <row r="55911" ht="12.75" hidden="1" customHeight="1"/>
    <row r="55912" ht="12.75" hidden="1" customHeight="1"/>
    <row r="55913" ht="12.75" hidden="1" customHeight="1"/>
    <row r="55914" ht="12.75" hidden="1" customHeight="1"/>
    <row r="55915" ht="12.75" hidden="1" customHeight="1"/>
    <row r="55916" ht="12.75" hidden="1" customHeight="1"/>
    <row r="55917" ht="12.75" hidden="1" customHeight="1"/>
    <row r="55918" ht="12.75" hidden="1" customHeight="1"/>
    <row r="55919" ht="12.75" hidden="1" customHeight="1"/>
    <row r="55920" ht="12.75" hidden="1" customHeight="1"/>
    <row r="55921" ht="12.75" hidden="1" customHeight="1"/>
    <row r="55922" ht="12.75" hidden="1" customHeight="1"/>
    <row r="55923" ht="12.75" hidden="1" customHeight="1"/>
    <row r="55924" ht="12.75" hidden="1" customHeight="1"/>
    <row r="55925" ht="12.75" hidden="1" customHeight="1"/>
    <row r="55926" ht="12.75" hidden="1" customHeight="1"/>
    <row r="55927" ht="12.75" hidden="1" customHeight="1"/>
    <row r="55928" ht="12.75" hidden="1" customHeight="1"/>
    <row r="55929" ht="12.75" hidden="1" customHeight="1"/>
    <row r="55930" ht="12.75" hidden="1" customHeight="1"/>
    <row r="55931" ht="12.75" hidden="1" customHeight="1"/>
    <row r="55932" ht="12.75" hidden="1" customHeight="1"/>
    <row r="55933" ht="12.75" hidden="1" customHeight="1"/>
    <row r="55934" ht="12.75" hidden="1" customHeight="1"/>
    <row r="55935" ht="12.75" hidden="1" customHeight="1"/>
    <row r="55936" ht="12.75" hidden="1" customHeight="1"/>
    <row r="55937" ht="12.75" hidden="1" customHeight="1"/>
    <row r="55938" ht="12.75" hidden="1" customHeight="1"/>
    <row r="55939" ht="12.75" hidden="1" customHeight="1"/>
    <row r="55940" ht="12.75" hidden="1" customHeight="1"/>
    <row r="55941" ht="12.75" hidden="1" customHeight="1"/>
    <row r="55942" ht="12.75" hidden="1" customHeight="1"/>
    <row r="55943" ht="12.75" hidden="1" customHeight="1"/>
    <row r="55944" ht="12.75" hidden="1" customHeight="1"/>
    <row r="55945" ht="12.75" hidden="1" customHeight="1"/>
    <row r="55946" ht="12.75" hidden="1" customHeight="1"/>
    <row r="55947" ht="12.75" hidden="1" customHeight="1"/>
    <row r="55948" ht="12.75" hidden="1" customHeight="1"/>
    <row r="55949" ht="12.75" hidden="1" customHeight="1"/>
    <row r="55950" ht="12.75" hidden="1" customHeight="1"/>
    <row r="55951" ht="12.75" hidden="1" customHeight="1"/>
    <row r="55952" ht="12.75" hidden="1" customHeight="1"/>
    <row r="55953" ht="12.75" hidden="1" customHeight="1"/>
    <row r="55954" ht="12.75" hidden="1" customHeight="1"/>
    <row r="55955" ht="12.75" hidden="1" customHeight="1"/>
    <row r="55956" ht="12.75" hidden="1" customHeight="1"/>
    <row r="55957" ht="12.75" hidden="1" customHeight="1"/>
    <row r="55958" ht="12.75" hidden="1" customHeight="1"/>
    <row r="55959" ht="12.75" hidden="1" customHeight="1"/>
    <row r="55960" ht="12.75" hidden="1" customHeight="1"/>
    <row r="55961" ht="12.75" hidden="1" customHeight="1"/>
    <row r="55962" ht="12.75" hidden="1" customHeight="1"/>
    <row r="55963" ht="12.75" hidden="1" customHeight="1"/>
    <row r="55964" ht="12.75" hidden="1" customHeight="1"/>
    <row r="55965" ht="12.75" hidden="1" customHeight="1"/>
    <row r="55966" ht="12.75" hidden="1" customHeight="1"/>
    <row r="55967" ht="12.75" hidden="1" customHeight="1"/>
    <row r="55968" ht="12.75" hidden="1" customHeight="1"/>
    <row r="55969" ht="12.75" hidden="1" customHeight="1"/>
    <row r="55970" ht="12.75" hidden="1" customHeight="1"/>
    <row r="55971" ht="12.75" hidden="1" customHeight="1"/>
    <row r="55972" ht="12.75" hidden="1" customHeight="1"/>
    <row r="55973" ht="12.75" hidden="1" customHeight="1"/>
    <row r="55974" ht="12.75" hidden="1" customHeight="1"/>
    <row r="55975" ht="12.75" hidden="1" customHeight="1"/>
    <row r="55976" ht="12.75" hidden="1" customHeight="1"/>
    <row r="55977" ht="12.75" hidden="1" customHeight="1"/>
    <row r="55978" ht="12.75" hidden="1" customHeight="1"/>
    <row r="55979" ht="12.75" hidden="1" customHeight="1"/>
    <row r="55980" ht="12.75" hidden="1" customHeight="1"/>
    <row r="55981" ht="12.75" hidden="1" customHeight="1"/>
    <row r="55982" ht="12.75" hidden="1" customHeight="1"/>
    <row r="55983" ht="12.75" hidden="1" customHeight="1"/>
    <row r="55984" ht="12.75" hidden="1" customHeight="1"/>
    <row r="55985" ht="12.75" hidden="1" customHeight="1"/>
    <row r="55986" ht="12.75" hidden="1" customHeight="1"/>
    <row r="55987" ht="12.75" hidden="1" customHeight="1"/>
    <row r="55988" ht="12.75" hidden="1" customHeight="1"/>
    <row r="55989" ht="12.75" hidden="1" customHeight="1"/>
    <row r="55990" ht="12.75" hidden="1" customHeight="1"/>
    <row r="55991" ht="12.75" hidden="1" customHeight="1"/>
    <row r="55992" ht="12.75" hidden="1" customHeight="1"/>
    <row r="55993" ht="12.75" hidden="1" customHeight="1"/>
    <row r="55994" ht="12.75" hidden="1" customHeight="1"/>
    <row r="55995" ht="12.75" hidden="1" customHeight="1"/>
    <row r="55996" ht="12.75" hidden="1" customHeight="1"/>
    <row r="55997" ht="12.75" hidden="1" customHeight="1"/>
    <row r="55998" ht="12.75" hidden="1" customHeight="1"/>
    <row r="55999" ht="12.75" hidden="1" customHeight="1"/>
    <row r="56000" ht="12.75" hidden="1" customHeight="1"/>
    <row r="56001" ht="12.75" hidden="1" customHeight="1"/>
    <row r="56002" ht="12.75" hidden="1" customHeight="1"/>
    <row r="56003" ht="12.75" hidden="1" customHeight="1"/>
    <row r="56004" ht="12.75" hidden="1" customHeight="1"/>
    <row r="56005" ht="12.75" hidden="1" customHeight="1"/>
    <row r="56006" ht="12.75" hidden="1" customHeight="1"/>
    <row r="56007" ht="12.75" hidden="1" customHeight="1"/>
    <row r="56008" ht="12.75" hidden="1" customHeight="1"/>
    <row r="56009" ht="12.75" hidden="1" customHeight="1"/>
    <row r="56010" ht="12.75" hidden="1" customHeight="1"/>
    <row r="56011" ht="12.75" hidden="1" customHeight="1"/>
    <row r="56012" ht="12.75" hidden="1" customHeight="1"/>
    <row r="56013" ht="12.75" hidden="1" customHeight="1"/>
    <row r="56014" ht="12.75" hidden="1" customHeight="1"/>
    <row r="56015" ht="12.75" hidden="1" customHeight="1"/>
    <row r="56016" ht="12.75" hidden="1" customHeight="1"/>
    <row r="56017" ht="12.75" hidden="1" customHeight="1"/>
    <row r="56018" ht="12.75" hidden="1" customHeight="1"/>
    <row r="56019" ht="12.75" hidden="1" customHeight="1"/>
    <row r="56020" ht="12.75" hidden="1" customHeight="1"/>
    <row r="56021" ht="12.75" hidden="1" customHeight="1"/>
    <row r="56022" ht="12.75" hidden="1" customHeight="1"/>
    <row r="56023" ht="12.75" hidden="1" customHeight="1"/>
    <row r="56024" ht="12.75" hidden="1" customHeight="1"/>
    <row r="56025" ht="12.75" hidden="1" customHeight="1"/>
    <row r="56026" ht="12.75" hidden="1" customHeight="1"/>
    <row r="56027" ht="12.75" hidden="1" customHeight="1"/>
    <row r="56028" ht="12.75" hidden="1" customHeight="1"/>
    <row r="56029" ht="12.75" hidden="1" customHeight="1"/>
    <row r="56030" ht="12.75" hidden="1" customHeight="1"/>
    <row r="56031" ht="12.75" hidden="1" customHeight="1"/>
    <row r="56032" ht="12.75" hidden="1" customHeight="1"/>
    <row r="56033" ht="12.75" hidden="1" customHeight="1"/>
    <row r="56034" ht="12.75" hidden="1" customHeight="1"/>
    <row r="56035" ht="12.75" hidden="1" customHeight="1"/>
    <row r="56036" ht="12.75" hidden="1" customHeight="1"/>
    <row r="56037" ht="12.75" hidden="1" customHeight="1"/>
    <row r="56038" ht="12.75" hidden="1" customHeight="1"/>
    <row r="56039" ht="12.75" hidden="1" customHeight="1"/>
    <row r="56040" ht="12.75" hidden="1" customHeight="1"/>
    <row r="56041" ht="12.75" hidden="1" customHeight="1"/>
    <row r="56042" ht="12.75" hidden="1" customHeight="1"/>
    <row r="56043" ht="12.75" hidden="1" customHeight="1"/>
    <row r="56044" ht="12.75" hidden="1" customHeight="1"/>
    <row r="56045" ht="12.75" hidden="1" customHeight="1"/>
    <row r="56046" ht="12.75" hidden="1" customHeight="1"/>
    <row r="56047" ht="12.75" hidden="1" customHeight="1"/>
    <row r="56048" ht="12.75" hidden="1" customHeight="1"/>
    <row r="56049" ht="12.75" hidden="1" customHeight="1"/>
    <row r="56050" ht="12.75" hidden="1" customHeight="1"/>
    <row r="56051" ht="12.75" hidden="1" customHeight="1"/>
    <row r="56052" ht="12.75" hidden="1" customHeight="1"/>
    <row r="56053" ht="12.75" hidden="1" customHeight="1"/>
    <row r="56054" ht="12.75" hidden="1" customHeight="1"/>
    <row r="56055" ht="12.75" hidden="1" customHeight="1"/>
    <row r="56056" ht="12.75" hidden="1" customHeight="1"/>
    <row r="56057" ht="12.75" hidden="1" customHeight="1"/>
    <row r="56058" ht="12.75" hidden="1" customHeight="1"/>
    <row r="56059" ht="12.75" hidden="1" customHeight="1"/>
    <row r="56060" ht="12.75" hidden="1" customHeight="1"/>
    <row r="56061" ht="12.75" hidden="1" customHeight="1"/>
    <row r="56062" ht="12.75" hidden="1" customHeight="1"/>
    <row r="56063" ht="12.75" hidden="1" customHeight="1"/>
    <row r="56064" ht="12.75" hidden="1" customHeight="1"/>
    <row r="56065" ht="12.75" hidden="1" customHeight="1"/>
    <row r="56066" ht="12.75" hidden="1" customHeight="1"/>
    <row r="56067" ht="12.75" hidden="1" customHeight="1"/>
    <row r="56068" ht="12.75" hidden="1" customHeight="1"/>
    <row r="56069" ht="12.75" hidden="1" customHeight="1"/>
    <row r="56070" ht="12.75" hidden="1" customHeight="1"/>
    <row r="56071" ht="12.75" hidden="1" customHeight="1"/>
    <row r="56072" ht="12.75" hidden="1" customHeight="1"/>
    <row r="56073" ht="12.75" hidden="1" customHeight="1"/>
    <row r="56074" ht="12.75" hidden="1" customHeight="1"/>
    <row r="56075" ht="12.75" hidden="1" customHeight="1"/>
    <row r="56076" ht="12.75" hidden="1" customHeight="1"/>
    <row r="56077" ht="12.75" hidden="1" customHeight="1"/>
    <row r="56078" ht="12.75" hidden="1" customHeight="1"/>
    <row r="56079" ht="12.75" hidden="1" customHeight="1"/>
    <row r="56080" ht="12.75" hidden="1" customHeight="1"/>
    <row r="56081" ht="12.75" hidden="1" customHeight="1"/>
    <row r="56082" ht="12.75" hidden="1" customHeight="1"/>
    <row r="56083" ht="12.75" hidden="1" customHeight="1"/>
    <row r="56084" ht="12.75" hidden="1" customHeight="1"/>
    <row r="56085" ht="12.75" hidden="1" customHeight="1"/>
    <row r="56086" ht="12.75" hidden="1" customHeight="1"/>
    <row r="56087" ht="12.75" hidden="1" customHeight="1"/>
    <row r="56088" ht="12.75" hidden="1" customHeight="1"/>
    <row r="56089" ht="12.75" hidden="1" customHeight="1"/>
    <row r="56090" ht="12.75" hidden="1" customHeight="1"/>
    <row r="56091" ht="12.75" hidden="1" customHeight="1"/>
    <row r="56092" ht="12.75" hidden="1" customHeight="1"/>
    <row r="56093" ht="12.75" hidden="1" customHeight="1"/>
    <row r="56094" ht="12.75" hidden="1" customHeight="1"/>
    <row r="56095" ht="12.75" hidden="1" customHeight="1"/>
    <row r="56096" ht="12.75" hidden="1" customHeight="1"/>
    <row r="56097" ht="12.75" hidden="1" customHeight="1"/>
    <row r="56098" ht="12.75" hidden="1" customHeight="1"/>
    <row r="56099" ht="12.75" hidden="1" customHeight="1"/>
    <row r="56100" ht="12.75" hidden="1" customHeight="1"/>
    <row r="56101" ht="12.75" hidden="1" customHeight="1"/>
    <row r="56102" ht="12.75" hidden="1" customHeight="1"/>
    <row r="56103" ht="12.75" hidden="1" customHeight="1"/>
    <row r="56104" ht="12.75" hidden="1" customHeight="1"/>
    <row r="56105" ht="12.75" hidden="1" customHeight="1"/>
    <row r="56106" ht="12.75" hidden="1" customHeight="1"/>
    <row r="56107" ht="12.75" hidden="1" customHeight="1"/>
    <row r="56108" ht="12.75" hidden="1" customHeight="1"/>
    <row r="56109" ht="12.75" hidden="1" customHeight="1"/>
    <row r="56110" ht="12.75" hidden="1" customHeight="1"/>
    <row r="56111" ht="12.75" hidden="1" customHeight="1"/>
    <row r="56112" ht="12.75" hidden="1" customHeight="1"/>
    <row r="56113" ht="12.75" hidden="1" customHeight="1"/>
    <row r="56114" ht="12.75" hidden="1" customHeight="1"/>
    <row r="56115" ht="12.75" hidden="1" customHeight="1"/>
    <row r="56116" ht="12.75" hidden="1" customHeight="1"/>
    <row r="56117" ht="12.75" hidden="1" customHeight="1"/>
    <row r="56118" ht="12.75" hidden="1" customHeight="1"/>
    <row r="56119" ht="12.75" hidden="1" customHeight="1"/>
    <row r="56120" ht="12.75" hidden="1" customHeight="1"/>
    <row r="56121" ht="12.75" hidden="1" customHeight="1"/>
    <row r="56122" ht="12.75" hidden="1" customHeight="1"/>
    <row r="56123" ht="12.75" hidden="1" customHeight="1"/>
    <row r="56124" ht="12.75" hidden="1" customHeight="1"/>
    <row r="56125" ht="12.75" hidden="1" customHeight="1"/>
    <row r="56126" ht="12.75" hidden="1" customHeight="1"/>
    <row r="56127" ht="12.75" hidden="1" customHeight="1"/>
    <row r="56128" ht="12.75" hidden="1" customHeight="1"/>
    <row r="56129" ht="12.75" hidden="1" customHeight="1"/>
    <row r="56130" ht="12.75" hidden="1" customHeight="1"/>
    <row r="56131" ht="12.75" hidden="1" customHeight="1"/>
    <row r="56132" ht="12.75" hidden="1" customHeight="1"/>
    <row r="56133" ht="12.75" hidden="1" customHeight="1"/>
    <row r="56134" ht="12.75" hidden="1" customHeight="1"/>
    <row r="56135" ht="12.75" hidden="1" customHeight="1"/>
    <row r="56136" ht="12.75" hidden="1" customHeight="1"/>
    <row r="56137" ht="12.75" hidden="1" customHeight="1"/>
    <row r="56138" ht="12.75" hidden="1" customHeight="1"/>
    <row r="56139" ht="12.75" hidden="1" customHeight="1"/>
    <row r="56140" ht="12.75" hidden="1" customHeight="1"/>
    <row r="56141" ht="12.75" hidden="1" customHeight="1"/>
    <row r="56142" ht="12.75" hidden="1" customHeight="1"/>
    <row r="56143" ht="12.75" hidden="1" customHeight="1"/>
    <row r="56144" ht="12.75" hidden="1" customHeight="1"/>
    <row r="56145" ht="12.75" hidden="1" customHeight="1"/>
    <row r="56146" ht="12.75" hidden="1" customHeight="1"/>
    <row r="56147" ht="12.75" hidden="1" customHeight="1"/>
    <row r="56148" ht="12.75" hidden="1" customHeight="1"/>
    <row r="56149" ht="12.75" hidden="1" customHeight="1"/>
    <row r="56150" ht="12.75" hidden="1" customHeight="1"/>
    <row r="56151" ht="12.75" hidden="1" customHeight="1"/>
    <row r="56152" ht="12.75" hidden="1" customHeight="1"/>
    <row r="56153" ht="12.75" hidden="1" customHeight="1"/>
    <row r="56154" ht="12.75" hidden="1" customHeight="1"/>
    <row r="56155" ht="12.75" hidden="1" customHeight="1"/>
    <row r="56156" ht="12.75" hidden="1" customHeight="1"/>
    <row r="56157" ht="12.75" hidden="1" customHeight="1"/>
    <row r="56158" ht="12.75" hidden="1" customHeight="1"/>
    <row r="56159" ht="12.75" hidden="1" customHeight="1"/>
    <row r="56160" ht="12.75" hidden="1" customHeight="1"/>
    <row r="56161" ht="12.75" hidden="1" customHeight="1"/>
    <row r="56162" ht="12.75" hidden="1" customHeight="1"/>
    <row r="56163" ht="12.75" hidden="1" customHeight="1"/>
    <row r="56164" ht="12.75" hidden="1" customHeight="1"/>
    <row r="56165" ht="12.75" hidden="1" customHeight="1"/>
    <row r="56166" ht="12.75" hidden="1" customHeight="1"/>
    <row r="56167" ht="12.75" hidden="1" customHeight="1"/>
    <row r="56168" ht="12.75" hidden="1" customHeight="1"/>
    <row r="56169" ht="12.75" hidden="1" customHeight="1"/>
    <row r="56170" ht="12.75" hidden="1" customHeight="1"/>
    <row r="56171" ht="12.75" hidden="1" customHeight="1"/>
    <row r="56172" ht="12.75" hidden="1" customHeight="1"/>
    <row r="56173" ht="12.75" hidden="1" customHeight="1"/>
    <row r="56174" ht="12.75" hidden="1" customHeight="1"/>
    <row r="56175" ht="12.75" hidden="1" customHeight="1"/>
    <row r="56176" ht="12.75" hidden="1" customHeight="1"/>
    <row r="56177" ht="12.75" hidden="1" customHeight="1"/>
    <row r="56178" ht="12.75" hidden="1" customHeight="1"/>
    <row r="56179" ht="12.75" hidden="1" customHeight="1"/>
    <row r="56180" ht="12.75" hidden="1" customHeight="1"/>
    <row r="56181" ht="12.75" hidden="1" customHeight="1"/>
    <row r="56182" ht="12.75" hidden="1" customHeight="1"/>
    <row r="56183" ht="12.75" hidden="1" customHeight="1"/>
    <row r="56184" ht="12.75" hidden="1" customHeight="1"/>
    <row r="56185" ht="12.75" hidden="1" customHeight="1"/>
    <row r="56186" ht="12.75" hidden="1" customHeight="1"/>
    <row r="56187" ht="12.75" hidden="1" customHeight="1"/>
    <row r="56188" ht="12.75" hidden="1" customHeight="1"/>
    <row r="56189" ht="12.75" hidden="1" customHeight="1"/>
    <row r="56190" ht="12.75" hidden="1" customHeight="1"/>
    <row r="56191" ht="12.75" hidden="1" customHeight="1"/>
    <row r="56192" ht="12.75" hidden="1" customHeight="1"/>
    <row r="56193" ht="12.75" hidden="1" customHeight="1"/>
    <row r="56194" ht="12.75" hidden="1" customHeight="1"/>
    <row r="56195" ht="12.75" hidden="1" customHeight="1"/>
    <row r="56196" ht="12.75" hidden="1" customHeight="1"/>
    <row r="56197" ht="12.75" hidden="1" customHeight="1"/>
    <row r="56198" ht="12.75" hidden="1" customHeight="1"/>
    <row r="56199" ht="12.75" hidden="1" customHeight="1"/>
    <row r="56200" ht="12.75" hidden="1" customHeight="1"/>
    <row r="56201" ht="12.75" hidden="1" customHeight="1"/>
    <row r="56202" ht="12.75" hidden="1" customHeight="1"/>
    <row r="56203" ht="12.75" hidden="1" customHeight="1"/>
    <row r="56204" ht="12.75" hidden="1" customHeight="1"/>
    <row r="56205" ht="12.75" hidden="1" customHeight="1"/>
    <row r="56206" ht="12.75" hidden="1" customHeight="1"/>
    <row r="56207" ht="12.75" hidden="1" customHeight="1"/>
    <row r="56208" ht="12.75" hidden="1" customHeight="1"/>
    <row r="56209" ht="12.75" hidden="1" customHeight="1"/>
    <row r="56210" ht="12.75" hidden="1" customHeight="1"/>
    <row r="56211" ht="12.75" hidden="1" customHeight="1"/>
    <row r="56212" ht="12.75" hidden="1" customHeight="1"/>
    <row r="56213" ht="12.75" hidden="1" customHeight="1"/>
    <row r="56214" ht="12.75" hidden="1" customHeight="1"/>
    <row r="56215" ht="12.75" hidden="1" customHeight="1"/>
    <row r="56216" ht="12.75" hidden="1" customHeight="1"/>
    <row r="56217" ht="12.75" hidden="1" customHeight="1"/>
    <row r="56218" ht="12.75" hidden="1" customHeight="1"/>
    <row r="56219" ht="12.75" hidden="1" customHeight="1"/>
    <row r="56220" ht="12.75" hidden="1" customHeight="1"/>
    <row r="56221" ht="12.75" hidden="1" customHeight="1"/>
    <row r="56222" ht="12.75" hidden="1" customHeight="1"/>
    <row r="56223" ht="12.75" hidden="1" customHeight="1"/>
    <row r="56224" ht="12.75" hidden="1" customHeight="1"/>
    <row r="56225" ht="12.75" hidden="1" customHeight="1"/>
    <row r="56226" ht="12.75" hidden="1" customHeight="1"/>
    <row r="56227" ht="12.75" hidden="1" customHeight="1"/>
    <row r="56228" ht="12.75" hidden="1" customHeight="1"/>
    <row r="56229" ht="12.75" hidden="1" customHeight="1"/>
    <row r="56230" ht="12.75" hidden="1" customHeight="1"/>
    <row r="56231" ht="12.75" hidden="1" customHeight="1"/>
    <row r="56232" ht="12.75" hidden="1" customHeight="1"/>
    <row r="56233" ht="12.75" hidden="1" customHeight="1"/>
    <row r="56234" ht="12.75" hidden="1" customHeight="1"/>
    <row r="56235" ht="12.75" hidden="1" customHeight="1"/>
    <row r="56236" ht="12.75" hidden="1" customHeight="1"/>
    <row r="56237" ht="12.75" hidden="1" customHeight="1"/>
    <row r="56238" ht="12.75" hidden="1" customHeight="1"/>
    <row r="56239" ht="12.75" hidden="1" customHeight="1"/>
    <row r="56240" ht="12.75" hidden="1" customHeight="1"/>
    <row r="56241" ht="12.75" hidden="1" customHeight="1"/>
    <row r="56242" ht="12.75" hidden="1" customHeight="1"/>
    <row r="56243" ht="12.75" hidden="1" customHeight="1"/>
    <row r="56244" ht="12.75" hidden="1" customHeight="1"/>
    <row r="56245" ht="12.75" hidden="1" customHeight="1"/>
    <row r="56246" ht="12.75" hidden="1" customHeight="1"/>
    <row r="56247" ht="12.75" hidden="1" customHeight="1"/>
    <row r="56248" ht="12.75" hidden="1" customHeight="1"/>
    <row r="56249" ht="12.75" hidden="1" customHeight="1"/>
    <row r="56250" ht="12.75" hidden="1" customHeight="1"/>
    <row r="56251" ht="12.75" hidden="1" customHeight="1"/>
    <row r="56252" ht="12.75" hidden="1" customHeight="1"/>
    <row r="56253" ht="12.75" hidden="1" customHeight="1"/>
    <row r="56254" ht="12.75" hidden="1" customHeight="1"/>
    <row r="56255" ht="12.75" hidden="1" customHeight="1"/>
    <row r="56256" ht="12.75" hidden="1" customHeight="1"/>
    <row r="56257" ht="12.75" hidden="1" customHeight="1"/>
    <row r="56258" ht="12.75" hidden="1" customHeight="1"/>
    <row r="56259" ht="12.75" hidden="1" customHeight="1"/>
    <row r="56260" ht="12.75" hidden="1" customHeight="1"/>
    <row r="56261" ht="12.75" hidden="1" customHeight="1"/>
    <row r="56262" ht="12.75" hidden="1" customHeight="1"/>
    <row r="56263" ht="12.75" hidden="1" customHeight="1"/>
    <row r="56264" ht="12.75" hidden="1" customHeight="1"/>
    <row r="56265" ht="12.75" hidden="1" customHeight="1"/>
    <row r="56266" ht="12.75" hidden="1" customHeight="1"/>
    <row r="56267" ht="12.75" hidden="1" customHeight="1"/>
    <row r="56268" ht="12.75" hidden="1" customHeight="1"/>
    <row r="56269" ht="12.75" hidden="1" customHeight="1"/>
    <row r="56270" ht="12.75" hidden="1" customHeight="1"/>
    <row r="56271" ht="12.75" hidden="1" customHeight="1"/>
    <row r="56272" ht="12.75" hidden="1" customHeight="1"/>
    <row r="56273" ht="12.75" hidden="1" customHeight="1"/>
    <row r="56274" ht="12.75" hidden="1" customHeight="1"/>
    <row r="56275" ht="12.75" hidden="1" customHeight="1"/>
    <row r="56276" ht="12.75" hidden="1" customHeight="1"/>
    <row r="56277" ht="12.75" hidden="1" customHeight="1"/>
    <row r="56278" ht="12.75" hidden="1" customHeight="1"/>
    <row r="56279" ht="12.75" hidden="1" customHeight="1"/>
    <row r="56280" ht="12.75" hidden="1" customHeight="1"/>
    <row r="56281" ht="12.75" hidden="1" customHeight="1"/>
    <row r="56282" ht="12.75" hidden="1" customHeight="1"/>
    <row r="56283" ht="12.75" hidden="1" customHeight="1"/>
    <row r="56284" ht="12.75" hidden="1" customHeight="1"/>
    <row r="56285" ht="12.75" hidden="1" customHeight="1"/>
    <row r="56286" ht="12.75" hidden="1" customHeight="1"/>
    <row r="56287" ht="12.75" hidden="1" customHeight="1"/>
    <row r="56288" ht="12.75" hidden="1" customHeight="1"/>
    <row r="56289" ht="12.75" hidden="1" customHeight="1"/>
    <row r="56290" ht="12.75" hidden="1" customHeight="1"/>
    <row r="56291" ht="12.75" hidden="1" customHeight="1"/>
    <row r="56292" ht="12.75" hidden="1" customHeight="1"/>
    <row r="56293" ht="12.75" hidden="1" customHeight="1"/>
    <row r="56294" ht="12.75" hidden="1" customHeight="1"/>
    <row r="56295" ht="12.75" hidden="1" customHeight="1"/>
    <row r="56296" ht="12.75" hidden="1" customHeight="1"/>
    <row r="56297" ht="12.75" hidden="1" customHeight="1"/>
    <row r="56298" ht="12.75" hidden="1" customHeight="1"/>
    <row r="56299" ht="12.75" hidden="1" customHeight="1"/>
    <row r="56300" ht="12.75" hidden="1" customHeight="1"/>
    <row r="56301" ht="12.75" hidden="1" customHeight="1"/>
    <row r="56302" ht="12.75" hidden="1" customHeight="1"/>
    <row r="56303" ht="12.75" hidden="1" customHeight="1"/>
    <row r="56304" ht="12.75" hidden="1" customHeight="1"/>
    <row r="56305" ht="12.75" hidden="1" customHeight="1"/>
    <row r="56306" ht="12.75" hidden="1" customHeight="1"/>
    <row r="56307" ht="12.75" hidden="1" customHeight="1"/>
    <row r="56308" ht="12.75" hidden="1" customHeight="1"/>
    <row r="56309" ht="12.75" hidden="1" customHeight="1"/>
    <row r="56310" ht="12.75" hidden="1" customHeight="1"/>
    <row r="56311" ht="12.75" hidden="1" customHeight="1"/>
    <row r="56312" ht="12.75" hidden="1" customHeight="1"/>
    <row r="56313" ht="12.75" hidden="1" customHeight="1"/>
    <row r="56314" ht="12.75" hidden="1" customHeight="1"/>
    <row r="56315" ht="12.75" hidden="1" customHeight="1"/>
    <row r="56316" ht="12.75" hidden="1" customHeight="1"/>
    <row r="56317" ht="12.75" hidden="1" customHeight="1"/>
    <row r="56318" ht="12.75" hidden="1" customHeight="1"/>
    <row r="56319" ht="12.75" hidden="1" customHeight="1"/>
    <row r="56320" ht="12.75" hidden="1" customHeight="1"/>
    <row r="56321" ht="12.75" hidden="1" customHeight="1"/>
    <row r="56322" ht="12.75" hidden="1" customHeight="1"/>
    <row r="56323" ht="12.75" hidden="1" customHeight="1"/>
    <row r="56324" ht="12.75" hidden="1" customHeight="1"/>
    <row r="56325" ht="12.75" hidden="1" customHeight="1"/>
    <row r="56326" ht="12.75" hidden="1" customHeight="1"/>
    <row r="56327" ht="12.75" hidden="1" customHeight="1"/>
    <row r="56328" ht="12.75" hidden="1" customHeight="1"/>
    <row r="56329" ht="12.75" hidden="1" customHeight="1"/>
    <row r="56330" ht="12.75" hidden="1" customHeight="1"/>
    <row r="56331" ht="12.75" hidden="1" customHeight="1"/>
    <row r="56332" ht="12.75" hidden="1" customHeight="1"/>
    <row r="56333" ht="12.75" hidden="1" customHeight="1"/>
    <row r="56334" ht="12.75" hidden="1" customHeight="1"/>
    <row r="56335" ht="12.75" hidden="1" customHeight="1"/>
    <row r="56336" ht="12.75" hidden="1" customHeight="1"/>
    <row r="56337" ht="12.75" hidden="1" customHeight="1"/>
    <row r="56338" ht="12.75" hidden="1" customHeight="1"/>
    <row r="56339" ht="12.75" hidden="1" customHeight="1"/>
    <row r="56340" ht="12.75" hidden="1" customHeight="1"/>
    <row r="56341" ht="12.75" hidden="1" customHeight="1"/>
    <row r="56342" ht="12.75" hidden="1" customHeight="1"/>
    <row r="56343" ht="12.75" hidden="1" customHeight="1"/>
    <row r="56344" ht="12.75" hidden="1" customHeight="1"/>
    <row r="56345" ht="12.75" hidden="1" customHeight="1"/>
    <row r="56346" ht="12.75" hidden="1" customHeight="1"/>
    <row r="56347" ht="12.75" hidden="1" customHeight="1"/>
    <row r="56348" ht="12.75" hidden="1" customHeight="1"/>
    <row r="56349" ht="12.75" hidden="1" customHeight="1"/>
    <row r="56350" ht="12.75" hidden="1" customHeight="1"/>
    <row r="56351" ht="12.75" hidden="1" customHeight="1"/>
    <row r="56352" ht="12.75" hidden="1" customHeight="1"/>
    <row r="56353" ht="12.75" hidden="1" customHeight="1"/>
    <row r="56354" ht="12.75" hidden="1" customHeight="1"/>
    <row r="56355" ht="12.75" hidden="1" customHeight="1"/>
    <row r="56356" ht="12.75" hidden="1" customHeight="1"/>
    <row r="56357" ht="12.75" hidden="1" customHeight="1"/>
    <row r="56358" ht="12.75" hidden="1" customHeight="1"/>
    <row r="56359" ht="12.75" hidden="1" customHeight="1"/>
    <row r="56360" ht="12.75" hidden="1" customHeight="1"/>
    <row r="56361" ht="12.75" hidden="1" customHeight="1"/>
    <row r="56362" ht="12.75" hidden="1" customHeight="1"/>
    <row r="56363" ht="12.75" hidden="1" customHeight="1"/>
    <row r="56364" ht="12.75" hidden="1" customHeight="1"/>
    <row r="56365" ht="12.75" hidden="1" customHeight="1"/>
    <row r="56366" ht="12.75" hidden="1" customHeight="1"/>
    <row r="56367" ht="12.75" hidden="1" customHeight="1"/>
    <row r="56368" ht="12.75" hidden="1" customHeight="1"/>
    <row r="56369" ht="12.75" hidden="1" customHeight="1"/>
    <row r="56370" ht="12.75" hidden="1" customHeight="1"/>
    <row r="56371" ht="12.75" hidden="1" customHeight="1"/>
    <row r="56372" ht="12.75" hidden="1" customHeight="1"/>
    <row r="56373" ht="12.75" hidden="1" customHeight="1"/>
    <row r="56374" ht="12.75" hidden="1" customHeight="1"/>
    <row r="56375" ht="12.75" hidden="1" customHeight="1"/>
    <row r="56376" ht="12.75" hidden="1" customHeight="1"/>
    <row r="56377" ht="12.75" hidden="1" customHeight="1"/>
    <row r="56378" ht="12.75" hidden="1" customHeight="1"/>
    <row r="56379" ht="12.75" hidden="1" customHeight="1"/>
    <row r="56380" ht="12.75" hidden="1" customHeight="1"/>
    <row r="56381" ht="12.75" hidden="1" customHeight="1"/>
    <row r="56382" ht="12.75" hidden="1" customHeight="1"/>
    <row r="56383" ht="12.75" hidden="1" customHeight="1"/>
    <row r="56384" ht="12.75" hidden="1" customHeight="1"/>
    <row r="56385" ht="12.75" hidden="1" customHeight="1"/>
    <row r="56386" ht="12.75" hidden="1" customHeight="1"/>
    <row r="56387" ht="12.75" hidden="1" customHeight="1"/>
    <row r="56388" ht="12.75" hidden="1" customHeight="1"/>
    <row r="56389" ht="12.75" hidden="1" customHeight="1"/>
    <row r="56390" ht="12.75" hidden="1" customHeight="1"/>
    <row r="56391" ht="12.75" hidden="1" customHeight="1"/>
    <row r="56392" ht="12.75" hidden="1" customHeight="1"/>
    <row r="56393" ht="12.75" hidden="1" customHeight="1"/>
    <row r="56394" ht="12.75" hidden="1" customHeight="1"/>
    <row r="56395" ht="12.75" hidden="1" customHeight="1"/>
    <row r="56396" ht="12.75" hidden="1" customHeight="1"/>
    <row r="56397" ht="12.75" hidden="1" customHeight="1"/>
    <row r="56398" ht="12.75" hidden="1" customHeight="1"/>
    <row r="56399" ht="12.75" hidden="1" customHeight="1"/>
    <row r="56400" ht="12.75" hidden="1" customHeight="1"/>
    <row r="56401" ht="12.75" hidden="1" customHeight="1"/>
    <row r="56402" ht="12.75" hidden="1" customHeight="1"/>
    <row r="56403" ht="12.75" hidden="1" customHeight="1"/>
    <row r="56404" ht="12.75" hidden="1" customHeight="1"/>
    <row r="56405" ht="12.75" hidden="1" customHeight="1"/>
    <row r="56406" ht="12.75" hidden="1" customHeight="1"/>
    <row r="56407" ht="12.75" hidden="1" customHeight="1"/>
    <row r="56408" ht="12.75" hidden="1" customHeight="1"/>
    <row r="56409" ht="12.75" hidden="1" customHeight="1"/>
    <row r="56410" ht="12.75" hidden="1" customHeight="1"/>
    <row r="56411" ht="12.75" hidden="1" customHeight="1"/>
    <row r="56412" ht="12.75" hidden="1" customHeight="1"/>
    <row r="56413" ht="12.75" hidden="1" customHeight="1"/>
    <row r="56414" ht="12.75" hidden="1" customHeight="1"/>
    <row r="56415" ht="12.75" hidden="1" customHeight="1"/>
    <row r="56416" ht="12.75" hidden="1" customHeight="1"/>
    <row r="56417" ht="12.75" hidden="1" customHeight="1"/>
    <row r="56418" ht="12.75" hidden="1" customHeight="1"/>
    <row r="56419" ht="12.75" hidden="1" customHeight="1"/>
    <row r="56420" ht="12.75" hidden="1" customHeight="1"/>
    <row r="56421" ht="12.75" hidden="1" customHeight="1"/>
    <row r="56422" ht="12.75" hidden="1" customHeight="1"/>
    <row r="56423" ht="12.75" hidden="1" customHeight="1"/>
    <row r="56424" ht="12.75" hidden="1" customHeight="1"/>
    <row r="56425" ht="12.75" hidden="1" customHeight="1"/>
    <row r="56426" ht="12.75" hidden="1" customHeight="1"/>
    <row r="56427" ht="12.75" hidden="1" customHeight="1"/>
    <row r="56428" ht="12.75" hidden="1" customHeight="1"/>
    <row r="56429" ht="12.75" hidden="1" customHeight="1"/>
    <row r="56430" ht="12.75" hidden="1" customHeight="1"/>
    <row r="56431" ht="12.75" hidden="1" customHeight="1"/>
    <row r="56432" ht="12.75" hidden="1" customHeight="1"/>
    <row r="56433" ht="12.75" hidden="1" customHeight="1"/>
    <row r="56434" ht="12.75" hidden="1" customHeight="1"/>
    <row r="56435" ht="12.75" hidden="1" customHeight="1"/>
    <row r="56436" ht="12.75" hidden="1" customHeight="1"/>
    <row r="56437" ht="12.75" hidden="1" customHeight="1"/>
    <row r="56438" ht="12.75" hidden="1" customHeight="1"/>
    <row r="56439" ht="12.75" hidden="1" customHeight="1"/>
    <row r="56440" ht="12.75" hidden="1" customHeight="1"/>
    <row r="56441" ht="12.75" hidden="1" customHeight="1"/>
    <row r="56442" ht="12.75" hidden="1" customHeight="1"/>
    <row r="56443" ht="12.75" hidden="1" customHeight="1"/>
    <row r="56444" ht="12.75" hidden="1" customHeight="1"/>
    <row r="56445" ht="12.75" hidden="1" customHeight="1"/>
    <row r="56446" ht="12.75" hidden="1" customHeight="1"/>
    <row r="56447" ht="12.75" hidden="1" customHeight="1"/>
    <row r="56448" ht="12.75" hidden="1" customHeight="1"/>
    <row r="56449" ht="12.75" hidden="1" customHeight="1"/>
    <row r="56450" ht="12.75" hidden="1" customHeight="1"/>
    <row r="56451" ht="12.75" hidden="1" customHeight="1"/>
    <row r="56452" ht="12.75" hidden="1" customHeight="1"/>
    <row r="56453" ht="12.75" hidden="1" customHeight="1"/>
    <row r="56454" ht="12.75" hidden="1" customHeight="1"/>
    <row r="56455" ht="12.75" hidden="1" customHeight="1"/>
    <row r="56456" ht="12.75" hidden="1" customHeight="1"/>
    <row r="56457" ht="12.75" hidden="1" customHeight="1"/>
    <row r="56458" ht="12.75" hidden="1" customHeight="1"/>
    <row r="56459" ht="12.75" hidden="1" customHeight="1"/>
    <row r="56460" ht="12.75" hidden="1" customHeight="1"/>
    <row r="56461" ht="12.75" hidden="1" customHeight="1"/>
    <row r="56462" ht="12.75" hidden="1" customHeight="1"/>
    <row r="56463" ht="12.75" hidden="1" customHeight="1"/>
    <row r="56464" ht="12.75" hidden="1" customHeight="1"/>
    <row r="56465" ht="12.75" hidden="1" customHeight="1"/>
    <row r="56466" ht="12.75" hidden="1" customHeight="1"/>
    <row r="56467" ht="12.75" hidden="1" customHeight="1"/>
    <row r="56468" ht="12.75" hidden="1" customHeight="1"/>
    <row r="56469" ht="12.75" hidden="1" customHeight="1"/>
    <row r="56470" ht="12.75" hidden="1" customHeight="1"/>
    <row r="56471" ht="12.75" hidden="1" customHeight="1"/>
    <row r="56472" ht="12.75" hidden="1" customHeight="1"/>
    <row r="56473" ht="12.75" hidden="1" customHeight="1"/>
    <row r="56474" ht="12.75" hidden="1" customHeight="1"/>
    <row r="56475" ht="12.75" hidden="1" customHeight="1"/>
    <row r="56476" ht="12.75" hidden="1" customHeight="1"/>
    <row r="56477" ht="12.75" hidden="1" customHeight="1"/>
    <row r="56478" ht="12.75" hidden="1" customHeight="1"/>
    <row r="56479" ht="12.75" hidden="1" customHeight="1"/>
    <row r="56480" ht="12.75" hidden="1" customHeight="1"/>
    <row r="56481" ht="12.75" hidden="1" customHeight="1"/>
    <row r="56482" ht="12.75" hidden="1" customHeight="1"/>
    <row r="56483" ht="12.75" hidden="1" customHeight="1"/>
    <row r="56484" ht="12.75" hidden="1" customHeight="1"/>
    <row r="56485" ht="12.75" hidden="1" customHeight="1"/>
    <row r="56486" ht="12.75" hidden="1" customHeight="1"/>
    <row r="56487" ht="12.75" hidden="1" customHeight="1"/>
    <row r="56488" ht="12.75" hidden="1" customHeight="1"/>
    <row r="56489" ht="12.75" hidden="1" customHeight="1"/>
    <row r="56490" ht="12.75" hidden="1" customHeight="1"/>
    <row r="56491" ht="12.75" hidden="1" customHeight="1"/>
    <row r="56492" ht="12.75" hidden="1" customHeight="1"/>
    <row r="56493" ht="12.75" hidden="1" customHeight="1"/>
    <row r="56494" ht="12.75" hidden="1" customHeight="1"/>
    <row r="56495" ht="12.75" hidden="1" customHeight="1"/>
    <row r="56496" ht="12.75" hidden="1" customHeight="1"/>
    <row r="56497" ht="12.75" hidden="1" customHeight="1"/>
    <row r="56498" ht="12.75" hidden="1" customHeight="1"/>
    <row r="56499" ht="12.75" hidden="1" customHeight="1"/>
    <row r="56500" ht="12.75" hidden="1" customHeight="1"/>
    <row r="56501" ht="12.75" hidden="1" customHeight="1"/>
    <row r="56502" ht="12.75" hidden="1" customHeight="1"/>
    <row r="56503" ht="12.75" hidden="1" customHeight="1"/>
    <row r="56504" ht="12.75" hidden="1" customHeight="1"/>
    <row r="56505" ht="12.75" hidden="1" customHeight="1"/>
    <row r="56506" ht="12.75" hidden="1" customHeight="1"/>
    <row r="56507" ht="12.75" hidden="1" customHeight="1"/>
    <row r="56508" ht="12.75" hidden="1" customHeight="1"/>
    <row r="56509" ht="12.75" hidden="1" customHeight="1"/>
    <row r="56510" ht="12.75" hidden="1" customHeight="1"/>
    <row r="56511" ht="12.75" hidden="1" customHeight="1"/>
    <row r="56512" ht="12.75" hidden="1" customHeight="1"/>
    <row r="56513" ht="12.75" hidden="1" customHeight="1"/>
    <row r="56514" ht="12.75" hidden="1" customHeight="1"/>
    <row r="56515" ht="12.75" hidden="1" customHeight="1"/>
    <row r="56516" ht="12.75" hidden="1" customHeight="1"/>
    <row r="56517" ht="12.75" hidden="1" customHeight="1"/>
    <row r="56518" ht="12.75" hidden="1" customHeight="1"/>
    <row r="56519" ht="12.75" hidden="1" customHeight="1"/>
    <row r="56520" ht="12.75" hidden="1" customHeight="1"/>
    <row r="56521" ht="12.75" hidden="1" customHeight="1"/>
    <row r="56522" ht="12.75" hidden="1" customHeight="1"/>
    <row r="56523" ht="12.75" hidden="1" customHeight="1"/>
    <row r="56524" ht="12.75" hidden="1" customHeight="1"/>
    <row r="56525" ht="12.75" hidden="1" customHeight="1"/>
    <row r="56526" ht="12.75" hidden="1" customHeight="1"/>
    <row r="56527" ht="12.75" hidden="1" customHeight="1"/>
    <row r="56528" ht="12.75" hidden="1" customHeight="1"/>
    <row r="56529" ht="12.75" hidden="1" customHeight="1"/>
    <row r="56530" ht="12.75" hidden="1" customHeight="1"/>
    <row r="56531" ht="12.75" hidden="1" customHeight="1"/>
    <row r="56532" ht="12.75" hidden="1" customHeight="1"/>
    <row r="56533" ht="12.75" hidden="1" customHeight="1"/>
    <row r="56534" ht="12.75" hidden="1" customHeight="1"/>
    <row r="56535" ht="12.75" hidden="1" customHeight="1"/>
    <row r="56536" ht="12.75" hidden="1" customHeight="1"/>
    <row r="56537" ht="12.75" hidden="1" customHeight="1"/>
    <row r="56538" ht="12.75" hidden="1" customHeight="1"/>
    <row r="56539" ht="12.75" hidden="1" customHeight="1"/>
    <row r="56540" ht="12.75" hidden="1" customHeight="1"/>
    <row r="56541" ht="12.75" hidden="1" customHeight="1"/>
    <row r="56542" ht="12.75" hidden="1" customHeight="1"/>
    <row r="56543" ht="12.75" hidden="1" customHeight="1"/>
    <row r="56544" ht="12.75" hidden="1" customHeight="1"/>
    <row r="56545" ht="12.75" hidden="1" customHeight="1"/>
    <row r="56546" ht="12.75" hidden="1" customHeight="1"/>
    <row r="56547" ht="12.75" hidden="1" customHeight="1"/>
    <row r="56548" ht="12.75" hidden="1" customHeight="1"/>
    <row r="56549" ht="12.75" hidden="1" customHeight="1"/>
    <row r="56550" ht="12.75" hidden="1" customHeight="1"/>
    <row r="56551" ht="12.75" hidden="1" customHeight="1"/>
    <row r="56552" ht="12.75" hidden="1" customHeight="1"/>
    <row r="56553" ht="12.75" hidden="1" customHeight="1"/>
    <row r="56554" ht="12.75" hidden="1" customHeight="1"/>
    <row r="56555" ht="12.75" hidden="1" customHeight="1"/>
    <row r="56556" ht="12.75" hidden="1" customHeight="1"/>
    <row r="56557" ht="12.75" hidden="1" customHeight="1"/>
    <row r="56558" ht="12.75" hidden="1" customHeight="1"/>
    <row r="56559" ht="12.75" hidden="1" customHeight="1"/>
    <row r="56560" ht="12.75" hidden="1" customHeight="1"/>
    <row r="56561" ht="12.75" hidden="1" customHeight="1"/>
    <row r="56562" ht="12.75" hidden="1" customHeight="1"/>
    <row r="56563" ht="12.75" hidden="1" customHeight="1"/>
    <row r="56564" ht="12.75" hidden="1" customHeight="1"/>
    <row r="56565" ht="12.75" hidden="1" customHeight="1"/>
    <row r="56566" ht="12.75" hidden="1" customHeight="1"/>
    <row r="56567" ht="12.75" hidden="1" customHeight="1"/>
    <row r="56568" ht="12.75" hidden="1" customHeight="1"/>
    <row r="56569" ht="12.75" hidden="1" customHeight="1"/>
    <row r="56570" ht="12.75" hidden="1" customHeight="1"/>
    <row r="56571" ht="12.75" hidden="1" customHeight="1"/>
    <row r="56572" ht="12.75" hidden="1" customHeight="1"/>
    <row r="56573" ht="12.75" hidden="1" customHeight="1"/>
    <row r="56574" ht="12.75" hidden="1" customHeight="1"/>
    <row r="56575" ht="12.75" hidden="1" customHeight="1"/>
    <row r="56576" ht="12.75" hidden="1" customHeight="1"/>
    <row r="56577" ht="12.75" hidden="1" customHeight="1"/>
    <row r="56578" ht="12.75" hidden="1" customHeight="1"/>
    <row r="56579" ht="12.75" hidden="1" customHeight="1"/>
    <row r="56580" ht="12.75" hidden="1" customHeight="1"/>
    <row r="56581" ht="12.75" hidden="1" customHeight="1"/>
    <row r="56582" ht="12.75" hidden="1" customHeight="1"/>
    <row r="56583" ht="12.75" hidden="1" customHeight="1"/>
    <row r="56584" ht="12.75" hidden="1" customHeight="1"/>
    <row r="56585" ht="12.75" hidden="1" customHeight="1"/>
    <row r="56586" ht="12.75" hidden="1" customHeight="1"/>
    <row r="56587" ht="12.75" hidden="1" customHeight="1"/>
    <row r="56588" ht="12.75" hidden="1" customHeight="1"/>
    <row r="56589" ht="12.75" hidden="1" customHeight="1"/>
    <row r="56590" ht="12.75" hidden="1" customHeight="1"/>
    <row r="56591" ht="12.75" hidden="1" customHeight="1"/>
    <row r="56592" ht="12.75" hidden="1" customHeight="1"/>
    <row r="56593" ht="12.75" hidden="1" customHeight="1"/>
    <row r="56594" ht="12.75" hidden="1" customHeight="1"/>
    <row r="56595" ht="12.75" hidden="1" customHeight="1"/>
    <row r="56596" ht="12.75" hidden="1" customHeight="1"/>
    <row r="56597" ht="12.75" hidden="1" customHeight="1"/>
    <row r="56598" ht="12.75" hidden="1" customHeight="1"/>
    <row r="56599" ht="12.75" hidden="1" customHeight="1"/>
    <row r="56600" ht="12.75" hidden="1" customHeight="1"/>
    <row r="56601" ht="12.75" hidden="1" customHeight="1"/>
    <row r="56602" ht="12.75" hidden="1" customHeight="1"/>
    <row r="56603" ht="12.75" hidden="1" customHeight="1"/>
    <row r="56604" ht="12.75" hidden="1" customHeight="1"/>
    <row r="56605" ht="12.75" hidden="1" customHeight="1"/>
    <row r="56606" ht="12.75" hidden="1" customHeight="1"/>
    <row r="56607" ht="12.75" hidden="1" customHeight="1"/>
    <row r="56608" ht="12.75" hidden="1" customHeight="1"/>
    <row r="56609" ht="12.75" hidden="1" customHeight="1"/>
    <row r="56610" ht="12.75" hidden="1" customHeight="1"/>
    <row r="56611" ht="12.75" hidden="1" customHeight="1"/>
    <row r="56612" ht="12.75" hidden="1" customHeight="1"/>
    <row r="56613" ht="12.75" hidden="1" customHeight="1"/>
    <row r="56614" ht="12.75" hidden="1" customHeight="1"/>
    <row r="56615" ht="12.75" hidden="1" customHeight="1"/>
    <row r="56616" ht="12.75" hidden="1" customHeight="1"/>
    <row r="56617" ht="12.75" hidden="1" customHeight="1"/>
    <row r="56618" ht="12.75" hidden="1" customHeight="1"/>
    <row r="56619" ht="12.75" hidden="1" customHeight="1"/>
    <row r="56620" ht="12.75" hidden="1" customHeight="1"/>
    <row r="56621" ht="12.75" hidden="1" customHeight="1"/>
    <row r="56622" ht="12.75" hidden="1" customHeight="1"/>
    <row r="56623" ht="12.75" hidden="1" customHeight="1"/>
    <row r="56624" ht="12.75" hidden="1" customHeight="1"/>
    <row r="56625" ht="12.75" hidden="1" customHeight="1"/>
    <row r="56626" ht="12.75" hidden="1" customHeight="1"/>
    <row r="56627" ht="12.75" hidden="1" customHeight="1"/>
    <row r="56628" ht="12.75" hidden="1" customHeight="1"/>
    <row r="56629" ht="12.75" hidden="1" customHeight="1"/>
    <row r="56630" ht="12.75" hidden="1" customHeight="1"/>
    <row r="56631" ht="12.75" hidden="1" customHeight="1"/>
    <row r="56632" ht="12.75" hidden="1" customHeight="1"/>
    <row r="56633" ht="12.75" hidden="1" customHeight="1"/>
    <row r="56634" ht="12.75" hidden="1" customHeight="1"/>
    <row r="56635" ht="12.75" hidden="1" customHeight="1"/>
    <row r="56636" ht="12.75" hidden="1" customHeight="1"/>
    <row r="56637" ht="12.75" hidden="1" customHeight="1"/>
    <row r="56638" ht="12.75" hidden="1" customHeight="1"/>
    <row r="56639" ht="12.75" hidden="1" customHeight="1"/>
    <row r="56640" ht="12.75" hidden="1" customHeight="1"/>
    <row r="56641" ht="12.75" hidden="1" customHeight="1"/>
    <row r="56642" ht="12.75" hidden="1" customHeight="1"/>
    <row r="56643" ht="12.75" hidden="1" customHeight="1"/>
    <row r="56644" ht="12.75" hidden="1" customHeight="1"/>
    <row r="56645" ht="12.75" hidden="1" customHeight="1"/>
    <row r="56646" ht="12.75" hidden="1" customHeight="1"/>
    <row r="56647" ht="12.75" hidden="1" customHeight="1"/>
    <row r="56648" ht="12.75" hidden="1" customHeight="1"/>
    <row r="56649" ht="12.75" hidden="1" customHeight="1"/>
    <row r="56650" ht="12.75" hidden="1" customHeight="1"/>
    <row r="56651" ht="12.75" hidden="1" customHeight="1"/>
    <row r="56652" ht="12.75" hidden="1" customHeight="1"/>
    <row r="56653" ht="12.75" hidden="1" customHeight="1"/>
    <row r="56654" ht="12.75" hidden="1" customHeight="1"/>
    <row r="56655" ht="12.75" hidden="1" customHeight="1"/>
    <row r="56656" ht="12.75" hidden="1" customHeight="1"/>
    <row r="56657" ht="12.75" hidden="1" customHeight="1"/>
    <row r="56658" ht="12.75" hidden="1" customHeight="1"/>
    <row r="56659" ht="12.75" hidden="1" customHeight="1"/>
    <row r="56660" ht="12.75" hidden="1" customHeight="1"/>
    <row r="56661" ht="12.75" hidden="1" customHeight="1"/>
    <row r="56662" ht="12.75" hidden="1" customHeight="1"/>
    <row r="56663" ht="12.75" hidden="1" customHeight="1"/>
    <row r="56664" ht="12.75" hidden="1" customHeight="1"/>
    <row r="56665" ht="12.75" hidden="1" customHeight="1"/>
    <row r="56666" ht="12.75" hidden="1" customHeight="1"/>
    <row r="56667" ht="12.75" hidden="1" customHeight="1"/>
    <row r="56668" ht="12.75" hidden="1" customHeight="1"/>
    <row r="56669" ht="12.75" hidden="1" customHeight="1"/>
    <row r="56670" ht="12.75" hidden="1" customHeight="1"/>
    <row r="56671" ht="12.75" hidden="1" customHeight="1"/>
    <row r="56672" ht="12.75" hidden="1" customHeight="1"/>
    <row r="56673" ht="12.75" hidden="1" customHeight="1"/>
    <row r="56674" ht="12.75" hidden="1" customHeight="1"/>
    <row r="56675" ht="12.75" hidden="1" customHeight="1"/>
    <row r="56676" ht="12.75" hidden="1" customHeight="1"/>
    <row r="56677" ht="12.75" hidden="1" customHeight="1"/>
    <row r="56678" ht="12.75" hidden="1" customHeight="1"/>
    <row r="56679" ht="12.75" hidden="1" customHeight="1"/>
    <row r="56680" ht="12.75" hidden="1" customHeight="1"/>
    <row r="56681" ht="12.75" hidden="1" customHeight="1"/>
    <row r="56682" ht="12.75" hidden="1" customHeight="1"/>
    <row r="56683" ht="12.75" hidden="1" customHeight="1"/>
    <row r="56684" ht="12.75" hidden="1" customHeight="1"/>
    <row r="56685" ht="12.75" hidden="1" customHeight="1"/>
    <row r="56686" ht="12.75" hidden="1" customHeight="1"/>
    <row r="56687" ht="12.75" hidden="1" customHeight="1"/>
    <row r="56688" ht="12.75" hidden="1" customHeight="1"/>
    <row r="56689" ht="12.75" hidden="1" customHeight="1"/>
    <row r="56690" ht="12.75" hidden="1" customHeight="1"/>
    <row r="56691" ht="12.75" hidden="1" customHeight="1"/>
    <row r="56692" ht="12.75" hidden="1" customHeight="1"/>
    <row r="56693" ht="12.75" hidden="1" customHeight="1"/>
    <row r="56694" ht="12.75" hidden="1" customHeight="1"/>
    <row r="56695" ht="12.75" hidden="1" customHeight="1"/>
    <row r="56696" ht="12.75" hidden="1" customHeight="1"/>
    <row r="56697" ht="12.75" hidden="1" customHeight="1"/>
    <row r="56698" ht="12.75" hidden="1" customHeight="1"/>
    <row r="56699" ht="12.75" hidden="1" customHeight="1"/>
    <row r="56700" ht="12.75" hidden="1" customHeight="1"/>
    <row r="56701" ht="12.75" hidden="1" customHeight="1"/>
    <row r="56702" ht="12.75" hidden="1" customHeight="1"/>
    <row r="56703" ht="12.75" hidden="1" customHeight="1"/>
    <row r="56704" ht="12.75" hidden="1" customHeight="1"/>
    <row r="56705" ht="12.75" hidden="1" customHeight="1"/>
    <row r="56706" ht="12.75" hidden="1" customHeight="1"/>
    <row r="56707" ht="12.75" hidden="1" customHeight="1"/>
    <row r="56708" ht="12.75" hidden="1" customHeight="1"/>
    <row r="56709" ht="12.75" hidden="1" customHeight="1"/>
    <row r="56710" ht="12.75" hidden="1" customHeight="1"/>
    <row r="56711" ht="12.75" hidden="1" customHeight="1"/>
    <row r="56712" ht="12.75" hidden="1" customHeight="1"/>
    <row r="56713" ht="12.75" hidden="1" customHeight="1"/>
    <row r="56714" ht="12.75" hidden="1" customHeight="1"/>
    <row r="56715" ht="12.75" hidden="1" customHeight="1"/>
    <row r="56716" ht="12.75" hidden="1" customHeight="1"/>
    <row r="56717" ht="12.75" hidden="1" customHeight="1"/>
    <row r="56718" ht="12.75" hidden="1" customHeight="1"/>
    <row r="56719" ht="12.75" hidden="1" customHeight="1"/>
    <row r="56720" ht="12.75" hidden="1" customHeight="1"/>
    <row r="56721" ht="12.75" hidden="1" customHeight="1"/>
    <row r="56722" ht="12.75" hidden="1" customHeight="1"/>
    <row r="56723" ht="12.75" hidden="1" customHeight="1"/>
    <row r="56724" ht="12.75" hidden="1" customHeight="1"/>
    <row r="56725" ht="12.75" hidden="1" customHeight="1"/>
    <row r="56726" ht="12.75" hidden="1" customHeight="1"/>
    <row r="56727" ht="12.75" hidden="1" customHeight="1"/>
    <row r="56728" ht="12.75" hidden="1" customHeight="1"/>
    <row r="56729" ht="12.75" hidden="1" customHeight="1"/>
    <row r="56730" ht="12.75" hidden="1" customHeight="1"/>
    <row r="56731" ht="12.75" hidden="1" customHeight="1"/>
    <row r="56732" ht="12.75" hidden="1" customHeight="1"/>
    <row r="56733" ht="12.75" hidden="1" customHeight="1"/>
    <row r="56734" ht="12.75" hidden="1" customHeight="1"/>
    <row r="56735" ht="12.75" hidden="1" customHeight="1"/>
    <row r="56736" ht="12.75" hidden="1" customHeight="1"/>
    <row r="56737" ht="12.75" hidden="1" customHeight="1"/>
    <row r="56738" ht="12.75" hidden="1" customHeight="1"/>
    <row r="56739" ht="12.75" hidden="1" customHeight="1"/>
    <row r="56740" ht="12.75" hidden="1" customHeight="1"/>
    <row r="56741" ht="12.75" hidden="1" customHeight="1"/>
    <row r="56742" ht="12.75" hidden="1" customHeight="1"/>
    <row r="56743" ht="12.75" hidden="1" customHeight="1"/>
    <row r="56744" ht="12.75" hidden="1" customHeight="1"/>
    <row r="56745" ht="12.75" hidden="1" customHeight="1"/>
    <row r="56746" ht="12.75" hidden="1" customHeight="1"/>
    <row r="56747" ht="12.75" hidden="1" customHeight="1"/>
    <row r="56748" ht="12.75" hidden="1" customHeight="1"/>
    <row r="56749" ht="12.75" hidden="1" customHeight="1"/>
    <row r="56750" ht="12.75" hidden="1" customHeight="1"/>
    <row r="56751" ht="12.75" hidden="1" customHeight="1"/>
    <row r="56752" ht="12.75" hidden="1" customHeight="1"/>
    <row r="56753" ht="12.75" hidden="1" customHeight="1"/>
    <row r="56754" ht="12.75" hidden="1" customHeight="1"/>
    <row r="56755" ht="12.75" hidden="1" customHeight="1"/>
    <row r="56756" ht="12.75" hidden="1" customHeight="1"/>
    <row r="56757" ht="12.75" hidden="1" customHeight="1"/>
    <row r="56758" ht="12.75" hidden="1" customHeight="1"/>
    <row r="56759" ht="12.75" hidden="1" customHeight="1"/>
    <row r="56760" ht="12.75" hidden="1" customHeight="1"/>
    <row r="56761" ht="12.75" hidden="1" customHeight="1"/>
    <row r="56762" ht="12.75" hidden="1" customHeight="1"/>
    <row r="56763" ht="12.75" hidden="1" customHeight="1"/>
    <row r="56764" ht="12.75" hidden="1" customHeight="1"/>
    <row r="56765" ht="12.75" hidden="1" customHeight="1"/>
    <row r="56766" ht="12.75" hidden="1" customHeight="1"/>
    <row r="56767" ht="12.75" hidden="1" customHeight="1"/>
    <row r="56768" ht="12.75" hidden="1" customHeight="1"/>
    <row r="56769" ht="12.75" hidden="1" customHeight="1"/>
    <row r="56770" ht="12.75" hidden="1" customHeight="1"/>
    <row r="56771" ht="12.75" hidden="1" customHeight="1"/>
    <row r="56772" ht="12.75" hidden="1" customHeight="1"/>
    <row r="56773" ht="12.75" hidden="1" customHeight="1"/>
    <row r="56774" ht="12.75" hidden="1" customHeight="1"/>
    <row r="56775" ht="12.75" hidden="1" customHeight="1"/>
    <row r="56776" ht="12.75" hidden="1" customHeight="1"/>
    <row r="56777" ht="12.75" hidden="1" customHeight="1"/>
    <row r="56778" ht="12.75" hidden="1" customHeight="1"/>
    <row r="56779" ht="12.75" hidden="1" customHeight="1"/>
    <row r="56780" ht="12.75" hidden="1" customHeight="1"/>
    <row r="56781" ht="12.75" hidden="1" customHeight="1"/>
    <row r="56782" ht="12.75" hidden="1" customHeight="1"/>
    <row r="56783" ht="12.75" hidden="1" customHeight="1"/>
    <row r="56784" ht="12.75" hidden="1" customHeight="1"/>
    <row r="56785" ht="12.75" hidden="1" customHeight="1"/>
    <row r="56786" ht="12.75" hidden="1" customHeight="1"/>
    <row r="56787" ht="12.75" hidden="1" customHeight="1"/>
    <row r="56788" ht="12.75" hidden="1" customHeight="1"/>
    <row r="56789" ht="12.75" hidden="1" customHeight="1"/>
    <row r="56790" ht="12.75" hidden="1" customHeight="1"/>
    <row r="56791" ht="12.75" hidden="1" customHeight="1"/>
    <row r="56792" ht="12.75" hidden="1" customHeight="1"/>
    <row r="56793" ht="12.75" hidden="1" customHeight="1"/>
    <row r="56794" ht="12.75" hidden="1" customHeight="1"/>
    <row r="56795" ht="12.75" hidden="1" customHeight="1"/>
    <row r="56796" ht="12.75" hidden="1" customHeight="1"/>
    <row r="56797" ht="12.75" hidden="1" customHeight="1"/>
    <row r="56798" ht="12.75" hidden="1" customHeight="1"/>
    <row r="56799" ht="12.75" hidden="1" customHeight="1"/>
    <row r="56800" ht="12.75" hidden="1" customHeight="1"/>
    <row r="56801" ht="12.75" hidden="1" customHeight="1"/>
    <row r="56802" ht="12.75" hidden="1" customHeight="1"/>
    <row r="56803" ht="12.75" hidden="1" customHeight="1"/>
    <row r="56804" ht="12.75" hidden="1" customHeight="1"/>
    <row r="56805" ht="12.75" hidden="1" customHeight="1"/>
    <row r="56806" ht="12.75" hidden="1" customHeight="1"/>
    <row r="56807" ht="12.75" hidden="1" customHeight="1"/>
    <row r="56808" ht="12.75" hidden="1" customHeight="1"/>
    <row r="56809" ht="12.75" hidden="1" customHeight="1"/>
    <row r="56810" ht="12.75" hidden="1" customHeight="1"/>
    <row r="56811" ht="12.75" hidden="1" customHeight="1"/>
    <row r="56812" ht="12.75" hidden="1" customHeight="1"/>
    <row r="56813" ht="12.75" hidden="1" customHeight="1"/>
    <row r="56814" ht="12.75" hidden="1" customHeight="1"/>
    <row r="56815" ht="12.75" hidden="1" customHeight="1"/>
    <row r="56816" ht="12.75" hidden="1" customHeight="1"/>
    <row r="56817" ht="12.75" hidden="1" customHeight="1"/>
    <row r="56818" ht="12.75" hidden="1" customHeight="1"/>
    <row r="56819" ht="12.75" hidden="1" customHeight="1"/>
    <row r="56820" ht="12.75" hidden="1" customHeight="1"/>
    <row r="56821" ht="12.75" hidden="1" customHeight="1"/>
    <row r="56822" ht="12.75" hidden="1" customHeight="1"/>
    <row r="56823" ht="12.75" hidden="1" customHeight="1"/>
    <row r="56824" ht="12.75" hidden="1" customHeight="1"/>
    <row r="56825" ht="12.75" hidden="1" customHeight="1"/>
    <row r="56826" ht="12.75" hidden="1" customHeight="1"/>
    <row r="56827" ht="12.75" hidden="1" customHeight="1"/>
    <row r="56828" ht="12.75" hidden="1" customHeight="1"/>
    <row r="56829" ht="12.75" hidden="1" customHeight="1"/>
    <row r="56830" ht="12.75" hidden="1" customHeight="1"/>
    <row r="56831" ht="12.75" hidden="1" customHeight="1"/>
    <row r="56832" ht="12.75" hidden="1" customHeight="1"/>
    <row r="56833" ht="12.75" hidden="1" customHeight="1"/>
    <row r="56834" ht="12.75" hidden="1" customHeight="1"/>
    <row r="56835" ht="12.75" hidden="1" customHeight="1"/>
    <row r="56836" ht="12.75" hidden="1" customHeight="1"/>
    <row r="56837" ht="12.75" hidden="1" customHeight="1"/>
    <row r="56838" ht="12.75" hidden="1" customHeight="1"/>
    <row r="56839" ht="12.75" hidden="1" customHeight="1"/>
    <row r="56840" ht="12.75" hidden="1" customHeight="1"/>
    <row r="56841" ht="12.75" hidden="1" customHeight="1"/>
    <row r="56842" ht="12.75" hidden="1" customHeight="1"/>
    <row r="56843" ht="12.75" hidden="1" customHeight="1"/>
    <row r="56844" ht="12.75" hidden="1" customHeight="1"/>
    <row r="56845" ht="12.75" hidden="1" customHeight="1"/>
    <row r="56846" ht="12.75" hidden="1" customHeight="1"/>
    <row r="56847" ht="12.75" hidden="1" customHeight="1"/>
    <row r="56848" ht="12.75" hidden="1" customHeight="1"/>
    <row r="56849" ht="12.75" hidden="1" customHeight="1"/>
    <row r="56850" ht="12.75" hidden="1" customHeight="1"/>
    <row r="56851" ht="12.75" hidden="1" customHeight="1"/>
    <row r="56852" ht="12.75" hidden="1" customHeight="1"/>
    <row r="56853" ht="12.75" hidden="1" customHeight="1"/>
    <row r="56854" ht="12.75" hidden="1" customHeight="1"/>
    <row r="56855" ht="12.75" hidden="1" customHeight="1"/>
    <row r="56856" ht="12.75" hidden="1" customHeight="1"/>
    <row r="56857" ht="12.75" hidden="1" customHeight="1"/>
    <row r="56858" ht="12.75" hidden="1" customHeight="1"/>
    <row r="56859" ht="12.75" hidden="1" customHeight="1"/>
    <row r="56860" ht="12.75" hidden="1" customHeight="1"/>
    <row r="56861" ht="12.75" hidden="1" customHeight="1"/>
    <row r="56862" ht="12.75" hidden="1" customHeight="1"/>
    <row r="56863" ht="12.75" hidden="1" customHeight="1"/>
    <row r="56864" ht="12.75" hidden="1" customHeight="1"/>
    <row r="56865" ht="12.75" hidden="1" customHeight="1"/>
    <row r="56866" ht="12.75" hidden="1" customHeight="1"/>
    <row r="56867" ht="12.75" hidden="1" customHeight="1"/>
    <row r="56868" ht="12.75" hidden="1" customHeight="1"/>
    <row r="56869" ht="12.75" hidden="1" customHeight="1"/>
    <row r="56870" ht="12.75" hidden="1" customHeight="1"/>
    <row r="56871" ht="12.75" hidden="1" customHeight="1"/>
    <row r="56872" ht="12.75" hidden="1" customHeight="1"/>
    <row r="56873" ht="12.75" hidden="1" customHeight="1"/>
    <row r="56874" ht="12.75" hidden="1" customHeight="1"/>
    <row r="56875" ht="12.75" hidden="1" customHeight="1"/>
    <row r="56876" ht="12.75" hidden="1" customHeight="1"/>
    <row r="56877" ht="12.75" hidden="1" customHeight="1"/>
    <row r="56878" ht="12.75" hidden="1" customHeight="1"/>
    <row r="56879" ht="12.75" hidden="1" customHeight="1"/>
    <row r="56880" ht="12.75" hidden="1" customHeight="1"/>
    <row r="56881" ht="12.75" hidden="1" customHeight="1"/>
    <row r="56882" ht="12.75" hidden="1" customHeight="1"/>
    <row r="56883" ht="12.75" hidden="1" customHeight="1"/>
    <row r="56884" ht="12.75" hidden="1" customHeight="1"/>
    <row r="56885" ht="12.75" hidden="1" customHeight="1"/>
    <row r="56886" ht="12.75" hidden="1" customHeight="1"/>
    <row r="56887" ht="12.75" hidden="1" customHeight="1"/>
    <row r="56888" ht="12.75" hidden="1" customHeight="1"/>
    <row r="56889" ht="12.75" hidden="1" customHeight="1"/>
    <row r="56890" ht="12.75" hidden="1" customHeight="1"/>
    <row r="56891" ht="12.75" hidden="1" customHeight="1"/>
    <row r="56892" ht="12.75" hidden="1" customHeight="1"/>
    <row r="56893" ht="12.75" hidden="1" customHeight="1"/>
    <row r="56894" ht="12.75" hidden="1" customHeight="1"/>
    <row r="56895" ht="12.75" hidden="1" customHeight="1"/>
    <row r="56896" ht="12.75" hidden="1" customHeight="1"/>
    <row r="56897" ht="12.75" hidden="1" customHeight="1"/>
    <row r="56898" ht="12.75" hidden="1" customHeight="1"/>
    <row r="56899" ht="12.75" hidden="1" customHeight="1"/>
    <row r="56900" ht="12.75" hidden="1" customHeight="1"/>
    <row r="56901" ht="12.75" hidden="1" customHeight="1"/>
    <row r="56902" ht="12.75" hidden="1" customHeight="1"/>
    <row r="56903" ht="12.75" hidden="1" customHeight="1"/>
    <row r="56904" ht="12.75" hidden="1" customHeight="1"/>
    <row r="56905" ht="12.75" hidden="1" customHeight="1"/>
    <row r="56906" ht="12.75" hidden="1" customHeight="1"/>
    <row r="56907" ht="12.75" hidden="1" customHeight="1"/>
    <row r="56908" ht="12.75" hidden="1" customHeight="1"/>
    <row r="56909" ht="12.75" hidden="1" customHeight="1"/>
    <row r="56910" ht="12.75" hidden="1" customHeight="1"/>
    <row r="56911" ht="12.75" hidden="1" customHeight="1"/>
    <row r="56912" ht="12.75" hidden="1" customHeight="1"/>
    <row r="56913" ht="12.75" hidden="1" customHeight="1"/>
    <row r="56914" ht="12.75" hidden="1" customHeight="1"/>
    <row r="56915" ht="12.75" hidden="1" customHeight="1"/>
    <row r="56916" ht="12.75" hidden="1" customHeight="1"/>
    <row r="56917" ht="12.75" hidden="1" customHeight="1"/>
    <row r="56918" ht="12.75" hidden="1" customHeight="1"/>
    <row r="56919" ht="12.75" hidden="1" customHeight="1"/>
    <row r="56920" ht="12.75" hidden="1" customHeight="1"/>
    <row r="56921" ht="12.75" hidden="1" customHeight="1"/>
    <row r="56922" ht="12.75" hidden="1" customHeight="1"/>
    <row r="56923" ht="12.75" hidden="1" customHeight="1"/>
    <row r="56924" ht="12.75" hidden="1" customHeight="1"/>
    <row r="56925" ht="12.75" hidden="1" customHeight="1"/>
    <row r="56926" ht="12.75" hidden="1" customHeight="1"/>
    <row r="56927" ht="12.75" hidden="1" customHeight="1"/>
    <row r="56928" ht="12.75" hidden="1" customHeight="1"/>
    <row r="56929" ht="12.75" hidden="1" customHeight="1"/>
    <row r="56930" ht="12.75" hidden="1" customHeight="1"/>
    <row r="56931" ht="12.75" hidden="1" customHeight="1"/>
    <row r="56932" ht="12.75" hidden="1" customHeight="1"/>
    <row r="56933" ht="12.75" hidden="1" customHeight="1"/>
    <row r="56934" ht="12.75" hidden="1" customHeight="1"/>
    <row r="56935" ht="12.75" hidden="1" customHeight="1"/>
    <row r="56936" ht="12.75" hidden="1" customHeight="1"/>
    <row r="56937" ht="12.75" hidden="1" customHeight="1"/>
    <row r="56938" ht="12.75" hidden="1" customHeight="1"/>
    <row r="56939" ht="12.75" hidden="1" customHeight="1"/>
    <row r="56940" ht="12.75" hidden="1" customHeight="1"/>
    <row r="56941" ht="12.75" hidden="1" customHeight="1"/>
    <row r="56942" ht="12.75" hidden="1" customHeight="1"/>
    <row r="56943" ht="12.75" hidden="1" customHeight="1"/>
    <row r="56944" ht="12.75" hidden="1" customHeight="1"/>
    <row r="56945" ht="12.75" hidden="1" customHeight="1"/>
    <row r="56946" ht="12.75" hidden="1" customHeight="1"/>
    <row r="56947" ht="12.75" hidden="1" customHeight="1"/>
    <row r="56948" ht="12.75" hidden="1" customHeight="1"/>
    <row r="56949" ht="12.75" hidden="1" customHeight="1"/>
    <row r="56950" ht="12.75" hidden="1" customHeight="1"/>
    <row r="56951" ht="12.75" hidden="1" customHeight="1"/>
    <row r="56952" ht="12.75" hidden="1" customHeight="1"/>
    <row r="56953" ht="12.75" hidden="1" customHeight="1"/>
    <row r="56954" ht="12.75" hidden="1" customHeight="1"/>
    <row r="56955" ht="12.75" hidden="1" customHeight="1"/>
    <row r="56956" ht="12.75" hidden="1" customHeight="1"/>
    <row r="56957" ht="12.75" hidden="1" customHeight="1"/>
    <row r="56958" ht="12.75" hidden="1" customHeight="1"/>
    <row r="56959" ht="12.75" hidden="1" customHeight="1"/>
    <row r="56960" ht="12.75" hidden="1" customHeight="1"/>
    <row r="56961" ht="12.75" hidden="1" customHeight="1"/>
    <row r="56962" ht="12.75" hidden="1" customHeight="1"/>
    <row r="56963" ht="12.75" hidden="1" customHeight="1"/>
    <row r="56964" ht="12.75" hidden="1" customHeight="1"/>
    <row r="56965" ht="12.75" hidden="1" customHeight="1"/>
    <row r="56966" ht="12.75" hidden="1" customHeight="1"/>
    <row r="56967" ht="12.75" hidden="1" customHeight="1"/>
    <row r="56968" ht="12.75" hidden="1" customHeight="1"/>
    <row r="56969" ht="12.75" hidden="1" customHeight="1"/>
    <row r="56970" ht="12.75" hidden="1" customHeight="1"/>
    <row r="56971" ht="12.75" hidden="1" customHeight="1"/>
    <row r="56972" ht="12.75" hidden="1" customHeight="1"/>
    <row r="56973" ht="12.75" hidden="1" customHeight="1"/>
    <row r="56974" ht="12.75" hidden="1" customHeight="1"/>
    <row r="56975" ht="12.75" hidden="1" customHeight="1"/>
    <row r="56976" ht="12.75" hidden="1" customHeight="1"/>
    <row r="56977" ht="12.75" hidden="1" customHeight="1"/>
    <row r="56978" ht="12.75" hidden="1" customHeight="1"/>
    <row r="56979" ht="12.75" hidden="1" customHeight="1"/>
    <row r="56980" ht="12.75" hidden="1" customHeight="1"/>
    <row r="56981" ht="12.75" hidden="1" customHeight="1"/>
    <row r="56982" ht="12.75" hidden="1" customHeight="1"/>
    <row r="56983" ht="12.75" hidden="1" customHeight="1"/>
    <row r="56984" ht="12.75" hidden="1" customHeight="1"/>
    <row r="56985" ht="12.75" hidden="1" customHeight="1"/>
    <row r="56986" ht="12.75" hidden="1" customHeight="1"/>
    <row r="56987" ht="12.75" hidden="1" customHeight="1"/>
    <row r="56988" ht="12.75" hidden="1" customHeight="1"/>
    <row r="56989" ht="12.75" hidden="1" customHeight="1"/>
    <row r="56990" ht="12.75" hidden="1" customHeight="1"/>
    <row r="56991" ht="12.75" hidden="1" customHeight="1"/>
    <row r="56992" ht="12.75" hidden="1" customHeight="1"/>
    <row r="56993" ht="12.75" hidden="1" customHeight="1"/>
    <row r="56994" ht="12.75" hidden="1" customHeight="1"/>
    <row r="56995" ht="12.75" hidden="1" customHeight="1"/>
    <row r="56996" ht="12.75" hidden="1" customHeight="1"/>
    <row r="56997" ht="12.75" hidden="1" customHeight="1"/>
    <row r="56998" ht="12.75" hidden="1" customHeight="1"/>
    <row r="56999" ht="12.75" hidden="1" customHeight="1"/>
    <row r="57000" ht="12.75" hidden="1" customHeight="1"/>
    <row r="57001" ht="12.75" hidden="1" customHeight="1"/>
    <row r="57002" ht="12.75" hidden="1" customHeight="1"/>
    <row r="57003" ht="12.75" hidden="1" customHeight="1"/>
    <row r="57004" ht="12.75" hidden="1" customHeight="1"/>
    <row r="57005" ht="12.75" hidden="1" customHeight="1"/>
    <row r="57006" ht="12.75" hidden="1" customHeight="1"/>
    <row r="57007" ht="12.75" hidden="1" customHeight="1"/>
    <row r="57008" ht="12.75" hidden="1" customHeight="1"/>
    <row r="57009" ht="12.75" hidden="1" customHeight="1"/>
    <row r="57010" ht="12.75" hidden="1" customHeight="1"/>
    <row r="57011" ht="12.75" hidden="1" customHeight="1"/>
    <row r="57012" ht="12.75" hidden="1" customHeight="1"/>
    <row r="57013" ht="12.75" hidden="1" customHeight="1"/>
    <row r="57014" ht="12.75" hidden="1" customHeight="1"/>
    <row r="57015" ht="12.75" hidden="1" customHeight="1"/>
    <row r="57016" ht="12.75" hidden="1" customHeight="1"/>
    <row r="57017" ht="12.75" hidden="1" customHeight="1"/>
    <row r="57018" ht="12.75" hidden="1" customHeight="1"/>
    <row r="57019" ht="12.75" hidden="1" customHeight="1"/>
    <row r="57020" ht="12.75" hidden="1" customHeight="1"/>
    <row r="57021" ht="12.75" hidden="1" customHeight="1"/>
    <row r="57022" ht="12.75" hidden="1" customHeight="1"/>
    <row r="57023" ht="12.75" hidden="1" customHeight="1"/>
    <row r="57024" ht="12.75" hidden="1" customHeight="1"/>
    <row r="57025" ht="12.75" hidden="1" customHeight="1"/>
    <row r="57026" ht="12.75" hidden="1" customHeight="1"/>
    <row r="57027" ht="12.75" hidden="1" customHeight="1"/>
    <row r="57028" ht="12.75" hidden="1" customHeight="1"/>
    <row r="57029" ht="12.75" hidden="1" customHeight="1"/>
    <row r="57030" ht="12.75" hidden="1" customHeight="1"/>
    <row r="57031" ht="12.75" hidden="1" customHeight="1"/>
    <row r="57032" ht="12.75" hidden="1" customHeight="1"/>
    <row r="57033" ht="12.75" hidden="1" customHeight="1"/>
    <row r="57034" ht="12.75" hidden="1" customHeight="1"/>
    <row r="57035" ht="12.75" hidden="1" customHeight="1"/>
    <row r="57036" ht="12.75" hidden="1" customHeight="1"/>
    <row r="57037" ht="12.75" hidden="1" customHeight="1"/>
    <row r="57038" ht="12.75" hidden="1" customHeight="1"/>
    <row r="57039" ht="12.75" hidden="1" customHeight="1"/>
    <row r="57040" ht="12.75" hidden="1" customHeight="1"/>
    <row r="57041" ht="12.75" hidden="1" customHeight="1"/>
    <row r="57042" ht="12.75" hidden="1" customHeight="1"/>
    <row r="57043" ht="12.75" hidden="1" customHeight="1"/>
    <row r="57044" ht="12.75" hidden="1" customHeight="1"/>
    <row r="57045" ht="12.75" hidden="1" customHeight="1"/>
    <row r="57046" ht="12.75" hidden="1" customHeight="1"/>
    <row r="57047" ht="12.75" hidden="1" customHeight="1"/>
    <row r="57048" ht="12.75" hidden="1" customHeight="1"/>
    <row r="57049" ht="12.75" hidden="1" customHeight="1"/>
    <row r="57050" ht="12.75" hidden="1" customHeight="1"/>
    <row r="57051" ht="12.75" hidden="1" customHeight="1"/>
    <row r="57052" ht="12.75" hidden="1" customHeight="1"/>
    <row r="57053" ht="12.75" hidden="1" customHeight="1"/>
    <row r="57054" ht="12.75" hidden="1" customHeight="1"/>
    <row r="57055" ht="12.75" hidden="1" customHeight="1"/>
    <row r="57056" ht="12.75" hidden="1" customHeight="1"/>
    <row r="57057" ht="12.75" hidden="1" customHeight="1"/>
    <row r="57058" ht="12.75" hidden="1" customHeight="1"/>
    <row r="57059" ht="12.75" hidden="1" customHeight="1"/>
    <row r="57060" ht="12.75" hidden="1" customHeight="1"/>
    <row r="57061" ht="12.75" hidden="1" customHeight="1"/>
    <row r="57062" ht="12.75" hidden="1" customHeight="1"/>
    <row r="57063" ht="12.75" hidden="1" customHeight="1"/>
    <row r="57064" ht="12.75" hidden="1" customHeight="1"/>
    <row r="57065" ht="12.75" hidden="1" customHeight="1"/>
    <row r="57066" ht="12.75" hidden="1" customHeight="1"/>
    <row r="57067" ht="12.75" hidden="1" customHeight="1"/>
    <row r="57068" ht="12.75" hidden="1" customHeight="1"/>
    <row r="57069" ht="12.75" hidden="1" customHeight="1"/>
    <row r="57070" ht="12.75" hidden="1" customHeight="1"/>
    <row r="57071" ht="12.75" hidden="1" customHeight="1"/>
    <row r="57072" ht="12.75" hidden="1" customHeight="1"/>
    <row r="57073" ht="12.75" hidden="1" customHeight="1"/>
    <row r="57074" ht="12.75" hidden="1" customHeight="1"/>
    <row r="57075" ht="12.75" hidden="1" customHeight="1"/>
    <row r="57076" ht="12.75" hidden="1" customHeight="1"/>
    <row r="57077" ht="12.75" hidden="1" customHeight="1"/>
    <row r="57078" ht="12.75" hidden="1" customHeight="1"/>
    <row r="57079" ht="12.75" hidden="1" customHeight="1"/>
    <row r="57080" ht="12.75" hidden="1" customHeight="1"/>
    <row r="57081" ht="12.75" hidden="1" customHeight="1"/>
    <row r="57082" ht="12.75" hidden="1" customHeight="1"/>
    <row r="57083" ht="12.75" hidden="1" customHeight="1"/>
    <row r="57084" ht="12.75" hidden="1" customHeight="1"/>
    <row r="57085" ht="12.75" hidden="1" customHeight="1"/>
    <row r="57086" ht="12.75" hidden="1" customHeight="1"/>
    <row r="57087" ht="12.75" hidden="1" customHeight="1"/>
    <row r="57088" ht="12.75" hidden="1" customHeight="1"/>
    <row r="57089" ht="12.75" hidden="1" customHeight="1"/>
    <row r="57090" ht="12.75" hidden="1" customHeight="1"/>
    <row r="57091" ht="12.75" hidden="1" customHeight="1"/>
    <row r="57092" ht="12.75" hidden="1" customHeight="1"/>
    <row r="57093" ht="12.75" hidden="1" customHeight="1"/>
    <row r="57094" ht="12.75" hidden="1" customHeight="1"/>
    <row r="57095" ht="12.75" hidden="1" customHeight="1"/>
    <row r="57096" ht="12.75" hidden="1" customHeight="1"/>
    <row r="57097" ht="12.75" hidden="1" customHeight="1"/>
    <row r="57098" ht="12.75" hidden="1" customHeight="1"/>
    <row r="57099" ht="12.75" hidden="1" customHeight="1"/>
    <row r="57100" ht="12.75" hidden="1" customHeight="1"/>
    <row r="57101" ht="12.75" hidden="1" customHeight="1"/>
    <row r="57102" ht="12.75" hidden="1" customHeight="1"/>
    <row r="57103" ht="12.75" hidden="1" customHeight="1"/>
    <row r="57104" ht="12.75" hidden="1" customHeight="1"/>
    <row r="57105" ht="12.75" hidden="1" customHeight="1"/>
    <row r="57106" ht="12.75" hidden="1" customHeight="1"/>
    <row r="57107" ht="12.75" hidden="1" customHeight="1"/>
    <row r="57108" ht="12.75" hidden="1" customHeight="1"/>
    <row r="57109" ht="12.75" hidden="1" customHeight="1"/>
    <row r="57110" ht="12.75" hidden="1" customHeight="1"/>
    <row r="57111" ht="12.75" hidden="1" customHeight="1"/>
    <row r="57112" ht="12.75" hidden="1" customHeight="1"/>
    <row r="57113" ht="12.75" hidden="1" customHeight="1"/>
    <row r="57114" ht="12.75" hidden="1" customHeight="1"/>
    <row r="57115" ht="12.75" hidden="1" customHeight="1"/>
    <row r="57116" ht="12.75" hidden="1" customHeight="1"/>
    <row r="57117" ht="12.75" hidden="1" customHeight="1"/>
    <row r="57118" ht="12.75" hidden="1" customHeight="1"/>
    <row r="57119" ht="12.75" hidden="1" customHeight="1"/>
    <row r="57120" ht="12.75" hidden="1" customHeight="1"/>
    <row r="57121" ht="12.75" hidden="1" customHeight="1"/>
    <row r="57122" ht="12.75" hidden="1" customHeight="1"/>
    <row r="57123" ht="12.75" hidden="1" customHeight="1"/>
    <row r="57124" ht="12.75" hidden="1" customHeight="1"/>
    <row r="57125" ht="12.75" hidden="1" customHeight="1"/>
    <row r="57126" ht="12.75" hidden="1" customHeight="1"/>
    <row r="57127" ht="12.75" hidden="1" customHeight="1"/>
    <row r="57128" ht="12.75" hidden="1" customHeight="1"/>
    <row r="57129" ht="12.75" hidden="1" customHeight="1"/>
    <row r="57130" ht="12.75" hidden="1" customHeight="1"/>
    <row r="57131" ht="12.75" hidden="1" customHeight="1"/>
    <row r="57132" ht="12.75" hidden="1" customHeight="1"/>
    <row r="57133" ht="12.75" hidden="1" customHeight="1"/>
    <row r="57134" ht="12.75" hidden="1" customHeight="1"/>
    <row r="57135" ht="12.75" hidden="1" customHeight="1"/>
    <row r="57136" ht="12.75" hidden="1" customHeight="1"/>
    <row r="57137" ht="12.75" hidden="1" customHeight="1"/>
    <row r="57138" ht="12.75" hidden="1" customHeight="1"/>
    <row r="57139" ht="12.75" hidden="1" customHeight="1"/>
    <row r="57140" ht="12.75" hidden="1" customHeight="1"/>
    <row r="57141" ht="12.75" hidden="1" customHeight="1"/>
    <row r="57142" ht="12.75" hidden="1" customHeight="1"/>
    <row r="57143" ht="12.75" hidden="1" customHeight="1"/>
    <row r="57144" ht="12.75" hidden="1" customHeight="1"/>
    <row r="57145" ht="12.75" hidden="1" customHeight="1"/>
    <row r="57146" ht="12.75" hidden="1" customHeight="1"/>
    <row r="57147" ht="12.75" hidden="1" customHeight="1"/>
    <row r="57148" ht="12.75" hidden="1" customHeight="1"/>
    <row r="57149" ht="12.75" hidden="1" customHeight="1"/>
    <row r="57150" ht="12.75" hidden="1" customHeight="1"/>
    <row r="57151" ht="12.75" hidden="1" customHeight="1"/>
    <row r="57152" ht="12.75" hidden="1" customHeight="1"/>
    <row r="57153" ht="12.75" hidden="1" customHeight="1"/>
    <row r="57154" ht="12.75" hidden="1" customHeight="1"/>
    <row r="57155" ht="12.75" hidden="1" customHeight="1"/>
    <row r="57156" ht="12.75" hidden="1" customHeight="1"/>
    <row r="57157" ht="12.75" hidden="1" customHeight="1"/>
    <row r="57158" ht="12.75" hidden="1" customHeight="1"/>
    <row r="57159" ht="12.75" hidden="1" customHeight="1"/>
    <row r="57160" ht="12.75" hidden="1" customHeight="1"/>
    <row r="57161" ht="12.75" hidden="1" customHeight="1"/>
    <row r="57162" ht="12.75" hidden="1" customHeight="1"/>
    <row r="57163" ht="12.75" hidden="1" customHeight="1"/>
    <row r="57164" ht="12.75" hidden="1" customHeight="1"/>
    <row r="57165" ht="12.75" hidden="1" customHeight="1"/>
    <row r="57166" ht="12.75" hidden="1" customHeight="1"/>
    <row r="57167" ht="12.75" hidden="1" customHeight="1"/>
    <row r="57168" ht="12.75" hidden="1" customHeight="1"/>
    <row r="57169" ht="12.75" hidden="1" customHeight="1"/>
    <row r="57170" ht="12.75" hidden="1" customHeight="1"/>
    <row r="57171" ht="12.75" hidden="1" customHeight="1"/>
    <row r="57172" ht="12.75" hidden="1" customHeight="1"/>
    <row r="57173" ht="12.75" hidden="1" customHeight="1"/>
    <row r="57174" ht="12.75" hidden="1" customHeight="1"/>
    <row r="57175" ht="12.75" hidden="1" customHeight="1"/>
    <row r="57176" ht="12.75" hidden="1" customHeight="1"/>
    <row r="57177" ht="12.75" hidden="1" customHeight="1"/>
    <row r="57178" ht="12.75" hidden="1" customHeight="1"/>
    <row r="57179" ht="12.75" hidden="1" customHeight="1"/>
    <row r="57180" ht="12.75" hidden="1" customHeight="1"/>
    <row r="57181" ht="12.75" hidden="1" customHeight="1"/>
    <row r="57182" ht="12.75" hidden="1" customHeight="1"/>
    <row r="57183" ht="12.75" hidden="1" customHeight="1"/>
    <row r="57184" ht="12.75" hidden="1" customHeight="1"/>
    <row r="57185" ht="12.75" hidden="1" customHeight="1"/>
    <row r="57186" ht="12.75" hidden="1" customHeight="1"/>
    <row r="57187" ht="12.75" hidden="1" customHeight="1"/>
    <row r="57188" ht="12.75" hidden="1" customHeight="1"/>
    <row r="57189" ht="12.75" hidden="1" customHeight="1"/>
    <row r="57190" ht="12.75" hidden="1" customHeight="1"/>
    <row r="57191" ht="12.75" hidden="1" customHeight="1"/>
    <row r="57192" ht="12.75" hidden="1" customHeight="1"/>
    <row r="57193" ht="12.75" hidden="1" customHeight="1"/>
    <row r="57194" ht="12.75" hidden="1" customHeight="1"/>
    <row r="57195" ht="12.75" hidden="1" customHeight="1"/>
    <row r="57196" ht="12.75" hidden="1" customHeight="1"/>
    <row r="57197" ht="12.75" hidden="1" customHeight="1"/>
    <row r="57198" ht="12.75" hidden="1" customHeight="1"/>
    <row r="57199" ht="12.75" hidden="1" customHeight="1"/>
    <row r="57200" ht="12.75" hidden="1" customHeight="1"/>
    <row r="57201" ht="12.75" hidden="1" customHeight="1"/>
    <row r="57202" ht="12.75" hidden="1" customHeight="1"/>
    <row r="57203" ht="12.75" hidden="1" customHeight="1"/>
    <row r="57204" ht="12.75" hidden="1" customHeight="1"/>
    <row r="57205" ht="12.75" hidden="1" customHeight="1"/>
    <row r="57206" ht="12.75" hidden="1" customHeight="1"/>
    <row r="57207" ht="12.75" hidden="1" customHeight="1"/>
    <row r="57208" ht="12.75" hidden="1" customHeight="1"/>
    <row r="57209" ht="12.75" hidden="1" customHeight="1"/>
    <row r="57210" ht="12.75" hidden="1" customHeight="1"/>
    <row r="57211" ht="12.75" hidden="1" customHeight="1"/>
    <row r="57212" ht="12.75" hidden="1" customHeight="1"/>
    <row r="57213" ht="12.75" hidden="1" customHeight="1"/>
    <row r="57214" ht="12.75" hidden="1" customHeight="1"/>
    <row r="57215" ht="12.75" hidden="1" customHeight="1"/>
    <row r="57216" ht="12.75" hidden="1" customHeight="1"/>
    <row r="57217" ht="12.75" hidden="1" customHeight="1"/>
    <row r="57218" ht="12.75" hidden="1" customHeight="1"/>
    <row r="57219" ht="12.75" hidden="1" customHeight="1"/>
    <row r="57220" ht="12.75" hidden="1" customHeight="1"/>
    <row r="57221" ht="12.75" hidden="1" customHeight="1"/>
    <row r="57222" ht="12.75" hidden="1" customHeight="1"/>
    <row r="57223" ht="12.75" hidden="1" customHeight="1"/>
    <row r="57224" ht="12.75" hidden="1" customHeight="1"/>
    <row r="57225" ht="12.75" hidden="1" customHeight="1"/>
    <row r="57226" ht="12.75" hidden="1" customHeight="1"/>
    <row r="57227" ht="12.75" hidden="1" customHeight="1"/>
    <row r="57228" ht="12.75" hidden="1" customHeight="1"/>
    <row r="57229" ht="12.75" hidden="1" customHeight="1"/>
    <row r="57230" ht="12.75" hidden="1" customHeight="1"/>
    <row r="57231" ht="12.75" hidden="1" customHeight="1"/>
    <row r="57232" ht="12.75" hidden="1" customHeight="1"/>
    <row r="57233" ht="12.75" hidden="1" customHeight="1"/>
    <row r="57234" ht="12.75" hidden="1" customHeight="1"/>
    <row r="57235" ht="12.75" hidden="1" customHeight="1"/>
    <row r="57236" ht="12.75" hidden="1" customHeight="1"/>
    <row r="57237" ht="12.75" hidden="1" customHeight="1"/>
    <row r="57238" ht="12.75" hidden="1" customHeight="1"/>
    <row r="57239" ht="12.75" hidden="1" customHeight="1"/>
    <row r="57240" ht="12.75" hidden="1" customHeight="1"/>
    <row r="57241" ht="12.75" hidden="1" customHeight="1"/>
    <row r="57242" ht="12.75" hidden="1" customHeight="1"/>
    <row r="57243" ht="12.75" hidden="1" customHeight="1"/>
    <row r="57244" ht="12.75" hidden="1" customHeight="1"/>
    <row r="57245" ht="12.75" hidden="1" customHeight="1"/>
    <row r="57246" ht="12.75" hidden="1" customHeight="1"/>
    <row r="57247" ht="12.75" hidden="1" customHeight="1"/>
    <row r="57248" ht="12.75" hidden="1" customHeight="1"/>
    <row r="57249" ht="12.75" hidden="1" customHeight="1"/>
    <row r="57250" ht="12.75" hidden="1" customHeight="1"/>
    <row r="57251" ht="12.75" hidden="1" customHeight="1"/>
    <row r="57252" ht="12.75" hidden="1" customHeight="1"/>
    <row r="57253" ht="12.75" hidden="1" customHeight="1"/>
    <row r="57254" ht="12.75" hidden="1" customHeight="1"/>
    <row r="57255" ht="12.75" hidden="1" customHeight="1"/>
    <row r="57256" ht="12.75" hidden="1" customHeight="1"/>
    <row r="57257" ht="12.75" hidden="1" customHeight="1"/>
    <row r="57258" ht="12.75" hidden="1" customHeight="1"/>
    <row r="57259" ht="12.75" hidden="1" customHeight="1"/>
    <row r="57260" ht="12.75" hidden="1" customHeight="1"/>
    <row r="57261" ht="12.75" hidden="1" customHeight="1"/>
    <row r="57262" ht="12.75" hidden="1" customHeight="1"/>
    <row r="57263" ht="12.75" hidden="1" customHeight="1"/>
    <row r="57264" ht="12.75" hidden="1" customHeight="1"/>
    <row r="57265" ht="12.75" hidden="1" customHeight="1"/>
    <row r="57266" ht="12.75" hidden="1" customHeight="1"/>
    <row r="57267" ht="12.75" hidden="1" customHeight="1"/>
    <row r="57268" ht="12.75" hidden="1" customHeight="1"/>
    <row r="57269" ht="12.75" hidden="1" customHeight="1"/>
    <row r="57270" ht="12.75" hidden="1" customHeight="1"/>
    <row r="57271" ht="12.75" hidden="1" customHeight="1"/>
    <row r="57272" ht="12.75" hidden="1" customHeight="1"/>
    <row r="57273" ht="12.75" hidden="1" customHeight="1"/>
    <row r="57274" ht="12.75" hidden="1" customHeight="1"/>
    <row r="57275" ht="12.75" hidden="1" customHeight="1"/>
    <row r="57276" ht="12.75" hidden="1" customHeight="1"/>
    <row r="57277" ht="12.75" hidden="1" customHeight="1"/>
    <row r="57278" ht="12.75" hidden="1" customHeight="1"/>
    <row r="57279" ht="12.75" hidden="1" customHeight="1"/>
    <row r="57280" ht="12.75" hidden="1" customHeight="1"/>
    <row r="57281" ht="12.75" hidden="1" customHeight="1"/>
    <row r="57282" ht="12.75" hidden="1" customHeight="1"/>
    <row r="57283" ht="12.75" hidden="1" customHeight="1"/>
    <row r="57284" ht="12.75" hidden="1" customHeight="1"/>
    <row r="57285" ht="12.75" hidden="1" customHeight="1"/>
    <row r="57286" ht="12.75" hidden="1" customHeight="1"/>
    <row r="57287" ht="12.75" hidden="1" customHeight="1"/>
    <row r="57288" ht="12.75" hidden="1" customHeight="1"/>
    <row r="57289" ht="12.75" hidden="1" customHeight="1"/>
    <row r="57290" ht="12.75" hidden="1" customHeight="1"/>
    <row r="57291" ht="12.75" hidden="1" customHeight="1"/>
    <row r="57292" ht="12.75" hidden="1" customHeight="1"/>
    <row r="57293" ht="12.75" hidden="1" customHeight="1"/>
    <row r="57294" ht="12.75" hidden="1" customHeight="1"/>
    <row r="57295" ht="12.75" hidden="1" customHeight="1"/>
    <row r="57296" ht="12.75" hidden="1" customHeight="1"/>
    <row r="57297" ht="12.75" hidden="1" customHeight="1"/>
    <row r="57298" ht="12.75" hidden="1" customHeight="1"/>
    <row r="57299" ht="12.75" hidden="1" customHeight="1"/>
    <row r="57300" ht="12.75" hidden="1" customHeight="1"/>
    <row r="57301" ht="12.75" hidden="1" customHeight="1"/>
    <row r="57302" ht="12.75" hidden="1" customHeight="1"/>
    <row r="57303" ht="12.75" hidden="1" customHeight="1"/>
    <row r="57304" ht="12.75" hidden="1" customHeight="1"/>
    <row r="57305" ht="12.75" hidden="1" customHeight="1"/>
    <row r="57306" ht="12.75" hidden="1" customHeight="1"/>
    <row r="57307" ht="12.75" hidden="1" customHeight="1"/>
    <row r="57308" ht="12.75" hidden="1" customHeight="1"/>
    <row r="57309" ht="12.75" hidden="1" customHeight="1"/>
    <row r="57310" ht="12.75" hidden="1" customHeight="1"/>
    <row r="57311" ht="12.75" hidden="1" customHeight="1"/>
    <row r="57312" ht="12.75" hidden="1" customHeight="1"/>
    <row r="57313" ht="12.75" hidden="1" customHeight="1"/>
    <row r="57314" ht="12.75" hidden="1" customHeight="1"/>
    <row r="57315" ht="12.75" hidden="1" customHeight="1"/>
    <row r="57316" ht="12.75" hidden="1" customHeight="1"/>
    <row r="57317" ht="12.75" hidden="1" customHeight="1"/>
    <row r="57318" ht="12.75" hidden="1" customHeight="1"/>
    <row r="57319" ht="12.75" hidden="1" customHeight="1"/>
    <row r="57320" ht="12.75" hidden="1" customHeight="1"/>
    <row r="57321" ht="12.75" hidden="1" customHeight="1"/>
    <row r="57322" ht="12.75" hidden="1" customHeight="1"/>
    <row r="57323" ht="12.75" hidden="1" customHeight="1"/>
    <row r="57324" ht="12.75" hidden="1" customHeight="1"/>
    <row r="57325" ht="12.75" hidden="1" customHeight="1"/>
    <row r="57326" ht="12.75" hidden="1" customHeight="1"/>
    <row r="57327" ht="12.75" hidden="1" customHeight="1"/>
    <row r="57328" ht="12.75" hidden="1" customHeight="1"/>
    <row r="57329" ht="12.75" hidden="1" customHeight="1"/>
    <row r="57330" ht="12.75" hidden="1" customHeight="1"/>
    <row r="57331" ht="12.75" hidden="1" customHeight="1"/>
    <row r="57332" ht="12.75" hidden="1" customHeight="1"/>
    <row r="57333" ht="12.75" hidden="1" customHeight="1"/>
    <row r="57334" ht="12.75" hidden="1" customHeight="1"/>
    <row r="57335" ht="12.75" hidden="1" customHeight="1"/>
    <row r="57336" ht="12.75" hidden="1" customHeight="1"/>
    <row r="57337" ht="12.75" hidden="1" customHeight="1"/>
    <row r="57338" ht="12.75" hidden="1" customHeight="1"/>
    <row r="57339" ht="12.75" hidden="1" customHeight="1"/>
    <row r="57340" ht="12.75" hidden="1" customHeight="1"/>
    <row r="57341" ht="12.75" hidden="1" customHeight="1"/>
    <row r="57342" ht="12.75" hidden="1" customHeight="1"/>
    <row r="57343" ht="12.75" hidden="1" customHeight="1"/>
    <row r="57344" ht="12.75" hidden="1" customHeight="1"/>
    <row r="57345" ht="12.75" hidden="1" customHeight="1"/>
    <row r="57346" ht="12.75" hidden="1" customHeight="1"/>
    <row r="57347" ht="12.75" hidden="1" customHeight="1"/>
    <row r="57348" ht="12.75" hidden="1" customHeight="1"/>
    <row r="57349" ht="12.75" hidden="1" customHeight="1"/>
    <row r="57350" ht="12.75" hidden="1" customHeight="1"/>
    <row r="57351" ht="12.75" hidden="1" customHeight="1"/>
    <row r="57352" ht="12.75" hidden="1" customHeight="1"/>
    <row r="57353" ht="12.75" hidden="1" customHeight="1"/>
    <row r="57354" ht="12.75" hidden="1" customHeight="1"/>
    <row r="57355" ht="12.75" hidden="1" customHeight="1"/>
    <row r="57356" ht="12.75" hidden="1" customHeight="1"/>
    <row r="57357" ht="12.75" hidden="1" customHeight="1"/>
    <row r="57358" ht="12.75" hidden="1" customHeight="1"/>
    <row r="57359" ht="12.75" hidden="1" customHeight="1"/>
    <row r="57360" ht="12.75" hidden="1" customHeight="1"/>
    <row r="57361" ht="12.75" hidden="1" customHeight="1"/>
    <row r="57362" ht="12.75" hidden="1" customHeight="1"/>
    <row r="57363" ht="12.75" hidden="1" customHeight="1"/>
    <row r="57364" ht="12.75" hidden="1" customHeight="1"/>
    <row r="57365" ht="12.75" hidden="1" customHeight="1"/>
    <row r="57366" ht="12.75" hidden="1" customHeight="1"/>
    <row r="57367" ht="12.75" hidden="1" customHeight="1"/>
    <row r="57368" ht="12.75" hidden="1" customHeight="1"/>
    <row r="57369" ht="12.75" hidden="1" customHeight="1"/>
    <row r="57370" ht="12.75" hidden="1" customHeight="1"/>
    <row r="57371" ht="12.75" hidden="1" customHeight="1"/>
    <row r="57372" ht="12.75" hidden="1" customHeight="1"/>
    <row r="57373" ht="12.75" hidden="1" customHeight="1"/>
    <row r="57374" ht="12.75" hidden="1" customHeight="1"/>
    <row r="57375" ht="12.75" hidden="1" customHeight="1"/>
    <row r="57376" ht="12.75" hidden="1" customHeight="1"/>
    <row r="57377" ht="12.75" hidden="1" customHeight="1"/>
    <row r="57378" ht="12.75" hidden="1" customHeight="1"/>
    <row r="57379" ht="12.75" hidden="1" customHeight="1"/>
    <row r="57380" ht="12.75" hidden="1" customHeight="1"/>
    <row r="57381" ht="12.75" hidden="1" customHeight="1"/>
    <row r="57382" ht="12.75" hidden="1" customHeight="1"/>
    <row r="57383" ht="12.75" hidden="1" customHeight="1"/>
    <row r="57384" ht="12.75" hidden="1" customHeight="1"/>
    <row r="57385" ht="12.75" hidden="1" customHeight="1"/>
    <row r="57386" ht="12.75" hidden="1" customHeight="1"/>
    <row r="57387" ht="12.75" hidden="1" customHeight="1"/>
    <row r="57388" ht="12.75" hidden="1" customHeight="1"/>
    <row r="57389" ht="12.75" hidden="1" customHeight="1"/>
    <row r="57390" ht="12.75" hidden="1" customHeight="1"/>
    <row r="57391" ht="12.75" hidden="1" customHeight="1"/>
    <row r="57392" ht="12.75" hidden="1" customHeight="1"/>
    <row r="57393" ht="12.75" hidden="1" customHeight="1"/>
    <row r="57394" ht="12.75" hidden="1" customHeight="1"/>
    <row r="57395" ht="12.75" hidden="1" customHeight="1"/>
    <row r="57396" ht="12.75" hidden="1" customHeight="1"/>
    <row r="57397" ht="12.75" hidden="1" customHeight="1"/>
    <row r="57398" ht="12.75" hidden="1" customHeight="1"/>
    <row r="57399" ht="12.75" hidden="1" customHeight="1"/>
    <row r="57400" ht="12.75" hidden="1" customHeight="1"/>
    <row r="57401" ht="12.75" hidden="1" customHeight="1"/>
    <row r="57402" ht="12.75" hidden="1" customHeight="1"/>
    <row r="57403" ht="12.75" hidden="1" customHeight="1"/>
    <row r="57404" ht="12.75" hidden="1" customHeight="1"/>
    <row r="57405" ht="12.75" hidden="1" customHeight="1"/>
    <row r="57406" ht="12.75" hidden="1" customHeight="1"/>
    <row r="57407" ht="12.75" hidden="1" customHeight="1"/>
    <row r="57408" ht="12.75" hidden="1" customHeight="1"/>
    <row r="57409" ht="12.75" hidden="1" customHeight="1"/>
    <row r="57410" ht="12.75" hidden="1" customHeight="1"/>
    <row r="57411" ht="12.75" hidden="1" customHeight="1"/>
    <row r="57412" ht="12.75" hidden="1" customHeight="1"/>
    <row r="57413" ht="12.75" hidden="1" customHeight="1"/>
    <row r="57414" ht="12.75" hidden="1" customHeight="1"/>
    <row r="57415" ht="12.75" hidden="1" customHeight="1"/>
    <row r="57416" ht="12.75" hidden="1" customHeight="1"/>
    <row r="57417" ht="12.75" hidden="1" customHeight="1"/>
    <row r="57418" ht="12.75" hidden="1" customHeight="1"/>
    <row r="57419" ht="12.75" hidden="1" customHeight="1"/>
    <row r="57420" ht="12.75" hidden="1" customHeight="1"/>
    <row r="57421" ht="12.75" hidden="1" customHeight="1"/>
    <row r="57422" ht="12.75" hidden="1" customHeight="1"/>
    <row r="57423" ht="12.75" hidden="1" customHeight="1"/>
    <row r="57424" ht="12.75" hidden="1" customHeight="1"/>
    <row r="57425" ht="12.75" hidden="1" customHeight="1"/>
    <row r="57426" ht="12.75" hidden="1" customHeight="1"/>
    <row r="57427" ht="12.75" hidden="1" customHeight="1"/>
    <row r="57428" ht="12.75" hidden="1" customHeight="1"/>
    <row r="57429" ht="12.75" hidden="1" customHeight="1"/>
    <row r="57430" ht="12.75" hidden="1" customHeight="1"/>
    <row r="57431" ht="12.75" hidden="1" customHeight="1"/>
    <row r="57432" ht="12.75" hidden="1" customHeight="1"/>
    <row r="57433" ht="12.75" hidden="1" customHeight="1"/>
    <row r="57434" ht="12.75" hidden="1" customHeight="1"/>
    <row r="57435" ht="12.75" hidden="1" customHeight="1"/>
    <row r="57436" ht="12.75" hidden="1" customHeight="1"/>
    <row r="57437" ht="12.75" hidden="1" customHeight="1"/>
    <row r="57438" ht="12.75" hidden="1" customHeight="1"/>
    <row r="57439" ht="12.75" hidden="1" customHeight="1"/>
    <row r="57440" ht="12.75" hidden="1" customHeight="1"/>
    <row r="57441" ht="12.75" hidden="1" customHeight="1"/>
    <row r="57442" ht="12.75" hidden="1" customHeight="1"/>
    <row r="57443" ht="12.75" hidden="1" customHeight="1"/>
    <row r="57444" ht="12.75" hidden="1" customHeight="1"/>
    <row r="57445" ht="12.75" hidden="1" customHeight="1"/>
    <row r="57446" ht="12.75" hidden="1" customHeight="1"/>
    <row r="57447" ht="12.75" hidden="1" customHeight="1"/>
    <row r="57448" ht="12.75" hidden="1" customHeight="1"/>
    <row r="57449" ht="12.75" hidden="1" customHeight="1"/>
    <row r="57450" ht="12.75" hidden="1" customHeight="1"/>
    <row r="57451" ht="12.75" hidden="1" customHeight="1"/>
    <row r="57452" ht="12.75" hidden="1" customHeight="1"/>
    <row r="57453" ht="12.75" hidden="1" customHeight="1"/>
    <row r="57454" ht="12.75" hidden="1" customHeight="1"/>
    <row r="57455" ht="12.75" hidden="1" customHeight="1"/>
    <row r="57456" ht="12.75" hidden="1" customHeight="1"/>
    <row r="57457" ht="12.75" hidden="1" customHeight="1"/>
    <row r="57458" ht="12.75" hidden="1" customHeight="1"/>
    <row r="57459" ht="12.75" hidden="1" customHeight="1"/>
    <row r="57460" ht="12.75" hidden="1" customHeight="1"/>
    <row r="57461" ht="12.75" hidden="1" customHeight="1"/>
    <row r="57462" ht="12.75" hidden="1" customHeight="1"/>
    <row r="57463" ht="12.75" hidden="1" customHeight="1"/>
    <row r="57464" ht="12.75" hidden="1" customHeight="1"/>
    <row r="57465" ht="12.75" hidden="1" customHeight="1"/>
    <row r="57466" ht="12.75" hidden="1" customHeight="1"/>
    <row r="57467" ht="12.75" hidden="1" customHeight="1"/>
    <row r="57468" ht="12.75" hidden="1" customHeight="1"/>
    <row r="57469" ht="12.75" hidden="1" customHeight="1"/>
    <row r="57470" ht="12.75" hidden="1" customHeight="1"/>
    <row r="57471" ht="12.75" hidden="1" customHeight="1"/>
    <row r="57472" ht="12.75" hidden="1" customHeight="1"/>
    <row r="57473" ht="12.75" hidden="1" customHeight="1"/>
    <row r="57474" ht="12.75" hidden="1" customHeight="1"/>
    <row r="57475" ht="12.75" hidden="1" customHeight="1"/>
    <row r="57476" ht="12.75" hidden="1" customHeight="1"/>
    <row r="57477" ht="12.75" hidden="1" customHeight="1"/>
    <row r="57478" ht="12.75" hidden="1" customHeight="1"/>
    <row r="57479" ht="12.75" hidden="1" customHeight="1"/>
    <row r="57480" ht="12.75" hidden="1" customHeight="1"/>
    <row r="57481" ht="12.75" hidden="1" customHeight="1"/>
    <row r="57482" ht="12.75" hidden="1" customHeight="1"/>
    <row r="57483" ht="12.75" hidden="1" customHeight="1"/>
    <row r="57484" ht="12.75" hidden="1" customHeight="1"/>
    <row r="57485" ht="12.75" hidden="1" customHeight="1"/>
    <row r="57486" ht="12.75" hidden="1" customHeight="1"/>
    <row r="57487" ht="12.75" hidden="1" customHeight="1"/>
    <row r="57488" ht="12.75" hidden="1" customHeight="1"/>
    <row r="57489" ht="12.75" hidden="1" customHeight="1"/>
    <row r="57490" ht="12.75" hidden="1" customHeight="1"/>
    <row r="57491" ht="12.75" hidden="1" customHeight="1"/>
    <row r="57492" ht="12.75" hidden="1" customHeight="1"/>
    <row r="57493" ht="12.75" hidden="1" customHeight="1"/>
    <row r="57494" ht="12.75" hidden="1" customHeight="1"/>
    <row r="57495" ht="12.75" hidden="1" customHeight="1"/>
    <row r="57496" ht="12.75" hidden="1" customHeight="1"/>
    <row r="57497" ht="12.75" hidden="1" customHeight="1"/>
    <row r="57498" ht="12.75" hidden="1" customHeight="1"/>
    <row r="57499" ht="12.75" hidden="1" customHeight="1"/>
    <row r="57500" ht="12.75" hidden="1" customHeight="1"/>
    <row r="57501" ht="12.75" hidden="1" customHeight="1"/>
    <row r="57502" ht="12.75" hidden="1" customHeight="1"/>
    <row r="57503" ht="12.75" hidden="1" customHeight="1"/>
    <row r="57504" ht="12.75" hidden="1" customHeight="1"/>
    <row r="57505" ht="12.75" hidden="1" customHeight="1"/>
    <row r="57506" ht="12.75" hidden="1" customHeight="1"/>
    <row r="57507" ht="12.75" hidden="1" customHeight="1"/>
    <row r="57508" ht="12.75" hidden="1" customHeight="1"/>
    <row r="57509" ht="12.75" hidden="1" customHeight="1"/>
    <row r="57510" ht="12.75" hidden="1" customHeight="1"/>
    <row r="57511" ht="12.75" hidden="1" customHeight="1"/>
    <row r="57512" ht="12.75" hidden="1" customHeight="1"/>
    <row r="57513" ht="12.75" hidden="1" customHeight="1"/>
    <row r="57514" ht="12.75" hidden="1" customHeight="1"/>
    <row r="57515" ht="12.75" hidden="1" customHeight="1"/>
    <row r="57516" ht="12.75" hidden="1" customHeight="1"/>
    <row r="57517" ht="12.75" hidden="1" customHeight="1"/>
    <row r="57518" ht="12.75" hidden="1" customHeight="1"/>
    <row r="57519" ht="12.75" hidden="1" customHeight="1"/>
    <row r="57520" ht="12.75" hidden="1" customHeight="1"/>
    <row r="57521" ht="12.75" hidden="1" customHeight="1"/>
    <row r="57522" ht="12.75" hidden="1" customHeight="1"/>
    <row r="57523" ht="12.75" hidden="1" customHeight="1"/>
    <row r="57524" ht="12.75" hidden="1" customHeight="1"/>
    <row r="57525" ht="12.75" hidden="1" customHeight="1"/>
    <row r="57526" ht="12.75" hidden="1" customHeight="1"/>
    <row r="57527" ht="12.75" hidden="1" customHeight="1"/>
    <row r="57528" ht="12.75" hidden="1" customHeight="1"/>
    <row r="57529" ht="12.75" hidden="1" customHeight="1"/>
    <row r="57530" ht="12.75" hidden="1" customHeight="1"/>
    <row r="57531" ht="12.75" hidden="1" customHeight="1"/>
    <row r="57532" ht="12.75" hidden="1" customHeight="1"/>
    <row r="57533" ht="12.75" hidden="1" customHeight="1"/>
    <row r="57534" ht="12.75" hidden="1" customHeight="1"/>
    <row r="57535" ht="12.75" hidden="1" customHeight="1"/>
    <row r="57536" ht="12.75" hidden="1" customHeight="1"/>
    <row r="57537" ht="12.75" hidden="1" customHeight="1"/>
    <row r="57538" ht="12.75" hidden="1" customHeight="1"/>
    <row r="57539" ht="12.75" hidden="1" customHeight="1"/>
    <row r="57540" ht="12.75" hidden="1" customHeight="1"/>
    <row r="57541" ht="12.75" hidden="1" customHeight="1"/>
    <row r="57542" ht="12.75" hidden="1" customHeight="1"/>
    <row r="57543" ht="12.75" hidden="1" customHeight="1"/>
    <row r="57544" ht="12.75" hidden="1" customHeight="1"/>
    <row r="57545" ht="12.75" hidden="1" customHeight="1"/>
    <row r="57546" ht="12.75" hidden="1" customHeight="1"/>
    <row r="57547" ht="12.75" hidden="1" customHeight="1"/>
    <row r="57548" ht="12.75" hidden="1" customHeight="1"/>
    <row r="57549" ht="12.75" hidden="1" customHeight="1"/>
    <row r="57550" ht="12.75" hidden="1" customHeight="1"/>
    <row r="57551" ht="12.75" hidden="1" customHeight="1"/>
    <row r="57552" ht="12.75" hidden="1" customHeight="1"/>
    <row r="57553" ht="12.75" hidden="1" customHeight="1"/>
    <row r="57554" ht="12.75" hidden="1" customHeight="1"/>
    <row r="57555" ht="12.75" hidden="1" customHeight="1"/>
    <row r="57556" ht="12.75" hidden="1" customHeight="1"/>
    <row r="57557" ht="12.75" hidden="1" customHeight="1"/>
    <row r="57558" ht="12.75" hidden="1" customHeight="1"/>
    <row r="57559" ht="12.75" hidden="1" customHeight="1"/>
    <row r="57560" ht="12.75" hidden="1" customHeight="1"/>
    <row r="57561" ht="12.75" hidden="1" customHeight="1"/>
    <row r="57562" ht="12.75" hidden="1" customHeight="1"/>
    <row r="57563" ht="12.75" hidden="1" customHeight="1"/>
    <row r="57564" ht="12.75" hidden="1" customHeight="1"/>
    <row r="57565" ht="12.75" hidden="1" customHeight="1"/>
    <row r="57566" ht="12.75" hidden="1" customHeight="1"/>
    <row r="57567" ht="12.75" hidden="1" customHeight="1"/>
    <row r="57568" ht="12.75" hidden="1" customHeight="1"/>
    <row r="57569" ht="12.75" hidden="1" customHeight="1"/>
    <row r="57570" ht="12.75" hidden="1" customHeight="1"/>
    <row r="57571" ht="12.75" hidden="1" customHeight="1"/>
    <row r="57572" ht="12.75" hidden="1" customHeight="1"/>
    <row r="57573" ht="12.75" hidden="1" customHeight="1"/>
    <row r="57574" ht="12.75" hidden="1" customHeight="1"/>
    <row r="57575" ht="12.75" hidden="1" customHeight="1"/>
    <row r="57576" ht="12.75" hidden="1" customHeight="1"/>
    <row r="57577" ht="12.75" hidden="1" customHeight="1"/>
    <row r="57578" ht="12.75" hidden="1" customHeight="1"/>
    <row r="57579" ht="12.75" hidden="1" customHeight="1"/>
    <row r="57580" ht="12.75" hidden="1" customHeight="1"/>
    <row r="57581" ht="12.75" hidden="1" customHeight="1"/>
    <row r="57582" ht="12.75" hidden="1" customHeight="1"/>
    <row r="57583" ht="12.75" hidden="1" customHeight="1"/>
    <row r="57584" ht="12.75" hidden="1" customHeight="1"/>
    <row r="57585" ht="12.75" hidden="1" customHeight="1"/>
    <row r="57586" ht="12.75" hidden="1" customHeight="1"/>
    <row r="57587" ht="12.75" hidden="1" customHeight="1"/>
    <row r="57588" ht="12.75" hidden="1" customHeight="1"/>
    <row r="57589" ht="12.75" hidden="1" customHeight="1"/>
    <row r="57590" ht="12.75" hidden="1" customHeight="1"/>
    <row r="57591" ht="12.75" hidden="1" customHeight="1"/>
    <row r="57592" ht="12.75" hidden="1" customHeight="1"/>
    <row r="57593" ht="12.75" hidden="1" customHeight="1"/>
    <row r="57594" ht="12.75" hidden="1" customHeight="1"/>
    <row r="57595" ht="12.75" hidden="1" customHeight="1"/>
    <row r="57596" ht="12.75" hidden="1" customHeight="1"/>
    <row r="57597" ht="12.75" hidden="1" customHeight="1"/>
    <row r="57598" ht="12.75" hidden="1" customHeight="1"/>
    <row r="57599" ht="12.75" hidden="1" customHeight="1"/>
    <row r="57600" ht="12.75" hidden="1" customHeight="1"/>
    <row r="57601" ht="12.75" hidden="1" customHeight="1"/>
    <row r="57602" ht="12.75" hidden="1" customHeight="1"/>
    <row r="57603" ht="12.75" hidden="1" customHeight="1"/>
    <row r="57604" ht="12.75" hidden="1" customHeight="1"/>
    <row r="57605" ht="12.75" hidden="1" customHeight="1"/>
    <row r="57606" ht="12.75" hidden="1" customHeight="1"/>
    <row r="57607" ht="12.75" hidden="1" customHeight="1"/>
    <row r="57608" ht="12.75" hidden="1" customHeight="1"/>
    <row r="57609" ht="12.75" hidden="1" customHeight="1"/>
    <row r="57610" ht="12.75" hidden="1" customHeight="1"/>
    <row r="57611" ht="12.75" hidden="1" customHeight="1"/>
    <row r="57612" ht="12.75" hidden="1" customHeight="1"/>
    <row r="57613" ht="12.75" hidden="1" customHeight="1"/>
    <row r="57614" ht="12.75" hidden="1" customHeight="1"/>
    <row r="57615" ht="12.75" hidden="1" customHeight="1"/>
    <row r="57616" ht="12.75" hidden="1" customHeight="1"/>
    <row r="57617" ht="12.75" hidden="1" customHeight="1"/>
    <row r="57618" ht="12.75" hidden="1" customHeight="1"/>
    <row r="57619" ht="12.75" hidden="1" customHeight="1"/>
    <row r="57620" ht="12.75" hidden="1" customHeight="1"/>
    <row r="57621" ht="12.75" hidden="1" customHeight="1"/>
    <row r="57622" ht="12.75" hidden="1" customHeight="1"/>
    <row r="57623" ht="12.75" hidden="1" customHeight="1"/>
    <row r="57624" ht="12.75" hidden="1" customHeight="1"/>
    <row r="57625" ht="12.75" hidden="1" customHeight="1"/>
    <row r="57626" ht="12.75" hidden="1" customHeight="1"/>
    <row r="57627" ht="12.75" hidden="1" customHeight="1"/>
    <row r="57628" ht="12.75" hidden="1" customHeight="1"/>
    <row r="57629" ht="12.75" hidden="1" customHeight="1"/>
    <row r="57630" ht="12.75" hidden="1" customHeight="1"/>
    <row r="57631" ht="12.75" hidden="1" customHeight="1"/>
    <row r="57632" ht="12.75" hidden="1" customHeight="1"/>
    <row r="57633" ht="12.75" hidden="1" customHeight="1"/>
    <row r="57634" ht="12.75" hidden="1" customHeight="1"/>
    <row r="57635" ht="12.75" hidden="1" customHeight="1"/>
    <row r="57636" ht="12.75" hidden="1" customHeight="1"/>
    <row r="57637" ht="12.75" hidden="1" customHeight="1"/>
    <row r="57638" ht="12.75" hidden="1" customHeight="1"/>
    <row r="57639" ht="12.75" hidden="1" customHeight="1"/>
    <row r="57640" ht="12.75" hidden="1" customHeight="1"/>
    <row r="57641" ht="12.75" hidden="1" customHeight="1"/>
    <row r="57642" ht="12.75" hidden="1" customHeight="1"/>
    <row r="57643" ht="12.75" hidden="1" customHeight="1"/>
    <row r="57644" ht="12.75" hidden="1" customHeight="1"/>
    <row r="57645" ht="12.75" hidden="1" customHeight="1"/>
    <row r="57646" ht="12.75" hidden="1" customHeight="1"/>
    <row r="57647" ht="12.75" hidden="1" customHeight="1"/>
    <row r="57648" ht="12.75" hidden="1" customHeight="1"/>
    <row r="57649" ht="12.75" hidden="1" customHeight="1"/>
    <row r="57650" ht="12.75" hidden="1" customHeight="1"/>
    <row r="57651" ht="12.75" hidden="1" customHeight="1"/>
    <row r="57652" ht="12.75" hidden="1" customHeight="1"/>
    <row r="57653" ht="12.75" hidden="1" customHeight="1"/>
    <row r="57654" ht="12.75" hidden="1" customHeight="1"/>
    <row r="57655" ht="12.75" hidden="1" customHeight="1"/>
    <row r="57656" ht="12.75" hidden="1" customHeight="1"/>
    <row r="57657" ht="12.75" hidden="1" customHeight="1"/>
    <row r="57658" ht="12.75" hidden="1" customHeight="1"/>
    <row r="57659" ht="12.75" hidden="1" customHeight="1"/>
    <row r="57660" ht="12.75" hidden="1" customHeight="1"/>
    <row r="57661" ht="12.75" hidden="1" customHeight="1"/>
    <row r="57662" ht="12.75" hidden="1" customHeight="1"/>
    <row r="57663" ht="12.75" hidden="1" customHeight="1"/>
    <row r="57664" ht="12.75" hidden="1" customHeight="1"/>
    <row r="57665" ht="12.75" hidden="1" customHeight="1"/>
    <row r="57666" ht="12.75" hidden="1" customHeight="1"/>
    <row r="57667" ht="12.75" hidden="1" customHeight="1"/>
    <row r="57668" ht="12.75" hidden="1" customHeight="1"/>
    <row r="57669" ht="12.75" hidden="1" customHeight="1"/>
    <row r="57670" ht="12.75" hidden="1" customHeight="1"/>
    <row r="57671" ht="12.75" hidden="1" customHeight="1"/>
    <row r="57672" ht="12.75" hidden="1" customHeight="1"/>
    <row r="57673" ht="12.75" hidden="1" customHeight="1"/>
    <row r="57674" ht="12.75" hidden="1" customHeight="1"/>
    <row r="57675" ht="12.75" hidden="1" customHeight="1"/>
    <row r="57676" ht="12.75" hidden="1" customHeight="1"/>
    <row r="57677" ht="12.75" hidden="1" customHeight="1"/>
    <row r="57678" ht="12.75" hidden="1" customHeight="1"/>
    <row r="57679" ht="12.75" hidden="1" customHeight="1"/>
    <row r="57680" ht="12.75" hidden="1" customHeight="1"/>
    <row r="57681" ht="12.75" hidden="1" customHeight="1"/>
    <row r="57682" ht="12.75" hidden="1" customHeight="1"/>
    <row r="57683" ht="12.75" hidden="1" customHeight="1"/>
    <row r="57684" ht="12.75" hidden="1" customHeight="1"/>
    <row r="57685" ht="12.75" hidden="1" customHeight="1"/>
    <row r="57686" ht="12.75" hidden="1" customHeight="1"/>
    <row r="57687" ht="12.75" hidden="1" customHeight="1"/>
    <row r="57688" ht="12.75" hidden="1" customHeight="1"/>
    <row r="57689" ht="12.75" hidden="1" customHeight="1"/>
    <row r="57690" ht="12.75" hidden="1" customHeight="1"/>
    <row r="57691" ht="12.75" hidden="1" customHeight="1"/>
    <row r="57692" ht="12.75" hidden="1" customHeight="1"/>
    <row r="57693" ht="12.75" hidden="1" customHeight="1"/>
    <row r="57694" ht="12.75" hidden="1" customHeight="1"/>
    <row r="57695" ht="12.75" hidden="1" customHeight="1"/>
    <row r="57696" ht="12.75" hidden="1" customHeight="1"/>
    <row r="57697" ht="12.75" hidden="1" customHeight="1"/>
    <row r="57698" ht="12.75" hidden="1" customHeight="1"/>
    <row r="57699" ht="12.75" hidden="1" customHeight="1"/>
    <row r="57700" ht="12.75" hidden="1" customHeight="1"/>
    <row r="57701" ht="12.75" hidden="1" customHeight="1"/>
    <row r="57702" ht="12.75" hidden="1" customHeight="1"/>
    <row r="57703" ht="12.75" hidden="1" customHeight="1"/>
    <row r="57704" ht="12.75" hidden="1" customHeight="1"/>
    <row r="57705" ht="12.75" hidden="1" customHeight="1"/>
    <row r="57706" ht="12.75" hidden="1" customHeight="1"/>
    <row r="57707" ht="12.75" hidden="1" customHeight="1"/>
    <row r="57708" ht="12.75" hidden="1" customHeight="1"/>
    <row r="57709" ht="12.75" hidden="1" customHeight="1"/>
    <row r="57710" ht="12.75" hidden="1" customHeight="1"/>
    <row r="57711" ht="12.75" hidden="1" customHeight="1"/>
    <row r="57712" ht="12.75" hidden="1" customHeight="1"/>
    <row r="57713" ht="12.75" hidden="1" customHeight="1"/>
    <row r="57714" ht="12.75" hidden="1" customHeight="1"/>
    <row r="57715" ht="12.75" hidden="1" customHeight="1"/>
    <row r="57716" ht="12.75" hidden="1" customHeight="1"/>
    <row r="57717" ht="12.75" hidden="1" customHeight="1"/>
    <row r="57718" ht="12.75" hidden="1" customHeight="1"/>
    <row r="57719" ht="12.75" hidden="1" customHeight="1"/>
    <row r="57720" ht="12.75" hidden="1" customHeight="1"/>
    <row r="57721" ht="12.75" hidden="1" customHeight="1"/>
    <row r="57722" ht="12.75" hidden="1" customHeight="1"/>
    <row r="57723" ht="12.75" hidden="1" customHeight="1"/>
    <row r="57724" ht="12.75" hidden="1" customHeight="1"/>
    <row r="57725" ht="12.75" hidden="1" customHeight="1"/>
    <row r="57726" ht="12.75" hidden="1" customHeight="1"/>
    <row r="57727" ht="12.75" hidden="1" customHeight="1"/>
    <row r="57728" ht="12.75" hidden="1" customHeight="1"/>
    <row r="57729" ht="12.75" hidden="1" customHeight="1"/>
    <row r="57730" ht="12.75" hidden="1" customHeight="1"/>
    <row r="57731" ht="12.75" hidden="1" customHeight="1"/>
    <row r="57732" ht="12.75" hidden="1" customHeight="1"/>
    <row r="57733" ht="12.75" hidden="1" customHeight="1"/>
    <row r="57734" ht="12.75" hidden="1" customHeight="1"/>
    <row r="57735" ht="12.75" hidden="1" customHeight="1"/>
    <row r="57736" ht="12.75" hidden="1" customHeight="1"/>
    <row r="57737" ht="12.75" hidden="1" customHeight="1"/>
    <row r="57738" ht="12.75" hidden="1" customHeight="1"/>
    <row r="57739" ht="12.75" hidden="1" customHeight="1"/>
    <row r="57740" ht="12.75" hidden="1" customHeight="1"/>
    <row r="57741" ht="12.75" hidden="1" customHeight="1"/>
    <row r="57742" ht="12.75" hidden="1" customHeight="1"/>
    <row r="57743" ht="12.75" hidden="1" customHeight="1"/>
    <row r="57744" ht="12.75" hidden="1" customHeight="1"/>
    <row r="57745" ht="12.75" hidden="1" customHeight="1"/>
    <row r="57746" ht="12.75" hidden="1" customHeight="1"/>
    <row r="57747" ht="12.75" hidden="1" customHeight="1"/>
    <row r="57748" ht="12.75" hidden="1" customHeight="1"/>
    <row r="57749" ht="12.75" hidden="1" customHeight="1"/>
    <row r="57750" ht="12.75" hidden="1" customHeight="1"/>
    <row r="57751" ht="12.75" hidden="1" customHeight="1"/>
    <row r="57752" ht="12.75" hidden="1" customHeight="1"/>
    <row r="57753" ht="12.75" hidden="1" customHeight="1"/>
    <row r="57754" ht="12.75" hidden="1" customHeight="1"/>
    <row r="57755" ht="12.75" hidden="1" customHeight="1"/>
    <row r="57756" ht="12.75" hidden="1" customHeight="1"/>
    <row r="57757" ht="12.75" hidden="1" customHeight="1"/>
    <row r="57758" ht="12.75" hidden="1" customHeight="1"/>
    <row r="57759" ht="12.75" hidden="1" customHeight="1"/>
    <row r="57760" ht="12.75" hidden="1" customHeight="1"/>
    <row r="57761" ht="12.75" hidden="1" customHeight="1"/>
    <row r="57762" ht="12.75" hidden="1" customHeight="1"/>
    <row r="57763" ht="12.75" hidden="1" customHeight="1"/>
    <row r="57764" ht="12.75" hidden="1" customHeight="1"/>
    <row r="57765" ht="12.75" hidden="1" customHeight="1"/>
    <row r="57766" ht="12.75" hidden="1" customHeight="1"/>
    <row r="57767" ht="12.75" hidden="1" customHeight="1"/>
    <row r="57768" ht="12.75" hidden="1" customHeight="1"/>
    <row r="57769" ht="12.75" hidden="1" customHeight="1"/>
    <row r="57770" ht="12.75" hidden="1" customHeight="1"/>
    <row r="57771" ht="12.75" hidden="1" customHeight="1"/>
    <row r="57772" ht="12.75" hidden="1" customHeight="1"/>
    <row r="57773" ht="12.75" hidden="1" customHeight="1"/>
    <row r="57774" ht="12.75" hidden="1" customHeight="1"/>
    <row r="57775" ht="12.75" hidden="1" customHeight="1"/>
    <row r="57776" ht="12.75" hidden="1" customHeight="1"/>
    <row r="57777" ht="12.75" hidden="1" customHeight="1"/>
    <row r="57778" ht="12.75" hidden="1" customHeight="1"/>
    <row r="57779" ht="12.75" hidden="1" customHeight="1"/>
    <row r="57780" ht="12.75" hidden="1" customHeight="1"/>
    <row r="57781" ht="12.75" hidden="1" customHeight="1"/>
    <row r="57782" ht="12.75" hidden="1" customHeight="1"/>
    <row r="57783" ht="12.75" hidden="1" customHeight="1"/>
    <row r="57784" ht="12.75" hidden="1" customHeight="1"/>
    <row r="57785" ht="12.75" hidden="1" customHeight="1"/>
    <row r="57786" ht="12.75" hidden="1" customHeight="1"/>
    <row r="57787" ht="12.75" hidden="1" customHeight="1"/>
    <row r="57788" ht="12.75" hidden="1" customHeight="1"/>
    <row r="57789" ht="12.75" hidden="1" customHeight="1"/>
    <row r="57790" ht="12.75" hidden="1" customHeight="1"/>
    <row r="57791" ht="12.75" hidden="1" customHeight="1"/>
    <row r="57792" ht="12.75" hidden="1" customHeight="1"/>
    <row r="57793" ht="12.75" hidden="1" customHeight="1"/>
    <row r="57794" ht="12.75" hidden="1" customHeight="1"/>
    <row r="57795" ht="12.75" hidden="1" customHeight="1"/>
    <row r="57796" ht="12.75" hidden="1" customHeight="1"/>
    <row r="57797" ht="12.75" hidden="1" customHeight="1"/>
    <row r="57798" ht="12.75" hidden="1" customHeight="1"/>
    <row r="57799" ht="12.75" hidden="1" customHeight="1"/>
    <row r="57800" ht="12.75" hidden="1" customHeight="1"/>
    <row r="57801" ht="12.75" hidden="1" customHeight="1"/>
    <row r="57802" ht="12.75" hidden="1" customHeight="1"/>
    <row r="57803" ht="12.75" hidden="1" customHeight="1"/>
    <row r="57804" ht="12.75" hidden="1" customHeight="1"/>
    <row r="57805" ht="12.75" hidden="1" customHeight="1"/>
    <row r="57806" ht="12.75" hidden="1" customHeight="1"/>
    <row r="57807" ht="12.75" hidden="1" customHeight="1"/>
    <row r="57808" ht="12.75" hidden="1" customHeight="1"/>
    <row r="57809" ht="12.75" hidden="1" customHeight="1"/>
    <row r="57810" ht="12.75" hidden="1" customHeight="1"/>
    <row r="57811" ht="12.75" hidden="1" customHeight="1"/>
    <row r="57812" ht="12.75" hidden="1" customHeight="1"/>
    <row r="57813" ht="12.75" hidden="1" customHeight="1"/>
    <row r="57814" ht="12.75" hidden="1" customHeight="1"/>
    <row r="57815" ht="12.75" hidden="1" customHeight="1"/>
    <row r="57816" ht="12.75" hidden="1" customHeight="1"/>
    <row r="57817" ht="12.75" hidden="1" customHeight="1"/>
    <row r="57818" ht="12.75" hidden="1" customHeight="1"/>
    <row r="57819" ht="12.75" hidden="1" customHeight="1"/>
    <row r="57820" ht="12.75" hidden="1" customHeight="1"/>
    <row r="57821" ht="12.75" hidden="1" customHeight="1"/>
    <row r="57822" ht="12.75" hidden="1" customHeight="1"/>
    <row r="57823" ht="12.75" hidden="1" customHeight="1"/>
    <row r="57824" ht="12.75" hidden="1" customHeight="1"/>
    <row r="57825" ht="12.75" hidden="1" customHeight="1"/>
    <row r="57826" ht="12.75" hidden="1" customHeight="1"/>
    <row r="57827" ht="12.75" hidden="1" customHeight="1"/>
    <row r="57828" ht="12.75" hidden="1" customHeight="1"/>
    <row r="57829" ht="12.75" hidden="1" customHeight="1"/>
    <row r="57830" ht="12.75" hidden="1" customHeight="1"/>
    <row r="57831" ht="12.75" hidden="1" customHeight="1"/>
    <row r="57832" ht="12.75" hidden="1" customHeight="1"/>
    <row r="57833" ht="12.75" hidden="1" customHeight="1"/>
    <row r="57834" ht="12.75" hidden="1" customHeight="1"/>
    <row r="57835" ht="12.75" hidden="1" customHeight="1"/>
    <row r="57836" ht="12.75" hidden="1" customHeight="1"/>
    <row r="57837" ht="12.75" hidden="1" customHeight="1"/>
    <row r="57838" ht="12.75" hidden="1" customHeight="1"/>
    <row r="57839" ht="12.75" hidden="1" customHeight="1"/>
    <row r="57840" ht="12.75" hidden="1" customHeight="1"/>
    <row r="57841" ht="12.75" hidden="1" customHeight="1"/>
    <row r="57842" ht="12.75" hidden="1" customHeight="1"/>
    <row r="57843" ht="12.75" hidden="1" customHeight="1"/>
    <row r="57844" ht="12.75" hidden="1" customHeight="1"/>
    <row r="57845" ht="12.75" hidden="1" customHeight="1"/>
    <row r="57846" ht="12.75" hidden="1" customHeight="1"/>
    <row r="57847" ht="12.75" hidden="1" customHeight="1"/>
    <row r="57848" ht="12.75" hidden="1" customHeight="1"/>
    <row r="57849" ht="12.75" hidden="1" customHeight="1"/>
    <row r="57850" ht="12.75" hidden="1" customHeight="1"/>
    <row r="57851" ht="12.75" hidden="1" customHeight="1"/>
    <row r="57852" ht="12.75" hidden="1" customHeight="1"/>
    <row r="57853" ht="12.75" hidden="1" customHeight="1"/>
    <row r="57854" ht="12.75" hidden="1" customHeight="1"/>
    <row r="57855" ht="12.75" hidden="1" customHeight="1"/>
    <row r="57856" ht="12.75" hidden="1" customHeight="1"/>
    <row r="57857" ht="12.75" hidden="1" customHeight="1"/>
    <row r="57858" ht="12.75" hidden="1" customHeight="1"/>
    <row r="57859" ht="12.75" hidden="1" customHeight="1"/>
    <row r="57860" ht="12.75" hidden="1" customHeight="1"/>
    <row r="57861" ht="12.75" hidden="1" customHeight="1"/>
    <row r="57862" ht="12.75" hidden="1" customHeight="1"/>
    <row r="57863" ht="12.75" hidden="1" customHeight="1"/>
    <row r="57864" ht="12.75" hidden="1" customHeight="1"/>
    <row r="57865" ht="12.75" hidden="1" customHeight="1"/>
    <row r="57866" ht="12.75" hidden="1" customHeight="1"/>
    <row r="57867" ht="12.75" hidden="1" customHeight="1"/>
    <row r="57868" ht="12.75" hidden="1" customHeight="1"/>
    <row r="57869" ht="12.75" hidden="1" customHeight="1"/>
    <row r="57870" ht="12.75" hidden="1" customHeight="1"/>
    <row r="57871" ht="12.75" hidden="1" customHeight="1"/>
    <row r="57872" ht="12.75" hidden="1" customHeight="1"/>
    <row r="57873" ht="12.75" hidden="1" customHeight="1"/>
    <row r="57874" ht="12.75" hidden="1" customHeight="1"/>
    <row r="57875" ht="12.75" hidden="1" customHeight="1"/>
    <row r="57876" ht="12.75" hidden="1" customHeight="1"/>
    <row r="57877" ht="12.75" hidden="1" customHeight="1"/>
    <row r="57878" ht="12.75" hidden="1" customHeight="1"/>
    <row r="57879" ht="12.75" hidden="1" customHeight="1"/>
    <row r="57880" ht="12.75" hidden="1" customHeight="1"/>
    <row r="57881" ht="12.75" hidden="1" customHeight="1"/>
    <row r="57882" ht="12.75" hidden="1" customHeight="1"/>
    <row r="57883" ht="12.75" hidden="1" customHeight="1"/>
    <row r="57884" ht="12.75" hidden="1" customHeight="1"/>
    <row r="57885" ht="12.75" hidden="1" customHeight="1"/>
    <row r="57886" ht="12.75" hidden="1" customHeight="1"/>
    <row r="57887" ht="12.75" hidden="1" customHeight="1"/>
    <row r="57888" ht="12.75" hidden="1" customHeight="1"/>
    <row r="57889" ht="12.75" hidden="1" customHeight="1"/>
    <row r="57890" ht="12.75" hidden="1" customHeight="1"/>
    <row r="57891" ht="12.75" hidden="1" customHeight="1"/>
    <row r="57892" ht="12.75" hidden="1" customHeight="1"/>
    <row r="57893" ht="12.75" hidden="1" customHeight="1"/>
    <row r="57894" ht="12.75" hidden="1" customHeight="1"/>
    <row r="57895" ht="12.75" hidden="1" customHeight="1"/>
    <row r="57896" ht="12.75" hidden="1" customHeight="1"/>
    <row r="57897" ht="12.75" hidden="1" customHeight="1"/>
    <row r="57898" ht="12.75" hidden="1" customHeight="1"/>
    <row r="57899" ht="12.75" hidden="1" customHeight="1"/>
    <row r="57900" ht="12.75" hidden="1" customHeight="1"/>
    <row r="57901" ht="12.75" hidden="1" customHeight="1"/>
    <row r="57902" ht="12.75" hidden="1" customHeight="1"/>
    <row r="57903" ht="12.75" hidden="1" customHeight="1"/>
    <row r="57904" ht="12.75" hidden="1" customHeight="1"/>
    <row r="57905" ht="12.75" hidden="1" customHeight="1"/>
    <row r="57906" ht="12.75" hidden="1" customHeight="1"/>
    <row r="57907" ht="12.75" hidden="1" customHeight="1"/>
    <row r="57908" ht="12.75" hidden="1" customHeight="1"/>
    <row r="57909" ht="12.75" hidden="1" customHeight="1"/>
    <row r="57910" ht="12.75" hidden="1" customHeight="1"/>
    <row r="57911" ht="12.75" hidden="1" customHeight="1"/>
    <row r="57912" ht="12.75" hidden="1" customHeight="1"/>
    <row r="57913" ht="12.75" hidden="1" customHeight="1"/>
    <row r="57914" ht="12.75" hidden="1" customHeight="1"/>
    <row r="57915" ht="12.75" hidden="1" customHeight="1"/>
    <row r="57916" ht="12.75" hidden="1" customHeight="1"/>
    <row r="57917" ht="12.75" hidden="1" customHeight="1"/>
    <row r="57918" ht="12.75" hidden="1" customHeight="1"/>
    <row r="57919" ht="12.75" hidden="1" customHeight="1"/>
    <row r="57920" ht="12.75" hidden="1" customHeight="1"/>
    <row r="57921" ht="12.75" hidden="1" customHeight="1"/>
    <row r="57922" ht="12.75" hidden="1" customHeight="1"/>
    <row r="57923" ht="12.75" hidden="1" customHeight="1"/>
    <row r="57924" ht="12.75" hidden="1" customHeight="1"/>
    <row r="57925" ht="12.75" hidden="1" customHeight="1"/>
    <row r="57926" ht="12.75" hidden="1" customHeight="1"/>
    <row r="57927" ht="12.75" hidden="1" customHeight="1"/>
    <row r="57928" ht="12.75" hidden="1" customHeight="1"/>
    <row r="57929" ht="12.75" hidden="1" customHeight="1"/>
    <row r="57930" ht="12.75" hidden="1" customHeight="1"/>
    <row r="57931" ht="12.75" hidden="1" customHeight="1"/>
    <row r="57932" ht="12.75" hidden="1" customHeight="1"/>
    <row r="57933" ht="12.75" hidden="1" customHeight="1"/>
    <row r="57934" ht="12.75" hidden="1" customHeight="1"/>
    <row r="57935" ht="12.75" hidden="1" customHeight="1"/>
    <row r="57936" ht="12.75" hidden="1" customHeight="1"/>
    <row r="57937" ht="12.75" hidden="1" customHeight="1"/>
    <row r="57938" ht="12.75" hidden="1" customHeight="1"/>
    <row r="57939" ht="12.75" hidden="1" customHeight="1"/>
    <row r="57940" ht="12.75" hidden="1" customHeight="1"/>
    <row r="57941" ht="12.75" hidden="1" customHeight="1"/>
    <row r="57942" ht="12.75" hidden="1" customHeight="1"/>
    <row r="57943" ht="12.75" hidden="1" customHeight="1"/>
    <row r="57944" ht="12.75" hidden="1" customHeight="1"/>
    <row r="57945" ht="12.75" hidden="1" customHeight="1"/>
    <row r="57946" ht="12.75" hidden="1" customHeight="1"/>
    <row r="57947" ht="12.75" hidden="1" customHeight="1"/>
    <row r="57948" ht="12.75" hidden="1" customHeight="1"/>
    <row r="57949" ht="12.75" hidden="1" customHeight="1"/>
    <row r="57950" ht="12.75" hidden="1" customHeight="1"/>
    <row r="57951" ht="12.75" hidden="1" customHeight="1"/>
    <row r="57952" ht="12.75" hidden="1" customHeight="1"/>
    <row r="57953" ht="12.75" hidden="1" customHeight="1"/>
    <row r="57954" ht="12.75" hidden="1" customHeight="1"/>
    <row r="57955" ht="12.75" hidden="1" customHeight="1"/>
    <row r="57956" ht="12.75" hidden="1" customHeight="1"/>
    <row r="57957" ht="12.75" hidden="1" customHeight="1"/>
    <row r="57958" ht="12.75" hidden="1" customHeight="1"/>
    <row r="57959" ht="12.75" hidden="1" customHeight="1"/>
    <row r="57960" ht="12.75" hidden="1" customHeight="1"/>
    <row r="57961" ht="12.75" hidden="1" customHeight="1"/>
    <row r="57962" ht="12.75" hidden="1" customHeight="1"/>
    <row r="57963" ht="12.75" hidden="1" customHeight="1"/>
    <row r="57964" ht="12.75" hidden="1" customHeight="1"/>
    <row r="57965" ht="12.75" hidden="1" customHeight="1"/>
    <row r="57966" ht="12.75" hidden="1" customHeight="1"/>
    <row r="57967" ht="12.75" hidden="1" customHeight="1"/>
    <row r="57968" ht="12.75" hidden="1" customHeight="1"/>
    <row r="57969" ht="12.75" hidden="1" customHeight="1"/>
    <row r="57970" ht="12.75" hidden="1" customHeight="1"/>
    <row r="57971" ht="12.75" hidden="1" customHeight="1"/>
    <row r="57972" ht="12.75" hidden="1" customHeight="1"/>
    <row r="57973" ht="12.75" hidden="1" customHeight="1"/>
    <row r="57974" ht="12.75" hidden="1" customHeight="1"/>
    <row r="57975" ht="12.75" hidden="1" customHeight="1"/>
    <row r="57976" ht="12.75" hidden="1" customHeight="1"/>
    <row r="57977" ht="12.75" hidden="1" customHeight="1"/>
    <row r="57978" ht="12.75" hidden="1" customHeight="1"/>
    <row r="57979" ht="12.75" hidden="1" customHeight="1"/>
    <row r="57980" ht="12.75" hidden="1" customHeight="1"/>
    <row r="57981" ht="12.75" hidden="1" customHeight="1"/>
    <row r="57982" ht="12.75" hidden="1" customHeight="1"/>
    <row r="57983" ht="12.75" hidden="1" customHeight="1"/>
    <row r="57984" ht="12.75" hidden="1" customHeight="1"/>
    <row r="57985" ht="12.75" hidden="1" customHeight="1"/>
    <row r="57986" ht="12.75" hidden="1" customHeight="1"/>
    <row r="57987" ht="12.75" hidden="1" customHeight="1"/>
    <row r="57988" ht="12.75" hidden="1" customHeight="1"/>
    <row r="57989" ht="12.75" hidden="1" customHeight="1"/>
    <row r="57990" ht="12.75" hidden="1" customHeight="1"/>
    <row r="57991" ht="12.75" hidden="1" customHeight="1"/>
    <row r="57992" ht="12.75" hidden="1" customHeight="1"/>
    <row r="57993" ht="12.75" hidden="1" customHeight="1"/>
    <row r="57994" ht="12.75" hidden="1" customHeight="1"/>
    <row r="57995" ht="12.75" hidden="1" customHeight="1"/>
    <row r="57996" ht="12.75" hidden="1" customHeight="1"/>
    <row r="57997" ht="12.75" hidden="1" customHeight="1"/>
    <row r="57998" ht="12.75" hidden="1" customHeight="1"/>
    <row r="57999" ht="12.75" hidden="1" customHeight="1"/>
    <row r="58000" ht="12.75" hidden="1" customHeight="1"/>
    <row r="58001" ht="12.75" hidden="1" customHeight="1"/>
    <row r="58002" ht="12.75" hidden="1" customHeight="1"/>
    <row r="58003" ht="12.75" hidden="1" customHeight="1"/>
    <row r="58004" ht="12.75" hidden="1" customHeight="1"/>
    <row r="58005" ht="12.75" hidden="1" customHeight="1"/>
    <row r="58006" ht="12.75" hidden="1" customHeight="1"/>
    <row r="58007" ht="12.75" hidden="1" customHeight="1"/>
    <row r="58008" ht="12.75" hidden="1" customHeight="1"/>
    <row r="58009" ht="12.75" hidden="1" customHeight="1"/>
    <row r="58010" ht="12.75" hidden="1" customHeight="1"/>
    <row r="58011" ht="12.75" hidden="1" customHeight="1"/>
    <row r="58012" ht="12.75" hidden="1" customHeight="1"/>
    <row r="58013" ht="12.75" hidden="1" customHeight="1"/>
    <row r="58014" ht="12.75" hidden="1" customHeight="1"/>
    <row r="58015" ht="12.75" hidden="1" customHeight="1"/>
    <row r="58016" ht="12.75" hidden="1" customHeight="1"/>
    <row r="58017" ht="12.75" hidden="1" customHeight="1"/>
    <row r="58018" ht="12.75" hidden="1" customHeight="1"/>
    <row r="58019" ht="12.75" hidden="1" customHeight="1"/>
    <row r="58020" ht="12.75" hidden="1" customHeight="1"/>
    <row r="58021" ht="12.75" hidden="1" customHeight="1"/>
    <row r="58022" ht="12.75" hidden="1" customHeight="1"/>
    <row r="58023" ht="12.75" hidden="1" customHeight="1"/>
    <row r="58024" ht="12.75" hidden="1" customHeight="1"/>
    <row r="58025" ht="12.75" hidden="1" customHeight="1"/>
    <row r="58026" ht="12.75" hidden="1" customHeight="1"/>
    <row r="58027" ht="12.75" hidden="1" customHeight="1"/>
    <row r="58028" ht="12.75" hidden="1" customHeight="1"/>
    <row r="58029" ht="12.75" hidden="1" customHeight="1"/>
    <row r="58030" ht="12.75" hidden="1" customHeight="1"/>
    <row r="58031" ht="12.75" hidden="1" customHeight="1"/>
    <row r="58032" ht="12.75" hidden="1" customHeight="1"/>
    <row r="58033" ht="12.75" hidden="1" customHeight="1"/>
    <row r="58034" ht="12.75" hidden="1" customHeight="1"/>
    <row r="58035" ht="12.75" hidden="1" customHeight="1"/>
    <row r="58036" ht="12.75" hidden="1" customHeight="1"/>
    <row r="58037" ht="12.75" hidden="1" customHeight="1"/>
    <row r="58038" ht="12.75" hidden="1" customHeight="1"/>
    <row r="58039" ht="12.75" hidden="1" customHeight="1"/>
    <row r="58040" ht="12.75" hidden="1" customHeight="1"/>
    <row r="58041" ht="12.75" hidden="1" customHeight="1"/>
    <row r="58042" ht="12.75" hidden="1" customHeight="1"/>
    <row r="58043" ht="12.75" hidden="1" customHeight="1"/>
    <row r="58044" ht="12.75" hidden="1" customHeight="1"/>
    <row r="58045" ht="12.75" hidden="1" customHeight="1"/>
    <row r="58046" ht="12.75" hidden="1" customHeight="1"/>
    <row r="58047" ht="12.75" hidden="1" customHeight="1"/>
    <row r="58048" ht="12.75" hidden="1" customHeight="1"/>
    <row r="58049" ht="12.75" hidden="1" customHeight="1"/>
    <row r="58050" ht="12.75" hidden="1" customHeight="1"/>
    <row r="58051" ht="12.75" hidden="1" customHeight="1"/>
    <row r="58052" ht="12.75" hidden="1" customHeight="1"/>
    <row r="58053" ht="12.75" hidden="1" customHeight="1"/>
    <row r="58054" ht="12.75" hidden="1" customHeight="1"/>
    <row r="58055" ht="12.75" hidden="1" customHeight="1"/>
    <row r="58056" ht="12.75" hidden="1" customHeight="1"/>
    <row r="58057" ht="12.75" hidden="1" customHeight="1"/>
    <row r="58058" ht="12.75" hidden="1" customHeight="1"/>
    <row r="58059" ht="12.75" hidden="1" customHeight="1"/>
    <row r="58060" ht="12.75" hidden="1" customHeight="1"/>
    <row r="58061" ht="12.75" hidden="1" customHeight="1"/>
    <row r="58062" ht="12.75" hidden="1" customHeight="1"/>
    <row r="58063" ht="12.75" hidden="1" customHeight="1"/>
    <row r="58064" ht="12.75" hidden="1" customHeight="1"/>
    <row r="58065" ht="12.75" hidden="1" customHeight="1"/>
    <row r="58066" ht="12.75" hidden="1" customHeight="1"/>
    <row r="58067" ht="12.75" hidden="1" customHeight="1"/>
    <row r="58068" ht="12.75" hidden="1" customHeight="1"/>
    <row r="58069" ht="12.75" hidden="1" customHeight="1"/>
    <row r="58070" ht="12.75" hidden="1" customHeight="1"/>
    <row r="58071" ht="12.75" hidden="1" customHeight="1"/>
    <row r="58072" ht="12.75" hidden="1" customHeight="1"/>
    <row r="58073" ht="12.75" hidden="1" customHeight="1"/>
    <row r="58074" ht="12.75" hidden="1" customHeight="1"/>
    <row r="58075" ht="12.75" hidden="1" customHeight="1"/>
    <row r="58076" ht="12.75" hidden="1" customHeight="1"/>
    <row r="58077" ht="12.75" hidden="1" customHeight="1"/>
    <row r="58078" ht="12.75" hidden="1" customHeight="1"/>
    <row r="58079" ht="12.75" hidden="1" customHeight="1"/>
    <row r="58080" ht="12.75" hidden="1" customHeight="1"/>
    <row r="58081" ht="12.75" hidden="1" customHeight="1"/>
    <row r="58082" ht="12.75" hidden="1" customHeight="1"/>
    <row r="58083" ht="12.75" hidden="1" customHeight="1"/>
    <row r="58084" ht="12.75" hidden="1" customHeight="1"/>
    <row r="58085" ht="12.75" hidden="1" customHeight="1"/>
    <row r="58086" ht="12.75" hidden="1" customHeight="1"/>
    <row r="58087" ht="12.75" hidden="1" customHeight="1"/>
    <row r="58088" ht="12.75" hidden="1" customHeight="1"/>
    <row r="58089" ht="12.75" hidden="1" customHeight="1"/>
    <row r="58090" ht="12.75" hidden="1" customHeight="1"/>
    <row r="58091" ht="12.75" hidden="1" customHeight="1"/>
    <row r="58092" ht="12.75" hidden="1" customHeight="1"/>
    <row r="58093" ht="12.75" hidden="1" customHeight="1"/>
    <row r="58094" ht="12.75" hidden="1" customHeight="1"/>
    <row r="58095" ht="12.75" hidden="1" customHeight="1"/>
    <row r="58096" ht="12.75" hidden="1" customHeight="1"/>
    <row r="58097" ht="12.75" hidden="1" customHeight="1"/>
    <row r="58098" ht="12.75" hidden="1" customHeight="1"/>
    <row r="58099" ht="12.75" hidden="1" customHeight="1"/>
    <row r="58100" ht="12.75" hidden="1" customHeight="1"/>
    <row r="58101" ht="12.75" hidden="1" customHeight="1"/>
    <row r="58102" ht="12.75" hidden="1" customHeight="1"/>
    <row r="58103" ht="12.75" hidden="1" customHeight="1"/>
    <row r="58104" ht="12.75" hidden="1" customHeight="1"/>
    <row r="58105" ht="12.75" hidden="1" customHeight="1"/>
    <row r="58106" ht="12.75" hidden="1" customHeight="1"/>
    <row r="58107" ht="12.75" hidden="1" customHeight="1"/>
    <row r="58108" ht="12.75" hidden="1" customHeight="1"/>
    <row r="58109" ht="12.75" hidden="1" customHeight="1"/>
    <row r="58110" ht="12.75" hidden="1" customHeight="1"/>
    <row r="58111" ht="12.75" hidden="1" customHeight="1"/>
    <row r="58112" ht="12.75" hidden="1" customHeight="1"/>
    <row r="58113" ht="12.75" hidden="1" customHeight="1"/>
    <row r="58114" ht="12.75" hidden="1" customHeight="1"/>
    <row r="58115" ht="12.75" hidden="1" customHeight="1"/>
    <row r="58116" ht="12.75" hidden="1" customHeight="1"/>
    <row r="58117" ht="12.75" hidden="1" customHeight="1"/>
    <row r="58118" ht="12.75" hidden="1" customHeight="1"/>
    <row r="58119" ht="12.75" hidden="1" customHeight="1"/>
    <row r="58120" ht="12.75" hidden="1" customHeight="1"/>
    <row r="58121" ht="12.75" hidden="1" customHeight="1"/>
    <row r="58122" ht="12.75" hidden="1" customHeight="1"/>
    <row r="58123" ht="12.75" hidden="1" customHeight="1"/>
    <row r="58124" ht="12.75" hidden="1" customHeight="1"/>
    <row r="58125" ht="12.75" hidden="1" customHeight="1"/>
    <row r="58126" ht="12.75" hidden="1" customHeight="1"/>
    <row r="58127" ht="12.75" hidden="1" customHeight="1"/>
    <row r="58128" ht="12.75" hidden="1" customHeight="1"/>
    <row r="58129" ht="12.75" hidden="1" customHeight="1"/>
    <row r="58130" ht="12.75" hidden="1" customHeight="1"/>
    <row r="58131" ht="12.75" hidden="1" customHeight="1"/>
    <row r="58132" ht="12.75" hidden="1" customHeight="1"/>
    <row r="58133" ht="12.75" hidden="1" customHeight="1"/>
    <row r="58134" ht="12.75" hidden="1" customHeight="1"/>
    <row r="58135" ht="12.75" hidden="1" customHeight="1"/>
    <row r="58136" ht="12.75" hidden="1" customHeight="1"/>
    <row r="58137" ht="12.75" hidden="1" customHeight="1"/>
    <row r="58138" ht="12.75" hidden="1" customHeight="1"/>
    <row r="58139" ht="12.75" hidden="1" customHeight="1"/>
    <row r="58140" ht="12.75" hidden="1" customHeight="1"/>
    <row r="58141" ht="12.75" hidden="1" customHeight="1"/>
    <row r="58142" ht="12.75" hidden="1" customHeight="1"/>
    <row r="58143" ht="12.75" hidden="1" customHeight="1"/>
    <row r="58144" ht="12.75" hidden="1" customHeight="1"/>
    <row r="58145" ht="12.75" hidden="1" customHeight="1"/>
    <row r="58146" ht="12.75" hidden="1" customHeight="1"/>
    <row r="58147" ht="12.75" hidden="1" customHeight="1"/>
    <row r="58148" ht="12.75" hidden="1" customHeight="1"/>
    <row r="58149" ht="12.75" hidden="1" customHeight="1"/>
    <row r="58150" ht="12.75" hidden="1" customHeight="1"/>
    <row r="58151" ht="12.75" hidden="1" customHeight="1"/>
    <row r="58152" ht="12.75" hidden="1" customHeight="1"/>
    <row r="58153" ht="12.75" hidden="1" customHeight="1"/>
    <row r="58154" ht="12.75" hidden="1" customHeight="1"/>
    <row r="58155" ht="12.75" hidden="1" customHeight="1"/>
    <row r="58156" ht="12.75" hidden="1" customHeight="1"/>
    <row r="58157" ht="12.75" hidden="1" customHeight="1"/>
    <row r="58158" ht="12.75" hidden="1" customHeight="1"/>
    <row r="58159" ht="12.75" hidden="1" customHeight="1"/>
    <row r="58160" ht="12.75" hidden="1" customHeight="1"/>
    <row r="58161" ht="12.75" hidden="1" customHeight="1"/>
    <row r="58162" ht="12.75" hidden="1" customHeight="1"/>
    <row r="58163" ht="12.75" hidden="1" customHeight="1"/>
    <row r="58164" ht="12.75" hidden="1" customHeight="1"/>
    <row r="58165" ht="12.75" hidden="1" customHeight="1"/>
    <row r="58166" ht="12.75" hidden="1" customHeight="1"/>
    <row r="58167" ht="12.75" hidden="1" customHeight="1"/>
    <row r="58168" ht="12.75" hidden="1" customHeight="1"/>
    <row r="58169" ht="12.75" hidden="1" customHeight="1"/>
    <row r="58170" ht="12.75" hidden="1" customHeight="1"/>
    <row r="58171" ht="12.75" hidden="1" customHeight="1"/>
    <row r="58172" ht="12.75" hidden="1" customHeight="1"/>
    <row r="58173" ht="12.75" hidden="1" customHeight="1"/>
    <row r="58174" ht="12.75" hidden="1" customHeight="1"/>
    <row r="58175" ht="12.75" hidden="1" customHeight="1"/>
    <row r="58176" ht="12.75" hidden="1" customHeight="1"/>
    <row r="58177" ht="12.75" hidden="1" customHeight="1"/>
    <row r="58178" ht="12.75" hidden="1" customHeight="1"/>
    <row r="58179" ht="12.75" hidden="1" customHeight="1"/>
    <row r="58180" ht="12.75" hidden="1" customHeight="1"/>
    <row r="58181" ht="12.75" hidden="1" customHeight="1"/>
    <row r="58182" ht="12.75" hidden="1" customHeight="1"/>
    <row r="58183" ht="12.75" hidden="1" customHeight="1"/>
    <row r="58184" ht="12.75" hidden="1" customHeight="1"/>
    <row r="58185" ht="12.75" hidden="1" customHeight="1"/>
    <row r="58186" ht="12.75" hidden="1" customHeight="1"/>
    <row r="58187" ht="12.75" hidden="1" customHeight="1"/>
    <row r="58188" ht="12.75" hidden="1" customHeight="1"/>
    <row r="58189" ht="12.75" hidden="1" customHeight="1"/>
    <row r="58190" ht="12.75" hidden="1" customHeight="1"/>
    <row r="58191" ht="12.75" hidden="1" customHeight="1"/>
    <row r="58192" ht="12.75" hidden="1" customHeight="1"/>
    <row r="58193" ht="12.75" hidden="1" customHeight="1"/>
    <row r="58194" ht="12.75" hidden="1" customHeight="1"/>
    <row r="58195" ht="12.75" hidden="1" customHeight="1"/>
    <row r="58196" ht="12.75" hidden="1" customHeight="1"/>
    <row r="58197" ht="12.75" hidden="1" customHeight="1"/>
    <row r="58198" ht="12.75" hidden="1" customHeight="1"/>
    <row r="58199" ht="12.75" hidden="1" customHeight="1"/>
    <row r="58200" ht="12.75" hidden="1" customHeight="1"/>
    <row r="58201" ht="12.75" hidden="1" customHeight="1"/>
    <row r="58202" ht="12.75" hidden="1" customHeight="1"/>
    <row r="58203" ht="12.75" hidden="1" customHeight="1"/>
    <row r="58204" ht="12.75" hidden="1" customHeight="1"/>
    <row r="58205" ht="12.75" hidden="1" customHeight="1"/>
    <row r="58206" ht="12.75" hidden="1" customHeight="1"/>
    <row r="58207" ht="12.75" hidden="1" customHeight="1"/>
    <row r="58208" ht="12.75" hidden="1" customHeight="1"/>
    <row r="58209" ht="12.75" hidden="1" customHeight="1"/>
    <row r="58210" ht="12.75" hidden="1" customHeight="1"/>
    <row r="58211" ht="12.75" hidden="1" customHeight="1"/>
    <row r="58212" ht="12.75" hidden="1" customHeight="1"/>
    <row r="58213" ht="12.75" hidden="1" customHeight="1"/>
    <row r="58214" ht="12.75" hidden="1" customHeight="1"/>
    <row r="58215" ht="12.75" hidden="1" customHeight="1"/>
    <row r="58216" ht="12.75" hidden="1" customHeight="1"/>
    <row r="58217" ht="12.75" hidden="1" customHeight="1"/>
    <row r="58218" ht="12.75" hidden="1" customHeight="1"/>
    <row r="58219" ht="12.75" hidden="1" customHeight="1"/>
    <row r="58220" ht="12.75" hidden="1" customHeight="1"/>
    <row r="58221" ht="12.75" hidden="1" customHeight="1"/>
    <row r="58222" ht="12.75" hidden="1" customHeight="1"/>
    <row r="58223" ht="12.75" hidden="1" customHeight="1"/>
    <row r="58224" ht="12.75" hidden="1" customHeight="1"/>
    <row r="58225" ht="12.75" hidden="1" customHeight="1"/>
    <row r="58226" ht="12.75" hidden="1" customHeight="1"/>
    <row r="58227" ht="12.75" hidden="1" customHeight="1"/>
    <row r="58228" ht="12.75" hidden="1" customHeight="1"/>
    <row r="58229" ht="12.75" hidden="1" customHeight="1"/>
    <row r="58230" ht="12.75" hidden="1" customHeight="1"/>
    <row r="58231" ht="12.75" hidden="1" customHeight="1"/>
    <row r="58232" ht="12.75" hidden="1" customHeight="1"/>
    <row r="58233" ht="12.75" hidden="1" customHeight="1"/>
    <row r="58234" ht="12.75" hidden="1" customHeight="1"/>
    <row r="58235" ht="12.75" hidden="1" customHeight="1"/>
    <row r="58236" ht="12.75" hidden="1" customHeight="1"/>
    <row r="58237" ht="12.75" hidden="1" customHeight="1"/>
    <row r="58238" ht="12.75" hidden="1" customHeight="1"/>
    <row r="58239" ht="12.75" hidden="1" customHeight="1"/>
    <row r="58240" ht="12.75" hidden="1" customHeight="1"/>
    <row r="58241" ht="12.75" hidden="1" customHeight="1"/>
    <row r="58242" ht="12.75" hidden="1" customHeight="1"/>
    <row r="58243" ht="12.75" hidden="1" customHeight="1"/>
    <row r="58244" ht="12.75" hidden="1" customHeight="1"/>
    <row r="58245" ht="12.75" hidden="1" customHeight="1"/>
    <row r="58246" ht="12.75" hidden="1" customHeight="1"/>
    <row r="58247" ht="12.75" hidden="1" customHeight="1"/>
    <row r="58248" ht="12.75" hidden="1" customHeight="1"/>
    <row r="58249" ht="12.75" hidden="1" customHeight="1"/>
    <row r="58250" ht="12.75" hidden="1" customHeight="1"/>
    <row r="58251" ht="12.75" hidden="1" customHeight="1"/>
    <row r="58252" ht="12.75" hidden="1" customHeight="1"/>
    <row r="58253" ht="12.75" hidden="1" customHeight="1"/>
    <row r="58254" ht="12.75" hidden="1" customHeight="1"/>
    <row r="58255" ht="12.75" hidden="1" customHeight="1"/>
    <row r="58256" ht="12.75" hidden="1" customHeight="1"/>
    <row r="58257" ht="12.75" hidden="1" customHeight="1"/>
    <row r="58258" ht="12.75" hidden="1" customHeight="1"/>
    <row r="58259" ht="12.75" hidden="1" customHeight="1"/>
    <row r="58260" ht="12.75" hidden="1" customHeight="1"/>
    <row r="58261" ht="12.75" hidden="1" customHeight="1"/>
    <row r="58262" ht="12.75" hidden="1" customHeight="1"/>
    <row r="58263" ht="12.75" hidden="1" customHeight="1"/>
    <row r="58264" ht="12.75" hidden="1" customHeight="1"/>
    <row r="58265" ht="12.75" hidden="1" customHeight="1"/>
    <row r="58266" ht="12.75" hidden="1" customHeight="1"/>
    <row r="58267" ht="12.75" hidden="1" customHeight="1"/>
    <row r="58268" ht="12.75" hidden="1" customHeight="1"/>
    <row r="58269" ht="12.75" hidden="1" customHeight="1"/>
    <row r="58270" ht="12.75" hidden="1" customHeight="1"/>
    <row r="58271" ht="12.75" hidden="1" customHeight="1"/>
    <row r="58272" ht="12.75" hidden="1" customHeight="1"/>
    <row r="58273" ht="12.75" hidden="1" customHeight="1"/>
    <row r="58274" ht="12.75" hidden="1" customHeight="1"/>
    <row r="58275" ht="12.75" hidden="1" customHeight="1"/>
    <row r="58276" ht="12.75" hidden="1" customHeight="1"/>
    <row r="58277" ht="12.75" hidden="1" customHeight="1"/>
    <row r="58278" ht="12.75" hidden="1" customHeight="1"/>
    <row r="58279" ht="12.75" hidden="1" customHeight="1"/>
    <row r="58280" ht="12.75" hidden="1" customHeight="1"/>
    <row r="58281" ht="12.75" hidden="1" customHeight="1"/>
    <row r="58282" ht="12.75" hidden="1" customHeight="1"/>
    <row r="58283" ht="12.75" hidden="1" customHeight="1"/>
    <row r="58284" ht="12.75" hidden="1" customHeight="1"/>
    <row r="58285" ht="12.75" hidden="1" customHeight="1"/>
    <row r="58286" ht="12.75" hidden="1" customHeight="1"/>
    <row r="58287" ht="12.75" hidden="1" customHeight="1"/>
    <row r="58288" ht="12.75" hidden="1" customHeight="1"/>
    <row r="58289" ht="12.75" hidden="1" customHeight="1"/>
    <row r="58290" ht="12.75" hidden="1" customHeight="1"/>
    <row r="58291" ht="12.75" hidden="1" customHeight="1"/>
    <row r="58292" ht="12.75" hidden="1" customHeight="1"/>
    <row r="58293" ht="12.75" hidden="1" customHeight="1"/>
    <row r="58294" ht="12.75" hidden="1" customHeight="1"/>
    <row r="58295" ht="12.75" hidden="1" customHeight="1"/>
    <row r="58296" ht="12.75" hidden="1" customHeight="1"/>
    <row r="58297" ht="12.75" hidden="1" customHeight="1"/>
    <row r="58298" ht="12.75" hidden="1" customHeight="1"/>
    <row r="58299" ht="12.75" hidden="1" customHeight="1"/>
    <row r="58300" ht="12.75" hidden="1" customHeight="1"/>
    <row r="58301" ht="12.75" hidden="1" customHeight="1"/>
    <row r="58302" ht="12.75" hidden="1" customHeight="1"/>
    <row r="58303" ht="12.75" hidden="1" customHeight="1"/>
    <row r="58304" ht="12.75" hidden="1" customHeight="1"/>
    <row r="58305" ht="12.75" hidden="1" customHeight="1"/>
    <row r="58306" ht="12.75" hidden="1" customHeight="1"/>
    <row r="58307" ht="12.75" hidden="1" customHeight="1"/>
    <row r="58308" ht="12.75" hidden="1" customHeight="1"/>
    <row r="58309" ht="12.75" hidden="1" customHeight="1"/>
    <row r="58310" ht="12.75" hidden="1" customHeight="1"/>
    <row r="58311" ht="12.75" hidden="1" customHeight="1"/>
    <row r="58312" ht="12.75" hidden="1" customHeight="1"/>
    <row r="58313" ht="12.75" hidden="1" customHeight="1"/>
    <row r="58314" ht="12.75" hidden="1" customHeight="1"/>
    <row r="58315" ht="12.75" hidden="1" customHeight="1"/>
    <row r="58316" ht="12.75" hidden="1" customHeight="1"/>
    <row r="58317" ht="12.75" hidden="1" customHeight="1"/>
    <row r="58318" ht="12.75" hidden="1" customHeight="1"/>
    <row r="58319" ht="12.75" hidden="1" customHeight="1"/>
    <row r="58320" ht="12.75" hidden="1" customHeight="1"/>
    <row r="58321" ht="12.75" hidden="1" customHeight="1"/>
    <row r="58322" ht="12.75" hidden="1" customHeight="1"/>
    <row r="58323" ht="12.75" hidden="1" customHeight="1"/>
    <row r="58324" ht="12.75" hidden="1" customHeight="1"/>
    <row r="58325" ht="12.75" hidden="1" customHeight="1"/>
    <row r="58326" ht="12.75" hidden="1" customHeight="1"/>
    <row r="58327" ht="12.75" hidden="1" customHeight="1"/>
    <row r="58328" ht="12.75" hidden="1" customHeight="1"/>
    <row r="58329" ht="12.75" hidden="1" customHeight="1"/>
    <row r="58330" ht="12.75" hidden="1" customHeight="1"/>
    <row r="58331" ht="12.75" hidden="1" customHeight="1"/>
    <row r="58332" ht="12.75" hidden="1" customHeight="1"/>
    <row r="58333" ht="12.75" hidden="1" customHeight="1"/>
    <row r="58334" ht="12.75" hidden="1" customHeight="1"/>
    <row r="58335" ht="12.75" hidden="1" customHeight="1"/>
    <row r="58336" ht="12.75" hidden="1" customHeight="1"/>
    <row r="58337" ht="12.75" hidden="1" customHeight="1"/>
    <row r="58338" ht="12.75" hidden="1" customHeight="1"/>
    <row r="58339" ht="12.75" hidden="1" customHeight="1"/>
    <row r="58340" ht="12.75" hidden="1" customHeight="1"/>
    <row r="58341" ht="12.75" hidden="1" customHeight="1"/>
    <row r="58342" ht="12.75" hidden="1" customHeight="1"/>
    <row r="58343" ht="12.75" hidden="1" customHeight="1"/>
    <row r="58344" ht="12.75" hidden="1" customHeight="1"/>
    <row r="58345" ht="12.75" hidden="1" customHeight="1"/>
    <row r="58346" ht="12.75" hidden="1" customHeight="1"/>
    <row r="58347" ht="12.75" hidden="1" customHeight="1"/>
    <row r="58348" ht="12.75" hidden="1" customHeight="1"/>
    <row r="58349" ht="12.75" hidden="1" customHeight="1"/>
    <row r="58350" ht="12.75" hidden="1" customHeight="1"/>
    <row r="58351" ht="12.75" hidden="1" customHeight="1"/>
    <row r="58352" ht="12.75" hidden="1" customHeight="1"/>
    <row r="58353" ht="12.75" hidden="1" customHeight="1"/>
    <row r="58354" ht="12.75" hidden="1" customHeight="1"/>
    <row r="58355" ht="12.75" hidden="1" customHeight="1"/>
    <row r="58356" ht="12.75" hidden="1" customHeight="1"/>
    <row r="58357" ht="12.75" hidden="1" customHeight="1"/>
    <row r="58358" ht="12.75" hidden="1" customHeight="1"/>
    <row r="58359" ht="12.75" hidden="1" customHeight="1"/>
    <row r="58360" ht="12.75" hidden="1" customHeight="1"/>
    <row r="58361" ht="12.75" hidden="1" customHeight="1"/>
    <row r="58362" ht="12.75" hidden="1" customHeight="1"/>
    <row r="58363" ht="12.75" hidden="1" customHeight="1"/>
    <row r="58364" ht="12.75" hidden="1" customHeight="1"/>
    <row r="58365" ht="12.75" hidden="1" customHeight="1"/>
    <row r="58366" ht="12.75" hidden="1" customHeight="1"/>
    <row r="58367" ht="12.75" hidden="1" customHeight="1"/>
    <row r="58368" ht="12.75" hidden="1" customHeight="1"/>
    <row r="58369" ht="12.75" hidden="1" customHeight="1"/>
    <row r="58370" ht="12.75" hidden="1" customHeight="1"/>
    <row r="58371" ht="12.75" hidden="1" customHeight="1"/>
    <row r="58372" ht="12.75" hidden="1" customHeight="1"/>
    <row r="58373" ht="12.75" hidden="1" customHeight="1"/>
    <row r="58374" ht="12.75" hidden="1" customHeight="1"/>
    <row r="58375" ht="12.75" hidden="1" customHeight="1"/>
    <row r="58376" ht="12.75" hidden="1" customHeight="1"/>
    <row r="58377" ht="12.75" hidden="1" customHeight="1"/>
    <row r="58378" ht="12.75" hidden="1" customHeight="1"/>
    <row r="58379" ht="12.75" hidden="1" customHeight="1"/>
    <row r="58380" ht="12.75" hidden="1" customHeight="1"/>
    <row r="58381" ht="12.75" hidden="1" customHeight="1"/>
    <row r="58382" ht="12.75" hidden="1" customHeight="1"/>
    <row r="58383" ht="12.75" hidden="1" customHeight="1"/>
    <row r="58384" ht="12.75" hidden="1" customHeight="1"/>
    <row r="58385" ht="12.75" hidden="1" customHeight="1"/>
    <row r="58386" ht="12.75" hidden="1" customHeight="1"/>
    <row r="58387" ht="12.75" hidden="1" customHeight="1"/>
    <row r="58388" ht="12.75" hidden="1" customHeight="1"/>
    <row r="58389" ht="12.75" hidden="1" customHeight="1"/>
    <row r="58390" ht="12.75" hidden="1" customHeight="1"/>
    <row r="58391" ht="12.75" hidden="1" customHeight="1"/>
    <row r="58392" ht="12.75" hidden="1" customHeight="1"/>
    <row r="58393" ht="12.75" hidden="1" customHeight="1"/>
    <row r="58394" ht="12.75" hidden="1" customHeight="1"/>
    <row r="58395" ht="12.75" hidden="1" customHeight="1"/>
    <row r="58396" ht="12.75" hidden="1" customHeight="1"/>
    <row r="58397" ht="12.75" hidden="1" customHeight="1"/>
    <row r="58398" ht="12.75" hidden="1" customHeight="1"/>
    <row r="58399" ht="12.75" hidden="1" customHeight="1"/>
    <row r="58400" ht="12.75" hidden="1" customHeight="1"/>
    <row r="58401" ht="12.75" hidden="1" customHeight="1"/>
    <row r="58402" ht="12.75" hidden="1" customHeight="1"/>
    <row r="58403" ht="12.75" hidden="1" customHeight="1"/>
    <row r="58404" ht="12.75" hidden="1" customHeight="1"/>
    <row r="58405" ht="12.75" hidden="1" customHeight="1"/>
    <row r="58406" ht="12.75" hidden="1" customHeight="1"/>
    <row r="58407" ht="12.75" hidden="1" customHeight="1"/>
    <row r="58408" ht="12.75" hidden="1" customHeight="1"/>
    <row r="58409" ht="12.75" hidden="1" customHeight="1"/>
    <row r="58410" ht="12.75" hidden="1" customHeight="1"/>
    <row r="58411" ht="12.75" hidden="1" customHeight="1"/>
    <row r="58412" ht="12.75" hidden="1" customHeight="1"/>
    <row r="58413" ht="12.75" hidden="1" customHeight="1"/>
    <row r="58414" ht="12.75" hidden="1" customHeight="1"/>
    <row r="58415" ht="12.75" hidden="1" customHeight="1"/>
    <row r="58416" ht="12.75" hidden="1" customHeight="1"/>
    <row r="58417" ht="12.75" hidden="1" customHeight="1"/>
    <row r="58418" ht="12.75" hidden="1" customHeight="1"/>
    <row r="58419" ht="12.75" hidden="1" customHeight="1"/>
    <row r="58420" ht="12.75" hidden="1" customHeight="1"/>
    <row r="58421" ht="12.75" hidden="1" customHeight="1"/>
    <row r="58422" ht="12.75" hidden="1" customHeight="1"/>
    <row r="58423" ht="12.75" hidden="1" customHeight="1"/>
    <row r="58424" ht="12.75" hidden="1" customHeight="1"/>
    <row r="58425" ht="12.75" hidden="1" customHeight="1"/>
    <row r="58426" ht="12.75" hidden="1" customHeight="1"/>
    <row r="58427" ht="12.75" hidden="1" customHeight="1"/>
    <row r="58428" ht="12.75" hidden="1" customHeight="1"/>
    <row r="58429" ht="12.75" hidden="1" customHeight="1"/>
    <row r="58430" ht="12.75" hidden="1" customHeight="1"/>
    <row r="58431" ht="12.75" hidden="1" customHeight="1"/>
    <row r="58432" ht="12.75" hidden="1" customHeight="1"/>
    <row r="58433" ht="12.75" hidden="1" customHeight="1"/>
    <row r="58434" ht="12.75" hidden="1" customHeight="1"/>
    <row r="58435" ht="12.75" hidden="1" customHeight="1"/>
    <row r="58436" ht="12.75" hidden="1" customHeight="1"/>
    <row r="58437" ht="12.75" hidden="1" customHeight="1"/>
    <row r="58438" ht="12.75" hidden="1" customHeight="1"/>
    <row r="58439" ht="12.75" hidden="1" customHeight="1"/>
    <row r="58440" ht="12.75" hidden="1" customHeight="1"/>
    <row r="58441" ht="12.75" hidden="1" customHeight="1"/>
    <row r="58442" ht="12.75" hidden="1" customHeight="1"/>
    <row r="58443" ht="12.75" hidden="1" customHeight="1"/>
    <row r="58444" ht="12.75" hidden="1" customHeight="1"/>
    <row r="58445" ht="12.75" hidden="1" customHeight="1"/>
    <row r="58446" ht="12.75" hidden="1" customHeight="1"/>
    <row r="58447" ht="12.75" hidden="1" customHeight="1"/>
    <row r="58448" ht="12.75" hidden="1" customHeight="1"/>
    <row r="58449" ht="12.75" hidden="1" customHeight="1"/>
    <row r="58450" ht="12.75" hidden="1" customHeight="1"/>
    <row r="58451" ht="12.75" hidden="1" customHeight="1"/>
    <row r="58452" ht="12.75" hidden="1" customHeight="1"/>
    <row r="58453" ht="12.75" hidden="1" customHeight="1"/>
    <row r="58454" ht="12.75" hidden="1" customHeight="1"/>
    <row r="58455" ht="12.75" hidden="1" customHeight="1"/>
    <row r="58456" ht="12.75" hidden="1" customHeight="1"/>
    <row r="58457" ht="12.75" hidden="1" customHeight="1"/>
    <row r="58458" ht="12.75" hidden="1" customHeight="1"/>
    <row r="58459" ht="12.75" hidden="1" customHeight="1"/>
    <row r="58460" ht="12.75" hidden="1" customHeight="1"/>
    <row r="58461" ht="12.75" hidden="1" customHeight="1"/>
    <row r="58462" ht="12.75" hidden="1" customHeight="1"/>
    <row r="58463" ht="12.75" hidden="1" customHeight="1"/>
    <row r="58464" ht="12.75" hidden="1" customHeight="1"/>
    <row r="58465" ht="12.75" hidden="1" customHeight="1"/>
    <row r="58466" ht="12.75" hidden="1" customHeight="1"/>
    <row r="58467" ht="12.75" hidden="1" customHeight="1"/>
    <row r="58468" ht="12.75" hidden="1" customHeight="1"/>
    <row r="58469" ht="12.75" hidden="1" customHeight="1"/>
    <row r="58470" ht="12.75" hidden="1" customHeight="1"/>
    <row r="58471" ht="12.75" hidden="1" customHeight="1"/>
    <row r="58472" ht="12.75" hidden="1" customHeight="1"/>
    <row r="58473" ht="12.75" hidden="1" customHeight="1"/>
    <row r="58474" ht="12.75" hidden="1" customHeight="1"/>
    <row r="58475" ht="12.75" hidden="1" customHeight="1"/>
    <row r="58476" ht="12.75" hidden="1" customHeight="1"/>
    <row r="58477" ht="12.75" hidden="1" customHeight="1"/>
    <row r="58478" ht="12.75" hidden="1" customHeight="1"/>
    <row r="58479" ht="12.75" hidden="1" customHeight="1"/>
    <row r="58480" ht="12.75" hidden="1" customHeight="1"/>
    <row r="58481" ht="12.75" hidden="1" customHeight="1"/>
    <row r="58482" ht="12.75" hidden="1" customHeight="1"/>
    <row r="58483" ht="12.75" hidden="1" customHeight="1"/>
    <row r="58484" ht="12.75" hidden="1" customHeight="1"/>
    <row r="58485" ht="12.75" hidden="1" customHeight="1"/>
    <row r="58486" ht="12.75" hidden="1" customHeight="1"/>
    <row r="58487" ht="12.75" hidden="1" customHeight="1"/>
    <row r="58488" ht="12.75" hidden="1" customHeight="1"/>
    <row r="58489" ht="12.75" hidden="1" customHeight="1"/>
    <row r="58490" ht="12.75" hidden="1" customHeight="1"/>
    <row r="58491" ht="12.75" hidden="1" customHeight="1"/>
    <row r="58492" ht="12.75" hidden="1" customHeight="1"/>
    <row r="58493" ht="12.75" hidden="1" customHeight="1"/>
    <row r="58494" ht="12.75" hidden="1" customHeight="1"/>
    <row r="58495" ht="12.75" hidden="1" customHeight="1"/>
    <row r="58496" ht="12.75" hidden="1" customHeight="1"/>
    <row r="58497" ht="12.75" hidden="1" customHeight="1"/>
    <row r="58498" ht="12.75" hidden="1" customHeight="1"/>
    <row r="58499" ht="12.75" hidden="1" customHeight="1"/>
    <row r="58500" ht="12.75" hidden="1" customHeight="1"/>
    <row r="58501" ht="12.75" hidden="1" customHeight="1"/>
    <row r="58502" ht="12.75" hidden="1" customHeight="1"/>
    <row r="58503" ht="12.75" hidden="1" customHeight="1"/>
    <row r="58504" ht="12.75" hidden="1" customHeight="1"/>
    <row r="58505" ht="12.75" hidden="1" customHeight="1"/>
    <row r="58506" ht="12.75" hidden="1" customHeight="1"/>
    <row r="58507" ht="12.75" hidden="1" customHeight="1"/>
    <row r="58508" ht="12.75" hidden="1" customHeight="1"/>
    <row r="58509" ht="12.75" hidden="1" customHeight="1"/>
    <row r="58510" ht="12.75" hidden="1" customHeight="1"/>
    <row r="58511" ht="12.75" hidden="1" customHeight="1"/>
    <row r="58512" ht="12.75" hidden="1" customHeight="1"/>
    <row r="58513" ht="12.75" hidden="1" customHeight="1"/>
    <row r="58514" ht="12.75" hidden="1" customHeight="1"/>
    <row r="58515" ht="12.75" hidden="1" customHeight="1"/>
    <row r="58516" ht="12.75" hidden="1" customHeight="1"/>
    <row r="58517" ht="12.75" hidden="1" customHeight="1"/>
    <row r="58518" ht="12.75" hidden="1" customHeight="1"/>
    <row r="58519" ht="12.75" hidden="1" customHeight="1"/>
    <row r="58520" ht="12.75" hidden="1" customHeight="1"/>
    <row r="58521" ht="12.75" hidden="1" customHeight="1"/>
    <row r="58522" ht="12.75" hidden="1" customHeight="1"/>
    <row r="58523" ht="12.75" hidden="1" customHeight="1"/>
    <row r="58524" ht="12.75" hidden="1" customHeight="1"/>
    <row r="58525" ht="12.75" hidden="1" customHeight="1"/>
    <row r="58526" ht="12.75" hidden="1" customHeight="1"/>
    <row r="58527" ht="12.75" hidden="1" customHeight="1"/>
    <row r="58528" ht="12.75" hidden="1" customHeight="1"/>
    <row r="58529" ht="12.75" hidden="1" customHeight="1"/>
    <row r="58530" ht="12.75" hidden="1" customHeight="1"/>
    <row r="58531" ht="12.75" hidden="1" customHeight="1"/>
    <row r="58532" ht="12.75" hidden="1" customHeight="1"/>
    <row r="58533" ht="12.75" hidden="1" customHeight="1"/>
    <row r="58534" ht="12.75" hidden="1" customHeight="1"/>
    <row r="58535" ht="12.75" hidden="1" customHeight="1"/>
    <row r="58536" ht="12.75" hidden="1" customHeight="1"/>
    <row r="58537" ht="12.75" hidden="1" customHeight="1"/>
    <row r="58538" ht="12.75" hidden="1" customHeight="1"/>
    <row r="58539" ht="12.75" hidden="1" customHeight="1"/>
    <row r="58540" ht="12.75" hidden="1" customHeight="1"/>
    <row r="58541" ht="12.75" hidden="1" customHeight="1"/>
    <row r="58542" ht="12.75" hidden="1" customHeight="1"/>
    <row r="58543" ht="12.75" hidden="1" customHeight="1"/>
    <row r="58544" ht="12.75" hidden="1" customHeight="1"/>
    <row r="58545" ht="12.75" hidden="1" customHeight="1"/>
    <row r="58546" ht="12.75" hidden="1" customHeight="1"/>
    <row r="58547" ht="12.75" hidden="1" customHeight="1"/>
    <row r="58548" ht="12.75" hidden="1" customHeight="1"/>
    <row r="58549" ht="12.75" hidden="1" customHeight="1"/>
    <row r="58550" ht="12.75" hidden="1" customHeight="1"/>
    <row r="58551" ht="12.75" hidden="1" customHeight="1"/>
    <row r="58552" ht="12.75" hidden="1" customHeight="1"/>
    <row r="58553" ht="12.75" hidden="1" customHeight="1"/>
    <row r="58554" ht="12.75" hidden="1" customHeight="1"/>
    <row r="58555" ht="12.75" hidden="1" customHeight="1"/>
    <row r="58556" ht="12.75" hidden="1" customHeight="1"/>
    <row r="58557" ht="12.75" hidden="1" customHeight="1"/>
    <row r="58558" ht="12.75" hidden="1" customHeight="1"/>
    <row r="58559" ht="12.75" hidden="1" customHeight="1"/>
    <row r="58560" ht="12.75" hidden="1" customHeight="1"/>
    <row r="58561" ht="12.75" hidden="1" customHeight="1"/>
    <row r="58562" ht="12.75" hidden="1" customHeight="1"/>
    <row r="58563" ht="12.75" hidden="1" customHeight="1"/>
    <row r="58564" ht="12.75" hidden="1" customHeight="1"/>
    <row r="58565" ht="12.75" hidden="1" customHeight="1"/>
    <row r="58566" ht="12.75" hidden="1" customHeight="1"/>
    <row r="58567" ht="12.75" hidden="1" customHeight="1"/>
    <row r="58568" ht="12.75" hidden="1" customHeight="1"/>
    <row r="58569" ht="12.75" hidden="1" customHeight="1"/>
    <row r="58570" ht="12.75" hidden="1" customHeight="1"/>
    <row r="58571" ht="12.75" hidden="1" customHeight="1"/>
    <row r="58572" ht="12.75" hidden="1" customHeight="1"/>
    <row r="58573" ht="12.75" hidden="1" customHeight="1"/>
    <row r="58574" ht="12.75" hidden="1" customHeight="1"/>
    <row r="58575" ht="12.75" hidden="1" customHeight="1"/>
    <row r="58576" ht="12.75" hidden="1" customHeight="1"/>
    <row r="58577" ht="12.75" hidden="1" customHeight="1"/>
    <row r="58578" ht="12.75" hidden="1" customHeight="1"/>
    <row r="58579" ht="12.75" hidden="1" customHeight="1"/>
    <row r="58580" ht="12.75" hidden="1" customHeight="1"/>
    <row r="58581" ht="12.75" hidden="1" customHeight="1"/>
    <row r="58582" ht="12.75" hidden="1" customHeight="1"/>
    <row r="58583" ht="12.75" hidden="1" customHeight="1"/>
    <row r="58584" ht="12.75" hidden="1" customHeight="1"/>
    <row r="58585" ht="12.75" hidden="1" customHeight="1"/>
    <row r="58586" ht="12.75" hidden="1" customHeight="1"/>
    <row r="58587" ht="12.75" hidden="1" customHeight="1"/>
    <row r="58588" ht="12.75" hidden="1" customHeight="1"/>
    <row r="58589" ht="12.75" hidden="1" customHeight="1"/>
    <row r="58590" ht="12.75" hidden="1" customHeight="1"/>
    <row r="58591" ht="12.75" hidden="1" customHeight="1"/>
    <row r="58592" ht="12.75" hidden="1" customHeight="1"/>
    <row r="58593" ht="12.75" hidden="1" customHeight="1"/>
    <row r="58594" ht="12.75" hidden="1" customHeight="1"/>
    <row r="58595" ht="12.75" hidden="1" customHeight="1"/>
    <row r="58596" ht="12.75" hidden="1" customHeight="1"/>
    <row r="58597" ht="12.75" hidden="1" customHeight="1"/>
    <row r="58598" ht="12.75" hidden="1" customHeight="1"/>
    <row r="58599" ht="12.75" hidden="1" customHeight="1"/>
    <row r="58600" ht="12.75" hidden="1" customHeight="1"/>
    <row r="58601" ht="12.75" hidden="1" customHeight="1"/>
    <row r="58602" ht="12.75" hidden="1" customHeight="1"/>
    <row r="58603" ht="12.75" hidden="1" customHeight="1"/>
    <row r="58604" ht="12.75" hidden="1" customHeight="1"/>
    <row r="58605" ht="12.75" hidden="1" customHeight="1"/>
    <row r="58606" ht="12.75" hidden="1" customHeight="1"/>
    <row r="58607" ht="12.75" hidden="1" customHeight="1"/>
    <row r="58608" ht="12.75" hidden="1" customHeight="1"/>
    <row r="58609" ht="12.75" hidden="1" customHeight="1"/>
    <row r="58610" ht="12.75" hidden="1" customHeight="1"/>
    <row r="58611" ht="12.75" hidden="1" customHeight="1"/>
    <row r="58612" ht="12.75" hidden="1" customHeight="1"/>
    <row r="58613" ht="12.75" hidden="1" customHeight="1"/>
    <row r="58614" ht="12.75" hidden="1" customHeight="1"/>
    <row r="58615" ht="12.75" hidden="1" customHeight="1"/>
    <row r="58616" ht="12.75" hidden="1" customHeight="1"/>
    <row r="58617" ht="12.75" hidden="1" customHeight="1"/>
    <row r="58618" ht="12.75" hidden="1" customHeight="1"/>
    <row r="58619" ht="12.75" hidden="1" customHeight="1"/>
    <row r="58620" ht="12.75" hidden="1" customHeight="1"/>
    <row r="58621" ht="12.75" hidden="1" customHeight="1"/>
    <row r="58622" ht="12.75" hidden="1" customHeight="1"/>
    <row r="58623" ht="12.75" hidden="1" customHeight="1"/>
    <row r="58624" ht="12.75" hidden="1" customHeight="1"/>
    <row r="58625" ht="12.75" hidden="1" customHeight="1"/>
    <row r="58626" ht="12.75" hidden="1" customHeight="1"/>
    <row r="58627" ht="12.75" hidden="1" customHeight="1"/>
    <row r="58628" ht="12.75" hidden="1" customHeight="1"/>
    <row r="58629" ht="12.75" hidden="1" customHeight="1"/>
    <row r="58630" ht="12.75" hidden="1" customHeight="1"/>
    <row r="58631" ht="12.75" hidden="1" customHeight="1"/>
    <row r="58632" ht="12.75" hidden="1" customHeight="1"/>
    <row r="58633" ht="12.75" hidden="1" customHeight="1"/>
    <row r="58634" ht="12.75" hidden="1" customHeight="1"/>
    <row r="58635" ht="12.75" hidden="1" customHeight="1"/>
    <row r="58636" ht="12.75" hidden="1" customHeight="1"/>
    <row r="58637" ht="12.75" hidden="1" customHeight="1"/>
    <row r="58638" ht="12.75" hidden="1" customHeight="1"/>
    <row r="58639" ht="12.75" hidden="1" customHeight="1"/>
    <row r="58640" ht="12.75" hidden="1" customHeight="1"/>
    <row r="58641" ht="12.75" hidden="1" customHeight="1"/>
    <row r="58642" ht="12.75" hidden="1" customHeight="1"/>
    <row r="58643" ht="12.75" hidden="1" customHeight="1"/>
    <row r="58644" ht="12.75" hidden="1" customHeight="1"/>
    <row r="58645" ht="12.75" hidden="1" customHeight="1"/>
    <row r="58646" ht="12.75" hidden="1" customHeight="1"/>
    <row r="58647" ht="12.75" hidden="1" customHeight="1"/>
    <row r="58648" ht="12.75" hidden="1" customHeight="1"/>
    <row r="58649" ht="12.75" hidden="1" customHeight="1"/>
    <row r="58650" ht="12.75" hidden="1" customHeight="1"/>
    <row r="58651" ht="12.75" hidden="1" customHeight="1"/>
    <row r="58652" ht="12.75" hidden="1" customHeight="1"/>
    <row r="58653" ht="12.75" hidden="1" customHeight="1"/>
    <row r="58654" ht="12.75" hidden="1" customHeight="1"/>
    <row r="58655" ht="12.75" hidden="1" customHeight="1"/>
    <row r="58656" ht="12.75" hidden="1" customHeight="1"/>
    <row r="58657" ht="12.75" hidden="1" customHeight="1"/>
    <row r="58658" ht="12.75" hidden="1" customHeight="1"/>
    <row r="58659" ht="12.75" hidden="1" customHeight="1"/>
    <row r="58660" ht="12.75" hidden="1" customHeight="1"/>
    <row r="58661" ht="12.75" hidden="1" customHeight="1"/>
    <row r="58662" ht="12.75" hidden="1" customHeight="1"/>
    <row r="58663" ht="12.75" hidden="1" customHeight="1"/>
    <row r="58664" ht="12.75" hidden="1" customHeight="1"/>
    <row r="58665" ht="12.75" hidden="1" customHeight="1"/>
    <row r="58666" ht="12.75" hidden="1" customHeight="1"/>
    <row r="58667" ht="12.75" hidden="1" customHeight="1"/>
    <row r="58668" ht="12.75" hidden="1" customHeight="1"/>
    <row r="58669" ht="12.75" hidden="1" customHeight="1"/>
    <row r="58670" ht="12.75" hidden="1" customHeight="1"/>
    <row r="58671" ht="12.75" hidden="1" customHeight="1"/>
    <row r="58672" ht="12.75" hidden="1" customHeight="1"/>
    <row r="58673" ht="12.75" hidden="1" customHeight="1"/>
    <row r="58674" ht="12.75" hidden="1" customHeight="1"/>
    <row r="58675" ht="12.75" hidden="1" customHeight="1"/>
    <row r="58676" ht="12.75" hidden="1" customHeight="1"/>
    <row r="58677" ht="12.75" hidden="1" customHeight="1"/>
    <row r="58678" ht="12.75" hidden="1" customHeight="1"/>
    <row r="58679" ht="12.75" hidden="1" customHeight="1"/>
    <row r="58680" ht="12.75" hidden="1" customHeight="1"/>
    <row r="58681" ht="12.75" hidden="1" customHeight="1"/>
    <row r="58682" ht="12.75" hidden="1" customHeight="1"/>
    <row r="58683" ht="12.75" hidden="1" customHeight="1"/>
    <row r="58684" ht="12.75" hidden="1" customHeight="1"/>
    <row r="58685" ht="12.75" hidden="1" customHeight="1"/>
    <row r="58686" ht="12.75" hidden="1" customHeight="1"/>
    <row r="58687" ht="12.75" hidden="1" customHeight="1"/>
    <row r="58688" ht="12.75" hidden="1" customHeight="1"/>
    <row r="58689" ht="12.75" hidden="1" customHeight="1"/>
    <row r="58690" ht="12.75" hidden="1" customHeight="1"/>
    <row r="58691" ht="12.75" hidden="1" customHeight="1"/>
    <row r="58692" ht="12.75" hidden="1" customHeight="1"/>
    <row r="58693" ht="12.75" hidden="1" customHeight="1"/>
    <row r="58694" ht="12.75" hidden="1" customHeight="1"/>
    <row r="58695" ht="12.75" hidden="1" customHeight="1"/>
    <row r="58696" ht="12.75" hidden="1" customHeight="1"/>
    <row r="58697" ht="12.75" hidden="1" customHeight="1"/>
    <row r="58698" ht="12.75" hidden="1" customHeight="1"/>
    <row r="58699" ht="12.75" hidden="1" customHeight="1"/>
    <row r="58700" ht="12.75" hidden="1" customHeight="1"/>
    <row r="58701" ht="12.75" hidden="1" customHeight="1"/>
    <row r="58702" ht="12.75" hidden="1" customHeight="1"/>
    <row r="58703" ht="12.75" hidden="1" customHeight="1"/>
    <row r="58704" ht="12.75" hidden="1" customHeight="1"/>
    <row r="58705" ht="12.75" hidden="1" customHeight="1"/>
    <row r="58706" ht="12.75" hidden="1" customHeight="1"/>
    <row r="58707" ht="12.75" hidden="1" customHeight="1"/>
    <row r="58708" ht="12.75" hidden="1" customHeight="1"/>
    <row r="58709" ht="12.75" hidden="1" customHeight="1"/>
    <row r="58710" ht="12.75" hidden="1" customHeight="1"/>
    <row r="58711" ht="12.75" hidden="1" customHeight="1"/>
    <row r="58712" ht="12.75" hidden="1" customHeight="1"/>
    <row r="58713" ht="12.75" hidden="1" customHeight="1"/>
    <row r="58714" ht="12.75" hidden="1" customHeight="1"/>
    <row r="58715" ht="12.75" hidden="1" customHeight="1"/>
    <row r="58716" ht="12.75" hidden="1" customHeight="1"/>
    <row r="58717" ht="12.75" hidden="1" customHeight="1"/>
    <row r="58718" ht="12.75" hidden="1" customHeight="1"/>
    <row r="58719" ht="12.75" hidden="1" customHeight="1"/>
    <row r="58720" ht="12.75" hidden="1" customHeight="1"/>
    <row r="58721" ht="12.75" hidden="1" customHeight="1"/>
    <row r="58722" ht="12.75" hidden="1" customHeight="1"/>
    <row r="58723" ht="12.75" hidden="1" customHeight="1"/>
    <row r="58724" ht="12.75" hidden="1" customHeight="1"/>
    <row r="58725" ht="12.75" hidden="1" customHeight="1"/>
    <row r="58726" ht="12.75" hidden="1" customHeight="1"/>
    <row r="58727" ht="12.75" hidden="1" customHeight="1"/>
    <row r="58728" ht="12.75" hidden="1" customHeight="1"/>
    <row r="58729" ht="12.75" hidden="1" customHeight="1"/>
    <row r="58730" ht="12.75" hidden="1" customHeight="1"/>
    <row r="58731" ht="12.75" hidden="1" customHeight="1"/>
    <row r="58732" ht="12.75" hidden="1" customHeight="1"/>
    <row r="58733" ht="12.75" hidden="1" customHeight="1"/>
    <row r="58734" ht="12.75" hidden="1" customHeight="1"/>
    <row r="58735" ht="12.75" hidden="1" customHeight="1"/>
    <row r="58736" ht="12.75" hidden="1" customHeight="1"/>
    <row r="58737" ht="12.75" hidden="1" customHeight="1"/>
    <row r="58738" ht="12.75" hidden="1" customHeight="1"/>
    <row r="58739" ht="12.75" hidden="1" customHeight="1"/>
    <row r="58740" ht="12.75" hidden="1" customHeight="1"/>
    <row r="58741" ht="12.75" hidden="1" customHeight="1"/>
    <row r="58742" ht="12.75" hidden="1" customHeight="1"/>
    <row r="58743" ht="12.75" hidden="1" customHeight="1"/>
    <row r="58744" ht="12.75" hidden="1" customHeight="1"/>
    <row r="58745" ht="12.75" hidden="1" customHeight="1"/>
    <row r="58746" ht="12.75" hidden="1" customHeight="1"/>
    <row r="58747" ht="12.75" hidden="1" customHeight="1"/>
    <row r="58748" ht="12.75" hidden="1" customHeight="1"/>
    <row r="58749" ht="12.75" hidden="1" customHeight="1"/>
    <row r="58750" ht="12.75" hidden="1" customHeight="1"/>
    <row r="58751" ht="12.75" hidden="1" customHeight="1"/>
    <row r="58752" ht="12.75" hidden="1" customHeight="1"/>
    <row r="58753" ht="12.75" hidden="1" customHeight="1"/>
    <row r="58754" ht="12.75" hidden="1" customHeight="1"/>
    <row r="58755" ht="12.75" hidden="1" customHeight="1"/>
    <row r="58756" ht="12.75" hidden="1" customHeight="1"/>
    <row r="58757" ht="12.75" hidden="1" customHeight="1"/>
    <row r="58758" ht="12.75" hidden="1" customHeight="1"/>
    <row r="58759" ht="12.75" hidden="1" customHeight="1"/>
    <row r="58760" ht="12.75" hidden="1" customHeight="1"/>
    <row r="58761" ht="12.75" hidden="1" customHeight="1"/>
    <row r="58762" ht="12.75" hidden="1" customHeight="1"/>
    <row r="58763" ht="12.75" hidden="1" customHeight="1"/>
    <row r="58764" ht="12.75" hidden="1" customHeight="1"/>
    <row r="58765" ht="12.75" hidden="1" customHeight="1"/>
    <row r="58766" ht="12.75" hidden="1" customHeight="1"/>
    <row r="58767" ht="12.75" hidden="1" customHeight="1"/>
    <row r="58768" ht="12.75" hidden="1" customHeight="1"/>
    <row r="58769" ht="12.75" hidden="1" customHeight="1"/>
    <row r="58770" ht="12.75" hidden="1" customHeight="1"/>
    <row r="58771" ht="12.75" hidden="1" customHeight="1"/>
    <row r="58772" ht="12.75" hidden="1" customHeight="1"/>
    <row r="58773" ht="12.75" hidden="1" customHeight="1"/>
    <row r="58774" ht="12.75" hidden="1" customHeight="1"/>
    <row r="58775" ht="12.75" hidden="1" customHeight="1"/>
    <row r="58776" ht="12.75" hidden="1" customHeight="1"/>
    <row r="58777" ht="12.75" hidden="1" customHeight="1"/>
    <row r="58778" ht="12.75" hidden="1" customHeight="1"/>
    <row r="58779" ht="12.75" hidden="1" customHeight="1"/>
    <row r="58780" ht="12.75" hidden="1" customHeight="1"/>
    <row r="58781" ht="12.75" hidden="1" customHeight="1"/>
    <row r="58782" ht="12.75" hidden="1" customHeight="1"/>
    <row r="58783" ht="12.75" hidden="1" customHeight="1"/>
    <row r="58784" ht="12.75" hidden="1" customHeight="1"/>
    <row r="58785" ht="12.75" hidden="1" customHeight="1"/>
    <row r="58786" ht="12.75" hidden="1" customHeight="1"/>
    <row r="58787" ht="12.75" hidden="1" customHeight="1"/>
    <row r="58788" ht="12.75" hidden="1" customHeight="1"/>
    <row r="58789" ht="12.75" hidden="1" customHeight="1"/>
    <row r="58790" ht="12.75" hidden="1" customHeight="1"/>
    <row r="58791" ht="12.75" hidden="1" customHeight="1"/>
    <row r="58792" ht="12.75" hidden="1" customHeight="1"/>
    <row r="58793" ht="12.75" hidden="1" customHeight="1"/>
    <row r="58794" ht="12.75" hidden="1" customHeight="1"/>
    <row r="58795" ht="12.75" hidden="1" customHeight="1"/>
    <row r="58796" ht="12.75" hidden="1" customHeight="1"/>
    <row r="58797" ht="12.75" hidden="1" customHeight="1"/>
    <row r="58798" ht="12.75" hidden="1" customHeight="1"/>
    <row r="58799" ht="12.75" hidden="1" customHeight="1"/>
    <row r="58800" ht="12.75" hidden="1" customHeight="1"/>
    <row r="58801" ht="12.75" hidden="1" customHeight="1"/>
    <row r="58802" ht="12.75" hidden="1" customHeight="1"/>
    <row r="58803" ht="12.75" hidden="1" customHeight="1"/>
    <row r="58804" ht="12.75" hidden="1" customHeight="1"/>
    <row r="58805" ht="12.75" hidden="1" customHeight="1"/>
    <row r="58806" ht="12.75" hidden="1" customHeight="1"/>
    <row r="58807" ht="12.75" hidden="1" customHeight="1"/>
    <row r="58808" ht="12.75" hidden="1" customHeight="1"/>
    <row r="58809" ht="12.75" hidden="1" customHeight="1"/>
    <row r="58810" ht="12.75" hidden="1" customHeight="1"/>
    <row r="58811" ht="12.75" hidden="1" customHeight="1"/>
    <row r="58812" ht="12.75" hidden="1" customHeight="1"/>
    <row r="58813" ht="12.75" hidden="1" customHeight="1"/>
    <row r="58814" ht="12.75" hidden="1" customHeight="1"/>
    <row r="58815" ht="12.75" hidden="1" customHeight="1"/>
    <row r="58816" ht="12.75" hidden="1" customHeight="1"/>
    <row r="58817" ht="12.75" hidden="1" customHeight="1"/>
    <row r="58818" ht="12.75" hidden="1" customHeight="1"/>
    <row r="58819" ht="12.75" hidden="1" customHeight="1"/>
    <row r="58820" ht="12.75" hidden="1" customHeight="1"/>
    <row r="58821" ht="12.75" hidden="1" customHeight="1"/>
    <row r="58822" ht="12.75" hidden="1" customHeight="1"/>
    <row r="58823" ht="12.75" hidden="1" customHeight="1"/>
    <row r="58824" ht="12.75" hidden="1" customHeight="1"/>
    <row r="58825" ht="12.75" hidden="1" customHeight="1"/>
    <row r="58826" ht="12.75" hidden="1" customHeight="1"/>
    <row r="58827" ht="12.75" hidden="1" customHeight="1"/>
    <row r="58828" ht="12.75" hidden="1" customHeight="1"/>
    <row r="58829" ht="12.75" hidden="1" customHeight="1"/>
    <row r="58830" ht="12.75" hidden="1" customHeight="1"/>
    <row r="58831" ht="12.75" hidden="1" customHeight="1"/>
    <row r="58832" ht="12.75" hidden="1" customHeight="1"/>
    <row r="58833" ht="12.75" hidden="1" customHeight="1"/>
    <row r="58834" ht="12.75" hidden="1" customHeight="1"/>
    <row r="58835" ht="12.75" hidden="1" customHeight="1"/>
    <row r="58836" ht="12.75" hidden="1" customHeight="1"/>
    <row r="58837" ht="12.75" hidden="1" customHeight="1"/>
    <row r="58838" ht="12.75" hidden="1" customHeight="1"/>
    <row r="58839" ht="12.75" hidden="1" customHeight="1"/>
    <row r="58840" ht="12.75" hidden="1" customHeight="1"/>
    <row r="58841" ht="12.75" hidden="1" customHeight="1"/>
    <row r="58842" ht="12.75" hidden="1" customHeight="1"/>
    <row r="58843" ht="12.75" hidden="1" customHeight="1"/>
    <row r="58844" ht="12.75" hidden="1" customHeight="1"/>
    <row r="58845" ht="12.75" hidden="1" customHeight="1"/>
    <row r="58846" ht="12.75" hidden="1" customHeight="1"/>
    <row r="58847" ht="12.75" hidden="1" customHeight="1"/>
    <row r="58848" ht="12.75" hidden="1" customHeight="1"/>
    <row r="58849" ht="12.75" hidden="1" customHeight="1"/>
    <row r="58850" ht="12.75" hidden="1" customHeight="1"/>
    <row r="58851" ht="12.75" hidden="1" customHeight="1"/>
    <row r="58852" ht="12.75" hidden="1" customHeight="1"/>
    <row r="58853" ht="12.75" hidden="1" customHeight="1"/>
    <row r="58854" ht="12.75" hidden="1" customHeight="1"/>
    <row r="58855" ht="12.75" hidden="1" customHeight="1"/>
    <row r="58856" ht="12.75" hidden="1" customHeight="1"/>
    <row r="58857" ht="12.75" hidden="1" customHeight="1"/>
    <row r="58858" ht="12.75" hidden="1" customHeight="1"/>
    <row r="58859" ht="12.75" hidden="1" customHeight="1"/>
    <row r="58860" ht="12.75" hidden="1" customHeight="1"/>
    <row r="58861" ht="12.75" hidden="1" customHeight="1"/>
    <row r="58862" ht="12.75" hidden="1" customHeight="1"/>
    <row r="58863" ht="12.75" hidden="1" customHeight="1"/>
    <row r="58864" ht="12.75" hidden="1" customHeight="1"/>
    <row r="58865" ht="12.75" hidden="1" customHeight="1"/>
    <row r="58866" ht="12.75" hidden="1" customHeight="1"/>
    <row r="58867" ht="12.75" hidden="1" customHeight="1"/>
    <row r="58868" ht="12.75" hidden="1" customHeight="1"/>
    <row r="58869" ht="12.75" hidden="1" customHeight="1"/>
    <row r="58870" ht="12.75" hidden="1" customHeight="1"/>
    <row r="58871" ht="12.75" hidden="1" customHeight="1"/>
    <row r="58872" ht="12.75" hidden="1" customHeight="1"/>
    <row r="58873" ht="12.75" hidden="1" customHeight="1"/>
    <row r="58874" ht="12.75" hidden="1" customHeight="1"/>
    <row r="58875" ht="12.75" hidden="1" customHeight="1"/>
    <row r="58876" ht="12.75" hidden="1" customHeight="1"/>
    <row r="58877" ht="12.75" hidden="1" customHeight="1"/>
    <row r="58878" ht="12.75" hidden="1" customHeight="1"/>
    <row r="58879" ht="12.75" hidden="1" customHeight="1"/>
    <row r="58880" ht="12.75" hidden="1" customHeight="1"/>
    <row r="58881" ht="12.75" hidden="1" customHeight="1"/>
    <row r="58882" ht="12.75" hidden="1" customHeight="1"/>
    <row r="58883" ht="12.75" hidden="1" customHeight="1"/>
    <row r="58884" ht="12.75" hidden="1" customHeight="1"/>
    <row r="58885" ht="12.75" hidden="1" customHeight="1"/>
    <row r="58886" ht="12.75" hidden="1" customHeight="1"/>
    <row r="58887" ht="12.75" hidden="1" customHeight="1"/>
    <row r="58888" ht="12.75" hidden="1" customHeight="1"/>
    <row r="58889" ht="12.75" hidden="1" customHeight="1"/>
    <row r="58890" ht="12.75" hidden="1" customHeight="1"/>
    <row r="58891" ht="12.75" hidden="1" customHeight="1"/>
    <row r="58892" ht="12.75" hidden="1" customHeight="1"/>
    <row r="58893" ht="12.75" hidden="1" customHeight="1"/>
    <row r="58894" ht="12.75" hidden="1" customHeight="1"/>
    <row r="58895" ht="12.75" hidden="1" customHeight="1"/>
    <row r="58896" ht="12.75" hidden="1" customHeight="1"/>
    <row r="58897" ht="12.75" hidden="1" customHeight="1"/>
    <row r="58898" ht="12.75" hidden="1" customHeight="1"/>
    <row r="58899" ht="12.75" hidden="1" customHeight="1"/>
    <row r="58900" ht="12.75" hidden="1" customHeight="1"/>
    <row r="58901" ht="12.75" hidden="1" customHeight="1"/>
    <row r="58902" ht="12.75" hidden="1" customHeight="1"/>
    <row r="58903" ht="12.75" hidden="1" customHeight="1"/>
    <row r="58904" ht="12.75" hidden="1" customHeight="1"/>
    <row r="58905" ht="12.75" hidden="1" customHeight="1"/>
    <row r="58906" ht="12.75" hidden="1" customHeight="1"/>
    <row r="58907" ht="12.75" hidden="1" customHeight="1"/>
    <row r="58908" ht="12.75" hidden="1" customHeight="1"/>
    <row r="58909" ht="12.75" hidden="1" customHeight="1"/>
    <row r="58910" ht="12.75" hidden="1" customHeight="1"/>
    <row r="58911" ht="12.75" hidden="1" customHeight="1"/>
    <row r="58912" ht="12.75" hidden="1" customHeight="1"/>
    <row r="58913" ht="12.75" hidden="1" customHeight="1"/>
    <row r="58914" ht="12.75" hidden="1" customHeight="1"/>
    <row r="58915" ht="12.75" hidden="1" customHeight="1"/>
    <row r="58916" ht="12.75" hidden="1" customHeight="1"/>
    <row r="58917" ht="12.75" hidden="1" customHeight="1"/>
    <row r="58918" ht="12.75" hidden="1" customHeight="1"/>
    <row r="58919" ht="12.75" hidden="1" customHeight="1"/>
    <row r="58920" ht="12.75" hidden="1" customHeight="1"/>
    <row r="58921" ht="12.75" hidden="1" customHeight="1"/>
    <row r="58922" ht="12.75" hidden="1" customHeight="1"/>
    <row r="58923" ht="12.75" hidden="1" customHeight="1"/>
    <row r="58924" ht="12.75" hidden="1" customHeight="1"/>
    <row r="58925" ht="12.75" hidden="1" customHeight="1"/>
    <row r="58926" ht="12.75" hidden="1" customHeight="1"/>
    <row r="58927" ht="12.75" hidden="1" customHeight="1"/>
    <row r="58928" ht="12.75" hidden="1" customHeight="1"/>
    <row r="58929" ht="12.75" hidden="1" customHeight="1"/>
    <row r="58930" ht="12.75" hidden="1" customHeight="1"/>
    <row r="58931" ht="12.75" hidden="1" customHeight="1"/>
    <row r="58932" ht="12.75" hidden="1" customHeight="1"/>
    <row r="58933" ht="12.75" hidden="1" customHeight="1"/>
    <row r="58934" ht="12.75" hidden="1" customHeight="1"/>
    <row r="58935" ht="12.75" hidden="1" customHeight="1"/>
    <row r="58936" ht="12.75" hidden="1" customHeight="1"/>
    <row r="58937" ht="12.75" hidden="1" customHeight="1"/>
    <row r="58938" ht="12.75" hidden="1" customHeight="1"/>
    <row r="58939" ht="12.75" hidden="1" customHeight="1"/>
    <row r="58940" ht="12.75" hidden="1" customHeight="1"/>
    <row r="58941" ht="12.75" hidden="1" customHeight="1"/>
    <row r="58942" ht="12.75" hidden="1" customHeight="1"/>
    <row r="58943" ht="12.75" hidden="1" customHeight="1"/>
    <row r="58944" ht="12.75" hidden="1" customHeight="1"/>
    <row r="58945" ht="12.75" hidden="1" customHeight="1"/>
    <row r="58946" ht="12.75" hidden="1" customHeight="1"/>
    <row r="58947" ht="12.75" hidden="1" customHeight="1"/>
    <row r="58948" ht="12.75" hidden="1" customHeight="1"/>
    <row r="58949" ht="12.75" hidden="1" customHeight="1"/>
    <row r="58950" ht="12.75" hidden="1" customHeight="1"/>
    <row r="58951" ht="12.75" hidden="1" customHeight="1"/>
    <row r="58952" ht="12.75" hidden="1" customHeight="1"/>
    <row r="58953" ht="12.75" hidden="1" customHeight="1"/>
    <row r="58954" ht="12.75" hidden="1" customHeight="1"/>
    <row r="58955" ht="12.75" hidden="1" customHeight="1"/>
    <row r="58956" ht="12.75" hidden="1" customHeight="1"/>
    <row r="58957" ht="12.75" hidden="1" customHeight="1"/>
    <row r="58958" ht="12.75" hidden="1" customHeight="1"/>
    <row r="58959" ht="12.75" hidden="1" customHeight="1"/>
    <row r="58960" ht="12.75" hidden="1" customHeight="1"/>
    <row r="58961" ht="12.75" hidden="1" customHeight="1"/>
    <row r="58962" ht="12.75" hidden="1" customHeight="1"/>
    <row r="58963" ht="12.75" hidden="1" customHeight="1"/>
    <row r="58964" ht="12.75" hidden="1" customHeight="1"/>
    <row r="58965" ht="12.75" hidden="1" customHeight="1"/>
    <row r="58966" ht="12.75" hidden="1" customHeight="1"/>
    <row r="58967" ht="12.75" hidden="1" customHeight="1"/>
    <row r="58968" ht="12.75" hidden="1" customHeight="1"/>
    <row r="58969" ht="12.75" hidden="1" customHeight="1"/>
    <row r="58970" ht="12.75" hidden="1" customHeight="1"/>
    <row r="58971" ht="12.75" hidden="1" customHeight="1"/>
    <row r="58972" ht="12.75" hidden="1" customHeight="1"/>
    <row r="58973" ht="12.75" hidden="1" customHeight="1"/>
    <row r="58974" ht="12.75" hidden="1" customHeight="1"/>
    <row r="58975" ht="12.75" hidden="1" customHeight="1"/>
    <row r="58976" ht="12.75" hidden="1" customHeight="1"/>
    <row r="58977" ht="12.75" hidden="1" customHeight="1"/>
    <row r="58978" ht="12.75" hidden="1" customHeight="1"/>
    <row r="58979" ht="12.75" hidden="1" customHeight="1"/>
    <row r="58980" ht="12.75" hidden="1" customHeight="1"/>
    <row r="58981" ht="12.75" hidden="1" customHeight="1"/>
    <row r="58982" ht="12.75" hidden="1" customHeight="1"/>
    <row r="58983" ht="12.75" hidden="1" customHeight="1"/>
    <row r="58984" ht="12.75" hidden="1" customHeight="1"/>
    <row r="58985" ht="12.75" hidden="1" customHeight="1"/>
    <row r="58986" ht="12.75" hidden="1" customHeight="1"/>
    <row r="58987" ht="12.75" hidden="1" customHeight="1"/>
    <row r="58988" ht="12.75" hidden="1" customHeight="1"/>
    <row r="58989" ht="12.75" hidden="1" customHeight="1"/>
    <row r="58990" ht="12.75" hidden="1" customHeight="1"/>
    <row r="58991" ht="12.75" hidden="1" customHeight="1"/>
    <row r="58992" ht="12.75" hidden="1" customHeight="1"/>
    <row r="58993" ht="12.75" hidden="1" customHeight="1"/>
    <row r="58994" ht="12.75" hidden="1" customHeight="1"/>
    <row r="58995" ht="12.75" hidden="1" customHeight="1"/>
    <row r="58996" ht="12.75" hidden="1" customHeight="1"/>
    <row r="58997" ht="12.75" hidden="1" customHeight="1"/>
    <row r="58998" ht="12.75" hidden="1" customHeight="1"/>
    <row r="58999" ht="12.75" hidden="1" customHeight="1"/>
    <row r="59000" ht="12.75" hidden="1" customHeight="1"/>
    <row r="59001" ht="12.75" hidden="1" customHeight="1"/>
    <row r="59002" ht="12.75" hidden="1" customHeight="1"/>
    <row r="59003" ht="12.75" hidden="1" customHeight="1"/>
    <row r="59004" ht="12.75" hidden="1" customHeight="1"/>
    <row r="59005" ht="12.75" hidden="1" customHeight="1"/>
    <row r="59006" ht="12.75" hidden="1" customHeight="1"/>
    <row r="59007" ht="12.75" hidden="1" customHeight="1"/>
    <row r="59008" ht="12.75" hidden="1" customHeight="1"/>
    <row r="59009" ht="12.75" hidden="1" customHeight="1"/>
    <row r="59010" ht="12.75" hidden="1" customHeight="1"/>
    <row r="59011" ht="12.75" hidden="1" customHeight="1"/>
    <row r="59012" ht="12.75" hidden="1" customHeight="1"/>
    <row r="59013" ht="12.75" hidden="1" customHeight="1"/>
    <row r="59014" ht="12.75" hidden="1" customHeight="1"/>
    <row r="59015" ht="12.75" hidden="1" customHeight="1"/>
    <row r="59016" ht="12.75" hidden="1" customHeight="1"/>
    <row r="59017" ht="12.75" hidden="1" customHeight="1"/>
    <row r="59018" ht="12.75" hidden="1" customHeight="1"/>
    <row r="59019" ht="12.75" hidden="1" customHeight="1"/>
    <row r="59020" ht="12.75" hidden="1" customHeight="1"/>
    <row r="59021" ht="12.75" hidden="1" customHeight="1"/>
    <row r="59022" ht="12.75" hidden="1" customHeight="1"/>
    <row r="59023" ht="12.75" hidden="1" customHeight="1"/>
    <row r="59024" ht="12.75" hidden="1" customHeight="1"/>
    <row r="59025" ht="12.75" hidden="1" customHeight="1"/>
    <row r="59026" ht="12.75" hidden="1" customHeight="1"/>
    <row r="59027" ht="12.75" hidden="1" customHeight="1"/>
    <row r="59028" ht="12.75" hidden="1" customHeight="1"/>
    <row r="59029" ht="12.75" hidden="1" customHeight="1"/>
    <row r="59030" ht="12.75" hidden="1" customHeight="1"/>
    <row r="59031" ht="12.75" hidden="1" customHeight="1"/>
    <row r="59032" ht="12.75" hidden="1" customHeight="1"/>
    <row r="59033" ht="12.75" hidden="1" customHeight="1"/>
    <row r="59034" ht="12.75" hidden="1" customHeight="1"/>
    <row r="59035" ht="12.75" hidden="1" customHeight="1"/>
    <row r="59036" ht="12.75" hidden="1" customHeight="1"/>
    <row r="59037" ht="12.75" hidden="1" customHeight="1"/>
    <row r="59038" ht="12.75" hidden="1" customHeight="1"/>
    <row r="59039" ht="12.75" hidden="1" customHeight="1"/>
    <row r="59040" ht="12.75" hidden="1" customHeight="1"/>
    <row r="59041" ht="12.75" hidden="1" customHeight="1"/>
    <row r="59042" ht="12.75" hidden="1" customHeight="1"/>
    <row r="59043" ht="12.75" hidden="1" customHeight="1"/>
    <row r="59044" ht="12.75" hidden="1" customHeight="1"/>
    <row r="59045" ht="12.75" hidden="1" customHeight="1"/>
    <row r="59046" ht="12.75" hidden="1" customHeight="1"/>
    <row r="59047" ht="12.75" hidden="1" customHeight="1"/>
    <row r="59048" ht="12.75" hidden="1" customHeight="1"/>
    <row r="59049" ht="12.75" hidden="1" customHeight="1"/>
    <row r="59050" ht="12.75" hidden="1" customHeight="1"/>
    <row r="59051" ht="12.75" hidden="1" customHeight="1"/>
    <row r="59052" ht="12.75" hidden="1" customHeight="1"/>
    <row r="59053" ht="12.75" hidden="1" customHeight="1"/>
    <row r="59054" ht="12.75" hidden="1" customHeight="1"/>
    <row r="59055" ht="12.75" hidden="1" customHeight="1"/>
    <row r="59056" ht="12.75" hidden="1" customHeight="1"/>
    <row r="59057" ht="12.75" hidden="1" customHeight="1"/>
    <row r="59058" ht="12.75" hidden="1" customHeight="1"/>
    <row r="59059" ht="12.75" hidden="1" customHeight="1"/>
    <row r="59060" ht="12.75" hidden="1" customHeight="1"/>
    <row r="59061" ht="12.75" hidden="1" customHeight="1"/>
    <row r="59062" ht="12.75" hidden="1" customHeight="1"/>
    <row r="59063" ht="12.75" hidden="1" customHeight="1"/>
    <row r="59064" ht="12.75" hidden="1" customHeight="1"/>
    <row r="59065" ht="12.75" hidden="1" customHeight="1"/>
    <row r="59066" ht="12.75" hidden="1" customHeight="1"/>
    <row r="59067" ht="12.75" hidden="1" customHeight="1"/>
    <row r="59068" ht="12.75" hidden="1" customHeight="1"/>
    <row r="59069" ht="12.75" hidden="1" customHeight="1"/>
    <row r="59070" ht="12.75" hidden="1" customHeight="1"/>
    <row r="59071" ht="12.75" hidden="1" customHeight="1"/>
    <row r="59072" ht="12.75" hidden="1" customHeight="1"/>
    <row r="59073" ht="12.75" hidden="1" customHeight="1"/>
    <row r="59074" ht="12.75" hidden="1" customHeight="1"/>
    <row r="59075" ht="12.75" hidden="1" customHeight="1"/>
    <row r="59076" ht="12.75" hidden="1" customHeight="1"/>
    <row r="59077" ht="12.75" hidden="1" customHeight="1"/>
    <row r="59078" ht="12.75" hidden="1" customHeight="1"/>
    <row r="59079" ht="12.75" hidden="1" customHeight="1"/>
    <row r="59080" ht="12.75" hidden="1" customHeight="1"/>
    <row r="59081" ht="12.75" hidden="1" customHeight="1"/>
    <row r="59082" ht="12.75" hidden="1" customHeight="1"/>
    <row r="59083" ht="12.75" hidden="1" customHeight="1"/>
    <row r="59084" ht="12.75" hidden="1" customHeight="1"/>
    <row r="59085" ht="12.75" hidden="1" customHeight="1"/>
    <row r="59086" ht="12.75" hidden="1" customHeight="1"/>
    <row r="59087" ht="12.75" hidden="1" customHeight="1"/>
    <row r="59088" ht="12.75" hidden="1" customHeight="1"/>
    <row r="59089" ht="12.75" hidden="1" customHeight="1"/>
    <row r="59090" ht="12.75" hidden="1" customHeight="1"/>
    <row r="59091" ht="12.75" hidden="1" customHeight="1"/>
    <row r="59092" ht="12.75" hidden="1" customHeight="1"/>
    <row r="59093" ht="12.75" hidden="1" customHeight="1"/>
    <row r="59094" ht="12.75" hidden="1" customHeight="1"/>
    <row r="59095" ht="12.75" hidden="1" customHeight="1"/>
    <row r="59096" ht="12.75" hidden="1" customHeight="1"/>
    <row r="59097" ht="12.75" hidden="1" customHeight="1"/>
    <row r="59098" ht="12.75" hidden="1" customHeight="1"/>
    <row r="59099" ht="12.75" hidden="1" customHeight="1"/>
    <row r="59100" ht="12.75" hidden="1" customHeight="1"/>
    <row r="59101" ht="12.75" hidden="1" customHeight="1"/>
    <row r="59102" ht="12.75" hidden="1" customHeight="1"/>
    <row r="59103" ht="12.75" hidden="1" customHeight="1"/>
    <row r="59104" ht="12.75" hidden="1" customHeight="1"/>
    <row r="59105" ht="12.75" hidden="1" customHeight="1"/>
    <row r="59106" ht="12.75" hidden="1" customHeight="1"/>
    <row r="59107" ht="12.75" hidden="1" customHeight="1"/>
    <row r="59108" ht="12.75" hidden="1" customHeight="1"/>
    <row r="59109" ht="12.75" hidden="1" customHeight="1"/>
    <row r="59110" ht="12.75" hidden="1" customHeight="1"/>
    <row r="59111" ht="12.75" hidden="1" customHeight="1"/>
    <row r="59112" ht="12.75" hidden="1" customHeight="1"/>
    <row r="59113" ht="12.75" hidden="1" customHeight="1"/>
    <row r="59114" ht="12.75" hidden="1" customHeight="1"/>
    <row r="59115" ht="12.75" hidden="1" customHeight="1"/>
    <row r="59116" ht="12.75" hidden="1" customHeight="1"/>
    <row r="59117" ht="12.75" hidden="1" customHeight="1"/>
    <row r="59118" ht="12.75" hidden="1" customHeight="1"/>
    <row r="59119" ht="12.75" hidden="1" customHeight="1"/>
    <row r="59120" ht="12.75" hidden="1" customHeight="1"/>
    <row r="59121" ht="12.75" hidden="1" customHeight="1"/>
    <row r="59122" ht="12.75" hidden="1" customHeight="1"/>
    <row r="59123" ht="12.75" hidden="1" customHeight="1"/>
    <row r="59124" ht="12.75" hidden="1" customHeight="1"/>
    <row r="59125" ht="12.75" hidden="1" customHeight="1"/>
    <row r="59126" ht="12.75" hidden="1" customHeight="1"/>
    <row r="59127" ht="12.75" hidden="1" customHeight="1"/>
    <row r="59128" ht="12.75" hidden="1" customHeight="1"/>
    <row r="59129" ht="12.75" hidden="1" customHeight="1"/>
    <row r="59130" ht="12.75" hidden="1" customHeight="1"/>
    <row r="59131" ht="12.75" hidden="1" customHeight="1"/>
    <row r="59132" ht="12.75" hidden="1" customHeight="1"/>
    <row r="59133" ht="12.75" hidden="1" customHeight="1"/>
    <row r="59134" ht="12.75" hidden="1" customHeight="1"/>
    <row r="59135" ht="12.75" hidden="1" customHeight="1"/>
    <row r="59136" ht="12.75" hidden="1" customHeight="1"/>
    <row r="59137" ht="12.75" hidden="1" customHeight="1"/>
    <row r="59138" ht="12.75" hidden="1" customHeight="1"/>
    <row r="59139" ht="12.75" hidden="1" customHeight="1"/>
    <row r="59140" ht="12.75" hidden="1" customHeight="1"/>
    <row r="59141" ht="12.75" hidden="1" customHeight="1"/>
    <row r="59142" ht="12.75" hidden="1" customHeight="1"/>
    <row r="59143" ht="12.75" hidden="1" customHeight="1"/>
    <row r="59144" ht="12.75" hidden="1" customHeight="1"/>
    <row r="59145" ht="12.75" hidden="1" customHeight="1"/>
    <row r="59146" ht="12.75" hidden="1" customHeight="1"/>
    <row r="59147" ht="12.75" hidden="1" customHeight="1"/>
    <row r="59148" ht="12.75" hidden="1" customHeight="1"/>
    <row r="59149" ht="12.75" hidden="1" customHeight="1"/>
    <row r="59150" ht="12.75" hidden="1" customHeight="1"/>
    <row r="59151" ht="12.75" hidden="1" customHeight="1"/>
    <row r="59152" ht="12.75" hidden="1" customHeight="1"/>
    <row r="59153" ht="12.75" hidden="1" customHeight="1"/>
    <row r="59154" ht="12.75" hidden="1" customHeight="1"/>
    <row r="59155" ht="12.75" hidden="1" customHeight="1"/>
    <row r="59156" ht="12.75" hidden="1" customHeight="1"/>
    <row r="59157" ht="12.75" hidden="1" customHeight="1"/>
    <row r="59158" ht="12.75" hidden="1" customHeight="1"/>
    <row r="59159" ht="12.75" hidden="1" customHeight="1"/>
    <row r="59160" ht="12.75" hidden="1" customHeight="1"/>
    <row r="59161" ht="12.75" hidden="1" customHeight="1"/>
    <row r="59162" ht="12.75" hidden="1" customHeight="1"/>
    <row r="59163" ht="12.75" hidden="1" customHeight="1"/>
    <row r="59164" ht="12.75" hidden="1" customHeight="1"/>
    <row r="59165" ht="12.75" hidden="1" customHeight="1"/>
    <row r="59166" ht="12.75" hidden="1" customHeight="1"/>
    <row r="59167" ht="12.75" hidden="1" customHeight="1"/>
    <row r="59168" ht="12.75" hidden="1" customHeight="1"/>
    <row r="59169" ht="12.75" hidden="1" customHeight="1"/>
    <row r="59170" ht="12.75" hidden="1" customHeight="1"/>
    <row r="59171" ht="12.75" hidden="1" customHeight="1"/>
    <row r="59172" ht="12.75" hidden="1" customHeight="1"/>
    <row r="59173" ht="12.75" hidden="1" customHeight="1"/>
    <row r="59174" ht="12.75" hidden="1" customHeight="1"/>
    <row r="59175" ht="12.75" hidden="1" customHeight="1"/>
    <row r="59176" ht="12.75" hidden="1" customHeight="1"/>
    <row r="59177" ht="12.75" hidden="1" customHeight="1"/>
    <row r="59178" ht="12.75" hidden="1" customHeight="1"/>
    <row r="59179" ht="12.75" hidden="1" customHeight="1"/>
    <row r="59180" ht="12.75" hidden="1" customHeight="1"/>
    <row r="59181" ht="12.75" hidden="1" customHeight="1"/>
    <row r="59182" ht="12.75" hidden="1" customHeight="1"/>
    <row r="59183" ht="12.75" hidden="1" customHeight="1"/>
    <row r="59184" ht="12.75" hidden="1" customHeight="1"/>
    <row r="59185" ht="12.75" hidden="1" customHeight="1"/>
    <row r="59186" ht="12.75" hidden="1" customHeight="1"/>
    <row r="59187" ht="12.75" hidden="1" customHeight="1"/>
    <row r="59188" ht="12.75" hidden="1" customHeight="1"/>
    <row r="59189" ht="12.75" hidden="1" customHeight="1"/>
    <row r="59190" ht="12.75" hidden="1" customHeight="1"/>
    <row r="59191" ht="12.75" hidden="1" customHeight="1"/>
    <row r="59192" ht="12.75" hidden="1" customHeight="1"/>
    <row r="59193" ht="12.75" hidden="1" customHeight="1"/>
    <row r="59194" ht="12.75" hidden="1" customHeight="1"/>
    <row r="59195" ht="12.75" hidden="1" customHeight="1"/>
    <row r="59196" ht="12.75" hidden="1" customHeight="1"/>
    <row r="59197" ht="12.75" hidden="1" customHeight="1"/>
    <row r="59198" ht="12.75" hidden="1" customHeight="1"/>
    <row r="59199" ht="12.75" hidden="1" customHeight="1"/>
    <row r="59200" ht="12.75" hidden="1" customHeight="1"/>
    <row r="59201" ht="12.75" hidden="1" customHeight="1"/>
    <row r="59202" ht="12.75" hidden="1" customHeight="1"/>
    <row r="59203" ht="12.75" hidden="1" customHeight="1"/>
    <row r="59204" ht="12.75" hidden="1" customHeight="1"/>
    <row r="59205" ht="12.75" hidden="1" customHeight="1"/>
    <row r="59206" ht="12.75" hidden="1" customHeight="1"/>
    <row r="59207" ht="12.75" hidden="1" customHeight="1"/>
    <row r="59208" ht="12.75" hidden="1" customHeight="1"/>
    <row r="59209" ht="12.75" hidden="1" customHeight="1"/>
    <row r="59210" ht="12.75" hidden="1" customHeight="1"/>
    <row r="59211" ht="12.75" hidden="1" customHeight="1"/>
    <row r="59212" ht="12.75" hidden="1" customHeight="1"/>
    <row r="59213" ht="12.75" hidden="1" customHeight="1"/>
    <row r="59214" ht="12.75" hidden="1" customHeight="1"/>
    <row r="59215" ht="12.75" hidden="1" customHeight="1"/>
    <row r="59216" ht="12.75" hidden="1" customHeight="1"/>
    <row r="59217" ht="12.75" hidden="1" customHeight="1"/>
    <row r="59218" ht="12.75" hidden="1" customHeight="1"/>
    <row r="59219" ht="12.75" hidden="1" customHeight="1"/>
    <row r="59220" ht="12.75" hidden="1" customHeight="1"/>
    <row r="59221" ht="12.75" hidden="1" customHeight="1"/>
    <row r="59222" ht="12.75" hidden="1" customHeight="1"/>
    <row r="59223" ht="12.75" hidden="1" customHeight="1"/>
    <row r="59224" ht="12.75" hidden="1" customHeight="1"/>
    <row r="59225" ht="12.75" hidden="1" customHeight="1"/>
    <row r="59226" ht="12.75" hidden="1" customHeight="1"/>
    <row r="59227" ht="12.75" hidden="1" customHeight="1"/>
    <row r="59228" ht="12.75" hidden="1" customHeight="1"/>
    <row r="59229" ht="12.75" hidden="1" customHeight="1"/>
    <row r="59230" ht="12.75" hidden="1" customHeight="1"/>
    <row r="59231" ht="12.75" hidden="1" customHeight="1"/>
    <row r="59232" ht="12.75" hidden="1" customHeight="1"/>
    <row r="59233" ht="12.75" hidden="1" customHeight="1"/>
    <row r="59234" ht="12.75" hidden="1" customHeight="1"/>
    <row r="59235" ht="12.75" hidden="1" customHeight="1"/>
    <row r="59236" ht="12.75" hidden="1" customHeight="1"/>
    <row r="59237" ht="12.75" hidden="1" customHeight="1"/>
    <row r="59238" ht="12.75" hidden="1" customHeight="1"/>
    <row r="59239" ht="12.75" hidden="1" customHeight="1"/>
    <row r="59240" ht="12.75" hidden="1" customHeight="1"/>
    <row r="59241" ht="12.75" hidden="1" customHeight="1"/>
    <row r="59242" ht="12.75" hidden="1" customHeight="1"/>
    <row r="59243" ht="12.75" hidden="1" customHeight="1"/>
    <row r="59244" ht="12.75" hidden="1" customHeight="1"/>
    <row r="59245" ht="12.75" hidden="1" customHeight="1"/>
    <row r="59246" ht="12.75" hidden="1" customHeight="1"/>
    <row r="59247" ht="12.75" hidden="1" customHeight="1"/>
    <row r="59248" ht="12.75" hidden="1" customHeight="1"/>
    <row r="59249" ht="12.75" hidden="1" customHeight="1"/>
    <row r="59250" ht="12.75" hidden="1" customHeight="1"/>
    <row r="59251" ht="12.75" hidden="1" customHeight="1"/>
    <row r="59252" ht="12.75" hidden="1" customHeight="1"/>
    <row r="59253" ht="12.75" hidden="1" customHeight="1"/>
    <row r="59254" ht="12.75" hidden="1" customHeight="1"/>
    <row r="59255" ht="12.75" hidden="1" customHeight="1"/>
    <row r="59256" ht="12.75" hidden="1" customHeight="1"/>
    <row r="59257" ht="12.75" hidden="1" customHeight="1"/>
    <row r="59258" ht="12.75" hidden="1" customHeight="1"/>
    <row r="59259" ht="12.75" hidden="1" customHeight="1"/>
    <row r="59260" ht="12.75" hidden="1" customHeight="1"/>
    <row r="59261" ht="12.75" hidden="1" customHeight="1"/>
    <row r="59262" ht="12.75" hidden="1" customHeight="1"/>
    <row r="59263" ht="12.75" hidden="1" customHeight="1"/>
    <row r="59264" ht="12.75" hidden="1" customHeight="1"/>
    <row r="59265" ht="12.75" hidden="1" customHeight="1"/>
    <row r="59266" ht="12.75" hidden="1" customHeight="1"/>
    <row r="59267" ht="12.75" hidden="1" customHeight="1"/>
    <row r="59268" ht="12.75" hidden="1" customHeight="1"/>
    <row r="59269" ht="12.75" hidden="1" customHeight="1"/>
    <row r="59270" ht="12.75" hidden="1" customHeight="1"/>
    <row r="59271" ht="12.75" hidden="1" customHeight="1"/>
    <row r="59272" ht="12.75" hidden="1" customHeight="1"/>
    <row r="59273" ht="12.75" hidden="1" customHeight="1"/>
    <row r="59274" ht="12.75" hidden="1" customHeight="1"/>
    <row r="59275" ht="12.75" hidden="1" customHeight="1"/>
    <row r="59276" ht="12.75" hidden="1" customHeight="1"/>
    <row r="59277" ht="12.75" hidden="1" customHeight="1"/>
    <row r="59278" ht="12.75" hidden="1" customHeight="1"/>
    <row r="59279" ht="12.75" hidden="1" customHeight="1"/>
    <row r="59280" ht="12.75" hidden="1" customHeight="1"/>
    <row r="59281" ht="12.75" hidden="1" customHeight="1"/>
    <row r="59282" ht="12.75" hidden="1" customHeight="1"/>
    <row r="59283" ht="12.75" hidden="1" customHeight="1"/>
    <row r="59284" ht="12.75" hidden="1" customHeight="1"/>
    <row r="59285" ht="12.75" hidden="1" customHeight="1"/>
    <row r="59286" ht="12.75" hidden="1" customHeight="1"/>
    <row r="59287" ht="12.75" hidden="1" customHeight="1"/>
    <row r="59288" ht="12.75" hidden="1" customHeight="1"/>
    <row r="59289" ht="12.75" hidden="1" customHeight="1"/>
    <row r="59290" ht="12.75" hidden="1" customHeight="1"/>
    <row r="59291" ht="12.75" hidden="1" customHeight="1"/>
    <row r="59292" ht="12.75" hidden="1" customHeight="1"/>
    <row r="59293" ht="12.75" hidden="1" customHeight="1"/>
    <row r="59294" ht="12.75" hidden="1" customHeight="1"/>
    <row r="59295" ht="12.75" hidden="1" customHeight="1"/>
    <row r="59296" ht="12.75" hidden="1" customHeight="1"/>
    <row r="59297" ht="12.75" hidden="1" customHeight="1"/>
    <row r="59298" ht="12.75" hidden="1" customHeight="1"/>
    <row r="59299" ht="12.75" hidden="1" customHeight="1"/>
    <row r="59300" ht="12.75" hidden="1" customHeight="1"/>
    <row r="59301" ht="12.75" hidden="1" customHeight="1"/>
    <row r="59302" ht="12.75" hidden="1" customHeight="1"/>
    <row r="59303" ht="12.75" hidden="1" customHeight="1"/>
    <row r="59304" ht="12.75" hidden="1" customHeight="1"/>
    <row r="59305" ht="12.75" hidden="1" customHeight="1"/>
    <row r="59306" ht="12.75" hidden="1" customHeight="1"/>
    <row r="59307" ht="12.75" hidden="1" customHeight="1"/>
    <row r="59308" ht="12.75" hidden="1" customHeight="1"/>
    <row r="59309" ht="12.75" hidden="1" customHeight="1"/>
    <row r="59310" ht="12.75" hidden="1" customHeight="1"/>
    <row r="59311" ht="12.75" hidden="1" customHeight="1"/>
    <row r="59312" ht="12.75" hidden="1" customHeight="1"/>
    <row r="59313" ht="12.75" hidden="1" customHeight="1"/>
    <row r="59314" ht="12.75" hidden="1" customHeight="1"/>
    <row r="59315" ht="12.75" hidden="1" customHeight="1"/>
    <row r="59316" ht="12.75" hidden="1" customHeight="1"/>
    <row r="59317" ht="12.75" hidden="1" customHeight="1"/>
    <row r="59318" ht="12.75" hidden="1" customHeight="1"/>
    <row r="59319" ht="12.75" hidden="1" customHeight="1"/>
    <row r="59320" ht="12.75" hidden="1" customHeight="1"/>
    <row r="59321" ht="12.75" hidden="1" customHeight="1"/>
    <row r="59322" ht="12.75" hidden="1" customHeight="1"/>
    <row r="59323" ht="12.75" hidden="1" customHeight="1"/>
    <row r="59324" ht="12.75" hidden="1" customHeight="1"/>
    <row r="59325" ht="12.75" hidden="1" customHeight="1"/>
    <row r="59326" ht="12.75" hidden="1" customHeight="1"/>
    <row r="59327" ht="12.75" hidden="1" customHeight="1"/>
    <row r="59328" ht="12.75" hidden="1" customHeight="1"/>
    <row r="59329" ht="12.75" hidden="1" customHeight="1"/>
    <row r="59330" ht="12.75" hidden="1" customHeight="1"/>
    <row r="59331" ht="12.75" hidden="1" customHeight="1"/>
    <row r="59332" ht="12.75" hidden="1" customHeight="1"/>
    <row r="59333" ht="12.75" hidden="1" customHeight="1"/>
    <row r="59334" ht="12.75" hidden="1" customHeight="1"/>
    <row r="59335" ht="12.75" hidden="1" customHeight="1"/>
    <row r="59336" ht="12.75" hidden="1" customHeight="1"/>
    <row r="59337" ht="12.75" hidden="1" customHeight="1"/>
    <row r="59338" ht="12.75" hidden="1" customHeight="1"/>
    <row r="59339" ht="12.75" hidden="1" customHeight="1"/>
    <row r="59340" ht="12.75" hidden="1" customHeight="1"/>
    <row r="59341" ht="12.75" hidden="1" customHeight="1"/>
    <row r="59342" ht="12.75" hidden="1" customHeight="1"/>
    <row r="59343" ht="12.75" hidden="1" customHeight="1"/>
    <row r="59344" ht="12.75" hidden="1" customHeight="1"/>
    <row r="59345" ht="12.75" hidden="1" customHeight="1"/>
    <row r="59346" ht="12.75" hidden="1" customHeight="1"/>
    <row r="59347" ht="12.75" hidden="1" customHeight="1"/>
    <row r="59348" ht="12.75" hidden="1" customHeight="1"/>
    <row r="59349" ht="12.75" hidden="1" customHeight="1"/>
    <row r="59350" ht="12.75" hidden="1" customHeight="1"/>
    <row r="59351" ht="12.75" hidden="1" customHeight="1"/>
    <row r="59352" ht="12.75" hidden="1" customHeight="1"/>
    <row r="59353" ht="12.75" hidden="1" customHeight="1"/>
    <row r="59354" ht="12.75" hidden="1" customHeight="1"/>
    <row r="59355" ht="12.75" hidden="1" customHeight="1"/>
    <row r="59356" ht="12.75" hidden="1" customHeight="1"/>
    <row r="59357" ht="12.75" hidden="1" customHeight="1"/>
    <row r="59358" ht="12.75" hidden="1" customHeight="1"/>
    <row r="59359" ht="12.75" hidden="1" customHeight="1"/>
    <row r="59360" ht="12.75" hidden="1" customHeight="1"/>
    <row r="59361" ht="12.75" hidden="1" customHeight="1"/>
    <row r="59362" ht="12.75" hidden="1" customHeight="1"/>
    <row r="59363" ht="12.75" hidden="1" customHeight="1"/>
    <row r="59364" ht="12.75" hidden="1" customHeight="1"/>
    <row r="59365" ht="12.75" hidden="1" customHeight="1"/>
    <row r="59366" ht="12.75" hidden="1" customHeight="1"/>
    <row r="59367" ht="12.75" hidden="1" customHeight="1"/>
    <row r="59368" ht="12.75" hidden="1" customHeight="1"/>
    <row r="59369" ht="12.75" hidden="1" customHeight="1"/>
    <row r="59370" ht="12.75" hidden="1" customHeight="1"/>
    <row r="59371" ht="12.75" hidden="1" customHeight="1"/>
    <row r="59372" ht="12.75" hidden="1" customHeight="1"/>
    <row r="59373" ht="12.75" hidden="1" customHeight="1"/>
    <row r="59374" ht="12.75" hidden="1" customHeight="1"/>
    <row r="59375" ht="12.75" hidden="1" customHeight="1"/>
    <row r="59376" ht="12.75" hidden="1" customHeight="1"/>
    <row r="59377" ht="12.75" hidden="1" customHeight="1"/>
    <row r="59378" ht="12.75" hidden="1" customHeight="1"/>
    <row r="59379" ht="12.75" hidden="1" customHeight="1"/>
    <row r="59380" ht="12.75" hidden="1" customHeight="1"/>
    <row r="59381" ht="12.75" hidden="1" customHeight="1"/>
    <row r="59382" ht="12.75" hidden="1" customHeight="1"/>
    <row r="59383" ht="12.75" hidden="1" customHeight="1"/>
    <row r="59384" ht="12.75" hidden="1" customHeight="1"/>
    <row r="59385" ht="12.75" hidden="1" customHeight="1"/>
    <row r="59386" ht="12.75" hidden="1" customHeight="1"/>
    <row r="59387" ht="12.75" hidden="1" customHeight="1"/>
    <row r="59388" ht="12.75" hidden="1" customHeight="1"/>
    <row r="59389" ht="12.75" hidden="1" customHeight="1"/>
    <row r="59390" ht="12.75" hidden="1" customHeight="1"/>
    <row r="59391" ht="12.75" hidden="1" customHeight="1"/>
    <row r="59392" ht="12.75" hidden="1" customHeight="1"/>
    <row r="59393" ht="12.75" hidden="1" customHeight="1"/>
    <row r="59394" ht="12.75" hidden="1" customHeight="1"/>
    <row r="59395" ht="12.75" hidden="1" customHeight="1"/>
    <row r="59396" ht="12.75" hidden="1" customHeight="1"/>
    <row r="59397" ht="12.75" hidden="1" customHeight="1"/>
    <row r="59398" ht="12.75" hidden="1" customHeight="1"/>
    <row r="59399" ht="12.75" hidden="1" customHeight="1"/>
    <row r="59400" ht="12.75" hidden="1" customHeight="1"/>
    <row r="59401" ht="12.75" hidden="1" customHeight="1"/>
    <row r="59402" ht="12.75" hidden="1" customHeight="1"/>
    <row r="59403" ht="12.75" hidden="1" customHeight="1"/>
    <row r="59404" ht="12.75" hidden="1" customHeight="1"/>
    <row r="59405" ht="12.75" hidden="1" customHeight="1"/>
    <row r="59406" ht="12.75" hidden="1" customHeight="1"/>
    <row r="59407" ht="12.75" hidden="1" customHeight="1"/>
    <row r="59408" ht="12.75" hidden="1" customHeight="1"/>
    <row r="59409" ht="12.75" hidden="1" customHeight="1"/>
    <row r="59410" ht="12.75" hidden="1" customHeight="1"/>
    <row r="59411" ht="12.75" hidden="1" customHeight="1"/>
    <row r="59412" ht="12.75" hidden="1" customHeight="1"/>
    <row r="59413" ht="12.75" hidden="1" customHeight="1"/>
    <row r="59414" ht="12.75" hidden="1" customHeight="1"/>
    <row r="59415" ht="12.75" hidden="1" customHeight="1"/>
    <row r="59416" ht="12.75" hidden="1" customHeight="1"/>
    <row r="59417" ht="12.75" hidden="1" customHeight="1"/>
    <row r="59418" ht="12.75" hidden="1" customHeight="1"/>
    <row r="59419" ht="12.75" hidden="1" customHeight="1"/>
    <row r="59420" ht="12.75" hidden="1" customHeight="1"/>
    <row r="59421" ht="12.75" hidden="1" customHeight="1"/>
    <row r="59422" ht="12.75" hidden="1" customHeight="1"/>
    <row r="59423" ht="12.75" hidden="1" customHeight="1"/>
    <row r="59424" ht="12.75" hidden="1" customHeight="1"/>
    <row r="59425" ht="12.75" hidden="1" customHeight="1"/>
    <row r="59426" ht="12.75" hidden="1" customHeight="1"/>
    <row r="59427" ht="12.75" hidden="1" customHeight="1"/>
    <row r="59428" ht="12.75" hidden="1" customHeight="1"/>
    <row r="59429" ht="12.75" hidden="1" customHeight="1"/>
    <row r="59430" ht="12.75" hidden="1" customHeight="1"/>
    <row r="59431" ht="12.75" hidden="1" customHeight="1"/>
    <row r="59432" ht="12.75" hidden="1" customHeight="1"/>
    <row r="59433" ht="12.75" hidden="1" customHeight="1"/>
    <row r="59434" ht="12.75" hidden="1" customHeight="1"/>
    <row r="59435" ht="12.75" hidden="1" customHeight="1"/>
    <row r="59436" ht="12.75" hidden="1" customHeight="1"/>
    <row r="59437" ht="12.75" hidden="1" customHeight="1"/>
    <row r="59438" ht="12.75" hidden="1" customHeight="1"/>
    <row r="59439" ht="12.75" hidden="1" customHeight="1"/>
    <row r="59440" ht="12.75" hidden="1" customHeight="1"/>
    <row r="59441" ht="12.75" hidden="1" customHeight="1"/>
    <row r="59442" ht="12.75" hidden="1" customHeight="1"/>
    <row r="59443" ht="12.75" hidden="1" customHeight="1"/>
    <row r="59444" ht="12.75" hidden="1" customHeight="1"/>
    <row r="59445" ht="12.75" hidden="1" customHeight="1"/>
    <row r="59446" ht="12.75" hidden="1" customHeight="1"/>
    <row r="59447" ht="12.75" hidden="1" customHeight="1"/>
    <row r="59448" ht="12.75" hidden="1" customHeight="1"/>
    <row r="59449" ht="12.75" hidden="1" customHeight="1"/>
    <row r="59450" ht="12.75" hidden="1" customHeight="1"/>
    <row r="59451" ht="12.75" hidden="1" customHeight="1"/>
    <row r="59452" ht="12.75" hidden="1" customHeight="1"/>
    <row r="59453" ht="12.75" hidden="1" customHeight="1"/>
    <row r="59454" ht="12.75" hidden="1" customHeight="1"/>
    <row r="59455" ht="12.75" hidden="1" customHeight="1"/>
    <row r="59456" ht="12.75" hidden="1" customHeight="1"/>
    <row r="59457" ht="12.75" hidden="1" customHeight="1"/>
    <row r="59458" ht="12.75" hidden="1" customHeight="1"/>
    <row r="59459" ht="12.75" hidden="1" customHeight="1"/>
    <row r="59460" ht="12.75" hidden="1" customHeight="1"/>
    <row r="59461" ht="12.75" hidden="1" customHeight="1"/>
    <row r="59462" ht="12.75" hidden="1" customHeight="1"/>
    <row r="59463" ht="12.75" hidden="1" customHeight="1"/>
    <row r="59464" ht="12.75" hidden="1" customHeight="1"/>
    <row r="59465" ht="12.75" hidden="1" customHeight="1"/>
    <row r="59466" ht="12.75" hidden="1" customHeight="1"/>
    <row r="59467" ht="12.75" hidden="1" customHeight="1"/>
    <row r="59468" ht="12.75" hidden="1" customHeight="1"/>
    <row r="59469" ht="12.75" hidden="1" customHeight="1"/>
    <row r="59470" ht="12.75" hidden="1" customHeight="1"/>
    <row r="59471" ht="12.75" hidden="1" customHeight="1"/>
    <row r="59472" ht="12.75" hidden="1" customHeight="1"/>
    <row r="59473" ht="12.75" hidden="1" customHeight="1"/>
    <row r="59474" ht="12.75" hidden="1" customHeight="1"/>
    <row r="59475" ht="12.75" hidden="1" customHeight="1"/>
    <row r="59476" ht="12.75" hidden="1" customHeight="1"/>
    <row r="59477" ht="12.75" hidden="1" customHeight="1"/>
    <row r="59478" ht="12.75" hidden="1" customHeight="1"/>
    <row r="59479" ht="12.75" hidden="1" customHeight="1"/>
    <row r="59480" ht="12.75" hidden="1" customHeight="1"/>
    <row r="59481" ht="12.75" hidden="1" customHeight="1"/>
    <row r="59482" ht="12.75" hidden="1" customHeight="1"/>
    <row r="59483" ht="12.75" hidden="1" customHeight="1"/>
    <row r="59484" ht="12.75" hidden="1" customHeight="1"/>
    <row r="59485" ht="12.75" hidden="1" customHeight="1"/>
    <row r="59486" ht="12.75" hidden="1" customHeight="1"/>
    <row r="59487" ht="12.75" hidden="1" customHeight="1"/>
    <row r="59488" ht="12.75" hidden="1" customHeight="1"/>
    <row r="59489" ht="12.75" hidden="1" customHeight="1"/>
    <row r="59490" ht="12.75" hidden="1" customHeight="1"/>
    <row r="59491" ht="12.75" hidden="1" customHeight="1"/>
    <row r="59492" ht="12.75" hidden="1" customHeight="1"/>
    <row r="59493" ht="12.75" hidden="1" customHeight="1"/>
    <row r="59494" ht="12.75" hidden="1" customHeight="1"/>
    <row r="59495" ht="12.75" hidden="1" customHeight="1"/>
    <row r="59496" ht="12.75" hidden="1" customHeight="1"/>
    <row r="59497" ht="12.75" hidden="1" customHeight="1"/>
    <row r="59498" ht="12.75" hidden="1" customHeight="1"/>
    <row r="59499" ht="12.75" hidden="1" customHeight="1"/>
    <row r="59500" ht="12.75" hidden="1" customHeight="1"/>
    <row r="59501" ht="12.75" hidden="1" customHeight="1"/>
    <row r="59502" ht="12.75" hidden="1" customHeight="1"/>
    <row r="59503" ht="12.75" hidden="1" customHeight="1"/>
    <row r="59504" ht="12.75" hidden="1" customHeight="1"/>
    <row r="59505" ht="12.75" hidden="1" customHeight="1"/>
    <row r="59506" ht="12.75" hidden="1" customHeight="1"/>
    <row r="59507" ht="12.75" hidden="1" customHeight="1"/>
    <row r="59508" ht="12.75" hidden="1" customHeight="1"/>
    <row r="59509" ht="12.75" hidden="1" customHeight="1"/>
    <row r="59510" ht="12.75" hidden="1" customHeight="1"/>
    <row r="59511" ht="12.75" hidden="1" customHeight="1"/>
    <row r="59512" ht="12.75" hidden="1" customHeight="1"/>
    <row r="59513" ht="12.75" hidden="1" customHeight="1"/>
    <row r="59514" ht="12.75" hidden="1" customHeight="1"/>
    <row r="59515" ht="12.75" hidden="1" customHeight="1"/>
    <row r="59516" ht="12.75" hidden="1" customHeight="1"/>
    <row r="59517" ht="12.75" hidden="1" customHeight="1"/>
    <row r="59518" ht="12.75" hidden="1" customHeight="1"/>
    <row r="59519" ht="12.75" hidden="1" customHeight="1"/>
    <row r="59520" ht="12.75" hidden="1" customHeight="1"/>
    <row r="59521" ht="12.75" hidden="1" customHeight="1"/>
    <row r="59522" ht="12.75" hidden="1" customHeight="1"/>
    <row r="59523" ht="12.75" hidden="1" customHeight="1"/>
    <row r="59524" ht="12.75" hidden="1" customHeight="1"/>
    <row r="59525" ht="12.75" hidden="1" customHeight="1"/>
    <row r="59526" ht="12.75" hidden="1" customHeight="1"/>
    <row r="59527" ht="12.75" hidden="1" customHeight="1"/>
    <row r="59528" ht="12.75" hidden="1" customHeight="1"/>
    <row r="59529" ht="12.75" hidden="1" customHeight="1"/>
    <row r="59530" ht="12.75" hidden="1" customHeight="1"/>
    <row r="59531" ht="12.75" hidden="1" customHeight="1"/>
    <row r="59532" ht="12.75" hidden="1" customHeight="1"/>
    <row r="59533" ht="12.75" hidden="1" customHeight="1"/>
    <row r="59534" ht="12.75" hidden="1" customHeight="1"/>
    <row r="59535" ht="12.75" hidden="1" customHeight="1"/>
    <row r="59536" ht="12.75" hidden="1" customHeight="1"/>
    <row r="59537" ht="12.75" hidden="1" customHeight="1"/>
    <row r="59538" ht="12.75" hidden="1" customHeight="1"/>
    <row r="59539" ht="12.75" hidden="1" customHeight="1"/>
    <row r="59540" ht="12.75" hidden="1" customHeight="1"/>
    <row r="59541" ht="12.75" hidden="1" customHeight="1"/>
    <row r="59542" ht="12.75" hidden="1" customHeight="1"/>
    <row r="59543" ht="12.75" hidden="1" customHeight="1"/>
    <row r="59544" ht="12.75" hidden="1" customHeight="1"/>
    <row r="59545" ht="12.75" hidden="1" customHeight="1"/>
    <row r="59546" ht="12.75" hidden="1" customHeight="1"/>
    <row r="59547" ht="12.75" hidden="1" customHeight="1"/>
    <row r="59548" ht="12.75" hidden="1" customHeight="1"/>
    <row r="59549" ht="12.75" hidden="1" customHeight="1"/>
    <row r="59550" ht="12.75" hidden="1" customHeight="1"/>
    <row r="59551" ht="12.75" hidden="1" customHeight="1"/>
    <row r="59552" ht="12.75" hidden="1" customHeight="1"/>
    <row r="59553" ht="12.75" hidden="1" customHeight="1"/>
    <row r="59554" ht="12.75" hidden="1" customHeight="1"/>
    <row r="59555" ht="12.75" hidden="1" customHeight="1"/>
    <row r="59556" ht="12.75" hidden="1" customHeight="1"/>
    <row r="59557" ht="12.75" hidden="1" customHeight="1"/>
    <row r="59558" ht="12.75" hidden="1" customHeight="1"/>
    <row r="59559" ht="12.75" hidden="1" customHeight="1"/>
    <row r="59560" ht="12.75" hidden="1" customHeight="1"/>
    <row r="59561" ht="12.75" hidden="1" customHeight="1"/>
    <row r="59562" ht="12.75" hidden="1" customHeight="1"/>
    <row r="59563" ht="12.75" hidden="1" customHeight="1"/>
    <row r="59564" ht="12.75" hidden="1" customHeight="1"/>
    <row r="59565" ht="12.75" hidden="1" customHeight="1"/>
    <row r="59566" ht="12.75" hidden="1" customHeight="1"/>
    <row r="59567" ht="12.75" hidden="1" customHeight="1"/>
    <row r="59568" ht="12.75" hidden="1" customHeight="1"/>
    <row r="59569" ht="12.75" hidden="1" customHeight="1"/>
    <row r="59570" ht="12.75" hidden="1" customHeight="1"/>
    <row r="59571" ht="12.75" hidden="1" customHeight="1"/>
    <row r="59572" ht="12.75" hidden="1" customHeight="1"/>
    <row r="59573" ht="12.75" hidden="1" customHeight="1"/>
    <row r="59574" ht="12.75" hidden="1" customHeight="1"/>
    <row r="59575" ht="12.75" hidden="1" customHeight="1"/>
    <row r="59576" ht="12.75" hidden="1" customHeight="1"/>
    <row r="59577" ht="12.75" hidden="1" customHeight="1"/>
    <row r="59578" ht="12.75" hidden="1" customHeight="1"/>
    <row r="59579" ht="12.75" hidden="1" customHeight="1"/>
    <row r="59580" ht="12.75" hidden="1" customHeight="1"/>
    <row r="59581" ht="12.75" hidden="1" customHeight="1"/>
    <row r="59582" ht="12.75" hidden="1" customHeight="1"/>
    <row r="59583" ht="12.75" hidden="1" customHeight="1"/>
    <row r="59584" ht="12.75" hidden="1" customHeight="1"/>
    <row r="59585" ht="12.75" hidden="1" customHeight="1"/>
    <row r="59586" ht="12.75" hidden="1" customHeight="1"/>
    <row r="59587" ht="12.75" hidden="1" customHeight="1"/>
    <row r="59588" ht="12.75" hidden="1" customHeight="1"/>
    <row r="59589" ht="12.75" hidden="1" customHeight="1"/>
    <row r="59590" ht="12.75" hidden="1" customHeight="1"/>
    <row r="59591" ht="12.75" hidden="1" customHeight="1"/>
    <row r="59592" ht="12.75" hidden="1" customHeight="1"/>
    <row r="59593" ht="12.75" hidden="1" customHeight="1"/>
    <row r="59594" ht="12.75" hidden="1" customHeight="1"/>
    <row r="59595" ht="12.75" hidden="1" customHeight="1"/>
    <row r="59596" ht="12.75" hidden="1" customHeight="1"/>
    <row r="59597" ht="12.75" hidden="1" customHeight="1"/>
    <row r="59598" ht="12.75" hidden="1" customHeight="1"/>
    <row r="59599" ht="12.75" hidden="1" customHeight="1"/>
    <row r="59600" ht="12.75" hidden="1" customHeight="1"/>
    <row r="59601" ht="12.75" hidden="1" customHeight="1"/>
    <row r="59602" ht="12.75" hidden="1" customHeight="1"/>
    <row r="59603" ht="12.75" hidden="1" customHeight="1"/>
    <row r="59604" ht="12.75" hidden="1" customHeight="1"/>
    <row r="59605" ht="12.75" hidden="1" customHeight="1"/>
    <row r="59606" ht="12.75" hidden="1" customHeight="1"/>
    <row r="59607" ht="12.75" hidden="1" customHeight="1"/>
    <row r="59608" ht="12.75" hidden="1" customHeight="1"/>
    <row r="59609" ht="12.75" hidden="1" customHeight="1"/>
    <row r="59610" ht="12.75" hidden="1" customHeight="1"/>
    <row r="59611" ht="12.75" hidden="1" customHeight="1"/>
    <row r="59612" ht="12.75" hidden="1" customHeight="1"/>
    <row r="59613" ht="12.75" hidden="1" customHeight="1"/>
    <row r="59614" ht="12.75" hidden="1" customHeight="1"/>
    <row r="59615" ht="12.75" hidden="1" customHeight="1"/>
    <row r="59616" ht="12.75" hidden="1" customHeight="1"/>
    <row r="59617" ht="12.75" hidden="1" customHeight="1"/>
    <row r="59618" ht="12.75" hidden="1" customHeight="1"/>
    <row r="59619" ht="12.75" hidden="1" customHeight="1"/>
    <row r="59620" ht="12.75" hidden="1" customHeight="1"/>
    <row r="59621" ht="12.75" hidden="1" customHeight="1"/>
    <row r="59622" ht="12.75" hidden="1" customHeight="1"/>
    <row r="59623" ht="12.75" hidden="1" customHeight="1"/>
    <row r="59624" ht="12.75" hidden="1" customHeight="1"/>
    <row r="59625" ht="12.75" hidden="1" customHeight="1"/>
    <row r="59626" ht="12.75" hidden="1" customHeight="1"/>
    <row r="59627" ht="12.75" hidden="1" customHeight="1"/>
    <row r="59628" ht="12.75" hidden="1" customHeight="1"/>
    <row r="59629" ht="12.75" hidden="1" customHeight="1"/>
    <row r="59630" ht="12.75" hidden="1" customHeight="1"/>
    <row r="59631" ht="12.75" hidden="1" customHeight="1"/>
    <row r="59632" ht="12.75" hidden="1" customHeight="1"/>
    <row r="59633" ht="12.75" hidden="1" customHeight="1"/>
    <row r="59634" ht="12.75" hidden="1" customHeight="1"/>
    <row r="59635" ht="12.75" hidden="1" customHeight="1"/>
    <row r="59636" ht="12.75" hidden="1" customHeight="1"/>
    <row r="59637" ht="12.75" hidden="1" customHeight="1"/>
    <row r="59638" ht="12.75" hidden="1" customHeight="1"/>
    <row r="59639" ht="12.75" hidden="1" customHeight="1"/>
    <row r="59640" ht="12.75" hidden="1" customHeight="1"/>
    <row r="59641" ht="12.75" hidden="1" customHeight="1"/>
    <row r="59642" ht="12.75" hidden="1" customHeight="1"/>
    <row r="59643" ht="12.75" hidden="1" customHeight="1"/>
    <row r="59644" ht="12.75" hidden="1" customHeight="1"/>
    <row r="59645" ht="12.75" hidden="1" customHeight="1"/>
    <row r="59646" ht="12.75" hidden="1" customHeight="1"/>
    <row r="59647" ht="12.75" hidden="1" customHeight="1"/>
    <row r="59648" ht="12.75" hidden="1" customHeight="1"/>
    <row r="59649" ht="12.75" hidden="1" customHeight="1"/>
    <row r="59650" ht="12.75" hidden="1" customHeight="1"/>
    <row r="59651" ht="12.75" hidden="1" customHeight="1"/>
    <row r="59652" ht="12.75" hidden="1" customHeight="1"/>
    <row r="59653" ht="12.75" hidden="1" customHeight="1"/>
    <row r="59654" ht="12.75" hidden="1" customHeight="1"/>
    <row r="59655" ht="12.75" hidden="1" customHeight="1"/>
    <row r="59656" ht="12.75" hidden="1" customHeight="1"/>
    <row r="59657" ht="12.75" hidden="1" customHeight="1"/>
    <row r="59658" ht="12.75" hidden="1" customHeight="1"/>
    <row r="59659" ht="12.75" hidden="1" customHeight="1"/>
    <row r="59660" ht="12.75" hidden="1" customHeight="1"/>
    <row r="59661" ht="12.75" hidden="1" customHeight="1"/>
    <row r="59662" ht="12.75" hidden="1" customHeight="1"/>
    <row r="59663" ht="12.75" hidden="1" customHeight="1"/>
    <row r="59664" ht="12.75" hidden="1" customHeight="1"/>
    <row r="59665" ht="12.75" hidden="1" customHeight="1"/>
    <row r="59666" ht="12.75" hidden="1" customHeight="1"/>
    <row r="59667" ht="12.75" hidden="1" customHeight="1"/>
    <row r="59668" ht="12.75" hidden="1" customHeight="1"/>
    <row r="59669" ht="12.75" hidden="1" customHeight="1"/>
    <row r="59670" ht="12.75" hidden="1" customHeight="1"/>
    <row r="59671" ht="12.75" hidden="1" customHeight="1"/>
    <row r="59672" ht="12.75" hidden="1" customHeight="1"/>
    <row r="59673" ht="12.75" hidden="1" customHeight="1"/>
    <row r="59674" ht="12.75" hidden="1" customHeight="1"/>
    <row r="59675" ht="12.75" hidden="1" customHeight="1"/>
    <row r="59676" ht="12.75" hidden="1" customHeight="1"/>
    <row r="59677" ht="12.75" hidden="1" customHeight="1"/>
    <row r="59678" ht="12.75" hidden="1" customHeight="1"/>
    <row r="59679" ht="12.75" hidden="1" customHeight="1"/>
    <row r="59680" ht="12.75" hidden="1" customHeight="1"/>
    <row r="59681" ht="12.75" hidden="1" customHeight="1"/>
    <row r="59682" ht="12.75" hidden="1" customHeight="1"/>
    <row r="59683" ht="12.75" hidden="1" customHeight="1"/>
    <row r="59684" ht="12.75" hidden="1" customHeight="1"/>
    <row r="59685" ht="12.75" hidden="1" customHeight="1"/>
    <row r="59686" ht="12.75" hidden="1" customHeight="1"/>
    <row r="59687" ht="12.75" hidden="1" customHeight="1"/>
    <row r="59688" ht="12.75" hidden="1" customHeight="1"/>
    <row r="59689" ht="12.75" hidden="1" customHeight="1"/>
    <row r="59690" ht="12.75" hidden="1" customHeight="1"/>
    <row r="59691" ht="12.75" hidden="1" customHeight="1"/>
    <row r="59692" ht="12.75" hidden="1" customHeight="1"/>
    <row r="59693" ht="12.75" hidden="1" customHeight="1"/>
    <row r="59694" ht="12.75" hidden="1" customHeight="1"/>
    <row r="59695" ht="12.75" hidden="1" customHeight="1"/>
    <row r="59696" ht="12.75" hidden="1" customHeight="1"/>
    <row r="59697" ht="12.75" hidden="1" customHeight="1"/>
    <row r="59698" ht="12.75" hidden="1" customHeight="1"/>
    <row r="59699" ht="12.75" hidden="1" customHeight="1"/>
    <row r="59700" ht="12.75" hidden="1" customHeight="1"/>
    <row r="59701" ht="12.75" hidden="1" customHeight="1"/>
    <row r="59702" ht="12.75" hidden="1" customHeight="1"/>
    <row r="59703" ht="12.75" hidden="1" customHeight="1"/>
    <row r="59704" ht="12.75" hidden="1" customHeight="1"/>
    <row r="59705" ht="12.75" hidden="1" customHeight="1"/>
    <row r="59706" ht="12.75" hidden="1" customHeight="1"/>
    <row r="59707" ht="12.75" hidden="1" customHeight="1"/>
    <row r="59708" ht="12.75" hidden="1" customHeight="1"/>
    <row r="59709" ht="12.75" hidden="1" customHeight="1"/>
    <row r="59710" ht="12.75" hidden="1" customHeight="1"/>
    <row r="59711" ht="12.75" hidden="1" customHeight="1"/>
    <row r="59712" ht="12.75" hidden="1" customHeight="1"/>
    <row r="59713" ht="12.75" hidden="1" customHeight="1"/>
    <row r="59714" ht="12.75" hidden="1" customHeight="1"/>
    <row r="59715" ht="12.75" hidden="1" customHeight="1"/>
    <row r="59716" ht="12.75" hidden="1" customHeight="1"/>
    <row r="59717" ht="12.75" hidden="1" customHeight="1"/>
    <row r="59718" ht="12.75" hidden="1" customHeight="1"/>
    <row r="59719" ht="12.75" hidden="1" customHeight="1"/>
    <row r="59720" ht="12.75" hidden="1" customHeight="1"/>
    <row r="59721" ht="12.75" hidden="1" customHeight="1"/>
    <row r="59722" ht="12.75" hidden="1" customHeight="1"/>
    <row r="59723" ht="12.75" hidden="1" customHeight="1"/>
    <row r="59724" ht="12.75" hidden="1" customHeight="1"/>
    <row r="59725" ht="12.75" hidden="1" customHeight="1"/>
    <row r="59726" ht="12.75" hidden="1" customHeight="1"/>
    <row r="59727" ht="12.75" hidden="1" customHeight="1"/>
    <row r="59728" ht="12.75" hidden="1" customHeight="1"/>
    <row r="59729" ht="12.75" hidden="1" customHeight="1"/>
    <row r="59730" ht="12.75" hidden="1" customHeight="1"/>
    <row r="59731" ht="12.75" hidden="1" customHeight="1"/>
    <row r="59732" ht="12.75" hidden="1" customHeight="1"/>
    <row r="59733" ht="12.75" hidden="1" customHeight="1"/>
    <row r="59734" ht="12.75" hidden="1" customHeight="1"/>
    <row r="59735" ht="12.75" hidden="1" customHeight="1"/>
    <row r="59736" ht="12.75" hidden="1" customHeight="1"/>
    <row r="59737" ht="12.75" hidden="1" customHeight="1"/>
    <row r="59738" ht="12.75" hidden="1" customHeight="1"/>
    <row r="59739" ht="12.75" hidden="1" customHeight="1"/>
    <row r="59740" ht="12.75" hidden="1" customHeight="1"/>
    <row r="59741" ht="12.75" hidden="1" customHeight="1"/>
    <row r="59742" ht="12.75" hidden="1" customHeight="1"/>
    <row r="59743" ht="12.75" hidden="1" customHeight="1"/>
    <row r="59744" ht="12.75" hidden="1" customHeight="1"/>
    <row r="59745" ht="12.75" hidden="1" customHeight="1"/>
    <row r="59746" ht="12.75" hidden="1" customHeight="1"/>
    <row r="59747" ht="12.75" hidden="1" customHeight="1"/>
    <row r="59748" ht="12.75" hidden="1" customHeight="1"/>
    <row r="59749" ht="12.75" hidden="1" customHeight="1"/>
    <row r="59750" ht="12.75" hidden="1" customHeight="1"/>
    <row r="59751" ht="12.75" hidden="1" customHeight="1"/>
    <row r="59752" ht="12.75" hidden="1" customHeight="1"/>
    <row r="59753" ht="12.75" hidden="1" customHeight="1"/>
    <row r="59754" ht="12.75" hidden="1" customHeight="1"/>
    <row r="59755" ht="12.75" hidden="1" customHeight="1"/>
    <row r="59756" ht="12.75" hidden="1" customHeight="1"/>
    <row r="59757" ht="12.75" hidden="1" customHeight="1"/>
    <row r="59758" ht="12.75" hidden="1" customHeight="1"/>
    <row r="59759" ht="12.75" hidden="1" customHeight="1"/>
    <row r="59760" ht="12.75" hidden="1" customHeight="1"/>
    <row r="59761" ht="12.75" hidden="1" customHeight="1"/>
    <row r="59762" ht="12.75" hidden="1" customHeight="1"/>
    <row r="59763" ht="12.75" hidden="1" customHeight="1"/>
    <row r="59764" ht="12.75" hidden="1" customHeight="1"/>
    <row r="59765" ht="12.75" hidden="1" customHeight="1"/>
    <row r="59766" ht="12.75" hidden="1" customHeight="1"/>
    <row r="59767" ht="12.75" hidden="1" customHeight="1"/>
    <row r="59768" ht="12.75" hidden="1" customHeight="1"/>
    <row r="59769" ht="12.75" hidden="1" customHeight="1"/>
    <row r="59770" ht="12.75" hidden="1" customHeight="1"/>
    <row r="59771" ht="12.75" hidden="1" customHeight="1"/>
    <row r="59772" ht="12.75" hidden="1" customHeight="1"/>
    <row r="59773" ht="12.75" hidden="1" customHeight="1"/>
    <row r="59774" ht="12.75" hidden="1" customHeight="1"/>
    <row r="59775" ht="12.75" hidden="1" customHeight="1"/>
    <row r="59776" ht="12.75" hidden="1" customHeight="1"/>
    <row r="59777" ht="12.75" hidden="1" customHeight="1"/>
    <row r="59778" ht="12.75" hidden="1" customHeight="1"/>
    <row r="59779" ht="12.75" hidden="1" customHeight="1"/>
    <row r="59780" ht="12.75" hidden="1" customHeight="1"/>
    <row r="59781" ht="12.75" hidden="1" customHeight="1"/>
    <row r="59782" ht="12.75" hidden="1" customHeight="1"/>
    <row r="59783" ht="12.75" hidden="1" customHeight="1"/>
    <row r="59784" ht="12.75" hidden="1" customHeight="1"/>
    <row r="59785" ht="12.75" hidden="1" customHeight="1"/>
    <row r="59786" ht="12.75" hidden="1" customHeight="1"/>
    <row r="59787" ht="12.75" hidden="1" customHeight="1"/>
    <row r="59788" ht="12.75" hidden="1" customHeight="1"/>
    <row r="59789" ht="12.75" hidden="1" customHeight="1"/>
    <row r="59790" ht="12.75" hidden="1" customHeight="1"/>
    <row r="59791" ht="12.75" hidden="1" customHeight="1"/>
    <row r="59792" ht="12.75" hidden="1" customHeight="1"/>
    <row r="59793" ht="12.75" hidden="1" customHeight="1"/>
    <row r="59794" ht="12.75" hidden="1" customHeight="1"/>
    <row r="59795" ht="12.75" hidden="1" customHeight="1"/>
    <row r="59796" ht="12.75" hidden="1" customHeight="1"/>
    <row r="59797" ht="12.75" hidden="1" customHeight="1"/>
    <row r="59798" ht="12.75" hidden="1" customHeight="1"/>
    <row r="59799" ht="12.75" hidden="1" customHeight="1"/>
    <row r="59800" ht="12.75" hidden="1" customHeight="1"/>
    <row r="59801" ht="12.75" hidden="1" customHeight="1"/>
    <row r="59802" ht="12.75" hidden="1" customHeight="1"/>
    <row r="59803" ht="12.75" hidden="1" customHeight="1"/>
    <row r="59804" ht="12.75" hidden="1" customHeight="1"/>
    <row r="59805" ht="12.75" hidden="1" customHeight="1"/>
    <row r="59806" ht="12.75" hidden="1" customHeight="1"/>
    <row r="59807" ht="12.75" hidden="1" customHeight="1"/>
    <row r="59808" ht="12.75" hidden="1" customHeight="1"/>
    <row r="59809" ht="12.75" hidden="1" customHeight="1"/>
    <row r="59810" ht="12.75" hidden="1" customHeight="1"/>
    <row r="59811" ht="12.75" hidden="1" customHeight="1"/>
    <row r="59812" ht="12.75" hidden="1" customHeight="1"/>
    <row r="59813" ht="12.75" hidden="1" customHeight="1"/>
    <row r="59814" ht="12.75" hidden="1" customHeight="1"/>
    <row r="59815" ht="12.75" hidden="1" customHeight="1"/>
    <row r="59816" ht="12.75" hidden="1" customHeight="1"/>
    <row r="59817" ht="12.75" hidden="1" customHeight="1"/>
    <row r="59818" ht="12.75" hidden="1" customHeight="1"/>
    <row r="59819" ht="12.75" hidden="1" customHeight="1"/>
    <row r="59820" ht="12.75" hidden="1" customHeight="1"/>
    <row r="59821" ht="12.75" hidden="1" customHeight="1"/>
    <row r="59822" ht="12.75" hidden="1" customHeight="1"/>
    <row r="59823" ht="12.75" hidden="1" customHeight="1"/>
    <row r="59824" ht="12.75" hidden="1" customHeight="1"/>
    <row r="59825" ht="12.75" hidden="1" customHeight="1"/>
    <row r="59826" ht="12.75" hidden="1" customHeight="1"/>
    <row r="59827" ht="12.75" hidden="1" customHeight="1"/>
    <row r="59828" ht="12.75" hidden="1" customHeight="1"/>
    <row r="59829" ht="12.75" hidden="1" customHeight="1"/>
    <row r="59830" ht="12.75" hidden="1" customHeight="1"/>
    <row r="59831" ht="12.75" hidden="1" customHeight="1"/>
    <row r="59832" ht="12.75" hidden="1" customHeight="1"/>
    <row r="59833" ht="12.75" hidden="1" customHeight="1"/>
    <row r="59834" ht="12.75" hidden="1" customHeight="1"/>
    <row r="59835" ht="12.75" hidden="1" customHeight="1"/>
    <row r="59836" ht="12.75" hidden="1" customHeight="1"/>
    <row r="59837" ht="12.75" hidden="1" customHeight="1"/>
    <row r="59838" ht="12.75" hidden="1" customHeight="1"/>
    <row r="59839" ht="12.75" hidden="1" customHeight="1"/>
    <row r="59840" ht="12.75" hidden="1" customHeight="1"/>
    <row r="59841" ht="12.75" hidden="1" customHeight="1"/>
    <row r="59842" ht="12.75" hidden="1" customHeight="1"/>
    <row r="59843" ht="12.75" hidden="1" customHeight="1"/>
    <row r="59844" ht="12.75" hidden="1" customHeight="1"/>
    <row r="59845" ht="12.75" hidden="1" customHeight="1"/>
    <row r="59846" ht="12.75" hidden="1" customHeight="1"/>
    <row r="59847" ht="12.75" hidden="1" customHeight="1"/>
    <row r="59848" ht="12.75" hidden="1" customHeight="1"/>
    <row r="59849" ht="12.75" hidden="1" customHeight="1"/>
    <row r="59850" ht="12.75" hidden="1" customHeight="1"/>
    <row r="59851" ht="12.75" hidden="1" customHeight="1"/>
    <row r="59852" ht="12.75" hidden="1" customHeight="1"/>
    <row r="59853" ht="12.75" hidden="1" customHeight="1"/>
    <row r="59854" ht="12.75" hidden="1" customHeight="1"/>
    <row r="59855" ht="12.75" hidden="1" customHeight="1"/>
    <row r="59856" ht="12.75" hidden="1" customHeight="1"/>
    <row r="59857" ht="12.75" hidden="1" customHeight="1"/>
    <row r="59858" ht="12.75" hidden="1" customHeight="1"/>
    <row r="59859" ht="12.75" hidden="1" customHeight="1"/>
    <row r="59860" ht="12.75" hidden="1" customHeight="1"/>
    <row r="59861" ht="12.75" hidden="1" customHeight="1"/>
    <row r="59862" ht="12.75" hidden="1" customHeight="1"/>
    <row r="59863" ht="12.75" hidden="1" customHeight="1"/>
    <row r="59864" ht="12.75" hidden="1" customHeight="1"/>
    <row r="59865" ht="12.75" hidden="1" customHeight="1"/>
    <row r="59866" ht="12.75" hidden="1" customHeight="1"/>
    <row r="59867" ht="12.75" hidden="1" customHeight="1"/>
    <row r="59868" ht="12.75" hidden="1" customHeight="1"/>
    <row r="59869" ht="12.75" hidden="1" customHeight="1"/>
    <row r="59870" ht="12.75" hidden="1" customHeight="1"/>
    <row r="59871" ht="12.75" hidden="1" customHeight="1"/>
    <row r="59872" ht="12.75" hidden="1" customHeight="1"/>
    <row r="59873" ht="12.75" hidden="1" customHeight="1"/>
    <row r="59874" ht="12.75" hidden="1" customHeight="1"/>
    <row r="59875" ht="12.75" hidden="1" customHeight="1"/>
    <row r="59876" ht="12.75" hidden="1" customHeight="1"/>
    <row r="59877" ht="12.75" hidden="1" customHeight="1"/>
    <row r="59878" ht="12.75" hidden="1" customHeight="1"/>
    <row r="59879" ht="12.75" hidden="1" customHeight="1"/>
    <row r="59880" ht="12.75" hidden="1" customHeight="1"/>
    <row r="59881" ht="12.75" hidden="1" customHeight="1"/>
    <row r="59882" ht="12.75" hidden="1" customHeight="1"/>
    <row r="59883" ht="12.75" hidden="1" customHeight="1"/>
    <row r="59884" ht="12.75" hidden="1" customHeight="1"/>
    <row r="59885" ht="12.75" hidden="1" customHeight="1"/>
    <row r="59886" ht="12.75" hidden="1" customHeight="1"/>
    <row r="59887" ht="12.75" hidden="1" customHeight="1"/>
    <row r="59888" ht="12.75" hidden="1" customHeight="1"/>
    <row r="59889" ht="12.75" hidden="1" customHeight="1"/>
    <row r="59890" ht="12.75" hidden="1" customHeight="1"/>
    <row r="59891" ht="12.75" hidden="1" customHeight="1"/>
    <row r="59892" ht="12.75" hidden="1" customHeight="1"/>
    <row r="59893" ht="12.75" hidden="1" customHeight="1"/>
    <row r="59894" ht="12.75" hidden="1" customHeight="1"/>
    <row r="59895" ht="12.75" hidden="1" customHeight="1"/>
    <row r="59896" ht="12.75" hidden="1" customHeight="1"/>
    <row r="59897" ht="12.75" hidden="1" customHeight="1"/>
    <row r="59898" ht="12.75" hidden="1" customHeight="1"/>
    <row r="59899" ht="12.75" hidden="1" customHeight="1"/>
    <row r="59900" ht="12.75" hidden="1" customHeight="1"/>
    <row r="59901" ht="12.75" hidden="1" customHeight="1"/>
    <row r="59902" ht="12.75" hidden="1" customHeight="1"/>
    <row r="59903" ht="12.75" hidden="1" customHeight="1"/>
    <row r="59904" ht="12.75" hidden="1" customHeight="1"/>
    <row r="59905" ht="12.75" hidden="1" customHeight="1"/>
    <row r="59906" ht="12.75" hidden="1" customHeight="1"/>
    <row r="59907" ht="12.75" hidden="1" customHeight="1"/>
    <row r="59908" ht="12.75" hidden="1" customHeight="1"/>
    <row r="59909" ht="12.75" hidden="1" customHeight="1"/>
    <row r="59910" ht="12.75" hidden="1" customHeight="1"/>
    <row r="59911" ht="12.75" hidden="1" customHeight="1"/>
    <row r="59912" ht="12.75" hidden="1" customHeight="1"/>
    <row r="59913" ht="12.75" hidden="1" customHeight="1"/>
    <row r="59914" ht="12.75" hidden="1" customHeight="1"/>
    <row r="59915" ht="12.75" hidden="1" customHeight="1"/>
    <row r="59916" ht="12.75" hidden="1" customHeight="1"/>
    <row r="59917" ht="12.75" hidden="1" customHeight="1"/>
    <row r="59918" ht="12.75" hidden="1" customHeight="1"/>
    <row r="59919" ht="12.75" hidden="1" customHeight="1"/>
    <row r="59920" ht="12.75" hidden="1" customHeight="1"/>
    <row r="59921" ht="12.75" hidden="1" customHeight="1"/>
    <row r="59922" ht="12.75" hidden="1" customHeight="1"/>
    <row r="59923" ht="12.75" hidden="1" customHeight="1"/>
    <row r="59924" ht="12.75" hidden="1" customHeight="1"/>
    <row r="59925" ht="12.75" hidden="1" customHeight="1"/>
    <row r="59926" ht="12.75" hidden="1" customHeight="1"/>
    <row r="59927" ht="12.75" hidden="1" customHeight="1"/>
    <row r="59928" ht="12.75" hidden="1" customHeight="1"/>
    <row r="59929" ht="12.75" hidden="1" customHeight="1"/>
    <row r="59930" ht="12.75" hidden="1" customHeight="1"/>
    <row r="59931" ht="12.75" hidden="1" customHeight="1"/>
    <row r="59932" ht="12.75" hidden="1" customHeight="1"/>
    <row r="59933" ht="12.75" hidden="1" customHeight="1"/>
    <row r="59934" ht="12.75" hidden="1" customHeight="1"/>
    <row r="59935" ht="12.75" hidden="1" customHeight="1"/>
    <row r="59936" ht="12.75" hidden="1" customHeight="1"/>
    <row r="59937" ht="12.75" hidden="1" customHeight="1"/>
    <row r="59938" ht="12.75" hidden="1" customHeight="1"/>
    <row r="59939" ht="12.75" hidden="1" customHeight="1"/>
    <row r="59940" ht="12.75" hidden="1" customHeight="1"/>
    <row r="59941" ht="12.75" hidden="1" customHeight="1"/>
    <row r="59942" ht="12.75" hidden="1" customHeight="1"/>
    <row r="59943" ht="12.75" hidden="1" customHeight="1"/>
    <row r="59944" ht="12.75" hidden="1" customHeight="1"/>
    <row r="59945" ht="12.75" hidden="1" customHeight="1"/>
    <row r="59946" ht="12.75" hidden="1" customHeight="1"/>
    <row r="59947" ht="12.75" hidden="1" customHeight="1"/>
    <row r="59948" ht="12.75" hidden="1" customHeight="1"/>
    <row r="59949" ht="12.75" hidden="1" customHeight="1"/>
    <row r="59950" ht="12.75" hidden="1" customHeight="1"/>
    <row r="59951" ht="12.75" hidden="1" customHeight="1"/>
    <row r="59952" ht="12.75" hidden="1" customHeight="1"/>
    <row r="59953" ht="12.75" hidden="1" customHeight="1"/>
    <row r="59954" ht="12.75" hidden="1" customHeight="1"/>
    <row r="59955" ht="12.75" hidden="1" customHeight="1"/>
    <row r="59956" ht="12.75" hidden="1" customHeight="1"/>
    <row r="59957" ht="12.75" hidden="1" customHeight="1"/>
    <row r="59958" ht="12.75" hidden="1" customHeight="1"/>
    <row r="59959" ht="12.75" hidden="1" customHeight="1"/>
    <row r="59960" ht="12.75" hidden="1" customHeight="1"/>
    <row r="59961" ht="12.75" hidden="1" customHeight="1"/>
    <row r="59962" ht="12.75" hidden="1" customHeight="1"/>
    <row r="59963" ht="12.75" hidden="1" customHeight="1"/>
    <row r="59964" ht="12.75" hidden="1" customHeight="1"/>
    <row r="59965" ht="12.75" hidden="1" customHeight="1"/>
    <row r="59966" ht="12.75" hidden="1" customHeight="1"/>
    <row r="59967" ht="12.75" hidden="1" customHeight="1"/>
    <row r="59968" ht="12.75" hidden="1" customHeight="1"/>
    <row r="59969" ht="12.75" hidden="1" customHeight="1"/>
    <row r="59970" ht="12.75" hidden="1" customHeight="1"/>
    <row r="59971" ht="12.75" hidden="1" customHeight="1"/>
    <row r="59972" ht="12.75" hidden="1" customHeight="1"/>
    <row r="59973" ht="12.75" hidden="1" customHeight="1"/>
    <row r="59974" ht="12.75" hidden="1" customHeight="1"/>
    <row r="59975" ht="12.75" hidden="1" customHeight="1"/>
    <row r="59976" ht="12.75" hidden="1" customHeight="1"/>
    <row r="59977" ht="12.75" hidden="1" customHeight="1"/>
    <row r="59978" ht="12.75" hidden="1" customHeight="1"/>
    <row r="59979" ht="12.75" hidden="1" customHeight="1"/>
    <row r="59980" ht="12.75" hidden="1" customHeight="1"/>
    <row r="59981" ht="12.75" hidden="1" customHeight="1"/>
    <row r="59982" ht="12.75" hidden="1" customHeight="1"/>
    <row r="59983" ht="12.75" hidden="1" customHeight="1"/>
    <row r="59984" ht="12.75" hidden="1" customHeight="1"/>
    <row r="59985" ht="12.75" hidden="1" customHeight="1"/>
    <row r="59986" ht="12.75" hidden="1" customHeight="1"/>
    <row r="59987" ht="12.75" hidden="1" customHeight="1"/>
    <row r="59988" ht="12.75" hidden="1" customHeight="1"/>
    <row r="59989" ht="12.75" hidden="1" customHeight="1"/>
    <row r="59990" ht="12.75" hidden="1" customHeight="1"/>
    <row r="59991" ht="12.75" hidden="1" customHeight="1"/>
    <row r="59992" ht="12.75" hidden="1" customHeight="1"/>
    <row r="59993" ht="12.75" hidden="1" customHeight="1"/>
    <row r="59994" ht="12.75" hidden="1" customHeight="1"/>
    <row r="59995" ht="12.75" hidden="1" customHeight="1"/>
    <row r="59996" ht="12.75" hidden="1" customHeight="1"/>
    <row r="59997" ht="12.75" hidden="1" customHeight="1"/>
    <row r="59998" ht="12.75" hidden="1" customHeight="1"/>
    <row r="59999" ht="12.75" hidden="1" customHeight="1"/>
    <row r="60000" ht="12.75" hidden="1" customHeight="1"/>
    <row r="60001" ht="12.75" hidden="1" customHeight="1"/>
    <row r="60002" ht="12.75" hidden="1" customHeight="1"/>
    <row r="60003" ht="12.75" hidden="1" customHeight="1"/>
    <row r="60004" ht="12.75" hidden="1" customHeight="1"/>
    <row r="60005" ht="12.75" hidden="1" customHeight="1"/>
    <row r="60006" ht="12.75" hidden="1" customHeight="1"/>
    <row r="60007" ht="12.75" hidden="1" customHeight="1"/>
    <row r="60008" ht="12.75" hidden="1" customHeight="1"/>
    <row r="60009" ht="12.75" hidden="1" customHeight="1"/>
    <row r="60010" ht="12.75" hidden="1" customHeight="1"/>
    <row r="60011" ht="12.75" hidden="1" customHeight="1"/>
    <row r="60012" ht="12.75" hidden="1" customHeight="1"/>
    <row r="60013" ht="12.75" hidden="1" customHeight="1"/>
    <row r="60014" ht="12.75" hidden="1" customHeight="1"/>
    <row r="60015" ht="12.75" hidden="1" customHeight="1"/>
    <row r="60016" ht="12.75" hidden="1" customHeight="1"/>
    <row r="60017" ht="12.75" hidden="1" customHeight="1"/>
    <row r="60018" ht="12.75" hidden="1" customHeight="1"/>
    <row r="60019" ht="12.75" hidden="1" customHeight="1"/>
    <row r="60020" ht="12.75" hidden="1" customHeight="1"/>
    <row r="60021" ht="12.75" hidden="1" customHeight="1"/>
    <row r="60022" ht="12.75" hidden="1" customHeight="1"/>
    <row r="60023" ht="12.75" hidden="1" customHeight="1"/>
    <row r="60024" ht="12.75" hidden="1" customHeight="1"/>
    <row r="60025" ht="12.75" hidden="1" customHeight="1"/>
    <row r="60026" ht="12.75" hidden="1" customHeight="1"/>
    <row r="60027" ht="12.75" hidden="1" customHeight="1"/>
    <row r="60028" ht="12.75" hidden="1" customHeight="1"/>
    <row r="60029" ht="12.75" hidden="1" customHeight="1"/>
    <row r="60030" ht="12.75" hidden="1" customHeight="1"/>
    <row r="60031" ht="12.75" hidden="1" customHeight="1"/>
    <row r="60032" ht="12.75" hidden="1" customHeight="1"/>
    <row r="60033" ht="12.75" hidden="1" customHeight="1"/>
    <row r="60034" ht="12.75" hidden="1" customHeight="1"/>
    <row r="60035" ht="12.75" hidden="1" customHeight="1"/>
    <row r="60036" ht="12.75" hidden="1" customHeight="1"/>
    <row r="60037" ht="12.75" hidden="1" customHeight="1"/>
    <row r="60038" ht="12.75" hidden="1" customHeight="1"/>
    <row r="60039" ht="12.75" hidden="1" customHeight="1"/>
    <row r="60040" ht="12.75" hidden="1" customHeight="1"/>
    <row r="60041" ht="12.75" hidden="1" customHeight="1"/>
    <row r="60042" ht="12.75" hidden="1" customHeight="1"/>
    <row r="60043" ht="12.75" hidden="1" customHeight="1"/>
    <row r="60044" ht="12.75" hidden="1" customHeight="1"/>
    <row r="60045" ht="12.75" hidden="1" customHeight="1"/>
    <row r="60046" ht="12.75" hidden="1" customHeight="1"/>
    <row r="60047" ht="12.75" hidden="1" customHeight="1"/>
    <row r="60048" ht="12.75" hidden="1" customHeight="1"/>
    <row r="60049" ht="12.75" hidden="1" customHeight="1"/>
    <row r="60050" ht="12.75" hidden="1" customHeight="1"/>
    <row r="60051" ht="12.75" hidden="1" customHeight="1"/>
    <row r="60052" ht="12.75" hidden="1" customHeight="1"/>
    <row r="60053" ht="12.75" hidden="1" customHeight="1"/>
    <row r="60054" ht="12.75" hidden="1" customHeight="1"/>
    <row r="60055" ht="12.75" hidden="1" customHeight="1"/>
    <row r="60056" ht="12.75" hidden="1" customHeight="1"/>
    <row r="60057" ht="12.75" hidden="1" customHeight="1"/>
    <row r="60058" ht="12.75" hidden="1" customHeight="1"/>
    <row r="60059" ht="12.75" hidden="1" customHeight="1"/>
    <row r="60060" ht="12.75" hidden="1" customHeight="1"/>
    <row r="60061" ht="12.75" hidden="1" customHeight="1"/>
    <row r="60062" ht="12.75" hidden="1" customHeight="1"/>
    <row r="60063" ht="12.75" hidden="1" customHeight="1"/>
    <row r="60064" ht="12.75" hidden="1" customHeight="1"/>
    <row r="60065" ht="12.75" hidden="1" customHeight="1"/>
    <row r="60066" ht="12.75" hidden="1" customHeight="1"/>
    <row r="60067" ht="12.75" hidden="1" customHeight="1"/>
    <row r="60068" ht="12.75" hidden="1" customHeight="1"/>
    <row r="60069" ht="12.75" hidden="1" customHeight="1"/>
    <row r="60070" ht="12.75" hidden="1" customHeight="1"/>
    <row r="60071" ht="12.75" hidden="1" customHeight="1"/>
    <row r="60072" ht="12.75" hidden="1" customHeight="1"/>
    <row r="60073" ht="12.75" hidden="1" customHeight="1"/>
    <row r="60074" ht="12.75" hidden="1" customHeight="1"/>
    <row r="60075" ht="12.75" hidden="1" customHeight="1"/>
    <row r="60076" ht="12.75" hidden="1" customHeight="1"/>
    <row r="60077" ht="12.75" hidden="1" customHeight="1"/>
    <row r="60078" ht="12.75" hidden="1" customHeight="1"/>
    <row r="60079" ht="12.75" hidden="1" customHeight="1"/>
    <row r="60080" ht="12.75" hidden="1" customHeight="1"/>
    <row r="60081" ht="12.75" hidden="1" customHeight="1"/>
    <row r="60082" ht="12.75" hidden="1" customHeight="1"/>
    <row r="60083" ht="12.75" hidden="1" customHeight="1"/>
    <row r="60084" ht="12.75" hidden="1" customHeight="1"/>
    <row r="60085" ht="12.75" hidden="1" customHeight="1"/>
    <row r="60086" ht="12.75" hidden="1" customHeight="1"/>
    <row r="60087" ht="12.75" hidden="1" customHeight="1"/>
    <row r="60088" ht="12.75" hidden="1" customHeight="1"/>
    <row r="60089" ht="12.75" hidden="1" customHeight="1"/>
    <row r="60090" ht="12.75" hidden="1" customHeight="1"/>
    <row r="60091" ht="12.75" hidden="1" customHeight="1"/>
    <row r="60092" ht="12.75" hidden="1" customHeight="1"/>
    <row r="60093" ht="12.75" hidden="1" customHeight="1"/>
    <row r="60094" ht="12.75" hidden="1" customHeight="1"/>
    <row r="60095" ht="12.75" hidden="1" customHeight="1"/>
    <row r="60096" ht="12.75" hidden="1" customHeight="1"/>
    <row r="60097" ht="12.75" hidden="1" customHeight="1"/>
    <row r="60098" ht="12.75" hidden="1" customHeight="1"/>
    <row r="60099" ht="12.75" hidden="1" customHeight="1"/>
    <row r="60100" ht="12.75" hidden="1" customHeight="1"/>
    <row r="60101" ht="12.75" hidden="1" customHeight="1"/>
    <row r="60102" ht="12.75" hidden="1" customHeight="1"/>
    <row r="60103" ht="12.75" hidden="1" customHeight="1"/>
    <row r="60104" ht="12.75" hidden="1" customHeight="1"/>
    <row r="60105" ht="12.75" hidden="1" customHeight="1"/>
    <row r="60106" ht="12.75" hidden="1" customHeight="1"/>
    <row r="60107" ht="12.75" hidden="1" customHeight="1"/>
    <row r="60108" ht="12.75" hidden="1" customHeight="1"/>
    <row r="60109" ht="12.75" hidden="1" customHeight="1"/>
    <row r="60110" ht="12.75" hidden="1" customHeight="1"/>
    <row r="60111" ht="12.75" hidden="1" customHeight="1"/>
    <row r="60112" ht="12.75" hidden="1" customHeight="1"/>
    <row r="60113" ht="12.75" hidden="1" customHeight="1"/>
    <row r="60114" ht="12.75" hidden="1" customHeight="1"/>
    <row r="60115" ht="12.75" hidden="1" customHeight="1"/>
    <row r="60116" ht="12.75" hidden="1" customHeight="1"/>
    <row r="60117" ht="12.75" hidden="1" customHeight="1"/>
    <row r="60118" ht="12.75" hidden="1" customHeight="1"/>
    <row r="60119" ht="12.75" hidden="1" customHeight="1"/>
    <row r="60120" ht="12.75" hidden="1" customHeight="1"/>
    <row r="60121" ht="12.75" hidden="1" customHeight="1"/>
    <row r="60122" ht="12.75" hidden="1" customHeight="1"/>
    <row r="60123" ht="12.75" hidden="1" customHeight="1"/>
    <row r="60124" ht="12.75" hidden="1" customHeight="1"/>
    <row r="60125" ht="12.75" hidden="1" customHeight="1"/>
    <row r="60126" ht="12.75" hidden="1" customHeight="1"/>
    <row r="60127" ht="12.75" hidden="1" customHeight="1"/>
    <row r="60128" ht="12.75" hidden="1" customHeight="1"/>
    <row r="60129" ht="12.75" hidden="1" customHeight="1"/>
    <row r="60130" ht="12.75" hidden="1" customHeight="1"/>
    <row r="60131" ht="12.75" hidden="1" customHeight="1"/>
    <row r="60132" ht="12.75" hidden="1" customHeight="1"/>
    <row r="60133" ht="12.75" hidden="1" customHeight="1"/>
    <row r="60134" ht="12.75" hidden="1" customHeight="1"/>
    <row r="60135" ht="12.75" hidden="1" customHeight="1"/>
    <row r="60136" ht="12.75" hidden="1" customHeight="1"/>
    <row r="60137" ht="12.75" hidden="1" customHeight="1"/>
    <row r="60138" ht="12.75" hidden="1" customHeight="1"/>
    <row r="60139" ht="12.75" hidden="1" customHeight="1"/>
    <row r="60140" ht="12.75" hidden="1" customHeight="1"/>
    <row r="60141" ht="12.75" hidden="1" customHeight="1"/>
    <row r="60142" ht="12.75" hidden="1" customHeight="1"/>
    <row r="60143" ht="12.75" hidden="1" customHeight="1"/>
    <row r="60144" ht="12.75" hidden="1" customHeight="1"/>
    <row r="60145" ht="12.75" hidden="1" customHeight="1"/>
    <row r="60146" ht="12.75" hidden="1" customHeight="1"/>
    <row r="60147" ht="12.75" hidden="1" customHeight="1"/>
    <row r="60148" ht="12.75" hidden="1" customHeight="1"/>
    <row r="60149" ht="12.75" hidden="1" customHeight="1"/>
    <row r="60150" ht="12.75" hidden="1" customHeight="1"/>
    <row r="60151" ht="12.75" hidden="1" customHeight="1"/>
    <row r="60152" ht="12.75" hidden="1" customHeight="1"/>
    <row r="60153" ht="12.75" hidden="1" customHeight="1"/>
    <row r="60154" ht="12.75" hidden="1" customHeight="1"/>
    <row r="60155" ht="12.75" hidden="1" customHeight="1"/>
    <row r="60156" ht="12.75" hidden="1" customHeight="1"/>
    <row r="60157" ht="12.75" hidden="1" customHeight="1"/>
    <row r="60158" ht="12.75" hidden="1" customHeight="1"/>
    <row r="60159" ht="12.75" hidden="1" customHeight="1"/>
    <row r="60160" ht="12.75" hidden="1" customHeight="1"/>
    <row r="60161" ht="12.75" hidden="1" customHeight="1"/>
    <row r="60162" ht="12.75" hidden="1" customHeight="1"/>
    <row r="60163" ht="12.75" hidden="1" customHeight="1"/>
    <row r="60164" ht="12.75" hidden="1" customHeight="1"/>
    <row r="60165" ht="12.75" hidden="1" customHeight="1"/>
    <row r="60166" ht="12.75" hidden="1" customHeight="1"/>
    <row r="60167" ht="12.75" hidden="1" customHeight="1"/>
    <row r="60168" ht="12.75" hidden="1" customHeight="1"/>
    <row r="60169" ht="12.75" hidden="1" customHeight="1"/>
    <row r="60170" ht="12.75" hidden="1" customHeight="1"/>
    <row r="60171" ht="12.75" hidden="1" customHeight="1"/>
    <row r="60172" ht="12.75" hidden="1" customHeight="1"/>
    <row r="60173" ht="12.75" hidden="1" customHeight="1"/>
    <row r="60174" ht="12.75" hidden="1" customHeight="1"/>
    <row r="60175" ht="12.75" hidden="1" customHeight="1"/>
    <row r="60176" ht="12.75" hidden="1" customHeight="1"/>
    <row r="60177" ht="12.75" hidden="1" customHeight="1"/>
    <row r="60178" ht="12.75" hidden="1" customHeight="1"/>
    <row r="60179" ht="12.75" hidden="1" customHeight="1"/>
    <row r="60180" ht="12.75" hidden="1" customHeight="1"/>
    <row r="60181" ht="12.75" hidden="1" customHeight="1"/>
    <row r="60182" ht="12.75" hidden="1" customHeight="1"/>
    <row r="60183" ht="12.75" hidden="1" customHeight="1"/>
    <row r="60184" ht="12.75" hidden="1" customHeight="1"/>
    <row r="60185" ht="12.75" hidden="1" customHeight="1"/>
    <row r="60186" ht="12.75" hidden="1" customHeight="1"/>
    <row r="60187" ht="12.75" hidden="1" customHeight="1"/>
    <row r="60188" ht="12.75" hidden="1" customHeight="1"/>
    <row r="60189" ht="12.75" hidden="1" customHeight="1"/>
    <row r="60190" ht="12.75" hidden="1" customHeight="1"/>
    <row r="60191" ht="12.75" hidden="1" customHeight="1"/>
    <row r="60192" ht="12.75" hidden="1" customHeight="1"/>
    <row r="60193" ht="12.75" hidden="1" customHeight="1"/>
    <row r="60194" ht="12.75" hidden="1" customHeight="1"/>
    <row r="60195" ht="12.75" hidden="1" customHeight="1"/>
    <row r="60196" ht="12.75" hidden="1" customHeight="1"/>
    <row r="60197" ht="12.75" hidden="1" customHeight="1"/>
    <row r="60198" ht="12.75" hidden="1" customHeight="1"/>
    <row r="60199" ht="12.75" hidden="1" customHeight="1"/>
    <row r="60200" ht="12.75" hidden="1" customHeight="1"/>
    <row r="60201" ht="12.75" hidden="1" customHeight="1"/>
    <row r="60202" ht="12.75" hidden="1" customHeight="1"/>
    <row r="60203" ht="12.75" hidden="1" customHeight="1"/>
    <row r="60204" ht="12.75" hidden="1" customHeight="1"/>
    <row r="60205" ht="12.75" hidden="1" customHeight="1"/>
    <row r="60206" ht="12.75" hidden="1" customHeight="1"/>
    <row r="60207" ht="12.75" hidden="1" customHeight="1"/>
    <row r="60208" ht="12.75" hidden="1" customHeight="1"/>
    <row r="60209" ht="12.75" hidden="1" customHeight="1"/>
    <row r="60210" ht="12.75" hidden="1" customHeight="1"/>
    <row r="60211" ht="12.75" hidden="1" customHeight="1"/>
    <row r="60212" ht="12.75" hidden="1" customHeight="1"/>
    <row r="60213" ht="12.75" hidden="1" customHeight="1"/>
    <row r="60214" ht="12.75" hidden="1" customHeight="1"/>
    <row r="60215" ht="12.75" hidden="1" customHeight="1"/>
    <row r="60216" ht="12.75" hidden="1" customHeight="1"/>
    <row r="60217" ht="12.75" hidden="1" customHeight="1"/>
    <row r="60218" ht="12.75" hidden="1" customHeight="1"/>
    <row r="60219" ht="12.75" hidden="1" customHeight="1"/>
    <row r="60220" ht="12.75" hidden="1" customHeight="1"/>
    <row r="60221" ht="12.75" hidden="1" customHeight="1"/>
    <row r="60222" ht="12.75" hidden="1" customHeight="1"/>
    <row r="60223" ht="12.75" hidden="1" customHeight="1"/>
    <row r="60224" ht="12.75" hidden="1" customHeight="1"/>
    <row r="60225" ht="12.75" hidden="1" customHeight="1"/>
    <row r="60226" ht="12.75" hidden="1" customHeight="1"/>
    <row r="60227" ht="12.75" hidden="1" customHeight="1"/>
    <row r="60228" ht="12.75" hidden="1" customHeight="1"/>
    <row r="60229" ht="12.75" hidden="1" customHeight="1"/>
    <row r="60230" ht="12.75" hidden="1" customHeight="1"/>
    <row r="60231" ht="12.75" hidden="1" customHeight="1"/>
    <row r="60232" ht="12.75" hidden="1" customHeight="1"/>
    <row r="60233" ht="12.75" hidden="1" customHeight="1"/>
    <row r="60234" ht="12.75" hidden="1" customHeight="1"/>
    <row r="60235" ht="12.75" hidden="1" customHeight="1"/>
    <row r="60236" ht="12.75" hidden="1" customHeight="1"/>
    <row r="60237" ht="12.75" hidden="1" customHeight="1"/>
    <row r="60238" ht="12.75" hidden="1" customHeight="1"/>
    <row r="60239" ht="12.75" hidden="1" customHeight="1"/>
    <row r="60240" ht="12.75" hidden="1" customHeight="1"/>
    <row r="60241" ht="12.75" hidden="1" customHeight="1"/>
    <row r="60242" ht="12.75" hidden="1" customHeight="1"/>
    <row r="60243" ht="12.75" hidden="1" customHeight="1"/>
    <row r="60244" ht="12.75" hidden="1" customHeight="1"/>
    <row r="60245" ht="12.75" hidden="1" customHeight="1"/>
    <row r="60246" ht="12.75" hidden="1" customHeight="1"/>
    <row r="60247" ht="12.75" hidden="1" customHeight="1"/>
    <row r="60248" ht="12.75" hidden="1" customHeight="1"/>
    <row r="60249" ht="12.75" hidden="1" customHeight="1"/>
    <row r="60250" ht="12.75" hidden="1" customHeight="1"/>
    <row r="60251" ht="12.75" hidden="1" customHeight="1"/>
    <row r="60252" ht="12.75" hidden="1" customHeight="1"/>
    <row r="60253" ht="12.75" hidden="1" customHeight="1"/>
    <row r="60254" ht="12.75" hidden="1" customHeight="1"/>
    <row r="60255" ht="12.75" hidden="1" customHeight="1"/>
    <row r="60256" ht="12.75" hidden="1" customHeight="1"/>
    <row r="60257" ht="12.75" hidden="1" customHeight="1"/>
    <row r="60258" ht="12.75" hidden="1" customHeight="1"/>
    <row r="60259" ht="12.75" hidden="1" customHeight="1"/>
    <row r="60260" ht="12.75" hidden="1" customHeight="1"/>
    <row r="60261" ht="12.75" hidden="1" customHeight="1"/>
    <row r="60262" ht="12.75" hidden="1" customHeight="1"/>
    <row r="60263" ht="12.75" hidden="1" customHeight="1"/>
    <row r="60264" ht="12.75" hidden="1" customHeight="1"/>
    <row r="60265" ht="12.75" hidden="1" customHeight="1"/>
    <row r="60266" ht="12.75" hidden="1" customHeight="1"/>
    <row r="60267" ht="12.75" hidden="1" customHeight="1"/>
    <row r="60268" ht="12.75" hidden="1" customHeight="1"/>
    <row r="60269" ht="12.75" hidden="1" customHeight="1"/>
    <row r="60270" ht="12.75" hidden="1" customHeight="1"/>
    <row r="60271" ht="12.75" hidden="1" customHeight="1"/>
    <row r="60272" ht="12.75" hidden="1" customHeight="1"/>
    <row r="60273" ht="12.75" hidden="1" customHeight="1"/>
    <row r="60274" ht="12.75" hidden="1" customHeight="1"/>
    <row r="60275" ht="12.75" hidden="1" customHeight="1"/>
    <row r="60276" ht="12.75" hidden="1" customHeight="1"/>
    <row r="60277" ht="12.75" hidden="1" customHeight="1"/>
    <row r="60278" ht="12.75" hidden="1" customHeight="1"/>
    <row r="60279" ht="12.75" hidden="1" customHeight="1"/>
    <row r="60280" ht="12.75" hidden="1" customHeight="1"/>
    <row r="60281" ht="12.75" hidden="1" customHeight="1"/>
    <row r="60282" ht="12.75" hidden="1" customHeight="1"/>
    <row r="60283" ht="12.75" hidden="1" customHeight="1"/>
    <row r="60284" ht="12.75" hidden="1" customHeight="1"/>
    <row r="60285" ht="12.75" hidden="1" customHeight="1"/>
    <row r="60286" ht="12.75" hidden="1" customHeight="1"/>
    <row r="60287" ht="12.75" hidden="1" customHeight="1"/>
    <row r="60288" ht="12.75" hidden="1" customHeight="1"/>
    <row r="60289" ht="12.75" hidden="1" customHeight="1"/>
    <row r="60290" ht="12.75" hidden="1" customHeight="1"/>
    <row r="60291" ht="12.75" hidden="1" customHeight="1"/>
    <row r="60292" ht="12.75" hidden="1" customHeight="1"/>
    <row r="60293" ht="12.75" hidden="1" customHeight="1"/>
    <row r="60294" ht="12.75" hidden="1" customHeight="1"/>
    <row r="60295" ht="12.75" hidden="1" customHeight="1"/>
    <row r="60296" ht="12.75" hidden="1" customHeight="1"/>
    <row r="60297" ht="12.75" hidden="1" customHeight="1"/>
    <row r="60298" ht="12.75" hidden="1" customHeight="1"/>
    <row r="60299" ht="12.75" hidden="1" customHeight="1"/>
    <row r="60300" ht="12.75" hidden="1" customHeight="1"/>
    <row r="60301" ht="12.75" hidden="1" customHeight="1"/>
    <row r="60302" ht="12.75" hidden="1" customHeight="1"/>
    <row r="60303" ht="12.75" hidden="1" customHeight="1"/>
    <row r="60304" ht="12.75" hidden="1" customHeight="1"/>
    <row r="60305" ht="12.75" hidden="1" customHeight="1"/>
    <row r="60306" ht="12.75" hidden="1" customHeight="1"/>
    <row r="60307" ht="12.75" hidden="1" customHeight="1"/>
    <row r="60308" ht="12.75" hidden="1" customHeight="1"/>
    <row r="60309" ht="12.75" hidden="1" customHeight="1"/>
    <row r="60310" ht="12.75" hidden="1" customHeight="1"/>
    <row r="60311" ht="12.75" hidden="1" customHeight="1"/>
    <row r="60312" ht="12.75" hidden="1" customHeight="1"/>
    <row r="60313" ht="12.75" hidden="1" customHeight="1"/>
    <row r="60314" ht="12.75" hidden="1" customHeight="1"/>
    <row r="60315" ht="12.75" hidden="1" customHeight="1"/>
    <row r="60316" ht="12.75" hidden="1" customHeight="1"/>
    <row r="60317" ht="12.75" hidden="1" customHeight="1"/>
    <row r="60318" ht="12.75" hidden="1" customHeight="1"/>
    <row r="60319" ht="12.75" hidden="1" customHeight="1"/>
    <row r="60320" ht="12.75" hidden="1" customHeight="1"/>
    <row r="60321" ht="12.75" hidden="1" customHeight="1"/>
    <row r="60322" ht="12.75" hidden="1" customHeight="1"/>
    <row r="60323" ht="12.75" hidden="1" customHeight="1"/>
    <row r="60324" ht="12.75" hidden="1" customHeight="1"/>
    <row r="60325" ht="12.75" hidden="1" customHeight="1"/>
    <row r="60326" ht="12.75" hidden="1" customHeight="1"/>
    <row r="60327" ht="12.75" hidden="1" customHeight="1"/>
    <row r="60328" ht="12.75" hidden="1" customHeight="1"/>
    <row r="60329" ht="12.75" hidden="1" customHeight="1"/>
    <row r="60330" ht="12.75" hidden="1" customHeight="1"/>
    <row r="60331" ht="12.75" hidden="1" customHeight="1"/>
    <row r="60332" ht="12.75" hidden="1" customHeight="1"/>
    <row r="60333" ht="12.75" hidden="1" customHeight="1"/>
    <row r="60334" ht="12.75" hidden="1" customHeight="1"/>
    <row r="60335" ht="12.75" hidden="1" customHeight="1"/>
    <row r="60336" ht="12.75" hidden="1" customHeight="1"/>
    <row r="60337" ht="12.75" hidden="1" customHeight="1"/>
    <row r="60338" ht="12.75" hidden="1" customHeight="1"/>
    <row r="60339" ht="12.75" hidden="1" customHeight="1"/>
    <row r="60340" ht="12.75" hidden="1" customHeight="1"/>
    <row r="60341" ht="12.75" hidden="1" customHeight="1"/>
    <row r="60342" ht="12.75" hidden="1" customHeight="1"/>
    <row r="60343" ht="12.75" hidden="1" customHeight="1"/>
    <row r="60344" ht="12.75" hidden="1" customHeight="1"/>
    <row r="60345" ht="12.75" hidden="1" customHeight="1"/>
    <row r="60346" ht="12.75" hidden="1" customHeight="1"/>
    <row r="60347" ht="12.75" hidden="1" customHeight="1"/>
    <row r="60348" ht="12.75" hidden="1" customHeight="1"/>
    <row r="60349" ht="12.75" hidden="1" customHeight="1"/>
    <row r="60350" ht="12.75" hidden="1" customHeight="1"/>
    <row r="60351" ht="12.75" hidden="1" customHeight="1"/>
    <row r="60352" ht="12.75" hidden="1" customHeight="1"/>
    <row r="60353" ht="12.75" hidden="1" customHeight="1"/>
    <row r="60354" ht="12.75" hidden="1" customHeight="1"/>
    <row r="60355" ht="12.75" hidden="1" customHeight="1"/>
    <row r="60356" ht="12.75" hidden="1" customHeight="1"/>
    <row r="60357" ht="12.75" hidden="1" customHeight="1"/>
    <row r="60358" ht="12.75" hidden="1" customHeight="1"/>
    <row r="60359" ht="12.75" hidden="1" customHeight="1"/>
    <row r="60360" ht="12.75" hidden="1" customHeight="1"/>
    <row r="60361" ht="12.75" hidden="1" customHeight="1"/>
    <row r="60362" ht="12.75" hidden="1" customHeight="1"/>
    <row r="60363" ht="12.75" hidden="1" customHeight="1"/>
    <row r="60364" ht="12.75" hidden="1" customHeight="1"/>
    <row r="60365" ht="12.75" hidden="1" customHeight="1"/>
    <row r="60366" ht="12.75" hidden="1" customHeight="1"/>
    <row r="60367" ht="12.75" hidden="1" customHeight="1"/>
    <row r="60368" ht="12.75" hidden="1" customHeight="1"/>
    <row r="60369" ht="12.75" hidden="1" customHeight="1"/>
    <row r="60370" ht="12.75" hidden="1" customHeight="1"/>
    <row r="60371" ht="12.75" hidden="1" customHeight="1"/>
    <row r="60372" ht="12.75" hidden="1" customHeight="1"/>
    <row r="60373" ht="12.75" hidden="1" customHeight="1"/>
    <row r="60374" ht="12.75" hidden="1" customHeight="1"/>
    <row r="60375" ht="12.75" hidden="1" customHeight="1"/>
    <row r="60376" ht="12.75" hidden="1" customHeight="1"/>
    <row r="60377" ht="12.75" hidden="1" customHeight="1"/>
    <row r="60378" ht="12.75" hidden="1" customHeight="1"/>
    <row r="60379" ht="12.75" hidden="1" customHeight="1"/>
    <row r="60380" ht="12.75" hidden="1" customHeight="1"/>
    <row r="60381" ht="12.75" hidden="1" customHeight="1"/>
    <row r="60382" ht="12.75" hidden="1" customHeight="1"/>
    <row r="60383" ht="12.75" hidden="1" customHeight="1"/>
    <row r="60384" ht="12.75" hidden="1" customHeight="1"/>
    <row r="60385" ht="12.75" hidden="1" customHeight="1"/>
    <row r="60386" ht="12.75" hidden="1" customHeight="1"/>
    <row r="60387" ht="12.75" hidden="1" customHeight="1"/>
    <row r="60388" ht="12.75" hidden="1" customHeight="1"/>
    <row r="60389" ht="12.75" hidden="1" customHeight="1"/>
    <row r="60390" ht="12.75" hidden="1" customHeight="1"/>
    <row r="60391" ht="12.75" hidden="1" customHeight="1"/>
    <row r="60392" ht="12.75" hidden="1" customHeight="1"/>
    <row r="60393" ht="12.75" hidden="1" customHeight="1"/>
    <row r="60394" ht="12.75" hidden="1" customHeight="1"/>
    <row r="60395" ht="12.75" hidden="1" customHeight="1"/>
    <row r="60396" ht="12.75" hidden="1" customHeight="1"/>
    <row r="60397" ht="12.75" hidden="1" customHeight="1"/>
    <row r="60398" ht="12.75" hidden="1" customHeight="1"/>
    <row r="60399" ht="12.75" hidden="1" customHeight="1"/>
    <row r="60400" ht="12.75" hidden="1" customHeight="1"/>
    <row r="60401" ht="12.75" hidden="1" customHeight="1"/>
    <row r="60402" ht="12.75" hidden="1" customHeight="1"/>
    <row r="60403" ht="12.75" hidden="1" customHeight="1"/>
    <row r="60404" ht="12.75" hidden="1" customHeight="1"/>
    <row r="60405" ht="12.75" hidden="1" customHeight="1"/>
    <row r="60406" ht="12.75" hidden="1" customHeight="1"/>
    <row r="60407" ht="12.75" hidden="1" customHeight="1"/>
    <row r="60408" ht="12.75" hidden="1" customHeight="1"/>
    <row r="60409" ht="12.75" hidden="1" customHeight="1"/>
    <row r="60410" ht="12.75" hidden="1" customHeight="1"/>
    <row r="60411" ht="12.75" hidden="1" customHeight="1"/>
    <row r="60412" ht="12.75" hidden="1" customHeight="1"/>
    <row r="60413" ht="12.75" hidden="1" customHeight="1"/>
    <row r="60414" ht="12.75" hidden="1" customHeight="1"/>
    <row r="60415" ht="12.75" hidden="1" customHeight="1"/>
    <row r="60416" ht="12.75" hidden="1" customHeight="1"/>
    <row r="60417" ht="12.75" hidden="1" customHeight="1"/>
    <row r="60418" ht="12.75" hidden="1" customHeight="1"/>
    <row r="60419" ht="12.75" hidden="1" customHeight="1"/>
    <row r="60420" ht="12.75" hidden="1" customHeight="1"/>
    <row r="60421" ht="12.75" hidden="1" customHeight="1"/>
    <row r="60422" ht="12.75" hidden="1" customHeight="1"/>
    <row r="60423" ht="12.75" hidden="1" customHeight="1"/>
    <row r="60424" ht="12.75" hidden="1" customHeight="1"/>
    <row r="60425" ht="12.75" hidden="1" customHeight="1"/>
    <row r="60426" ht="12.75" hidden="1" customHeight="1"/>
    <row r="60427" ht="12.75" hidden="1" customHeight="1"/>
    <row r="60428" ht="12.75" hidden="1" customHeight="1"/>
    <row r="60429" ht="12.75" hidden="1" customHeight="1"/>
    <row r="60430" ht="12.75" hidden="1" customHeight="1"/>
    <row r="60431" ht="12.75" hidden="1" customHeight="1"/>
    <row r="60432" ht="12.75" hidden="1" customHeight="1"/>
    <row r="60433" ht="12.75" hidden="1" customHeight="1"/>
    <row r="60434" ht="12.75" hidden="1" customHeight="1"/>
    <row r="60435" ht="12.75" hidden="1" customHeight="1"/>
    <row r="60436" ht="12.75" hidden="1" customHeight="1"/>
    <row r="60437" ht="12.75" hidden="1" customHeight="1"/>
    <row r="60438" ht="12.75" hidden="1" customHeight="1"/>
    <row r="60439" ht="12.75" hidden="1" customHeight="1"/>
    <row r="60440" ht="12.75" hidden="1" customHeight="1"/>
    <row r="60441" ht="12.75" hidden="1" customHeight="1"/>
    <row r="60442" ht="12.75" hidden="1" customHeight="1"/>
    <row r="60443" ht="12.75" hidden="1" customHeight="1"/>
    <row r="60444" ht="12.75" hidden="1" customHeight="1"/>
    <row r="60445" ht="12.75" hidden="1" customHeight="1"/>
    <row r="60446" ht="12.75" hidden="1" customHeight="1"/>
    <row r="60447" ht="12.75" hidden="1" customHeight="1"/>
    <row r="60448" ht="12.75" hidden="1" customHeight="1"/>
    <row r="60449" ht="12.75" hidden="1" customHeight="1"/>
    <row r="60450" ht="12.75" hidden="1" customHeight="1"/>
    <row r="60451" ht="12.75" hidden="1" customHeight="1"/>
    <row r="60452" ht="12.75" hidden="1" customHeight="1"/>
    <row r="60453" ht="12.75" hidden="1" customHeight="1"/>
    <row r="60454" ht="12.75" hidden="1" customHeight="1"/>
    <row r="60455" ht="12.75" hidden="1" customHeight="1"/>
    <row r="60456" ht="12.75" hidden="1" customHeight="1"/>
    <row r="60457" ht="12.75" hidden="1" customHeight="1"/>
    <row r="60458" ht="12.75" hidden="1" customHeight="1"/>
    <row r="60459" ht="12.75" hidden="1" customHeight="1"/>
    <row r="60460" ht="12.75" hidden="1" customHeight="1"/>
    <row r="60461" ht="12.75" hidden="1" customHeight="1"/>
    <row r="60462" ht="12.75" hidden="1" customHeight="1"/>
    <row r="60463" ht="12.75" hidden="1" customHeight="1"/>
    <row r="60464" ht="12.75" hidden="1" customHeight="1"/>
    <row r="60465" ht="12.75" hidden="1" customHeight="1"/>
    <row r="60466" ht="12.75" hidden="1" customHeight="1"/>
    <row r="60467" ht="12.75" hidden="1" customHeight="1"/>
    <row r="60468" ht="12.75" hidden="1" customHeight="1"/>
    <row r="60469" ht="12.75" hidden="1" customHeight="1"/>
    <row r="60470" ht="12.75" hidden="1" customHeight="1"/>
    <row r="60471" ht="12.75" hidden="1" customHeight="1"/>
    <row r="60472" ht="12.75" hidden="1" customHeight="1"/>
    <row r="60473" ht="12.75" hidden="1" customHeight="1"/>
    <row r="60474" ht="12.75" hidden="1" customHeight="1"/>
    <row r="60475" ht="12.75" hidden="1" customHeight="1"/>
    <row r="60476" ht="12.75" hidden="1" customHeight="1"/>
    <row r="60477" ht="12.75" hidden="1" customHeight="1"/>
    <row r="60478" ht="12.75" hidden="1" customHeight="1"/>
    <row r="60479" ht="12.75" hidden="1" customHeight="1"/>
    <row r="60480" ht="12.75" hidden="1" customHeight="1"/>
    <row r="60481" ht="12.75" hidden="1" customHeight="1"/>
    <row r="60482" ht="12.75" hidden="1" customHeight="1"/>
    <row r="60483" ht="12.75" hidden="1" customHeight="1"/>
    <row r="60484" ht="12.75" hidden="1" customHeight="1"/>
    <row r="60485" ht="12.75" hidden="1" customHeight="1"/>
    <row r="60486" ht="12.75" hidden="1" customHeight="1"/>
    <row r="60487" ht="12.75" hidden="1" customHeight="1"/>
    <row r="60488" ht="12.75" hidden="1" customHeight="1"/>
    <row r="60489" ht="12.75" hidden="1" customHeight="1"/>
    <row r="60490" ht="12.75" hidden="1" customHeight="1"/>
    <row r="60491" ht="12.75" hidden="1" customHeight="1"/>
    <row r="60492" ht="12.75" hidden="1" customHeight="1"/>
    <row r="60493" ht="12.75" hidden="1" customHeight="1"/>
    <row r="60494" ht="12.75" hidden="1" customHeight="1"/>
    <row r="60495" ht="12.75" hidden="1" customHeight="1"/>
    <row r="60496" ht="12.75" hidden="1" customHeight="1"/>
    <row r="60497" ht="12.75" hidden="1" customHeight="1"/>
    <row r="60498" ht="12.75" hidden="1" customHeight="1"/>
    <row r="60499" ht="12.75" hidden="1" customHeight="1"/>
    <row r="60500" ht="12.75" hidden="1" customHeight="1"/>
    <row r="60501" ht="12.75" hidden="1" customHeight="1"/>
    <row r="60502" ht="12.75" hidden="1" customHeight="1"/>
    <row r="60503" ht="12.75" hidden="1" customHeight="1"/>
    <row r="60504" ht="12.75" hidden="1" customHeight="1"/>
    <row r="60505" ht="12.75" hidden="1" customHeight="1"/>
    <row r="60506" ht="12.75" hidden="1" customHeight="1"/>
    <row r="60507" ht="12.75" hidden="1" customHeight="1"/>
    <row r="60508" ht="12.75" hidden="1" customHeight="1"/>
    <row r="60509" ht="12.75" hidden="1" customHeight="1"/>
    <row r="60510" ht="12.75" hidden="1" customHeight="1"/>
    <row r="60511" ht="12.75" hidden="1" customHeight="1"/>
    <row r="60512" ht="12.75" hidden="1" customHeight="1"/>
    <row r="60513" ht="12.75" hidden="1" customHeight="1"/>
    <row r="60514" ht="12.75" hidden="1" customHeight="1"/>
    <row r="60515" ht="12.75" hidden="1" customHeight="1"/>
    <row r="60516" ht="12.75" hidden="1" customHeight="1"/>
    <row r="60517" ht="12.75" hidden="1" customHeight="1"/>
    <row r="60518" ht="12.75" hidden="1" customHeight="1"/>
    <row r="60519" ht="12.75" hidden="1" customHeight="1"/>
    <row r="60520" ht="12.75" hidden="1" customHeight="1"/>
    <row r="60521" ht="12.75" hidden="1" customHeight="1"/>
    <row r="60522" ht="12.75" hidden="1" customHeight="1"/>
    <row r="60523" ht="12.75" hidden="1" customHeight="1"/>
    <row r="60524" ht="12.75" hidden="1" customHeight="1"/>
    <row r="60525" ht="12.75" hidden="1" customHeight="1"/>
    <row r="60526" ht="12.75" hidden="1" customHeight="1"/>
    <row r="60527" ht="12.75" hidden="1" customHeight="1"/>
    <row r="60528" ht="12.75" hidden="1" customHeight="1"/>
    <row r="60529" ht="12.75" hidden="1" customHeight="1"/>
    <row r="60530" ht="12.75" hidden="1" customHeight="1"/>
    <row r="60531" ht="12.75" hidden="1" customHeight="1"/>
    <row r="60532" ht="12.75" hidden="1" customHeight="1"/>
    <row r="60533" ht="12.75" hidden="1" customHeight="1"/>
    <row r="60534" ht="12.75" hidden="1" customHeight="1"/>
    <row r="60535" ht="12.75" hidden="1" customHeight="1"/>
    <row r="60536" ht="12.75" hidden="1" customHeight="1"/>
    <row r="60537" ht="12.75" hidden="1" customHeight="1"/>
    <row r="60538" ht="12.75" hidden="1" customHeight="1"/>
    <row r="60539" ht="12.75" hidden="1" customHeight="1"/>
    <row r="60540" ht="12.75" hidden="1" customHeight="1"/>
    <row r="60541" ht="12.75" hidden="1" customHeight="1"/>
    <row r="60542" ht="12.75" hidden="1" customHeight="1"/>
    <row r="60543" ht="12.75" hidden="1" customHeight="1"/>
    <row r="60544" ht="12.75" hidden="1" customHeight="1"/>
    <row r="60545" ht="12.75" hidden="1" customHeight="1"/>
    <row r="60546" ht="12.75" hidden="1" customHeight="1"/>
    <row r="60547" ht="12.75" hidden="1" customHeight="1"/>
    <row r="60548" ht="12.75" hidden="1" customHeight="1"/>
    <row r="60549" ht="12.75" hidden="1" customHeight="1"/>
    <row r="60550" ht="12.75" hidden="1" customHeight="1"/>
    <row r="60551" ht="12.75" hidden="1" customHeight="1"/>
    <row r="60552" ht="12.75" hidden="1" customHeight="1"/>
    <row r="60553" ht="12.75" hidden="1" customHeight="1"/>
    <row r="60554" ht="12.75" hidden="1" customHeight="1"/>
    <row r="60555" ht="12.75" hidden="1" customHeight="1"/>
    <row r="60556" ht="12.75" hidden="1" customHeight="1"/>
    <row r="60557" ht="12.75" hidden="1" customHeight="1"/>
    <row r="60558" ht="12.75" hidden="1" customHeight="1"/>
    <row r="60559" ht="12.75" hidden="1" customHeight="1"/>
    <row r="60560" ht="12.75" hidden="1" customHeight="1"/>
    <row r="60561" ht="12.75" hidden="1" customHeight="1"/>
    <row r="60562" ht="12.75" hidden="1" customHeight="1"/>
    <row r="60563" ht="12.75" hidden="1" customHeight="1"/>
    <row r="60564" ht="12.75" hidden="1" customHeight="1"/>
    <row r="60565" ht="12.75" hidden="1" customHeight="1"/>
    <row r="60566" ht="12.75" hidden="1" customHeight="1"/>
    <row r="60567" ht="12.75" hidden="1" customHeight="1"/>
    <row r="60568" ht="12.75" hidden="1" customHeight="1"/>
    <row r="60569" ht="12.75" hidden="1" customHeight="1"/>
    <row r="60570" ht="12.75" hidden="1" customHeight="1"/>
    <row r="60571" ht="12.75" hidden="1" customHeight="1"/>
    <row r="60572" ht="12.75" hidden="1" customHeight="1"/>
    <row r="60573" ht="12.75" hidden="1" customHeight="1"/>
    <row r="60574" ht="12.75" hidden="1" customHeight="1"/>
    <row r="60575" ht="12.75" hidden="1" customHeight="1"/>
    <row r="60576" ht="12.75" hidden="1" customHeight="1"/>
    <row r="60577" ht="12.75" hidden="1" customHeight="1"/>
    <row r="60578" ht="12.75" hidden="1" customHeight="1"/>
    <row r="60579" ht="12.75" hidden="1" customHeight="1"/>
    <row r="60580" ht="12.75" hidden="1" customHeight="1"/>
    <row r="60581" ht="12.75" hidden="1" customHeight="1"/>
    <row r="60582" ht="12.75" hidden="1" customHeight="1"/>
    <row r="60583" ht="12.75" hidden="1" customHeight="1"/>
    <row r="60584" ht="12.75" hidden="1" customHeight="1"/>
    <row r="60585" ht="12.75" hidden="1" customHeight="1"/>
    <row r="60586" ht="12.75" hidden="1" customHeight="1"/>
    <row r="60587" ht="12.75" hidden="1" customHeight="1"/>
    <row r="60588" ht="12.75" hidden="1" customHeight="1"/>
    <row r="60589" ht="12.75" hidden="1" customHeight="1"/>
    <row r="60590" ht="12.75" hidden="1" customHeight="1"/>
    <row r="60591" ht="12.75" hidden="1" customHeight="1"/>
    <row r="60592" ht="12.75" hidden="1" customHeight="1"/>
    <row r="60593" ht="12.75" hidden="1" customHeight="1"/>
    <row r="60594" ht="12.75" hidden="1" customHeight="1"/>
    <row r="60595" ht="12.75" hidden="1" customHeight="1"/>
    <row r="60596" ht="12.75" hidden="1" customHeight="1"/>
    <row r="60597" ht="12.75" hidden="1" customHeight="1"/>
    <row r="60598" ht="12.75" hidden="1" customHeight="1"/>
    <row r="60599" ht="12.75" hidden="1" customHeight="1"/>
    <row r="60600" ht="12.75" hidden="1" customHeight="1"/>
    <row r="60601" ht="12.75" hidden="1" customHeight="1"/>
    <row r="60602" ht="12.75" hidden="1" customHeight="1"/>
    <row r="60603" ht="12.75" hidden="1" customHeight="1"/>
    <row r="60604" ht="12.75" hidden="1" customHeight="1"/>
    <row r="60605" ht="12.75" hidden="1" customHeight="1"/>
    <row r="60606" ht="12.75" hidden="1" customHeight="1"/>
    <row r="60607" ht="12.75" hidden="1" customHeight="1"/>
    <row r="60608" ht="12.75" hidden="1" customHeight="1"/>
    <row r="60609" ht="12.75" hidden="1" customHeight="1"/>
    <row r="60610" ht="12.75" hidden="1" customHeight="1"/>
    <row r="60611" ht="12.75" hidden="1" customHeight="1"/>
    <row r="60612" ht="12.75" hidden="1" customHeight="1"/>
    <row r="60613" ht="12.75" hidden="1" customHeight="1"/>
    <row r="60614" ht="12.75" hidden="1" customHeight="1"/>
    <row r="60615" ht="12.75" hidden="1" customHeight="1"/>
    <row r="60616" ht="12.75" hidden="1" customHeight="1"/>
    <row r="60617" ht="12.75" hidden="1" customHeight="1"/>
    <row r="60618" ht="12.75" hidden="1" customHeight="1"/>
    <row r="60619" ht="12.75" hidden="1" customHeight="1"/>
    <row r="60620" ht="12.75" hidden="1" customHeight="1"/>
    <row r="60621" ht="12.75" hidden="1" customHeight="1"/>
    <row r="60622" ht="12.75" hidden="1" customHeight="1"/>
    <row r="60623" ht="12.75" hidden="1" customHeight="1"/>
    <row r="60624" ht="12.75" hidden="1" customHeight="1"/>
    <row r="60625" ht="12.75" hidden="1" customHeight="1"/>
    <row r="60626" ht="12.75" hidden="1" customHeight="1"/>
    <row r="60627" ht="12.75" hidden="1" customHeight="1"/>
    <row r="60628" ht="12.75" hidden="1" customHeight="1"/>
    <row r="60629" ht="12.75" hidden="1" customHeight="1"/>
    <row r="60630" ht="12.75" hidden="1" customHeight="1"/>
    <row r="60631" ht="12.75" hidden="1" customHeight="1"/>
    <row r="60632" ht="12.75" hidden="1" customHeight="1"/>
    <row r="60633" ht="12.75" hidden="1" customHeight="1"/>
    <row r="60634" ht="12.75" hidden="1" customHeight="1"/>
    <row r="60635" ht="12.75" hidden="1" customHeight="1"/>
    <row r="60636" ht="12.75" hidden="1" customHeight="1"/>
    <row r="60637" ht="12.75" hidden="1" customHeight="1"/>
    <row r="60638" ht="12.75" hidden="1" customHeight="1"/>
    <row r="60639" ht="12.75" hidden="1" customHeight="1"/>
    <row r="60640" ht="12.75" hidden="1" customHeight="1"/>
    <row r="60641" ht="12.75" hidden="1" customHeight="1"/>
    <row r="60642" ht="12.75" hidden="1" customHeight="1"/>
    <row r="60643" ht="12.75" hidden="1" customHeight="1"/>
    <row r="60644" ht="12.75" hidden="1" customHeight="1"/>
    <row r="60645" ht="12.75" hidden="1" customHeight="1"/>
    <row r="60646" ht="12.75" hidden="1" customHeight="1"/>
    <row r="60647" ht="12.75" hidden="1" customHeight="1"/>
    <row r="60648" ht="12.75" hidden="1" customHeight="1"/>
    <row r="60649" ht="12.75" hidden="1" customHeight="1"/>
    <row r="60650" ht="12.75" hidden="1" customHeight="1"/>
    <row r="60651" ht="12.75" hidden="1" customHeight="1"/>
    <row r="60652" ht="12.75" hidden="1" customHeight="1"/>
    <row r="60653" ht="12.75" hidden="1" customHeight="1"/>
    <row r="60654" ht="12.75" hidden="1" customHeight="1"/>
    <row r="60655" ht="12.75" hidden="1" customHeight="1"/>
    <row r="60656" ht="12.75" hidden="1" customHeight="1"/>
    <row r="60657" ht="12.75" hidden="1" customHeight="1"/>
    <row r="60658" ht="12.75" hidden="1" customHeight="1"/>
    <row r="60659" ht="12.75" hidden="1" customHeight="1"/>
    <row r="60660" ht="12.75" hidden="1" customHeight="1"/>
    <row r="60661" ht="12.75" hidden="1" customHeight="1"/>
    <row r="60662" ht="12.75" hidden="1" customHeight="1"/>
    <row r="60663" ht="12.75" hidden="1" customHeight="1"/>
    <row r="60664" ht="12.75" hidden="1" customHeight="1"/>
    <row r="60665" ht="12.75" hidden="1" customHeight="1"/>
    <row r="60666" ht="12.75" hidden="1" customHeight="1"/>
    <row r="60667" ht="12.75" hidden="1" customHeight="1"/>
    <row r="60668" ht="12.75" hidden="1" customHeight="1"/>
    <row r="60669" ht="12.75" hidden="1" customHeight="1"/>
    <row r="60670" ht="12.75" hidden="1" customHeight="1"/>
    <row r="60671" ht="12.75" hidden="1" customHeight="1"/>
    <row r="60672" ht="12.75" hidden="1" customHeight="1"/>
    <row r="60673" ht="12.75" hidden="1" customHeight="1"/>
    <row r="60674" ht="12.75" hidden="1" customHeight="1"/>
    <row r="60675" ht="12.75" hidden="1" customHeight="1"/>
    <row r="60676" ht="12.75" hidden="1" customHeight="1"/>
    <row r="60677" ht="12.75" hidden="1" customHeight="1"/>
    <row r="60678" ht="12.75" hidden="1" customHeight="1"/>
    <row r="60679" ht="12.75" hidden="1" customHeight="1"/>
    <row r="60680" ht="12.75" hidden="1" customHeight="1"/>
    <row r="60681" ht="12.75" hidden="1" customHeight="1"/>
    <row r="60682" ht="12.75" hidden="1" customHeight="1"/>
    <row r="60683" ht="12.75" hidden="1" customHeight="1"/>
    <row r="60684" ht="12.75" hidden="1" customHeight="1"/>
    <row r="60685" ht="12.75" hidden="1" customHeight="1"/>
    <row r="60686" ht="12.75" hidden="1" customHeight="1"/>
    <row r="60687" ht="12.75" hidden="1" customHeight="1"/>
    <row r="60688" ht="12.75" hidden="1" customHeight="1"/>
    <row r="60689" ht="12.75" hidden="1" customHeight="1"/>
    <row r="60690" ht="12.75" hidden="1" customHeight="1"/>
    <row r="60691" ht="12.75" hidden="1" customHeight="1"/>
    <row r="60692" ht="12.75" hidden="1" customHeight="1"/>
    <row r="60693" ht="12.75" hidden="1" customHeight="1"/>
    <row r="60694" ht="12.75" hidden="1" customHeight="1"/>
    <row r="60695" ht="12.75" hidden="1" customHeight="1"/>
    <row r="60696" ht="12.75" hidden="1" customHeight="1"/>
    <row r="60697" ht="12.75" hidden="1" customHeight="1"/>
    <row r="60698" ht="12.75" hidden="1" customHeight="1"/>
    <row r="60699" ht="12.75" hidden="1" customHeight="1"/>
    <row r="60700" ht="12.75" hidden="1" customHeight="1"/>
    <row r="60701" ht="12.75" hidden="1" customHeight="1"/>
    <row r="60702" ht="12.75" hidden="1" customHeight="1"/>
    <row r="60703" ht="12.75" hidden="1" customHeight="1"/>
    <row r="60704" ht="12.75" hidden="1" customHeight="1"/>
    <row r="60705" ht="12.75" hidden="1" customHeight="1"/>
    <row r="60706" ht="12.75" hidden="1" customHeight="1"/>
    <row r="60707" ht="12.75" hidden="1" customHeight="1"/>
    <row r="60708" ht="12.75" hidden="1" customHeight="1"/>
    <row r="60709" ht="12.75" hidden="1" customHeight="1"/>
    <row r="60710" ht="12.75" hidden="1" customHeight="1"/>
    <row r="60711" ht="12.75" hidden="1" customHeight="1"/>
    <row r="60712" ht="12.75" hidden="1" customHeight="1"/>
    <row r="60713" ht="12.75" hidden="1" customHeight="1"/>
    <row r="60714" ht="12.75" hidden="1" customHeight="1"/>
    <row r="60715" ht="12.75" hidden="1" customHeight="1"/>
    <row r="60716" ht="12.75" hidden="1" customHeight="1"/>
    <row r="60717" ht="12.75" hidden="1" customHeight="1"/>
    <row r="60718" ht="12.75" hidden="1" customHeight="1"/>
    <row r="60719" ht="12.75" hidden="1" customHeight="1"/>
    <row r="60720" ht="12.75" hidden="1" customHeight="1"/>
    <row r="60721" ht="12.75" hidden="1" customHeight="1"/>
    <row r="60722" ht="12.75" hidden="1" customHeight="1"/>
    <row r="60723" ht="12.75" hidden="1" customHeight="1"/>
    <row r="60724" ht="12.75" hidden="1" customHeight="1"/>
    <row r="60725" ht="12.75" hidden="1" customHeight="1"/>
    <row r="60726" ht="12.75" hidden="1" customHeight="1"/>
    <row r="60727" ht="12.75" hidden="1" customHeight="1"/>
    <row r="60728" ht="12.75" hidden="1" customHeight="1"/>
    <row r="60729" ht="12.75" hidden="1" customHeight="1"/>
    <row r="60730" ht="12.75" hidden="1" customHeight="1"/>
    <row r="60731" ht="12.75" hidden="1" customHeight="1"/>
    <row r="60732" ht="12.75" hidden="1" customHeight="1"/>
    <row r="60733" ht="12.75" hidden="1" customHeight="1"/>
    <row r="60734" ht="12.75" hidden="1" customHeight="1"/>
    <row r="60735" ht="12.75" hidden="1" customHeight="1"/>
    <row r="60736" ht="12.75" hidden="1" customHeight="1"/>
    <row r="60737" ht="12.75" hidden="1" customHeight="1"/>
    <row r="60738" ht="12.75" hidden="1" customHeight="1"/>
    <row r="60739" ht="12.75" hidden="1" customHeight="1"/>
    <row r="60740" ht="12.75" hidden="1" customHeight="1"/>
    <row r="60741" ht="12.75" hidden="1" customHeight="1"/>
    <row r="60742" ht="12.75" hidden="1" customHeight="1"/>
    <row r="60743" ht="12.75" hidden="1" customHeight="1"/>
    <row r="60744" ht="12.75" hidden="1" customHeight="1"/>
    <row r="60745" ht="12.75" hidden="1" customHeight="1"/>
    <row r="60746" ht="12.75" hidden="1" customHeight="1"/>
    <row r="60747" ht="12.75" hidden="1" customHeight="1"/>
    <row r="60748" ht="12.75" hidden="1" customHeight="1"/>
    <row r="60749" ht="12.75" hidden="1" customHeight="1"/>
    <row r="60750" ht="12.75" hidden="1" customHeight="1"/>
    <row r="60751" ht="12.75" hidden="1" customHeight="1"/>
    <row r="60752" ht="12.75" hidden="1" customHeight="1"/>
    <row r="60753" ht="12.75" hidden="1" customHeight="1"/>
    <row r="60754" ht="12.75" hidden="1" customHeight="1"/>
    <row r="60755" ht="12.75" hidden="1" customHeight="1"/>
    <row r="60756" ht="12.75" hidden="1" customHeight="1"/>
    <row r="60757" ht="12.75" hidden="1" customHeight="1"/>
    <row r="60758" ht="12.75" hidden="1" customHeight="1"/>
    <row r="60759" ht="12.75" hidden="1" customHeight="1"/>
    <row r="60760" ht="12.75" hidden="1" customHeight="1"/>
    <row r="60761" ht="12.75" hidden="1" customHeight="1"/>
    <row r="60762" ht="12.75" hidden="1" customHeight="1"/>
    <row r="60763" ht="12.75" hidden="1" customHeight="1"/>
    <row r="60764" ht="12.75" hidden="1" customHeight="1"/>
    <row r="60765" ht="12.75" hidden="1" customHeight="1"/>
    <row r="60766" ht="12.75" hidden="1" customHeight="1"/>
    <row r="60767" ht="12.75" hidden="1" customHeight="1"/>
    <row r="60768" ht="12.75" hidden="1" customHeight="1"/>
    <row r="60769" ht="12.75" hidden="1" customHeight="1"/>
    <row r="60770" ht="12.75" hidden="1" customHeight="1"/>
    <row r="60771" ht="12.75" hidden="1" customHeight="1"/>
    <row r="60772" ht="12.75" hidden="1" customHeight="1"/>
    <row r="60773" ht="12.75" hidden="1" customHeight="1"/>
    <row r="60774" ht="12.75" hidden="1" customHeight="1"/>
    <row r="60775" ht="12.75" hidden="1" customHeight="1"/>
    <row r="60776" ht="12.75" hidden="1" customHeight="1"/>
    <row r="60777" ht="12.75" hidden="1" customHeight="1"/>
    <row r="60778" ht="12.75" hidden="1" customHeight="1"/>
    <row r="60779" ht="12.75" hidden="1" customHeight="1"/>
    <row r="60780" ht="12.75" hidden="1" customHeight="1"/>
    <row r="60781" ht="12.75" hidden="1" customHeight="1"/>
    <row r="60782" ht="12.75" hidden="1" customHeight="1"/>
    <row r="60783" ht="12.75" hidden="1" customHeight="1"/>
    <row r="60784" ht="12.75" hidden="1" customHeight="1"/>
    <row r="60785" ht="12.75" hidden="1" customHeight="1"/>
    <row r="60786" ht="12.75" hidden="1" customHeight="1"/>
    <row r="60787" ht="12.75" hidden="1" customHeight="1"/>
    <row r="60788" ht="12.75" hidden="1" customHeight="1"/>
    <row r="60789" ht="12.75" hidden="1" customHeight="1"/>
    <row r="60790" ht="12.75" hidden="1" customHeight="1"/>
    <row r="60791" ht="12.75" hidden="1" customHeight="1"/>
    <row r="60792" ht="12.75" hidden="1" customHeight="1"/>
    <row r="60793" ht="12.75" hidden="1" customHeight="1"/>
    <row r="60794" ht="12.75" hidden="1" customHeight="1"/>
    <row r="60795" ht="12.75" hidden="1" customHeight="1"/>
    <row r="60796" ht="12.75" hidden="1" customHeight="1"/>
    <row r="60797" ht="12.75" hidden="1" customHeight="1"/>
    <row r="60798" ht="12.75" hidden="1" customHeight="1"/>
    <row r="60799" ht="12.75" hidden="1" customHeight="1"/>
    <row r="60800" ht="12.75" hidden="1" customHeight="1"/>
    <row r="60801" ht="12.75" hidden="1" customHeight="1"/>
    <row r="60802" ht="12.75" hidden="1" customHeight="1"/>
    <row r="60803" ht="12.75" hidden="1" customHeight="1"/>
    <row r="60804" ht="12.75" hidden="1" customHeight="1"/>
    <row r="60805" ht="12.75" hidden="1" customHeight="1"/>
    <row r="60806" ht="12.75" hidden="1" customHeight="1"/>
    <row r="60807" ht="12.75" hidden="1" customHeight="1"/>
    <row r="60808" ht="12.75" hidden="1" customHeight="1"/>
    <row r="60809" ht="12.75" hidden="1" customHeight="1"/>
    <row r="60810" ht="12.75" hidden="1" customHeight="1"/>
    <row r="60811" ht="12.75" hidden="1" customHeight="1"/>
    <row r="60812" ht="12.75" hidden="1" customHeight="1"/>
    <row r="60813" ht="12.75" hidden="1" customHeight="1"/>
    <row r="60814" ht="12.75" hidden="1" customHeight="1"/>
    <row r="60815" ht="12.75" hidden="1" customHeight="1"/>
    <row r="60816" ht="12.75" hidden="1" customHeight="1"/>
    <row r="60817" ht="12.75" hidden="1" customHeight="1"/>
    <row r="60818" ht="12.75" hidden="1" customHeight="1"/>
    <row r="60819" ht="12.75" hidden="1" customHeight="1"/>
    <row r="60820" ht="12.75" hidden="1" customHeight="1"/>
    <row r="60821" ht="12.75" hidden="1" customHeight="1"/>
    <row r="60822" ht="12.75" hidden="1" customHeight="1"/>
    <row r="60823" ht="12.75" hidden="1" customHeight="1"/>
    <row r="60824" ht="12.75" hidden="1" customHeight="1"/>
    <row r="60825" ht="12.75" hidden="1" customHeight="1"/>
    <row r="60826" ht="12.75" hidden="1" customHeight="1"/>
    <row r="60827" ht="12.75" hidden="1" customHeight="1"/>
    <row r="60828" ht="12.75" hidden="1" customHeight="1"/>
    <row r="60829" ht="12.75" hidden="1" customHeight="1"/>
    <row r="60830" ht="12.75" hidden="1" customHeight="1"/>
    <row r="60831" ht="12.75" hidden="1" customHeight="1"/>
    <row r="60832" ht="12.75" hidden="1" customHeight="1"/>
    <row r="60833" ht="12.75" hidden="1" customHeight="1"/>
    <row r="60834" ht="12.75" hidden="1" customHeight="1"/>
    <row r="60835" ht="12.75" hidden="1" customHeight="1"/>
    <row r="60836" ht="12.75" hidden="1" customHeight="1"/>
    <row r="60837" ht="12.75" hidden="1" customHeight="1"/>
    <row r="60838" ht="12.75" hidden="1" customHeight="1"/>
    <row r="60839" ht="12.75" hidden="1" customHeight="1"/>
    <row r="60840" ht="12.75" hidden="1" customHeight="1"/>
    <row r="60841" ht="12.75" hidden="1" customHeight="1"/>
    <row r="60842" ht="12.75" hidden="1" customHeight="1"/>
    <row r="60843" ht="12.75" hidden="1" customHeight="1"/>
    <row r="60844" ht="12.75" hidden="1" customHeight="1"/>
    <row r="60845" ht="12.75" hidden="1" customHeight="1"/>
    <row r="60846" ht="12.75" hidden="1" customHeight="1"/>
    <row r="60847" ht="12.75" hidden="1" customHeight="1"/>
    <row r="60848" ht="12.75" hidden="1" customHeight="1"/>
    <row r="60849" ht="12.75" hidden="1" customHeight="1"/>
    <row r="60850" ht="12.75" hidden="1" customHeight="1"/>
    <row r="60851" ht="12.75" hidden="1" customHeight="1"/>
    <row r="60852" ht="12.75" hidden="1" customHeight="1"/>
    <row r="60853" ht="12.75" hidden="1" customHeight="1"/>
    <row r="60854" ht="12.75" hidden="1" customHeight="1"/>
    <row r="60855" ht="12.75" hidden="1" customHeight="1"/>
    <row r="60856" ht="12.75" hidden="1" customHeight="1"/>
    <row r="60857" ht="12.75" hidden="1" customHeight="1"/>
    <row r="60858" ht="12.75" hidden="1" customHeight="1"/>
    <row r="60859" ht="12.75" hidden="1" customHeight="1"/>
    <row r="60860" ht="12.75" hidden="1" customHeight="1"/>
    <row r="60861" ht="12.75" hidden="1" customHeight="1"/>
    <row r="60862" ht="12.75" hidden="1" customHeight="1"/>
    <row r="60863" ht="12.75" hidden="1" customHeight="1"/>
    <row r="60864" ht="12.75" hidden="1" customHeight="1"/>
    <row r="60865" ht="12.75" hidden="1" customHeight="1"/>
    <row r="60866" ht="12.75" hidden="1" customHeight="1"/>
    <row r="60867" ht="12.75" hidden="1" customHeight="1"/>
    <row r="60868" ht="12.75" hidden="1" customHeight="1"/>
    <row r="60869" ht="12.75" hidden="1" customHeight="1"/>
    <row r="60870" ht="12.75" hidden="1" customHeight="1"/>
    <row r="60871" ht="12.75" hidden="1" customHeight="1"/>
    <row r="60872" ht="12.75" hidden="1" customHeight="1"/>
    <row r="60873" ht="12.75" hidden="1" customHeight="1"/>
    <row r="60874" ht="12.75" hidden="1" customHeight="1"/>
    <row r="60875" ht="12.75" hidden="1" customHeight="1"/>
    <row r="60876" ht="12.75" hidden="1" customHeight="1"/>
    <row r="60877" ht="12.75" hidden="1" customHeight="1"/>
    <row r="60878" ht="12.75" hidden="1" customHeight="1"/>
    <row r="60879" ht="12.75" hidden="1" customHeight="1"/>
    <row r="60880" ht="12.75" hidden="1" customHeight="1"/>
    <row r="60881" ht="12.75" hidden="1" customHeight="1"/>
    <row r="60882" ht="12.75" hidden="1" customHeight="1"/>
    <row r="60883" ht="12.75" hidden="1" customHeight="1"/>
    <row r="60884" ht="12.75" hidden="1" customHeight="1"/>
    <row r="60885" ht="12.75" hidden="1" customHeight="1"/>
    <row r="60886" ht="12.75" hidden="1" customHeight="1"/>
    <row r="60887" ht="12.75" hidden="1" customHeight="1"/>
    <row r="60888" ht="12.75" hidden="1" customHeight="1"/>
    <row r="60889" ht="12.75" hidden="1" customHeight="1"/>
    <row r="60890" ht="12.75" hidden="1" customHeight="1"/>
    <row r="60891" ht="12.75" hidden="1" customHeight="1"/>
    <row r="60892" ht="12.75" hidden="1" customHeight="1"/>
    <row r="60893" ht="12.75" hidden="1" customHeight="1"/>
    <row r="60894" ht="12.75" hidden="1" customHeight="1"/>
    <row r="60895" ht="12.75" hidden="1" customHeight="1"/>
    <row r="60896" ht="12.75" hidden="1" customHeight="1"/>
    <row r="60897" ht="12.75" hidden="1" customHeight="1"/>
    <row r="60898" ht="12.75" hidden="1" customHeight="1"/>
    <row r="60899" ht="12.75" hidden="1" customHeight="1"/>
    <row r="60900" ht="12.75" hidden="1" customHeight="1"/>
    <row r="60901" ht="12.75" hidden="1" customHeight="1"/>
    <row r="60902" ht="12.75" hidden="1" customHeight="1"/>
    <row r="60903" ht="12.75" hidden="1" customHeight="1"/>
    <row r="60904" ht="12.75" hidden="1" customHeight="1"/>
    <row r="60905" ht="12.75" hidden="1" customHeight="1"/>
    <row r="60906" ht="12.75" hidden="1" customHeight="1"/>
    <row r="60907" ht="12.75" hidden="1" customHeight="1"/>
    <row r="60908" ht="12.75" hidden="1" customHeight="1"/>
    <row r="60909" ht="12.75" hidden="1" customHeight="1"/>
    <row r="60910" ht="12.75" hidden="1" customHeight="1"/>
    <row r="60911" ht="12.75" hidden="1" customHeight="1"/>
    <row r="60912" ht="12.75" hidden="1" customHeight="1"/>
    <row r="60913" ht="12.75" hidden="1" customHeight="1"/>
    <row r="60914" ht="12.75" hidden="1" customHeight="1"/>
    <row r="60915" ht="12.75" hidden="1" customHeight="1"/>
    <row r="60916" ht="12.75" hidden="1" customHeight="1"/>
    <row r="60917" ht="12.75" hidden="1" customHeight="1"/>
    <row r="60918" ht="12.75" hidden="1" customHeight="1"/>
    <row r="60919" ht="12.75" hidden="1" customHeight="1"/>
    <row r="60920" ht="12.75" hidden="1" customHeight="1"/>
    <row r="60921" ht="12.75" hidden="1" customHeight="1"/>
    <row r="60922" ht="12.75" hidden="1" customHeight="1"/>
    <row r="60923" ht="12.75" hidden="1" customHeight="1"/>
    <row r="60924" ht="12.75" hidden="1" customHeight="1"/>
    <row r="60925" ht="12.75" hidden="1" customHeight="1"/>
    <row r="60926" ht="12.75" hidden="1" customHeight="1"/>
    <row r="60927" ht="12.75" hidden="1" customHeight="1"/>
    <row r="60928" ht="12.75" hidden="1" customHeight="1"/>
    <row r="60929" ht="12.75" hidden="1" customHeight="1"/>
    <row r="60930" ht="12.75" hidden="1" customHeight="1"/>
    <row r="60931" ht="12.75" hidden="1" customHeight="1"/>
    <row r="60932" ht="12.75" hidden="1" customHeight="1"/>
    <row r="60933" ht="12.75" hidden="1" customHeight="1"/>
    <row r="60934" ht="12.75" hidden="1" customHeight="1"/>
    <row r="60935" ht="12.75" hidden="1" customHeight="1"/>
    <row r="60936" ht="12.75" hidden="1" customHeight="1"/>
    <row r="60937" ht="12.75" hidden="1" customHeight="1"/>
    <row r="60938" ht="12.75" hidden="1" customHeight="1"/>
    <row r="60939" ht="12.75" hidden="1" customHeight="1"/>
    <row r="60940" ht="12.75" hidden="1" customHeight="1"/>
    <row r="60941" ht="12.75" hidden="1" customHeight="1"/>
    <row r="60942" ht="12.75" hidden="1" customHeight="1"/>
    <row r="60943" ht="12.75" hidden="1" customHeight="1"/>
    <row r="60944" ht="12.75" hidden="1" customHeight="1"/>
    <row r="60945" ht="12.75" hidden="1" customHeight="1"/>
    <row r="60946" ht="12.75" hidden="1" customHeight="1"/>
    <row r="60947" ht="12.75" hidden="1" customHeight="1"/>
    <row r="60948" ht="12.75" hidden="1" customHeight="1"/>
    <row r="60949" ht="12.75" hidden="1" customHeight="1"/>
    <row r="60950" ht="12.75" hidden="1" customHeight="1"/>
    <row r="60951" ht="12.75" hidden="1" customHeight="1"/>
    <row r="60952" ht="12.75" hidden="1" customHeight="1"/>
    <row r="60953" ht="12.75" hidden="1" customHeight="1"/>
    <row r="60954" ht="12.75" hidden="1" customHeight="1"/>
    <row r="60955" ht="12.75" hidden="1" customHeight="1"/>
    <row r="60956" ht="12.75" hidden="1" customHeight="1"/>
    <row r="60957" ht="12.75" hidden="1" customHeight="1"/>
    <row r="60958" ht="12.75" hidden="1" customHeight="1"/>
    <row r="60959" ht="12.75" hidden="1" customHeight="1"/>
    <row r="60960" ht="12.75" hidden="1" customHeight="1"/>
    <row r="60961" ht="12.75" hidden="1" customHeight="1"/>
    <row r="60962" ht="12.75" hidden="1" customHeight="1"/>
    <row r="60963" ht="12.75" hidden="1" customHeight="1"/>
    <row r="60964" ht="12.75" hidden="1" customHeight="1"/>
    <row r="60965" ht="12.75" hidden="1" customHeight="1"/>
    <row r="60966" ht="12.75" hidden="1" customHeight="1"/>
    <row r="60967" ht="12.75" hidden="1" customHeight="1"/>
    <row r="60968" ht="12.75" hidden="1" customHeight="1"/>
    <row r="60969" ht="12.75" hidden="1" customHeight="1"/>
    <row r="60970" ht="12.75" hidden="1" customHeight="1"/>
    <row r="60971" ht="12.75" hidden="1" customHeight="1"/>
    <row r="60972" ht="12.75" hidden="1" customHeight="1"/>
    <row r="60973" ht="12.75" hidden="1" customHeight="1"/>
    <row r="60974" ht="12.75" hidden="1" customHeight="1"/>
    <row r="60975" ht="12.75" hidden="1" customHeight="1"/>
    <row r="60976" ht="12.75" hidden="1" customHeight="1"/>
    <row r="60977" ht="12.75" hidden="1" customHeight="1"/>
    <row r="60978" ht="12.75" hidden="1" customHeight="1"/>
    <row r="60979" ht="12.75" hidden="1" customHeight="1"/>
    <row r="60980" ht="12.75" hidden="1" customHeight="1"/>
    <row r="60981" ht="12.75" hidden="1" customHeight="1"/>
    <row r="60982" ht="12.75" hidden="1" customHeight="1"/>
    <row r="60983" ht="12.75" hidden="1" customHeight="1"/>
    <row r="60984" ht="12.75" hidden="1" customHeight="1"/>
    <row r="60985" ht="12.75" hidden="1" customHeight="1"/>
    <row r="60986" ht="12.75" hidden="1" customHeight="1"/>
    <row r="60987" ht="12.75" hidden="1" customHeight="1"/>
    <row r="60988" ht="12.75" hidden="1" customHeight="1"/>
    <row r="60989" ht="12.75" hidden="1" customHeight="1"/>
    <row r="60990" ht="12.75" hidden="1" customHeight="1"/>
    <row r="60991" ht="12.75" hidden="1" customHeight="1"/>
    <row r="60992" ht="12.75" hidden="1" customHeight="1"/>
    <row r="60993" ht="12.75" hidden="1" customHeight="1"/>
    <row r="60994" ht="12.75" hidden="1" customHeight="1"/>
    <row r="60995" ht="12.75" hidden="1" customHeight="1"/>
    <row r="60996" ht="12.75" hidden="1" customHeight="1"/>
    <row r="60997" ht="12.75" hidden="1" customHeight="1"/>
    <row r="60998" ht="12.75" hidden="1" customHeight="1"/>
    <row r="60999" ht="12.75" hidden="1" customHeight="1"/>
    <row r="61000" ht="12.75" hidden="1" customHeight="1"/>
    <row r="61001" ht="12.75" hidden="1" customHeight="1"/>
    <row r="61002" ht="12.75" hidden="1" customHeight="1"/>
    <row r="61003" ht="12.75" hidden="1" customHeight="1"/>
    <row r="61004" ht="12.75" hidden="1" customHeight="1"/>
    <row r="61005" ht="12.75" hidden="1" customHeight="1"/>
    <row r="61006" ht="12.75" hidden="1" customHeight="1"/>
    <row r="61007" ht="12.75" hidden="1" customHeight="1"/>
    <row r="61008" ht="12.75" hidden="1" customHeight="1"/>
    <row r="61009" ht="12.75" hidden="1" customHeight="1"/>
    <row r="61010" ht="12.75" hidden="1" customHeight="1"/>
    <row r="61011" ht="12.75" hidden="1" customHeight="1"/>
    <row r="61012" ht="12.75" hidden="1" customHeight="1"/>
    <row r="61013" ht="12.75" hidden="1" customHeight="1"/>
    <row r="61014" ht="12.75" hidden="1" customHeight="1"/>
    <row r="61015" ht="12.75" hidden="1" customHeight="1"/>
    <row r="61016" ht="12.75" hidden="1" customHeight="1"/>
    <row r="61017" ht="12.75" hidden="1" customHeight="1"/>
    <row r="61018" ht="12.75" hidden="1" customHeight="1"/>
    <row r="61019" ht="12.75" hidden="1" customHeight="1"/>
    <row r="61020" ht="12.75" hidden="1" customHeight="1"/>
    <row r="61021" ht="12.75" hidden="1" customHeight="1"/>
    <row r="61022" ht="12.75" hidden="1" customHeight="1"/>
    <row r="61023" ht="12.75" hidden="1" customHeight="1"/>
    <row r="61024" ht="12.75" hidden="1" customHeight="1"/>
    <row r="61025" ht="12.75" hidden="1" customHeight="1"/>
    <row r="61026" ht="12.75" hidden="1" customHeight="1"/>
    <row r="61027" ht="12.75" hidden="1" customHeight="1"/>
    <row r="61028" ht="12.75" hidden="1" customHeight="1"/>
    <row r="61029" ht="12.75" hidden="1" customHeight="1"/>
    <row r="61030" ht="12.75" hidden="1" customHeight="1"/>
    <row r="61031" ht="12.75" hidden="1" customHeight="1"/>
    <row r="61032" ht="12.75" hidden="1" customHeight="1"/>
    <row r="61033" ht="12.75" hidden="1" customHeight="1"/>
    <row r="61034" ht="12.75" hidden="1" customHeight="1"/>
    <row r="61035" ht="12.75" hidden="1" customHeight="1"/>
    <row r="61036" ht="12.75" hidden="1" customHeight="1"/>
    <row r="61037" ht="12.75" hidden="1" customHeight="1"/>
    <row r="61038" ht="12.75" hidden="1" customHeight="1"/>
    <row r="61039" ht="12.75" hidden="1" customHeight="1"/>
    <row r="61040" ht="12.75" hidden="1" customHeight="1"/>
    <row r="61041" ht="12.75" hidden="1" customHeight="1"/>
    <row r="61042" ht="12.75" hidden="1" customHeight="1"/>
    <row r="61043" ht="12.75" hidden="1" customHeight="1"/>
    <row r="61044" ht="12.75" hidden="1" customHeight="1"/>
    <row r="61045" ht="12.75" hidden="1" customHeight="1"/>
    <row r="61046" ht="12.75" hidden="1" customHeight="1"/>
    <row r="61047" ht="12.75" hidden="1" customHeight="1"/>
    <row r="61048" ht="12.75" hidden="1" customHeight="1"/>
    <row r="61049" ht="12.75" hidden="1" customHeight="1"/>
    <row r="61050" ht="12.75" hidden="1" customHeight="1"/>
    <row r="61051" ht="12.75" hidden="1" customHeight="1"/>
    <row r="61052" ht="12.75" hidden="1" customHeight="1"/>
    <row r="61053" ht="12.75" hidden="1" customHeight="1"/>
    <row r="61054" ht="12.75" hidden="1" customHeight="1"/>
    <row r="61055" ht="12.75" hidden="1" customHeight="1"/>
    <row r="61056" ht="12.75" hidden="1" customHeight="1"/>
    <row r="61057" ht="12.75" hidden="1" customHeight="1"/>
    <row r="61058" ht="12.75" hidden="1" customHeight="1"/>
    <row r="61059" ht="12.75" hidden="1" customHeight="1"/>
    <row r="61060" ht="12.75" hidden="1" customHeight="1"/>
    <row r="61061" ht="12.75" hidden="1" customHeight="1"/>
    <row r="61062" ht="12.75" hidden="1" customHeight="1"/>
    <row r="61063" ht="12.75" hidden="1" customHeight="1"/>
    <row r="61064" ht="12.75" hidden="1" customHeight="1"/>
    <row r="61065" ht="12.75" hidden="1" customHeight="1"/>
    <row r="61066" ht="12.75" hidden="1" customHeight="1"/>
    <row r="61067" ht="12.75" hidden="1" customHeight="1"/>
    <row r="61068" ht="12.75" hidden="1" customHeight="1"/>
    <row r="61069" ht="12.75" hidden="1" customHeight="1"/>
    <row r="61070" ht="12.75" hidden="1" customHeight="1"/>
    <row r="61071" ht="12.75" hidden="1" customHeight="1"/>
    <row r="61072" ht="12.75" hidden="1" customHeight="1"/>
    <row r="61073" ht="12.75" hidden="1" customHeight="1"/>
    <row r="61074" ht="12.75" hidden="1" customHeight="1"/>
    <row r="61075" ht="12.75" hidden="1" customHeight="1"/>
    <row r="61076" ht="12.75" hidden="1" customHeight="1"/>
    <row r="61077" ht="12.75" hidden="1" customHeight="1"/>
    <row r="61078" ht="12.75" hidden="1" customHeight="1"/>
    <row r="61079" ht="12.75" hidden="1" customHeight="1"/>
    <row r="61080" ht="12.75" hidden="1" customHeight="1"/>
    <row r="61081" ht="12.75" hidden="1" customHeight="1"/>
    <row r="61082" ht="12.75" hidden="1" customHeight="1"/>
    <row r="61083" ht="12.75" hidden="1" customHeight="1"/>
    <row r="61084" ht="12.75" hidden="1" customHeight="1"/>
    <row r="61085" ht="12.75" hidden="1" customHeight="1"/>
    <row r="61086" ht="12.75" hidden="1" customHeight="1"/>
    <row r="61087" ht="12.75" hidden="1" customHeight="1"/>
    <row r="61088" ht="12.75" hidden="1" customHeight="1"/>
    <row r="61089" ht="12.75" hidden="1" customHeight="1"/>
    <row r="61090" ht="12.75" hidden="1" customHeight="1"/>
    <row r="61091" ht="12.75" hidden="1" customHeight="1"/>
    <row r="61092" ht="12.75" hidden="1" customHeight="1"/>
    <row r="61093" ht="12.75" hidden="1" customHeight="1"/>
    <row r="61094" ht="12.75" hidden="1" customHeight="1"/>
    <row r="61095" ht="12.75" hidden="1" customHeight="1"/>
    <row r="61096" ht="12.75" hidden="1" customHeight="1"/>
    <row r="61097" ht="12.75" hidden="1" customHeight="1"/>
    <row r="61098" ht="12.75" hidden="1" customHeight="1"/>
    <row r="61099" ht="12.75" hidden="1" customHeight="1"/>
    <row r="61100" ht="12.75" hidden="1" customHeight="1"/>
    <row r="61101" ht="12.75" hidden="1" customHeight="1"/>
    <row r="61102" ht="12.75" hidden="1" customHeight="1"/>
    <row r="61103" ht="12.75" hidden="1" customHeight="1"/>
    <row r="61104" ht="12.75" hidden="1" customHeight="1"/>
    <row r="61105" ht="12.75" hidden="1" customHeight="1"/>
    <row r="61106" ht="12.75" hidden="1" customHeight="1"/>
    <row r="61107" ht="12.75" hidden="1" customHeight="1"/>
    <row r="61108" ht="12.75" hidden="1" customHeight="1"/>
    <row r="61109" ht="12.75" hidden="1" customHeight="1"/>
    <row r="61110" ht="12.75" hidden="1" customHeight="1"/>
    <row r="61111" ht="12.75" hidden="1" customHeight="1"/>
    <row r="61112" ht="12.75" hidden="1" customHeight="1"/>
    <row r="61113" ht="12.75" hidden="1" customHeight="1"/>
    <row r="61114" ht="12.75" hidden="1" customHeight="1"/>
    <row r="61115" ht="12.75" hidden="1" customHeight="1"/>
    <row r="61116" ht="12.75" hidden="1" customHeight="1"/>
    <row r="61117" ht="12.75" hidden="1" customHeight="1"/>
    <row r="61118" ht="12.75" hidden="1" customHeight="1"/>
    <row r="61119" ht="12.75" hidden="1" customHeight="1"/>
    <row r="61120" ht="12.75" hidden="1" customHeight="1"/>
    <row r="61121" ht="12.75" hidden="1" customHeight="1"/>
    <row r="61122" ht="12.75" hidden="1" customHeight="1"/>
    <row r="61123" ht="12.75" hidden="1" customHeight="1"/>
    <row r="61124" ht="12.75" hidden="1" customHeight="1"/>
    <row r="61125" ht="12.75" hidden="1" customHeight="1"/>
    <row r="61126" ht="12.75" hidden="1" customHeight="1"/>
    <row r="61127" ht="12.75" hidden="1" customHeight="1"/>
    <row r="61128" ht="12.75" hidden="1" customHeight="1"/>
    <row r="61129" ht="12.75" hidden="1" customHeight="1"/>
    <row r="61130" ht="12.75" hidden="1" customHeight="1"/>
    <row r="61131" ht="12.75" hidden="1" customHeight="1"/>
    <row r="61132" ht="12.75" hidden="1" customHeight="1"/>
    <row r="61133" ht="12.75" hidden="1" customHeight="1"/>
    <row r="61134" ht="12.75" hidden="1" customHeight="1"/>
    <row r="61135" ht="12.75" hidden="1" customHeight="1"/>
    <row r="61136" ht="12.75" hidden="1" customHeight="1"/>
    <row r="61137" ht="12.75" hidden="1" customHeight="1"/>
    <row r="61138" ht="12.75" hidden="1" customHeight="1"/>
    <row r="61139" ht="12.75" hidden="1" customHeight="1"/>
    <row r="61140" ht="12.75" hidden="1" customHeight="1"/>
    <row r="61141" ht="12.75" hidden="1" customHeight="1"/>
    <row r="61142" ht="12.75" hidden="1" customHeight="1"/>
    <row r="61143" ht="12.75" hidden="1" customHeight="1"/>
    <row r="61144" ht="12.75" hidden="1" customHeight="1"/>
    <row r="61145" ht="12.75" hidden="1" customHeight="1"/>
    <row r="61146" ht="12.75" hidden="1" customHeight="1"/>
    <row r="61147" ht="12.75" hidden="1" customHeight="1"/>
    <row r="61148" ht="12.75" hidden="1" customHeight="1"/>
    <row r="61149" ht="12.75" hidden="1" customHeight="1"/>
    <row r="61150" ht="12.75" hidden="1" customHeight="1"/>
    <row r="61151" ht="12.75" hidden="1" customHeight="1"/>
    <row r="61152" ht="12.75" hidden="1" customHeight="1"/>
    <row r="61153" ht="12.75" hidden="1" customHeight="1"/>
    <row r="61154" ht="12.75" hidden="1" customHeight="1"/>
    <row r="61155" ht="12.75" hidden="1" customHeight="1"/>
    <row r="61156" ht="12.75" hidden="1" customHeight="1"/>
    <row r="61157" ht="12.75" hidden="1" customHeight="1"/>
    <row r="61158" ht="12.75" hidden="1" customHeight="1"/>
    <row r="61159" ht="12.75" hidden="1" customHeight="1"/>
    <row r="61160" ht="12.75" hidden="1" customHeight="1"/>
    <row r="61161" ht="12.75" hidden="1" customHeight="1"/>
    <row r="61162" ht="12.75" hidden="1" customHeight="1"/>
    <row r="61163" ht="12.75" hidden="1" customHeight="1"/>
    <row r="61164" ht="12.75" hidden="1" customHeight="1"/>
    <row r="61165" ht="12.75" hidden="1" customHeight="1"/>
    <row r="61166" ht="12.75" hidden="1" customHeight="1"/>
    <row r="61167" ht="12.75" hidden="1" customHeight="1"/>
    <row r="61168" ht="12.75" hidden="1" customHeight="1"/>
    <row r="61169" ht="12.75" hidden="1" customHeight="1"/>
    <row r="61170" ht="12.75" hidden="1" customHeight="1"/>
    <row r="61171" ht="12.75" hidden="1" customHeight="1"/>
    <row r="61172" ht="12.75" hidden="1" customHeight="1"/>
    <row r="61173" ht="12.75" hidden="1" customHeight="1"/>
    <row r="61174" ht="12.75" hidden="1" customHeight="1"/>
    <row r="61175" ht="12.75" hidden="1" customHeight="1"/>
    <row r="61176" ht="12.75" hidden="1" customHeight="1"/>
    <row r="61177" ht="12.75" hidden="1" customHeight="1"/>
    <row r="61178" ht="12.75" hidden="1" customHeight="1"/>
    <row r="61179" ht="12.75" hidden="1" customHeight="1"/>
    <row r="61180" ht="12.75" hidden="1" customHeight="1"/>
    <row r="61181" ht="12.75" hidden="1" customHeight="1"/>
    <row r="61182" ht="12.75" hidden="1" customHeight="1"/>
    <row r="61183" ht="12.75" hidden="1" customHeight="1"/>
    <row r="61184" ht="12.75" hidden="1" customHeight="1"/>
    <row r="61185" ht="12.75" hidden="1" customHeight="1"/>
    <row r="61186" ht="12.75" hidden="1" customHeight="1"/>
    <row r="61187" ht="12.75" hidden="1" customHeight="1"/>
    <row r="61188" ht="12.75" hidden="1" customHeight="1"/>
    <row r="61189" ht="12.75" hidden="1" customHeight="1"/>
    <row r="61190" ht="12.75" hidden="1" customHeight="1"/>
    <row r="61191" ht="12.75" hidden="1" customHeight="1"/>
    <row r="61192" ht="12.75" hidden="1" customHeight="1"/>
    <row r="61193" ht="12.75" hidden="1" customHeight="1"/>
    <row r="61194" ht="12.75" hidden="1" customHeight="1"/>
    <row r="61195" ht="12.75" hidden="1" customHeight="1"/>
    <row r="61196" ht="12.75" hidden="1" customHeight="1"/>
    <row r="61197" ht="12.75" hidden="1" customHeight="1"/>
    <row r="61198" ht="12.75" hidden="1" customHeight="1"/>
    <row r="61199" ht="12.75" hidden="1" customHeight="1"/>
    <row r="61200" ht="12.75" hidden="1" customHeight="1"/>
    <row r="61201" ht="12.75" hidden="1" customHeight="1"/>
    <row r="61202" ht="12.75" hidden="1" customHeight="1"/>
    <row r="61203" ht="12.75" hidden="1" customHeight="1"/>
    <row r="61204" ht="12.75" hidden="1" customHeight="1"/>
    <row r="61205" ht="12.75" hidden="1" customHeight="1"/>
    <row r="61206" ht="12.75" hidden="1" customHeight="1"/>
    <row r="61207" ht="12.75" hidden="1" customHeight="1"/>
    <row r="61208" ht="12.75" hidden="1" customHeight="1"/>
    <row r="61209" ht="12.75" hidden="1" customHeight="1"/>
    <row r="61210" ht="12.75" hidden="1" customHeight="1"/>
    <row r="61211" ht="12.75" hidden="1" customHeight="1"/>
    <row r="61212" ht="12.75" hidden="1" customHeight="1"/>
    <row r="61213" ht="12.75" hidden="1" customHeight="1"/>
    <row r="61214" ht="12.75" hidden="1" customHeight="1"/>
    <row r="61215" ht="12.75" hidden="1" customHeight="1"/>
    <row r="61216" ht="12.75" hidden="1" customHeight="1"/>
    <row r="61217" ht="12.75" hidden="1" customHeight="1"/>
    <row r="61218" ht="12.75" hidden="1" customHeight="1"/>
    <row r="61219" ht="12.75" hidden="1" customHeight="1"/>
    <row r="61220" ht="12.75" hidden="1" customHeight="1"/>
    <row r="61221" ht="12.75" hidden="1" customHeight="1"/>
    <row r="61222" ht="12.75" hidden="1" customHeight="1"/>
    <row r="61223" ht="12.75" hidden="1" customHeight="1"/>
    <row r="61224" ht="12.75" hidden="1" customHeight="1"/>
    <row r="61225" ht="12.75" hidden="1" customHeight="1"/>
    <row r="61226" ht="12.75" hidden="1" customHeight="1"/>
    <row r="61227" ht="12.75" hidden="1" customHeight="1"/>
    <row r="61228" ht="12.75" hidden="1" customHeight="1"/>
    <row r="61229" ht="12.75" hidden="1" customHeight="1"/>
    <row r="61230" ht="12.75" hidden="1" customHeight="1"/>
    <row r="61231" ht="12.75" hidden="1" customHeight="1"/>
    <row r="61232" ht="12.75" hidden="1" customHeight="1"/>
    <row r="61233" ht="12.75" hidden="1" customHeight="1"/>
    <row r="61234" ht="12.75" hidden="1" customHeight="1"/>
    <row r="61235" ht="12.75" hidden="1" customHeight="1"/>
    <row r="61236" ht="12.75" hidden="1" customHeight="1"/>
    <row r="61237" ht="12.75" hidden="1" customHeight="1"/>
    <row r="61238" ht="12.75" hidden="1" customHeight="1"/>
    <row r="61239" ht="12.75" hidden="1" customHeight="1"/>
    <row r="61240" ht="12.75" hidden="1" customHeight="1"/>
    <row r="61241" ht="12.75" hidden="1" customHeight="1"/>
    <row r="61242" ht="12.75" hidden="1" customHeight="1"/>
    <row r="61243" ht="12.75" hidden="1" customHeight="1"/>
    <row r="61244" ht="12.75" hidden="1" customHeight="1"/>
    <row r="61245" ht="12.75" hidden="1" customHeight="1"/>
    <row r="61246" ht="12.75" hidden="1" customHeight="1"/>
    <row r="61247" ht="12.75" hidden="1" customHeight="1"/>
    <row r="61248" ht="12.75" hidden="1" customHeight="1"/>
    <row r="61249" ht="12.75" hidden="1" customHeight="1"/>
    <row r="61250" ht="12.75" hidden="1" customHeight="1"/>
    <row r="61251" ht="12.75" hidden="1" customHeight="1"/>
    <row r="61252" ht="12.75" hidden="1" customHeight="1"/>
    <row r="61253" ht="12.75" hidden="1" customHeight="1"/>
    <row r="61254" ht="12.75" hidden="1" customHeight="1"/>
    <row r="61255" ht="12.75" hidden="1" customHeight="1"/>
    <row r="61256" ht="12.75" hidden="1" customHeight="1"/>
    <row r="61257" ht="12.75" hidden="1" customHeight="1"/>
    <row r="61258" ht="12.75" hidden="1" customHeight="1"/>
    <row r="61259" ht="12.75" hidden="1" customHeight="1"/>
    <row r="61260" ht="12.75" hidden="1" customHeight="1"/>
    <row r="61261" ht="12.75" hidden="1" customHeight="1"/>
    <row r="61262" ht="12.75" hidden="1" customHeight="1"/>
    <row r="61263" ht="12.75" hidden="1" customHeight="1"/>
    <row r="61264" ht="12.75" hidden="1" customHeight="1"/>
    <row r="61265" ht="12.75" hidden="1" customHeight="1"/>
    <row r="61266" ht="12.75" hidden="1" customHeight="1"/>
    <row r="61267" ht="12.75" hidden="1" customHeight="1"/>
    <row r="61268" ht="12.75" hidden="1" customHeight="1"/>
    <row r="61269" ht="12.75" hidden="1" customHeight="1"/>
    <row r="61270" ht="12.75" hidden="1" customHeight="1"/>
    <row r="61271" ht="12.75" hidden="1" customHeight="1"/>
    <row r="61272" ht="12.75" hidden="1" customHeight="1"/>
    <row r="61273" ht="12.75" hidden="1" customHeight="1"/>
    <row r="61274" ht="12.75" hidden="1" customHeight="1"/>
    <row r="61275" ht="12.75" hidden="1" customHeight="1"/>
    <row r="61276" ht="12.75" hidden="1" customHeight="1"/>
    <row r="61277" ht="12.75" hidden="1" customHeight="1"/>
    <row r="61278" ht="12.75" hidden="1" customHeight="1"/>
    <row r="61279" ht="12.75" hidden="1" customHeight="1"/>
    <row r="61280" ht="12.75" hidden="1" customHeight="1"/>
    <row r="61281" ht="12.75" hidden="1" customHeight="1"/>
    <row r="61282" ht="12.75" hidden="1" customHeight="1"/>
    <row r="61283" ht="12.75" hidden="1" customHeight="1"/>
    <row r="61284" ht="12.75" hidden="1" customHeight="1"/>
    <row r="61285" ht="12.75" hidden="1" customHeight="1"/>
    <row r="61286" ht="12.75" hidden="1" customHeight="1"/>
    <row r="61287" ht="12.75" hidden="1" customHeight="1"/>
    <row r="61288" ht="12.75" hidden="1" customHeight="1"/>
    <row r="61289" ht="12.75" hidden="1" customHeight="1"/>
    <row r="61290" ht="12.75" hidden="1" customHeight="1"/>
    <row r="61291" ht="12.75" hidden="1" customHeight="1"/>
    <row r="61292" ht="12.75" hidden="1" customHeight="1"/>
    <row r="61293" ht="12.75" hidden="1" customHeight="1"/>
    <row r="61294" ht="12.75" hidden="1" customHeight="1"/>
    <row r="61295" ht="12.75" hidden="1" customHeight="1"/>
    <row r="61296" ht="12.75" hidden="1" customHeight="1"/>
    <row r="61297" ht="12.75" hidden="1" customHeight="1"/>
    <row r="61298" ht="12.75" hidden="1" customHeight="1"/>
    <row r="61299" ht="12.75" hidden="1" customHeight="1"/>
    <row r="61300" ht="12.75" hidden="1" customHeight="1"/>
    <row r="61301" ht="12.75" hidden="1" customHeight="1"/>
    <row r="61302" ht="12.75" hidden="1" customHeight="1"/>
    <row r="61303" ht="12.75" hidden="1" customHeight="1"/>
    <row r="61304" ht="12.75" hidden="1" customHeight="1"/>
    <row r="61305" ht="12.75" hidden="1" customHeight="1"/>
    <row r="61306" ht="12.75" hidden="1" customHeight="1"/>
    <row r="61307" ht="12.75" hidden="1" customHeight="1"/>
    <row r="61308" ht="12.75" hidden="1" customHeight="1"/>
    <row r="61309" ht="12.75" hidden="1" customHeight="1"/>
    <row r="61310" ht="12.75" hidden="1" customHeight="1"/>
    <row r="61311" ht="12.75" hidden="1" customHeight="1"/>
    <row r="61312" ht="12.75" hidden="1" customHeight="1"/>
    <row r="61313" ht="12.75" hidden="1" customHeight="1"/>
    <row r="61314" ht="12.75" hidden="1" customHeight="1"/>
    <row r="61315" ht="12.75" hidden="1" customHeight="1"/>
    <row r="61316" ht="12.75" hidden="1" customHeight="1"/>
    <row r="61317" ht="12.75" hidden="1" customHeight="1"/>
    <row r="61318" ht="12.75" hidden="1" customHeight="1"/>
    <row r="61319" ht="12.75" hidden="1" customHeight="1"/>
    <row r="61320" ht="12.75" hidden="1" customHeight="1"/>
    <row r="61321" ht="12.75" hidden="1" customHeight="1"/>
    <row r="61322" ht="12.75" hidden="1" customHeight="1"/>
    <row r="61323" ht="12.75" hidden="1" customHeight="1"/>
    <row r="61324" ht="12.75" hidden="1" customHeight="1"/>
    <row r="61325" ht="12.75" hidden="1" customHeight="1"/>
    <row r="61326" ht="12.75" hidden="1" customHeight="1"/>
    <row r="61327" ht="12.75" hidden="1" customHeight="1"/>
    <row r="61328" ht="12.75" hidden="1" customHeight="1"/>
    <row r="61329" ht="12.75" hidden="1" customHeight="1"/>
    <row r="61330" ht="12.75" hidden="1" customHeight="1"/>
    <row r="61331" ht="12.75" hidden="1" customHeight="1"/>
    <row r="61332" ht="12.75" hidden="1" customHeight="1"/>
    <row r="61333" ht="12.75" hidden="1" customHeight="1"/>
    <row r="61334" ht="12.75" hidden="1" customHeight="1"/>
    <row r="61335" ht="12.75" hidden="1" customHeight="1"/>
    <row r="61336" ht="12.75" hidden="1" customHeight="1"/>
    <row r="61337" ht="12.75" hidden="1" customHeight="1"/>
    <row r="61338" ht="12.75" hidden="1" customHeight="1"/>
    <row r="61339" ht="12.75" hidden="1" customHeight="1"/>
    <row r="61340" ht="12.75" hidden="1" customHeight="1"/>
    <row r="61341" ht="12.75" hidden="1" customHeight="1"/>
    <row r="61342" ht="12.75" hidden="1" customHeight="1"/>
    <row r="61343" ht="12.75" hidden="1" customHeight="1"/>
    <row r="61344" ht="12.75" hidden="1" customHeight="1"/>
    <row r="61345" ht="12.75" hidden="1" customHeight="1"/>
    <row r="61346" ht="12.75" hidden="1" customHeight="1"/>
    <row r="61347" ht="12.75" hidden="1" customHeight="1"/>
    <row r="61348" ht="12.75" hidden="1" customHeight="1"/>
    <row r="61349" ht="12.75" hidden="1" customHeight="1"/>
    <row r="61350" ht="12.75" hidden="1" customHeight="1"/>
    <row r="61351" ht="12.75" hidden="1" customHeight="1"/>
    <row r="61352" ht="12.75" hidden="1" customHeight="1"/>
    <row r="61353" ht="12.75" hidden="1" customHeight="1"/>
    <row r="61354" ht="12.75" hidden="1" customHeight="1"/>
    <row r="61355" ht="12.75" hidden="1" customHeight="1"/>
    <row r="61356" ht="12.75" hidden="1" customHeight="1"/>
    <row r="61357" ht="12.75" hidden="1" customHeight="1"/>
    <row r="61358" ht="12.75" hidden="1" customHeight="1"/>
    <row r="61359" ht="12.75" hidden="1" customHeight="1"/>
    <row r="61360" ht="12.75" hidden="1" customHeight="1"/>
    <row r="61361" ht="12.75" hidden="1" customHeight="1"/>
    <row r="61362" ht="12.75" hidden="1" customHeight="1"/>
    <row r="61363" ht="12.75" hidden="1" customHeight="1"/>
    <row r="61364" ht="12.75" hidden="1" customHeight="1"/>
    <row r="61365" ht="12.75" hidden="1" customHeight="1"/>
    <row r="61366" ht="12.75" hidden="1" customHeight="1"/>
    <row r="61367" ht="12.75" hidden="1" customHeight="1"/>
    <row r="61368" ht="12.75" hidden="1" customHeight="1"/>
    <row r="61369" ht="12.75" hidden="1" customHeight="1"/>
    <row r="61370" ht="12.75" hidden="1" customHeight="1"/>
    <row r="61371" ht="12.75" hidden="1" customHeight="1"/>
    <row r="61372" ht="12.75" hidden="1" customHeight="1"/>
    <row r="61373" ht="12.75" hidden="1" customHeight="1"/>
    <row r="61374" ht="12.75" hidden="1" customHeight="1"/>
    <row r="61375" ht="12.75" hidden="1" customHeight="1"/>
    <row r="61376" ht="12.75" hidden="1" customHeight="1"/>
    <row r="61377" ht="12.75" hidden="1" customHeight="1"/>
    <row r="61378" ht="12.75" hidden="1" customHeight="1"/>
    <row r="61379" ht="12.75" hidden="1" customHeight="1"/>
    <row r="61380" ht="12.75" hidden="1" customHeight="1"/>
    <row r="61381" ht="12.75" hidden="1" customHeight="1"/>
    <row r="61382" ht="12.75" hidden="1" customHeight="1"/>
    <row r="61383" ht="12.75" hidden="1" customHeight="1"/>
    <row r="61384" ht="12.75" hidden="1" customHeight="1"/>
    <row r="61385" ht="12.75" hidden="1" customHeight="1"/>
    <row r="61386" ht="12.75" hidden="1" customHeight="1"/>
    <row r="61387" ht="12.75" hidden="1" customHeight="1"/>
    <row r="61388" ht="12.75" hidden="1" customHeight="1"/>
    <row r="61389" ht="12.75" hidden="1" customHeight="1"/>
    <row r="61390" ht="12.75" hidden="1" customHeight="1"/>
    <row r="61391" ht="12.75" hidden="1" customHeight="1"/>
    <row r="61392" ht="12.75" hidden="1" customHeight="1"/>
    <row r="61393" ht="12.75" hidden="1" customHeight="1"/>
    <row r="61394" ht="12.75" hidden="1" customHeight="1"/>
    <row r="61395" ht="12.75" hidden="1" customHeight="1"/>
    <row r="61396" ht="12.75" hidden="1" customHeight="1"/>
    <row r="61397" ht="12.75" hidden="1" customHeight="1"/>
    <row r="61398" ht="12.75" hidden="1" customHeight="1"/>
    <row r="61399" ht="12.75" hidden="1" customHeight="1"/>
    <row r="61400" ht="12.75" hidden="1" customHeight="1"/>
    <row r="61401" ht="12.75" hidden="1" customHeight="1"/>
    <row r="61402" ht="12.75" hidden="1" customHeight="1"/>
    <row r="61403" ht="12.75" hidden="1" customHeight="1"/>
    <row r="61404" ht="12.75" hidden="1" customHeight="1"/>
    <row r="61405" ht="12.75" hidden="1" customHeight="1"/>
    <row r="61406" ht="12.75" hidden="1" customHeight="1"/>
    <row r="61407" ht="12.75" hidden="1" customHeight="1"/>
    <row r="61408" ht="12.75" hidden="1" customHeight="1"/>
    <row r="61409" ht="12.75" hidden="1" customHeight="1"/>
    <row r="61410" ht="12.75" hidden="1" customHeight="1"/>
    <row r="61411" ht="12.75" hidden="1" customHeight="1"/>
    <row r="61412" ht="12.75" hidden="1" customHeight="1"/>
    <row r="61413" ht="12.75" hidden="1" customHeight="1"/>
    <row r="61414" ht="12.75" hidden="1" customHeight="1"/>
    <row r="61415" ht="12.75" hidden="1" customHeight="1"/>
    <row r="61416" ht="12.75" hidden="1" customHeight="1"/>
    <row r="61417" ht="12.75" hidden="1" customHeight="1"/>
    <row r="61418" ht="12.75" hidden="1" customHeight="1"/>
    <row r="61419" ht="12.75" hidden="1" customHeight="1"/>
    <row r="61420" ht="12.75" hidden="1" customHeight="1"/>
    <row r="61421" ht="12.75" hidden="1" customHeight="1"/>
    <row r="61422" ht="12.75" hidden="1" customHeight="1"/>
    <row r="61423" ht="12.75" hidden="1" customHeight="1"/>
    <row r="61424" ht="12.75" hidden="1" customHeight="1"/>
    <row r="61425" ht="12.75" hidden="1" customHeight="1"/>
    <row r="61426" ht="12.75" hidden="1" customHeight="1"/>
    <row r="61427" ht="12.75" hidden="1" customHeight="1"/>
    <row r="61428" ht="12.75" hidden="1" customHeight="1"/>
    <row r="61429" ht="12.75" hidden="1" customHeight="1"/>
    <row r="61430" ht="12.75" hidden="1" customHeight="1"/>
    <row r="61431" ht="12.75" hidden="1" customHeight="1"/>
    <row r="61432" ht="12.75" hidden="1" customHeight="1"/>
    <row r="61433" ht="12.75" hidden="1" customHeight="1"/>
    <row r="61434" ht="12.75" hidden="1" customHeight="1"/>
    <row r="61435" ht="12.75" hidden="1" customHeight="1"/>
    <row r="61436" ht="12.75" hidden="1" customHeight="1"/>
    <row r="61437" ht="12.75" hidden="1" customHeight="1"/>
    <row r="61438" ht="12.75" hidden="1" customHeight="1"/>
    <row r="61439" ht="12.75" hidden="1" customHeight="1"/>
    <row r="61440" ht="12.75" hidden="1" customHeight="1"/>
    <row r="61441" ht="12.75" hidden="1" customHeight="1"/>
    <row r="61442" ht="12.75" hidden="1" customHeight="1"/>
    <row r="61443" ht="12.75" hidden="1" customHeight="1"/>
    <row r="61444" ht="12.75" hidden="1" customHeight="1"/>
    <row r="61445" ht="12.75" hidden="1" customHeight="1"/>
    <row r="61446" ht="12.75" hidden="1" customHeight="1"/>
    <row r="61447" ht="12.75" hidden="1" customHeight="1"/>
    <row r="61448" ht="12.75" hidden="1" customHeight="1"/>
    <row r="61449" ht="12.75" hidden="1" customHeight="1"/>
    <row r="61450" ht="12.75" hidden="1" customHeight="1"/>
    <row r="61451" ht="12.75" hidden="1" customHeight="1"/>
    <row r="61452" ht="12.75" hidden="1" customHeight="1"/>
    <row r="61453" ht="12.75" hidden="1" customHeight="1"/>
    <row r="61454" ht="12.75" hidden="1" customHeight="1"/>
    <row r="61455" ht="12.75" hidden="1" customHeight="1"/>
    <row r="61456" ht="12.75" hidden="1" customHeight="1"/>
    <row r="61457" ht="12.75" hidden="1" customHeight="1"/>
    <row r="61458" ht="12.75" hidden="1" customHeight="1"/>
    <row r="61459" ht="12.75" hidden="1" customHeight="1"/>
    <row r="61460" ht="12.75" hidden="1" customHeight="1"/>
    <row r="61461" ht="12.75" hidden="1" customHeight="1"/>
    <row r="61462" ht="12.75" hidden="1" customHeight="1"/>
    <row r="61463" ht="12.75" hidden="1" customHeight="1"/>
    <row r="61464" ht="12.75" hidden="1" customHeight="1"/>
    <row r="61465" ht="12.75" hidden="1" customHeight="1"/>
    <row r="61466" ht="12.75" hidden="1" customHeight="1"/>
    <row r="61467" ht="12.75" hidden="1" customHeight="1"/>
    <row r="61468" ht="12.75" hidden="1" customHeight="1"/>
    <row r="61469" ht="12.75" hidden="1" customHeight="1"/>
    <row r="61470" ht="12.75" hidden="1" customHeight="1"/>
    <row r="61471" ht="12.75" hidden="1" customHeight="1"/>
    <row r="61472" ht="12.75" hidden="1" customHeight="1"/>
    <row r="61473" ht="12.75" hidden="1" customHeight="1"/>
    <row r="61474" ht="12.75" hidden="1" customHeight="1"/>
    <row r="61475" ht="12.75" hidden="1" customHeight="1"/>
    <row r="61476" ht="12.75" hidden="1" customHeight="1"/>
    <row r="61477" ht="12.75" hidden="1" customHeight="1"/>
    <row r="61478" ht="12.75" hidden="1" customHeight="1"/>
    <row r="61479" ht="12.75" hidden="1" customHeight="1"/>
    <row r="61480" ht="12.75" hidden="1" customHeight="1"/>
    <row r="61481" ht="12.75" hidden="1" customHeight="1"/>
    <row r="61482" ht="12.75" hidden="1" customHeight="1"/>
    <row r="61483" ht="12.75" hidden="1" customHeight="1"/>
    <row r="61484" ht="12.75" hidden="1" customHeight="1"/>
    <row r="61485" ht="12.75" hidden="1" customHeight="1"/>
    <row r="61486" ht="12.75" hidden="1" customHeight="1"/>
    <row r="61487" ht="12.75" hidden="1" customHeight="1"/>
    <row r="61488" ht="12.75" hidden="1" customHeight="1"/>
    <row r="61489" ht="12.75" hidden="1" customHeight="1"/>
    <row r="61490" ht="12.75" hidden="1" customHeight="1"/>
    <row r="61491" ht="12.75" hidden="1" customHeight="1"/>
    <row r="61492" ht="12.75" hidden="1" customHeight="1"/>
    <row r="61493" ht="12.75" hidden="1" customHeight="1"/>
    <row r="61494" ht="12.75" hidden="1" customHeight="1"/>
    <row r="61495" ht="12.75" hidden="1" customHeight="1"/>
    <row r="61496" ht="12.75" hidden="1" customHeight="1"/>
    <row r="61497" ht="12.75" hidden="1" customHeight="1"/>
    <row r="61498" ht="12.75" hidden="1" customHeight="1"/>
    <row r="61499" ht="12.75" hidden="1" customHeight="1"/>
    <row r="61500" ht="12.75" hidden="1" customHeight="1"/>
    <row r="61501" ht="12.75" hidden="1" customHeight="1"/>
    <row r="61502" ht="12.75" hidden="1" customHeight="1"/>
    <row r="61503" ht="12.75" hidden="1" customHeight="1"/>
    <row r="61504" ht="12.75" hidden="1" customHeight="1"/>
    <row r="61505" ht="12.75" hidden="1" customHeight="1"/>
    <row r="61506" ht="12.75" hidden="1" customHeight="1"/>
    <row r="61507" ht="12.75" hidden="1" customHeight="1"/>
    <row r="61508" ht="12.75" hidden="1" customHeight="1"/>
    <row r="61509" ht="12.75" hidden="1" customHeight="1"/>
    <row r="61510" ht="12.75" hidden="1" customHeight="1"/>
    <row r="61511" ht="12.75" hidden="1" customHeight="1"/>
    <row r="61512" ht="12.75" hidden="1" customHeight="1"/>
    <row r="61513" ht="12.75" hidden="1" customHeight="1"/>
    <row r="61514" ht="12.75" hidden="1" customHeight="1"/>
    <row r="61515" ht="12.75" hidden="1" customHeight="1"/>
    <row r="61516" ht="12.75" hidden="1" customHeight="1"/>
    <row r="61517" ht="12.75" hidden="1" customHeight="1"/>
    <row r="61518" ht="12.75" hidden="1" customHeight="1"/>
    <row r="61519" ht="12.75" hidden="1" customHeight="1"/>
    <row r="61520" ht="12.75" hidden="1" customHeight="1"/>
    <row r="61521" ht="12.75" hidden="1" customHeight="1"/>
    <row r="61522" ht="12.75" hidden="1" customHeight="1"/>
    <row r="61523" ht="12.75" hidden="1" customHeight="1"/>
    <row r="61524" ht="12.75" hidden="1" customHeight="1"/>
    <row r="61525" ht="12.75" hidden="1" customHeight="1"/>
    <row r="61526" ht="12.75" hidden="1" customHeight="1"/>
    <row r="61527" ht="12.75" hidden="1" customHeight="1"/>
    <row r="61528" ht="12.75" hidden="1" customHeight="1"/>
    <row r="61529" ht="12.75" hidden="1" customHeight="1"/>
    <row r="61530" ht="12.75" hidden="1" customHeight="1"/>
    <row r="61531" ht="12.75" hidden="1" customHeight="1"/>
    <row r="61532" ht="12.75" hidden="1" customHeight="1"/>
    <row r="61533" ht="12.75" hidden="1" customHeight="1"/>
    <row r="61534" ht="12.75" hidden="1" customHeight="1"/>
    <row r="61535" ht="12.75" hidden="1" customHeight="1"/>
    <row r="61536" ht="12.75" hidden="1" customHeight="1"/>
    <row r="61537" ht="12.75" hidden="1" customHeight="1"/>
    <row r="61538" ht="12.75" hidden="1" customHeight="1"/>
    <row r="61539" ht="12.75" hidden="1" customHeight="1"/>
    <row r="61540" ht="12.75" hidden="1" customHeight="1"/>
    <row r="61541" ht="12.75" hidden="1" customHeight="1"/>
    <row r="61542" ht="12.75" hidden="1" customHeight="1"/>
    <row r="61543" ht="12.75" hidden="1" customHeight="1"/>
    <row r="61544" ht="12.75" hidden="1" customHeight="1"/>
    <row r="61545" ht="12.75" hidden="1" customHeight="1"/>
    <row r="61546" ht="12.75" hidden="1" customHeight="1"/>
    <row r="61547" ht="12.75" hidden="1" customHeight="1"/>
    <row r="61548" ht="12.75" hidden="1" customHeight="1"/>
    <row r="61549" ht="12.75" hidden="1" customHeight="1"/>
    <row r="61550" ht="12.75" hidden="1" customHeight="1"/>
    <row r="61551" ht="12.75" hidden="1" customHeight="1"/>
    <row r="61552" ht="12.75" hidden="1" customHeight="1"/>
    <row r="61553" ht="12.75" hidden="1" customHeight="1"/>
    <row r="61554" ht="12.75" hidden="1" customHeight="1"/>
    <row r="61555" ht="12.75" hidden="1" customHeight="1"/>
    <row r="61556" ht="12.75" hidden="1" customHeight="1"/>
    <row r="61557" ht="12.75" hidden="1" customHeight="1"/>
    <row r="61558" ht="12.75" hidden="1" customHeight="1"/>
    <row r="61559" ht="12.75" hidden="1" customHeight="1"/>
    <row r="61560" ht="12.75" hidden="1" customHeight="1"/>
    <row r="61561" ht="12.75" hidden="1" customHeight="1"/>
    <row r="61562" ht="12.75" hidden="1" customHeight="1"/>
    <row r="61563" ht="12.75" hidden="1" customHeight="1"/>
    <row r="61564" ht="12.75" hidden="1" customHeight="1"/>
    <row r="61565" ht="12.75" hidden="1" customHeight="1"/>
    <row r="61566" ht="12.75" hidden="1" customHeight="1"/>
    <row r="61567" ht="12.75" hidden="1" customHeight="1"/>
    <row r="61568" ht="12.75" hidden="1" customHeight="1"/>
    <row r="61569" ht="12.75" hidden="1" customHeight="1"/>
    <row r="61570" ht="12.75" hidden="1" customHeight="1"/>
    <row r="61571" ht="12.75" hidden="1" customHeight="1"/>
    <row r="61572" ht="12.75" hidden="1" customHeight="1"/>
    <row r="61573" ht="12.75" hidden="1" customHeight="1"/>
    <row r="61574" ht="12.75" hidden="1" customHeight="1"/>
    <row r="61575" ht="12.75" hidden="1" customHeight="1"/>
    <row r="61576" ht="12.75" hidden="1" customHeight="1"/>
    <row r="61577" ht="12.75" hidden="1" customHeight="1"/>
    <row r="61578" ht="12.75" hidden="1" customHeight="1"/>
    <row r="61579" ht="12.75" hidden="1" customHeight="1"/>
    <row r="61580" ht="12.75" hidden="1" customHeight="1"/>
    <row r="61581" ht="12.75" hidden="1" customHeight="1"/>
    <row r="61582" ht="12.75" hidden="1" customHeight="1"/>
    <row r="61583" ht="12.75" hidden="1" customHeight="1"/>
    <row r="61584" ht="12.75" hidden="1" customHeight="1"/>
    <row r="61585" ht="12.75" hidden="1" customHeight="1"/>
    <row r="61586" ht="12.75" hidden="1" customHeight="1"/>
    <row r="61587" ht="12.75" hidden="1" customHeight="1"/>
    <row r="61588" ht="12.75" hidden="1" customHeight="1"/>
    <row r="61589" ht="12.75" hidden="1" customHeight="1"/>
    <row r="61590" ht="12.75" hidden="1" customHeight="1"/>
    <row r="61591" ht="12.75" hidden="1" customHeight="1"/>
    <row r="61592" ht="12.75" hidden="1" customHeight="1"/>
    <row r="61593" ht="12.75" hidden="1" customHeight="1"/>
    <row r="61594" ht="12.75" hidden="1" customHeight="1"/>
    <row r="61595" ht="12.75" hidden="1" customHeight="1"/>
    <row r="61596" ht="12.75" hidden="1" customHeight="1"/>
    <row r="61597" ht="12.75" hidden="1" customHeight="1"/>
    <row r="61598" ht="12.75" hidden="1" customHeight="1"/>
    <row r="61599" ht="12.75" hidden="1" customHeight="1"/>
    <row r="61600" ht="12.75" hidden="1" customHeight="1"/>
    <row r="61601" ht="12.75" hidden="1" customHeight="1"/>
    <row r="61602" ht="12.75" hidden="1" customHeight="1"/>
    <row r="61603" ht="12.75" hidden="1" customHeight="1"/>
    <row r="61604" ht="12.75" hidden="1" customHeight="1"/>
    <row r="61605" ht="12.75" hidden="1" customHeight="1"/>
    <row r="61606" ht="12.75" hidden="1" customHeight="1"/>
    <row r="61607" ht="12.75" hidden="1" customHeight="1"/>
    <row r="61608" ht="12.75" hidden="1" customHeight="1"/>
    <row r="61609" ht="12.75" hidden="1" customHeight="1"/>
    <row r="61610" ht="12.75" hidden="1" customHeight="1"/>
    <row r="61611" ht="12.75" hidden="1" customHeight="1"/>
    <row r="61612" ht="12.75" hidden="1" customHeight="1"/>
    <row r="61613" ht="12.75" hidden="1" customHeight="1"/>
    <row r="61614" ht="12.75" hidden="1" customHeight="1"/>
    <row r="61615" ht="12.75" hidden="1" customHeight="1"/>
    <row r="61616" ht="12.75" hidden="1" customHeight="1"/>
    <row r="61617" ht="12.75" hidden="1" customHeight="1"/>
    <row r="61618" ht="12.75" hidden="1" customHeight="1"/>
    <row r="61619" ht="12.75" hidden="1" customHeight="1"/>
    <row r="61620" ht="12.75" hidden="1" customHeight="1"/>
    <row r="61621" ht="12.75" hidden="1" customHeight="1"/>
    <row r="61622" ht="12.75" hidden="1" customHeight="1"/>
    <row r="61623" ht="12.75" hidden="1" customHeight="1"/>
    <row r="61624" ht="12.75" hidden="1" customHeight="1"/>
    <row r="61625" ht="12.75" hidden="1" customHeight="1"/>
    <row r="61626" ht="12.75" hidden="1" customHeight="1"/>
    <row r="61627" ht="12.75" hidden="1" customHeight="1"/>
    <row r="61628" ht="12.75" hidden="1" customHeight="1"/>
    <row r="61629" ht="12.75" hidden="1" customHeight="1"/>
    <row r="61630" ht="12.75" hidden="1" customHeight="1"/>
    <row r="61631" ht="12.75" hidden="1" customHeight="1"/>
    <row r="61632" ht="12.75" hidden="1" customHeight="1"/>
    <row r="61633" ht="12.75" hidden="1" customHeight="1"/>
    <row r="61634" ht="12.75" hidden="1" customHeight="1"/>
    <row r="61635" ht="12.75" hidden="1" customHeight="1"/>
    <row r="61636" ht="12.75" hidden="1" customHeight="1"/>
    <row r="61637" ht="12.75" hidden="1" customHeight="1"/>
    <row r="61638" ht="12.75" hidden="1" customHeight="1"/>
    <row r="61639" ht="12.75" hidden="1" customHeight="1"/>
    <row r="61640" ht="12.75" hidden="1" customHeight="1"/>
    <row r="61641" ht="12.75" hidden="1" customHeight="1"/>
    <row r="61642" ht="12.75" hidden="1" customHeight="1"/>
    <row r="61643" ht="12.75" hidden="1" customHeight="1"/>
    <row r="61644" ht="12.75" hidden="1" customHeight="1"/>
    <row r="61645" ht="12.75" hidden="1" customHeight="1"/>
    <row r="61646" ht="12.75" hidden="1" customHeight="1"/>
    <row r="61647" ht="12.75" hidden="1" customHeight="1"/>
    <row r="61648" ht="12.75" hidden="1" customHeight="1"/>
    <row r="61649" ht="12.75" hidden="1" customHeight="1"/>
    <row r="61650" ht="12.75" hidden="1" customHeight="1"/>
    <row r="61651" ht="12.75" hidden="1" customHeight="1"/>
    <row r="61652" ht="12.75" hidden="1" customHeight="1"/>
    <row r="61653" ht="12.75" hidden="1" customHeight="1"/>
    <row r="61654" ht="12.75" hidden="1" customHeight="1"/>
    <row r="61655" ht="12.75" hidden="1" customHeight="1"/>
    <row r="61656" ht="12.75" hidden="1" customHeight="1"/>
    <row r="61657" ht="12.75" hidden="1" customHeight="1"/>
    <row r="61658" ht="12.75" hidden="1" customHeight="1"/>
    <row r="61659" ht="12.75" hidden="1" customHeight="1"/>
    <row r="61660" ht="12.75" hidden="1" customHeight="1"/>
    <row r="61661" ht="12.75" hidden="1" customHeight="1"/>
    <row r="61662" ht="12.75" hidden="1" customHeight="1"/>
    <row r="61663" ht="12.75" hidden="1" customHeight="1"/>
    <row r="61664" ht="12.75" hidden="1" customHeight="1"/>
    <row r="61665" ht="12.75" hidden="1" customHeight="1"/>
    <row r="61666" ht="12.75" hidden="1" customHeight="1"/>
    <row r="61667" ht="12.75" hidden="1" customHeight="1"/>
    <row r="61668" ht="12.75" hidden="1" customHeight="1"/>
    <row r="61669" ht="12.75" hidden="1" customHeight="1"/>
    <row r="61670" ht="12.75" hidden="1" customHeight="1"/>
    <row r="61671" ht="12.75" hidden="1" customHeight="1"/>
    <row r="61672" ht="12.75" hidden="1" customHeight="1"/>
    <row r="61673" ht="12.75" hidden="1" customHeight="1"/>
    <row r="61674" ht="12.75" hidden="1" customHeight="1"/>
    <row r="61675" ht="12.75" hidden="1" customHeight="1"/>
    <row r="61676" ht="12.75" hidden="1" customHeight="1"/>
    <row r="61677" ht="12.75" hidden="1" customHeight="1"/>
    <row r="61678" ht="12.75" hidden="1" customHeight="1"/>
    <row r="61679" ht="12.75" hidden="1" customHeight="1"/>
    <row r="61680" ht="12.75" hidden="1" customHeight="1"/>
    <row r="61681" ht="12.75" hidden="1" customHeight="1"/>
    <row r="61682" ht="12.75" hidden="1" customHeight="1"/>
    <row r="61683" ht="12.75" hidden="1" customHeight="1"/>
    <row r="61684" ht="12.75" hidden="1" customHeight="1"/>
    <row r="61685" ht="12.75" hidden="1" customHeight="1"/>
    <row r="61686" ht="12.75" hidden="1" customHeight="1"/>
    <row r="61687" ht="12.75" hidden="1" customHeight="1"/>
    <row r="61688" ht="12.75" hidden="1" customHeight="1"/>
    <row r="61689" ht="12.75" hidden="1" customHeight="1"/>
    <row r="61690" ht="12.75" hidden="1" customHeight="1"/>
    <row r="61691" ht="12.75" hidden="1" customHeight="1"/>
    <row r="61692" ht="12.75" hidden="1" customHeight="1"/>
    <row r="61693" ht="12.75" hidden="1" customHeight="1"/>
    <row r="61694" ht="12.75" hidden="1" customHeight="1"/>
    <row r="61695" ht="12.75" hidden="1" customHeight="1"/>
    <row r="61696" ht="12.75" hidden="1" customHeight="1"/>
    <row r="61697" ht="12.75" hidden="1" customHeight="1"/>
    <row r="61698" ht="12.75" hidden="1" customHeight="1"/>
    <row r="61699" ht="12.75" hidden="1" customHeight="1"/>
    <row r="61700" ht="12.75" hidden="1" customHeight="1"/>
    <row r="61701" ht="12.75" hidden="1" customHeight="1"/>
    <row r="61702" ht="12.75" hidden="1" customHeight="1"/>
    <row r="61703" ht="12.75" hidden="1" customHeight="1"/>
    <row r="61704" ht="12.75" hidden="1" customHeight="1"/>
    <row r="61705" ht="12.75" hidden="1" customHeight="1"/>
    <row r="61706" ht="12.75" hidden="1" customHeight="1"/>
    <row r="61707" ht="12.75" hidden="1" customHeight="1"/>
    <row r="61708" ht="12.75" hidden="1" customHeight="1"/>
    <row r="61709" ht="12.75" hidden="1" customHeight="1"/>
    <row r="61710" ht="12.75" hidden="1" customHeight="1"/>
    <row r="61711" ht="12.75" hidden="1" customHeight="1"/>
    <row r="61712" ht="12.75" hidden="1" customHeight="1"/>
    <row r="61713" ht="12.75" hidden="1" customHeight="1"/>
    <row r="61714" ht="12.75" hidden="1" customHeight="1"/>
    <row r="61715" ht="12.75" hidden="1" customHeight="1"/>
    <row r="61716" ht="12.75" hidden="1" customHeight="1"/>
    <row r="61717" ht="12.75" hidden="1" customHeight="1"/>
    <row r="61718" ht="12.75" hidden="1" customHeight="1"/>
    <row r="61719" ht="12.75" hidden="1" customHeight="1"/>
    <row r="61720" ht="12.75" hidden="1" customHeight="1"/>
    <row r="61721" ht="12.75" hidden="1" customHeight="1"/>
    <row r="61722" ht="12.75" hidden="1" customHeight="1"/>
    <row r="61723" ht="12.75" hidden="1" customHeight="1"/>
    <row r="61724" ht="12.75" hidden="1" customHeight="1"/>
    <row r="61725" ht="12.75" hidden="1" customHeight="1"/>
    <row r="61726" ht="12.75" hidden="1" customHeight="1"/>
    <row r="61727" ht="12.75" hidden="1" customHeight="1"/>
    <row r="61728" ht="12.75" hidden="1" customHeight="1"/>
    <row r="61729" ht="12.75" hidden="1" customHeight="1"/>
    <row r="61730" ht="12.75" hidden="1" customHeight="1"/>
    <row r="61731" ht="12.75" hidden="1" customHeight="1"/>
    <row r="61732" ht="12.75" hidden="1" customHeight="1"/>
    <row r="61733" ht="12.75" hidden="1" customHeight="1"/>
    <row r="61734" ht="12.75" hidden="1" customHeight="1"/>
    <row r="61735" ht="12.75" hidden="1" customHeight="1"/>
    <row r="61736" ht="12.75" hidden="1" customHeight="1"/>
    <row r="61737" ht="12.75" hidden="1" customHeight="1"/>
    <row r="61738" ht="12.75" hidden="1" customHeight="1"/>
    <row r="61739" ht="12.75" hidden="1" customHeight="1"/>
    <row r="61740" ht="12.75" hidden="1" customHeight="1"/>
    <row r="61741" ht="12.75" hidden="1" customHeight="1"/>
    <row r="61742" ht="12.75" hidden="1" customHeight="1"/>
    <row r="61743" ht="12.75" hidden="1" customHeight="1"/>
    <row r="61744" ht="12.75" hidden="1" customHeight="1"/>
    <row r="61745" ht="12.75" hidden="1" customHeight="1"/>
    <row r="61746" ht="12.75" hidden="1" customHeight="1"/>
    <row r="61747" ht="12.75" hidden="1" customHeight="1"/>
    <row r="61748" ht="12.75" hidden="1" customHeight="1"/>
    <row r="61749" ht="12.75" hidden="1" customHeight="1"/>
    <row r="61750" ht="12.75" hidden="1" customHeight="1"/>
    <row r="61751" ht="12.75" hidden="1" customHeight="1"/>
    <row r="61752" ht="12.75" hidden="1" customHeight="1"/>
    <row r="61753" ht="12.75" hidden="1" customHeight="1"/>
    <row r="61754" ht="12.75" hidden="1" customHeight="1"/>
    <row r="61755" ht="12.75" hidden="1" customHeight="1"/>
    <row r="61756" ht="12.75" hidden="1" customHeight="1"/>
    <row r="61757" ht="12.75" hidden="1" customHeight="1"/>
    <row r="61758" ht="12.75" hidden="1" customHeight="1"/>
    <row r="61759" ht="12.75" hidden="1" customHeight="1"/>
    <row r="61760" ht="12.75" hidden="1" customHeight="1"/>
    <row r="61761" ht="12.75" hidden="1" customHeight="1"/>
    <row r="61762" ht="12.75" hidden="1" customHeight="1"/>
    <row r="61763" ht="12.75" hidden="1" customHeight="1"/>
    <row r="61764" ht="12.75" hidden="1" customHeight="1"/>
    <row r="61765" ht="12.75" hidden="1" customHeight="1"/>
    <row r="61766" ht="12.75" hidden="1" customHeight="1"/>
    <row r="61767" ht="12.75" hidden="1" customHeight="1"/>
    <row r="61768" ht="12.75" hidden="1" customHeight="1"/>
    <row r="61769" ht="12.75" hidden="1" customHeight="1"/>
    <row r="61770" ht="12.75" hidden="1" customHeight="1"/>
    <row r="61771" ht="12.75" hidden="1" customHeight="1"/>
    <row r="61772" ht="12.75" hidden="1" customHeight="1"/>
    <row r="61773" ht="12.75" hidden="1" customHeight="1"/>
    <row r="61774" ht="12.75" hidden="1" customHeight="1"/>
    <row r="61775" ht="12.75" hidden="1" customHeight="1"/>
    <row r="61776" ht="12.75" hidden="1" customHeight="1"/>
    <row r="61777" ht="12.75" hidden="1" customHeight="1"/>
    <row r="61778" ht="12.75" hidden="1" customHeight="1"/>
    <row r="61779" ht="12.75" hidden="1" customHeight="1"/>
    <row r="61780" ht="12.75" hidden="1" customHeight="1"/>
    <row r="61781" ht="12.75" hidden="1" customHeight="1"/>
    <row r="61782" ht="12.75" hidden="1" customHeight="1"/>
    <row r="61783" ht="12.75" hidden="1" customHeight="1"/>
    <row r="61784" ht="12.75" hidden="1" customHeight="1"/>
    <row r="61785" ht="12.75" hidden="1" customHeight="1"/>
    <row r="61786" ht="12.75" hidden="1" customHeight="1"/>
    <row r="61787" ht="12.75" hidden="1" customHeight="1"/>
    <row r="61788" ht="12.75" hidden="1" customHeight="1"/>
    <row r="61789" ht="12.75" hidden="1" customHeight="1"/>
    <row r="61790" ht="12.75" hidden="1" customHeight="1"/>
    <row r="61791" ht="12.75" hidden="1" customHeight="1"/>
    <row r="61792" ht="12.75" hidden="1" customHeight="1"/>
    <row r="61793" ht="12.75" hidden="1" customHeight="1"/>
    <row r="61794" ht="12.75" hidden="1" customHeight="1"/>
    <row r="61795" ht="12.75" hidden="1" customHeight="1"/>
    <row r="61796" ht="12.75" hidden="1" customHeight="1"/>
    <row r="61797" ht="12.75" hidden="1" customHeight="1"/>
    <row r="61798" ht="12.75" hidden="1" customHeight="1"/>
    <row r="61799" ht="12.75" hidden="1" customHeight="1"/>
    <row r="61800" ht="12.75" hidden="1" customHeight="1"/>
    <row r="61801" ht="12.75" hidden="1" customHeight="1"/>
    <row r="61802" ht="12.75" hidden="1" customHeight="1"/>
    <row r="61803" ht="12.75" hidden="1" customHeight="1"/>
    <row r="61804" ht="12.75" hidden="1" customHeight="1"/>
    <row r="61805" ht="12.75" hidden="1" customHeight="1"/>
    <row r="61806" ht="12.75" hidden="1" customHeight="1"/>
    <row r="61807" ht="12.75" hidden="1" customHeight="1"/>
    <row r="61808" ht="12.75" hidden="1" customHeight="1"/>
    <row r="61809" ht="12.75" hidden="1" customHeight="1"/>
    <row r="61810" ht="12.75" hidden="1" customHeight="1"/>
    <row r="61811" ht="12.75" hidden="1" customHeight="1"/>
    <row r="61812" ht="12.75" hidden="1" customHeight="1"/>
    <row r="61813" ht="12.75" hidden="1" customHeight="1"/>
    <row r="61814" ht="12.75" hidden="1" customHeight="1"/>
    <row r="61815" ht="12.75" hidden="1" customHeight="1"/>
    <row r="61816" ht="12.75" hidden="1" customHeight="1"/>
    <row r="61817" ht="12.75" hidden="1" customHeight="1"/>
    <row r="61818" ht="12.75" hidden="1" customHeight="1"/>
    <row r="61819" ht="12.75" hidden="1" customHeight="1"/>
    <row r="61820" ht="12.75" hidden="1" customHeight="1"/>
    <row r="61821" ht="12.75" hidden="1" customHeight="1"/>
    <row r="61822" ht="12.75" hidden="1" customHeight="1"/>
    <row r="61823" ht="12.75" hidden="1" customHeight="1"/>
    <row r="61824" ht="12.75" hidden="1" customHeight="1"/>
    <row r="61825" ht="12.75" hidden="1" customHeight="1"/>
    <row r="61826" ht="12.75" hidden="1" customHeight="1"/>
    <row r="61827" ht="12.75" hidden="1" customHeight="1"/>
    <row r="61828" ht="12.75" hidden="1" customHeight="1"/>
    <row r="61829" ht="12.75" hidden="1" customHeight="1"/>
    <row r="61830" ht="12.75" hidden="1" customHeight="1"/>
    <row r="61831" ht="12.75" hidden="1" customHeight="1"/>
    <row r="61832" ht="12.75" hidden="1" customHeight="1"/>
    <row r="61833" ht="12.75" hidden="1" customHeight="1"/>
    <row r="61834" ht="12.75" hidden="1" customHeight="1"/>
    <row r="61835" ht="12.75" hidden="1" customHeight="1"/>
    <row r="61836" ht="12.75" hidden="1" customHeight="1"/>
    <row r="61837" ht="12.75" hidden="1" customHeight="1"/>
    <row r="61838" ht="12.75" hidden="1" customHeight="1"/>
    <row r="61839" ht="12.75" hidden="1" customHeight="1"/>
    <row r="61840" ht="12.75" hidden="1" customHeight="1"/>
    <row r="61841" ht="12.75" hidden="1" customHeight="1"/>
    <row r="61842" ht="12.75" hidden="1" customHeight="1"/>
    <row r="61843" ht="12.75" hidden="1" customHeight="1"/>
    <row r="61844" ht="12.75" hidden="1" customHeight="1"/>
    <row r="61845" ht="12.75" hidden="1" customHeight="1"/>
    <row r="61846" ht="12.75" hidden="1" customHeight="1"/>
    <row r="61847" ht="12.75" hidden="1" customHeight="1"/>
    <row r="61848" ht="12.75" hidden="1" customHeight="1"/>
    <row r="61849" ht="12.75" hidden="1" customHeight="1"/>
    <row r="61850" ht="12.75" hidden="1" customHeight="1"/>
    <row r="61851" ht="12.75" hidden="1" customHeight="1"/>
    <row r="61852" ht="12.75" hidden="1" customHeight="1"/>
    <row r="61853" ht="12.75" hidden="1" customHeight="1"/>
    <row r="61854" ht="12.75" hidden="1" customHeight="1"/>
    <row r="61855" ht="12.75" hidden="1" customHeight="1"/>
    <row r="61856" ht="12.75" hidden="1" customHeight="1"/>
    <row r="61857" ht="12.75" hidden="1" customHeight="1"/>
    <row r="61858" ht="12.75" hidden="1" customHeight="1"/>
    <row r="61859" ht="12.75" hidden="1" customHeight="1"/>
    <row r="61860" ht="12.75" hidden="1" customHeight="1"/>
    <row r="61861" ht="12.75" hidden="1" customHeight="1"/>
    <row r="61862" ht="12.75" hidden="1" customHeight="1"/>
    <row r="61863" ht="12.75" hidden="1" customHeight="1"/>
    <row r="61864" ht="12.75" hidden="1" customHeight="1"/>
    <row r="61865" ht="12.75" hidden="1" customHeight="1"/>
    <row r="61866" ht="12.75" hidden="1" customHeight="1"/>
    <row r="61867" ht="12.75" hidden="1" customHeight="1"/>
    <row r="61868" ht="12.75" hidden="1" customHeight="1"/>
    <row r="61869" ht="12.75" hidden="1" customHeight="1"/>
    <row r="61870" ht="12.75" hidden="1" customHeight="1"/>
    <row r="61871" ht="12.75" hidden="1" customHeight="1"/>
    <row r="61872" ht="12.75" hidden="1" customHeight="1"/>
    <row r="61873" ht="12.75" hidden="1" customHeight="1"/>
    <row r="61874" ht="12.75" hidden="1" customHeight="1"/>
    <row r="61875" ht="12.75" hidden="1" customHeight="1"/>
    <row r="61876" ht="12.75" hidden="1" customHeight="1"/>
    <row r="61877" ht="12.75" hidden="1" customHeight="1"/>
    <row r="61878" ht="12.75" hidden="1" customHeight="1"/>
    <row r="61879" ht="12.75" hidden="1" customHeight="1"/>
    <row r="61880" ht="12.75" hidden="1" customHeight="1"/>
    <row r="61881" ht="12.75" hidden="1" customHeight="1"/>
    <row r="61882" ht="12.75" hidden="1" customHeight="1"/>
    <row r="61883" ht="12.75" hidden="1" customHeight="1"/>
    <row r="61884" ht="12.75" hidden="1" customHeight="1"/>
    <row r="61885" ht="12.75" hidden="1" customHeight="1"/>
    <row r="61886" ht="12.75" hidden="1" customHeight="1"/>
    <row r="61887" ht="12.75" hidden="1" customHeight="1"/>
    <row r="61888" ht="12.75" hidden="1" customHeight="1"/>
    <row r="61889" ht="12.75" hidden="1" customHeight="1"/>
    <row r="61890" ht="12.75" hidden="1" customHeight="1"/>
    <row r="61891" ht="12.75" hidden="1" customHeight="1"/>
    <row r="61892" ht="12.75" hidden="1" customHeight="1"/>
    <row r="61893" ht="12.75" hidden="1" customHeight="1"/>
    <row r="61894" ht="12.75" hidden="1" customHeight="1"/>
    <row r="61895" ht="12.75" hidden="1" customHeight="1"/>
    <row r="61896" ht="12.75" hidden="1" customHeight="1"/>
    <row r="61897" ht="12.75" hidden="1" customHeight="1"/>
    <row r="61898" ht="12.75" hidden="1" customHeight="1"/>
    <row r="61899" ht="12.75" hidden="1" customHeight="1"/>
    <row r="61900" ht="12.75" hidden="1" customHeight="1"/>
    <row r="61901" ht="12.75" hidden="1" customHeight="1"/>
    <row r="61902" ht="12.75" hidden="1" customHeight="1"/>
    <row r="61903" ht="12.75" hidden="1" customHeight="1"/>
    <row r="61904" ht="12.75" hidden="1" customHeight="1"/>
    <row r="61905" ht="12.75" hidden="1" customHeight="1"/>
    <row r="61906" ht="12.75" hidden="1" customHeight="1"/>
    <row r="61907" ht="12.75" hidden="1" customHeight="1"/>
    <row r="61908" ht="12.75" hidden="1" customHeight="1"/>
    <row r="61909" ht="12.75" hidden="1" customHeight="1"/>
    <row r="61910" ht="12.75" hidden="1" customHeight="1"/>
    <row r="61911" ht="12.75" hidden="1" customHeight="1"/>
    <row r="61912" ht="12.75" hidden="1" customHeight="1"/>
    <row r="61913" ht="12.75" hidden="1" customHeight="1"/>
    <row r="61914" ht="12.75" hidden="1" customHeight="1"/>
    <row r="61915" ht="12.75" hidden="1" customHeight="1"/>
    <row r="61916" ht="12.75" hidden="1" customHeight="1"/>
    <row r="61917" ht="12.75" hidden="1" customHeight="1"/>
    <row r="61918" ht="12.75" hidden="1" customHeight="1"/>
    <row r="61919" ht="12.75" hidden="1" customHeight="1"/>
    <row r="61920" ht="12.75" hidden="1" customHeight="1"/>
    <row r="61921" ht="12.75" hidden="1" customHeight="1"/>
    <row r="61922" ht="12.75" hidden="1" customHeight="1"/>
    <row r="61923" ht="12.75" hidden="1" customHeight="1"/>
    <row r="61924" ht="12.75" hidden="1" customHeight="1"/>
    <row r="61925" ht="12.75" hidden="1" customHeight="1"/>
    <row r="61926" ht="12.75" hidden="1" customHeight="1"/>
    <row r="61927" ht="12.75" hidden="1" customHeight="1"/>
    <row r="61928" ht="12.75" hidden="1" customHeight="1"/>
    <row r="61929" ht="12.75" hidden="1" customHeight="1"/>
    <row r="61930" ht="12.75" hidden="1" customHeight="1"/>
    <row r="61931" ht="12.75" hidden="1" customHeight="1"/>
    <row r="61932" ht="12.75" hidden="1" customHeight="1"/>
    <row r="61933" ht="12.75" hidden="1" customHeight="1"/>
    <row r="61934" ht="12.75" hidden="1" customHeight="1"/>
    <row r="61935" ht="12.75" hidden="1" customHeight="1"/>
    <row r="61936" ht="12.75" hidden="1" customHeight="1"/>
    <row r="61937" ht="12.75" hidden="1" customHeight="1"/>
    <row r="61938" ht="12.75" hidden="1" customHeight="1"/>
    <row r="61939" ht="12.75" hidden="1" customHeight="1"/>
    <row r="61940" ht="12.75" hidden="1" customHeight="1"/>
    <row r="61941" ht="12.75" hidden="1" customHeight="1"/>
    <row r="61942" ht="12.75" hidden="1" customHeight="1"/>
    <row r="61943" ht="12.75" hidden="1" customHeight="1"/>
    <row r="61944" ht="12.75" hidden="1" customHeight="1"/>
    <row r="61945" ht="12.75" hidden="1" customHeight="1"/>
    <row r="61946" ht="12.75" hidden="1" customHeight="1"/>
    <row r="61947" ht="12.75" hidden="1" customHeight="1"/>
    <row r="61948" ht="12.75" hidden="1" customHeight="1"/>
    <row r="61949" ht="12.75" hidden="1" customHeight="1"/>
    <row r="61950" ht="12.75" hidden="1" customHeight="1"/>
    <row r="61951" ht="12.75" hidden="1" customHeight="1"/>
    <row r="61952" ht="12.75" hidden="1" customHeight="1"/>
    <row r="61953" ht="12.75" hidden="1" customHeight="1"/>
    <row r="61954" ht="12.75" hidden="1" customHeight="1"/>
    <row r="61955" ht="12.75" hidden="1" customHeight="1"/>
    <row r="61956" ht="12.75" hidden="1" customHeight="1"/>
    <row r="61957" ht="12.75" hidden="1" customHeight="1"/>
    <row r="61958" ht="12.75" hidden="1" customHeight="1"/>
    <row r="61959" ht="12.75" hidden="1" customHeight="1"/>
    <row r="61960" ht="12.75" hidden="1" customHeight="1"/>
    <row r="61961" ht="12.75" hidden="1" customHeight="1"/>
    <row r="61962" ht="12.75" hidden="1" customHeight="1"/>
    <row r="61963" ht="12.75" hidden="1" customHeight="1"/>
    <row r="61964" ht="12.75" hidden="1" customHeight="1"/>
    <row r="61965" ht="12.75" hidden="1" customHeight="1"/>
    <row r="61966" ht="12.75" hidden="1" customHeight="1"/>
    <row r="61967" ht="12.75" hidden="1" customHeight="1"/>
    <row r="61968" ht="12.75" hidden="1" customHeight="1"/>
    <row r="61969" ht="12.75" hidden="1" customHeight="1"/>
    <row r="61970" ht="12.75" hidden="1" customHeight="1"/>
    <row r="61971" ht="12.75" hidden="1" customHeight="1"/>
    <row r="61972" ht="12.75" hidden="1" customHeight="1"/>
    <row r="61973" ht="12.75" hidden="1" customHeight="1"/>
    <row r="61974" ht="12.75" hidden="1" customHeight="1"/>
    <row r="61975" ht="12.75" hidden="1" customHeight="1"/>
    <row r="61976" ht="12.75" hidden="1" customHeight="1"/>
    <row r="61977" ht="12.75" hidden="1" customHeight="1"/>
    <row r="61978" ht="12.75" hidden="1" customHeight="1"/>
    <row r="61979" ht="12.75" hidden="1" customHeight="1"/>
    <row r="61980" ht="12.75" hidden="1" customHeight="1"/>
    <row r="61981" ht="12.75" hidden="1" customHeight="1"/>
    <row r="61982" ht="12.75" hidden="1" customHeight="1"/>
    <row r="61983" ht="12.75" hidden="1" customHeight="1"/>
    <row r="61984" ht="12.75" hidden="1" customHeight="1"/>
    <row r="61985" ht="12.75" hidden="1" customHeight="1"/>
    <row r="61986" ht="12.75" hidden="1" customHeight="1"/>
    <row r="61987" ht="12.75" hidden="1" customHeight="1"/>
    <row r="61988" ht="12.75" hidden="1" customHeight="1"/>
    <row r="61989" ht="12.75" hidden="1" customHeight="1"/>
    <row r="61990" ht="12.75" hidden="1" customHeight="1"/>
    <row r="61991" ht="12.75" hidden="1" customHeight="1"/>
    <row r="61992" ht="12.75" hidden="1" customHeight="1"/>
    <row r="61993" ht="12.75" hidden="1" customHeight="1"/>
    <row r="61994" ht="12.75" hidden="1" customHeight="1"/>
    <row r="61995" ht="12.75" hidden="1" customHeight="1"/>
    <row r="61996" ht="12.75" hidden="1" customHeight="1"/>
    <row r="61997" ht="12.75" hidden="1" customHeight="1"/>
    <row r="61998" ht="12.75" hidden="1" customHeight="1"/>
    <row r="61999" ht="12.75" hidden="1" customHeight="1"/>
    <row r="62000" ht="12.75" hidden="1" customHeight="1"/>
    <row r="62001" ht="12.75" hidden="1" customHeight="1"/>
    <row r="62002" ht="12.75" hidden="1" customHeight="1"/>
    <row r="62003" ht="12.75" hidden="1" customHeight="1"/>
    <row r="62004" ht="12.75" hidden="1" customHeight="1"/>
    <row r="62005" ht="12.75" hidden="1" customHeight="1"/>
    <row r="62006" ht="12.75" hidden="1" customHeight="1"/>
    <row r="62007" ht="12.75" hidden="1" customHeight="1"/>
    <row r="62008" ht="12.75" hidden="1" customHeight="1"/>
    <row r="62009" ht="12.75" hidden="1" customHeight="1"/>
    <row r="62010" ht="12.75" hidden="1" customHeight="1"/>
    <row r="62011" ht="12.75" hidden="1" customHeight="1"/>
    <row r="62012" ht="12.75" hidden="1" customHeight="1"/>
    <row r="62013" ht="12.75" hidden="1" customHeight="1"/>
    <row r="62014" ht="12.75" hidden="1" customHeight="1"/>
    <row r="62015" ht="12.75" hidden="1" customHeight="1"/>
    <row r="62016" ht="12.75" hidden="1" customHeight="1"/>
    <row r="62017" ht="12.75" hidden="1" customHeight="1"/>
    <row r="62018" ht="12.75" hidden="1" customHeight="1"/>
    <row r="62019" ht="12.75" hidden="1" customHeight="1"/>
    <row r="62020" ht="12.75" hidden="1" customHeight="1"/>
    <row r="62021" ht="12.75" hidden="1" customHeight="1"/>
    <row r="62022" ht="12.75" hidden="1" customHeight="1"/>
    <row r="62023" ht="12.75" hidden="1" customHeight="1"/>
    <row r="62024" ht="12.75" hidden="1" customHeight="1"/>
    <row r="62025" ht="12.75" hidden="1" customHeight="1"/>
    <row r="62026" ht="12.75" hidden="1" customHeight="1"/>
    <row r="62027" ht="12.75" hidden="1" customHeight="1"/>
    <row r="62028" ht="12.75" hidden="1" customHeight="1"/>
    <row r="62029" ht="12.75" hidden="1" customHeight="1"/>
    <row r="62030" ht="12.75" hidden="1" customHeight="1"/>
    <row r="62031" ht="12.75" hidden="1" customHeight="1"/>
    <row r="62032" ht="12.75" hidden="1" customHeight="1"/>
    <row r="62033" ht="12.75" hidden="1" customHeight="1"/>
    <row r="62034" ht="12.75" hidden="1" customHeight="1"/>
    <row r="62035" ht="12.75" hidden="1" customHeight="1"/>
    <row r="62036" ht="12.75" hidden="1" customHeight="1"/>
    <row r="62037" ht="12.75" hidden="1" customHeight="1"/>
    <row r="62038" ht="12.75" hidden="1" customHeight="1"/>
    <row r="62039" ht="12.75" hidden="1" customHeight="1"/>
    <row r="62040" ht="12.75" hidden="1" customHeight="1"/>
    <row r="62041" ht="12.75" hidden="1" customHeight="1"/>
    <row r="62042" ht="12.75" hidden="1" customHeight="1"/>
    <row r="62043" ht="12.75" hidden="1" customHeight="1"/>
    <row r="62044" ht="12.75" hidden="1" customHeight="1"/>
    <row r="62045" ht="12.75" hidden="1" customHeight="1"/>
    <row r="62046" ht="12.75" hidden="1" customHeight="1"/>
    <row r="62047" ht="12.75" hidden="1" customHeight="1"/>
    <row r="62048" ht="12.75" hidden="1" customHeight="1"/>
    <row r="62049" ht="12.75" hidden="1" customHeight="1"/>
    <row r="62050" ht="12.75" hidden="1" customHeight="1"/>
    <row r="62051" ht="12.75" hidden="1" customHeight="1"/>
    <row r="62052" ht="12.75" hidden="1" customHeight="1"/>
    <row r="62053" ht="12.75" hidden="1" customHeight="1"/>
    <row r="62054" ht="12.75" hidden="1" customHeight="1"/>
    <row r="62055" ht="12.75" hidden="1" customHeight="1"/>
    <row r="62056" ht="12.75" hidden="1" customHeight="1"/>
    <row r="62057" ht="12.75" hidden="1" customHeight="1"/>
    <row r="62058" ht="12.75" hidden="1" customHeight="1"/>
    <row r="62059" ht="12.75" hidden="1" customHeight="1"/>
    <row r="62060" ht="12.75" hidden="1" customHeight="1"/>
    <row r="62061" ht="12.75" hidden="1" customHeight="1"/>
    <row r="62062" ht="12.75" hidden="1" customHeight="1"/>
    <row r="62063" ht="12.75" hidden="1" customHeight="1"/>
    <row r="62064" ht="12.75" hidden="1" customHeight="1"/>
    <row r="62065" ht="12.75" hidden="1" customHeight="1"/>
    <row r="62066" ht="12.75" hidden="1" customHeight="1"/>
    <row r="62067" ht="12.75" hidden="1" customHeight="1"/>
    <row r="62068" ht="12.75" hidden="1" customHeight="1"/>
    <row r="62069" ht="12.75" hidden="1" customHeight="1"/>
    <row r="62070" ht="12.75" hidden="1" customHeight="1"/>
    <row r="62071" ht="12.75" hidden="1" customHeight="1"/>
    <row r="62072" ht="12.75" hidden="1" customHeight="1"/>
    <row r="62073" ht="12.75" hidden="1" customHeight="1"/>
    <row r="62074" ht="12.75" hidden="1" customHeight="1"/>
    <row r="62075" ht="12.75" hidden="1" customHeight="1"/>
    <row r="62076" ht="12.75" hidden="1" customHeight="1"/>
    <row r="62077" ht="12.75" hidden="1" customHeight="1"/>
    <row r="62078" ht="12.75" hidden="1" customHeight="1"/>
    <row r="62079" ht="12.75" hidden="1" customHeight="1"/>
    <row r="62080" ht="12.75" hidden="1" customHeight="1"/>
    <row r="62081" ht="12.75" hidden="1" customHeight="1"/>
    <row r="62082" ht="12.75" hidden="1" customHeight="1"/>
    <row r="62083" ht="12.75" hidden="1" customHeight="1"/>
    <row r="62084" ht="12.75" hidden="1" customHeight="1"/>
    <row r="62085" ht="12.75" hidden="1" customHeight="1"/>
    <row r="62086" ht="12.75" hidden="1" customHeight="1"/>
    <row r="62087" ht="12.75" hidden="1" customHeight="1"/>
    <row r="62088" ht="12.75" hidden="1" customHeight="1"/>
    <row r="62089" ht="12.75" hidden="1" customHeight="1"/>
    <row r="62090" ht="12.75" hidden="1" customHeight="1"/>
    <row r="62091" ht="12.75" hidden="1" customHeight="1"/>
    <row r="62092" ht="12.75" hidden="1" customHeight="1"/>
    <row r="62093" ht="12.75" hidden="1" customHeight="1"/>
    <row r="62094" ht="12.75" hidden="1" customHeight="1"/>
    <row r="62095" ht="12.75" hidden="1" customHeight="1"/>
    <row r="62096" ht="12.75" hidden="1" customHeight="1"/>
    <row r="62097" ht="12.75" hidden="1" customHeight="1"/>
    <row r="62098" ht="12.75" hidden="1" customHeight="1"/>
    <row r="62099" ht="12.75" hidden="1" customHeight="1"/>
    <row r="62100" ht="12.75" hidden="1" customHeight="1"/>
    <row r="62101" ht="12.75" hidden="1" customHeight="1"/>
    <row r="62102" ht="12.75" hidden="1" customHeight="1"/>
    <row r="62103" ht="12.75" hidden="1" customHeight="1"/>
    <row r="62104" ht="12.75" hidden="1" customHeight="1"/>
    <row r="62105" ht="12.75" hidden="1" customHeight="1"/>
    <row r="62106" ht="12.75" hidden="1" customHeight="1"/>
    <row r="62107" ht="12.75" hidden="1" customHeight="1"/>
    <row r="62108" ht="12.75" hidden="1" customHeight="1"/>
    <row r="62109" ht="12.75" hidden="1" customHeight="1"/>
    <row r="62110" ht="12.75" hidden="1" customHeight="1"/>
    <row r="62111" ht="12.75" hidden="1" customHeight="1"/>
    <row r="62112" ht="12.75" hidden="1" customHeight="1"/>
    <row r="62113" ht="12.75" hidden="1" customHeight="1"/>
    <row r="62114" ht="12.75" hidden="1" customHeight="1"/>
    <row r="62115" ht="12.75" hidden="1" customHeight="1"/>
    <row r="62116" ht="12.75" hidden="1" customHeight="1"/>
    <row r="62117" ht="12.75" hidden="1" customHeight="1"/>
    <row r="62118" ht="12.75" hidden="1" customHeight="1"/>
    <row r="62119" ht="12.75" hidden="1" customHeight="1"/>
    <row r="62120" ht="12.75" hidden="1" customHeight="1"/>
    <row r="62121" ht="12.75" hidden="1" customHeight="1"/>
    <row r="62122" ht="12.75" hidden="1" customHeight="1"/>
    <row r="62123" ht="12.75" hidden="1" customHeight="1"/>
    <row r="62124" ht="12.75" hidden="1" customHeight="1"/>
    <row r="62125" ht="12.75" hidden="1" customHeight="1"/>
    <row r="62126" ht="12.75" hidden="1" customHeight="1"/>
    <row r="62127" ht="12.75" hidden="1" customHeight="1"/>
    <row r="62128" ht="12.75" hidden="1" customHeight="1"/>
    <row r="62129" ht="12.75" hidden="1" customHeight="1"/>
    <row r="62130" ht="12.75" hidden="1" customHeight="1"/>
    <row r="62131" ht="12.75" hidden="1" customHeight="1"/>
    <row r="62132" ht="12.75" hidden="1" customHeight="1"/>
    <row r="62133" ht="12.75" hidden="1" customHeight="1"/>
    <row r="62134" ht="12.75" hidden="1" customHeight="1"/>
    <row r="62135" ht="12.75" hidden="1" customHeight="1"/>
    <row r="62136" ht="12.75" hidden="1" customHeight="1"/>
    <row r="62137" ht="12.75" hidden="1" customHeight="1"/>
    <row r="62138" ht="12.75" hidden="1" customHeight="1"/>
    <row r="62139" ht="12.75" hidden="1" customHeight="1"/>
    <row r="62140" ht="12.75" hidden="1" customHeight="1"/>
    <row r="62141" ht="12.75" hidden="1" customHeight="1"/>
    <row r="62142" ht="12.75" hidden="1" customHeight="1"/>
    <row r="62143" ht="12.75" hidden="1" customHeight="1"/>
    <row r="62144" ht="12.75" hidden="1" customHeight="1"/>
    <row r="62145" ht="12.75" hidden="1" customHeight="1"/>
    <row r="62146" ht="12.75" hidden="1" customHeight="1"/>
    <row r="62147" ht="12.75" hidden="1" customHeight="1"/>
    <row r="62148" ht="12.75" hidden="1" customHeight="1"/>
    <row r="62149" ht="12.75" hidden="1" customHeight="1"/>
    <row r="62150" ht="12.75" hidden="1" customHeight="1"/>
    <row r="62151" ht="12.75" hidden="1" customHeight="1"/>
    <row r="62152" ht="12.75" hidden="1" customHeight="1"/>
    <row r="62153" ht="12.75" hidden="1" customHeight="1"/>
    <row r="62154" ht="12.75" hidden="1" customHeight="1"/>
    <row r="62155" ht="12.75" hidden="1" customHeight="1"/>
    <row r="62156" ht="12.75" hidden="1" customHeight="1"/>
    <row r="62157" ht="12.75" hidden="1" customHeight="1"/>
    <row r="62158" ht="12.75" hidden="1" customHeight="1"/>
    <row r="62159" ht="12.75" hidden="1" customHeight="1"/>
    <row r="62160" ht="12.75" hidden="1" customHeight="1"/>
    <row r="62161" ht="12.75" hidden="1" customHeight="1"/>
    <row r="62162" ht="12.75" hidden="1" customHeight="1"/>
    <row r="62163" ht="12.75" hidden="1" customHeight="1"/>
    <row r="62164" ht="12.75" hidden="1" customHeight="1"/>
    <row r="62165" ht="12.75" hidden="1" customHeight="1"/>
    <row r="62166" ht="12.75" hidden="1" customHeight="1"/>
    <row r="62167" ht="12.75" hidden="1" customHeight="1"/>
    <row r="62168" ht="12.75" hidden="1" customHeight="1"/>
    <row r="62169" ht="12.75" hidden="1" customHeight="1"/>
    <row r="62170" ht="12.75" hidden="1" customHeight="1"/>
    <row r="62171" ht="12.75" hidden="1" customHeight="1"/>
    <row r="62172" ht="12.75" hidden="1" customHeight="1"/>
    <row r="62173" ht="12.75" hidden="1" customHeight="1"/>
    <row r="62174" ht="12.75" hidden="1" customHeight="1"/>
    <row r="62175" ht="12.75" hidden="1" customHeight="1"/>
    <row r="62176" ht="12.75" hidden="1" customHeight="1"/>
    <row r="62177" ht="12.75" hidden="1" customHeight="1"/>
    <row r="62178" ht="12.75" hidden="1" customHeight="1"/>
    <row r="62179" ht="12.75" hidden="1" customHeight="1"/>
    <row r="62180" ht="12.75" hidden="1" customHeight="1"/>
    <row r="62181" ht="12.75" hidden="1" customHeight="1"/>
    <row r="62182" ht="12.75" hidden="1" customHeight="1"/>
    <row r="62183" ht="12.75" hidden="1" customHeight="1"/>
    <row r="62184" ht="12.75" hidden="1" customHeight="1"/>
    <row r="62185" ht="12.75" hidden="1" customHeight="1"/>
    <row r="62186" ht="12.75" hidden="1" customHeight="1"/>
    <row r="62187" ht="12.75" hidden="1" customHeight="1"/>
    <row r="62188" ht="12.75" hidden="1" customHeight="1"/>
    <row r="62189" ht="12.75" hidden="1" customHeight="1"/>
    <row r="62190" ht="12.75" hidden="1" customHeight="1"/>
    <row r="62191" ht="12.75" hidden="1" customHeight="1"/>
    <row r="62192" ht="12.75" hidden="1" customHeight="1"/>
    <row r="62193" ht="12.75" hidden="1" customHeight="1"/>
    <row r="62194" ht="12.75" hidden="1" customHeight="1"/>
    <row r="62195" ht="12.75" hidden="1" customHeight="1"/>
    <row r="62196" ht="12.75" hidden="1" customHeight="1"/>
    <row r="62197" ht="12.75" hidden="1" customHeight="1"/>
    <row r="62198" ht="12.75" hidden="1" customHeight="1"/>
    <row r="62199" ht="12.75" hidden="1" customHeight="1"/>
    <row r="62200" ht="12.75" hidden="1" customHeight="1"/>
    <row r="62201" ht="12.75" hidden="1" customHeight="1"/>
    <row r="62202" ht="12.75" hidden="1" customHeight="1"/>
    <row r="62203" ht="12.75" hidden="1" customHeight="1"/>
    <row r="62204" ht="12.75" hidden="1" customHeight="1"/>
    <row r="62205" ht="12.75" hidden="1" customHeight="1"/>
    <row r="62206" ht="12.75" hidden="1" customHeight="1"/>
    <row r="62207" ht="12.75" hidden="1" customHeight="1"/>
    <row r="62208" ht="12.75" hidden="1" customHeight="1"/>
    <row r="62209" ht="12.75" hidden="1" customHeight="1"/>
    <row r="62210" ht="12.75" hidden="1" customHeight="1"/>
    <row r="62211" ht="12.75" hidden="1" customHeight="1"/>
    <row r="62212" ht="12.75" hidden="1" customHeight="1"/>
    <row r="62213" ht="12.75" hidden="1" customHeight="1"/>
    <row r="62214" ht="12.75" hidden="1" customHeight="1"/>
    <row r="62215" ht="12.75" hidden="1" customHeight="1"/>
    <row r="62216" ht="12.75" hidden="1" customHeight="1"/>
    <row r="62217" ht="12.75" hidden="1" customHeight="1"/>
    <row r="62218" ht="12.75" hidden="1" customHeight="1"/>
    <row r="62219" ht="12.75" hidden="1" customHeight="1"/>
    <row r="62220" ht="12.75" hidden="1" customHeight="1"/>
    <row r="62221" ht="12.75" hidden="1" customHeight="1"/>
    <row r="62222" ht="12.75" hidden="1" customHeight="1"/>
    <row r="62223" ht="12.75" hidden="1" customHeight="1"/>
    <row r="62224" ht="12.75" hidden="1" customHeight="1"/>
    <row r="62225" ht="12.75" hidden="1" customHeight="1"/>
    <row r="62226" ht="12.75" hidden="1" customHeight="1"/>
    <row r="62227" ht="12.75" hidden="1" customHeight="1"/>
    <row r="62228" ht="12.75" hidden="1" customHeight="1"/>
    <row r="62229" ht="12.75" hidden="1" customHeight="1"/>
    <row r="62230" ht="12.75" hidden="1" customHeight="1"/>
    <row r="62231" ht="12.75" hidden="1" customHeight="1"/>
    <row r="62232" ht="12.75" hidden="1" customHeight="1"/>
    <row r="62233" ht="12.75" hidden="1" customHeight="1"/>
    <row r="62234" ht="12.75" hidden="1" customHeight="1"/>
    <row r="62235" ht="12.75" hidden="1" customHeight="1"/>
    <row r="62236" ht="12.75" hidden="1" customHeight="1"/>
    <row r="62237" ht="12.75" hidden="1" customHeight="1"/>
    <row r="62238" ht="12.75" hidden="1" customHeight="1"/>
    <row r="62239" ht="12.75" hidden="1" customHeight="1"/>
    <row r="62240" ht="12.75" hidden="1" customHeight="1"/>
    <row r="62241" ht="12.75" hidden="1" customHeight="1"/>
    <row r="62242" ht="12.75" hidden="1" customHeight="1"/>
    <row r="62243" ht="12.75" hidden="1" customHeight="1"/>
    <row r="62244" ht="12.75" hidden="1" customHeight="1"/>
    <row r="62245" ht="12.75" hidden="1" customHeight="1"/>
    <row r="62246" ht="12.75" hidden="1" customHeight="1"/>
    <row r="62247" ht="12.75" hidden="1" customHeight="1"/>
    <row r="62248" ht="12.75" hidden="1" customHeight="1"/>
    <row r="62249" ht="12.75" hidden="1" customHeight="1"/>
    <row r="62250" ht="12.75" hidden="1" customHeight="1"/>
    <row r="62251" ht="12.75" hidden="1" customHeight="1"/>
    <row r="62252" ht="12.75" hidden="1" customHeight="1"/>
    <row r="62253" ht="12.75" hidden="1" customHeight="1"/>
    <row r="62254" ht="12.75" hidden="1" customHeight="1"/>
    <row r="62255" ht="12.75" hidden="1" customHeight="1"/>
    <row r="62256" ht="12.75" hidden="1" customHeight="1"/>
    <row r="62257" ht="12.75" hidden="1" customHeight="1"/>
    <row r="62258" ht="12.75" hidden="1" customHeight="1"/>
    <row r="62259" ht="12.75" hidden="1" customHeight="1"/>
    <row r="62260" ht="12.75" hidden="1" customHeight="1"/>
    <row r="62261" ht="12.75" hidden="1" customHeight="1"/>
    <row r="62262" ht="12.75" hidden="1" customHeight="1"/>
    <row r="62263" ht="12.75" hidden="1" customHeight="1"/>
    <row r="62264" ht="12.75" hidden="1" customHeight="1"/>
    <row r="62265" ht="12.75" hidden="1" customHeight="1"/>
    <row r="62266" ht="12.75" hidden="1" customHeight="1"/>
    <row r="62267" ht="12.75" hidden="1" customHeight="1"/>
    <row r="62268" ht="12.75" hidden="1" customHeight="1"/>
    <row r="62269" ht="12.75" hidden="1" customHeight="1"/>
    <row r="62270" ht="12.75" hidden="1" customHeight="1"/>
    <row r="62271" ht="12.75" hidden="1" customHeight="1"/>
    <row r="62272" ht="12.75" hidden="1" customHeight="1"/>
    <row r="62273" ht="12.75" hidden="1" customHeight="1"/>
    <row r="62274" ht="12.75" hidden="1" customHeight="1"/>
    <row r="62275" ht="12.75" hidden="1" customHeight="1"/>
    <row r="62276" ht="12.75" hidden="1" customHeight="1"/>
    <row r="62277" ht="12.75" hidden="1" customHeight="1"/>
    <row r="62278" ht="12.75" hidden="1" customHeight="1"/>
    <row r="62279" ht="12.75" hidden="1" customHeight="1"/>
    <row r="62280" ht="12.75" hidden="1" customHeight="1"/>
    <row r="62281" ht="12.75" hidden="1" customHeight="1"/>
    <row r="62282" ht="12.75" hidden="1" customHeight="1"/>
    <row r="62283" ht="12.75" hidden="1" customHeight="1"/>
    <row r="62284" ht="12.75" hidden="1" customHeight="1"/>
    <row r="62285" ht="12.75" hidden="1" customHeight="1"/>
    <row r="62286" ht="12.75" hidden="1" customHeight="1"/>
    <row r="62287" ht="12.75" hidden="1" customHeight="1"/>
    <row r="62288" ht="12.75" hidden="1" customHeight="1"/>
    <row r="62289" ht="12.75" hidden="1" customHeight="1"/>
    <row r="62290" ht="12.75" hidden="1" customHeight="1"/>
    <row r="62291" ht="12.75" hidden="1" customHeight="1"/>
    <row r="62292" ht="12.75" hidden="1" customHeight="1"/>
    <row r="62293" ht="12.75" hidden="1" customHeight="1"/>
    <row r="62294" ht="12.75" hidden="1" customHeight="1"/>
    <row r="62295" ht="12.75" hidden="1" customHeight="1"/>
    <row r="62296" ht="12.75" hidden="1" customHeight="1"/>
    <row r="62297" ht="12.75" hidden="1" customHeight="1"/>
    <row r="62298" ht="12.75" hidden="1" customHeight="1"/>
    <row r="62299" ht="12.75" hidden="1" customHeight="1"/>
    <row r="62300" ht="12.75" hidden="1" customHeight="1"/>
    <row r="62301" ht="12.75" hidden="1" customHeight="1"/>
    <row r="62302" ht="12.75" hidden="1" customHeight="1"/>
    <row r="62303" ht="12.75" hidden="1" customHeight="1"/>
    <row r="62304" ht="12.75" hidden="1" customHeight="1"/>
    <row r="62305" ht="12.75" hidden="1" customHeight="1"/>
    <row r="62306" ht="12.75" hidden="1" customHeight="1"/>
    <row r="62307" ht="12.75" hidden="1" customHeight="1"/>
    <row r="62308" ht="12.75" hidden="1" customHeight="1"/>
    <row r="62309" ht="12.75" hidden="1" customHeight="1"/>
    <row r="62310" ht="12.75" hidden="1" customHeight="1"/>
    <row r="62311" ht="12.75" hidden="1" customHeight="1"/>
    <row r="62312" ht="12.75" hidden="1" customHeight="1"/>
    <row r="62313" ht="12.75" hidden="1" customHeight="1"/>
    <row r="62314" ht="12.75" hidden="1" customHeight="1"/>
    <row r="62315" ht="12.75" hidden="1" customHeight="1"/>
    <row r="62316" ht="12.75" hidden="1" customHeight="1"/>
    <row r="62317" ht="12.75" hidden="1" customHeight="1"/>
    <row r="62318" ht="12.75" hidden="1" customHeight="1"/>
    <row r="62319" ht="12.75" hidden="1" customHeight="1"/>
    <row r="62320" ht="12.75" hidden="1" customHeight="1"/>
    <row r="62321" ht="12.75" hidden="1" customHeight="1"/>
    <row r="62322" ht="12.75" hidden="1" customHeight="1"/>
    <row r="62323" ht="12.75" hidden="1" customHeight="1"/>
    <row r="62324" ht="12.75" hidden="1" customHeight="1"/>
    <row r="62325" ht="12.75" hidden="1" customHeight="1"/>
    <row r="62326" ht="12.75" hidden="1" customHeight="1"/>
    <row r="62327" ht="12.75" hidden="1" customHeight="1"/>
    <row r="62328" ht="12.75" hidden="1" customHeight="1"/>
    <row r="62329" ht="12.75" hidden="1" customHeight="1"/>
    <row r="62330" ht="12.75" hidden="1" customHeight="1"/>
    <row r="62331" ht="12.75" hidden="1" customHeight="1"/>
    <row r="62332" ht="12.75" hidden="1" customHeight="1"/>
    <row r="62333" ht="12.75" hidden="1" customHeight="1"/>
    <row r="62334" ht="12.75" hidden="1" customHeight="1"/>
    <row r="62335" ht="12.75" hidden="1" customHeight="1"/>
    <row r="62336" ht="12.75" hidden="1" customHeight="1"/>
    <row r="62337" ht="12.75" hidden="1" customHeight="1"/>
    <row r="62338" ht="12.75" hidden="1" customHeight="1"/>
    <row r="62339" ht="12.75" hidden="1" customHeight="1"/>
    <row r="62340" ht="12.75" hidden="1" customHeight="1"/>
    <row r="62341" ht="12.75" hidden="1" customHeight="1"/>
    <row r="62342" ht="12.75" hidden="1" customHeight="1"/>
    <row r="62343" ht="12.75" hidden="1" customHeight="1"/>
    <row r="62344" ht="12.75" hidden="1" customHeight="1"/>
    <row r="62345" ht="12.75" hidden="1" customHeight="1"/>
    <row r="62346" ht="12.75" hidden="1" customHeight="1"/>
    <row r="62347" ht="12.75" hidden="1" customHeight="1"/>
    <row r="62348" ht="12.75" hidden="1" customHeight="1"/>
    <row r="62349" ht="12.75" hidden="1" customHeight="1"/>
    <row r="62350" ht="12.75" hidden="1" customHeight="1"/>
    <row r="62351" ht="12.75" hidden="1" customHeight="1"/>
    <row r="62352" ht="12.75" hidden="1" customHeight="1"/>
    <row r="62353" ht="12.75" hidden="1" customHeight="1"/>
    <row r="62354" ht="12.75" hidden="1" customHeight="1"/>
    <row r="62355" ht="12.75" hidden="1" customHeight="1"/>
    <row r="62356" ht="12.75" hidden="1" customHeight="1"/>
    <row r="62357" ht="12.75" hidden="1" customHeight="1"/>
    <row r="62358" ht="12.75" hidden="1" customHeight="1"/>
    <row r="62359" ht="12.75" hidden="1" customHeight="1"/>
    <row r="62360" ht="12.75" hidden="1" customHeight="1"/>
    <row r="62361" ht="12.75" hidden="1" customHeight="1"/>
    <row r="62362" ht="12.75" hidden="1" customHeight="1"/>
    <row r="62363" ht="12.75" hidden="1" customHeight="1"/>
    <row r="62364" ht="12.75" hidden="1" customHeight="1"/>
    <row r="62365" ht="12.75" hidden="1" customHeight="1"/>
    <row r="62366" ht="12.75" hidden="1" customHeight="1"/>
    <row r="62367" ht="12.75" hidden="1" customHeight="1"/>
    <row r="62368" ht="12.75" hidden="1" customHeight="1"/>
    <row r="62369" ht="12.75" hidden="1" customHeight="1"/>
    <row r="62370" ht="12.75" hidden="1" customHeight="1"/>
    <row r="62371" ht="12.75" hidden="1" customHeight="1"/>
    <row r="62372" ht="12.75" hidden="1" customHeight="1"/>
    <row r="62373" ht="12.75" hidden="1" customHeight="1"/>
    <row r="62374" ht="12.75" hidden="1" customHeight="1"/>
    <row r="62375" ht="12.75" hidden="1" customHeight="1"/>
    <row r="62376" ht="12.75" hidden="1" customHeight="1"/>
    <row r="62377" ht="12.75" hidden="1" customHeight="1"/>
    <row r="62378" ht="12.75" hidden="1" customHeight="1"/>
    <row r="62379" ht="12.75" hidden="1" customHeight="1"/>
    <row r="62380" ht="12.75" hidden="1" customHeight="1"/>
    <row r="62381" ht="12.75" hidden="1" customHeight="1"/>
    <row r="62382" ht="12.75" hidden="1" customHeight="1"/>
    <row r="62383" ht="12.75" hidden="1" customHeight="1"/>
    <row r="62384" ht="12.75" hidden="1" customHeight="1"/>
    <row r="62385" ht="12.75" hidden="1" customHeight="1"/>
    <row r="62386" ht="12.75" hidden="1" customHeight="1"/>
    <row r="62387" ht="12.75" hidden="1" customHeight="1"/>
    <row r="62388" ht="12.75" hidden="1" customHeight="1"/>
    <row r="62389" ht="12.75" hidden="1" customHeight="1"/>
    <row r="62390" ht="12.75" hidden="1" customHeight="1"/>
    <row r="62391" ht="12.75" hidden="1" customHeight="1"/>
    <row r="62392" ht="12.75" hidden="1" customHeight="1"/>
    <row r="62393" ht="12.75" hidden="1" customHeight="1"/>
    <row r="62394" ht="12.75" hidden="1" customHeight="1"/>
    <row r="62395" ht="12.75" hidden="1" customHeight="1"/>
    <row r="62396" ht="12.75" hidden="1" customHeight="1"/>
    <row r="62397" ht="12.75" hidden="1" customHeight="1"/>
    <row r="62398" ht="12.75" hidden="1" customHeight="1"/>
    <row r="62399" ht="12.75" hidden="1" customHeight="1"/>
    <row r="62400" ht="12.75" hidden="1" customHeight="1"/>
    <row r="62401" ht="12.75" hidden="1" customHeight="1"/>
    <row r="62402" ht="12.75" hidden="1" customHeight="1"/>
    <row r="62403" ht="12.75" hidden="1" customHeight="1"/>
    <row r="62404" ht="12.75" hidden="1" customHeight="1"/>
    <row r="62405" ht="12.75" hidden="1" customHeight="1"/>
    <row r="62406" ht="12.75" hidden="1" customHeight="1"/>
    <row r="62407" ht="12.75" hidden="1" customHeight="1"/>
    <row r="62408" ht="12.75" hidden="1" customHeight="1"/>
    <row r="62409" ht="12.75" hidden="1" customHeight="1"/>
    <row r="62410" ht="12.75" hidden="1" customHeight="1"/>
    <row r="62411" ht="12.75" hidden="1" customHeight="1"/>
    <row r="62412" ht="12.75" hidden="1" customHeight="1"/>
    <row r="62413" ht="12.75" hidden="1" customHeight="1"/>
    <row r="62414" ht="12.75" hidden="1" customHeight="1"/>
    <row r="62415" ht="12.75" hidden="1" customHeight="1"/>
    <row r="62416" ht="12.75" hidden="1" customHeight="1"/>
    <row r="62417" ht="12.75" hidden="1" customHeight="1"/>
    <row r="62418" ht="12.75" hidden="1" customHeight="1"/>
    <row r="62419" ht="12.75" hidden="1" customHeight="1"/>
    <row r="62420" ht="12.75" hidden="1" customHeight="1"/>
    <row r="62421" ht="12.75" hidden="1" customHeight="1"/>
    <row r="62422" ht="12.75" hidden="1" customHeight="1"/>
    <row r="62423" ht="12.75" hidden="1" customHeight="1"/>
    <row r="62424" ht="12.75" hidden="1" customHeight="1"/>
    <row r="62425" ht="12.75" hidden="1" customHeight="1"/>
    <row r="62426" ht="12.75" hidden="1" customHeight="1"/>
    <row r="62427" ht="12.75" hidden="1" customHeight="1"/>
    <row r="62428" ht="12.75" hidden="1" customHeight="1"/>
    <row r="62429" ht="12.75" hidden="1" customHeight="1"/>
    <row r="62430" ht="12.75" hidden="1" customHeight="1"/>
    <row r="62431" ht="12.75" hidden="1" customHeight="1"/>
    <row r="62432" ht="12.75" hidden="1" customHeight="1"/>
    <row r="62433" ht="12.75" hidden="1" customHeight="1"/>
    <row r="62434" ht="12.75" hidden="1" customHeight="1"/>
    <row r="62435" ht="12.75" hidden="1" customHeight="1"/>
    <row r="62436" ht="12.75" hidden="1" customHeight="1"/>
    <row r="62437" ht="12.75" hidden="1" customHeight="1"/>
    <row r="62438" ht="12.75" hidden="1" customHeight="1"/>
    <row r="62439" ht="12.75" hidden="1" customHeight="1"/>
    <row r="62440" ht="12.75" hidden="1" customHeight="1"/>
    <row r="62441" ht="12.75" hidden="1" customHeight="1"/>
    <row r="62442" ht="12.75" hidden="1" customHeight="1"/>
    <row r="62443" ht="12.75" hidden="1" customHeight="1"/>
    <row r="62444" ht="12.75" hidden="1" customHeight="1"/>
    <row r="62445" ht="12.75" hidden="1" customHeight="1"/>
    <row r="62446" ht="12.75" hidden="1" customHeight="1"/>
    <row r="62447" ht="12.75" hidden="1" customHeight="1"/>
    <row r="62448" ht="12.75" hidden="1" customHeight="1"/>
    <row r="62449" ht="12.75" hidden="1" customHeight="1"/>
    <row r="62450" ht="12.75" hidden="1" customHeight="1"/>
    <row r="62451" ht="12.75" hidden="1" customHeight="1"/>
    <row r="62452" ht="12.75" hidden="1" customHeight="1"/>
    <row r="62453" ht="12.75" hidden="1" customHeight="1"/>
    <row r="62454" ht="12.75" hidden="1" customHeight="1"/>
    <row r="62455" ht="12.75" hidden="1" customHeight="1"/>
    <row r="62456" ht="12.75" hidden="1" customHeight="1"/>
    <row r="62457" ht="12.75" hidden="1" customHeight="1"/>
    <row r="62458" ht="12.75" hidden="1" customHeight="1"/>
    <row r="62459" ht="12.75" hidden="1" customHeight="1"/>
    <row r="62460" ht="12.75" hidden="1" customHeight="1"/>
    <row r="62461" ht="12.75" hidden="1" customHeight="1"/>
    <row r="62462" ht="12.75" hidden="1" customHeight="1"/>
    <row r="62463" ht="12.75" hidden="1" customHeight="1"/>
    <row r="62464" ht="12.75" hidden="1" customHeight="1"/>
    <row r="62465" ht="12.75" hidden="1" customHeight="1"/>
    <row r="62466" ht="12.75" hidden="1" customHeight="1"/>
    <row r="62467" ht="12.75" hidden="1" customHeight="1"/>
    <row r="62468" ht="12.75" hidden="1" customHeight="1"/>
    <row r="62469" ht="12.75" hidden="1" customHeight="1"/>
    <row r="62470" ht="12.75" hidden="1" customHeight="1"/>
    <row r="62471" ht="12.75" hidden="1" customHeight="1"/>
    <row r="62472" ht="12.75" hidden="1" customHeight="1"/>
    <row r="62473" ht="12.75" hidden="1" customHeight="1"/>
    <row r="62474" ht="12.75" hidden="1" customHeight="1"/>
    <row r="62475" ht="12.75" hidden="1" customHeight="1"/>
    <row r="62476" ht="12.75" hidden="1" customHeight="1"/>
    <row r="62477" ht="12.75" hidden="1" customHeight="1"/>
    <row r="62478" ht="12.75" hidden="1" customHeight="1"/>
    <row r="62479" ht="12.75" hidden="1" customHeight="1"/>
    <row r="62480" ht="12.75" hidden="1" customHeight="1"/>
    <row r="62481" ht="12.75" hidden="1" customHeight="1"/>
    <row r="62482" ht="12.75" hidden="1" customHeight="1"/>
    <row r="62483" ht="12.75" hidden="1" customHeight="1"/>
    <row r="62484" ht="12.75" hidden="1" customHeight="1"/>
    <row r="62485" ht="12.75" hidden="1" customHeight="1"/>
    <row r="62486" ht="12.75" hidden="1" customHeight="1"/>
    <row r="62487" ht="12.75" hidden="1" customHeight="1"/>
    <row r="62488" ht="12.75" hidden="1" customHeight="1"/>
    <row r="62489" ht="12.75" hidden="1" customHeight="1"/>
    <row r="62490" ht="12.75" hidden="1" customHeight="1"/>
    <row r="62491" ht="12.75" hidden="1" customHeight="1"/>
    <row r="62492" ht="12.75" hidden="1" customHeight="1"/>
    <row r="62493" ht="12.75" hidden="1" customHeight="1"/>
    <row r="62494" ht="12.75" hidden="1" customHeight="1"/>
    <row r="62495" ht="12.75" hidden="1" customHeight="1"/>
    <row r="62496" ht="12.75" hidden="1" customHeight="1"/>
    <row r="62497" ht="12.75" hidden="1" customHeight="1"/>
    <row r="62498" ht="12.75" hidden="1" customHeight="1"/>
    <row r="62499" ht="12.75" hidden="1" customHeight="1"/>
    <row r="62500" ht="12.75" hidden="1" customHeight="1"/>
    <row r="62501" ht="12.75" hidden="1" customHeight="1"/>
    <row r="62502" ht="12.75" hidden="1" customHeight="1"/>
    <row r="62503" ht="12.75" hidden="1" customHeight="1"/>
    <row r="62504" ht="12.75" hidden="1" customHeight="1"/>
    <row r="62505" ht="12.75" hidden="1" customHeight="1"/>
    <row r="62506" ht="12.75" hidden="1" customHeight="1"/>
    <row r="62507" ht="12.75" hidden="1" customHeight="1"/>
    <row r="62508" ht="12.75" hidden="1" customHeight="1"/>
    <row r="62509" ht="12.75" hidden="1" customHeight="1"/>
    <row r="62510" ht="12.75" hidden="1" customHeight="1"/>
    <row r="62511" ht="12.75" hidden="1" customHeight="1"/>
    <row r="62512" ht="12.75" hidden="1" customHeight="1"/>
    <row r="62513" ht="12.75" hidden="1" customHeight="1"/>
    <row r="62514" ht="12.75" hidden="1" customHeight="1"/>
    <row r="62515" ht="12.75" hidden="1" customHeight="1"/>
    <row r="62516" ht="12.75" hidden="1" customHeight="1"/>
    <row r="62517" ht="12.75" hidden="1" customHeight="1"/>
    <row r="62518" ht="12.75" hidden="1" customHeight="1"/>
    <row r="62519" ht="12.75" hidden="1" customHeight="1"/>
    <row r="62520" ht="12.75" hidden="1" customHeight="1"/>
    <row r="62521" ht="12.75" hidden="1" customHeight="1"/>
    <row r="62522" ht="12.75" hidden="1" customHeight="1"/>
    <row r="62523" ht="12.75" hidden="1" customHeight="1"/>
    <row r="62524" ht="12.75" hidden="1" customHeight="1"/>
    <row r="62525" ht="12.75" hidden="1" customHeight="1"/>
    <row r="62526" ht="12.75" hidden="1" customHeight="1"/>
    <row r="62527" ht="12.75" hidden="1" customHeight="1"/>
    <row r="62528" ht="12.75" hidden="1" customHeight="1"/>
    <row r="62529" ht="12.75" hidden="1" customHeight="1"/>
    <row r="62530" ht="12.75" hidden="1" customHeight="1"/>
    <row r="62531" ht="12.75" hidden="1" customHeight="1"/>
    <row r="62532" ht="12.75" hidden="1" customHeight="1"/>
    <row r="62533" ht="12.75" hidden="1" customHeight="1"/>
    <row r="62534" ht="12.75" hidden="1" customHeight="1"/>
    <row r="62535" ht="12.75" hidden="1" customHeight="1"/>
    <row r="62536" ht="12.75" hidden="1" customHeight="1"/>
    <row r="62537" ht="12.75" hidden="1" customHeight="1"/>
    <row r="62538" ht="12.75" hidden="1" customHeight="1"/>
    <row r="62539" ht="12.75" hidden="1" customHeight="1"/>
    <row r="62540" ht="12.75" hidden="1" customHeight="1"/>
    <row r="62541" ht="12.75" hidden="1" customHeight="1"/>
    <row r="62542" ht="12.75" hidden="1" customHeight="1"/>
    <row r="62543" ht="12.75" hidden="1" customHeight="1"/>
    <row r="62544" ht="12.75" hidden="1" customHeight="1"/>
    <row r="62545" ht="12.75" hidden="1" customHeight="1"/>
    <row r="62546" ht="12.75" hidden="1" customHeight="1"/>
    <row r="62547" ht="12.75" hidden="1" customHeight="1"/>
    <row r="62548" ht="12.75" hidden="1" customHeight="1"/>
    <row r="62549" ht="12.75" hidden="1" customHeight="1"/>
    <row r="62550" ht="12.75" hidden="1" customHeight="1"/>
    <row r="62551" ht="12.75" hidden="1" customHeight="1"/>
    <row r="62552" ht="12.75" hidden="1" customHeight="1"/>
    <row r="62553" ht="12.75" hidden="1" customHeight="1"/>
    <row r="62554" ht="12.75" hidden="1" customHeight="1"/>
    <row r="62555" ht="12.75" hidden="1" customHeight="1"/>
    <row r="62556" ht="12.75" hidden="1" customHeight="1"/>
    <row r="62557" ht="12.75" hidden="1" customHeight="1"/>
    <row r="62558" ht="12.75" hidden="1" customHeight="1"/>
    <row r="62559" ht="12.75" hidden="1" customHeight="1"/>
    <row r="62560" ht="12.75" hidden="1" customHeight="1"/>
    <row r="62561" ht="12.75" hidden="1" customHeight="1"/>
    <row r="62562" ht="12.75" hidden="1" customHeight="1"/>
    <row r="62563" ht="12.75" hidden="1" customHeight="1"/>
    <row r="62564" ht="12.75" hidden="1" customHeight="1"/>
    <row r="62565" ht="12.75" hidden="1" customHeight="1"/>
    <row r="62566" ht="12.75" hidden="1" customHeight="1"/>
    <row r="62567" ht="12.75" hidden="1" customHeight="1"/>
    <row r="62568" ht="12.75" hidden="1" customHeight="1"/>
    <row r="62569" ht="12.75" hidden="1" customHeight="1"/>
    <row r="62570" ht="12.75" hidden="1" customHeight="1"/>
    <row r="62571" ht="12.75" hidden="1" customHeight="1"/>
    <row r="62572" ht="12.75" hidden="1" customHeight="1"/>
    <row r="62573" ht="12.75" hidden="1" customHeight="1"/>
    <row r="62574" ht="12.75" hidden="1" customHeight="1"/>
    <row r="62575" ht="12.75" hidden="1" customHeight="1"/>
    <row r="62576" ht="12.75" hidden="1" customHeight="1"/>
    <row r="62577" ht="12.75" hidden="1" customHeight="1"/>
    <row r="62578" ht="12.75" hidden="1" customHeight="1"/>
    <row r="62579" ht="12.75" hidden="1" customHeight="1"/>
    <row r="62580" ht="12.75" hidden="1" customHeight="1"/>
    <row r="62581" ht="12.75" hidden="1" customHeight="1"/>
    <row r="62582" ht="12.75" hidden="1" customHeight="1"/>
    <row r="62583" ht="12.75" hidden="1" customHeight="1"/>
    <row r="62584" ht="12.75" hidden="1" customHeight="1"/>
    <row r="62585" ht="12.75" hidden="1" customHeight="1"/>
    <row r="62586" ht="12.75" hidden="1" customHeight="1"/>
    <row r="62587" ht="12.75" hidden="1" customHeight="1"/>
    <row r="62588" ht="12.75" hidden="1" customHeight="1"/>
    <row r="62589" ht="12.75" hidden="1" customHeight="1"/>
    <row r="62590" ht="12.75" hidden="1" customHeight="1"/>
    <row r="62591" ht="12.75" hidden="1" customHeight="1"/>
    <row r="62592" ht="12.75" hidden="1" customHeight="1"/>
    <row r="62593" ht="12.75" hidden="1" customHeight="1"/>
    <row r="62594" ht="12.75" hidden="1" customHeight="1"/>
    <row r="62595" ht="12.75" hidden="1" customHeight="1"/>
    <row r="62596" ht="12.75" hidden="1" customHeight="1"/>
    <row r="62597" ht="12.75" hidden="1" customHeight="1"/>
    <row r="62598" ht="12.75" hidden="1" customHeight="1"/>
    <row r="62599" ht="12.75" hidden="1" customHeight="1"/>
    <row r="62600" ht="12.75" hidden="1" customHeight="1"/>
    <row r="62601" ht="12.75" hidden="1" customHeight="1"/>
    <row r="62602" ht="12.75" hidden="1" customHeight="1"/>
    <row r="62603" ht="12.75" hidden="1" customHeight="1"/>
    <row r="62604" ht="12.75" hidden="1" customHeight="1"/>
    <row r="62605" ht="12.75" hidden="1" customHeight="1"/>
    <row r="62606" ht="12.75" hidden="1" customHeight="1"/>
    <row r="62607" ht="12.75" hidden="1" customHeight="1"/>
    <row r="62608" ht="12.75" hidden="1" customHeight="1"/>
    <row r="62609" ht="12.75" hidden="1" customHeight="1"/>
    <row r="62610" ht="12.75" hidden="1" customHeight="1"/>
    <row r="62611" ht="12.75" hidden="1" customHeight="1"/>
    <row r="62612" ht="12.75" hidden="1" customHeight="1"/>
    <row r="62613" ht="12.75" hidden="1" customHeight="1"/>
    <row r="62614" ht="12.75" hidden="1" customHeight="1"/>
    <row r="62615" ht="12.75" hidden="1" customHeight="1"/>
    <row r="62616" ht="12.75" hidden="1" customHeight="1"/>
    <row r="62617" ht="12.75" hidden="1" customHeight="1"/>
    <row r="62618" ht="12.75" hidden="1" customHeight="1"/>
    <row r="62619" ht="12.75" hidden="1" customHeight="1"/>
    <row r="62620" ht="12.75" hidden="1" customHeight="1"/>
    <row r="62621" ht="12.75" hidden="1" customHeight="1"/>
    <row r="62622" ht="12.75" hidden="1" customHeight="1"/>
    <row r="62623" ht="12.75" hidden="1" customHeight="1"/>
    <row r="62624" ht="12.75" hidden="1" customHeight="1"/>
    <row r="62625" ht="12.75" hidden="1" customHeight="1"/>
    <row r="62626" ht="12.75" hidden="1" customHeight="1"/>
    <row r="62627" ht="12.75" hidden="1" customHeight="1"/>
    <row r="62628" ht="12.75" hidden="1" customHeight="1"/>
    <row r="62629" ht="12.75" hidden="1" customHeight="1"/>
    <row r="62630" ht="12.75" hidden="1" customHeight="1"/>
    <row r="62631" ht="12.75" hidden="1" customHeight="1"/>
    <row r="62632" ht="12.75" hidden="1" customHeight="1"/>
    <row r="62633" ht="12.75" hidden="1" customHeight="1"/>
    <row r="62634" ht="12.75" hidden="1" customHeight="1"/>
    <row r="62635" ht="12.75" hidden="1" customHeight="1"/>
    <row r="62636" ht="12.75" hidden="1" customHeight="1"/>
    <row r="62637" ht="12.75" hidden="1" customHeight="1"/>
    <row r="62638" ht="12.75" hidden="1" customHeight="1"/>
    <row r="62639" ht="12.75" hidden="1" customHeight="1"/>
    <row r="62640" ht="12.75" hidden="1" customHeight="1"/>
    <row r="62641" ht="12.75" hidden="1" customHeight="1"/>
    <row r="62642" ht="12.75" hidden="1" customHeight="1"/>
    <row r="62643" ht="12.75" hidden="1" customHeight="1"/>
    <row r="62644" ht="12.75" hidden="1" customHeight="1"/>
    <row r="62645" ht="12.75" hidden="1" customHeight="1"/>
    <row r="62646" ht="12.75" hidden="1" customHeight="1"/>
    <row r="62647" ht="12.75" hidden="1" customHeight="1"/>
    <row r="62648" ht="12.75" hidden="1" customHeight="1"/>
    <row r="62649" ht="12.75" hidden="1" customHeight="1"/>
    <row r="62650" ht="12.75" hidden="1" customHeight="1"/>
    <row r="62651" ht="12.75" hidden="1" customHeight="1"/>
    <row r="62652" ht="12.75" hidden="1" customHeight="1"/>
    <row r="62653" ht="12.75" hidden="1" customHeight="1"/>
    <row r="62654" ht="12.75" hidden="1" customHeight="1"/>
    <row r="62655" ht="12.75" hidden="1" customHeight="1"/>
    <row r="62656" ht="12.75" hidden="1" customHeight="1"/>
    <row r="62657" ht="12.75" hidden="1" customHeight="1"/>
    <row r="62658" ht="12.75" hidden="1" customHeight="1"/>
    <row r="62659" ht="12.75" hidden="1" customHeight="1"/>
    <row r="62660" ht="12.75" hidden="1" customHeight="1"/>
    <row r="62661" ht="12.75" hidden="1" customHeight="1"/>
    <row r="62662" ht="12.75" hidden="1" customHeight="1"/>
    <row r="62663" ht="12.75" hidden="1" customHeight="1"/>
    <row r="62664" ht="12.75" hidden="1" customHeight="1"/>
    <row r="62665" ht="12.75" hidden="1" customHeight="1"/>
    <row r="62666" ht="12.75" hidden="1" customHeight="1"/>
    <row r="62667" ht="12.75" hidden="1" customHeight="1"/>
    <row r="62668" ht="12.75" hidden="1" customHeight="1"/>
    <row r="62669" ht="12.75" hidden="1" customHeight="1"/>
    <row r="62670" ht="12.75" hidden="1" customHeight="1"/>
    <row r="62671" ht="12.75" hidden="1" customHeight="1"/>
    <row r="62672" ht="12.75" hidden="1" customHeight="1"/>
    <row r="62673" ht="12.75" hidden="1" customHeight="1"/>
    <row r="62674" ht="12.75" hidden="1" customHeight="1"/>
    <row r="62675" ht="12.75" hidden="1" customHeight="1"/>
    <row r="62676" ht="12.75" hidden="1" customHeight="1"/>
    <row r="62677" ht="12.75" hidden="1" customHeight="1"/>
    <row r="62678" ht="12.75" hidden="1" customHeight="1"/>
    <row r="62679" ht="12.75" hidden="1" customHeight="1"/>
    <row r="62680" ht="12.75" hidden="1" customHeight="1"/>
    <row r="62681" ht="12.75" hidden="1" customHeight="1"/>
    <row r="62682" ht="12.75" hidden="1" customHeight="1"/>
    <row r="62683" ht="12.75" hidden="1" customHeight="1"/>
    <row r="62684" ht="12.75" hidden="1" customHeight="1"/>
    <row r="62685" ht="12.75" hidden="1" customHeight="1"/>
    <row r="62686" ht="12.75" hidden="1" customHeight="1"/>
    <row r="62687" ht="12.75" hidden="1" customHeight="1"/>
    <row r="62688" ht="12.75" hidden="1" customHeight="1"/>
    <row r="62689" ht="12.75" hidden="1" customHeight="1"/>
    <row r="62690" ht="12.75" hidden="1" customHeight="1"/>
    <row r="62691" ht="12.75" hidden="1" customHeight="1"/>
    <row r="62692" ht="12.75" hidden="1" customHeight="1"/>
    <row r="62693" ht="12.75" hidden="1" customHeight="1"/>
    <row r="62694" ht="12.75" hidden="1" customHeight="1"/>
    <row r="62695" ht="12.75" hidden="1" customHeight="1"/>
    <row r="62696" ht="12.75" hidden="1" customHeight="1"/>
    <row r="62697" ht="12.75" hidden="1" customHeight="1"/>
    <row r="62698" ht="12.75" hidden="1" customHeight="1"/>
    <row r="62699" ht="12.75" hidden="1" customHeight="1"/>
    <row r="62700" ht="12.75" hidden="1" customHeight="1"/>
    <row r="62701" ht="12.75" hidden="1" customHeight="1"/>
    <row r="62702" ht="12.75" hidden="1" customHeight="1"/>
    <row r="62703" ht="12.75" hidden="1" customHeight="1"/>
    <row r="62704" ht="12.75" hidden="1" customHeight="1"/>
    <row r="62705" ht="12.75" hidden="1" customHeight="1"/>
    <row r="62706" ht="12.75" hidden="1" customHeight="1"/>
    <row r="62707" ht="12.75" hidden="1" customHeight="1"/>
    <row r="62708" ht="12.75" hidden="1" customHeight="1"/>
    <row r="62709" ht="12.75" hidden="1" customHeight="1"/>
    <row r="62710" ht="12.75" hidden="1" customHeight="1"/>
    <row r="62711" ht="12.75" hidden="1" customHeight="1"/>
    <row r="62712" ht="12.75" hidden="1" customHeight="1"/>
    <row r="62713" ht="12.75" hidden="1" customHeight="1"/>
    <row r="62714" ht="12.75" hidden="1" customHeight="1"/>
    <row r="62715" ht="12.75" hidden="1" customHeight="1"/>
    <row r="62716" ht="12.75" hidden="1" customHeight="1"/>
    <row r="62717" ht="12.75" hidden="1" customHeight="1"/>
    <row r="62718" ht="12.75" hidden="1" customHeight="1"/>
    <row r="62719" ht="12.75" hidden="1" customHeight="1"/>
    <row r="62720" ht="12.75" hidden="1" customHeight="1"/>
    <row r="62721" ht="12.75" hidden="1" customHeight="1"/>
    <row r="62722" ht="12.75" hidden="1" customHeight="1"/>
    <row r="62723" ht="12.75" hidden="1" customHeight="1"/>
    <row r="62724" ht="12.75" hidden="1" customHeight="1"/>
    <row r="62725" ht="12.75" hidden="1" customHeight="1"/>
    <row r="62726" ht="12.75" hidden="1" customHeight="1"/>
    <row r="62727" ht="12.75" hidden="1" customHeight="1"/>
    <row r="62728" ht="12.75" hidden="1" customHeight="1"/>
    <row r="62729" ht="12.75" hidden="1" customHeight="1"/>
    <row r="62730" ht="12.75" hidden="1" customHeight="1"/>
    <row r="62731" ht="12.75" hidden="1" customHeight="1"/>
    <row r="62732" ht="12.75" hidden="1" customHeight="1"/>
    <row r="62733" ht="12.75" hidden="1" customHeight="1"/>
    <row r="62734" ht="12.75" hidden="1" customHeight="1"/>
    <row r="62735" ht="12.75" hidden="1" customHeight="1"/>
    <row r="62736" ht="12.75" hidden="1" customHeight="1"/>
    <row r="62737" ht="12.75" hidden="1" customHeight="1"/>
    <row r="62738" ht="12.75" hidden="1" customHeight="1"/>
    <row r="62739" ht="12.75" hidden="1" customHeight="1"/>
    <row r="62740" ht="12.75" hidden="1" customHeight="1"/>
    <row r="62741" ht="12.75" hidden="1" customHeight="1"/>
    <row r="62742" ht="12.75" hidden="1" customHeight="1"/>
    <row r="62743" ht="12.75" hidden="1" customHeight="1"/>
    <row r="62744" ht="12.75" hidden="1" customHeight="1"/>
    <row r="62745" ht="12.75" hidden="1" customHeight="1"/>
    <row r="62746" ht="12.75" hidden="1" customHeight="1"/>
    <row r="62747" ht="12.75" hidden="1" customHeight="1"/>
    <row r="62748" ht="12.75" hidden="1" customHeight="1"/>
    <row r="62749" ht="12.75" hidden="1" customHeight="1"/>
    <row r="62750" ht="12.75" hidden="1" customHeight="1"/>
    <row r="62751" ht="12.75" hidden="1" customHeight="1"/>
    <row r="62752" ht="12.75" hidden="1" customHeight="1"/>
    <row r="62753" ht="12.75" hidden="1" customHeight="1"/>
    <row r="62754" ht="12.75" hidden="1" customHeight="1"/>
    <row r="62755" ht="12.75" hidden="1" customHeight="1"/>
    <row r="62756" ht="12.75" hidden="1" customHeight="1"/>
    <row r="62757" ht="12.75" hidden="1" customHeight="1"/>
    <row r="62758" ht="12.75" hidden="1" customHeight="1"/>
    <row r="62759" ht="12.75" hidden="1" customHeight="1"/>
    <row r="62760" ht="12.75" hidden="1" customHeight="1"/>
    <row r="62761" ht="12.75" hidden="1" customHeight="1"/>
    <row r="62762" ht="12.75" hidden="1" customHeight="1"/>
    <row r="62763" ht="12.75" hidden="1" customHeight="1"/>
    <row r="62764" ht="12.75" hidden="1" customHeight="1"/>
    <row r="62765" ht="12.75" hidden="1" customHeight="1"/>
    <row r="62766" ht="12.75" hidden="1" customHeight="1"/>
    <row r="62767" ht="12.75" hidden="1" customHeight="1"/>
    <row r="62768" ht="12.75" hidden="1" customHeight="1"/>
    <row r="62769" ht="12.75" hidden="1" customHeight="1"/>
    <row r="62770" ht="12.75" hidden="1" customHeight="1"/>
    <row r="62771" ht="12.75" hidden="1" customHeight="1"/>
    <row r="62772" ht="12.75" hidden="1" customHeight="1"/>
    <row r="62773" ht="12.75" hidden="1" customHeight="1"/>
    <row r="62774" ht="12.75" hidden="1" customHeight="1"/>
    <row r="62775" ht="12.75" hidden="1" customHeight="1"/>
    <row r="62776" ht="12.75" hidden="1" customHeight="1"/>
    <row r="62777" ht="12.75" hidden="1" customHeight="1"/>
    <row r="62778" ht="12.75" hidden="1" customHeight="1"/>
    <row r="62779" ht="12.75" hidden="1" customHeight="1"/>
    <row r="62780" ht="12.75" hidden="1" customHeight="1"/>
    <row r="62781" ht="12.75" hidden="1" customHeight="1"/>
    <row r="62782" ht="12.75" hidden="1" customHeight="1"/>
    <row r="62783" ht="12.75" hidden="1" customHeight="1"/>
    <row r="62784" ht="12.75" hidden="1" customHeight="1"/>
    <row r="62785" ht="12.75" hidden="1" customHeight="1"/>
    <row r="62786" ht="12.75" hidden="1" customHeight="1"/>
    <row r="62787" ht="12.75" hidden="1" customHeight="1"/>
    <row r="62788" ht="12.75" hidden="1" customHeight="1"/>
    <row r="62789" ht="12.75" hidden="1" customHeight="1"/>
    <row r="62790" ht="12.75" hidden="1" customHeight="1"/>
    <row r="62791" ht="12.75" hidden="1" customHeight="1"/>
    <row r="62792" ht="12.75" hidden="1" customHeight="1"/>
    <row r="62793" ht="12.75" hidden="1" customHeight="1"/>
    <row r="62794" ht="12.75" hidden="1" customHeight="1"/>
    <row r="62795" ht="12.75" hidden="1" customHeight="1"/>
    <row r="62796" ht="12.75" hidden="1" customHeight="1"/>
    <row r="62797" ht="12.75" hidden="1" customHeight="1"/>
    <row r="62798" ht="12.75" hidden="1" customHeight="1"/>
    <row r="62799" ht="12.75" hidden="1" customHeight="1"/>
    <row r="62800" ht="12.75" hidden="1" customHeight="1"/>
    <row r="62801" ht="12.75" hidden="1" customHeight="1"/>
    <row r="62802" ht="12.75" hidden="1" customHeight="1"/>
    <row r="62803" ht="12.75" hidden="1" customHeight="1"/>
    <row r="62804" ht="12.75" hidden="1" customHeight="1"/>
    <row r="62805" ht="12.75" hidden="1" customHeight="1"/>
    <row r="62806" ht="12.75" hidden="1" customHeight="1"/>
    <row r="62807" ht="12.75" hidden="1" customHeight="1"/>
    <row r="62808" ht="12.75" hidden="1" customHeight="1"/>
    <row r="62809" ht="12.75" hidden="1" customHeight="1"/>
    <row r="62810" ht="12.75" hidden="1" customHeight="1"/>
    <row r="62811" ht="12.75" hidden="1" customHeight="1"/>
    <row r="62812" ht="12.75" hidden="1" customHeight="1"/>
    <row r="62813" ht="12.75" hidden="1" customHeight="1"/>
    <row r="62814" ht="12.75" hidden="1" customHeight="1"/>
    <row r="62815" ht="12.75" hidden="1" customHeight="1"/>
    <row r="62816" ht="12.75" hidden="1" customHeight="1"/>
    <row r="62817" ht="12.75" hidden="1" customHeight="1"/>
    <row r="62818" ht="12.75" hidden="1" customHeight="1"/>
    <row r="62819" ht="12.75" hidden="1" customHeight="1"/>
    <row r="62820" ht="12.75" hidden="1" customHeight="1"/>
    <row r="62821" ht="12.75" hidden="1" customHeight="1"/>
    <row r="62822" ht="12.75" hidden="1" customHeight="1"/>
    <row r="62823" ht="12.75" hidden="1" customHeight="1"/>
    <row r="62824" ht="12.75" hidden="1" customHeight="1"/>
    <row r="62825" ht="12.75" hidden="1" customHeight="1"/>
    <row r="62826" ht="12.75" hidden="1" customHeight="1"/>
    <row r="62827" ht="12.75" hidden="1" customHeight="1"/>
    <row r="62828" ht="12.75" hidden="1" customHeight="1"/>
    <row r="62829" ht="12.75" hidden="1" customHeight="1"/>
    <row r="62830" ht="12.75" hidden="1" customHeight="1"/>
    <row r="62831" ht="12.75" hidden="1" customHeight="1"/>
    <row r="62832" ht="12.75" hidden="1" customHeight="1"/>
    <row r="62833" ht="12.75" hidden="1" customHeight="1"/>
    <row r="62834" ht="12.75" hidden="1" customHeight="1"/>
    <row r="62835" ht="12.75" hidden="1" customHeight="1"/>
    <row r="62836" ht="12.75" hidden="1" customHeight="1"/>
    <row r="62837" ht="12.75" hidden="1" customHeight="1"/>
    <row r="62838" ht="12.75" hidden="1" customHeight="1"/>
    <row r="62839" ht="12.75" hidden="1" customHeight="1"/>
    <row r="62840" ht="12.75" hidden="1" customHeight="1"/>
    <row r="62841" ht="12.75" hidden="1" customHeight="1"/>
    <row r="62842" ht="12.75" hidden="1" customHeight="1"/>
    <row r="62843" ht="12.75" hidden="1" customHeight="1"/>
    <row r="62844" ht="12.75" hidden="1" customHeight="1"/>
    <row r="62845" ht="12.75" hidden="1" customHeight="1"/>
    <row r="62846" ht="12.75" hidden="1" customHeight="1"/>
    <row r="62847" ht="12.75" hidden="1" customHeight="1"/>
    <row r="62848" ht="12.75" hidden="1" customHeight="1"/>
    <row r="62849" ht="12.75" hidden="1" customHeight="1"/>
    <row r="62850" ht="12.75" hidden="1" customHeight="1"/>
    <row r="62851" ht="12.75" hidden="1" customHeight="1"/>
    <row r="62852" ht="12.75" hidden="1" customHeight="1"/>
    <row r="62853" ht="12.75" hidden="1" customHeight="1"/>
    <row r="62854" ht="12.75" hidden="1" customHeight="1"/>
    <row r="62855" ht="12.75" hidden="1" customHeight="1"/>
    <row r="62856" ht="12.75" hidden="1" customHeight="1"/>
    <row r="62857" ht="12.75" hidden="1" customHeight="1"/>
    <row r="62858" ht="12.75" hidden="1" customHeight="1"/>
    <row r="62859" ht="12.75" hidden="1" customHeight="1"/>
    <row r="62860" ht="12.75" hidden="1" customHeight="1"/>
    <row r="62861" ht="12.75" hidden="1" customHeight="1"/>
    <row r="62862" ht="12.75" hidden="1" customHeight="1"/>
    <row r="62863" ht="12.75" hidden="1" customHeight="1"/>
    <row r="62864" ht="12.75" hidden="1" customHeight="1"/>
    <row r="62865" ht="12.75" hidden="1" customHeight="1"/>
    <row r="62866" ht="12.75" hidden="1" customHeight="1"/>
    <row r="62867" ht="12.75" hidden="1" customHeight="1"/>
    <row r="62868" ht="12.75" hidden="1" customHeight="1"/>
    <row r="62869" ht="12.75" hidden="1" customHeight="1"/>
    <row r="62870" ht="12.75" hidden="1" customHeight="1"/>
    <row r="62871" ht="12.75" hidden="1" customHeight="1"/>
    <row r="62872" ht="12.75" hidden="1" customHeight="1"/>
    <row r="62873" ht="12.75" hidden="1" customHeight="1"/>
    <row r="62874" ht="12.75" hidden="1" customHeight="1"/>
    <row r="62875" ht="12.75" hidden="1" customHeight="1"/>
    <row r="62876" ht="12.75" hidden="1" customHeight="1"/>
    <row r="62877" ht="12.75" hidden="1" customHeight="1"/>
    <row r="62878" ht="12.75" hidden="1" customHeight="1"/>
    <row r="62879" ht="12.75" hidden="1" customHeight="1"/>
    <row r="62880" ht="12.75" hidden="1" customHeight="1"/>
    <row r="62881" ht="12.75" hidden="1" customHeight="1"/>
    <row r="62882" ht="12.75" hidden="1" customHeight="1"/>
    <row r="62883" ht="12.75" hidden="1" customHeight="1"/>
    <row r="62884" ht="12.75" hidden="1" customHeight="1"/>
    <row r="62885" ht="12.75" hidden="1" customHeight="1"/>
    <row r="62886" ht="12.75" hidden="1" customHeight="1"/>
    <row r="62887" ht="12.75" hidden="1" customHeight="1"/>
    <row r="62888" ht="12.75" hidden="1" customHeight="1"/>
    <row r="62889" ht="12.75" hidden="1" customHeight="1"/>
    <row r="62890" ht="12.75" hidden="1" customHeight="1"/>
    <row r="62891" ht="12.75" hidden="1" customHeight="1"/>
    <row r="62892" ht="12.75" hidden="1" customHeight="1"/>
    <row r="62893" ht="12.75" hidden="1" customHeight="1"/>
    <row r="62894" ht="12.75" hidden="1" customHeight="1"/>
    <row r="62895" ht="12.75" hidden="1" customHeight="1"/>
    <row r="62896" ht="12.75" hidden="1" customHeight="1"/>
    <row r="62897" ht="12.75" hidden="1" customHeight="1"/>
    <row r="62898" ht="12.75" hidden="1" customHeight="1"/>
    <row r="62899" ht="12.75" hidden="1" customHeight="1"/>
    <row r="62900" ht="12.75" hidden="1" customHeight="1"/>
    <row r="62901" ht="12.75" hidden="1" customHeight="1"/>
    <row r="62902" ht="12.75" hidden="1" customHeight="1"/>
    <row r="62903" ht="12.75" hidden="1" customHeight="1"/>
    <row r="62904" ht="12.75" hidden="1" customHeight="1"/>
    <row r="62905" ht="12.75" hidden="1" customHeight="1"/>
    <row r="62906" ht="12.75" hidden="1" customHeight="1"/>
    <row r="62907" ht="12.75" hidden="1" customHeight="1"/>
    <row r="62908" ht="12.75" hidden="1" customHeight="1"/>
    <row r="62909" ht="12.75" hidden="1" customHeight="1"/>
    <row r="62910" ht="12.75" hidden="1" customHeight="1"/>
    <row r="62911" ht="12.75" hidden="1" customHeight="1"/>
    <row r="62912" ht="12.75" hidden="1" customHeight="1"/>
    <row r="62913" ht="12.75" hidden="1" customHeight="1"/>
    <row r="62914" ht="12.75" hidden="1" customHeight="1"/>
    <row r="62915" ht="12.75" hidden="1" customHeight="1"/>
    <row r="62916" ht="12.75" hidden="1" customHeight="1"/>
    <row r="62917" ht="12.75" hidden="1" customHeight="1"/>
    <row r="62918" ht="12.75" hidden="1" customHeight="1"/>
    <row r="62919" ht="12.75" hidden="1" customHeight="1"/>
    <row r="62920" ht="12.75" hidden="1" customHeight="1"/>
    <row r="62921" ht="12.75" hidden="1" customHeight="1"/>
    <row r="62922" ht="12.75" hidden="1" customHeight="1"/>
    <row r="62923" ht="12.75" hidden="1" customHeight="1"/>
    <row r="62924" ht="12.75" hidden="1" customHeight="1"/>
    <row r="62925" ht="12.75" hidden="1" customHeight="1"/>
    <row r="62926" ht="12.75" hidden="1" customHeight="1"/>
    <row r="62927" ht="12.75" hidden="1" customHeight="1"/>
    <row r="62928" ht="12.75" hidden="1" customHeight="1"/>
    <row r="62929" ht="12.75" hidden="1" customHeight="1"/>
    <row r="62930" ht="12.75" hidden="1" customHeight="1"/>
    <row r="62931" ht="12.75" hidden="1" customHeight="1"/>
    <row r="62932" ht="12.75" hidden="1" customHeight="1"/>
    <row r="62933" ht="12.75" hidden="1" customHeight="1"/>
    <row r="62934" ht="12.75" hidden="1" customHeight="1"/>
    <row r="62935" ht="12.75" hidden="1" customHeight="1"/>
    <row r="62936" ht="12.75" hidden="1" customHeight="1"/>
    <row r="62937" ht="12.75" hidden="1" customHeight="1"/>
    <row r="62938" ht="12.75" hidden="1" customHeight="1"/>
    <row r="62939" ht="12.75" hidden="1" customHeight="1"/>
    <row r="62940" ht="12.75" hidden="1" customHeight="1"/>
    <row r="62941" ht="12.75" hidden="1" customHeight="1"/>
    <row r="62942" ht="12.75" hidden="1" customHeight="1"/>
    <row r="62943" ht="12.75" hidden="1" customHeight="1"/>
    <row r="62944" ht="12.75" hidden="1" customHeight="1"/>
    <row r="62945" ht="12.75" hidden="1" customHeight="1"/>
    <row r="62946" ht="12.75" hidden="1" customHeight="1"/>
    <row r="62947" ht="12.75" hidden="1" customHeight="1"/>
    <row r="62948" ht="12.75" hidden="1" customHeight="1"/>
    <row r="62949" ht="12.75" hidden="1" customHeight="1"/>
    <row r="62950" ht="12.75" hidden="1" customHeight="1"/>
    <row r="62951" ht="12.75" hidden="1" customHeight="1"/>
    <row r="62952" ht="12.75" hidden="1" customHeight="1"/>
    <row r="62953" ht="12.75" hidden="1" customHeight="1"/>
    <row r="62954" ht="12.75" hidden="1" customHeight="1"/>
    <row r="62955" ht="12.75" hidden="1" customHeight="1"/>
    <row r="62956" ht="12.75" hidden="1" customHeight="1"/>
    <row r="62957" ht="12.75" hidden="1" customHeight="1"/>
    <row r="62958" ht="12.75" hidden="1" customHeight="1"/>
    <row r="62959" ht="12.75" hidden="1" customHeight="1"/>
    <row r="62960" ht="12.75" hidden="1" customHeight="1"/>
    <row r="62961" ht="12.75" hidden="1" customHeight="1"/>
    <row r="62962" ht="12.75" hidden="1" customHeight="1"/>
    <row r="62963" ht="12.75" hidden="1" customHeight="1"/>
    <row r="62964" ht="12.75" hidden="1" customHeight="1"/>
    <row r="62965" ht="12.75" hidden="1" customHeight="1"/>
    <row r="62966" ht="12.75" hidden="1" customHeight="1"/>
    <row r="62967" ht="12.75" hidden="1" customHeight="1"/>
    <row r="62968" ht="12.75" hidden="1" customHeight="1"/>
    <row r="62969" ht="12.75" hidden="1" customHeight="1"/>
    <row r="62970" ht="12.75" hidden="1" customHeight="1"/>
    <row r="62971" ht="12.75" hidden="1" customHeight="1"/>
    <row r="62972" ht="12.75" hidden="1" customHeight="1"/>
    <row r="62973" ht="12.75" hidden="1" customHeight="1"/>
    <row r="62974" ht="12.75" hidden="1" customHeight="1"/>
    <row r="62975" ht="12.75" hidden="1" customHeight="1"/>
    <row r="62976" ht="12.75" hidden="1" customHeight="1"/>
    <row r="62977" ht="12.75" hidden="1" customHeight="1"/>
    <row r="62978" ht="12.75" hidden="1" customHeight="1"/>
    <row r="62979" ht="12.75" hidden="1" customHeight="1"/>
    <row r="62980" ht="12.75" hidden="1" customHeight="1"/>
    <row r="62981" ht="12.75" hidden="1" customHeight="1"/>
    <row r="62982" ht="12.75" hidden="1" customHeight="1"/>
    <row r="62983" ht="12.75" hidden="1" customHeight="1"/>
    <row r="62984" ht="12.75" hidden="1" customHeight="1"/>
    <row r="62985" ht="12.75" hidden="1" customHeight="1"/>
    <row r="62986" ht="12.75" hidden="1" customHeight="1"/>
    <row r="62987" ht="12.75" hidden="1" customHeight="1"/>
    <row r="62988" ht="12.75" hidden="1" customHeight="1"/>
    <row r="62989" ht="12.75" hidden="1" customHeight="1"/>
    <row r="62990" ht="12.75" hidden="1" customHeight="1"/>
    <row r="62991" ht="12.75" hidden="1" customHeight="1"/>
    <row r="62992" ht="12.75" hidden="1" customHeight="1"/>
    <row r="62993" ht="12.75" hidden="1" customHeight="1"/>
    <row r="62994" ht="12.75" hidden="1" customHeight="1"/>
    <row r="62995" ht="12.75" hidden="1" customHeight="1"/>
    <row r="62996" ht="12.75" hidden="1" customHeight="1"/>
    <row r="62997" ht="12.75" hidden="1" customHeight="1"/>
    <row r="62998" ht="12.75" hidden="1" customHeight="1"/>
    <row r="62999" ht="12.75" hidden="1" customHeight="1"/>
    <row r="63000" ht="12.75" hidden="1" customHeight="1"/>
    <row r="63001" ht="12.75" hidden="1" customHeight="1"/>
    <row r="63002" ht="12.75" hidden="1" customHeight="1"/>
    <row r="63003" ht="12.75" hidden="1" customHeight="1"/>
    <row r="63004" ht="12.75" hidden="1" customHeight="1"/>
    <row r="63005" ht="12.75" hidden="1" customHeight="1"/>
    <row r="63006" ht="12.75" hidden="1" customHeight="1"/>
    <row r="63007" ht="12.75" hidden="1" customHeight="1"/>
    <row r="63008" ht="12.75" hidden="1" customHeight="1"/>
    <row r="63009" ht="12.75" hidden="1" customHeight="1"/>
    <row r="63010" ht="12.75" hidden="1" customHeight="1"/>
    <row r="63011" ht="12.75" hidden="1" customHeight="1"/>
    <row r="63012" ht="12.75" hidden="1" customHeight="1"/>
    <row r="63013" ht="12.75" hidden="1" customHeight="1"/>
    <row r="63014" ht="12.75" hidden="1" customHeight="1"/>
    <row r="63015" ht="12.75" hidden="1" customHeight="1"/>
    <row r="63016" ht="12.75" hidden="1" customHeight="1"/>
    <row r="63017" ht="12.75" hidden="1" customHeight="1"/>
    <row r="63018" ht="12.75" hidden="1" customHeight="1"/>
    <row r="63019" ht="12.75" hidden="1" customHeight="1"/>
    <row r="63020" ht="12.75" hidden="1" customHeight="1"/>
    <row r="63021" ht="12.75" hidden="1" customHeight="1"/>
    <row r="63022" ht="12.75" hidden="1" customHeight="1"/>
    <row r="63023" ht="12.75" hidden="1" customHeight="1"/>
    <row r="63024" ht="12.75" hidden="1" customHeight="1"/>
    <row r="63025" ht="12.75" hidden="1" customHeight="1"/>
    <row r="63026" ht="12.75" hidden="1" customHeight="1"/>
    <row r="63027" ht="12.75" hidden="1" customHeight="1"/>
    <row r="63028" ht="12.75" hidden="1" customHeight="1"/>
    <row r="63029" ht="12.75" hidden="1" customHeight="1"/>
    <row r="63030" ht="12.75" hidden="1" customHeight="1"/>
    <row r="63031" ht="12.75" hidden="1" customHeight="1"/>
    <row r="63032" ht="12.75" hidden="1" customHeight="1"/>
    <row r="63033" ht="12.75" hidden="1" customHeight="1"/>
    <row r="63034" ht="12.75" hidden="1" customHeight="1"/>
    <row r="63035" ht="12.75" hidden="1" customHeight="1"/>
    <row r="63036" ht="12.75" hidden="1" customHeight="1"/>
    <row r="63037" ht="12.75" hidden="1" customHeight="1"/>
    <row r="63038" ht="12.75" hidden="1" customHeight="1"/>
    <row r="63039" ht="12.75" hidden="1" customHeight="1"/>
    <row r="63040" ht="12.75" hidden="1" customHeight="1"/>
    <row r="63041" ht="12.75" hidden="1" customHeight="1"/>
    <row r="63042" ht="12.75" hidden="1" customHeight="1"/>
    <row r="63043" ht="12.75" hidden="1" customHeight="1"/>
    <row r="63044" ht="12.75" hidden="1" customHeight="1"/>
    <row r="63045" ht="12.75" hidden="1" customHeight="1"/>
    <row r="63046" ht="12.75" hidden="1" customHeight="1"/>
    <row r="63047" ht="12.75" hidden="1" customHeight="1"/>
    <row r="63048" ht="12.75" hidden="1" customHeight="1"/>
    <row r="63049" ht="12.75" hidden="1" customHeight="1"/>
    <row r="63050" ht="12.75" hidden="1" customHeight="1"/>
    <row r="63051" ht="12.75" hidden="1" customHeight="1"/>
    <row r="63052" ht="12.75" hidden="1" customHeight="1"/>
    <row r="63053" ht="12.75" hidden="1" customHeight="1"/>
    <row r="63054" ht="12.75" hidden="1" customHeight="1"/>
    <row r="63055" ht="12.75" hidden="1" customHeight="1"/>
    <row r="63056" ht="12.75" hidden="1" customHeight="1"/>
    <row r="63057" ht="12.75" hidden="1" customHeight="1"/>
    <row r="63058" ht="12.75" hidden="1" customHeight="1"/>
    <row r="63059" ht="12.75" hidden="1" customHeight="1"/>
    <row r="63060" ht="12.75" hidden="1" customHeight="1"/>
    <row r="63061" ht="12.75" hidden="1" customHeight="1"/>
    <row r="63062" ht="12.75" hidden="1" customHeight="1"/>
    <row r="63063" ht="12.75" hidden="1" customHeight="1"/>
    <row r="63064" ht="12.75" hidden="1" customHeight="1"/>
    <row r="63065" ht="12.75" hidden="1" customHeight="1"/>
    <row r="63066" ht="12.75" hidden="1" customHeight="1"/>
    <row r="63067" ht="12.75" hidden="1" customHeight="1"/>
    <row r="63068" ht="12.75" hidden="1" customHeight="1"/>
    <row r="63069" ht="12.75" hidden="1" customHeight="1"/>
    <row r="63070" ht="12.75" hidden="1" customHeight="1"/>
    <row r="63071" ht="12.75" hidden="1" customHeight="1"/>
    <row r="63072" ht="12.75" hidden="1" customHeight="1"/>
    <row r="63073" ht="12.75" hidden="1" customHeight="1"/>
    <row r="63074" ht="12.75" hidden="1" customHeight="1"/>
    <row r="63075" ht="12.75" hidden="1" customHeight="1"/>
    <row r="63076" ht="12.75" hidden="1" customHeight="1"/>
    <row r="63077" ht="12.75" hidden="1" customHeight="1"/>
    <row r="63078" ht="12.75" hidden="1" customHeight="1"/>
    <row r="63079" ht="12.75" hidden="1" customHeight="1"/>
    <row r="63080" ht="12.75" hidden="1" customHeight="1"/>
    <row r="63081" ht="12.75" hidden="1" customHeight="1"/>
    <row r="63082" ht="12.75" hidden="1" customHeight="1"/>
    <row r="63083" ht="12.75" hidden="1" customHeight="1"/>
    <row r="63084" ht="12.75" hidden="1" customHeight="1"/>
    <row r="63085" ht="12.75" hidden="1" customHeight="1"/>
    <row r="63086" ht="12.75" hidden="1" customHeight="1"/>
    <row r="63087" ht="12.75" hidden="1" customHeight="1"/>
    <row r="63088" ht="12.75" hidden="1" customHeight="1"/>
    <row r="63089" ht="12.75" hidden="1" customHeight="1"/>
    <row r="63090" ht="12.75" hidden="1" customHeight="1"/>
    <row r="63091" ht="12.75" hidden="1" customHeight="1"/>
    <row r="63092" ht="12.75" hidden="1" customHeight="1"/>
    <row r="63093" ht="12.75" hidden="1" customHeight="1"/>
    <row r="63094" ht="12.75" hidden="1" customHeight="1"/>
    <row r="63095" ht="12.75" hidden="1" customHeight="1"/>
    <row r="63096" ht="12.75" hidden="1" customHeight="1"/>
    <row r="63097" ht="12.75" hidden="1" customHeight="1"/>
    <row r="63098" ht="12.75" hidden="1" customHeight="1"/>
    <row r="63099" ht="12.75" hidden="1" customHeight="1"/>
    <row r="63100" ht="12.75" hidden="1" customHeight="1"/>
    <row r="63101" ht="12.75" hidden="1" customHeight="1"/>
    <row r="63102" ht="12.75" hidden="1" customHeight="1"/>
    <row r="63103" ht="12.75" hidden="1" customHeight="1"/>
    <row r="63104" ht="12.75" hidden="1" customHeight="1"/>
    <row r="63105" ht="12.75" hidden="1" customHeight="1"/>
    <row r="63106" ht="12.75" hidden="1" customHeight="1"/>
    <row r="63107" ht="12.75" hidden="1" customHeight="1"/>
    <row r="63108" ht="12.75" hidden="1" customHeight="1"/>
    <row r="63109" ht="12.75" hidden="1" customHeight="1"/>
    <row r="63110" ht="12.75" hidden="1" customHeight="1"/>
    <row r="63111" ht="12.75" hidden="1" customHeight="1"/>
    <row r="63112" ht="12.75" hidden="1" customHeight="1"/>
    <row r="63113" ht="12.75" hidden="1" customHeight="1"/>
    <row r="63114" ht="12.75" hidden="1" customHeight="1"/>
    <row r="63115" ht="12.75" hidden="1" customHeight="1"/>
    <row r="63116" ht="12.75" hidden="1" customHeight="1"/>
    <row r="63117" ht="12.75" hidden="1" customHeight="1"/>
    <row r="63118" ht="12.75" hidden="1" customHeight="1"/>
    <row r="63119" ht="12.75" hidden="1" customHeight="1"/>
    <row r="63120" ht="12.75" hidden="1" customHeight="1"/>
    <row r="63121" ht="12.75" hidden="1" customHeight="1"/>
    <row r="63122" ht="12.75" hidden="1" customHeight="1"/>
    <row r="63123" ht="12.75" hidden="1" customHeight="1"/>
    <row r="63124" ht="12.75" hidden="1" customHeight="1"/>
    <row r="63125" ht="12.75" hidden="1" customHeight="1"/>
    <row r="63126" ht="12.75" hidden="1" customHeight="1"/>
    <row r="63127" ht="12.75" hidden="1" customHeight="1"/>
    <row r="63128" ht="12.75" hidden="1" customHeight="1"/>
    <row r="63129" ht="12.75" hidden="1" customHeight="1"/>
    <row r="63130" ht="12.75" hidden="1" customHeight="1"/>
    <row r="63131" ht="12.75" hidden="1" customHeight="1"/>
    <row r="63132" ht="12.75" hidden="1" customHeight="1"/>
    <row r="63133" ht="12.75" hidden="1" customHeight="1"/>
    <row r="63134" ht="12.75" hidden="1" customHeight="1"/>
    <row r="63135" ht="12.75" hidden="1" customHeight="1"/>
    <row r="63136" ht="12.75" hidden="1" customHeight="1"/>
    <row r="63137" ht="12.75" hidden="1" customHeight="1"/>
    <row r="63138" ht="12.75" hidden="1" customHeight="1"/>
    <row r="63139" ht="12.75" hidden="1" customHeight="1"/>
    <row r="63140" ht="12.75" hidden="1" customHeight="1"/>
    <row r="63141" ht="12.75" hidden="1" customHeight="1"/>
    <row r="63142" ht="12.75" hidden="1" customHeight="1"/>
    <row r="63143" ht="12.75" hidden="1" customHeight="1"/>
    <row r="63144" ht="12.75" hidden="1" customHeight="1"/>
    <row r="63145" ht="12.75" hidden="1" customHeight="1"/>
    <row r="63146" ht="12.75" hidden="1" customHeight="1"/>
    <row r="63147" ht="12.75" hidden="1" customHeight="1"/>
    <row r="63148" ht="12.75" hidden="1" customHeight="1"/>
    <row r="63149" ht="12.75" hidden="1" customHeight="1"/>
    <row r="63150" ht="12.75" hidden="1" customHeight="1"/>
    <row r="63151" ht="12.75" hidden="1" customHeight="1"/>
    <row r="63152" ht="12.75" hidden="1" customHeight="1"/>
    <row r="63153" ht="12.75" hidden="1" customHeight="1"/>
    <row r="63154" ht="12.75" hidden="1" customHeight="1"/>
    <row r="63155" ht="12.75" hidden="1" customHeight="1"/>
    <row r="63156" ht="12.75" hidden="1" customHeight="1"/>
    <row r="63157" ht="12.75" hidden="1" customHeight="1"/>
    <row r="63158" ht="12.75" hidden="1" customHeight="1"/>
    <row r="63159" ht="12.75" hidden="1" customHeight="1"/>
    <row r="63160" ht="12.75" hidden="1" customHeight="1"/>
    <row r="63161" ht="12.75" hidden="1" customHeight="1"/>
    <row r="63162" ht="12.75" hidden="1" customHeight="1"/>
    <row r="63163" ht="12.75" hidden="1" customHeight="1"/>
    <row r="63164" ht="12.75" hidden="1" customHeight="1"/>
    <row r="63165" ht="12.75" hidden="1" customHeight="1"/>
    <row r="63166" ht="12.75" hidden="1" customHeight="1"/>
    <row r="63167" ht="12.75" hidden="1" customHeight="1"/>
    <row r="63168" ht="12.75" hidden="1" customHeight="1"/>
    <row r="63169" ht="12.75" hidden="1" customHeight="1"/>
    <row r="63170" ht="12.75" hidden="1" customHeight="1"/>
    <row r="63171" ht="12.75" hidden="1" customHeight="1"/>
    <row r="63172" ht="12.75" hidden="1" customHeight="1"/>
    <row r="63173" ht="12.75" hidden="1" customHeight="1"/>
    <row r="63174" ht="12.75" hidden="1" customHeight="1"/>
    <row r="63175" ht="12.75" hidden="1" customHeight="1"/>
    <row r="63176" ht="12.75" hidden="1" customHeight="1"/>
    <row r="63177" ht="12.75" hidden="1" customHeight="1"/>
    <row r="63178" ht="12.75" hidden="1" customHeight="1"/>
    <row r="63179" ht="12.75" hidden="1" customHeight="1"/>
    <row r="63180" ht="12.75" hidden="1" customHeight="1"/>
    <row r="63181" ht="12.75" hidden="1" customHeight="1"/>
    <row r="63182" ht="12.75" hidden="1" customHeight="1"/>
    <row r="63183" ht="12.75" hidden="1" customHeight="1"/>
    <row r="63184" ht="12.75" hidden="1" customHeight="1"/>
    <row r="63185" ht="12.75" hidden="1" customHeight="1"/>
    <row r="63186" ht="12.75" hidden="1" customHeight="1"/>
    <row r="63187" ht="12.75" hidden="1" customHeight="1"/>
    <row r="63188" ht="12.75" hidden="1" customHeight="1"/>
    <row r="63189" ht="12.75" hidden="1" customHeight="1"/>
    <row r="63190" ht="12.75" hidden="1" customHeight="1"/>
    <row r="63191" ht="12.75" hidden="1" customHeight="1"/>
    <row r="63192" ht="12.75" hidden="1" customHeight="1"/>
    <row r="63193" ht="12.75" hidden="1" customHeight="1"/>
    <row r="63194" ht="12.75" hidden="1" customHeight="1"/>
    <row r="63195" ht="12.75" hidden="1" customHeight="1"/>
    <row r="63196" ht="12.75" hidden="1" customHeight="1"/>
    <row r="63197" ht="12.75" hidden="1" customHeight="1"/>
    <row r="63198" ht="12.75" hidden="1" customHeight="1"/>
    <row r="63199" ht="12.75" hidden="1" customHeight="1"/>
    <row r="63200" ht="12.75" hidden="1" customHeight="1"/>
    <row r="63201" ht="12.75" hidden="1" customHeight="1"/>
    <row r="63202" ht="12.75" hidden="1" customHeight="1"/>
    <row r="63203" ht="12.75" hidden="1" customHeight="1"/>
    <row r="63204" ht="12.75" hidden="1" customHeight="1"/>
    <row r="63205" ht="12.75" hidden="1" customHeight="1"/>
    <row r="63206" ht="12.75" hidden="1" customHeight="1"/>
    <row r="63207" ht="12.75" hidden="1" customHeight="1"/>
    <row r="63208" ht="12.75" hidden="1" customHeight="1"/>
    <row r="63209" ht="12.75" hidden="1" customHeight="1"/>
    <row r="63210" ht="12.75" hidden="1" customHeight="1"/>
    <row r="63211" ht="12.75" hidden="1" customHeight="1"/>
    <row r="63212" ht="12.75" hidden="1" customHeight="1"/>
    <row r="63213" ht="12.75" hidden="1" customHeight="1"/>
    <row r="63214" ht="12.75" hidden="1" customHeight="1"/>
    <row r="63215" ht="12.75" hidden="1" customHeight="1"/>
    <row r="63216" ht="12.75" hidden="1" customHeight="1"/>
    <row r="63217" ht="12.75" hidden="1" customHeight="1"/>
    <row r="63218" ht="12.75" hidden="1" customHeight="1"/>
    <row r="63219" ht="12.75" hidden="1" customHeight="1"/>
    <row r="63220" ht="12.75" hidden="1" customHeight="1"/>
    <row r="63221" ht="12.75" hidden="1" customHeight="1"/>
    <row r="63222" ht="12.75" hidden="1" customHeight="1"/>
    <row r="63223" ht="12.75" hidden="1" customHeight="1"/>
    <row r="63224" ht="12.75" hidden="1" customHeight="1"/>
    <row r="63225" ht="12.75" hidden="1" customHeight="1"/>
    <row r="63226" ht="12.75" hidden="1" customHeight="1"/>
    <row r="63227" ht="12.75" hidden="1" customHeight="1"/>
    <row r="63228" ht="12.75" hidden="1" customHeight="1"/>
    <row r="63229" ht="12.75" hidden="1" customHeight="1"/>
    <row r="63230" ht="12.75" hidden="1" customHeight="1"/>
    <row r="63231" ht="12.75" hidden="1" customHeight="1"/>
    <row r="63232" ht="12.75" hidden="1" customHeight="1"/>
    <row r="63233" ht="12.75" hidden="1" customHeight="1"/>
    <row r="63234" ht="12.75" hidden="1" customHeight="1"/>
    <row r="63235" ht="12.75" hidden="1" customHeight="1"/>
    <row r="63236" ht="12.75" hidden="1" customHeight="1"/>
    <row r="63237" ht="12.75" hidden="1" customHeight="1"/>
    <row r="63238" ht="12.75" hidden="1" customHeight="1"/>
    <row r="63239" ht="12.75" hidden="1" customHeight="1"/>
    <row r="63240" ht="12.75" hidden="1" customHeight="1"/>
    <row r="63241" ht="12.75" hidden="1" customHeight="1"/>
    <row r="63242" ht="12.75" hidden="1" customHeight="1"/>
    <row r="63243" ht="12.75" hidden="1" customHeight="1"/>
    <row r="63244" ht="12.75" hidden="1" customHeight="1"/>
    <row r="63245" ht="12.75" hidden="1" customHeight="1"/>
    <row r="63246" ht="12.75" hidden="1" customHeight="1"/>
    <row r="63247" ht="12.75" hidden="1" customHeight="1"/>
    <row r="63248" ht="12.75" hidden="1" customHeight="1"/>
    <row r="63249" ht="12.75" hidden="1" customHeight="1"/>
    <row r="63250" ht="12.75" hidden="1" customHeight="1"/>
    <row r="63251" ht="12.75" hidden="1" customHeight="1"/>
    <row r="63252" ht="12.75" hidden="1" customHeight="1"/>
    <row r="63253" ht="12.75" hidden="1" customHeight="1"/>
    <row r="63254" ht="12.75" hidden="1" customHeight="1"/>
    <row r="63255" ht="12.75" hidden="1" customHeight="1"/>
    <row r="63256" ht="12.75" hidden="1" customHeight="1"/>
    <row r="63257" ht="12.75" hidden="1" customHeight="1"/>
    <row r="63258" ht="12.75" hidden="1" customHeight="1"/>
    <row r="63259" ht="12.75" hidden="1" customHeight="1"/>
    <row r="63260" ht="12.75" hidden="1" customHeight="1"/>
    <row r="63261" ht="12.75" hidden="1" customHeight="1"/>
    <row r="63262" ht="12.75" hidden="1" customHeight="1"/>
    <row r="63263" ht="12.75" hidden="1" customHeight="1"/>
    <row r="63264" ht="12.75" hidden="1" customHeight="1"/>
    <row r="63265" ht="12.75" hidden="1" customHeight="1"/>
    <row r="63266" ht="12.75" hidden="1" customHeight="1"/>
    <row r="63267" ht="12.75" hidden="1" customHeight="1"/>
    <row r="63268" ht="12.75" hidden="1" customHeight="1"/>
    <row r="63269" ht="12.75" hidden="1" customHeight="1"/>
    <row r="63270" ht="12.75" hidden="1" customHeight="1"/>
    <row r="63271" ht="12.75" hidden="1" customHeight="1"/>
    <row r="63272" ht="12.75" hidden="1" customHeight="1"/>
    <row r="63273" ht="12.75" hidden="1" customHeight="1"/>
    <row r="63274" ht="12.75" hidden="1" customHeight="1"/>
    <row r="63275" ht="12.75" hidden="1" customHeight="1"/>
    <row r="63276" ht="12.75" hidden="1" customHeight="1"/>
    <row r="63277" ht="12.75" hidden="1" customHeight="1"/>
    <row r="63278" ht="12.75" hidden="1" customHeight="1"/>
    <row r="63279" ht="12.75" hidden="1" customHeight="1"/>
    <row r="63280" ht="12.75" hidden="1" customHeight="1"/>
    <row r="63281" ht="12.75" hidden="1" customHeight="1"/>
    <row r="63282" ht="12.75" hidden="1" customHeight="1"/>
    <row r="63283" ht="12.75" hidden="1" customHeight="1"/>
    <row r="63284" ht="12.75" hidden="1" customHeight="1"/>
    <row r="63285" ht="12.75" hidden="1" customHeight="1"/>
    <row r="63286" ht="12.75" hidden="1" customHeight="1"/>
    <row r="63287" ht="12.75" hidden="1" customHeight="1"/>
    <row r="63288" ht="12.75" hidden="1" customHeight="1"/>
    <row r="63289" ht="12.75" hidden="1" customHeight="1"/>
    <row r="63290" ht="12.75" hidden="1" customHeight="1"/>
    <row r="63291" ht="12.75" hidden="1" customHeight="1"/>
    <row r="63292" ht="12.75" hidden="1" customHeight="1"/>
    <row r="63293" ht="12.75" hidden="1" customHeight="1"/>
    <row r="63294" ht="12.75" hidden="1" customHeight="1"/>
    <row r="63295" ht="12.75" hidden="1" customHeight="1"/>
    <row r="63296" ht="12.75" hidden="1" customHeight="1"/>
    <row r="63297" ht="12.75" hidden="1" customHeight="1"/>
    <row r="63298" ht="12.75" hidden="1" customHeight="1"/>
    <row r="63299" ht="12.75" hidden="1" customHeight="1"/>
    <row r="63300" ht="12.75" hidden="1" customHeight="1"/>
    <row r="63301" ht="12.75" hidden="1" customHeight="1"/>
    <row r="63302" ht="12.75" hidden="1" customHeight="1"/>
    <row r="63303" ht="12.75" hidden="1" customHeight="1"/>
    <row r="63304" ht="12.75" hidden="1" customHeight="1"/>
    <row r="63305" ht="12.75" hidden="1" customHeight="1"/>
    <row r="63306" ht="12.75" hidden="1" customHeight="1"/>
    <row r="63307" ht="12.75" hidden="1" customHeight="1"/>
    <row r="63308" ht="12.75" hidden="1" customHeight="1"/>
    <row r="63309" ht="12.75" hidden="1" customHeight="1"/>
    <row r="63310" ht="12.75" hidden="1" customHeight="1"/>
    <row r="63311" ht="12.75" hidden="1" customHeight="1"/>
    <row r="63312" ht="12.75" hidden="1" customHeight="1"/>
    <row r="63313" ht="12.75" hidden="1" customHeight="1"/>
    <row r="63314" ht="12.75" hidden="1" customHeight="1"/>
    <row r="63315" ht="12.75" hidden="1" customHeight="1"/>
    <row r="63316" ht="12.75" hidden="1" customHeight="1"/>
    <row r="63317" ht="12.75" hidden="1" customHeight="1"/>
    <row r="63318" ht="12.75" hidden="1" customHeight="1"/>
    <row r="63319" ht="12.75" hidden="1" customHeight="1"/>
    <row r="63320" ht="12.75" hidden="1" customHeight="1"/>
    <row r="63321" ht="12.75" hidden="1" customHeight="1"/>
    <row r="63322" ht="12.75" hidden="1" customHeight="1"/>
    <row r="63323" ht="12.75" hidden="1" customHeight="1"/>
    <row r="63324" ht="12.75" hidden="1" customHeight="1"/>
    <row r="63325" ht="12.75" hidden="1" customHeight="1"/>
    <row r="63326" ht="12.75" hidden="1" customHeight="1"/>
    <row r="63327" ht="12.75" hidden="1" customHeight="1"/>
    <row r="63328" ht="12.75" hidden="1" customHeight="1"/>
    <row r="63329" ht="12.75" hidden="1" customHeight="1"/>
    <row r="63330" ht="12.75" hidden="1" customHeight="1"/>
    <row r="63331" ht="12.75" hidden="1" customHeight="1"/>
    <row r="63332" ht="12.75" hidden="1" customHeight="1"/>
    <row r="63333" ht="12.75" hidden="1" customHeight="1"/>
    <row r="63334" ht="12.75" hidden="1" customHeight="1"/>
    <row r="63335" ht="12.75" hidden="1" customHeight="1"/>
    <row r="63336" ht="12.75" hidden="1" customHeight="1"/>
    <row r="63337" ht="12.75" hidden="1" customHeight="1"/>
    <row r="63338" ht="12.75" hidden="1" customHeight="1"/>
    <row r="63339" ht="12.75" hidden="1" customHeight="1"/>
    <row r="63340" ht="12.75" hidden="1" customHeight="1"/>
    <row r="63341" ht="12.75" hidden="1" customHeight="1"/>
    <row r="63342" ht="12.75" hidden="1" customHeight="1"/>
    <row r="63343" ht="12.75" hidden="1" customHeight="1"/>
    <row r="63344" ht="12.75" hidden="1" customHeight="1"/>
    <row r="63345" ht="12.75" hidden="1" customHeight="1"/>
    <row r="63346" ht="12.75" hidden="1" customHeight="1"/>
    <row r="63347" ht="12.75" hidden="1" customHeight="1"/>
    <row r="63348" ht="12.75" hidden="1" customHeight="1"/>
    <row r="63349" ht="12.75" hidden="1" customHeight="1"/>
    <row r="63350" ht="12.75" hidden="1" customHeight="1"/>
    <row r="63351" ht="12.75" hidden="1" customHeight="1"/>
    <row r="63352" ht="12.75" hidden="1" customHeight="1"/>
    <row r="63353" ht="12.75" hidden="1" customHeight="1"/>
    <row r="63354" ht="12.75" hidden="1" customHeight="1"/>
    <row r="63355" ht="12.75" hidden="1" customHeight="1"/>
    <row r="63356" ht="12.75" hidden="1" customHeight="1"/>
    <row r="63357" ht="12.75" hidden="1" customHeight="1"/>
    <row r="63358" ht="12.75" hidden="1" customHeight="1"/>
    <row r="63359" ht="12.75" hidden="1" customHeight="1"/>
    <row r="63360" ht="12.75" hidden="1" customHeight="1"/>
    <row r="63361" ht="12.75" hidden="1" customHeight="1"/>
    <row r="63362" ht="12.75" hidden="1" customHeight="1"/>
    <row r="63363" ht="12.75" hidden="1" customHeight="1"/>
    <row r="63364" ht="12.75" hidden="1" customHeight="1"/>
    <row r="63365" ht="12.75" hidden="1" customHeight="1"/>
    <row r="63366" ht="12.75" hidden="1" customHeight="1"/>
    <row r="63367" ht="12.75" hidden="1" customHeight="1"/>
    <row r="63368" ht="12.75" hidden="1" customHeight="1"/>
    <row r="63369" ht="12.75" hidden="1" customHeight="1"/>
    <row r="63370" ht="12.75" hidden="1" customHeight="1"/>
    <row r="63371" ht="12.75" hidden="1" customHeight="1"/>
    <row r="63372" ht="12.75" hidden="1" customHeight="1"/>
    <row r="63373" ht="12.75" hidden="1" customHeight="1"/>
    <row r="63374" ht="12.75" hidden="1" customHeight="1"/>
    <row r="63375" ht="12.75" hidden="1" customHeight="1"/>
    <row r="63376" ht="12.75" hidden="1" customHeight="1"/>
    <row r="63377" ht="12.75" hidden="1" customHeight="1"/>
    <row r="63378" ht="12.75" hidden="1" customHeight="1"/>
    <row r="63379" ht="12.75" hidden="1" customHeight="1"/>
    <row r="63380" ht="12.75" hidden="1" customHeight="1"/>
    <row r="63381" ht="12.75" hidden="1" customHeight="1"/>
    <row r="63382" ht="12.75" hidden="1" customHeight="1"/>
    <row r="63383" ht="12.75" hidden="1" customHeight="1"/>
    <row r="63384" ht="12.75" hidden="1" customHeight="1"/>
    <row r="63385" ht="12.75" hidden="1" customHeight="1"/>
    <row r="63386" ht="12.75" hidden="1" customHeight="1"/>
    <row r="63387" ht="12.75" hidden="1" customHeight="1"/>
    <row r="63388" ht="12.75" hidden="1" customHeight="1"/>
    <row r="63389" ht="12.75" hidden="1" customHeight="1"/>
    <row r="63390" ht="12.75" hidden="1" customHeight="1"/>
    <row r="63391" ht="12.75" hidden="1" customHeight="1"/>
    <row r="63392" ht="12.75" hidden="1" customHeight="1"/>
    <row r="63393" ht="12.75" hidden="1" customHeight="1"/>
    <row r="63394" ht="12.75" hidden="1" customHeight="1"/>
    <row r="63395" ht="12.75" hidden="1" customHeight="1"/>
    <row r="63396" ht="12.75" hidden="1" customHeight="1"/>
    <row r="63397" ht="12.75" hidden="1" customHeight="1"/>
    <row r="63398" ht="12.75" hidden="1" customHeight="1"/>
    <row r="63399" ht="12.75" hidden="1" customHeight="1"/>
    <row r="63400" ht="12.75" hidden="1" customHeight="1"/>
    <row r="63401" ht="12.75" hidden="1" customHeight="1"/>
    <row r="63402" ht="12.75" hidden="1" customHeight="1"/>
    <row r="63403" ht="12.75" hidden="1" customHeight="1"/>
    <row r="63404" ht="12.75" hidden="1" customHeight="1"/>
    <row r="63405" ht="12.75" hidden="1" customHeight="1"/>
    <row r="63406" ht="12.75" hidden="1" customHeight="1"/>
    <row r="63407" ht="12.75" hidden="1" customHeight="1"/>
    <row r="63408" ht="12.75" hidden="1" customHeight="1"/>
    <row r="63409" ht="12.75" hidden="1" customHeight="1"/>
    <row r="63410" ht="12.75" hidden="1" customHeight="1"/>
    <row r="63411" ht="12.75" hidden="1" customHeight="1"/>
    <row r="63412" ht="12.75" hidden="1" customHeight="1"/>
    <row r="63413" ht="12.75" hidden="1" customHeight="1"/>
    <row r="63414" ht="12.75" hidden="1" customHeight="1"/>
    <row r="63415" ht="12.75" hidden="1" customHeight="1"/>
    <row r="63416" ht="12.75" hidden="1" customHeight="1"/>
    <row r="63417" ht="12.75" hidden="1" customHeight="1"/>
    <row r="63418" ht="12.75" hidden="1" customHeight="1"/>
    <row r="63419" ht="12.75" hidden="1" customHeight="1"/>
    <row r="63420" ht="12.75" hidden="1" customHeight="1"/>
    <row r="63421" ht="12.75" hidden="1" customHeight="1"/>
    <row r="63422" ht="12.75" hidden="1" customHeight="1"/>
    <row r="63423" ht="12.75" hidden="1" customHeight="1"/>
    <row r="63424" ht="12.75" hidden="1" customHeight="1"/>
    <row r="63425" ht="12.75" hidden="1" customHeight="1"/>
    <row r="63426" ht="12.75" hidden="1" customHeight="1"/>
    <row r="63427" ht="12.75" hidden="1" customHeight="1"/>
    <row r="63428" ht="12.75" hidden="1" customHeight="1"/>
    <row r="63429" ht="12.75" hidden="1" customHeight="1"/>
    <row r="63430" ht="12.75" hidden="1" customHeight="1"/>
    <row r="63431" ht="12.75" hidden="1" customHeight="1"/>
    <row r="63432" ht="12.75" hidden="1" customHeight="1"/>
    <row r="63433" ht="12.75" hidden="1" customHeight="1"/>
    <row r="63434" ht="12.75" hidden="1" customHeight="1"/>
    <row r="63435" ht="12.75" hidden="1" customHeight="1"/>
    <row r="63436" ht="12.75" hidden="1" customHeight="1"/>
    <row r="63437" ht="12.75" hidden="1" customHeight="1"/>
    <row r="63438" ht="12.75" hidden="1" customHeight="1"/>
    <row r="63439" ht="12.75" hidden="1" customHeight="1"/>
    <row r="63440" ht="12.75" hidden="1" customHeight="1"/>
    <row r="63441" ht="12.75" hidden="1" customHeight="1"/>
    <row r="63442" ht="12.75" hidden="1" customHeight="1"/>
    <row r="63443" ht="12.75" hidden="1" customHeight="1"/>
    <row r="63444" ht="12.75" hidden="1" customHeight="1"/>
    <row r="63445" ht="12.75" hidden="1" customHeight="1"/>
    <row r="63446" ht="12.75" hidden="1" customHeight="1"/>
    <row r="63447" ht="12.75" hidden="1" customHeight="1"/>
    <row r="63448" ht="12.75" hidden="1" customHeight="1"/>
    <row r="63449" ht="12.75" hidden="1" customHeight="1"/>
    <row r="63450" ht="12.75" hidden="1" customHeight="1"/>
    <row r="63451" ht="12.75" hidden="1" customHeight="1"/>
    <row r="63452" ht="12.75" hidden="1" customHeight="1"/>
    <row r="63453" ht="12.75" hidden="1" customHeight="1"/>
    <row r="63454" ht="12.75" hidden="1" customHeight="1"/>
    <row r="63455" ht="12.75" hidden="1" customHeight="1"/>
    <row r="63456" ht="12.75" hidden="1" customHeight="1"/>
    <row r="63457" ht="12.75" hidden="1" customHeight="1"/>
    <row r="63458" ht="12.75" hidden="1" customHeight="1"/>
    <row r="63459" ht="12.75" hidden="1" customHeight="1"/>
    <row r="63460" ht="12.75" hidden="1" customHeight="1"/>
    <row r="63461" ht="12.75" hidden="1" customHeight="1"/>
    <row r="63462" ht="12.75" hidden="1" customHeight="1"/>
    <row r="63463" ht="12.75" hidden="1" customHeight="1"/>
    <row r="63464" ht="12.75" hidden="1" customHeight="1"/>
    <row r="63465" ht="12.75" hidden="1" customHeight="1"/>
    <row r="63466" ht="12.75" hidden="1" customHeight="1"/>
    <row r="63467" ht="12.75" hidden="1" customHeight="1"/>
    <row r="63468" ht="12.75" hidden="1" customHeight="1"/>
    <row r="63469" ht="12.75" hidden="1" customHeight="1"/>
    <row r="63470" ht="12.75" hidden="1" customHeight="1"/>
    <row r="63471" ht="12.75" hidden="1" customHeight="1"/>
    <row r="63472" ht="12.75" hidden="1" customHeight="1"/>
    <row r="63473" ht="12.75" hidden="1" customHeight="1"/>
    <row r="63474" ht="12.75" hidden="1" customHeight="1"/>
    <row r="63475" ht="12.75" hidden="1" customHeight="1"/>
    <row r="63476" ht="12.75" hidden="1" customHeight="1"/>
    <row r="63477" ht="12.75" hidden="1" customHeight="1"/>
    <row r="63478" ht="12.75" hidden="1" customHeight="1"/>
    <row r="63479" ht="12.75" hidden="1" customHeight="1"/>
    <row r="63480" ht="12.75" hidden="1" customHeight="1"/>
    <row r="63481" ht="12.75" hidden="1" customHeight="1"/>
    <row r="63482" ht="12.75" hidden="1" customHeight="1"/>
    <row r="63483" ht="12.75" hidden="1" customHeight="1"/>
    <row r="63484" ht="12.75" hidden="1" customHeight="1"/>
    <row r="63485" ht="12.75" hidden="1" customHeight="1"/>
    <row r="63486" ht="12.75" hidden="1" customHeight="1"/>
    <row r="63487" ht="12.75" hidden="1" customHeight="1"/>
    <row r="63488" ht="12.75" hidden="1" customHeight="1"/>
    <row r="63489" ht="12.75" hidden="1" customHeight="1"/>
    <row r="63490" ht="12.75" hidden="1" customHeight="1"/>
    <row r="63491" ht="12.75" hidden="1" customHeight="1"/>
    <row r="63492" ht="12.75" hidden="1" customHeight="1"/>
    <row r="63493" ht="12.75" hidden="1" customHeight="1"/>
    <row r="63494" ht="12.75" hidden="1" customHeight="1"/>
    <row r="63495" ht="12.75" hidden="1" customHeight="1"/>
    <row r="63496" ht="12.75" hidden="1" customHeight="1"/>
    <row r="63497" ht="12.75" hidden="1" customHeight="1"/>
    <row r="63498" ht="12.75" hidden="1" customHeight="1"/>
    <row r="63499" ht="12.75" hidden="1" customHeight="1"/>
    <row r="63500" ht="12.75" hidden="1" customHeight="1"/>
    <row r="63501" ht="12.75" hidden="1" customHeight="1"/>
    <row r="63502" ht="12.75" hidden="1" customHeight="1"/>
    <row r="63503" ht="12.75" hidden="1" customHeight="1"/>
    <row r="63504" ht="12.75" hidden="1" customHeight="1"/>
    <row r="63505" ht="12.75" hidden="1" customHeight="1"/>
    <row r="63506" ht="12.75" hidden="1" customHeight="1"/>
    <row r="63507" ht="12.75" hidden="1" customHeight="1"/>
    <row r="63508" ht="12.75" hidden="1" customHeight="1"/>
    <row r="63509" ht="12.75" hidden="1" customHeight="1"/>
    <row r="63510" ht="12.75" hidden="1" customHeight="1"/>
    <row r="63511" ht="12.75" hidden="1" customHeight="1"/>
    <row r="63512" ht="12.75" hidden="1" customHeight="1"/>
    <row r="63513" ht="12.75" hidden="1" customHeight="1"/>
    <row r="63514" ht="12.75" hidden="1" customHeight="1"/>
    <row r="63515" ht="12.75" hidden="1" customHeight="1"/>
    <row r="63516" ht="12.75" hidden="1" customHeight="1"/>
    <row r="63517" ht="12.75" hidden="1" customHeight="1"/>
    <row r="63518" ht="12.75" hidden="1" customHeight="1"/>
    <row r="63519" ht="12.75" hidden="1" customHeight="1"/>
    <row r="63520" ht="12.75" hidden="1" customHeight="1"/>
    <row r="63521" ht="12.75" hidden="1" customHeight="1"/>
    <row r="63522" ht="12.75" hidden="1" customHeight="1"/>
    <row r="63523" ht="12.75" hidden="1" customHeight="1"/>
    <row r="63524" ht="12.75" hidden="1" customHeight="1"/>
    <row r="63525" ht="12.75" hidden="1" customHeight="1"/>
    <row r="63526" ht="12.75" hidden="1" customHeight="1"/>
    <row r="63527" ht="12.75" hidden="1" customHeight="1"/>
    <row r="63528" ht="12.75" hidden="1" customHeight="1"/>
    <row r="63529" ht="12.75" hidden="1" customHeight="1"/>
    <row r="63530" ht="12.75" hidden="1" customHeight="1"/>
    <row r="63531" ht="12.75" hidden="1" customHeight="1"/>
    <row r="63532" ht="12.75" hidden="1" customHeight="1"/>
    <row r="63533" ht="12.75" hidden="1" customHeight="1"/>
    <row r="63534" ht="12.75" hidden="1" customHeight="1"/>
    <row r="63535" ht="12.75" hidden="1" customHeight="1"/>
    <row r="63536" ht="12.75" hidden="1" customHeight="1"/>
    <row r="63537" ht="12.75" hidden="1" customHeight="1"/>
    <row r="63538" ht="12.75" hidden="1" customHeight="1"/>
    <row r="63539" ht="12.75" hidden="1" customHeight="1"/>
    <row r="63540" ht="12.75" hidden="1" customHeight="1"/>
    <row r="63541" ht="12.75" hidden="1" customHeight="1"/>
    <row r="63542" ht="12.75" hidden="1" customHeight="1"/>
    <row r="63543" ht="12.75" hidden="1" customHeight="1"/>
    <row r="63544" ht="12.75" hidden="1" customHeight="1"/>
    <row r="63545" ht="12.75" hidden="1" customHeight="1"/>
    <row r="63546" ht="12.75" hidden="1" customHeight="1"/>
    <row r="63547" ht="12.75" hidden="1" customHeight="1"/>
    <row r="63548" ht="12.75" hidden="1" customHeight="1"/>
    <row r="63549" ht="12.75" hidden="1" customHeight="1"/>
    <row r="63550" ht="12.75" hidden="1" customHeight="1"/>
    <row r="63551" ht="12.75" hidden="1" customHeight="1"/>
    <row r="63552" ht="12.75" hidden="1" customHeight="1"/>
    <row r="63553" ht="12.75" hidden="1" customHeight="1"/>
    <row r="63554" ht="12.75" hidden="1" customHeight="1"/>
    <row r="63555" ht="12.75" hidden="1" customHeight="1"/>
    <row r="63556" ht="12.75" hidden="1" customHeight="1"/>
    <row r="63557" ht="12.75" hidden="1" customHeight="1"/>
    <row r="63558" ht="12.75" hidden="1" customHeight="1"/>
    <row r="63559" ht="12.75" hidden="1" customHeight="1"/>
    <row r="63560" ht="12.75" hidden="1" customHeight="1"/>
    <row r="63561" ht="12.75" hidden="1" customHeight="1"/>
    <row r="63562" ht="12.75" hidden="1" customHeight="1"/>
    <row r="63563" ht="12.75" hidden="1" customHeight="1"/>
    <row r="63564" ht="12.75" hidden="1" customHeight="1"/>
    <row r="63565" ht="12.75" hidden="1" customHeight="1"/>
    <row r="63566" ht="12.75" hidden="1" customHeight="1"/>
    <row r="63567" ht="12.75" hidden="1" customHeight="1"/>
    <row r="63568" ht="12.75" hidden="1" customHeight="1"/>
    <row r="63569" ht="12.75" hidden="1" customHeight="1"/>
    <row r="63570" ht="12.75" hidden="1" customHeight="1"/>
    <row r="63571" ht="12.75" hidden="1" customHeight="1"/>
    <row r="63572" ht="12.75" hidden="1" customHeight="1"/>
    <row r="63573" ht="12.75" hidden="1" customHeight="1"/>
    <row r="63574" ht="12.75" hidden="1" customHeight="1"/>
    <row r="63575" ht="12.75" hidden="1" customHeight="1"/>
    <row r="63576" ht="12.75" hidden="1" customHeight="1"/>
    <row r="63577" ht="12.75" hidden="1" customHeight="1"/>
    <row r="63578" ht="12.75" hidden="1" customHeight="1"/>
    <row r="63579" ht="12.75" hidden="1" customHeight="1"/>
    <row r="63580" ht="12.75" hidden="1" customHeight="1"/>
    <row r="63581" ht="12.75" hidden="1" customHeight="1"/>
    <row r="63582" ht="12.75" hidden="1" customHeight="1"/>
    <row r="63583" ht="12.75" hidden="1" customHeight="1"/>
    <row r="63584" ht="12.75" hidden="1" customHeight="1"/>
    <row r="63585" ht="12.75" hidden="1" customHeight="1"/>
    <row r="63586" ht="12.75" hidden="1" customHeight="1"/>
    <row r="63587" ht="12.75" hidden="1" customHeight="1"/>
    <row r="63588" ht="12.75" hidden="1" customHeight="1"/>
    <row r="63589" ht="12.75" hidden="1" customHeight="1"/>
    <row r="63590" ht="12.75" hidden="1" customHeight="1"/>
    <row r="63591" ht="12.75" hidden="1" customHeight="1"/>
    <row r="63592" ht="12.75" hidden="1" customHeight="1"/>
    <row r="63593" ht="12.75" hidden="1" customHeight="1"/>
    <row r="63594" ht="12.75" hidden="1" customHeight="1"/>
    <row r="63595" ht="12.75" hidden="1" customHeight="1"/>
    <row r="63596" ht="12.75" hidden="1" customHeight="1"/>
    <row r="63597" ht="12.75" hidden="1" customHeight="1"/>
    <row r="63598" ht="12.75" hidden="1" customHeight="1"/>
    <row r="63599" ht="12.75" hidden="1" customHeight="1"/>
    <row r="63600" ht="12.75" hidden="1" customHeight="1"/>
    <row r="63601" ht="12.75" hidden="1" customHeight="1"/>
    <row r="63602" ht="12.75" hidden="1" customHeight="1"/>
    <row r="63603" ht="12.75" hidden="1" customHeight="1"/>
    <row r="63604" ht="12.75" hidden="1" customHeight="1"/>
    <row r="63605" ht="12.75" hidden="1" customHeight="1"/>
    <row r="63606" ht="12.75" hidden="1" customHeight="1"/>
    <row r="63607" ht="12.75" hidden="1" customHeight="1"/>
    <row r="63608" ht="12.75" hidden="1" customHeight="1"/>
    <row r="63609" ht="12.75" hidden="1" customHeight="1"/>
    <row r="63610" ht="12.75" hidden="1" customHeight="1"/>
    <row r="63611" ht="12.75" hidden="1" customHeight="1"/>
    <row r="63612" ht="12.75" hidden="1" customHeight="1"/>
    <row r="63613" ht="12.75" hidden="1" customHeight="1"/>
    <row r="63614" ht="12.75" hidden="1" customHeight="1"/>
    <row r="63615" ht="12.75" hidden="1" customHeight="1"/>
    <row r="63616" ht="12.75" hidden="1" customHeight="1"/>
    <row r="63617" ht="12.75" hidden="1" customHeight="1"/>
    <row r="63618" ht="12.75" hidden="1" customHeight="1"/>
    <row r="63619" ht="12.75" hidden="1" customHeight="1"/>
    <row r="63620" ht="12.75" hidden="1" customHeight="1"/>
    <row r="63621" ht="12.75" hidden="1" customHeight="1"/>
    <row r="63622" ht="12.75" hidden="1" customHeight="1"/>
    <row r="63623" ht="12.75" hidden="1" customHeight="1"/>
    <row r="63624" ht="12.75" hidden="1" customHeight="1"/>
    <row r="63625" ht="12.75" hidden="1" customHeight="1"/>
    <row r="63626" ht="12.75" hidden="1" customHeight="1"/>
    <row r="63627" ht="12.75" hidden="1" customHeight="1"/>
    <row r="63628" ht="12.75" hidden="1" customHeight="1"/>
    <row r="63629" ht="12.75" hidden="1" customHeight="1"/>
    <row r="63630" ht="12.75" hidden="1" customHeight="1"/>
    <row r="63631" ht="12.75" hidden="1" customHeight="1"/>
    <row r="63632" ht="12.75" hidden="1" customHeight="1"/>
    <row r="63633" ht="12.75" hidden="1" customHeight="1"/>
    <row r="63634" ht="12.75" hidden="1" customHeight="1"/>
    <row r="63635" ht="12.75" hidden="1" customHeight="1"/>
    <row r="63636" ht="12.75" hidden="1" customHeight="1"/>
    <row r="63637" ht="12.75" hidden="1" customHeight="1"/>
    <row r="63638" ht="12.75" hidden="1" customHeight="1"/>
    <row r="63639" ht="12.75" hidden="1" customHeight="1"/>
    <row r="63640" ht="12.75" hidden="1" customHeight="1"/>
    <row r="63641" ht="12.75" hidden="1" customHeight="1"/>
    <row r="63642" ht="12.75" hidden="1" customHeight="1"/>
    <row r="63643" ht="12.75" hidden="1" customHeight="1"/>
    <row r="63644" ht="12.75" hidden="1" customHeight="1"/>
    <row r="63645" ht="12.75" hidden="1" customHeight="1"/>
    <row r="63646" ht="12.75" hidden="1" customHeight="1"/>
    <row r="63647" ht="12.75" hidden="1" customHeight="1"/>
    <row r="63648" ht="12.75" hidden="1" customHeight="1"/>
    <row r="63649" ht="12.75" hidden="1" customHeight="1"/>
    <row r="63650" ht="12.75" hidden="1" customHeight="1"/>
    <row r="63651" ht="12.75" hidden="1" customHeight="1"/>
    <row r="63652" ht="12.75" hidden="1" customHeight="1"/>
    <row r="63653" ht="12.75" hidden="1" customHeight="1"/>
    <row r="63654" ht="12.75" hidden="1" customHeight="1"/>
    <row r="63655" ht="12.75" hidden="1" customHeight="1"/>
    <row r="63656" ht="12.75" hidden="1" customHeight="1"/>
    <row r="63657" ht="12.75" hidden="1" customHeight="1"/>
    <row r="63658" ht="12.75" hidden="1" customHeight="1"/>
    <row r="63659" ht="12.75" hidden="1" customHeight="1"/>
    <row r="63660" ht="12.75" hidden="1" customHeight="1"/>
    <row r="63661" ht="12.75" hidden="1" customHeight="1"/>
    <row r="63662" ht="12.75" hidden="1" customHeight="1"/>
    <row r="63663" ht="12.75" hidden="1" customHeight="1"/>
    <row r="63664" ht="12.75" hidden="1" customHeight="1"/>
    <row r="63665" ht="12.75" hidden="1" customHeight="1"/>
    <row r="63666" ht="12.75" hidden="1" customHeight="1"/>
    <row r="63667" ht="12.75" hidden="1" customHeight="1"/>
    <row r="63668" ht="12.75" hidden="1" customHeight="1"/>
    <row r="63669" ht="12.75" hidden="1" customHeight="1"/>
    <row r="63670" ht="12.75" hidden="1" customHeight="1"/>
    <row r="63671" ht="12.75" hidden="1" customHeight="1"/>
    <row r="63672" ht="12.75" hidden="1" customHeight="1"/>
    <row r="63673" ht="12.75" hidden="1" customHeight="1"/>
    <row r="63674" ht="12.75" hidden="1" customHeight="1"/>
    <row r="63675" ht="12.75" hidden="1" customHeight="1"/>
    <row r="63676" ht="12.75" hidden="1" customHeight="1"/>
    <row r="63677" ht="12.75" hidden="1" customHeight="1"/>
    <row r="63678" ht="12.75" hidden="1" customHeight="1"/>
    <row r="63679" ht="12.75" hidden="1" customHeight="1"/>
    <row r="63680" ht="12.75" hidden="1" customHeight="1"/>
    <row r="63681" ht="12.75" hidden="1" customHeight="1"/>
    <row r="63682" ht="12.75" hidden="1" customHeight="1"/>
    <row r="63683" ht="12.75" hidden="1" customHeight="1"/>
    <row r="63684" ht="12.75" hidden="1" customHeight="1"/>
    <row r="63685" ht="12.75" hidden="1" customHeight="1"/>
    <row r="63686" ht="12.75" hidden="1" customHeight="1"/>
    <row r="63687" ht="12.75" hidden="1" customHeight="1"/>
    <row r="63688" ht="12.75" hidden="1" customHeight="1"/>
    <row r="63689" ht="12.75" hidden="1" customHeight="1"/>
    <row r="63690" ht="12.75" hidden="1" customHeight="1"/>
    <row r="63691" ht="12.75" hidden="1" customHeight="1"/>
    <row r="63692" ht="12.75" hidden="1" customHeight="1"/>
    <row r="63693" ht="12.75" hidden="1" customHeight="1"/>
    <row r="63694" ht="12.75" hidden="1" customHeight="1"/>
    <row r="63695" ht="12.75" hidden="1" customHeight="1"/>
    <row r="63696" ht="12.75" hidden="1" customHeight="1"/>
    <row r="63697" ht="12.75" hidden="1" customHeight="1"/>
    <row r="63698" ht="12.75" hidden="1" customHeight="1"/>
    <row r="63699" ht="12.75" hidden="1" customHeight="1"/>
    <row r="63700" ht="12.75" hidden="1" customHeight="1"/>
    <row r="63701" ht="12.75" hidden="1" customHeight="1"/>
    <row r="63702" ht="12.75" hidden="1" customHeight="1"/>
    <row r="63703" ht="12.75" hidden="1" customHeight="1"/>
    <row r="63704" ht="12.75" hidden="1" customHeight="1"/>
    <row r="63705" ht="12.75" hidden="1" customHeight="1"/>
    <row r="63706" ht="12.75" hidden="1" customHeight="1"/>
    <row r="63707" ht="12.75" hidden="1" customHeight="1"/>
    <row r="63708" ht="12.75" hidden="1" customHeight="1"/>
    <row r="63709" ht="12.75" hidden="1" customHeight="1"/>
    <row r="63710" ht="12.75" hidden="1" customHeight="1"/>
    <row r="63711" ht="12.75" hidden="1" customHeight="1"/>
    <row r="63712" ht="12.75" hidden="1" customHeight="1"/>
    <row r="63713" ht="12.75" hidden="1" customHeight="1"/>
    <row r="63714" ht="12.75" hidden="1" customHeight="1"/>
    <row r="63715" ht="12.75" hidden="1" customHeight="1"/>
    <row r="63716" ht="12.75" hidden="1" customHeight="1"/>
    <row r="63717" ht="12.75" hidden="1" customHeight="1"/>
    <row r="63718" ht="12.75" hidden="1" customHeight="1"/>
    <row r="63719" ht="12.75" hidden="1" customHeight="1"/>
    <row r="63720" ht="12.75" hidden="1" customHeight="1"/>
    <row r="63721" ht="12.75" hidden="1" customHeight="1"/>
    <row r="63722" ht="12.75" hidden="1" customHeight="1"/>
    <row r="63723" ht="12.75" hidden="1" customHeight="1"/>
    <row r="63724" ht="12.75" hidden="1" customHeight="1"/>
    <row r="63725" ht="12.75" hidden="1" customHeight="1"/>
    <row r="63726" ht="12.75" hidden="1" customHeight="1"/>
    <row r="63727" ht="12.75" hidden="1" customHeight="1"/>
    <row r="63728" ht="12.75" hidden="1" customHeight="1"/>
    <row r="63729" ht="12.75" hidden="1" customHeight="1"/>
    <row r="63730" ht="12.75" hidden="1" customHeight="1"/>
    <row r="63731" ht="12.75" hidden="1" customHeight="1"/>
    <row r="63732" ht="12.75" hidden="1" customHeight="1"/>
    <row r="63733" ht="12.75" hidden="1" customHeight="1"/>
    <row r="63734" ht="12.75" hidden="1" customHeight="1"/>
    <row r="63735" ht="12.75" hidden="1" customHeight="1"/>
    <row r="63736" ht="12.75" hidden="1" customHeight="1"/>
    <row r="63737" ht="12.75" hidden="1" customHeight="1"/>
    <row r="63738" ht="12.75" hidden="1" customHeight="1"/>
    <row r="63739" ht="12.75" hidden="1" customHeight="1"/>
    <row r="63740" ht="12.75" hidden="1" customHeight="1"/>
    <row r="63741" ht="12.75" hidden="1" customHeight="1"/>
    <row r="63742" ht="12.75" hidden="1" customHeight="1"/>
    <row r="63743" ht="12.75" hidden="1" customHeight="1"/>
    <row r="63744" ht="12.75" hidden="1" customHeight="1"/>
    <row r="63745" ht="12.75" hidden="1" customHeight="1"/>
    <row r="63746" ht="12.75" hidden="1" customHeight="1"/>
    <row r="63747" ht="12.75" hidden="1" customHeight="1"/>
    <row r="63748" ht="12.75" hidden="1" customHeight="1"/>
    <row r="63749" ht="12.75" hidden="1" customHeight="1"/>
    <row r="63750" ht="12.75" hidden="1" customHeight="1"/>
    <row r="63751" ht="12.75" hidden="1" customHeight="1"/>
    <row r="63752" ht="12.75" hidden="1" customHeight="1"/>
    <row r="63753" ht="12.75" hidden="1" customHeight="1"/>
    <row r="63754" ht="12.75" hidden="1" customHeight="1"/>
    <row r="63755" ht="12.75" hidden="1" customHeight="1"/>
    <row r="63756" ht="12.75" hidden="1" customHeight="1"/>
    <row r="63757" ht="12.75" hidden="1" customHeight="1"/>
    <row r="63758" ht="12.75" hidden="1" customHeight="1"/>
    <row r="63759" ht="12.75" hidden="1" customHeight="1"/>
    <row r="63760" ht="12.75" hidden="1" customHeight="1"/>
    <row r="63761" ht="12.75" hidden="1" customHeight="1"/>
    <row r="63762" ht="12.75" hidden="1" customHeight="1"/>
    <row r="63763" ht="12.75" hidden="1" customHeight="1"/>
    <row r="63764" ht="12.75" hidden="1" customHeight="1"/>
    <row r="63765" ht="12.75" hidden="1" customHeight="1"/>
    <row r="63766" ht="12.75" hidden="1" customHeight="1"/>
    <row r="63767" ht="12.75" hidden="1" customHeight="1"/>
    <row r="63768" ht="12.75" hidden="1" customHeight="1"/>
    <row r="63769" ht="12.75" hidden="1" customHeight="1"/>
    <row r="63770" ht="12.75" hidden="1" customHeight="1"/>
    <row r="63771" ht="12.75" hidden="1" customHeight="1"/>
    <row r="63772" ht="12.75" hidden="1" customHeight="1"/>
    <row r="63773" ht="12.75" hidden="1" customHeight="1"/>
    <row r="63774" ht="12.75" hidden="1" customHeight="1"/>
    <row r="63775" ht="12.75" hidden="1" customHeight="1"/>
    <row r="63776" ht="12.75" hidden="1" customHeight="1"/>
    <row r="63777" ht="12.75" hidden="1" customHeight="1"/>
    <row r="63778" ht="12.75" hidden="1" customHeight="1"/>
    <row r="63779" ht="12.75" hidden="1" customHeight="1"/>
    <row r="63780" ht="12.75" hidden="1" customHeight="1"/>
    <row r="63781" ht="12.75" hidden="1" customHeight="1"/>
    <row r="63782" ht="12.75" hidden="1" customHeight="1"/>
    <row r="63783" ht="12.75" hidden="1" customHeight="1"/>
    <row r="63784" ht="12.75" hidden="1" customHeight="1"/>
    <row r="63785" ht="12.75" hidden="1" customHeight="1"/>
    <row r="63786" ht="12.75" hidden="1" customHeight="1"/>
    <row r="63787" ht="12.75" hidden="1" customHeight="1"/>
    <row r="63788" ht="12.75" hidden="1" customHeight="1"/>
    <row r="63789" ht="12.75" hidden="1" customHeight="1"/>
    <row r="63790" ht="12.75" hidden="1" customHeight="1"/>
    <row r="63791" ht="12.75" hidden="1" customHeight="1"/>
    <row r="63792" ht="12.75" hidden="1" customHeight="1"/>
    <row r="63793" ht="12.75" hidden="1" customHeight="1"/>
    <row r="63794" ht="12.75" hidden="1" customHeight="1"/>
    <row r="63795" ht="12.75" hidden="1" customHeight="1"/>
    <row r="63796" ht="12.75" hidden="1" customHeight="1"/>
    <row r="63797" ht="12.75" hidden="1" customHeight="1"/>
    <row r="63798" ht="12.75" hidden="1" customHeight="1"/>
    <row r="63799" ht="12.75" hidden="1" customHeight="1"/>
    <row r="63800" ht="12.75" hidden="1" customHeight="1"/>
    <row r="63801" ht="12.75" hidden="1" customHeight="1"/>
    <row r="63802" ht="12.75" hidden="1" customHeight="1"/>
    <row r="63803" ht="12.75" hidden="1" customHeight="1"/>
    <row r="63804" ht="12.75" hidden="1" customHeight="1"/>
    <row r="63805" ht="12.75" hidden="1" customHeight="1"/>
    <row r="63806" ht="12.75" hidden="1" customHeight="1"/>
    <row r="63807" ht="12.75" hidden="1" customHeight="1"/>
    <row r="63808" ht="12.75" hidden="1" customHeight="1"/>
    <row r="63809" ht="12.75" hidden="1" customHeight="1"/>
    <row r="63810" ht="12.75" hidden="1" customHeight="1"/>
    <row r="63811" ht="12.75" hidden="1" customHeight="1"/>
    <row r="63812" ht="12.75" hidden="1" customHeight="1"/>
    <row r="63813" ht="12.75" hidden="1" customHeight="1"/>
    <row r="63814" ht="12.75" hidden="1" customHeight="1"/>
    <row r="63815" ht="12.75" hidden="1" customHeight="1"/>
    <row r="63816" ht="12.75" hidden="1" customHeight="1"/>
    <row r="63817" ht="12.75" hidden="1" customHeight="1"/>
    <row r="63818" ht="12.75" hidden="1" customHeight="1"/>
    <row r="63819" ht="12.75" hidden="1" customHeight="1"/>
    <row r="63820" ht="12.75" hidden="1" customHeight="1"/>
    <row r="63821" ht="12.75" hidden="1" customHeight="1"/>
    <row r="63822" ht="12.75" hidden="1" customHeight="1"/>
    <row r="63823" ht="12.75" hidden="1" customHeight="1"/>
    <row r="63824" ht="12.75" hidden="1" customHeight="1"/>
    <row r="63825" ht="12.75" hidden="1" customHeight="1"/>
    <row r="63826" ht="12.75" hidden="1" customHeight="1"/>
    <row r="63827" ht="12.75" hidden="1" customHeight="1"/>
    <row r="63828" ht="12.75" hidden="1" customHeight="1"/>
    <row r="63829" ht="12.75" hidden="1" customHeight="1"/>
    <row r="63830" ht="12.75" hidden="1" customHeight="1"/>
    <row r="63831" ht="12.75" hidden="1" customHeight="1"/>
    <row r="63832" ht="12.75" hidden="1" customHeight="1"/>
    <row r="63833" ht="12.75" hidden="1" customHeight="1"/>
    <row r="63834" ht="12.75" hidden="1" customHeight="1"/>
    <row r="63835" ht="12.75" hidden="1" customHeight="1"/>
    <row r="63836" ht="12.75" hidden="1" customHeight="1"/>
    <row r="63837" ht="12.75" hidden="1" customHeight="1"/>
    <row r="63838" ht="12.75" hidden="1" customHeight="1"/>
    <row r="63839" ht="12.75" hidden="1" customHeight="1"/>
    <row r="63840" ht="12.75" hidden="1" customHeight="1"/>
    <row r="63841" ht="12.75" hidden="1" customHeight="1"/>
    <row r="63842" ht="12.75" hidden="1" customHeight="1"/>
    <row r="63843" ht="12.75" hidden="1" customHeight="1"/>
    <row r="63844" ht="12.75" hidden="1" customHeight="1"/>
    <row r="63845" ht="12.75" hidden="1" customHeight="1"/>
    <row r="63846" ht="12.75" hidden="1" customHeight="1"/>
    <row r="63847" ht="12.75" hidden="1" customHeight="1"/>
    <row r="63848" ht="12.75" hidden="1" customHeight="1"/>
    <row r="63849" ht="12.75" hidden="1" customHeight="1"/>
    <row r="63850" ht="12.75" hidden="1" customHeight="1"/>
    <row r="63851" ht="12.75" hidden="1" customHeight="1"/>
    <row r="63852" ht="12.75" hidden="1" customHeight="1"/>
    <row r="63853" ht="12.75" hidden="1" customHeight="1"/>
    <row r="63854" ht="12.75" hidden="1" customHeight="1"/>
    <row r="63855" ht="12.75" hidden="1" customHeight="1"/>
    <row r="63856" ht="12.75" hidden="1" customHeight="1"/>
    <row r="63857" ht="12.75" hidden="1" customHeight="1"/>
    <row r="63858" ht="12.75" hidden="1" customHeight="1"/>
    <row r="63859" ht="12.75" hidden="1" customHeight="1"/>
    <row r="63860" ht="12.75" hidden="1" customHeight="1"/>
    <row r="63861" ht="12.75" hidden="1" customHeight="1"/>
    <row r="63862" ht="12.75" hidden="1" customHeight="1"/>
    <row r="63863" ht="12.75" hidden="1" customHeight="1"/>
    <row r="63864" ht="12.75" hidden="1" customHeight="1"/>
    <row r="63865" ht="12.75" hidden="1" customHeight="1"/>
    <row r="63866" ht="12.75" hidden="1" customHeight="1"/>
    <row r="63867" ht="12.75" hidden="1" customHeight="1"/>
    <row r="63868" ht="12.75" hidden="1" customHeight="1"/>
    <row r="63869" ht="12.75" hidden="1" customHeight="1"/>
    <row r="63870" ht="12.75" hidden="1" customHeight="1"/>
    <row r="63871" ht="12.75" hidden="1" customHeight="1"/>
    <row r="63872" ht="12.75" hidden="1" customHeight="1"/>
    <row r="63873" ht="12.75" hidden="1" customHeight="1"/>
    <row r="63874" ht="12.75" hidden="1" customHeight="1"/>
    <row r="63875" ht="12.75" hidden="1" customHeight="1"/>
    <row r="63876" ht="12.75" hidden="1" customHeight="1"/>
    <row r="63877" ht="12.75" hidden="1" customHeight="1"/>
    <row r="63878" ht="12.75" hidden="1" customHeight="1"/>
    <row r="63879" ht="12.75" hidden="1" customHeight="1"/>
    <row r="63880" ht="12.75" hidden="1" customHeight="1"/>
    <row r="63881" ht="12.75" hidden="1" customHeight="1"/>
    <row r="63882" ht="12.75" hidden="1" customHeight="1"/>
    <row r="63883" ht="12.75" hidden="1" customHeight="1"/>
    <row r="63884" ht="12.75" hidden="1" customHeight="1"/>
    <row r="63885" ht="12.75" hidden="1" customHeight="1"/>
    <row r="63886" ht="12.75" hidden="1" customHeight="1"/>
    <row r="63887" ht="12.75" hidden="1" customHeight="1"/>
    <row r="63888" ht="12.75" hidden="1" customHeight="1"/>
    <row r="63889" ht="12.75" hidden="1" customHeight="1"/>
    <row r="63890" ht="12.75" hidden="1" customHeight="1"/>
    <row r="63891" ht="12.75" hidden="1" customHeight="1"/>
    <row r="63892" ht="12.75" hidden="1" customHeight="1"/>
    <row r="63893" ht="12.75" hidden="1" customHeight="1"/>
    <row r="63894" ht="12.75" hidden="1" customHeight="1"/>
    <row r="63895" ht="12.75" hidden="1" customHeight="1"/>
    <row r="63896" ht="12.75" hidden="1" customHeight="1"/>
    <row r="63897" ht="12.75" hidden="1" customHeight="1"/>
    <row r="63898" ht="12.75" hidden="1" customHeight="1"/>
    <row r="63899" ht="12.75" hidden="1" customHeight="1"/>
    <row r="63900" ht="12.75" hidden="1" customHeight="1"/>
    <row r="63901" ht="12.75" hidden="1" customHeight="1"/>
    <row r="63902" ht="12.75" hidden="1" customHeight="1"/>
    <row r="63903" ht="12.75" hidden="1" customHeight="1"/>
    <row r="63904" ht="12.75" hidden="1" customHeight="1"/>
    <row r="63905" ht="12.75" hidden="1" customHeight="1"/>
    <row r="63906" ht="12.75" hidden="1" customHeight="1"/>
    <row r="63907" ht="12.75" hidden="1" customHeight="1"/>
    <row r="63908" ht="12.75" hidden="1" customHeight="1"/>
    <row r="63909" ht="12.75" hidden="1" customHeight="1"/>
    <row r="63910" ht="12.75" hidden="1" customHeight="1"/>
    <row r="63911" ht="12.75" hidden="1" customHeight="1"/>
    <row r="63912" ht="12.75" hidden="1" customHeight="1"/>
    <row r="63913" ht="12.75" hidden="1" customHeight="1"/>
    <row r="63914" ht="12.75" hidden="1" customHeight="1"/>
    <row r="63915" ht="12.75" hidden="1" customHeight="1"/>
    <row r="63916" ht="12.75" hidden="1" customHeight="1"/>
    <row r="63917" ht="12.75" hidden="1" customHeight="1"/>
    <row r="63918" ht="12.75" hidden="1" customHeight="1"/>
    <row r="63919" ht="12.75" hidden="1" customHeight="1"/>
    <row r="63920" ht="12.75" hidden="1" customHeight="1"/>
    <row r="63921" ht="12.75" hidden="1" customHeight="1"/>
    <row r="63922" ht="12.75" hidden="1" customHeight="1"/>
    <row r="63923" ht="12.75" hidden="1" customHeight="1"/>
    <row r="63924" ht="12.75" hidden="1" customHeight="1"/>
    <row r="63925" ht="12.75" hidden="1" customHeight="1"/>
    <row r="63926" ht="12.75" hidden="1" customHeight="1"/>
    <row r="63927" ht="12.75" hidden="1" customHeight="1"/>
    <row r="63928" ht="12.75" hidden="1" customHeight="1"/>
    <row r="63929" ht="12.75" hidden="1" customHeight="1"/>
    <row r="63930" ht="12.75" hidden="1" customHeight="1"/>
    <row r="63931" ht="12.75" hidden="1" customHeight="1"/>
    <row r="63932" ht="12.75" hidden="1" customHeight="1"/>
    <row r="63933" ht="12.75" hidden="1" customHeight="1"/>
    <row r="63934" ht="12.75" hidden="1" customHeight="1"/>
    <row r="63935" ht="12.75" hidden="1" customHeight="1"/>
    <row r="63936" ht="12.75" hidden="1" customHeight="1"/>
    <row r="63937" ht="12.75" hidden="1" customHeight="1"/>
    <row r="63938" ht="12.75" hidden="1" customHeight="1"/>
    <row r="63939" ht="12.75" hidden="1" customHeight="1"/>
    <row r="63940" ht="12.75" hidden="1" customHeight="1"/>
    <row r="63941" ht="12.75" hidden="1" customHeight="1"/>
    <row r="63942" ht="12.75" hidden="1" customHeight="1"/>
    <row r="63943" ht="12.75" hidden="1" customHeight="1"/>
    <row r="63944" ht="12.75" hidden="1" customHeight="1"/>
    <row r="63945" ht="12.75" hidden="1" customHeight="1"/>
    <row r="63946" ht="12.75" hidden="1" customHeight="1"/>
    <row r="63947" ht="12.75" hidden="1" customHeight="1"/>
    <row r="63948" ht="12.75" hidden="1" customHeight="1"/>
    <row r="63949" ht="12.75" hidden="1" customHeight="1"/>
    <row r="63950" ht="12.75" hidden="1" customHeight="1"/>
    <row r="63951" ht="12.75" hidden="1" customHeight="1"/>
    <row r="63952" ht="12.75" hidden="1" customHeight="1"/>
    <row r="63953" ht="12.75" hidden="1" customHeight="1"/>
    <row r="63954" ht="12.75" hidden="1" customHeight="1"/>
    <row r="63955" ht="12.75" hidden="1" customHeight="1"/>
    <row r="63956" ht="12.75" hidden="1" customHeight="1"/>
    <row r="63957" ht="12.75" hidden="1" customHeight="1"/>
    <row r="63958" ht="12.75" hidden="1" customHeight="1"/>
    <row r="63959" ht="12.75" hidden="1" customHeight="1"/>
    <row r="63960" ht="12.75" hidden="1" customHeight="1"/>
    <row r="63961" ht="12.75" hidden="1" customHeight="1"/>
    <row r="63962" ht="12.75" hidden="1" customHeight="1"/>
    <row r="63963" ht="12.75" hidden="1" customHeight="1"/>
    <row r="63964" ht="12.75" hidden="1" customHeight="1"/>
    <row r="63965" ht="12.75" hidden="1" customHeight="1"/>
    <row r="63966" ht="12.75" hidden="1" customHeight="1"/>
    <row r="63967" ht="12.75" hidden="1" customHeight="1"/>
    <row r="63968" ht="12.75" hidden="1" customHeight="1"/>
    <row r="63969" ht="12.75" hidden="1" customHeight="1"/>
    <row r="63970" ht="12.75" hidden="1" customHeight="1"/>
    <row r="63971" ht="12.75" hidden="1" customHeight="1"/>
    <row r="63972" ht="12.75" hidden="1" customHeight="1"/>
    <row r="63973" ht="12.75" hidden="1" customHeight="1"/>
    <row r="63974" ht="12.75" hidden="1" customHeight="1"/>
    <row r="63975" ht="12.75" hidden="1" customHeight="1"/>
    <row r="63976" ht="12.75" hidden="1" customHeight="1"/>
    <row r="63977" ht="12.75" hidden="1" customHeight="1"/>
    <row r="63978" ht="12.75" hidden="1" customHeight="1"/>
    <row r="63979" ht="12.75" hidden="1" customHeight="1"/>
    <row r="63980" ht="12.75" hidden="1" customHeight="1"/>
    <row r="63981" ht="12.75" hidden="1" customHeight="1"/>
    <row r="63982" ht="12.75" hidden="1" customHeight="1"/>
    <row r="63983" ht="12.75" hidden="1" customHeight="1"/>
    <row r="63984" ht="12.75" hidden="1" customHeight="1"/>
    <row r="63985" ht="12.75" hidden="1" customHeight="1"/>
    <row r="63986" ht="12.75" hidden="1" customHeight="1"/>
    <row r="63987" ht="12.75" hidden="1" customHeight="1"/>
    <row r="63988" ht="12.75" hidden="1" customHeight="1"/>
    <row r="63989" ht="12.75" hidden="1" customHeight="1"/>
    <row r="63990" ht="12.75" hidden="1" customHeight="1"/>
    <row r="63991" ht="12.75" hidden="1" customHeight="1"/>
    <row r="63992" ht="12.75" hidden="1" customHeight="1"/>
    <row r="63993" ht="12.75" hidden="1" customHeight="1"/>
    <row r="63994" ht="12.75" hidden="1" customHeight="1"/>
    <row r="63995" ht="12.75" hidden="1" customHeight="1"/>
    <row r="63996" ht="12.75" hidden="1" customHeight="1"/>
    <row r="63997" ht="12.75" hidden="1" customHeight="1"/>
    <row r="63998" ht="12.75" hidden="1" customHeight="1"/>
    <row r="63999" ht="12.75" hidden="1" customHeight="1"/>
    <row r="64000" ht="12.75" hidden="1" customHeight="1"/>
    <row r="64001" ht="12.75" hidden="1" customHeight="1"/>
    <row r="64002" ht="12.75" hidden="1" customHeight="1"/>
    <row r="64003" ht="12.75" hidden="1" customHeight="1"/>
    <row r="64004" ht="12.75" hidden="1" customHeight="1"/>
    <row r="64005" ht="12.75" hidden="1" customHeight="1"/>
    <row r="64006" ht="12.75" hidden="1" customHeight="1"/>
    <row r="64007" ht="12.75" hidden="1" customHeight="1"/>
    <row r="64008" ht="12.75" hidden="1" customHeight="1"/>
    <row r="64009" ht="12.75" hidden="1" customHeight="1"/>
    <row r="64010" ht="12.75" hidden="1" customHeight="1"/>
    <row r="64011" ht="12.75" hidden="1" customHeight="1"/>
    <row r="64012" ht="12.75" hidden="1" customHeight="1"/>
    <row r="64013" ht="12.75" hidden="1" customHeight="1"/>
    <row r="64014" ht="12.75" hidden="1" customHeight="1"/>
    <row r="64015" ht="12.75" hidden="1" customHeight="1"/>
    <row r="64016" ht="12.75" hidden="1" customHeight="1"/>
    <row r="64017" ht="12.75" hidden="1" customHeight="1"/>
    <row r="64018" ht="12.75" hidden="1" customHeight="1"/>
    <row r="64019" ht="12.75" hidden="1" customHeight="1"/>
    <row r="64020" ht="12.75" hidden="1" customHeight="1"/>
    <row r="64021" ht="12.75" hidden="1" customHeight="1"/>
    <row r="64022" ht="12.75" hidden="1" customHeight="1"/>
    <row r="64023" ht="12.75" hidden="1" customHeight="1"/>
    <row r="64024" ht="12.75" hidden="1" customHeight="1"/>
    <row r="64025" ht="12.75" hidden="1" customHeight="1"/>
    <row r="64026" ht="12.75" hidden="1" customHeight="1"/>
    <row r="64027" ht="12.75" hidden="1" customHeight="1"/>
    <row r="64028" ht="12.75" hidden="1" customHeight="1"/>
    <row r="64029" ht="12.75" hidden="1" customHeight="1"/>
    <row r="64030" ht="12.75" hidden="1" customHeight="1"/>
    <row r="64031" ht="12.75" hidden="1" customHeight="1"/>
    <row r="64032" ht="12.75" hidden="1" customHeight="1"/>
    <row r="64033" ht="12.75" hidden="1" customHeight="1"/>
    <row r="64034" ht="12.75" hidden="1" customHeight="1"/>
    <row r="64035" ht="12.75" hidden="1" customHeight="1"/>
    <row r="64036" ht="12.75" hidden="1" customHeight="1"/>
    <row r="64037" ht="12.75" hidden="1" customHeight="1"/>
    <row r="64038" ht="12.75" hidden="1" customHeight="1"/>
    <row r="64039" ht="12.75" hidden="1" customHeight="1"/>
    <row r="64040" ht="12.75" hidden="1" customHeight="1"/>
    <row r="64041" ht="12.75" hidden="1" customHeight="1"/>
    <row r="64042" ht="12.75" hidden="1" customHeight="1"/>
    <row r="64043" ht="12.75" hidden="1" customHeight="1"/>
    <row r="64044" ht="12.75" hidden="1" customHeight="1"/>
    <row r="64045" ht="12.75" hidden="1" customHeight="1"/>
    <row r="64046" ht="12.75" hidden="1" customHeight="1"/>
    <row r="64047" ht="12.75" hidden="1" customHeight="1"/>
    <row r="64048" ht="12.75" hidden="1" customHeight="1"/>
    <row r="64049" ht="12.75" hidden="1" customHeight="1"/>
    <row r="64050" ht="12.75" hidden="1" customHeight="1"/>
    <row r="64051" ht="12.75" hidden="1" customHeight="1"/>
    <row r="64052" ht="12.75" hidden="1" customHeight="1"/>
    <row r="64053" ht="12.75" hidden="1" customHeight="1"/>
    <row r="64054" ht="12.75" hidden="1" customHeight="1"/>
    <row r="64055" ht="12.75" hidden="1" customHeight="1"/>
    <row r="64056" ht="12.75" hidden="1" customHeight="1"/>
    <row r="64057" ht="12.75" hidden="1" customHeight="1"/>
    <row r="64058" ht="12.75" hidden="1" customHeight="1"/>
    <row r="64059" ht="12.75" hidden="1" customHeight="1"/>
    <row r="64060" ht="12.75" hidden="1" customHeight="1"/>
    <row r="64061" ht="12.75" hidden="1" customHeight="1"/>
    <row r="64062" ht="12.75" hidden="1" customHeight="1"/>
    <row r="64063" ht="12.75" hidden="1" customHeight="1"/>
    <row r="64064" ht="12.75" hidden="1" customHeight="1"/>
    <row r="64065" ht="12.75" hidden="1" customHeight="1"/>
    <row r="64066" ht="12.75" hidden="1" customHeight="1"/>
    <row r="64067" ht="12.75" hidden="1" customHeight="1"/>
    <row r="64068" ht="12.75" hidden="1" customHeight="1"/>
    <row r="64069" ht="12.75" hidden="1" customHeight="1"/>
    <row r="64070" ht="12.75" hidden="1" customHeight="1"/>
    <row r="64071" ht="12.75" hidden="1" customHeight="1"/>
    <row r="64072" ht="12.75" hidden="1" customHeight="1"/>
    <row r="64073" ht="12.75" hidden="1" customHeight="1"/>
    <row r="64074" ht="12.75" hidden="1" customHeight="1"/>
    <row r="64075" ht="12.75" hidden="1" customHeight="1"/>
    <row r="64076" ht="12.75" hidden="1" customHeight="1"/>
    <row r="64077" ht="12.75" hidden="1" customHeight="1"/>
    <row r="64078" ht="12.75" hidden="1" customHeight="1"/>
    <row r="64079" ht="12.75" hidden="1" customHeight="1"/>
    <row r="64080" ht="12.75" hidden="1" customHeight="1"/>
    <row r="64081" ht="12.75" hidden="1" customHeight="1"/>
    <row r="64082" ht="12.75" hidden="1" customHeight="1"/>
    <row r="64083" ht="12.75" hidden="1" customHeight="1"/>
    <row r="64084" ht="12.75" hidden="1" customHeight="1"/>
    <row r="64085" ht="12.75" hidden="1" customHeight="1"/>
    <row r="64086" ht="12.75" hidden="1" customHeight="1"/>
    <row r="64087" ht="12.75" hidden="1" customHeight="1"/>
    <row r="64088" ht="12.75" hidden="1" customHeight="1"/>
    <row r="64089" ht="12.75" hidden="1" customHeight="1"/>
    <row r="64090" ht="12.75" hidden="1" customHeight="1"/>
    <row r="64091" ht="12.75" hidden="1" customHeight="1"/>
    <row r="64092" ht="12.75" hidden="1" customHeight="1"/>
    <row r="64093" ht="12.75" hidden="1" customHeight="1"/>
    <row r="64094" ht="12.75" hidden="1" customHeight="1"/>
    <row r="64095" ht="12.75" hidden="1" customHeight="1"/>
    <row r="64096" ht="12.75" hidden="1" customHeight="1"/>
    <row r="64097" ht="12.75" hidden="1" customHeight="1"/>
    <row r="64098" ht="12.75" hidden="1" customHeight="1"/>
    <row r="64099" ht="12.75" hidden="1" customHeight="1"/>
    <row r="64100" ht="12.75" hidden="1" customHeight="1"/>
    <row r="64101" ht="12.75" hidden="1" customHeight="1"/>
    <row r="64102" ht="12.75" hidden="1" customHeight="1"/>
    <row r="64103" ht="12.75" hidden="1" customHeight="1"/>
    <row r="64104" ht="12.75" hidden="1" customHeight="1"/>
    <row r="64105" ht="12.75" hidden="1" customHeight="1"/>
    <row r="64106" ht="12.75" hidden="1" customHeight="1"/>
    <row r="64107" ht="12.75" hidden="1" customHeight="1"/>
    <row r="64108" ht="12.75" hidden="1" customHeight="1"/>
    <row r="64109" ht="12.75" hidden="1" customHeight="1"/>
    <row r="64110" ht="12.75" hidden="1" customHeight="1"/>
    <row r="64111" ht="12.75" hidden="1" customHeight="1"/>
    <row r="64112" ht="12.75" hidden="1" customHeight="1"/>
    <row r="64113" ht="12.75" hidden="1" customHeight="1"/>
    <row r="64114" ht="12.75" hidden="1" customHeight="1"/>
    <row r="64115" ht="12.75" hidden="1" customHeight="1"/>
    <row r="64116" ht="12.75" hidden="1" customHeight="1"/>
    <row r="64117" ht="12.75" hidden="1" customHeight="1"/>
    <row r="64118" ht="12.75" hidden="1" customHeight="1"/>
    <row r="64119" ht="12.75" hidden="1" customHeight="1"/>
    <row r="64120" ht="12.75" hidden="1" customHeight="1"/>
    <row r="64121" ht="12.75" hidden="1" customHeight="1"/>
    <row r="64122" ht="12.75" hidden="1" customHeight="1"/>
    <row r="64123" ht="12.75" hidden="1" customHeight="1"/>
    <row r="64124" ht="12.75" hidden="1" customHeight="1"/>
    <row r="64125" ht="12.75" hidden="1" customHeight="1"/>
    <row r="64126" ht="12.75" hidden="1" customHeight="1"/>
    <row r="64127" ht="12.75" hidden="1" customHeight="1"/>
    <row r="64128" ht="12.75" hidden="1" customHeight="1"/>
    <row r="64129" ht="12.75" hidden="1" customHeight="1"/>
    <row r="64130" ht="12.75" hidden="1" customHeight="1"/>
    <row r="64131" ht="12.75" hidden="1" customHeight="1"/>
    <row r="64132" ht="12.75" hidden="1" customHeight="1"/>
    <row r="64133" ht="12.75" hidden="1" customHeight="1"/>
    <row r="64134" ht="12.75" hidden="1" customHeight="1"/>
    <row r="64135" ht="12.75" hidden="1" customHeight="1"/>
    <row r="64136" ht="12.75" hidden="1" customHeight="1"/>
    <row r="64137" ht="12.75" hidden="1" customHeight="1"/>
    <row r="64138" ht="12.75" hidden="1" customHeight="1"/>
    <row r="64139" ht="12.75" hidden="1" customHeight="1"/>
    <row r="64140" ht="12.75" hidden="1" customHeight="1"/>
    <row r="64141" ht="12.75" hidden="1" customHeight="1"/>
    <row r="64142" ht="12.75" hidden="1" customHeight="1"/>
    <row r="64143" ht="12.75" hidden="1" customHeight="1"/>
    <row r="64144" ht="12.75" hidden="1" customHeight="1"/>
    <row r="64145" ht="12.75" hidden="1" customHeight="1"/>
    <row r="64146" ht="12.75" hidden="1" customHeight="1"/>
    <row r="64147" ht="12.75" hidden="1" customHeight="1"/>
    <row r="64148" ht="12.75" hidden="1" customHeight="1"/>
    <row r="64149" ht="12.75" hidden="1" customHeight="1"/>
    <row r="64150" ht="12.75" hidden="1" customHeight="1"/>
    <row r="64151" ht="12.75" hidden="1" customHeight="1"/>
    <row r="64152" ht="12.75" hidden="1" customHeight="1"/>
    <row r="64153" ht="12.75" hidden="1" customHeight="1"/>
    <row r="64154" ht="12.75" hidden="1" customHeight="1"/>
    <row r="64155" ht="12.75" hidden="1" customHeight="1"/>
    <row r="64156" ht="12.75" hidden="1" customHeight="1"/>
    <row r="64157" ht="12.75" hidden="1" customHeight="1"/>
    <row r="64158" ht="12.75" hidden="1" customHeight="1"/>
    <row r="64159" ht="12.75" hidden="1" customHeight="1"/>
    <row r="64160" ht="12.75" hidden="1" customHeight="1"/>
    <row r="64161" ht="12.75" hidden="1" customHeight="1"/>
    <row r="64162" ht="12.75" hidden="1" customHeight="1"/>
    <row r="64163" ht="12.75" hidden="1" customHeight="1"/>
    <row r="64164" ht="12.75" hidden="1" customHeight="1"/>
    <row r="64165" ht="12.75" hidden="1" customHeight="1"/>
    <row r="64166" ht="12.75" hidden="1" customHeight="1"/>
    <row r="64167" ht="12.75" hidden="1" customHeight="1"/>
    <row r="64168" ht="12.75" hidden="1" customHeight="1"/>
    <row r="64169" ht="12.75" hidden="1" customHeight="1"/>
    <row r="64170" ht="12.75" hidden="1" customHeight="1"/>
    <row r="64171" ht="12.75" hidden="1" customHeight="1"/>
    <row r="64172" ht="12.75" hidden="1" customHeight="1"/>
    <row r="64173" ht="12.75" hidden="1" customHeight="1"/>
    <row r="64174" ht="12.75" hidden="1" customHeight="1"/>
    <row r="64175" ht="12.75" hidden="1" customHeight="1"/>
    <row r="64176" ht="12.75" hidden="1" customHeight="1"/>
    <row r="64177" ht="12.75" hidden="1" customHeight="1"/>
    <row r="64178" ht="12.75" hidden="1" customHeight="1"/>
    <row r="64179" ht="12.75" hidden="1" customHeight="1"/>
    <row r="64180" ht="12.75" hidden="1" customHeight="1"/>
    <row r="64181" ht="12.75" hidden="1" customHeight="1"/>
    <row r="64182" ht="12.75" hidden="1" customHeight="1"/>
    <row r="64183" ht="12.75" hidden="1" customHeight="1"/>
    <row r="64184" ht="12.75" hidden="1" customHeight="1"/>
    <row r="64185" ht="12.75" hidden="1" customHeight="1"/>
    <row r="64186" ht="12.75" hidden="1" customHeight="1"/>
    <row r="64187" ht="12.75" hidden="1" customHeight="1"/>
    <row r="64188" ht="12.75" hidden="1" customHeight="1"/>
    <row r="64189" ht="12.75" hidden="1" customHeight="1"/>
    <row r="64190" ht="12.75" hidden="1" customHeight="1"/>
    <row r="64191" ht="12.75" hidden="1" customHeight="1"/>
    <row r="64192" ht="12.75" hidden="1" customHeight="1"/>
    <row r="64193" ht="12.75" hidden="1" customHeight="1"/>
    <row r="64194" ht="12.75" hidden="1" customHeight="1"/>
    <row r="64195" ht="12.75" hidden="1" customHeight="1"/>
    <row r="64196" ht="12.75" hidden="1" customHeight="1"/>
    <row r="64197" ht="12.75" hidden="1" customHeight="1"/>
    <row r="64198" ht="12.75" hidden="1" customHeight="1"/>
    <row r="64199" ht="12.75" hidden="1" customHeight="1"/>
    <row r="64200" ht="12.75" hidden="1" customHeight="1"/>
    <row r="64201" ht="12.75" hidden="1" customHeight="1"/>
    <row r="64202" ht="12.75" hidden="1" customHeight="1"/>
    <row r="64203" ht="12.75" hidden="1" customHeight="1"/>
    <row r="64204" ht="12.75" hidden="1" customHeight="1"/>
    <row r="64205" ht="12.75" hidden="1" customHeight="1"/>
    <row r="64206" ht="12.75" hidden="1" customHeight="1"/>
    <row r="64207" ht="12.75" hidden="1" customHeight="1"/>
    <row r="64208" ht="12.75" hidden="1" customHeight="1"/>
    <row r="64209" ht="12.75" hidden="1" customHeight="1"/>
    <row r="64210" ht="12.75" hidden="1" customHeight="1"/>
    <row r="64211" ht="12.75" hidden="1" customHeight="1"/>
    <row r="64212" ht="12.75" hidden="1" customHeight="1"/>
    <row r="64213" ht="12.75" hidden="1" customHeight="1"/>
    <row r="64214" ht="12.75" hidden="1" customHeight="1"/>
    <row r="64215" ht="12.75" hidden="1" customHeight="1"/>
    <row r="64216" ht="12.75" hidden="1" customHeight="1"/>
    <row r="64217" ht="12.75" hidden="1" customHeight="1"/>
    <row r="64218" ht="12.75" hidden="1" customHeight="1"/>
    <row r="64219" ht="12.75" hidden="1" customHeight="1"/>
    <row r="64220" ht="12.75" hidden="1" customHeight="1"/>
    <row r="64221" ht="12.75" hidden="1" customHeight="1"/>
    <row r="64222" ht="12.75" hidden="1" customHeight="1"/>
    <row r="64223" ht="12.75" hidden="1" customHeight="1"/>
    <row r="64224" ht="12.75" hidden="1" customHeight="1"/>
    <row r="64225" ht="12.75" hidden="1" customHeight="1"/>
    <row r="64226" ht="12.75" hidden="1" customHeight="1"/>
    <row r="64227" ht="12.75" hidden="1" customHeight="1"/>
    <row r="64228" ht="12.75" hidden="1" customHeight="1"/>
    <row r="64229" ht="12.75" hidden="1" customHeight="1"/>
    <row r="64230" ht="12.75" hidden="1" customHeight="1"/>
    <row r="64231" ht="12.75" hidden="1" customHeight="1"/>
    <row r="64232" ht="12.75" hidden="1" customHeight="1"/>
    <row r="64233" ht="12.75" hidden="1" customHeight="1"/>
    <row r="64234" ht="12.75" hidden="1" customHeight="1"/>
    <row r="64235" ht="12.75" hidden="1" customHeight="1"/>
    <row r="64236" ht="12.75" hidden="1" customHeight="1"/>
    <row r="64237" ht="12.75" hidden="1" customHeight="1"/>
    <row r="64238" ht="12.75" hidden="1" customHeight="1"/>
    <row r="64239" ht="12.75" hidden="1" customHeight="1"/>
    <row r="64240" ht="12.75" hidden="1" customHeight="1"/>
    <row r="64241" ht="12.75" hidden="1" customHeight="1"/>
    <row r="64242" ht="12.75" hidden="1" customHeight="1"/>
    <row r="64243" ht="12.75" hidden="1" customHeight="1"/>
    <row r="64244" ht="12.75" hidden="1" customHeight="1"/>
    <row r="64245" ht="12.75" hidden="1" customHeight="1"/>
    <row r="64246" ht="12.75" hidden="1" customHeight="1"/>
    <row r="64247" ht="12.75" hidden="1" customHeight="1"/>
    <row r="64248" ht="12.75" hidden="1" customHeight="1"/>
    <row r="64249" ht="12.75" hidden="1" customHeight="1"/>
    <row r="64250" ht="12.75" hidden="1" customHeight="1"/>
    <row r="64251" ht="12.75" hidden="1" customHeight="1"/>
    <row r="64252" ht="12.75" hidden="1" customHeight="1"/>
    <row r="64253" ht="12.75" hidden="1" customHeight="1"/>
    <row r="64254" ht="12.75" hidden="1" customHeight="1"/>
    <row r="64255" ht="12.75" hidden="1" customHeight="1"/>
    <row r="64256" ht="12.75" hidden="1" customHeight="1"/>
    <row r="64257" ht="12.75" hidden="1" customHeight="1"/>
    <row r="64258" ht="12.75" hidden="1" customHeight="1"/>
    <row r="64259" ht="12.75" hidden="1" customHeight="1"/>
    <row r="64260" ht="12.75" hidden="1" customHeight="1"/>
    <row r="64261" ht="12.75" hidden="1" customHeight="1"/>
    <row r="64262" ht="12.75" hidden="1" customHeight="1"/>
    <row r="64263" ht="12.75" hidden="1" customHeight="1"/>
    <row r="64264" ht="12.75" hidden="1" customHeight="1"/>
    <row r="64265" ht="12.75" hidden="1" customHeight="1"/>
    <row r="64266" ht="12.75" hidden="1" customHeight="1"/>
    <row r="64267" ht="12.75" hidden="1" customHeight="1"/>
    <row r="64268" ht="12.75" hidden="1" customHeight="1"/>
    <row r="64269" ht="12.75" hidden="1" customHeight="1"/>
    <row r="64270" ht="12.75" hidden="1" customHeight="1"/>
    <row r="64271" ht="12.75" hidden="1" customHeight="1"/>
    <row r="64272" ht="12.75" hidden="1" customHeight="1"/>
    <row r="64273" ht="12.75" hidden="1" customHeight="1"/>
    <row r="64274" ht="12.75" hidden="1" customHeight="1"/>
    <row r="64275" ht="12.75" hidden="1" customHeight="1"/>
    <row r="64276" ht="12.75" hidden="1" customHeight="1"/>
    <row r="64277" ht="12.75" hidden="1" customHeight="1"/>
    <row r="64278" ht="12.75" hidden="1" customHeight="1"/>
    <row r="64279" ht="12.75" hidden="1" customHeight="1"/>
    <row r="64280" ht="12.75" hidden="1" customHeight="1"/>
    <row r="64281" ht="12.75" hidden="1" customHeight="1"/>
    <row r="64282" ht="12.75" hidden="1" customHeight="1"/>
    <row r="64283" ht="12.75" hidden="1" customHeight="1"/>
    <row r="64284" ht="12.75" hidden="1" customHeight="1"/>
    <row r="64285" ht="12.75" hidden="1" customHeight="1"/>
    <row r="64286" ht="12.75" hidden="1" customHeight="1"/>
    <row r="64287" ht="12.75" hidden="1" customHeight="1"/>
    <row r="64288" ht="12.75" hidden="1" customHeight="1"/>
    <row r="64289" ht="12.75" hidden="1" customHeight="1"/>
    <row r="64290" ht="12.75" hidden="1" customHeight="1"/>
    <row r="64291" ht="12.75" hidden="1" customHeight="1"/>
    <row r="64292" ht="12.75" hidden="1" customHeight="1"/>
    <row r="64293" ht="12.75" hidden="1" customHeight="1"/>
    <row r="64294" ht="12.75" hidden="1" customHeight="1"/>
    <row r="64295" ht="12.75" hidden="1" customHeight="1"/>
    <row r="64296" ht="12.75" hidden="1" customHeight="1"/>
    <row r="64297" ht="12.75" hidden="1" customHeight="1"/>
    <row r="64298" ht="12.75" hidden="1" customHeight="1"/>
    <row r="64299" ht="12.75" hidden="1" customHeight="1"/>
    <row r="64300" ht="12.75" hidden="1" customHeight="1"/>
    <row r="64301" ht="12.75" hidden="1" customHeight="1"/>
    <row r="64302" ht="12.75" hidden="1" customHeight="1"/>
    <row r="64303" ht="12.75" hidden="1" customHeight="1"/>
    <row r="64304" ht="12.75" hidden="1" customHeight="1"/>
    <row r="64305" ht="12.75" hidden="1" customHeight="1"/>
    <row r="64306" ht="12.75" hidden="1" customHeight="1"/>
    <row r="64307" ht="12.75" hidden="1" customHeight="1"/>
    <row r="64308" ht="12.75" hidden="1" customHeight="1"/>
    <row r="64309" ht="12.75" hidden="1" customHeight="1"/>
    <row r="64310" ht="12.75" hidden="1" customHeight="1"/>
    <row r="64311" ht="12.75" hidden="1" customHeight="1"/>
    <row r="64312" ht="12.75" hidden="1" customHeight="1"/>
    <row r="64313" ht="12.75" hidden="1" customHeight="1"/>
    <row r="64314" ht="12.75" hidden="1" customHeight="1"/>
    <row r="64315" ht="12.75" hidden="1" customHeight="1"/>
    <row r="64316" ht="12.75" hidden="1" customHeight="1"/>
    <row r="64317" ht="12.75" hidden="1" customHeight="1"/>
    <row r="64318" ht="12.75" hidden="1" customHeight="1"/>
    <row r="64319" ht="12.75" hidden="1" customHeight="1"/>
    <row r="64320" ht="12.75" hidden="1" customHeight="1"/>
    <row r="64321" ht="12.75" hidden="1" customHeight="1"/>
    <row r="64322" ht="12.75" hidden="1" customHeight="1"/>
    <row r="64323" ht="12.75" hidden="1" customHeight="1"/>
    <row r="64324" ht="12.75" hidden="1" customHeight="1"/>
    <row r="64325" ht="12.75" hidden="1" customHeight="1"/>
    <row r="64326" ht="12.75" hidden="1" customHeight="1"/>
    <row r="64327" ht="12.75" hidden="1" customHeight="1"/>
    <row r="64328" ht="12.75" hidden="1" customHeight="1"/>
    <row r="64329" ht="12.75" hidden="1" customHeight="1"/>
    <row r="64330" ht="12.75" hidden="1" customHeight="1"/>
    <row r="64331" ht="12.75" hidden="1" customHeight="1"/>
    <row r="64332" ht="12.75" hidden="1" customHeight="1"/>
    <row r="64333" ht="12.75" hidden="1" customHeight="1"/>
    <row r="64334" ht="12.75" hidden="1" customHeight="1"/>
    <row r="64335" ht="12.75" hidden="1" customHeight="1"/>
    <row r="64336" ht="12.75" hidden="1" customHeight="1"/>
    <row r="64337" ht="12.75" hidden="1" customHeight="1"/>
    <row r="64338" ht="12.75" hidden="1" customHeight="1"/>
    <row r="64339" ht="12.75" hidden="1" customHeight="1"/>
    <row r="64340" ht="12.75" hidden="1" customHeight="1"/>
    <row r="64341" ht="12.75" hidden="1" customHeight="1"/>
    <row r="64342" ht="12.75" hidden="1" customHeight="1"/>
    <row r="64343" ht="12.75" hidden="1" customHeight="1"/>
    <row r="64344" ht="12.75" hidden="1" customHeight="1"/>
    <row r="64345" ht="12.75" hidden="1" customHeight="1"/>
    <row r="64346" ht="12.75" hidden="1" customHeight="1"/>
    <row r="64347" ht="12.75" hidden="1" customHeight="1"/>
    <row r="64348" ht="12.75" hidden="1" customHeight="1"/>
    <row r="64349" ht="12.75" hidden="1" customHeight="1"/>
    <row r="64350" ht="12.75" hidden="1" customHeight="1"/>
    <row r="64351" ht="12.75" hidden="1" customHeight="1"/>
    <row r="64352" ht="12.75" hidden="1" customHeight="1"/>
    <row r="64353" ht="12.75" hidden="1" customHeight="1"/>
    <row r="64354" ht="12.75" hidden="1" customHeight="1"/>
    <row r="64355" ht="12.75" hidden="1" customHeight="1"/>
    <row r="64356" ht="12.75" hidden="1" customHeight="1"/>
    <row r="64357" ht="12.75" hidden="1" customHeight="1"/>
    <row r="64358" ht="12.75" hidden="1" customHeight="1"/>
    <row r="64359" ht="12.75" hidden="1" customHeight="1"/>
    <row r="64360" ht="12.75" hidden="1" customHeight="1"/>
    <row r="64361" ht="12.75" hidden="1" customHeight="1"/>
    <row r="64362" ht="12.75" hidden="1" customHeight="1"/>
    <row r="64363" ht="12.75" hidden="1" customHeight="1"/>
    <row r="64364" ht="12.75" hidden="1" customHeight="1"/>
    <row r="64365" ht="12.75" hidden="1" customHeight="1"/>
    <row r="64366" ht="12.75" hidden="1" customHeight="1"/>
    <row r="64367" ht="12.75" hidden="1" customHeight="1"/>
    <row r="64368" ht="12.75" hidden="1" customHeight="1"/>
    <row r="64369" ht="12.75" hidden="1" customHeight="1"/>
    <row r="64370" ht="12.75" hidden="1" customHeight="1"/>
    <row r="64371" ht="12.75" hidden="1" customHeight="1"/>
    <row r="64372" ht="12.75" hidden="1" customHeight="1"/>
    <row r="64373" ht="12.75" hidden="1" customHeight="1"/>
    <row r="64374" ht="12.75" hidden="1" customHeight="1"/>
    <row r="64375" ht="12.75" hidden="1" customHeight="1"/>
    <row r="64376" ht="12.75" hidden="1" customHeight="1"/>
    <row r="64377" ht="12.75" hidden="1" customHeight="1"/>
    <row r="64378" ht="12.75" hidden="1" customHeight="1"/>
    <row r="64379" ht="12.75" hidden="1" customHeight="1"/>
    <row r="64380" ht="12.75" hidden="1" customHeight="1"/>
    <row r="64381" ht="12.75" hidden="1" customHeight="1"/>
    <row r="64382" ht="12.75" hidden="1" customHeight="1"/>
    <row r="64383" ht="12.75" hidden="1" customHeight="1"/>
    <row r="64384" ht="12.75" hidden="1" customHeight="1"/>
    <row r="64385" ht="12.75" hidden="1" customHeight="1"/>
    <row r="64386" ht="12.75" hidden="1" customHeight="1"/>
    <row r="64387" ht="12.75" hidden="1" customHeight="1"/>
    <row r="64388" ht="12.75" hidden="1" customHeight="1"/>
    <row r="64389" ht="12.75" hidden="1" customHeight="1"/>
    <row r="64390" ht="12.75" hidden="1" customHeight="1"/>
    <row r="64391" ht="12.75" hidden="1" customHeight="1"/>
    <row r="64392" ht="12.75" hidden="1" customHeight="1"/>
    <row r="64393" ht="12.75" hidden="1" customHeight="1"/>
    <row r="64394" ht="12.75" hidden="1" customHeight="1"/>
    <row r="64395" ht="12.75" hidden="1" customHeight="1"/>
    <row r="64396" ht="12.75" hidden="1" customHeight="1"/>
    <row r="64397" ht="12.75" hidden="1" customHeight="1"/>
    <row r="64398" ht="12.75" hidden="1" customHeight="1"/>
    <row r="64399" ht="12.75" hidden="1" customHeight="1"/>
    <row r="64400" ht="12.75" hidden="1" customHeight="1"/>
    <row r="64401" ht="12.75" hidden="1" customHeight="1"/>
    <row r="64402" ht="12.75" hidden="1" customHeight="1"/>
    <row r="64403" ht="12.75" hidden="1" customHeight="1"/>
    <row r="64404" ht="12.75" hidden="1" customHeight="1"/>
    <row r="64405" ht="12.75" hidden="1" customHeight="1"/>
    <row r="64406" ht="12.75" hidden="1" customHeight="1"/>
    <row r="64407" ht="12.75" hidden="1" customHeight="1"/>
    <row r="64408" ht="12.75" hidden="1" customHeight="1"/>
    <row r="64409" ht="12.75" hidden="1" customHeight="1"/>
    <row r="64410" ht="12.75" hidden="1" customHeight="1"/>
    <row r="64411" ht="12.75" hidden="1" customHeight="1"/>
    <row r="64412" ht="12.75" hidden="1" customHeight="1"/>
    <row r="64413" ht="12.75" hidden="1" customHeight="1"/>
    <row r="64414" ht="12.75" hidden="1" customHeight="1"/>
    <row r="64415" ht="12.75" hidden="1" customHeight="1"/>
    <row r="64416" ht="12.75" hidden="1" customHeight="1"/>
    <row r="64417" ht="12.75" hidden="1" customHeight="1"/>
    <row r="64418" ht="12.75" hidden="1" customHeight="1"/>
    <row r="64419" ht="12.75" hidden="1" customHeight="1"/>
    <row r="64420" ht="12.75" hidden="1" customHeight="1"/>
    <row r="64421" ht="12.75" hidden="1" customHeight="1"/>
    <row r="64422" ht="12.75" hidden="1" customHeight="1"/>
    <row r="64423" ht="12.75" hidden="1" customHeight="1"/>
    <row r="64424" ht="12.75" hidden="1" customHeight="1"/>
    <row r="64425" ht="12.75" hidden="1" customHeight="1"/>
    <row r="64426" ht="12.75" hidden="1" customHeight="1"/>
    <row r="64427" ht="12.75" hidden="1" customHeight="1"/>
    <row r="64428" ht="12.75" hidden="1" customHeight="1"/>
    <row r="64429" ht="12.75" hidden="1" customHeight="1"/>
    <row r="64430" ht="12.75" hidden="1" customHeight="1"/>
    <row r="64431" ht="12.75" hidden="1" customHeight="1"/>
    <row r="64432" ht="12.75" hidden="1" customHeight="1"/>
    <row r="64433" ht="12.75" hidden="1" customHeight="1"/>
    <row r="64434" ht="12.75" hidden="1" customHeight="1"/>
    <row r="64435" ht="12.75" hidden="1" customHeight="1"/>
    <row r="64436" ht="12.75" hidden="1" customHeight="1"/>
    <row r="64437" ht="12.75" hidden="1" customHeight="1"/>
    <row r="64438" ht="12.75" hidden="1" customHeight="1"/>
    <row r="64439" ht="12.75" hidden="1" customHeight="1"/>
    <row r="64440" ht="12.75" hidden="1" customHeight="1"/>
    <row r="64441" ht="12.75" hidden="1" customHeight="1"/>
    <row r="64442" ht="12.75" hidden="1" customHeight="1"/>
    <row r="64443" ht="12.75" hidden="1" customHeight="1"/>
    <row r="64444" ht="12.75" hidden="1" customHeight="1"/>
    <row r="64445" ht="12.75" hidden="1" customHeight="1"/>
    <row r="64446" ht="12.75" hidden="1" customHeight="1"/>
    <row r="64447" ht="12.75" hidden="1" customHeight="1"/>
    <row r="64448" ht="12.75" hidden="1" customHeight="1"/>
    <row r="64449" ht="12.75" hidden="1" customHeight="1"/>
    <row r="64450" ht="12.75" hidden="1" customHeight="1"/>
    <row r="64451" ht="12.75" hidden="1" customHeight="1"/>
    <row r="64452" ht="12.75" hidden="1" customHeight="1"/>
    <row r="64453" ht="12.75" hidden="1" customHeight="1"/>
    <row r="64454" ht="12.75" hidden="1" customHeight="1"/>
    <row r="64455" ht="12.75" hidden="1" customHeight="1"/>
    <row r="64456" ht="12.75" hidden="1" customHeight="1"/>
    <row r="64457" ht="12.75" hidden="1" customHeight="1"/>
    <row r="64458" ht="12.75" hidden="1" customHeight="1"/>
    <row r="64459" ht="12.75" hidden="1" customHeight="1"/>
    <row r="64460" ht="12.75" hidden="1" customHeight="1"/>
    <row r="64461" ht="12.75" hidden="1" customHeight="1"/>
    <row r="64462" ht="12.75" hidden="1" customHeight="1"/>
    <row r="64463" ht="12.75" hidden="1" customHeight="1"/>
    <row r="64464" ht="12.75" hidden="1" customHeight="1"/>
    <row r="64465" ht="12.75" hidden="1" customHeight="1"/>
    <row r="64466" ht="12.75" hidden="1" customHeight="1"/>
    <row r="64467" ht="12.75" hidden="1" customHeight="1"/>
    <row r="64468" ht="12.75" hidden="1" customHeight="1"/>
    <row r="64469" ht="12.75" hidden="1" customHeight="1"/>
    <row r="64470" ht="12.75" hidden="1" customHeight="1"/>
    <row r="64471" ht="12.75" hidden="1" customHeight="1"/>
    <row r="64472" ht="12.75" hidden="1" customHeight="1"/>
    <row r="64473" ht="12.75" hidden="1" customHeight="1"/>
    <row r="64474" ht="12.75" hidden="1" customHeight="1"/>
    <row r="64475" ht="12.75" hidden="1" customHeight="1"/>
    <row r="64476" ht="12.75" hidden="1" customHeight="1"/>
    <row r="64477" ht="12.75" hidden="1" customHeight="1"/>
    <row r="64478" ht="12.75" hidden="1" customHeight="1"/>
    <row r="64479" ht="12.75" hidden="1" customHeight="1"/>
    <row r="64480" ht="12.75" hidden="1" customHeight="1"/>
    <row r="64481" ht="12.75" hidden="1" customHeight="1"/>
    <row r="64482" ht="12.75" hidden="1" customHeight="1"/>
    <row r="64483" ht="12.75" hidden="1" customHeight="1"/>
    <row r="64484" ht="12.75" hidden="1" customHeight="1"/>
    <row r="64485" ht="12.75" hidden="1" customHeight="1"/>
    <row r="64486" ht="12.75" hidden="1" customHeight="1"/>
    <row r="64487" ht="12.75" hidden="1" customHeight="1"/>
    <row r="64488" ht="12.75" hidden="1" customHeight="1"/>
    <row r="64489" ht="12.75" hidden="1" customHeight="1"/>
    <row r="64490" ht="12.75" hidden="1" customHeight="1"/>
    <row r="64491" ht="12.75" hidden="1" customHeight="1"/>
    <row r="64492" ht="12.75" hidden="1" customHeight="1"/>
    <row r="64493" ht="12.75" hidden="1" customHeight="1"/>
    <row r="64494" ht="12.75" hidden="1" customHeight="1"/>
    <row r="64495" ht="12.75" hidden="1" customHeight="1"/>
    <row r="64496" ht="12.75" hidden="1" customHeight="1"/>
    <row r="64497" ht="12.75" hidden="1" customHeight="1"/>
    <row r="64498" ht="12.75" hidden="1" customHeight="1"/>
    <row r="64499" ht="12.75" hidden="1" customHeight="1"/>
    <row r="64500" ht="12.75" hidden="1" customHeight="1"/>
    <row r="64501" ht="12.75" hidden="1" customHeight="1"/>
    <row r="64502" ht="12.75" hidden="1" customHeight="1"/>
    <row r="64503" ht="12.75" hidden="1" customHeight="1"/>
    <row r="64504" ht="12.75" hidden="1" customHeight="1"/>
    <row r="64505" ht="12.75" hidden="1" customHeight="1"/>
    <row r="64506" ht="12.75" hidden="1" customHeight="1"/>
    <row r="64507" ht="12.75" hidden="1" customHeight="1"/>
    <row r="64508" ht="12.75" hidden="1" customHeight="1"/>
    <row r="64509" ht="12.75" hidden="1" customHeight="1"/>
    <row r="64510" ht="12.75" hidden="1" customHeight="1"/>
    <row r="64511" ht="12.75" hidden="1" customHeight="1"/>
    <row r="64512" ht="12.75" hidden="1" customHeight="1"/>
    <row r="64513" ht="12.75" hidden="1" customHeight="1"/>
    <row r="64514" ht="12.75" hidden="1" customHeight="1"/>
    <row r="64515" ht="12.75" hidden="1" customHeight="1"/>
    <row r="64516" ht="12.75" hidden="1" customHeight="1"/>
    <row r="64517" ht="12.75" hidden="1" customHeight="1"/>
    <row r="64518" ht="12.75" hidden="1" customHeight="1"/>
    <row r="64519" ht="12.75" hidden="1" customHeight="1"/>
    <row r="64520" ht="12.75" hidden="1" customHeight="1"/>
    <row r="64521" ht="12.75" hidden="1" customHeight="1"/>
    <row r="64522" ht="12.75" hidden="1" customHeight="1"/>
    <row r="64523" ht="12.75" hidden="1" customHeight="1"/>
    <row r="64524" ht="12.75" hidden="1" customHeight="1"/>
    <row r="64525" ht="12.75" hidden="1" customHeight="1"/>
    <row r="64526" ht="12.75" hidden="1" customHeight="1"/>
    <row r="64527" ht="12.75" hidden="1" customHeight="1"/>
    <row r="64528" ht="12.75" hidden="1" customHeight="1"/>
    <row r="64529" ht="12.75" hidden="1" customHeight="1"/>
    <row r="64530" ht="12.75" hidden="1" customHeight="1"/>
    <row r="64531" ht="12.75" hidden="1" customHeight="1"/>
    <row r="64532" ht="12.75" hidden="1" customHeight="1"/>
    <row r="64533" ht="12.75" hidden="1" customHeight="1"/>
    <row r="64534" ht="12.75" hidden="1" customHeight="1"/>
    <row r="64535" ht="12.75" hidden="1" customHeight="1"/>
    <row r="64536" ht="12.75" hidden="1" customHeight="1"/>
    <row r="64537" ht="12.75" hidden="1" customHeight="1"/>
    <row r="64538" ht="12.75" hidden="1" customHeight="1"/>
    <row r="64539" ht="12.75" hidden="1" customHeight="1"/>
    <row r="64540" ht="12.75" hidden="1" customHeight="1"/>
    <row r="64541" ht="12.75" hidden="1" customHeight="1"/>
    <row r="64542" ht="12.75" hidden="1" customHeight="1"/>
    <row r="64543" ht="12.75" hidden="1" customHeight="1"/>
    <row r="64544" ht="12.75" hidden="1" customHeight="1"/>
    <row r="64545" ht="12.75" hidden="1" customHeight="1"/>
    <row r="64546" ht="12.75" hidden="1" customHeight="1"/>
    <row r="64547" ht="12.75" hidden="1" customHeight="1"/>
    <row r="64548" ht="12.75" hidden="1" customHeight="1"/>
    <row r="64549" ht="12.75" hidden="1" customHeight="1"/>
    <row r="64550" ht="12.75" hidden="1" customHeight="1"/>
    <row r="64551" ht="12.75" hidden="1" customHeight="1"/>
    <row r="64552" ht="12.75" hidden="1" customHeight="1"/>
    <row r="64553" ht="12.75" hidden="1" customHeight="1"/>
    <row r="64554" ht="12.75" hidden="1" customHeight="1"/>
    <row r="64555" ht="12.75" hidden="1" customHeight="1"/>
    <row r="64556" ht="12.75" hidden="1" customHeight="1"/>
    <row r="64557" ht="12.75" hidden="1" customHeight="1"/>
    <row r="64558" ht="12.75" hidden="1" customHeight="1"/>
    <row r="64559" ht="12.75" hidden="1" customHeight="1"/>
    <row r="64560" ht="12.75" hidden="1" customHeight="1"/>
    <row r="64561" ht="12.75" hidden="1" customHeight="1"/>
    <row r="64562" ht="12.75" hidden="1" customHeight="1"/>
    <row r="64563" ht="12.75" hidden="1" customHeight="1"/>
    <row r="64564" ht="12.75" hidden="1" customHeight="1"/>
    <row r="64565" ht="12.75" hidden="1" customHeight="1"/>
    <row r="64566" ht="12.75" hidden="1" customHeight="1"/>
    <row r="64567" ht="12.75" hidden="1" customHeight="1"/>
    <row r="64568" ht="12.75" hidden="1" customHeight="1"/>
    <row r="64569" ht="12.75" hidden="1" customHeight="1"/>
    <row r="64570" ht="12.75" hidden="1" customHeight="1"/>
    <row r="64571" ht="12.75" hidden="1" customHeight="1"/>
    <row r="64572" ht="12.75" hidden="1" customHeight="1"/>
    <row r="64573" ht="12.75" hidden="1" customHeight="1"/>
    <row r="64574" ht="12.75" hidden="1" customHeight="1"/>
    <row r="64575" ht="12.75" hidden="1" customHeight="1"/>
    <row r="64576" ht="12.75" hidden="1" customHeight="1"/>
    <row r="64577" ht="12.75" hidden="1" customHeight="1"/>
    <row r="64578" ht="12.75" hidden="1" customHeight="1"/>
    <row r="64579" ht="12.75" hidden="1" customHeight="1"/>
    <row r="64580" ht="12.75" hidden="1" customHeight="1"/>
    <row r="64581" ht="12.75" hidden="1" customHeight="1"/>
    <row r="64582" ht="12.75" hidden="1" customHeight="1"/>
    <row r="64583" ht="12.75" hidden="1" customHeight="1"/>
    <row r="64584" ht="12.75" hidden="1" customHeight="1"/>
    <row r="64585" ht="12.75" hidden="1" customHeight="1"/>
    <row r="64586" ht="12.75" hidden="1" customHeight="1"/>
    <row r="64587" ht="12.75" hidden="1" customHeight="1"/>
    <row r="64588" ht="12.75" hidden="1" customHeight="1"/>
    <row r="64589" ht="12.75" hidden="1" customHeight="1"/>
    <row r="64590" ht="12.75" hidden="1" customHeight="1"/>
    <row r="64591" ht="12.75" hidden="1" customHeight="1"/>
    <row r="64592" ht="12.75" hidden="1" customHeight="1"/>
    <row r="64593" ht="12.75" hidden="1" customHeight="1"/>
    <row r="64594" ht="12.75" hidden="1" customHeight="1"/>
    <row r="64595" ht="12.75" hidden="1" customHeight="1"/>
    <row r="64596" ht="12.75" hidden="1" customHeight="1"/>
    <row r="64597" ht="12.75" hidden="1" customHeight="1"/>
    <row r="64598" ht="12.75" hidden="1" customHeight="1"/>
    <row r="64599" ht="12.75" hidden="1" customHeight="1"/>
    <row r="64600" ht="12.75" hidden="1" customHeight="1"/>
    <row r="64601" ht="12.75" hidden="1" customHeight="1"/>
    <row r="64602" ht="12.75" hidden="1" customHeight="1"/>
    <row r="64603" ht="12.75" hidden="1" customHeight="1"/>
    <row r="64604" ht="12.75" hidden="1" customHeight="1"/>
    <row r="64605" ht="12.75" hidden="1" customHeight="1"/>
    <row r="64606" ht="12.75" hidden="1" customHeight="1"/>
    <row r="64607" ht="12.75" hidden="1" customHeight="1"/>
    <row r="64608" ht="12.75" hidden="1" customHeight="1"/>
    <row r="64609" ht="12.75" hidden="1" customHeight="1"/>
    <row r="64610" ht="12.75" hidden="1" customHeight="1"/>
    <row r="64611" ht="12.75" hidden="1" customHeight="1"/>
    <row r="64612" ht="12.75" hidden="1" customHeight="1"/>
    <row r="64613" ht="12.75" hidden="1" customHeight="1"/>
    <row r="64614" ht="12.75" hidden="1" customHeight="1"/>
    <row r="64615" ht="12.75" hidden="1" customHeight="1"/>
    <row r="64616" ht="12.75" hidden="1" customHeight="1"/>
    <row r="64617" ht="12.75" hidden="1" customHeight="1"/>
    <row r="64618" ht="12.75" hidden="1" customHeight="1"/>
    <row r="64619" ht="12.75" hidden="1" customHeight="1"/>
    <row r="64620" ht="12.75" hidden="1" customHeight="1"/>
    <row r="64621" ht="12.75" hidden="1" customHeight="1"/>
    <row r="64622" ht="12.75" hidden="1" customHeight="1"/>
    <row r="64623" ht="12.75" hidden="1" customHeight="1"/>
    <row r="64624" ht="12.75" hidden="1" customHeight="1"/>
    <row r="64625" ht="12.75" hidden="1" customHeight="1"/>
    <row r="64626" ht="12.75" hidden="1" customHeight="1"/>
    <row r="64627" ht="12.75" hidden="1" customHeight="1"/>
    <row r="64628" ht="12.75" hidden="1" customHeight="1"/>
    <row r="64629" ht="12.75" hidden="1" customHeight="1"/>
    <row r="64630" ht="12.75" hidden="1" customHeight="1"/>
    <row r="64631" ht="12.75" hidden="1" customHeight="1"/>
    <row r="64632" ht="12.75" hidden="1" customHeight="1"/>
    <row r="64633" ht="12.75" hidden="1" customHeight="1"/>
    <row r="64634" ht="12.75" hidden="1" customHeight="1"/>
    <row r="64635" ht="12.75" hidden="1" customHeight="1"/>
    <row r="64636" ht="12.75" hidden="1" customHeight="1"/>
    <row r="64637" ht="12.75" hidden="1" customHeight="1"/>
    <row r="64638" ht="12.75" hidden="1" customHeight="1"/>
    <row r="64639" ht="12.75" hidden="1" customHeight="1"/>
    <row r="64640" ht="12.75" hidden="1" customHeight="1"/>
    <row r="64641" ht="12.75" hidden="1" customHeight="1"/>
    <row r="64642" ht="12.75" hidden="1" customHeight="1"/>
    <row r="64643" ht="12.75" hidden="1" customHeight="1"/>
    <row r="64644" ht="12.75" hidden="1" customHeight="1"/>
    <row r="64645" ht="12.75" hidden="1" customHeight="1"/>
    <row r="64646" ht="12.75" hidden="1" customHeight="1"/>
    <row r="64647" ht="12.75" hidden="1" customHeight="1"/>
    <row r="64648" ht="12.75" hidden="1" customHeight="1"/>
    <row r="64649" ht="12.75" hidden="1" customHeight="1"/>
    <row r="64650" ht="12.75" hidden="1" customHeight="1"/>
    <row r="64651" ht="12.75" hidden="1" customHeight="1"/>
    <row r="64652" ht="12.75" hidden="1" customHeight="1"/>
    <row r="64653" ht="12.75" hidden="1" customHeight="1"/>
    <row r="64654" ht="12.75" hidden="1" customHeight="1"/>
    <row r="64655" ht="12.75" hidden="1" customHeight="1"/>
    <row r="64656" ht="12.75" hidden="1" customHeight="1"/>
    <row r="64657" ht="12.75" hidden="1" customHeight="1"/>
    <row r="64658" ht="12.75" hidden="1" customHeight="1"/>
    <row r="64659" ht="12.75" hidden="1" customHeight="1"/>
    <row r="64660" ht="12.75" hidden="1" customHeight="1"/>
    <row r="64661" ht="12.75" hidden="1" customHeight="1"/>
    <row r="64662" ht="12.75" hidden="1" customHeight="1"/>
    <row r="64663" ht="12.75" hidden="1" customHeight="1"/>
    <row r="64664" ht="12.75" hidden="1" customHeight="1"/>
    <row r="64665" ht="12.75" hidden="1" customHeight="1"/>
    <row r="64666" ht="12.75" hidden="1" customHeight="1"/>
    <row r="64667" ht="12.75" hidden="1" customHeight="1"/>
    <row r="64668" ht="12.75" hidden="1" customHeight="1"/>
    <row r="64669" ht="12.75" hidden="1" customHeight="1"/>
    <row r="64670" ht="12.75" hidden="1" customHeight="1"/>
    <row r="64671" ht="12.75" hidden="1" customHeight="1"/>
    <row r="64672" ht="12.75" hidden="1" customHeight="1"/>
    <row r="64673" ht="12.75" hidden="1" customHeight="1"/>
    <row r="64674" ht="12.75" hidden="1" customHeight="1"/>
    <row r="64675" ht="12.75" hidden="1" customHeight="1"/>
    <row r="64676" ht="12.75" hidden="1" customHeight="1"/>
    <row r="64677" ht="12.75" hidden="1" customHeight="1"/>
    <row r="64678" ht="12.75" hidden="1" customHeight="1"/>
    <row r="64679" ht="12.75" hidden="1" customHeight="1"/>
    <row r="64680" ht="12.75" hidden="1" customHeight="1"/>
    <row r="64681" ht="12.75" hidden="1" customHeight="1"/>
    <row r="64682" ht="12.75" hidden="1" customHeight="1"/>
    <row r="64683" ht="12.75" hidden="1" customHeight="1"/>
    <row r="64684" ht="12.75" hidden="1" customHeight="1"/>
    <row r="64685" ht="12.75" hidden="1" customHeight="1"/>
    <row r="64686" ht="12.75" hidden="1" customHeight="1"/>
    <row r="64687" ht="12.75" hidden="1" customHeight="1"/>
    <row r="64688" ht="12.75" hidden="1" customHeight="1"/>
    <row r="64689" ht="12.75" hidden="1" customHeight="1"/>
    <row r="64690" ht="12.75" hidden="1" customHeight="1"/>
    <row r="64691" ht="12.75" hidden="1" customHeight="1"/>
    <row r="64692" ht="12.75" hidden="1" customHeight="1"/>
    <row r="64693" ht="12.75" hidden="1" customHeight="1"/>
    <row r="64694" ht="12.75" hidden="1" customHeight="1"/>
    <row r="64695" ht="12.75" hidden="1" customHeight="1"/>
    <row r="64696" ht="12.75" hidden="1" customHeight="1"/>
    <row r="64697" ht="12.75" hidden="1" customHeight="1"/>
    <row r="64698" ht="12.75" hidden="1" customHeight="1"/>
    <row r="64699" ht="12.75" hidden="1" customHeight="1"/>
    <row r="64700" ht="12.75" hidden="1" customHeight="1"/>
    <row r="64701" ht="12.75" hidden="1" customHeight="1"/>
    <row r="64702" ht="12.75" hidden="1" customHeight="1"/>
    <row r="64703" ht="12.75" hidden="1" customHeight="1"/>
    <row r="64704" ht="12.75" hidden="1" customHeight="1"/>
    <row r="64705" ht="12.75" hidden="1" customHeight="1"/>
    <row r="64706" ht="12.75" hidden="1" customHeight="1"/>
    <row r="64707" ht="12.75" hidden="1" customHeight="1"/>
    <row r="64708" ht="12.75" hidden="1" customHeight="1"/>
    <row r="64709" ht="12.75" hidden="1" customHeight="1"/>
    <row r="64710" ht="12.75" hidden="1" customHeight="1"/>
    <row r="64711" ht="12.75" hidden="1" customHeight="1"/>
    <row r="64712" ht="12.75" hidden="1" customHeight="1"/>
    <row r="64713" ht="12.75" hidden="1" customHeight="1"/>
    <row r="64714" ht="12.75" hidden="1" customHeight="1"/>
    <row r="64715" ht="12.75" hidden="1" customHeight="1"/>
    <row r="64716" ht="12.75" hidden="1" customHeight="1"/>
    <row r="64717" ht="12.75" hidden="1" customHeight="1"/>
    <row r="64718" ht="12.75" hidden="1" customHeight="1"/>
    <row r="64719" ht="12.75" hidden="1" customHeight="1"/>
    <row r="64720" ht="12.75" hidden="1" customHeight="1"/>
    <row r="64721" ht="12.75" hidden="1" customHeight="1"/>
    <row r="64722" ht="12.75" hidden="1" customHeight="1"/>
    <row r="64723" ht="12.75" hidden="1" customHeight="1"/>
    <row r="64724" ht="12.75" hidden="1" customHeight="1"/>
    <row r="64725" ht="12.75" hidden="1" customHeight="1"/>
    <row r="64726" ht="12.75" hidden="1" customHeight="1"/>
    <row r="64727" ht="12.75" hidden="1" customHeight="1"/>
    <row r="64728" ht="12.75" hidden="1" customHeight="1"/>
    <row r="64729" ht="12.75" hidden="1" customHeight="1"/>
    <row r="64730" ht="12.75" hidden="1" customHeight="1"/>
    <row r="64731" ht="12.75" hidden="1" customHeight="1"/>
    <row r="64732" ht="12.75" hidden="1" customHeight="1"/>
    <row r="64733" ht="12.75" hidden="1" customHeight="1"/>
    <row r="64734" ht="12.75" hidden="1" customHeight="1"/>
    <row r="64735" ht="12.75" hidden="1" customHeight="1"/>
    <row r="64736" ht="12.75" hidden="1" customHeight="1"/>
    <row r="64737" ht="12.75" hidden="1" customHeight="1"/>
    <row r="64738" ht="12.75" hidden="1" customHeight="1"/>
    <row r="64739" ht="12.75" hidden="1" customHeight="1"/>
    <row r="64740" ht="12.75" hidden="1" customHeight="1"/>
    <row r="64741" ht="12.75" hidden="1" customHeight="1"/>
    <row r="64742" ht="12.75" hidden="1" customHeight="1"/>
    <row r="64743" ht="12.75" hidden="1" customHeight="1"/>
    <row r="64744" ht="12.75" hidden="1" customHeight="1"/>
    <row r="64745" ht="12.75" hidden="1" customHeight="1"/>
    <row r="64746" ht="12.75" hidden="1" customHeight="1"/>
    <row r="64747" ht="12.75" hidden="1" customHeight="1"/>
    <row r="64748" ht="12.75" hidden="1" customHeight="1"/>
    <row r="64749" ht="12.75" hidden="1" customHeight="1"/>
    <row r="64750" ht="12.75" hidden="1" customHeight="1"/>
    <row r="64751" ht="12.75" hidden="1" customHeight="1"/>
    <row r="64752" ht="12.75" hidden="1" customHeight="1"/>
    <row r="64753" ht="12.75" hidden="1" customHeight="1"/>
    <row r="64754" ht="12.75" hidden="1" customHeight="1"/>
    <row r="64755" ht="12.75" hidden="1" customHeight="1"/>
    <row r="64756" ht="12.75" hidden="1" customHeight="1"/>
    <row r="64757" ht="12.75" hidden="1" customHeight="1"/>
    <row r="64758" ht="12.75" hidden="1" customHeight="1"/>
    <row r="64759" ht="12.75" hidden="1" customHeight="1"/>
    <row r="64760" ht="12.75" hidden="1" customHeight="1"/>
    <row r="64761" ht="12.75" hidden="1" customHeight="1"/>
    <row r="64762" ht="12.75" hidden="1" customHeight="1"/>
    <row r="64763" ht="12.75" hidden="1" customHeight="1"/>
    <row r="64764" ht="12.75" hidden="1" customHeight="1"/>
    <row r="64765" ht="12.75" hidden="1" customHeight="1"/>
    <row r="64766" ht="12.75" hidden="1" customHeight="1"/>
    <row r="64767" ht="12.75" hidden="1" customHeight="1"/>
    <row r="64768" ht="12.75" hidden="1" customHeight="1"/>
    <row r="64769" ht="12.75" hidden="1" customHeight="1"/>
    <row r="64770" ht="12.75" hidden="1" customHeight="1"/>
    <row r="64771" ht="12.75" hidden="1" customHeight="1"/>
    <row r="64772" ht="12.75" hidden="1" customHeight="1"/>
    <row r="64773" ht="12.75" hidden="1" customHeight="1"/>
    <row r="64774" ht="12.75" hidden="1" customHeight="1"/>
    <row r="64775" ht="12.75" hidden="1" customHeight="1"/>
    <row r="64776" ht="12.75" hidden="1" customHeight="1"/>
    <row r="64777" ht="12.75" hidden="1" customHeight="1"/>
    <row r="64778" ht="12.75" hidden="1" customHeight="1"/>
    <row r="64779" ht="12.75" hidden="1" customHeight="1"/>
    <row r="64780" ht="12.75" hidden="1" customHeight="1"/>
    <row r="64781" ht="12.75" hidden="1" customHeight="1"/>
    <row r="64782" ht="12.75" hidden="1" customHeight="1"/>
    <row r="64783" ht="12.75" hidden="1" customHeight="1"/>
    <row r="64784" ht="12.75" hidden="1" customHeight="1"/>
    <row r="64785" ht="12.75" hidden="1" customHeight="1"/>
    <row r="64786" ht="12.75" hidden="1" customHeight="1"/>
    <row r="64787" ht="12.75" hidden="1" customHeight="1"/>
    <row r="64788" ht="12.75" hidden="1" customHeight="1"/>
    <row r="64789" ht="12.75" hidden="1" customHeight="1"/>
    <row r="64790" ht="12.75" hidden="1" customHeight="1"/>
    <row r="64791" ht="12.75" hidden="1" customHeight="1"/>
    <row r="64792" ht="12.75" hidden="1" customHeight="1"/>
    <row r="64793" ht="12.75" hidden="1" customHeight="1"/>
    <row r="64794" ht="12.75" hidden="1" customHeight="1"/>
    <row r="64795" ht="12.75" hidden="1" customHeight="1"/>
    <row r="64796" ht="12.75" hidden="1" customHeight="1"/>
    <row r="64797" ht="12.75" hidden="1" customHeight="1"/>
    <row r="64798" ht="12.75" hidden="1" customHeight="1"/>
    <row r="64799" ht="12.75" hidden="1" customHeight="1"/>
    <row r="64800" ht="12.75" hidden="1" customHeight="1"/>
    <row r="64801" ht="12.75" hidden="1" customHeight="1"/>
    <row r="64802" ht="12.75" hidden="1" customHeight="1"/>
    <row r="64803" ht="12.75" hidden="1" customHeight="1"/>
    <row r="64804" ht="12.75" hidden="1" customHeight="1"/>
    <row r="64805" ht="12.75" hidden="1" customHeight="1"/>
    <row r="64806" ht="12.75" hidden="1" customHeight="1"/>
    <row r="64807" ht="12.75" hidden="1" customHeight="1"/>
    <row r="64808" ht="12.75" hidden="1" customHeight="1"/>
    <row r="64809" ht="12.75" hidden="1" customHeight="1"/>
    <row r="64810" ht="12.75" hidden="1" customHeight="1"/>
    <row r="64811" ht="12.75" hidden="1" customHeight="1"/>
    <row r="64812" ht="12.75" hidden="1" customHeight="1"/>
    <row r="64813" ht="12.75" hidden="1" customHeight="1"/>
    <row r="64814" ht="12.75" hidden="1" customHeight="1"/>
    <row r="64815" ht="12.75" hidden="1" customHeight="1"/>
    <row r="64816" ht="12.75" hidden="1" customHeight="1"/>
    <row r="64817" ht="12.75" hidden="1" customHeight="1"/>
    <row r="64818" ht="12.75" hidden="1" customHeight="1"/>
    <row r="64819" ht="12.75" hidden="1" customHeight="1"/>
    <row r="64820" ht="12.75" hidden="1" customHeight="1"/>
    <row r="64821" ht="12.75" hidden="1" customHeight="1"/>
    <row r="64822" ht="12.75" hidden="1" customHeight="1"/>
    <row r="64823" ht="12.75" hidden="1" customHeight="1"/>
    <row r="64824" ht="12.75" hidden="1" customHeight="1"/>
    <row r="64825" ht="12.75" hidden="1" customHeight="1"/>
    <row r="64826" ht="12.75" hidden="1" customHeight="1"/>
    <row r="64827" ht="12.75" hidden="1" customHeight="1"/>
    <row r="64828" ht="12.75" hidden="1" customHeight="1"/>
    <row r="64829" ht="12.75" hidden="1" customHeight="1"/>
    <row r="64830" ht="12.75" hidden="1" customHeight="1"/>
    <row r="64831" ht="12.75" hidden="1" customHeight="1"/>
    <row r="64832" ht="12.75" hidden="1" customHeight="1"/>
    <row r="64833" ht="12.75" hidden="1" customHeight="1"/>
    <row r="64834" ht="12.75" hidden="1" customHeight="1"/>
    <row r="64835" ht="12.75" hidden="1" customHeight="1"/>
    <row r="64836" ht="12.75" hidden="1" customHeight="1"/>
    <row r="64837" ht="12.75" hidden="1" customHeight="1"/>
    <row r="64838" ht="12.75" hidden="1" customHeight="1"/>
    <row r="64839" ht="12.75" hidden="1" customHeight="1"/>
    <row r="64840" ht="12.75" hidden="1" customHeight="1"/>
    <row r="64841" ht="12.75" hidden="1" customHeight="1"/>
    <row r="64842" ht="12.75" hidden="1" customHeight="1"/>
    <row r="64843" ht="12.75" hidden="1" customHeight="1"/>
    <row r="64844" ht="12.75" hidden="1" customHeight="1"/>
    <row r="64845" ht="12.75" hidden="1" customHeight="1"/>
    <row r="64846" ht="12.75" hidden="1" customHeight="1"/>
    <row r="64847" ht="12.75" hidden="1" customHeight="1"/>
    <row r="64848" ht="12.75" hidden="1" customHeight="1"/>
    <row r="64849" ht="12.75" hidden="1" customHeight="1"/>
    <row r="64850" ht="12.75" hidden="1" customHeight="1"/>
    <row r="64851" ht="12.75" hidden="1" customHeight="1"/>
    <row r="64852" ht="12.75" hidden="1" customHeight="1"/>
    <row r="64853" ht="12.75" hidden="1" customHeight="1"/>
    <row r="64854" ht="12.75" hidden="1" customHeight="1"/>
    <row r="64855" ht="12.75" hidden="1" customHeight="1"/>
    <row r="64856" ht="12.75" hidden="1" customHeight="1"/>
    <row r="64857" ht="12.75" hidden="1" customHeight="1"/>
    <row r="64858" ht="12.75" hidden="1" customHeight="1"/>
    <row r="64859" ht="12.75" hidden="1" customHeight="1"/>
    <row r="64860" ht="12.75" hidden="1" customHeight="1"/>
    <row r="64861" ht="12.75" hidden="1" customHeight="1"/>
    <row r="64862" ht="12.75" hidden="1" customHeight="1"/>
    <row r="64863" ht="12.75" hidden="1" customHeight="1"/>
    <row r="64864" ht="12.75" hidden="1" customHeight="1"/>
    <row r="64865" ht="12.75" hidden="1" customHeight="1"/>
    <row r="64866" ht="12.75" hidden="1" customHeight="1"/>
    <row r="64867" ht="12.75" hidden="1" customHeight="1"/>
    <row r="64868" ht="12.75" hidden="1" customHeight="1"/>
    <row r="64869" ht="12.75" hidden="1" customHeight="1"/>
    <row r="64870" ht="12.75" hidden="1" customHeight="1"/>
    <row r="64871" ht="12.75" hidden="1" customHeight="1"/>
    <row r="64872" ht="12.75" hidden="1" customHeight="1"/>
    <row r="64873" ht="12.75" hidden="1" customHeight="1"/>
    <row r="64874" ht="12.75" hidden="1" customHeight="1"/>
    <row r="64875" ht="12.75" hidden="1" customHeight="1"/>
    <row r="64876" ht="12.75" hidden="1" customHeight="1"/>
    <row r="64877" ht="12.75" hidden="1" customHeight="1"/>
    <row r="64878" ht="12.75" hidden="1" customHeight="1"/>
    <row r="64879" ht="12.75" hidden="1" customHeight="1"/>
    <row r="64880" ht="12.75" hidden="1" customHeight="1"/>
    <row r="64881" ht="12.75" hidden="1" customHeight="1"/>
    <row r="64882" ht="12.75" hidden="1" customHeight="1"/>
    <row r="64883" ht="12.75" hidden="1" customHeight="1"/>
    <row r="64884" ht="12.75" hidden="1" customHeight="1"/>
    <row r="64885" ht="12.75" hidden="1" customHeight="1"/>
    <row r="64886" ht="12.75" hidden="1" customHeight="1"/>
    <row r="64887" ht="12.75" hidden="1" customHeight="1"/>
    <row r="64888" ht="12.75" hidden="1" customHeight="1"/>
    <row r="64889" ht="12.75" hidden="1" customHeight="1"/>
    <row r="64890" ht="12.75" hidden="1" customHeight="1"/>
    <row r="64891" ht="12.75" hidden="1" customHeight="1"/>
    <row r="64892" ht="12.75" hidden="1" customHeight="1"/>
    <row r="64893" ht="12.75" hidden="1" customHeight="1"/>
    <row r="64894" ht="12.75" hidden="1" customHeight="1"/>
    <row r="64895" ht="12.75" hidden="1" customHeight="1"/>
    <row r="64896" ht="12.75" hidden="1" customHeight="1"/>
    <row r="64897" ht="12.75" hidden="1" customHeight="1"/>
    <row r="64898" ht="12.75" hidden="1" customHeight="1"/>
    <row r="64899" ht="12.75" hidden="1" customHeight="1"/>
    <row r="64900" ht="12.75" hidden="1" customHeight="1"/>
    <row r="64901" ht="12.75" hidden="1" customHeight="1"/>
    <row r="64902" ht="12.75" hidden="1" customHeight="1"/>
    <row r="64903" ht="12.75" hidden="1" customHeight="1"/>
    <row r="64904" ht="12.75" hidden="1" customHeight="1"/>
    <row r="64905" ht="12.75" hidden="1" customHeight="1"/>
    <row r="64906" ht="12.75" hidden="1" customHeight="1"/>
    <row r="64907" ht="12.75" hidden="1" customHeight="1"/>
    <row r="64908" ht="12.75" hidden="1" customHeight="1"/>
    <row r="64909" ht="12.75" hidden="1" customHeight="1"/>
    <row r="64910" ht="12.75" hidden="1" customHeight="1"/>
    <row r="64911" ht="12.75" hidden="1" customHeight="1"/>
    <row r="64912" ht="12.75" hidden="1" customHeight="1"/>
    <row r="64913" ht="12.75" hidden="1" customHeight="1"/>
    <row r="64914" ht="12.75" hidden="1" customHeight="1"/>
    <row r="64915" ht="12.75" hidden="1" customHeight="1"/>
    <row r="64916" ht="12.75" hidden="1" customHeight="1"/>
    <row r="64917" ht="12.75" hidden="1" customHeight="1"/>
    <row r="64918" ht="12.75" hidden="1" customHeight="1"/>
    <row r="64919" ht="12.75" hidden="1" customHeight="1"/>
    <row r="64920" ht="12.75" hidden="1" customHeight="1"/>
    <row r="64921" ht="12.75" hidden="1" customHeight="1"/>
    <row r="64922" ht="12.75" hidden="1" customHeight="1"/>
    <row r="64923" ht="12.75" hidden="1" customHeight="1"/>
    <row r="64924" ht="12.75" hidden="1" customHeight="1"/>
    <row r="64925" ht="12.75" hidden="1" customHeight="1"/>
    <row r="64926" ht="12.75" hidden="1" customHeight="1"/>
    <row r="64927" ht="12.75" hidden="1" customHeight="1"/>
    <row r="64928" ht="12.75" hidden="1" customHeight="1"/>
    <row r="64929" ht="12.75" hidden="1" customHeight="1"/>
    <row r="64930" ht="12.75" hidden="1" customHeight="1"/>
    <row r="64931" ht="12.75" hidden="1" customHeight="1"/>
    <row r="64932" ht="12.75" hidden="1" customHeight="1"/>
    <row r="64933" ht="12.75" hidden="1" customHeight="1"/>
    <row r="64934" ht="12.75" hidden="1" customHeight="1"/>
    <row r="64935" ht="12.75" hidden="1" customHeight="1"/>
    <row r="64936" ht="12.75" hidden="1" customHeight="1"/>
    <row r="64937" ht="12.75" hidden="1" customHeight="1"/>
    <row r="64938" ht="12.75" hidden="1" customHeight="1"/>
    <row r="64939" ht="12.75" hidden="1" customHeight="1"/>
    <row r="64940" ht="12.75" hidden="1" customHeight="1"/>
    <row r="64941" ht="12.75" hidden="1" customHeight="1"/>
    <row r="64942" ht="12.75" hidden="1" customHeight="1"/>
    <row r="64943" ht="12.75" hidden="1" customHeight="1"/>
    <row r="64944" ht="12.75" hidden="1" customHeight="1"/>
    <row r="64945" ht="12.75" hidden="1" customHeight="1"/>
    <row r="64946" ht="12.75" hidden="1" customHeight="1"/>
    <row r="64947" ht="12.75" hidden="1" customHeight="1"/>
    <row r="64948" ht="12.75" hidden="1" customHeight="1"/>
    <row r="64949" ht="12.75" hidden="1" customHeight="1"/>
    <row r="64950" ht="12.75" hidden="1" customHeight="1"/>
    <row r="64951" ht="12.75" hidden="1" customHeight="1"/>
    <row r="64952" ht="12.75" hidden="1" customHeight="1"/>
    <row r="64953" ht="12.75" hidden="1" customHeight="1"/>
    <row r="64954" ht="12.75" hidden="1" customHeight="1"/>
    <row r="64955" ht="12.75" hidden="1" customHeight="1"/>
    <row r="64956" ht="12.75" hidden="1" customHeight="1"/>
    <row r="64957" ht="12.75" hidden="1" customHeight="1"/>
    <row r="64958" ht="12.75" hidden="1" customHeight="1"/>
    <row r="64959" ht="12.75" hidden="1" customHeight="1"/>
    <row r="64960" ht="12.75" hidden="1" customHeight="1"/>
    <row r="64961" ht="12.75" hidden="1" customHeight="1"/>
    <row r="64962" ht="12.75" hidden="1" customHeight="1"/>
    <row r="64963" ht="12.75" hidden="1" customHeight="1"/>
    <row r="64964" ht="12.75" hidden="1" customHeight="1"/>
    <row r="64965" ht="12.75" hidden="1" customHeight="1"/>
    <row r="64966" ht="12.75" hidden="1" customHeight="1"/>
    <row r="64967" ht="12.75" hidden="1" customHeight="1"/>
    <row r="64968" ht="12.75" hidden="1" customHeight="1"/>
    <row r="64969" ht="12.75" hidden="1" customHeight="1"/>
    <row r="64970" ht="12.75" hidden="1" customHeight="1"/>
    <row r="64971" ht="12.75" hidden="1" customHeight="1"/>
    <row r="64972" ht="12.75" hidden="1" customHeight="1"/>
    <row r="64973" ht="12.75" hidden="1" customHeight="1"/>
    <row r="64974" ht="12.75" hidden="1" customHeight="1"/>
    <row r="64975" ht="12.75" hidden="1" customHeight="1"/>
    <row r="64976" ht="12.75" hidden="1" customHeight="1"/>
    <row r="64977" ht="12.75" hidden="1" customHeight="1"/>
    <row r="64978" ht="12.75" hidden="1" customHeight="1"/>
    <row r="64979" ht="12.75" hidden="1" customHeight="1"/>
    <row r="64980" ht="12.75" hidden="1" customHeight="1"/>
    <row r="64981" ht="12.75" hidden="1" customHeight="1"/>
    <row r="64982" ht="12.75" hidden="1" customHeight="1"/>
    <row r="64983" ht="12.75" hidden="1" customHeight="1"/>
    <row r="64984" ht="12.75" hidden="1" customHeight="1"/>
    <row r="64985" ht="12.75" hidden="1" customHeight="1"/>
    <row r="64986" ht="12.75" hidden="1" customHeight="1"/>
    <row r="64987" ht="12.75" hidden="1" customHeight="1"/>
    <row r="64988" ht="12.75" hidden="1" customHeight="1"/>
    <row r="64989" ht="12.75" hidden="1" customHeight="1"/>
    <row r="64990" ht="12.75" hidden="1" customHeight="1"/>
    <row r="64991" ht="12.75" hidden="1" customHeight="1"/>
    <row r="64992" ht="12.75" hidden="1" customHeight="1"/>
    <row r="64993" ht="12.75" hidden="1" customHeight="1"/>
    <row r="64994" ht="12.75" hidden="1" customHeight="1"/>
    <row r="64995" ht="12.75" hidden="1" customHeight="1"/>
    <row r="64996" ht="12.75" hidden="1" customHeight="1"/>
    <row r="64997" ht="12.75" hidden="1" customHeight="1"/>
    <row r="64998" ht="12.75" hidden="1" customHeight="1"/>
    <row r="64999" ht="12.75" hidden="1" customHeight="1"/>
    <row r="65000" ht="12.75" hidden="1" customHeight="1"/>
    <row r="65001" ht="12.75" hidden="1" customHeight="1"/>
    <row r="65002" ht="12.75" hidden="1" customHeight="1"/>
    <row r="65003" ht="12.75" hidden="1" customHeight="1"/>
    <row r="65004" ht="12.75" hidden="1" customHeight="1"/>
    <row r="65005" ht="12.75" hidden="1" customHeight="1"/>
    <row r="65006" ht="12.75" hidden="1" customHeight="1"/>
    <row r="65007" ht="12.75" hidden="1" customHeight="1"/>
    <row r="65008" ht="12.75" hidden="1" customHeight="1"/>
    <row r="65009" ht="12.75" hidden="1" customHeight="1"/>
    <row r="65010" ht="12.75" hidden="1" customHeight="1"/>
    <row r="65011" ht="12.75" hidden="1" customHeight="1"/>
    <row r="65012" ht="12.75" hidden="1" customHeight="1"/>
    <row r="65013" ht="12.75" hidden="1" customHeight="1"/>
    <row r="65014" ht="12.75" hidden="1" customHeight="1"/>
    <row r="65015" ht="12.75" hidden="1" customHeight="1"/>
    <row r="65016" ht="12.75" hidden="1" customHeight="1"/>
    <row r="65017" ht="12.75" hidden="1" customHeight="1"/>
    <row r="65018" ht="12.75" hidden="1" customHeight="1"/>
    <row r="65019" ht="12.75" hidden="1" customHeight="1"/>
    <row r="65020" ht="12.75" hidden="1" customHeight="1"/>
    <row r="65021" ht="12.75" hidden="1" customHeight="1"/>
    <row r="65022" ht="12.75" hidden="1" customHeight="1"/>
    <row r="65023" ht="12.75" hidden="1" customHeight="1"/>
    <row r="65024" ht="12.75" hidden="1" customHeight="1"/>
    <row r="65025" ht="12.75" hidden="1" customHeight="1"/>
    <row r="65026" ht="12.75" hidden="1" customHeight="1"/>
    <row r="65027" ht="12.75" hidden="1" customHeight="1"/>
    <row r="65028" ht="12.75" hidden="1" customHeight="1"/>
    <row r="65029" ht="12.75" hidden="1" customHeight="1"/>
    <row r="65030" ht="12.75" hidden="1" customHeight="1"/>
    <row r="65031" ht="12.75" hidden="1" customHeight="1"/>
    <row r="65032" ht="12.75" hidden="1" customHeight="1"/>
    <row r="65033" ht="12.75" hidden="1" customHeight="1"/>
    <row r="65034" ht="12.75" hidden="1" customHeight="1"/>
    <row r="65035" ht="12.75" hidden="1" customHeight="1"/>
    <row r="65036" ht="12.75" hidden="1" customHeight="1"/>
    <row r="65037" ht="12.75" hidden="1" customHeight="1"/>
    <row r="65038" ht="12.75" hidden="1" customHeight="1"/>
    <row r="65039" ht="12.75" hidden="1" customHeight="1"/>
    <row r="65040" ht="12.75" hidden="1" customHeight="1"/>
    <row r="65041" ht="12.75" hidden="1" customHeight="1"/>
    <row r="65042" ht="12.75" hidden="1" customHeight="1"/>
    <row r="65043" ht="12.75" hidden="1" customHeight="1"/>
    <row r="65044" ht="12.75" hidden="1" customHeight="1"/>
    <row r="65045" ht="12.75" hidden="1" customHeight="1"/>
    <row r="65046" ht="12.75" hidden="1" customHeight="1"/>
    <row r="65047" ht="12.75" hidden="1" customHeight="1"/>
    <row r="65048" ht="12.75" hidden="1" customHeight="1"/>
    <row r="65049" ht="12.75" hidden="1" customHeight="1"/>
    <row r="65050" ht="12.75" hidden="1" customHeight="1"/>
    <row r="65051" ht="12.75" hidden="1" customHeight="1"/>
    <row r="65052" ht="12.75" hidden="1" customHeight="1"/>
    <row r="65053" ht="12.75" hidden="1" customHeight="1"/>
    <row r="65054" ht="12.75" hidden="1" customHeight="1"/>
    <row r="65055" ht="12.75" hidden="1" customHeight="1"/>
    <row r="65056" ht="12.75" hidden="1" customHeight="1"/>
    <row r="65057" ht="12.75" hidden="1" customHeight="1"/>
    <row r="65058" ht="12.75" hidden="1" customHeight="1"/>
    <row r="65059" ht="12.75" hidden="1" customHeight="1"/>
    <row r="65060" ht="12.75" hidden="1" customHeight="1"/>
    <row r="65061" ht="12.75" hidden="1" customHeight="1"/>
    <row r="65062" ht="12.75" hidden="1" customHeight="1"/>
    <row r="65063" ht="12.75" hidden="1" customHeight="1"/>
    <row r="65064" ht="12.75" hidden="1" customHeight="1"/>
    <row r="65065" ht="12.75" hidden="1" customHeight="1"/>
    <row r="65066" ht="12.75" hidden="1" customHeight="1"/>
    <row r="65067" ht="12.75" hidden="1" customHeight="1"/>
    <row r="65068" ht="12.75" hidden="1" customHeight="1"/>
    <row r="65069" ht="12.75" hidden="1" customHeight="1"/>
    <row r="65070" ht="12.75" hidden="1" customHeight="1"/>
    <row r="65071" ht="12.75" hidden="1" customHeight="1"/>
    <row r="65072" ht="12.75" hidden="1" customHeight="1"/>
    <row r="65073" ht="12.75" hidden="1" customHeight="1"/>
    <row r="65074" ht="12.75" hidden="1" customHeight="1"/>
    <row r="65075" ht="12.75" hidden="1" customHeight="1"/>
    <row r="65076" ht="12.75" hidden="1" customHeight="1"/>
    <row r="65077" ht="12.75" hidden="1" customHeight="1"/>
    <row r="65078" ht="12.75" hidden="1" customHeight="1"/>
    <row r="65079" ht="12.75" hidden="1" customHeight="1"/>
    <row r="65080" ht="12.75" hidden="1" customHeight="1"/>
    <row r="65081" ht="12.75" hidden="1" customHeight="1"/>
    <row r="65082" ht="12.75" hidden="1" customHeight="1"/>
    <row r="65083" ht="12.75" hidden="1" customHeight="1"/>
    <row r="65084" ht="12.75" hidden="1" customHeight="1"/>
    <row r="65085" ht="12.75" hidden="1" customHeight="1"/>
    <row r="65086" ht="12.75" hidden="1" customHeight="1"/>
    <row r="65087" ht="12.75" hidden="1" customHeight="1"/>
    <row r="65088" ht="12.75" hidden="1" customHeight="1"/>
    <row r="65089" ht="12.75" hidden="1" customHeight="1"/>
    <row r="65090" ht="12.75" hidden="1" customHeight="1"/>
    <row r="65091" ht="12.75" hidden="1" customHeight="1"/>
    <row r="65092" ht="12.75" hidden="1" customHeight="1"/>
    <row r="65093" ht="12.75" hidden="1" customHeight="1"/>
    <row r="65094" ht="12.75" hidden="1" customHeight="1"/>
    <row r="65095" ht="12.75" hidden="1" customHeight="1"/>
    <row r="65096" ht="12.75" hidden="1" customHeight="1"/>
    <row r="65097" ht="12.75" hidden="1" customHeight="1"/>
    <row r="65098" ht="12.75" hidden="1" customHeight="1"/>
    <row r="65099" ht="12.75" hidden="1" customHeight="1"/>
    <row r="65100" ht="12.75" hidden="1" customHeight="1"/>
    <row r="65101" ht="12.75" hidden="1" customHeight="1"/>
    <row r="65102" ht="12.75" hidden="1" customHeight="1"/>
    <row r="65103" ht="12.75" hidden="1" customHeight="1"/>
    <row r="65104" ht="12.75" hidden="1" customHeight="1"/>
    <row r="65105" ht="12.75" hidden="1" customHeight="1"/>
    <row r="65106" ht="12.75" hidden="1" customHeight="1"/>
    <row r="65107" ht="12.75" hidden="1" customHeight="1"/>
    <row r="65108" ht="12.75" hidden="1" customHeight="1"/>
    <row r="65109" ht="12.75" hidden="1" customHeight="1"/>
    <row r="65110" ht="12.75" hidden="1" customHeight="1"/>
    <row r="65111" ht="12.75" hidden="1" customHeight="1"/>
    <row r="65112" ht="12.75" hidden="1" customHeight="1"/>
    <row r="65113" ht="12.75" hidden="1" customHeight="1"/>
    <row r="65114" ht="12.75" hidden="1" customHeight="1"/>
    <row r="65115" ht="12.75" hidden="1" customHeight="1"/>
    <row r="65116" ht="12.75" hidden="1" customHeight="1"/>
    <row r="65117" ht="12.75" hidden="1" customHeight="1"/>
    <row r="65118" ht="12.75" hidden="1" customHeight="1"/>
    <row r="65119" ht="12.75" hidden="1" customHeight="1"/>
    <row r="65120" ht="12.75" hidden="1" customHeight="1"/>
    <row r="65121" ht="12.75" hidden="1" customHeight="1"/>
    <row r="65122" ht="12.75" hidden="1" customHeight="1"/>
    <row r="65123" ht="12.75" hidden="1" customHeight="1"/>
    <row r="65124" ht="12.75" hidden="1" customHeight="1"/>
    <row r="65125" ht="12.75" hidden="1" customHeight="1"/>
    <row r="65126" ht="12.75" hidden="1" customHeight="1"/>
    <row r="65127" ht="12.75" hidden="1" customHeight="1"/>
    <row r="65128" ht="12.75" hidden="1" customHeight="1"/>
    <row r="65129" ht="12.75" hidden="1" customHeight="1"/>
    <row r="65130" ht="12.75" hidden="1" customHeight="1"/>
    <row r="65131" ht="12.75" hidden="1" customHeight="1"/>
    <row r="65132" ht="12.75" hidden="1" customHeight="1"/>
    <row r="65133" ht="12.75" hidden="1" customHeight="1"/>
    <row r="65134" ht="12.75" hidden="1" customHeight="1"/>
    <row r="65135" ht="12.75" hidden="1" customHeight="1"/>
    <row r="65136" ht="12.75" hidden="1" customHeight="1"/>
    <row r="65137" ht="12.75" hidden="1" customHeight="1"/>
    <row r="65138" ht="12.75" hidden="1" customHeight="1"/>
    <row r="65139" ht="12.75" hidden="1" customHeight="1"/>
    <row r="65140" ht="12.75" hidden="1" customHeight="1"/>
    <row r="65141" ht="12.75" hidden="1" customHeight="1"/>
    <row r="65142" ht="12.75" hidden="1" customHeight="1"/>
    <row r="65143" ht="12.75" hidden="1" customHeight="1"/>
    <row r="65144" ht="12.75" hidden="1" customHeight="1"/>
    <row r="65145" ht="12.75" hidden="1" customHeight="1"/>
    <row r="65146" ht="12.75" hidden="1" customHeight="1"/>
    <row r="65147" ht="12.75" hidden="1" customHeight="1"/>
    <row r="65148" ht="12.75" hidden="1" customHeight="1"/>
    <row r="65149" ht="12.75" hidden="1" customHeight="1"/>
    <row r="65150" ht="12.75" hidden="1" customHeight="1"/>
    <row r="65151" ht="12.75" hidden="1" customHeight="1"/>
    <row r="65152" ht="12.75" hidden="1" customHeight="1"/>
    <row r="65153" ht="12.75" hidden="1" customHeight="1"/>
    <row r="65154" ht="12.75" hidden="1" customHeight="1"/>
    <row r="65155" ht="12.75" hidden="1" customHeight="1"/>
    <row r="65156" ht="12.75" hidden="1" customHeight="1"/>
    <row r="65157" ht="12.75" hidden="1" customHeight="1"/>
    <row r="65158" ht="12.75" hidden="1" customHeight="1"/>
    <row r="65159" ht="12.75" hidden="1" customHeight="1"/>
    <row r="65160" ht="12.75" hidden="1" customHeight="1"/>
    <row r="65161" ht="12.75" hidden="1" customHeight="1"/>
    <row r="65162" ht="12.75" hidden="1" customHeight="1"/>
    <row r="65163" ht="12.75" hidden="1" customHeight="1"/>
    <row r="65164" ht="12.75" hidden="1" customHeight="1"/>
    <row r="65165" ht="12.75" hidden="1" customHeight="1"/>
    <row r="65166" ht="12.75" hidden="1" customHeight="1"/>
    <row r="65167" ht="12.75" hidden="1" customHeight="1"/>
    <row r="65168" ht="12.75" hidden="1" customHeight="1"/>
    <row r="65169" ht="12.75" hidden="1" customHeight="1"/>
    <row r="65170" ht="12.75" hidden="1" customHeight="1"/>
    <row r="65171" ht="12.75" hidden="1" customHeight="1"/>
    <row r="65172" ht="12.75" hidden="1" customHeight="1"/>
    <row r="65173" ht="12.75" hidden="1" customHeight="1"/>
    <row r="65174" ht="12.75" hidden="1" customHeight="1"/>
    <row r="65175" ht="12.75" hidden="1" customHeight="1"/>
    <row r="65176" ht="12.75" hidden="1" customHeight="1"/>
    <row r="65177" ht="12.75" hidden="1" customHeight="1"/>
    <row r="65178" ht="12.75" hidden="1" customHeight="1"/>
    <row r="65179" ht="12.75" hidden="1" customHeight="1"/>
    <row r="65180" ht="12.75" hidden="1" customHeight="1"/>
    <row r="65181" ht="12.75" hidden="1" customHeight="1"/>
    <row r="65182" ht="12.75" hidden="1" customHeight="1"/>
    <row r="65183" ht="12.75" hidden="1" customHeight="1"/>
    <row r="65184" ht="12.75" hidden="1" customHeight="1"/>
    <row r="65185" ht="12.75" hidden="1" customHeight="1"/>
    <row r="65186" ht="12.75" hidden="1" customHeight="1"/>
    <row r="65187" ht="12.75" hidden="1" customHeight="1"/>
    <row r="65188" ht="12.75" hidden="1" customHeight="1"/>
    <row r="65189" ht="12.75" hidden="1" customHeight="1"/>
    <row r="65190" ht="12.75" hidden="1" customHeight="1"/>
    <row r="65191" ht="12.75" hidden="1" customHeight="1"/>
    <row r="65192" ht="12.75" hidden="1" customHeight="1"/>
    <row r="65193" ht="12.75" hidden="1" customHeight="1"/>
    <row r="65194" ht="12.75" hidden="1" customHeight="1"/>
    <row r="65195" ht="12.75" hidden="1" customHeight="1"/>
    <row r="65196" ht="12.75" hidden="1" customHeight="1"/>
    <row r="65197" ht="12.75" hidden="1" customHeight="1"/>
    <row r="65198" ht="12.75" hidden="1" customHeight="1"/>
    <row r="65199" ht="12.75" hidden="1" customHeight="1"/>
    <row r="65200" ht="12.75" hidden="1" customHeight="1"/>
    <row r="65201" ht="12.75" hidden="1" customHeight="1"/>
    <row r="65202" ht="12.75" hidden="1" customHeight="1"/>
    <row r="65203" ht="12.75" hidden="1" customHeight="1"/>
    <row r="65204" ht="12.75" hidden="1" customHeight="1"/>
    <row r="65205" ht="12.75" hidden="1" customHeight="1"/>
    <row r="65206" ht="12.75" hidden="1" customHeight="1"/>
    <row r="65207" ht="12.75" hidden="1" customHeight="1"/>
    <row r="65208" ht="12.75" hidden="1" customHeight="1"/>
    <row r="65209" ht="12.75" hidden="1" customHeight="1"/>
    <row r="65210" ht="12.75" hidden="1" customHeight="1"/>
    <row r="65211" ht="12.75" hidden="1" customHeight="1"/>
    <row r="65212" ht="12.75" hidden="1" customHeight="1"/>
    <row r="65213" ht="12.75" hidden="1" customHeight="1"/>
    <row r="65214" ht="12.75" hidden="1" customHeight="1"/>
    <row r="65215" ht="12.75" hidden="1" customHeight="1"/>
    <row r="65216" ht="12.75" hidden="1" customHeight="1"/>
    <row r="65217" ht="12.75" hidden="1" customHeight="1"/>
    <row r="65218" ht="12.75" hidden="1" customHeight="1"/>
    <row r="65219" ht="12.75" hidden="1" customHeight="1"/>
    <row r="65220" ht="12.75" hidden="1" customHeight="1"/>
    <row r="65221" ht="12.75" hidden="1" customHeight="1"/>
    <row r="65222" ht="12.75" hidden="1" customHeight="1"/>
    <row r="65223" ht="12.75" hidden="1" customHeight="1"/>
    <row r="65224" ht="12.75" hidden="1" customHeight="1"/>
    <row r="65225" ht="12.75" hidden="1" customHeight="1"/>
    <row r="65226" ht="12.75" hidden="1" customHeight="1"/>
    <row r="65227" ht="12.75" hidden="1" customHeight="1"/>
    <row r="65228" ht="12.75" hidden="1" customHeight="1"/>
    <row r="65229" ht="12.75" hidden="1" customHeight="1"/>
    <row r="65230" ht="12.75" hidden="1" customHeight="1"/>
    <row r="65231" ht="12.75" hidden="1" customHeight="1"/>
    <row r="65232" ht="12.75" hidden="1" customHeight="1"/>
    <row r="65233" ht="12.75" hidden="1" customHeight="1"/>
    <row r="65234" ht="12.75" hidden="1" customHeight="1"/>
    <row r="65235" ht="12.75" hidden="1" customHeight="1"/>
    <row r="65236" ht="12.75" hidden="1" customHeight="1"/>
    <row r="65237" ht="12.75" hidden="1" customHeight="1"/>
    <row r="65238" ht="12.75" hidden="1" customHeight="1"/>
    <row r="65239" ht="12.75" hidden="1" customHeight="1"/>
    <row r="65240" ht="12.75" hidden="1" customHeight="1"/>
    <row r="65241" ht="12.75" hidden="1" customHeight="1"/>
    <row r="65242" ht="12.75" hidden="1" customHeight="1"/>
    <row r="65243" ht="12.75" hidden="1" customHeight="1"/>
    <row r="65244" ht="12.75" hidden="1" customHeight="1"/>
    <row r="65245" ht="12.75" hidden="1" customHeight="1"/>
    <row r="65246" ht="12.75" hidden="1" customHeight="1"/>
    <row r="65247" ht="12.75" hidden="1" customHeight="1"/>
    <row r="65248" ht="12.75" hidden="1" customHeight="1"/>
    <row r="65249" ht="12.75" hidden="1" customHeight="1"/>
    <row r="65250" ht="12.75" hidden="1" customHeight="1"/>
    <row r="65251" ht="12.75" hidden="1" customHeight="1"/>
    <row r="65252" ht="12.75" hidden="1" customHeight="1"/>
    <row r="65253" ht="12.75" hidden="1" customHeight="1"/>
    <row r="65254" ht="12.75" hidden="1" customHeight="1"/>
    <row r="65255" ht="12.75" hidden="1" customHeight="1"/>
    <row r="65256" ht="12.75" hidden="1" customHeight="1"/>
    <row r="65257" ht="12.75" hidden="1" customHeight="1"/>
    <row r="65258" ht="12.75" hidden="1" customHeight="1"/>
    <row r="65259" ht="12.75" hidden="1" customHeight="1"/>
    <row r="65260" ht="12.75" hidden="1" customHeight="1"/>
    <row r="65261" ht="12.75" hidden="1" customHeight="1"/>
    <row r="65262" ht="12.75" hidden="1" customHeight="1"/>
    <row r="65263" ht="12.75" hidden="1" customHeight="1"/>
    <row r="65264" ht="12.75" hidden="1" customHeight="1"/>
    <row r="65265" ht="12.75" hidden="1" customHeight="1"/>
    <row r="65266" ht="12.75" hidden="1" customHeight="1"/>
    <row r="65267" ht="12.75" hidden="1" customHeight="1"/>
    <row r="65268" ht="12.75" hidden="1" customHeight="1"/>
    <row r="65269" ht="12.75" hidden="1" customHeight="1"/>
    <row r="65270" ht="12.75" hidden="1" customHeight="1"/>
    <row r="65271" ht="12.75" hidden="1" customHeight="1"/>
    <row r="65272" ht="12.75" hidden="1" customHeight="1"/>
    <row r="65273" ht="12.75" hidden="1" customHeight="1"/>
    <row r="65274" ht="12.75" hidden="1" customHeight="1"/>
    <row r="65275" ht="12.75" hidden="1" customHeight="1"/>
    <row r="65276" ht="12.75" hidden="1" customHeight="1"/>
    <row r="65277" ht="12.75" hidden="1" customHeight="1"/>
    <row r="65278" ht="12.75" hidden="1" customHeight="1"/>
    <row r="65279" ht="12.75" hidden="1" customHeight="1"/>
    <row r="65280" ht="12.75" hidden="1" customHeight="1"/>
    <row r="65281" ht="12.75" hidden="1" customHeight="1"/>
    <row r="65282" ht="12.75" hidden="1" customHeight="1"/>
    <row r="65283" ht="12.75" hidden="1" customHeight="1"/>
    <row r="65284" ht="12.75" hidden="1" customHeight="1"/>
    <row r="65285" ht="12.75" hidden="1" customHeight="1"/>
    <row r="65286" ht="12.75" hidden="1" customHeight="1"/>
    <row r="65287" ht="12.75" hidden="1" customHeight="1"/>
    <row r="65288" ht="12.75" hidden="1" customHeight="1"/>
    <row r="65289" ht="12.75" hidden="1" customHeight="1"/>
    <row r="65290" ht="12.75" hidden="1" customHeight="1"/>
    <row r="65291" ht="12.75" hidden="1" customHeight="1"/>
    <row r="65292" ht="12.75" hidden="1" customHeight="1"/>
    <row r="65293" ht="12.75" hidden="1" customHeight="1"/>
    <row r="65294" ht="12.75" hidden="1" customHeight="1"/>
    <row r="65295" ht="12.75" hidden="1" customHeight="1"/>
    <row r="65296" ht="12.75" hidden="1" customHeight="1"/>
    <row r="65297" ht="12.75" hidden="1" customHeight="1"/>
    <row r="65298" ht="12.75" hidden="1" customHeight="1"/>
    <row r="65299" ht="12.75" hidden="1" customHeight="1"/>
    <row r="65300" ht="12.75" hidden="1" customHeight="1"/>
    <row r="65301" ht="12.75" hidden="1" customHeight="1"/>
    <row r="65302" ht="12.75" hidden="1" customHeight="1"/>
    <row r="65303" ht="12.75" hidden="1" customHeight="1"/>
    <row r="65304" ht="12.75" hidden="1" customHeight="1"/>
    <row r="65305" ht="12.75" hidden="1" customHeight="1"/>
    <row r="65306" ht="12.75" hidden="1" customHeight="1"/>
    <row r="65307" ht="12.75" hidden="1" customHeight="1"/>
    <row r="65308" ht="12.75" hidden="1" customHeight="1"/>
    <row r="65309" ht="12.75" hidden="1" customHeight="1"/>
    <row r="65310" ht="12.75" hidden="1" customHeight="1"/>
    <row r="65311" ht="12.75" hidden="1" customHeight="1"/>
    <row r="65312" ht="12.75" hidden="1" customHeight="1"/>
    <row r="65313" ht="12.75" hidden="1" customHeight="1"/>
    <row r="65314" ht="12.75" hidden="1" customHeight="1"/>
    <row r="65315" ht="12.75" hidden="1" customHeight="1"/>
    <row r="65316" ht="12.75" hidden="1" customHeight="1"/>
    <row r="65317" ht="12.75" hidden="1" customHeight="1"/>
    <row r="65318" ht="12.75" hidden="1" customHeight="1"/>
    <row r="65319" ht="12.75" hidden="1" customHeight="1"/>
    <row r="65320" ht="12.75" hidden="1" customHeight="1"/>
    <row r="65321" ht="12.75" hidden="1" customHeight="1"/>
    <row r="65322" ht="12.75" hidden="1" customHeight="1"/>
    <row r="65323" ht="12.75" hidden="1" customHeight="1"/>
    <row r="65324" ht="12.75" hidden="1" customHeight="1"/>
    <row r="65325" ht="12.75" hidden="1" customHeight="1"/>
    <row r="65326" ht="12.75" hidden="1" customHeight="1"/>
    <row r="65327" ht="12.75" hidden="1" customHeight="1"/>
    <row r="65328" ht="12.75" hidden="1" customHeight="1"/>
    <row r="65329" ht="12.75" hidden="1" customHeight="1"/>
    <row r="65330" ht="12.75" hidden="1" customHeight="1"/>
    <row r="65331" ht="12.75" hidden="1" customHeight="1"/>
    <row r="65332" ht="12.75" hidden="1" customHeight="1"/>
    <row r="65333" ht="12.75" hidden="1" customHeight="1"/>
    <row r="65334" ht="12.75" hidden="1" customHeight="1"/>
    <row r="65335" ht="12.75" hidden="1" customHeight="1"/>
    <row r="65336" ht="12.75" hidden="1" customHeight="1"/>
    <row r="65337" ht="12.75" hidden="1" customHeight="1"/>
    <row r="65338" ht="12.75" hidden="1" customHeight="1"/>
    <row r="65339" ht="12.75" hidden="1" customHeight="1"/>
    <row r="65340" ht="12.75" hidden="1" customHeight="1"/>
    <row r="65341" ht="12.75" hidden="1" customHeight="1"/>
    <row r="65342" ht="12.75" hidden="1" customHeight="1"/>
    <row r="65343" ht="12.75" hidden="1" customHeight="1"/>
    <row r="65344" ht="12.75" hidden="1" customHeight="1"/>
    <row r="65345" ht="12.75" hidden="1" customHeight="1"/>
    <row r="65346" ht="12.75" hidden="1" customHeight="1"/>
    <row r="65347" ht="12.75" hidden="1" customHeight="1"/>
    <row r="65348" ht="12.75" hidden="1" customHeight="1"/>
    <row r="65349" ht="12.75" hidden="1" customHeight="1"/>
    <row r="65350" ht="12.75" hidden="1" customHeight="1"/>
    <row r="65351" ht="12.75" hidden="1" customHeight="1"/>
    <row r="65352" ht="12.75" hidden="1" customHeight="1"/>
    <row r="65353" ht="12.75" hidden="1" customHeight="1"/>
    <row r="65354" ht="12.75" hidden="1" customHeight="1"/>
    <row r="65355" ht="12.75" hidden="1" customHeight="1"/>
    <row r="65356" ht="12.75" hidden="1" customHeight="1"/>
    <row r="65357" ht="12.75" hidden="1" customHeight="1"/>
    <row r="65358" ht="12.75" hidden="1" customHeight="1"/>
    <row r="65359" ht="12.75" hidden="1" customHeight="1"/>
    <row r="65360" ht="12.75" hidden="1" customHeight="1"/>
    <row r="65361" ht="12.75" hidden="1" customHeight="1"/>
    <row r="65362" ht="12.75" hidden="1" customHeight="1"/>
    <row r="65363" ht="12.75" hidden="1" customHeight="1"/>
    <row r="65364" ht="12.75" hidden="1" customHeight="1"/>
    <row r="65365" ht="12.75" hidden="1" customHeight="1"/>
    <row r="65366" ht="12.75" hidden="1" customHeight="1"/>
    <row r="65367" ht="12.75" hidden="1" customHeight="1"/>
    <row r="65368" ht="12.75" hidden="1" customHeight="1"/>
    <row r="65369" ht="12.75" hidden="1" customHeight="1"/>
    <row r="65370" ht="12.75" hidden="1" customHeight="1"/>
    <row r="65371" ht="12.75" hidden="1" customHeight="1"/>
    <row r="65372" ht="12.75" hidden="1" customHeight="1"/>
    <row r="65373" ht="12.75" hidden="1" customHeight="1"/>
    <row r="65374" ht="12.75" hidden="1" customHeight="1"/>
    <row r="65375" ht="12.75" hidden="1" customHeight="1"/>
    <row r="65376" ht="12.75" hidden="1" customHeight="1"/>
    <row r="65377" ht="12.75" hidden="1" customHeight="1"/>
    <row r="65378" ht="12.75" hidden="1" customHeight="1"/>
    <row r="65379" ht="12.75" hidden="1" customHeight="1"/>
    <row r="65380" ht="12.75" hidden="1" customHeight="1"/>
    <row r="65381" ht="12.75" hidden="1" customHeight="1"/>
    <row r="65382" ht="12.75" hidden="1" customHeight="1"/>
    <row r="65383" ht="12.75" hidden="1" customHeight="1"/>
    <row r="65384" ht="12.75" hidden="1" customHeight="1"/>
    <row r="65385" ht="12.75" hidden="1" customHeight="1"/>
    <row r="65386" ht="12.75" hidden="1" customHeight="1"/>
    <row r="65387" ht="12.75" hidden="1" customHeight="1"/>
    <row r="65388" ht="12.75" hidden="1" customHeight="1"/>
    <row r="65389" ht="12.75" hidden="1" customHeight="1"/>
    <row r="65390" ht="12.75" hidden="1" customHeight="1"/>
    <row r="65391" ht="12.75" hidden="1" customHeight="1"/>
    <row r="65392" ht="12.75" hidden="1" customHeight="1"/>
    <row r="65393" ht="12.75" hidden="1" customHeight="1"/>
    <row r="65394" ht="12.75" hidden="1" customHeight="1"/>
    <row r="65395" ht="12.75" hidden="1" customHeight="1"/>
    <row r="65396" ht="12.75" hidden="1" customHeight="1"/>
    <row r="65397" ht="12.75" hidden="1" customHeight="1"/>
    <row r="65398" ht="12.75" hidden="1" customHeight="1"/>
    <row r="65399" ht="12.75" hidden="1" customHeight="1"/>
    <row r="65400" ht="12.75" hidden="1" customHeight="1"/>
    <row r="65401" ht="12.75" hidden="1" customHeight="1"/>
    <row r="65402" ht="12.75" hidden="1" customHeight="1"/>
    <row r="65403" ht="12.75" hidden="1" customHeight="1"/>
    <row r="65404" ht="12.75" hidden="1" customHeight="1"/>
    <row r="65405" ht="12.75" hidden="1" customHeight="1"/>
    <row r="65406" ht="12.75" hidden="1" customHeight="1"/>
    <row r="65407" ht="12.75" hidden="1" customHeight="1"/>
    <row r="65408" ht="12.75" hidden="1" customHeight="1"/>
    <row r="65409" ht="12.75" hidden="1" customHeight="1"/>
    <row r="65410" ht="12.75" hidden="1" customHeight="1"/>
    <row r="65411" ht="12.75" hidden="1" customHeight="1"/>
    <row r="65412" ht="12.75" hidden="1" customHeight="1"/>
    <row r="65413" ht="12.75" hidden="1" customHeight="1"/>
    <row r="65414" ht="12.75" hidden="1" customHeight="1"/>
    <row r="65415" ht="12.75" hidden="1" customHeight="1"/>
    <row r="65416" ht="12.75" hidden="1" customHeight="1"/>
    <row r="65417" ht="12.75" hidden="1" customHeight="1"/>
    <row r="65418" ht="12.75" hidden="1" customHeight="1"/>
    <row r="65419" ht="12.75" hidden="1" customHeight="1"/>
    <row r="65420" ht="12.75" hidden="1" customHeight="1"/>
    <row r="65421" ht="12.75" hidden="1" customHeight="1"/>
    <row r="65422" ht="12.75" hidden="1" customHeight="1"/>
    <row r="65423" ht="12.75" hidden="1" customHeight="1"/>
    <row r="65424" ht="12.75" hidden="1" customHeight="1"/>
    <row r="65425" ht="12.75" hidden="1" customHeight="1"/>
    <row r="65426" ht="12.75" hidden="1" customHeight="1"/>
    <row r="65427" ht="12.75" hidden="1" customHeight="1"/>
    <row r="65428" ht="12.75" hidden="1" customHeight="1"/>
    <row r="65429" ht="12.75" hidden="1" customHeight="1"/>
    <row r="65430" ht="12.75" hidden="1" customHeight="1"/>
    <row r="65431" ht="12.75" hidden="1" customHeight="1"/>
    <row r="65432" ht="12.75" hidden="1" customHeight="1"/>
    <row r="65433" ht="12.75" hidden="1" customHeight="1"/>
    <row r="65434" ht="12.75" hidden="1" customHeight="1"/>
    <row r="65435" ht="12.75" hidden="1" customHeight="1"/>
    <row r="65436" ht="12.75" hidden="1" customHeight="1"/>
    <row r="65437" ht="12.75" hidden="1" customHeight="1"/>
    <row r="65438" ht="12.75" hidden="1" customHeight="1"/>
    <row r="65439" ht="12.75" hidden="1" customHeight="1"/>
    <row r="65440" ht="12.75" hidden="1" customHeight="1"/>
    <row r="65441" ht="12.75" hidden="1" customHeight="1"/>
    <row r="65442" ht="12.75" hidden="1" customHeight="1"/>
    <row r="65443" ht="12.75" hidden="1" customHeight="1"/>
    <row r="65444" ht="12.75" hidden="1" customHeight="1"/>
    <row r="65445" ht="12.75" hidden="1" customHeight="1"/>
    <row r="65446" ht="12.75" hidden="1" customHeight="1"/>
    <row r="65447" ht="12.75" hidden="1" customHeight="1"/>
    <row r="65448" ht="12.75" hidden="1" customHeight="1"/>
    <row r="65449" ht="12.75" hidden="1" customHeight="1"/>
    <row r="65450" ht="12.75" hidden="1" customHeight="1"/>
    <row r="65451" ht="12.75" hidden="1" customHeight="1"/>
    <row r="65452" ht="12.75" hidden="1" customHeight="1"/>
    <row r="65453" ht="12.75" hidden="1" customHeight="1"/>
    <row r="65454" ht="12.75" hidden="1" customHeight="1"/>
    <row r="65455" ht="12.75" hidden="1" customHeight="1"/>
    <row r="65456" ht="12.75" hidden="1" customHeight="1"/>
    <row r="65457" ht="12.75" hidden="1" customHeight="1"/>
    <row r="65458" ht="12.75" hidden="1" customHeight="1"/>
    <row r="65459" ht="12.75" hidden="1" customHeight="1"/>
    <row r="65460" ht="12.75" hidden="1" customHeight="1"/>
    <row r="65461" ht="12.75" hidden="1" customHeight="1"/>
    <row r="65462" ht="12.75" hidden="1" customHeight="1"/>
    <row r="65463" ht="12.75" hidden="1" customHeight="1"/>
    <row r="65464" ht="12.75" hidden="1" customHeight="1"/>
    <row r="65465" ht="12.75" hidden="1" customHeight="1"/>
    <row r="65466" ht="12.75" hidden="1" customHeight="1"/>
    <row r="65467" ht="12.75" hidden="1" customHeight="1"/>
    <row r="65468" ht="12.75" hidden="1" customHeight="1"/>
    <row r="65469" ht="12.75" hidden="1" customHeight="1"/>
    <row r="65470" ht="12.75" hidden="1" customHeight="1"/>
    <row r="65471" ht="12.75" hidden="1" customHeight="1"/>
    <row r="65472" ht="12.75" hidden="1" customHeight="1"/>
    <row r="65473" ht="12.75" hidden="1" customHeight="1"/>
    <row r="65474" ht="12.75" hidden="1" customHeight="1"/>
    <row r="65475" ht="12.75" hidden="1" customHeight="1"/>
    <row r="65476" ht="12.75" hidden="1" customHeight="1"/>
    <row r="65477" ht="12.75" hidden="1" customHeight="1"/>
    <row r="65478" ht="12.75" hidden="1" customHeight="1"/>
    <row r="65479" ht="12.75" hidden="1" customHeight="1"/>
    <row r="65480" ht="12.75" hidden="1" customHeight="1"/>
    <row r="65481" ht="12.75" hidden="1" customHeight="1"/>
    <row r="65482" ht="12.75" hidden="1" customHeight="1"/>
    <row r="65483" ht="12.75" hidden="1" customHeight="1"/>
    <row r="65484" ht="12.75" hidden="1" customHeight="1"/>
    <row r="65485" ht="12.75" hidden="1" customHeight="1"/>
    <row r="65486" ht="12.75" hidden="1" customHeight="1"/>
    <row r="65487" ht="12.75" hidden="1" customHeight="1"/>
    <row r="65488" ht="12.75" hidden="1" customHeight="1"/>
    <row r="65489" ht="12.75" hidden="1" customHeight="1"/>
    <row r="65490" ht="12.75" hidden="1" customHeight="1"/>
    <row r="65491" ht="12.75" hidden="1" customHeight="1"/>
    <row r="65492" ht="12.75" hidden="1" customHeight="1"/>
    <row r="65493" ht="12.75" hidden="1" customHeight="1"/>
    <row r="65494" ht="12.75" hidden="1" customHeight="1"/>
    <row r="65495" ht="12.75" hidden="1" customHeight="1"/>
    <row r="65496" ht="12.75" hidden="1" customHeight="1"/>
    <row r="65497" ht="12.75" hidden="1" customHeight="1"/>
    <row r="65498" ht="12.75" hidden="1" customHeight="1"/>
    <row r="65499" ht="12.75" hidden="1" customHeight="1"/>
    <row r="65500" ht="12.75" hidden="1" customHeight="1"/>
    <row r="65501" ht="12.75" hidden="1" customHeight="1"/>
    <row r="65502" ht="12.75" hidden="1" customHeight="1"/>
    <row r="65503" ht="12.75" hidden="1" customHeight="1"/>
    <row r="65504" ht="12.75" hidden="1" customHeight="1"/>
    <row r="65505" ht="12.75" hidden="1" customHeight="1"/>
    <row r="65506" ht="12.75" hidden="1" customHeight="1"/>
    <row r="65507" ht="12.75" hidden="1" customHeight="1"/>
    <row r="65508" ht="12.75" hidden="1" customHeight="1"/>
    <row r="65509" ht="12.75" hidden="1" customHeight="1"/>
    <row r="65510" ht="12.75" hidden="1" customHeight="1"/>
    <row r="65511" ht="12.75" hidden="1" customHeight="1"/>
    <row r="65512" ht="12.75" hidden="1" customHeight="1"/>
    <row r="65513" ht="12.75" hidden="1" customHeight="1"/>
    <row r="65514" ht="12.75" hidden="1" customHeight="1"/>
    <row r="65515" ht="12.75" hidden="1" customHeight="1"/>
    <row r="65516" ht="12.75" hidden="1" customHeight="1"/>
    <row r="65517" ht="12.75" hidden="1" customHeight="1"/>
    <row r="65518" ht="12.75" hidden="1" customHeight="1"/>
    <row r="65519" ht="12.75" hidden="1" customHeight="1"/>
    <row r="65520" ht="12.75" hidden="1" customHeight="1"/>
    <row r="65521" ht="12.75" hidden="1" customHeight="1"/>
    <row r="65522" ht="12.75" hidden="1" customHeight="1"/>
    <row r="65523" ht="12.75" hidden="1" customHeight="1"/>
    <row r="65524" ht="12.75" hidden="1" customHeight="1"/>
    <row r="65525" ht="12.75" hidden="1" customHeight="1"/>
    <row r="65526" ht="12.75" hidden="1" customHeight="1"/>
    <row r="65527" ht="12.75" hidden="1" customHeight="1"/>
    <row r="65528" ht="12.75" hidden="1" customHeight="1"/>
    <row r="65529" ht="12.75" hidden="1" customHeight="1"/>
    <row r="65530" ht="12.75" hidden="1" customHeight="1"/>
    <row r="65531" ht="12.75" hidden="1" customHeight="1"/>
    <row r="65532" ht="12.75" hidden="1" customHeight="1"/>
    <row r="65533" ht="12.75" hidden="1" customHeight="1"/>
    <row r="65534" ht="12.75" hidden="1" customHeight="1"/>
    <row r="65535" ht="12.75" hidden="1" customHeight="1"/>
    <row r="65536" ht="12.75" hidden="1" customHeight="1"/>
    <row r="65537" ht="12.75" hidden="1" customHeight="1"/>
    <row r="65538" ht="12.75" hidden="1" customHeight="1"/>
    <row r="65539" ht="12.75" hidden="1" customHeight="1"/>
    <row r="65540" ht="12.75" hidden="1" customHeight="1"/>
    <row r="65541" ht="12.75" hidden="1" customHeight="1"/>
    <row r="65542" ht="12.75" hidden="1" customHeight="1"/>
    <row r="65543" ht="12.75" hidden="1" customHeight="1"/>
    <row r="65544" ht="12.75" hidden="1" customHeight="1"/>
    <row r="65545" ht="12.75" hidden="1" customHeight="1"/>
    <row r="65546" ht="12.75" hidden="1" customHeight="1"/>
    <row r="65547" ht="12.75" hidden="1" customHeight="1"/>
    <row r="65548" ht="12.75" hidden="1" customHeight="1"/>
    <row r="65549" ht="12.75" hidden="1" customHeight="1"/>
    <row r="65550" ht="12.75" hidden="1" customHeight="1"/>
    <row r="65551" ht="12.75" hidden="1" customHeight="1"/>
    <row r="65552" ht="12.75" hidden="1" customHeight="1"/>
    <row r="65553" ht="12.75" hidden="1" customHeight="1"/>
    <row r="65554" ht="12.75" hidden="1" customHeight="1"/>
    <row r="65555" ht="12.75" hidden="1" customHeight="1"/>
    <row r="65556" ht="12.75" hidden="1" customHeight="1"/>
    <row r="65557" ht="12.75" hidden="1" customHeight="1"/>
    <row r="65558" ht="12.75" hidden="1" customHeight="1"/>
    <row r="65559" ht="12.75" hidden="1" customHeight="1"/>
    <row r="65560" ht="12.75" hidden="1" customHeight="1"/>
    <row r="65561" ht="12.75" hidden="1" customHeight="1"/>
    <row r="65562" ht="12.75" hidden="1" customHeight="1"/>
    <row r="65563" ht="12.75" hidden="1" customHeight="1"/>
    <row r="65564" ht="12.75" hidden="1" customHeight="1"/>
    <row r="65565" ht="12.75" hidden="1" customHeight="1"/>
    <row r="65566" ht="12.75" hidden="1" customHeight="1"/>
    <row r="65567" ht="12.75" hidden="1" customHeight="1"/>
    <row r="65568" ht="12.75" hidden="1" customHeight="1"/>
    <row r="65569" ht="12.75" hidden="1" customHeight="1"/>
    <row r="65570" ht="12.75" hidden="1" customHeight="1"/>
    <row r="65571" ht="12.75" hidden="1" customHeight="1"/>
    <row r="65572" ht="12.75" hidden="1" customHeight="1"/>
    <row r="65573" ht="12.75" hidden="1" customHeight="1"/>
    <row r="65574" ht="12.75" hidden="1" customHeight="1"/>
    <row r="65575" ht="12.75" hidden="1" customHeight="1"/>
    <row r="65576" ht="12.75" hidden="1" customHeight="1"/>
    <row r="65577" ht="12.75" hidden="1" customHeight="1"/>
    <row r="65578" ht="12.75" hidden="1" customHeight="1"/>
    <row r="65579" ht="12.75" hidden="1" customHeight="1"/>
    <row r="65580" ht="12.75" hidden="1" customHeight="1"/>
    <row r="65581" ht="12.75" hidden="1" customHeight="1"/>
    <row r="65582" ht="12.75" hidden="1" customHeight="1"/>
    <row r="65583" ht="12.75" hidden="1" customHeight="1"/>
    <row r="65584" ht="12.75" hidden="1" customHeight="1"/>
    <row r="65585" ht="12.75" hidden="1" customHeight="1"/>
    <row r="65586" ht="12.75" hidden="1" customHeight="1"/>
    <row r="65587" ht="12.75" hidden="1" customHeight="1"/>
    <row r="65588" ht="12.75" hidden="1" customHeight="1"/>
    <row r="65589" ht="12.75" hidden="1" customHeight="1"/>
    <row r="65590" ht="12.75" hidden="1" customHeight="1"/>
    <row r="65591" ht="12.75" hidden="1" customHeight="1"/>
    <row r="65592" ht="12.75" hidden="1" customHeight="1"/>
    <row r="65593" ht="12.75" hidden="1" customHeight="1"/>
    <row r="65594" ht="12.75" hidden="1" customHeight="1"/>
    <row r="65595" ht="12.75" hidden="1" customHeight="1"/>
    <row r="65596" ht="12.75" hidden="1" customHeight="1"/>
    <row r="65597" ht="12.75" hidden="1" customHeight="1"/>
    <row r="65598" ht="12.75" hidden="1" customHeight="1"/>
    <row r="65599" ht="12.75" hidden="1" customHeight="1"/>
    <row r="65600" ht="12.75" hidden="1" customHeight="1"/>
    <row r="65601" ht="12.75" hidden="1" customHeight="1"/>
    <row r="65602" ht="12.75" hidden="1" customHeight="1"/>
    <row r="65603" ht="12.75" hidden="1" customHeight="1"/>
    <row r="65604" ht="12.75" hidden="1" customHeight="1"/>
    <row r="65605" ht="12.75" hidden="1" customHeight="1"/>
    <row r="65606" ht="12.75" hidden="1" customHeight="1"/>
    <row r="65607" ht="12.75" hidden="1" customHeight="1"/>
    <row r="65608" ht="12.75" hidden="1" customHeight="1"/>
    <row r="65609" ht="12.75" hidden="1" customHeight="1"/>
    <row r="65610" ht="12.75" hidden="1" customHeight="1"/>
    <row r="65611" ht="12.75" hidden="1" customHeight="1"/>
    <row r="65612" ht="12.75" hidden="1" customHeight="1"/>
    <row r="65613" ht="12.75" hidden="1" customHeight="1"/>
    <row r="65614" ht="12.75" hidden="1" customHeight="1"/>
    <row r="65615" ht="12.75" hidden="1" customHeight="1"/>
    <row r="65616" ht="12.75" hidden="1" customHeight="1"/>
    <row r="65617" ht="12.75" hidden="1" customHeight="1"/>
    <row r="65618" ht="12.75" hidden="1" customHeight="1"/>
    <row r="65619" ht="12.75" hidden="1" customHeight="1"/>
    <row r="65620" ht="12.75" hidden="1" customHeight="1"/>
    <row r="65621" ht="12.75" hidden="1" customHeight="1"/>
    <row r="65622" ht="12.75" hidden="1" customHeight="1"/>
    <row r="65623" ht="12.75" hidden="1" customHeight="1"/>
    <row r="65624" ht="12.75" hidden="1" customHeight="1"/>
    <row r="65625" ht="12.75" hidden="1" customHeight="1"/>
    <row r="65626" ht="12.75" hidden="1" customHeight="1"/>
    <row r="65627" ht="12.75" hidden="1" customHeight="1"/>
    <row r="65628" ht="12.75" hidden="1" customHeight="1"/>
    <row r="65629" ht="12.75" hidden="1" customHeight="1"/>
    <row r="65630" ht="12.75" hidden="1" customHeight="1"/>
    <row r="65631" ht="12.75" hidden="1" customHeight="1"/>
    <row r="65632" ht="12.75" hidden="1" customHeight="1"/>
    <row r="65633" ht="12.75" hidden="1" customHeight="1"/>
    <row r="65634" ht="12.75" hidden="1" customHeight="1"/>
    <row r="65635" ht="12.75" hidden="1" customHeight="1"/>
    <row r="65636" ht="12.75" hidden="1" customHeight="1"/>
    <row r="65637" ht="12.75" hidden="1" customHeight="1"/>
    <row r="65638" ht="12.75" hidden="1" customHeight="1"/>
    <row r="65639" ht="12.75" hidden="1" customHeight="1"/>
    <row r="65640" ht="12.75" hidden="1" customHeight="1"/>
    <row r="65641" ht="12.75" hidden="1" customHeight="1"/>
    <row r="65642" ht="12.75" hidden="1" customHeight="1"/>
    <row r="65643" ht="12.75" hidden="1" customHeight="1"/>
    <row r="65644" ht="12.75" hidden="1" customHeight="1"/>
    <row r="65645" ht="12.75" hidden="1" customHeight="1"/>
    <row r="65646" ht="12.75" hidden="1" customHeight="1"/>
    <row r="65647" ht="12.75" hidden="1" customHeight="1"/>
    <row r="65648" ht="12.75" hidden="1" customHeight="1"/>
    <row r="65649" ht="12.75" hidden="1" customHeight="1"/>
    <row r="65650" ht="12.75" hidden="1" customHeight="1"/>
    <row r="65651" ht="12.75" hidden="1" customHeight="1"/>
    <row r="65652" ht="12.75" hidden="1" customHeight="1"/>
    <row r="65653" ht="12.75" hidden="1" customHeight="1"/>
    <row r="65654" ht="12.75" hidden="1" customHeight="1"/>
    <row r="65655" ht="12.75" hidden="1" customHeight="1"/>
    <row r="65656" ht="12.75" hidden="1" customHeight="1"/>
    <row r="65657" ht="12.75" hidden="1" customHeight="1"/>
    <row r="65658" ht="12.75" hidden="1" customHeight="1"/>
    <row r="65659" ht="12.75" hidden="1" customHeight="1"/>
    <row r="65660" ht="12.75" hidden="1" customHeight="1"/>
    <row r="65661" ht="12.75" hidden="1" customHeight="1"/>
    <row r="65662" ht="12.75" hidden="1" customHeight="1"/>
    <row r="65663" ht="12.75" hidden="1" customHeight="1"/>
    <row r="65664" ht="12.75" hidden="1" customHeight="1"/>
    <row r="65665" ht="12.75" hidden="1" customHeight="1"/>
    <row r="65666" ht="12.75" hidden="1" customHeight="1"/>
    <row r="65667" ht="12.75" hidden="1" customHeight="1"/>
    <row r="65668" ht="12.75" hidden="1" customHeight="1"/>
    <row r="65669" ht="12.75" hidden="1" customHeight="1"/>
    <row r="65670" ht="12.75" hidden="1" customHeight="1"/>
    <row r="65671" ht="12.75" hidden="1" customHeight="1"/>
    <row r="65672" ht="12.75" hidden="1" customHeight="1"/>
    <row r="65673" ht="12.75" hidden="1" customHeight="1"/>
    <row r="65674" ht="12.75" hidden="1" customHeight="1"/>
    <row r="65675" ht="12.75" hidden="1" customHeight="1"/>
    <row r="65676" ht="12.75" hidden="1" customHeight="1"/>
    <row r="65677" ht="12.75" hidden="1" customHeight="1"/>
    <row r="65678" ht="12.75" hidden="1" customHeight="1"/>
    <row r="65679" ht="12.75" hidden="1" customHeight="1"/>
    <row r="65680" ht="12.75" hidden="1" customHeight="1"/>
    <row r="65681" ht="12.75" hidden="1" customHeight="1"/>
    <row r="65682" ht="12.75" hidden="1" customHeight="1"/>
    <row r="65683" ht="12.75" hidden="1" customHeight="1"/>
    <row r="65684" ht="12.75" hidden="1" customHeight="1"/>
    <row r="65685" ht="12.75" hidden="1" customHeight="1"/>
    <row r="65686" ht="12.75" hidden="1" customHeight="1"/>
    <row r="65687" ht="12.75" hidden="1" customHeight="1"/>
    <row r="65688" ht="12.75" hidden="1" customHeight="1"/>
    <row r="65689" ht="12.75" hidden="1" customHeight="1"/>
    <row r="65690" ht="12.75" hidden="1" customHeight="1"/>
    <row r="65691" ht="12.75" hidden="1" customHeight="1"/>
    <row r="65692" ht="12.75" hidden="1" customHeight="1"/>
    <row r="65693" ht="12.75" hidden="1" customHeight="1"/>
    <row r="65694" ht="12.75" hidden="1" customHeight="1"/>
    <row r="65695" ht="12.75" hidden="1" customHeight="1"/>
    <row r="65696" ht="12.75" hidden="1" customHeight="1"/>
    <row r="65697" ht="12.75" hidden="1" customHeight="1"/>
    <row r="65698" ht="12.75" hidden="1" customHeight="1"/>
    <row r="65699" ht="12.75" hidden="1" customHeight="1"/>
    <row r="65700" ht="12.75" hidden="1" customHeight="1"/>
    <row r="65701" ht="12.75" hidden="1" customHeight="1"/>
    <row r="65702" ht="12.75" hidden="1" customHeight="1"/>
    <row r="65703" ht="12.75" hidden="1" customHeight="1"/>
    <row r="65704" ht="12.75" hidden="1" customHeight="1"/>
    <row r="65705" ht="12.75" hidden="1" customHeight="1"/>
    <row r="65706" ht="12.75" hidden="1" customHeight="1"/>
    <row r="65707" ht="12.75" hidden="1" customHeight="1"/>
    <row r="65708" ht="12.75" hidden="1" customHeight="1"/>
    <row r="65709" ht="12.75" hidden="1" customHeight="1"/>
    <row r="65710" ht="12.75" hidden="1" customHeight="1"/>
    <row r="65711" ht="12.75" hidden="1" customHeight="1"/>
    <row r="65712" ht="12.75" hidden="1" customHeight="1"/>
    <row r="65713" ht="12.75" hidden="1" customHeight="1"/>
    <row r="65714" ht="12.75" hidden="1" customHeight="1"/>
    <row r="65715" ht="12.75" hidden="1" customHeight="1"/>
    <row r="65716" ht="12.75" hidden="1" customHeight="1"/>
    <row r="65717" ht="12.75" hidden="1" customHeight="1"/>
    <row r="65718" ht="12.75" hidden="1" customHeight="1"/>
    <row r="65719" ht="12.75" hidden="1" customHeight="1"/>
    <row r="65720" ht="12.75" hidden="1" customHeight="1"/>
    <row r="65721" ht="12.75" hidden="1" customHeight="1"/>
    <row r="65722" ht="12.75" hidden="1" customHeight="1"/>
    <row r="65723" ht="12.75" hidden="1" customHeight="1"/>
    <row r="65724" ht="12.75" hidden="1" customHeight="1"/>
    <row r="65725" ht="12.75" hidden="1" customHeight="1"/>
    <row r="65726" ht="12.75" hidden="1" customHeight="1"/>
    <row r="65727" ht="12.75" hidden="1" customHeight="1"/>
    <row r="65728" ht="12.75" hidden="1" customHeight="1"/>
    <row r="65729" ht="12.75" hidden="1" customHeight="1"/>
    <row r="65730" ht="12.75" hidden="1" customHeight="1"/>
    <row r="65731" ht="12.75" hidden="1" customHeight="1"/>
    <row r="65732" ht="12.75" hidden="1" customHeight="1"/>
    <row r="65733" ht="12.75" hidden="1" customHeight="1"/>
    <row r="65734" ht="12.75" hidden="1" customHeight="1"/>
    <row r="65735" ht="12.75" hidden="1" customHeight="1"/>
    <row r="65736" ht="12.75" hidden="1" customHeight="1"/>
    <row r="65737" ht="12.75" hidden="1" customHeight="1"/>
    <row r="65738" ht="12.75" hidden="1" customHeight="1"/>
    <row r="65739" ht="12.75" hidden="1" customHeight="1"/>
    <row r="65740" ht="12.75" hidden="1" customHeight="1"/>
    <row r="65741" ht="12.75" hidden="1" customHeight="1"/>
    <row r="65742" ht="12.75" hidden="1" customHeight="1"/>
    <row r="65743" ht="12.75" hidden="1" customHeight="1"/>
    <row r="65744" ht="12.75" hidden="1" customHeight="1"/>
    <row r="65745" ht="12.75" hidden="1" customHeight="1"/>
    <row r="65746" ht="12.75" hidden="1" customHeight="1"/>
    <row r="65747" ht="12.75" hidden="1" customHeight="1"/>
    <row r="65748" ht="12.75" hidden="1" customHeight="1"/>
    <row r="65749" ht="12.75" hidden="1" customHeight="1"/>
    <row r="65750" ht="12.75" hidden="1" customHeight="1"/>
    <row r="65751" ht="12.75" hidden="1" customHeight="1"/>
    <row r="65752" ht="12.75" hidden="1" customHeight="1"/>
    <row r="65753" ht="12.75" hidden="1" customHeight="1"/>
    <row r="65754" ht="12.75" hidden="1" customHeight="1"/>
    <row r="65755" ht="12.75" hidden="1" customHeight="1"/>
    <row r="65756" ht="12.75" hidden="1" customHeight="1"/>
    <row r="65757" ht="12.75" hidden="1" customHeight="1"/>
    <row r="65758" ht="12.75" hidden="1" customHeight="1"/>
    <row r="65759" ht="12.75" hidden="1" customHeight="1"/>
    <row r="65760" ht="12.75" hidden="1" customHeight="1"/>
    <row r="65761" ht="12.75" hidden="1" customHeight="1"/>
    <row r="65762" ht="12.75" hidden="1" customHeight="1"/>
    <row r="65763" ht="12.75" hidden="1" customHeight="1"/>
    <row r="65764" ht="12.75" hidden="1" customHeight="1"/>
    <row r="65765" ht="12.75" hidden="1" customHeight="1"/>
    <row r="65766" ht="12.75" hidden="1" customHeight="1"/>
    <row r="65767" ht="12.75" hidden="1" customHeight="1"/>
    <row r="65768" ht="12.75" hidden="1" customHeight="1"/>
    <row r="65769" ht="12.75" hidden="1" customHeight="1"/>
    <row r="65770" ht="12.75" hidden="1" customHeight="1"/>
    <row r="65771" ht="12.75" hidden="1" customHeight="1"/>
    <row r="65772" ht="12.75" hidden="1" customHeight="1"/>
    <row r="65773" ht="12.75" hidden="1" customHeight="1"/>
    <row r="65774" ht="12.75" hidden="1" customHeight="1"/>
    <row r="65775" ht="12.75" hidden="1" customHeight="1"/>
    <row r="65776" ht="12.75" hidden="1" customHeight="1"/>
    <row r="65777" ht="12.75" hidden="1" customHeight="1"/>
    <row r="65778" ht="12.75" hidden="1" customHeight="1"/>
    <row r="65779" ht="12.75" hidden="1" customHeight="1"/>
    <row r="65780" ht="12.75" hidden="1" customHeight="1"/>
    <row r="65781" ht="12.75" hidden="1" customHeight="1"/>
    <row r="65782" ht="12.75" hidden="1" customHeight="1"/>
    <row r="65783" ht="12.75" hidden="1" customHeight="1"/>
    <row r="65784" ht="12.75" hidden="1" customHeight="1"/>
    <row r="65785" ht="12.75" hidden="1" customHeight="1"/>
    <row r="65786" ht="12.75" hidden="1" customHeight="1"/>
    <row r="65787" ht="12.75" hidden="1" customHeight="1"/>
    <row r="65788" ht="12.75" hidden="1" customHeight="1"/>
    <row r="65789" ht="12.75" hidden="1" customHeight="1"/>
    <row r="65790" ht="12.75" hidden="1" customHeight="1"/>
    <row r="65791" ht="12.75" hidden="1" customHeight="1"/>
    <row r="65792" ht="12.75" hidden="1" customHeight="1"/>
    <row r="65793" ht="12.75" hidden="1" customHeight="1"/>
    <row r="65794" ht="12.75" hidden="1" customHeight="1"/>
    <row r="65795" ht="12.75" hidden="1" customHeight="1"/>
    <row r="65796" ht="12.75" hidden="1" customHeight="1"/>
    <row r="65797" ht="12.75" hidden="1" customHeight="1"/>
    <row r="65798" ht="12.75" hidden="1" customHeight="1"/>
    <row r="65799" ht="12.75" hidden="1" customHeight="1"/>
    <row r="65800" ht="12.75" hidden="1" customHeight="1"/>
    <row r="65801" ht="12.75" hidden="1" customHeight="1"/>
    <row r="65802" ht="12.75" hidden="1" customHeight="1"/>
    <row r="65803" ht="12.75" hidden="1" customHeight="1"/>
    <row r="65804" ht="12.75" hidden="1" customHeight="1"/>
    <row r="65805" ht="12.75" hidden="1" customHeight="1"/>
    <row r="65806" ht="12.75" hidden="1" customHeight="1"/>
    <row r="65807" ht="12.75" hidden="1" customHeight="1"/>
    <row r="65808" ht="12.75" hidden="1" customHeight="1"/>
    <row r="65809" ht="12.75" hidden="1" customHeight="1"/>
    <row r="65810" ht="12.75" hidden="1" customHeight="1"/>
    <row r="65811" ht="12.75" hidden="1" customHeight="1"/>
    <row r="65812" ht="12.75" hidden="1" customHeight="1"/>
    <row r="65813" ht="12.75" hidden="1" customHeight="1"/>
    <row r="65814" ht="12.75" hidden="1" customHeight="1"/>
    <row r="65815" ht="12.75" hidden="1" customHeight="1"/>
    <row r="65816" ht="12.75" hidden="1" customHeight="1"/>
    <row r="65817" ht="12.75" hidden="1" customHeight="1"/>
    <row r="65818" ht="12.75" hidden="1" customHeight="1"/>
    <row r="65819" ht="12.75" hidden="1" customHeight="1"/>
    <row r="65820" ht="12.75" hidden="1" customHeight="1"/>
    <row r="65821" ht="12.75" hidden="1" customHeight="1"/>
    <row r="65822" ht="12.75" hidden="1" customHeight="1"/>
    <row r="65823" ht="12.75" hidden="1" customHeight="1"/>
    <row r="65824" ht="12.75" hidden="1" customHeight="1"/>
    <row r="65825" ht="12.75" hidden="1" customHeight="1"/>
    <row r="65826" ht="12.75" hidden="1" customHeight="1"/>
    <row r="65827" ht="12.75" hidden="1" customHeight="1"/>
    <row r="65828" ht="12.75" hidden="1" customHeight="1"/>
    <row r="65829" ht="12.75" hidden="1" customHeight="1"/>
    <row r="65830" ht="12.75" hidden="1" customHeight="1"/>
    <row r="65831" ht="12.75" hidden="1" customHeight="1"/>
    <row r="65832" ht="12.75" hidden="1" customHeight="1"/>
    <row r="65833" ht="12.75" hidden="1" customHeight="1"/>
    <row r="65834" ht="12.75" hidden="1" customHeight="1"/>
    <row r="65835" ht="12.75" hidden="1" customHeight="1"/>
    <row r="65836" ht="12.75" hidden="1" customHeight="1"/>
    <row r="65837" ht="12.75" hidden="1" customHeight="1"/>
    <row r="65838" ht="12.75" hidden="1" customHeight="1"/>
    <row r="65839" ht="12.75" hidden="1" customHeight="1"/>
    <row r="65840" ht="12.75" hidden="1" customHeight="1"/>
    <row r="65841" ht="12.75" hidden="1" customHeight="1"/>
    <row r="65842" ht="12.75" hidden="1" customHeight="1"/>
    <row r="65843" ht="12.75" hidden="1" customHeight="1"/>
    <row r="65844" ht="12.75" hidden="1" customHeight="1"/>
    <row r="65845" ht="12.75" hidden="1" customHeight="1"/>
    <row r="65846" ht="12.75" hidden="1" customHeight="1"/>
    <row r="65847" ht="12.75" hidden="1" customHeight="1"/>
    <row r="65848" ht="12.75" hidden="1" customHeight="1"/>
    <row r="65849" ht="12.75" hidden="1" customHeight="1"/>
    <row r="65850" ht="12.75" hidden="1" customHeight="1"/>
    <row r="65851" ht="12.75" hidden="1" customHeight="1"/>
    <row r="65852" ht="12.75" hidden="1" customHeight="1"/>
    <row r="65853" ht="12.75" hidden="1" customHeight="1"/>
    <row r="65854" ht="12.75" hidden="1" customHeight="1"/>
    <row r="65855" ht="12.75" hidden="1" customHeight="1"/>
    <row r="65856" ht="12.75" hidden="1" customHeight="1"/>
    <row r="65857" ht="12.75" hidden="1" customHeight="1"/>
    <row r="65858" ht="12.75" hidden="1" customHeight="1"/>
    <row r="65859" ht="12.75" hidden="1" customHeight="1"/>
    <row r="65860" ht="12.75" hidden="1" customHeight="1"/>
    <row r="65861" ht="12.75" hidden="1" customHeight="1"/>
    <row r="65862" ht="12.75" hidden="1" customHeight="1"/>
    <row r="65863" ht="12.75" hidden="1" customHeight="1"/>
    <row r="65864" ht="12.75" hidden="1" customHeight="1"/>
    <row r="65865" ht="12.75" hidden="1" customHeight="1"/>
    <row r="65866" ht="12.75" hidden="1" customHeight="1"/>
    <row r="65867" ht="12.75" hidden="1" customHeight="1"/>
    <row r="65868" ht="12.75" hidden="1" customHeight="1"/>
    <row r="65869" ht="12.75" hidden="1" customHeight="1"/>
    <row r="65870" ht="12.75" hidden="1" customHeight="1"/>
    <row r="65871" ht="12.75" hidden="1" customHeight="1"/>
    <row r="65872" ht="12.75" hidden="1" customHeight="1"/>
    <row r="65873" ht="12.75" hidden="1" customHeight="1"/>
    <row r="65874" ht="12.75" hidden="1" customHeight="1"/>
    <row r="65875" ht="12.75" hidden="1" customHeight="1"/>
    <row r="65876" ht="12.75" hidden="1" customHeight="1"/>
    <row r="65877" ht="12.75" hidden="1" customHeight="1"/>
    <row r="65878" ht="12.75" hidden="1" customHeight="1"/>
    <row r="65879" ht="12.75" hidden="1" customHeight="1"/>
    <row r="65880" ht="12.75" hidden="1" customHeight="1"/>
    <row r="65881" ht="12.75" hidden="1" customHeight="1"/>
    <row r="65882" ht="12.75" hidden="1" customHeight="1"/>
    <row r="65883" ht="12.75" hidden="1" customHeight="1"/>
    <row r="65884" ht="12.75" hidden="1" customHeight="1"/>
    <row r="65885" ht="12.75" hidden="1" customHeight="1"/>
    <row r="65886" ht="12.75" hidden="1" customHeight="1"/>
    <row r="65887" ht="12.75" hidden="1" customHeight="1"/>
    <row r="65888" ht="12.75" hidden="1" customHeight="1"/>
    <row r="65889" ht="12.75" hidden="1" customHeight="1"/>
    <row r="65890" ht="12.75" hidden="1" customHeight="1"/>
    <row r="65891" ht="12.75" hidden="1" customHeight="1"/>
    <row r="65892" ht="12.75" hidden="1" customHeight="1"/>
    <row r="65893" ht="12.75" hidden="1" customHeight="1"/>
    <row r="65894" ht="12.75" hidden="1" customHeight="1"/>
    <row r="65895" ht="12.75" hidden="1" customHeight="1"/>
    <row r="65896" ht="12.75" hidden="1" customHeight="1"/>
    <row r="65897" ht="12.75" hidden="1" customHeight="1"/>
    <row r="65898" ht="12.75" hidden="1" customHeight="1"/>
    <row r="65899" ht="12.75" hidden="1" customHeight="1"/>
    <row r="65900" ht="12.75" hidden="1" customHeight="1"/>
    <row r="65901" ht="12.75" hidden="1" customHeight="1"/>
    <row r="65902" ht="12.75" hidden="1" customHeight="1"/>
    <row r="65903" ht="12.75" hidden="1" customHeight="1"/>
    <row r="65904" ht="12.75" hidden="1" customHeight="1"/>
    <row r="65905" ht="12.75" hidden="1" customHeight="1"/>
    <row r="65906" ht="12.75" hidden="1" customHeight="1"/>
    <row r="65907" ht="12.75" hidden="1" customHeight="1"/>
    <row r="65908" ht="12.75" hidden="1" customHeight="1"/>
    <row r="65909" ht="12.75" hidden="1" customHeight="1"/>
    <row r="65910" ht="12.75" hidden="1" customHeight="1"/>
    <row r="65911" ht="12.75" hidden="1" customHeight="1"/>
    <row r="65912" ht="12.75" hidden="1" customHeight="1"/>
    <row r="65913" ht="12.75" hidden="1" customHeight="1"/>
    <row r="65914" ht="12.75" hidden="1" customHeight="1"/>
    <row r="65915" ht="12.75" hidden="1" customHeight="1"/>
    <row r="65916" ht="12.75" hidden="1" customHeight="1"/>
    <row r="65917" ht="12.75" hidden="1" customHeight="1"/>
    <row r="65918" ht="12.75" hidden="1" customHeight="1"/>
    <row r="65919" ht="12.75" hidden="1" customHeight="1"/>
    <row r="65920" ht="12.75" hidden="1" customHeight="1"/>
    <row r="65921" ht="12.75" hidden="1" customHeight="1"/>
    <row r="65922" ht="12.75" hidden="1" customHeight="1"/>
    <row r="65923" ht="12.75" hidden="1" customHeight="1"/>
    <row r="65924" ht="12.75" hidden="1" customHeight="1"/>
    <row r="65925" ht="12.75" hidden="1" customHeight="1"/>
    <row r="65926" ht="12.75" hidden="1" customHeight="1"/>
    <row r="65927" ht="12.75" hidden="1" customHeight="1"/>
    <row r="65928" ht="12.75" hidden="1" customHeight="1"/>
    <row r="65929" ht="12.75" hidden="1" customHeight="1"/>
    <row r="65930" ht="12.75" hidden="1" customHeight="1"/>
    <row r="65931" ht="12.75" hidden="1" customHeight="1"/>
    <row r="65932" ht="12.75" hidden="1" customHeight="1"/>
    <row r="65933" ht="12.75" hidden="1" customHeight="1"/>
    <row r="65934" ht="12.75" hidden="1" customHeight="1"/>
    <row r="65935" ht="12.75" hidden="1" customHeight="1"/>
    <row r="65936" ht="12.75" hidden="1" customHeight="1"/>
    <row r="65937" ht="12.75" hidden="1" customHeight="1"/>
    <row r="65938" ht="12.75" hidden="1" customHeight="1"/>
    <row r="65939" ht="12.75" hidden="1" customHeight="1"/>
    <row r="65940" ht="12.75" hidden="1" customHeight="1"/>
    <row r="65941" ht="12.75" hidden="1" customHeight="1"/>
    <row r="65942" ht="12.75" hidden="1" customHeight="1"/>
    <row r="65943" ht="12.75" hidden="1" customHeight="1"/>
    <row r="65944" ht="12.75" hidden="1" customHeight="1"/>
    <row r="65945" ht="12.75" hidden="1" customHeight="1"/>
    <row r="65946" ht="12.75" hidden="1" customHeight="1"/>
    <row r="65947" ht="12.75" hidden="1" customHeight="1"/>
    <row r="65948" ht="12.75" hidden="1" customHeight="1"/>
    <row r="65949" ht="12.75" hidden="1" customHeight="1"/>
    <row r="65950" ht="12.75" hidden="1" customHeight="1"/>
    <row r="65951" ht="12.75" hidden="1" customHeight="1"/>
    <row r="65952" ht="12.75" hidden="1" customHeight="1"/>
    <row r="65953" ht="12.75" hidden="1" customHeight="1"/>
    <row r="65954" ht="12.75" hidden="1" customHeight="1"/>
    <row r="65955" ht="12.75" hidden="1" customHeight="1"/>
    <row r="65956" ht="12.75" hidden="1" customHeight="1"/>
    <row r="65957" ht="12.75" hidden="1" customHeight="1"/>
    <row r="65958" ht="12.75" hidden="1" customHeight="1"/>
    <row r="65959" ht="12.75" hidden="1" customHeight="1"/>
    <row r="65960" ht="12.75" hidden="1" customHeight="1"/>
    <row r="65961" ht="12.75" hidden="1" customHeight="1"/>
    <row r="65962" ht="12.75" hidden="1" customHeight="1"/>
    <row r="65963" ht="12.75" hidden="1" customHeight="1"/>
    <row r="65964" ht="12.75" hidden="1" customHeight="1"/>
    <row r="65965" ht="12.75" hidden="1" customHeight="1"/>
    <row r="65966" ht="12.75" hidden="1" customHeight="1"/>
    <row r="65967" ht="12.75" hidden="1" customHeight="1"/>
    <row r="65968" ht="12.75" hidden="1" customHeight="1"/>
    <row r="65969" ht="12.75" hidden="1" customHeight="1"/>
    <row r="65970" ht="12.75" hidden="1" customHeight="1"/>
    <row r="65971" ht="12.75" hidden="1" customHeight="1"/>
    <row r="65972" ht="12.75" hidden="1" customHeight="1"/>
    <row r="65973" ht="12.75" hidden="1" customHeight="1"/>
    <row r="65974" ht="12.75" hidden="1" customHeight="1"/>
    <row r="65975" ht="12.75" hidden="1" customHeight="1"/>
    <row r="65976" ht="12.75" hidden="1" customHeight="1"/>
    <row r="65977" ht="12.75" hidden="1" customHeight="1"/>
    <row r="65978" ht="12.75" hidden="1" customHeight="1"/>
    <row r="65979" ht="12.75" hidden="1" customHeight="1"/>
    <row r="65980" ht="12.75" hidden="1" customHeight="1"/>
    <row r="65981" ht="12.75" hidden="1" customHeight="1"/>
    <row r="65982" ht="12.75" hidden="1" customHeight="1"/>
    <row r="65983" ht="12.75" hidden="1" customHeight="1"/>
    <row r="65984" ht="12.75" hidden="1" customHeight="1"/>
    <row r="65985" ht="12.75" hidden="1" customHeight="1"/>
    <row r="65986" ht="12.75" hidden="1" customHeight="1"/>
    <row r="65987" ht="12.75" hidden="1" customHeight="1"/>
    <row r="65988" ht="12.75" hidden="1" customHeight="1"/>
    <row r="65989" ht="12.75" hidden="1" customHeight="1"/>
    <row r="65990" ht="12.75" hidden="1" customHeight="1"/>
    <row r="65991" ht="12.75" hidden="1" customHeight="1"/>
    <row r="65992" ht="12.75" hidden="1" customHeight="1"/>
    <row r="65993" ht="12.75" hidden="1" customHeight="1"/>
    <row r="65994" ht="12.75" hidden="1" customHeight="1"/>
    <row r="65995" ht="12.75" hidden="1" customHeight="1"/>
    <row r="65996" ht="12.75" hidden="1" customHeight="1"/>
    <row r="65997" ht="12.75" hidden="1" customHeight="1"/>
    <row r="65998" ht="12.75" hidden="1" customHeight="1"/>
    <row r="65999" ht="12.75" hidden="1" customHeight="1"/>
    <row r="66000" ht="12.75" hidden="1" customHeight="1"/>
    <row r="66001" ht="12.75" hidden="1" customHeight="1"/>
    <row r="66002" ht="12.75" hidden="1" customHeight="1"/>
    <row r="66003" ht="12.75" hidden="1" customHeight="1"/>
    <row r="66004" ht="12.75" hidden="1" customHeight="1"/>
    <row r="66005" ht="12.75" hidden="1" customHeight="1"/>
    <row r="66006" ht="12.75" hidden="1" customHeight="1"/>
    <row r="66007" ht="12.75" hidden="1" customHeight="1"/>
    <row r="66008" ht="12.75" hidden="1" customHeight="1"/>
    <row r="66009" ht="12.75" hidden="1" customHeight="1"/>
    <row r="66010" ht="12.75" hidden="1" customHeight="1"/>
    <row r="66011" ht="12.75" hidden="1" customHeight="1"/>
    <row r="66012" ht="12.75" hidden="1" customHeight="1"/>
    <row r="66013" ht="12.75" hidden="1" customHeight="1"/>
    <row r="66014" ht="12.75" hidden="1" customHeight="1"/>
    <row r="66015" ht="12.75" hidden="1" customHeight="1"/>
    <row r="66016" ht="12.75" hidden="1" customHeight="1"/>
    <row r="66017" ht="12.75" hidden="1" customHeight="1"/>
    <row r="66018" ht="12.75" hidden="1" customHeight="1"/>
    <row r="66019" ht="12.75" hidden="1" customHeight="1"/>
    <row r="66020" ht="12.75" hidden="1" customHeight="1"/>
    <row r="66021" ht="12.75" hidden="1" customHeight="1"/>
    <row r="66022" ht="12.75" hidden="1" customHeight="1"/>
    <row r="66023" ht="12.75" hidden="1" customHeight="1"/>
    <row r="66024" ht="12.75" hidden="1" customHeight="1"/>
    <row r="66025" ht="12.75" hidden="1" customHeight="1"/>
    <row r="66026" ht="12.75" hidden="1" customHeight="1"/>
    <row r="66027" ht="12.75" hidden="1" customHeight="1"/>
    <row r="66028" ht="12.75" hidden="1" customHeight="1"/>
    <row r="66029" ht="12.75" hidden="1" customHeight="1"/>
    <row r="66030" ht="12.75" hidden="1" customHeight="1"/>
    <row r="66031" ht="12.75" hidden="1" customHeight="1"/>
    <row r="66032" ht="12.75" hidden="1" customHeight="1"/>
    <row r="66033" ht="12.75" hidden="1" customHeight="1"/>
    <row r="66034" ht="12.75" hidden="1" customHeight="1"/>
    <row r="66035" ht="12.75" hidden="1" customHeight="1"/>
    <row r="66036" ht="12.75" hidden="1" customHeight="1"/>
    <row r="66037" ht="12.75" hidden="1" customHeight="1"/>
    <row r="66038" ht="12.75" hidden="1" customHeight="1"/>
    <row r="66039" ht="12.75" hidden="1" customHeight="1"/>
    <row r="66040" ht="12.75" hidden="1" customHeight="1"/>
    <row r="66041" ht="12.75" hidden="1" customHeight="1"/>
    <row r="66042" ht="12.75" hidden="1" customHeight="1"/>
    <row r="66043" ht="12.75" hidden="1" customHeight="1"/>
    <row r="66044" ht="12.75" hidden="1" customHeight="1"/>
    <row r="66045" ht="12.75" hidden="1" customHeight="1"/>
    <row r="66046" ht="12.75" hidden="1" customHeight="1"/>
    <row r="66047" ht="12.75" hidden="1" customHeight="1"/>
    <row r="66048" ht="12.75" hidden="1" customHeight="1"/>
    <row r="66049" ht="12.75" hidden="1" customHeight="1"/>
    <row r="66050" ht="12.75" hidden="1" customHeight="1"/>
    <row r="66051" ht="12.75" hidden="1" customHeight="1"/>
    <row r="66052" ht="12.75" hidden="1" customHeight="1"/>
    <row r="66053" ht="12.75" hidden="1" customHeight="1"/>
    <row r="66054" ht="12.75" hidden="1" customHeight="1"/>
    <row r="66055" ht="12.75" hidden="1" customHeight="1"/>
    <row r="66056" ht="12.75" hidden="1" customHeight="1"/>
    <row r="66057" ht="12.75" hidden="1" customHeight="1"/>
    <row r="66058" ht="12.75" hidden="1" customHeight="1"/>
    <row r="66059" ht="12.75" hidden="1" customHeight="1"/>
    <row r="66060" ht="12.75" hidden="1" customHeight="1"/>
    <row r="66061" ht="12.75" hidden="1" customHeight="1"/>
    <row r="66062" ht="12.75" hidden="1" customHeight="1"/>
    <row r="66063" ht="12.75" hidden="1" customHeight="1"/>
    <row r="66064" ht="12.75" hidden="1" customHeight="1"/>
    <row r="66065" ht="12.75" hidden="1" customHeight="1"/>
    <row r="66066" ht="12.75" hidden="1" customHeight="1"/>
    <row r="66067" ht="12.75" hidden="1" customHeight="1"/>
    <row r="66068" ht="12.75" hidden="1" customHeight="1"/>
    <row r="66069" ht="12.75" hidden="1" customHeight="1"/>
    <row r="66070" ht="12.75" hidden="1" customHeight="1"/>
    <row r="66071" ht="12.75" hidden="1" customHeight="1"/>
    <row r="66072" ht="12.75" hidden="1" customHeight="1"/>
    <row r="66073" ht="12.75" hidden="1" customHeight="1"/>
    <row r="66074" ht="12.75" hidden="1" customHeight="1"/>
    <row r="66075" ht="12.75" hidden="1" customHeight="1"/>
    <row r="66076" ht="12.75" hidden="1" customHeight="1"/>
    <row r="66077" ht="12.75" hidden="1" customHeight="1"/>
    <row r="66078" ht="12.75" hidden="1" customHeight="1"/>
    <row r="66079" ht="12.75" hidden="1" customHeight="1"/>
    <row r="66080" ht="12.75" hidden="1" customHeight="1"/>
    <row r="66081" ht="12.75" hidden="1" customHeight="1"/>
    <row r="66082" ht="12.75" hidden="1" customHeight="1"/>
    <row r="66083" ht="12.75" hidden="1" customHeight="1"/>
    <row r="66084" ht="12.75" hidden="1" customHeight="1"/>
    <row r="66085" ht="12.75" hidden="1" customHeight="1"/>
    <row r="66086" ht="12.75" hidden="1" customHeight="1"/>
    <row r="66087" ht="12.75" hidden="1" customHeight="1"/>
    <row r="66088" ht="12.75" hidden="1" customHeight="1"/>
    <row r="66089" ht="12.75" hidden="1" customHeight="1"/>
    <row r="66090" ht="12.75" hidden="1" customHeight="1"/>
    <row r="66091" ht="12.75" hidden="1" customHeight="1"/>
    <row r="66092" ht="12.75" hidden="1" customHeight="1"/>
    <row r="66093" ht="12.75" hidden="1" customHeight="1"/>
    <row r="66094" ht="12.75" hidden="1" customHeight="1"/>
    <row r="66095" ht="12.75" hidden="1" customHeight="1"/>
    <row r="66096" ht="12.75" hidden="1" customHeight="1"/>
    <row r="66097" ht="12.75" hidden="1" customHeight="1"/>
    <row r="66098" ht="12.75" hidden="1" customHeight="1"/>
    <row r="66099" ht="12.75" hidden="1" customHeight="1"/>
    <row r="66100" ht="12.75" hidden="1" customHeight="1"/>
    <row r="66101" ht="12.75" hidden="1" customHeight="1"/>
    <row r="66102" ht="12.75" hidden="1" customHeight="1"/>
    <row r="66103" ht="12.75" hidden="1" customHeight="1"/>
    <row r="66104" ht="12.75" hidden="1" customHeight="1"/>
    <row r="66105" ht="12.75" hidden="1" customHeight="1"/>
    <row r="66106" ht="12.75" hidden="1" customHeight="1"/>
    <row r="66107" ht="12.75" hidden="1" customHeight="1"/>
    <row r="66108" ht="12.75" hidden="1" customHeight="1"/>
    <row r="66109" ht="12.75" hidden="1" customHeight="1"/>
    <row r="66110" ht="12.75" hidden="1" customHeight="1"/>
    <row r="66111" ht="12.75" hidden="1" customHeight="1"/>
    <row r="66112" ht="12.75" hidden="1" customHeight="1"/>
    <row r="66113" ht="12.75" hidden="1" customHeight="1"/>
    <row r="66114" ht="12.75" hidden="1" customHeight="1"/>
    <row r="66115" ht="12.75" hidden="1" customHeight="1"/>
    <row r="66116" ht="12.75" hidden="1" customHeight="1"/>
    <row r="66117" ht="12.75" hidden="1" customHeight="1"/>
    <row r="66118" ht="12.75" hidden="1" customHeight="1"/>
    <row r="66119" ht="12.75" hidden="1" customHeight="1"/>
    <row r="66120" ht="12.75" hidden="1" customHeight="1"/>
    <row r="66121" ht="12.75" hidden="1" customHeight="1"/>
    <row r="66122" ht="12.75" hidden="1" customHeight="1"/>
    <row r="66123" ht="12.75" hidden="1" customHeight="1"/>
    <row r="66124" ht="12.75" hidden="1" customHeight="1"/>
    <row r="66125" ht="12.75" hidden="1" customHeight="1"/>
    <row r="66126" ht="12.75" hidden="1" customHeight="1"/>
    <row r="66127" ht="12.75" hidden="1" customHeight="1"/>
    <row r="66128" ht="12.75" hidden="1" customHeight="1"/>
    <row r="66129" ht="12.75" hidden="1" customHeight="1"/>
    <row r="66130" ht="12.75" hidden="1" customHeight="1"/>
    <row r="66131" ht="12.75" hidden="1" customHeight="1"/>
    <row r="66132" ht="12.75" hidden="1" customHeight="1"/>
    <row r="66133" ht="12.75" hidden="1" customHeight="1"/>
    <row r="66134" ht="12.75" hidden="1" customHeight="1"/>
    <row r="66135" ht="12.75" hidden="1" customHeight="1"/>
    <row r="66136" ht="12.75" hidden="1" customHeight="1"/>
    <row r="66137" ht="12.75" hidden="1" customHeight="1"/>
    <row r="66138" ht="12.75" hidden="1" customHeight="1"/>
    <row r="66139" ht="12.75" hidden="1" customHeight="1"/>
    <row r="66140" ht="12.75" hidden="1" customHeight="1"/>
    <row r="66141" ht="12.75" hidden="1" customHeight="1"/>
    <row r="66142" ht="12.75" hidden="1" customHeight="1"/>
    <row r="66143" ht="12.75" hidden="1" customHeight="1"/>
    <row r="66144" ht="12.75" hidden="1" customHeight="1"/>
    <row r="66145" ht="12.75" hidden="1" customHeight="1"/>
    <row r="66146" ht="12.75" hidden="1" customHeight="1"/>
    <row r="66147" ht="12.75" hidden="1" customHeight="1"/>
    <row r="66148" ht="12.75" hidden="1" customHeight="1"/>
    <row r="66149" ht="12.75" hidden="1" customHeight="1"/>
    <row r="66150" ht="12.75" hidden="1" customHeight="1"/>
    <row r="66151" ht="12.75" hidden="1" customHeight="1"/>
    <row r="66152" ht="12.75" hidden="1" customHeight="1"/>
    <row r="66153" ht="12.75" hidden="1" customHeight="1"/>
    <row r="66154" ht="12.75" hidden="1" customHeight="1"/>
    <row r="66155" ht="12.75" hidden="1" customHeight="1"/>
    <row r="66156" ht="12.75" hidden="1" customHeight="1"/>
    <row r="66157" ht="12.75" hidden="1" customHeight="1"/>
    <row r="66158" ht="12.75" hidden="1" customHeight="1"/>
    <row r="66159" ht="12.75" hidden="1" customHeight="1"/>
    <row r="66160" ht="12.75" hidden="1" customHeight="1"/>
    <row r="66161" ht="12.75" hidden="1" customHeight="1"/>
    <row r="66162" ht="12.75" hidden="1" customHeight="1"/>
    <row r="66163" ht="12.75" hidden="1" customHeight="1"/>
    <row r="66164" ht="12.75" hidden="1" customHeight="1"/>
    <row r="66165" ht="12.75" hidden="1" customHeight="1"/>
    <row r="66166" ht="12.75" hidden="1" customHeight="1"/>
    <row r="66167" ht="12.75" hidden="1" customHeight="1"/>
    <row r="66168" ht="12.75" hidden="1" customHeight="1"/>
    <row r="66169" ht="12.75" hidden="1" customHeight="1"/>
    <row r="66170" ht="12.75" hidden="1" customHeight="1"/>
    <row r="66171" ht="12.75" hidden="1" customHeight="1"/>
    <row r="66172" ht="12.75" hidden="1" customHeight="1"/>
    <row r="66173" ht="12.75" hidden="1" customHeight="1"/>
    <row r="66174" ht="12.75" hidden="1" customHeight="1"/>
    <row r="66175" ht="12.75" hidden="1" customHeight="1"/>
    <row r="66176" ht="12.75" hidden="1" customHeight="1"/>
    <row r="66177" ht="12.75" hidden="1" customHeight="1"/>
    <row r="66178" ht="12.75" hidden="1" customHeight="1"/>
    <row r="66179" ht="12.75" hidden="1" customHeight="1"/>
    <row r="66180" ht="12.75" hidden="1" customHeight="1"/>
    <row r="66181" ht="12.75" hidden="1" customHeight="1"/>
    <row r="66182" ht="12.75" hidden="1" customHeight="1"/>
    <row r="66183" ht="12.75" hidden="1" customHeight="1"/>
    <row r="66184" ht="12.75" hidden="1" customHeight="1"/>
    <row r="66185" ht="12.75" hidden="1" customHeight="1"/>
    <row r="66186" ht="12.75" hidden="1" customHeight="1"/>
    <row r="66187" ht="12.75" hidden="1" customHeight="1"/>
    <row r="66188" ht="12.75" hidden="1" customHeight="1"/>
    <row r="66189" ht="12.75" hidden="1" customHeight="1"/>
    <row r="66190" ht="12.75" hidden="1" customHeight="1"/>
    <row r="66191" ht="12.75" hidden="1" customHeight="1"/>
    <row r="66192" ht="12.75" hidden="1" customHeight="1"/>
    <row r="66193" ht="12.75" hidden="1" customHeight="1"/>
    <row r="66194" ht="12.75" hidden="1" customHeight="1"/>
    <row r="66195" ht="12.75" hidden="1" customHeight="1"/>
    <row r="66196" ht="12.75" hidden="1" customHeight="1"/>
    <row r="66197" ht="12.75" hidden="1" customHeight="1"/>
    <row r="66198" ht="12.75" hidden="1" customHeight="1"/>
    <row r="66199" ht="12.75" hidden="1" customHeight="1"/>
    <row r="66200" ht="12.75" hidden="1" customHeight="1"/>
    <row r="66201" ht="12.75" hidden="1" customHeight="1"/>
    <row r="66202" ht="12.75" hidden="1" customHeight="1"/>
    <row r="66203" ht="12.75" hidden="1" customHeight="1"/>
    <row r="66204" ht="12.75" hidden="1" customHeight="1"/>
    <row r="66205" ht="12.75" hidden="1" customHeight="1"/>
    <row r="66206" ht="12.75" hidden="1" customHeight="1"/>
    <row r="66207" ht="12.75" hidden="1" customHeight="1"/>
    <row r="66208" ht="12.75" hidden="1" customHeight="1"/>
    <row r="66209" ht="12.75" hidden="1" customHeight="1"/>
    <row r="66210" ht="12.75" hidden="1" customHeight="1"/>
    <row r="66211" ht="12.75" hidden="1" customHeight="1"/>
    <row r="66212" ht="12.75" hidden="1" customHeight="1"/>
    <row r="66213" ht="12.75" hidden="1" customHeight="1"/>
    <row r="66214" ht="12.75" hidden="1" customHeight="1"/>
    <row r="66215" ht="12.75" hidden="1" customHeight="1"/>
    <row r="66216" ht="12.75" hidden="1" customHeight="1"/>
    <row r="66217" ht="12.75" hidden="1" customHeight="1"/>
    <row r="66218" ht="12.75" hidden="1" customHeight="1"/>
    <row r="66219" ht="12.75" hidden="1" customHeight="1"/>
    <row r="66220" ht="12.75" hidden="1" customHeight="1"/>
    <row r="66221" ht="12.75" hidden="1" customHeight="1"/>
    <row r="66222" ht="12.75" hidden="1" customHeight="1"/>
    <row r="66223" ht="12.75" hidden="1" customHeight="1"/>
    <row r="66224" ht="12.75" hidden="1" customHeight="1"/>
    <row r="66225" ht="12.75" hidden="1" customHeight="1"/>
    <row r="66226" ht="12.75" hidden="1" customHeight="1"/>
    <row r="66227" ht="12.75" hidden="1" customHeight="1"/>
    <row r="66228" ht="12.75" hidden="1" customHeight="1"/>
    <row r="66229" ht="12.75" hidden="1" customHeight="1"/>
    <row r="66230" ht="12.75" hidden="1" customHeight="1"/>
    <row r="66231" ht="12.75" hidden="1" customHeight="1"/>
    <row r="66232" ht="12.75" hidden="1" customHeight="1"/>
    <row r="66233" ht="12.75" hidden="1" customHeight="1"/>
    <row r="66234" ht="12.75" hidden="1" customHeight="1"/>
    <row r="66235" ht="12.75" hidden="1" customHeight="1"/>
    <row r="66236" ht="12.75" hidden="1" customHeight="1"/>
    <row r="66237" ht="12.75" hidden="1" customHeight="1"/>
    <row r="66238" ht="12.75" hidden="1" customHeight="1"/>
    <row r="66239" ht="12.75" hidden="1" customHeight="1"/>
    <row r="66240" ht="12.75" hidden="1" customHeight="1"/>
    <row r="66241" ht="12.75" hidden="1" customHeight="1"/>
    <row r="66242" ht="12.75" hidden="1" customHeight="1"/>
    <row r="66243" ht="12.75" hidden="1" customHeight="1"/>
    <row r="66244" ht="12.75" hidden="1" customHeight="1"/>
    <row r="66245" ht="12.75" hidden="1" customHeight="1"/>
    <row r="66246" ht="12.75" hidden="1" customHeight="1"/>
    <row r="66247" ht="12.75" hidden="1" customHeight="1"/>
    <row r="66248" ht="12.75" hidden="1" customHeight="1"/>
    <row r="66249" ht="12.75" hidden="1" customHeight="1"/>
    <row r="66250" ht="12.75" hidden="1" customHeight="1"/>
    <row r="66251" ht="12.75" hidden="1" customHeight="1"/>
    <row r="66252" ht="12.75" hidden="1" customHeight="1"/>
    <row r="66253" ht="12.75" hidden="1" customHeight="1"/>
    <row r="66254" ht="12.75" hidden="1" customHeight="1"/>
    <row r="66255" ht="12.75" hidden="1" customHeight="1"/>
    <row r="66256" ht="12.75" hidden="1" customHeight="1"/>
    <row r="66257" ht="12.75" hidden="1" customHeight="1"/>
    <row r="66258" ht="12.75" hidden="1" customHeight="1"/>
    <row r="66259" ht="12.75" hidden="1" customHeight="1"/>
    <row r="66260" ht="12.75" hidden="1" customHeight="1"/>
    <row r="66261" ht="12.75" hidden="1" customHeight="1"/>
    <row r="66262" ht="12.75" hidden="1" customHeight="1"/>
    <row r="66263" ht="12.75" hidden="1" customHeight="1"/>
    <row r="66264" ht="12.75" hidden="1" customHeight="1"/>
    <row r="66265" ht="12.75" hidden="1" customHeight="1"/>
    <row r="66266" ht="12.75" hidden="1" customHeight="1"/>
    <row r="66267" ht="12.75" hidden="1" customHeight="1"/>
    <row r="66268" ht="12.75" hidden="1" customHeight="1"/>
    <row r="66269" ht="12.75" hidden="1" customHeight="1"/>
    <row r="66270" ht="12.75" hidden="1" customHeight="1"/>
    <row r="66271" ht="12.75" hidden="1" customHeight="1"/>
    <row r="66272" ht="12.75" hidden="1" customHeight="1"/>
    <row r="66273" ht="12.75" hidden="1" customHeight="1"/>
    <row r="66274" ht="12.75" hidden="1" customHeight="1"/>
    <row r="66275" ht="12.75" hidden="1" customHeight="1"/>
    <row r="66276" ht="12.75" hidden="1" customHeight="1"/>
    <row r="66277" ht="12.75" hidden="1" customHeight="1"/>
    <row r="66278" ht="12.75" hidden="1" customHeight="1"/>
    <row r="66279" ht="12.75" hidden="1" customHeight="1"/>
    <row r="66280" ht="12.75" hidden="1" customHeight="1"/>
    <row r="66281" ht="12.75" hidden="1" customHeight="1"/>
    <row r="66282" ht="12.75" hidden="1" customHeight="1"/>
    <row r="66283" ht="12.75" hidden="1" customHeight="1"/>
    <row r="66284" ht="12.75" hidden="1" customHeight="1"/>
    <row r="66285" ht="12.75" hidden="1" customHeight="1"/>
    <row r="66286" ht="12.75" hidden="1" customHeight="1"/>
    <row r="66287" ht="12.75" hidden="1" customHeight="1"/>
    <row r="66288" ht="12.75" hidden="1" customHeight="1"/>
    <row r="66289" ht="12.75" hidden="1" customHeight="1"/>
    <row r="66290" ht="12.75" hidden="1" customHeight="1"/>
    <row r="66291" ht="12.75" hidden="1" customHeight="1"/>
    <row r="66292" ht="12.75" hidden="1" customHeight="1"/>
    <row r="66293" ht="12.75" hidden="1" customHeight="1"/>
    <row r="66294" ht="12.75" hidden="1" customHeight="1"/>
    <row r="66295" ht="12.75" hidden="1" customHeight="1"/>
    <row r="66296" ht="12.75" hidden="1" customHeight="1"/>
    <row r="66297" ht="12.75" hidden="1" customHeight="1"/>
    <row r="66298" ht="12.75" hidden="1" customHeight="1"/>
    <row r="66299" ht="12.75" hidden="1" customHeight="1"/>
    <row r="66300" ht="12.75" hidden="1" customHeight="1"/>
    <row r="66301" ht="12.75" hidden="1" customHeight="1"/>
    <row r="66302" ht="12.75" hidden="1" customHeight="1"/>
    <row r="66303" ht="12.75" hidden="1" customHeight="1"/>
    <row r="66304" ht="12.75" hidden="1" customHeight="1"/>
    <row r="66305" ht="12.75" hidden="1" customHeight="1"/>
    <row r="66306" ht="12.75" hidden="1" customHeight="1"/>
    <row r="66307" ht="12.75" hidden="1" customHeight="1"/>
    <row r="66308" ht="12.75" hidden="1" customHeight="1"/>
    <row r="66309" ht="12.75" hidden="1" customHeight="1"/>
    <row r="66310" ht="12.75" hidden="1" customHeight="1"/>
    <row r="66311" ht="12.75" hidden="1" customHeight="1"/>
    <row r="66312" ht="12.75" hidden="1" customHeight="1"/>
    <row r="66313" ht="12.75" hidden="1" customHeight="1"/>
    <row r="66314" ht="12.75" hidden="1" customHeight="1"/>
    <row r="66315" ht="12.75" hidden="1" customHeight="1"/>
    <row r="66316" ht="12.75" hidden="1" customHeight="1"/>
    <row r="66317" ht="12.75" hidden="1" customHeight="1"/>
    <row r="66318" ht="12.75" hidden="1" customHeight="1"/>
    <row r="66319" ht="12.75" hidden="1" customHeight="1"/>
    <row r="66320" ht="12.75" hidden="1" customHeight="1"/>
    <row r="66321" ht="12.75" hidden="1" customHeight="1"/>
    <row r="66322" ht="12.75" hidden="1" customHeight="1"/>
    <row r="66323" ht="12.75" hidden="1" customHeight="1"/>
    <row r="66324" ht="12.75" hidden="1" customHeight="1"/>
    <row r="66325" ht="12.75" hidden="1" customHeight="1"/>
    <row r="66326" ht="12.75" hidden="1" customHeight="1"/>
    <row r="66327" ht="12.75" hidden="1" customHeight="1"/>
    <row r="66328" ht="12.75" hidden="1" customHeight="1"/>
    <row r="66329" ht="12.75" hidden="1" customHeight="1"/>
    <row r="66330" ht="12.75" hidden="1" customHeight="1"/>
    <row r="66331" ht="12.75" hidden="1" customHeight="1"/>
    <row r="66332" ht="12.75" hidden="1" customHeight="1"/>
    <row r="66333" ht="12.75" hidden="1" customHeight="1"/>
    <row r="66334" ht="12.75" hidden="1" customHeight="1"/>
    <row r="66335" ht="12.75" hidden="1" customHeight="1"/>
    <row r="66336" ht="12.75" hidden="1" customHeight="1"/>
    <row r="66337" ht="12.75" hidden="1" customHeight="1"/>
    <row r="66338" ht="12.75" hidden="1" customHeight="1"/>
    <row r="66339" ht="12.75" hidden="1" customHeight="1"/>
    <row r="66340" ht="12.75" hidden="1" customHeight="1"/>
    <row r="66341" ht="12.75" hidden="1" customHeight="1"/>
    <row r="66342" ht="12.75" hidden="1" customHeight="1"/>
    <row r="66343" ht="12.75" hidden="1" customHeight="1"/>
    <row r="66344" ht="12.75" hidden="1" customHeight="1"/>
    <row r="66345" ht="12.75" hidden="1" customHeight="1"/>
    <row r="66346" ht="12.75" hidden="1" customHeight="1"/>
    <row r="66347" ht="12.75" hidden="1" customHeight="1"/>
    <row r="66348" ht="12.75" hidden="1" customHeight="1"/>
    <row r="66349" ht="12.75" hidden="1" customHeight="1"/>
    <row r="66350" ht="12.75" hidden="1" customHeight="1"/>
    <row r="66351" ht="12.75" hidden="1" customHeight="1"/>
    <row r="66352" ht="12.75" hidden="1" customHeight="1"/>
    <row r="66353" ht="12.75" hidden="1" customHeight="1"/>
    <row r="66354" ht="12.75" hidden="1" customHeight="1"/>
    <row r="66355" ht="12.75" hidden="1" customHeight="1"/>
    <row r="66356" ht="12.75" hidden="1" customHeight="1"/>
    <row r="66357" ht="12.75" hidden="1" customHeight="1"/>
    <row r="66358" ht="12.75" hidden="1" customHeight="1"/>
    <row r="66359" ht="12.75" hidden="1" customHeight="1"/>
    <row r="66360" ht="12.75" hidden="1" customHeight="1"/>
    <row r="66361" ht="12.75" hidden="1" customHeight="1"/>
    <row r="66362" ht="12.75" hidden="1" customHeight="1"/>
    <row r="66363" ht="12.75" hidden="1" customHeight="1"/>
    <row r="66364" ht="12.75" hidden="1" customHeight="1"/>
    <row r="66365" ht="12.75" hidden="1" customHeight="1"/>
    <row r="66366" ht="12.75" hidden="1" customHeight="1"/>
    <row r="66367" ht="12.75" hidden="1" customHeight="1"/>
    <row r="66368" ht="12.75" hidden="1" customHeight="1"/>
    <row r="66369" ht="12.75" hidden="1" customHeight="1"/>
    <row r="66370" ht="12.75" hidden="1" customHeight="1"/>
    <row r="66371" ht="12.75" hidden="1" customHeight="1"/>
    <row r="66372" ht="12.75" hidden="1" customHeight="1"/>
    <row r="66373" ht="12.75" hidden="1" customHeight="1"/>
    <row r="66374" ht="12.75" hidden="1" customHeight="1"/>
    <row r="66375" ht="12.75" hidden="1" customHeight="1"/>
    <row r="66376" ht="12.75" hidden="1" customHeight="1"/>
    <row r="66377" ht="12.75" hidden="1" customHeight="1"/>
    <row r="66378" ht="12.75" hidden="1" customHeight="1"/>
    <row r="66379" ht="12.75" hidden="1" customHeight="1"/>
    <row r="66380" ht="12.75" hidden="1" customHeight="1"/>
    <row r="66381" ht="12.75" hidden="1" customHeight="1"/>
    <row r="66382" ht="12.75" hidden="1" customHeight="1"/>
    <row r="66383" ht="12.75" hidden="1" customHeight="1"/>
    <row r="66384" ht="12.75" hidden="1" customHeight="1"/>
    <row r="66385" ht="12.75" hidden="1" customHeight="1"/>
    <row r="66386" ht="12.75" hidden="1" customHeight="1"/>
    <row r="66387" ht="12.75" hidden="1" customHeight="1"/>
    <row r="66388" ht="12.75" hidden="1" customHeight="1"/>
    <row r="66389" ht="12.75" hidden="1" customHeight="1"/>
    <row r="66390" ht="12.75" hidden="1" customHeight="1"/>
    <row r="66391" ht="12.75" hidden="1" customHeight="1"/>
    <row r="66392" ht="12.75" hidden="1" customHeight="1"/>
    <row r="66393" ht="12.75" hidden="1" customHeight="1"/>
    <row r="66394" ht="12.75" hidden="1" customHeight="1"/>
    <row r="66395" ht="12.75" hidden="1" customHeight="1"/>
    <row r="66396" ht="12.75" hidden="1" customHeight="1"/>
    <row r="66397" ht="12.75" hidden="1" customHeight="1"/>
    <row r="66398" ht="12.75" hidden="1" customHeight="1"/>
    <row r="66399" ht="12.75" hidden="1" customHeight="1"/>
    <row r="66400" ht="12.75" hidden="1" customHeight="1"/>
    <row r="66401" ht="12.75" hidden="1" customHeight="1"/>
    <row r="66402" ht="12.75" hidden="1" customHeight="1"/>
    <row r="66403" ht="12.75" hidden="1" customHeight="1"/>
    <row r="66404" ht="12.75" hidden="1" customHeight="1"/>
    <row r="66405" ht="12.75" hidden="1" customHeight="1"/>
    <row r="66406" ht="12.75" hidden="1" customHeight="1"/>
    <row r="66407" ht="12.75" hidden="1" customHeight="1"/>
    <row r="66408" ht="12.75" hidden="1" customHeight="1"/>
    <row r="66409" ht="12.75" hidden="1" customHeight="1"/>
    <row r="66410" ht="12.75" hidden="1" customHeight="1"/>
    <row r="66411" ht="12.75" hidden="1" customHeight="1"/>
    <row r="66412" ht="12.75" hidden="1" customHeight="1"/>
    <row r="66413" ht="12.75" hidden="1" customHeight="1"/>
    <row r="66414" ht="12.75" hidden="1" customHeight="1"/>
    <row r="66415" ht="12.75" hidden="1" customHeight="1"/>
    <row r="66416" ht="12.75" hidden="1" customHeight="1"/>
    <row r="66417" ht="12.75" hidden="1" customHeight="1"/>
    <row r="66418" ht="12.75" hidden="1" customHeight="1"/>
    <row r="66419" ht="12.75" hidden="1" customHeight="1"/>
    <row r="66420" ht="12.75" hidden="1" customHeight="1"/>
    <row r="66421" ht="12.75" hidden="1" customHeight="1"/>
    <row r="66422" ht="12.75" hidden="1" customHeight="1"/>
    <row r="66423" ht="12.75" hidden="1" customHeight="1"/>
    <row r="66424" ht="12.75" hidden="1" customHeight="1"/>
    <row r="66425" ht="12.75" hidden="1" customHeight="1"/>
    <row r="66426" ht="12.75" hidden="1" customHeight="1"/>
    <row r="66427" ht="12.75" hidden="1" customHeight="1"/>
    <row r="66428" ht="12.75" hidden="1" customHeight="1"/>
    <row r="66429" ht="12.75" hidden="1" customHeight="1"/>
    <row r="66430" ht="12.75" hidden="1" customHeight="1"/>
    <row r="66431" ht="12.75" hidden="1" customHeight="1"/>
    <row r="66432" ht="12.75" hidden="1" customHeight="1"/>
    <row r="66433" ht="12.75" hidden="1" customHeight="1"/>
    <row r="66434" ht="12.75" hidden="1" customHeight="1"/>
    <row r="66435" ht="12.75" hidden="1" customHeight="1"/>
    <row r="66436" ht="12.75" hidden="1" customHeight="1"/>
    <row r="66437" ht="12.75" hidden="1" customHeight="1"/>
    <row r="66438" ht="12.75" hidden="1" customHeight="1"/>
    <row r="66439" ht="12.75" hidden="1" customHeight="1"/>
    <row r="66440" ht="12.75" hidden="1" customHeight="1"/>
    <row r="66441" ht="12.75" hidden="1" customHeight="1"/>
    <row r="66442" ht="12.75" hidden="1" customHeight="1"/>
    <row r="66443" ht="12.75" hidden="1" customHeight="1"/>
    <row r="66444" ht="12.75" hidden="1" customHeight="1"/>
    <row r="66445" ht="12.75" hidden="1" customHeight="1"/>
    <row r="66446" ht="12.75" hidden="1" customHeight="1"/>
    <row r="66447" ht="12.75" hidden="1" customHeight="1"/>
    <row r="66448" ht="12.75" hidden="1" customHeight="1"/>
    <row r="66449" ht="12.75" hidden="1" customHeight="1"/>
    <row r="66450" ht="12.75" hidden="1" customHeight="1"/>
    <row r="66451" ht="12.75" hidden="1" customHeight="1"/>
    <row r="66452" ht="12.75" hidden="1" customHeight="1"/>
    <row r="66453" ht="12.75" hidden="1" customHeight="1"/>
    <row r="66454" ht="12.75" hidden="1" customHeight="1"/>
    <row r="66455" ht="12.75" hidden="1" customHeight="1"/>
    <row r="66456" ht="12.75" hidden="1" customHeight="1"/>
    <row r="66457" ht="12.75" hidden="1" customHeight="1"/>
    <row r="66458" ht="12.75" hidden="1" customHeight="1"/>
    <row r="66459" ht="12.75" hidden="1" customHeight="1"/>
    <row r="66460" ht="12.75" hidden="1" customHeight="1"/>
    <row r="66461" ht="12.75" hidden="1" customHeight="1"/>
    <row r="66462" ht="12.75" hidden="1" customHeight="1"/>
    <row r="66463" ht="12.75" hidden="1" customHeight="1"/>
    <row r="66464" ht="12.75" hidden="1" customHeight="1"/>
    <row r="66465" ht="12.75" hidden="1" customHeight="1"/>
    <row r="66466" ht="12.75" hidden="1" customHeight="1"/>
    <row r="66467" ht="12.75" hidden="1" customHeight="1"/>
    <row r="66468" ht="12.75" hidden="1" customHeight="1"/>
    <row r="66469" ht="12.75" hidden="1" customHeight="1"/>
    <row r="66470" ht="12.75" hidden="1" customHeight="1"/>
    <row r="66471" ht="12.75" hidden="1" customHeight="1"/>
    <row r="66472" ht="12.75" hidden="1" customHeight="1"/>
    <row r="66473" ht="12.75" hidden="1" customHeight="1"/>
    <row r="66474" ht="12.75" hidden="1" customHeight="1"/>
    <row r="66475" ht="12.75" hidden="1" customHeight="1"/>
    <row r="66476" ht="12.75" hidden="1" customHeight="1"/>
    <row r="66477" ht="12.75" hidden="1" customHeight="1"/>
    <row r="66478" ht="12.75" hidden="1" customHeight="1"/>
    <row r="66479" ht="12.75" hidden="1" customHeight="1"/>
    <row r="66480" ht="12.75" hidden="1" customHeight="1"/>
    <row r="66481" ht="12.75" hidden="1" customHeight="1"/>
    <row r="66482" ht="12.75" hidden="1" customHeight="1"/>
    <row r="66483" ht="12.75" hidden="1" customHeight="1"/>
    <row r="66484" ht="12.75" hidden="1" customHeight="1"/>
    <row r="66485" ht="12.75" hidden="1" customHeight="1"/>
    <row r="66486" ht="12.75" hidden="1" customHeight="1"/>
    <row r="66487" ht="12.75" hidden="1" customHeight="1"/>
    <row r="66488" ht="12.75" hidden="1" customHeight="1"/>
    <row r="66489" ht="12.75" hidden="1" customHeight="1"/>
    <row r="66490" ht="12.75" hidden="1" customHeight="1"/>
    <row r="66491" ht="12.75" hidden="1" customHeight="1"/>
    <row r="66492" ht="12.75" hidden="1" customHeight="1"/>
    <row r="66493" ht="12.75" hidden="1" customHeight="1"/>
    <row r="66494" ht="12.75" hidden="1" customHeight="1"/>
    <row r="66495" ht="12.75" hidden="1" customHeight="1"/>
    <row r="66496" ht="12.75" hidden="1" customHeight="1"/>
    <row r="66497" ht="12.75" hidden="1" customHeight="1"/>
    <row r="66498" ht="12.75" hidden="1" customHeight="1"/>
    <row r="66499" ht="12.75" hidden="1" customHeight="1"/>
    <row r="66500" ht="12.75" hidden="1" customHeight="1"/>
    <row r="66501" ht="12.75" hidden="1" customHeight="1"/>
    <row r="66502" ht="12.75" hidden="1" customHeight="1"/>
    <row r="66503" ht="12.75" hidden="1" customHeight="1"/>
    <row r="66504" ht="12.75" hidden="1" customHeight="1"/>
    <row r="66505" ht="12.75" hidden="1" customHeight="1"/>
    <row r="66506" ht="12.75" hidden="1" customHeight="1"/>
    <row r="66507" ht="12.75" hidden="1" customHeight="1"/>
    <row r="66508" ht="12.75" hidden="1" customHeight="1"/>
    <row r="66509" ht="12.75" hidden="1" customHeight="1"/>
    <row r="66510" ht="12.75" hidden="1" customHeight="1"/>
    <row r="66511" ht="12.75" hidden="1" customHeight="1"/>
    <row r="66512" ht="12.75" hidden="1" customHeight="1"/>
    <row r="66513" ht="12.75" hidden="1" customHeight="1"/>
    <row r="66514" ht="12.75" hidden="1" customHeight="1"/>
    <row r="66515" ht="12.75" hidden="1" customHeight="1"/>
    <row r="66516" ht="12.75" hidden="1" customHeight="1"/>
    <row r="66517" ht="12.75" hidden="1" customHeight="1"/>
    <row r="66518" ht="12.75" hidden="1" customHeight="1"/>
    <row r="66519" ht="12.75" hidden="1" customHeight="1"/>
    <row r="66520" ht="12.75" hidden="1" customHeight="1"/>
    <row r="66521" ht="12.75" hidden="1" customHeight="1"/>
    <row r="66522" ht="12.75" hidden="1" customHeight="1"/>
    <row r="66523" ht="12.75" hidden="1" customHeight="1"/>
    <row r="66524" ht="12.75" hidden="1" customHeight="1"/>
    <row r="66525" ht="12.75" hidden="1" customHeight="1"/>
    <row r="66526" ht="12.75" hidden="1" customHeight="1"/>
    <row r="66527" ht="12.75" hidden="1" customHeight="1"/>
    <row r="66528" ht="12.75" hidden="1" customHeight="1"/>
    <row r="66529" ht="12.75" hidden="1" customHeight="1"/>
    <row r="66530" ht="12.75" hidden="1" customHeight="1"/>
    <row r="66531" ht="12.75" hidden="1" customHeight="1"/>
    <row r="66532" ht="12.75" hidden="1" customHeight="1"/>
    <row r="66533" ht="12.75" hidden="1" customHeight="1"/>
    <row r="66534" ht="12.75" hidden="1" customHeight="1"/>
    <row r="66535" ht="12.75" hidden="1" customHeight="1"/>
    <row r="66536" ht="12.75" hidden="1" customHeight="1"/>
    <row r="66537" ht="12.75" hidden="1" customHeight="1"/>
    <row r="66538" ht="12.75" hidden="1" customHeight="1"/>
    <row r="66539" ht="12.75" hidden="1" customHeight="1"/>
    <row r="66540" ht="12.75" hidden="1" customHeight="1"/>
    <row r="66541" ht="12.75" hidden="1" customHeight="1"/>
    <row r="66542" ht="12.75" hidden="1" customHeight="1"/>
    <row r="66543" ht="12.75" hidden="1" customHeight="1"/>
    <row r="66544" ht="12.75" hidden="1" customHeight="1"/>
    <row r="66545" ht="12.75" hidden="1" customHeight="1"/>
    <row r="66546" ht="12.75" hidden="1" customHeight="1"/>
    <row r="66547" ht="12.75" hidden="1" customHeight="1"/>
    <row r="66548" ht="12.75" hidden="1" customHeight="1"/>
    <row r="66549" ht="12.75" hidden="1" customHeight="1"/>
    <row r="66550" ht="12.75" hidden="1" customHeight="1"/>
    <row r="66551" ht="12.75" hidden="1" customHeight="1"/>
    <row r="66552" ht="12.75" hidden="1" customHeight="1"/>
    <row r="66553" ht="12.75" hidden="1" customHeight="1"/>
    <row r="66554" ht="12.75" hidden="1" customHeight="1"/>
    <row r="66555" ht="12.75" hidden="1" customHeight="1"/>
    <row r="66556" ht="12.75" hidden="1" customHeight="1"/>
    <row r="66557" ht="12.75" hidden="1" customHeight="1"/>
    <row r="66558" ht="12.75" hidden="1" customHeight="1"/>
    <row r="66559" ht="12.75" hidden="1" customHeight="1"/>
    <row r="66560" ht="12.75" hidden="1" customHeight="1"/>
    <row r="66561" ht="12.75" hidden="1" customHeight="1"/>
    <row r="66562" ht="12.75" hidden="1" customHeight="1"/>
    <row r="66563" ht="12.75" hidden="1" customHeight="1"/>
    <row r="66564" ht="12.75" hidden="1" customHeight="1"/>
    <row r="66565" ht="12.75" hidden="1" customHeight="1"/>
    <row r="66566" ht="12.75" hidden="1" customHeight="1"/>
    <row r="66567" ht="12.75" hidden="1" customHeight="1"/>
    <row r="66568" ht="12.75" hidden="1" customHeight="1"/>
    <row r="66569" ht="12.75" hidden="1" customHeight="1"/>
    <row r="66570" ht="12.75" hidden="1" customHeight="1"/>
    <row r="66571" ht="12.75" hidden="1" customHeight="1"/>
    <row r="66572" ht="12.75" hidden="1" customHeight="1"/>
    <row r="66573" ht="12.75" hidden="1" customHeight="1"/>
    <row r="66574" ht="12.75" hidden="1" customHeight="1"/>
    <row r="66575" ht="12.75" hidden="1" customHeight="1"/>
    <row r="66576" ht="12.75" hidden="1" customHeight="1"/>
    <row r="66577" ht="12.75" hidden="1" customHeight="1"/>
    <row r="66578" ht="12.75" hidden="1" customHeight="1"/>
    <row r="66579" ht="12.75" hidden="1" customHeight="1"/>
    <row r="66580" ht="12.75" hidden="1" customHeight="1"/>
    <row r="66581" ht="12.75" hidden="1" customHeight="1"/>
    <row r="66582" ht="12.75" hidden="1" customHeight="1"/>
    <row r="66583" ht="12.75" hidden="1" customHeight="1"/>
    <row r="66584" ht="12.75" hidden="1" customHeight="1"/>
    <row r="66585" ht="12.75" hidden="1" customHeight="1"/>
    <row r="66586" ht="12.75" hidden="1" customHeight="1"/>
    <row r="66587" ht="12.75" hidden="1" customHeight="1"/>
    <row r="66588" ht="12.75" hidden="1" customHeight="1"/>
    <row r="66589" ht="12.75" hidden="1" customHeight="1"/>
    <row r="66590" ht="12.75" hidden="1" customHeight="1"/>
    <row r="66591" ht="12.75" hidden="1" customHeight="1"/>
    <row r="66592" ht="12.75" hidden="1" customHeight="1"/>
    <row r="66593" ht="12.75" hidden="1" customHeight="1"/>
    <row r="66594" ht="12.75" hidden="1" customHeight="1"/>
    <row r="66595" ht="12.75" hidden="1" customHeight="1"/>
    <row r="66596" ht="12.75" hidden="1" customHeight="1"/>
    <row r="66597" ht="12.75" hidden="1" customHeight="1"/>
    <row r="66598" ht="12.75" hidden="1" customHeight="1"/>
    <row r="66599" ht="12.75" hidden="1" customHeight="1"/>
    <row r="66600" ht="12.75" hidden="1" customHeight="1"/>
    <row r="66601" ht="12.75" hidden="1" customHeight="1"/>
    <row r="66602" ht="12.75" hidden="1" customHeight="1"/>
    <row r="66603" ht="12.75" hidden="1" customHeight="1"/>
    <row r="66604" ht="12.75" hidden="1" customHeight="1"/>
    <row r="66605" ht="12.75" hidden="1" customHeight="1"/>
    <row r="66606" ht="12.75" hidden="1" customHeight="1"/>
    <row r="66607" ht="12.75" hidden="1" customHeight="1"/>
    <row r="66608" ht="12.75" hidden="1" customHeight="1"/>
    <row r="66609" ht="12.75" hidden="1" customHeight="1"/>
    <row r="66610" ht="12.75" hidden="1" customHeight="1"/>
    <row r="66611" ht="12.75" hidden="1" customHeight="1"/>
    <row r="66612" ht="12.75" hidden="1" customHeight="1"/>
    <row r="66613" ht="12.75" hidden="1" customHeight="1"/>
    <row r="66614" ht="12.75" hidden="1" customHeight="1"/>
    <row r="66615" ht="12.75" hidden="1" customHeight="1"/>
    <row r="66616" ht="12.75" hidden="1" customHeight="1"/>
    <row r="66617" ht="12.75" hidden="1" customHeight="1"/>
    <row r="66618" ht="12.75" hidden="1" customHeight="1"/>
    <row r="66619" ht="12.75" hidden="1" customHeight="1"/>
    <row r="66620" ht="12.75" hidden="1" customHeight="1"/>
    <row r="66621" ht="12.75" hidden="1" customHeight="1"/>
    <row r="66622" ht="12.75" hidden="1" customHeight="1"/>
    <row r="66623" ht="12.75" hidden="1" customHeight="1"/>
    <row r="66624" ht="12.75" hidden="1" customHeight="1"/>
    <row r="66625" ht="12.75" hidden="1" customHeight="1"/>
    <row r="66626" ht="12.75" hidden="1" customHeight="1"/>
    <row r="66627" ht="12.75" hidden="1" customHeight="1"/>
    <row r="66628" ht="12.75" hidden="1" customHeight="1"/>
    <row r="66629" ht="12.75" hidden="1" customHeight="1"/>
    <row r="66630" ht="12.75" hidden="1" customHeight="1"/>
    <row r="66631" ht="12.75" hidden="1" customHeight="1"/>
    <row r="66632" ht="12.75" hidden="1" customHeight="1"/>
    <row r="66633" ht="12.75" hidden="1" customHeight="1"/>
    <row r="66634" ht="12.75" hidden="1" customHeight="1"/>
    <row r="66635" ht="12.75" hidden="1" customHeight="1"/>
    <row r="66636" ht="12.75" hidden="1" customHeight="1"/>
    <row r="66637" ht="12.75" hidden="1" customHeight="1"/>
    <row r="66638" ht="12.75" hidden="1" customHeight="1"/>
    <row r="66639" ht="12.75" hidden="1" customHeight="1"/>
    <row r="66640" ht="12.75" hidden="1" customHeight="1"/>
    <row r="66641" ht="12.75" hidden="1" customHeight="1"/>
    <row r="66642" ht="12.75" hidden="1" customHeight="1"/>
    <row r="66643" ht="12.75" hidden="1" customHeight="1"/>
    <row r="66644" ht="12.75" hidden="1" customHeight="1"/>
    <row r="66645" ht="12.75" hidden="1" customHeight="1"/>
    <row r="66646" ht="12.75" hidden="1" customHeight="1"/>
    <row r="66647" ht="12.75" hidden="1" customHeight="1"/>
    <row r="66648" ht="12.75" hidden="1" customHeight="1"/>
    <row r="66649" ht="12.75" hidden="1" customHeight="1"/>
    <row r="66650" ht="12.75" hidden="1" customHeight="1"/>
    <row r="66651" ht="12.75" hidden="1" customHeight="1"/>
    <row r="66652" ht="12.75" hidden="1" customHeight="1"/>
    <row r="66653" ht="12.75" hidden="1" customHeight="1"/>
    <row r="66654" ht="12.75" hidden="1" customHeight="1"/>
    <row r="66655" ht="12.75" hidden="1" customHeight="1"/>
    <row r="66656" ht="12.75" hidden="1" customHeight="1"/>
    <row r="66657" ht="12.75" hidden="1" customHeight="1"/>
    <row r="66658" ht="12.75" hidden="1" customHeight="1"/>
    <row r="66659" ht="12.75" hidden="1" customHeight="1"/>
    <row r="66660" ht="12.75" hidden="1" customHeight="1"/>
    <row r="66661" ht="12.75" hidden="1" customHeight="1"/>
    <row r="66662" ht="12.75" hidden="1" customHeight="1"/>
    <row r="66663" ht="12.75" hidden="1" customHeight="1"/>
    <row r="66664" ht="12.75" hidden="1" customHeight="1"/>
    <row r="66665" ht="12.75" hidden="1" customHeight="1"/>
    <row r="66666" ht="12.75" hidden="1" customHeight="1"/>
    <row r="66667" ht="12.75" hidden="1" customHeight="1"/>
    <row r="66668" ht="12.75" hidden="1" customHeight="1"/>
    <row r="66669" ht="12.75" hidden="1" customHeight="1"/>
    <row r="66670" ht="12.75" hidden="1" customHeight="1"/>
    <row r="66671" ht="12.75" hidden="1" customHeight="1"/>
    <row r="66672" ht="12.75" hidden="1" customHeight="1"/>
    <row r="66673" ht="12.75" hidden="1" customHeight="1"/>
    <row r="66674" ht="12.75" hidden="1" customHeight="1"/>
    <row r="66675" ht="12.75" hidden="1" customHeight="1"/>
    <row r="66676" ht="12.75" hidden="1" customHeight="1"/>
    <row r="66677" ht="12.75" hidden="1" customHeight="1"/>
    <row r="66678" ht="12.75" hidden="1" customHeight="1"/>
    <row r="66679" ht="12.75" hidden="1" customHeight="1"/>
    <row r="66680" ht="12.75" hidden="1" customHeight="1"/>
    <row r="66681" ht="12.75" hidden="1" customHeight="1"/>
    <row r="66682" ht="12.75" hidden="1" customHeight="1"/>
    <row r="66683" ht="12.75" hidden="1" customHeight="1"/>
    <row r="66684" ht="12.75" hidden="1" customHeight="1"/>
    <row r="66685" ht="12.75" hidden="1" customHeight="1"/>
    <row r="66686" ht="12.75" hidden="1" customHeight="1"/>
    <row r="66687" ht="12.75" hidden="1" customHeight="1"/>
    <row r="66688" ht="12.75" hidden="1" customHeight="1"/>
    <row r="66689" ht="12.75" hidden="1" customHeight="1"/>
    <row r="66690" ht="12.75" hidden="1" customHeight="1"/>
    <row r="66691" ht="12.75" hidden="1" customHeight="1"/>
    <row r="66692" ht="12.75" hidden="1" customHeight="1"/>
    <row r="66693" ht="12.75" hidden="1" customHeight="1"/>
    <row r="66694" ht="12.75" hidden="1" customHeight="1"/>
    <row r="66695" ht="12.75" hidden="1" customHeight="1"/>
    <row r="66696" ht="12.75" hidden="1" customHeight="1"/>
    <row r="66697" ht="12.75" hidden="1" customHeight="1"/>
    <row r="66698" ht="12.75" hidden="1" customHeight="1"/>
    <row r="66699" ht="12.75" hidden="1" customHeight="1"/>
    <row r="66700" ht="12.75" hidden="1" customHeight="1"/>
    <row r="66701" ht="12.75" hidden="1" customHeight="1"/>
    <row r="66702" ht="12.75" hidden="1" customHeight="1"/>
    <row r="66703" ht="12.75" hidden="1" customHeight="1"/>
    <row r="66704" ht="12.75" hidden="1" customHeight="1"/>
    <row r="66705" ht="12.75" hidden="1" customHeight="1"/>
    <row r="66706" ht="12.75" hidden="1" customHeight="1"/>
    <row r="66707" ht="12.75" hidden="1" customHeight="1"/>
    <row r="66708" ht="12.75" hidden="1" customHeight="1"/>
    <row r="66709" ht="12.75" hidden="1" customHeight="1"/>
    <row r="66710" ht="12.75" hidden="1" customHeight="1"/>
    <row r="66711" ht="12.75" hidden="1" customHeight="1"/>
    <row r="66712" ht="12.75" hidden="1" customHeight="1"/>
    <row r="66713" ht="12.75" hidden="1" customHeight="1"/>
    <row r="66714" ht="12.75" hidden="1" customHeight="1"/>
    <row r="66715" ht="12.75" hidden="1" customHeight="1"/>
    <row r="66716" ht="12.75" hidden="1" customHeight="1"/>
    <row r="66717" ht="12.75" hidden="1" customHeight="1"/>
    <row r="66718" ht="12.75" hidden="1" customHeight="1"/>
    <row r="66719" ht="12.75" hidden="1" customHeight="1"/>
    <row r="66720" ht="12.75" hidden="1" customHeight="1"/>
    <row r="66721" ht="12.75" hidden="1" customHeight="1"/>
    <row r="66722" ht="12.75" hidden="1" customHeight="1"/>
    <row r="66723" ht="12.75" hidden="1" customHeight="1"/>
    <row r="66724" ht="12.75" hidden="1" customHeight="1"/>
    <row r="66725" ht="12.75" hidden="1" customHeight="1"/>
    <row r="66726" ht="12.75" hidden="1" customHeight="1"/>
    <row r="66727" ht="12.75" hidden="1" customHeight="1"/>
    <row r="66728" ht="12.75" hidden="1" customHeight="1"/>
    <row r="66729" ht="12.75" hidden="1" customHeight="1"/>
    <row r="66730" ht="12.75" hidden="1" customHeight="1"/>
    <row r="66731" ht="12.75" hidden="1" customHeight="1"/>
    <row r="66732" ht="12.75" hidden="1" customHeight="1"/>
    <row r="66733" ht="12.75" hidden="1" customHeight="1"/>
    <row r="66734" ht="12.75" hidden="1" customHeight="1"/>
    <row r="66735" ht="12.75" hidden="1" customHeight="1"/>
    <row r="66736" ht="12.75" hidden="1" customHeight="1"/>
    <row r="66737" ht="12.75" hidden="1" customHeight="1"/>
    <row r="66738" ht="12.75" hidden="1" customHeight="1"/>
    <row r="66739" ht="12.75" hidden="1" customHeight="1"/>
    <row r="66740" ht="12.75" hidden="1" customHeight="1"/>
    <row r="66741" ht="12.75" hidden="1" customHeight="1"/>
    <row r="66742" ht="12.75" hidden="1" customHeight="1"/>
    <row r="66743" ht="12.75" hidden="1" customHeight="1"/>
    <row r="66744" ht="12.75" hidden="1" customHeight="1"/>
    <row r="66745" ht="12.75" hidden="1" customHeight="1"/>
    <row r="66746" ht="12.75" hidden="1" customHeight="1"/>
    <row r="66747" ht="12.75" hidden="1" customHeight="1"/>
    <row r="66748" ht="12.75" hidden="1" customHeight="1"/>
    <row r="66749" ht="12.75" hidden="1" customHeight="1"/>
    <row r="66750" ht="12.75" hidden="1" customHeight="1"/>
    <row r="66751" ht="12.75" hidden="1" customHeight="1"/>
    <row r="66752" ht="12.75" hidden="1" customHeight="1"/>
    <row r="66753" ht="12.75" hidden="1" customHeight="1"/>
    <row r="66754" ht="12.75" hidden="1" customHeight="1"/>
    <row r="66755" ht="12.75" hidden="1" customHeight="1"/>
    <row r="66756" ht="12.75" hidden="1" customHeight="1"/>
    <row r="66757" ht="12.75" hidden="1" customHeight="1"/>
    <row r="66758" ht="12.75" hidden="1" customHeight="1"/>
    <row r="66759" ht="12.75" hidden="1" customHeight="1"/>
    <row r="66760" ht="12.75" hidden="1" customHeight="1"/>
    <row r="66761" ht="12.75" hidden="1" customHeight="1"/>
    <row r="66762" ht="12.75" hidden="1" customHeight="1"/>
    <row r="66763" ht="12.75" hidden="1" customHeight="1"/>
    <row r="66764" ht="12.75" hidden="1" customHeight="1"/>
    <row r="66765" ht="12.75" hidden="1" customHeight="1"/>
    <row r="66766" ht="12.75" hidden="1" customHeight="1"/>
    <row r="66767" ht="12.75" hidden="1" customHeight="1"/>
    <row r="66768" ht="12.75" hidden="1" customHeight="1"/>
    <row r="66769" ht="12.75" hidden="1" customHeight="1"/>
    <row r="66770" ht="12.75" hidden="1" customHeight="1"/>
    <row r="66771" ht="12.75" hidden="1" customHeight="1"/>
    <row r="66772" ht="12.75" hidden="1" customHeight="1"/>
    <row r="66773" ht="12.75" hidden="1" customHeight="1"/>
    <row r="66774" ht="12.75" hidden="1" customHeight="1"/>
    <row r="66775" ht="12.75" hidden="1" customHeight="1"/>
    <row r="66776" ht="12.75" hidden="1" customHeight="1"/>
    <row r="66777" ht="12.75" hidden="1" customHeight="1"/>
    <row r="66778" ht="12.75" hidden="1" customHeight="1"/>
    <row r="66779" ht="12.75" hidden="1" customHeight="1"/>
    <row r="66780" ht="12.75" hidden="1" customHeight="1"/>
    <row r="66781" ht="12.75" hidden="1" customHeight="1"/>
    <row r="66782" ht="12.75" hidden="1" customHeight="1"/>
    <row r="66783" ht="12.75" hidden="1" customHeight="1"/>
    <row r="66784" ht="12.75" hidden="1" customHeight="1"/>
    <row r="66785" ht="12.75" hidden="1" customHeight="1"/>
    <row r="66786" ht="12.75" hidden="1" customHeight="1"/>
    <row r="66787" ht="12.75" hidden="1" customHeight="1"/>
    <row r="66788" ht="12.75" hidden="1" customHeight="1"/>
    <row r="66789" ht="12.75" hidden="1" customHeight="1"/>
    <row r="66790" ht="12.75" hidden="1" customHeight="1"/>
    <row r="66791" ht="12.75" hidden="1" customHeight="1"/>
    <row r="66792" ht="12.75" hidden="1" customHeight="1"/>
    <row r="66793" ht="12.75" hidden="1" customHeight="1"/>
    <row r="66794" ht="12.75" hidden="1" customHeight="1"/>
    <row r="66795" ht="12.75" hidden="1" customHeight="1"/>
    <row r="66796" ht="12.75" hidden="1" customHeight="1"/>
    <row r="66797" ht="12.75" hidden="1" customHeight="1"/>
    <row r="66798" ht="12.75" hidden="1" customHeight="1"/>
    <row r="66799" ht="12.75" hidden="1" customHeight="1"/>
    <row r="66800" ht="12.75" hidden="1" customHeight="1"/>
    <row r="66801" ht="12.75" hidden="1" customHeight="1"/>
    <row r="66802" ht="12.75" hidden="1" customHeight="1"/>
    <row r="66803" ht="12.75" hidden="1" customHeight="1"/>
    <row r="66804" ht="12.75" hidden="1" customHeight="1"/>
    <row r="66805" ht="12.75" hidden="1" customHeight="1"/>
    <row r="66806" ht="12.75" hidden="1" customHeight="1"/>
    <row r="66807" ht="12.75" hidden="1" customHeight="1"/>
    <row r="66808" ht="12.75" hidden="1" customHeight="1"/>
    <row r="66809" ht="12.75" hidden="1" customHeight="1"/>
    <row r="66810" ht="12.75" hidden="1" customHeight="1"/>
    <row r="66811" ht="12.75" hidden="1" customHeight="1"/>
    <row r="66812" ht="12.75" hidden="1" customHeight="1"/>
    <row r="66813" ht="12.75" hidden="1" customHeight="1"/>
    <row r="66814" ht="12.75" hidden="1" customHeight="1"/>
    <row r="66815" ht="12.75" hidden="1" customHeight="1"/>
    <row r="66816" ht="12.75" hidden="1" customHeight="1"/>
    <row r="66817" ht="12.75" hidden="1" customHeight="1"/>
    <row r="66818" ht="12.75" hidden="1" customHeight="1"/>
    <row r="66819" ht="12.75" hidden="1" customHeight="1"/>
    <row r="66820" ht="12.75" hidden="1" customHeight="1"/>
    <row r="66821" ht="12.75" hidden="1" customHeight="1"/>
    <row r="66822" ht="12.75" hidden="1" customHeight="1"/>
    <row r="66823" ht="12.75" hidden="1" customHeight="1"/>
    <row r="66824" ht="12.75" hidden="1" customHeight="1"/>
    <row r="66825" ht="12.75" hidden="1" customHeight="1"/>
    <row r="66826" ht="12.75" hidden="1" customHeight="1"/>
    <row r="66827" ht="12.75" hidden="1" customHeight="1"/>
    <row r="66828" ht="12.75" hidden="1" customHeight="1"/>
    <row r="66829" ht="12.75" hidden="1" customHeight="1"/>
    <row r="66830" ht="12.75" hidden="1" customHeight="1"/>
    <row r="66831" ht="12.75" hidden="1" customHeight="1"/>
    <row r="66832" ht="12.75" hidden="1" customHeight="1"/>
    <row r="66833" ht="12.75" hidden="1" customHeight="1"/>
    <row r="66834" ht="12.75" hidden="1" customHeight="1"/>
    <row r="66835" ht="12.75" hidden="1" customHeight="1"/>
    <row r="66836" ht="12.75" hidden="1" customHeight="1"/>
    <row r="66837" ht="12.75" hidden="1" customHeight="1"/>
    <row r="66838" ht="12.75" hidden="1" customHeight="1"/>
    <row r="66839" ht="12.75" hidden="1" customHeight="1"/>
    <row r="66840" ht="12.75" hidden="1" customHeight="1"/>
    <row r="66841" ht="12.75" hidden="1" customHeight="1"/>
    <row r="66842" ht="12.75" hidden="1" customHeight="1"/>
    <row r="66843" ht="12.75" hidden="1" customHeight="1"/>
    <row r="66844" ht="12.75" hidden="1" customHeight="1"/>
    <row r="66845" ht="12.75" hidden="1" customHeight="1"/>
    <row r="66846" ht="12.75" hidden="1" customHeight="1"/>
    <row r="66847" ht="12.75" hidden="1" customHeight="1"/>
    <row r="66848" ht="12.75" hidden="1" customHeight="1"/>
    <row r="66849" ht="12.75" hidden="1" customHeight="1"/>
    <row r="66850" ht="12.75" hidden="1" customHeight="1"/>
    <row r="66851" ht="12.75" hidden="1" customHeight="1"/>
    <row r="66852" ht="12.75" hidden="1" customHeight="1"/>
    <row r="66853" ht="12.75" hidden="1" customHeight="1"/>
    <row r="66854" ht="12.75" hidden="1" customHeight="1"/>
    <row r="66855" ht="12.75" hidden="1" customHeight="1"/>
    <row r="66856" ht="12.75" hidden="1" customHeight="1"/>
    <row r="66857" ht="12.75" hidden="1" customHeight="1"/>
    <row r="66858" ht="12.75" hidden="1" customHeight="1"/>
    <row r="66859" ht="12.75" hidden="1" customHeight="1"/>
    <row r="66860" ht="12.75" hidden="1" customHeight="1"/>
    <row r="66861" ht="12.75" hidden="1" customHeight="1"/>
    <row r="66862" ht="12.75" hidden="1" customHeight="1"/>
    <row r="66863" ht="12.75" hidden="1" customHeight="1"/>
    <row r="66864" ht="12.75" hidden="1" customHeight="1"/>
    <row r="66865" ht="12.75" hidden="1" customHeight="1"/>
    <row r="66866" ht="12.75" hidden="1" customHeight="1"/>
    <row r="66867" ht="12.75" hidden="1" customHeight="1"/>
    <row r="66868" ht="12.75" hidden="1" customHeight="1"/>
    <row r="66869" ht="12.75" hidden="1" customHeight="1"/>
    <row r="66870" ht="12.75" hidden="1" customHeight="1"/>
    <row r="66871" ht="12.75" hidden="1" customHeight="1"/>
    <row r="66872" ht="12.75" hidden="1" customHeight="1"/>
    <row r="66873" ht="12.75" hidden="1" customHeight="1"/>
    <row r="66874" ht="12.75" hidden="1" customHeight="1"/>
    <row r="66875" ht="12.75" hidden="1" customHeight="1"/>
    <row r="66876" ht="12.75" hidden="1" customHeight="1"/>
    <row r="66877" ht="12.75" hidden="1" customHeight="1"/>
    <row r="66878" ht="12.75" hidden="1" customHeight="1"/>
    <row r="66879" ht="12.75" hidden="1" customHeight="1"/>
    <row r="66880" ht="12.75" hidden="1" customHeight="1"/>
    <row r="66881" ht="12.75" hidden="1" customHeight="1"/>
    <row r="66882" ht="12.75" hidden="1" customHeight="1"/>
    <row r="66883" ht="12.75" hidden="1" customHeight="1"/>
    <row r="66884" ht="12.75" hidden="1" customHeight="1"/>
    <row r="66885" ht="12.75" hidden="1" customHeight="1"/>
    <row r="66886" ht="12.75" hidden="1" customHeight="1"/>
    <row r="66887" ht="12.75" hidden="1" customHeight="1"/>
    <row r="66888" ht="12.75" hidden="1" customHeight="1"/>
    <row r="66889" ht="12.75" hidden="1" customHeight="1"/>
    <row r="66890" ht="12.75" hidden="1" customHeight="1"/>
    <row r="66891" ht="12.75" hidden="1" customHeight="1"/>
    <row r="66892" ht="12.75" hidden="1" customHeight="1"/>
    <row r="66893" ht="12.75" hidden="1" customHeight="1"/>
    <row r="66894" ht="12.75" hidden="1" customHeight="1"/>
    <row r="66895" ht="12.75" hidden="1" customHeight="1"/>
    <row r="66896" ht="12.75" hidden="1" customHeight="1"/>
  </sheetData>
  <sheetProtection algorithmName="SHA-512" hashValue="nzgbsWfIl9V6lDnF9sqzunVg/HRu+scz0R16wY5XLxJ01kGH+2CpJnd2rHxEnrLpIGhfVQ10OFukshZs5PuN/A==" saltValue="afiRrc14hBUaJ2ncUTbx5A==" spinCount="100000" sheet="1" objects="1" scenarios="1"/>
  <dataConsolidate/>
  <mergeCells count="40">
    <mergeCell ref="F1443:G1443"/>
    <mergeCell ref="E1445:G1445"/>
    <mergeCell ref="H1443:L1444"/>
    <mergeCell ref="H1445:L1445"/>
    <mergeCell ref="B1476:L1476"/>
    <mergeCell ref="G1468:L1468"/>
    <mergeCell ref="B1455:L1455"/>
    <mergeCell ref="B1456:L1456"/>
    <mergeCell ref="B1457:L1457"/>
    <mergeCell ref="B1471:L1471"/>
    <mergeCell ref="B1472:L1472"/>
    <mergeCell ref="B1473:L1473"/>
    <mergeCell ref="B1474:L1474"/>
    <mergeCell ref="B1475:L1475"/>
    <mergeCell ref="G8:L8"/>
    <mergeCell ref="B6:I6"/>
    <mergeCell ref="E12:G12"/>
    <mergeCell ref="F10:G10"/>
    <mergeCell ref="G1441:L1441"/>
    <mergeCell ref="B50:I50"/>
    <mergeCell ref="B99:I99"/>
    <mergeCell ref="G101:L101"/>
    <mergeCell ref="F103:G103"/>
    <mergeCell ref="E105:G105"/>
    <mergeCell ref="B143:I143"/>
    <mergeCell ref="B192:I192"/>
    <mergeCell ref="G194:L194"/>
    <mergeCell ref="F196:G196"/>
    <mergeCell ref="E198:G198"/>
    <mergeCell ref="B236:I236"/>
    <mergeCell ref="B284:I284"/>
    <mergeCell ref="G286:L286"/>
    <mergeCell ref="F381:G381"/>
    <mergeCell ref="E383:G383"/>
    <mergeCell ref="B421:I421"/>
    <mergeCell ref="F288:G288"/>
    <mergeCell ref="E290:G290"/>
    <mergeCell ref="B328:I328"/>
    <mergeCell ref="B377:I377"/>
    <mergeCell ref="G379:L379"/>
  </mergeCells>
  <conditionalFormatting sqref="E145:F185 E238:F278 B238:B278 C286:D286 B293:B326 E293:F326 E423:F456 C379:D379 B386:B419 E386:F419 B423:B456 E330:F370 B330:B370 C8:D8 B15:B48 E15:F48 C101:D101 B108:B141 E108:F141 C194:D194 B201:B234 E201:F234 B52:B92 E52:F92 B145:B185">
    <cfRule type="expression" dxfId="28" priority="95" stopIfTrue="1">
      <formula>$E$15&lt;&gt;"TT-I"</formula>
    </cfRule>
  </conditionalFormatting>
  <conditionalFormatting sqref="K145:K185 K238:K278 K293:K326 K423:K456 K386:K419 E290 E383 K330:K370 E12 K15:K48 K108:K141 K201:K234 E105 E198 K52:K92">
    <cfRule type="cellIs" dxfId="27" priority="94" stopIfTrue="1" operator="equal">
      <formula>""</formula>
    </cfRule>
  </conditionalFormatting>
  <conditionalFormatting sqref="H15:H48 H238:H278 H145:H185">
    <cfRule type="expression" dxfId="26" priority="92" stopIfTrue="1">
      <formula>E15="TT-I"</formula>
    </cfRule>
    <cfRule type="cellIs" dxfId="25" priority="93" stopIfTrue="1" operator="equal">
      <formula>0</formula>
    </cfRule>
  </conditionalFormatting>
  <conditionalFormatting sqref="I238:J278 I293:J326 I423:J456 I386:J419 I330:J370 I15:J48 I108:J141 I201:J234 I52:J92 I145:J185">
    <cfRule type="cellIs" dxfId="24" priority="91" stopIfTrue="1" operator="equal">
      <formula>""</formula>
    </cfRule>
  </conditionalFormatting>
  <conditionalFormatting sqref="G194 G286 G379 G8 G101">
    <cfRule type="cellIs" dxfId="23" priority="89" stopIfTrue="1" operator="equal">
      <formula>""</formula>
    </cfRule>
  </conditionalFormatting>
  <conditionalFormatting sqref="F196 F288 F381 F10 F103">
    <cfRule type="cellIs" dxfId="22" priority="88" stopIfTrue="1" operator="equal">
      <formula>""</formula>
    </cfRule>
  </conditionalFormatting>
  <conditionalFormatting sqref="G145:G185 G238:G278 F288 G286:L286 G293:G326 G423:G456 F381 G379:L379 G386:G419 G330:G370 F10 G8:L8 G15:G48 F103 G101:L101 G108:G141 F196 G194:L194 G201:G234 G52:G92">
    <cfRule type="cellIs" dxfId="21" priority="75" stopIfTrue="1" operator="equal">
      <formula>""</formula>
    </cfRule>
  </conditionalFormatting>
  <conditionalFormatting sqref="H52:H92">
    <cfRule type="expression" dxfId="20" priority="56" stopIfTrue="1">
      <formula>E52="TT-I"</formula>
    </cfRule>
    <cfRule type="cellIs" dxfId="19" priority="57" stopIfTrue="1" operator="equal">
      <formula>0</formula>
    </cfRule>
  </conditionalFormatting>
  <conditionalFormatting sqref="H108:H141">
    <cfRule type="expression" dxfId="18" priority="48" stopIfTrue="1">
      <formula>E108="TT-I"</formula>
    </cfRule>
    <cfRule type="cellIs" dxfId="17" priority="49" stopIfTrue="1" operator="equal">
      <formula>0</formula>
    </cfRule>
  </conditionalFormatting>
  <conditionalFormatting sqref="H201:H234">
    <cfRule type="expression" dxfId="16" priority="34" stopIfTrue="1">
      <formula>E201="TT-I"</formula>
    </cfRule>
    <cfRule type="cellIs" dxfId="15" priority="35" stopIfTrue="1" operator="equal">
      <formula>0</formula>
    </cfRule>
  </conditionalFormatting>
  <conditionalFormatting sqref="H293:H326">
    <cfRule type="expression" dxfId="14" priority="16" stopIfTrue="1">
      <formula>E293="TT-I"</formula>
    </cfRule>
    <cfRule type="cellIs" dxfId="13" priority="17" stopIfTrue="1" operator="equal">
      <formula>0</formula>
    </cfRule>
  </conditionalFormatting>
  <conditionalFormatting sqref="H330:H370">
    <cfRule type="expression" dxfId="12" priority="14" stopIfTrue="1">
      <formula>E330="TT-I"</formula>
    </cfRule>
    <cfRule type="cellIs" dxfId="11" priority="15" stopIfTrue="1" operator="equal">
      <formula>0</formula>
    </cfRule>
  </conditionalFormatting>
  <conditionalFormatting sqref="H386:H419">
    <cfRule type="expression" dxfId="10" priority="6" stopIfTrue="1">
      <formula>E386="TT-I"</formula>
    </cfRule>
    <cfRule type="cellIs" dxfId="9" priority="7" stopIfTrue="1" operator="equal">
      <formula>0</formula>
    </cfRule>
  </conditionalFormatting>
  <conditionalFormatting sqref="H423:H456">
    <cfRule type="expression" dxfId="8" priority="4" stopIfTrue="1">
      <formula>E423="TT-I"</formula>
    </cfRule>
    <cfRule type="cellIs" dxfId="7" priority="5" stopIfTrue="1" operator="equal">
      <formula>0</formula>
    </cfRule>
  </conditionalFormatting>
  <dataValidations xWindow="380" yWindow="443" count="8">
    <dataValidation allowBlank="1" error="_x000a_" promptTitle="SELECIONE A MODALIDADE" prompt=" " sqref="J1440 B1440 B285 J285 B378 J378 B193 J193 B100 J100 B7 J7"/>
    <dataValidation allowBlank="1" showErrorMessage="1" promptTitle="ATENÇÃO!" prompt="PARA RADIOISÓTOPOS OU RADIOATIVOS,  INDICAR O Nº DE AUTORIZAÇÃO DA CNEN PARA O PESQUISADOR  E PARA A INSTITUIÇÃO." sqref="C1448:D1453 E385:G385 I1447:J1447 E1447:G1447 C293:D326 I292:J292 I329:J329 E329:G329 E292:G292 C386:D419 I385:J385 I422:J422 C423:D456 E422:G422 C330:D370 C201:D234 I200:J200 I237:J237 C145:D185 E237:G237 E107:G107 C108:D141 I107:J107 I144:J144 E200:G200 E144:G144 E14:G14 C15:D48 I14:J14 I51:J51 E51:G51 C238:D278 C52:D92"/>
    <dataValidation allowBlank="1" showInputMessage="1" showErrorMessage="1" errorTitle="ATENÇÃO!" error="Esse campo só aceita NÚMEROS." sqref="K1448:K1453 K423:K456 K293:K326 K386:K419 K330:K370 K145:K185 K108:K141 K15:K48 K52:K92 K238:K278 K201:K234"/>
    <dataValidation type="list" errorStyle="warning" allowBlank="1" showErrorMessage="1" promptTitle="PC-IV" prompt="SE FOR SOLICITAR BOLSA DE PC-IV, QUE TEM VALOR EQUIVALENTE A US$1,200.00, VERIFIQUE AS ULTIMAS LINHAS DESTA PLANILHA." sqref="E1448:E1453 E386:E419 E423:E456 E293:E326 E330:E370 E15:E48 E201:E234 E108:E141 E145:E185 E238:E278 E52:E92">
      <formula1>$N$15:$N$20</formula1>
    </dataValidation>
    <dataValidation allowBlank="1" showErrorMessage="1" sqref="E1445 E290 E383 E105 E12 E198"/>
    <dataValidation type="list" allowBlank="1" showInputMessage="1" showErrorMessage="1" promptTitle="." prompt="CLIQUE E SELECIONE" sqref="H1448:H1453 H423:H456 H386:H419 H293:H326 H330:H370 H15:H48 H201:H234 H108:H141 H145:H185 H238:H278 H52:H92">
      <formula1>$Q$15:$Q$39</formula1>
    </dataValidation>
    <dataValidation allowBlank="1" showInputMessage="1" showErrorMessage="1" promptTitle="EXEMPLO:" prompt="99/99999-9 - (SE FOR PEDIDO INICIAL, NÃO É NECESSÁRIO PREENCHER ESTE CAMPO)." sqref="F1443 F288 F381 F196 F103 F10"/>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1"/>
  </dataValidations>
  <printOptions horizontalCentered="1"/>
  <pageMargins left="0.74803149606299213" right="0.27559055118110237" top="0.39370078740157483" bottom="0.39370078740157483" header="0" footer="0"/>
  <pageSetup paperSize="9" scale="79" fitToHeight="10" orientation="portrait" r:id="rId1"/>
  <headerFooter alignWithMargins="0"/>
  <rowBreaks count="3" manualBreakCount="3">
    <brk id="327" min="1" max="11" man="1"/>
    <brk id="371" min="1" max="11" man="1"/>
    <brk id="420" min="1" max="1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dimension ref="A1:HY1181"/>
  <sheetViews>
    <sheetView showGridLines="0" showRowColHeaders="0" zoomScaleNormal="100" zoomScaleSheetLayoutView="100" workbookViewId="0"/>
  </sheetViews>
  <sheetFormatPr defaultColWidth="0" defaultRowHeight="12.75" customHeight="1" zeroHeight="1"/>
  <cols>
    <col min="1" max="1" width="2.28515625" style="363" customWidth="1"/>
    <col min="2" max="2" width="15.7109375" style="62" customWidth="1"/>
    <col min="3" max="3" width="20.85546875" style="51" customWidth="1"/>
    <col min="4" max="4" width="11.7109375" style="51" customWidth="1"/>
    <col min="5" max="5" width="13" style="62" customWidth="1"/>
    <col min="6" max="6" width="17" style="51" customWidth="1"/>
    <col min="7" max="7" width="20.140625" style="51" customWidth="1"/>
    <col min="8" max="8" width="16" style="51" customWidth="1"/>
    <col min="9" max="9" width="2.5703125" style="435" customWidth="1"/>
    <col min="10" max="10" width="7.5703125" style="50" hidden="1" customWidth="1"/>
    <col min="11" max="11" width="15.7109375" style="51" hidden="1" customWidth="1"/>
    <col min="12" max="12" width="2.5703125" style="51" hidden="1" customWidth="1"/>
    <col min="13" max="13" width="11" style="51" hidden="1" customWidth="1"/>
    <col min="14" max="16384" width="9.140625" style="51" hidden="1"/>
  </cols>
  <sheetData>
    <row r="1" spans="1:233" s="50" customFormat="1" ht="6.75" customHeight="1">
      <c r="A1" s="392"/>
      <c r="B1" s="62"/>
      <c r="E1" s="62"/>
      <c r="I1" s="209"/>
    </row>
    <row r="2" spans="1:233" s="50" customFormat="1" ht="12.75" customHeight="1">
      <c r="A2" s="366"/>
      <c r="B2" s="62"/>
      <c r="E2" s="62"/>
      <c r="I2" s="209"/>
    </row>
    <row r="3" spans="1:233" s="50" customFormat="1" ht="12.75" customHeight="1">
      <c r="A3" s="366"/>
      <c r="B3" s="62"/>
      <c r="E3" s="62"/>
      <c r="I3" s="209"/>
    </row>
    <row r="4" spans="1:233" s="50" customFormat="1" ht="12.75" customHeight="1">
      <c r="A4" s="366"/>
      <c r="B4" s="62"/>
      <c r="E4" s="62"/>
      <c r="I4" s="209"/>
    </row>
    <row r="5" spans="1:233" s="50" customFormat="1" ht="12.75" customHeight="1">
      <c r="A5" s="366"/>
      <c r="B5" s="62"/>
      <c r="E5" s="62"/>
      <c r="I5" s="209"/>
    </row>
    <row r="6" spans="1:233" s="50" customFormat="1" ht="19.5" customHeight="1">
      <c r="A6" s="366"/>
      <c r="B6" s="1882" t="s">
        <v>278</v>
      </c>
      <c r="C6" s="1882"/>
      <c r="D6" s="1882"/>
      <c r="E6" s="1882"/>
      <c r="F6" s="1882"/>
      <c r="G6" s="1882"/>
      <c r="H6" s="439"/>
      <c r="I6" s="209"/>
    </row>
    <row r="7" spans="1:233" s="50" customFormat="1" ht="6" customHeight="1">
      <c r="A7" s="366"/>
      <c r="B7" s="439"/>
      <c r="C7" s="439"/>
      <c r="D7" s="439"/>
      <c r="E7" s="439"/>
      <c r="F7" s="439"/>
      <c r="G7" s="439"/>
      <c r="H7" s="439"/>
      <c r="I7" s="209"/>
    </row>
    <row r="8" spans="1:233" s="14" customFormat="1" ht="19.5" customHeight="1">
      <c r="A8" s="368"/>
      <c r="B8" s="437" t="s">
        <v>97</v>
      </c>
      <c r="C8" s="227"/>
      <c r="D8" s="1611"/>
      <c r="E8" s="1605"/>
      <c r="F8" s="1605"/>
      <c r="G8" s="1605"/>
      <c r="H8" s="1606"/>
      <c r="I8" s="398"/>
    </row>
    <row r="9" spans="1:233" s="50" customFormat="1" ht="9.75" customHeight="1">
      <c r="A9" s="366"/>
      <c r="B9" s="256"/>
      <c r="C9" s="447"/>
      <c r="D9" s="447"/>
      <c r="F9" s="447"/>
      <c r="G9" s="64"/>
      <c r="H9" s="64"/>
      <c r="I9" s="359"/>
      <c r="J9" s="64"/>
      <c r="K9" s="64"/>
      <c r="L9" s="64"/>
    </row>
    <row r="10" spans="1:233" s="50" customFormat="1" ht="24" customHeight="1">
      <c r="A10" s="366"/>
      <c r="B10" s="436" t="s">
        <v>34</v>
      </c>
      <c r="C10" s="1896"/>
      <c r="D10" s="1897"/>
      <c r="G10" s="448"/>
      <c r="H10" s="448"/>
      <c r="I10" s="449"/>
      <c r="J10" s="64"/>
      <c r="K10" s="64"/>
      <c r="L10" s="64"/>
    </row>
    <row r="11" spans="1:233" s="50" customFormat="1" ht="13.5" customHeight="1">
      <c r="A11" s="366"/>
      <c r="B11" s="256"/>
      <c r="C11" s="447"/>
      <c r="D11" s="447"/>
      <c r="F11" s="447"/>
      <c r="G11" s="64"/>
      <c r="H11" s="64"/>
      <c r="I11" s="359"/>
      <c r="J11" s="64"/>
      <c r="K11" s="64"/>
      <c r="L11" s="64"/>
    </row>
    <row r="12" spans="1:233" s="50" customFormat="1" ht="24" customHeight="1">
      <c r="A12" s="366"/>
      <c r="B12" s="175" t="s">
        <v>93</v>
      </c>
      <c r="C12" s="1418" t="str">
        <f>IF(SUM(G15:G44,G48:G83)=0,"",(SUM(G15:G44,G48:G83)))</f>
        <v/>
      </c>
      <c r="D12" s="1418"/>
      <c r="E12" s="316"/>
      <c r="F12" s="439"/>
      <c r="G12" s="316"/>
      <c r="H12" s="316"/>
      <c r="I12" s="209"/>
    </row>
    <row r="13" spans="1:233" s="50" customFormat="1" ht="7.5" customHeight="1">
      <c r="A13" s="366"/>
      <c r="B13" s="316"/>
      <c r="C13" s="316"/>
      <c r="D13" s="316"/>
      <c r="E13" s="316"/>
      <c r="F13" s="316"/>
      <c r="G13" s="316"/>
      <c r="H13" s="316"/>
      <c r="I13" s="209"/>
    </row>
    <row r="14" spans="1:233" s="123" customFormat="1" ht="30.75" customHeight="1">
      <c r="A14" s="384"/>
      <c r="B14" s="880" t="s">
        <v>1</v>
      </c>
      <c r="C14" s="880" t="s">
        <v>73</v>
      </c>
      <c r="D14" s="880" t="s">
        <v>74</v>
      </c>
      <c r="E14" s="880" t="s">
        <v>75</v>
      </c>
      <c r="F14" s="881" t="s">
        <v>197</v>
      </c>
      <c r="G14" s="881" t="s">
        <v>76</v>
      </c>
      <c r="H14" s="880" t="s">
        <v>2</v>
      </c>
      <c r="I14" s="372"/>
      <c r="M14" s="50"/>
    </row>
    <row r="15" spans="1:233" ht="23.1" customHeight="1">
      <c r="A15" s="216"/>
      <c r="B15" s="28"/>
      <c r="C15" s="833"/>
      <c r="D15" s="848"/>
      <c r="E15" s="849"/>
      <c r="F15" s="835" t="str">
        <f t="shared" ref="F15:F44" si="0">IF(C15=0,"",INDEX($K$15:$K$19,MATCH(C15,$J$15:$J$19,0)))</f>
        <v/>
      </c>
      <c r="G15" s="836" t="str">
        <f>IF(ISERROR(D15*F15*E15),"",D15*F15*E15)</f>
        <v/>
      </c>
      <c r="H15" s="850"/>
      <c r="I15" s="838"/>
      <c r="J15" s="839" t="s">
        <v>198</v>
      </c>
      <c r="K15" s="947">
        <v>579.29999999999995</v>
      </c>
      <c r="L15" s="886"/>
      <c r="M15" s="50"/>
      <c r="HX15" s="52" t="e">
        <f>#REF!</f>
        <v>#REF!</v>
      </c>
      <c r="HY15" s="51" t="e">
        <f>IF(HX15&lt;&gt;0,HX15,"")</f>
        <v>#REF!</v>
      </c>
    </row>
    <row r="16" spans="1:233" ht="23.1" customHeight="1">
      <c r="A16" s="216"/>
      <c r="B16" s="103"/>
      <c r="C16" s="833"/>
      <c r="D16" s="834"/>
      <c r="E16" s="834"/>
      <c r="F16" s="835" t="str">
        <f t="shared" si="0"/>
        <v/>
      </c>
      <c r="G16" s="836" t="str">
        <f t="shared" ref="G16:G44" si="1">IF(ISERROR(D16*F16*E16),"",D16*F16*E16)</f>
        <v/>
      </c>
      <c r="H16" s="837"/>
      <c r="I16" s="838"/>
      <c r="J16" s="839" t="s">
        <v>252</v>
      </c>
      <c r="K16" s="840">
        <v>1701.9</v>
      </c>
      <c r="L16" s="948"/>
      <c r="M16" s="50"/>
      <c r="HX16" s="52" t="e">
        <f>#REF!</f>
        <v>#REF!</v>
      </c>
      <c r="HY16" s="51" t="e">
        <f>IF(HX16&lt;&gt;0,HX16,"")</f>
        <v>#REF!</v>
      </c>
    </row>
    <row r="17" spans="1:233" ht="23.1" customHeight="1">
      <c r="A17" s="216"/>
      <c r="B17" s="103"/>
      <c r="C17" s="833"/>
      <c r="D17" s="834"/>
      <c r="E17" s="834"/>
      <c r="F17" s="835" t="str">
        <f t="shared" si="0"/>
        <v/>
      </c>
      <c r="G17" s="836" t="str">
        <f t="shared" si="1"/>
        <v/>
      </c>
      <c r="H17" s="837"/>
      <c r="I17" s="838"/>
      <c r="J17" s="839" t="s">
        <v>253</v>
      </c>
      <c r="K17" s="840">
        <f>K16</f>
        <v>1701.9</v>
      </c>
      <c r="L17" s="948"/>
      <c r="M17" s="50"/>
      <c r="HX17" s="52"/>
    </row>
    <row r="18" spans="1:233" ht="23.1" customHeight="1">
      <c r="A18" s="216"/>
      <c r="B18" s="103"/>
      <c r="C18" s="833"/>
      <c r="D18" s="834"/>
      <c r="E18" s="834"/>
      <c r="F18" s="835" t="str">
        <f t="shared" si="0"/>
        <v/>
      </c>
      <c r="G18" s="836" t="str">
        <f t="shared" si="1"/>
        <v/>
      </c>
      <c r="H18" s="837"/>
      <c r="I18" s="838"/>
      <c r="J18" s="841" t="s">
        <v>304</v>
      </c>
      <c r="K18" s="842">
        <v>2508.6</v>
      </c>
      <c r="L18" s="948"/>
      <c r="M18" s="50"/>
      <c r="HX18" s="52" t="e">
        <f>#REF!</f>
        <v>#REF!</v>
      </c>
      <c r="HY18" s="51" t="e">
        <f>IF(HX18&lt;&gt;0,HX18,"")</f>
        <v>#REF!</v>
      </c>
    </row>
    <row r="19" spans="1:233" ht="23.1" customHeight="1">
      <c r="A19" s="216"/>
      <c r="B19" s="103"/>
      <c r="C19" s="833"/>
      <c r="D19" s="834"/>
      <c r="E19" s="834"/>
      <c r="F19" s="835" t="str">
        <f t="shared" si="0"/>
        <v/>
      </c>
      <c r="G19" s="836" t="str">
        <f t="shared" si="1"/>
        <v/>
      </c>
      <c r="H19" s="837"/>
      <c r="I19" s="838"/>
      <c r="J19" s="841" t="s">
        <v>214</v>
      </c>
      <c r="K19" s="843">
        <v>6143.4</v>
      </c>
      <c r="L19" s="948"/>
      <c r="M19" s="50"/>
      <c r="HX19" s="51" t="e">
        <f>#REF!</f>
        <v>#REF!</v>
      </c>
      <c r="HY19" s="51" t="e">
        <f>IF(HX19&lt;&gt;0,HX19,"")</f>
        <v>#REF!</v>
      </c>
    </row>
    <row r="20" spans="1:233" ht="23.1" customHeight="1">
      <c r="A20" s="216"/>
      <c r="B20" s="103"/>
      <c r="C20" s="833"/>
      <c r="D20" s="834"/>
      <c r="E20" s="834"/>
      <c r="F20" s="835" t="str">
        <f t="shared" si="0"/>
        <v/>
      </c>
      <c r="G20" s="836" t="str">
        <f t="shared" si="1"/>
        <v/>
      </c>
      <c r="H20" s="837"/>
      <c r="I20" s="838"/>
      <c r="J20" s="831"/>
      <c r="K20" s="831"/>
      <c r="L20" s="948"/>
      <c r="M20" s="50"/>
      <c r="HX20" s="51" t="e">
        <f>#REF!</f>
        <v>#REF!</v>
      </c>
      <c r="HY20" s="51" t="e">
        <f>IF(HX20&lt;&gt;0,HX20,"")</f>
        <v>#REF!</v>
      </c>
    </row>
    <row r="21" spans="1:233" ht="23.1" customHeight="1">
      <c r="A21" s="216"/>
      <c r="B21" s="103"/>
      <c r="C21" s="833"/>
      <c r="D21" s="834"/>
      <c r="E21" s="834"/>
      <c r="F21" s="835" t="str">
        <f t="shared" si="0"/>
        <v/>
      </c>
      <c r="G21" s="836" t="str">
        <f t="shared" si="1"/>
        <v/>
      </c>
      <c r="H21" s="837"/>
      <c r="I21" s="838"/>
      <c r="J21" s="844"/>
      <c r="K21" s="844"/>
      <c r="L21" s="844"/>
      <c r="M21" s="50"/>
      <c r="HX21" s="51" t="e">
        <f>#REF!</f>
        <v>#REF!</v>
      </c>
      <c r="HY21" s="51" t="e">
        <f>IF(HX21&lt;&gt;0,HX21,"")</f>
        <v>#REF!</v>
      </c>
    </row>
    <row r="22" spans="1:233" ht="23.1" customHeight="1">
      <c r="A22" s="216"/>
      <c r="B22" s="103"/>
      <c r="C22" s="833"/>
      <c r="D22" s="834"/>
      <c r="E22" s="834"/>
      <c r="F22" s="835" t="str">
        <f t="shared" si="0"/>
        <v/>
      </c>
      <c r="G22" s="836" t="str">
        <f t="shared" si="1"/>
        <v/>
      </c>
      <c r="H22" s="837"/>
      <c r="I22" s="838"/>
      <c r="J22" s="844"/>
      <c r="K22" s="844"/>
      <c r="L22" s="831"/>
      <c r="HX22" s="51" t="e">
        <f>#REF!</f>
        <v>#REF!</v>
      </c>
      <c r="HY22" s="51" t="e">
        <f>IF(HX22&lt;&gt;0,HX22,"")</f>
        <v>#REF!</v>
      </c>
    </row>
    <row r="23" spans="1:233" ht="23.1" customHeight="1">
      <c r="A23" s="216"/>
      <c r="B23" s="103"/>
      <c r="C23" s="833"/>
      <c r="D23" s="834"/>
      <c r="E23" s="834"/>
      <c r="F23" s="835" t="str">
        <f t="shared" si="0"/>
        <v/>
      </c>
      <c r="G23" s="836" t="str">
        <f t="shared" si="1"/>
        <v/>
      </c>
      <c r="H23" s="837"/>
      <c r="I23" s="838"/>
      <c r="J23" s="844"/>
      <c r="K23" s="844"/>
      <c r="L23" s="831"/>
      <c r="HX23" s="51" t="str">
        <f>IF(HW23&lt;&gt;0,HW23,"")</f>
        <v/>
      </c>
    </row>
    <row r="24" spans="1:233" ht="23.1" customHeight="1">
      <c r="A24" s="216"/>
      <c r="B24" s="103"/>
      <c r="C24" s="833"/>
      <c r="D24" s="834"/>
      <c r="E24" s="834"/>
      <c r="F24" s="835" t="str">
        <f t="shared" si="0"/>
        <v/>
      </c>
      <c r="G24" s="836" t="str">
        <f t="shared" si="1"/>
        <v/>
      </c>
      <c r="H24" s="837"/>
      <c r="I24" s="838"/>
      <c r="J24" s="844"/>
      <c r="K24" s="844"/>
      <c r="L24" s="831"/>
    </row>
    <row r="25" spans="1:233" ht="23.1" customHeight="1">
      <c r="A25" s="216"/>
      <c r="B25" s="103"/>
      <c r="C25" s="833"/>
      <c r="D25" s="827"/>
      <c r="E25" s="834"/>
      <c r="F25" s="835" t="str">
        <f t="shared" si="0"/>
        <v/>
      </c>
      <c r="G25" s="836" t="str">
        <f t="shared" si="1"/>
        <v/>
      </c>
      <c r="H25" s="837"/>
      <c r="I25" s="838"/>
      <c r="J25" s="844"/>
      <c r="K25" s="844"/>
      <c r="L25" s="831"/>
      <c r="HX25" s="51" t="e">
        <f>#REF!</f>
        <v>#REF!</v>
      </c>
      <c r="HY25" s="51" t="e">
        <f>IF(HX25&lt;&gt;0,HX25,"")</f>
        <v>#REF!</v>
      </c>
    </row>
    <row r="26" spans="1:233" ht="23.1" customHeight="1">
      <c r="A26" s="216"/>
      <c r="B26" s="103"/>
      <c r="C26" s="833"/>
      <c r="D26" s="834"/>
      <c r="E26" s="834"/>
      <c r="F26" s="835" t="str">
        <f t="shared" si="0"/>
        <v/>
      </c>
      <c r="G26" s="836" t="str">
        <f t="shared" si="1"/>
        <v/>
      </c>
      <c r="H26" s="837"/>
      <c r="I26" s="838"/>
      <c r="J26" s="844"/>
      <c r="K26" s="844"/>
      <c r="L26" s="831"/>
      <c r="HX26" s="51" t="str">
        <f>IF(HW26&lt;&gt;0,HW26,"")</f>
        <v/>
      </c>
    </row>
    <row r="27" spans="1:233" ht="23.1" customHeight="1">
      <c r="A27" s="216"/>
      <c r="B27" s="103"/>
      <c r="C27" s="833"/>
      <c r="D27" s="834"/>
      <c r="E27" s="834"/>
      <c r="F27" s="835" t="str">
        <f t="shared" si="0"/>
        <v/>
      </c>
      <c r="G27" s="836" t="str">
        <f t="shared" si="1"/>
        <v/>
      </c>
      <c r="H27" s="837"/>
      <c r="I27" s="838"/>
      <c r="J27" s="844"/>
      <c r="K27" s="844"/>
      <c r="L27" s="831"/>
    </row>
    <row r="28" spans="1:233" ht="23.1" customHeight="1">
      <c r="A28" s="216"/>
      <c r="B28" s="103"/>
      <c r="C28" s="833"/>
      <c r="D28" s="834"/>
      <c r="E28" s="834"/>
      <c r="F28" s="835" t="str">
        <f t="shared" si="0"/>
        <v/>
      </c>
      <c r="G28" s="836" t="str">
        <f t="shared" si="1"/>
        <v/>
      </c>
      <c r="H28" s="837"/>
      <c r="I28" s="838"/>
      <c r="J28" s="844"/>
      <c r="K28" s="844"/>
      <c r="L28" s="831"/>
    </row>
    <row r="29" spans="1:233" ht="23.1" customHeight="1">
      <c r="A29" s="216"/>
      <c r="B29" s="103"/>
      <c r="C29" s="833"/>
      <c r="D29" s="834"/>
      <c r="E29" s="834"/>
      <c r="F29" s="835" t="str">
        <f t="shared" si="0"/>
        <v/>
      </c>
      <c r="G29" s="836" t="str">
        <f t="shared" si="1"/>
        <v/>
      </c>
      <c r="H29" s="837"/>
      <c r="I29" s="838"/>
      <c r="J29" s="844"/>
      <c r="K29" s="844"/>
      <c r="L29" s="831"/>
    </row>
    <row r="30" spans="1:233" ht="23.1" customHeight="1">
      <c r="A30" s="216"/>
      <c r="B30" s="103"/>
      <c r="C30" s="833"/>
      <c r="D30" s="834"/>
      <c r="E30" s="834"/>
      <c r="F30" s="835" t="str">
        <f t="shared" si="0"/>
        <v/>
      </c>
      <c r="G30" s="836" t="str">
        <f t="shared" si="1"/>
        <v/>
      </c>
      <c r="H30" s="837"/>
      <c r="I30" s="838"/>
      <c r="J30" s="844"/>
      <c r="K30" s="844"/>
      <c r="L30" s="831"/>
    </row>
    <row r="31" spans="1:233" ht="23.1" customHeight="1">
      <c r="A31" s="216"/>
      <c r="B31" s="103"/>
      <c r="C31" s="833"/>
      <c r="D31" s="834"/>
      <c r="E31" s="834"/>
      <c r="F31" s="835" t="str">
        <f t="shared" si="0"/>
        <v/>
      </c>
      <c r="G31" s="836" t="str">
        <f t="shared" si="1"/>
        <v/>
      </c>
      <c r="H31" s="837"/>
      <c r="I31" s="838"/>
      <c r="J31" s="844"/>
      <c r="K31" s="844"/>
      <c r="L31" s="831"/>
    </row>
    <row r="32" spans="1:233" ht="23.1" customHeight="1">
      <c r="A32" s="216"/>
      <c r="B32" s="103"/>
      <c r="C32" s="833"/>
      <c r="D32" s="834"/>
      <c r="E32" s="834"/>
      <c r="F32" s="835" t="str">
        <f t="shared" si="0"/>
        <v/>
      </c>
      <c r="G32" s="836" t="str">
        <f t="shared" si="1"/>
        <v/>
      </c>
      <c r="H32" s="837"/>
      <c r="I32" s="838"/>
      <c r="J32" s="844"/>
      <c r="K32" s="844"/>
      <c r="L32" s="831"/>
    </row>
    <row r="33" spans="1:233" ht="23.1" customHeight="1">
      <c r="A33" s="216"/>
      <c r="B33" s="103"/>
      <c r="C33" s="833"/>
      <c r="D33" s="834"/>
      <c r="E33" s="834"/>
      <c r="F33" s="835" t="str">
        <f t="shared" si="0"/>
        <v/>
      </c>
      <c r="G33" s="836" t="str">
        <f t="shared" si="1"/>
        <v/>
      </c>
      <c r="H33" s="837"/>
      <c r="I33" s="838"/>
      <c r="J33" s="844"/>
      <c r="K33" s="844"/>
      <c r="L33" s="831"/>
    </row>
    <row r="34" spans="1:233" ht="23.1" customHeight="1">
      <c r="A34" s="216"/>
      <c r="B34" s="103"/>
      <c r="C34" s="833"/>
      <c r="D34" s="834"/>
      <c r="E34" s="834"/>
      <c r="F34" s="835" t="str">
        <f t="shared" si="0"/>
        <v/>
      </c>
      <c r="G34" s="836" t="str">
        <f t="shared" si="1"/>
        <v/>
      </c>
      <c r="H34" s="837"/>
      <c r="I34" s="838"/>
      <c r="J34" s="844"/>
      <c r="K34" s="844"/>
      <c r="L34" s="831"/>
    </row>
    <row r="35" spans="1:233" ht="23.1" customHeight="1">
      <c r="A35" s="216"/>
      <c r="B35" s="103"/>
      <c r="C35" s="833"/>
      <c r="D35" s="834"/>
      <c r="E35" s="834"/>
      <c r="F35" s="835" t="str">
        <f t="shared" si="0"/>
        <v/>
      </c>
      <c r="G35" s="836" t="str">
        <f t="shared" si="1"/>
        <v/>
      </c>
      <c r="H35" s="837"/>
      <c r="I35" s="838"/>
      <c r="J35" s="844"/>
      <c r="K35" s="844"/>
      <c r="L35" s="831"/>
    </row>
    <row r="36" spans="1:233" ht="23.1" customHeight="1">
      <c r="A36" s="216"/>
      <c r="B36" s="103"/>
      <c r="C36" s="833"/>
      <c r="D36" s="834"/>
      <c r="E36" s="834"/>
      <c r="F36" s="835" t="str">
        <f t="shared" si="0"/>
        <v/>
      </c>
      <c r="G36" s="836" t="str">
        <f t="shared" si="1"/>
        <v/>
      </c>
      <c r="H36" s="837"/>
      <c r="I36" s="838"/>
      <c r="J36" s="844"/>
      <c r="K36" s="844"/>
      <c r="L36" s="831"/>
      <c r="HX36" s="51" t="e">
        <f>#REF!</f>
        <v>#REF!</v>
      </c>
      <c r="HY36" s="51" t="e">
        <f>IF(HX36&lt;&gt;0,HX36,"")</f>
        <v>#REF!</v>
      </c>
    </row>
    <row r="37" spans="1:233" ht="23.1" customHeight="1">
      <c r="A37" s="216"/>
      <c r="B37" s="103"/>
      <c r="C37" s="833"/>
      <c r="D37" s="834"/>
      <c r="E37" s="834"/>
      <c r="F37" s="835" t="str">
        <f t="shared" si="0"/>
        <v/>
      </c>
      <c r="G37" s="836" t="str">
        <f t="shared" si="1"/>
        <v/>
      </c>
      <c r="H37" s="837"/>
      <c r="I37" s="838"/>
      <c r="J37" s="844"/>
      <c r="K37" s="844"/>
      <c r="L37" s="831"/>
      <c r="HX37" s="51" t="str">
        <f>IF(HW37&lt;&gt;0,HW37,"")</f>
        <v/>
      </c>
    </row>
    <row r="38" spans="1:233" ht="23.1" customHeight="1">
      <c r="A38" s="216"/>
      <c r="B38" s="103"/>
      <c r="C38" s="833"/>
      <c r="D38" s="834"/>
      <c r="E38" s="834"/>
      <c r="F38" s="835" t="str">
        <f t="shared" si="0"/>
        <v/>
      </c>
      <c r="G38" s="836" t="str">
        <f t="shared" si="1"/>
        <v/>
      </c>
      <c r="H38" s="837"/>
      <c r="I38" s="838"/>
      <c r="J38" s="844"/>
      <c r="K38" s="844"/>
      <c r="L38" s="831"/>
    </row>
    <row r="39" spans="1:233" ht="23.1" customHeight="1">
      <c r="A39" s="216"/>
      <c r="B39" s="103"/>
      <c r="C39" s="833"/>
      <c r="D39" s="834"/>
      <c r="E39" s="834"/>
      <c r="F39" s="835" t="str">
        <f t="shared" si="0"/>
        <v/>
      </c>
      <c r="G39" s="836" t="str">
        <f t="shared" si="1"/>
        <v/>
      </c>
      <c r="H39" s="837"/>
      <c r="I39" s="838"/>
      <c r="J39" s="844"/>
      <c r="K39" s="844"/>
      <c r="L39" s="831"/>
    </row>
    <row r="40" spans="1:233" ht="23.1" customHeight="1">
      <c r="A40" s="216"/>
      <c r="B40" s="103"/>
      <c r="C40" s="833"/>
      <c r="D40" s="834"/>
      <c r="E40" s="834"/>
      <c r="F40" s="835" t="str">
        <f t="shared" si="0"/>
        <v/>
      </c>
      <c r="G40" s="836" t="str">
        <f t="shared" si="1"/>
        <v/>
      </c>
      <c r="H40" s="837"/>
      <c r="I40" s="838"/>
      <c r="J40" s="844"/>
      <c r="K40" s="844"/>
      <c r="L40" s="831"/>
    </row>
    <row r="41" spans="1:233" ht="23.1" customHeight="1">
      <c r="A41" s="216"/>
      <c r="B41" s="103"/>
      <c r="C41" s="833"/>
      <c r="D41" s="834"/>
      <c r="E41" s="834"/>
      <c r="F41" s="835" t="str">
        <f t="shared" si="0"/>
        <v/>
      </c>
      <c r="G41" s="836" t="str">
        <f t="shared" si="1"/>
        <v/>
      </c>
      <c r="H41" s="837"/>
      <c r="I41" s="838"/>
      <c r="J41" s="844"/>
      <c r="K41" s="844"/>
      <c r="L41" s="831"/>
    </row>
    <row r="42" spans="1:233" ht="23.1" customHeight="1">
      <c r="A42" s="216"/>
      <c r="B42" s="103"/>
      <c r="C42" s="833"/>
      <c r="D42" s="834"/>
      <c r="E42" s="834"/>
      <c r="F42" s="835" t="str">
        <f t="shared" si="0"/>
        <v/>
      </c>
      <c r="G42" s="836" t="str">
        <f t="shared" si="1"/>
        <v/>
      </c>
      <c r="H42" s="837"/>
      <c r="I42" s="838"/>
      <c r="J42" s="844"/>
      <c r="K42" s="844"/>
      <c r="L42" s="831"/>
    </row>
    <row r="43" spans="1:233" ht="23.1" customHeight="1">
      <c r="A43" s="216"/>
      <c r="B43" s="103"/>
      <c r="C43" s="833"/>
      <c r="D43" s="834"/>
      <c r="E43" s="834"/>
      <c r="F43" s="835" t="str">
        <f t="shared" si="0"/>
        <v/>
      </c>
      <c r="G43" s="836" t="str">
        <f t="shared" si="1"/>
        <v/>
      </c>
      <c r="H43" s="837"/>
      <c r="I43" s="838"/>
      <c r="J43" s="844"/>
      <c r="K43" s="844"/>
      <c r="L43" s="831"/>
    </row>
    <row r="44" spans="1:233" ht="23.1" customHeight="1">
      <c r="A44" s="216"/>
      <c r="B44" s="103"/>
      <c r="C44" s="833"/>
      <c r="D44" s="834"/>
      <c r="E44" s="834"/>
      <c r="F44" s="835" t="str">
        <f t="shared" si="0"/>
        <v/>
      </c>
      <c r="G44" s="836" t="str">
        <f t="shared" si="1"/>
        <v/>
      </c>
      <c r="H44" s="837"/>
      <c r="I44" s="838"/>
      <c r="J44" s="844"/>
      <c r="K44" s="844"/>
      <c r="L44" s="831"/>
    </row>
    <row r="45" spans="1:233" ht="12.75" customHeight="1">
      <c r="B45" s="577" t="str">
        <f>'9-BOL-TTS'!B457</f>
        <v>FAPESP,  SETEMBRO DE 2015</v>
      </c>
      <c r="C45" s="857"/>
      <c r="D45" s="857"/>
      <c r="E45" s="845"/>
      <c r="F45" s="857"/>
      <c r="G45" s="845"/>
      <c r="H45" s="845">
        <v>1</v>
      </c>
      <c r="I45" s="846"/>
      <c r="J45" s="844"/>
      <c r="K45" s="844"/>
      <c r="L45" s="831"/>
    </row>
    <row r="46" spans="1:233" s="50" customFormat="1" ht="19.5" customHeight="1">
      <c r="A46" s="366"/>
      <c r="B46" s="1882" t="s">
        <v>278</v>
      </c>
      <c r="C46" s="1882"/>
      <c r="D46" s="1882"/>
      <c r="E46" s="1882"/>
      <c r="F46" s="1882"/>
      <c r="G46" s="1882"/>
      <c r="H46" s="809"/>
      <c r="I46" s="846"/>
      <c r="J46" s="844"/>
      <c r="K46" s="844"/>
      <c r="L46" s="831"/>
    </row>
    <row r="47" spans="1:233" s="123" customFormat="1" ht="30.75" customHeight="1">
      <c r="A47" s="384"/>
      <c r="B47" s="592" t="s">
        <v>1</v>
      </c>
      <c r="C47" s="812" t="s">
        <v>73</v>
      </c>
      <c r="D47" s="812" t="s">
        <v>74</v>
      </c>
      <c r="E47" s="812" t="s">
        <v>75</v>
      </c>
      <c r="F47" s="808" t="s">
        <v>197</v>
      </c>
      <c r="G47" s="808" t="s">
        <v>76</v>
      </c>
      <c r="H47" s="812" t="s">
        <v>2</v>
      </c>
      <c r="I47" s="847"/>
      <c r="J47" s="844"/>
      <c r="K47" s="844"/>
      <c r="L47" s="888"/>
    </row>
    <row r="48" spans="1:233" ht="23.1" customHeight="1">
      <c r="A48" s="216"/>
      <c r="B48" s="28"/>
      <c r="C48" s="833"/>
      <c r="D48" s="848"/>
      <c r="E48" s="849"/>
      <c r="F48" s="835" t="str">
        <f t="shared" ref="F48:F83" si="2">IF(C48=0,"",INDEX($K$15:$K$19,MATCH(C48,$J$15:$J$19,0)))</f>
        <v/>
      </c>
      <c r="G48" s="836" t="str">
        <f t="shared" ref="G48:G83" si="3">IF(ISERROR(D48*F48*E48),"",D48*F48*E48)</f>
        <v/>
      </c>
      <c r="H48" s="850"/>
      <c r="I48" s="838"/>
      <c r="J48" s="844"/>
      <c r="K48" s="844"/>
      <c r="L48" s="886"/>
      <c r="HX48" s="52" t="e">
        <f>#REF!</f>
        <v>#REF!</v>
      </c>
      <c r="HY48" s="51" t="e">
        <f>IF(HX48&lt;&gt;0,HX48,"")</f>
        <v>#REF!</v>
      </c>
    </row>
    <row r="49" spans="1:233" ht="23.1" customHeight="1">
      <c r="A49" s="216"/>
      <c r="B49" s="103"/>
      <c r="C49" s="833"/>
      <c r="D49" s="834"/>
      <c r="E49" s="834"/>
      <c r="F49" s="835" t="str">
        <f t="shared" si="2"/>
        <v/>
      </c>
      <c r="G49" s="836" t="str">
        <f t="shared" si="3"/>
        <v/>
      </c>
      <c r="H49" s="837"/>
      <c r="I49" s="838"/>
      <c r="J49" s="844"/>
      <c r="K49" s="844"/>
      <c r="L49" s="948"/>
      <c r="HX49" s="52" t="e">
        <f>#REF!</f>
        <v>#REF!</v>
      </c>
      <c r="HY49" s="51" t="e">
        <f>IF(HX49&lt;&gt;0,HX49,"")</f>
        <v>#REF!</v>
      </c>
    </row>
    <row r="50" spans="1:233" ht="23.1" customHeight="1">
      <c r="A50" s="216"/>
      <c r="B50" s="103"/>
      <c r="C50" s="833"/>
      <c r="D50" s="834"/>
      <c r="E50" s="834"/>
      <c r="F50" s="835" t="str">
        <f t="shared" si="2"/>
        <v/>
      </c>
      <c r="G50" s="836" t="str">
        <f t="shared" si="3"/>
        <v/>
      </c>
      <c r="H50" s="837"/>
      <c r="I50" s="838"/>
      <c r="J50" s="844"/>
      <c r="K50" s="844"/>
      <c r="L50" s="948"/>
      <c r="HX50" s="52"/>
    </row>
    <row r="51" spans="1:233" ht="23.1" customHeight="1">
      <c r="A51" s="216"/>
      <c r="B51" s="103"/>
      <c r="C51" s="833"/>
      <c r="D51" s="834"/>
      <c r="E51" s="834"/>
      <c r="F51" s="835" t="str">
        <f t="shared" si="2"/>
        <v/>
      </c>
      <c r="G51" s="836" t="str">
        <f t="shared" si="3"/>
        <v/>
      </c>
      <c r="H51" s="837"/>
      <c r="I51" s="838"/>
      <c r="J51" s="844"/>
      <c r="K51" s="844"/>
      <c r="L51" s="948"/>
      <c r="HX51" s="52" t="e">
        <f>#REF!</f>
        <v>#REF!</v>
      </c>
      <c r="HY51" s="51" t="e">
        <f>IF(HX51&lt;&gt;0,HX51,"")</f>
        <v>#REF!</v>
      </c>
    </row>
    <row r="52" spans="1:233" ht="23.1" customHeight="1">
      <c r="A52" s="216"/>
      <c r="B52" s="103"/>
      <c r="C52" s="833"/>
      <c r="D52" s="834"/>
      <c r="E52" s="834"/>
      <c r="F52" s="835" t="str">
        <f t="shared" si="2"/>
        <v/>
      </c>
      <c r="G52" s="836" t="str">
        <f t="shared" si="3"/>
        <v/>
      </c>
      <c r="H52" s="837"/>
      <c r="I52" s="838"/>
      <c r="J52" s="844"/>
      <c r="K52" s="844"/>
      <c r="L52" s="948"/>
      <c r="HX52" s="51" t="e">
        <f>#REF!</f>
        <v>#REF!</v>
      </c>
      <c r="HY52" s="51" t="e">
        <f>IF(HX52&lt;&gt;0,HX52,"")</f>
        <v>#REF!</v>
      </c>
    </row>
    <row r="53" spans="1:233" ht="23.1" customHeight="1">
      <c r="A53" s="216"/>
      <c r="B53" s="103"/>
      <c r="C53" s="833"/>
      <c r="D53" s="834"/>
      <c r="E53" s="834"/>
      <c r="F53" s="835" t="str">
        <f t="shared" si="2"/>
        <v/>
      </c>
      <c r="G53" s="836" t="str">
        <f t="shared" si="3"/>
        <v/>
      </c>
      <c r="H53" s="837"/>
      <c r="I53" s="838"/>
      <c r="J53" s="844"/>
      <c r="K53" s="844"/>
      <c r="L53" s="948"/>
      <c r="HX53" s="51" t="e">
        <f>#REF!</f>
        <v>#REF!</v>
      </c>
      <c r="HY53" s="51" t="e">
        <f>IF(HX53&lt;&gt;0,HX53,"")</f>
        <v>#REF!</v>
      </c>
    </row>
    <row r="54" spans="1:233" ht="23.1" customHeight="1">
      <c r="A54" s="216"/>
      <c r="B54" s="103"/>
      <c r="C54" s="833"/>
      <c r="D54" s="834"/>
      <c r="E54" s="834"/>
      <c r="F54" s="835" t="str">
        <f t="shared" si="2"/>
        <v/>
      </c>
      <c r="G54" s="836" t="str">
        <f t="shared" si="3"/>
        <v/>
      </c>
      <c r="H54" s="837"/>
      <c r="I54" s="838"/>
      <c r="J54" s="844"/>
      <c r="K54" s="844"/>
      <c r="L54" s="844"/>
      <c r="HX54" s="51" t="e">
        <f>#REF!</f>
        <v>#REF!</v>
      </c>
      <c r="HY54" s="51" t="e">
        <f>IF(HX54&lt;&gt;0,HX54,"")</f>
        <v>#REF!</v>
      </c>
    </row>
    <row r="55" spans="1:233" ht="23.1" customHeight="1">
      <c r="A55" s="216"/>
      <c r="B55" s="103"/>
      <c r="C55" s="833"/>
      <c r="D55" s="834"/>
      <c r="E55" s="834"/>
      <c r="F55" s="835" t="str">
        <f t="shared" si="2"/>
        <v/>
      </c>
      <c r="G55" s="836" t="str">
        <f t="shared" si="3"/>
        <v/>
      </c>
      <c r="H55" s="837"/>
      <c r="I55" s="838"/>
      <c r="J55" s="844"/>
      <c r="K55" s="844"/>
      <c r="L55" s="831"/>
      <c r="HX55" s="51" t="e">
        <f>#REF!</f>
        <v>#REF!</v>
      </c>
      <c r="HY55" s="51" t="e">
        <f>IF(HX55&lt;&gt;0,HX55,"")</f>
        <v>#REF!</v>
      </c>
    </row>
    <row r="56" spans="1:233" ht="23.1" customHeight="1">
      <c r="A56" s="216"/>
      <c r="B56" s="103"/>
      <c r="C56" s="124"/>
      <c r="D56" s="834"/>
      <c r="E56" s="834"/>
      <c r="F56" s="835" t="str">
        <f t="shared" si="2"/>
        <v/>
      </c>
      <c r="G56" s="836" t="str">
        <f t="shared" si="3"/>
        <v/>
      </c>
      <c r="H56" s="837"/>
      <c r="I56" s="838"/>
      <c r="J56" s="844"/>
      <c r="K56" s="844"/>
      <c r="HX56" s="51" t="str">
        <f>IF(HW56&lt;&gt;0,HW56,"")</f>
        <v/>
      </c>
    </row>
    <row r="57" spans="1:233" ht="23.1" customHeight="1">
      <c r="A57" s="216"/>
      <c r="B57" s="103"/>
      <c r="C57" s="124"/>
      <c r="D57" s="834"/>
      <c r="E57" s="834"/>
      <c r="F57" s="835" t="str">
        <f t="shared" si="2"/>
        <v/>
      </c>
      <c r="G57" s="836" t="str">
        <f t="shared" si="3"/>
        <v/>
      </c>
      <c r="H57" s="837"/>
      <c r="I57" s="838"/>
      <c r="J57" s="844"/>
      <c r="K57" s="844"/>
    </row>
    <row r="58" spans="1:233" ht="23.1" customHeight="1">
      <c r="A58" s="216"/>
      <c r="B58" s="103"/>
      <c r="C58" s="124"/>
      <c r="D58" s="834"/>
      <c r="E58" s="834"/>
      <c r="F58" s="835" t="str">
        <f t="shared" si="2"/>
        <v/>
      </c>
      <c r="G58" s="836" t="str">
        <f t="shared" si="3"/>
        <v/>
      </c>
      <c r="H58" s="837"/>
      <c r="I58" s="838"/>
      <c r="J58" s="844"/>
      <c r="K58" s="844"/>
      <c r="HX58" s="51" t="e">
        <f>#REF!</f>
        <v>#REF!</v>
      </c>
      <c r="HY58" s="51" t="e">
        <f>IF(HX58&lt;&gt;0,HX58,"")</f>
        <v>#REF!</v>
      </c>
    </row>
    <row r="59" spans="1:233" ht="23.1" customHeight="1">
      <c r="A59" s="216"/>
      <c r="B59" s="103"/>
      <c r="C59" s="124"/>
      <c r="D59" s="834"/>
      <c r="E59" s="834"/>
      <c r="F59" s="835" t="str">
        <f t="shared" si="2"/>
        <v/>
      </c>
      <c r="G59" s="836" t="str">
        <f t="shared" si="3"/>
        <v/>
      </c>
      <c r="H59" s="837"/>
      <c r="I59" s="838"/>
      <c r="J59" s="844"/>
      <c r="K59" s="844"/>
      <c r="HX59" s="51" t="str">
        <f>IF(HW59&lt;&gt;0,HW59,"")</f>
        <v/>
      </c>
    </row>
    <row r="60" spans="1:233" ht="23.1" customHeight="1">
      <c r="A60" s="216"/>
      <c r="B60" s="103"/>
      <c r="C60" s="124"/>
      <c r="D60" s="834"/>
      <c r="E60" s="834"/>
      <c r="F60" s="835" t="str">
        <f t="shared" si="2"/>
        <v/>
      </c>
      <c r="G60" s="836" t="str">
        <f t="shared" si="3"/>
        <v/>
      </c>
      <c r="H60" s="837"/>
      <c r="I60" s="838"/>
      <c r="J60" s="844"/>
      <c r="K60" s="844"/>
    </row>
    <row r="61" spans="1:233" ht="23.1" customHeight="1">
      <c r="A61" s="216"/>
      <c r="B61" s="103"/>
      <c r="C61" s="124"/>
      <c r="D61" s="451"/>
      <c r="E61" s="451"/>
      <c r="F61" s="455" t="str">
        <f t="shared" si="2"/>
        <v/>
      </c>
      <c r="G61" s="450" t="str">
        <f t="shared" si="3"/>
        <v/>
      </c>
      <c r="H61" s="321"/>
      <c r="I61" s="362"/>
      <c r="J61" s="603"/>
      <c r="K61" s="129"/>
    </row>
    <row r="62" spans="1:233" ht="23.1" customHeight="1">
      <c r="A62" s="216"/>
      <c r="B62" s="103"/>
      <c r="C62" s="124"/>
      <c r="D62" s="451"/>
      <c r="E62" s="451"/>
      <c r="F62" s="455" t="str">
        <f t="shared" si="2"/>
        <v/>
      </c>
      <c r="G62" s="450" t="str">
        <f t="shared" si="3"/>
        <v/>
      </c>
      <c r="H62" s="321"/>
      <c r="I62" s="362"/>
      <c r="J62" s="603"/>
      <c r="K62" s="129"/>
    </row>
    <row r="63" spans="1:233" ht="23.1" customHeight="1">
      <c r="A63" s="216"/>
      <c r="B63" s="103"/>
      <c r="C63" s="833"/>
      <c r="D63" s="834"/>
      <c r="E63" s="834"/>
      <c r="F63" s="835" t="str">
        <f t="shared" si="2"/>
        <v/>
      </c>
      <c r="G63" s="836" t="str">
        <f t="shared" si="3"/>
        <v/>
      </c>
      <c r="H63" s="837"/>
      <c r="I63" s="838"/>
      <c r="J63" s="844"/>
      <c r="K63" s="844"/>
      <c r="L63" s="831"/>
    </row>
    <row r="64" spans="1:233" ht="23.1" customHeight="1">
      <c r="A64" s="216"/>
      <c r="B64" s="103"/>
      <c r="C64" s="833"/>
      <c r="D64" s="834"/>
      <c r="E64" s="834"/>
      <c r="F64" s="835" t="str">
        <f t="shared" si="2"/>
        <v/>
      </c>
      <c r="G64" s="836" t="str">
        <f t="shared" si="3"/>
        <v/>
      </c>
      <c r="H64" s="837"/>
      <c r="I64" s="838"/>
      <c r="J64" s="844"/>
      <c r="K64" s="844"/>
      <c r="L64" s="831"/>
    </row>
    <row r="65" spans="1:233" ht="23.1" customHeight="1">
      <c r="A65" s="216"/>
      <c r="B65" s="103"/>
      <c r="C65" s="833"/>
      <c r="D65" s="834"/>
      <c r="E65" s="834"/>
      <c r="F65" s="835" t="str">
        <f t="shared" si="2"/>
        <v/>
      </c>
      <c r="G65" s="836" t="str">
        <f t="shared" si="3"/>
        <v/>
      </c>
      <c r="H65" s="837"/>
      <c r="I65" s="838"/>
      <c r="J65" s="844"/>
      <c r="K65" s="844"/>
      <c r="L65" s="831"/>
    </row>
    <row r="66" spans="1:233" ht="23.1" customHeight="1">
      <c r="A66" s="216"/>
      <c r="B66" s="103"/>
      <c r="C66" s="833"/>
      <c r="D66" s="834"/>
      <c r="E66" s="834"/>
      <c r="F66" s="835" t="str">
        <f t="shared" si="2"/>
        <v/>
      </c>
      <c r="G66" s="836" t="str">
        <f t="shared" si="3"/>
        <v/>
      </c>
      <c r="H66" s="837"/>
      <c r="I66" s="838"/>
      <c r="J66" s="844"/>
      <c r="K66" s="844"/>
      <c r="L66" s="831"/>
    </row>
    <row r="67" spans="1:233" ht="23.1" customHeight="1">
      <c r="A67" s="216"/>
      <c r="B67" s="103"/>
      <c r="C67" s="833"/>
      <c r="D67" s="834"/>
      <c r="E67" s="834"/>
      <c r="F67" s="835" t="str">
        <f t="shared" si="2"/>
        <v/>
      </c>
      <c r="G67" s="836" t="str">
        <f t="shared" si="3"/>
        <v/>
      </c>
      <c r="H67" s="837"/>
      <c r="I67" s="838"/>
      <c r="J67" s="844"/>
      <c r="K67" s="844"/>
      <c r="L67" s="831"/>
    </row>
    <row r="68" spans="1:233" ht="23.1" customHeight="1">
      <c r="A68" s="216"/>
      <c r="B68" s="103"/>
      <c r="C68" s="833"/>
      <c r="D68" s="834"/>
      <c r="E68" s="834"/>
      <c r="F68" s="835" t="str">
        <f t="shared" si="2"/>
        <v/>
      </c>
      <c r="G68" s="836" t="str">
        <f t="shared" si="3"/>
        <v/>
      </c>
      <c r="H68" s="837"/>
      <c r="I68" s="838"/>
      <c r="J68" s="844"/>
      <c r="K68" s="844"/>
      <c r="L68" s="831"/>
    </row>
    <row r="69" spans="1:233" ht="23.1" customHeight="1">
      <c r="A69" s="216"/>
      <c r="B69" s="103"/>
      <c r="C69" s="833"/>
      <c r="D69" s="834"/>
      <c r="E69" s="834"/>
      <c r="F69" s="835" t="str">
        <f t="shared" si="2"/>
        <v/>
      </c>
      <c r="G69" s="836" t="str">
        <f t="shared" si="3"/>
        <v/>
      </c>
      <c r="H69" s="837"/>
      <c r="I69" s="838"/>
      <c r="J69" s="844"/>
      <c r="K69" s="844"/>
      <c r="L69" s="831"/>
      <c r="HX69" s="51" t="e">
        <f>#REF!</f>
        <v>#REF!</v>
      </c>
      <c r="HY69" s="51" t="e">
        <f>IF(HX69&lt;&gt;0,HX69,"")</f>
        <v>#REF!</v>
      </c>
    </row>
    <row r="70" spans="1:233" ht="23.1" customHeight="1">
      <c r="A70" s="216"/>
      <c r="B70" s="103"/>
      <c r="C70" s="833"/>
      <c r="D70" s="834"/>
      <c r="E70" s="834"/>
      <c r="F70" s="835" t="str">
        <f t="shared" si="2"/>
        <v/>
      </c>
      <c r="G70" s="836" t="str">
        <f t="shared" si="3"/>
        <v/>
      </c>
      <c r="H70" s="837"/>
      <c r="I70" s="838"/>
      <c r="J70" s="844"/>
      <c r="K70" s="844"/>
      <c r="L70" s="831"/>
      <c r="HX70" s="51" t="str">
        <f>IF(HW70&lt;&gt;0,HW70,"")</f>
        <v/>
      </c>
    </row>
    <row r="71" spans="1:233" ht="23.1" customHeight="1">
      <c r="A71" s="216"/>
      <c r="B71" s="103"/>
      <c r="C71" s="833"/>
      <c r="D71" s="834"/>
      <c r="E71" s="834"/>
      <c r="F71" s="835" t="str">
        <f t="shared" si="2"/>
        <v/>
      </c>
      <c r="G71" s="836" t="str">
        <f t="shared" si="3"/>
        <v/>
      </c>
      <c r="H71" s="837"/>
      <c r="I71" s="838"/>
      <c r="J71" s="844"/>
      <c r="K71" s="844"/>
      <c r="L71" s="831"/>
    </row>
    <row r="72" spans="1:233" ht="23.1" customHeight="1">
      <c r="A72" s="216"/>
      <c r="B72" s="103"/>
      <c r="C72" s="833"/>
      <c r="D72" s="834"/>
      <c r="E72" s="834"/>
      <c r="F72" s="835" t="str">
        <f t="shared" si="2"/>
        <v/>
      </c>
      <c r="G72" s="836" t="str">
        <f t="shared" si="3"/>
        <v/>
      </c>
      <c r="H72" s="837"/>
      <c r="I72" s="838"/>
      <c r="J72" s="844"/>
      <c r="K72" s="844"/>
      <c r="L72" s="831"/>
    </row>
    <row r="73" spans="1:233" ht="23.1" customHeight="1">
      <c r="A73" s="216"/>
      <c r="B73" s="103"/>
      <c r="C73" s="833"/>
      <c r="D73" s="834"/>
      <c r="E73" s="834"/>
      <c r="F73" s="835" t="str">
        <f t="shared" si="2"/>
        <v/>
      </c>
      <c r="G73" s="836" t="str">
        <f t="shared" si="3"/>
        <v/>
      </c>
      <c r="H73" s="837"/>
      <c r="I73" s="838"/>
      <c r="J73" s="844"/>
      <c r="K73" s="844"/>
      <c r="L73" s="831"/>
    </row>
    <row r="74" spans="1:233" ht="23.1" customHeight="1">
      <c r="A74" s="216"/>
      <c r="B74" s="103"/>
      <c r="C74" s="833"/>
      <c r="D74" s="834"/>
      <c r="E74" s="834"/>
      <c r="F74" s="835" t="str">
        <f t="shared" si="2"/>
        <v/>
      </c>
      <c r="G74" s="836" t="str">
        <f t="shared" si="3"/>
        <v/>
      </c>
      <c r="H74" s="837"/>
      <c r="I74" s="838"/>
      <c r="J74" s="844"/>
      <c r="K74" s="844"/>
      <c r="L74" s="831"/>
    </row>
    <row r="75" spans="1:233" ht="23.1" customHeight="1">
      <c r="A75" s="216"/>
      <c r="B75" s="103"/>
      <c r="C75" s="833"/>
      <c r="D75" s="834"/>
      <c r="E75" s="834"/>
      <c r="F75" s="835" t="str">
        <f t="shared" si="2"/>
        <v/>
      </c>
      <c r="G75" s="836" t="str">
        <f>IF(ISERROR(D75*F75*E75),"",D75*F75*E75)</f>
        <v/>
      </c>
      <c r="H75" s="837"/>
      <c r="I75" s="838"/>
      <c r="J75" s="844"/>
      <c r="K75" s="844"/>
      <c r="L75" s="831"/>
    </row>
    <row r="76" spans="1:233" ht="23.1" customHeight="1">
      <c r="A76" s="216"/>
      <c r="B76" s="103"/>
      <c r="C76" s="833"/>
      <c r="D76" s="834"/>
      <c r="E76" s="834"/>
      <c r="F76" s="835" t="str">
        <f t="shared" si="2"/>
        <v/>
      </c>
      <c r="G76" s="836" t="str">
        <f>IF(ISERROR(D76*F76*E76),"",D76*F76*E76)</f>
        <v/>
      </c>
      <c r="H76" s="837"/>
      <c r="I76" s="838"/>
      <c r="J76" s="844"/>
      <c r="K76" s="844"/>
      <c r="L76" s="831"/>
    </row>
    <row r="77" spans="1:233" ht="23.1" customHeight="1">
      <c r="A77" s="216"/>
      <c r="B77" s="103"/>
      <c r="C77" s="833"/>
      <c r="D77" s="834"/>
      <c r="E77" s="834"/>
      <c r="F77" s="835" t="str">
        <f t="shared" si="2"/>
        <v/>
      </c>
      <c r="G77" s="836" t="str">
        <f>IF(ISERROR(D77*F77*E77),"",D77*F77*E77)</f>
        <v/>
      </c>
      <c r="H77" s="837"/>
      <c r="I77" s="838"/>
      <c r="J77" s="844"/>
      <c r="K77" s="844"/>
      <c r="L77" s="831"/>
    </row>
    <row r="78" spans="1:233" ht="23.1" customHeight="1">
      <c r="A78" s="216"/>
      <c r="B78" s="103"/>
      <c r="C78" s="833"/>
      <c r="D78" s="834"/>
      <c r="E78" s="834"/>
      <c r="F78" s="835" t="str">
        <f t="shared" si="2"/>
        <v/>
      </c>
      <c r="G78" s="836" t="str">
        <f t="shared" si="3"/>
        <v/>
      </c>
      <c r="H78" s="837"/>
      <c r="I78" s="838"/>
      <c r="J78" s="844"/>
      <c r="K78" s="844"/>
      <c r="L78" s="831"/>
    </row>
    <row r="79" spans="1:233" ht="23.1" customHeight="1">
      <c r="A79" s="216"/>
      <c r="B79" s="103"/>
      <c r="C79" s="833"/>
      <c r="D79" s="834"/>
      <c r="E79" s="834"/>
      <c r="F79" s="835" t="str">
        <f t="shared" si="2"/>
        <v/>
      </c>
      <c r="G79" s="836" t="str">
        <f t="shared" si="3"/>
        <v/>
      </c>
      <c r="H79" s="837"/>
      <c r="I79" s="838"/>
      <c r="J79" s="844"/>
      <c r="K79" s="844"/>
      <c r="L79" s="831"/>
    </row>
    <row r="80" spans="1:233" ht="23.1" customHeight="1">
      <c r="A80" s="216"/>
      <c r="B80" s="103"/>
      <c r="C80" s="833"/>
      <c r="D80" s="834"/>
      <c r="E80" s="834"/>
      <c r="F80" s="835" t="str">
        <f t="shared" si="2"/>
        <v/>
      </c>
      <c r="G80" s="836" t="str">
        <f t="shared" si="3"/>
        <v/>
      </c>
      <c r="H80" s="837"/>
      <c r="I80" s="838"/>
      <c r="J80" s="844"/>
      <c r="K80" s="844"/>
      <c r="L80" s="831"/>
    </row>
    <row r="81" spans="1:12" ht="23.1" customHeight="1">
      <c r="A81" s="216"/>
      <c r="B81" s="103"/>
      <c r="C81" s="833"/>
      <c r="D81" s="834"/>
      <c r="E81" s="834"/>
      <c r="F81" s="835" t="str">
        <f t="shared" si="2"/>
        <v/>
      </c>
      <c r="G81" s="836" t="str">
        <f t="shared" si="3"/>
        <v/>
      </c>
      <c r="H81" s="837"/>
      <c r="I81" s="838"/>
      <c r="J81" s="844"/>
      <c r="K81" s="844"/>
      <c r="L81" s="831"/>
    </row>
    <row r="82" spans="1:12" ht="23.1" customHeight="1">
      <c r="A82" s="216"/>
      <c r="B82" s="103"/>
      <c r="C82" s="833"/>
      <c r="D82" s="834"/>
      <c r="E82" s="834"/>
      <c r="F82" s="835" t="str">
        <f t="shared" si="2"/>
        <v/>
      </c>
      <c r="G82" s="836" t="str">
        <f t="shared" si="3"/>
        <v/>
      </c>
      <c r="H82" s="837"/>
      <c r="I82" s="838"/>
      <c r="J82" s="844"/>
      <c r="K82" s="844"/>
      <c r="L82" s="831"/>
    </row>
    <row r="83" spans="1:12" ht="23.1" customHeight="1">
      <c r="A83" s="216"/>
      <c r="B83" s="103"/>
      <c r="C83" s="833"/>
      <c r="D83" s="834"/>
      <c r="E83" s="834"/>
      <c r="F83" s="835" t="str">
        <f t="shared" si="2"/>
        <v/>
      </c>
      <c r="G83" s="836" t="str">
        <f t="shared" si="3"/>
        <v/>
      </c>
      <c r="H83" s="837"/>
      <c r="I83" s="838"/>
      <c r="J83" s="844"/>
      <c r="K83" s="844"/>
      <c r="L83" s="831"/>
    </row>
    <row r="84" spans="1:12" ht="12.75" customHeight="1">
      <c r="B84" s="594" t="str">
        <f>B45</f>
        <v>FAPESP,  SETEMBRO DE 2015</v>
      </c>
      <c r="C84" s="857"/>
      <c r="D84" s="857"/>
      <c r="E84" s="845"/>
      <c r="F84" s="857"/>
      <c r="G84" s="845"/>
      <c r="H84" s="845">
        <v>2</v>
      </c>
      <c r="I84" s="846"/>
      <c r="J84" s="844"/>
      <c r="K84" s="844"/>
      <c r="L84" s="831"/>
    </row>
    <row r="85" spans="1:12" s="50" customFormat="1" ht="6.75" customHeight="1">
      <c r="A85" s="392"/>
      <c r="B85" s="62"/>
      <c r="C85" s="831"/>
      <c r="D85" s="831"/>
      <c r="E85" s="832"/>
      <c r="F85" s="831"/>
      <c r="G85" s="831"/>
      <c r="H85" s="831"/>
      <c r="I85" s="846"/>
      <c r="J85" s="844"/>
      <c r="K85" s="844"/>
      <c r="L85" s="831"/>
    </row>
    <row r="86" spans="1:12" s="50" customFormat="1" ht="12.75" customHeight="1">
      <c r="A86" s="366"/>
      <c r="B86" s="62"/>
      <c r="C86" s="831"/>
      <c r="D86" s="831"/>
      <c r="E86" s="832"/>
      <c r="F86" s="831"/>
      <c r="G86" s="831"/>
      <c r="H86" s="831"/>
      <c r="I86" s="846"/>
      <c r="J86" s="844"/>
      <c r="K86" s="844"/>
      <c r="L86" s="831"/>
    </row>
    <row r="87" spans="1:12" s="50" customFormat="1" ht="12.75" customHeight="1">
      <c r="A87" s="366"/>
      <c r="B87" s="62"/>
      <c r="C87" s="831"/>
      <c r="D87" s="831"/>
      <c r="E87" s="832"/>
      <c r="F87" s="831"/>
      <c r="G87" s="831"/>
      <c r="H87" s="831"/>
      <c r="I87" s="846"/>
      <c r="J87" s="844"/>
      <c r="K87" s="844"/>
      <c r="L87" s="831"/>
    </row>
    <row r="88" spans="1:12" s="50" customFormat="1" ht="12.75" customHeight="1">
      <c r="A88" s="366"/>
      <c r="B88" s="62"/>
      <c r="C88" s="831"/>
      <c r="D88" s="831"/>
      <c r="E88" s="832"/>
      <c r="F88" s="831"/>
      <c r="G88" s="831"/>
      <c r="H88" s="831"/>
      <c r="I88" s="846"/>
      <c r="J88" s="844"/>
      <c r="K88" s="844"/>
      <c r="L88" s="831"/>
    </row>
    <row r="89" spans="1:12" s="50" customFormat="1" ht="12.75" customHeight="1">
      <c r="A89" s="366"/>
      <c r="B89" s="62"/>
      <c r="C89" s="831"/>
      <c r="D89" s="831"/>
      <c r="E89" s="832"/>
      <c r="F89" s="831"/>
      <c r="G89" s="831"/>
      <c r="H89" s="831"/>
      <c r="I89" s="846"/>
      <c r="J89" s="844"/>
      <c r="K89" s="844"/>
      <c r="L89" s="831"/>
    </row>
    <row r="90" spans="1:12" s="50" customFormat="1" ht="24" customHeight="1">
      <c r="A90" s="366"/>
      <c r="B90" s="1892" t="s">
        <v>278</v>
      </c>
      <c r="C90" s="1892"/>
      <c r="D90" s="1892"/>
      <c r="E90" s="1892"/>
      <c r="F90" s="1892"/>
      <c r="G90" s="1892"/>
      <c r="H90" s="817"/>
      <c r="I90" s="846"/>
      <c r="J90" s="844"/>
      <c r="K90" s="844"/>
      <c r="L90" s="831"/>
    </row>
    <row r="91" spans="1:12" s="50" customFormat="1" ht="6" customHeight="1">
      <c r="A91" s="366"/>
      <c r="B91" s="596"/>
      <c r="C91" s="809"/>
      <c r="D91" s="809"/>
      <c r="E91" s="809"/>
      <c r="F91" s="809"/>
      <c r="G91" s="809"/>
      <c r="H91" s="809"/>
      <c r="I91" s="846"/>
      <c r="J91" s="844"/>
      <c r="K91" s="844"/>
      <c r="L91" s="831"/>
    </row>
    <row r="92" spans="1:12" s="14" customFormat="1" ht="19.5" customHeight="1">
      <c r="A92" s="368"/>
      <c r="B92" s="595" t="s">
        <v>97</v>
      </c>
      <c r="C92" s="949"/>
      <c r="D92" s="1603" t="s">
        <v>66</v>
      </c>
      <c r="E92" s="1604"/>
      <c r="F92" s="1604"/>
      <c r="G92" s="1604"/>
      <c r="H92" s="1893"/>
      <c r="I92" s="884"/>
      <c r="J92" s="844"/>
      <c r="K92" s="844"/>
      <c r="L92" s="924"/>
    </row>
    <row r="93" spans="1:12" s="50" customFormat="1" ht="6" customHeight="1">
      <c r="A93" s="366"/>
      <c r="B93" s="256"/>
      <c r="C93" s="885"/>
      <c r="D93" s="885"/>
      <c r="E93" s="831"/>
      <c r="F93" s="885"/>
      <c r="G93" s="886"/>
      <c r="H93" s="886"/>
      <c r="I93" s="887"/>
      <c r="J93" s="844"/>
      <c r="K93" s="844"/>
      <c r="L93" s="886"/>
    </row>
    <row r="94" spans="1:12" s="50" customFormat="1" ht="17.25" customHeight="1">
      <c r="A94" s="366"/>
      <c r="B94" s="593" t="s">
        <v>34</v>
      </c>
      <c r="C94" s="1894"/>
      <c r="D94" s="1895"/>
      <c r="E94" s="831"/>
      <c r="F94" s="831"/>
      <c r="G94" s="448"/>
      <c r="H94" s="448"/>
      <c r="I94" s="449"/>
      <c r="J94" s="844"/>
      <c r="K94" s="844"/>
      <c r="L94" s="886"/>
    </row>
    <row r="95" spans="1:12" s="50" customFormat="1" ht="6" customHeight="1">
      <c r="A95" s="366"/>
      <c r="B95" s="256"/>
      <c r="C95" s="885"/>
      <c r="D95" s="885"/>
      <c r="E95" s="831"/>
      <c r="F95" s="885"/>
      <c r="G95" s="886"/>
      <c r="H95" s="886"/>
      <c r="I95" s="887"/>
      <c r="J95" s="844"/>
      <c r="K95" s="844"/>
      <c r="L95" s="886"/>
    </row>
    <row r="96" spans="1:12" s="50" customFormat="1" ht="19.5" customHeight="1">
      <c r="A96" s="366"/>
      <c r="B96" s="175" t="s">
        <v>93</v>
      </c>
      <c r="C96" s="1381" t="str">
        <f>IF(SUM(G99:G128,G132:G167)=0,"",(SUM(G99:G128,G132:G167)))</f>
        <v/>
      </c>
      <c r="D96" s="1381"/>
      <c r="E96" s="851"/>
      <c r="F96" s="809"/>
      <c r="G96" s="851"/>
      <c r="H96" s="851"/>
      <c r="I96" s="846"/>
      <c r="J96" s="844"/>
      <c r="K96" s="844"/>
      <c r="L96" s="831"/>
    </row>
    <row r="97" spans="1:233" s="50" customFormat="1" ht="7.5" customHeight="1">
      <c r="A97" s="366"/>
      <c r="B97" s="316"/>
      <c r="C97" s="851"/>
      <c r="D97" s="851"/>
      <c r="E97" s="851"/>
      <c r="F97" s="851"/>
      <c r="G97" s="851"/>
      <c r="H97" s="851"/>
      <c r="I97" s="846"/>
      <c r="J97" s="844"/>
      <c r="K97" s="844"/>
      <c r="L97" s="831"/>
    </row>
    <row r="98" spans="1:233" s="123" customFormat="1" ht="30.75" customHeight="1">
      <c r="A98" s="384"/>
      <c r="B98" s="592" t="s">
        <v>1</v>
      </c>
      <c r="C98" s="812" t="s">
        <v>73</v>
      </c>
      <c r="D98" s="812" t="s">
        <v>74</v>
      </c>
      <c r="E98" s="812" t="s">
        <v>75</v>
      </c>
      <c r="F98" s="808" t="s">
        <v>197</v>
      </c>
      <c r="G98" s="808" t="s">
        <v>76</v>
      </c>
      <c r="H98" s="812" t="s">
        <v>2</v>
      </c>
      <c r="I98" s="847"/>
      <c r="J98" s="844"/>
      <c r="K98" s="844"/>
      <c r="L98" s="888"/>
    </row>
    <row r="99" spans="1:233" ht="23.1" customHeight="1">
      <c r="A99" s="216"/>
      <c r="B99" s="979"/>
      <c r="C99" s="982"/>
      <c r="D99" s="990"/>
      <c r="E99" s="990"/>
      <c r="F99" s="455" t="str">
        <f t="shared" ref="F99:F128" si="4">IF(C99=0,"",INDEX($K$15:$K$19,MATCH(C99,$J$15:$J$19,0)))</f>
        <v/>
      </c>
      <c r="G99" s="450" t="str">
        <f t="shared" ref="G99:G128" si="5">IF(ISERROR(D99*F99*E99),"",D99*F99*E99)</f>
        <v/>
      </c>
      <c r="H99" s="850"/>
      <c r="I99" s="838"/>
      <c r="J99" s="844"/>
      <c r="K99" s="844"/>
      <c r="L99" s="886"/>
      <c r="HX99" s="52" t="e">
        <f>#REF!</f>
        <v>#REF!</v>
      </c>
      <c r="HY99" s="51" t="e">
        <f>IF(HX99&lt;&gt;0,HX99,"")</f>
        <v>#REF!</v>
      </c>
    </row>
    <row r="100" spans="1:233" ht="23.1" customHeight="1">
      <c r="A100" s="216"/>
      <c r="B100" s="974"/>
      <c r="C100" s="982"/>
      <c r="D100" s="991"/>
      <c r="E100" s="991"/>
      <c r="F100" s="455" t="str">
        <f t="shared" si="4"/>
        <v/>
      </c>
      <c r="G100" s="450" t="str">
        <f t="shared" si="5"/>
        <v/>
      </c>
      <c r="H100" s="837"/>
      <c r="I100" s="838"/>
      <c r="J100" s="844"/>
      <c r="K100" s="844"/>
      <c r="L100" s="948"/>
      <c r="HX100" s="52" t="e">
        <f>#REF!</f>
        <v>#REF!</v>
      </c>
      <c r="HY100" s="51" t="e">
        <f>IF(HX100&lt;&gt;0,HX100,"")</f>
        <v>#REF!</v>
      </c>
    </row>
    <row r="101" spans="1:233" ht="23.1" customHeight="1">
      <c r="A101" s="216"/>
      <c r="B101" s="974"/>
      <c r="C101" s="982"/>
      <c r="D101" s="991"/>
      <c r="E101" s="991"/>
      <c r="F101" s="455" t="str">
        <f t="shared" si="4"/>
        <v/>
      </c>
      <c r="G101" s="450" t="str">
        <f t="shared" si="5"/>
        <v/>
      </c>
      <c r="H101" s="837"/>
      <c r="I101" s="838"/>
      <c r="J101" s="844"/>
      <c r="K101" s="844"/>
      <c r="L101" s="948"/>
      <c r="HX101" s="52"/>
    </row>
    <row r="102" spans="1:233" ht="23.1" customHeight="1">
      <c r="A102" s="216"/>
      <c r="B102" s="974"/>
      <c r="C102" s="982"/>
      <c r="D102" s="991"/>
      <c r="E102" s="991"/>
      <c r="F102" s="455" t="str">
        <f t="shared" si="4"/>
        <v/>
      </c>
      <c r="G102" s="450" t="str">
        <f t="shared" si="5"/>
        <v/>
      </c>
      <c r="H102" s="837"/>
      <c r="I102" s="838"/>
      <c r="J102" s="844"/>
      <c r="K102" s="844"/>
      <c r="L102" s="948"/>
      <c r="HX102" s="52" t="e">
        <f>#REF!</f>
        <v>#REF!</v>
      </c>
      <c r="HY102" s="51" t="e">
        <f>IF(HX102&lt;&gt;0,HX102,"")</f>
        <v>#REF!</v>
      </c>
    </row>
    <row r="103" spans="1:233" ht="23.1" customHeight="1">
      <c r="A103" s="216"/>
      <c r="B103" s="974"/>
      <c r="C103" s="982"/>
      <c r="D103" s="991"/>
      <c r="E103" s="991"/>
      <c r="F103" s="455" t="str">
        <f t="shared" si="4"/>
        <v/>
      </c>
      <c r="G103" s="450" t="str">
        <f t="shared" si="5"/>
        <v/>
      </c>
      <c r="H103" s="837"/>
      <c r="I103" s="838"/>
      <c r="J103" s="844"/>
      <c r="K103" s="844"/>
      <c r="L103" s="948"/>
      <c r="HX103" s="51" t="e">
        <f>#REF!</f>
        <v>#REF!</v>
      </c>
      <c r="HY103" s="51" t="e">
        <f>IF(HX103&lt;&gt;0,HX103,"")</f>
        <v>#REF!</v>
      </c>
    </row>
    <row r="104" spans="1:233" ht="23.1" customHeight="1">
      <c r="A104" s="216"/>
      <c r="B104" s="974"/>
      <c r="C104" s="982"/>
      <c r="D104" s="991"/>
      <c r="E104" s="991"/>
      <c r="F104" s="455" t="str">
        <f t="shared" si="4"/>
        <v/>
      </c>
      <c r="G104" s="450" t="str">
        <f t="shared" si="5"/>
        <v/>
      </c>
      <c r="H104" s="837"/>
      <c r="I104" s="838"/>
      <c r="J104" s="844"/>
      <c r="K104" s="844"/>
      <c r="L104" s="948"/>
      <c r="HX104" s="51" t="e">
        <f>#REF!</f>
        <v>#REF!</v>
      </c>
      <c r="HY104" s="51" t="e">
        <f>IF(HX104&lt;&gt;0,HX104,"")</f>
        <v>#REF!</v>
      </c>
    </row>
    <row r="105" spans="1:233" ht="23.1" customHeight="1">
      <c r="A105" s="216"/>
      <c r="B105" s="974"/>
      <c r="C105" s="982"/>
      <c r="D105" s="991"/>
      <c r="E105" s="991"/>
      <c r="F105" s="455" t="str">
        <f t="shared" si="4"/>
        <v/>
      </c>
      <c r="G105" s="450" t="str">
        <f t="shared" si="5"/>
        <v/>
      </c>
      <c r="H105" s="837"/>
      <c r="I105" s="838"/>
      <c r="J105" s="844"/>
      <c r="K105" s="844"/>
      <c r="L105" s="844"/>
      <c r="HX105" s="51" t="e">
        <f>#REF!</f>
        <v>#REF!</v>
      </c>
      <c r="HY105" s="51" t="e">
        <f>IF(HX105&lt;&gt;0,HX105,"")</f>
        <v>#REF!</v>
      </c>
    </row>
    <row r="106" spans="1:233" ht="23.1" customHeight="1">
      <c r="A106" s="216"/>
      <c r="B106" s="974"/>
      <c r="C106" s="982"/>
      <c r="D106" s="991"/>
      <c r="E106" s="991"/>
      <c r="F106" s="455" t="str">
        <f t="shared" si="4"/>
        <v/>
      </c>
      <c r="G106" s="450" t="str">
        <f t="shared" si="5"/>
        <v/>
      </c>
      <c r="H106" s="837"/>
      <c r="I106" s="838"/>
      <c r="J106" s="844"/>
      <c r="K106" s="844"/>
      <c r="L106" s="831"/>
      <c r="HX106" s="51" t="e">
        <f>#REF!</f>
        <v>#REF!</v>
      </c>
      <c r="HY106" s="51" t="e">
        <f>IF(HX106&lt;&gt;0,HX106,"")</f>
        <v>#REF!</v>
      </c>
    </row>
    <row r="107" spans="1:233" ht="23.1" customHeight="1">
      <c r="A107" s="216"/>
      <c r="B107" s="974"/>
      <c r="C107" s="982"/>
      <c r="D107" s="991"/>
      <c r="E107" s="991"/>
      <c r="F107" s="455" t="str">
        <f t="shared" si="4"/>
        <v/>
      </c>
      <c r="G107" s="450" t="str">
        <f t="shared" si="5"/>
        <v/>
      </c>
      <c r="H107" s="837"/>
      <c r="I107" s="838"/>
      <c r="J107" s="844"/>
      <c r="K107" s="844"/>
      <c r="L107" s="831"/>
      <c r="HX107" s="51" t="str">
        <f>IF(HW107&lt;&gt;0,HW107,"")</f>
        <v/>
      </c>
    </row>
    <row r="108" spans="1:233" ht="23.1" customHeight="1">
      <c r="A108" s="216"/>
      <c r="B108" s="974"/>
      <c r="C108" s="982"/>
      <c r="D108" s="991"/>
      <c r="E108" s="991"/>
      <c r="F108" s="455" t="str">
        <f t="shared" si="4"/>
        <v/>
      </c>
      <c r="G108" s="450" t="str">
        <f t="shared" si="5"/>
        <v/>
      </c>
      <c r="H108" s="837"/>
      <c r="I108" s="838"/>
      <c r="J108" s="844"/>
      <c r="K108" s="844"/>
      <c r="L108" s="831"/>
    </row>
    <row r="109" spans="1:233" ht="23.1" customHeight="1">
      <c r="A109" s="216"/>
      <c r="B109" s="974"/>
      <c r="C109" s="982"/>
      <c r="D109" s="991"/>
      <c r="E109" s="991"/>
      <c r="F109" s="455" t="str">
        <f t="shared" si="4"/>
        <v/>
      </c>
      <c r="G109" s="450" t="str">
        <f t="shared" si="5"/>
        <v/>
      </c>
      <c r="H109" s="837"/>
      <c r="I109" s="838"/>
      <c r="J109" s="844"/>
      <c r="K109" s="844"/>
      <c r="HX109" s="51" t="e">
        <f>#REF!</f>
        <v>#REF!</v>
      </c>
      <c r="HY109" s="51" t="e">
        <f>IF(HX109&lt;&gt;0,HX109,"")</f>
        <v>#REF!</v>
      </c>
    </row>
    <row r="110" spans="1:233" ht="23.1" customHeight="1">
      <c r="A110" s="216"/>
      <c r="B110" s="974"/>
      <c r="C110" s="982"/>
      <c r="D110" s="991"/>
      <c r="E110" s="991"/>
      <c r="F110" s="455" t="str">
        <f t="shared" si="4"/>
        <v/>
      </c>
      <c r="G110" s="450" t="str">
        <f t="shared" si="5"/>
        <v/>
      </c>
      <c r="H110" s="837"/>
      <c r="I110" s="838"/>
      <c r="J110" s="844"/>
      <c r="K110" s="844"/>
      <c r="HX110" s="51" t="str">
        <f>IF(HW110&lt;&gt;0,HW110,"")</f>
        <v/>
      </c>
    </row>
    <row r="111" spans="1:233" ht="23.1" customHeight="1">
      <c r="A111" s="216"/>
      <c r="B111" s="974"/>
      <c r="C111" s="982"/>
      <c r="D111" s="991"/>
      <c r="E111" s="991"/>
      <c r="F111" s="455" t="str">
        <f t="shared" si="4"/>
        <v/>
      </c>
      <c r="G111" s="450" t="str">
        <f t="shared" si="5"/>
        <v/>
      </c>
      <c r="H111" s="837"/>
      <c r="I111" s="838"/>
      <c r="J111" s="844"/>
      <c r="K111" s="844"/>
    </row>
    <row r="112" spans="1:233" ht="23.1" customHeight="1">
      <c r="A112" s="216"/>
      <c r="B112" s="974"/>
      <c r="C112" s="982"/>
      <c r="D112" s="991"/>
      <c r="E112" s="991"/>
      <c r="F112" s="455" t="str">
        <f t="shared" si="4"/>
        <v/>
      </c>
      <c r="G112" s="450" t="str">
        <f t="shared" si="5"/>
        <v/>
      </c>
      <c r="H112" s="837"/>
      <c r="I112" s="838"/>
      <c r="J112" s="844"/>
      <c r="K112" s="844"/>
    </row>
    <row r="113" spans="1:233" ht="23.1" customHeight="1">
      <c r="A113" s="216"/>
      <c r="B113" s="974"/>
      <c r="C113" s="982"/>
      <c r="D113" s="991"/>
      <c r="E113" s="991"/>
      <c r="F113" s="455" t="str">
        <f t="shared" si="4"/>
        <v/>
      </c>
      <c r="G113" s="450" t="str">
        <f t="shared" si="5"/>
        <v/>
      </c>
      <c r="H113" s="837"/>
      <c r="I113" s="838"/>
      <c r="J113" s="844"/>
      <c r="K113" s="844"/>
    </row>
    <row r="114" spans="1:233" ht="23.1" customHeight="1">
      <c r="A114" s="216"/>
      <c r="B114" s="974"/>
      <c r="C114" s="982"/>
      <c r="D114" s="991"/>
      <c r="E114" s="991"/>
      <c r="F114" s="455" t="str">
        <f t="shared" si="4"/>
        <v/>
      </c>
      <c r="G114" s="450" t="str">
        <f t="shared" si="5"/>
        <v/>
      </c>
      <c r="H114" s="837"/>
      <c r="I114" s="838"/>
      <c r="J114" s="844"/>
      <c r="K114" s="844"/>
    </row>
    <row r="115" spans="1:233" ht="23.1" customHeight="1">
      <c r="A115" s="216"/>
      <c r="B115" s="974"/>
      <c r="C115" s="982"/>
      <c r="D115" s="991"/>
      <c r="E115" s="991"/>
      <c r="F115" s="455" t="str">
        <f t="shared" si="4"/>
        <v/>
      </c>
      <c r="G115" s="450" t="str">
        <f t="shared" si="5"/>
        <v/>
      </c>
      <c r="H115" s="837"/>
      <c r="I115" s="838"/>
      <c r="J115" s="844"/>
      <c r="K115" s="844"/>
    </row>
    <row r="116" spans="1:233" ht="23.1" customHeight="1">
      <c r="A116" s="216"/>
      <c r="B116" s="974"/>
      <c r="C116" s="982"/>
      <c r="D116" s="991"/>
      <c r="E116" s="991"/>
      <c r="F116" s="455" t="str">
        <f t="shared" si="4"/>
        <v/>
      </c>
      <c r="G116" s="450" t="str">
        <f t="shared" si="5"/>
        <v/>
      </c>
      <c r="H116" s="837"/>
      <c r="I116" s="838"/>
      <c r="J116" s="844"/>
      <c r="K116" s="844"/>
      <c r="L116" s="831"/>
    </row>
    <row r="117" spans="1:233" ht="23.1" customHeight="1">
      <c r="A117" s="216"/>
      <c r="B117" s="974"/>
      <c r="C117" s="982"/>
      <c r="D117" s="991"/>
      <c r="E117" s="991"/>
      <c r="F117" s="455" t="str">
        <f t="shared" si="4"/>
        <v/>
      </c>
      <c r="G117" s="450" t="str">
        <f t="shared" si="5"/>
        <v/>
      </c>
      <c r="H117" s="837"/>
      <c r="I117" s="838"/>
      <c r="J117" s="844"/>
      <c r="K117" s="844"/>
      <c r="L117" s="831"/>
      <c r="HX117" s="51" t="e">
        <f>#REF!</f>
        <v>#REF!</v>
      </c>
      <c r="HY117" s="51" t="e">
        <f>IF(HX117&lt;&gt;0,HX117,"")</f>
        <v>#REF!</v>
      </c>
    </row>
    <row r="118" spans="1:233" ht="23.1" customHeight="1">
      <c r="A118" s="216"/>
      <c r="B118" s="974"/>
      <c r="C118" s="982"/>
      <c r="D118" s="991"/>
      <c r="E118" s="991"/>
      <c r="F118" s="455" t="str">
        <f t="shared" si="4"/>
        <v/>
      </c>
      <c r="G118" s="450" t="str">
        <f t="shared" si="5"/>
        <v/>
      </c>
      <c r="H118" s="837"/>
      <c r="I118" s="838"/>
      <c r="J118" s="844"/>
      <c r="K118" s="844"/>
      <c r="L118" s="831"/>
      <c r="HX118" s="51" t="str">
        <f>IF(HW118&lt;&gt;0,HW118,"")</f>
        <v/>
      </c>
    </row>
    <row r="119" spans="1:233" ht="23.1" customHeight="1">
      <c r="A119" s="216"/>
      <c r="B119" s="974"/>
      <c r="C119" s="982"/>
      <c r="D119" s="991"/>
      <c r="E119" s="991"/>
      <c r="F119" s="455" t="str">
        <f t="shared" si="4"/>
        <v/>
      </c>
      <c r="G119" s="450" t="str">
        <f t="shared" si="5"/>
        <v/>
      </c>
      <c r="H119" s="837"/>
      <c r="I119" s="838"/>
      <c r="J119" s="844"/>
      <c r="K119" s="844"/>
      <c r="L119" s="831"/>
    </row>
    <row r="120" spans="1:233" ht="23.1" customHeight="1">
      <c r="A120" s="216"/>
      <c r="B120" s="974"/>
      <c r="C120" s="982"/>
      <c r="D120" s="991"/>
      <c r="E120" s="991"/>
      <c r="F120" s="455" t="str">
        <f t="shared" si="4"/>
        <v/>
      </c>
      <c r="G120" s="450" t="str">
        <f t="shared" si="5"/>
        <v/>
      </c>
      <c r="H120" s="837"/>
      <c r="I120" s="838"/>
      <c r="J120" s="844"/>
      <c r="K120" s="844"/>
      <c r="L120" s="831"/>
    </row>
    <row r="121" spans="1:233" ht="23.1" customHeight="1">
      <c r="A121" s="216"/>
      <c r="B121" s="974"/>
      <c r="C121" s="982"/>
      <c r="D121" s="991"/>
      <c r="E121" s="991"/>
      <c r="F121" s="455" t="str">
        <f t="shared" si="4"/>
        <v/>
      </c>
      <c r="G121" s="450" t="str">
        <f t="shared" si="5"/>
        <v/>
      </c>
      <c r="H121" s="837"/>
      <c r="I121" s="838"/>
      <c r="J121" s="844"/>
      <c r="K121" s="844"/>
      <c r="L121" s="831"/>
    </row>
    <row r="122" spans="1:233" ht="23.1" customHeight="1">
      <c r="A122" s="216"/>
      <c r="B122" s="974"/>
      <c r="C122" s="982"/>
      <c r="D122" s="991"/>
      <c r="E122" s="991"/>
      <c r="F122" s="455" t="str">
        <f t="shared" si="4"/>
        <v/>
      </c>
      <c r="G122" s="450" t="str">
        <f t="shared" si="5"/>
        <v/>
      </c>
      <c r="H122" s="837"/>
      <c r="I122" s="838"/>
      <c r="J122" s="844"/>
      <c r="K122" s="844"/>
      <c r="L122" s="831"/>
    </row>
    <row r="123" spans="1:233" ht="23.1" customHeight="1">
      <c r="A123" s="216"/>
      <c r="B123" s="974"/>
      <c r="C123" s="982"/>
      <c r="D123" s="991"/>
      <c r="E123" s="991"/>
      <c r="F123" s="455" t="str">
        <f t="shared" si="4"/>
        <v/>
      </c>
      <c r="G123" s="450" t="str">
        <f t="shared" si="5"/>
        <v/>
      </c>
      <c r="H123" s="837"/>
      <c r="I123" s="838"/>
      <c r="J123" s="844"/>
      <c r="K123" s="844"/>
      <c r="L123" s="831"/>
    </row>
    <row r="124" spans="1:233" ht="23.1" customHeight="1">
      <c r="A124" s="216"/>
      <c r="B124" s="974"/>
      <c r="C124" s="982"/>
      <c r="D124" s="991"/>
      <c r="E124" s="991"/>
      <c r="F124" s="455" t="str">
        <f t="shared" si="4"/>
        <v/>
      </c>
      <c r="G124" s="450" t="str">
        <f t="shared" si="5"/>
        <v/>
      </c>
      <c r="H124" s="837"/>
      <c r="I124" s="838"/>
      <c r="J124" s="844"/>
      <c r="K124" s="844"/>
      <c r="L124" s="831"/>
    </row>
    <row r="125" spans="1:233" ht="23.1" customHeight="1">
      <c r="A125" s="216"/>
      <c r="B125" s="974"/>
      <c r="C125" s="982"/>
      <c r="D125" s="991"/>
      <c r="E125" s="991"/>
      <c r="F125" s="455" t="str">
        <f t="shared" si="4"/>
        <v/>
      </c>
      <c r="G125" s="450" t="str">
        <f t="shared" si="5"/>
        <v/>
      </c>
      <c r="H125" s="837"/>
      <c r="I125" s="838"/>
      <c r="J125" s="844"/>
      <c r="K125" s="844"/>
      <c r="L125" s="831"/>
    </row>
    <row r="126" spans="1:233" ht="23.1" customHeight="1">
      <c r="A126" s="216"/>
      <c r="B126" s="974"/>
      <c r="C126" s="982"/>
      <c r="D126" s="991"/>
      <c r="E126" s="991"/>
      <c r="F126" s="455" t="str">
        <f t="shared" si="4"/>
        <v/>
      </c>
      <c r="G126" s="450" t="str">
        <f t="shared" si="5"/>
        <v/>
      </c>
      <c r="H126" s="837"/>
      <c r="I126" s="838"/>
      <c r="J126" s="844"/>
      <c r="K126" s="844"/>
      <c r="L126" s="831"/>
    </row>
    <row r="127" spans="1:233" ht="23.1" customHeight="1">
      <c r="A127" s="216"/>
      <c r="B127" s="974"/>
      <c r="C127" s="982"/>
      <c r="D127" s="991"/>
      <c r="E127" s="991"/>
      <c r="F127" s="455" t="str">
        <f t="shared" si="4"/>
        <v/>
      </c>
      <c r="G127" s="450" t="str">
        <f t="shared" si="5"/>
        <v/>
      </c>
      <c r="H127" s="837"/>
      <c r="I127" s="838"/>
      <c r="J127" s="844"/>
      <c r="K127" s="844"/>
      <c r="L127" s="831"/>
    </row>
    <row r="128" spans="1:233" ht="23.1" customHeight="1">
      <c r="A128" s="216"/>
      <c r="B128" s="974"/>
      <c r="C128" s="982"/>
      <c r="D128" s="991"/>
      <c r="E128" s="991"/>
      <c r="F128" s="455" t="str">
        <f t="shared" si="4"/>
        <v/>
      </c>
      <c r="G128" s="450" t="str">
        <f t="shared" si="5"/>
        <v/>
      </c>
      <c r="H128" s="837"/>
      <c r="I128" s="838"/>
      <c r="J128" s="844"/>
      <c r="K128" s="844"/>
      <c r="L128" s="831"/>
    </row>
    <row r="129" spans="1:233" ht="12.75" customHeight="1">
      <c r="B129" s="594" t="str">
        <f>B84</f>
        <v>FAPESP,  SETEMBRO DE 2015</v>
      </c>
      <c r="C129" s="857"/>
      <c r="D129" s="857"/>
      <c r="E129" s="845"/>
      <c r="F129" s="857"/>
      <c r="G129" s="845"/>
      <c r="H129" s="845">
        <v>1</v>
      </c>
      <c r="I129" s="846"/>
      <c r="J129" s="844"/>
      <c r="K129" s="844"/>
      <c r="L129" s="831"/>
    </row>
    <row r="130" spans="1:233" s="50" customFormat="1" ht="19.5" customHeight="1">
      <c r="A130" s="366"/>
      <c r="B130" s="1892" t="s">
        <v>278</v>
      </c>
      <c r="C130" s="1892"/>
      <c r="D130" s="1892"/>
      <c r="E130" s="1892"/>
      <c r="F130" s="1892"/>
      <c r="G130" s="1892"/>
      <c r="H130" s="809"/>
      <c r="I130" s="846"/>
      <c r="J130" s="844"/>
      <c r="K130" s="844"/>
      <c r="L130" s="831"/>
    </row>
    <row r="131" spans="1:233" s="123" customFormat="1" ht="30.75" customHeight="1">
      <c r="A131" s="384"/>
      <c r="B131" s="592" t="s">
        <v>1</v>
      </c>
      <c r="C131" s="812" t="s">
        <v>73</v>
      </c>
      <c r="D131" s="812" t="s">
        <v>74</v>
      </c>
      <c r="E131" s="812" t="s">
        <v>75</v>
      </c>
      <c r="F131" s="808" t="s">
        <v>197</v>
      </c>
      <c r="G131" s="808" t="s">
        <v>76</v>
      </c>
      <c r="H131" s="812" t="s">
        <v>2</v>
      </c>
      <c r="I131" s="847"/>
      <c r="J131" s="844"/>
      <c r="K131" s="844"/>
      <c r="L131" s="888"/>
    </row>
    <row r="132" spans="1:233" ht="23.1" customHeight="1">
      <c r="A132" s="216"/>
      <c r="B132" s="979"/>
      <c r="C132" s="982"/>
      <c r="D132" s="990"/>
      <c r="E132" s="990"/>
      <c r="F132" s="455" t="str">
        <f t="shared" ref="F132:F167" si="6">IF(C132=0,"",INDEX($K$15:$K$19,MATCH(C132,$J$15:$J$19,0)))</f>
        <v/>
      </c>
      <c r="G132" s="450" t="str">
        <f t="shared" ref="G132:G167" si="7">IF(ISERROR(D132*F132*E132),"",D132*F132*E132)</f>
        <v/>
      </c>
      <c r="H132" s="850"/>
      <c r="I132" s="838"/>
      <c r="J132" s="844"/>
      <c r="K132" s="844"/>
      <c r="L132" s="886"/>
      <c r="HX132" s="52" t="e">
        <f>#REF!</f>
        <v>#REF!</v>
      </c>
      <c r="HY132" s="51" t="e">
        <f>IF(HX132&lt;&gt;0,HX132,"")</f>
        <v>#REF!</v>
      </c>
    </row>
    <row r="133" spans="1:233" ht="23.1" customHeight="1">
      <c r="A133" s="216"/>
      <c r="B133" s="974"/>
      <c r="C133" s="982"/>
      <c r="D133" s="991"/>
      <c r="E133" s="991"/>
      <c r="F133" s="455" t="str">
        <f t="shared" si="6"/>
        <v/>
      </c>
      <c r="G133" s="450" t="str">
        <f t="shared" si="7"/>
        <v/>
      </c>
      <c r="H133" s="837"/>
      <c r="I133" s="838"/>
      <c r="J133" s="844"/>
      <c r="K133" s="844"/>
      <c r="L133" s="948"/>
      <c r="HX133" s="52" t="e">
        <f>#REF!</f>
        <v>#REF!</v>
      </c>
      <c r="HY133" s="51" t="e">
        <f>IF(HX133&lt;&gt;0,HX133,"")</f>
        <v>#REF!</v>
      </c>
    </row>
    <row r="134" spans="1:233" ht="23.1" customHeight="1">
      <c r="A134" s="216"/>
      <c r="B134" s="974"/>
      <c r="C134" s="982"/>
      <c r="D134" s="991"/>
      <c r="E134" s="991"/>
      <c r="F134" s="455" t="str">
        <f t="shared" si="6"/>
        <v/>
      </c>
      <c r="G134" s="450" t="str">
        <f t="shared" si="7"/>
        <v/>
      </c>
      <c r="H134" s="837"/>
      <c r="I134" s="838"/>
      <c r="J134" s="844"/>
      <c r="K134" s="844"/>
      <c r="L134" s="948"/>
      <c r="HX134" s="52"/>
    </row>
    <row r="135" spans="1:233" ht="23.1" customHeight="1">
      <c r="A135" s="216"/>
      <c r="B135" s="974"/>
      <c r="C135" s="982"/>
      <c r="D135" s="991"/>
      <c r="E135" s="991"/>
      <c r="F135" s="455" t="str">
        <f t="shared" si="6"/>
        <v/>
      </c>
      <c r="G135" s="450" t="str">
        <f t="shared" si="7"/>
        <v/>
      </c>
      <c r="H135" s="837"/>
      <c r="I135" s="838"/>
      <c r="J135" s="844"/>
      <c r="K135" s="844"/>
      <c r="L135" s="948"/>
      <c r="HX135" s="52" t="e">
        <f>#REF!</f>
        <v>#REF!</v>
      </c>
      <c r="HY135" s="51" t="e">
        <f>IF(HX135&lt;&gt;0,HX135,"")</f>
        <v>#REF!</v>
      </c>
    </row>
    <row r="136" spans="1:233" ht="23.1" customHeight="1">
      <c r="A136" s="216"/>
      <c r="B136" s="974"/>
      <c r="C136" s="982"/>
      <c r="D136" s="991"/>
      <c r="E136" s="991"/>
      <c r="F136" s="455" t="str">
        <f t="shared" si="6"/>
        <v/>
      </c>
      <c r="G136" s="450" t="str">
        <f t="shared" si="7"/>
        <v/>
      </c>
      <c r="H136" s="837"/>
      <c r="I136" s="838"/>
      <c r="J136" s="844"/>
      <c r="K136" s="844"/>
      <c r="L136" s="948"/>
      <c r="HX136" s="51" t="e">
        <f>#REF!</f>
        <v>#REF!</v>
      </c>
      <c r="HY136" s="51" t="e">
        <f>IF(HX136&lt;&gt;0,HX136,"")</f>
        <v>#REF!</v>
      </c>
    </row>
    <row r="137" spans="1:233" ht="23.1" customHeight="1">
      <c r="A137" s="216"/>
      <c r="B137" s="974"/>
      <c r="C137" s="982"/>
      <c r="D137" s="991"/>
      <c r="E137" s="991"/>
      <c r="F137" s="455" t="str">
        <f t="shared" si="6"/>
        <v/>
      </c>
      <c r="G137" s="450" t="str">
        <f t="shared" si="7"/>
        <v/>
      </c>
      <c r="H137" s="837"/>
      <c r="I137" s="838"/>
      <c r="J137" s="844"/>
      <c r="K137" s="844"/>
      <c r="L137" s="948"/>
      <c r="HX137" s="51" t="e">
        <f>#REF!</f>
        <v>#REF!</v>
      </c>
      <c r="HY137" s="51" t="e">
        <f>IF(HX137&lt;&gt;0,HX137,"")</f>
        <v>#REF!</v>
      </c>
    </row>
    <row r="138" spans="1:233" ht="23.1" customHeight="1">
      <c r="A138" s="216"/>
      <c r="B138" s="974"/>
      <c r="C138" s="982"/>
      <c r="D138" s="991"/>
      <c r="E138" s="991"/>
      <c r="F138" s="455" t="str">
        <f t="shared" si="6"/>
        <v/>
      </c>
      <c r="G138" s="450" t="str">
        <f t="shared" si="7"/>
        <v/>
      </c>
      <c r="H138" s="837"/>
      <c r="I138" s="838"/>
      <c r="J138" s="844"/>
      <c r="K138" s="844"/>
      <c r="L138" s="844"/>
      <c r="HX138" s="51" t="e">
        <f>#REF!</f>
        <v>#REF!</v>
      </c>
      <c r="HY138" s="51" t="e">
        <f>IF(HX138&lt;&gt;0,HX138,"")</f>
        <v>#REF!</v>
      </c>
    </row>
    <row r="139" spans="1:233" ht="23.1" customHeight="1">
      <c r="A139" s="216"/>
      <c r="B139" s="974"/>
      <c r="C139" s="982"/>
      <c r="D139" s="991"/>
      <c r="E139" s="991"/>
      <c r="F139" s="455" t="str">
        <f t="shared" si="6"/>
        <v/>
      </c>
      <c r="G139" s="450" t="str">
        <f t="shared" si="7"/>
        <v/>
      </c>
      <c r="H139" s="837"/>
      <c r="I139" s="838"/>
      <c r="J139" s="844"/>
      <c r="K139" s="844"/>
      <c r="L139" s="831"/>
      <c r="HX139" s="51" t="e">
        <f>#REF!</f>
        <v>#REF!</v>
      </c>
      <c r="HY139" s="51" t="e">
        <f>IF(HX139&lt;&gt;0,HX139,"")</f>
        <v>#REF!</v>
      </c>
    </row>
    <row r="140" spans="1:233" ht="23.1" customHeight="1">
      <c r="A140" s="216"/>
      <c r="B140" s="974"/>
      <c r="C140" s="982"/>
      <c r="D140" s="991"/>
      <c r="E140" s="991"/>
      <c r="F140" s="455" t="str">
        <f t="shared" si="6"/>
        <v/>
      </c>
      <c r="G140" s="450" t="str">
        <f t="shared" si="7"/>
        <v/>
      </c>
      <c r="H140" s="837"/>
      <c r="I140" s="838"/>
      <c r="J140" s="844"/>
      <c r="K140" s="844"/>
      <c r="L140" s="831"/>
      <c r="HX140" s="51" t="str">
        <f>IF(HW140&lt;&gt;0,HW140,"")</f>
        <v/>
      </c>
    </row>
    <row r="141" spans="1:233" ht="23.1" customHeight="1">
      <c r="A141" s="216"/>
      <c r="B141" s="974"/>
      <c r="C141" s="982"/>
      <c r="D141" s="991"/>
      <c r="E141" s="991"/>
      <c r="F141" s="455" t="str">
        <f t="shared" si="6"/>
        <v/>
      </c>
      <c r="G141" s="450" t="str">
        <f t="shared" si="7"/>
        <v/>
      </c>
      <c r="H141" s="837"/>
      <c r="I141" s="838"/>
      <c r="J141" s="844"/>
      <c r="K141" s="844"/>
      <c r="L141" s="831"/>
    </row>
    <row r="142" spans="1:233" ht="23.1" customHeight="1">
      <c r="A142" s="216"/>
      <c r="B142" s="974"/>
      <c r="C142" s="982"/>
      <c r="D142" s="991"/>
      <c r="E142" s="991"/>
      <c r="F142" s="455" t="str">
        <f t="shared" si="6"/>
        <v/>
      </c>
      <c r="G142" s="450" t="str">
        <f t="shared" si="7"/>
        <v/>
      </c>
      <c r="H142" s="837"/>
      <c r="I142" s="838"/>
      <c r="J142" s="844"/>
      <c r="K142" s="844"/>
      <c r="L142" s="831"/>
      <c r="HX142" s="51" t="e">
        <f>#REF!</f>
        <v>#REF!</v>
      </c>
      <c r="HY142" s="51" t="e">
        <f>IF(HX142&lt;&gt;0,HX142,"")</f>
        <v>#REF!</v>
      </c>
    </row>
    <row r="143" spans="1:233" ht="23.1" customHeight="1">
      <c r="A143" s="216"/>
      <c r="B143" s="974"/>
      <c r="C143" s="982"/>
      <c r="D143" s="991"/>
      <c r="E143" s="991"/>
      <c r="F143" s="455" t="str">
        <f t="shared" si="6"/>
        <v/>
      </c>
      <c r="G143" s="450" t="str">
        <f t="shared" si="7"/>
        <v/>
      </c>
      <c r="H143" s="837"/>
      <c r="I143" s="838"/>
      <c r="J143" s="844"/>
      <c r="K143" s="844"/>
      <c r="L143" s="831"/>
      <c r="HX143" s="51" t="str">
        <f>IF(HW143&lt;&gt;0,HW143,"")</f>
        <v/>
      </c>
    </row>
    <row r="144" spans="1:233" ht="23.1" customHeight="1">
      <c r="A144" s="216"/>
      <c r="B144" s="974"/>
      <c r="C144" s="982"/>
      <c r="D144" s="991"/>
      <c r="E144" s="991"/>
      <c r="F144" s="455" t="str">
        <f t="shared" si="6"/>
        <v/>
      </c>
      <c r="G144" s="450" t="str">
        <f t="shared" si="7"/>
        <v/>
      </c>
      <c r="H144" s="837"/>
      <c r="I144" s="838"/>
      <c r="J144" s="844"/>
      <c r="K144" s="844"/>
      <c r="L144" s="831"/>
    </row>
    <row r="145" spans="1:233" ht="23.1" customHeight="1">
      <c r="A145" s="216"/>
      <c r="B145" s="974"/>
      <c r="C145" s="982"/>
      <c r="D145" s="991"/>
      <c r="E145" s="991"/>
      <c r="F145" s="455" t="str">
        <f t="shared" si="6"/>
        <v/>
      </c>
      <c r="G145" s="450" t="str">
        <f t="shared" si="7"/>
        <v/>
      </c>
      <c r="H145" s="837"/>
      <c r="I145" s="838"/>
      <c r="J145" s="844"/>
      <c r="K145" s="844"/>
      <c r="L145" s="831"/>
    </row>
    <row r="146" spans="1:233" ht="23.1" customHeight="1">
      <c r="A146" s="216"/>
      <c r="B146" s="974"/>
      <c r="C146" s="982"/>
      <c r="D146" s="991"/>
      <c r="E146" s="991"/>
      <c r="F146" s="455" t="str">
        <f t="shared" si="6"/>
        <v/>
      </c>
      <c r="G146" s="450" t="str">
        <f t="shared" si="7"/>
        <v/>
      </c>
      <c r="H146" s="837"/>
      <c r="I146" s="838"/>
      <c r="J146" s="844"/>
      <c r="K146" s="844"/>
      <c r="L146" s="831"/>
    </row>
    <row r="147" spans="1:233" ht="23.1" customHeight="1">
      <c r="A147" s="216"/>
      <c r="B147" s="974"/>
      <c r="C147" s="982"/>
      <c r="D147" s="991"/>
      <c r="E147" s="991"/>
      <c r="F147" s="455" t="str">
        <f t="shared" si="6"/>
        <v/>
      </c>
      <c r="G147" s="450" t="str">
        <f t="shared" si="7"/>
        <v/>
      </c>
      <c r="H147" s="837"/>
      <c r="I147" s="838"/>
      <c r="J147" s="844"/>
      <c r="K147" s="844"/>
      <c r="L147" s="831"/>
    </row>
    <row r="148" spans="1:233" ht="23.1" customHeight="1">
      <c r="A148" s="216"/>
      <c r="B148" s="974"/>
      <c r="C148" s="982"/>
      <c r="D148" s="991"/>
      <c r="E148" s="991"/>
      <c r="F148" s="455" t="str">
        <f t="shared" si="6"/>
        <v/>
      </c>
      <c r="G148" s="450" t="str">
        <f t="shared" si="7"/>
        <v/>
      </c>
      <c r="H148" s="837"/>
      <c r="I148" s="838"/>
      <c r="J148" s="844"/>
      <c r="K148" s="844"/>
      <c r="L148" s="831"/>
    </row>
    <row r="149" spans="1:233" ht="23.1" customHeight="1">
      <c r="A149" s="216"/>
      <c r="B149" s="974"/>
      <c r="C149" s="982"/>
      <c r="D149" s="991"/>
      <c r="E149" s="991"/>
      <c r="F149" s="455" t="str">
        <f t="shared" si="6"/>
        <v/>
      </c>
      <c r="G149" s="450" t="str">
        <f t="shared" si="7"/>
        <v/>
      </c>
      <c r="H149" s="837"/>
      <c r="I149" s="838"/>
      <c r="J149" s="844"/>
      <c r="K149" s="844"/>
      <c r="L149" s="831"/>
    </row>
    <row r="150" spans="1:233" ht="23.1" customHeight="1">
      <c r="A150" s="216"/>
      <c r="B150" s="974"/>
      <c r="C150" s="982"/>
      <c r="D150" s="991"/>
      <c r="E150" s="991"/>
      <c r="F150" s="455" t="str">
        <f t="shared" si="6"/>
        <v/>
      </c>
      <c r="G150" s="450" t="str">
        <f t="shared" si="7"/>
        <v/>
      </c>
      <c r="H150" s="837"/>
      <c r="I150" s="838"/>
      <c r="J150" s="844"/>
      <c r="K150" s="844"/>
      <c r="L150" s="831"/>
    </row>
    <row r="151" spans="1:233" ht="23.1" customHeight="1">
      <c r="A151" s="216"/>
      <c r="B151" s="974"/>
      <c r="C151" s="982"/>
      <c r="D151" s="991"/>
      <c r="E151" s="991"/>
      <c r="F151" s="455" t="str">
        <f t="shared" si="6"/>
        <v/>
      </c>
      <c r="G151" s="450" t="str">
        <f t="shared" si="7"/>
        <v/>
      </c>
      <c r="H151" s="837"/>
      <c r="I151" s="838"/>
      <c r="J151" s="844"/>
      <c r="K151" s="844"/>
      <c r="L151" s="831"/>
    </row>
    <row r="152" spans="1:233" ht="23.1" customHeight="1">
      <c r="A152" s="216"/>
      <c r="B152" s="974"/>
      <c r="C152" s="982"/>
      <c r="D152" s="991"/>
      <c r="E152" s="991"/>
      <c r="F152" s="455" t="str">
        <f t="shared" si="6"/>
        <v/>
      </c>
      <c r="G152" s="450" t="str">
        <f t="shared" si="7"/>
        <v/>
      </c>
      <c r="H152" s="837"/>
      <c r="I152" s="838"/>
      <c r="J152" s="844"/>
      <c r="K152" s="844"/>
      <c r="L152" s="831"/>
    </row>
    <row r="153" spans="1:233" ht="23.1" customHeight="1">
      <c r="A153" s="216"/>
      <c r="B153" s="974"/>
      <c r="C153" s="982"/>
      <c r="D153" s="991"/>
      <c r="E153" s="991"/>
      <c r="F153" s="455" t="str">
        <f t="shared" si="6"/>
        <v/>
      </c>
      <c r="G153" s="450" t="str">
        <f t="shared" si="7"/>
        <v/>
      </c>
      <c r="H153" s="837"/>
      <c r="I153" s="838"/>
      <c r="J153" s="844"/>
      <c r="K153" s="844"/>
      <c r="L153" s="831"/>
      <c r="HX153" s="51" t="e">
        <f>#REF!</f>
        <v>#REF!</v>
      </c>
      <c r="HY153" s="51" t="e">
        <f>IF(HX153&lt;&gt;0,HX153,"")</f>
        <v>#REF!</v>
      </c>
    </row>
    <row r="154" spans="1:233" ht="23.1" customHeight="1">
      <c r="A154" s="216"/>
      <c r="B154" s="974"/>
      <c r="C154" s="982"/>
      <c r="D154" s="991"/>
      <c r="E154" s="991"/>
      <c r="F154" s="455" t="str">
        <f t="shared" si="6"/>
        <v/>
      </c>
      <c r="G154" s="450" t="str">
        <f t="shared" si="7"/>
        <v/>
      </c>
      <c r="H154" s="837"/>
      <c r="I154" s="838"/>
      <c r="J154" s="844"/>
      <c r="K154" s="844"/>
      <c r="L154" s="831"/>
      <c r="HX154" s="51" t="str">
        <f>IF(HW154&lt;&gt;0,HW154,"")</f>
        <v/>
      </c>
    </row>
    <row r="155" spans="1:233" ht="23.1" customHeight="1">
      <c r="A155" s="216"/>
      <c r="B155" s="974"/>
      <c r="C155" s="982"/>
      <c r="D155" s="991"/>
      <c r="E155" s="991"/>
      <c r="F155" s="455" t="str">
        <f t="shared" si="6"/>
        <v/>
      </c>
      <c r="G155" s="450" t="str">
        <f t="shared" si="7"/>
        <v/>
      </c>
      <c r="H155" s="837"/>
      <c r="I155" s="838"/>
      <c r="J155" s="844"/>
      <c r="K155" s="844"/>
      <c r="L155" s="831"/>
    </row>
    <row r="156" spans="1:233" ht="23.1" customHeight="1">
      <c r="A156" s="216"/>
      <c r="B156" s="974"/>
      <c r="C156" s="982"/>
      <c r="D156" s="991"/>
      <c r="E156" s="991"/>
      <c r="F156" s="455" t="str">
        <f t="shared" si="6"/>
        <v/>
      </c>
      <c r="G156" s="450" t="str">
        <f t="shared" si="7"/>
        <v/>
      </c>
      <c r="H156" s="837"/>
      <c r="I156" s="838"/>
      <c r="J156" s="844"/>
      <c r="K156" s="844"/>
      <c r="L156" s="831"/>
    </row>
    <row r="157" spans="1:233" ht="23.1" customHeight="1">
      <c r="A157" s="216"/>
      <c r="B157" s="974"/>
      <c r="C157" s="982"/>
      <c r="D157" s="991"/>
      <c r="E157" s="991"/>
      <c r="F157" s="455" t="str">
        <f t="shared" si="6"/>
        <v/>
      </c>
      <c r="G157" s="450" t="str">
        <f t="shared" si="7"/>
        <v/>
      </c>
      <c r="H157" s="837"/>
      <c r="I157" s="838"/>
      <c r="J157" s="844"/>
      <c r="K157" s="844"/>
      <c r="L157" s="831"/>
    </row>
    <row r="158" spans="1:233" ht="23.1" customHeight="1">
      <c r="A158" s="216"/>
      <c r="B158" s="974"/>
      <c r="C158" s="982"/>
      <c r="D158" s="991"/>
      <c r="E158" s="991"/>
      <c r="F158" s="455" t="str">
        <f t="shared" si="6"/>
        <v/>
      </c>
      <c r="G158" s="450" t="str">
        <f>IF(ISERROR(D158*F158*E158),"",D158*F158*E158)</f>
        <v/>
      </c>
      <c r="H158" s="837"/>
      <c r="I158" s="838"/>
      <c r="J158" s="844"/>
      <c r="K158" s="844"/>
      <c r="L158" s="831"/>
      <c r="HX158" s="51" t="e">
        <f>#REF!</f>
        <v>#REF!</v>
      </c>
      <c r="HY158" s="51" t="e">
        <f>IF(HX158&lt;&gt;0,HX158,"")</f>
        <v>#REF!</v>
      </c>
    </row>
    <row r="159" spans="1:233" ht="22.5" customHeight="1">
      <c r="A159" s="216"/>
      <c r="B159" s="974"/>
      <c r="C159" s="982"/>
      <c r="D159" s="991"/>
      <c r="E159" s="991"/>
      <c r="F159" s="455" t="str">
        <f t="shared" si="6"/>
        <v/>
      </c>
      <c r="G159" s="450" t="str">
        <f>IF(ISERROR(D159*F159*E159),"",D159*F159*E159)</f>
        <v/>
      </c>
      <c r="H159" s="837"/>
      <c r="I159" s="838"/>
      <c r="J159" s="844"/>
      <c r="K159" s="844"/>
      <c r="L159" s="831"/>
      <c r="HX159" s="51" t="str">
        <f>IF(HW159&lt;&gt;0,HW159,"")</f>
        <v/>
      </c>
    </row>
    <row r="160" spans="1:233" ht="23.1" customHeight="1">
      <c r="A160" s="216"/>
      <c r="B160" s="974"/>
      <c r="C160" s="982"/>
      <c r="D160" s="991"/>
      <c r="E160" s="991"/>
      <c r="F160" s="455" t="str">
        <f t="shared" si="6"/>
        <v/>
      </c>
      <c r="G160" s="450" t="str">
        <f>IF(ISERROR(D160*F160*E160),"",D160*F160*E160)</f>
        <v/>
      </c>
      <c r="H160" s="837"/>
      <c r="I160" s="838"/>
      <c r="J160" s="844"/>
      <c r="K160" s="844"/>
      <c r="L160" s="831"/>
    </row>
    <row r="161" spans="1:12" ht="23.1" customHeight="1">
      <c r="A161" s="216"/>
      <c r="B161" s="974"/>
      <c r="C161" s="982"/>
      <c r="D161" s="991"/>
      <c r="E161" s="991"/>
      <c r="F161" s="455" t="str">
        <f t="shared" si="6"/>
        <v/>
      </c>
      <c r="G161" s="450" t="str">
        <f t="shared" si="7"/>
        <v/>
      </c>
      <c r="H161" s="837"/>
      <c r="I161" s="838"/>
      <c r="J161" s="844"/>
      <c r="K161" s="844"/>
      <c r="L161" s="831"/>
    </row>
    <row r="162" spans="1:12" ht="23.1" customHeight="1">
      <c r="A162" s="216"/>
      <c r="B162" s="974"/>
      <c r="C162" s="982"/>
      <c r="D162" s="991"/>
      <c r="E162" s="991"/>
      <c r="F162" s="455" t="str">
        <f t="shared" si="6"/>
        <v/>
      </c>
      <c r="G162" s="450" t="str">
        <f t="shared" si="7"/>
        <v/>
      </c>
      <c r="H162" s="837"/>
      <c r="I162" s="838"/>
      <c r="J162" s="844"/>
      <c r="K162" s="844"/>
      <c r="L162" s="831"/>
    </row>
    <row r="163" spans="1:12" ht="23.1" customHeight="1">
      <c r="A163" s="216"/>
      <c r="B163" s="974"/>
      <c r="C163" s="982"/>
      <c r="D163" s="991"/>
      <c r="E163" s="991"/>
      <c r="F163" s="455" t="str">
        <f t="shared" si="6"/>
        <v/>
      </c>
      <c r="G163" s="450" t="str">
        <f t="shared" si="7"/>
        <v/>
      </c>
      <c r="H163" s="837"/>
      <c r="I163" s="838"/>
      <c r="J163" s="844"/>
      <c r="K163" s="844"/>
    </row>
    <row r="164" spans="1:12" ht="23.1" customHeight="1">
      <c r="A164" s="216"/>
      <c r="B164" s="974"/>
      <c r="C164" s="982"/>
      <c r="D164" s="991"/>
      <c r="E164" s="991"/>
      <c r="F164" s="455" t="str">
        <f t="shared" si="6"/>
        <v/>
      </c>
      <c r="G164" s="450" t="str">
        <f t="shared" si="7"/>
        <v/>
      </c>
      <c r="H164" s="837"/>
      <c r="I164" s="838"/>
      <c r="J164" s="844"/>
      <c r="K164" s="844"/>
    </row>
    <row r="165" spans="1:12" ht="23.1" customHeight="1">
      <c r="A165" s="216"/>
      <c r="B165" s="974"/>
      <c r="C165" s="982"/>
      <c r="D165" s="991"/>
      <c r="E165" s="991"/>
      <c r="F165" s="455" t="str">
        <f t="shared" si="6"/>
        <v/>
      </c>
      <c r="G165" s="450" t="str">
        <f t="shared" si="7"/>
        <v/>
      </c>
      <c r="H165" s="837"/>
      <c r="I165" s="838"/>
      <c r="J165" s="844"/>
      <c r="K165" s="844"/>
    </row>
    <row r="166" spans="1:12" ht="23.1" customHeight="1">
      <c r="A166" s="216"/>
      <c r="B166" s="974"/>
      <c r="C166" s="982"/>
      <c r="D166" s="991"/>
      <c r="E166" s="991"/>
      <c r="F166" s="455" t="str">
        <f t="shared" si="6"/>
        <v/>
      </c>
      <c r="G166" s="450" t="str">
        <f t="shared" si="7"/>
        <v/>
      </c>
      <c r="H166" s="837"/>
      <c r="I166" s="838"/>
      <c r="J166" s="844"/>
      <c r="K166" s="844"/>
    </row>
    <row r="167" spans="1:12" ht="23.1" customHeight="1">
      <c r="A167" s="216"/>
      <c r="B167" s="974"/>
      <c r="C167" s="982"/>
      <c r="D167" s="991"/>
      <c r="E167" s="991"/>
      <c r="F167" s="455" t="str">
        <f t="shared" si="6"/>
        <v/>
      </c>
      <c r="G167" s="450" t="str">
        <f t="shared" si="7"/>
        <v/>
      </c>
      <c r="H167" s="837"/>
      <c r="I167" s="838"/>
      <c r="J167" s="844"/>
      <c r="K167" s="844"/>
    </row>
    <row r="168" spans="1:12" ht="12.75" customHeight="1">
      <c r="B168" s="594" t="str">
        <f>B129</f>
        <v>FAPESP,  SETEMBRO DE 2015</v>
      </c>
      <c r="C168" s="594"/>
      <c r="D168" s="857"/>
      <c r="E168" s="845"/>
      <c r="F168" s="857"/>
      <c r="G168" s="845"/>
      <c r="H168" s="845">
        <v>2</v>
      </c>
      <c r="I168" s="846"/>
      <c r="J168" s="844"/>
      <c r="K168" s="844"/>
    </row>
    <row r="169" spans="1:12" s="50" customFormat="1" ht="6.75" customHeight="1">
      <c r="A169" s="392"/>
      <c r="B169" s="62"/>
      <c r="C169" s="831"/>
      <c r="D169" s="831"/>
      <c r="E169" s="832"/>
      <c r="F169" s="831"/>
      <c r="G169" s="831"/>
      <c r="H169" s="831"/>
      <c r="I169" s="846"/>
      <c r="J169" s="844"/>
      <c r="K169" s="844"/>
      <c r="L169" s="831"/>
    </row>
    <row r="170" spans="1:12" s="50" customFormat="1" ht="12.75" customHeight="1">
      <c r="A170" s="366"/>
      <c r="B170" s="62"/>
      <c r="C170" s="831"/>
      <c r="D170" s="831"/>
      <c r="E170" s="832"/>
      <c r="F170" s="831"/>
      <c r="G170" s="831"/>
      <c r="H170" s="831"/>
      <c r="I170" s="846"/>
      <c r="J170" s="844"/>
      <c r="K170" s="844"/>
      <c r="L170" s="831"/>
    </row>
    <row r="171" spans="1:12" s="50" customFormat="1" ht="12.75" customHeight="1">
      <c r="A171" s="366"/>
      <c r="B171" s="62"/>
      <c r="C171" s="831"/>
      <c r="D171" s="831"/>
      <c r="E171" s="832"/>
      <c r="F171" s="831"/>
      <c r="G171" s="831"/>
      <c r="H171" s="831"/>
      <c r="I171" s="846"/>
      <c r="J171" s="844"/>
      <c r="K171" s="844"/>
      <c r="L171" s="831"/>
    </row>
    <row r="172" spans="1:12" s="50" customFormat="1" ht="12.75" customHeight="1">
      <c r="A172" s="366"/>
      <c r="B172" s="62"/>
      <c r="C172" s="831"/>
      <c r="D172" s="831"/>
      <c r="E172" s="832"/>
      <c r="F172" s="831"/>
      <c r="G172" s="831"/>
      <c r="H172" s="831"/>
      <c r="I172" s="846"/>
      <c r="J172" s="844"/>
      <c r="K172" s="844"/>
      <c r="L172" s="831"/>
    </row>
    <row r="173" spans="1:12" s="50" customFormat="1" ht="30" customHeight="1">
      <c r="A173" s="366"/>
      <c r="B173" s="1892" t="s">
        <v>278</v>
      </c>
      <c r="C173" s="1892"/>
      <c r="D173" s="1892"/>
      <c r="E173" s="1892"/>
      <c r="F173" s="1892"/>
      <c r="G173" s="1892"/>
      <c r="H173" s="817"/>
      <c r="I173" s="846"/>
      <c r="J173" s="844"/>
      <c r="K173" s="844"/>
      <c r="L173" s="831"/>
    </row>
    <row r="174" spans="1:12" s="50" customFormat="1" ht="6" customHeight="1">
      <c r="A174" s="366"/>
      <c r="B174" s="596"/>
      <c r="C174" s="809"/>
      <c r="D174" s="809"/>
      <c r="E174" s="809"/>
      <c r="F174" s="809"/>
      <c r="G174" s="809"/>
      <c r="H174" s="809"/>
      <c r="I174" s="846"/>
      <c r="J174" s="844"/>
      <c r="K174" s="844"/>
      <c r="L174" s="831"/>
    </row>
    <row r="175" spans="1:12" s="14" customFormat="1" ht="19.5" customHeight="1">
      <c r="A175" s="368"/>
      <c r="B175" s="595" t="s">
        <v>97</v>
      </c>
      <c r="C175" s="949"/>
      <c r="D175" s="1603" t="s">
        <v>66</v>
      </c>
      <c r="E175" s="1604"/>
      <c r="F175" s="1604"/>
      <c r="G175" s="1604"/>
      <c r="H175" s="1893"/>
      <c r="I175" s="884"/>
      <c r="J175" s="844"/>
      <c r="K175" s="844"/>
      <c r="L175" s="924"/>
    </row>
    <row r="176" spans="1:12" s="50" customFormat="1" ht="6" customHeight="1">
      <c r="A176" s="366"/>
      <c r="B176" s="256"/>
      <c r="C176" s="885"/>
      <c r="D176" s="885"/>
      <c r="E176" s="831"/>
      <c r="F176" s="885"/>
      <c r="G176" s="886"/>
      <c r="H176" s="886"/>
      <c r="I176" s="887"/>
      <c r="J176" s="844"/>
      <c r="K176" s="844"/>
      <c r="L176" s="886"/>
    </row>
    <row r="177" spans="1:233" s="50" customFormat="1" ht="17.25" customHeight="1">
      <c r="A177" s="366"/>
      <c r="B177" s="593" t="s">
        <v>34</v>
      </c>
      <c r="C177" s="1894"/>
      <c r="D177" s="1895"/>
      <c r="E177" s="831"/>
      <c r="F177" s="831"/>
      <c r="G177" s="448"/>
      <c r="H177" s="448"/>
      <c r="I177" s="449"/>
      <c r="J177" s="844"/>
      <c r="K177" s="844"/>
      <c r="L177" s="886"/>
    </row>
    <row r="178" spans="1:233" s="50" customFormat="1" ht="6" customHeight="1">
      <c r="A178" s="366"/>
      <c r="B178" s="256"/>
      <c r="C178" s="885"/>
      <c r="D178" s="885"/>
      <c r="E178" s="831"/>
      <c r="F178" s="885"/>
      <c r="G178" s="886"/>
      <c r="H178" s="886"/>
      <c r="I178" s="887"/>
      <c r="J178" s="844"/>
      <c r="K178" s="844"/>
      <c r="L178" s="886"/>
    </row>
    <row r="179" spans="1:233" s="50" customFormat="1" ht="19.5" customHeight="1">
      <c r="A179" s="366"/>
      <c r="B179" s="175" t="s">
        <v>93</v>
      </c>
      <c r="C179" s="1381" t="str">
        <f>IF(SUM(G182:G212,G216:G251)=0,"",(SUM(G182:G212,G216:G251)))</f>
        <v/>
      </c>
      <c r="D179" s="1381"/>
      <c r="E179" s="851"/>
      <c r="F179" s="809"/>
      <c r="G179" s="851"/>
      <c r="H179" s="851"/>
      <c r="I179" s="846"/>
      <c r="J179" s="844"/>
      <c r="K179" s="844"/>
      <c r="L179" s="831"/>
    </row>
    <row r="180" spans="1:233" s="50" customFormat="1" ht="7.5" customHeight="1">
      <c r="A180" s="366"/>
      <c r="B180" s="316"/>
      <c r="C180" s="851"/>
      <c r="D180" s="851"/>
      <c r="E180" s="851"/>
      <c r="F180" s="851"/>
      <c r="G180" s="851"/>
      <c r="H180" s="851"/>
      <c r="I180" s="846"/>
      <c r="J180" s="844"/>
      <c r="K180" s="844"/>
      <c r="L180" s="831"/>
    </row>
    <row r="181" spans="1:233" s="123" customFormat="1" ht="30.75" customHeight="1">
      <c r="A181" s="384"/>
      <c r="B181" s="592" t="s">
        <v>1</v>
      </c>
      <c r="C181" s="812" t="s">
        <v>73</v>
      </c>
      <c r="D181" s="812" t="s">
        <v>74</v>
      </c>
      <c r="E181" s="812" t="s">
        <v>75</v>
      </c>
      <c r="F181" s="808" t="s">
        <v>197</v>
      </c>
      <c r="G181" s="808" t="s">
        <v>76</v>
      </c>
      <c r="H181" s="812" t="s">
        <v>2</v>
      </c>
      <c r="I181" s="847"/>
      <c r="J181" s="844"/>
      <c r="K181" s="844"/>
      <c r="L181" s="888"/>
    </row>
    <row r="182" spans="1:233" ht="23.1" customHeight="1">
      <c r="A182" s="216"/>
      <c r="B182" s="979"/>
      <c r="C182" s="982"/>
      <c r="D182" s="990"/>
      <c r="E182" s="990"/>
      <c r="F182" s="455" t="str">
        <f t="shared" ref="F182:F212" si="8">IF(C182=0,"",INDEX($K$15:$K$19,MATCH(C182,$J$15:$J$19,0)))</f>
        <v/>
      </c>
      <c r="G182" s="450" t="str">
        <f t="shared" ref="G182:G212" si="9">IF(ISERROR(D182*F182*E182),"",D182*F182*E182)</f>
        <v/>
      </c>
      <c r="H182" s="850"/>
      <c r="I182" s="838"/>
      <c r="J182" s="844"/>
      <c r="K182" s="844"/>
      <c r="L182" s="886"/>
      <c r="HX182" s="52" t="e">
        <f>#REF!</f>
        <v>#REF!</v>
      </c>
      <c r="HY182" s="51" t="e">
        <f>IF(HX182&lt;&gt;0,HX182,"")</f>
        <v>#REF!</v>
      </c>
    </row>
    <row r="183" spans="1:233" ht="23.1" customHeight="1">
      <c r="A183" s="216"/>
      <c r="B183" s="974"/>
      <c r="C183" s="982"/>
      <c r="D183" s="991"/>
      <c r="E183" s="991"/>
      <c r="F183" s="455" t="str">
        <f t="shared" si="8"/>
        <v/>
      </c>
      <c r="G183" s="450" t="str">
        <f t="shared" si="9"/>
        <v/>
      </c>
      <c r="H183" s="837"/>
      <c r="I183" s="838"/>
      <c r="J183" s="844"/>
      <c r="K183" s="844"/>
      <c r="L183" s="948"/>
      <c r="HX183" s="52" t="e">
        <f>#REF!</f>
        <v>#REF!</v>
      </c>
      <c r="HY183" s="51" t="e">
        <f>IF(HX183&lt;&gt;0,HX183,"")</f>
        <v>#REF!</v>
      </c>
    </row>
    <row r="184" spans="1:233" ht="23.1" customHeight="1">
      <c r="A184" s="216"/>
      <c r="B184" s="974"/>
      <c r="C184" s="982"/>
      <c r="D184" s="991"/>
      <c r="E184" s="991"/>
      <c r="F184" s="455" t="str">
        <f t="shared" si="8"/>
        <v/>
      </c>
      <c r="G184" s="450" t="str">
        <f t="shared" si="9"/>
        <v/>
      </c>
      <c r="H184" s="837"/>
      <c r="I184" s="838"/>
      <c r="J184" s="844"/>
      <c r="K184" s="844"/>
      <c r="L184" s="948"/>
      <c r="HX184" s="52"/>
    </row>
    <row r="185" spans="1:233" ht="23.1" customHeight="1">
      <c r="A185" s="216"/>
      <c r="B185" s="974"/>
      <c r="C185" s="982"/>
      <c r="D185" s="991"/>
      <c r="E185" s="991"/>
      <c r="F185" s="455" t="str">
        <f t="shared" si="8"/>
        <v/>
      </c>
      <c r="G185" s="450" t="str">
        <f t="shared" si="9"/>
        <v/>
      </c>
      <c r="H185" s="837"/>
      <c r="I185" s="838"/>
      <c r="J185" s="844"/>
      <c r="K185" s="844"/>
      <c r="L185" s="948"/>
      <c r="HX185" s="52" t="e">
        <f>#REF!</f>
        <v>#REF!</v>
      </c>
      <c r="HY185" s="51" t="e">
        <f>IF(HX185&lt;&gt;0,HX185,"")</f>
        <v>#REF!</v>
      </c>
    </row>
    <row r="186" spans="1:233" ht="23.1" customHeight="1">
      <c r="A186" s="216"/>
      <c r="B186" s="974"/>
      <c r="C186" s="982"/>
      <c r="D186" s="991"/>
      <c r="E186" s="991"/>
      <c r="F186" s="455" t="str">
        <f t="shared" si="8"/>
        <v/>
      </c>
      <c r="G186" s="450" t="str">
        <f t="shared" si="9"/>
        <v/>
      </c>
      <c r="H186" s="837"/>
      <c r="I186" s="838"/>
      <c r="J186" s="844"/>
      <c r="K186" s="844"/>
      <c r="L186" s="948"/>
      <c r="HX186" s="51" t="e">
        <f>#REF!</f>
        <v>#REF!</v>
      </c>
      <c r="HY186" s="51" t="e">
        <f>IF(HX186&lt;&gt;0,HX186,"")</f>
        <v>#REF!</v>
      </c>
    </row>
    <row r="187" spans="1:233" ht="23.1" customHeight="1">
      <c r="A187" s="216"/>
      <c r="B187" s="974"/>
      <c r="C187" s="982"/>
      <c r="D187" s="991"/>
      <c r="E187" s="991"/>
      <c r="F187" s="455" t="str">
        <f t="shared" si="8"/>
        <v/>
      </c>
      <c r="G187" s="450" t="str">
        <f t="shared" si="9"/>
        <v/>
      </c>
      <c r="H187" s="837"/>
      <c r="I187" s="838"/>
      <c r="J187" s="844"/>
      <c r="K187" s="844"/>
      <c r="L187" s="948"/>
      <c r="HX187" s="51" t="e">
        <f>#REF!</f>
        <v>#REF!</v>
      </c>
      <c r="HY187" s="51" t="e">
        <f>IF(HX187&lt;&gt;0,HX187,"")</f>
        <v>#REF!</v>
      </c>
    </row>
    <row r="188" spans="1:233" ht="23.1" customHeight="1">
      <c r="A188" s="216"/>
      <c r="B188" s="974"/>
      <c r="C188" s="982"/>
      <c r="D188" s="991"/>
      <c r="E188" s="991"/>
      <c r="F188" s="455" t="str">
        <f t="shared" si="8"/>
        <v/>
      </c>
      <c r="G188" s="450" t="str">
        <f t="shared" si="9"/>
        <v/>
      </c>
      <c r="H188" s="837"/>
      <c r="I188" s="838"/>
      <c r="J188" s="844"/>
      <c r="K188" s="844"/>
      <c r="L188" s="844"/>
      <c r="HX188" s="51" t="e">
        <f>#REF!</f>
        <v>#REF!</v>
      </c>
      <c r="HY188" s="51" t="e">
        <f>IF(HX188&lt;&gt;0,HX188,"")</f>
        <v>#REF!</v>
      </c>
    </row>
    <row r="189" spans="1:233" ht="23.1" customHeight="1">
      <c r="A189" s="216"/>
      <c r="B189" s="974"/>
      <c r="C189" s="982"/>
      <c r="D189" s="991"/>
      <c r="E189" s="991"/>
      <c r="F189" s="455" t="str">
        <f t="shared" si="8"/>
        <v/>
      </c>
      <c r="G189" s="450" t="str">
        <f t="shared" si="9"/>
        <v/>
      </c>
      <c r="H189" s="837"/>
      <c r="I189" s="838"/>
      <c r="J189" s="844"/>
      <c r="K189" s="844"/>
      <c r="L189" s="831"/>
      <c r="HX189" s="51" t="e">
        <f>#REF!</f>
        <v>#REF!</v>
      </c>
      <c r="HY189" s="51" t="e">
        <f>IF(HX189&lt;&gt;0,HX189,"")</f>
        <v>#REF!</v>
      </c>
    </row>
    <row r="190" spans="1:233" ht="23.1" customHeight="1">
      <c r="A190" s="216"/>
      <c r="B190" s="974"/>
      <c r="C190" s="982"/>
      <c r="D190" s="991"/>
      <c r="E190" s="991"/>
      <c r="F190" s="455" t="str">
        <f t="shared" si="8"/>
        <v/>
      </c>
      <c r="G190" s="450" t="str">
        <f t="shared" si="9"/>
        <v/>
      </c>
      <c r="H190" s="837"/>
      <c r="I190" s="838"/>
      <c r="J190" s="844"/>
      <c r="K190" s="844"/>
      <c r="L190" s="831"/>
      <c r="HX190" s="51" t="str">
        <f>IF(HW190&lt;&gt;0,HW190,"")</f>
        <v/>
      </c>
    </row>
    <row r="191" spans="1:233" ht="23.1" customHeight="1">
      <c r="A191" s="216"/>
      <c r="B191" s="974"/>
      <c r="C191" s="982"/>
      <c r="D191" s="991"/>
      <c r="E191" s="991"/>
      <c r="F191" s="455" t="str">
        <f t="shared" si="8"/>
        <v/>
      </c>
      <c r="G191" s="450" t="str">
        <f t="shared" si="9"/>
        <v/>
      </c>
      <c r="H191" s="837"/>
      <c r="I191" s="838"/>
      <c r="J191" s="844"/>
      <c r="K191" s="844"/>
      <c r="L191" s="831"/>
    </row>
    <row r="192" spans="1:233" ht="23.1" customHeight="1">
      <c r="A192" s="216"/>
      <c r="B192" s="974"/>
      <c r="C192" s="982"/>
      <c r="D192" s="991"/>
      <c r="E192" s="991"/>
      <c r="F192" s="455" t="str">
        <f t="shared" si="8"/>
        <v/>
      </c>
      <c r="G192" s="450" t="str">
        <f t="shared" si="9"/>
        <v/>
      </c>
      <c r="H192" s="837"/>
      <c r="I192" s="838"/>
      <c r="J192" s="844"/>
      <c r="K192" s="844"/>
      <c r="L192" s="831"/>
      <c r="HX192" s="51" t="e">
        <f>#REF!</f>
        <v>#REF!</v>
      </c>
      <c r="HY192" s="51" t="e">
        <f>IF(HX192&lt;&gt;0,HX192,"")</f>
        <v>#REF!</v>
      </c>
    </row>
    <row r="193" spans="1:233" ht="23.1" customHeight="1">
      <c r="A193" s="216"/>
      <c r="B193" s="974"/>
      <c r="C193" s="982"/>
      <c r="D193" s="991"/>
      <c r="E193" s="991"/>
      <c r="F193" s="455" t="str">
        <f t="shared" si="8"/>
        <v/>
      </c>
      <c r="G193" s="450" t="str">
        <f t="shared" si="9"/>
        <v/>
      </c>
      <c r="H193" s="837"/>
      <c r="I193" s="838"/>
      <c r="J193" s="844"/>
      <c r="K193" s="844"/>
      <c r="L193" s="831"/>
      <c r="HX193" s="51" t="str">
        <f>IF(HW193&lt;&gt;0,HW193,"")</f>
        <v/>
      </c>
    </row>
    <row r="194" spans="1:233" ht="23.1" customHeight="1">
      <c r="A194" s="216"/>
      <c r="B194" s="974"/>
      <c r="C194" s="982"/>
      <c r="D194" s="991"/>
      <c r="E194" s="991"/>
      <c r="F194" s="455" t="str">
        <f t="shared" si="8"/>
        <v/>
      </c>
      <c r="G194" s="450" t="str">
        <f t="shared" si="9"/>
        <v/>
      </c>
      <c r="H194" s="837"/>
      <c r="I194" s="838"/>
      <c r="J194" s="844"/>
      <c r="K194" s="844"/>
      <c r="L194" s="831"/>
    </row>
    <row r="195" spans="1:233" ht="23.1" customHeight="1">
      <c r="A195" s="216"/>
      <c r="B195" s="974"/>
      <c r="C195" s="982"/>
      <c r="D195" s="991"/>
      <c r="E195" s="991"/>
      <c r="F195" s="455" t="str">
        <f t="shared" si="8"/>
        <v/>
      </c>
      <c r="G195" s="450" t="str">
        <f t="shared" si="9"/>
        <v/>
      </c>
      <c r="H195" s="837"/>
      <c r="I195" s="838"/>
      <c r="J195" s="844"/>
      <c r="K195" s="844"/>
      <c r="L195" s="831"/>
    </row>
    <row r="196" spans="1:233" ht="23.1" customHeight="1">
      <c r="A196" s="216"/>
      <c r="B196" s="974"/>
      <c r="C196" s="982"/>
      <c r="D196" s="991"/>
      <c r="E196" s="991"/>
      <c r="F196" s="455" t="str">
        <f t="shared" si="8"/>
        <v/>
      </c>
      <c r="G196" s="450" t="str">
        <f t="shared" si="9"/>
        <v/>
      </c>
      <c r="H196" s="837"/>
      <c r="I196" s="838"/>
      <c r="J196" s="844"/>
      <c r="K196" s="844"/>
      <c r="L196" s="831"/>
    </row>
    <row r="197" spans="1:233" ht="23.1" customHeight="1">
      <c r="A197" s="216"/>
      <c r="B197" s="974"/>
      <c r="C197" s="982"/>
      <c r="D197" s="991"/>
      <c r="E197" s="991"/>
      <c r="F197" s="455" t="str">
        <f t="shared" si="8"/>
        <v/>
      </c>
      <c r="G197" s="450" t="str">
        <f t="shared" si="9"/>
        <v/>
      </c>
      <c r="H197" s="837"/>
      <c r="I197" s="838"/>
      <c r="J197" s="844"/>
      <c r="K197" s="844"/>
      <c r="L197" s="831"/>
    </row>
    <row r="198" spans="1:233" ht="23.1" customHeight="1">
      <c r="A198" s="216"/>
      <c r="B198" s="974"/>
      <c r="C198" s="982"/>
      <c r="D198" s="991"/>
      <c r="E198" s="991"/>
      <c r="F198" s="455" t="str">
        <f t="shared" si="8"/>
        <v/>
      </c>
      <c r="G198" s="450" t="str">
        <f t="shared" si="9"/>
        <v/>
      </c>
      <c r="H198" s="837"/>
      <c r="I198" s="838"/>
      <c r="J198" s="844"/>
      <c r="K198" s="844"/>
      <c r="L198" s="831"/>
    </row>
    <row r="199" spans="1:233" ht="23.1" customHeight="1">
      <c r="A199" s="216"/>
      <c r="B199" s="974"/>
      <c r="C199" s="982"/>
      <c r="D199" s="991"/>
      <c r="E199" s="991"/>
      <c r="F199" s="455" t="str">
        <f t="shared" si="8"/>
        <v/>
      </c>
      <c r="G199" s="450" t="str">
        <f t="shared" si="9"/>
        <v/>
      </c>
      <c r="H199" s="837"/>
      <c r="I199" s="838"/>
      <c r="J199" s="844"/>
      <c r="K199" s="844"/>
      <c r="L199" s="831"/>
    </row>
    <row r="200" spans="1:233" ht="23.1" customHeight="1">
      <c r="A200" s="216"/>
      <c r="B200" s="974"/>
      <c r="C200" s="982"/>
      <c r="D200" s="991"/>
      <c r="E200" s="991"/>
      <c r="F200" s="455" t="str">
        <f t="shared" si="8"/>
        <v/>
      </c>
      <c r="G200" s="450" t="str">
        <f t="shared" si="9"/>
        <v/>
      </c>
      <c r="H200" s="837"/>
      <c r="I200" s="838"/>
      <c r="J200" s="844"/>
      <c r="K200" s="844"/>
      <c r="L200" s="831"/>
    </row>
    <row r="201" spans="1:233" ht="23.1" customHeight="1">
      <c r="A201" s="216"/>
      <c r="B201" s="974"/>
      <c r="C201" s="982"/>
      <c r="D201" s="991"/>
      <c r="E201" s="991"/>
      <c r="F201" s="455" t="str">
        <f t="shared" si="8"/>
        <v/>
      </c>
      <c r="G201" s="450" t="str">
        <f t="shared" si="9"/>
        <v/>
      </c>
      <c r="H201" s="837"/>
      <c r="I201" s="838"/>
      <c r="J201" s="844"/>
      <c r="K201" s="844"/>
      <c r="L201" s="831"/>
    </row>
    <row r="202" spans="1:233" ht="23.1" customHeight="1">
      <c r="A202" s="216"/>
      <c r="B202" s="974"/>
      <c r="C202" s="982"/>
      <c r="D202" s="991"/>
      <c r="E202" s="991"/>
      <c r="F202" s="455" t="str">
        <f t="shared" si="8"/>
        <v/>
      </c>
      <c r="G202" s="450" t="str">
        <f t="shared" si="9"/>
        <v/>
      </c>
      <c r="H202" s="837"/>
      <c r="I202" s="838"/>
      <c r="J202" s="844"/>
      <c r="K202" s="844"/>
      <c r="L202" s="831"/>
    </row>
    <row r="203" spans="1:233" ht="23.1" customHeight="1">
      <c r="A203" s="216"/>
      <c r="B203" s="974"/>
      <c r="C203" s="982"/>
      <c r="D203" s="991"/>
      <c r="E203" s="991"/>
      <c r="F203" s="455" t="str">
        <f t="shared" si="8"/>
        <v/>
      </c>
      <c r="G203" s="450" t="str">
        <f t="shared" si="9"/>
        <v/>
      </c>
      <c r="H203" s="837"/>
      <c r="I203" s="838"/>
      <c r="J203" s="844"/>
      <c r="K203" s="844"/>
      <c r="L203" s="831"/>
      <c r="HX203" s="51" t="e">
        <f>#REF!</f>
        <v>#REF!</v>
      </c>
      <c r="HY203" s="51" t="e">
        <f>IF(HX203&lt;&gt;0,HX203,"")</f>
        <v>#REF!</v>
      </c>
    </row>
    <row r="204" spans="1:233" ht="23.1" customHeight="1">
      <c r="A204" s="216"/>
      <c r="B204" s="974"/>
      <c r="C204" s="982"/>
      <c r="D204" s="991"/>
      <c r="E204" s="991"/>
      <c r="F204" s="455" t="str">
        <f t="shared" si="8"/>
        <v/>
      </c>
      <c r="G204" s="450" t="str">
        <f t="shared" si="9"/>
        <v/>
      </c>
      <c r="H204" s="837"/>
      <c r="I204" s="838"/>
      <c r="J204" s="844"/>
      <c r="K204" s="844"/>
      <c r="L204" s="831"/>
      <c r="HX204" s="51" t="str">
        <f>IF(HW204&lt;&gt;0,HW204,"")</f>
        <v/>
      </c>
    </row>
    <row r="205" spans="1:233" ht="23.1" customHeight="1">
      <c r="A205" s="216"/>
      <c r="B205" s="974"/>
      <c r="C205" s="982"/>
      <c r="D205" s="991"/>
      <c r="E205" s="991"/>
      <c r="F205" s="455" t="str">
        <f t="shared" si="8"/>
        <v/>
      </c>
      <c r="G205" s="450" t="str">
        <f t="shared" si="9"/>
        <v/>
      </c>
      <c r="H205" s="837"/>
      <c r="I205" s="838"/>
      <c r="J205" s="844"/>
      <c r="K205" s="844"/>
      <c r="L205" s="831"/>
    </row>
    <row r="206" spans="1:233" ht="23.1" customHeight="1">
      <c r="A206" s="216"/>
      <c r="B206" s="974"/>
      <c r="C206" s="982"/>
      <c r="D206" s="991"/>
      <c r="E206" s="991"/>
      <c r="F206" s="455" t="str">
        <f t="shared" si="8"/>
        <v/>
      </c>
      <c r="G206" s="450" t="str">
        <f t="shared" si="9"/>
        <v/>
      </c>
      <c r="H206" s="837"/>
      <c r="I206" s="838"/>
      <c r="J206" s="844"/>
      <c r="K206" s="844"/>
      <c r="L206" s="831"/>
    </row>
    <row r="207" spans="1:233" ht="23.1" customHeight="1">
      <c r="A207" s="216"/>
      <c r="B207" s="974"/>
      <c r="C207" s="982"/>
      <c r="D207" s="991"/>
      <c r="E207" s="991"/>
      <c r="F207" s="455" t="str">
        <f t="shared" si="8"/>
        <v/>
      </c>
      <c r="G207" s="450" t="str">
        <f t="shared" si="9"/>
        <v/>
      </c>
      <c r="H207" s="837"/>
      <c r="I207" s="838"/>
      <c r="J207" s="844"/>
      <c r="K207" s="844"/>
      <c r="L207" s="831"/>
    </row>
    <row r="208" spans="1:233" ht="23.1" customHeight="1">
      <c r="A208" s="216"/>
      <c r="B208" s="974"/>
      <c r="C208" s="982"/>
      <c r="D208" s="991"/>
      <c r="E208" s="991"/>
      <c r="F208" s="455" t="str">
        <f t="shared" si="8"/>
        <v/>
      </c>
      <c r="G208" s="450" t="str">
        <f t="shared" si="9"/>
        <v/>
      </c>
      <c r="H208" s="837"/>
      <c r="I208" s="838"/>
      <c r="J208" s="844"/>
      <c r="K208" s="844"/>
      <c r="L208" s="831"/>
    </row>
    <row r="209" spans="1:233" ht="23.1" customHeight="1">
      <c r="A209" s="216"/>
      <c r="B209" s="974"/>
      <c r="C209" s="982"/>
      <c r="D209" s="991"/>
      <c r="E209" s="991"/>
      <c r="F209" s="455" t="str">
        <f t="shared" si="8"/>
        <v/>
      </c>
      <c r="G209" s="450" t="str">
        <f t="shared" si="9"/>
        <v/>
      </c>
      <c r="H209" s="837"/>
      <c r="I209" s="838"/>
      <c r="J209" s="844"/>
      <c r="K209" s="844"/>
      <c r="L209" s="831"/>
    </row>
    <row r="210" spans="1:233" ht="23.1" customHeight="1">
      <c r="A210" s="216"/>
      <c r="B210" s="974"/>
      <c r="C210" s="982"/>
      <c r="D210" s="991"/>
      <c r="E210" s="991"/>
      <c r="F210" s="455" t="str">
        <f t="shared" si="8"/>
        <v/>
      </c>
      <c r="G210" s="450" t="str">
        <f t="shared" si="9"/>
        <v/>
      </c>
      <c r="H210" s="837"/>
      <c r="I210" s="838"/>
      <c r="J210" s="844"/>
      <c r="K210" s="844"/>
      <c r="L210" s="831"/>
    </row>
    <row r="211" spans="1:233" ht="23.1" customHeight="1">
      <c r="A211" s="216"/>
      <c r="B211" s="974"/>
      <c r="C211" s="982"/>
      <c r="D211" s="991"/>
      <c r="E211" s="991"/>
      <c r="F211" s="455" t="str">
        <f t="shared" si="8"/>
        <v/>
      </c>
      <c r="G211" s="450" t="str">
        <f t="shared" si="9"/>
        <v/>
      </c>
      <c r="H211" s="837"/>
      <c r="I211" s="838"/>
      <c r="J211" s="844"/>
      <c r="K211" s="844"/>
      <c r="L211" s="831"/>
    </row>
    <row r="212" spans="1:233" ht="23.1" customHeight="1">
      <c r="A212" s="216"/>
      <c r="B212" s="974"/>
      <c r="C212" s="982"/>
      <c r="D212" s="991"/>
      <c r="E212" s="991"/>
      <c r="F212" s="455" t="str">
        <f t="shared" si="8"/>
        <v/>
      </c>
      <c r="G212" s="450" t="str">
        <f t="shared" si="9"/>
        <v/>
      </c>
      <c r="H212" s="837"/>
      <c r="I212" s="838"/>
      <c r="J212" s="844"/>
      <c r="K212" s="844"/>
      <c r="L212" s="831"/>
    </row>
    <row r="213" spans="1:233" ht="12.75" customHeight="1">
      <c r="B213" s="594" t="str">
        <f>B168</f>
        <v>FAPESP,  SETEMBRO DE 2015</v>
      </c>
      <c r="C213" s="857"/>
      <c r="D213" s="857"/>
      <c r="E213" s="845"/>
      <c r="F213" s="857"/>
      <c r="G213" s="845"/>
      <c r="H213" s="845">
        <v>1</v>
      </c>
      <c r="I213" s="846"/>
      <c r="J213" s="844"/>
      <c r="K213" s="844"/>
      <c r="L213" s="831"/>
    </row>
    <row r="214" spans="1:233" s="50" customFormat="1" ht="19.5" customHeight="1">
      <c r="A214" s="366"/>
      <c r="B214" s="1892" t="s">
        <v>278</v>
      </c>
      <c r="C214" s="1892"/>
      <c r="D214" s="1892"/>
      <c r="E214" s="1892"/>
      <c r="F214" s="1892"/>
      <c r="G214" s="1892"/>
      <c r="H214" s="809"/>
      <c r="I214" s="846"/>
      <c r="J214" s="844"/>
      <c r="K214" s="844"/>
      <c r="L214" s="831"/>
    </row>
    <row r="215" spans="1:233" s="123" customFormat="1" ht="30.75" customHeight="1">
      <c r="A215" s="384"/>
      <c r="B215" s="592" t="s">
        <v>1</v>
      </c>
      <c r="C215" s="812" t="s">
        <v>73</v>
      </c>
      <c r="D215" s="812" t="s">
        <v>74</v>
      </c>
      <c r="E215" s="812" t="s">
        <v>75</v>
      </c>
      <c r="F215" s="808" t="s">
        <v>197</v>
      </c>
      <c r="G215" s="808" t="s">
        <v>76</v>
      </c>
      <c r="H215" s="812" t="s">
        <v>2</v>
      </c>
      <c r="I215" s="847"/>
      <c r="J215" s="844"/>
      <c r="K215" s="844"/>
      <c r="L215" s="888"/>
    </row>
    <row r="216" spans="1:233" ht="23.1" customHeight="1">
      <c r="A216" s="216"/>
      <c r="B216" s="979"/>
      <c r="C216" s="982"/>
      <c r="D216" s="990"/>
      <c r="E216" s="990"/>
      <c r="F216" s="455" t="str">
        <f t="shared" ref="F216:F251" si="10">IF(C216=0,"",INDEX($K$15:$K$19,MATCH(C216,$J$15:$J$19,0)))</f>
        <v/>
      </c>
      <c r="G216" s="450" t="str">
        <f t="shared" ref="G216:G251" si="11">IF(ISERROR(D216*F216*E216),"",D216*F216*E216)</f>
        <v/>
      </c>
      <c r="H216" s="850"/>
      <c r="I216" s="838"/>
      <c r="J216" s="844"/>
      <c r="K216" s="844"/>
      <c r="L216" s="64"/>
      <c r="HX216" s="52" t="e">
        <f>#REF!</f>
        <v>#REF!</v>
      </c>
      <c r="HY216" s="51" t="e">
        <f>IF(HX216&lt;&gt;0,HX216,"")</f>
        <v>#REF!</v>
      </c>
    </row>
    <row r="217" spans="1:233" ht="23.1" customHeight="1">
      <c r="A217" s="216"/>
      <c r="B217" s="974"/>
      <c r="C217" s="982"/>
      <c r="D217" s="991"/>
      <c r="E217" s="991"/>
      <c r="F217" s="455" t="str">
        <f t="shared" si="10"/>
        <v/>
      </c>
      <c r="G217" s="450" t="str">
        <f t="shared" si="11"/>
        <v/>
      </c>
      <c r="H217" s="837"/>
      <c r="I217" s="838"/>
      <c r="J217" s="844"/>
      <c r="K217" s="844"/>
      <c r="L217" s="128"/>
      <c r="HX217" s="52" t="e">
        <f>#REF!</f>
        <v>#REF!</v>
      </c>
      <c r="HY217" s="51" t="e">
        <f>IF(HX217&lt;&gt;0,HX217,"")</f>
        <v>#REF!</v>
      </c>
    </row>
    <row r="218" spans="1:233" ht="23.1" customHeight="1">
      <c r="A218" s="216"/>
      <c r="B218" s="974"/>
      <c r="C218" s="982"/>
      <c r="D218" s="991"/>
      <c r="E218" s="991"/>
      <c r="F218" s="455" t="str">
        <f t="shared" si="10"/>
        <v/>
      </c>
      <c r="G218" s="450" t="str">
        <f t="shared" si="11"/>
        <v/>
      </c>
      <c r="H218" s="837"/>
      <c r="I218" s="838"/>
      <c r="J218" s="844"/>
      <c r="K218" s="844"/>
      <c r="L218" s="128"/>
      <c r="HX218" s="52"/>
    </row>
    <row r="219" spans="1:233" ht="23.1" customHeight="1">
      <c r="A219" s="216"/>
      <c r="B219" s="974"/>
      <c r="C219" s="982"/>
      <c r="D219" s="991"/>
      <c r="E219" s="991"/>
      <c r="F219" s="455" t="str">
        <f t="shared" si="10"/>
        <v/>
      </c>
      <c r="G219" s="450" t="str">
        <f t="shared" si="11"/>
        <v/>
      </c>
      <c r="H219" s="837"/>
      <c r="I219" s="838"/>
      <c r="J219" s="844"/>
      <c r="K219" s="844"/>
      <c r="L219" s="128"/>
      <c r="HX219" s="52" t="e">
        <f>#REF!</f>
        <v>#REF!</v>
      </c>
      <c r="HY219" s="51" t="e">
        <f>IF(HX219&lt;&gt;0,HX219,"")</f>
        <v>#REF!</v>
      </c>
    </row>
    <row r="220" spans="1:233" ht="23.1" customHeight="1">
      <c r="A220" s="216"/>
      <c r="B220" s="974"/>
      <c r="C220" s="982"/>
      <c r="D220" s="991"/>
      <c r="E220" s="991"/>
      <c r="F220" s="455" t="str">
        <f t="shared" si="10"/>
        <v/>
      </c>
      <c r="G220" s="450" t="str">
        <f t="shared" si="11"/>
        <v/>
      </c>
      <c r="H220" s="837"/>
      <c r="I220" s="838"/>
      <c r="J220" s="844"/>
      <c r="K220" s="844"/>
      <c r="L220" s="128"/>
      <c r="HX220" s="51" t="e">
        <f>#REF!</f>
        <v>#REF!</v>
      </c>
      <c r="HY220" s="51" t="e">
        <f>IF(HX220&lt;&gt;0,HX220,"")</f>
        <v>#REF!</v>
      </c>
    </row>
    <row r="221" spans="1:233" ht="23.1" customHeight="1">
      <c r="A221" s="216"/>
      <c r="B221" s="974"/>
      <c r="C221" s="982"/>
      <c r="D221" s="991"/>
      <c r="E221" s="991"/>
      <c r="F221" s="455" t="str">
        <f t="shared" si="10"/>
        <v/>
      </c>
      <c r="G221" s="450" t="str">
        <f t="shared" si="11"/>
        <v/>
      </c>
      <c r="H221" s="837"/>
      <c r="I221" s="838"/>
      <c r="J221" s="844"/>
      <c r="K221" s="844"/>
      <c r="L221" s="128"/>
      <c r="HX221" s="51" t="e">
        <f>#REF!</f>
        <v>#REF!</v>
      </c>
      <c r="HY221" s="51" t="e">
        <f>IF(HX221&lt;&gt;0,HX221,"")</f>
        <v>#REF!</v>
      </c>
    </row>
    <row r="222" spans="1:233" ht="23.1" customHeight="1">
      <c r="A222" s="216"/>
      <c r="B222" s="974"/>
      <c r="C222" s="982"/>
      <c r="D222" s="991"/>
      <c r="E222" s="991"/>
      <c r="F222" s="455" t="str">
        <f t="shared" si="10"/>
        <v/>
      </c>
      <c r="G222" s="450" t="str">
        <f t="shared" si="11"/>
        <v/>
      </c>
      <c r="H222" s="837"/>
      <c r="I222" s="838"/>
      <c r="J222" s="844"/>
      <c r="K222" s="844"/>
      <c r="L222" s="129"/>
      <c r="HX222" s="51" t="e">
        <f>#REF!</f>
        <v>#REF!</v>
      </c>
      <c r="HY222" s="51" t="e">
        <f>IF(HX222&lt;&gt;0,HX222,"")</f>
        <v>#REF!</v>
      </c>
    </row>
    <row r="223" spans="1:233" ht="23.1" customHeight="1">
      <c r="A223" s="216"/>
      <c r="B223" s="974"/>
      <c r="C223" s="982"/>
      <c r="D223" s="991"/>
      <c r="E223" s="991"/>
      <c r="F223" s="455" t="str">
        <f t="shared" si="10"/>
        <v/>
      </c>
      <c r="G223" s="450" t="str">
        <f t="shared" si="11"/>
        <v/>
      </c>
      <c r="H223" s="837"/>
      <c r="I223" s="838"/>
      <c r="J223" s="844"/>
      <c r="K223" s="844"/>
      <c r="HX223" s="51" t="e">
        <f>#REF!</f>
        <v>#REF!</v>
      </c>
      <c r="HY223" s="51" t="e">
        <f>IF(HX223&lt;&gt;0,HX223,"")</f>
        <v>#REF!</v>
      </c>
    </row>
    <row r="224" spans="1:233" ht="23.1" customHeight="1">
      <c r="A224" s="216"/>
      <c r="B224" s="974"/>
      <c r="C224" s="982"/>
      <c r="D224" s="991"/>
      <c r="E224" s="991"/>
      <c r="F224" s="455" t="str">
        <f t="shared" si="10"/>
        <v/>
      </c>
      <c r="G224" s="450" t="str">
        <f t="shared" si="11"/>
        <v/>
      </c>
      <c r="H224" s="837"/>
      <c r="I224" s="838"/>
      <c r="J224" s="844"/>
      <c r="K224" s="844"/>
      <c r="HX224" s="51" t="str">
        <f>IF(HW224&lt;&gt;0,HW224,"")</f>
        <v/>
      </c>
    </row>
    <row r="225" spans="1:233" ht="23.1" customHeight="1">
      <c r="A225" s="216"/>
      <c r="B225" s="974"/>
      <c r="C225" s="982"/>
      <c r="D225" s="991"/>
      <c r="E225" s="991"/>
      <c r="F225" s="455" t="str">
        <f t="shared" si="10"/>
        <v/>
      </c>
      <c r="G225" s="450" t="str">
        <f t="shared" si="11"/>
        <v/>
      </c>
      <c r="H225" s="837"/>
      <c r="I225" s="838"/>
      <c r="J225" s="844"/>
      <c r="K225" s="844"/>
    </row>
    <row r="226" spans="1:233" ht="23.1" customHeight="1">
      <c r="A226" s="216"/>
      <c r="B226" s="974"/>
      <c r="C226" s="982"/>
      <c r="D226" s="991"/>
      <c r="E226" s="991"/>
      <c r="F226" s="455" t="str">
        <f t="shared" si="10"/>
        <v/>
      </c>
      <c r="G226" s="450" t="str">
        <f t="shared" si="11"/>
        <v/>
      </c>
      <c r="H226" s="837"/>
      <c r="I226" s="838"/>
      <c r="J226" s="844"/>
      <c r="K226" s="844"/>
      <c r="HX226" s="51" t="e">
        <f>#REF!</f>
        <v>#REF!</v>
      </c>
      <c r="HY226" s="51" t="e">
        <f>IF(HX226&lt;&gt;0,HX226,"")</f>
        <v>#REF!</v>
      </c>
    </row>
    <row r="227" spans="1:233" ht="23.1" customHeight="1">
      <c r="A227" s="216"/>
      <c r="B227" s="974"/>
      <c r="C227" s="982"/>
      <c r="D227" s="991"/>
      <c r="E227" s="991"/>
      <c r="F227" s="455" t="str">
        <f t="shared" si="10"/>
        <v/>
      </c>
      <c r="G227" s="450" t="str">
        <f t="shared" si="11"/>
        <v/>
      </c>
      <c r="H227" s="837"/>
      <c r="I227" s="838"/>
      <c r="J227" s="844"/>
      <c r="K227" s="844"/>
      <c r="HX227" s="51" t="str">
        <f>IF(HW227&lt;&gt;0,HW227,"")</f>
        <v/>
      </c>
    </row>
    <row r="228" spans="1:233" ht="23.1" customHeight="1">
      <c r="A228" s="216"/>
      <c r="B228" s="974"/>
      <c r="C228" s="982"/>
      <c r="D228" s="991"/>
      <c r="E228" s="991"/>
      <c r="F228" s="455" t="str">
        <f t="shared" si="10"/>
        <v/>
      </c>
      <c r="G228" s="450" t="str">
        <f t="shared" si="11"/>
        <v/>
      </c>
      <c r="H228" s="837"/>
      <c r="I228" s="838"/>
      <c r="J228" s="844"/>
      <c r="K228" s="844"/>
    </row>
    <row r="229" spans="1:233" ht="23.1" customHeight="1">
      <c r="A229" s="216"/>
      <c r="B229" s="974"/>
      <c r="C229" s="982"/>
      <c r="D229" s="991"/>
      <c r="E229" s="991"/>
      <c r="F229" s="455" t="str">
        <f t="shared" si="10"/>
        <v/>
      </c>
      <c r="G229" s="450" t="str">
        <f t="shared" si="11"/>
        <v/>
      </c>
      <c r="H229" s="837"/>
      <c r="I229" s="838"/>
      <c r="J229" s="844"/>
      <c r="K229" s="844"/>
    </row>
    <row r="230" spans="1:233" ht="23.1" customHeight="1">
      <c r="A230" s="216"/>
      <c r="B230" s="974"/>
      <c r="C230" s="982"/>
      <c r="D230" s="991"/>
      <c r="E230" s="991"/>
      <c r="F230" s="455" t="str">
        <f t="shared" si="10"/>
        <v/>
      </c>
      <c r="G230" s="450" t="str">
        <f t="shared" si="11"/>
        <v/>
      </c>
      <c r="H230" s="837"/>
      <c r="I230" s="838"/>
      <c r="J230" s="844"/>
      <c r="K230" s="844"/>
    </row>
    <row r="231" spans="1:233" ht="23.1" customHeight="1">
      <c r="A231" s="216"/>
      <c r="B231" s="974"/>
      <c r="C231" s="982"/>
      <c r="D231" s="991"/>
      <c r="E231" s="991"/>
      <c r="F231" s="455" t="str">
        <f t="shared" si="10"/>
        <v/>
      </c>
      <c r="G231" s="450" t="str">
        <f t="shared" si="11"/>
        <v/>
      </c>
      <c r="H231" s="837"/>
      <c r="I231" s="838"/>
      <c r="J231" s="844"/>
      <c r="K231" s="844"/>
    </row>
    <row r="232" spans="1:233" ht="23.1" customHeight="1">
      <c r="A232" s="216"/>
      <c r="B232" s="974"/>
      <c r="C232" s="982"/>
      <c r="D232" s="991"/>
      <c r="E232" s="991"/>
      <c r="F232" s="455" t="str">
        <f t="shared" si="10"/>
        <v/>
      </c>
      <c r="G232" s="450" t="str">
        <f t="shared" si="11"/>
        <v/>
      </c>
      <c r="H232" s="837"/>
      <c r="I232" s="838"/>
      <c r="J232" s="844"/>
      <c r="K232" s="844"/>
    </row>
    <row r="233" spans="1:233" ht="23.1" customHeight="1">
      <c r="A233" s="216"/>
      <c r="B233" s="974"/>
      <c r="C233" s="982"/>
      <c r="D233" s="991"/>
      <c r="E233" s="991"/>
      <c r="F233" s="455" t="str">
        <f t="shared" si="10"/>
        <v/>
      </c>
      <c r="G233" s="450" t="str">
        <f t="shared" si="11"/>
        <v/>
      </c>
      <c r="H233" s="837"/>
      <c r="I233" s="838"/>
      <c r="J233" s="844"/>
      <c r="K233" s="844"/>
      <c r="L233" s="831"/>
    </row>
    <row r="234" spans="1:233" ht="23.1" customHeight="1">
      <c r="A234" s="216"/>
      <c r="B234" s="974"/>
      <c r="C234" s="982"/>
      <c r="D234" s="991"/>
      <c r="E234" s="991"/>
      <c r="F234" s="455" t="str">
        <f t="shared" si="10"/>
        <v/>
      </c>
      <c r="G234" s="450" t="str">
        <f t="shared" si="11"/>
        <v/>
      </c>
      <c r="H234" s="837"/>
      <c r="I234" s="838"/>
      <c r="J234" s="844"/>
      <c r="K234" s="844"/>
      <c r="L234" s="831"/>
    </row>
    <row r="235" spans="1:233" ht="23.1" customHeight="1">
      <c r="A235" s="216"/>
      <c r="B235" s="974"/>
      <c r="C235" s="982"/>
      <c r="D235" s="991"/>
      <c r="E235" s="991"/>
      <c r="F235" s="455" t="str">
        <f t="shared" si="10"/>
        <v/>
      </c>
      <c r="G235" s="450" t="str">
        <f t="shared" si="11"/>
        <v/>
      </c>
      <c r="H235" s="837"/>
      <c r="I235" s="838"/>
      <c r="J235" s="844"/>
      <c r="K235" s="844"/>
      <c r="L235" s="831"/>
    </row>
    <row r="236" spans="1:233" ht="23.1" customHeight="1">
      <c r="A236" s="216"/>
      <c r="B236" s="974"/>
      <c r="C236" s="982"/>
      <c r="D236" s="991"/>
      <c r="E236" s="991"/>
      <c r="F236" s="455" t="str">
        <f t="shared" si="10"/>
        <v/>
      </c>
      <c r="G236" s="450" t="str">
        <f t="shared" si="11"/>
        <v/>
      </c>
      <c r="H236" s="837"/>
      <c r="I236" s="838"/>
      <c r="J236" s="844"/>
      <c r="K236" s="844"/>
      <c r="L236" s="831"/>
    </row>
    <row r="237" spans="1:233" ht="23.1" customHeight="1">
      <c r="A237" s="216"/>
      <c r="B237" s="974"/>
      <c r="C237" s="982"/>
      <c r="D237" s="991"/>
      <c r="E237" s="991"/>
      <c r="F237" s="455" t="str">
        <f t="shared" si="10"/>
        <v/>
      </c>
      <c r="G237" s="450" t="str">
        <f t="shared" si="11"/>
        <v/>
      </c>
      <c r="H237" s="837"/>
      <c r="I237" s="838"/>
      <c r="J237" s="844"/>
      <c r="K237" s="844"/>
      <c r="L237" s="831"/>
      <c r="HX237" s="51" t="e">
        <f>#REF!</f>
        <v>#REF!</v>
      </c>
      <c r="HY237" s="51" t="e">
        <f>IF(HX237&lt;&gt;0,HX237,"")</f>
        <v>#REF!</v>
      </c>
    </row>
    <row r="238" spans="1:233" ht="23.1" customHeight="1">
      <c r="A238" s="216"/>
      <c r="B238" s="974"/>
      <c r="C238" s="982"/>
      <c r="D238" s="991"/>
      <c r="E238" s="991"/>
      <c r="F238" s="455" t="str">
        <f t="shared" si="10"/>
        <v/>
      </c>
      <c r="G238" s="450" t="str">
        <f t="shared" si="11"/>
        <v/>
      </c>
      <c r="H238" s="837"/>
      <c r="I238" s="838"/>
      <c r="J238" s="844"/>
      <c r="K238" s="844"/>
      <c r="L238" s="831"/>
      <c r="HX238" s="51" t="str">
        <f>IF(HW238&lt;&gt;0,HW238,"")</f>
        <v/>
      </c>
    </row>
    <row r="239" spans="1:233" ht="23.1" customHeight="1">
      <c r="A239" s="216"/>
      <c r="B239" s="974"/>
      <c r="C239" s="982"/>
      <c r="D239" s="991"/>
      <c r="E239" s="991"/>
      <c r="F239" s="455" t="str">
        <f t="shared" si="10"/>
        <v/>
      </c>
      <c r="G239" s="450" t="str">
        <f t="shared" si="11"/>
        <v/>
      </c>
      <c r="H239" s="837"/>
      <c r="I239" s="838"/>
      <c r="J239" s="844"/>
      <c r="K239" s="844"/>
      <c r="L239" s="831"/>
    </row>
    <row r="240" spans="1:233" ht="23.1" customHeight="1">
      <c r="A240" s="216"/>
      <c r="B240" s="974"/>
      <c r="C240" s="982"/>
      <c r="D240" s="991"/>
      <c r="E240" s="991"/>
      <c r="F240" s="455" t="str">
        <f t="shared" si="10"/>
        <v/>
      </c>
      <c r="G240" s="450" t="str">
        <f t="shared" si="11"/>
        <v/>
      </c>
      <c r="H240" s="837"/>
      <c r="I240" s="838"/>
      <c r="J240" s="844"/>
      <c r="K240" s="844"/>
      <c r="L240" s="831"/>
    </row>
    <row r="241" spans="1:233" ht="23.1" customHeight="1">
      <c r="A241" s="216"/>
      <c r="B241" s="974"/>
      <c r="C241" s="982"/>
      <c r="D241" s="991"/>
      <c r="E241" s="991"/>
      <c r="F241" s="455" t="str">
        <f t="shared" si="10"/>
        <v/>
      </c>
      <c r="G241" s="450" t="str">
        <f>IF(ISERROR(D241*F241*E241),"",D241*F241*E241)</f>
        <v/>
      </c>
      <c r="H241" s="837"/>
      <c r="I241" s="838"/>
      <c r="J241" s="844"/>
      <c r="K241" s="844"/>
      <c r="L241" s="831"/>
      <c r="HX241" s="51" t="e">
        <f>#REF!</f>
        <v>#REF!</v>
      </c>
      <c r="HY241" s="51" t="e">
        <f>IF(HX241&lt;&gt;0,HX241,"")</f>
        <v>#REF!</v>
      </c>
    </row>
    <row r="242" spans="1:233" ht="23.1" customHeight="1">
      <c r="A242" s="216"/>
      <c r="B242" s="974"/>
      <c r="C242" s="982"/>
      <c r="D242" s="991"/>
      <c r="E242" s="991"/>
      <c r="F242" s="455" t="str">
        <f t="shared" si="10"/>
        <v/>
      </c>
      <c r="G242" s="450" t="str">
        <f>IF(ISERROR(D242*F242*E242),"",D242*F242*E242)</f>
        <v/>
      </c>
      <c r="H242" s="837"/>
      <c r="I242" s="838"/>
      <c r="J242" s="844"/>
      <c r="K242" s="844"/>
      <c r="L242" s="831"/>
      <c r="HX242" s="51" t="str">
        <f>IF(HW242&lt;&gt;0,HW242,"")</f>
        <v/>
      </c>
    </row>
    <row r="243" spans="1:233" ht="23.1" customHeight="1">
      <c r="A243" s="216"/>
      <c r="B243" s="974"/>
      <c r="C243" s="982"/>
      <c r="D243" s="991"/>
      <c r="E243" s="991"/>
      <c r="F243" s="455" t="str">
        <f t="shared" si="10"/>
        <v/>
      </c>
      <c r="G243" s="450" t="str">
        <f>IF(ISERROR(D243*F243*E243),"",D243*F243*E243)</f>
        <v/>
      </c>
      <c r="H243" s="837"/>
      <c r="I243" s="838"/>
      <c r="J243" s="844"/>
      <c r="K243" s="844"/>
      <c r="L243" s="831"/>
    </row>
    <row r="244" spans="1:233" ht="23.1" customHeight="1">
      <c r="A244" s="216"/>
      <c r="B244" s="974"/>
      <c r="C244" s="982"/>
      <c r="D244" s="991"/>
      <c r="E244" s="991"/>
      <c r="F244" s="455" t="str">
        <f t="shared" si="10"/>
        <v/>
      </c>
      <c r="G244" s="450" t="str">
        <f t="shared" si="11"/>
        <v/>
      </c>
      <c r="H244" s="837"/>
      <c r="I244" s="838"/>
      <c r="J244" s="844"/>
      <c r="K244" s="844"/>
      <c r="L244" s="831"/>
    </row>
    <row r="245" spans="1:233" ht="23.1" customHeight="1">
      <c r="A245" s="216"/>
      <c r="B245" s="974"/>
      <c r="C245" s="982"/>
      <c r="D245" s="991"/>
      <c r="E245" s="991"/>
      <c r="F245" s="455" t="str">
        <f t="shared" si="10"/>
        <v/>
      </c>
      <c r="G245" s="450" t="str">
        <f t="shared" si="11"/>
        <v/>
      </c>
      <c r="H245" s="837"/>
      <c r="I245" s="838"/>
      <c r="J245" s="844"/>
      <c r="K245" s="844"/>
      <c r="L245" s="831"/>
    </row>
    <row r="246" spans="1:233" ht="23.1" customHeight="1">
      <c r="A246" s="216"/>
      <c r="B246" s="974"/>
      <c r="C246" s="982"/>
      <c r="D246" s="991"/>
      <c r="E246" s="991"/>
      <c r="F246" s="455" t="str">
        <f t="shared" si="10"/>
        <v/>
      </c>
      <c r="G246" s="450" t="str">
        <f t="shared" si="11"/>
        <v/>
      </c>
      <c r="H246" s="837"/>
      <c r="I246" s="838"/>
      <c r="J246" s="844"/>
      <c r="K246" s="844"/>
      <c r="L246" s="831"/>
    </row>
    <row r="247" spans="1:233" ht="23.1" customHeight="1">
      <c r="A247" s="216"/>
      <c r="B247" s="974"/>
      <c r="C247" s="982"/>
      <c r="D247" s="991"/>
      <c r="E247" s="991"/>
      <c r="F247" s="455" t="str">
        <f t="shared" si="10"/>
        <v/>
      </c>
      <c r="G247" s="450" t="str">
        <f t="shared" si="11"/>
        <v/>
      </c>
      <c r="H247" s="837"/>
      <c r="I247" s="838"/>
      <c r="J247" s="844"/>
      <c r="K247" s="844"/>
      <c r="L247" s="831"/>
    </row>
    <row r="248" spans="1:233" ht="23.1" customHeight="1">
      <c r="A248" s="216"/>
      <c r="B248" s="974"/>
      <c r="C248" s="982"/>
      <c r="D248" s="991"/>
      <c r="E248" s="991"/>
      <c r="F248" s="455" t="str">
        <f t="shared" si="10"/>
        <v/>
      </c>
      <c r="G248" s="450" t="str">
        <f t="shared" si="11"/>
        <v/>
      </c>
      <c r="H248" s="837"/>
      <c r="I248" s="838"/>
      <c r="J248" s="844"/>
      <c r="K248" s="844"/>
      <c r="L248" s="831"/>
    </row>
    <row r="249" spans="1:233" ht="23.1" customHeight="1">
      <c r="A249" s="216"/>
      <c r="B249" s="974"/>
      <c r="C249" s="982"/>
      <c r="D249" s="991"/>
      <c r="E249" s="991"/>
      <c r="F249" s="455" t="str">
        <f t="shared" si="10"/>
        <v/>
      </c>
      <c r="G249" s="450" t="str">
        <f t="shared" si="11"/>
        <v/>
      </c>
      <c r="H249" s="837"/>
      <c r="I249" s="838"/>
      <c r="J249" s="844"/>
      <c r="K249" s="844"/>
      <c r="L249" s="831"/>
    </row>
    <row r="250" spans="1:233" ht="23.1" customHeight="1">
      <c r="A250" s="216"/>
      <c r="B250" s="974"/>
      <c r="C250" s="982"/>
      <c r="D250" s="991"/>
      <c r="E250" s="991"/>
      <c r="F250" s="455" t="str">
        <f t="shared" si="10"/>
        <v/>
      </c>
      <c r="G250" s="450" t="str">
        <f t="shared" si="11"/>
        <v/>
      </c>
      <c r="H250" s="837"/>
      <c r="I250" s="838"/>
      <c r="J250" s="844"/>
      <c r="K250" s="844"/>
      <c r="L250" s="831"/>
    </row>
    <row r="251" spans="1:233" ht="23.1" customHeight="1">
      <c r="A251" s="216"/>
      <c r="B251" s="974"/>
      <c r="C251" s="982"/>
      <c r="D251" s="991"/>
      <c r="E251" s="991"/>
      <c r="F251" s="455" t="str">
        <f t="shared" si="10"/>
        <v/>
      </c>
      <c r="G251" s="450" t="str">
        <f t="shared" si="11"/>
        <v/>
      </c>
      <c r="H251" s="837"/>
      <c r="I251" s="838"/>
      <c r="J251" s="844"/>
      <c r="K251" s="844"/>
      <c r="L251" s="831"/>
    </row>
    <row r="252" spans="1:233" ht="12.75" customHeight="1">
      <c r="B252" s="594" t="str">
        <f>B213</f>
        <v>FAPESP,  SETEMBRO DE 2015</v>
      </c>
      <c r="C252" s="857"/>
      <c r="D252" s="857"/>
      <c r="E252" s="845"/>
      <c r="F252" s="857"/>
      <c r="G252" s="845"/>
      <c r="H252" s="845">
        <v>2</v>
      </c>
      <c r="I252" s="846"/>
      <c r="J252" s="844"/>
      <c r="K252" s="844"/>
      <c r="L252" s="831"/>
    </row>
    <row r="253" spans="1:233" s="50" customFormat="1" ht="13.5" customHeight="1">
      <c r="A253" s="392"/>
      <c r="B253" s="62"/>
      <c r="C253" s="831"/>
      <c r="D253" s="831"/>
      <c r="E253" s="832"/>
      <c r="F253" s="831"/>
      <c r="G253" s="831"/>
      <c r="H253" s="831"/>
      <c r="I253" s="846"/>
      <c r="J253" s="844"/>
      <c r="K253" s="844"/>
      <c r="L253" s="831"/>
    </row>
    <row r="254" spans="1:233" s="50" customFormat="1" ht="12.75" customHeight="1">
      <c r="A254" s="366"/>
      <c r="B254" s="62"/>
      <c r="C254" s="831"/>
      <c r="D254" s="831"/>
      <c r="E254" s="832"/>
      <c r="F254" s="831"/>
      <c r="G254" s="831"/>
      <c r="H254" s="831"/>
      <c r="I254" s="846"/>
      <c r="J254" s="844"/>
      <c r="K254" s="844"/>
      <c r="L254" s="831"/>
    </row>
    <row r="255" spans="1:233" s="50" customFormat="1" ht="12.75" customHeight="1">
      <c r="A255" s="366"/>
      <c r="B255" s="62"/>
      <c r="C255" s="831"/>
      <c r="D255" s="831"/>
      <c r="E255" s="832"/>
      <c r="F255" s="831"/>
      <c r="G255" s="831"/>
      <c r="H255" s="831"/>
      <c r="I255" s="846"/>
      <c r="J255" s="844"/>
      <c r="K255" s="844"/>
      <c r="L255" s="831"/>
    </row>
    <row r="256" spans="1:233" s="50" customFormat="1" ht="12.75" customHeight="1">
      <c r="A256" s="366"/>
      <c r="B256" s="62"/>
      <c r="C256" s="831"/>
      <c r="D256" s="831"/>
      <c r="E256" s="832"/>
      <c r="F256" s="831"/>
      <c r="G256" s="831"/>
      <c r="H256" s="831"/>
      <c r="I256" s="846"/>
      <c r="J256" s="844"/>
      <c r="K256" s="844"/>
      <c r="L256" s="831"/>
    </row>
    <row r="257" spans="1:233" s="50" customFormat="1" ht="12.75" customHeight="1">
      <c r="A257" s="366"/>
      <c r="B257" s="62"/>
      <c r="C257" s="831"/>
      <c r="D257" s="831"/>
      <c r="E257" s="832"/>
      <c r="F257" s="831"/>
      <c r="G257" s="831"/>
      <c r="H257" s="831"/>
      <c r="I257" s="846"/>
      <c r="J257" s="844"/>
      <c r="K257" s="844"/>
      <c r="L257" s="831"/>
    </row>
    <row r="258" spans="1:233" s="50" customFormat="1" ht="19.5" customHeight="1">
      <c r="A258" s="366"/>
      <c r="B258" s="1892" t="s">
        <v>278</v>
      </c>
      <c r="C258" s="1892"/>
      <c r="D258" s="1892"/>
      <c r="E258" s="1892"/>
      <c r="F258" s="1892"/>
      <c r="G258" s="1892"/>
      <c r="H258" s="809"/>
      <c r="I258" s="846"/>
      <c r="J258" s="844"/>
      <c r="K258" s="844"/>
      <c r="L258" s="831"/>
    </row>
    <row r="259" spans="1:233" s="50" customFormat="1" ht="6" customHeight="1">
      <c r="A259" s="366"/>
      <c r="B259" s="596"/>
      <c r="C259" s="809"/>
      <c r="D259" s="809"/>
      <c r="E259" s="809"/>
      <c r="F259" s="809"/>
      <c r="G259" s="809"/>
      <c r="H259" s="809"/>
      <c r="I259" s="846"/>
      <c r="J259" s="844"/>
      <c r="K259" s="844"/>
      <c r="L259" s="831"/>
    </row>
    <row r="260" spans="1:233" s="14" customFormat="1" ht="19.5" customHeight="1">
      <c r="A260" s="368"/>
      <c r="B260" s="595" t="s">
        <v>97</v>
      </c>
      <c r="C260" s="949"/>
      <c r="D260" s="1603" t="s">
        <v>66</v>
      </c>
      <c r="E260" s="1604"/>
      <c r="F260" s="1604"/>
      <c r="G260" s="1604"/>
      <c r="H260" s="1893"/>
      <c r="I260" s="884"/>
      <c r="J260" s="844"/>
      <c r="K260" s="844"/>
      <c r="L260" s="924"/>
    </row>
    <row r="261" spans="1:233" s="50" customFormat="1" ht="6" customHeight="1">
      <c r="A261" s="366"/>
      <c r="B261" s="256"/>
      <c r="C261" s="885"/>
      <c r="D261" s="885"/>
      <c r="E261" s="831"/>
      <c r="F261" s="885"/>
      <c r="G261" s="886"/>
      <c r="H261" s="886"/>
      <c r="I261" s="887"/>
      <c r="J261" s="844"/>
      <c r="K261" s="844"/>
      <c r="L261" s="886"/>
    </row>
    <row r="262" spans="1:233" s="50" customFormat="1" ht="17.25" customHeight="1">
      <c r="A262" s="366"/>
      <c r="B262" s="593" t="s">
        <v>34</v>
      </c>
      <c r="C262" s="1894"/>
      <c r="D262" s="1895"/>
      <c r="E262" s="831"/>
      <c r="F262" s="831"/>
      <c r="G262" s="448"/>
      <c r="H262" s="448"/>
      <c r="I262" s="449"/>
      <c r="J262" s="844"/>
      <c r="K262" s="844"/>
      <c r="L262" s="886"/>
    </row>
    <row r="263" spans="1:233" s="50" customFormat="1" ht="6" customHeight="1">
      <c r="A263" s="366"/>
      <c r="B263" s="256"/>
      <c r="C263" s="885"/>
      <c r="D263" s="885"/>
      <c r="E263" s="831"/>
      <c r="F263" s="885"/>
      <c r="G263" s="886"/>
      <c r="H263" s="886"/>
      <c r="I263" s="887"/>
      <c r="J263" s="844"/>
      <c r="K263" s="844"/>
      <c r="L263" s="886"/>
    </row>
    <row r="264" spans="1:233" s="50" customFormat="1" ht="19.5" customHeight="1">
      <c r="A264" s="366"/>
      <c r="B264" s="175" t="s">
        <v>93</v>
      </c>
      <c r="C264" s="1381" t="str">
        <f>IF(SUM(G267:G296,G300:G335)=0,"",(SUM(G267:G296,G300:G335)))</f>
        <v/>
      </c>
      <c r="D264" s="1381"/>
      <c r="E264" s="851"/>
      <c r="F264" s="809"/>
      <c r="G264" s="851"/>
      <c r="H264" s="851"/>
      <c r="I264" s="846"/>
      <c r="J264" s="844"/>
      <c r="K264" s="844"/>
      <c r="L264" s="831"/>
    </row>
    <row r="265" spans="1:233" s="50" customFormat="1" ht="7.5" customHeight="1">
      <c r="A265" s="366"/>
      <c r="B265" s="316"/>
      <c r="C265" s="851"/>
      <c r="D265" s="851"/>
      <c r="E265" s="851"/>
      <c r="F265" s="851"/>
      <c r="G265" s="851"/>
      <c r="H265" s="851"/>
      <c r="I265" s="846"/>
      <c r="J265" s="844"/>
      <c r="K265" s="844"/>
      <c r="L265" s="831"/>
    </row>
    <row r="266" spans="1:233" s="123" customFormat="1" ht="30.75" customHeight="1">
      <c r="A266" s="384"/>
      <c r="B266" s="592" t="s">
        <v>1</v>
      </c>
      <c r="C266" s="812" t="s">
        <v>73</v>
      </c>
      <c r="D266" s="812" t="s">
        <v>74</v>
      </c>
      <c r="E266" s="812" t="s">
        <v>75</v>
      </c>
      <c r="F266" s="808" t="s">
        <v>197</v>
      </c>
      <c r="G266" s="808" t="s">
        <v>76</v>
      </c>
      <c r="H266" s="812" t="s">
        <v>2</v>
      </c>
      <c r="I266" s="847"/>
      <c r="J266" s="844"/>
      <c r="K266" s="844"/>
      <c r="L266" s="888"/>
    </row>
    <row r="267" spans="1:233" ht="23.1" customHeight="1">
      <c r="A267" s="216"/>
      <c r="B267" s="979"/>
      <c r="C267" s="982"/>
      <c r="D267" s="990"/>
      <c r="E267" s="990"/>
      <c r="F267" s="455" t="str">
        <f t="shared" ref="F267:F296" si="12">IF(C267=0,"",INDEX($K$15:$K$19,MATCH(C267,$J$15:$J$19,0)))</f>
        <v/>
      </c>
      <c r="G267" s="450" t="str">
        <f t="shared" ref="G267:G296" si="13">IF(ISERROR(D267*F267*E267),"",D267*F267*E267)</f>
        <v/>
      </c>
      <c r="H267" s="850"/>
      <c r="I267" s="838"/>
      <c r="J267" s="844"/>
      <c r="K267" s="844"/>
      <c r="L267" s="886"/>
      <c r="HX267" s="52" t="e">
        <f>#REF!</f>
        <v>#REF!</v>
      </c>
      <c r="HY267" s="51" t="e">
        <f>IF(HX267&lt;&gt;0,HX267,"")</f>
        <v>#REF!</v>
      </c>
    </row>
    <row r="268" spans="1:233" ht="23.1" customHeight="1">
      <c r="A268" s="216"/>
      <c r="B268" s="974"/>
      <c r="C268" s="982"/>
      <c r="D268" s="991"/>
      <c r="E268" s="991"/>
      <c r="F268" s="455" t="str">
        <f t="shared" si="12"/>
        <v/>
      </c>
      <c r="G268" s="450" t="str">
        <f t="shared" si="13"/>
        <v/>
      </c>
      <c r="H268" s="837"/>
      <c r="I268" s="838"/>
      <c r="J268" s="844"/>
      <c r="K268" s="844"/>
      <c r="L268" s="948"/>
      <c r="HX268" s="52" t="e">
        <f>#REF!</f>
        <v>#REF!</v>
      </c>
      <c r="HY268" s="51" t="e">
        <f>IF(HX268&lt;&gt;0,HX268,"")</f>
        <v>#REF!</v>
      </c>
    </row>
    <row r="269" spans="1:233" ht="23.1" customHeight="1">
      <c r="A269" s="216"/>
      <c r="B269" s="974"/>
      <c r="C269" s="982"/>
      <c r="D269" s="991"/>
      <c r="E269" s="991"/>
      <c r="F269" s="455" t="str">
        <f t="shared" si="12"/>
        <v/>
      </c>
      <c r="G269" s="450" t="str">
        <f t="shared" si="13"/>
        <v/>
      </c>
      <c r="H269" s="837"/>
      <c r="I269" s="838"/>
      <c r="J269" s="844"/>
      <c r="K269" s="844"/>
      <c r="L269" s="948"/>
      <c r="HX269" s="52"/>
    </row>
    <row r="270" spans="1:233" ht="23.1" customHeight="1">
      <c r="A270" s="216"/>
      <c r="B270" s="974"/>
      <c r="C270" s="982"/>
      <c r="D270" s="991"/>
      <c r="E270" s="991"/>
      <c r="F270" s="455" t="str">
        <f t="shared" si="12"/>
        <v/>
      </c>
      <c r="G270" s="450" t="str">
        <f t="shared" si="13"/>
        <v/>
      </c>
      <c r="H270" s="837"/>
      <c r="I270" s="838"/>
      <c r="J270" s="844"/>
      <c r="K270" s="844"/>
      <c r="L270" s="948"/>
      <c r="HX270" s="52" t="e">
        <f>#REF!</f>
        <v>#REF!</v>
      </c>
      <c r="HY270" s="51" t="e">
        <f>IF(HX270&lt;&gt;0,HX270,"")</f>
        <v>#REF!</v>
      </c>
    </row>
    <row r="271" spans="1:233" ht="23.1" customHeight="1">
      <c r="A271" s="216"/>
      <c r="B271" s="974"/>
      <c r="C271" s="982"/>
      <c r="D271" s="991"/>
      <c r="E271" s="991"/>
      <c r="F271" s="455" t="str">
        <f t="shared" si="12"/>
        <v/>
      </c>
      <c r="G271" s="450" t="str">
        <f t="shared" si="13"/>
        <v/>
      </c>
      <c r="H271" s="837"/>
      <c r="I271" s="838"/>
      <c r="J271" s="844"/>
      <c r="K271" s="844"/>
      <c r="L271" s="948"/>
      <c r="HX271" s="51" t="e">
        <f>#REF!</f>
        <v>#REF!</v>
      </c>
      <c r="HY271" s="51" t="e">
        <f>IF(HX271&lt;&gt;0,HX271,"")</f>
        <v>#REF!</v>
      </c>
    </row>
    <row r="272" spans="1:233" ht="23.1" customHeight="1">
      <c r="A272" s="216"/>
      <c r="B272" s="974"/>
      <c r="C272" s="982"/>
      <c r="D272" s="991"/>
      <c r="E272" s="991"/>
      <c r="F272" s="455" t="str">
        <f t="shared" si="12"/>
        <v/>
      </c>
      <c r="G272" s="450" t="str">
        <f t="shared" si="13"/>
        <v/>
      </c>
      <c r="H272" s="837"/>
      <c r="I272" s="838"/>
      <c r="J272" s="844"/>
      <c r="K272" s="844"/>
      <c r="L272" s="948"/>
      <c r="HX272" s="51" t="e">
        <f>#REF!</f>
        <v>#REF!</v>
      </c>
      <c r="HY272" s="51" t="e">
        <f>IF(HX272&lt;&gt;0,HX272,"")</f>
        <v>#REF!</v>
      </c>
    </row>
    <row r="273" spans="1:233" ht="23.1" customHeight="1">
      <c r="A273" s="216"/>
      <c r="B273" s="974"/>
      <c r="C273" s="982"/>
      <c r="D273" s="991"/>
      <c r="E273" s="991"/>
      <c r="F273" s="455" t="str">
        <f t="shared" si="12"/>
        <v/>
      </c>
      <c r="G273" s="450" t="str">
        <f t="shared" si="13"/>
        <v/>
      </c>
      <c r="H273" s="837"/>
      <c r="I273" s="838"/>
      <c r="J273" s="844"/>
      <c r="K273" s="844"/>
      <c r="L273" s="844"/>
      <c r="HX273" s="51" t="e">
        <f>#REF!</f>
        <v>#REF!</v>
      </c>
      <c r="HY273" s="51" t="e">
        <f>IF(HX273&lt;&gt;0,HX273,"")</f>
        <v>#REF!</v>
      </c>
    </row>
    <row r="274" spans="1:233" ht="23.1" customHeight="1">
      <c r="A274" s="216"/>
      <c r="B274" s="974"/>
      <c r="C274" s="982"/>
      <c r="D274" s="991"/>
      <c r="E274" s="991"/>
      <c r="F274" s="455" t="str">
        <f t="shared" si="12"/>
        <v/>
      </c>
      <c r="G274" s="450" t="str">
        <f t="shared" si="13"/>
        <v/>
      </c>
      <c r="H274" s="837"/>
      <c r="I274" s="838"/>
      <c r="J274" s="844"/>
      <c r="K274" s="844"/>
      <c r="HX274" s="51" t="e">
        <f>#REF!</f>
        <v>#REF!</v>
      </c>
      <c r="HY274" s="51" t="e">
        <f>IF(HX274&lt;&gt;0,HX274,"")</f>
        <v>#REF!</v>
      </c>
    </row>
    <row r="275" spans="1:233" ht="23.1" customHeight="1">
      <c r="A275" s="216"/>
      <c r="B275" s="974"/>
      <c r="C275" s="982"/>
      <c r="D275" s="991"/>
      <c r="E275" s="991"/>
      <c r="F275" s="455" t="str">
        <f t="shared" si="12"/>
        <v/>
      </c>
      <c r="G275" s="450" t="str">
        <f t="shared" si="13"/>
        <v/>
      </c>
      <c r="H275" s="837"/>
      <c r="I275" s="838"/>
      <c r="J275" s="844"/>
      <c r="K275" s="844"/>
      <c r="HX275" s="51" t="str">
        <f>IF(HW275&lt;&gt;0,HW275,"")</f>
        <v/>
      </c>
    </row>
    <row r="276" spans="1:233" ht="23.1" customHeight="1">
      <c r="A276" s="216"/>
      <c r="B276" s="974"/>
      <c r="C276" s="982"/>
      <c r="D276" s="991"/>
      <c r="E276" s="991"/>
      <c r="F276" s="455" t="str">
        <f t="shared" si="12"/>
        <v/>
      </c>
      <c r="G276" s="450" t="str">
        <f t="shared" si="13"/>
        <v/>
      </c>
      <c r="H276" s="837"/>
      <c r="I276" s="838"/>
      <c r="J276" s="844"/>
      <c r="K276" s="844"/>
    </row>
    <row r="277" spans="1:233" ht="23.1" customHeight="1">
      <c r="A277" s="216"/>
      <c r="B277" s="974"/>
      <c r="C277" s="982"/>
      <c r="D277" s="991"/>
      <c r="E277" s="991"/>
      <c r="F277" s="455" t="str">
        <f t="shared" si="12"/>
        <v/>
      </c>
      <c r="G277" s="450" t="str">
        <f t="shared" si="13"/>
        <v/>
      </c>
      <c r="H277" s="837"/>
      <c r="I277" s="838"/>
      <c r="J277" s="844"/>
      <c r="K277" s="844"/>
      <c r="HX277" s="51" t="e">
        <f>#REF!</f>
        <v>#REF!</v>
      </c>
      <c r="HY277" s="51" t="e">
        <f>IF(HX277&lt;&gt;0,HX277,"")</f>
        <v>#REF!</v>
      </c>
    </row>
    <row r="278" spans="1:233" ht="23.1" customHeight="1">
      <c r="A278" s="216"/>
      <c r="B278" s="974"/>
      <c r="C278" s="982"/>
      <c r="D278" s="991"/>
      <c r="E278" s="991"/>
      <c r="F278" s="455" t="str">
        <f t="shared" si="12"/>
        <v/>
      </c>
      <c r="G278" s="450" t="str">
        <f t="shared" si="13"/>
        <v/>
      </c>
      <c r="H278" s="837"/>
      <c r="I278" s="838"/>
      <c r="J278" s="844"/>
      <c r="K278" s="844"/>
      <c r="HX278" s="51" t="str">
        <f>IF(HW278&lt;&gt;0,HW278,"")</f>
        <v/>
      </c>
    </row>
    <row r="279" spans="1:233" ht="23.1" customHeight="1">
      <c r="A279" s="216"/>
      <c r="B279" s="974"/>
      <c r="C279" s="982"/>
      <c r="D279" s="991"/>
      <c r="E279" s="991"/>
      <c r="F279" s="455" t="str">
        <f t="shared" si="12"/>
        <v/>
      </c>
      <c r="G279" s="450" t="str">
        <f t="shared" si="13"/>
        <v/>
      </c>
      <c r="H279" s="837"/>
      <c r="I279" s="838"/>
      <c r="J279" s="844"/>
      <c r="K279" s="844"/>
    </row>
    <row r="280" spans="1:233" ht="23.1" customHeight="1">
      <c r="A280" s="216"/>
      <c r="B280" s="974"/>
      <c r="C280" s="982"/>
      <c r="D280" s="991"/>
      <c r="E280" s="991"/>
      <c r="F280" s="455" t="str">
        <f t="shared" si="12"/>
        <v/>
      </c>
      <c r="G280" s="450" t="str">
        <f t="shared" si="13"/>
        <v/>
      </c>
      <c r="H280" s="837"/>
      <c r="I280" s="838"/>
      <c r="J280" s="844"/>
      <c r="K280" s="844"/>
    </row>
    <row r="281" spans="1:233" ht="23.1" customHeight="1">
      <c r="A281" s="216"/>
      <c r="B281" s="974"/>
      <c r="C281" s="982"/>
      <c r="D281" s="991"/>
      <c r="E281" s="991"/>
      <c r="F281" s="455" t="str">
        <f t="shared" si="12"/>
        <v/>
      </c>
      <c r="G281" s="450" t="str">
        <f t="shared" si="13"/>
        <v/>
      </c>
      <c r="H281" s="837"/>
      <c r="I281" s="838"/>
      <c r="J281" s="844"/>
      <c r="K281" s="844"/>
      <c r="L281" s="831"/>
    </row>
    <row r="282" spans="1:233" ht="23.1" customHeight="1">
      <c r="A282" s="216"/>
      <c r="B282" s="974"/>
      <c r="C282" s="982"/>
      <c r="D282" s="991"/>
      <c r="E282" s="991"/>
      <c r="F282" s="455" t="str">
        <f t="shared" si="12"/>
        <v/>
      </c>
      <c r="G282" s="450" t="str">
        <f t="shared" si="13"/>
        <v/>
      </c>
      <c r="H282" s="837"/>
      <c r="I282" s="838"/>
      <c r="J282" s="844"/>
      <c r="K282" s="844"/>
      <c r="L282" s="831"/>
    </row>
    <row r="283" spans="1:233" ht="23.1" customHeight="1">
      <c r="A283" s="216"/>
      <c r="B283" s="974"/>
      <c r="C283" s="982"/>
      <c r="D283" s="991"/>
      <c r="E283" s="991"/>
      <c r="F283" s="455" t="str">
        <f t="shared" si="12"/>
        <v/>
      </c>
      <c r="G283" s="450" t="str">
        <f t="shared" si="13"/>
        <v/>
      </c>
      <c r="H283" s="837"/>
      <c r="I283" s="838"/>
      <c r="J283" s="844"/>
      <c r="K283" s="844"/>
      <c r="L283" s="831"/>
    </row>
    <row r="284" spans="1:233" ht="23.1" customHeight="1">
      <c r="A284" s="216"/>
      <c r="B284" s="974"/>
      <c r="C284" s="982"/>
      <c r="D284" s="991"/>
      <c r="E284" s="991"/>
      <c r="F284" s="455" t="str">
        <f t="shared" si="12"/>
        <v/>
      </c>
      <c r="G284" s="450" t="str">
        <f t="shared" si="13"/>
        <v/>
      </c>
      <c r="H284" s="837"/>
      <c r="I284" s="838"/>
      <c r="J284" s="844"/>
      <c r="K284" s="844"/>
      <c r="L284" s="831"/>
    </row>
    <row r="285" spans="1:233" ht="23.1" customHeight="1">
      <c r="A285" s="216"/>
      <c r="B285" s="974"/>
      <c r="C285" s="982"/>
      <c r="D285" s="991"/>
      <c r="E285" s="991"/>
      <c r="F285" s="455" t="str">
        <f t="shared" si="12"/>
        <v/>
      </c>
      <c r="G285" s="450" t="str">
        <f t="shared" si="13"/>
        <v/>
      </c>
      <c r="H285" s="837"/>
      <c r="I285" s="838"/>
      <c r="J285" s="844"/>
      <c r="K285" s="844"/>
      <c r="L285" s="831"/>
    </row>
    <row r="286" spans="1:233" ht="23.1" customHeight="1">
      <c r="A286" s="216"/>
      <c r="B286" s="974"/>
      <c r="C286" s="982"/>
      <c r="D286" s="991"/>
      <c r="E286" s="991"/>
      <c r="F286" s="455" t="str">
        <f t="shared" si="12"/>
        <v/>
      </c>
      <c r="G286" s="450" t="str">
        <f t="shared" si="13"/>
        <v/>
      </c>
      <c r="H286" s="837"/>
      <c r="I286" s="838"/>
      <c r="J286" s="844"/>
      <c r="K286" s="844"/>
      <c r="L286" s="831"/>
    </row>
    <row r="287" spans="1:233" ht="23.1" customHeight="1">
      <c r="A287" s="216"/>
      <c r="B287" s="974"/>
      <c r="C287" s="982"/>
      <c r="D287" s="991"/>
      <c r="E287" s="991"/>
      <c r="F287" s="455" t="str">
        <f t="shared" si="12"/>
        <v/>
      </c>
      <c r="G287" s="450" t="str">
        <f t="shared" si="13"/>
        <v/>
      </c>
      <c r="H287" s="837"/>
      <c r="I287" s="838"/>
      <c r="J287" s="844"/>
      <c r="K287" s="844"/>
      <c r="L287" s="831"/>
      <c r="HX287" s="51" t="str">
        <f>IF(HW287&lt;&gt;0,HW287,"")</f>
        <v/>
      </c>
    </row>
    <row r="288" spans="1:233" ht="23.1" customHeight="1">
      <c r="A288" s="216"/>
      <c r="B288" s="974"/>
      <c r="C288" s="982"/>
      <c r="D288" s="991"/>
      <c r="E288" s="991"/>
      <c r="F288" s="455" t="str">
        <f t="shared" si="12"/>
        <v/>
      </c>
      <c r="G288" s="450" t="str">
        <f t="shared" si="13"/>
        <v/>
      </c>
      <c r="H288" s="837"/>
      <c r="I288" s="838"/>
      <c r="J288" s="844"/>
      <c r="K288" s="844"/>
      <c r="L288" s="831"/>
    </row>
    <row r="289" spans="1:233" ht="23.1" customHeight="1">
      <c r="A289" s="216"/>
      <c r="B289" s="974"/>
      <c r="C289" s="982"/>
      <c r="D289" s="991"/>
      <c r="E289" s="991"/>
      <c r="F289" s="455" t="str">
        <f t="shared" si="12"/>
        <v/>
      </c>
      <c r="G289" s="450" t="str">
        <f t="shared" si="13"/>
        <v/>
      </c>
      <c r="H289" s="837"/>
      <c r="I289" s="838"/>
      <c r="J289" s="844"/>
      <c r="K289" s="844"/>
      <c r="L289" s="831"/>
    </row>
    <row r="290" spans="1:233" ht="23.1" customHeight="1">
      <c r="A290" s="216"/>
      <c r="B290" s="974"/>
      <c r="C290" s="982"/>
      <c r="D290" s="991"/>
      <c r="E290" s="991"/>
      <c r="F290" s="455" t="str">
        <f t="shared" si="12"/>
        <v/>
      </c>
      <c r="G290" s="450" t="str">
        <f t="shared" si="13"/>
        <v/>
      </c>
      <c r="H290" s="837"/>
      <c r="I290" s="838"/>
      <c r="J290" s="844"/>
      <c r="K290" s="844"/>
      <c r="L290" s="831"/>
    </row>
    <row r="291" spans="1:233" ht="23.1" customHeight="1">
      <c r="A291" s="216"/>
      <c r="B291" s="974"/>
      <c r="C291" s="982"/>
      <c r="D291" s="991"/>
      <c r="E291" s="991"/>
      <c r="F291" s="455" t="str">
        <f t="shared" si="12"/>
        <v/>
      </c>
      <c r="G291" s="450" t="str">
        <f t="shared" si="13"/>
        <v/>
      </c>
      <c r="H291" s="837"/>
      <c r="I291" s="838"/>
      <c r="J291" s="844"/>
      <c r="K291" s="844"/>
      <c r="L291" s="831"/>
    </row>
    <row r="292" spans="1:233" ht="23.1" customHeight="1">
      <c r="A292" s="216"/>
      <c r="B292" s="974"/>
      <c r="C292" s="982"/>
      <c r="D292" s="991"/>
      <c r="E292" s="991"/>
      <c r="F292" s="455" t="str">
        <f t="shared" si="12"/>
        <v/>
      </c>
      <c r="G292" s="450" t="str">
        <f t="shared" si="13"/>
        <v/>
      </c>
      <c r="H292" s="837"/>
      <c r="I292" s="838"/>
      <c r="J292" s="844"/>
      <c r="K292" s="844"/>
      <c r="L292" s="831"/>
    </row>
    <row r="293" spans="1:233" ht="23.1" customHeight="1">
      <c r="A293" s="216"/>
      <c r="B293" s="974"/>
      <c r="C293" s="982"/>
      <c r="D293" s="991"/>
      <c r="E293" s="991"/>
      <c r="F293" s="455" t="str">
        <f t="shared" si="12"/>
        <v/>
      </c>
      <c r="G293" s="450" t="str">
        <f t="shared" si="13"/>
        <v/>
      </c>
      <c r="H293" s="837"/>
      <c r="I293" s="838"/>
      <c r="J293" s="844"/>
      <c r="K293" s="844"/>
      <c r="L293" s="831"/>
    </row>
    <row r="294" spans="1:233" ht="23.1" customHeight="1">
      <c r="A294" s="216"/>
      <c r="B294" s="974"/>
      <c r="C294" s="982"/>
      <c r="D294" s="991"/>
      <c r="E294" s="991"/>
      <c r="F294" s="455" t="str">
        <f t="shared" si="12"/>
        <v/>
      </c>
      <c r="G294" s="450" t="str">
        <f t="shared" si="13"/>
        <v/>
      </c>
      <c r="H294" s="837"/>
      <c r="I294" s="838"/>
      <c r="J294" s="844"/>
      <c r="K294" s="844"/>
      <c r="L294" s="831"/>
    </row>
    <row r="295" spans="1:233" ht="23.1" customHeight="1">
      <c r="A295" s="216"/>
      <c r="B295" s="974"/>
      <c r="C295" s="982"/>
      <c r="D295" s="991"/>
      <c r="E295" s="991"/>
      <c r="F295" s="455" t="str">
        <f t="shared" si="12"/>
        <v/>
      </c>
      <c r="G295" s="450" t="str">
        <f t="shared" si="13"/>
        <v/>
      </c>
      <c r="H295" s="837"/>
      <c r="I295" s="838"/>
      <c r="J295" s="844"/>
      <c r="K295" s="844"/>
      <c r="L295" s="831"/>
    </row>
    <row r="296" spans="1:233" ht="23.1" customHeight="1">
      <c r="A296" s="216"/>
      <c r="B296" s="974"/>
      <c r="C296" s="982"/>
      <c r="D296" s="991"/>
      <c r="E296" s="991"/>
      <c r="F296" s="455" t="str">
        <f t="shared" si="12"/>
        <v/>
      </c>
      <c r="G296" s="450" t="str">
        <f t="shared" si="13"/>
        <v/>
      </c>
      <c r="H296" s="837"/>
      <c r="I296" s="838"/>
      <c r="J296" s="844"/>
      <c r="K296" s="844"/>
      <c r="L296" s="831"/>
    </row>
    <row r="297" spans="1:233" ht="12.75" customHeight="1">
      <c r="B297" s="594" t="str">
        <f>B252</f>
        <v>FAPESP,  SETEMBRO DE 2015</v>
      </c>
      <c r="C297" s="857"/>
      <c r="D297" s="857"/>
      <c r="E297" s="845"/>
      <c r="F297" s="857"/>
      <c r="G297" s="845"/>
      <c r="H297" s="845">
        <v>1</v>
      </c>
      <c r="I297" s="846"/>
      <c r="J297" s="844"/>
      <c r="K297" s="844"/>
      <c r="L297" s="831"/>
    </row>
    <row r="298" spans="1:233" s="50" customFormat="1" ht="19.5" customHeight="1">
      <c r="A298" s="366"/>
      <c r="B298" s="1892" t="s">
        <v>278</v>
      </c>
      <c r="C298" s="1892"/>
      <c r="D298" s="1892"/>
      <c r="E298" s="1892"/>
      <c r="F298" s="1892"/>
      <c r="G298" s="1892"/>
      <c r="H298" s="809"/>
      <c r="I298" s="846"/>
      <c r="J298" s="844"/>
      <c r="K298" s="844"/>
      <c r="L298" s="831"/>
    </row>
    <row r="299" spans="1:233" s="123" customFormat="1" ht="30.75" customHeight="1">
      <c r="A299" s="384"/>
      <c r="B299" s="592" t="s">
        <v>1</v>
      </c>
      <c r="C299" s="812" t="s">
        <v>73</v>
      </c>
      <c r="D299" s="812" t="s">
        <v>74</v>
      </c>
      <c r="E299" s="812" t="s">
        <v>75</v>
      </c>
      <c r="F299" s="808" t="s">
        <v>197</v>
      </c>
      <c r="G299" s="808" t="s">
        <v>76</v>
      </c>
      <c r="H299" s="812" t="s">
        <v>2</v>
      </c>
      <c r="I299" s="847"/>
      <c r="J299" s="844"/>
      <c r="K299" s="844"/>
      <c r="L299" s="888"/>
    </row>
    <row r="300" spans="1:233" ht="23.1" customHeight="1">
      <c r="A300" s="216"/>
      <c r="B300" s="979"/>
      <c r="C300" s="982"/>
      <c r="D300" s="990"/>
      <c r="E300" s="990"/>
      <c r="F300" s="455" t="str">
        <f t="shared" ref="F300:F335" si="14">IF(C300=0,"",INDEX($K$15:$K$19,MATCH(C300,$J$15:$J$19,0)))</f>
        <v/>
      </c>
      <c r="G300" s="450" t="str">
        <f t="shared" ref="G300:G335" si="15">IF(ISERROR(D300*F300*E300),"",D300*F300*E300)</f>
        <v/>
      </c>
      <c r="H300" s="850"/>
      <c r="I300" s="838"/>
      <c r="J300" s="844"/>
      <c r="K300" s="844"/>
      <c r="L300" s="886"/>
      <c r="HX300" s="52" t="e">
        <f>#REF!</f>
        <v>#REF!</v>
      </c>
      <c r="HY300" s="51" t="e">
        <f>IF(HX300&lt;&gt;0,HX300,"")</f>
        <v>#REF!</v>
      </c>
    </row>
    <row r="301" spans="1:233" ht="23.1" customHeight="1">
      <c r="A301" s="216"/>
      <c r="B301" s="974"/>
      <c r="C301" s="982"/>
      <c r="D301" s="991"/>
      <c r="E301" s="991"/>
      <c r="F301" s="455" t="str">
        <f t="shared" si="14"/>
        <v/>
      </c>
      <c r="G301" s="450" t="str">
        <f t="shared" si="15"/>
        <v/>
      </c>
      <c r="H301" s="837"/>
      <c r="I301" s="838"/>
      <c r="J301" s="844"/>
      <c r="K301" s="844"/>
      <c r="L301" s="948"/>
      <c r="HX301" s="52" t="e">
        <f>#REF!</f>
        <v>#REF!</v>
      </c>
      <c r="HY301" s="51" t="e">
        <f>IF(HX301&lt;&gt;0,HX301,"")</f>
        <v>#REF!</v>
      </c>
    </row>
    <row r="302" spans="1:233" ht="23.1" customHeight="1">
      <c r="A302" s="216"/>
      <c r="B302" s="974"/>
      <c r="C302" s="982"/>
      <c r="D302" s="991"/>
      <c r="E302" s="991"/>
      <c r="F302" s="455" t="str">
        <f t="shared" si="14"/>
        <v/>
      </c>
      <c r="G302" s="450" t="str">
        <f t="shared" si="15"/>
        <v/>
      </c>
      <c r="H302" s="837"/>
      <c r="I302" s="838"/>
      <c r="J302" s="844"/>
      <c r="K302" s="844"/>
      <c r="L302" s="948"/>
      <c r="HX302" s="52"/>
    </row>
    <row r="303" spans="1:233" ht="23.1" customHeight="1">
      <c r="A303" s="216"/>
      <c r="B303" s="974"/>
      <c r="C303" s="982"/>
      <c r="D303" s="991"/>
      <c r="E303" s="991"/>
      <c r="F303" s="455" t="str">
        <f t="shared" si="14"/>
        <v/>
      </c>
      <c r="G303" s="450" t="str">
        <f t="shared" si="15"/>
        <v/>
      </c>
      <c r="H303" s="837"/>
      <c r="I303" s="838"/>
      <c r="J303" s="844"/>
      <c r="K303" s="844"/>
      <c r="L303" s="948"/>
      <c r="HX303" s="52" t="e">
        <f>#REF!</f>
        <v>#REF!</v>
      </c>
      <c r="HY303" s="51" t="e">
        <f>IF(HX303&lt;&gt;0,HX303,"")</f>
        <v>#REF!</v>
      </c>
    </row>
    <row r="304" spans="1:233" ht="23.1" customHeight="1">
      <c r="A304" s="216"/>
      <c r="B304" s="974"/>
      <c r="C304" s="982"/>
      <c r="D304" s="991"/>
      <c r="E304" s="991"/>
      <c r="F304" s="455" t="str">
        <f t="shared" si="14"/>
        <v/>
      </c>
      <c r="G304" s="450" t="str">
        <f t="shared" si="15"/>
        <v/>
      </c>
      <c r="H304" s="837"/>
      <c r="I304" s="838"/>
      <c r="J304" s="844"/>
      <c r="K304" s="844"/>
      <c r="L304" s="948"/>
      <c r="HX304" s="51" t="e">
        <f>#REF!</f>
        <v>#REF!</v>
      </c>
      <c r="HY304" s="51" t="e">
        <f>IF(HX304&lt;&gt;0,HX304,"")</f>
        <v>#REF!</v>
      </c>
    </row>
    <row r="305" spans="1:233" ht="23.1" customHeight="1">
      <c r="A305" s="216"/>
      <c r="B305" s="974"/>
      <c r="C305" s="982"/>
      <c r="D305" s="991"/>
      <c r="E305" s="991"/>
      <c r="F305" s="455" t="str">
        <f t="shared" si="14"/>
        <v/>
      </c>
      <c r="G305" s="450" t="str">
        <f t="shared" si="15"/>
        <v/>
      </c>
      <c r="H305" s="837"/>
      <c r="I305" s="838"/>
      <c r="J305" s="844"/>
      <c r="K305" s="844"/>
      <c r="L305" s="948"/>
      <c r="HX305" s="51" t="e">
        <f>#REF!</f>
        <v>#REF!</v>
      </c>
      <c r="HY305" s="51" t="e">
        <f>IF(HX305&lt;&gt;0,HX305,"")</f>
        <v>#REF!</v>
      </c>
    </row>
    <row r="306" spans="1:233" ht="23.1" customHeight="1">
      <c r="A306" s="216"/>
      <c r="B306" s="974"/>
      <c r="C306" s="982"/>
      <c r="D306" s="991"/>
      <c r="E306" s="991"/>
      <c r="F306" s="455" t="str">
        <f t="shared" si="14"/>
        <v/>
      </c>
      <c r="G306" s="450" t="str">
        <f t="shared" si="15"/>
        <v/>
      </c>
      <c r="H306" s="837"/>
      <c r="I306" s="838"/>
      <c r="J306" s="844"/>
      <c r="K306" s="844"/>
      <c r="L306" s="844"/>
      <c r="HX306" s="51" t="e">
        <f>#REF!</f>
        <v>#REF!</v>
      </c>
      <c r="HY306" s="51" t="e">
        <f>IF(HX306&lt;&gt;0,HX306,"")</f>
        <v>#REF!</v>
      </c>
    </row>
    <row r="307" spans="1:233" ht="23.1" customHeight="1">
      <c r="A307" s="216"/>
      <c r="B307" s="974"/>
      <c r="C307" s="982"/>
      <c r="D307" s="991"/>
      <c r="E307" s="991"/>
      <c r="F307" s="455" t="str">
        <f t="shared" si="14"/>
        <v/>
      </c>
      <c r="G307" s="450" t="str">
        <f t="shared" si="15"/>
        <v/>
      </c>
      <c r="H307" s="837"/>
      <c r="I307" s="838"/>
      <c r="J307" s="844"/>
      <c r="K307" s="844"/>
      <c r="L307" s="831"/>
      <c r="HX307" s="51" t="e">
        <f>#REF!</f>
        <v>#REF!</v>
      </c>
      <c r="HY307" s="51" t="e">
        <f>IF(HX307&lt;&gt;0,HX307,"")</f>
        <v>#REF!</v>
      </c>
    </row>
    <row r="308" spans="1:233" ht="23.1" customHeight="1">
      <c r="A308" s="216"/>
      <c r="B308" s="974"/>
      <c r="C308" s="982"/>
      <c r="D308" s="991"/>
      <c r="E308" s="991"/>
      <c r="F308" s="455" t="str">
        <f t="shared" si="14"/>
        <v/>
      </c>
      <c r="G308" s="450" t="str">
        <f t="shared" si="15"/>
        <v/>
      </c>
      <c r="H308" s="837"/>
      <c r="I308" s="838"/>
      <c r="J308" s="844"/>
      <c r="K308" s="844"/>
      <c r="L308" s="831"/>
      <c r="HX308" s="51" t="str">
        <f>IF(HW308&lt;&gt;0,HW308,"")</f>
        <v/>
      </c>
    </row>
    <row r="309" spans="1:233" ht="23.1" customHeight="1">
      <c r="A309" s="216"/>
      <c r="B309" s="974"/>
      <c r="C309" s="982"/>
      <c r="D309" s="991"/>
      <c r="E309" s="991"/>
      <c r="F309" s="455" t="str">
        <f t="shared" si="14"/>
        <v/>
      </c>
      <c r="G309" s="450" t="str">
        <f t="shared" si="15"/>
        <v/>
      </c>
      <c r="H309" s="837"/>
      <c r="I309" s="838"/>
      <c r="J309" s="844"/>
      <c r="K309" s="844"/>
      <c r="L309" s="831"/>
    </row>
    <row r="310" spans="1:233" ht="23.1" customHeight="1">
      <c r="A310" s="216"/>
      <c r="B310" s="974"/>
      <c r="C310" s="982"/>
      <c r="D310" s="991"/>
      <c r="E310" s="991"/>
      <c r="F310" s="455" t="str">
        <f t="shared" si="14"/>
        <v/>
      </c>
      <c r="G310" s="450" t="str">
        <f t="shared" si="15"/>
        <v/>
      </c>
      <c r="H310" s="837"/>
      <c r="I310" s="838"/>
      <c r="J310" s="844"/>
      <c r="K310" s="844"/>
      <c r="L310" s="831"/>
      <c r="HX310" s="51" t="e">
        <f>#REF!</f>
        <v>#REF!</v>
      </c>
      <c r="HY310" s="51" t="e">
        <f>IF(HX310&lt;&gt;0,HX310,"")</f>
        <v>#REF!</v>
      </c>
    </row>
    <row r="311" spans="1:233" ht="23.1" customHeight="1">
      <c r="A311" s="216"/>
      <c r="B311" s="974"/>
      <c r="C311" s="982"/>
      <c r="D311" s="991"/>
      <c r="E311" s="991"/>
      <c r="F311" s="455" t="str">
        <f t="shared" si="14"/>
        <v/>
      </c>
      <c r="G311" s="450" t="str">
        <f t="shared" si="15"/>
        <v/>
      </c>
      <c r="H311" s="837"/>
      <c r="I311" s="838"/>
      <c r="J311" s="844"/>
      <c r="K311" s="844"/>
      <c r="L311" s="831"/>
      <c r="HX311" s="51" t="str">
        <f>IF(HW311&lt;&gt;0,HW311,"")</f>
        <v/>
      </c>
    </row>
    <row r="312" spans="1:233" ht="23.1" customHeight="1">
      <c r="A312" s="216"/>
      <c r="B312" s="974"/>
      <c r="C312" s="982"/>
      <c r="D312" s="991"/>
      <c r="E312" s="991"/>
      <c r="F312" s="455" t="str">
        <f t="shared" si="14"/>
        <v/>
      </c>
      <c r="G312" s="450" t="str">
        <f t="shared" si="15"/>
        <v/>
      </c>
      <c r="H312" s="837"/>
      <c r="I312" s="838"/>
      <c r="J312" s="844"/>
      <c r="K312" s="844"/>
      <c r="L312" s="831"/>
    </row>
    <row r="313" spans="1:233" ht="23.1" customHeight="1">
      <c r="A313" s="216"/>
      <c r="B313" s="974"/>
      <c r="C313" s="982"/>
      <c r="D313" s="991"/>
      <c r="E313" s="991"/>
      <c r="F313" s="455" t="str">
        <f t="shared" si="14"/>
        <v/>
      </c>
      <c r="G313" s="450" t="str">
        <f t="shared" si="15"/>
        <v/>
      </c>
      <c r="H313" s="837"/>
      <c r="I313" s="838"/>
      <c r="J313" s="844"/>
      <c r="K313" s="844"/>
      <c r="L313" s="831"/>
    </row>
    <row r="314" spans="1:233" ht="23.1" customHeight="1">
      <c r="A314" s="216"/>
      <c r="B314" s="974"/>
      <c r="C314" s="982"/>
      <c r="D314" s="991"/>
      <c r="E314" s="991"/>
      <c r="F314" s="455" t="str">
        <f t="shared" si="14"/>
        <v/>
      </c>
      <c r="G314" s="450" t="str">
        <f t="shared" si="15"/>
        <v/>
      </c>
      <c r="H314" s="837"/>
      <c r="I314" s="838"/>
      <c r="J314" s="844"/>
      <c r="K314" s="844"/>
      <c r="L314" s="831"/>
    </row>
    <row r="315" spans="1:233" ht="23.1" customHeight="1">
      <c r="A315" s="216"/>
      <c r="B315" s="974"/>
      <c r="C315" s="982"/>
      <c r="D315" s="991"/>
      <c r="E315" s="991"/>
      <c r="F315" s="455" t="str">
        <f t="shared" si="14"/>
        <v/>
      </c>
      <c r="G315" s="450" t="str">
        <f t="shared" si="15"/>
        <v/>
      </c>
      <c r="H315" s="837"/>
      <c r="I315" s="838"/>
      <c r="J315" s="844"/>
      <c r="K315" s="844"/>
      <c r="L315" s="831"/>
    </row>
    <row r="316" spans="1:233" ht="23.1" customHeight="1">
      <c r="A316" s="216"/>
      <c r="B316" s="974"/>
      <c r="C316" s="982"/>
      <c r="D316" s="991"/>
      <c r="E316" s="991"/>
      <c r="F316" s="455" t="str">
        <f t="shared" si="14"/>
        <v/>
      </c>
      <c r="G316" s="450" t="str">
        <f t="shared" si="15"/>
        <v/>
      </c>
      <c r="H316" s="837"/>
      <c r="I316" s="838"/>
      <c r="J316" s="844"/>
      <c r="K316" s="844"/>
      <c r="L316" s="831"/>
    </row>
    <row r="317" spans="1:233" ht="23.1" customHeight="1">
      <c r="A317" s="216"/>
      <c r="B317" s="974"/>
      <c r="C317" s="982"/>
      <c r="D317" s="991"/>
      <c r="E317" s="991"/>
      <c r="F317" s="455" t="str">
        <f t="shared" si="14"/>
        <v/>
      </c>
      <c r="G317" s="450" t="str">
        <f t="shared" si="15"/>
        <v/>
      </c>
      <c r="H317" s="837"/>
      <c r="I317" s="838"/>
      <c r="J317" s="844"/>
      <c r="K317" s="844"/>
      <c r="L317" s="831"/>
    </row>
    <row r="318" spans="1:233" ht="23.1" customHeight="1">
      <c r="A318" s="216"/>
      <c r="B318" s="974"/>
      <c r="C318" s="982"/>
      <c r="D318" s="991"/>
      <c r="E318" s="991"/>
      <c r="F318" s="455" t="str">
        <f t="shared" si="14"/>
        <v/>
      </c>
      <c r="G318" s="450" t="str">
        <f t="shared" si="15"/>
        <v/>
      </c>
      <c r="H318" s="837"/>
      <c r="I318" s="838"/>
      <c r="J318" s="844"/>
      <c r="K318" s="844"/>
      <c r="L318" s="831"/>
    </row>
    <row r="319" spans="1:233" ht="23.1" customHeight="1">
      <c r="A319" s="216"/>
      <c r="B319" s="974"/>
      <c r="C319" s="982"/>
      <c r="D319" s="991"/>
      <c r="E319" s="991"/>
      <c r="F319" s="455" t="str">
        <f t="shared" si="14"/>
        <v/>
      </c>
      <c r="G319" s="450" t="str">
        <f t="shared" si="15"/>
        <v/>
      </c>
      <c r="H319" s="837"/>
      <c r="I319" s="838"/>
      <c r="J319" s="844"/>
      <c r="K319" s="844"/>
      <c r="L319" s="831"/>
    </row>
    <row r="320" spans="1:233" ht="23.1" customHeight="1">
      <c r="A320" s="216"/>
      <c r="B320" s="974"/>
      <c r="C320" s="982"/>
      <c r="D320" s="991"/>
      <c r="E320" s="991"/>
      <c r="F320" s="455" t="str">
        <f t="shared" si="14"/>
        <v/>
      </c>
      <c r="G320" s="450" t="str">
        <f t="shared" si="15"/>
        <v/>
      </c>
      <c r="H320" s="837"/>
      <c r="I320" s="838"/>
      <c r="J320" s="844"/>
      <c r="K320" s="844"/>
      <c r="L320" s="831"/>
    </row>
    <row r="321" spans="1:233" ht="23.1" customHeight="1">
      <c r="A321" s="216"/>
      <c r="B321" s="974"/>
      <c r="C321" s="982"/>
      <c r="D321" s="991"/>
      <c r="E321" s="991"/>
      <c r="F321" s="455" t="str">
        <f t="shared" si="14"/>
        <v/>
      </c>
      <c r="G321" s="450" t="str">
        <f t="shared" si="15"/>
        <v/>
      </c>
      <c r="H321" s="837"/>
      <c r="I321" s="838"/>
      <c r="J321" s="844"/>
      <c r="K321" s="844"/>
      <c r="L321" s="831"/>
      <c r="HX321" s="51" t="e">
        <f>#REF!</f>
        <v>#REF!</v>
      </c>
      <c r="HY321" s="51" t="e">
        <f>IF(HX321&lt;&gt;0,HX321,"")</f>
        <v>#REF!</v>
      </c>
    </row>
    <row r="322" spans="1:233" ht="23.1" customHeight="1">
      <c r="A322" s="216"/>
      <c r="B322" s="974"/>
      <c r="C322" s="982"/>
      <c r="D322" s="991"/>
      <c r="E322" s="991"/>
      <c r="F322" s="455" t="str">
        <f t="shared" si="14"/>
        <v/>
      </c>
      <c r="G322" s="450" t="str">
        <f t="shared" si="15"/>
        <v/>
      </c>
      <c r="H322" s="837"/>
      <c r="I322" s="838"/>
      <c r="J322" s="844"/>
      <c r="K322" s="844"/>
      <c r="L322" s="831"/>
      <c r="HX322" s="51" t="str">
        <f>IF(HW322&lt;&gt;0,HW322,"")</f>
        <v/>
      </c>
    </row>
    <row r="323" spans="1:233" ht="23.1" customHeight="1">
      <c r="A323" s="216"/>
      <c r="B323" s="974"/>
      <c r="C323" s="982"/>
      <c r="D323" s="991"/>
      <c r="E323" s="991"/>
      <c r="F323" s="455" t="str">
        <f t="shared" si="14"/>
        <v/>
      </c>
      <c r="G323" s="450" t="str">
        <f t="shared" si="15"/>
        <v/>
      </c>
      <c r="H323" s="837"/>
      <c r="I323" s="838"/>
      <c r="J323" s="844"/>
      <c r="K323" s="844"/>
      <c r="L323" s="831"/>
    </row>
    <row r="324" spans="1:233" ht="23.1" customHeight="1">
      <c r="A324" s="216"/>
      <c r="B324" s="974"/>
      <c r="C324" s="982"/>
      <c r="D324" s="991"/>
      <c r="E324" s="991"/>
      <c r="F324" s="455" t="str">
        <f t="shared" si="14"/>
        <v/>
      </c>
      <c r="G324" s="450" t="str">
        <f t="shared" si="15"/>
        <v/>
      </c>
      <c r="H324" s="837"/>
      <c r="I324" s="838"/>
      <c r="J324" s="844"/>
      <c r="K324" s="844"/>
      <c r="L324" s="831"/>
    </row>
    <row r="325" spans="1:233" ht="23.1" customHeight="1">
      <c r="A325" s="216"/>
      <c r="B325" s="974"/>
      <c r="C325" s="982"/>
      <c r="D325" s="991"/>
      <c r="E325" s="991"/>
      <c r="F325" s="455" t="str">
        <f t="shared" si="14"/>
        <v/>
      </c>
      <c r="G325" s="450" t="str">
        <f t="shared" si="15"/>
        <v/>
      </c>
      <c r="H325" s="837"/>
      <c r="I325" s="838"/>
      <c r="J325" s="844"/>
      <c r="K325" s="844"/>
      <c r="L325" s="831"/>
    </row>
    <row r="326" spans="1:233" ht="23.1" customHeight="1">
      <c r="A326" s="216"/>
      <c r="B326" s="974"/>
      <c r="C326" s="982"/>
      <c r="D326" s="991"/>
      <c r="E326" s="991"/>
      <c r="F326" s="455" t="str">
        <f t="shared" si="14"/>
        <v/>
      </c>
      <c r="G326" s="450" t="str">
        <f t="shared" si="15"/>
        <v/>
      </c>
      <c r="H326" s="837"/>
      <c r="I326" s="838"/>
      <c r="J326" s="844"/>
      <c r="K326" s="844"/>
      <c r="L326" s="831"/>
    </row>
    <row r="327" spans="1:233" ht="23.1" customHeight="1">
      <c r="A327" s="216"/>
      <c r="B327" s="974"/>
      <c r="C327" s="982"/>
      <c r="D327" s="991"/>
      <c r="E327" s="991"/>
      <c r="F327" s="455" t="str">
        <f t="shared" si="14"/>
        <v/>
      </c>
      <c r="G327" s="450" t="str">
        <f t="shared" si="15"/>
        <v/>
      </c>
      <c r="H327" s="837"/>
      <c r="I327" s="838"/>
      <c r="J327" s="844"/>
      <c r="K327" s="844"/>
    </row>
    <row r="328" spans="1:233" ht="23.1" customHeight="1">
      <c r="A328" s="216"/>
      <c r="B328" s="974"/>
      <c r="C328" s="982"/>
      <c r="D328" s="991"/>
      <c r="E328" s="991"/>
      <c r="F328" s="455" t="str">
        <f t="shared" si="14"/>
        <v/>
      </c>
      <c r="G328" s="450" t="str">
        <f t="shared" si="15"/>
        <v/>
      </c>
      <c r="H328" s="837"/>
      <c r="I328" s="838"/>
      <c r="J328" s="844"/>
      <c r="K328" s="844"/>
    </row>
    <row r="329" spans="1:233" ht="23.1" customHeight="1">
      <c r="A329" s="216"/>
      <c r="B329" s="974"/>
      <c r="C329" s="982"/>
      <c r="D329" s="991"/>
      <c r="E329" s="991"/>
      <c r="F329" s="455" t="str">
        <f t="shared" si="14"/>
        <v/>
      </c>
      <c r="G329" s="450" t="str">
        <f>IF(ISERROR(D329*F329*E329),"",D329*F329*E329)</f>
        <v/>
      </c>
      <c r="H329" s="837"/>
      <c r="I329" s="838"/>
      <c r="J329" s="844"/>
      <c r="K329" s="844"/>
    </row>
    <row r="330" spans="1:233" ht="23.1" customHeight="1">
      <c r="A330" s="216"/>
      <c r="B330" s="974"/>
      <c r="C330" s="982"/>
      <c r="D330" s="991"/>
      <c r="E330" s="991"/>
      <c r="F330" s="455" t="str">
        <f t="shared" si="14"/>
        <v/>
      </c>
      <c r="G330" s="450" t="str">
        <f>IF(ISERROR(D330*F330*E330),"",D330*F330*E330)</f>
        <v/>
      </c>
      <c r="H330" s="837"/>
      <c r="I330" s="838"/>
      <c r="J330" s="844"/>
      <c r="K330" s="844"/>
    </row>
    <row r="331" spans="1:233" ht="23.1" customHeight="1">
      <c r="A331" s="216"/>
      <c r="B331" s="974"/>
      <c r="C331" s="982"/>
      <c r="D331" s="991"/>
      <c r="E331" s="991"/>
      <c r="F331" s="455" t="str">
        <f t="shared" si="14"/>
        <v/>
      </c>
      <c r="G331" s="450" t="str">
        <f>IF(ISERROR(D331*F331*E331),"",D331*F331*E331)</f>
        <v/>
      </c>
      <c r="H331" s="837"/>
      <c r="I331" s="838"/>
      <c r="J331" s="844"/>
      <c r="K331" s="844"/>
    </row>
    <row r="332" spans="1:233" ht="23.1" customHeight="1">
      <c r="A332" s="216"/>
      <c r="B332" s="974"/>
      <c r="C332" s="982"/>
      <c r="D332" s="991"/>
      <c r="E332" s="991"/>
      <c r="F332" s="455" t="str">
        <f t="shared" si="14"/>
        <v/>
      </c>
      <c r="G332" s="450" t="str">
        <f t="shared" si="15"/>
        <v/>
      </c>
      <c r="H332" s="837"/>
      <c r="I332" s="838"/>
      <c r="J332" s="844"/>
      <c r="K332" s="844"/>
    </row>
    <row r="333" spans="1:233" ht="23.1" customHeight="1">
      <c r="A333" s="216"/>
      <c r="B333" s="974"/>
      <c r="C333" s="982"/>
      <c r="D333" s="991"/>
      <c r="E333" s="991"/>
      <c r="F333" s="455" t="str">
        <f t="shared" si="14"/>
        <v/>
      </c>
      <c r="G333" s="450" t="str">
        <f t="shared" si="15"/>
        <v/>
      </c>
      <c r="H333" s="837"/>
      <c r="I333" s="838"/>
      <c r="J333" s="844"/>
      <c r="K333" s="844"/>
    </row>
    <row r="334" spans="1:233" ht="23.1" customHeight="1">
      <c r="A334" s="216"/>
      <c r="B334" s="974"/>
      <c r="C334" s="982"/>
      <c r="D334" s="991"/>
      <c r="E334" s="991"/>
      <c r="F334" s="455" t="str">
        <f t="shared" si="14"/>
        <v/>
      </c>
      <c r="G334" s="450" t="str">
        <f t="shared" si="15"/>
        <v/>
      </c>
      <c r="H334" s="837"/>
      <c r="I334" s="838"/>
      <c r="J334" s="844"/>
      <c r="K334" s="844"/>
      <c r="L334" s="831"/>
    </row>
    <row r="335" spans="1:233" ht="23.1" customHeight="1">
      <c r="A335" s="216"/>
      <c r="B335" s="974"/>
      <c r="C335" s="982"/>
      <c r="D335" s="991"/>
      <c r="E335" s="991"/>
      <c r="F335" s="455" t="str">
        <f t="shared" si="14"/>
        <v/>
      </c>
      <c r="G335" s="450" t="str">
        <f t="shared" si="15"/>
        <v/>
      </c>
      <c r="H335" s="837"/>
      <c r="I335" s="838"/>
      <c r="J335" s="844"/>
      <c r="K335" s="844"/>
      <c r="L335" s="831"/>
    </row>
    <row r="336" spans="1:233" ht="12.75" customHeight="1">
      <c r="B336" s="594" t="str">
        <f>B297</f>
        <v>FAPESP,  SETEMBRO DE 2015</v>
      </c>
      <c r="C336" s="857"/>
      <c r="D336" s="857"/>
      <c r="E336" s="845"/>
      <c r="F336" s="857"/>
      <c r="G336" s="845"/>
      <c r="H336" s="845">
        <v>2</v>
      </c>
      <c r="I336" s="846"/>
      <c r="J336" s="844"/>
      <c r="K336" s="844"/>
      <c r="L336" s="831"/>
    </row>
    <row r="337" spans="1:233" s="50" customFormat="1" ht="6.75" customHeight="1">
      <c r="A337" s="392"/>
      <c r="B337" s="62"/>
      <c r="C337" s="831"/>
      <c r="D337" s="831"/>
      <c r="E337" s="832"/>
      <c r="F337" s="831"/>
      <c r="G337" s="831"/>
      <c r="H337" s="831"/>
      <c r="I337" s="846"/>
      <c r="J337" s="844"/>
      <c r="K337" s="844"/>
      <c r="L337" s="831"/>
    </row>
    <row r="338" spans="1:233" s="50" customFormat="1" ht="12.75" customHeight="1">
      <c r="A338" s="366"/>
      <c r="B338" s="62"/>
      <c r="C338" s="831"/>
      <c r="D338" s="831"/>
      <c r="E338" s="832"/>
      <c r="F338" s="831"/>
      <c r="G338" s="831"/>
      <c r="H338" s="831"/>
      <c r="I338" s="846"/>
      <c r="J338" s="844"/>
      <c r="K338" s="844"/>
      <c r="L338" s="831"/>
    </row>
    <row r="339" spans="1:233" s="50" customFormat="1" ht="12.75" customHeight="1">
      <c r="A339" s="366"/>
      <c r="B339" s="62"/>
      <c r="C339" s="831"/>
      <c r="D339" s="831"/>
      <c r="E339" s="832"/>
      <c r="F339" s="831"/>
      <c r="G339" s="831"/>
      <c r="H339" s="831"/>
      <c r="I339" s="846"/>
      <c r="J339" s="844"/>
      <c r="K339" s="844"/>
      <c r="L339" s="831"/>
    </row>
    <row r="340" spans="1:233" s="50" customFormat="1" ht="12.75" customHeight="1">
      <c r="A340" s="366"/>
      <c r="B340" s="62"/>
      <c r="C340" s="831"/>
      <c r="D340" s="831"/>
      <c r="E340" s="832"/>
      <c r="F340" s="831"/>
      <c r="G340" s="831"/>
      <c r="H340" s="831"/>
      <c r="I340" s="846"/>
      <c r="J340" s="844"/>
      <c r="K340" s="844"/>
      <c r="L340" s="831"/>
    </row>
    <row r="341" spans="1:233" s="50" customFormat="1" ht="12.75" customHeight="1">
      <c r="A341" s="366"/>
      <c r="B341" s="62"/>
      <c r="C341" s="831"/>
      <c r="D341" s="831"/>
      <c r="E341" s="832"/>
      <c r="F341" s="831"/>
      <c r="G341" s="831"/>
      <c r="H341" s="831"/>
      <c r="I341" s="846"/>
      <c r="J341" s="844"/>
      <c r="K341" s="844"/>
      <c r="L341" s="831"/>
    </row>
    <row r="342" spans="1:233" s="50" customFormat="1" ht="30" customHeight="1">
      <c r="A342" s="366"/>
      <c r="B342" s="1892" t="s">
        <v>278</v>
      </c>
      <c r="C342" s="1892"/>
      <c r="D342" s="1892"/>
      <c r="E342" s="1892"/>
      <c r="F342" s="1892"/>
      <c r="G342" s="1892"/>
      <c r="H342" s="809"/>
      <c r="I342" s="846"/>
      <c r="J342" s="844"/>
      <c r="K342" s="844"/>
      <c r="L342" s="831"/>
    </row>
    <row r="343" spans="1:233" s="50" customFormat="1" ht="11.25" customHeight="1">
      <c r="A343" s="366"/>
      <c r="B343" s="596"/>
      <c r="C343" s="809"/>
      <c r="D343" s="809"/>
      <c r="E343" s="809"/>
      <c r="F343" s="809"/>
      <c r="G343" s="809"/>
      <c r="H343" s="809"/>
      <c r="I343" s="846"/>
      <c r="J343" s="844"/>
      <c r="K343" s="844"/>
      <c r="L343" s="831"/>
    </row>
    <row r="344" spans="1:233" s="14" customFormat="1" ht="19.5" customHeight="1">
      <c r="A344" s="368"/>
      <c r="B344" s="595" t="s">
        <v>97</v>
      </c>
      <c r="C344" s="949"/>
      <c r="D344" s="1603" t="s">
        <v>66</v>
      </c>
      <c r="E344" s="1604"/>
      <c r="F344" s="1604"/>
      <c r="G344" s="1604"/>
      <c r="H344" s="1893"/>
      <c r="I344" s="884"/>
      <c r="J344" s="844"/>
      <c r="K344" s="844"/>
      <c r="L344" s="924"/>
    </row>
    <row r="345" spans="1:233" s="50" customFormat="1" ht="6" customHeight="1">
      <c r="A345" s="366"/>
      <c r="B345" s="256"/>
      <c r="C345" s="885"/>
      <c r="D345" s="885"/>
      <c r="E345" s="831"/>
      <c r="F345" s="885"/>
      <c r="G345" s="886"/>
      <c r="H345" s="886"/>
      <c r="I345" s="887"/>
      <c r="J345" s="844"/>
      <c r="K345" s="844"/>
      <c r="L345" s="886"/>
    </row>
    <row r="346" spans="1:233" s="50" customFormat="1" ht="17.25" customHeight="1">
      <c r="A346" s="366"/>
      <c r="B346" s="593" t="s">
        <v>34</v>
      </c>
      <c r="C346" s="1894"/>
      <c r="D346" s="1895"/>
      <c r="E346" s="831"/>
      <c r="F346" s="831"/>
      <c r="G346" s="448"/>
      <c r="H346" s="448"/>
      <c r="I346" s="449"/>
      <c r="J346" s="844"/>
      <c r="K346" s="844"/>
      <c r="L346" s="886"/>
    </row>
    <row r="347" spans="1:233" s="50" customFormat="1" ht="6" customHeight="1">
      <c r="A347" s="366"/>
      <c r="B347" s="256"/>
      <c r="C347" s="885"/>
      <c r="D347" s="885"/>
      <c r="E347" s="831"/>
      <c r="F347" s="885"/>
      <c r="G347" s="886"/>
      <c r="H347" s="886"/>
      <c r="I347" s="887"/>
      <c r="J347" s="844"/>
      <c r="K347" s="844"/>
      <c r="L347" s="886"/>
    </row>
    <row r="348" spans="1:233" s="50" customFormat="1" ht="19.5" customHeight="1">
      <c r="A348" s="366"/>
      <c r="B348" s="175" t="s">
        <v>93</v>
      </c>
      <c r="C348" s="1381" t="str">
        <f>IF(SUM(G351:G380,G384:G419)=0,"",(SUM(G351:G380,G384:G419)))</f>
        <v/>
      </c>
      <c r="D348" s="1381"/>
      <c r="E348" s="851"/>
      <c r="F348" s="809"/>
      <c r="G348" s="851"/>
      <c r="H348" s="851"/>
      <c r="I348" s="846"/>
      <c r="J348" s="844"/>
      <c r="K348" s="844"/>
      <c r="L348" s="831"/>
    </row>
    <row r="349" spans="1:233" s="50" customFormat="1" ht="7.5" customHeight="1">
      <c r="A349" s="366"/>
      <c r="B349" s="316"/>
      <c r="C349" s="851"/>
      <c r="D349" s="851"/>
      <c r="E349" s="851"/>
      <c r="F349" s="851"/>
      <c r="G349" s="851"/>
      <c r="H349" s="851"/>
      <c r="I349" s="846"/>
      <c r="J349" s="844"/>
      <c r="K349" s="844"/>
      <c r="L349" s="831"/>
    </row>
    <row r="350" spans="1:233" s="123" customFormat="1" ht="30.75" customHeight="1">
      <c r="A350" s="384"/>
      <c r="B350" s="592" t="s">
        <v>1</v>
      </c>
      <c r="C350" s="812" t="s">
        <v>73</v>
      </c>
      <c r="D350" s="812" t="s">
        <v>74</v>
      </c>
      <c r="E350" s="812" t="s">
        <v>75</v>
      </c>
      <c r="F350" s="808" t="s">
        <v>197</v>
      </c>
      <c r="G350" s="808" t="s">
        <v>76</v>
      </c>
      <c r="H350" s="812" t="s">
        <v>2</v>
      </c>
      <c r="I350" s="847"/>
      <c r="J350" s="844"/>
      <c r="K350" s="844"/>
      <c r="L350" s="888"/>
    </row>
    <row r="351" spans="1:233" ht="23.1" customHeight="1">
      <c r="A351" s="216"/>
      <c r="B351" s="979"/>
      <c r="C351" s="982"/>
      <c r="D351" s="990"/>
      <c r="E351" s="990"/>
      <c r="F351" s="455" t="str">
        <f t="shared" ref="F351:F380" si="16">IF(C351=0,"",INDEX($K$15:$K$19,MATCH(C351,$J$15:$J$19,0)))</f>
        <v/>
      </c>
      <c r="G351" s="450" t="str">
        <f t="shared" ref="G351:G380" si="17">IF(ISERROR(D351*F351*E351),"",D351*F351*E351)</f>
        <v/>
      </c>
      <c r="H351" s="850"/>
      <c r="I351" s="838"/>
      <c r="J351" s="844"/>
      <c r="K351" s="844"/>
      <c r="L351" s="886"/>
      <c r="HX351" s="52" t="e">
        <f>#REF!</f>
        <v>#REF!</v>
      </c>
      <c r="HY351" s="51" t="e">
        <f>IF(HX351&lt;&gt;0,HX351,"")</f>
        <v>#REF!</v>
      </c>
    </row>
    <row r="352" spans="1:233" ht="23.1" customHeight="1">
      <c r="A352" s="216"/>
      <c r="B352" s="974"/>
      <c r="C352" s="982"/>
      <c r="D352" s="991"/>
      <c r="E352" s="991"/>
      <c r="F352" s="455" t="str">
        <f t="shared" si="16"/>
        <v/>
      </c>
      <c r="G352" s="450" t="str">
        <f t="shared" si="17"/>
        <v/>
      </c>
      <c r="H352" s="837"/>
      <c r="I352" s="838"/>
      <c r="J352" s="844"/>
      <c r="K352" s="844"/>
      <c r="L352" s="948"/>
      <c r="HX352" s="52" t="e">
        <f>#REF!</f>
        <v>#REF!</v>
      </c>
      <c r="HY352" s="51" t="e">
        <f>IF(HX352&lt;&gt;0,HX352,"")</f>
        <v>#REF!</v>
      </c>
    </row>
    <row r="353" spans="1:233" ht="23.1" customHeight="1">
      <c r="A353" s="216"/>
      <c r="B353" s="974"/>
      <c r="C353" s="982"/>
      <c r="D353" s="991"/>
      <c r="E353" s="991"/>
      <c r="F353" s="455" t="str">
        <f t="shared" si="16"/>
        <v/>
      </c>
      <c r="G353" s="450" t="str">
        <f t="shared" si="17"/>
        <v/>
      </c>
      <c r="H353" s="837"/>
      <c r="I353" s="838"/>
      <c r="J353" s="844"/>
      <c r="K353" s="844"/>
      <c r="L353" s="948"/>
      <c r="HX353" s="52"/>
    </row>
    <row r="354" spans="1:233" ht="23.1" customHeight="1">
      <c r="A354" s="216"/>
      <c r="B354" s="974"/>
      <c r="C354" s="982"/>
      <c r="D354" s="991"/>
      <c r="E354" s="991"/>
      <c r="F354" s="455" t="str">
        <f t="shared" si="16"/>
        <v/>
      </c>
      <c r="G354" s="450" t="str">
        <f t="shared" si="17"/>
        <v/>
      </c>
      <c r="H354" s="837"/>
      <c r="I354" s="838"/>
      <c r="J354" s="844"/>
      <c r="K354" s="844"/>
      <c r="L354" s="948"/>
      <c r="HX354" s="52" t="e">
        <f>#REF!</f>
        <v>#REF!</v>
      </c>
      <c r="HY354" s="51" t="e">
        <f>IF(HX354&lt;&gt;0,HX354,"")</f>
        <v>#REF!</v>
      </c>
    </row>
    <row r="355" spans="1:233" ht="23.1" customHeight="1">
      <c r="A355" s="216"/>
      <c r="B355" s="974"/>
      <c r="C355" s="982"/>
      <c r="D355" s="991"/>
      <c r="E355" s="991"/>
      <c r="F355" s="455" t="str">
        <f t="shared" si="16"/>
        <v/>
      </c>
      <c r="G355" s="450" t="str">
        <f t="shared" si="17"/>
        <v/>
      </c>
      <c r="H355" s="837"/>
      <c r="I355" s="838"/>
      <c r="J355" s="844"/>
      <c r="K355" s="844"/>
      <c r="L355" s="948"/>
      <c r="HX355" s="51" t="e">
        <f>#REF!</f>
        <v>#REF!</v>
      </c>
      <c r="HY355" s="51" t="e">
        <f>IF(HX355&lt;&gt;0,HX355,"")</f>
        <v>#REF!</v>
      </c>
    </row>
    <row r="356" spans="1:233" ht="23.1" customHeight="1">
      <c r="A356" s="216"/>
      <c r="B356" s="974"/>
      <c r="C356" s="982"/>
      <c r="D356" s="991"/>
      <c r="E356" s="991"/>
      <c r="F356" s="455" t="str">
        <f t="shared" si="16"/>
        <v/>
      </c>
      <c r="G356" s="450" t="str">
        <f t="shared" si="17"/>
        <v/>
      </c>
      <c r="H356" s="837"/>
      <c r="I356" s="838"/>
      <c r="J356" s="844"/>
      <c r="K356" s="844"/>
      <c r="L356" s="948"/>
      <c r="HX356" s="51" t="e">
        <f>#REF!</f>
        <v>#REF!</v>
      </c>
      <c r="HY356" s="51" t="e">
        <f>IF(HX356&lt;&gt;0,HX356,"")</f>
        <v>#REF!</v>
      </c>
    </row>
    <row r="357" spans="1:233" ht="23.1" customHeight="1">
      <c r="A357" s="216"/>
      <c r="B357" s="974"/>
      <c r="C357" s="982"/>
      <c r="D357" s="991"/>
      <c r="E357" s="991"/>
      <c r="F357" s="455" t="str">
        <f t="shared" si="16"/>
        <v/>
      </c>
      <c r="G357" s="450" t="str">
        <f t="shared" si="17"/>
        <v/>
      </c>
      <c r="H357" s="837"/>
      <c r="I357" s="838"/>
      <c r="J357" s="844"/>
      <c r="K357" s="844"/>
      <c r="L357" s="844"/>
      <c r="HX357" s="51" t="e">
        <f>#REF!</f>
        <v>#REF!</v>
      </c>
      <c r="HY357" s="51" t="e">
        <f>IF(HX357&lt;&gt;0,HX357,"")</f>
        <v>#REF!</v>
      </c>
    </row>
    <row r="358" spans="1:233" ht="23.1" customHeight="1">
      <c r="A358" s="216"/>
      <c r="B358" s="974"/>
      <c r="C358" s="982"/>
      <c r="D358" s="991"/>
      <c r="E358" s="991"/>
      <c r="F358" s="455" t="str">
        <f t="shared" si="16"/>
        <v/>
      </c>
      <c r="G358" s="450" t="str">
        <f t="shared" si="17"/>
        <v/>
      </c>
      <c r="H358" s="837"/>
      <c r="I358" s="838"/>
      <c r="J358" s="844"/>
      <c r="K358" s="844"/>
      <c r="L358" s="831"/>
      <c r="HX358" s="51" t="e">
        <f>#REF!</f>
        <v>#REF!</v>
      </c>
      <c r="HY358" s="51" t="e">
        <f>IF(HX358&lt;&gt;0,HX358,"")</f>
        <v>#REF!</v>
      </c>
    </row>
    <row r="359" spans="1:233" ht="23.1" customHeight="1">
      <c r="A359" s="216"/>
      <c r="B359" s="974"/>
      <c r="C359" s="982"/>
      <c r="D359" s="991"/>
      <c r="E359" s="991"/>
      <c r="F359" s="455" t="str">
        <f t="shared" si="16"/>
        <v/>
      </c>
      <c r="G359" s="450" t="str">
        <f t="shared" si="17"/>
        <v/>
      </c>
      <c r="H359" s="837"/>
      <c r="I359" s="838"/>
      <c r="J359" s="831"/>
      <c r="K359" s="831"/>
      <c r="L359" s="831"/>
      <c r="HX359" s="51" t="str">
        <f>IF(HW359&lt;&gt;0,HW359,"")</f>
        <v/>
      </c>
    </row>
    <row r="360" spans="1:233" ht="23.1" customHeight="1">
      <c r="A360" s="216"/>
      <c r="B360" s="974"/>
      <c r="C360" s="982"/>
      <c r="D360" s="991"/>
      <c r="E360" s="991"/>
      <c r="F360" s="455" t="str">
        <f t="shared" si="16"/>
        <v/>
      </c>
      <c r="G360" s="450" t="str">
        <f t="shared" si="17"/>
        <v/>
      </c>
      <c r="H360" s="837"/>
      <c r="I360" s="838"/>
      <c r="J360" s="831"/>
      <c r="K360" s="831"/>
      <c r="L360" s="831"/>
    </row>
    <row r="361" spans="1:233" ht="23.1" customHeight="1">
      <c r="A361" s="216"/>
      <c r="B361" s="974"/>
      <c r="C361" s="982"/>
      <c r="D361" s="991"/>
      <c r="E361" s="991"/>
      <c r="F361" s="455" t="str">
        <f t="shared" si="16"/>
        <v/>
      </c>
      <c r="G361" s="450" t="str">
        <f t="shared" si="17"/>
        <v/>
      </c>
      <c r="H361" s="837"/>
      <c r="I361" s="838"/>
      <c r="J361" s="831"/>
      <c r="K361" s="831"/>
      <c r="L361" s="831"/>
      <c r="HX361" s="51" t="e">
        <f>#REF!</f>
        <v>#REF!</v>
      </c>
      <c r="HY361" s="51" t="e">
        <f>IF(HX361&lt;&gt;0,HX361,"")</f>
        <v>#REF!</v>
      </c>
    </row>
    <row r="362" spans="1:233" ht="23.1" customHeight="1">
      <c r="A362" s="216"/>
      <c r="B362" s="974"/>
      <c r="C362" s="982"/>
      <c r="D362" s="991"/>
      <c r="E362" s="991"/>
      <c r="F362" s="455" t="str">
        <f t="shared" si="16"/>
        <v/>
      </c>
      <c r="G362" s="450" t="str">
        <f t="shared" si="17"/>
        <v/>
      </c>
      <c r="H362" s="837"/>
      <c r="I362" s="838"/>
      <c r="J362" s="831"/>
      <c r="K362" s="831"/>
      <c r="L362" s="831"/>
      <c r="HX362" s="51" t="str">
        <f>IF(HW362&lt;&gt;0,HW362,"")</f>
        <v/>
      </c>
    </row>
    <row r="363" spans="1:233" ht="23.1" customHeight="1">
      <c r="A363" s="216"/>
      <c r="B363" s="974"/>
      <c r="C363" s="982"/>
      <c r="D363" s="991"/>
      <c r="E363" s="991"/>
      <c r="F363" s="455" t="str">
        <f t="shared" si="16"/>
        <v/>
      </c>
      <c r="G363" s="450" t="str">
        <f t="shared" si="17"/>
        <v/>
      </c>
      <c r="H363" s="837"/>
      <c r="I363" s="838"/>
      <c r="J363" s="831"/>
      <c r="K363" s="831"/>
      <c r="L363" s="831"/>
    </row>
    <row r="364" spans="1:233" ht="23.1" customHeight="1">
      <c r="A364" s="216"/>
      <c r="B364" s="974"/>
      <c r="C364" s="982"/>
      <c r="D364" s="991"/>
      <c r="E364" s="991"/>
      <c r="F364" s="455" t="str">
        <f t="shared" si="16"/>
        <v/>
      </c>
      <c r="G364" s="450" t="str">
        <f t="shared" si="17"/>
        <v/>
      </c>
      <c r="H364" s="837"/>
      <c r="I364" s="838"/>
      <c r="J364" s="831"/>
      <c r="K364" s="831"/>
      <c r="L364" s="831"/>
    </row>
    <row r="365" spans="1:233" ht="23.1" customHeight="1">
      <c r="A365" s="216"/>
      <c r="B365" s="974"/>
      <c r="C365" s="982"/>
      <c r="D365" s="991"/>
      <c r="E365" s="991"/>
      <c r="F365" s="455" t="str">
        <f t="shared" si="16"/>
        <v/>
      </c>
      <c r="G365" s="450" t="str">
        <f t="shared" si="17"/>
        <v/>
      </c>
      <c r="H365" s="837"/>
      <c r="I365" s="838"/>
      <c r="J365" s="831"/>
      <c r="K365" s="831"/>
      <c r="L365" s="831"/>
    </row>
    <row r="366" spans="1:233" ht="23.1" customHeight="1">
      <c r="A366" s="216"/>
      <c r="B366" s="974"/>
      <c r="C366" s="982"/>
      <c r="D366" s="991"/>
      <c r="E366" s="991"/>
      <c r="F366" s="455" t="str">
        <f t="shared" si="16"/>
        <v/>
      </c>
      <c r="G366" s="450" t="str">
        <f t="shared" si="17"/>
        <v/>
      </c>
      <c r="H366" s="837"/>
      <c r="I366" s="838"/>
      <c r="J366" s="831"/>
      <c r="K366" s="831"/>
      <c r="L366" s="831"/>
    </row>
    <row r="367" spans="1:233" ht="23.1" customHeight="1">
      <c r="A367" s="216"/>
      <c r="B367" s="974"/>
      <c r="C367" s="982"/>
      <c r="D367" s="991"/>
      <c r="E367" s="991"/>
      <c r="F367" s="455" t="str">
        <f t="shared" si="16"/>
        <v/>
      </c>
      <c r="G367" s="450" t="str">
        <f t="shared" si="17"/>
        <v/>
      </c>
      <c r="H367" s="837"/>
      <c r="I367" s="838"/>
      <c r="J367" s="831"/>
      <c r="K367" s="831"/>
      <c r="L367" s="831"/>
    </row>
    <row r="368" spans="1:233" ht="23.1" customHeight="1">
      <c r="A368" s="216"/>
      <c r="B368" s="974"/>
      <c r="C368" s="982"/>
      <c r="D368" s="991"/>
      <c r="E368" s="991"/>
      <c r="F368" s="455" t="str">
        <f t="shared" si="16"/>
        <v/>
      </c>
      <c r="G368" s="450" t="str">
        <f t="shared" si="17"/>
        <v/>
      </c>
      <c r="H368" s="837"/>
      <c r="I368" s="838"/>
      <c r="J368" s="844"/>
      <c r="K368" s="844"/>
      <c r="L368" s="831"/>
    </row>
    <row r="369" spans="1:233" ht="23.1" customHeight="1">
      <c r="A369" s="216"/>
      <c r="B369" s="974"/>
      <c r="C369" s="982"/>
      <c r="D369" s="991"/>
      <c r="E369" s="991"/>
      <c r="F369" s="455" t="str">
        <f t="shared" si="16"/>
        <v/>
      </c>
      <c r="G369" s="450" t="str">
        <f t="shared" si="17"/>
        <v/>
      </c>
      <c r="H369" s="837"/>
      <c r="I369" s="838"/>
      <c r="J369" s="844"/>
      <c r="K369" s="844"/>
      <c r="L369" s="831"/>
    </row>
    <row r="370" spans="1:233" ht="23.1" customHeight="1">
      <c r="A370" s="216"/>
      <c r="B370" s="974"/>
      <c r="C370" s="982"/>
      <c r="D370" s="991"/>
      <c r="E370" s="991"/>
      <c r="F370" s="455" t="str">
        <f t="shared" si="16"/>
        <v/>
      </c>
      <c r="G370" s="450" t="str">
        <f t="shared" si="17"/>
        <v/>
      </c>
      <c r="H370" s="837"/>
      <c r="I370" s="838"/>
      <c r="J370" s="831"/>
      <c r="K370" s="831"/>
      <c r="L370" s="831"/>
    </row>
    <row r="371" spans="1:233" ht="23.1" customHeight="1">
      <c r="A371" s="216"/>
      <c r="B371" s="974"/>
      <c r="C371" s="982"/>
      <c r="D371" s="991"/>
      <c r="E371" s="991"/>
      <c r="F371" s="455" t="str">
        <f t="shared" si="16"/>
        <v/>
      </c>
      <c r="G371" s="450" t="str">
        <f t="shared" si="17"/>
        <v/>
      </c>
      <c r="H371" s="837"/>
      <c r="I371" s="838"/>
      <c r="J371" s="831"/>
      <c r="K371" s="831"/>
      <c r="L371" s="831"/>
    </row>
    <row r="372" spans="1:233" ht="23.1" customHeight="1">
      <c r="A372" s="216"/>
      <c r="B372" s="974"/>
      <c r="C372" s="982"/>
      <c r="D372" s="991"/>
      <c r="E372" s="991"/>
      <c r="F372" s="455" t="str">
        <f t="shared" si="16"/>
        <v/>
      </c>
      <c r="G372" s="450" t="str">
        <f t="shared" si="17"/>
        <v/>
      </c>
      <c r="H372" s="837"/>
      <c r="I372" s="838"/>
      <c r="J372" s="831"/>
      <c r="K372" s="831"/>
      <c r="L372" s="831"/>
      <c r="HX372" s="51" t="e">
        <f>#REF!</f>
        <v>#REF!</v>
      </c>
      <c r="HY372" s="51" t="e">
        <f>IF(HX372&lt;&gt;0,HX372,"")</f>
        <v>#REF!</v>
      </c>
    </row>
    <row r="373" spans="1:233" ht="23.1" customHeight="1">
      <c r="A373" s="216"/>
      <c r="B373" s="974"/>
      <c r="C373" s="982"/>
      <c r="D373" s="991"/>
      <c r="E373" s="991"/>
      <c r="F373" s="455" t="str">
        <f t="shared" si="16"/>
        <v/>
      </c>
      <c r="G373" s="450" t="str">
        <f t="shared" si="17"/>
        <v/>
      </c>
      <c r="H373" s="837"/>
      <c r="I373" s="838"/>
      <c r="J373" s="831"/>
      <c r="K373" s="831"/>
      <c r="L373" s="831"/>
      <c r="HX373" s="51" t="str">
        <f>IF(HW373&lt;&gt;0,HW373,"")</f>
        <v/>
      </c>
    </row>
    <row r="374" spans="1:233" ht="23.1" customHeight="1">
      <c r="A374" s="216"/>
      <c r="B374" s="974"/>
      <c r="C374" s="982"/>
      <c r="D374" s="991"/>
      <c r="E374" s="991"/>
      <c r="F374" s="455" t="str">
        <f t="shared" si="16"/>
        <v/>
      </c>
      <c r="G374" s="450" t="str">
        <f t="shared" si="17"/>
        <v/>
      </c>
      <c r="H374" s="837"/>
      <c r="I374" s="838"/>
      <c r="J374" s="831"/>
      <c r="K374" s="831"/>
      <c r="L374" s="831"/>
    </row>
    <row r="375" spans="1:233" ht="23.1" customHeight="1">
      <c r="A375" s="216"/>
      <c r="B375" s="974"/>
      <c r="C375" s="982"/>
      <c r="D375" s="991"/>
      <c r="E375" s="991"/>
      <c r="F375" s="455" t="str">
        <f t="shared" si="16"/>
        <v/>
      </c>
      <c r="G375" s="450" t="str">
        <f t="shared" si="17"/>
        <v/>
      </c>
      <c r="H375" s="837"/>
      <c r="I375" s="838"/>
      <c r="J375" s="831"/>
      <c r="K375" s="831"/>
      <c r="L375" s="831"/>
    </row>
    <row r="376" spans="1:233" ht="23.1" customHeight="1">
      <c r="A376" s="216"/>
      <c r="B376" s="974"/>
      <c r="C376" s="982"/>
      <c r="D376" s="991"/>
      <c r="E376" s="991"/>
      <c r="F376" s="455" t="str">
        <f t="shared" si="16"/>
        <v/>
      </c>
      <c r="G376" s="450" t="str">
        <f t="shared" si="17"/>
        <v/>
      </c>
      <c r="H376" s="837"/>
      <c r="I376" s="838"/>
      <c r="J376" s="831"/>
      <c r="K376" s="831"/>
      <c r="L376" s="831"/>
    </row>
    <row r="377" spans="1:233" ht="23.1" customHeight="1">
      <c r="A377" s="216"/>
      <c r="B377" s="974"/>
      <c r="C377" s="982"/>
      <c r="D377" s="991"/>
      <c r="E377" s="991"/>
      <c r="F377" s="455" t="str">
        <f t="shared" si="16"/>
        <v/>
      </c>
      <c r="G377" s="450" t="str">
        <f t="shared" si="17"/>
        <v/>
      </c>
      <c r="H377" s="837"/>
      <c r="I377" s="838"/>
      <c r="J377" s="831"/>
      <c r="K377" s="831"/>
      <c r="L377" s="831"/>
    </row>
    <row r="378" spans="1:233" ht="23.1" customHeight="1">
      <c r="A378" s="216"/>
      <c r="B378" s="974"/>
      <c r="C378" s="982"/>
      <c r="D378" s="991"/>
      <c r="E378" s="991"/>
      <c r="F378" s="455" t="str">
        <f t="shared" si="16"/>
        <v/>
      </c>
      <c r="G378" s="450" t="str">
        <f t="shared" si="17"/>
        <v/>
      </c>
      <c r="H378" s="837"/>
      <c r="I378" s="838"/>
      <c r="J378" s="831"/>
      <c r="K378" s="831"/>
      <c r="L378" s="831"/>
    </row>
    <row r="379" spans="1:233" ht="23.1" customHeight="1">
      <c r="A379" s="216"/>
      <c r="B379" s="974"/>
      <c r="C379" s="982"/>
      <c r="D379" s="991"/>
      <c r="E379" s="991"/>
      <c r="F379" s="455" t="str">
        <f t="shared" si="16"/>
        <v/>
      </c>
      <c r="G379" s="450" t="str">
        <f t="shared" si="17"/>
        <v/>
      </c>
      <c r="H379" s="837"/>
      <c r="I379" s="838"/>
      <c r="J379" s="831"/>
      <c r="K379" s="831"/>
      <c r="L379" s="831"/>
    </row>
    <row r="380" spans="1:233" ht="23.1" customHeight="1">
      <c r="A380" s="216"/>
      <c r="B380" s="974"/>
      <c r="C380" s="982"/>
      <c r="D380" s="991"/>
      <c r="E380" s="991"/>
      <c r="F380" s="455" t="str">
        <f t="shared" si="16"/>
        <v/>
      </c>
      <c r="G380" s="450" t="str">
        <f t="shared" si="17"/>
        <v/>
      </c>
      <c r="H380" s="837"/>
      <c r="I380" s="838"/>
      <c r="J380" s="831"/>
      <c r="K380" s="831"/>
      <c r="L380" s="831"/>
    </row>
    <row r="381" spans="1:233" ht="12.75" customHeight="1">
      <c r="B381" s="594" t="str">
        <f>B336</f>
        <v>FAPESP,  SETEMBRO DE 2015</v>
      </c>
      <c r="C381" s="594"/>
      <c r="D381" s="857"/>
      <c r="E381" s="845"/>
      <c r="F381" s="857"/>
      <c r="G381" s="845"/>
      <c r="H381" s="845">
        <v>1</v>
      </c>
      <c r="I381" s="846"/>
      <c r="J381" s="831"/>
      <c r="K381" s="831"/>
    </row>
    <row r="382" spans="1:233" s="50" customFormat="1" ht="19.5" customHeight="1">
      <c r="A382" s="366"/>
      <c r="B382" s="1892" t="s">
        <v>278</v>
      </c>
      <c r="C382" s="1892"/>
      <c r="D382" s="1892"/>
      <c r="E382" s="1892"/>
      <c r="F382" s="1892"/>
      <c r="G382" s="1892"/>
      <c r="H382" s="809"/>
      <c r="I382" s="846"/>
      <c r="J382" s="831"/>
      <c r="K382" s="831"/>
    </row>
    <row r="383" spans="1:233" s="123" customFormat="1" ht="30.75" customHeight="1">
      <c r="A383" s="384"/>
      <c r="B383" s="592" t="s">
        <v>1</v>
      </c>
      <c r="C383" s="592" t="s">
        <v>73</v>
      </c>
      <c r="D383" s="812" t="s">
        <v>74</v>
      </c>
      <c r="E383" s="812" t="s">
        <v>75</v>
      </c>
      <c r="F383" s="808" t="s">
        <v>197</v>
      </c>
      <c r="G383" s="808" t="s">
        <v>76</v>
      </c>
      <c r="H383" s="812" t="s">
        <v>2</v>
      </c>
      <c r="I383" s="847"/>
      <c r="J383" s="888"/>
      <c r="K383" s="888"/>
    </row>
    <row r="384" spans="1:233" ht="23.1" customHeight="1">
      <c r="A384" s="216"/>
      <c r="B384" s="979"/>
      <c r="C384" s="982"/>
      <c r="D384" s="990"/>
      <c r="E384" s="990"/>
      <c r="F384" s="455" t="str">
        <f t="shared" ref="F384:F406" si="18">IF(C384=0,"",INDEX($K$15:$K$19,MATCH(C384,$J$15:$J$19,0)))</f>
        <v/>
      </c>
      <c r="G384" s="450" t="str">
        <f t="shared" ref="G384:G419" si="19">IF(ISERROR(D384*F384*E384),"",D384*F384*E384)</f>
        <v/>
      </c>
      <c r="H384" s="850"/>
      <c r="I384" s="838"/>
      <c r="J384" s="888"/>
      <c r="K384" s="888"/>
      <c r="L384" s="64"/>
      <c r="HX384" s="52" t="e">
        <f>#REF!</f>
        <v>#REF!</v>
      </c>
      <c r="HY384" s="51" t="e">
        <f>IF(HX384&lt;&gt;0,HX384,"")</f>
        <v>#REF!</v>
      </c>
    </row>
    <row r="385" spans="1:233" ht="23.1" customHeight="1">
      <c r="A385" s="216"/>
      <c r="B385" s="974"/>
      <c r="C385" s="982"/>
      <c r="D385" s="991"/>
      <c r="E385" s="991"/>
      <c r="F385" s="455" t="str">
        <f t="shared" si="18"/>
        <v/>
      </c>
      <c r="G385" s="450" t="str">
        <f t="shared" si="19"/>
        <v/>
      </c>
      <c r="H385" s="837"/>
      <c r="I385" s="838"/>
      <c r="J385" s="888"/>
      <c r="K385" s="888"/>
      <c r="L385" s="128"/>
      <c r="HX385" s="52" t="e">
        <f>#REF!</f>
        <v>#REF!</v>
      </c>
      <c r="HY385" s="51" t="e">
        <f>IF(HX385&lt;&gt;0,HX385,"")</f>
        <v>#REF!</v>
      </c>
    </row>
    <row r="386" spans="1:233" ht="23.1" customHeight="1">
      <c r="A386" s="216"/>
      <c r="B386" s="974"/>
      <c r="C386" s="982"/>
      <c r="D386" s="991"/>
      <c r="E386" s="991"/>
      <c r="F386" s="455" t="str">
        <f t="shared" si="18"/>
        <v/>
      </c>
      <c r="G386" s="450" t="str">
        <f t="shared" si="19"/>
        <v/>
      </c>
      <c r="H386" s="837"/>
      <c r="I386" s="838"/>
      <c r="J386" s="888"/>
      <c r="K386" s="888"/>
      <c r="L386" s="128"/>
      <c r="HX386" s="52"/>
    </row>
    <row r="387" spans="1:233" ht="23.1" customHeight="1">
      <c r="A387" s="216"/>
      <c r="B387" s="974"/>
      <c r="C387" s="982"/>
      <c r="D387" s="991"/>
      <c r="E387" s="991"/>
      <c r="F387" s="455" t="str">
        <f t="shared" si="18"/>
        <v/>
      </c>
      <c r="G387" s="450" t="str">
        <f t="shared" si="19"/>
        <v/>
      </c>
      <c r="H387" s="837"/>
      <c r="I387" s="838"/>
      <c r="J387" s="888"/>
      <c r="K387" s="888"/>
      <c r="L387" s="948"/>
      <c r="HX387" s="52" t="e">
        <f>#REF!</f>
        <v>#REF!</v>
      </c>
      <c r="HY387" s="51" t="e">
        <f>IF(HX387&lt;&gt;0,HX387,"")</f>
        <v>#REF!</v>
      </c>
    </row>
    <row r="388" spans="1:233" ht="23.1" customHeight="1">
      <c r="A388" s="216"/>
      <c r="B388" s="974"/>
      <c r="C388" s="982"/>
      <c r="D388" s="991"/>
      <c r="E388" s="991"/>
      <c r="F388" s="455" t="str">
        <f t="shared" si="18"/>
        <v/>
      </c>
      <c r="G388" s="450" t="str">
        <f t="shared" si="19"/>
        <v/>
      </c>
      <c r="H388" s="837"/>
      <c r="I388" s="838"/>
      <c r="J388" s="888"/>
      <c r="K388" s="888"/>
      <c r="L388" s="948"/>
      <c r="HX388" s="51" t="e">
        <f>#REF!</f>
        <v>#REF!</v>
      </c>
      <c r="HY388" s="51" t="e">
        <f>IF(HX388&lt;&gt;0,HX388,"")</f>
        <v>#REF!</v>
      </c>
    </row>
    <row r="389" spans="1:233" ht="23.1" customHeight="1">
      <c r="A389" s="216"/>
      <c r="B389" s="974"/>
      <c r="C389" s="982"/>
      <c r="D389" s="991"/>
      <c r="E389" s="991"/>
      <c r="F389" s="455" t="str">
        <f t="shared" si="18"/>
        <v/>
      </c>
      <c r="G389" s="450" t="str">
        <f t="shared" si="19"/>
        <v/>
      </c>
      <c r="H389" s="837"/>
      <c r="I389" s="838"/>
      <c r="J389" s="888"/>
      <c r="K389" s="888"/>
      <c r="L389" s="948"/>
      <c r="HX389" s="51" t="e">
        <f>#REF!</f>
        <v>#REF!</v>
      </c>
      <c r="HY389" s="51" t="e">
        <f>IF(HX389&lt;&gt;0,HX389,"")</f>
        <v>#REF!</v>
      </c>
    </row>
    <row r="390" spans="1:233" ht="23.1" customHeight="1">
      <c r="A390" s="216"/>
      <c r="B390" s="974"/>
      <c r="C390" s="982"/>
      <c r="D390" s="991"/>
      <c r="E390" s="991"/>
      <c r="F390" s="455" t="str">
        <f t="shared" si="18"/>
        <v/>
      </c>
      <c r="G390" s="450" t="str">
        <f t="shared" si="19"/>
        <v/>
      </c>
      <c r="H390" s="837"/>
      <c r="I390" s="838"/>
      <c r="J390" s="844"/>
      <c r="K390" s="844"/>
      <c r="L390" s="844"/>
      <c r="HX390" s="51" t="e">
        <f>#REF!</f>
        <v>#REF!</v>
      </c>
      <c r="HY390" s="51" t="e">
        <f>IF(HX390&lt;&gt;0,HX390,"")</f>
        <v>#REF!</v>
      </c>
    </row>
    <row r="391" spans="1:233" ht="23.1" customHeight="1">
      <c r="A391" s="216"/>
      <c r="B391" s="974"/>
      <c r="C391" s="982"/>
      <c r="D391" s="991"/>
      <c r="E391" s="991"/>
      <c r="F391" s="455" t="str">
        <f t="shared" si="18"/>
        <v/>
      </c>
      <c r="G391" s="450" t="str">
        <f t="shared" si="19"/>
        <v/>
      </c>
      <c r="H391" s="837"/>
      <c r="I391" s="838"/>
      <c r="J391" s="844"/>
      <c r="K391" s="844"/>
      <c r="L391" s="831"/>
      <c r="HX391" s="51" t="e">
        <f>#REF!</f>
        <v>#REF!</v>
      </c>
      <c r="HY391" s="51" t="e">
        <f>IF(HX391&lt;&gt;0,HX391,"")</f>
        <v>#REF!</v>
      </c>
    </row>
    <row r="392" spans="1:233" ht="23.1" customHeight="1">
      <c r="A392" s="216"/>
      <c r="B392" s="974"/>
      <c r="C392" s="982"/>
      <c r="D392" s="991"/>
      <c r="E392" s="991"/>
      <c r="F392" s="455" t="str">
        <f t="shared" si="18"/>
        <v/>
      </c>
      <c r="G392" s="450" t="str">
        <f t="shared" si="19"/>
        <v/>
      </c>
      <c r="H392" s="837"/>
      <c r="I392" s="838"/>
      <c r="J392" s="831"/>
      <c r="K392" s="831"/>
      <c r="L392" s="831"/>
      <c r="HX392" s="51" t="str">
        <f>IF(HW392&lt;&gt;0,HW392,"")</f>
        <v/>
      </c>
    </row>
    <row r="393" spans="1:233" ht="23.1" customHeight="1">
      <c r="A393" s="216"/>
      <c r="B393" s="974"/>
      <c r="C393" s="982"/>
      <c r="D393" s="991"/>
      <c r="E393" s="991"/>
      <c r="F393" s="455" t="str">
        <f t="shared" si="18"/>
        <v/>
      </c>
      <c r="G393" s="450" t="str">
        <f t="shared" si="19"/>
        <v/>
      </c>
      <c r="H393" s="837"/>
      <c r="I393" s="838"/>
      <c r="J393" s="831"/>
      <c r="K393" s="831"/>
      <c r="L393" s="831"/>
    </row>
    <row r="394" spans="1:233" ht="23.1" customHeight="1">
      <c r="A394" s="216"/>
      <c r="B394" s="974"/>
      <c r="C394" s="982"/>
      <c r="D394" s="991"/>
      <c r="E394" s="991"/>
      <c r="F394" s="455" t="str">
        <f t="shared" si="18"/>
        <v/>
      </c>
      <c r="G394" s="450" t="str">
        <f t="shared" si="19"/>
        <v/>
      </c>
      <c r="H394" s="837"/>
      <c r="I394" s="838"/>
      <c r="J394" s="831"/>
      <c r="K394" s="831"/>
      <c r="L394" s="831"/>
      <c r="HX394" s="51" t="e">
        <f>#REF!</f>
        <v>#REF!</v>
      </c>
      <c r="HY394" s="51" t="e">
        <f>IF(HX394&lt;&gt;0,HX394,"")</f>
        <v>#REF!</v>
      </c>
    </row>
    <row r="395" spans="1:233" ht="23.1" customHeight="1">
      <c r="A395" s="216"/>
      <c r="B395" s="974"/>
      <c r="C395" s="982"/>
      <c r="D395" s="991"/>
      <c r="E395" s="991"/>
      <c r="F395" s="455" t="str">
        <f t="shared" si="18"/>
        <v/>
      </c>
      <c r="G395" s="450" t="str">
        <f t="shared" si="19"/>
        <v/>
      </c>
      <c r="H395" s="837"/>
      <c r="I395" s="838"/>
      <c r="J395" s="831"/>
      <c r="K395" s="831"/>
      <c r="L395" s="831"/>
      <c r="HX395" s="51" t="str">
        <f>IF(HW395&lt;&gt;0,HW395,"")</f>
        <v/>
      </c>
    </row>
    <row r="396" spans="1:233" ht="23.1" customHeight="1">
      <c r="A396" s="216"/>
      <c r="B396" s="974"/>
      <c r="C396" s="982"/>
      <c r="D396" s="991"/>
      <c r="E396" s="991"/>
      <c r="F396" s="455" t="str">
        <f t="shared" si="18"/>
        <v/>
      </c>
      <c r="G396" s="450" t="str">
        <f t="shared" si="19"/>
        <v/>
      </c>
      <c r="H396" s="837"/>
      <c r="I396" s="838"/>
      <c r="J396" s="831"/>
      <c r="K396" s="831"/>
      <c r="L396" s="831"/>
    </row>
    <row r="397" spans="1:233" ht="23.1" customHeight="1">
      <c r="A397" s="216"/>
      <c r="B397" s="974"/>
      <c r="C397" s="982"/>
      <c r="D397" s="991"/>
      <c r="E397" s="991"/>
      <c r="F397" s="455" t="str">
        <f t="shared" si="18"/>
        <v/>
      </c>
      <c r="G397" s="450" t="str">
        <f t="shared" si="19"/>
        <v/>
      </c>
      <c r="H397" s="837"/>
      <c r="I397" s="838"/>
      <c r="J397" s="831"/>
      <c r="K397" s="831"/>
      <c r="L397" s="831"/>
    </row>
    <row r="398" spans="1:233" ht="23.1" customHeight="1">
      <c r="A398" s="216"/>
      <c r="B398" s="974"/>
      <c r="C398" s="982"/>
      <c r="D398" s="991"/>
      <c r="E398" s="991"/>
      <c r="F398" s="455" t="str">
        <f t="shared" si="18"/>
        <v/>
      </c>
      <c r="G398" s="450" t="str">
        <f t="shared" si="19"/>
        <v/>
      </c>
      <c r="H398" s="837"/>
      <c r="I398" s="838"/>
      <c r="J398" s="831"/>
      <c r="K398" s="831"/>
      <c r="L398" s="831"/>
    </row>
    <row r="399" spans="1:233" ht="23.1" customHeight="1">
      <c r="A399" s="216"/>
      <c r="B399" s="974"/>
      <c r="C399" s="982"/>
      <c r="D399" s="991"/>
      <c r="E399" s="991"/>
      <c r="F399" s="455" t="str">
        <f t="shared" si="18"/>
        <v/>
      </c>
      <c r="G399" s="450" t="str">
        <f t="shared" si="19"/>
        <v/>
      </c>
      <c r="H399" s="837"/>
      <c r="I399" s="838"/>
      <c r="J399" s="831"/>
      <c r="K399" s="831"/>
      <c r="L399" s="831"/>
    </row>
    <row r="400" spans="1:233" ht="23.1" customHeight="1">
      <c r="A400" s="216"/>
      <c r="B400" s="974"/>
      <c r="C400" s="982"/>
      <c r="D400" s="991"/>
      <c r="E400" s="991"/>
      <c r="F400" s="455" t="str">
        <f t="shared" si="18"/>
        <v/>
      </c>
      <c r="G400" s="450" t="str">
        <f t="shared" si="19"/>
        <v/>
      </c>
      <c r="H400" s="837"/>
      <c r="I400" s="838"/>
      <c r="J400" s="831"/>
      <c r="K400" s="831"/>
      <c r="L400" s="831"/>
    </row>
    <row r="401" spans="1:233" ht="23.1" customHeight="1">
      <c r="A401" s="216"/>
      <c r="B401" s="974"/>
      <c r="C401" s="982"/>
      <c r="D401" s="991"/>
      <c r="E401" s="991"/>
      <c r="F401" s="455" t="str">
        <f t="shared" si="18"/>
        <v/>
      </c>
      <c r="G401" s="450" t="str">
        <f t="shared" si="19"/>
        <v/>
      </c>
      <c r="H401" s="837"/>
      <c r="I401" s="838"/>
      <c r="J401" s="844"/>
      <c r="K401" s="844"/>
      <c r="L401" s="831"/>
    </row>
    <row r="402" spans="1:233" ht="23.1" customHeight="1">
      <c r="A402" s="216"/>
      <c r="B402" s="974"/>
      <c r="C402" s="982"/>
      <c r="D402" s="991"/>
      <c r="E402" s="991"/>
      <c r="F402" s="455" t="str">
        <f t="shared" si="18"/>
        <v/>
      </c>
      <c r="G402" s="450" t="str">
        <f t="shared" si="19"/>
        <v/>
      </c>
      <c r="H402" s="837"/>
      <c r="I402" s="838"/>
      <c r="J402" s="844"/>
      <c r="K402" s="844"/>
      <c r="L402" s="831"/>
    </row>
    <row r="403" spans="1:233" ht="23.1" customHeight="1">
      <c r="A403" s="216"/>
      <c r="B403" s="974"/>
      <c r="C403" s="982"/>
      <c r="D403" s="991"/>
      <c r="E403" s="991"/>
      <c r="F403" s="455" t="str">
        <f t="shared" si="18"/>
        <v/>
      </c>
      <c r="G403" s="450" t="str">
        <f t="shared" si="19"/>
        <v/>
      </c>
      <c r="H403" s="837"/>
      <c r="I403" s="838"/>
      <c r="J403" s="831"/>
      <c r="K403" s="831"/>
      <c r="L403" s="831"/>
    </row>
    <row r="404" spans="1:233" ht="23.1" customHeight="1">
      <c r="A404" s="216"/>
      <c r="B404" s="974"/>
      <c r="C404" s="982"/>
      <c r="D404" s="991"/>
      <c r="E404" s="991"/>
      <c r="F404" s="455" t="str">
        <f t="shared" si="18"/>
        <v/>
      </c>
      <c r="G404" s="450" t="str">
        <f t="shared" si="19"/>
        <v/>
      </c>
      <c r="H404" s="837"/>
      <c r="I404" s="838"/>
      <c r="J404" s="831"/>
      <c r="K404" s="831"/>
      <c r="L404" s="831"/>
    </row>
    <row r="405" spans="1:233" ht="23.1" customHeight="1">
      <c r="A405" s="216"/>
      <c r="B405" s="974"/>
      <c r="C405" s="982"/>
      <c r="D405" s="991"/>
      <c r="E405" s="991"/>
      <c r="F405" s="455" t="str">
        <f t="shared" si="18"/>
        <v/>
      </c>
      <c r="G405" s="450" t="str">
        <f t="shared" si="19"/>
        <v/>
      </c>
      <c r="H405" s="837"/>
      <c r="I405" s="838"/>
      <c r="J405" s="831"/>
      <c r="K405" s="831"/>
      <c r="L405" s="831"/>
      <c r="HX405" s="51" t="e">
        <f>#REF!</f>
        <v>#REF!</v>
      </c>
      <c r="HY405" s="51" t="e">
        <f>IF(HX405&lt;&gt;0,HX405,"")</f>
        <v>#REF!</v>
      </c>
    </row>
    <row r="406" spans="1:233" ht="23.1" customHeight="1">
      <c r="A406" s="216"/>
      <c r="B406" s="974"/>
      <c r="C406" s="982"/>
      <c r="D406" s="991"/>
      <c r="E406" s="991"/>
      <c r="F406" s="455" t="str">
        <f t="shared" si="18"/>
        <v/>
      </c>
      <c r="G406" s="450" t="str">
        <f t="shared" si="19"/>
        <v/>
      </c>
      <c r="H406" s="837"/>
      <c r="I406" s="838"/>
      <c r="J406" s="831"/>
      <c r="K406" s="831"/>
      <c r="L406" s="831"/>
      <c r="HX406" s="51" t="str">
        <f>IF(HW406&lt;&gt;0,HW406,"")</f>
        <v/>
      </c>
    </row>
    <row r="407" spans="1:233" ht="23.1" customHeight="1">
      <c r="A407" s="216"/>
      <c r="B407" s="974"/>
      <c r="C407" s="982"/>
      <c r="D407" s="991"/>
      <c r="E407" s="991"/>
      <c r="F407" s="455"/>
      <c r="G407" s="450"/>
      <c r="H407" s="837"/>
      <c r="I407" s="838"/>
      <c r="J407" s="831"/>
      <c r="K407" s="831"/>
      <c r="L407" s="831"/>
    </row>
    <row r="408" spans="1:233" ht="23.1" customHeight="1">
      <c r="A408" s="216"/>
      <c r="B408" s="974"/>
      <c r="C408" s="982"/>
      <c r="D408" s="991"/>
      <c r="E408" s="991"/>
      <c r="F408" s="455"/>
      <c r="G408" s="450"/>
      <c r="H408" s="837"/>
      <c r="I408" s="838"/>
      <c r="J408" s="831"/>
      <c r="K408" s="831"/>
      <c r="L408" s="831"/>
    </row>
    <row r="409" spans="1:233" ht="23.1" customHeight="1">
      <c r="A409" s="216"/>
      <c r="B409" s="974"/>
      <c r="C409" s="982"/>
      <c r="D409" s="991"/>
      <c r="E409" s="991"/>
      <c r="F409" s="455"/>
      <c r="G409" s="450"/>
      <c r="H409" s="837"/>
      <c r="I409" s="838"/>
      <c r="J409" s="831"/>
      <c r="K409" s="831"/>
      <c r="L409" s="831"/>
    </row>
    <row r="410" spans="1:233" ht="23.1" customHeight="1">
      <c r="A410" s="216"/>
      <c r="B410" s="974"/>
      <c r="C410" s="982"/>
      <c r="D410" s="991"/>
      <c r="E410" s="991"/>
      <c r="F410" s="455"/>
      <c r="G410" s="450"/>
      <c r="H410" s="837"/>
      <c r="I410" s="838"/>
      <c r="J410" s="831"/>
      <c r="K410" s="831"/>
      <c r="L410" s="831"/>
    </row>
    <row r="411" spans="1:233" ht="23.1" customHeight="1">
      <c r="A411" s="216"/>
      <c r="B411" s="974"/>
      <c r="C411" s="982"/>
      <c r="D411" s="991"/>
      <c r="E411" s="991"/>
      <c r="F411" s="455" t="str">
        <f t="shared" ref="F411:F419" si="20">IF(C411=0,"",INDEX($K$15:$K$19,MATCH(C411,$J$15:$J$19,0)))</f>
        <v/>
      </c>
      <c r="G411" s="450" t="str">
        <f t="shared" si="19"/>
        <v/>
      </c>
      <c r="H411" s="837"/>
      <c r="I411" s="838"/>
      <c r="J411" s="831"/>
      <c r="K411" s="831"/>
      <c r="L411" s="831"/>
    </row>
    <row r="412" spans="1:233" ht="23.1" customHeight="1">
      <c r="A412" s="216"/>
      <c r="B412" s="974"/>
      <c r="C412" s="982"/>
      <c r="D412" s="991"/>
      <c r="E412" s="991"/>
      <c r="F412" s="455" t="str">
        <f t="shared" si="20"/>
        <v/>
      </c>
      <c r="G412" s="450" t="str">
        <f t="shared" si="19"/>
        <v/>
      </c>
      <c r="H412" s="837"/>
      <c r="I412" s="838"/>
      <c r="J412" s="831"/>
      <c r="K412" s="831"/>
      <c r="L412" s="831"/>
    </row>
    <row r="413" spans="1:233" ht="23.1" customHeight="1">
      <c r="A413" s="216"/>
      <c r="B413" s="974"/>
      <c r="C413" s="982"/>
      <c r="D413" s="991"/>
      <c r="E413" s="991"/>
      <c r="F413" s="455" t="str">
        <f t="shared" si="20"/>
        <v/>
      </c>
      <c r="G413" s="450" t="str">
        <f t="shared" si="19"/>
        <v/>
      </c>
      <c r="H413" s="837"/>
      <c r="I413" s="838"/>
      <c r="J413" s="831"/>
      <c r="K413" s="831"/>
      <c r="L413" s="831"/>
    </row>
    <row r="414" spans="1:233" ht="23.1" customHeight="1">
      <c r="A414" s="216"/>
      <c r="B414" s="974"/>
      <c r="C414" s="982"/>
      <c r="D414" s="991"/>
      <c r="E414" s="991"/>
      <c r="F414" s="455" t="str">
        <f t="shared" si="20"/>
        <v/>
      </c>
      <c r="G414" s="450" t="str">
        <f t="shared" si="19"/>
        <v/>
      </c>
      <c r="H414" s="837"/>
      <c r="I414" s="838"/>
      <c r="J414" s="831"/>
      <c r="K414" s="831"/>
      <c r="L414" s="831"/>
    </row>
    <row r="415" spans="1:233" ht="23.1" customHeight="1">
      <c r="A415" s="216"/>
      <c r="B415" s="974"/>
      <c r="C415" s="982"/>
      <c r="D415" s="991"/>
      <c r="E415" s="991"/>
      <c r="F415" s="455" t="str">
        <f t="shared" si="20"/>
        <v/>
      </c>
      <c r="G415" s="450" t="str">
        <f t="shared" si="19"/>
        <v/>
      </c>
      <c r="H415" s="837"/>
      <c r="I415" s="838"/>
      <c r="J415" s="831"/>
      <c r="K415" s="831"/>
      <c r="L415" s="831"/>
    </row>
    <row r="416" spans="1:233" ht="23.1" customHeight="1">
      <c r="A416" s="216"/>
      <c r="B416" s="974"/>
      <c r="C416" s="982"/>
      <c r="D416" s="991"/>
      <c r="E416" s="991"/>
      <c r="F416" s="455" t="str">
        <f t="shared" si="20"/>
        <v/>
      </c>
      <c r="G416" s="450" t="str">
        <f t="shared" si="19"/>
        <v/>
      </c>
      <c r="H416" s="837"/>
      <c r="I416" s="838"/>
      <c r="J416" s="831"/>
      <c r="K416" s="831"/>
      <c r="L416" s="831"/>
    </row>
    <row r="417" spans="1:12" ht="23.1" customHeight="1">
      <c r="A417" s="216"/>
      <c r="B417" s="974"/>
      <c r="C417" s="982"/>
      <c r="D417" s="991"/>
      <c r="E417" s="991"/>
      <c r="F417" s="455" t="str">
        <f t="shared" si="20"/>
        <v/>
      </c>
      <c r="G417" s="450" t="str">
        <f t="shared" si="19"/>
        <v/>
      </c>
      <c r="H417" s="837"/>
      <c r="I417" s="838"/>
      <c r="J417" s="831"/>
      <c r="K417" s="831"/>
      <c r="L417" s="831"/>
    </row>
    <row r="418" spans="1:12" ht="23.1" customHeight="1">
      <c r="A418" s="216"/>
      <c r="B418" s="974"/>
      <c r="C418" s="982"/>
      <c r="D418" s="991"/>
      <c r="E418" s="991"/>
      <c r="F418" s="455" t="str">
        <f t="shared" si="20"/>
        <v/>
      </c>
      <c r="G418" s="450" t="str">
        <f t="shared" si="19"/>
        <v/>
      </c>
      <c r="H418" s="837"/>
      <c r="I418" s="838"/>
      <c r="J418" s="831"/>
      <c r="K418" s="831"/>
      <c r="L418" s="831"/>
    </row>
    <row r="419" spans="1:12" ht="23.1" customHeight="1">
      <c r="A419" s="216"/>
      <c r="B419" s="974"/>
      <c r="C419" s="982"/>
      <c r="D419" s="991"/>
      <c r="E419" s="991"/>
      <c r="F419" s="455" t="str">
        <f t="shared" si="20"/>
        <v/>
      </c>
      <c r="G419" s="450" t="str">
        <f t="shared" si="19"/>
        <v/>
      </c>
      <c r="H419" s="837"/>
      <c r="I419" s="838"/>
      <c r="J419" s="831"/>
      <c r="K419" s="831"/>
      <c r="L419" s="831"/>
    </row>
    <row r="420" spans="1:12" ht="12.75" customHeight="1">
      <c r="B420" s="594" t="str">
        <f>B381</f>
        <v>FAPESP,  SETEMBRO DE 2015</v>
      </c>
      <c r="C420" s="857"/>
      <c r="D420" s="857"/>
      <c r="E420" s="845"/>
      <c r="F420" s="857"/>
      <c r="G420" s="845"/>
      <c r="H420" s="845">
        <v>2</v>
      </c>
      <c r="I420" s="846"/>
      <c r="J420" s="831"/>
      <c r="K420" s="831"/>
      <c r="L420" s="831"/>
    </row>
    <row r="421" spans="1:12" ht="12.75" hidden="1" customHeight="1">
      <c r="C421" s="831"/>
      <c r="D421" s="831"/>
      <c r="E421" s="832"/>
      <c r="F421" s="831"/>
      <c r="G421" s="831"/>
      <c r="H421" s="831"/>
      <c r="I421" s="846"/>
      <c r="J421" s="831"/>
      <c r="K421" s="831"/>
      <c r="L421" s="831"/>
    </row>
    <row r="422" spans="1:12" ht="12.75" hidden="1" customHeight="1">
      <c r="C422" s="831"/>
      <c r="D422" s="831"/>
      <c r="E422" s="832"/>
      <c r="F422" s="831"/>
      <c r="G422" s="831"/>
      <c r="H422" s="831"/>
      <c r="I422" s="846"/>
      <c r="J422" s="831"/>
      <c r="K422" s="831"/>
      <c r="L422" s="831"/>
    </row>
    <row r="423" spans="1:12" ht="12.75" hidden="1" customHeight="1">
      <c r="C423" s="831"/>
      <c r="D423" s="831"/>
      <c r="E423" s="832"/>
      <c r="F423" s="831"/>
      <c r="G423" s="831"/>
      <c r="H423" s="831"/>
      <c r="I423" s="846"/>
      <c r="J423" s="831"/>
      <c r="K423" s="831"/>
      <c r="L423" s="831"/>
    </row>
    <row r="424" spans="1:12" ht="12.75" hidden="1" customHeight="1">
      <c r="C424" s="831"/>
      <c r="D424" s="831"/>
      <c r="E424" s="832"/>
      <c r="F424" s="831"/>
      <c r="G424" s="831"/>
      <c r="H424" s="831"/>
      <c r="I424" s="846"/>
      <c r="J424" s="831"/>
      <c r="K424" s="831"/>
      <c r="L424" s="831"/>
    </row>
    <row r="425" spans="1:12" ht="12.75" hidden="1" customHeight="1">
      <c r="C425" s="831"/>
      <c r="D425" s="831"/>
      <c r="E425" s="832"/>
      <c r="F425" s="831"/>
      <c r="G425" s="831"/>
      <c r="H425" s="831"/>
      <c r="I425" s="846"/>
      <c r="J425" s="831"/>
      <c r="K425" s="831"/>
      <c r="L425" s="831"/>
    </row>
    <row r="426" spans="1:12" ht="12.75" hidden="1" customHeight="1">
      <c r="C426" s="831"/>
      <c r="D426" s="831"/>
      <c r="E426" s="832"/>
      <c r="F426" s="831"/>
      <c r="G426" s="831"/>
      <c r="H426" s="831"/>
      <c r="I426" s="846"/>
      <c r="J426" s="831"/>
      <c r="K426" s="831"/>
      <c r="L426" s="831"/>
    </row>
    <row r="427" spans="1:12" ht="12.75" hidden="1" customHeight="1">
      <c r="C427" s="831"/>
      <c r="D427" s="831"/>
      <c r="E427" s="832"/>
      <c r="F427" s="831"/>
      <c r="G427" s="831"/>
      <c r="H427" s="831"/>
      <c r="I427" s="846"/>
      <c r="J427" s="831"/>
      <c r="K427" s="831"/>
      <c r="L427" s="831"/>
    </row>
    <row r="428" spans="1:12" ht="12.75" hidden="1" customHeight="1">
      <c r="C428" s="831"/>
      <c r="D428" s="831"/>
      <c r="E428" s="832"/>
      <c r="F428" s="831"/>
      <c r="G428" s="831"/>
      <c r="H428" s="831"/>
      <c r="I428" s="846"/>
      <c r="J428" s="831"/>
      <c r="K428" s="831"/>
      <c r="L428" s="831"/>
    </row>
    <row r="429" spans="1:12" ht="12.75" hidden="1" customHeight="1">
      <c r="C429" s="831"/>
      <c r="D429" s="831"/>
      <c r="E429" s="832"/>
      <c r="F429" s="831"/>
      <c r="G429" s="831"/>
      <c r="H429" s="831"/>
      <c r="I429" s="846"/>
      <c r="J429" s="831"/>
      <c r="K429" s="831"/>
      <c r="L429" s="831"/>
    </row>
    <row r="430" spans="1:12" ht="12.75" hidden="1" customHeight="1">
      <c r="C430" s="831"/>
      <c r="D430" s="831"/>
      <c r="E430" s="832"/>
      <c r="F430" s="831"/>
      <c r="G430" s="831"/>
      <c r="H430" s="831"/>
      <c r="I430" s="846"/>
      <c r="J430" s="831"/>
      <c r="K430" s="831"/>
      <c r="L430" s="831"/>
    </row>
    <row r="431" spans="1:12" ht="12.75" hidden="1" customHeight="1">
      <c r="C431" s="831"/>
      <c r="D431" s="831"/>
      <c r="E431" s="832"/>
      <c r="F431" s="831"/>
      <c r="G431" s="831"/>
      <c r="H431" s="831"/>
      <c r="I431" s="846"/>
      <c r="J431" s="831"/>
      <c r="K431" s="831"/>
      <c r="L431" s="831"/>
    </row>
    <row r="432" spans="1:12" ht="12.75" hidden="1" customHeight="1">
      <c r="C432" s="831"/>
      <c r="D432" s="831"/>
      <c r="E432" s="832"/>
      <c r="F432" s="831"/>
      <c r="G432" s="831"/>
      <c r="H432" s="831"/>
      <c r="I432" s="846"/>
      <c r="J432" s="831"/>
      <c r="K432" s="831"/>
      <c r="L432" s="831"/>
    </row>
    <row r="433" spans="3:12" ht="12.75" hidden="1" customHeight="1">
      <c r="C433" s="831"/>
      <c r="D433" s="831"/>
      <c r="E433" s="832"/>
      <c r="F433" s="831"/>
      <c r="G433" s="831"/>
      <c r="H433" s="831"/>
      <c r="I433" s="846"/>
      <c r="J433" s="831"/>
      <c r="K433" s="831"/>
      <c r="L433" s="831"/>
    </row>
    <row r="434" spans="3:12" ht="12.75" hidden="1" customHeight="1">
      <c r="D434" s="831"/>
      <c r="E434" s="832"/>
      <c r="F434" s="831"/>
      <c r="G434" s="831"/>
      <c r="H434" s="831"/>
      <c r="I434" s="846"/>
      <c r="J434" s="831"/>
      <c r="K434" s="831"/>
    </row>
    <row r="435" spans="3:12" ht="12.75" hidden="1" customHeight="1">
      <c r="D435" s="831"/>
      <c r="E435" s="832"/>
      <c r="F435" s="831"/>
      <c r="G435" s="831"/>
      <c r="H435" s="831"/>
      <c r="I435" s="846"/>
      <c r="J435" s="831"/>
      <c r="K435" s="831"/>
    </row>
    <row r="436" spans="3:12" ht="12.75" hidden="1" customHeight="1">
      <c r="D436" s="831"/>
      <c r="E436" s="832"/>
      <c r="F436" s="831"/>
      <c r="G436" s="831"/>
      <c r="H436" s="831"/>
      <c r="I436" s="846"/>
      <c r="J436" s="831"/>
      <c r="K436" s="831"/>
    </row>
    <row r="437" spans="3:12" ht="12.75" hidden="1" customHeight="1">
      <c r="D437" s="831"/>
      <c r="E437" s="832"/>
      <c r="F437" s="831"/>
      <c r="G437" s="831"/>
      <c r="H437" s="831"/>
      <c r="I437" s="846"/>
      <c r="J437" s="831"/>
      <c r="K437" s="831"/>
    </row>
    <row r="438" spans="3:12" ht="12.75" hidden="1" customHeight="1">
      <c r="D438" s="831"/>
      <c r="E438" s="832"/>
      <c r="F438" s="831"/>
      <c r="G438" s="831"/>
      <c r="H438" s="831"/>
      <c r="I438" s="846"/>
      <c r="J438" s="831"/>
      <c r="K438" s="831"/>
    </row>
    <row r="439" spans="3:12" ht="12.75" hidden="1" customHeight="1">
      <c r="D439" s="831"/>
      <c r="E439" s="832"/>
      <c r="F439" s="831"/>
      <c r="G439" s="831"/>
      <c r="H439" s="831"/>
      <c r="I439" s="846"/>
      <c r="J439" s="831"/>
      <c r="K439" s="831"/>
    </row>
    <row r="440" spans="3:12" ht="12.75" hidden="1" customHeight="1">
      <c r="D440" s="831"/>
      <c r="E440" s="832"/>
      <c r="F440" s="831"/>
      <c r="G440" s="831"/>
      <c r="H440" s="831"/>
      <c r="I440" s="846"/>
      <c r="J440" s="831"/>
      <c r="K440" s="831"/>
    </row>
    <row r="441" spans="3:12" ht="12.75" hidden="1" customHeight="1">
      <c r="D441" s="831"/>
      <c r="E441" s="832"/>
      <c r="F441" s="831"/>
      <c r="G441" s="831"/>
      <c r="H441" s="831"/>
      <c r="I441" s="846"/>
      <c r="J441" s="831"/>
      <c r="K441" s="831"/>
    </row>
    <row r="442" spans="3:12" ht="12.75" hidden="1" customHeight="1">
      <c r="D442" s="831"/>
      <c r="E442" s="832"/>
      <c r="F442" s="831"/>
      <c r="G442" s="831"/>
      <c r="H442" s="831"/>
      <c r="I442" s="846"/>
      <c r="J442" s="831"/>
      <c r="K442" s="831"/>
    </row>
    <row r="443" spans="3:12" ht="12.75" hidden="1" customHeight="1">
      <c r="D443" s="831"/>
      <c r="E443" s="832"/>
      <c r="F443" s="831"/>
      <c r="G443" s="831"/>
      <c r="H443" s="831"/>
      <c r="I443" s="846"/>
      <c r="J443" s="831"/>
      <c r="K443" s="831"/>
    </row>
    <row r="444" spans="3:12" ht="12.75" hidden="1" customHeight="1">
      <c r="D444" s="831"/>
      <c r="E444" s="832"/>
      <c r="F444" s="831"/>
      <c r="G444" s="831"/>
      <c r="H444" s="831"/>
      <c r="I444" s="846"/>
      <c r="J444" s="831"/>
      <c r="K444" s="831"/>
    </row>
    <row r="445" spans="3:12" ht="12.75" hidden="1" customHeight="1">
      <c r="D445" s="831"/>
      <c r="E445" s="832"/>
      <c r="F445" s="831"/>
      <c r="G445" s="831"/>
      <c r="H445" s="831"/>
      <c r="I445" s="846"/>
      <c r="J445" s="831"/>
      <c r="K445" s="831"/>
    </row>
    <row r="446" spans="3:12" ht="12.75" hidden="1" customHeight="1">
      <c r="D446" s="831"/>
      <c r="E446" s="832"/>
      <c r="F446" s="831"/>
      <c r="G446" s="831"/>
      <c r="H446" s="831"/>
      <c r="I446" s="846"/>
      <c r="J446" s="831"/>
      <c r="K446" s="831"/>
    </row>
    <row r="447" spans="3:12" ht="12.75" hidden="1" customHeight="1">
      <c r="D447" s="831"/>
      <c r="E447" s="832"/>
      <c r="F447" s="831"/>
      <c r="G447" s="831"/>
      <c r="H447" s="831"/>
      <c r="I447" s="846"/>
      <c r="J447" s="831"/>
      <c r="K447" s="831"/>
    </row>
    <row r="448" spans="3:12" ht="12.75" hidden="1" customHeight="1">
      <c r="D448" s="831"/>
      <c r="E448" s="832"/>
      <c r="F448" s="831"/>
      <c r="G448" s="831"/>
      <c r="H448" s="831"/>
      <c r="I448" s="846"/>
      <c r="J448" s="831"/>
      <c r="K448" s="831"/>
    </row>
    <row r="449" spans="3:12" ht="12.75" hidden="1" customHeight="1">
      <c r="D449" s="831"/>
      <c r="E449" s="832"/>
      <c r="F449" s="831"/>
      <c r="G449" s="831"/>
      <c r="H449" s="831"/>
      <c r="I449" s="846"/>
      <c r="J449" s="831"/>
      <c r="K449" s="831"/>
    </row>
    <row r="450" spans="3:12" ht="12.75" hidden="1" customHeight="1">
      <c r="D450" s="831"/>
      <c r="E450" s="832"/>
      <c r="F450" s="831"/>
      <c r="G450" s="831"/>
      <c r="H450" s="831"/>
      <c r="I450" s="846"/>
      <c r="J450" s="831"/>
      <c r="K450" s="831"/>
    </row>
    <row r="451" spans="3:12" ht="12.75" hidden="1" customHeight="1">
      <c r="C451" s="831"/>
      <c r="D451" s="831"/>
      <c r="E451" s="832"/>
      <c r="F451" s="831"/>
      <c r="G451" s="831"/>
      <c r="H451" s="831"/>
      <c r="I451" s="846"/>
      <c r="J451" s="831"/>
      <c r="K451" s="831"/>
      <c r="L451" s="831"/>
    </row>
    <row r="452" spans="3:12" ht="12.75" hidden="1" customHeight="1">
      <c r="C452" s="831"/>
      <c r="D452" s="831"/>
      <c r="E452" s="832"/>
      <c r="F452" s="831"/>
      <c r="G452" s="831"/>
      <c r="H452" s="831"/>
      <c r="I452" s="846"/>
      <c r="J452" s="831"/>
      <c r="K452" s="831"/>
      <c r="L452" s="831"/>
    </row>
    <row r="453" spans="3:12" ht="12.75" hidden="1" customHeight="1">
      <c r="C453" s="831"/>
      <c r="D453" s="831"/>
      <c r="E453" s="832"/>
      <c r="F453" s="831"/>
      <c r="G453" s="831"/>
      <c r="H453" s="831"/>
      <c r="I453" s="846"/>
      <c r="J453" s="831"/>
      <c r="K453" s="831"/>
      <c r="L453" s="831"/>
    </row>
    <row r="454" spans="3:12" ht="12.75" hidden="1" customHeight="1">
      <c r="C454" s="831"/>
      <c r="D454" s="831"/>
      <c r="E454" s="832"/>
      <c r="F454" s="831"/>
      <c r="G454" s="831"/>
      <c r="H454" s="831"/>
      <c r="I454" s="846"/>
      <c r="J454" s="831"/>
      <c r="K454" s="831"/>
      <c r="L454" s="831"/>
    </row>
    <row r="455" spans="3:12" ht="12.75" hidden="1" customHeight="1">
      <c r="C455" s="831"/>
      <c r="D455" s="831"/>
      <c r="E455" s="832"/>
      <c r="F455" s="831"/>
      <c r="G455" s="831"/>
      <c r="H455" s="831"/>
      <c r="I455" s="846"/>
      <c r="J455" s="831"/>
      <c r="K455" s="831"/>
      <c r="L455" s="831"/>
    </row>
    <row r="456" spans="3:12" ht="12.75" hidden="1" customHeight="1">
      <c r="C456" s="831"/>
      <c r="D456" s="831"/>
      <c r="E456" s="832"/>
      <c r="F456" s="831"/>
      <c r="G456" s="831"/>
      <c r="H456" s="831"/>
      <c r="I456" s="846"/>
      <c r="J456" s="831"/>
      <c r="K456" s="831"/>
      <c r="L456" s="831"/>
    </row>
    <row r="457" spans="3:12" ht="12.75" hidden="1" customHeight="1">
      <c r="C457" s="831"/>
      <c r="D457" s="831"/>
      <c r="E457" s="832"/>
      <c r="F457" s="831"/>
      <c r="G457" s="831"/>
      <c r="H457" s="831"/>
      <c r="I457" s="846"/>
      <c r="J457" s="831"/>
      <c r="K457" s="831"/>
      <c r="L457" s="831"/>
    </row>
    <row r="458" spans="3:12" ht="12.75" hidden="1" customHeight="1">
      <c r="C458" s="831"/>
      <c r="D458" s="831"/>
      <c r="E458" s="832"/>
      <c r="F458" s="831"/>
      <c r="G458" s="831"/>
      <c r="H458" s="831"/>
      <c r="I458" s="846"/>
      <c r="J458" s="831"/>
      <c r="K458" s="831"/>
      <c r="L458" s="831"/>
    </row>
    <row r="459" spans="3:12" ht="12.75" hidden="1" customHeight="1">
      <c r="C459" s="831"/>
      <c r="D459" s="831"/>
      <c r="E459" s="832"/>
      <c r="F459" s="831"/>
      <c r="G459" s="831"/>
      <c r="H459" s="831"/>
      <c r="I459" s="846"/>
      <c r="J459" s="831"/>
      <c r="K459" s="831"/>
      <c r="L459" s="831"/>
    </row>
    <row r="460" spans="3:12" ht="12.75" hidden="1" customHeight="1">
      <c r="C460" s="831"/>
      <c r="D460" s="831"/>
      <c r="E460" s="832"/>
      <c r="F460" s="831"/>
      <c r="G460" s="831"/>
      <c r="H460" s="831"/>
      <c r="I460" s="846"/>
      <c r="J460" s="831"/>
      <c r="K460" s="831"/>
      <c r="L460" s="831"/>
    </row>
    <row r="461" spans="3:12" ht="12.75" hidden="1" customHeight="1">
      <c r="C461" s="831"/>
      <c r="D461" s="831"/>
      <c r="E461" s="832"/>
      <c r="F461" s="831"/>
      <c r="G461" s="831"/>
      <c r="H461" s="831"/>
      <c r="I461" s="846"/>
      <c r="J461" s="831"/>
      <c r="K461" s="831"/>
      <c r="L461" s="831"/>
    </row>
    <row r="462" spans="3:12" ht="12.75" hidden="1" customHeight="1">
      <c r="C462" s="831"/>
      <c r="D462" s="831"/>
      <c r="E462" s="832"/>
      <c r="F462" s="831"/>
      <c r="G462" s="831"/>
      <c r="H462" s="831"/>
      <c r="I462" s="846"/>
      <c r="J462" s="831"/>
      <c r="K462" s="831"/>
      <c r="L462" s="831"/>
    </row>
    <row r="463" spans="3:12" ht="12.75" hidden="1" customHeight="1">
      <c r="C463" s="831"/>
      <c r="D463" s="831"/>
      <c r="E463" s="832"/>
      <c r="F463" s="831"/>
      <c r="G463" s="831"/>
      <c r="H463" s="831"/>
      <c r="I463" s="846"/>
      <c r="J463" s="831"/>
      <c r="K463" s="831"/>
      <c r="L463" s="831"/>
    </row>
    <row r="464" spans="3:12" ht="12.75" hidden="1" customHeight="1">
      <c r="C464" s="831"/>
      <c r="D464" s="831"/>
      <c r="E464" s="832"/>
      <c r="F464" s="831"/>
      <c r="G464" s="831"/>
      <c r="H464" s="831"/>
      <c r="I464" s="846"/>
      <c r="J464" s="831"/>
      <c r="K464" s="831"/>
      <c r="L464" s="831"/>
    </row>
    <row r="465" spans="3:12" ht="12.75" hidden="1" customHeight="1">
      <c r="C465" s="831"/>
      <c r="D465" s="831"/>
      <c r="E465" s="832"/>
      <c r="F465" s="831"/>
      <c r="G465" s="831"/>
      <c r="H465" s="831"/>
      <c r="I465" s="846"/>
      <c r="J465" s="831"/>
      <c r="K465" s="831"/>
      <c r="L465" s="831"/>
    </row>
    <row r="466" spans="3:12" ht="12.75" hidden="1" customHeight="1">
      <c r="C466" s="831"/>
      <c r="D466" s="831"/>
      <c r="E466" s="832"/>
      <c r="F466" s="831"/>
      <c r="G466" s="831"/>
      <c r="H466" s="831"/>
      <c r="I466" s="846"/>
      <c r="J466" s="831"/>
      <c r="K466" s="831"/>
      <c r="L466" s="831"/>
    </row>
    <row r="467" spans="3:12" ht="12.75" hidden="1" customHeight="1">
      <c r="C467" s="831"/>
      <c r="D467" s="831"/>
      <c r="E467" s="832"/>
      <c r="F467" s="831"/>
      <c r="G467" s="831"/>
      <c r="H467" s="831"/>
      <c r="I467" s="846"/>
      <c r="J467" s="831"/>
      <c r="K467" s="831"/>
      <c r="L467" s="831"/>
    </row>
    <row r="468" spans="3:12" ht="12.75" hidden="1" customHeight="1">
      <c r="C468" s="831"/>
      <c r="D468" s="831"/>
      <c r="E468" s="832"/>
      <c r="F468" s="831"/>
      <c r="G468" s="831"/>
      <c r="H468" s="831"/>
      <c r="I468" s="846"/>
      <c r="J468" s="831"/>
      <c r="K468" s="831"/>
      <c r="L468" s="831"/>
    </row>
    <row r="469" spans="3:12" ht="12.75" hidden="1" customHeight="1">
      <c r="C469" s="831"/>
      <c r="D469" s="831"/>
      <c r="E469" s="832"/>
      <c r="F469" s="831"/>
      <c r="G469" s="831"/>
      <c r="H469" s="831"/>
      <c r="I469" s="846"/>
      <c r="J469" s="831"/>
      <c r="K469" s="831"/>
      <c r="L469" s="831"/>
    </row>
    <row r="470" spans="3:12" ht="12.75" hidden="1" customHeight="1">
      <c r="C470" s="831"/>
      <c r="D470" s="831"/>
      <c r="E470" s="832"/>
      <c r="F470" s="831"/>
      <c r="G470" s="831"/>
      <c r="H470" s="831"/>
      <c r="I470" s="846"/>
      <c r="J470" s="831"/>
      <c r="K470" s="831"/>
      <c r="L470" s="831"/>
    </row>
    <row r="471" spans="3:12" ht="12.75" hidden="1" customHeight="1">
      <c r="C471" s="831"/>
      <c r="D471" s="831"/>
      <c r="E471" s="832"/>
      <c r="F471" s="831"/>
      <c r="G471" s="831"/>
      <c r="H471" s="831"/>
      <c r="I471" s="846"/>
      <c r="J471" s="831"/>
      <c r="K471" s="831"/>
      <c r="L471" s="831"/>
    </row>
    <row r="472" spans="3:12" ht="12.75" hidden="1" customHeight="1">
      <c r="C472" s="831"/>
      <c r="D472" s="831"/>
      <c r="E472" s="832"/>
      <c r="F472" s="831"/>
      <c r="G472" s="831"/>
      <c r="H472" s="831"/>
      <c r="I472" s="846"/>
      <c r="J472" s="831"/>
      <c r="K472" s="831"/>
      <c r="L472" s="831"/>
    </row>
    <row r="473" spans="3:12" ht="12.75" hidden="1" customHeight="1">
      <c r="C473" s="831"/>
      <c r="D473" s="831"/>
      <c r="E473" s="832"/>
      <c r="F473" s="831"/>
      <c r="G473" s="831"/>
      <c r="H473" s="831"/>
      <c r="I473" s="846"/>
      <c r="J473" s="831"/>
      <c r="K473" s="831"/>
      <c r="L473" s="831"/>
    </row>
    <row r="474" spans="3:12" ht="12.75" hidden="1" customHeight="1">
      <c r="C474" s="831"/>
      <c r="D474" s="831"/>
      <c r="E474" s="832"/>
      <c r="F474" s="831"/>
      <c r="G474" s="831"/>
      <c r="H474" s="831"/>
      <c r="I474" s="846"/>
      <c r="J474" s="831"/>
      <c r="K474" s="831"/>
      <c r="L474" s="831"/>
    </row>
    <row r="475" spans="3:12" ht="12.75" hidden="1" customHeight="1">
      <c r="C475" s="831"/>
      <c r="D475" s="831"/>
      <c r="E475" s="832"/>
      <c r="F475" s="831"/>
      <c r="G475" s="831"/>
      <c r="H475" s="831"/>
      <c r="I475" s="846"/>
      <c r="J475" s="831"/>
      <c r="K475" s="831"/>
      <c r="L475" s="831"/>
    </row>
    <row r="476" spans="3:12" ht="12.75" hidden="1" customHeight="1">
      <c r="C476" s="831"/>
      <c r="D476" s="831"/>
      <c r="E476" s="832"/>
      <c r="F476" s="831"/>
      <c r="G476" s="831"/>
      <c r="H476" s="831"/>
      <c r="I476" s="846"/>
      <c r="J476" s="831"/>
      <c r="K476" s="831"/>
      <c r="L476" s="831"/>
    </row>
    <row r="477" spans="3:12" ht="12.75" hidden="1" customHeight="1">
      <c r="C477" s="831"/>
      <c r="D477" s="831"/>
      <c r="E477" s="832"/>
      <c r="F477" s="831"/>
      <c r="G477" s="831"/>
      <c r="H477" s="831"/>
      <c r="I477" s="846"/>
      <c r="J477" s="831"/>
      <c r="K477" s="831"/>
      <c r="L477" s="831"/>
    </row>
    <row r="478" spans="3:12" ht="12.75" hidden="1" customHeight="1">
      <c r="C478" s="831"/>
      <c r="D478" s="831"/>
      <c r="E478" s="832"/>
      <c r="F478" s="831"/>
      <c r="G478" s="831"/>
      <c r="H478" s="831"/>
      <c r="I478" s="846"/>
      <c r="J478" s="831"/>
      <c r="K478" s="831"/>
      <c r="L478" s="831"/>
    </row>
    <row r="479" spans="3:12" ht="12.75" hidden="1" customHeight="1">
      <c r="C479" s="831"/>
      <c r="D479" s="831"/>
      <c r="E479" s="832"/>
      <c r="F479" s="831"/>
      <c r="G479" s="831"/>
      <c r="H479" s="831"/>
      <c r="I479" s="846"/>
      <c r="J479" s="831"/>
      <c r="K479" s="831"/>
      <c r="L479" s="831"/>
    </row>
    <row r="480" spans="3:12" ht="12.75" hidden="1" customHeight="1">
      <c r="C480" s="831"/>
      <c r="D480" s="831"/>
      <c r="E480" s="832"/>
      <c r="F480" s="831"/>
      <c r="G480" s="831"/>
      <c r="H480" s="831"/>
      <c r="I480" s="846"/>
      <c r="J480" s="831"/>
      <c r="K480" s="831"/>
      <c r="L480" s="831"/>
    </row>
    <row r="481" spans="3:12" ht="12.75" hidden="1" customHeight="1">
      <c r="C481" s="831"/>
      <c r="D481" s="831"/>
      <c r="E481" s="832"/>
      <c r="F481" s="831"/>
      <c r="G481" s="831"/>
      <c r="H481" s="831"/>
      <c r="I481" s="846"/>
      <c r="J481" s="831"/>
      <c r="K481" s="831"/>
      <c r="L481" s="831"/>
    </row>
    <row r="482" spans="3:12" ht="12.75" hidden="1" customHeight="1">
      <c r="C482" s="831"/>
      <c r="D482" s="831"/>
      <c r="E482" s="832"/>
      <c r="F482" s="831"/>
      <c r="G482" s="831"/>
      <c r="H482" s="831"/>
      <c r="I482" s="846"/>
      <c r="J482" s="831"/>
      <c r="K482" s="831"/>
      <c r="L482" s="831"/>
    </row>
    <row r="483" spans="3:12" ht="12.75" hidden="1" customHeight="1">
      <c r="C483" s="831"/>
      <c r="D483" s="831"/>
      <c r="E483" s="832"/>
      <c r="F483" s="831"/>
      <c r="G483" s="831"/>
      <c r="H483" s="831"/>
      <c r="I483" s="846"/>
      <c r="J483" s="831"/>
      <c r="K483" s="831"/>
      <c r="L483" s="831"/>
    </row>
    <row r="484" spans="3:12" ht="12.75" hidden="1" customHeight="1">
      <c r="C484" s="831"/>
      <c r="D484" s="831"/>
      <c r="E484" s="832"/>
      <c r="F484" s="831"/>
      <c r="G484" s="831"/>
      <c r="H484" s="831"/>
      <c r="I484" s="846"/>
      <c r="J484" s="831"/>
      <c r="K484" s="831"/>
      <c r="L484" s="831"/>
    </row>
    <row r="485" spans="3:12" ht="12.75" hidden="1" customHeight="1">
      <c r="C485" s="831"/>
      <c r="D485" s="831"/>
      <c r="E485" s="832"/>
      <c r="F485" s="831"/>
      <c r="G485" s="831"/>
      <c r="H485" s="831"/>
      <c r="I485" s="846"/>
      <c r="J485" s="831"/>
      <c r="K485" s="831"/>
      <c r="L485" s="831"/>
    </row>
    <row r="486" spans="3:12" ht="12.75" hidden="1" customHeight="1">
      <c r="C486" s="831"/>
      <c r="D486" s="831"/>
      <c r="E486" s="832"/>
      <c r="F486" s="831"/>
      <c r="G486" s="831"/>
      <c r="H486" s="831"/>
      <c r="I486" s="846"/>
      <c r="J486" s="831"/>
      <c r="K486" s="831"/>
      <c r="L486" s="831"/>
    </row>
    <row r="487" spans="3:12" ht="12.75" hidden="1" customHeight="1">
      <c r="C487" s="831"/>
      <c r="D487" s="831"/>
      <c r="E487" s="832"/>
      <c r="F487" s="831"/>
      <c r="G487" s="831"/>
      <c r="H487" s="831"/>
      <c r="I487" s="846"/>
      <c r="J487" s="831"/>
      <c r="K487" s="831"/>
      <c r="L487" s="831"/>
    </row>
    <row r="488" spans="3:12" ht="12.75" hidden="1" customHeight="1">
      <c r="C488" s="831"/>
      <c r="D488" s="831"/>
      <c r="E488" s="832"/>
      <c r="F488" s="831"/>
      <c r="G488" s="831"/>
      <c r="H488" s="831"/>
      <c r="I488" s="846"/>
      <c r="J488" s="831"/>
      <c r="K488" s="831"/>
      <c r="L488" s="831"/>
    </row>
    <row r="489" spans="3:12" ht="12.75" hidden="1" customHeight="1">
      <c r="C489" s="831"/>
      <c r="D489" s="831"/>
      <c r="E489" s="832"/>
      <c r="F489" s="831"/>
      <c r="G489" s="831"/>
      <c r="H489" s="831"/>
      <c r="I489" s="846"/>
      <c r="J489" s="831"/>
      <c r="K489" s="831"/>
      <c r="L489" s="831"/>
    </row>
    <row r="490" spans="3:12" ht="12.75" hidden="1" customHeight="1">
      <c r="C490" s="831"/>
      <c r="D490" s="831"/>
      <c r="E490" s="832"/>
      <c r="F490" s="831"/>
      <c r="G490" s="831"/>
      <c r="H490" s="831"/>
      <c r="I490" s="846"/>
      <c r="J490" s="831"/>
      <c r="K490" s="831"/>
      <c r="L490" s="831"/>
    </row>
    <row r="491" spans="3:12" ht="12.75" hidden="1" customHeight="1">
      <c r="C491" s="831"/>
      <c r="D491" s="831"/>
      <c r="E491" s="832"/>
      <c r="F491" s="831"/>
      <c r="G491" s="831"/>
      <c r="H491" s="831"/>
      <c r="I491" s="846"/>
      <c r="J491" s="831"/>
      <c r="K491" s="831"/>
      <c r="L491" s="831"/>
    </row>
    <row r="492" spans="3:12" ht="12.75" hidden="1" customHeight="1">
      <c r="D492" s="831"/>
      <c r="E492" s="832"/>
      <c r="F492" s="831"/>
      <c r="G492" s="831"/>
      <c r="H492" s="831"/>
      <c r="I492" s="846"/>
      <c r="J492" s="831"/>
      <c r="K492" s="831"/>
    </row>
    <row r="493" spans="3:12" ht="12.75" hidden="1" customHeight="1">
      <c r="D493" s="831"/>
      <c r="E493" s="832"/>
      <c r="F493" s="831"/>
      <c r="G493" s="831"/>
      <c r="H493" s="831"/>
      <c r="I493" s="846"/>
      <c r="J493" s="831"/>
      <c r="K493" s="831"/>
    </row>
    <row r="494" spans="3:12" ht="12.75" hidden="1" customHeight="1">
      <c r="D494" s="831"/>
      <c r="E494" s="832"/>
      <c r="F494" s="831"/>
      <c r="G494" s="831"/>
      <c r="H494" s="831"/>
      <c r="I494" s="846"/>
      <c r="J494" s="831"/>
      <c r="K494" s="831"/>
    </row>
    <row r="495" spans="3:12" ht="12.75" hidden="1" customHeight="1">
      <c r="D495" s="831"/>
      <c r="E495" s="832"/>
      <c r="F495" s="831"/>
      <c r="G495" s="831"/>
      <c r="H495" s="831"/>
      <c r="I495" s="846"/>
      <c r="J495" s="831"/>
      <c r="K495" s="831"/>
    </row>
    <row r="496" spans="3:12" ht="12.75" hidden="1" customHeight="1">
      <c r="D496" s="831"/>
      <c r="E496" s="832"/>
      <c r="F496" s="831"/>
      <c r="G496" s="831"/>
      <c r="H496" s="831"/>
      <c r="I496" s="846"/>
      <c r="J496" s="831"/>
      <c r="K496" s="831"/>
    </row>
    <row r="497" spans="3:12" ht="12.75" hidden="1" customHeight="1">
      <c r="D497" s="831"/>
      <c r="E497" s="832"/>
      <c r="F497" s="831"/>
      <c r="G497" s="831"/>
      <c r="H497" s="831"/>
      <c r="I497" s="846"/>
      <c r="J497" s="831"/>
      <c r="K497" s="831"/>
    </row>
    <row r="498" spans="3:12" ht="12.75" hidden="1" customHeight="1">
      <c r="D498" s="831"/>
      <c r="E498" s="832"/>
      <c r="F498" s="831"/>
      <c r="G498" s="831"/>
      <c r="H498" s="831"/>
      <c r="I498" s="846"/>
      <c r="J498" s="831"/>
      <c r="K498" s="831"/>
    </row>
    <row r="499" spans="3:12" ht="12.75" hidden="1" customHeight="1">
      <c r="C499" s="831"/>
      <c r="D499" s="831"/>
      <c r="E499" s="832"/>
      <c r="F499" s="831"/>
      <c r="G499" s="831"/>
      <c r="H499" s="831"/>
      <c r="I499" s="846"/>
      <c r="J499" s="831"/>
      <c r="K499" s="831"/>
      <c r="L499" s="831"/>
    </row>
    <row r="500" spans="3:12" ht="12.75" hidden="1" customHeight="1">
      <c r="C500" s="831"/>
      <c r="D500" s="831"/>
      <c r="E500" s="832"/>
      <c r="F500" s="831"/>
      <c r="G500" s="831"/>
      <c r="H500" s="831"/>
      <c r="I500" s="846"/>
      <c r="J500" s="831"/>
      <c r="K500" s="831"/>
      <c r="L500" s="831"/>
    </row>
    <row r="501" spans="3:12" ht="12.75" hidden="1" customHeight="1">
      <c r="C501" s="831"/>
      <c r="D501" s="831"/>
      <c r="E501" s="832"/>
      <c r="F501" s="831"/>
      <c r="G501" s="831"/>
      <c r="H501" s="831"/>
      <c r="I501" s="846"/>
      <c r="J501" s="831"/>
      <c r="K501" s="831"/>
      <c r="L501" s="831"/>
    </row>
    <row r="502" spans="3:12" ht="12.75" hidden="1" customHeight="1">
      <c r="C502" s="831"/>
      <c r="D502" s="831"/>
      <c r="E502" s="832"/>
      <c r="F502" s="831"/>
      <c r="G502" s="831"/>
      <c r="H502" s="831"/>
      <c r="I502" s="846"/>
      <c r="J502" s="831"/>
      <c r="K502" s="831"/>
      <c r="L502" s="831"/>
    </row>
    <row r="503" spans="3:12" ht="12.75" hidden="1" customHeight="1">
      <c r="C503" s="831"/>
      <c r="D503" s="831"/>
      <c r="E503" s="832"/>
      <c r="F503" s="831"/>
      <c r="G503" s="831"/>
      <c r="H503" s="831"/>
      <c r="I503" s="846"/>
      <c r="J503" s="831"/>
      <c r="K503" s="831"/>
      <c r="L503" s="831"/>
    </row>
    <row r="504" spans="3:12" ht="12.75" hidden="1" customHeight="1">
      <c r="C504" s="831"/>
      <c r="D504" s="831"/>
      <c r="E504" s="832"/>
      <c r="F504" s="831"/>
      <c r="G504" s="831"/>
      <c r="H504" s="831"/>
      <c r="I504" s="846"/>
      <c r="J504" s="831"/>
      <c r="K504" s="831"/>
      <c r="L504" s="831"/>
    </row>
    <row r="505" spans="3:12" ht="12.75" hidden="1" customHeight="1">
      <c r="C505" s="831"/>
      <c r="D505" s="831"/>
      <c r="E505" s="832"/>
      <c r="F505" s="831"/>
      <c r="G505" s="831"/>
      <c r="H505" s="831"/>
      <c r="I505" s="846"/>
      <c r="J505" s="831"/>
      <c r="K505" s="831"/>
      <c r="L505" s="831"/>
    </row>
    <row r="506" spans="3:12" ht="12.75" hidden="1" customHeight="1">
      <c r="C506" s="831"/>
      <c r="D506" s="831"/>
      <c r="E506" s="832"/>
      <c r="F506" s="831"/>
      <c r="G506" s="831"/>
      <c r="H506" s="831"/>
      <c r="I506" s="846"/>
      <c r="J506" s="831"/>
      <c r="K506" s="831"/>
      <c r="L506" s="831"/>
    </row>
    <row r="507" spans="3:12" ht="12.75" hidden="1" customHeight="1">
      <c r="C507" s="831"/>
      <c r="D507" s="831"/>
      <c r="E507" s="832"/>
      <c r="F507" s="831"/>
      <c r="G507" s="831"/>
      <c r="H507" s="831"/>
      <c r="I507" s="846"/>
      <c r="J507" s="831"/>
      <c r="K507" s="831"/>
      <c r="L507" s="831"/>
    </row>
    <row r="508" spans="3:12" ht="12.75" hidden="1" customHeight="1">
      <c r="C508" s="831"/>
      <c r="D508" s="831"/>
      <c r="E508" s="832"/>
      <c r="F508" s="831"/>
      <c r="G508" s="831"/>
      <c r="H508" s="831"/>
      <c r="I508" s="846"/>
      <c r="J508" s="831"/>
      <c r="K508" s="831"/>
      <c r="L508" s="831"/>
    </row>
    <row r="509" spans="3:12" ht="12.75" hidden="1" customHeight="1">
      <c r="C509" s="831"/>
      <c r="D509" s="831"/>
      <c r="E509" s="832"/>
      <c r="F509" s="831"/>
      <c r="G509" s="831"/>
      <c r="H509" s="831"/>
      <c r="I509" s="846"/>
      <c r="J509" s="831"/>
      <c r="K509" s="831"/>
      <c r="L509" s="831"/>
    </row>
    <row r="510" spans="3:12" ht="12.75" hidden="1" customHeight="1">
      <c r="C510" s="831"/>
      <c r="D510" s="831"/>
      <c r="E510" s="832"/>
      <c r="F510" s="831"/>
      <c r="G510" s="831"/>
      <c r="H510" s="831"/>
      <c r="I510" s="846"/>
      <c r="J510" s="831"/>
      <c r="K510" s="831"/>
      <c r="L510" s="831"/>
    </row>
    <row r="511" spans="3:12" ht="12.75" hidden="1" customHeight="1">
      <c r="C511" s="831"/>
      <c r="D511" s="831"/>
      <c r="E511" s="832"/>
      <c r="F511" s="831"/>
      <c r="G511" s="831"/>
      <c r="H511" s="831"/>
      <c r="I511" s="846"/>
      <c r="J511" s="831"/>
      <c r="K511" s="831"/>
      <c r="L511" s="831"/>
    </row>
    <row r="512" spans="3:12" ht="12.75" hidden="1" customHeight="1">
      <c r="C512" s="831"/>
      <c r="D512" s="831"/>
      <c r="E512" s="832"/>
      <c r="F512" s="831"/>
      <c r="G512" s="831"/>
      <c r="H512" s="831"/>
      <c r="I512" s="846"/>
      <c r="J512" s="831"/>
      <c r="K512" s="831"/>
      <c r="L512" s="831"/>
    </row>
    <row r="513" spans="3:12" ht="12.75" hidden="1" customHeight="1">
      <c r="C513" s="831"/>
      <c r="D513" s="831"/>
      <c r="E513" s="832"/>
      <c r="F513" s="831"/>
      <c r="G513" s="831"/>
      <c r="H513" s="831"/>
      <c r="I513" s="846"/>
      <c r="J513" s="831"/>
      <c r="K513" s="831"/>
      <c r="L513" s="831"/>
    </row>
    <row r="514" spans="3:12" ht="12.75" hidden="1" customHeight="1">
      <c r="C514" s="831"/>
      <c r="D514" s="831"/>
      <c r="E514" s="832"/>
      <c r="F514" s="831"/>
      <c r="G514" s="831"/>
      <c r="H514" s="831"/>
      <c r="I514" s="846"/>
      <c r="J514" s="831"/>
      <c r="K514" s="831"/>
      <c r="L514" s="831"/>
    </row>
    <row r="515" spans="3:12" ht="12.75" hidden="1" customHeight="1">
      <c r="C515" s="831"/>
      <c r="D515" s="831"/>
      <c r="E515" s="832"/>
      <c r="F515" s="831"/>
      <c r="G515" s="831"/>
      <c r="H515" s="831"/>
      <c r="I515" s="846"/>
      <c r="J515" s="831"/>
      <c r="K515" s="831"/>
      <c r="L515" s="831"/>
    </row>
    <row r="516" spans="3:12" ht="12.75" hidden="1" customHeight="1">
      <c r="C516" s="831"/>
      <c r="D516" s="831"/>
      <c r="E516" s="832"/>
      <c r="F516" s="831"/>
      <c r="G516" s="831"/>
      <c r="H516" s="831"/>
      <c r="I516" s="846"/>
      <c r="J516" s="831"/>
      <c r="K516" s="831"/>
      <c r="L516" s="831"/>
    </row>
    <row r="517" spans="3:12" ht="12.75" hidden="1" customHeight="1">
      <c r="C517" s="831"/>
      <c r="D517" s="831"/>
      <c r="E517" s="832"/>
      <c r="F517" s="831"/>
      <c r="G517" s="831"/>
      <c r="H517" s="831"/>
      <c r="I517" s="846"/>
      <c r="J517" s="831"/>
      <c r="K517" s="831"/>
      <c r="L517" s="831"/>
    </row>
    <row r="518" spans="3:12" ht="12.75" hidden="1" customHeight="1">
      <c r="C518" s="831"/>
      <c r="D518" s="831"/>
      <c r="E518" s="832"/>
      <c r="F518" s="831"/>
      <c r="G518" s="831"/>
      <c r="H518" s="831"/>
      <c r="I518" s="846"/>
      <c r="J518" s="831"/>
      <c r="K518" s="831"/>
      <c r="L518" s="831"/>
    </row>
    <row r="519" spans="3:12" ht="12.75" hidden="1" customHeight="1">
      <c r="C519" s="831"/>
      <c r="D519" s="831"/>
      <c r="E519" s="832"/>
      <c r="F519" s="831"/>
      <c r="G519" s="831"/>
      <c r="H519" s="831"/>
      <c r="I519" s="846"/>
      <c r="J519" s="831"/>
      <c r="K519" s="831"/>
      <c r="L519" s="831"/>
    </row>
    <row r="520" spans="3:12" ht="12.75" hidden="1" customHeight="1">
      <c r="C520" s="831"/>
      <c r="D520" s="831"/>
      <c r="E520" s="832"/>
      <c r="F520" s="831"/>
      <c r="G520" s="831"/>
      <c r="H520" s="831"/>
      <c r="I520" s="846"/>
      <c r="J520" s="831"/>
      <c r="K520" s="831"/>
      <c r="L520" s="831"/>
    </row>
    <row r="521" spans="3:12" ht="12.75" hidden="1" customHeight="1">
      <c r="C521" s="831"/>
      <c r="D521" s="831"/>
      <c r="E521" s="832"/>
      <c r="F521" s="831"/>
      <c r="G521" s="831"/>
      <c r="H521" s="831"/>
      <c r="I521" s="846"/>
      <c r="J521" s="831"/>
      <c r="K521" s="831"/>
      <c r="L521" s="831"/>
    </row>
    <row r="522" spans="3:12" ht="12.75" hidden="1" customHeight="1">
      <c r="C522" s="831"/>
      <c r="D522" s="831"/>
      <c r="E522" s="832"/>
      <c r="F522" s="831"/>
      <c r="G522" s="831"/>
      <c r="H522" s="831"/>
      <c r="I522" s="846"/>
      <c r="J522" s="831"/>
      <c r="K522" s="831"/>
      <c r="L522" s="831"/>
    </row>
    <row r="523" spans="3:12" ht="12.75" hidden="1" customHeight="1">
      <c r="C523" s="831"/>
      <c r="D523" s="831"/>
      <c r="E523" s="832"/>
      <c r="F523" s="831"/>
      <c r="G523" s="831"/>
      <c r="H523" s="831"/>
      <c r="I523" s="846"/>
      <c r="J523" s="831"/>
      <c r="K523" s="831"/>
      <c r="L523" s="831"/>
    </row>
    <row r="524" spans="3:12" ht="12.75" hidden="1" customHeight="1">
      <c r="C524" s="831"/>
      <c r="D524" s="831"/>
      <c r="E524" s="832"/>
      <c r="F524" s="831"/>
      <c r="G524" s="831"/>
      <c r="H524" s="831"/>
      <c r="I524" s="846"/>
      <c r="J524" s="831"/>
      <c r="K524" s="831"/>
      <c r="L524" s="831"/>
    </row>
    <row r="525" spans="3:12" ht="12.75" hidden="1" customHeight="1">
      <c r="C525" s="831"/>
      <c r="D525" s="831"/>
      <c r="E525" s="832"/>
      <c r="F525" s="831"/>
      <c r="G525" s="831"/>
      <c r="H525" s="831"/>
      <c r="I525" s="846"/>
      <c r="J525" s="831"/>
      <c r="K525" s="831"/>
      <c r="L525" s="831"/>
    </row>
    <row r="526" spans="3:12" ht="12.75" hidden="1" customHeight="1">
      <c r="C526" s="831"/>
      <c r="D526" s="831"/>
      <c r="E526" s="832"/>
      <c r="F526" s="831"/>
      <c r="G526" s="831"/>
      <c r="H526" s="831"/>
      <c r="I526" s="846"/>
      <c r="J526" s="831"/>
      <c r="K526" s="831"/>
      <c r="L526" s="831"/>
    </row>
    <row r="527" spans="3:12" ht="12.75" hidden="1" customHeight="1">
      <c r="C527" s="831"/>
      <c r="D527" s="831"/>
      <c r="E527" s="832"/>
      <c r="F527" s="831"/>
      <c r="G527" s="831"/>
      <c r="H527" s="831"/>
      <c r="I527" s="846"/>
      <c r="J527" s="831"/>
      <c r="K527" s="831"/>
      <c r="L527" s="831"/>
    </row>
    <row r="528" spans="3:12" ht="12.75" hidden="1" customHeight="1">
      <c r="C528" s="831"/>
      <c r="D528" s="831"/>
      <c r="E528" s="832"/>
      <c r="F528" s="831"/>
      <c r="G528" s="831"/>
      <c r="H528" s="831"/>
      <c r="I528" s="846"/>
      <c r="J528" s="831"/>
      <c r="K528" s="831"/>
      <c r="L528" s="831"/>
    </row>
    <row r="529" spans="3:12" ht="12.75" hidden="1" customHeight="1">
      <c r="C529" s="831"/>
      <c r="D529" s="831"/>
      <c r="E529" s="832"/>
      <c r="F529" s="831"/>
      <c r="G529" s="831"/>
      <c r="H529" s="831"/>
      <c r="I529" s="846"/>
      <c r="J529" s="831"/>
      <c r="K529" s="831"/>
      <c r="L529" s="831"/>
    </row>
    <row r="530" spans="3:12" ht="12.75" hidden="1" customHeight="1">
      <c r="C530" s="831"/>
      <c r="D530" s="831"/>
      <c r="E530" s="832"/>
      <c r="F530" s="831"/>
      <c r="G530" s="831"/>
      <c r="H530" s="831"/>
      <c r="I530" s="846"/>
      <c r="J530" s="831"/>
      <c r="K530" s="831"/>
      <c r="L530" s="831"/>
    </row>
    <row r="531" spans="3:12" ht="12.75" hidden="1" customHeight="1">
      <c r="C531" s="831"/>
      <c r="D531" s="831"/>
      <c r="E531" s="832"/>
      <c r="F531" s="831"/>
      <c r="G531" s="831"/>
      <c r="H531" s="831"/>
      <c r="I531" s="846"/>
      <c r="J531" s="831"/>
      <c r="K531" s="831"/>
      <c r="L531" s="831"/>
    </row>
    <row r="532" spans="3:12" ht="12.75" hidden="1" customHeight="1">
      <c r="C532" s="831"/>
      <c r="D532" s="831"/>
      <c r="E532" s="832"/>
      <c r="F532" s="831"/>
      <c r="G532" s="831"/>
      <c r="H532" s="831"/>
      <c r="I532" s="846"/>
      <c r="J532" s="831"/>
      <c r="K532" s="831"/>
      <c r="L532" s="831"/>
    </row>
    <row r="533" spans="3:12" ht="12.75" hidden="1" customHeight="1">
      <c r="C533" s="831"/>
      <c r="D533" s="831"/>
      <c r="E533" s="832"/>
      <c r="F533" s="831"/>
      <c r="G533" s="831"/>
      <c r="H533" s="831"/>
      <c r="I533" s="846"/>
      <c r="J533" s="831"/>
      <c r="K533" s="831"/>
      <c r="L533" s="831"/>
    </row>
    <row r="534" spans="3:12" ht="12.75" hidden="1" customHeight="1">
      <c r="C534" s="831"/>
      <c r="D534" s="831"/>
      <c r="E534" s="832"/>
      <c r="F534" s="831"/>
      <c r="G534" s="831"/>
      <c r="H534" s="831"/>
      <c r="I534" s="846"/>
      <c r="J534" s="831"/>
      <c r="K534" s="831"/>
      <c r="L534" s="831"/>
    </row>
    <row r="535" spans="3:12" ht="12.75" hidden="1" customHeight="1">
      <c r="C535" s="831"/>
      <c r="D535" s="831"/>
      <c r="E535" s="832"/>
      <c r="F535" s="831"/>
      <c r="G535" s="831"/>
      <c r="H535" s="831"/>
      <c r="I535" s="846"/>
      <c r="J535" s="831"/>
      <c r="K535" s="831"/>
      <c r="L535" s="831"/>
    </row>
    <row r="536" spans="3:12" ht="12.75" hidden="1" customHeight="1">
      <c r="C536" s="831"/>
      <c r="D536" s="831"/>
      <c r="E536" s="832"/>
      <c r="F536" s="831"/>
      <c r="G536" s="831"/>
      <c r="H536" s="831"/>
      <c r="I536" s="846"/>
      <c r="J536" s="831"/>
      <c r="K536" s="831"/>
      <c r="L536" s="831"/>
    </row>
    <row r="537" spans="3:12" ht="12.75" hidden="1" customHeight="1">
      <c r="C537" s="831"/>
      <c r="D537" s="831"/>
      <c r="E537" s="832"/>
      <c r="F537" s="831"/>
      <c r="G537" s="831"/>
      <c r="H537" s="831"/>
      <c r="I537" s="846"/>
      <c r="J537" s="831"/>
      <c r="K537" s="831"/>
      <c r="L537" s="831"/>
    </row>
    <row r="538" spans="3:12" ht="12.75" hidden="1" customHeight="1">
      <c r="C538" s="831"/>
      <c r="D538" s="831"/>
      <c r="E538" s="832"/>
      <c r="F538" s="831"/>
      <c r="G538" s="831"/>
      <c r="H538" s="831"/>
      <c r="I538" s="846"/>
      <c r="J538" s="831"/>
      <c r="K538" s="831"/>
      <c r="L538" s="831"/>
    </row>
    <row r="539" spans="3:12" ht="12.75" hidden="1" customHeight="1">
      <c r="C539" s="831"/>
      <c r="D539" s="831"/>
      <c r="E539" s="832"/>
      <c r="F539" s="831"/>
      <c r="G539" s="831"/>
      <c r="H539" s="831"/>
      <c r="I539" s="846"/>
      <c r="J539" s="831"/>
      <c r="K539" s="831"/>
      <c r="L539" s="831"/>
    </row>
    <row r="540" spans="3:12" ht="12.75" hidden="1" customHeight="1">
      <c r="C540" s="831"/>
      <c r="D540" s="831"/>
      <c r="E540" s="832"/>
      <c r="F540" s="831"/>
      <c r="G540" s="831"/>
      <c r="H540" s="831"/>
      <c r="I540" s="846"/>
      <c r="J540" s="831"/>
      <c r="K540" s="831"/>
      <c r="L540" s="831"/>
    </row>
    <row r="541" spans="3:12" ht="12.75" hidden="1" customHeight="1">
      <c r="C541" s="831"/>
      <c r="D541" s="831"/>
      <c r="E541" s="832"/>
      <c r="F541" s="831"/>
      <c r="G541" s="831"/>
      <c r="H541" s="831"/>
      <c r="I541" s="846"/>
      <c r="J541" s="831"/>
      <c r="K541" s="831"/>
      <c r="L541" s="831"/>
    </row>
    <row r="542" spans="3:12" ht="12.75" hidden="1" customHeight="1">
      <c r="C542" s="831"/>
      <c r="D542" s="831"/>
      <c r="E542" s="832"/>
      <c r="F542" s="831"/>
      <c r="G542" s="831"/>
      <c r="H542" s="831"/>
      <c r="I542" s="846"/>
      <c r="J542" s="831"/>
      <c r="K542" s="831"/>
      <c r="L542" s="831"/>
    </row>
    <row r="543" spans="3:12" ht="12.75" hidden="1" customHeight="1">
      <c r="C543" s="831"/>
      <c r="D543" s="831"/>
      <c r="E543" s="832"/>
      <c r="F543" s="831"/>
      <c r="G543" s="831"/>
      <c r="H543" s="831"/>
      <c r="I543" s="846"/>
      <c r="J543" s="831"/>
      <c r="K543" s="831"/>
      <c r="L543" s="831"/>
    </row>
    <row r="544" spans="3:12" ht="12.75" hidden="1" customHeight="1">
      <c r="C544" s="831"/>
      <c r="D544" s="831"/>
      <c r="E544" s="832"/>
      <c r="F544" s="831"/>
      <c r="G544" s="831"/>
      <c r="H544" s="831"/>
      <c r="I544" s="846"/>
      <c r="J544" s="831"/>
      <c r="K544" s="831"/>
      <c r="L544" s="831"/>
    </row>
    <row r="545" spans="3:12" ht="12.75" hidden="1" customHeight="1">
      <c r="D545" s="831"/>
      <c r="E545" s="832"/>
      <c r="F545" s="831"/>
      <c r="G545" s="831"/>
      <c r="H545" s="831"/>
      <c r="I545" s="846"/>
      <c r="J545" s="831"/>
      <c r="K545" s="831"/>
    </row>
    <row r="546" spans="3:12" ht="12.75" hidden="1" customHeight="1">
      <c r="D546" s="831"/>
      <c r="E546" s="832"/>
      <c r="F546" s="831"/>
      <c r="G546" s="831"/>
      <c r="H546" s="831"/>
      <c r="I546" s="846"/>
      <c r="J546" s="831"/>
      <c r="K546" s="831"/>
    </row>
    <row r="547" spans="3:12" ht="12.75" hidden="1" customHeight="1">
      <c r="D547" s="831"/>
      <c r="E547" s="832"/>
      <c r="F547" s="831"/>
      <c r="G547" s="831"/>
      <c r="H547" s="831"/>
      <c r="I547" s="846"/>
      <c r="J547" s="831"/>
      <c r="K547" s="831"/>
    </row>
    <row r="548" spans="3:12" ht="12.75" hidden="1" customHeight="1">
      <c r="D548" s="831"/>
      <c r="E548" s="832"/>
      <c r="F548" s="831"/>
      <c r="G548" s="831"/>
      <c r="H548" s="831"/>
      <c r="I548" s="846"/>
      <c r="J548" s="831"/>
      <c r="K548" s="831"/>
    </row>
    <row r="549" spans="3:12" ht="12.75" hidden="1" customHeight="1">
      <c r="D549" s="831"/>
      <c r="E549" s="832"/>
      <c r="F549" s="831"/>
      <c r="G549" s="831"/>
      <c r="H549" s="831"/>
      <c r="I549" s="846"/>
      <c r="J549" s="831"/>
      <c r="K549" s="831"/>
    </row>
    <row r="550" spans="3:12" ht="12.75" hidden="1" customHeight="1">
      <c r="D550" s="831"/>
      <c r="E550" s="832"/>
      <c r="F550" s="831"/>
      <c r="G550" s="831"/>
      <c r="H550" s="831"/>
      <c r="I550" s="846"/>
      <c r="J550" s="831"/>
      <c r="K550" s="831"/>
    </row>
    <row r="551" spans="3:12" ht="12.75" hidden="1" customHeight="1">
      <c r="D551" s="831"/>
      <c r="E551" s="832"/>
      <c r="F551" s="831"/>
      <c r="G551" s="831"/>
      <c r="H551" s="831"/>
      <c r="I551" s="846"/>
      <c r="J551" s="831"/>
      <c r="K551" s="831"/>
    </row>
    <row r="552" spans="3:12" ht="12.75" hidden="1" customHeight="1">
      <c r="C552" s="831"/>
      <c r="D552" s="831"/>
      <c r="E552" s="832"/>
      <c r="F552" s="831"/>
      <c r="G552" s="831"/>
      <c r="H552" s="831"/>
      <c r="I552" s="846"/>
      <c r="J552" s="831"/>
      <c r="K552" s="831"/>
      <c r="L552" s="831"/>
    </row>
    <row r="553" spans="3:12" ht="12.75" hidden="1" customHeight="1">
      <c r="C553" s="831"/>
      <c r="D553" s="831"/>
      <c r="E553" s="832"/>
      <c r="F553" s="831"/>
      <c r="G553" s="831"/>
      <c r="H553" s="831"/>
      <c r="I553" s="846"/>
      <c r="J553" s="831"/>
      <c r="K553" s="831"/>
      <c r="L553" s="831"/>
    </row>
    <row r="554" spans="3:12" ht="12.75" hidden="1" customHeight="1">
      <c r="C554" s="831"/>
      <c r="D554" s="831"/>
      <c r="E554" s="832"/>
      <c r="F554" s="831"/>
      <c r="G554" s="831"/>
      <c r="H554" s="831"/>
      <c r="I554" s="846"/>
      <c r="J554" s="831"/>
      <c r="K554" s="831"/>
      <c r="L554" s="831"/>
    </row>
    <row r="555" spans="3:12" ht="12.75" hidden="1" customHeight="1">
      <c r="C555" s="831"/>
      <c r="D555" s="831"/>
      <c r="E555" s="832"/>
      <c r="F555" s="831"/>
      <c r="G555" s="831"/>
      <c r="H555" s="831"/>
      <c r="I555" s="846"/>
      <c r="J555" s="831"/>
      <c r="K555" s="831"/>
      <c r="L555" s="831"/>
    </row>
    <row r="556" spans="3:12" ht="12.75" hidden="1" customHeight="1">
      <c r="C556" s="831"/>
      <c r="D556" s="831"/>
      <c r="E556" s="832"/>
      <c r="F556" s="831"/>
      <c r="G556" s="831"/>
      <c r="H556" s="831"/>
      <c r="I556" s="846"/>
      <c r="J556" s="831"/>
      <c r="K556" s="831"/>
      <c r="L556" s="831"/>
    </row>
    <row r="557" spans="3:12" ht="12.75" hidden="1" customHeight="1">
      <c r="C557" s="831"/>
      <c r="D557" s="831"/>
      <c r="E557" s="832"/>
      <c r="F557" s="831"/>
      <c r="G557" s="831"/>
      <c r="H557" s="831"/>
      <c r="I557" s="846"/>
      <c r="J557" s="831"/>
      <c r="K557" s="831"/>
      <c r="L557" s="831"/>
    </row>
    <row r="558" spans="3:12" ht="12.75" hidden="1" customHeight="1">
      <c r="C558" s="831"/>
      <c r="D558" s="831"/>
      <c r="E558" s="832"/>
      <c r="F558" s="831"/>
      <c r="G558" s="831"/>
      <c r="H558" s="831"/>
      <c r="I558" s="846"/>
      <c r="J558" s="831"/>
      <c r="K558" s="831"/>
      <c r="L558" s="831"/>
    </row>
    <row r="559" spans="3:12" ht="12.75" hidden="1" customHeight="1">
      <c r="C559" s="831"/>
      <c r="D559" s="831"/>
      <c r="E559" s="832"/>
      <c r="F559" s="831"/>
      <c r="G559" s="831"/>
      <c r="H559" s="831"/>
      <c r="I559" s="846"/>
      <c r="J559" s="831"/>
      <c r="K559" s="831"/>
      <c r="L559" s="831"/>
    </row>
    <row r="560" spans="3:12" ht="12.75" hidden="1" customHeight="1">
      <c r="C560" s="831"/>
      <c r="D560" s="831"/>
      <c r="E560" s="832"/>
      <c r="F560" s="831"/>
      <c r="G560" s="831"/>
      <c r="H560" s="831"/>
      <c r="I560" s="846"/>
      <c r="J560" s="831"/>
      <c r="K560" s="831"/>
      <c r="L560" s="831"/>
    </row>
    <row r="561" spans="3:12" ht="12.75" hidden="1" customHeight="1">
      <c r="C561" s="831"/>
      <c r="D561" s="831"/>
      <c r="E561" s="832"/>
      <c r="F561" s="831"/>
      <c r="G561" s="831"/>
      <c r="H561" s="831"/>
      <c r="I561" s="846"/>
      <c r="J561" s="831"/>
      <c r="K561" s="831"/>
      <c r="L561" s="831"/>
    </row>
    <row r="562" spans="3:12" ht="12.75" hidden="1" customHeight="1">
      <c r="C562" s="831"/>
      <c r="D562" s="831"/>
      <c r="E562" s="832"/>
      <c r="F562" s="831"/>
      <c r="G562" s="831"/>
      <c r="H562" s="831"/>
      <c r="I562" s="846"/>
      <c r="J562" s="831"/>
      <c r="K562" s="831"/>
      <c r="L562" s="831"/>
    </row>
    <row r="563" spans="3:12" ht="12.75" hidden="1" customHeight="1">
      <c r="C563" s="831"/>
      <c r="D563" s="831"/>
      <c r="E563" s="832"/>
      <c r="F563" s="831"/>
      <c r="G563" s="831"/>
      <c r="H563" s="831"/>
      <c r="I563" s="846"/>
      <c r="J563" s="831"/>
      <c r="K563" s="831"/>
      <c r="L563" s="831"/>
    </row>
    <row r="564" spans="3:12" ht="12.75" hidden="1" customHeight="1">
      <c r="C564" s="831"/>
      <c r="D564" s="831"/>
      <c r="E564" s="832"/>
      <c r="F564" s="831"/>
      <c r="G564" s="831"/>
      <c r="H564" s="831"/>
      <c r="I564" s="846"/>
      <c r="J564" s="831"/>
      <c r="K564" s="831"/>
      <c r="L564" s="831"/>
    </row>
    <row r="565" spans="3:12" ht="12.75" hidden="1" customHeight="1">
      <c r="C565" s="831"/>
      <c r="D565" s="831"/>
      <c r="E565" s="832"/>
      <c r="F565" s="831"/>
      <c r="G565" s="831"/>
      <c r="H565" s="831"/>
      <c r="I565" s="846"/>
      <c r="J565" s="831"/>
      <c r="K565" s="831"/>
      <c r="L565" s="831"/>
    </row>
    <row r="566" spans="3:12" ht="12.75" hidden="1" customHeight="1">
      <c r="C566" s="831"/>
      <c r="D566" s="831"/>
      <c r="E566" s="832"/>
      <c r="F566" s="831"/>
      <c r="G566" s="831"/>
      <c r="H566" s="831"/>
      <c r="I566" s="846"/>
      <c r="J566" s="831"/>
      <c r="K566" s="831"/>
      <c r="L566" s="831"/>
    </row>
    <row r="567" spans="3:12" ht="12.75" hidden="1" customHeight="1">
      <c r="C567" s="831"/>
      <c r="D567" s="831"/>
      <c r="E567" s="832"/>
      <c r="F567" s="831"/>
      <c r="G567" s="831"/>
      <c r="H567" s="831"/>
      <c r="I567" s="846"/>
      <c r="J567" s="831"/>
      <c r="K567" s="831"/>
      <c r="L567" s="831"/>
    </row>
    <row r="568" spans="3:12" ht="12.75" hidden="1" customHeight="1">
      <c r="C568" s="831"/>
      <c r="D568" s="831"/>
      <c r="E568" s="832"/>
      <c r="F568" s="831"/>
      <c r="G568" s="831"/>
      <c r="H568" s="831"/>
      <c r="I568" s="846"/>
      <c r="J568" s="831"/>
      <c r="K568" s="831"/>
      <c r="L568" s="831"/>
    </row>
    <row r="569" spans="3:12" ht="12.75" hidden="1" customHeight="1">
      <c r="C569" s="831"/>
      <c r="D569" s="831"/>
      <c r="E569" s="832"/>
      <c r="F569" s="831"/>
      <c r="G569" s="831"/>
      <c r="H569" s="831"/>
      <c r="I569" s="846"/>
      <c r="J569" s="831"/>
      <c r="K569" s="831"/>
      <c r="L569" s="831"/>
    </row>
    <row r="570" spans="3:12" ht="12.75" hidden="1" customHeight="1">
      <c r="C570" s="831"/>
      <c r="D570" s="831"/>
      <c r="E570" s="832"/>
      <c r="F570" s="831"/>
      <c r="G570" s="831"/>
      <c r="H570" s="831"/>
      <c r="I570" s="846"/>
      <c r="J570" s="831"/>
      <c r="K570" s="831"/>
      <c r="L570" s="831"/>
    </row>
    <row r="571" spans="3:12" ht="12.75" hidden="1" customHeight="1">
      <c r="C571" s="831"/>
      <c r="D571" s="831"/>
      <c r="E571" s="832"/>
      <c r="F571" s="831"/>
      <c r="G571" s="831"/>
      <c r="H571" s="831"/>
      <c r="I571" s="846"/>
      <c r="J571" s="831"/>
      <c r="K571" s="831"/>
      <c r="L571" s="831"/>
    </row>
    <row r="572" spans="3:12" ht="12.75" hidden="1" customHeight="1">
      <c r="C572" s="831"/>
      <c r="D572" s="831"/>
      <c r="E572" s="832"/>
      <c r="F572" s="831"/>
      <c r="G572" s="831"/>
      <c r="H572" s="831"/>
      <c r="I572" s="846"/>
      <c r="J572" s="831"/>
      <c r="K572" s="831"/>
      <c r="L572" s="831"/>
    </row>
    <row r="573" spans="3:12" ht="12.75" hidden="1" customHeight="1">
      <c r="C573" s="831"/>
      <c r="D573" s="831"/>
      <c r="E573" s="832"/>
      <c r="F573" s="831"/>
      <c r="G573" s="831"/>
      <c r="H573" s="831"/>
      <c r="I573" s="846"/>
      <c r="J573" s="831"/>
      <c r="K573" s="831"/>
      <c r="L573" s="831"/>
    </row>
    <row r="574" spans="3:12" ht="12.75" hidden="1" customHeight="1">
      <c r="C574" s="831"/>
      <c r="D574" s="831"/>
      <c r="E574" s="832"/>
      <c r="F574" s="831"/>
      <c r="G574" s="831"/>
      <c r="H574" s="831"/>
      <c r="I574" s="846"/>
      <c r="J574" s="831"/>
      <c r="K574" s="831"/>
      <c r="L574" s="831"/>
    </row>
    <row r="575" spans="3:12" ht="12.75" hidden="1" customHeight="1">
      <c r="C575" s="831"/>
      <c r="D575" s="831"/>
      <c r="E575" s="832"/>
      <c r="F575" s="831"/>
      <c r="G575" s="831"/>
      <c r="H575" s="831"/>
      <c r="I575" s="846"/>
      <c r="J575" s="831"/>
      <c r="K575" s="831"/>
      <c r="L575" s="831"/>
    </row>
    <row r="576" spans="3:12" ht="12.75" hidden="1" customHeight="1">
      <c r="C576" s="831"/>
      <c r="D576" s="831"/>
      <c r="E576" s="832"/>
      <c r="F576" s="831"/>
      <c r="G576" s="831"/>
      <c r="H576" s="831"/>
      <c r="I576" s="846"/>
      <c r="J576" s="831"/>
      <c r="K576" s="831"/>
      <c r="L576" s="831"/>
    </row>
    <row r="577" spans="3:12" ht="12.75" hidden="1" customHeight="1">
      <c r="C577" s="831"/>
      <c r="D577" s="831"/>
      <c r="E577" s="832"/>
      <c r="F577" s="831"/>
      <c r="G577" s="831"/>
      <c r="H577" s="831"/>
      <c r="I577" s="846"/>
      <c r="J577" s="831"/>
      <c r="K577" s="831"/>
      <c r="L577" s="831"/>
    </row>
    <row r="578" spans="3:12" ht="12.75" hidden="1" customHeight="1">
      <c r="C578" s="831"/>
      <c r="D578" s="831"/>
      <c r="E578" s="832"/>
      <c r="F578" s="831"/>
      <c r="G578" s="831"/>
      <c r="H578" s="831"/>
      <c r="I578" s="846"/>
      <c r="J578" s="831"/>
      <c r="K578" s="831"/>
      <c r="L578" s="831"/>
    </row>
    <row r="579" spans="3:12" ht="12.75" hidden="1" customHeight="1">
      <c r="C579" s="831"/>
      <c r="D579" s="831"/>
      <c r="E579" s="832"/>
      <c r="F579" s="831"/>
      <c r="G579" s="831"/>
      <c r="H579" s="831"/>
      <c r="I579" s="846"/>
      <c r="J579" s="831"/>
      <c r="K579" s="831"/>
      <c r="L579" s="831"/>
    </row>
    <row r="580" spans="3:12" ht="12.75" hidden="1" customHeight="1">
      <c r="C580" s="831"/>
      <c r="D580" s="831"/>
      <c r="E580" s="832"/>
      <c r="F580" s="831"/>
      <c r="G580" s="831"/>
      <c r="H580" s="831"/>
      <c r="I580" s="846"/>
      <c r="J580" s="831"/>
      <c r="K580" s="831"/>
      <c r="L580" s="831"/>
    </row>
    <row r="581" spans="3:12" ht="12.75" hidden="1" customHeight="1">
      <c r="C581" s="831"/>
      <c r="D581" s="831"/>
      <c r="E581" s="832"/>
      <c r="F581" s="831"/>
      <c r="G581" s="831"/>
      <c r="H581" s="831"/>
      <c r="I581" s="846"/>
      <c r="J581" s="831"/>
      <c r="K581" s="831"/>
      <c r="L581" s="831"/>
    </row>
    <row r="582" spans="3:12" ht="12.75" hidden="1" customHeight="1">
      <c r="C582" s="831"/>
      <c r="D582" s="831"/>
      <c r="E582" s="832"/>
      <c r="F582" s="831"/>
      <c r="G582" s="831"/>
      <c r="H582" s="831"/>
      <c r="I582" s="846"/>
      <c r="J582" s="831"/>
      <c r="K582" s="831"/>
      <c r="L582" s="831"/>
    </row>
    <row r="583" spans="3:12" ht="12.75" hidden="1" customHeight="1">
      <c r="C583" s="831"/>
      <c r="D583" s="831"/>
      <c r="E583" s="832"/>
      <c r="F583" s="831"/>
      <c r="G583" s="831"/>
      <c r="H583" s="831"/>
      <c r="I583" s="846"/>
      <c r="J583" s="831"/>
      <c r="K583" s="831"/>
      <c r="L583" s="831"/>
    </row>
    <row r="584" spans="3:12" ht="12.75" hidden="1" customHeight="1">
      <c r="C584" s="831"/>
      <c r="D584" s="831"/>
      <c r="E584" s="832"/>
      <c r="F584" s="831"/>
      <c r="G584" s="831"/>
      <c r="H584" s="831"/>
      <c r="I584" s="846"/>
      <c r="J584" s="831"/>
      <c r="K584" s="831"/>
      <c r="L584" s="831"/>
    </row>
    <row r="585" spans="3:12" ht="12.75" hidden="1" customHeight="1">
      <c r="C585" s="831"/>
      <c r="D585" s="831"/>
      <c r="E585" s="832"/>
      <c r="F585" s="831"/>
      <c r="G585" s="831"/>
      <c r="H585" s="831"/>
      <c r="I585" s="846"/>
      <c r="J585" s="831"/>
      <c r="K585" s="831"/>
      <c r="L585" s="831"/>
    </row>
    <row r="586" spans="3:12" ht="12.75" hidden="1" customHeight="1">
      <c r="C586" s="831"/>
      <c r="D586" s="831"/>
      <c r="E586" s="832"/>
      <c r="F586" s="831"/>
      <c r="G586" s="831"/>
      <c r="H586" s="831"/>
      <c r="I586" s="846"/>
      <c r="J586" s="831"/>
      <c r="K586" s="831"/>
      <c r="L586" s="831"/>
    </row>
    <row r="587" spans="3:12" ht="12.75" hidden="1" customHeight="1">
      <c r="C587" s="831"/>
      <c r="D587" s="831"/>
      <c r="E587" s="832"/>
      <c r="F587" s="831"/>
      <c r="G587" s="831"/>
      <c r="H587" s="831"/>
      <c r="I587" s="846"/>
      <c r="J587" s="831"/>
      <c r="K587" s="831"/>
      <c r="L587" s="831"/>
    </row>
    <row r="588" spans="3:12" ht="12.75" hidden="1" customHeight="1">
      <c r="C588" s="831"/>
      <c r="D588" s="831"/>
      <c r="E588" s="832"/>
      <c r="F588" s="831"/>
      <c r="G588" s="831"/>
      <c r="H588" s="831"/>
      <c r="I588" s="846"/>
      <c r="J588" s="831"/>
      <c r="K588" s="831"/>
      <c r="L588" s="831"/>
    </row>
    <row r="589" spans="3:12" ht="12.75" hidden="1" customHeight="1">
      <c r="C589" s="831"/>
      <c r="D589" s="831"/>
      <c r="E589" s="832"/>
      <c r="F589" s="831"/>
      <c r="G589" s="831"/>
      <c r="H589" s="831"/>
      <c r="I589" s="846"/>
      <c r="J589" s="831"/>
      <c r="K589" s="831"/>
      <c r="L589" s="831"/>
    </row>
    <row r="590" spans="3:12" ht="12.75" hidden="1" customHeight="1">
      <c r="C590" s="831"/>
      <c r="D590" s="831"/>
      <c r="E590" s="832"/>
      <c r="F590" s="831"/>
      <c r="G590" s="831"/>
      <c r="H590" s="831"/>
      <c r="I590" s="846"/>
      <c r="J590" s="831"/>
      <c r="K590" s="831"/>
      <c r="L590" s="831"/>
    </row>
    <row r="591" spans="3:12" ht="12.75" hidden="1" customHeight="1">
      <c r="C591" s="831"/>
      <c r="D591" s="831"/>
      <c r="E591" s="832"/>
      <c r="F591" s="831"/>
      <c r="G591" s="831"/>
      <c r="H591" s="831"/>
      <c r="I591" s="846"/>
      <c r="J591" s="831"/>
      <c r="K591" s="831"/>
      <c r="L591" s="831"/>
    </row>
    <row r="592" spans="3:12" ht="12.75" hidden="1" customHeight="1">
      <c r="C592" s="831"/>
      <c r="D592" s="831"/>
      <c r="E592" s="832"/>
      <c r="F592" s="831"/>
      <c r="G592" s="831"/>
      <c r="H592" s="831"/>
      <c r="I592" s="846"/>
      <c r="J592" s="831"/>
      <c r="K592" s="831"/>
      <c r="L592" s="831"/>
    </row>
    <row r="593" spans="3:12" ht="12.75" hidden="1" customHeight="1">
      <c r="C593" s="831"/>
      <c r="D593" s="831"/>
      <c r="E593" s="832"/>
      <c r="F593" s="831"/>
      <c r="G593" s="831"/>
      <c r="H593" s="831"/>
      <c r="I593" s="846"/>
      <c r="J593" s="831"/>
      <c r="K593" s="831"/>
      <c r="L593" s="831"/>
    </row>
    <row r="594" spans="3:12" ht="12.75" hidden="1" customHeight="1">
      <c r="C594" s="831"/>
      <c r="D594" s="831"/>
      <c r="E594" s="832"/>
      <c r="F594" s="831"/>
      <c r="G594" s="831"/>
      <c r="H594" s="831"/>
      <c r="I594" s="846"/>
      <c r="J594" s="831"/>
      <c r="K594" s="831"/>
      <c r="L594" s="831"/>
    </row>
    <row r="595" spans="3:12" ht="12.75" hidden="1" customHeight="1">
      <c r="C595" s="831"/>
      <c r="D595" s="831"/>
      <c r="E595" s="832"/>
      <c r="F595" s="831"/>
      <c r="G595" s="831"/>
      <c r="H595" s="831"/>
      <c r="I595" s="846"/>
      <c r="J595" s="831"/>
      <c r="K595" s="831"/>
      <c r="L595" s="831"/>
    </row>
    <row r="596" spans="3:12" ht="12.75" hidden="1" customHeight="1">
      <c r="C596" s="831"/>
      <c r="D596" s="831"/>
      <c r="E596" s="832"/>
      <c r="F596" s="831"/>
      <c r="G596" s="831"/>
      <c r="H596" s="831"/>
      <c r="I596" s="846"/>
      <c r="J596" s="831"/>
      <c r="K596" s="831"/>
      <c r="L596" s="831"/>
    </row>
    <row r="597" spans="3:12" ht="12.75" hidden="1" customHeight="1">
      <c r="C597" s="831"/>
      <c r="D597" s="831"/>
      <c r="E597" s="832"/>
      <c r="F597" s="831"/>
      <c r="G597" s="831"/>
      <c r="H597" s="831"/>
      <c r="I597" s="846"/>
      <c r="J597" s="831"/>
      <c r="K597" s="831"/>
      <c r="L597" s="831"/>
    </row>
    <row r="598" spans="3:12" ht="12.75" hidden="1" customHeight="1">
      <c r="C598" s="831"/>
      <c r="D598" s="831"/>
      <c r="E598" s="832"/>
      <c r="F598" s="831"/>
      <c r="G598" s="831"/>
      <c r="H598" s="831"/>
      <c r="I598" s="846"/>
      <c r="J598" s="831"/>
      <c r="K598" s="831"/>
      <c r="L598" s="831"/>
    </row>
    <row r="599" spans="3:12" ht="12.75" hidden="1" customHeight="1">
      <c r="D599" s="831"/>
      <c r="E599" s="832"/>
      <c r="F599" s="831"/>
      <c r="G599" s="831"/>
      <c r="H599" s="831"/>
      <c r="I599" s="846"/>
      <c r="J599" s="831"/>
      <c r="K599" s="831"/>
    </row>
    <row r="600" spans="3:12" ht="12.75" hidden="1" customHeight="1">
      <c r="D600" s="831"/>
      <c r="E600" s="832"/>
      <c r="F600" s="831"/>
      <c r="G600" s="831"/>
      <c r="H600" s="831"/>
      <c r="I600" s="846"/>
      <c r="J600" s="831"/>
      <c r="K600" s="831"/>
    </row>
    <row r="601" spans="3:12" ht="12.75" hidden="1" customHeight="1">
      <c r="D601" s="831"/>
      <c r="E601" s="832"/>
      <c r="F601" s="831"/>
      <c r="G601" s="831"/>
      <c r="H601" s="831"/>
      <c r="I601" s="846"/>
      <c r="J601" s="831"/>
      <c r="K601" s="831"/>
    </row>
    <row r="602" spans="3:12" ht="12.75" hidden="1" customHeight="1">
      <c r="D602" s="831"/>
      <c r="E602" s="832"/>
      <c r="F602" s="831"/>
      <c r="G602" s="831"/>
      <c r="H602" s="831"/>
      <c r="I602" s="846"/>
      <c r="J602" s="831"/>
      <c r="K602" s="831"/>
    </row>
    <row r="603" spans="3:12" ht="12.75" hidden="1" customHeight="1">
      <c r="D603" s="831"/>
      <c r="E603" s="832"/>
      <c r="F603" s="831"/>
      <c r="G603" s="831"/>
      <c r="H603" s="831"/>
      <c r="I603" s="846"/>
      <c r="J603" s="831"/>
      <c r="K603" s="831"/>
    </row>
    <row r="604" spans="3:12" ht="12.75" hidden="1" customHeight="1">
      <c r="D604" s="831"/>
      <c r="E604" s="832"/>
      <c r="F604" s="831"/>
      <c r="G604" s="831"/>
      <c r="H604" s="831"/>
      <c r="I604" s="846"/>
      <c r="J604" s="831"/>
      <c r="K604" s="831"/>
    </row>
    <row r="605" spans="3:12" ht="12.75" hidden="1" customHeight="1">
      <c r="C605" s="831"/>
      <c r="D605" s="831"/>
      <c r="E605" s="832"/>
      <c r="F605" s="831"/>
      <c r="G605" s="831"/>
      <c r="H605" s="831"/>
      <c r="I605" s="846"/>
      <c r="J605" s="831"/>
      <c r="K605" s="831"/>
      <c r="L605" s="831"/>
    </row>
    <row r="606" spans="3:12" ht="12.75" hidden="1" customHeight="1">
      <c r="C606" s="831"/>
      <c r="D606" s="831"/>
      <c r="E606" s="832"/>
      <c r="F606" s="831"/>
      <c r="G606" s="831"/>
      <c r="H606" s="831"/>
      <c r="I606" s="846"/>
      <c r="J606" s="831"/>
      <c r="K606" s="831"/>
      <c r="L606" s="831"/>
    </row>
    <row r="607" spans="3:12" ht="12.75" hidden="1" customHeight="1">
      <c r="C607" s="831"/>
      <c r="D607" s="831"/>
      <c r="E607" s="832"/>
      <c r="F607" s="831"/>
      <c r="G607" s="831"/>
      <c r="H607" s="831"/>
      <c r="I607" s="846"/>
      <c r="J607" s="831"/>
      <c r="K607" s="831"/>
      <c r="L607" s="831"/>
    </row>
    <row r="608" spans="3:12" ht="12.75" hidden="1" customHeight="1">
      <c r="C608" s="831"/>
      <c r="D608" s="831"/>
      <c r="E608" s="832"/>
      <c r="F608" s="831"/>
      <c r="G608" s="831"/>
      <c r="H608" s="831"/>
      <c r="I608" s="846"/>
      <c r="J608" s="831"/>
      <c r="K608" s="831"/>
      <c r="L608" s="831"/>
    </row>
    <row r="609" spans="3:12" ht="12.75" hidden="1" customHeight="1">
      <c r="C609" s="831"/>
      <c r="D609" s="831"/>
      <c r="E609" s="832"/>
      <c r="F609" s="831"/>
      <c r="G609" s="831"/>
      <c r="H609" s="831"/>
      <c r="I609" s="846"/>
      <c r="J609" s="831"/>
      <c r="K609" s="831"/>
      <c r="L609" s="831"/>
    </row>
    <row r="610" spans="3:12" ht="12.75" hidden="1" customHeight="1">
      <c r="C610" s="831"/>
      <c r="D610" s="831"/>
      <c r="E610" s="832"/>
      <c r="F610" s="831"/>
      <c r="G610" s="831"/>
      <c r="H610" s="831"/>
      <c r="I610" s="846"/>
      <c r="J610" s="831"/>
      <c r="K610" s="831"/>
      <c r="L610" s="831"/>
    </row>
    <row r="611" spans="3:12" ht="12.75" hidden="1" customHeight="1">
      <c r="C611" s="831"/>
      <c r="D611" s="831"/>
      <c r="E611" s="832"/>
      <c r="F611" s="831"/>
      <c r="G611" s="831"/>
      <c r="H611" s="831"/>
      <c r="I611" s="846"/>
      <c r="J611" s="831"/>
      <c r="K611" s="831"/>
      <c r="L611" s="831"/>
    </row>
    <row r="612" spans="3:12" ht="12.75" hidden="1" customHeight="1">
      <c r="C612" s="831"/>
      <c r="D612" s="831"/>
      <c r="E612" s="832"/>
      <c r="F612" s="831"/>
      <c r="G612" s="831"/>
      <c r="H612" s="831"/>
      <c r="I612" s="846"/>
      <c r="J612" s="831"/>
      <c r="K612" s="831"/>
      <c r="L612" s="831"/>
    </row>
    <row r="613" spans="3:12" ht="12.75" hidden="1" customHeight="1">
      <c r="C613" s="831"/>
      <c r="D613" s="831"/>
      <c r="E613" s="832"/>
      <c r="F613" s="831"/>
      <c r="G613" s="831"/>
      <c r="H613" s="831"/>
      <c r="I613" s="846"/>
      <c r="J613" s="831"/>
      <c r="K613" s="831"/>
      <c r="L613" s="831"/>
    </row>
    <row r="614" spans="3:12" ht="12.75" hidden="1" customHeight="1">
      <c r="C614" s="831"/>
      <c r="D614" s="831"/>
      <c r="E614" s="832"/>
      <c r="F614" s="831"/>
      <c r="G614" s="831"/>
      <c r="H614" s="831"/>
      <c r="I614" s="846"/>
      <c r="J614" s="831"/>
      <c r="K614" s="831"/>
      <c r="L614" s="831"/>
    </row>
    <row r="615" spans="3:12" ht="12.75" hidden="1" customHeight="1">
      <c r="C615" s="831"/>
      <c r="D615" s="831"/>
      <c r="E615" s="832"/>
      <c r="F615" s="831"/>
      <c r="G615" s="831"/>
      <c r="H615" s="831"/>
      <c r="I615" s="846"/>
      <c r="J615" s="831"/>
      <c r="K615" s="831"/>
      <c r="L615" s="831"/>
    </row>
    <row r="616" spans="3:12" ht="12.75" hidden="1" customHeight="1">
      <c r="C616" s="831"/>
      <c r="D616" s="831"/>
      <c r="E616" s="832"/>
      <c r="F616" s="831"/>
      <c r="G616" s="831"/>
      <c r="H616" s="831"/>
      <c r="I616" s="846"/>
      <c r="J616" s="831"/>
      <c r="K616" s="831"/>
      <c r="L616" s="831"/>
    </row>
    <row r="617" spans="3:12" ht="12.75" hidden="1" customHeight="1">
      <c r="C617" s="831"/>
      <c r="D617" s="831"/>
      <c r="E617" s="832"/>
      <c r="F617" s="831"/>
      <c r="G617" s="831"/>
      <c r="H617" s="831"/>
      <c r="I617" s="846"/>
      <c r="J617" s="831"/>
      <c r="K617" s="831"/>
      <c r="L617" s="831"/>
    </row>
    <row r="618" spans="3:12" ht="12.75" hidden="1" customHeight="1">
      <c r="C618" s="831"/>
      <c r="D618" s="831"/>
      <c r="E618" s="832"/>
      <c r="F618" s="831"/>
      <c r="G618" s="831"/>
      <c r="H618" s="831"/>
      <c r="I618" s="846"/>
      <c r="J618" s="831"/>
      <c r="K618" s="831"/>
      <c r="L618" s="831"/>
    </row>
    <row r="619" spans="3:12" ht="12.75" hidden="1" customHeight="1">
      <c r="C619" s="831"/>
      <c r="D619" s="831"/>
      <c r="E619" s="832"/>
      <c r="F619" s="831"/>
      <c r="G619" s="831"/>
      <c r="H619" s="831"/>
      <c r="I619" s="846"/>
      <c r="J619" s="831"/>
      <c r="K619" s="831"/>
      <c r="L619" s="831"/>
    </row>
    <row r="620" spans="3:12" ht="12.75" hidden="1" customHeight="1">
      <c r="C620" s="831"/>
      <c r="D620" s="831"/>
      <c r="E620" s="832"/>
      <c r="F620" s="831"/>
      <c r="G620" s="831"/>
      <c r="H620" s="831"/>
      <c r="I620" s="846"/>
      <c r="J620" s="831"/>
      <c r="K620" s="831"/>
      <c r="L620" s="831"/>
    </row>
    <row r="621" spans="3:12" ht="12.75" hidden="1" customHeight="1">
      <c r="C621" s="831"/>
      <c r="D621" s="831"/>
      <c r="E621" s="832"/>
      <c r="F621" s="831"/>
      <c r="G621" s="831"/>
      <c r="H621" s="831"/>
      <c r="I621" s="846"/>
      <c r="J621" s="831"/>
      <c r="K621" s="831"/>
      <c r="L621" s="831"/>
    </row>
    <row r="622" spans="3:12" ht="12.75" hidden="1" customHeight="1">
      <c r="C622" s="831"/>
      <c r="D622" s="831"/>
      <c r="E622" s="832"/>
      <c r="F622" s="831"/>
      <c r="G622" s="831"/>
      <c r="H622" s="831"/>
      <c r="I622" s="846"/>
      <c r="J622" s="831"/>
      <c r="K622" s="831"/>
      <c r="L622" s="831"/>
    </row>
    <row r="623" spans="3:12" ht="12.75" hidden="1" customHeight="1">
      <c r="C623" s="831"/>
      <c r="D623" s="831"/>
      <c r="E623" s="832"/>
      <c r="F623" s="831"/>
      <c r="G623" s="831"/>
      <c r="H623" s="831"/>
      <c r="I623" s="846"/>
      <c r="J623" s="831"/>
      <c r="K623" s="831"/>
      <c r="L623" s="831"/>
    </row>
    <row r="624" spans="3:12" ht="12.75" hidden="1" customHeight="1">
      <c r="C624" s="831"/>
      <c r="D624" s="831"/>
      <c r="E624" s="832"/>
      <c r="F624" s="831"/>
      <c r="G624" s="831"/>
      <c r="H624" s="831"/>
      <c r="I624" s="846"/>
      <c r="J624" s="831"/>
      <c r="K624" s="831"/>
      <c r="L624" s="831"/>
    </row>
    <row r="625" spans="3:12" ht="12.75" hidden="1" customHeight="1">
      <c r="C625" s="831"/>
      <c r="D625" s="831"/>
      <c r="E625" s="832"/>
      <c r="F625" s="831"/>
      <c r="G625" s="831"/>
      <c r="H625" s="831"/>
      <c r="I625" s="846"/>
      <c r="J625" s="831"/>
      <c r="K625" s="831"/>
      <c r="L625" s="831"/>
    </row>
    <row r="626" spans="3:12" ht="12.75" hidden="1" customHeight="1">
      <c r="C626" s="831"/>
      <c r="D626" s="831"/>
      <c r="E626" s="832"/>
      <c r="F626" s="831"/>
      <c r="G626" s="831"/>
      <c r="H626" s="831"/>
      <c r="I626" s="846"/>
      <c r="J626" s="831"/>
      <c r="K626" s="831"/>
      <c r="L626" s="831"/>
    </row>
    <row r="627" spans="3:12" ht="12.75" hidden="1" customHeight="1">
      <c r="C627" s="831"/>
      <c r="D627" s="831"/>
      <c r="E627" s="832"/>
      <c r="F627" s="831"/>
      <c r="G627" s="831"/>
      <c r="H627" s="831"/>
      <c r="I627" s="846"/>
      <c r="J627" s="831"/>
      <c r="K627" s="831"/>
      <c r="L627" s="831"/>
    </row>
    <row r="628" spans="3:12" ht="12.75" hidden="1" customHeight="1">
      <c r="C628" s="831"/>
      <c r="D628" s="831"/>
      <c r="E628" s="832"/>
      <c r="F628" s="831"/>
      <c r="G628" s="831"/>
      <c r="H628" s="831"/>
      <c r="I628" s="846"/>
      <c r="J628" s="831"/>
      <c r="K628" s="831"/>
      <c r="L628" s="831"/>
    </row>
    <row r="629" spans="3:12" ht="12.75" hidden="1" customHeight="1">
      <c r="C629" s="831"/>
      <c r="D629" s="831"/>
      <c r="E629" s="832"/>
      <c r="F629" s="831"/>
      <c r="G629" s="831"/>
      <c r="H629" s="831"/>
      <c r="I629" s="846"/>
      <c r="J629" s="831"/>
      <c r="K629" s="831"/>
      <c r="L629" s="831"/>
    </row>
    <row r="630" spans="3:12" ht="12.75" hidden="1" customHeight="1">
      <c r="C630" s="831"/>
      <c r="D630" s="831"/>
      <c r="E630" s="832"/>
      <c r="F630" s="831"/>
      <c r="G630" s="831"/>
      <c r="H630" s="831"/>
      <c r="I630" s="846"/>
      <c r="J630" s="831"/>
      <c r="K630" s="831"/>
      <c r="L630" s="831"/>
    </row>
    <row r="631" spans="3:12" ht="12.75" hidden="1" customHeight="1">
      <c r="C631" s="831"/>
      <c r="D631" s="831"/>
      <c r="E631" s="832"/>
      <c r="F631" s="831"/>
      <c r="G631" s="831"/>
      <c r="H631" s="831"/>
      <c r="I631" s="846"/>
      <c r="J631" s="831"/>
      <c r="K631" s="831"/>
      <c r="L631" s="831"/>
    </row>
    <row r="632" spans="3:12" ht="12.75" hidden="1" customHeight="1">
      <c r="C632" s="831"/>
      <c r="D632" s="831"/>
      <c r="E632" s="832"/>
      <c r="F632" s="831"/>
      <c r="G632" s="831"/>
      <c r="H632" s="831"/>
      <c r="I632" s="846"/>
      <c r="J632" s="831"/>
      <c r="K632" s="831"/>
      <c r="L632" s="831"/>
    </row>
    <row r="633" spans="3:12" ht="12.75" hidden="1" customHeight="1">
      <c r="C633" s="831"/>
      <c r="D633" s="831"/>
      <c r="E633" s="832"/>
      <c r="F633" s="831"/>
      <c r="G633" s="831"/>
      <c r="H633" s="831"/>
      <c r="I633" s="846"/>
      <c r="J633" s="831"/>
      <c r="K633" s="831"/>
      <c r="L633" s="831"/>
    </row>
    <row r="634" spans="3:12" ht="12.75" hidden="1" customHeight="1">
      <c r="C634" s="831"/>
      <c r="D634" s="831"/>
      <c r="E634" s="832"/>
      <c r="F634" s="831"/>
      <c r="G634" s="831"/>
      <c r="H634" s="831"/>
      <c r="I634" s="846"/>
      <c r="J634" s="831"/>
      <c r="K634" s="831"/>
      <c r="L634" s="831"/>
    </row>
    <row r="635" spans="3:12" ht="12.75" hidden="1" customHeight="1">
      <c r="C635" s="831"/>
      <c r="D635" s="831"/>
      <c r="E635" s="832"/>
      <c r="F635" s="831"/>
      <c r="G635" s="831"/>
      <c r="H635" s="831"/>
      <c r="I635" s="846"/>
      <c r="J635" s="831"/>
      <c r="K635" s="831"/>
      <c r="L635" s="831"/>
    </row>
    <row r="636" spans="3:12" ht="12.75" hidden="1" customHeight="1">
      <c r="C636" s="831"/>
      <c r="D636" s="831"/>
      <c r="E636" s="832"/>
      <c r="F636" s="831"/>
      <c r="G636" s="831"/>
      <c r="H636" s="831"/>
      <c r="I636" s="846"/>
      <c r="J636" s="831"/>
      <c r="K636" s="831"/>
      <c r="L636" s="831"/>
    </row>
    <row r="637" spans="3:12" ht="12.75" hidden="1" customHeight="1">
      <c r="C637" s="831"/>
      <c r="D637" s="831"/>
      <c r="E637" s="832"/>
      <c r="F637" s="831"/>
      <c r="G637" s="831"/>
      <c r="H637" s="831"/>
      <c r="I637" s="846"/>
      <c r="J637" s="831"/>
      <c r="K637" s="831"/>
      <c r="L637" s="831"/>
    </row>
    <row r="638" spans="3:12" ht="12.75" hidden="1" customHeight="1">
      <c r="C638" s="831"/>
      <c r="D638" s="831"/>
      <c r="E638" s="832"/>
      <c r="F638" s="831"/>
      <c r="G638" s="831"/>
      <c r="H638" s="831"/>
      <c r="I638" s="846"/>
      <c r="J638" s="831"/>
      <c r="K638" s="831"/>
      <c r="L638" s="831"/>
    </row>
    <row r="639" spans="3:12" ht="12.75" hidden="1" customHeight="1">
      <c r="C639" s="831"/>
      <c r="D639" s="831"/>
      <c r="E639" s="832"/>
      <c r="F639" s="831"/>
      <c r="G639" s="831"/>
      <c r="H639" s="831"/>
      <c r="I639" s="846"/>
      <c r="J639" s="831"/>
      <c r="K639" s="831"/>
      <c r="L639" s="831"/>
    </row>
    <row r="640" spans="3:12" ht="12.75" hidden="1" customHeight="1">
      <c r="C640" s="831"/>
      <c r="D640" s="831"/>
      <c r="E640" s="832"/>
      <c r="F640" s="831"/>
      <c r="G640" s="831"/>
      <c r="H640" s="831"/>
      <c r="I640" s="846"/>
      <c r="J640" s="831"/>
      <c r="K640" s="831"/>
      <c r="L640" s="831"/>
    </row>
    <row r="641" spans="3:12" ht="12.75" hidden="1" customHeight="1">
      <c r="C641" s="831"/>
      <c r="D641" s="831"/>
      <c r="E641" s="832"/>
      <c r="F641" s="831"/>
      <c r="G641" s="831"/>
      <c r="H641" s="831"/>
      <c r="I641" s="846"/>
      <c r="J641" s="831"/>
      <c r="K641" s="831"/>
      <c r="L641" s="831"/>
    </row>
    <row r="642" spans="3:12" ht="12.75" hidden="1" customHeight="1">
      <c r="C642" s="831"/>
      <c r="D642" s="831"/>
      <c r="E642" s="832"/>
      <c r="F642" s="831"/>
      <c r="G642" s="831"/>
      <c r="H642" s="831"/>
      <c r="I642" s="846"/>
      <c r="J642" s="831"/>
      <c r="K642" s="831"/>
      <c r="L642" s="831"/>
    </row>
    <row r="643" spans="3:12" ht="12.75" hidden="1" customHeight="1">
      <c r="C643" s="831"/>
      <c r="D643" s="831"/>
      <c r="E643" s="832"/>
      <c r="F643" s="831"/>
      <c r="G643" s="831"/>
      <c r="H643" s="831"/>
      <c r="I643" s="846"/>
      <c r="J643" s="831"/>
      <c r="K643" s="831"/>
      <c r="L643" s="831"/>
    </row>
    <row r="644" spans="3:12" ht="12.75" hidden="1" customHeight="1">
      <c r="C644" s="831"/>
      <c r="D644" s="831"/>
      <c r="E644" s="832"/>
      <c r="F644" s="831"/>
      <c r="G644" s="831"/>
      <c r="H644" s="831"/>
      <c r="I644" s="846"/>
      <c r="J644" s="831"/>
      <c r="K644" s="831"/>
      <c r="L644" s="831"/>
    </row>
    <row r="645" spans="3:12" ht="12.75" hidden="1" customHeight="1">
      <c r="C645" s="831"/>
      <c r="D645" s="831"/>
      <c r="E645" s="832"/>
      <c r="F645" s="831"/>
      <c r="G645" s="831"/>
      <c r="H645" s="831"/>
      <c r="I645" s="846"/>
      <c r="J645" s="831"/>
      <c r="K645" s="831"/>
      <c r="L645" s="831"/>
    </row>
    <row r="646" spans="3:12" ht="12.75" hidden="1" customHeight="1">
      <c r="C646" s="831"/>
      <c r="D646" s="831"/>
      <c r="E646" s="832"/>
      <c r="F646" s="831"/>
      <c r="G646" s="831"/>
      <c r="H646" s="831"/>
      <c r="I646" s="846"/>
      <c r="J646" s="831"/>
      <c r="K646" s="831"/>
      <c r="L646" s="831"/>
    </row>
    <row r="647" spans="3:12" ht="12.75" hidden="1" customHeight="1">
      <c r="C647" s="831"/>
      <c r="D647" s="831"/>
      <c r="E647" s="832"/>
      <c r="F647" s="831"/>
      <c r="G647" s="831"/>
      <c r="H647" s="831"/>
      <c r="I647" s="846"/>
      <c r="J647" s="831"/>
      <c r="K647" s="831"/>
      <c r="L647" s="831"/>
    </row>
    <row r="648" spans="3:12" ht="12.75" hidden="1" customHeight="1">
      <c r="C648" s="831"/>
      <c r="D648" s="831"/>
      <c r="E648" s="832"/>
      <c r="F648" s="831"/>
      <c r="G648" s="831"/>
      <c r="H648" s="831"/>
      <c r="I648" s="846"/>
      <c r="J648" s="831"/>
      <c r="K648" s="831"/>
      <c r="L648" s="831"/>
    </row>
    <row r="649" spans="3:12" ht="12.75" hidden="1" customHeight="1">
      <c r="C649" s="831"/>
      <c r="D649" s="831"/>
      <c r="E649" s="832"/>
      <c r="F649" s="831"/>
      <c r="G649" s="831"/>
      <c r="H649" s="831"/>
      <c r="I649" s="846"/>
      <c r="J649" s="831"/>
      <c r="K649" s="831"/>
      <c r="L649" s="831"/>
    </row>
    <row r="650" spans="3:12" ht="12.75" hidden="1" customHeight="1">
      <c r="C650" s="831"/>
      <c r="D650" s="831"/>
      <c r="E650" s="832"/>
      <c r="F650" s="831"/>
      <c r="G650" s="831"/>
      <c r="H650" s="831"/>
      <c r="I650" s="846"/>
      <c r="J650" s="831"/>
      <c r="K650" s="831"/>
      <c r="L650" s="831"/>
    </row>
    <row r="651" spans="3:12" ht="12.75" hidden="1" customHeight="1">
      <c r="C651" s="831"/>
      <c r="D651" s="831"/>
      <c r="E651" s="832"/>
      <c r="F651" s="831"/>
      <c r="G651" s="831"/>
      <c r="H651" s="831"/>
      <c r="I651" s="846"/>
      <c r="J651" s="831"/>
      <c r="K651" s="831"/>
      <c r="L651" s="831"/>
    </row>
    <row r="656" spans="3:12" ht="12.75" hidden="1" customHeight="1">
      <c r="D656" s="831"/>
      <c r="E656" s="832"/>
      <c r="F656" s="831"/>
      <c r="G656" s="831"/>
      <c r="H656" s="831"/>
      <c r="I656" s="846"/>
      <c r="J656" s="831"/>
      <c r="K656" s="831"/>
    </row>
    <row r="657" spans="3:12" ht="12.75" hidden="1" customHeight="1">
      <c r="D657" s="831"/>
      <c r="E657" s="832"/>
      <c r="F657" s="831"/>
      <c r="G657" s="831"/>
      <c r="H657" s="831"/>
      <c r="I657" s="846"/>
      <c r="J657" s="831"/>
      <c r="K657" s="831"/>
    </row>
    <row r="658" spans="3:12" ht="12.75" hidden="1" customHeight="1">
      <c r="D658" s="831"/>
      <c r="E658" s="832"/>
      <c r="F658" s="831"/>
      <c r="G658" s="831"/>
      <c r="H658" s="831"/>
      <c r="I658" s="846"/>
      <c r="J658" s="831"/>
      <c r="K658" s="831"/>
    </row>
    <row r="659" spans="3:12" ht="12.75" hidden="1" customHeight="1">
      <c r="D659" s="831"/>
      <c r="E659" s="832"/>
      <c r="F659" s="831"/>
      <c r="G659" s="831"/>
      <c r="H659" s="831"/>
      <c r="I659" s="846"/>
      <c r="J659" s="831"/>
      <c r="K659" s="831"/>
    </row>
    <row r="660" spans="3:12" ht="12.75" hidden="1" customHeight="1">
      <c r="D660" s="831"/>
      <c r="E660" s="832"/>
      <c r="F660" s="831"/>
      <c r="G660" s="831"/>
      <c r="H660" s="831"/>
      <c r="I660" s="846"/>
      <c r="J660" s="831"/>
      <c r="K660" s="831"/>
    </row>
    <row r="661" spans="3:12" ht="12.75" hidden="1" customHeight="1">
      <c r="D661" s="831"/>
      <c r="E661" s="832"/>
      <c r="F661" s="831"/>
      <c r="G661" s="831"/>
      <c r="H661" s="831"/>
      <c r="I661" s="846"/>
      <c r="J661" s="831"/>
      <c r="K661" s="831"/>
    </row>
    <row r="662" spans="3:12" ht="12.75" hidden="1" customHeight="1">
      <c r="D662" s="831"/>
      <c r="E662" s="832"/>
      <c r="F662" s="831"/>
      <c r="G662" s="831"/>
      <c r="H662" s="831"/>
      <c r="I662" s="846"/>
      <c r="J662" s="831"/>
      <c r="K662" s="831"/>
    </row>
    <row r="663" spans="3:12" ht="12.75" hidden="1" customHeight="1">
      <c r="D663" s="831"/>
      <c r="E663" s="832"/>
      <c r="F663" s="831"/>
      <c r="G663" s="831"/>
      <c r="H663" s="831"/>
      <c r="I663" s="846"/>
      <c r="J663" s="831"/>
      <c r="K663" s="831"/>
    </row>
    <row r="664" spans="3:12" ht="12.75" hidden="1" customHeight="1">
      <c r="D664" s="831"/>
      <c r="E664" s="832"/>
      <c r="F664" s="831"/>
      <c r="G664" s="831"/>
      <c r="H664" s="831"/>
      <c r="I664" s="846"/>
      <c r="J664" s="831"/>
      <c r="K664" s="831"/>
    </row>
    <row r="665" spans="3:12" ht="12.75" hidden="1" customHeight="1">
      <c r="D665" s="831"/>
      <c r="E665" s="832"/>
      <c r="F665" s="831"/>
      <c r="G665" s="831"/>
      <c r="H665" s="831"/>
      <c r="I665" s="846"/>
      <c r="J665" s="831"/>
      <c r="K665" s="831"/>
    </row>
    <row r="666" spans="3:12" ht="12.75" hidden="1" customHeight="1">
      <c r="D666" s="831"/>
      <c r="E666" s="832"/>
      <c r="F666" s="831"/>
      <c r="G666" s="831"/>
      <c r="H666" s="831"/>
      <c r="I666" s="846"/>
      <c r="J666" s="831"/>
      <c r="K666" s="831"/>
    </row>
    <row r="667" spans="3:12" ht="12.75" hidden="1" customHeight="1">
      <c r="D667" s="831"/>
      <c r="E667" s="832"/>
      <c r="F667" s="831"/>
      <c r="G667" s="831"/>
      <c r="H667" s="831"/>
      <c r="I667" s="846"/>
      <c r="J667" s="831"/>
      <c r="K667" s="831"/>
    </row>
    <row r="668" spans="3:12" ht="12.75" hidden="1" customHeight="1">
      <c r="D668" s="831"/>
      <c r="E668" s="832"/>
      <c r="F668" s="831"/>
      <c r="G668" s="831"/>
      <c r="H668" s="831"/>
      <c r="I668" s="846"/>
      <c r="J668" s="831"/>
      <c r="K668" s="831"/>
    </row>
    <row r="669" spans="3:12" ht="12.75" hidden="1" customHeight="1">
      <c r="C669" s="831"/>
      <c r="D669" s="831"/>
      <c r="E669" s="832"/>
      <c r="F669" s="831"/>
      <c r="G669" s="831"/>
      <c r="H669" s="831"/>
      <c r="I669" s="846"/>
      <c r="J669" s="831"/>
      <c r="K669" s="831"/>
      <c r="L669" s="831"/>
    </row>
    <row r="670" spans="3:12" ht="12.75" hidden="1" customHeight="1">
      <c r="C670" s="831"/>
      <c r="D670" s="831"/>
      <c r="E670" s="832"/>
      <c r="F670" s="831"/>
      <c r="G670" s="831"/>
      <c r="H670" s="831"/>
      <c r="I670" s="846"/>
      <c r="J670" s="831"/>
      <c r="K670" s="831"/>
      <c r="L670" s="831"/>
    </row>
    <row r="671" spans="3:12" ht="12.75" hidden="1" customHeight="1">
      <c r="C671" s="831"/>
      <c r="D671" s="831"/>
      <c r="E671" s="832"/>
      <c r="F671" s="831"/>
      <c r="G671" s="831"/>
      <c r="H671" s="831"/>
      <c r="I671" s="846"/>
      <c r="J671" s="831"/>
      <c r="K671" s="831"/>
      <c r="L671" s="831"/>
    </row>
    <row r="672" spans="3:12" ht="12.75" hidden="1" customHeight="1">
      <c r="C672" s="831"/>
      <c r="D672" s="831"/>
      <c r="E672" s="832"/>
      <c r="F672" s="831"/>
      <c r="G672" s="831"/>
      <c r="H672" s="831"/>
      <c r="I672" s="846"/>
      <c r="J672" s="831"/>
      <c r="K672" s="831"/>
      <c r="L672" s="831"/>
    </row>
    <row r="673" spans="3:12" ht="12.75" hidden="1" customHeight="1">
      <c r="C673" s="831"/>
      <c r="D673" s="831"/>
      <c r="E673" s="832"/>
      <c r="F673" s="831"/>
      <c r="G673" s="831"/>
      <c r="H673" s="831"/>
      <c r="I673" s="846"/>
      <c r="J673" s="831"/>
      <c r="K673" s="831"/>
      <c r="L673" s="831"/>
    </row>
    <row r="674" spans="3:12" ht="12.75" hidden="1" customHeight="1">
      <c r="C674" s="831"/>
      <c r="D674" s="831"/>
      <c r="E674" s="832"/>
      <c r="F674" s="831"/>
      <c r="G674" s="831"/>
      <c r="H674" s="831"/>
      <c r="I674" s="846"/>
      <c r="J674" s="831"/>
      <c r="K674" s="831"/>
      <c r="L674" s="831"/>
    </row>
    <row r="675" spans="3:12" ht="12.75" hidden="1" customHeight="1">
      <c r="C675" s="831"/>
      <c r="D675" s="831"/>
      <c r="E675" s="832"/>
      <c r="F675" s="831"/>
      <c r="G675" s="831"/>
      <c r="H675" s="831"/>
      <c r="I675" s="846"/>
      <c r="J675" s="831"/>
      <c r="K675" s="831"/>
      <c r="L675" s="831"/>
    </row>
    <row r="676" spans="3:12" ht="12.75" hidden="1" customHeight="1">
      <c r="C676" s="831"/>
      <c r="D676" s="831"/>
      <c r="E676" s="832"/>
      <c r="F676" s="831"/>
      <c r="G676" s="831"/>
      <c r="H676" s="831"/>
      <c r="I676" s="846"/>
      <c r="J676" s="831"/>
      <c r="K676" s="831"/>
      <c r="L676" s="831"/>
    </row>
    <row r="677" spans="3:12" ht="12.75" hidden="1" customHeight="1">
      <c r="C677" s="831"/>
      <c r="D677" s="831"/>
      <c r="E677" s="832"/>
      <c r="F677" s="831"/>
      <c r="G677" s="831"/>
      <c r="H677" s="831"/>
      <c r="I677" s="846"/>
      <c r="J677" s="831"/>
      <c r="K677" s="831"/>
      <c r="L677" s="831"/>
    </row>
    <row r="678" spans="3:12" ht="12.75" hidden="1" customHeight="1">
      <c r="C678" s="831"/>
      <c r="D678" s="831"/>
      <c r="E678" s="832"/>
      <c r="F678" s="831"/>
      <c r="G678" s="831"/>
      <c r="H678" s="831"/>
      <c r="I678" s="846"/>
      <c r="J678" s="831"/>
      <c r="K678" s="831"/>
      <c r="L678" s="831"/>
    </row>
    <row r="679" spans="3:12" ht="12.75" hidden="1" customHeight="1">
      <c r="C679" s="831"/>
      <c r="D679" s="831"/>
      <c r="E679" s="832"/>
      <c r="F679" s="831"/>
      <c r="G679" s="831"/>
      <c r="H679" s="831"/>
      <c r="I679" s="846"/>
      <c r="J679" s="831"/>
      <c r="K679" s="831"/>
      <c r="L679" s="831"/>
    </row>
    <row r="680" spans="3:12" ht="12.75" hidden="1" customHeight="1">
      <c r="C680" s="831"/>
      <c r="D680" s="831"/>
      <c r="E680" s="832"/>
      <c r="F680" s="831"/>
      <c r="G680" s="831"/>
      <c r="H680" s="831"/>
      <c r="I680" s="846"/>
      <c r="J680" s="831"/>
      <c r="K680" s="831"/>
      <c r="L680" s="831"/>
    </row>
    <row r="681" spans="3:12" ht="12.75" hidden="1" customHeight="1">
      <c r="C681" s="831"/>
      <c r="D681" s="831"/>
      <c r="E681" s="832"/>
      <c r="F681" s="831"/>
      <c r="G681" s="831"/>
      <c r="H681" s="831"/>
      <c r="I681" s="846"/>
      <c r="J681" s="831"/>
      <c r="K681" s="831"/>
      <c r="L681" s="831"/>
    </row>
    <row r="682" spans="3:12" ht="12.75" hidden="1" customHeight="1">
      <c r="C682" s="831"/>
      <c r="D682" s="831"/>
      <c r="E682" s="832"/>
      <c r="F682" s="831"/>
      <c r="G682" s="831"/>
      <c r="H682" s="831"/>
      <c r="I682" s="846"/>
      <c r="J682" s="831"/>
      <c r="K682" s="831"/>
      <c r="L682" s="831"/>
    </row>
    <row r="683" spans="3:12" ht="12.75" hidden="1" customHeight="1">
      <c r="C683" s="831"/>
      <c r="D683" s="831"/>
      <c r="E683" s="832"/>
      <c r="F683" s="831"/>
      <c r="G683" s="831"/>
      <c r="H683" s="831"/>
      <c r="I683" s="846"/>
      <c r="J683" s="831"/>
      <c r="K683" s="831"/>
      <c r="L683" s="831"/>
    </row>
    <row r="684" spans="3:12" ht="12.75" hidden="1" customHeight="1">
      <c r="C684" s="831"/>
      <c r="D684" s="831"/>
      <c r="E684" s="832"/>
      <c r="F684" s="831"/>
      <c r="G684" s="831"/>
      <c r="H684" s="831"/>
      <c r="I684" s="846"/>
      <c r="J684" s="831"/>
      <c r="K684" s="831"/>
      <c r="L684" s="831"/>
    </row>
    <row r="685" spans="3:12" ht="12.75" hidden="1" customHeight="1">
      <c r="C685" s="831"/>
      <c r="D685" s="831"/>
      <c r="E685" s="832"/>
      <c r="F685" s="831"/>
      <c r="G685" s="831"/>
      <c r="H685" s="831"/>
      <c r="I685" s="846"/>
      <c r="J685" s="831"/>
      <c r="K685" s="831"/>
      <c r="L685" s="831"/>
    </row>
    <row r="686" spans="3:12" ht="12.75" hidden="1" customHeight="1">
      <c r="C686" s="831"/>
      <c r="D686" s="831"/>
      <c r="E686" s="832"/>
      <c r="F686" s="831"/>
      <c r="G686" s="831"/>
      <c r="H686" s="831"/>
      <c r="I686" s="846"/>
      <c r="J686" s="831"/>
      <c r="K686" s="831"/>
      <c r="L686" s="831"/>
    </row>
    <row r="687" spans="3:12" ht="12.75" hidden="1" customHeight="1">
      <c r="C687" s="831"/>
      <c r="D687" s="831"/>
      <c r="E687" s="832"/>
      <c r="F687" s="831"/>
      <c r="G687" s="831"/>
      <c r="H687" s="831"/>
      <c r="I687" s="846"/>
      <c r="J687" s="831"/>
      <c r="K687" s="831"/>
      <c r="L687" s="831"/>
    </row>
    <row r="688" spans="3:12" ht="12.75" hidden="1" customHeight="1">
      <c r="C688" s="831"/>
      <c r="D688" s="831"/>
      <c r="E688" s="832"/>
      <c r="F688" s="831"/>
      <c r="G688" s="831"/>
      <c r="H688" s="831"/>
      <c r="I688" s="846"/>
      <c r="J688" s="831"/>
      <c r="K688" s="831"/>
      <c r="L688" s="831"/>
    </row>
    <row r="689" spans="3:12" ht="12.75" hidden="1" customHeight="1">
      <c r="C689" s="831"/>
      <c r="D689" s="831"/>
      <c r="E689" s="832"/>
      <c r="F689" s="831"/>
      <c r="G689" s="831"/>
      <c r="H689" s="831"/>
      <c r="I689" s="846"/>
      <c r="J689" s="831"/>
      <c r="K689" s="831"/>
      <c r="L689" s="831"/>
    </row>
    <row r="690" spans="3:12" ht="12.75" hidden="1" customHeight="1">
      <c r="C690" s="831"/>
      <c r="D690" s="831"/>
      <c r="E690" s="832"/>
      <c r="F690" s="831"/>
      <c r="G690" s="831"/>
      <c r="H690" s="831"/>
      <c r="I690" s="846"/>
      <c r="J690" s="831"/>
      <c r="K690" s="831"/>
      <c r="L690" s="831"/>
    </row>
    <row r="691" spans="3:12" ht="12.75" hidden="1" customHeight="1">
      <c r="C691" s="831"/>
      <c r="D691" s="831"/>
      <c r="E691" s="832"/>
      <c r="F691" s="831"/>
      <c r="G691" s="831"/>
      <c r="H691" s="831"/>
      <c r="I691" s="846"/>
      <c r="J691" s="831"/>
      <c r="K691" s="831"/>
      <c r="L691" s="831"/>
    </row>
    <row r="692" spans="3:12" ht="12.75" hidden="1" customHeight="1">
      <c r="C692" s="831"/>
      <c r="D692" s="831"/>
      <c r="E692" s="832"/>
      <c r="F692" s="831"/>
      <c r="G692" s="831"/>
      <c r="H692" s="831"/>
      <c r="I692" s="846"/>
      <c r="J692" s="831"/>
      <c r="K692" s="831"/>
      <c r="L692" s="831"/>
    </row>
    <row r="693" spans="3:12" ht="12.75" hidden="1" customHeight="1">
      <c r="C693" s="831"/>
      <c r="D693" s="831"/>
      <c r="E693" s="832"/>
      <c r="F693" s="831"/>
      <c r="G693" s="831"/>
      <c r="H693" s="831"/>
      <c r="I693" s="846"/>
      <c r="J693" s="831"/>
      <c r="K693" s="831"/>
      <c r="L693" s="831"/>
    </row>
    <row r="694" spans="3:12" ht="12.75" hidden="1" customHeight="1">
      <c r="C694" s="831"/>
      <c r="D694" s="831"/>
      <c r="E694" s="832"/>
      <c r="F694" s="831"/>
      <c r="G694" s="831"/>
      <c r="H694" s="831"/>
      <c r="I694" s="846"/>
      <c r="J694" s="831"/>
      <c r="K694" s="831"/>
      <c r="L694" s="831"/>
    </row>
    <row r="695" spans="3:12" ht="12.75" hidden="1" customHeight="1">
      <c r="C695" s="831"/>
      <c r="D695" s="831"/>
      <c r="E695" s="832"/>
      <c r="F695" s="831"/>
      <c r="G695" s="831"/>
      <c r="H695" s="831"/>
      <c r="I695" s="846"/>
      <c r="J695" s="831"/>
      <c r="K695" s="831"/>
      <c r="L695" s="831"/>
    </row>
    <row r="696" spans="3:12" ht="12.75" hidden="1" customHeight="1">
      <c r="C696" s="831"/>
      <c r="D696" s="831"/>
      <c r="E696" s="832"/>
      <c r="F696" s="831"/>
      <c r="G696" s="831"/>
      <c r="H696" s="831"/>
      <c r="I696" s="846"/>
      <c r="J696" s="831"/>
      <c r="K696" s="831"/>
      <c r="L696" s="831"/>
    </row>
    <row r="697" spans="3:12" ht="12.75" hidden="1" customHeight="1">
      <c r="C697" s="831"/>
      <c r="D697" s="831"/>
      <c r="E697" s="832"/>
      <c r="F697" s="831"/>
      <c r="G697" s="831"/>
      <c r="H697" s="831"/>
      <c r="I697" s="846"/>
      <c r="J697" s="831"/>
      <c r="K697" s="831"/>
      <c r="L697" s="831"/>
    </row>
    <row r="698" spans="3:12" ht="12.75" hidden="1" customHeight="1">
      <c r="C698" s="831"/>
      <c r="D698" s="831"/>
      <c r="E698" s="832"/>
      <c r="F698" s="831"/>
      <c r="G698" s="831"/>
      <c r="H698" s="831"/>
      <c r="I698" s="846"/>
      <c r="J698" s="831"/>
      <c r="K698" s="831"/>
      <c r="L698" s="831"/>
    </row>
    <row r="699" spans="3:12" ht="12.75" hidden="1" customHeight="1">
      <c r="C699" s="831"/>
      <c r="D699" s="831"/>
      <c r="E699" s="832"/>
      <c r="F699" s="831"/>
      <c r="G699" s="831"/>
      <c r="H699" s="831"/>
      <c r="I699" s="846"/>
      <c r="J699" s="831"/>
      <c r="K699" s="831"/>
      <c r="L699" s="831"/>
    </row>
    <row r="700" spans="3:12" ht="12.75" hidden="1" customHeight="1">
      <c r="C700" s="831"/>
      <c r="D700" s="831"/>
      <c r="E700" s="832"/>
      <c r="F700" s="831"/>
      <c r="G700" s="831"/>
      <c r="H700" s="831"/>
      <c r="I700" s="846"/>
      <c r="J700" s="831"/>
      <c r="K700" s="831"/>
      <c r="L700" s="831"/>
    </row>
    <row r="701" spans="3:12" ht="12.75" hidden="1" customHeight="1">
      <c r="C701" s="831"/>
      <c r="D701" s="831"/>
      <c r="E701" s="832"/>
      <c r="F701" s="831"/>
      <c r="G701" s="831"/>
      <c r="H701" s="831"/>
      <c r="I701" s="846"/>
      <c r="J701" s="831"/>
      <c r="K701" s="831"/>
      <c r="L701" s="831"/>
    </row>
    <row r="702" spans="3:12" ht="12.75" hidden="1" customHeight="1">
      <c r="C702" s="831"/>
      <c r="D702" s="831"/>
      <c r="E702" s="832"/>
      <c r="F702" s="831"/>
      <c r="G702" s="831"/>
      <c r="H702" s="831"/>
      <c r="I702" s="846"/>
      <c r="J702" s="831"/>
      <c r="K702" s="831"/>
      <c r="L702" s="831"/>
    </row>
    <row r="703" spans="3:12" ht="12.75" hidden="1" customHeight="1">
      <c r="C703" s="831"/>
      <c r="D703" s="831"/>
      <c r="E703" s="832"/>
      <c r="F703" s="831"/>
      <c r="G703" s="831"/>
      <c r="H703" s="831"/>
      <c r="I703" s="846"/>
      <c r="J703" s="831"/>
      <c r="K703" s="831"/>
      <c r="L703" s="831"/>
    </row>
    <row r="704" spans="3:12" ht="12.75" hidden="1" customHeight="1">
      <c r="C704" s="831"/>
      <c r="D704" s="831"/>
      <c r="E704" s="832"/>
      <c r="F704" s="831"/>
      <c r="G704" s="831"/>
      <c r="H704" s="831"/>
      <c r="I704" s="846"/>
      <c r="J704" s="831"/>
      <c r="K704" s="831"/>
      <c r="L704" s="831"/>
    </row>
    <row r="705" spans="3:12" ht="12.75" hidden="1" customHeight="1">
      <c r="C705" s="831"/>
      <c r="D705" s="831"/>
      <c r="E705" s="832"/>
      <c r="F705" s="831"/>
      <c r="G705" s="831"/>
      <c r="H705" s="831"/>
      <c r="I705" s="846"/>
      <c r="J705" s="831"/>
      <c r="K705" s="831"/>
      <c r="L705" s="831"/>
    </row>
    <row r="706" spans="3:12" ht="12.75" hidden="1" customHeight="1">
      <c r="C706" s="831"/>
      <c r="D706" s="831"/>
      <c r="E706" s="832"/>
      <c r="F706" s="831"/>
      <c r="G706" s="831"/>
      <c r="H706" s="831"/>
      <c r="I706" s="846"/>
      <c r="J706" s="831"/>
      <c r="K706" s="831"/>
      <c r="L706" s="831"/>
    </row>
    <row r="707" spans="3:12" ht="12.75" hidden="1" customHeight="1">
      <c r="C707" s="831"/>
      <c r="D707" s="831"/>
      <c r="E707" s="832"/>
      <c r="F707" s="831"/>
      <c r="G707" s="831"/>
      <c r="H707" s="831"/>
      <c r="I707" s="846"/>
      <c r="J707" s="831"/>
      <c r="K707" s="831"/>
      <c r="L707" s="831"/>
    </row>
    <row r="708" spans="3:12" ht="12.75" hidden="1" customHeight="1">
      <c r="C708" s="831"/>
      <c r="D708" s="831"/>
      <c r="E708" s="832"/>
      <c r="F708" s="831"/>
      <c r="G708" s="831"/>
      <c r="H708" s="831"/>
      <c r="I708" s="846"/>
      <c r="J708" s="831"/>
      <c r="K708" s="831"/>
      <c r="L708" s="831"/>
    </row>
    <row r="709" spans="3:12" ht="12.75" hidden="1" customHeight="1">
      <c r="C709" s="831"/>
      <c r="D709" s="831"/>
      <c r="E709" s="832"/>
      <c r="F709" s="831"/>
      <c r="G709" s="831"/>
      <c r="H709" s="831"/>
      <c r="I709" s="846"/>
      <c r="J709" s="831"/>
      <c r="K709" s="831"/>
      <c r="L709" s="831"/>
    </row>
    <row r="717" spans="3:12" ht="12.75" hidden="1" customHeight="1">
      <c r="C717" s="831"/>
      <c r="D717" s="831"/>
      <c r="E717" s="832"/>
      <c r="F717" s="831"/>
      <c r="G717" s="831"/>
      <c r="H717" s="831"/>
      <c r="I717" s="846"/>
      <c r="J717" s="831"/>
      <c r="K717" s="831"/>
      <c r="L717" s="831"/>
    </row>
    <row r="718" spans="3:12" ht="12.75" hidden="1" customHeight="1">
      <c r="C718" s="831"/>
      <c r="D718" s="831"/>
      <c r="E718" s="832"/>
      <c r="F718" s="831"/>
      <c r="G718" s="831"/>
      <c r="H718" s="831"/>
      <c r="I718" s="846"/>
      <c r="J718" s="831"/>
      <c r="K718" s="831"/>
      <c r="L718" s="831"/>
    </row>
    <row r="719" spans="3:12" ht="12.75" hidden="1" customHeight="1">
      <c r="C719" s="831"/>
      <c r="D719" s="831"/>
      <c r="E719" s="832"/>
      <c r="F719" s="831"/>
      <c r="G719" s="831"/>
      <c r="H719" s="831"/>
      <c r="I719" s="846"/>
      <c r="J719" s="831"/>
      <c r="K719" s="831"/>
      <c r="L719" s="831"/>
    </row>
    <row r="720" spans="3:12" ht="12.75" hidden="1" customHeight="1">
      <c r="C720" s="831"/>
      <c r="D720" s="831"/>
      <c r="E720" s="832"/>
      <c r="F720" s="831"/>
      <c r="G720" s="831"/>
      <c r="H720" s="831"/>
      <c r="I720" s="846"/>
      <c r="J720" s="831"/>
      <c r="K720" s="831"/>
      <c r="L720" s="831"/>
    </row>
    <row r="721" spans="3:12" ht="12.75" hidden="1" customHeight="1">
      <c r="C721" s="831"/>
      <c r="D721" s="831"/>
      <c r="E721" s="832"/>
      <c r="F721" s="831"/>
      <c r="G721" s="831"/>
      <c r="H721" s="831"/>
      <c r="I721" s="846"/>
      <c r="J721" s="831"/>
      <c r="K721" s="831"/>
      <c r="L721" s="831"/>
    </row>
    <row r="722" spans="3:12" ht="12.75" hidden="1" customHeight="1">
      <c r="C722" s="831"/>
      <c r="D722" s="831"/>
      <c r="E722" s="832"/>
      <c r="F722" s="831"/>
      <c r="G722" s="831"/>
      <c r="H722" s="831"/>
      <c r="I722" s="846"/>
      <c r="J722" s="831"/>
      <c r="K722" s="831"/>
      <c r="L722" s="831"/>
    </row>
    <row r="723" spans="3:12" ht="12.75" hidden="1" customHeight="1">
      <c r="C723" s="831"/>
      <c r="D723" s="831"/>
      <c r="E723" s="832"/>
      <c r="F723" s="831"/>
      <c r="G723" s="831"/>
      <c r="H723" s="831"/>
      <c r="I723" s="846"/>
      <c r="J723" s="831"/>
      <c r="K723" s="831"/>
      <c r="L723" s="831"/>
    </row>
    <row r="724" spans="3:12" ht="12.75" hidden="1" customHeight="1">
      <c r="C724" s="831"/>
      <c r="D724" s="831"/>
      <c r="E724" s="832"/>
      <c r="F724" s="831"/>
      <c r="G724" s="831"/>
      <c r="H724" s="831"/>
      <c r="I724" s="846"/>
      <c r="J724" s="831"/>
      <c r="K724" s="831"/>
      <c r="L724" s="831"/>
    </row>
    <row r="725" spans="3:12" ht="12.75" hidden="1" customHeight="1">
      <c r="C725" s="831"/>
      <c r="D725" s="831"/>
      <c r="E725" s="832"/>
      <c r="F725" s="831"/>
      <c r="G725" s="831"/>
      <c r="H725" s="831"/>
      <c r="I725" s="846"/>
      <c r="J725" s="831"/>
      <c r="K725" s="831"/>
      <c r="L725" s="831"/>
    </row>
    <row r="726" spans="3:12" ht="12.75" hidden="1" customHeight="1">
      <c r="C726" s="831"/>
      <c r="D726" s="831"/>
      <c r="E726" s="832"/>
      <c r="F726" s="831"/>
      <c r="G726" s="831"/>
      <c r="H726" s="831"/>
      <c r="I726" s="846"/>
      <c r="J726" s="831"/>
      <c r="K726" s="831"/>
      <c r="L726" s="831"/>
    </row>
    <row r="727" spans="3:12" ht="12.75" hidden="1" customHeight="1">
      <c r="C727" s="831"/>
      <c r="D727" s="831"/>
      <c r="E727" s="832"/>
      <c r="F727" s="831"/>
      <c r="G727" s="831"/>
      <c r="H727" s="831"/>
      <c r="I727" s="846"/>
      <c r="J727" s="831"/>
      <c r="K727" s="831"/>
      <c r="L727" s="831"/>
    </row>
    <row r="728" spans="3:12" ht="12.75" hidden="1" customHeight="1">
      <c r="C728" s="831"/>
      <c r="D728" s="831"/>
      <c r="E728" s="832"/>
      <c r="F728" s="831"/>
      <c r="G728" s="831"/>
      <c r="H728" s="831"/>
      <c r="I728" s="846"/>
      <c r="J728" s="831"/>
      <c r="K728" s="831"/>
      <c r="L728" s="831"/>
    </row>
    <row r="729" spans="3:12" ht="12.75" hidden="1" customHeight="1">
      <c r="C729" s="831"/>
      <c r="D729" s="831"/>
      <c r="E729" s="832"/>
      <c r="F729" s="831"/>
      <c r="G729" s="831"/>
      <c r="H729" s="831"/>
      <c r="I729" s="846"/>
      <c r="J729" s="831"/>
      <c r="K729" s="831"/>
      <c r="L729" s="831"/>
    </row>
    <row r="730" spans="3:12" ht="12.75" hidden="1" customHeight="1">
      <c r="C730" s="831"/>
      <c r="D730" s="831"/>
      <c r="E730" s="832"/>
      <c r="F730" s="831"/>
      <c r="G730" s="831"/>
      <c r="H730" s="831"/>
      <c r="I730" s="846"/>
      <c r="J730" s="831"/>
      <c r="K730" s="831"/>
      <c r="L730" s="831"/>
    </row>
    <row r="731" spans="3:12" ht="12.75" hidden="1" customHeight="1">
      <c r="C731" s="831"/>
      <c r="D731" s="831"/>
      <c r="E731" s="832"/>
      <c r="F731" s="831"/>
      <c r="G731" s="831"/>
      <c r="H731" s="831"/>
      <c r="I731" s="846"/>
      <c r="J731" s="831"/>
      <c r="K731" s="831"/>
      <c r="L731" s="831"/>
    </row>
    <row r="732" spans="3:12" ht="12.75" hidden="1" customHeight="1">
      <c r="C732" s="831"/>
      <c r="D732" s="831"/>
      <c r="E732" s="832"/>
      <c r="F732" s="831"/>
      <c r="G732" s="831"/>
      <c r="H732" s="831"/>
      <c r="I732" s="846"/>
      <c r="J732" s="831"/>
      <c r="K732" s="831"/>
      <c r="L732" s="831"/>
    </row>
    <row r="733" spans="3:12" ht="12.75" hidden="1" customHeight="1">
      <c r="C733" s="831"/>
      <c r="D733" s="831"/>
      <c r="E733" s="832"/>
      <c r="F733" s="831"/>
      <c r="G733" s="831"/>
      <c r="H733" s="831"/>
      <c r="I733" s="846"/>
      <c r="J733" s="831"/>
      <c r="K733" s="831"/>
      <c r="L733" s="831"/>
    </row>
    <row r="734" spans="3:12" ht="12.75" hidden="1" customHeight="1">
      <c r="C734" s="831"/>
      <c r="D734" s="831"/>
      <c r="E734" s="832"/>
      <c r="F734" s="831"/>
      <c r="G734" s="831"/>
      <c r="H734" s="831"/>
      <c r="I734" s="846"/>
      <c r="J734" s="831"/>
      <c r="K734" s="831"/>
      <c r="L734" s="831"/>
    </row>
    <row r="735" spans="3:12" ht="12.75" hidden="1" customHeight="1">
      <c r="C735" s="831"/>
      <c r="D735" s="831"/>
      <c r="E735" s="832"/>
      <c r="F735" s="831"/>
      <c r="G735" s="831"/>
      <c r="H735" s="831"/>
      <c r="I735" s="846"/>
      <c r="J735" s="831"/>
      <c r="K735" s="831"/>
      <c r="L735" s="831"/>
    </row>
    <row r="736" spans="3:12" ht="12.75" hidden="1" customHeight="1">
      <c r="C736" s="831"/>
      <c r="D736" s="831"/>
      <c r="E736" s="832"/>
      <c r="F736" s="831"/>
      <c r="G736" s="831"/>
      <c r="H736" s="831"/>
      <c r="I736" s="846"/>
      <c r="J736" s="831"/>
      <c r="K736" s="831"/>
      <c r="L736" s="831"/>
    </row>
    <row r="737" spans="3:12" ht="12.75" hidden="1" customHeight="1">
      <c r="C737" s="831"/>
      <c r="D737" s="831"/>
      <c r="E737" s="832"/>
      <c r="F737" s="831"/>
      <c r="G737" s="831"/>
      <c r="H737" s="831"/>
      <c r="I737" s="846"/>
      <c r="J737" s="831"/>
      <c r="K737" s="831"/>
      <c r="L737" s="831"/>
    </row>
    <row r="738" spans="3:12" ht="12.75" hidden="1" customHeight="1">
      <c r="C738" s="831"/>
      <c r="D738" s="831"/>
      <c r="E738" s="832"/>
      <c r="F738" s="831"/>
      <c r="G738" s="831"/>
      <c r="H738" s="831"/>
      <c r="I738" s="846"/>
      <c r="J738" s="831"/>
      <c r="K738" s="831"/>
      <c r="L738" s="831"/>
    </row>
    <row r="739" spans="3:12" ht="12.75" hidden="1" customHeight="1">
      <c r="C739" s="831"/>
      <c r="D739" s="831"/>
      <c r="E739" s="832"/>
      <c r="F739" s="831"/>
      <c r="G739" s="831"/>
      <c r="H739" s="831"/>
      <c r="I739" s="846"/>
      <c r="J739" s="831"/>
      <c r="K739" s="831"/>
      <c r="L739" s="831"/>
    </row>
    <row r="740" spans="3:12" ht="12.75" hidden="1" customHeight="1">
      <c r="C740" s="831"/>
      <c r="D740" s="831"/>
      <c r="E740" s="832"/>
      <c r="F740" s="831"/>
      <c r="G740" s="831"/>
      <c r="H740" s="831"/>
      <c r="I740" s="846"/>
      <c r="J740" s="831"/>
      <c r="K740" s="831"/>
      <c r="L740" s="831"/>
    </row>
    <row r="741" spans="3:12" ht="12.75" hidden="1" customHeight="1">
      <c r="C741" s="831"/>
      <c r="D741" s="831"/>
      <c r="E741" s="832"/>
      <c r="F741" s="831"/>
      <c r="G741" s="831"/>
      <c r="H741" s="831"/>
      <c r="I741" s="846"/>
      <c r="J741" s="831"/>
      <c r="K741" s="831"/>
      <c r="L741" s="831"/>
    </row>
    <row r="742" spans="3:12" ht="12.75" hidden="1" customHeight="1">
      <c r="C742" s="831"/>
      <c r="D742" s="831"/>
      <c r="E742" s="832"/>
      <c r="F742" s="831"/>
      <c r="G742" s="831"/>
      <c r="H742" s="831"/>
      <c r="I742" s="846"/>
      <c r="J742" s="831"/>
      <c r="K742" s="831"/>
      <c r="L742" s="831"/>
    </row>
    <row r="743" spans="3:12" ht="12.75" hidden="1" customHeight="1">
      <c r="C743" s="831"/>
      <c r="D743" s="831"/>
      <c r="E743" s="832"/>
      <c r="F743" s="831"/>
      <c r="G743" s="831"/>
      <c r="H743" s="831"/>
      <c r="I743" s="846"/>
      <c r="J743" s="831"/>
      <c r="K743" s="831"/>
      <c r="L743" s="831"/>
    </row>
    <row r="744" spans="3:12" ht="12.75" hidden="1" customHeight="1">
      <c r="C744" s="831"/>
      <c r="D744" s="831"/>
      <c r="E744" s="832"/>
      <c r="F744" s="831"/>
      <c r="G744" s="831"/>
      <c r="H744" s="831"/>
      <c r="I744" s="846"/>
      <c r="J744" s="831"/>
      <c r="K744" s="831"/>
      <c r="L744" s="831"/>
    </row>
    <row r="745" spans="3:12" ht="12.75" hidden="1" customHeight="1">
      <c r="C745" s="831"/>
      <c r="D745" s="831"/>
      <c r="E745" s="832"/>
      <c r="F745" s="831"/>
      <c r="G745" s="831"/>
      <c r="H745" s="831"/>
      <c r="I745" s="846"/>
      <c r="J745" s="831"/>
      <c r="K745" s="831"/>
      <c r="L745" s="831"/>
    </row>
    <row r="746" spans="3:12" ht="12.75" hidden="1" customHeight="1">
      <c r="C746" s="831"/>
      <c r="D746" s="831"/>
      <c r="E746" s="832"/>
      <c r="F746" s="831"/>
      <c r="G746" s="831"/>
      <c r="H746" s="831"/>
      <c r="I746" s="846"/>
      <c r="J746" s="831"/>
      <c r="K746" s="831"/>
      <c r="L746" s="831"/>
    </row>
    <row r="747" spans="3:12" ht="12.75" hidden="1" customHeight="1">
      <c r="C747" s="831"/>
      <c r="D747" s="831"/>
      <c r="E747" s="832"/>
      <c r="F747" s="831"/>
      <c r="G747" s="831"/>
      <c r="H747" s="831"/>
      <c r="I747" s="846"/>
      <c r="J747" s="831"/>
      <c r="K747" s="831"/>
      <c r="L747" s="831"/>
    </row>
    <row r="748" spans="3:12" ht="12.75" hidden="1" customHeight="1">
      <c r="C748" s="831"/>
      <c r="D748" s="831"/>
      <c r="E748" s="832"/>
      <c r="F748" s="831"/>
      <c r="G748" s="831"/>
      <c r="H748" s="831"/>
      <c r="I748" s="846"/>
      <c r="J748" s="831"/>
      <c r="K748" s="831"/>
      <c r="L748" s="831"/>
    </row>
    <row r="749" spans="3:12" ht="12.75" hidden="1" customHeight="1">
      <c r="C749" s="831"/>
      <c r="D749" s="831"/>
      <c r="E749" s="832"/>
      <c r="F749" s="831"/>
      <c r="G749" s="831"/>
      <c r="H749" s="831"/>
      <c r="I749" s="846"/>
      <c r="J749" s="831"/>
      <c r="K749" s="831"/>
      <c r="L749" s="831"/>
    </row>
    <row r="750" spans="3:12" ht="12.75" hidden="1" customHeight="1">
      <c r="C750" s="831"/>
      <c r="D750" s="831"/>
      <c r="E750" s="832"/>
      <c r="F750" s="831"/>
      <c r="G750" s="831"/>
      <c r="H750" s="831"/>
      <c r="I750" s="846"/>
      <c r="J750" s="831"/>
      <c r="K750" s="831"/>
      <c r="L750" s="831"/>
    </row>
    <row r="751" spans="3:12" ht="12.75" hidden="1" customHeight="1">
      <c r="C751" s="831"/>
      <c r="D751" s="831"/>
      <c r="E751" s="832"/>
      <c r="F751" s="831"/>
      <c r="G751" s="831"/>
      <c r="H751" s="831"/>
      <c r="I751" s="846"/>
      <c r="J751" s="831"/>
      <c r="K751" s="831"/>
      <c r="L751" s="831"/>
    </row>
    <row r="752" spans="3:12" ht="12.75" hidden="1" customHeight="1">
      <c r="C752" s="831"/>
      <c r="D752" s="831"/>
      <c r="E752" s="832"/>
      <c r="F752" s="831"/>
      <c r="G752" s="831"/>
      <c r="H752" s="831"/>
      <c r="I752" s="846"/>
      <c r="J752" s="831"/>
      <c r="K752" s="831"/>
      <c r="L752" s="831"/>
    </row>
    <row r="753" spans="3:12" ht="12.75" hidden="1" customHeight="1">
      <c r="C753" s="831"/>
      <c r="D753" s="831"/>
      <c r="E753" s="832"/>
      <c r="F753" s="831"/>
      <c r="G753" s="831"/>
      <c r="H753" s="831"/>
      <c r="I753" s="846"/>
      <c r="J753" s="831"/>
      <c r="K753" s="831"/>
      <c r="L753" s="831"/>
    </row>
    <row r="754" spans="3:12" ht="12.75" hidden="1" customHeight="1">
      <c r="C754" s="831"/>
      <c r="D754" s="831"/>
      <c r="E754" s="832"/>
      <c r="F754" s="831"/>
      <c r="G754" s="831"/>
      <c r="H754" s="831"/>
      <c r="I754" s="846"/>
      <c r="J754" s="831"/>
      <c r="K754" s="831"/>
      <c r="L754" s="831"/>
    </row>
    <row r="755" spans="3:12" ht="12.75" hidden="1" customHeight="1">
      <c r="C755" s="831"/>
      <c r="D755" s="831"/>
      <c r="E755" s="832"/>
      <c r="F755" s="831"/>
      <c r="G755" s="831"/>
      <c r="H755" s="831"/>
      <c r="I755" s="846"/>
      <c r="J755" s="831"/>
      <c r="K755" s="831"/>
      <c r="L755" s="831"/>
    </row>
    <row r="756" spans="3:12" ht="12.75" hidden="1" customHeight="1">
      <c r="C756" s="831"/>
      <c r="D756" s="831"/>
      <c r="E756" s="832"/>
      <c r="F756" s="831"/>
      <c r="G756" s="831"/>
      <c r="H756" s="831"/>
      <c r="I756" s="846"/>
      <c r="J756" s="831"/>
      <c r="K756" s="831"/>
      <c r="L756" s="831"/>
    </row>
    <row r="757" spans="3:12" ht="12.75" hidden="1" customHeight="1">
      <c r="C757" s="831"/>
      <c r="D757" s="831"/>
      <c r="E757" s="832"/>
      <c r="F757" s="831"/>
      <c r="G757" s="831"/>
      <c r="H757" s="831"/>
      <c r="I757" s="846"/>
      <c r="J757" s="831"/>
      <c r="K757" s="831"/>
      <c r="L757" s="831"/>
    </row>
    <row r="758" spans="3:12" ht="12.75" hidden="1" customHeight="1">
      <c r="C758" s="831"/>
      <c r="D758" s="831"/>
      <c r="E758" s="832"/>
      <c r="F758" s="831"/>
      <c r="G758" s="831"/>
      <c r="H758" s="831"/>
      <c r="I758" s="846"/>
      <c r="J758" s="831"/>
      <c r="K758" s="831"/>
      <c r="L758" s="831"/>
    </row>
    <row r="759" spans="3:12" ht="12.75" hidden="1" customHeight="1">
      <c r="C759" s="831"/>
      <c r="D759" s="831"/>
      <c r="E759" s="832"/>
      <c r="F759" s="831"/>
      <c r="G759" s="831"/>
      <c r="H759" s="831"/>
      <c r="I759" s="846"/>
      <c r="J759" s="831"/>
      <c r="K759" s="831"/>
      <c r="L759" s="831"/>
    </row>
    <row r="760" spans="3:12" ht="12.75" hidden="1" customHeight="1">
      <c r="C760" s="831"/>
      <c r="D760" s="831"/>
      <c r="E760" s="832"/>
      <c r="F760" s="831"/>
      <c r="G760" s="831"/>
      <c r="H760" s="831"/>
      <c r="I760" s="846"/>
      <c r="J760" s="831"/>
      <c r="K760" s="831"/>
      <c r="L760" s="831"/>
    </row>
    <row r="761" spans="3:12" ht="12.75" hidden="1" customHeight="1">
      <c r="C761" s="831"/>
      <c r="D761" s="831"/>
      <c r="E761" s="832"/>
      <c r="F761" s="831"/>
      <c r="G761" s="831"/>
      <c r="H761" s="831"/>
      <c r="I761" s="846"/>
      <c r="J761" s="831"/>
      <c r="K761" s="831"/>
      <c r="L761" s="831"/>
    </row>
    <row r="762" spans="3:12" ht="12.75" hidden="1" customHeight="1">
      <c r="C762" s="831"/>
      <c r="D762" s="831"/>
      <c r="E762" s="832"/>
      <c r="F762" s="831"/>
      <c r="G762" s="831"/>
      <c r="H762" s="831"/>
      <c r="I762" s="846"/>
      <c r="J762" s="831"/>
      <c r="K762" s="831"/>
      <c r="L762" s="831"/>
    </row>
    <row r="763" spans="3:12" ht="12.75" hidden="1" customHeight="1">
      <c r="D763" s="831"/>
      <c r="E763" s="832"/>
      <c r="F763" s="831"/>
      <c r="G763" s="831"/>
      <c r="H763" s="831"/>
      <c r="I763" s="846"/>
      <c r="J763" s="831"/>
      <c r="K763" s="831"/>
    </row>
    <row r="764" spans="3:12" ht="12.75" hidden="1" customHeight="1">
      <c r="D764" s="831"/>
      <c r="E764" s="832"/>
      <c r="F764" s="831"/>
      <c r="G764" s="831"/>
      <c r="H764" s="831"/>
      <c r="I764" s="846"/>
      <c r="J764" s="831"/>
      <c r="K764" s="831"/>
    </row>
    <row r="765" spans="3:12" ht="12.75" hidden="1" customHeight="1">
      <c r="D765" s="831"/>
      <c r="E765" s="832"/>
      <c r="F765" s="831"/>
      <c r="G765" s="831"/>
      <c r="H765" s="831"/>
      <c r="I765" s="846"/>
      <c r="J765" s="831"/>
      <c r="K765" s="831"/>
    </row>
    <row r="766" spans="3:12" ht="12.75" hidden="1" customHeight="1">
      <c r="D766" s="831"/>
      <c r="E766" s="832"/>
      <c r="F766" s="831"/>
      <c r="G766" s="831"/>
      <c r="H766" s="831"/>
      <c r="I766" s="846"/>
      <c r="J766" s="831"/>
      <c r="K766" s="831"/>
    </row>
    <row r="767" spans="3:12" ht="12.75" hidden="1" customHeight="1">
      <c r="D767" s="831"/>
      <c r="E767" s="832"/>
      <c r="F767" s="831"/>
      <c r="G767" s="831"/>
      <c r="H767" s="831"/>
      <c r="I767" s="846"/>
      <c r="J767" s="831"/>
      <c r="K767" s="831"/>
    </row>
    <row r="768" spans="3:12" ht="12.75" hidden="1" customHeight="1">
      <c r="D768" s="831"/>
      <c r="E768" s="832"/>
      <c r="F768" s="831"/>
      <c r="G768" s="831"/>
      <c r="H768" s="831"/>
      <c r="I768" s="846"/>
      <c r="J768" s="831"/>
      <c r="K768" s="831"/>
    </row>
    <row r="769" spans="3:12" ht="12.75" hidden="1" customHeight="1">
      <c r="D769" s="831"/>
      <c r="E769" s="832"/>
      <c r="F769" s="831"/>
      <c r="G769" s="831"/>
      <c r="H769" s="831"/>
      <c r="I769" s="846"/>
      <c r="J769" s="831"/>
      <c r="K769" s="831"/>
    </row>
    <row r="770" spans="3:12" ht="12.75" hidden="1" customHeight="1">
      <c r="C770" s="831"/>
      <c r="D770" s="831"/>
      <c r="E770" s="832"/>
      <c r="F770" s="831"/>
      <c r="G770" s="831"/>
      <c r="H770" s="831"/>
      <c r="I770" s="846"/>
      <c r="J770" s="831"/>
      <c r="K770" s="831"/>
      <c r="L770" s="831"/>
    </row>
    <row r="771" spans="3:12" ht="12.75" hidden="1" customHeight="1">
      <c r="C771" s="831"/>
      <c r="D771" s="831"/>
      <c r="E771" s="832"/>
      <c r="F771" s="831"/>
      <c r="G771" s="831"/>
      <c r="H771" s="831"/>
      <c r="I771" s="846"/>
      <c r="J771" s="831"/>
      <c r="K771" s="831"/>
      <c r="L771" s="831"/>
    </row>
    <row r="772" spans="3:12" ht="12.75" hidden="1" customHeight="1">
      <c r="C772" s="831"/>
      <c r="D772" s="831"/>
      <c r="E772" s="832"/>
      <c r="F772" s="831"/>
      <c r="G772" s="831"/>
      <c r="H772" s="831"/>
      <c r="I772" s="846"/>
      <c r="J772" s="831"/>
      <c r="K772" s="831"/>
      <c r="L772" s="831"/>
    </row>
    <row r="773" spans="3:12" ht="12.75" hidden="1" customHeight="1">
      <c r="C773" s="831"/>
      <c r="D773" s="831"/>
      <c r="E773" s="832"/>
      <c r="F773" s="831"/>
      <c r="G773" s="831"/>
      <c r="H773" s="831"/>
      <c r="I773" s="846"/>
      <c r="J773" s="831"/>
      <c r="K773" s="831"/>
      <c r="L773" s="831"/>
    </row>
    <row r="774" spans="3:12" ht="12.75" hidden="1" customHeight="1">
      <c r="C774" s="831"/>
      <c r="D774" s="831"/>
      <c r="E774" s="832"/>
      <c r="F774" s="831"/>
      <c r="G774" s="831"/>
      <c r="H774" s="831"/>
      <c r="I774" s="846"/>
      <c r="J774" s="831"/>
      <c r="K774" s="831"/>
      <c r="L774" s="831"/>
    </row>
    <row r="775" spans="3:12" ht="12.75" hidden="1" customHeight="1">
      <c r="C775" s="831"/>
      <c r="D775" s="831"/>
      <c r="E775" s="832"/>
      <c r="F775" s="831"/>
      <c r="G775" s="831"/>
      <c r="H775" s="831"/>
      <c r="I775" s="846"/>
      <c r="J775" s="831"/>
      <c r="K775" s="831"/>
      <c r="L775" s="831"/>
    </row>
    <row r="776" spans="3:12" ht="12.75" hidden="1" customHeight="1">
      <c r="C776" s="831"/>
      <c r="D776" s="831"/>
      <c r="E776" s="832"/>
      <c r="F776" s="831"/>
      <c r="G776" s="831"/>
      <c r="H776" s="831"/>
      <c r="I776" s="846"/>
      <c r="J776" s="831"/>
      <c r="K776" s="831"/>
      <c r="L776" s="831"/>
    </row>
    <row r="777" spans="3:12" ht="12.75" hidden="1" customHeight="1">
      <c r="C777" s="831"/>
      <c r="D777" s="831"/>
      <c r="E777" s="832"/>
      <c r="F777" s="831"/>
      <c r="G777" s="831"/>
      <c r="H777" s="831"/>
      <c r="I777" s="846"/>
      <c r="J777" s="831"/>
      <c r="K777" s="831"/>
      <c r="L777" s="831"/>
    </row>
    <row r="778" spans="3:12" ht="12.75" hidden="1" customHeight="1">
      <c r="C778" s="831"/>
      <c r="D778" s="831"/>
      <c r="E778" s="832"/>
      <c r="F778" s="831"/>
      <c r="G778" s="831"/>
      <c r="H778" s="831"/>
      <c r="I778" s="846"/>
      <c r="J778" s="831"/>
      <c r="K778" s="831"/>
      <c r="L778" s="831"/>
    </row>
    <row r="779" spans="3:12" ht="12.75" hidden="1" customHeight="1">
      <c r="C779" s="831"/>
      <c r="D779" s="831"/>
      <c r="E779" s="832"/>
      <c r="F779" s="831"/>
      <c r="G779" s="831"/>
      <c r="H779" s="831"/>
      <c r="I779" s="846"/>
      <c r="J779" s="831"/>
      <c r="K779" s="831"/>
      <c r="L779" s="831"/>
    </row>
    <row r="780" spans="3:12" ht="12.75" hidden="1" customHeight="1">
      <c r="C780" s="831"/>
      <c r="D780" s="831"/>
      <c r="E780" s="832"/>
      <c r="F780" s="831"/>
      <c r="G780" s="831"/>
      <c r="H780" s="831"/>
      <c r="I780" s="846"/>
      <c r="J780" s="831"/>
      <c r="K780" s="831"/>
      <c r="L780" s="831"/>
    </row>
    <row r="781" spans="3:12" ht="12.75" hidden="1" customHeight="1">
      <c r="C781" s="831"/>
      <c r="D781" s="831"/>
      <c r="E781" s="832"/>
      <c r="F781" s="831"/>
      <c r="G781" s="831"/>
      <c r="H781" s="831"/>
      <c r="I781" s="846"/>
      <c r="J781" s="831"/>
      <c r="K781" s="831"/>
      <c r="L781" s="831"/>
    </row>
    <row r="782" spans="3:12" ht="12.75" hidden="1" customHeight="1">
      <c r="C782" s="831"/>
      <c r="D782" s="831"/>
      <c r="E782" s="832"/>
      <c r="F782" s="831"/>
      <c r="G782" s="831"/>
      <c r="H782" s="831"/>
      <c r="I782" s="846"/>
      <c r="J782" s="831"/>
      <c r="K782" s="831"/>
      <c r="L782" s="831"/>
    </row>
    <row r="783" spans="3:12" ht="12.75" hidden="1" customHeight="1">
      <c r="C783" s="831"/>
      <c r="D783" s="831"/>
      <c r="E783" s="832"/>
      <c r="F783" s="831"/>
      <c r="G783" s="831"/>
      <c r="H783" s="831"/>
      <c r="I783" s="846"/>
      <c r="J783" s="831"/>
      <c r="K783" s="831"/>
      <c r="L783" s="831"/>
    </row>
    <row r="784" spans="3:12" ht="12.75" hidden="1" customHeight="1">
      <c r="C784" s="831"/>
      <c r="D784" s="831"/>
      <c r="E784" s="832"/>
      <c r="F784" s="831"/>
      <c r="G784" s="831"/>
      <c r="H784" s="831"/>
      <c r="I784" s="846"/>
      <c r="J784" s="831"/>
      <c r="K784" s="831"/>
      <c r="L784" s="831"/>
    </row>
    <row r="785" spans="3:12" ht="12.75" hidden="1" customHeight="1">
      <c r="C785" s="831"/>
      <c r="D785" s="831"/>
      <c r="E785" s="832"/>
      <c r="F785" s="831"/>
      <c r="G785" s="831"/>
      <c r="H785" s="831"/>
      <c r="I785" s="846"/>
      <c r="J785" s="831"/>
      <c r="K785" s="831"/>
      <c r="L785" s="831"/>
    </row>
    <row r="786" spans="3:12" ht="12.75" hidden="1" customHeight="1">
      <c r="C786" s="831"/>
      <c r="D786" s="831"/>
      <c r="E786" s="832"/>
      <c r="F786" s="831"/>
      <c r="G786" s="831"/>
      <c r="H786" s="831"/>
      <c r="I786" s="846"/>
      <c r="J786" s="831"/>
      <c r="K786" s="831"/>
      <c r="L786" s="831"/>
    </row>
    <row r="787" spans="3:12" ht="12.75" hidden="1" customHeight="1">
      <c r="C787" s="831"/>
      <c r="D787" s="831"/>
      <c r="E787" s="832"/>
      <c r="F787" s="831"/>
      <c r="G787" s="831"/>
      <c r="H787" s="831"/>
      <c r="I787" s="846"/>
      <c r="J787" s="831"/>
      <c r="K787" s="831"/>
      <c r="L787" s="831"/>
    </row>
    <row r="788" spans="3:12" ht="12.75" hidden="1" customHeight="1">
      <c r="C788" s="831"/>
      <c r="D788" s="831"/>
      <c r="E788" s="832"/>
      <c r="F788" s="831"/>
      <c r="G788" s="831"/>
      <c r="H788" s="831"/>
      <c r="I788" s="846"/>
      <c r="J788" s="831"/>
      <c r="K788" s="831"/>
      <c r="L788" s="831"/>
    </row>
    <row r="789" spans="3:12" ht="12.75" hidden="1" customHeight="1">
      <c r="C789" s="831"/>
      <c r="D789" s="831"/>
      <c r="E789" s="832"/>
      <c r="F789" s="831"/>
      <c r="G789" s="831"/>
      <c r="H789" s="831"/>
      <c r="I789" s="846"/>
      <c r="J789" s="831"/>
      <c r="K789" s="831"/>
      <c r="L789" s="831"/>
    </row>
    <row r="790" spans="3:12" ht="12.75" hidden="1" customHeight="1">
      <c r="C790" s="831"/>
      <c r="D790" s="831"/>
      <c r="E790" s="832"/>
      <c r="F790" s="831"/>
      <c r="G790" s="831"/>
      <c r="H790" s="831"/>
      <c r="I790" s="846"/>
      <c r="J790" s="831"/>
      <c r="K790" s="831"/>
      <c r="L790" s="831"/>
    </row>
    <row r="791" spans="3:12" ht="12.75" hidden="1" customHeight="1">
      <c r="C791" s="831"/>
      <c r="D791" s="831"/>
      <c r="E791" s="832"/>
      <c r="F791" s="831"/>
      <c r="G791" s="831"/>
      <c r="H791" s="831"/>
      <c r="I791" s="846"/>
      <c r="J791" s="831"/>
      <c r="K791" s="831"/>
      <c r="L791" s="831"/>
    </row>
    <row r="792" spans="3:12" ht="12.75" hidden="1" customHeight="1">
      <c r="C792" s="831"/>
      <c r="D792" s="831"/>
      <c r="E792" s="832"/>
      <c r="F792" s="831"/>
      <c r="G792" s="831"/>
      <c r="H792" s="831"/>
      <c r="I792" s="846"/>
      <c r="J792" s="831"/>
      <c r="K792" s="831"/>
      <c r="L792" s="831"/>
    </row>
    <row r="793" spans="3:12" ht="12.75" hidden="1" customHeight="1">
      <c r="C793" s="831"/>
      <c r="D793" s="831"/>
      <c r="E793" s="832"/>
      <c r="F793" s="831"/>
      <c r="G793" s="831"/>
      <c r="H793" s="831"/>
      <c r="I793" s="846"/>
      <c r="J793" s="831"/>
      <c r="K793" s="831"/>
      <c r="L793" s="831"/>
    </row>
    <row r="794" spans="3:12" ht="12.75" hidden="1" customHeight="1">
      <c r="C794" s="831"/>
      <c r="D794" s="831"/>
      <c r="E794" s="832"/>
      <c r="F794" s="831"/>
      <c r="G794" s="831"/>
      <c r="H794" s="831"/>
      <c r="I794" s="846"/>
      <c r="J794" s="831"/>
      <c r="K794" s="831"/>
      <c r="L794" s="831"/>
    </row>
    <row r="795" spans="3:12" ht="12.75" hidden="1" customHeight="1">
      <c r="C795" s="831"/>
      <c r="D795" s="831"/>
      <c r="E795" s="832"/>
      <c r="F795" s="831"/>
      <c r="G795" s="831"/>
      <c r="H795" s="831"/>
      <c r="I795" s="846"/>
      <c r="J795" s="831"/>
      <c r="K795" s="831"/>
      <c r="L795" s="831"/>
    </row>
    <row r="796" spans="3:12" ht="12.75" hidden="1" customHeight="1">
      <c r="C796" s="831"/>
      <c r="D796" s="831"/>
      <c r="E796" s="832"/>
      <c r="F796" s="831"/>
      <c r="G796" s="831"/>
      <c r="H796" s="831"/>
      <c r="I796" s="846"/>
      <c r="J796" s="831"/>
      <c r="K796" s="831"/>
      <c r="L796" s="831"/>
    </row>
    <row r="797" spans="3:12" ht="12.75" hidden="1" customHeight="1">
      <c r="C797" s="831"/>
      <c r="D797" s="831"/>
      <c r="E797" s="832"/>
      <c r="F797" s="831"/>
      <c r="G797" s="831"/>
      <c r="H797" s="831"/>
      <c r="I797" s="846"/>
      <c r="J797" s="831"/>
      <c r="K797" s="831"/>
      <c r="L797" s="831"/>
    </row>
    <row r="798" spans="3:12" ht="12.75" hidden="1" customHeight="1">
      <c r="C798" s="831"/>
      <c r="D798" s="831"/>
      <c r="E798" s="832"/>
      <c r="F798" s="831"/>
      <c r="G798" s="831"/>
      <c r="H798" s="831"/>
      <c r="I798" s="846"/>
      <c r="J798" s="831"/>
      <c r="K798" s="831"/>
      <c r="L798" s="831"/>
    </row>
    <row r="799" spans="3:12" ht="12.75" hidden="1" customHeight="1">
      <c r="C799" s="831"/>
      <c r="D799" s="831"/>
      <c r="E799" s="832"/>
      <c r="F799" s="831"/>
      <c r="G799" s="831"/>
      <c r="H799" s="831"/>
      <c r="I799" s="846"/>
      <c r="J799" s="831"/>
      <c r="K799" s="831"/>
      <c r="L799" s="831"/>
    </row>
    <row r="800" spans="3:12" ht="12.75" hidden="1" customHeight="1">
      <c r="C800" s="831"/>
      <c r="D800" s="831"/>
      <c r="E800" s="832"/>
      <c r="F800" s="831"/>
      <c r="G800" s="831"/>
      <c r="H800" s="831"/>
      <c r="I800" s="846"/>
      <c r="J800" s="831"/>
      <c r="K800" s="831"/>
      <c r="L800" s="831"/>
    </row>
    <row r="801" spans="3:12" ht="12.75" hidden="1" customHeight="1">
      <c r="C801" s="831"/>
      <c r="D801" s="831"/>
      <c r="E801" s="832"/>
      <c r="F801" s="831"/>
      <c r="G801" s="831"/>
      <c r="H801" s="831"/>
      <c r="I801" s="846"/>
      <c r="J801" s="831"/>
      <c r="K801" s="831"/>
      <c r="L801" s="831"/>
    </row>
    <row r="802" spans="3:12" ht="12.75" hidden="1" customHeight="1">
      <c r="C802" s="831"/>
      <c r="D802" s="831"/>
      <c r="E802" s="832"/>
      <c r="F802" s="831"/>
      <c r="G802" s="831"/>
      <c r="H802" s="831"/>
      <c r="I802" s="846"/>
      <c r="J802" s="831"/>
      <c r="K802" s="831"/>
      <c r="L802" s="831"/>
    </row>
    <row r="803" spans="3:12" ht="12.75" hidden="1" customHeight="1">
      <c r="C803" s="831"/>
      <c r="D803" s="831"/>
      <c r="E803" s="832"/>
      <c r="F803" s="831"/>
      <c r="G803" s="831"/>
      <c r="H803" s="831"/>
      <c r="I803" s="846"/>
      <c r="J803" s="831"/>
      <c r="K803" s="831"/>
      <c r="L803" s="831"/>
    </row>
    <row r="804" spans="3:12" ht="12.75" hidden="1" customHeight="1">
      <c r="C804" s="831"/>
      <c r="D804" s="831"/>
      <c r="E804" s="832"/>
      <c r="F804" s="831"/>
      <c r="G804" s="831"/>
      <c r="H804" s="831"/>
      <c r="I804" s="846"/>
      <c r="J804" s="831"/>
      <c r="K804" s="831"/>
      <c r="L804" s="831"/>
    </row>
    <row r="805" spans="3:12" ht="12.75" hidden="1" customHeight="1">
      <c r="C805" s="831"/>
      <c r="D805" s="831"/>
      <c r="E805" s="832"/>
      <c r="F805" s="831"/>
      <c r="G805" s="831"/>
      <c r="H805" s="831"/>
      <c r="I805" s="846"/>
      <c r="J805" s="831"/>
      <c r="K805" s="831"/>
      <c r="L805" s="831"/>
    </row>
    <row r="806" spans="3:12" ht="12.75" hidden="1" customHeight="1">
      <c r="C806" s="831"/>
      <c r="D806" s="831"/>
      <c r="E806" s="832"/>
      <c r="F806" s="831"/>
      <c r="G806" s="831"/>
      <c r="H806" s="831"/>
      <c r="I806" s="846"/>
      <c r="J806" s="831"/>
      <c r="K806" s="831"/>
      <c r="L806" s="831"/>
    </row>
    <row r="807" spans="3:12" ht="12.75" hidden="1" customHeight="1">
      <c r="C807" s="831"/>
      <c r="D807" s="831"/>
      <c r="E807" s="832"/>
      <c r="F807" s="831"/>
      <c r="G807" s="831"/>
      <c r="H807" s="831"/>
      <c r="I807" s="846"/>
      <c r="J807" s="831"/>
      <c r="K807" s="831"/>
      <c r="L807" s="831"/>
    </row>
    <row r="808" spans="3:12" ht="12.75" hidden="1" customHeight="1">
      <c r="C808" s="831"/>
      <c r="D808" s="831"/>
      <c r="E808" s="832"/>
      <c r="F808" s="831"/>
      <c r="G808" s="831"/>
      <c r="H808" s="831"/>
      <c r="I808" s="846"/>
      <c r="J808" s="831"/>
      <c r="K808" s="831"/>
      <c r="L808" s="831"/>
    </row>
    <row r="809" spans="3:12" ht="12.75" hidden="1" customHeight="1">
      <c r="C809" s="831"/>
      <c r="D809" s="831"/>
      <c r="E809" s="832"/>
      <c r="F809" s="831"/>
      <c r="G809" s="831"/>
      <c r="H809" s="831"/>
      <c r="I809" s="846"/>
      <c r="J809" s="831"/>
      <c r="K809" s="831"/>
      <c r="L809" s="831"/>
    </row>
    <row r="810" spans="3:12" ht="12.75" hidden="1" customHeight="1">
      <c r="C810" s="831"/>
      <c r="D810" s="831"/>
      <c r="E810" s="832"/>
      <c r="F810" s="831"/>
      <c r="G810" s="831"/>
      <c r="H810" s="831"/>
      <c r="I810" s="846"/>
      <c r="J810" s="831"/>
      <c r="K810" s="831"/>
      <c r="L810" s="831"/>
    </row>
    <row r="811" spans="3:12" ht="12.75" hidden="1" customHeight="1">
      <c r="C811" s="831"/>
      <c r="D811" s="831"/>
      <c r="E811" s="832"/>
      <c r="F811" s="831"/>
      <c r="G811" s="831"/>
      <c r="H811" s="831"/>
      <c r="I811" s="846"/>
      <c r="J811" s="831"/>
      <c r="K811" s="831"/>
      <c r="L811" s="831"/>
    </row>
    <row r="812" spans="3:12" ht="12.75" hidden="1" customHeight="1">
      <c r="C812" s="831"/>
      <c r="D812" s="831"/>
      <c r="E812" s="832"/>
      <c r="F812" s="831"/>
      <c r="G812" s="831"/>
      <c r="H812" s="831"/>
      <c r="I812" s="846"/>
      <c r="J812" s="831"/>
      <c r="K812" s="831"/>
      <c r="L812" s="831"/>
    </row>
    <row r="813" spans="3:12" ht="12.75" hidden="1" customHeight="1">
      <c r="C813" s="831"/>
      <c r="D813" s="831"/>
      <c r="E813" s="832"/>
      <c r="F813" s="831"/>
      <c r="G813" s="831"/>
      <c r="H813" s="831"/>
      <c r="I813" s="846"/>
      <c r="J813" s="831"/>
      <c r="K813" s="831"/>
      <c r="L813" s="831"/>
    </row>
    <row r="814" spans="3:12" ht="12.75" hidden="1" customHeight="1">
      <c r="C814" s="831"/>
      <c r="D814" s="831"/>
      <c r="E814" s="832"/>
      <c r="F814" s="831"/>
      <c r="G814" s="831"/>
      <c r="H814" s="831"/>
      <c r="I814" s="846"/>
      <c r="J814" s="831"/>
      <c r="K814" s="831"/>
      <c r="L814" s="831"/>
    </row>
    <row r="815" spans="3:12" ht="12.75" hidden="1" customHeight="1">
      <c r="C815" s="831"/>
      <c r="D815" s="831"/>
      <c r="E815" s="832"/>
      <c r="F815" s="831"/>
      <c r="G815" s="831"/>
      <c r="H815" s="831"/>
      <c r="I815" s="846"/>
      <c r="J815" s="831"/>
      <c r="K815" s="831"/>
      <c r="L815" s="831"/>
    </row>
    <row r="816" spans="3:12" ht="12.75" hidden="1" customHeight="1">
      <c r="C816" s="831"/>
      <c r="D816" s="831"/>
      <c r="E816" s="832"/>
      <c r="F816" s="831"/>
      <c r="G816" s="831"/>
      <c r="H816" s="831"/>
      <c r="I816" s="846"/>
      <c r="J816" s="831"/>
      <c r="K816" s="831"/>
      <c r="L816" s="831"/>
    </row>
    <row r="817" spans="3:12" ht="12.75" hidden="1" customHeight="1">
      <c r="D817" s="831"/>
      <c r="E817" s="832"/>
      <c r="F817" s="831"/>
      <c r="G817" s="831"/>
      <c r="H817" s="831"/>
      <c r="I817" s="846"/>
      <c r="J817" s="831"/>
      <c r="K817" s="831"/>
    </row>
    <row r="818" spans="3:12" ht="12.75" hidden="1" customHeight="1">
      <c r="D818" s="831"/>
      <c r="E818" s="832"/>
      <c r="F818" s="831"/>
      <c r="G818" s="831"/>
      <c r="H818" s="831"/>
      <c r="I818" s="846"/>
      <c r="J818" s="831"/>
      <c r="K818" s="831"/>
    </row>
    <row r="819" spans="3:12" ht="12.75" hidden="1" customHeight="1">
      <c r="D819" s="831"/>
      <c r="E819" s="832"/>
      <c r="F819" s="831"/>
      <c r="G819" s="831"/>
      <c r="H819" s="831"/>
      <c r="I819" s="846"/>
      <c r="J819" s="831"/>
      <c r="K819" s="831"/>
    </row>
    <row r="820" spans="3:12" ht="12.75" hidden="1" customHeight="1">
      <c r="D820" s="831"/>
      <c r="E820" s="832"/>
      <c r="F820" s="831"/>
      <c r="G820" s="831"/>
      <c r="H820" s="831"/>
      <c r="I820" s="846"/>
      <c r="J820" s="831"/>
      <c r="K820" s="831"/>
    </row>
    <row r="821" spans="3:12" ht="12.75" hidden="1" customHeight="1">
      <c r="D821" s="831"/>
      <c r="E821" s="832"/>
      <c r="F821" s="831"/>
      <c r="G821" s="831"/>
      <c r="H821" s="831"/>
      <c r="I821" s="846"/>
      <c r="J821" s="831"/>
      <c r="K821" s="831"/>
    </row>
    <row r="822" spans="3:12" ht="12.75" hidden="1" customHeight="1">
      <c r="D822" s="831"/>
      <c r="E822" s="832"/>
      <c r="F822" s="831"/>
      <c r="G822" s="831"/>
      <c r="H822" s="831"/>
      <c r="I822" s="846"/>
      <c r="J822" s="831"/>
      <c r="K822" s="831"/>
    </row>
    <row r="823" spans="3:12" ht="12.75" hidden="1" customHeight="1">
      <c r="C823" s="831"/>
      <c r="D823" s="831"/>
      <c r="E823" s="832"/>
      <c r="F823" s="831"/>
      <c r="G823" s="831"/>
      <c r="H823" s="831"/>
      <c r="I823" s="846"/>
      <c r="J823" s="831"/>
      <c r="K823" s="831"/>
      <c r="L823" s="831"/>
    </row>
    <row r="824" spans="3:12" ht="12.75" hidden="1" customHeight="1">
      <c r="C824" s="831"/>
      <c r="D824" s="831"/>
      <c r="E824" s="832"/>
      <c r="F824" s="831"/>
      <c r="G824" s="831"/>
      <c r="H824" s="831"/>
      <c r="I824" s="846"/>
      <c r="J824" s="831"/>
      <c r="K824" s="831"/>
      <c r="L824" s="831"/>
    </row>
    <row r="825" spans="3:12" ht="12.75" hidden="1" customHeight="1">
      <c r="C825" s="831"/>
      <c r="D825" s="831"/>
      <c r="E825" s="832"/>
      <c r="F825" s="831"/>
      <c r="G825" s="831"/>
      <c r="H825" s="831"/>
      <c r="I825" s="846"/>
      <c r="J825" s="831"/>
      <c r="K825" s="831"/>
      <c r="L825" s="831"/>
    </row>
    <row r="826" spans="3:12" ht="12.75" hidden="1" customHeight="1">
      <c r="C826" s="831"/>
      <c r="D826" s="831"/>
      <c r="E826" s="832"/>
      <c r="F826" s="831"/>
      <c r="G826" s="831"/>
      <c r="H826" s="831"/>
      <c r="I826" s="846"/>
      <c r="J826" s="831"/>
      <c r="K826" s="831"/>
      <c r="L826" s="831"/>
    </row>
    <row r="827" spans="3:12" ht="12.75" hidden="1" customHeight="1">
      <c r="C827" s="831"/>
      <c r="D827" s="831"/>
      <c r="E827" s="832"/>
      <c r="F827" s="831"/>
      <c r="G827" s="831"/>
      <c r="H827" s="831"/>
      <c r="I827" s="846"/>
      <c r="J827" s="831"/>
      <c r="K827" s="831"/>
      <c r="L827" s="831"/>
    </row>
    <row r="828" spans="3:12" ht="12.75" hidden="1" customHeight="1">
      <c r="C828" s="831"/>
      <c r="D828" s="831"/>
      <c r="E828" s="832"/>
      <c r="F828" s="831"/>
      <c r="G828" s="831"/>
      <c r="H828" s="831"/>
      <c r="I828" s="846"/>
      <c r="J828" s="831"/>
      <c r="K828" s="831"/>
      <c r="L828" s="831"/>
    </row>
    <row r="829" spans="3:12" ht="12.75" hidden="1" customHeight="1">
      <c r="C829" s="831"/>
      <c r="D829" s="831"/>
      <c r="E829" s="832"/>
      <c r="F829" s="831"/>
      <c r="G829" s="831"/>
      <c r="H829" s="831"/>
      <c r="I829" s="846"/>
      <c r="J829" s="831"/>
      <c r="K829" s="831"/>
      <c r="L829" s="831"/>
    </row>
    <row r="830" spans="3:12" ht="12.75" hidden="1" customHeight="1">
      <c r="C830" s="831"/>
      <c r="D830" s="831"/>
      <c r="E830" s="832"/>
      <c r="F830" s="831"/>
      <c r="G830" s="831"/>
      <c r="H830" s="831"/>
      <c r="I830" s="846"/>
      <c r="J830" s="831"/>
      <c r="K830" s="831"/>
      <c r="L830" s="831"/>
    </row>
    <row r="831" spans="3:12" ht="12.75" hidden="1" customHeight="1">
      <c r="C831" s="831"/>
      <c r="D831" s="831"/>
      <c r="E831" s="832"/>
      <c r="F831" s="831"/>
      <c r="G831" s="831"/>
      <c r="H831" s="831"/>
      <c r="I831" s="846"/>
      <c r="J831" s="831"/>
      <c r="K831" s="831"/>
      <c r="L831" s="831"/>
    </row>
    <row r="832" spans="3:12" ht="12.75" hidden="1" customHeight="1">
      <c r="C832" s="831"/>
      <c r="D832" s="831"/>
      <c r="E832" s="832"/>
      <c r="F832" s="831"/>
      <c r="G832" s="831"/>
      <c r="H832" s="831"/>
      <c r="I832" s="846"/>
      <c r="J832" s="831"/>
      <c r="K832" s="831"/>
      <c r="L832" s="831"/>
    </row>
    <row r="833" spans="3:12" ht="12.75" hidden="1" customHeight="1">
      <c r="C833" s="831"/>
      <c r="D833" s="831"/>
      <c r="E833" s="832"/>
      <c r="F833" s="831"/>
      <c r="G833" s="831"/>
      <c r="H833" s="831"/>
      <c r="I833" s="846"/>
      <c r="J833" s="831"/>
      <c r="K833" s="831"/>
      <c r="L833" s="831"/>
    </row>
    <row r="834" spans="3:12" ht="12.75" hidden="1" customHeight="1">
      <c r="C834" s="831"/>
      <c r="D834" s="831"/>
      <c r="E834" s="832"/>
      <c r="F834" s="831"/>
      <c r="G834" s="831"/>
      <c r="H834" s="831"/>
      <c r="I834" s="846"/>
      <c r="J834" s="831"/>
      <c r="K834" s="831"/>
      <c r="L834" s="831"/>
    </row>
    <row r="835" spans="3:12" ht="12.75" hidden="1" customHeight="1">
      <c r="C835" s="831"/>
      <c r="D835" s="831"/>
      <c r="E835" s="832"/>
      <c r="F835" s="831"/>
      <c r="G835" s="831"/>
      <c r="H835" s="831"/>
      <c r="I835" s="846"/>
      <c r="J835" s="831"/>
      <c r="K835" s="831"/>
      <c r="L835" s="831"/>
    </row>
    <row r="836" spans="3:12" ht="12.75" hidden="1" customHeight="1">
      <c r="C836" s="831"/>
      <c r="D836" s="831"/>
      <c r="E836" s="832"/>
      <c r="F836" s="831"/>
      <c r="G836" s="831"/>
      <c r="H836" s="831"/>
      <c r="I836" s="846"/>
      <c r="J836" s="831"/>
      <c r="K836" s="831"/>
      <c r="L836" s="831"/>
    </row>
    <row r="837" spans="3:12" ht="12.75" hidden="1" customHeight="1">
      <c r="C837" s="831"/>
      <c r="D837" s="831"/>
      <c r="E837" s="832"/>
      <c r="F837" s="831"/>
      <c r="G837" s="831"/>
      <c r="H837" s="831"/>
      <c r="I837" s="846"/>
      <c r="J837" s="831"/>
      <c r="K837" s="831"/>
      <c r="L837" s="831"/>
    </row>
    <row r="838" spans="3:12" ht="12.75" hidden="1" customHeight="1">
      <c r="C838" s="831"/>
      <c r="D838" s="831"/>
      <c r="E838" s="832"/>
      <c r="F838" s="831"/>
      <c r="G838" s="831"/>
      <c r="H838" s="831"/>
      <c r="I838" s="846"/>
      <c r="J838" s="831"/>
      <c r="K838" s="831"/>
      <c r="L838" s="831"/>
    </row>
    <row r="839" spans="3:12" ht="12.75" hidden="1" customHeight="1">
      <c r="C839" s="831"/>
      <c r="D839" s="831"/>
      <c r="E839" s="832"/>
      <c r="F839" s="831"/>
      <c r="G839" s="831"/>
      <c r="H839" s="831"/>
      <c r="I839" s="846"/>
      <c r="J839" s="831"/>
      <c r="K839" s="831"/>
      <c r="L839" s="831"/>
    </row>
    <row r="840" spans="3:12" ht="12.75" hidden="1" customHeight="1">
      <c r="C840" s="831"/>
      <c r="D840" s="831"/>
      <c r="E840" s="832"/>
      <c r="F840" s="831"/>
      <c r="G840" s="831"/>
      <c r="H840" s="831"/>
      <c r="I840" s="846"/>
      <c r="J840" s="831"/>
      <c r="K840" s="831"/>
      <c r="L840" s="831"/>
    </row>
    <row r="841" spans="3:12" ht="12.75" hidden="1" customHeight="1">
      <c r="C841" s="831"/>
      <c r="D841" s="831"/>
      <c r="E841" s="832"/>
      <c r="F841" s="831"/>
      <c r="G841" s="831"/>
      <c r="H841" s="831"/>
      <c r="I841" s="846"/>
      <c r="J841" s="831"/>
      <c r="K841" s="831"/>
      <c r="L841" s="831"/>
    </row>
    <row r="842" spans="3:12" ht="12.75" hidden="1" customHeight="1">
      <c r="C842" s="831"/>
      <c r="D842" s="831"/>
      <c r="E842" s="832"/>
      <c r="F842" s="831"/>
      <c r="G842" s="831"/>
      <c r="H842" s="831"/>
      <c r="I842" s="846"/>
      <c r="J842" s="831"/>
      <c r="K842" s="831"/>
      <c r="L842" s="831"/>
    </row>
    <row r="843" spans="3:12" ht="12.75" hidden="1" customHeight="1">
      <c r="C843" s="831"/>
      <c r="D843" s="831"/>
      <c r="E843" s="832"/>
      <c r="F843" s="831"/>
      <c r="G843" s="831"/>
      <c r="H843" s="831"/>
      <c r="I843" s="846"/>
      <c r="J843" s="831"/>
      <c r="K843" s="831"/>
      <c r="L843" s="831"/>
    </row>
    <row r="844" spans="3:12" ht="12.75" hidden="1" customHeight="1">
      <c r="C844" s="831"/>
      <c r="D844" s="831"/>
      <c r="E844" s="832"/>
      <c r="F844" s="831"/>
      <c r="G844" s="831"/>
      <c r="H844" s="831"/>
      <c r="I844" s="846"/>
      <c r="J844" s="831"/>
      <c r="K844" s="831"/>
      <c r="L844" s="831"/>
    </row>
    <row r="845" spans="3:12" ht="12.75" hidden="1" customHeight="1">
      <c r="C845" s="831"/>
      <c r="D845" s="831"/>
      <c r="E845" s="832"/>
      <c r="F845" s="831"/>
      <c r="G845" s="831"/>
      <c r="H845" s="831"/>
      <c r="I845" s="846"/>
      <c r="J845" s="831"/>
      <c r="K845" s="831"/>
      <c r="L845" s="831"/>
    </row>
    <row r="846" spans="3:12" ht="12.75" hidden="1" customHeight="1">
      <c r="C846" s="831"/>
      <c r="D846" s="831"/>
      <c r="E846" s="832"/>
      <c r="F846" s="831"/>
      <c r="G846" s="831"/>
      <c r="H846" s="831"/>
      <c r="I846" s="846"/>
      <c r="J846" s="831"/>
      <c r="K846" s="831"/>
      <c r="L846" s="831"/>
    </row>
    <row r="847" spans="3:12" ht="12.75" hidden="1" customHeight="1">
      <c r="C847" s="831"/>
      <c r="D847" s="831"/>
      <c r="E847" s="832"/>
      <c r="F847" s="831"/>
      <c r="G847" s="831"/>
      <c r="H847" s="831"/>
      <c r="I847" s="846"/>
      <c r="J847" s="831"/>
      <c r="K847" s="831"/>
      <c r="L847" s="831"/>
    </row>
    <row r="848" spans="3:12" ht="12.75" hidden="1" customHeight="1">
      <c r="C848" s="831"/>
      <c r="D848" s="831"/>
      <c r="E848" s="832"/>
      <c r="F848" s="831"/>
      <c r="G848" s="831"/>
      <c r="H848" s="831"/>
      <c r="I848" s="846"/>
      <c r="J848" s="831"/>
      <c r="K848" s="831"/>
      <c r="L848" s="831"/>
    </row>
    <row r="849" spans="3:12" ht="12.75" hidden="1" customHeight="1">
      <c r="C849" s="831"/>
      <c r="D849" s="831"/>
      <c r="E849" s="832"/>
      <c r="F849" s="831"/>
      <c r="G849" s="831"/>
      <c r="H849" s="831"/>
      <c r="I849" s="846"/>
      <c r="J849" s="831"/>
      <c r="K849" s="831"/>
      <c r="L849" s="831"/>
    </row>
    <row r="850" spans="3:12" ht="12.75" hidden="1" customHeight="1">
      <c r="C850" s="831"/>
      <c r="D850" s="831"/>
      <c r="E850" s="832"/>
      <c r="F850" s="831"/>
      <c r="G850" s="831"/>
      <c r="H850" s="831"/>
      <c r="I850" s="846"/>
      <c r="J850" s="831"/>
      <c r="K850" s="831"/>
      <c r="L850" s="831"/>
    </row>
    <row r="851" spans="3:12" ht="12.75" hidden="1" customHeight="1">
      <c r="C851" s="831"/>
      <c r="D851" s="831"/>
      <c r="E851" s="832"/>
      <c r="F851" s="831"/>
      <c r="G851" s="831"/>
      <c r="H851" s="831"/>
      <c r="I851" s="846"/>
      <c r="J851" s="831"/>
      <c r="K851" s="831"/>
      <c r="L851" s="831"/>
    </row>
    <row r="852" spans="3:12" ht="12.75" hidden="1" customHeight="1">
      <c r="C852" s="831"/>
      <c r="D852" s="831"/>
      <c r="E852" s="832"/>
      <c r="F852" s="831"/>
      <c r="G852" s="831"/>
      <c r="H852" s="831"/>
      <c r="I852" s="846"/>
      <c r="J852" s="831"/>
      <c r="K852" s="831"/>
      <c r="L852" s="831"/>
    </row>
    <row r="853" spans="3:12" ht="12.75" hidden="1" customHeight="1">
      <c r="C853" s="831"/>
      <c r="D853" s="831"/>
      <c r="E853" s="832"/>
      <c r="F853" s="831"/>
      <c r="G853" s="831"/>
      <c r="H853" s="831"/>
      <c r="I853" s="846"/>
      <c r="J853" s="831"/>
      <c r="K853" s="831"/>
      <c r="L853" s="831"/>
    </row>
    <row r="854" spans="3:12" ht="12.75" hidden="1" customHeight="1">
      <c r="C854" s="831"/>
      <c r="D854" s="831"/>
      <c r="E854" s="832"/>
      <c r="F854" s="831"/>
      <c r="G854" s="831"/>
      <c r="H854" s="831"/>
      <c r="I854" s="846"/>
      <c r="J854" s="831"/>
      <c r="K854" s="831"/>
      <c r="L854" s="831"/>
    </row>
    <row r="855" spans="3:12" ht="12.75" hidden="1" customHeight="1">
      <c r="C855" s="831"/>
      <c r="D855" s="831"/>
      <c r="E855" s="832"/>
      <c r="F855" s="831"/>
      <c r="G855" s="831"/>
      <c r="H855" s="831"/>
      <c r="I855" s="846"/>
      <c r="J855" s="831"/>
      <c r="K855" s="831"/>
      <c r="L855" s="831"/>
    </row>
    <row r="856" spans="3:12" ht="12.75" hidden="1" customHeight="1">
      <c r="C856" s="831"/>
      <c r="D856" s="831"/>
      <c r="E856" s="832"/>
      <c r="F856" s="831"/>
      <c r="G856" s="831"/>
      <c r="H856" s="831"/>
      <c r="I856" s="846"/>
      <c r="J856" s="831"/>
      <c r="K856" s="831"/>
      <c r="L856" s="831"/>
    </row>
    <row r="857" spans="3:12" ht="12.75" hidden="1" customHeight="1">
      <c r="C857" s="831"/>
      <c r="D857" s="831"/>
      <c r="E857" s="832"/>
      <c r="F857" s="831"/>
      <c r="G857" s="831"/>
      <c r="H857" s="831"/>
      <c r="I857" s="846"/>
      <c r="J857" s="831"/>
      <c r="K857" s="831"/>
      <c r="L857" s="831"/>
    </row>
    <row r="858" spans="3:12" ht="12.75" hidden="1" customHeight="1">
      <c r="C858" s="831"/>
      <c r="D858" s="831"/>
      <c r="E858" s="832"/>
      <c r="F858" s="831"/>
      <c r="G858" s="831"/>
      <c r="H858" s="831"/>
      <c r="I858" s="846"/>
      <c r="J858" s="831"/>
      <c r="K858" s="831"/>
      <c r="L858" s="831"/>
    </row>
    <row r="859" spans="3:12" ht="12.75" hidden="1" customHeight="1">
      <c r="C859" s="831"/>
      <c r="D859" s="831"/>
      <c r="E859" s="832"/>
      <c r="F859" s="831"/>
      <c r="G859" s="831"/>
      <c r="H859" s="831"/>
      <c r="I859" s="846"/>
      <c r="J859" s="831"/>
      <c r="K859" s="831"/>
      <c r="L859" s="831"/>
    </row>
    <row r="860" spans="3:12" ht="12.75" hidden="1" customHeight="1">
      <c r="C860" s="831"/>
      <c r="D860" s="831"/>
      <c r="E860" s="832"/>
      <c r="F860" s="831"/>
      <c r="G860" s="831"/>
      <c r="H860" s="831"/>
      <c r="I860" s="846"/>
      <c r="J860" s="831"/>
      <c r="K860" s="831"/>
      <c r="L860" s="831"/>
    </row>
    <row r="861" spans="3:12" ht="12.75" hidden="1" customHeight="1">
      <c r="C861" s="831"/>
      <c r="D861" s="831"/>
      <c r="E861" s="832"/>
      <c r="F861" s="831"/>
      <c r="G861" s="831"/>
      <c r="H861" s="831"/>
      <c r="I861" s="846"/>
      <c r="J861" s="831"/>
      <c r="K861" s="831"/>
      <c r="L861" s="831"/>
    </row>
    <row r="862" spans="3:12" ht="12.75" hidden="1" customHeight="1">
      <c r="C862" s="831"/>
      <c r="D862" s="831"/>
      <c r="E862" s="832"/>
      <c r="F862" s="831"/>
      <c r="G862" s="831"/>
      <c r="H862" s="831"/>
      <c r="I862" s="846"/>
      <c r="J862" s="831"/>
      <c r="K862" s="831"/>
      <c r="L862" s="831"/>
    </row>
    <row r="863" spans="3:12" ht="12.75" hidden="1" customHeight="1">
      <c r="C863" s="831"/>
      <c r="D863" s="831"/>
      <c r="E863" s="832"/>
      <c r="F863" s="831"/>
      <c r="G863" s="831"/>
      <c r="H863" s="831"/>
      <c r="I863" s="846"/>
      <c r="J863" s="831"/>
      <c r="K863" s="831"/>
      <c r="L863" s="831"/>
    </row>
    <row r="864" spans="3:12" ht="12.75" hidden="1" customHeight="1">
      <c r="C864" s="831"/>
      <c r="D864" s="831"/>
      <c r="E864" s="832"/>
      <c r="F864" s="831"/>
      <c r="G864" s="831"/>
      <c r="H864" s="831"/>
      <c r="I864" s="846"/>
      <c r="J864" s="831"/>
      <c r="K864" s="831"/>
      <c r="L864" s="831"/>
    </row>
    <row r="865" spans="3:12" ht="12.75" hidden="1" customHeight="1">
      <c r="C865" s="831"/>
      <c r="D865" s="831"/>
      <c r="E865" s="832"/>
      <c r="F865" s="831"/>
      <c r="G865" s="831"/>
      <c r="H865" s="831"/>
      <c r="I865" s="846"/>
      <c r="J865" s="831"/>
      <c r="K865" s="831"/>
      <c r="L865" s="831"/>
    </row>
    <row r="866" spans="3:12" ht="12.75" hidden="1" customHeight="1">
      <c r="C866" s="831"/>
      <c r="D866" s="831"/>
      <c r="E866" s="832"/>
      <c r="F866" s="831"/>
      <c r="G866" s="831"/>
      <c r="H866" s="831"/>
      <c r="I866" s="846"/>
      <c r="J866" s="831"/>
      <c r="K866" s="831"/>
      <c r="L866" s="831"/>
    </row>
    <row r="867" spans="3:12" ht="12.75" hidden="1" customHeight="1">
      <c r="C867" s="831"/>
      <c r="D867" s="831"/>
      <c r="E867" s="832"/>
      <c r="F867" s="831"/>
      <c r="G867" s="831"/>
      <c r="H867" s="831"/>
      <c r="I867" s="846"/>
      <c r="J867" s="831"/>
      <c r="K867" s="831"/>
      <c r="L867" s="831"/>
    </row>
    <row r="868" spans="3:12" ht="12.75" hidden="1" customHeight="1">
      <c r="C868" s="831"/>
      <c r="D868" s="831"/>
      <c r="E868" s="832"/>
      <c r="F868" s="831"/>
      <c r="G868" s="831"/>
      <c r="H868" s="831"/>
      <c r="I868" s="846"/>
      <c r="J868" s="831"/>
      <c r="K868" s="831"/>
      <c r="L868" s="831"/>
    </row>
    <row r="869" spans="3:12" ht="12.75" hidden="1" customHeight="1">
      <c r="C869" s="831"/>
      <c r="D869" s="831"/>
      <c r="E869" s="832"/>
      <c r="F869" s="831"/>
      <c r="G869" s="831"/>
      <c r="H869" s="831"/>
      <c r="I869" s="846"/>
      <c r="J869" s="831"/>
      <c r="K869" s="831"/>
      <c r="L869" s="831"/>
    </row>
    <row r="870" spans="3:12" ht="12.75" hidden="1" customHeight="1">
      <c r="D870" s="831"/>
      <c r="E870" s="832"/>
      <c r="F870" s="831"/>
      <c r="G870" s="831"/>
      <c r="H870" s="831"/>
      <c r="I870" s="846"/>
      <c r="J870" s="831"/>
      <c r="K870" s="831"/>
    </row>
    <row r="871" spans="3:12" ht="12.75" hidden="1" customHeight="1">
      <c r="D871" s="831"/>
      <c r="E871" s="832"/>
      <c r="F871" s="831"/>
      <c r="G871" s="831"/>
      <c r="H871" s="831"/>
      <c r="I871" s="846"/>
      <c r="J871" s="831"/>
      <c r="K871" s="831"/>
    </row>
    <row r="872" spans="3:12" ht="12.75" hidden="1" customHeight="1">
      <c r="D872" s="831"/>
      <c r="E872" s="832"/>
      <c r="F872" s="831"/>
      <c r="G872" s="831"/>
      <c r="H872" s="831"/>
      <c r="I872" s="846"/>
      <c r="J872" s="831"/>
      <c r="K872" s="831"/>
    </row>
    <row r="873" spans="3:12" ht="12.75" hidden="1" customHeight="1">
      <c r="D873" s="831"/>
      <c r="E873" s="832"/>
      <c r="F873" s="831"/>
      <c r="G873" s="831"/>
      <c r="H873" s="831"/>
      <c r="I873" s="846"/>
      <c r="J873" s="831"/>
      <c r="K873" s="831"/>
    </row>
    <row r="874" spans="3:12" ht="12.75" hidden="1" customHeight="1">
      <c r="D874" s="831"/>
      <c r="E874" s="832"/>
      <c r="F874" s="831"/>
      <c r="G874" s="831"/>
      <c r="H874" s="831"/>
      <c r="I874" s="846"/>
      <c r="J874" s="831"/>
      <c r="K874" s="831"/>
    </row>
    <row r="875" spans="3:12" ht="12.75" hidden="1" customHeight="1">
      <c r="D875" s="831"/>
      <c r="E875" s="832"/>
      <c r="F875" s="831"/>
      <c r="G875" s="831"/>
      <c r="H875" s="831"/>
      <c r="I875" s="846"/>
      <c r="J875" s="831"/>
      <c r="K875" s="831"/>
    </row>
    <row r="876" spans="3:12" ht="12.75" hidden="1" customHeight="1">
      <c r="D876" s="831"/>
      <c r="E876" s="832"/>
      <c r="F876" s="831"/>
      <c r="G876" s="831"/>
      <c r="H876" s="831"/>
      <c r="I876" s="846"/>
      <c r="J876" s="831"/>
      <c r="K876" s="831"/>
    </row>
    <row r="877" spans="3:12" ht="12.75" hidden="1" customHeight="1">
      <c r="D877" s="831"/>
      <c r="E877" s="832"/>
      <c r="F877" s="831"/>
      <c r="G877" s="831"/>
      <c r="H877" s="831"/>
      <c r="I877" s="846"/>
      <c r="J877" s="831"/>
      <c r="K877" s="831"/>
    </row>
    <row r="878" spans="3:12" ht="12.75" hidden="1" customHeight="1">
      <c r="D878" s="831"/>
      <c r="E878" s="832"/>
      <c r="F878" s="831"/>
      <c r="G878" s="831"/>
      <c r="H878" s="831"/>
      <c r="I878" s="846"/>
      <c r="J878" s="831"/>
      <c r="K878" s="831"/>
    </row>
    <row r="879" spans="3:12" ht="12.75" hidden="1" customHeight="1">
      <c r="D879" s="831"/>
      <c r="E879" s="832"/>
      <c r="F879" s="831"/>
      <c r="G879" s="831"/>
      <c r="H879" s="831"/>
      <c r="I879" s="846"/>
      <c r="J879" s="831"/>
      <c r="K879" s="831"/>
    </row>
    <row r="880" spans="3:12" ht="12.75" hidden="1" customHeight="1">
      <c r="D880" s="831"/>
      <c r="E880" s="832"/>
      <c r="F880" s="831"/>
      <c r="G880" s="831"/>
      <c r="H880" s="831"/>
      <c r="I880" s="846"/>
      <c r="J880" s="831"/>
      <c r="K880" s="831"/>
    </row>
    <row r="881" spans="3:12" ht="12.75" hidden="1" customHeight="1">
      <c r="D881" s="831"/>
      <c r="E881" s="832"/>
      <c r="F881" s="831"/>
      <c r="G881" s="831"/>
      <c r="H881" s="831"/>
      <c r="I881" s="846"/>
      <c r="J881" s="831"/>
      <c r="K881" s="831"/>
    </row>
    <row r="882" spans="3:12" ht="12.75" hidden="1" customHeight="1">
      <c r="D882" s="831"/>
      <c r="E882" s="832"/>
      <c r="F882" s="831"/>
      <c r="G882" s="831"/>
      <c r="H882" s="831"/>
      <c r="I882" s="846"/>
      <c r="J882" s="831"/>
      <c r="K882" s="831"/>
    </row>
    <row r="883" spans="3:12" ht="12.75" hidden="1" customHeight="1">
      <c r="D883" s="831"/>
      <c r="E883" s="832"/>
      <c r="F883" s="831"/>
      <c r="G883" s="831"/>
      <c r="H883" s="831"/>
      <c r="I883" s="846"/>
      <c r="J883" s="831"/>
      <c r="K883" s="831"/>
    </row>
    <row r="884" spans="3:12" ht="12.75" hidden="1" customHeight="1">
      <c r="D884" s="831"/>
      <c r="E884" s="832"/>
      <c r="F884" s="831"/>
      <c r="G884" s="831"/>
      <c r="H884" s="831"/>
      <c r="I884" s="846"/>
      <c r="J884" s="831"/>
      <c r="K884" s="831"/>
    </row>
    <row r="885" spans="3:12" ht="12.75" hidden="1" customHeight="1">
      <c r="D885" s="831"/>
      <c r="E885" s="832"/>
      <c r="F885" s="831"/>
      <c r="G885" s="831"/>
      <c r="H885" s="831"/>
      <c r="I885" s="846"/>
      <c r="J885" s="831"/>
      <c r="K885" s="831"/>
    </row>
    <row r="887" spans="3:12" ht="12.75" hidden="1" customHeight="1">
      <c r="C887" s="831"/>
      <c r="D887" s="831"/>
      <c r="E887" s="832"/>
      <c r="F887" s="831"/>
      <c r="G887" s="831"/>
      <c r="H887" s="831"/>
      <c r="I887" s="846"/>
      <c r="J887" s="831"/>
      <c r="K887" s="831"/>
      <c r="L887" s="831"/>
    </row>
    <row r="888" spans="3:12" ht="12.75" hidden="1" customHeight="1">
      <c r="C888" s="831"/>
      <c r="D888" s="831"/>
      <c r="E888" s="832"/>
      <c r="F888" s="831"/>
      <c r="G888" s="831"/>
      <c r="H888" s="831"/>
      <c r="I888" s="846"/>
      <c r="J888" s="831"/>
      <c r="K888" s="831"/>
      <c r="L888" s="831"/>
    </row>
    <row r="889" spans="3:12" ht="12.75" hidden="1" customHeight="1">
      <c r="C889" s="831"/>
      <c r="D889" s="831"/>
      <c r="E889" s="832"/>
      <c r="F889" s="831"/>
      <c r="G889" s="831"/>
      <c r="H889" s="831"/>
      <c r="I889" s="846"/>
      <c r="J889" s="831"/>
      <c r="K889" s="831"/>
      <c r="L889" s="831"/>
    </row>
    <row r="890" spans="3:12" ht="12.75" hidden="1" customHeight="1">
      <c r="C890" s="831"/>
      <c r="D890" s="831"/>
      <c r="E890" s="832"/>
      <c r="F890" s="831"/>
      <c r="G890" s="831"/>
      <c r="H890" s="831"/>
      <c r="I890" s="846"/>
      <c r="J890" s="831"/>
      <c r="K890" s="831"/>
      <c r="L890" s="831"/>
    </row>
    <row r="891" spans="3:12" ht="12.75" hidden="1" customHeight="1">
      <c r="C891" s="831"/>
      <c r="D891" s="831"/>
      <c r="E891" s="832"/>
      <c r="F891" s="831"/>
      <c r="G891" s="831"/>
      <c r="H891" s="831"/>
      <c r="I891" s="846"/>
      <c r="J891" s="831"/>
      <c r="K891" s="831"/>
      <c r="L891" s="831"/>
    </row>
    <row r="892" spans="3:12" ht="12.75" hidden="1" customHeight="1">
      <c r="C892" s="831"/>
      <c r="D892" s="831"/>
      <c r="E892" s="832"/>
      <c r="F892" s="831"/>
      <c r="G892" s="831"/>
      <c r="H892" s="831"/>
      <c r="I892" s="846"/>
      <c r="J892" s="831"/>
      <c r="K892" s="831"/>
      <c r="L892" s="831"/>
    </row>
    <row r="893" spans="3:12" ht="12.75" hidden="1" customHeight="1">
      <c r="C893" s="831"/>
      <c r="D893" s="831"/>
      <c r="E893" s="832"/>
      <c r="F893" s="831"/>
      <c r="G893" s="831"/>
      <c r="H893" s="831"/>
      <c r="I893" s="846"/>
      <c r="J893" s="831"/>
      <c r="K893" s="831"/>
      <c r="L893" s="831"/>
    </row>
    <row r="894" spans="3:12" ht="12.75" hidden="1" customHeight="1">
      <c r="C894" s="831"/>
      <c r="D894" s="831"/>
      <c r="E894" s="832"/>
      <c r="F894" s="831"/>
      <c r="G894" s="831"/>
      <c r="H894" s="831"/>
      <c r="I894" s="846"/>
      <c r="J894" s="831"/>
      <c r="K894" s="831"/>
      <c r="L894" s="831"/>
    </row>
    <row r="895" spans="3:12" ht="12.75" hidden="1" customHeight="1">
      <c r="C895" s="831"/>
      <c r="D895" s="831"/>
      <c r="E895" s="832"/>
      <c r="F895" s="831"/>
      <c r="G895" s="831"/>
      <c r="H895" s="831"/>
      <c r="I895" s="846"/>
      <c r="J895" s="831"/>
      <c r="K895" s="831"/>
      <c r="L895" s="831"/>
    </row>
    <row r="896" spans="3:12" ht="12.75" hidden="1" customHeight="1">
      <c r="C896" s="831"/>
      <c r="D896" s="831"/>
      <c r="E896" s="832"/>
      <c r="F896" s="831"/>
      <c r="G896" s="831"/>
      <c r="H896" s="831"/>
      <c r="I896" s="846"/>
      <c r="J896" s="831"/>
      <c r="K896" s="831"/>
      <c r="L896" s="831"/>
    </row>
    <row r="897" spans="3:12" ht="12.75" hidden="1" customHeight="1">
      <c r="C897" s="831"/>
      <c r="D897" s="831"/>
      <c r="E897" s="832"/>
      <c r="F897" s="831"/>
      <c r="G897" s="831"/>
      <c r="H897" s="831"/>
      <c r="I897" s="846"/>
      <c r="J897" s="831"/>
      <c r="K897" s="831"/>
      <c r="L897" s="831"/>
    </row>
    <row r="898" spans="3:12" ht="12.75" hidden="1" customHeight="1">
      <c r="C898" s="831"/>
      <c r="D898" s="831"/>
      <c r="E898" s="832"/>
      <c r="F898" s="831"/>
      <c r="G898" s="831"/>
      <c r="H898" s="831"/>
      <c r="I898" s="846"/>
      <c r="J898" s="831"/>
      <c r="K898" s="831"/>
      <c r="L898" s="831"/>
    </row>
    <row r="899" spans="3:12" ht="12.75" hidden="1" customHeight="1">
      <c r="C899" s="831"/>
      <c r="D899" s="831"/>
      <c r="E899" s="832"/>
      <c r="F899" s="831"/>
      <c r="G899" s="831"/>
      <c r="H899" s="831"/>
      <c r="I899" s="846"/>
      <c r="J899" s="831"/>
      <c r="K899" s="831"/>
      <c r="L899" s="831"/>
    </row>
    <row r="900" spans="3:12" ht="12.75" hidden="1" customHeight="1">
      <c r="C900" s="831"/>
      <c r="D900" s="831"/>
      <c r="E900" s="832"/>
      <c r="F900" s="831"/>
      <c r="G900" s="831"/>
      <c r="H900" s="831"/>
      <c r="I900" s="846"/>
      <c r="J900" s="831"/>
      <c r="K900" s="831"/>
      <c r="L900" s="831"/>
    </row>
    <row r="901" spans="3:12" ht="12.75" hidden="1" customHeight="1">
      <c r="C901" s="831"/>
      <c r="D901" s="831"/>
      <c r="E901" s="832"/>
      <c r="F901" s="831"/>
      <c r="G901" s="831"/>
      <c r="H901" s="831"/>
      <c r="I901" s="846"/>
      <c r="J901" s="831"/>
      <c r="K901" s="831"/>
      <c r="L901" s="831"/>
    </row>
    <row r="902" spans="3:12" ht="12.75" hidden="1" customHeight="1">
      <c r="C902" s="831"/>
      <c r="D902" s="831"/>
      <c r="E902" s="832"/>
      <c r="F902" s="831"/>
      <c r="G902" s="831"/>
      <c r="H902" s="831"/>
      <c r="I902" s="846"/>
      <c r="J902" s="831"/>
      <c r="K902" s="831"/>
      <c r="L902" s="831"/>
    </row>
    <row r="903" spans="3:12" ht="12.75" hidden="1" customHeight="1">
      <c r="C903" s="831"/>
      <c r="D903" s="831"/>
      <c r="E903" s="832"/>
      <c r="F903" s="831"/>
      <c r="G903" s="831"/>
      <c r="H903" s="831"/>
      <c r="I903" s="846"/>
      <c r="J903" s="831"/>
      <c r="K903" s="831"/>
      <c r="L903" s="831"/>
    </row>
    <row r="904" spans="3:12" ht="12.75" hidden="1" customHeight="1">
      <c r="C904" s="831"/>
      <c r="D904" s="831"/>
      <c r="E904" s="832"/>
      <c r="F904" s="831"/>
      <c r="G904" s="831"/>
      <c r="H904" s="831"/>
      <c r="I904" s="846"/>
      <c r="J904" s="831"/>
      <c r="K904" s="831"/>
      <c r="L904" s="831"/>
    </row>
    <row r="905" spans="3:12" ht="12.75" hidden="1" customHeight="1">
      <c r="C905" s="831"/>
      <c r="D905" s="831"/>
      <c r="E905" s="832"/>
      <c r="F905" s="831"/>
      <c r="G905" s="831"/>
      <c r="H905" s="831"/>
      <c r="I905" s="846"/>
      <c r="J905" s="831"/>
      <c r="K905" s="831"/>
      <c r="L905" s="831"/>
    </row>
    <row r="906" spans="3:12" ht="12.75" hidden="1" customHeight="1">
      <c r="C906" s="831"/>
      <c r="D906" s="831"/>
      <c r="E906" s="832"/>
      <c r="F906" s="831"/>
      <c r="G906" s="831"/>
      <c r="H906" s="831"/>
      <c r="I906" s="846"/>
      <c r="J906" s="831"/>
      <c r="K906" s="831"/>
      <c r="L906" s="831"/>
    </row>
    <row r="907" spans="3:12" ht="12.75" hidden="1" customHeight="1">
      <c r="C907" s="831"/>
      <c r="D907" s="831"/>
      <c r="E907" s="832"/>
      <c r="F907" s="831"/>
      <c r="G907" s="831"/>
      <c r="H907" s="831"/>
      <c r="I907" s="846"/>
      <c r="J907" s="831"/>
      <c r="K907" s="831"/>
      <c r="L907" s="831"/>
    </row>
    <row r="908" spans="3:12" ht="12.75" hidden="1" customHeight="1">
      <c r="C908" s="831"/>
      <c r="D908" s="831"/>
      <c r="E908" s="832"/>
      <c r="F908" s="831"/>
      <c r="G908" s="831"/>
      <c r="H908" s="831"/>
      <c r="I908" s="846"/>
      <c r="J908" s="831"/>
      <c r="K908" s="831"/>
      <c r="L908" s="831"/>
    </row>
    <row r="909" spans="3:12" ht="12.75" hidden="1" customHeight="1">
      <c r="C909" s="831"/>
      <c r="D909" s="831"/>
      <c r="E909" s="832"/>
      <c r="F909" s="831"/>
      <c r="G909" s="831"/>
      <c r="H909" s="831"/>
      <c r="I909" s="846"/>
      <c r="J909" s="831"/>
      <c r="K909" s="831"/>
      <c r="L909" s="831"/>
    </row>
    <row r="910" spans="3:12" ht="12.75" hidden="1" customHeight="1">
      <c r="C910" s="831"/>
      <c r="D910" s="831"/>
      <c r="E910" s="832"/>
      <c r="F910" s="831"/>
      <c r="G910" s="831"/>
      <c r="H910" s="831"/>
      <c r="I910" s="846"/>
      <c r="J910" s="831"/>
      <c r="K910" s="831"/>
      <c r="L910" s="831"/>
    </row>
    <row r="911" spans="3:12" ht="12.75" hidden="1" customHeight="1">
      <c r="C911" s="831"/>
      <c r="D911" s="831"/>
      <c r="E911" s="832"/>
      <c r="F911" s="831"/>
      <c r="G911" s="831"/>
      <c r="H911" s="831"/>
      <c r="I911" s="846"/>
      <c r="J911" s="831"/>
      <c r="K911" s="831"/>
      <c r="L911" s="831"/>
    </row>
    <row r="912" spans="3:12" ht="12.75" hidden="1" customHeight="1">
      <c r="C912" s="831"/>
      <c r="D912" s="831"/>
      <c r="E912" s="832"/>
      <c r="F912" s="831"/>
      <c r="G912" s="831"/>
      <c r="H912" s="831"/>
      <c r="I912" s="846"/>
      <c r="J912" s="831"/>
      <c r="K912" s="831"/>
      <c r="L912" s="831"/>
    </row>
    <row r="913" spans="3:12" ht="12.75" hidden="1" customHeight="1">
      <c r="C913" s="831"/>
      <c r="D913" s="831"/>
      <c r="E913" s="832"/>
      <c r="F913" s="831"/>
      <c r="G913" s="831"/>
      <c r="H913" s="831"/>
      <c r="I913" s="846"/>
      <c r="J913" s="831"/>
      <c r="K913" s="831"/>
      <c r="L913" s="831"/>
    </row>
    <row r="914" spans="3:12" ht="12.75" hidden="1" customHeight="1">
      <c r="C914" s="831"/>
      <c r="D914" s="831"/>
      <c r="E914" s="832"/>
      <c r="F914" s="831"/>
      <c r="G914" s="831"/>
      <c r="H914" s="831"/>
      <c r="I914" s="846"/>
      <c r="J914" s="831"/>
      <c r="K914" s="831"/>
      <c r="L914" s="831"/>
    </row>
    <row r="915" spans="3:12" ht="12.75" hidden="1" customHeight="1">
      <c r="C915" s="831"/>
      <c r="D915" s="831"/>
      <c r="E915" s="832"/>
      <c r="F915" s="831"/>
      <c r="G915" s="831"/>
      <c r="H915" s="831"/>
      <c r="I915" s="846"/>
      <c r="J915" s="831"/>
      <c r="K915" s="831"/>
      <c r="L915" s="831"/>
    </row>
    <row r="916" spans="3:12" ht="12.75" hidden="1" customHeight="1">
      <c r="C916" s="831"/>
      <c r="D916" s="831"/>
      <c r="E916" s="832"/>
      <c r="F916" s="831"/>
      <c r="G916" s="831"/>
      <c r="H916" s="831"/>
      <c r="I916" s="846"/>
      <c r="J916" s="831"/>
      <c r="K916" s="831"/>
      <c r="L916" s="831"/>
    </row>
    <row r="917" spans="3:12" ht="12.75" hidden="1" customHeight="1">
      <c r="C917" s="831"/>
      <c r="D917" s="831"/>
      <c r="E917" s="832"/>
      <c r="F917" s="831"/>
      <c r="G917" s="831"/>
      <c r="H917" s="831"/>
      <c r="I917" s="846"/>
      <c r="J917" s="831"/>
      <c r="K917" s="831"/>
      <c r="L917" s="831"/>
    </row>
    <row r="918" spans="3:12" ht="12.75" hidden="1" customHeight="1">
      <c r="C918" s="831"/>
      <c r="D918" s="831"/>
      <c r="E918" s="832"/>
      <c r="F918" s="831"/>
      <c r="G918" s="831"/>
      <c r="H918" s="831"/>
      <c r="I918" s="846"/>
      <c r="J918" s="831"/>
      <c r="K918" s="831"/>
      <c r="L918" s="831"/>
    </row>
    <row r="919" spans="3:12" ht="12.75" hidden="1" customHeight="1">
      <c r="C919" s="831"/>
      <c r="D919" s="831"/>
      <c r="E919" s="832"/>
      <c r="F919" s="831"/>
      <c r="G919" s="831"/>
      <c r="H919" s="831"/>
      <c r="I919" s="846"/>
      <c r="J919" s="831"/>
      <c r="K919" s="831"/>
      <c r="L919" s="831"/>
    </row>
    <row r="920" spans="3:12" ht="12.75" hidden="1" customHeight="1">
      <c r="C920" s="831"/>
      <c r="D920" s="831"/>
      <c r="E920" s="832"/>
      <c r="F920" s="831"/>
      <c r="G920" s="831"/>
      <c r="H920" s="831"/>
      <c r="I920" s="846"/>
      <c r="J920" s="831"/>
      <c r="K920" s="831"/>
      <c r="L920" s="831"/>
    </row>
    <row r="921" spans="3:12" ht="12.75" hidden="1" customHeight="1">
      <c r="C921" s="831"/>
      <c r="D921" s="831"/>
      <c r="E921" s="832"/>
      <c r="F921" s="831"/>
      <c r="G921" s="831"/>
      <c r="H921" s="831"/>
      <c r="I921" s="846"/>
      <c r="J921" s="831"/>
      <c r="K921" s="831"/>
      <c r="L921" s="831"/>
    </row>
    <row r="922" spans="3:12" ht="12.75" hidden="1" customHeight="1">
      <c r="C922" s="831"/>
      <c r="D922" s="831"/>
      <c r="E922" s="832"/>
      <c r="F922" s="831"/>
      <c r="G922" s="831"/>
      <c r="H922" s="831"/>
      <c r="I922" s="846"/>
      <c r="J922" s="831"/>
      <c r="K922" s="831"/>
      <c r="L922" s="831"/>
    </row>
    <row r="923" spans="3:12" ht="12.75" hidden="1" customHeight="1">
      <c r="C923" s="831"/>
      <c r="D923" s="831"/>
      <c r="E923" s="832"/>
      <c r="F923" s="831"/>
      <c r="G923" s="831"/>
      <c r="H923" s="831"/>
      <c r="I923" s="846"/>
      <c r="J923" s="831"/>
      <c r="K923" s="831"/>
      <c r="L923" s="831"/>
    </row>
    <row r="924" spans="3:12" ht="12.75" hidden="1" customHeight="1">
      <c r="C924" s="831"/>
      <c r="D924" s="831"/>
      <c r="E924" s="832"/>
      <c r="F924" s="831"/>
      <c r="G924" s="831"/>
      <c r="H924" s="831"/>
      <c r="I924" s="846"/>
      <c r="J924" s="831"/>
      <c r="K924" s="831"/>
      <c r="L924" s="831"/>
    </row>
    <row r="925" spans="3:12" ht="12.75" hidden="1" customHeight="1">
      <c r="C925" s="831"/>
      <c r="D925" s="831"/>
      <c r="E925" s="832"/>
      <c r="F925" s="831"/>
      <c r="G925" s="831"/>
      <c r="H925" s="831"/>
      <c r="I925" s="846"/>
      <c r="J925" s="831"/>
      <c r="K925" s="831"/>
      <c r="L925" s="831"/>
    </row>
    <row r="926" spans="3:12" ht="12.75" hidden="1" customHeight="1">
      <c r="C926" s="831"/>
      <c r="D926" s="831"/>
      <c r="E926" s="832"/>
      <c r="F926" s="831"/>
      <c r="G926" s="831"/>
      <c r="H926" s="831"/>
      <c r="I926" s="846"/>
      <c r="J926" s="831"/>
      <c r="K926" s="831"/>
      <c r="L926" s="831"/>
    </row>
    <row r="927" spans="3:12" ht="12.75" hidden="1" customHeight="1">
      <c r="C927" s="831"/>
      <c r="D927" s="831"/>
      <c r="E927" s="832"/>
      <c r="F927" s="831"/>
      <c r="G927" s="831"/>
      <c r="H927" s="831"/>
      <c r="I927" s="846"/>
      <c r="J927" s="831"/>
      <c r="K927" s="831"/>
      <c r="L927" s="831"/>
    </row>
    <row r="928" spans="3:12" ht="12.75" hidden="1" customHeight="1">
      <c r="D928" s="831"/>
      <c r="E928" s="832"/>
      <c r="F928" s="831"/>
      <c r="G928" s="831"/>
      <c r="H928" s="831"/>
      <c r="I928" s="846"/>
      <c r="J928" s="831"/>
      <c r="K928" s="831"/>
    </row>
    <row r="929" spans="3:12" ht="12.75" hidden="1" customHeight="1">
      <c r="D929" s="831"/>
      <c r="E929" s="832"/>
      <c r="F929" s="831"/>
      <c r="G929" s="831"/>
      <c r="H929" s="831"/>
      <c r="I929" s="846"/>
      <c r="J929" s="831"/>
      <c r="K929" s="831"/>
    </row>
    <row r="930" spans="3:12" ht="12.75" hidden="1" customHeight="1">
      <c r="D930" s="831"/>
      <c r="E930" s="832"/>
      <c r="F930" s="831"/>
      <c r="G930" s="831"/>
      <c r="H930" s="831"/>
      <c r="I930" s="846"/>
      <c r="J930" s="831"/>
      <c r="K930" s="831"/>
    </row>
    <row r="931" spans="3:12" ht="12.75" hidden="1" customHeight="1">
      <c r="D931" s="831"/>
      <c r="E931" s="832"/>
      <c r="F931" s="831"/>
      <c r="G931" s="831"/>
      <c r="H931" s="831"/>
      <c r="I931" s="846"/>
      <c r="J931" s="831"/>
      <c r="K931" s="831"/>
    </row>
    <row r="932" spans="3:12" ht="12.75" hidden="1" customHeight="1">
      <c r="D932" s="831"/>
      <c r="E932" s="832"/>
      <c r="F932" s="831"/>
      <c r="G932" s="831"/>
      <c r="H932" s="831"/>
      <c r="I932" s="846"/>
      <c r="J932" s="831"/>
      <c r="K932" s="831"/>
    </row>
    <row r="933" spans="3:12" ht="12.75" hidden="1" customHeight="1">
      <c r="D933" s="831"/>
      <c r="E933" s="832"/>
      <c r="F933" s="831"/>
      <c r="G933" s="831"/>
      <c r="H933" s="831"/>
      <c r="I933" s="846"/>
      <c r="J933" s="831"/>
      <c r="K933" s="831"/>
    </row>
    <row r="934" spans="3:12" ht="12.75" hidden="1" customHeight="1">
      <c r="D934" s="831"/>
      <c r="E934" s="832"/>
      <c r="F934" s="831"/>
      <c r="G934" s="831"/>
      <c r="H934" s="831"/>
      <c r="I934" s="846"/>
      <c r="J934" s="831"/>
      <c r="K934" s="831"/>
    </row>
    <row r="935" spans="3:12" ht="12.75" hidden="1" customHeight="1">
      <c r="C935" s="831"/>
      <c r="D935" s="831"/>
      <c r="E935" s="832"/>
      <c r="F935" s="831"/>
      <c r="G935" s="831"/>
      <c r="H935" s="831"/>
      <c r="I935" s="846"/>
      <c r="J935" s="831"/>
      <c r="K935" s="831"/>
      <c r="L935" s="831"/>
    </row>
    <row r="936" spans="3:12" ht="12.75" hidden="1" customHeight="1">
      <c r="C936" s="831"/>
      <c r="D936" s="831"/>
      <c r="E936" s="832"/>
      <c r="F936" s="831"/>
      <c r="G936" s="831"/>
      <c r="H936" s="831"/>
      <c r="I936" s="846"/>
      <c r="J936" s="831"/>
      <c r="K936" s="831"/>
      <c r="L936" s="831"/>
    </row>
    <row r="937" spans="3:12" ht="12.75" hidden="1" customHeight="1">
      <c r="C937" s="831"/>
      <c r="D937" s="831"/>
      <c r="E937" s="832"/>
      <c r="F937" s="831"/>
      <c r="G937" s="831"/>
      <c r="H937" s="831"/>
      <c r="I937" s="846"/>
      <c r="J937" s="831"/>
      <c r="K937" s="831"/>
      <c r="L937" s="831"/>
    </row>
    <row r="938" spans="3:12" ht="12.75" hidden="1" customHeight="1">
      <c r="C938" s="831"/>
      <c r="D938" s="831"/>
      <c r="E938" s="832"/>
      <c r="F938" s="831"/>
      <c r="G938" s="831"/>
      <c r="H938" s="831"/>
      <c r="I938" s="846"/>
      <c r="J938" s="831"/>
      <c r="K938" s="831"/>
      <c r="L938" s="831"/>
    </row>
    <row r="939" spans="3:12" ht="12.75" hidden="1" customHeight="1">
      <c r="C939" s="831"/>
      <c r="D939" s="831"/>
      <c r="E939" s="832"/>
      <c r="F939" s="831"/>
      <c r="G939" s="831"/>
      <c r="H939" s="831"/>
      <c r="I939" s="846"/>
      <c r="J939" s="831"/>
      <c r="K939" s="831"/>
      <c r="L939" s="831"/>
    </row>
    <row r="940" spans="3:12" ht="12.75" hidden="1" customHeight="1">
      <c r="C940" s="831"/>
      <c r="D940" s="831"/>
      <c r="E940" s="832"/>
      <c r="F940" s="831"/>
      <c r="G940" s="831"/>
      <c r="H940" s="831"/>
      <c r="I940" s="846"/>
      <c r="J940" s="831"/>
      <c r="K940" s="831"/>
      <c r="L940" s="831"/>
    </row>
    <row r="941" spans="3:12" ht="12.75" hidden="1" customHeight="1">
      <c r="C941" s="831"/>
      <c r="D941" s="831"/>
      <c r="E941" s="832"/>
      <c r="F941" s="831"/>
      <c r="G941" s="831"/>
      <c r="H941" s="831"/>
      <c r="I941" s="846"/>
      <c r="J941" s="831"/>
      <c r="K941" s="831"/>
      <c r="L941" s="831"/>
    </row>
    <row r="942" spans="3:12" ht="12.75" hidden="1" customHeight="1">
      <c r="C942" s="831"/>
      <c r="D942" s="831"/>
      <c r="E942" s="832"/>
      <c r="F942" s="831"/>
      <c r="G942" s="831"/>
      <c r="H942" s="831"/>
      <c r="I942" s="846"/>
      <c r="J942" s="831"/>
      <c r="K942" s="831"/>
      <c r="L942" s="831"/>
    </row>
    <row r="943" spans="3:12" ht="12.75" hidden="1" customHeight="1">
      <c r="C943" s="831"/>
      <c r="D943" s="831"/>
      <c r="E943" s="832"/>
      <c r="F943" s="831"/>
      <c r="G943" s="831"/>
      <c r="H943" s="831"/>
      <c r="I943" s="846"/>
      <c r="J943" s="831"/>
      <c r="K943" s="831"/>
      <c r="L943" s="831"/>
    </row>
    <row r="944" spans="3:12" ht="12.75" hidden="1" customHeight="1">
      <c r="C944" s="831"/>
      <c r="D944" s="831"/>
      <c r="E944" s="832"/>
      <c r="F944" s="831"/>
      <c r="G944" s="831"/>
      <c r="H944" s="831"/>
      <c r="I944" s="846"/>
      <c r="J944" s="831"/>
      <c r="K944" s="831"/>
      <c r="L944" s="831"/>
    </row>
    <row r="945" spans="3:12" ht="12.75" hidden="1" customHeight="1">
      <c r="C945" s="831"/>
      <c r="D945" s="831"/>
      <c r="E945" s="832"/>
      <c r="F945" s="831"/>
      <c r="G945" s="831"/>
      <c r="H945" s="831"/>
      <c r="I945" s="846"/>
      <c r="J945" s="831"/>
      <c r="K945" s="831"/>
      <c r="L945" s="831"/>
    </row>
    <row r="946" spans="3:12" ht="12.75" hidden="1" customHeight="1">
      <c r="C946" s="831"/>
      <c r="D946" s="831"/>
      <c r="E946" s="832"/>
      <c r="F946" s="831"/>
      <c r="G946" s="831"/>
      <c r="H946" s="831"/>
      <c r="I946" s="846"/>
      <c r="J946" s="831"/>
      <c r="K946" s="831"/>
      <c r="L946" s="831"/>
    </row>
    <row r="947" spans="3:12" ht="12.75" hidden="1" customHeight="1">
      <c r="C947" s="831"/>
      <c r="D947" s="831"/>
      <c r="E947" s="832"/>
      <c r="F947" s="831"/>
      <c r="G947" s="831"/>
      <c r="H947" s="831"/>
      <c r="I947" s="846"/>
      <c r="J947" s="831"/>
      <c r="K947" s="831"/>
      <c r="L947" s="831"/>
    </row>
    <row r="948" spans="3:12" ht="12.75" hidden="1" customHeight="1">
      <c r="C948" s="831"/>
      <c r="D948" s="831"/>
      <c r="E948" s="832"/>
      <c r="F948" s="831"/>
      <c r="G948" s="831"/>
      <c r="H948" s="831"/>
      <c r="I948" s="846"/>
      <c r="J948" s="831"/>
      <c r="K948" s="831"/>
      <c r="L948" s="831"/>
    </row>
    <row r="949" spans="3:12" ht="12.75" hidden="1" customHeight="1">
      <c r="C949" s="831"/>
      <c r="D949" s="831"/>
      <c r="E949" s="832"/>
      <c r="F949" s="831"/>
      <c r="G949" s="831"/>
      <c r="H949" s="831"/>
      <c r="I949" s="846"/>
      <c r="J949" s="831"/>
      <c r="K949" s="831"/>
      <c r="L949" s="831"/>
    </row>
    <row r="950" spans="3:12" ht="12.75" hidden="1" customHeight="1">
      <c r="C950" s="831"/>
      <c r="D950" s="831"/>
      <c r="E950" s="832"/>
      <c r="F950" s="831"/>
      <c r="G950" s="831"/>
      <c r="H950" s="831"/>
      <c r="I950" s="846"/>
      <c r="J950" s="831"/>
      <c r="K950" s="831"/>
      <c r="L950" s="831"/>
    </row>
    <row r="951" spans="3:12" ht="12.75" hidden="1" customHeight="1">
      <c r="C951" s="831"/>
      <c r="D951" s="831"/>
      <c r="E951" s="832"/>
      <c r="F951" s="831"/>
      <c r="G951" s="831"/>
      <c r="H951" s="831"/>
      <c r="I951" s="846"/>
      <c r="J951" s="831"/>
      <c r="K951" s="831"/>
      <c r="L951" s="831"/>
    </row>
    <row r="952" spans="3:12" ht="12.75" hidden="1" customHeight="1">
      <c r="C952" s="831"/>
      <c r="D952" s="831"/>
      <c r="E952" s="832"/>
      <c r="F952" s="831"/>
      <c r="G952" s="831"/>
      <c r="H952" s="831"/>
      <c r="I952" s="846"/>
      <c r="J952" s="831"/>
      <c r="K952" s="831"/>
      <c r="L952" s="831"/>
    </row>
    <row r="953" spans="3:12" ht="12.75" hidden="1" customHeight="1">
      <c r="C953" s="831"/>
      <c r="D953" s="831"/>
      <c r="E953" s="832"/>
      <c r="F953" s="831"/>
      <c r="G953" s="831"/>
      <c r="H953" s="831"/>
      <c r="I953" s="846"/>
      <c r="J953" s="831"/>
      <c r="K953" s="831"/>
      <c r="L953" s="831"/>
    </row>
    <row r="954" spans="3:12" ht="12.75" hidden="1" customHeight="1">
      <c r="C954" s="831"/>
      <c r="D954" s="831"/>
      <c r="E954" s="832"/>
      <c r="F954" s="831"/>
      <c r="G954" s="831"/>
      <c r="H954" s="831"/>
      <c r="I954" s="846"/>
      <c r="J954" s="831"/>
      <c r="K954" s="831"/>
      <c r="L954" s="831"/>
    </row>
    <row r="955" spans="3:12" ht="12.75" hidden="1" customHeight="1">
      <c r="C955" s="831"/>
      <c r="D955" s="831"/>
      <c r="E955" s="832"/>
      <c r="F955" s="831"/>
      <c r="G955" s="831"/>
      <c r="H955" s="831"/>
      <c r="I955" s="846"/>
      <c r="J955" s="831"/>
      <c r="K955" s="831"/>
      <c r="L955" s="831"/>
    </row>
    <row r="956" spans="3:12" ht="12.75" hidden="1" customHeight="1">
      <c r="C956" s="831"/>
      <c r="D956" s="831"/>
      <c r="E956" s="832"/>
      <c r="F956" s="831"/>
      <c r="G956" s="831"/>
      <c r="H956" s="831"/>
      <c r="I956" s="846"/>
      <c r="J956" s="831"/>
      <c r="K956" s="831"/>
      <c r="L956" s="831"/>
    </row>
    <row r="957" spans="3:12" ht="12.75" hidden="1" customHeight="1">
      <c r="C957" s="831"/>
      <c r="D957" s="831"/>
      <c r="E957" s="832"/>
      <c r="F957" s="831"/>
      <c r="G957" s="831"/>
      <c r="H957" s="831"/>
      <c r="I957" s="846"/>
      <c r="J957" s="831"/>
      <c r="K957" s="831"/>
      <c r="L957" s="831"/>
    </row>
    <row r="958" spans="3:12" ht="12.75" hidden="1" customHeight="1">
      <c r="C958" s="831"/>
      <c r="D958" s="831"/>
      <c r="E958" s="832"/>
      <c r="F958" s="831"/>
      <c r="G958" s="831"/>
      <c r="H958" s="831"/>
      <c r="I958" s="846"/>
      <c r="J958" s="831"/>
      <c r="K958" s="831"/>
      <c r="L958" s="831"/>
    </row>
    <row r="959" spans="3:12" ht="12.75" hidden="1" customHeight="1">
      <c r="C959" s="831"/>
      <c r="D959" s="831"/>
      <c r="E959" s="832"/>
      <c r="F959" s="831"/>
      <c r="G959" s="831"/>
      <c r="H959" s="831"/>
      <c r="I959" s="846"/>
      <c r="J959" s="831"/>
      <c r="K959" s="831"/>
      <c r="L959" s="831"/>
    </row>
    <row r="960" spans="3:12" ht="12.75" hidden="1" customHeight="1">
      <c r="C960" s="831"/>
      <c r="D960" s="831"/>
      <c r="E960" s="832"/>
      <c r="F960" s="831"/>
      <c r="G960" s="831"/>
      <c r="H960" s="831"/>
      <c r="I960" s="846"/>
      <c r="J960" s="831"/>
      <c r="K960" s="831"/>
      <c r="L960" s="831"/>
    </row>
    <row r="961" spans="3:12" ht="12.75" hidden="1" customHeight="1">
      <c r="C961" s="831"/>
      <c r="D961" s="831"/>
      <c r="E961" s="832"/>
      <c r="F961" s="831"/>
      <c r="G961" s="831"/>
      <c r="H961" s="831"/>
      <c r="I961" s="846"/>
      <c r="J961" s="831"/>
      <c r="K961" s="831"/>
      <c r="L961" s="831"/>
    </row>
    <row r="962" spans="3:12" ht="12.75" hidden="1" customHeight="1">
      <c r="C962" s="831"/>
      <c r="D962" s="831"/>
      <c r="E962" s="832"/>
      <c r="F962" s="831"/>
      <c r="G962" s="831"/>
      <c r="H962" s="831"/>
      <c r="I962" s="846"/>
      <c r="J962" s="831"/>
      <c r="K962" s="831"/>
      <c r="L962" s="831"/>
    </row>
    <row r="963" spans="3:12" ht="12.75" hidden="1" customHeight="1">
      <c r="C963" s="831"/>
      <c r="D963" s="831"/>
      <c r="E963" s="832"/>
      <c r="F963" s="831"/>
      <c r="G963" s="831"/>
      <c r="H963" s="831"/>
      <c r="I963" s="846"/>
      <c r="J963" s="831"/>
      <c r="K963" s="831"/>
      <c r="L963" s="831"/>
    </row>
    <row r="964" spans="3:12" ht="12.75" hidden="1" customHeight="1">
      <c r="C964" s="831"/>
      <c r="D964" s="831"/>
      <c r="E964" s="832"/>
      <c r="F964" s="831"/>
      <c r="G964" s="831"/>
      <c r="H964" s="831"/>
      <c r="I964" s="846"/>
      <c r="J964" s="831"/>
      <c r="K964" s="831"/>
      <c r="L964" s="831"/>
    </row>
    <row r="965" spans="3:12" ht="12.75" hidden="1" customHeight="1">
      <c r="C965" s="831"/>
      <c r="D965" s="831"/>
      <c r="E965" s="832"/>
      <c r="F965" s="831"/>
      <c r="G965" s="831"/>
      <c r="H965" s="831"/>
      <c r="I965" s="846"/>
      <c r="J965" s="831"/>
      <c r="K965" s="831"/>
      <c r="L965" s="831"/>
    </row>
    <row r="966" spans="3:12" ht="12.75" hidden="1" customHeight="1">
      <c r="C966" s="831"/>
      <c r="D966" s="831"/>
      <c r="E966" s="832"/>
      <c r="F966" s="831"/>
      <c r="G966" s="831"/>
      <c r="H966" s="831"/>
      <c r="I966" s="846"/>
      <c r="J966" s="831"/>
      <c r="K966" s="831"/>
      <c r="L966" s="831"/>
    </row>
    <row r="967" spans="3:12" ht="12.75" hidden="1" customHeight="1">
      <c r="C967" s="831"/>
      <c r="D967" s="831"/>
      <c r="E967" s="832"/>
      <c r="F967" s="831"/>
      <c r="G967" s="831"/>
      <c r="H967" s="831"/>
      <c r="I967" s="846"/>
      <c r="J967" s="831"/>
      <c r="K967" s="831"/>
      <c r="L967" s="831"/>
    </row>
    <row r="968" spans="3:12" ht="12.75" hidden="1" customHeight="1">
      <c r="C968" s="831"/>
      <c r="D968" s="831"/>
      <c r="E968" s="832"/>
      <c r="F968" s="831"/>
      <c r="G968" s="831"/>
      <c r="H968" s="831"/>
      <c r="I968" s="846"/>
      <c r="J968" s="831"/>
      <c r="K968" s="831"/>
      <c r="L968" s="831"/>
    </row>
    <row r="969" spans="3:12" ht="12.75" hidden="1" customHeight="1">
      <c r="C969" s="831"/>
      <c r="D969" s="831"/>
      <c r="E969" s="832"/>
      <c r="F969" s="831"/>
      <c r="G969" s="831"/>
      <c r="H969" s="831"/>
      <c r="I969" s="846"/>
      <c r="J969" s="831"/>
      <c r="K969" s="831"/>
      <c r="L969" s="831"/>
    </row>
    <row r="970" spans="3:12" ht="12.75" hidden="1" customHeight="1">
      <c r="C970" s="831"/>
      <c r="D970" s="831"/>
      <c r="E970" s="832"/>
      <c r="F970" s="831"/>
      <c r="G970" s="831"/>
      <c r="H970" s="831"/>
      <c r="I970" s="846"/>
      <c r="J970" s="831"/>
      <c r="K970" s="831"/>
      <c r="L970" s="831"/>
    </row>
    <row r="971" spans="3:12" ht="12.75" hidden="1" customHeight="1">
      <c r="C971" s="831"/>
      <c r="D971" s="831"/>
      <c r="E971" s="832"/>
      <c r="F971" s="831"/>
      <c r="G971" s="831"/>
      <c r="H971" s="831"/>
      <c r="I971" s="846"/>
      <c r="J971" s="831"/>
      <c r="K971" s="831"/>
      <c r="L971" s="831"/>
    </row>
    <row r="972" spans="3:12" ht="12.75" hidden="1" customHeight="1">
      <c r="C972" s="831"/>
      <c r="D972" s="831"/>
      <c r="E972" s="832"/>
      <c r="F972" s="831"/>
      <c r="G972" s="831"/>
      <c r="H972" s="831"/>
      <c r="I972" s="846"/>
      <c r="J972" s="831"/>
      <c r="K972" s="831"/>
      <c r="L972" s="831"/>
    </row>
    <row r="973" spans="3:12" ht="12.75" hidden="1" customHeight="1">
      <c r="C973" s="831"/>
      <c r="D973" s="831"/>
      <c r="E973" s="832"/>
      <c r="F973" s="831"/>
      <c r="G973" s="831"/>
      <c r="H973" s="831"/>
      <c r="I973" s="846"/>
      <c r="J973" s="831"/>
      <c r="K973" s="831"/>
      <c r="L973" s="831"/>
    </row>
    <row r="974" spans="3:12" ht="12.75" hidden="1" customHeight="1">
      <c r="C974" s="831"/>
      <c r="D974" s="831"/>
      <c r="E974" s="832"/>
      <c r="F974" s="831"/>
      <c r="G974" s="831"/>
      <c r="H974" s="831"/>
      <c r="I974" s="846"/>
      <c r="J974" s="831"/>
      <c r="K974" s="831"/>
      <c r="L974" s="831"/>
    </row>
    <row r="975" spans="3:12" ht="12.75" hidden="1" customHeight="1">
      <c r="C975" s="831"/>
      <c r="D975" s="831"/>
      <c r="E975" s="832"/>
      <c r="F975" s="831"/>
      <c r="G975" s="831"/>
      <c r="H975" s="831"/>
      <c r="I975" s="846"/>
      <c r="J975" s="831"/>
      <c r="K975" s="831"/>
      <c r="L975" s="831"/>
    </row>
    <row r="976" spans="3:12" ht="12.75" hidden="1" customHeight="1">
      <c r="C976" s="831"/>
      <c r="D976" s="831"/>
      <c r="E976" s="832"/>
      <c r="F976" s="831"/>
      <c r="G976" s="831"/>
      <c r="H976" s="831"/>
      <c r="I976" s="846"/>
      <c r="J976" s="831"/>
      <c r="K976" s="831"/>
      <c r="L976" s="831"/>
    </row>
    <row r="977" spans="3:12" ht="12.75" hidden="1" customHeight="1">
      <c r="C977" s="831"/>
      <c r="D977" s="831"/>
      <c r="E977" s="832"/>
      <c r="F977" s="831"/>
      <c r="G977" s="831"/>
      <c r="H977" s="831"/>
      <c r="I977" s="846"/>
      <c r="J977" s="831"/>
      <c r="K977" s="831"/>
      <c r="L977" s="831"/>
    </row>
    <row r="978" spans="3:12" ht="12.75" hidden="1" customHeight="1">
      <c r="C978" s="831"/>
      <c r="D978" s="831"/>
      <c r="E978" s="832"/>
      <c r="F978" s="831"/>
      <c r="G978" s="831"/>
      <c r="H978" s="831"/>
      <c r="I978" s="846"/>
      <c r="J978" s="831"/>
      <c r="K978" s="831"/>
      <c r="L978" s="831"/>
    </row>
    <row r="979" spans="3:12" ht="12.75" hidden="1" customHeight="1">
      <c r="C979" s="831"/>
      <c r="D979" s="831"/>
      <c r="E979" s="832"/>
      <c r="F979" s="831"/>
      <c r="G979" s="831"/>
      <c r="H979" s="831"/>
      <c r="I979" s="846"/>
      <c r="J979" s="831"/>
      <c r="K979" s="831"/>
      <c r="L979" s="831"/>
    </row>
    <row r="980" spans="3:12" ht="12.75" hidden="1" customHeight="1">
      <c r="C980" s="831"/>
      <c r="D980" s="831"/>
      <c r="E980" s="832"/>
      <c r="F980" s="831"/>
      <c r="G980" s="831"/>
      <c r="H980" s="831"/>
      <c r="I980" s="846"/>
      <c r="J980" s="831"/>
      <c r="K980" s="831"/>
      <c r="L980" s="831"/>
    </row>
    <row r="981" spans="3:12" ht="12.75" hidden="1" customHeight="1">
      <c r="D981" s="831"/>
      <c r="E981" s="832"/>
      <c r="F981" s="831"/>
      <c r="G981" s="831"/>
      <c r="H981" s="831"/>
      <c r="I981" s="846"/>
      <c r="J981" s="831"/>
      <c r="K981" s="831"/>
    </row>
    <row r="982" spans="3:12" ht="12.75" hidden="1" customHeight="1">
      <c r="D982" s="831"/>
      <c r="E982" s="832"/>
      <c r="F982" s="831"/>
      <c r="G982" s="831"/>
      <c r="H982" s="831"/>
      <c r="I982" s="846"/>
      <c r="J982" s="831"/>
      <c r="K982" s="831"/>
    </row>
    <row r="983" spans="3:12" ht="12.75" hidden="1" customHeight="1">
      <c r="D983" s="831"/>
      <c r="E983" s="832"/>
      <c r="F983" s="831"/>
      <c r="G983" s="831"/>
      <c r="H983" s="831"/>
      <c r="I983" s="846"/>
      <c r="J983" s="831"/>
      <c r="K983" s="831"/>
    </row>
    <row r="984" spans="3:12" ht="12.75" hidden="1" customHeight="1">
      <c r="D984" s="831"/>
      <c r="E984" s="832"/>
      <c r="F984" s="831"/>
      <c r="G984" s="831"/>
      <c r="H984" s="831"/>
      <c r="I984" s="846"/>
      <c r="J984" s="831"/>
      <c r="K984" s="831"/>
    </row>
    <row r="985" spans="3:12" ht="12.75" hidden="1" customHeight="1">
      <c r="D985" s="831"/>
      <c r="E985" s="832"/>
      <c r="F985" s="831"/>
      <c r="G985" s="831"/>
      <c r="H985" s="831"/>
      <c r="I985" s="846"/>
      <c r="J985" s="831"/>
      <c r="K985" s="831"/>
    </row>
    <row r="986" spans="3:12" ht="12.75" hidden="1" customHeight="1">
      <c r="D986" s="831"/>
      <c r="E986" s="832"/>
      <c r="F986" s="831"/>
      <c r="G986" s="831"/>
      <c r="H986" s="831"/>
      <c r="I986" s="846"/>
      <c r="J986" s="831"/>
      <c r="K986" s="831"/>
    </row>
    <row r="987" spans="3:12" ht="12.75" hidden="1" customHeight="1">
      <c r="D987" s="831"/>
      <c r="E987" s="832"/>
      <c r="F987" s="831"/>
      <c r="G987" s="831"/>
      <c r="H987" s="831"/>
      <c r="I987" s="846"/>
      <c r="J987" s="831"/>
      <c r="K987" s="831"/>
    </row>
    <row r="988" spans="3:12" ht="12.75" hidden="1" customHeight="1">
      <c r="C988" s="831"/>
      <c r="D988" s="831"/>
      <c r="E988" s="832"/>
      <c r="F988" s="831"/>
      <c r="G988" s="831"/>
      <c r="H988" s="831"/>
      <c r="I988" s="846"/>
      <c r="J988" s="831"/>
      <c r="K988" s="831"/>
      <c r="L988" s="831"/>
    </row>
    <row r="989" spans="3:12" ht="12.75" hidden="1" customHeight="1">
      <c r="C989" s="831"/>
      <c r="D989" s="831"/>
      <c r="E989" s="832"/>
      <c r="F989" s="831"/>
      <c r="G989" s="831"/>
      <c r="H989" s="831"/>
      <c r="I989" s="846"/>
      <c r="J989" s="831"/>
      <c r="K989" s="831"/>
      <c r="L989" s="831"/>
    </row>
    <row r="990" spans="3:12" ht="12.75" hidden="1" customHeight="1">
      <c r="C990" s="831"/>
      <c r="D990" s="831"/>
      <c r="E990" s="832"/>
      <c r="F990" s="831"/>
      <c r="G990" s="831"/>
      <c r="H990" s="831"/>
      <c r="I990" s="846"/>
      <c r="J990" s="831"/>
      <c r="K990" s="831"/>
      <c r="L990" s="831"/>
    </row>
    <row r="991" spans="3:12" ht="12.75" hidden="1" customHeight="1">
      <c r="C991" s="831"/>
      <c r="D991" s="831"/>
      <c r="E991" s="832"/>
      <c r="F991" s="831"/>
      <c r="G991" s="831"/>
      <c r="H991" s="831"/>
      <c r="I991" s="846"/>
      <c r="J991" s="831"/>
      <c r="K991" s="831"/>
      <c r="L991" s="831"/>
    </row>
    <row r="992" spans="3:12" ht="12.75" hidden="1" customHeight="1">
      <c r="C992" s="831"/>
      <c r="D992" s="831"/>
      <c r="E992" s="832"/>
      <c r="F992" s="831"/>
      <c r="G992" s="831"/>
      <c r="H992" s="831"/>
      <c r="I992" s="846"/>
      <c r="J992" s="831"/>
      <c r="K992" s="831"/>
      <c r="L992" s="831"/>
    </row>
    <row r="993" spans="3:12" ht="12.75" hidden="1" customHeight="1">
      <c r="C993" s="831"/>
      <c r="D993" s="831"/>
      <c r="E993" s="832"/>
      <c r="F993" s="831"/>
      <c r="G993" s="831"/>
      <c r="H993" s="831"/>
      <c r="I993" s="846"/>
      <c r="J993" s="831"/>
      <c r="K993" s="831"/>
      <c r="L993" s="831"/>
    </row>
    <row r="994" spans="3:12" ht="12.75" hidden="1" customHeight="1">
      <c r="C994" s="831"/>
      <c r="D994" s="831"/>
      <c r="E994" s="832"/>
      <c r="F994" s="831"/>
      <c r="G994" s="831"/>
      <c r="H994" s="831"/>
      <c r="I994" s="846"/>
      <c r="J994" s="831"/>
      <c r="K994" s="831"/>
      <c r="L994" s="831"/>
    </row>
    <row r="995" spans="3:12" ht="12.75" hidden="1" customHeight="1">
      <c r="C995" s="831"/>
      <c r="D995" s="831"/>
      <c r="E995" s="832"/>
      <c r="F995" s="831"/>
      <c r="G995" s="831"/>
      <c r="H995" s="831"/>
      <c r="I995" s="846"/>
      <c r="J995" s="831"/>
      <c r="K995" s="831"/>
      <c r="L995" s="831"/>
    </row>
    <row r="996" spans="3:12" ht="12.75" hidden="1" customHeight="1">
      <c r="C996" s="831"/>
      <c r="D996" s="831"/>
      <c r="E996" s="832"/>
      <c r="F996" s="831"/>
      <c r="G996" s="831"/>
      <c r="H996" s="831"/>
      <c r="I996" s="846"/>
      <c r="J996" s="831"/>
      <c r="K996" s="831"/>
      <c r="L996" s="831"/>
    </row>
    <row r="997" spans="3:12" ht="12.75" hidden="1" customHeight="1">
      <c r="C997" s="831"/>
      <c r="D997" s="831"/>
      <c r="E997" s="832"/>
      <c r="F997" s="831"/>
      <c r="G997" s="831"/>
      <c r="H997" s="831"/>
      <c r="I997" s="846"/>
      <c r="J997" s="831"/>
      <c r="K997" s="831"/>
      <c r="L997" s="831"/>
    </row>
    <row r="998" spans="3:12" ht="12.75" hidden="1" customHeight="1">
      <c r="C998" s="831"/>
      <c r="D998" s="831"/>
      <c r="E998" s="832"/>
      <c r="F998" s="831"/>
      <c r="G998" s="831"/>
      <c r="H998" s="831"/>
      <c r="I998" s="846"/>
      <c r="J998" s="831"/>
      <c r="K998" s="831"/>
      <c r="L998" s="831"/>
    </row>
    <row r="999" spans="3:12" ht="12.75" hidden="1" customHeight="1">
      <c r="C999" s="831"/>
      <c r="D999" s="831"/>
      <c r="E999" s="832"/>
      <c r="F999" s="831"/>
      <c r="G999" s="831"/>
      <c r="H999" s="831"/>
      <c r="I999" s="846"/>
      <c r="J999" s="831"/>
      <c r="K999" s="831"/>
      <c r="L999" s="831"/>
    </row>
    <row r="1000" spans="3:12" ht="12.75" hidden="1" customHeight="1">
      <c r="C1000" s="831"/>
      <c r="D1000" s="831"/>
      <c r="E1000" s="832"/>
      <c r="F1000" s="831"/>
      <c r="G1000" s="831"/>
      <c r="H1000" s="831"/>
      <c r="I1000" s="846"/>
      <c r="J1000" s="831"/>
      <c r="K1000" s="831"/>
      <c r="L1000" s="831"/>
    </row>
    <row r="1001" spans="3:12" ht="12.75" hidden="1" customHeight="1">
      <c r="C1001" s="831"/>
      <c r="D1001" s="831"/>
      <c r="E1001" s="832"/>
      <c r="F1001" s="831"/>
      <c r="G1001" s="831"/>
      <c r="H1001" s="831"/>
      <c r="I1001" s="846"/>
      <c r="J1001" s="831"/>
      <c r="K1001" s="831"/>
      <c r="L1001" s="831"/>
    </row>
    <row r="1002" spans="3:12" ht="12.75" hidden="1" customHeight="1">
      <c r="C1002" s="831"/>
      <c r="D1002" s="831"/>
      <c r="E1002" s="832"/>
      <c r="F1002" s="831"/>
      <c r="G1002" s="831"/>
      <c r="H1002" s="831"/>
      <c r="I1002" s="846"/>
      <c r="J1002" s="831"/>
      <c r="K1002" s="831"/>
      <c r="L1002" s="831"/>
    </row>
    <row r="1003" spans="3:12" ht="12.75" hidden="1" customHeight="1">
      <c r="C1003" s="831"/>
      <c r="D1003" s="831"/>
      <c r="E1003" s="832"/>
      <c r="F1003" s="831"/>
      <c r="G1003" s="831"/>
      <c r="H1003" s="831"/>
      <c r="I1003" s="846"/>
      <c r="J1003" s="831"/>
      <c r="K1003" s="831"/>
      <c r="L1003" s="831"/>
    </row>
    <row r="1004" spans="3:12" ht="12.75" hidden="1" customHeight="1">
      <c r="C1004" s="831"/>
      <c r="D1004" s="831"/>
      <c r="E1004" s="832"/>
      <c r="F1004" s="831"/>
      <c r="G1004" s="831"/>
      <c r="H1004" s="831"/>
      <c r="I1004" s="846"/>
      <c r="J1004" s="831"/>
      <c r="K1004" s="831"/>
      <c r="L1004" s="831"/>
    </row>
    <row r="1005" spans="3:12" ht="12.75" hidden="1" customHeight="1">
      <c r="C1005" s="831"/>
      <c r="D1005" s="831"/>
      <c r="E1005" s="832"/>
      <c r="F1005" s="831"/>
      <c r="G1005" s="831"/>
      <c r="H1005" s="831"/>
      <c r="I1005" s="846"/>
      <c r="J1005" s="831"/>
      <c r="K1005" s="831"/>
      <c r="L1005" s="831"/>
    </row>
    <row r="1006" spans="3:12" ht="12.75" hidden="1" customHeight="1">
      <c r="C1006" s="831"/>
      <c r="D1006" s="831"/>
      <c r="E1006" s="832"/>
      <c r="F1006" s="831"/>
      <c r="G1006" s="831"/>
      <c r="H1006" s="831"/>
      <c r="I1006" s="846"/>
      <c r="J1006" s="831"/>
      <c r="K1006" s="831"/>
      <c r="L1006" s="831"/>
    </row>
    <row r="1007" spans="3:12" ht="12.75" hidden="1" customHeight="1">
      <c r="C1007" s="831"/>
      <c r="D1007" s="831"/>
      <c r="E1007" s="832"/>
      <c r="F1007" s="831"/>
      <c r="G1007" s="831"/>
      <c r="H1007" s="831"/>
      <c r="I1007" s="846"/>
      <c r="J1007" s="831"/>
      <c r="K1007" s="831"/>
      <c r="L1007" s="831"/>
    </row>
    <row r="1008" spans="3:12" ht="12.75" hidden="1" customHeight="1">
      <c r="C1008" s="831"/>
      <c r="D1008" s="831"/>
      <c r="E1008" s="832"/>
      <c r="F1008" s="831"/>
      <c r="G1008" s="831"/>
      <c r="H1008" s="831"/>
      <c r="I1008" s="846"/>
      <c r="J1008" s="831"/>
      <c r="K1008" s="831"/>
      <c r="L1008" s="831"/>
    </row>
    <row r="1009" spans="3:12" ht="12.75" hidden="1" customHeight="1">
      <c r="C1009" s="831"/>
      <c r="D1009" s="831"/>
      <c r="E1009" s="832"/>
      <c r="F1009" s="831"/>
      <c r="G1009" s="831"/>
      <c r="H1009" s="831"/>
      <c r="I1009" s="846"/>
      <c r="J1009" s="831"/>
      <c r="K1009" s="831"/>
      <c r="L1009" s="831"/>
    </row>
    <row r="1010" spans="3:12" ht="12.75" hidden="1" customHeight="1">
      <c r="C1010" s="831"/>
      <c r="D1010" s="831"/>
      <c r="E1010" s="832"/>
      <c r="F1010" s="831"/>
      <c r="G1010" s="831"/>
      <c r="H1010" s="831"/>
      <c r="I1010" s="846"/>
      <c r="J1010" s="831"/>
      <c r="K1010" s="831"/>
      <c r="L1010" s="831"/>
    </row>
    <row r="1011" spans="3:12" ht="12.75" hidden="1" customHeight="1">
      <c r="C1011" s="831"/>
      <c r="D1011" s="831"/>
      <c r="E1011" s="832"/>
      <c r="F1011" s="831"/>
      <c r="G1011" s="831"/>
      <c r="H1011" s="831"/>
      <c r="I1011" s="846"/>
      <c r="J1011" s="831"/>
      <c r="K1011" s="831"/>
      <c r="L1011" s="831"/>
    </row>
    <row r="1012" spans="3:12" ht="12.75" hidden="1" customHeight="1">
      <c r="C1012" s="831"/>
      <c r="D1012" s="831"/>
      <c r="E1012" s="832"/>
      <c r="F1012" s="831"/>
      <c r="G1012" s="831"/>
      <c r="H1012" s="831"/>
      <c r="I1012" s="846"/>
      <c r="J1012" s="831"/>
      <c r="K1012" s="831"/>
      <c r="L1012" s="831"/>
    </row>
    <row r="1013" spans="3:12" ht="12.75" hidden="1" customHeight="1">
      <c r="C1013" s="831"/>
      <c r="D1013" s="831"/>
      <c r="E1013" s="832"/>
      <c r="F1013" s="831"/>
      <c r="G1013" s="831"/>
      <c r="H1013" s="831"/>
      <c r="I1013" s="846"/>
      <c r="J1013" s="831"/>
      <c r="K1013" s="831"/>
      <c r="L1013" s="831"/>
    </row>
    <row r="1014" spans="3:12" ht="12.75" hidden="1" customHeight="1">
      <c r="C1014" s="831"/>
      <c r="D1014" s="831"/>
      <c r="E1014" s="832"/>
      <c r="F1014" s="831"/>
      <c r="G1014" s="831"/>
      <c r="H1014" s="831"/>
      <c r="I1014" s="846"/>
      <c r="J1014" s="831"/>
      <c r="K1014" s="831"/>
      <c r="L1014" s="831"/>
    </row>
    <row r="1015" spans="3:12" ht="12.75" hidden="1" customHeight="1">
      <c r="C1015" s="831"/>
      <c r="D1015" s="831"/>
      <c r="E1015" s="832"/>
      <c r="F1015" s="831"/>
      <c r="G1015" s="831"/>
      <c r="H1015" s="831"/>
      <c r="I1015" s="846"/>
      <c r="J1015" s="831"/>
      <c r="K1015" s="831"/>
      <c r="L1015" s="831"/>
    </row>
    <row r="1016" spans="3:12" ht="12.75" hidden="1" customHeight="1">
      <c r="C1016" s="831"/>
      <c r="D1016" s="831"/>
      <c r="E1016" s="832"/>
      <c r="F1016" s="831"/>
      <c r="G1016" s="831"/>
      <c r="H1016" s="831"/>
      <c r="I1016" s="846"/>
      <c r="J1016" s="831"/>
      <c r="K1016" s="831"/>
      <c r="L1016" s="831"/>
    </row>
    <row r="1017" spans="3:12" ht="12.75" hidden="1" customHeight="1">
      <c r="C1017" s="831"/>
      <c r="D1017" s="831"/>
      <c r="E1017" s="832"/>
      <c r="F1017" s="831"/>
      <c r="G1017" s="831"/>
      <c r="H1017" s="831"/>
      <c r="I1017" s="846"/>
      <c r="J1017" s="831"/>
      <c r="K1017" s="831"/>
      <c r="L1017" s="831"/>
    </row>
    <row r="1018" spans="3:12" ht="12.75" hidden="1" customHeight="1">
      <c r="C1018" s="831"/>
      <c r="D1018" s="831"/>
      <c r="E1018" s="832"/>
      <c r="F1018" s="831"/>
      <c r="G1018" s="831"/>
      <c r="H1018" s="831"/>
      <c r="I1018" s="846"/>
      <c r="J1018" s="831"/>
      <c r="K1018" s="831"/>
      <c r="L1018" s="831"/>
    </row>
    <row r="1019" spans="3:12" ht="12.75" hidden="1" customHeight="1">
      <c r="C1019" s="831"/>
      <c r="D1019" s="831"/>
      <c r="E1019" s="832"/>
      <c r="F1019" s="831"/>
      <c r="G1019" s="831"/>
      <c r="H1019" s="831"/>
      <c r="I1019" s="846"/>
      <c r="J1019" s="831"/>
      <c r="K1019" s="831"/>
      <c r="L1019" s="831"/>
    </row>
    <row r="1020" spans="3:12" ht="12.75" hidden="1" customHeight="1">
      <c r="C1020" s="831"/>
      <c r="D1020" s="831"/>
      <c r="E1020" s="832"/>
      <c r="F1020" s="831"/>
      <c r="G1020" s="831"/>
      <c r="H1020" s="831"/>
      <c r="I1020" s="846"/>
      <c r="J1020" s="831"/>
      <c r="K1020" s="831"/>
      <c r="L1020" s="831"/>
    </row>
    <row r="1021" spans="3:12" ht="12.75" hidden="1" customHeight="1">
      <c r="C1021" s="831"/>
      <c r="D1021" s="831"/>
      <c r="E1021" s="832"/>
      <c r="F1021" s="831"/>
      <c r="G1021" s="831"/>
      <c r="H1021" s="831"/>
      <c r="I1021" s="846"/>
      <c r="J1021" s="831"/>
      <c r="K1021" s="831"/>
      <c r="L1021" s="831"/>
    </row>
    <row r="1022" spans="3:12" ht="12.75" hidden="1" customHeight="1">
      <c r="C1022" s="831"/>
      <c r="D1022" s="831"/>
      <c r="E1022" s="832"/>
      <c r="F1022" s="831"/>
      <c r="G1022" s="831"/>
      <c r="H1022" s="831"/>
      <c r="I1022" s="846"/>
      <c r="J1022" s="831"/>
      <c r="K1022" s="831"/>
      <c r="L1022" s="831"/>
    </row>
    <row r="1023" spans="3:12" ht="12.75" hidden="1" customHeight="1">
      <c r="C1023" s="831"/>
      <c r="D1023" s="831"/>
      <c r="E1023" s="832"/>
      <c r="F1023" s="831"/>
      <c r="G1023" s="831"/>
      <c r="H1023" s="831"/>
      <c r="I1023" s="846"/>
      <c r="J1023" s="831"/>
      <c r="K1023" s="831"/>
      <c r="L1023" s="831"/>
    </row>
    <row r="1024" spans="3:12" ht="12.75" hidden="1" customHeight="1">
      <c r="C1024" s="831"/>
      <c r="D1024" s="831"/>
      <c r="E1024" s="832"/>
      <c r="F1024" s="831"/>
      <c r="G1024" s="831"/>
      <c r="H1024" s="831"/>
      <c r="I1024" s="846"/>
      <c r="J1024" s="831"/>
      <c r="K1024" s="831"/>
      <c r="L1024" s="831"/>
    </row>
    <row r="1025" spans="3:12" ht="12.75" hidden="1" customHeight="1">
      <c r="C1025" s="831"/>
      <c r="D1025" s="831"/>
      <c r="E1025" s="832"/>
      <c r="F1025" s="831"/>
      <c r="G1025" s="831"/>
      <c r="H1025" s="831"/>
      <c r="I1025" s="846"/>
      <c r="J1025" s="831"/>
      <c r="K1025" s="831"/>
      <c r="L1025" s="831"/>
    </row>
    <row r="1026" spans="3:12" ht="12.75" hidden="1" customHeight="1">
      <c r="C1026" s="831"/>
      <c r="D1026" s="831"/>
      <c r="E1026" s="832"/>
      <c r="F1026" s="831"/>
      <c r="G1026" s="831"/>
      <c r="H1026" s="831"/>
      <c r="I1026" s="846"/>
      <c r="J1026" s="831"/>
      <c r="K1026" s="831"/>
      <c r="L1026" s="831"/>
    </row>
    <row r="1027" spans="3:12" ht="12.75" hidden="1" customHeight="1">
      <c r="C1027" s="831"/>
      <c r="D1027" s="831"/>
      <c r="E1027" s="832"/>
      <c r="F1027" s="831"/>
      <c r="G1027" s="831"/>
      <c r="H1027" s="831"/>
      <c r="I1027" s="846"/>
      <c r="J1027" s="831"/>
      <c r="K1027" s="831"/>
      <c r="L1027" s="831"/>
    </row>
    <row r="1028" spans="3:12" ht="12.75" hidden="1" customHeight="1">
      <c r="C1028" s="831"/>
      <c r="D1028" s="831"/>
      <c r="E1028" s="832"/>
      <c r="F1028" s="831"/>
      <c r="G1028" s="831"/>
      <c r="H1028" s="831"/>
      <c r="I1028" s="846"/>
      <c r="J1028" s="831"/>
      <c r="K1028" s="831"/>
      <c r="L1028" s="831"/>
    </row>
    <row r="1029" spans="3:12" ht="12.75" hidden="1" customHeight="1">
      <c r="C1029" s="831"/>
      <c r="D1029" s="831"/>
      <c r="E1029" s="832"/>
      <c r="F1029" s="831"/>
      <c r="G1029" s="831"/>
      <c r="H1029" s="831"/>
      <c r="I1029" s="846"/>
      <c r="J1029" s="831"/>
      <c r="K1029" s="831"/>
      <c r="L1029" s="831"/>
    </row>
    <row r="1030" spans="3:12" ht="12.75" hidden="1" customHeight="1">
      <c r="C1030" s="831"/>
      <c r="D1030" s="831"/>
      <c r="E1030" s="832"/>
      <c r="F1030" s="831"/>
      <c r="G1030" s="831"/>
      <c r="H1030" s="831"/>
      <c r="I1030" s="846"/>
      <c r="J1030" s="831"/>
      <c r="K1030" s="831"/>
      <c r="L1030" s="831"/>
    </row>
    <row r="1031" spans="3:12" ht="12.75" hidden="1" customHeight="1">
      <c r="C1031" s="831"/>
      <c r="D1031" s="831"/>
      <c r="E1031" s="832"/>
      <c r="F1031" s="831"/>
      <c r="G1031" s="831"/>
      <c r="H1031" s="831"/>
      <c r="I1031" s="846"/>
      <c r="J1031" s="831"/>
      <c r="K1031" s="831"/>
      <c r="L1031" s="831"/>
    </row>
    <row r="1032" spans="3:12" ht="12.75" hidden="1" customHeight="1">
      <c r="C1032" s="831"/>
      <c r="D1032" s="831"/>
      <c r="E1032" s="832"/>
      <c r="F1032" s="831"/>
      <c r="G1032" s="831"/>
      <c r="H1032" s="831"/>
      <c r="I1032" s="846"/>
      <c r="J1032" s="831"/>
      <c r="K1032" s="831"/>
      <c r="L1032" s="831"/>
    </row>
    <row r="1033" spans="3:12" ht="12.75" hidden="1" customHeight="1">
      <c r="C1033" s="831"/>
      <c r="D1033" s="831"/>
      <c r="E1033" s="832"/>
      <c r="F1033" s="831"/>
      <c r="G1033" s="831"/>
      <c r="H1033" s="831"/>
      <c r="I1033" s="846"/>
      <c r="J1033" s="831"/>
      <c r="K1033" s="831"/>
      <c r="L1033" s="831"/>
    </row>
    <row r="1034" spans="3:12" ht="12.75" hidden="1" customHeight="1">
      <c r="C1034" s="831"/>
      <c r="D1034" s="831"/>
      <c r="E1034" s="832"/>
      <c r="F1034" s="831"/>
      <c r="G1034" s="831"/>
      <c r="H1034" s="831"/>
      <c r="I1034" s="846"/>
      <c r="J1034" s="831"/>
      <c r="K1034" s="831"/>
      <c r="L1034" s="831"/>
    </row>
    <row r="1035" spans="3:12" ht="12.75" hidden="1" customHeight="1">
      <c r="D1035" s="831"/>
      <c r="E1035" s="832"/>
      <c r="F1035" s="831"/>
      <c r="G1035" s="831"/>
      <c r="H1035" s="831"/>
      <c r="I1035" s="846"/>
      <c r="J1035" s="831"/>
      <c r="K1035" s="831"/>
    </row>
    <row r="1036" spans="3:12" ht="12.75" hidden="1" customHeight="1">
      <c r="D1036" s="831"/>
      <c r="E1036" s="832"/>
      <c r="F1036" s="831"/>
      <c r="G1036" s="831"/>
      <c r="H1036" s="831"/>
      <c r="I1036" s="846"/>
      <c r="J1036" s="831"/>
      <c r="K1036" s="831"/>
    </row>
    <row r="1037" spans="3:12" ht="12.75" hidden="1" customHeight="1">
      <c r="D1037" s="831"/>
      <c r="E1037" s="832"/>
      <c r="F1037" s="831"/>
      <c r="G1037" s="831"/>
      <c r="H1037" s="831"/>
      <c r="I1037" s="846"/>
      <c r="J1037" s="831"/>
      <c r="K1037" s="831"/>
    </row>
    <row r="1038" spans="3:12" ht="12.75" hidden="1" customHeight="1">
      <c r="D1038" s="831"/>
      <c r="E1038" s="832"/>
      <c r="F1038" s="831"/>
      <c r="G1038" s="831"/>
      <c r="H1038" s="831"/>
      <c r="I1038" s="846"/>
      <c r="J1038" s="831"/>
      <c r="K1038" s="831"/>
    </row>
    <row r="1039" spans="3:12" ht="12.75" hidden="1" customHeight="1">
      <c r="D1039" s="831"/>
      <c r="E1039" s="832"/>
      <c r="F1039" s="831"/>
      <c r="G1039" s="831"/>
      <c r="H1039" s="831"/>
      <c r="I1039" s="846"/>
      <c r="J1039" s="831"/>
      <c r="K1039" s="831"/>
    </row>
    <row r="1040" spans="3:12" ht="12.75" hidden="1" customHeight="1">
      <c r="D1040" s="831"/>
      <c r="E1040" s="832"/>
      <c r="F1040" s="831"/>
      <c r="G1040" s="831"/>
      <c r="H1040" s="831"/>
      <c r="I1040" s="846"/>
      <c r="J1040" s="831"/>
      <c r="K1040" s="831"/>
    </row>
    <row r="1041" spans="3:12" ht="12.75" hidden="1" customHeight="1">
      <c r="C1041" s="831"/>
      <c r="D1041" s="831"/>
      <c r="E1041" s="832"/>
      <c r="F1041" s="831"/>
      <c r="G1041" s="831"/>
      <c r="H1041" s="831"/>
      <c r="I1041" s="846"/>
      <c r="J1041" s="831"/>
      <c r="K1041" s="831"/>
      <c r="L1041" s="831"/>
    </row>
    <row r="1042" spans="3:12" ht="12.75" hidden="1" customHeight="1">
      <c r="C1042" s="831"/>
      <c r="D1042" s="831"/>
      <c r="E1042" s="832"/>
      <c r="F1042" s="831"/>
      <c r="G1042" s="831"/>
      <c r="H1042" s="831"/>
      <c r="I1042" s="846"/>
      <c r="J1042" s="831"/>
      <c r="K1042" s="831"/>
      <c r="L1042" s="831"/>
    </row>
    <row r="1043" spans="3:12" ht="12.75" hidden="1" customHeight="1">
      <c r="C1043" s="831"/>
      <c r="D1043" s="831"/>
      <c r="E1043" s="832"/>
      <c r="F1043" s="831"/>
      <c r="G1043" s="831"/>
      <c r="H1043" s="831"/>
      <c r="I1043" s="846"/>
      <c r="J1043" s="831"/>
      <c r="K1043" s="831"/>
      <c r="L1043" s="831"/>
    </row>
    <row r="1044" spans="3:12" ht="12.75" hidden="1" customHeight="1">
      <c r="C1044" s="831"/>
      <c r="D1044" s="831"/>
      <c r="E1044" s="832"/>
      <c r="F1044" s="831"/>
      <c r="G1044" s="831"/>
      <c r="H1044" s="831"/>
      <c r="I1044" s="846"/>
      <c r="J1044" s="831"/>
      <c r="K1044" s="831"/>
      <c r="L1044" s="831"/>
    </row>
    <row r="1045" spans="3:12" ht="12.75" hidden="1" customHeight="1">
      <c r="C1045" s="831"/>
      <c r="D1045" s="831"/>
      <c r="E1045" s="832"/>
      <c r="F1045" s="831"/>
      <c r="G1045" s="831"/>
      <c r="H1045" s="831"/>
      <c r="I1045" s="846"/>
      <c r="J1045" s="831"/>
      <c r="K1045" s="831"/>
      <c r="L1045" s="831"/>
    </row>
    <row r="1046" spans="3:12" ht="12.75" hidden="1" customHeight="1">
      <c r="C1046" s="831"/>
      <c r="D1046" s="831"/>
      <c r="E1046" s="832"/>
      <c r="F1046" s="831"/>
      <c r="G1046" s="831"/>
      <c r="H1046" s="831"/>
      <c r="I1046" s="846"/>
      <c r="J1046" s="831"/>
      <c r="K1046" s="831"/>
      <c r="L1046" s="831"/>
    </row>
    <row r="1047" spans="3:12" ht="12.75" hidden="1" customHeight="1">
      <c r="C1047" s="831"/>
      <c r="D1047" s="831"/>
      <c r="E1047" s="832"/>
      <c r="F1047" s="831"/>
      <c r="G1047" s="831"/>
      <c r="H1047" s="831"/>
      <c r="I1047" s="846"/>
      <c r="J1047" s="831"/>
      <c r="K1047" s="831"/>
      <c r="L1047" s="831"/>
    </row>
    <row r="1048" spans="3:12" ht="12.75" hidden="1" customHeight="1">
      <c r="C1048" s="831"/>
      <c r="D1048" s="831"/>
      <c r="E1048" s="832"/>
      <c r="F1048" s="831"/>
      <c r="G1048" s="831"/>
      <c r="H1048" s="831"/>
      <c r="I1048" s="846"/>
      <c r="J1048" s="831"/>
      <c r="K1048" s="831"/>
      <c r="L1048" s="831"/>
    </row>
    <row r="1049" spans="3:12" ht="12.75" hidden="1" customHeight="1">
      <c r="C1049" s="831"/>
      <c r="D1049" s="831"/>
      <c r="E1049" s="832"/>
      <c r="F1049" s="831"/>
      <c r="G1049" s="831"/>
      <c r="H1049" s="831"/>
      <c r="I1049" s="846"/>
      <c r="J1049" s="831"/>
      <c r="K1049" s="831"/>
      <c r="L1049" s="831"/>
    </row>
    <row r="1050" spans="3:12" ht="12.75" hidden="1" customHeight="1">
      <c r="C1050" s="831"/>
      <c r="D1050" s="831"/>
      <c r="E1050" s="832"/>
      <c r="F1050" s="831"/>
      <c r="G1050" s="831"/>
      <c r="H1050" s="831"/>
      <c r="I1050" s="846"/>
      <c r="J1050" s="831"/>
      <c r="K1050" s="831"/>
      <c r="L1050" s="831"/>
    </row>
    <row r="1051" spans="3:12" ht="12.75" hidden="1" customHeight="1">
      <c r="C1051" s="831"/>
      <c r="D1051" s="831"/>
      <c r="E1051" s="832"/>
      <c r="F1051" s="831"/>
      <c r="G1051" s="831"/>
      <c r="H1051" s="831"/>
      <c r="I1051" s="846"/>
      <c r="J1051" s="831"/>
      <c r="K1051" s="831"/>
      <c r="L1051" s="831"/>
    </row>
    <row r="1052" spans="3:12" ht="12.75" hidden="1" customHeight="1">
      <c r="C1052" s="831"/>
      <c r="D1052" s="831"/>
      <c r="E1052" s="832"/>
      <c r="F1052" s="831"/>
      <c r="G1052" s="831"/>
      <c r="H1052" s="831"/>
      <c r="I1052" s="846"/>
      <c r="J1052" s="831"/>
      <c r="K1052" s="831"/>
      <c r="L1052" s="831"/>
    </row>
    <row r="1053" spans="3:12" ht="12.75" hidden="1" customHeight="1">
      <c r="C1053" s="831"/>
      <c r="D1053" s="831"/>
      <c r="E1053" s="832"/>
      <c r="F1053" s="831"/>
      <c r="G1053" s="831"/>
      <c r="H1053" s="831"/>
      <c r="I1053" s="846"/>
      <c r="J1053" s="831"/>
      <c r="K1053" s="831"/>
      <c r="L1053" s="831"/>
    </row>
    <row r="1054" spans="3:12" ht="12.75" hidden="1" customHeight="1">
      <c r="C1054" s="831"/>
      <c r="D1054" s="831"/>
      <c r="E1054" s="832"/>
      <c r="F1054" s="831"/>
      <c r="G1054" s="831"/>
      <c r="H1054" s="831"/>
      <c r="I1054" s="846"/>
      <c r="J1054" s="831"/>
      <c r="K1054" s="831"/>
      <c r="L1054" s="831"/>
    </row>
    <row r="1055" spans="3:12" ht="12.75" hidden="1" customHeight="1">
      <c r="C1055" s="831"/>
      <c r="D1055" s="831"/>
      <c r="E1055" s="832"/>
      <c r="F1055" s="831"/>
      <c r="G1055" s="831"/>
      <c r="H1055" s="831"/>
      <c r="I1055" s="846"/>
      <c r="J1055" s="831"/>
      <c r="K1055" s="831"/>
      <c r="L1055" s="831"/>
    </row>
    <row r="1056" spans="3:12" ht="12.75" hidden="1" customHeight="1">
      <c r="C1056" s="831"/>
      <c r="D1056" s="831"/>
      <c r="E1056" s="832"/>
      <c r="F1056" s="831"/>
      <c r="G1056" s="831"/>
      <c r="H1056" s="831"/>
      <c r="I1056" s="846"/>
      <c r="J1056" s="831"/>
      <c r="K1056" s="831"/>
      <c r="L1056" s="831"/>
    </row>
    <row r="1057" spans="3:12" ht="12.75" hidden="1" customHeight="1">
      <c r="C1057" s="831"/>
      <c r="D1057" s="831"/>
      <c r="E1057" s="832"/>
      <c r="F1057" s="831"/>
      <c r="G1057" s="831"/>
      <c r="H1057" s="831"/>
      <c r="I1057" s="846"/>
      <c r="J1057" s="831"/>
      <c r="K1057" s="831"/>
      <c r="L1057" s="831"/>
    </row>
    <row r="1058" spans="3:12" ht="12.75" hidden="1" customHeight="1">
      <c r="C1058" s="831"/>
      <c r="D1058" s="831"/>
      <c r="E1058" s="832"/>
      <c r="F1058" s="831"/>
      <c r="G1058" s="831"/>
      <c r="H1058" s="831"/>
      <c r="I1058" s="846"/>
      <c r="J1058" s="831"/>
      <c r="K1058" s="831"/>
      <c r="L1058" s="831"/>
    </row>
    <row r="1059" spans="3:12" ht="12.75" hidden="1" customHeight="1">
      <c r="C1059" s="831"/>
      <c r="D1059" s="831"/>
      <c r="E1059" s="832"/>
      <c r="F1059" s="831"/>
      <c r="G1059" s="831"/>
      <c r="H1059" s="831"/>
      <c r="I1059" s="846"/>
      <c r="J1059" s="831"/>
      <c r="K1059" s="831"/>
      <c r="L1059" s="831"/>
    </row>
    <row r="1060" spans="3:12" ht="12.75" hidden="1" customHeight="1">
      <c r="C1060" s="831"/>
      <c r="D1060" s="831"/>
      <c r="E1060" s="832"/>
      <c r="F1060" s="831"/>
      <c r="G1060" s="831"/>
      <c r="H1060" s="831"/>
      <c r="I1060" s="846"/>
      <c r="J1060" s="831"/>
      <c r="K1060" s="831"/>
      <c r="L1060" s="831"/>
    </row>
    <row r="1061" spans="3:12" ht="12.75" hidden="1" customHeight="1">
      <c r="C1061" s="831"/>
      <c r="D1061" s="831"/>
      <c r="E1061" s="832"/>
      <c r="F1061" s="831"/>
      <c r="G1061" s="831"/>
      <c r="H1061" s="831"/>
      <c r="I1061" s="846"/>
      <c r="J1061" s="831"/>
      <c r="K1061" s="831"/>
      <c r="L1061" s="831"/>
    </row>
    <row r="1062" spans="3:12" ht="12.75" hidden="1" customHeight="1">
      <c r="C1062" s="831"/>
      <c r="D1062" s="831"/>
      <c r="E1062" s="832"/>
      <c r="F1062" s="831"/>
      <c r="G1062" s="831"/>
      <c r="H1062" s="831"/>
      <c r="I1062" s="846"/>
      <c r="J1062" s="831"/>
      <c r="K1062" s="831"/>
      <c r="L1062" s="831"/>
    </row>
    <row r="1063" spans="3:12" ht="12.75" hidden="1" customHeight="1">
      <c r="C1063" s="831"/>
      <c r="D1063" s="831"/>
      <c r="E1063" s="832"/>
      <c r="F1063" s="831"/>
      <c r="G1063" s="831"/>
      <c r="H1063" s="831"/>
      <c r="I1063" s="846"/>
      <c r="J1063" s="831"/>
      <c r="K1063" s="831"/>
      <c r="L1063" s="831"/>
    </row>
    <row r="1064" spans="3:12" ht="12.75" hidden="1" customHeight="1">
      <c r="C1064" s="831"/>
      <c r="D1064" s="831"/>
      <c r="E1064" s="832"/>
      <c r="F1064" s="831"/>
      <c r="G1064" s="831"/>
      <c r="H1064" s="831"/>
      <c r="I1064" s="846"/>
      <c r="J1064" s="831"/>
      <c r="K1064" s="831"/>
      <c r="L1064" s="831"/>
    </row>
    <row r="1065" spans="3:12" ht="12.75" hidden="1" customHeight="1">
      <c r="C1065" s="831"/>
      <c r="D1065" s="831"/>
      <c r="E1065" s="832"/>
      <c r="F1065" s="831"/>
      <c r="G1065" s="831"/>
      <c r="H1065" s="831"/>
      <c r="I1065" s="846"/>
      <c r="J1065" s="831"/>
      <c r="K1065" s="831"/>
      <c r="L1065" s="831"/>
    </row>
    <row r="1066" spans="3:12" ht="12.75" hidden="1" customHeight="1">
      <c r="C1066" s="831"/>
      <c r="D1066" s="831"/>
      <c r="E1066" s="832"/>
      <c r="F1066" s="831"/>
      <c r="G1066" s="831"/>
      <c r="H1066" s="831"/>
      <c r="I1066" s="846"/>
      <c r="J1066" s="831"/>
      <c r="K1066" s="831"/>
      <c r="L1066" s="831"/>
    </row>
    <row r="1067" spans="3:12" ht="12.75" hidden="1" customHeight="1">
      <c r="C1067" s="831"/>
      <c r="D1067" s="831"/>
      <c r="E1067" s="832"/>
      <c r="F1067" s="831"/>
      <c r="G1067" s="831"/>
      <c r="H1067" s="831"/>
      <c r="I1067" s="846"/>
      <c r="J1067" s="831"/>
      <c r="K1067" s="831"/>
      <c r="L1067" s="831"/>
    </row>
    <row r="1068" spans="3:12" ht="12.75" hidden="1" customHeight="1">
      <c r="C1068" s="831"/>
      <c r="D1068" s="831"/>
      <c r="E1068" s="832"/>
      <c r="F1068" s="831"/>
      <c r="G1068" s="831"/>
      <c r="H1068" s="831"/>
      <c r="I1068" s="846"/>
      <c r="J1068" s="831"/>
      <c r="K1068" s="831"/>
      <c r="L1068" s="831"/>
    </row>
    <row r="1069" spans="3:12" ht="12.75" hidden="1" customHeight="1">
      <c r="C1069" s="831"/>
      <c r="D1069" s="831"/>
      <c r="E1069" s="832"/>
      <c r="F1069" s="831"/>
      <c r="G1069" s="831"/>
      <c r="H1069" s="831"/>
      <c r="I1069" s="846"/>
      <c r="J1069" s="831"/>
      <c r="K1069" s="831"/>
      <c r="L1069" s="831"/>
    </row>
    <row r="1070" spans="3:12" ht="12.75" hidden="1" customHeight="1">
      <c r="C1070" s="831"/>
      <c r="D1070" s="831"/>
      <c r="E1070" s="832"/>
      <c r="F1070" s="831"/>
      <c r="G1070" s="831"/>
      <c r="H1070" s="831"/>
      <c r="I1070" s="846"/>
      <c r="J1070" s="831"/>
      <c r="K1070" s="831"/>
      <c r="L1070" s="831"/>
    </row>
    <row r="1071" spans="3:12" ht="12.75" hidden="1" customHeight="1">
      <c r="C1071" s="831"/>
      <c r="D1071" s="831"/>
      <c r="E1071" s="832"/>
      <c r="F1071" s="831"/>
      <c r="G1071" s="831"/>
      <c r="H1071" s="831"/>
      <c r="I1071" s="846"/>
      <c r="J1071" s="831"/>
      <c r="K1071" s="831"/>
      <c r="L1071" s="831"/>
    </row>
    <row r="1072" spans="3:12" ht="12.75" hidden="1" customHeight="1">
      <c r="C1072" s="831"/>
      <c r="D1072" s="831"/>
      <c r="E1072" s="832"/>
      <c r="F1072" s="831"/>
      <c r="G1072" s="831"/>
      <c r="H1072" s="831"/>
      <c r="I1072" s="846"/>
      <c r="J1072" s="831"/>
      <c r="K1072" s="831"/>
      <c r="L1072" s="831"/>
    </row>
    <row r="1073" spans="3:12" ht="12.75" hidden="1" customHeight="1">
      <c r="C1073" s="831"/>
      <c r="D1073" s="831"/>
      <c r="E1073" s="832"/>
      <c r="F1073" s="831"/>
      <c r="G1073" s="831"/>
      <c r="H1073" s="831"/>
      <c r="I1073" s="846"/>
      <c r="J1073" s="831"/>
      <c r="K1073" s="831"/>
      <c r="L1073" s="831"/>
    </row>
    <row r="1074" spans="3:12" ht="12.75" hidden="1" customHeight="1">
      <c r="C1074" s="831"/>
      <c r="D1074" s="831"/>
      <c r="E1074" s="832"/>
      <c r="F1074" s="831"/>
      <c r="G1074" s="831"/>
      <c r="H1074" s="831"/>
      <c r="I1074" s="846"/>
      <c r="J1074" s="831"/>
      <c r="K1074" s="831"/>
      <c r="L1074" s="831"/>
    </row>
    <row r="1075" spans="3:12" ht="12.75" hidden="1" customHeight="1">
      <c r="C1075" s="831"/>
      <c r="D1075" s="831"/>
      <c r="E1075" s="832"/>
      <c r="F1075" s="831"/>
      <c r="G1075" s="831"/>
      <c r="H1075" s="831"/>
      <c r="I1075" s="846"/>
      <c r="J1075" s="831"/>
      <c r="K1075" s="831"/>
      <c r="L1075" s="831"/>
    </row>
    <row r="1076" spans="3:12" ht="12.75" hidden="1" customHeight="1">
      <c r="C1076" s="831"/>
      <c r="D1076" s="831"/>
      <c r="E1076" s="832"/>
      <c r="F1076" s="831"/>
      <c r="G1076" s="831"/>
      <c r="H1076" s="831"/>
      <c r="I1076" s="846"/>
      <c r="J1076" s="831"/>
      <c r="K1076" s="831"/>
      <c r="L1076" s="831"/>
    </row>
    <row r="1077" spans="3:12" ht="12.75" hidden="1" customHeight="1">
      <c r="C1077" s="831"/>
      <c r="D1077" s="831"/>
      <c r="E1077" s="832"/>
      <c r="F1077" s="831"/>
      <c r="G1077" s="831"/>
      <c r="H1077" s="831"/>
      <c r="I1077" s="846"/>
      <c r="J1077" s="831"/>
      <c r="K1077" s="831"/>
      <c r="L1077" s="831"/>
    </row>
    <row r="1078" spans="3:12" ht="12.75" hidden="1" customHeight="1">
      <c r="C1078" s="831"/>
      <c r="D1078" s="831"/>
      <c r="E1078" s="832"/>
      <c r="F1078" s="831"/>
      <c r="G1078" s="831"/>
      <c r="H1078" s="831"/>
      <c r="I1078" s="846"/>
      <c r="J1078" s="831"/>
      <c r="K1078" s="831"/>
      <c r="L1078" s="831"/>
    </row>
    <row r="1079" spans="3:12" ht="12.75" hidden="1" customHeight="1">
      <c r="C1079" s="831"/>
      <c r="D1079" s="831"/>
      <c r="E1079" s="832"/>
      <c r="F1079" s="831"/>
      <c r="G1079" s="831"/>
      <c r="H1079" s="831"/>
      <c r="I1079" s="846"/>
      <c r="J1079" s="831"/>
      <c r="K1079" s="831"/>
      <c r="L1079" s="831"/>
    </row>
    <row r="1080" spans="3:12" ht="12.75" hidden="1" customHeight="1">
      <c r="C1080" s="831"/>
      <c r="D1080" s="831"/>
      <c r="E1080" s="832"/>
      <c r="F1080" s="831"/>
      <c r="G1080" s="831"/>
      <c r="H1080" s="831"/>
      <c r="I1080" s="846"/>
      <c r="J1080" s="831"/>
      <c r="K1080" s="831"/>
      <c r="L1080" s="831"/>
    </row>
    <row r="1081" spans="3:12" ht="12.75" hidden="1" customHeight="1">
      <c r="C1081" s="831"/>
      <c r="D1081" s="831"/>
      <c r="E1081" s="832"/>
      <c r="F1081" s="831"/>
      <c r="G1081" s="831"/>
      <c r="H1081" s="831"/>
      <c r="I1081" s="846"/>
      <c r="J1081" s="831"/>
      <c r="K1081" s="831"/>
      <c r="L1081" s="831"/>
    </row>
    <row r="1082" spans="3:12" ht="12.75" hidden="1" customHeight="1">
      <c r="C1082" s="831"/>
      <c r="D1082" s="831"/>
      <c r="E1082" s="832"/>
      <c r="F1082" s="831"/>
      <c r="G1082" s="831"/>
      <c r="H1082" s="831"/>
      <c r="I1082" s="846"/>
      <c r="J1082" s="831"/>
      <c r="K1082" s="831"/>
      <c r="L1082" s="831"/>
    </row>
    <row r="1083" spans="3:12" ht="12.75" hidden="1" customHeight="1">
      <c r="C1083" s="831"/>
      <c r="D1083" s="831"/>
      <c r="E1083" s="832"/>
      <c r="F1083" s="831"/>
      <c r="G1083" s="831"/>
      <c r="H1083" s="831"/>
      <c r="I1083" s="846"/>
      <c r="J1083" s="831"/>
      <c r="K1083" s="831"/>
      <c r="L1083" s="831"/>
    </row>
    <row r="1084" spans="3:12" ht="12.75" hidden="1" customHeight="1">
      <c r="C1084" s="831"/>
      <c r="D1084" s="831"/>
      <c r="E1084" s="832"/>
      <c r="F1084" s="831"/>
      <c r="G1084" s="831"/>
      <c r="H1084" s="831"/>
      <c r="I1084" s="846"/>
      <c r="J1084" s="831"/>
      <c r="K1084" s="831"/>
      <c r="L1084" s="831"/>
    </row>
    <row r="1085" spans="3:12" ht="12.75" hidden="1" customHeight="1">
      <c r="C1085" s="831"/>
      <c r="D1085" s="831"/>
      <c r="E1085" s="832"/>
      <c r="F1085" s="831"/>
      <c r="G1085" s="831"/>
      <c r="H1085" s="831"/>
      <c r="I1085" s="846"/>
      <c r="J1085" s="831"/>
      <c r="K1085" s="831"/>
      <c r="L1085" s="831"/>
    </row>
    <row r="1086" spans="3:12" ht="12.75" hidden="1" customHeight="1">
      <c r="C1086" s="831"/>
      <c r="D1086" s="831"/>
      <c r="E1086" s="832"/>
      <c r="F1086" s="831"/>
      <c r="G1086" s="831"/>
      <c r="H1086" s="831"/>
      <c r="I1086" s="846"/>
      <c r="J1086" s="831"/>
      <c r="K1086" s="831"/>
      <c r="L1086" s="831"/>
    </row>
    <row r="1087" spans="3:12" ht="12.75" hidden="1" customHeight="1">
      <c r="C1087" s="831"/>
      <c r="D1087" s="831"/>
      <c r="E1087" s="832"/>
      <c r="F1087" s="831"/>
      <c r="G1087" s="831"/>
      <c r="H1087" s="831"/>
      <c r="I1087" s="846"/>
      <c r="J1087" s="831"/>
      <c r="K1087" s="831"/>
      <c r="L1087" s="831"/>
    </row>
    <row r="1088" spans="3:12" ht="12.75" hidden="1" customHeight="1">
      <c r="D1088" s="831"/>
      <c r="E1088" s="832"/>
      <c r="F1088" s="831"/>
      <c r="G1088" s="831"/>
      <c r="H1088" s="831"/>
      <c r="I1088" s="846"/>
      <c r="J1088" s="831"/>
      <c r="K1088" s="831"/>
    </row>
    <row r="1089" spans="4:11" ht="12.75" hidden="1" customHeight="1">
      <c r="D1089" s="831"/>
      <c r="E1089" s="832"/>
      <c r="F1089" s="831"/>
      <c r="G1089" s="831"/>
      <c r="H1089" s="831"/>
      <c r="I1089" s="846"/>
      <c r="J1089" s="831"/>
      <c r="K1089" s="831"/>
    </row>
    <row r="1090" spans="4:11" ht="12.75" hidden="1" customHeight="1">
      <c r="D1090" s="831"/>
      <c r="E1090" s="832"/>
      <c r="F1090" s="831"/>
      <c r="G1090" s="831"/>
      <c r="H1090" s="831"/>
      <c r="I1090" s="846"/>
      <c r="J1090" s="831"/>
      <c r="K1090" s="831"/>
    </row>
    <row r="1091" spans="4:11" ht="12.75" hidden="1" customHeight="1">
      <c r="D1091" s="831"/>
      <c r="E1091" s="832"/>
      <c r="F1091" s="831"/>
      <c r="G1091" s="831"/>
      <c r="H1091" s="831"/>
      <c r="I1091" s="846"/>
      <c r="J1091" s="831"/>
      <c r="K1091" s="831"/>
    </row>
    <row r="1092" spans="4:11" ht="12.75" hidden="1" customHeight="1">
      <c r="D1092" s="831"/>
      <c r="E1092" s="832"/>
      <c r="F1092" s="831"/>
      <c r="G1092" s="831"/>
      <c r="H1092" s="831"/>
      <c r="I1092" s="846"/>
      <c r="J1092" s="831"/>
      <c r="K1092" s="831"/>
    </row>
    <row r="1093" spans="4:11" ht="12.75" hidden="1" customHeight="1">
      <c r="D1093" s="831"/>
      <c r="E1093" s="832"/>
      <c r="F1093" s="831"/>
      <c r="G1093" s="831"/>
      <c r="H1093" s="831"/>
      <c r="I1093" s="846"/>
      <c r="J1093" s="831"/>
      <c r="K1093" s="831"/>
    </row>
    <row r="1094" spans="4:11" ht="12.75" hidden="1" customHeight="1">
      <c r="D1094" s="831"/>
      <c r="E1094" s="832"/>
      <c r="F1094" s="831"/>
      <c r="G1094" s="831"/>
      <c r="H1094" s="831"/>
      <c r="I1094" s="846"/>
      <c r="J1094" s="831"/>
      <c r="K1094" s="831"/>
    </row>
    <row r="1095" spans="4:11" ht="12.75" hidden="1" customHeight="1">
      <c r="D1095" s="831"/>
      <c r="E1095" s="832"/>
      <c r="F1095" s="831"/>
      <c r="G1095" s="831"/>
      <c r="H1095" s="831"/>
      <c r="I1095" s="846"/>
      <c r="J1095" s="831"/>
      <c r="K1095" s="831"/>
    </row>
    <row r="1096" spans="4:11" ht="12.75" hidden="1" customHeight="1">
      <c r="D1096" s="831"/>
      <c r="E1096" s="832"/>
      <c r="F1096" s="831"/>
      <c r="G1096" s="831"/>
      <c r="H1096" s="831"/>
      <c r="I1096" s="846"/>
      <c r="J1096" s="831"/>
      <c r="K1096" s="831"/>
    </row>
    <row r="1097" spans="4:11" ht="12.75" hidden="1" customHeight="1">
      <c r="D1097" s="831"/>
      <c r="E1097" s="832"/>
      <c r="F1097" s="831"/>
      <c r="G1097" s="831"/>
      <c r="H1097" s="831"/>
      <c r="I1097" s="846"/>
      <c r="J1097" s="831"/>
      <c r="K1097" s="831"/>
    </row>
    <row r="1098" spans="4:11" ht="12.75" hidden="1" customHeight="1">
      <c r="D1098" s="831"/>
      <c r="E1098" s="832"/>
      <c r="F1098" s="831"/>
      <c r="G1098" s="831"/>
      <c r="H1098" s="831"/>
      <c r="I1098" s="846"/>
      <c r="J1098" s="831"/>
      <c r="K1098" s="831"/>
    </row>
    <row r="1099" spans="4:11" ht="12.75" hidden="1" customHeight="1">
      <c r="D1099" s="831"/>
      <c r="E1099" s="832"/>
      <c r="F1099" s="831"/>
      <c r="G1099" s="831"/>
      <c r="H1099" s="831"/>
      <c r="I1099" s="846"/>
      <c r="J1099" s="831"/>
      <c r="K1099" s="831"/>
    </row>
    <row r="1100" spans="4:11" ht="12.75" hidden="1" customHeight="1">
      <c r="D1100" s="831"/>
      <c r="E1100" s="832"/>
      <c r="F1100" s="831"/>
      <c r="G1100" s="831"/>
      <c r="H1100" s="831"/>
      <c r="I1100" s="846"/>
      <c r="J1100" s="831"/>
      <c r="K1100" s="831"/>
    </row>
    <row r="1101" spans="4:11" ht="12.75" hidden="1" customHeight="1">
      <c r="D1101" s="831"/>
      <c r="E1101" s="832"/>
      <c r="F1101" s="831"/>
      <c r="G1101" s="831"/>
      <c r="H1101" s="831"/>
      <c r="I1101" s="846"/>
      <c r="J1101" s="831"/>
      <c r="K1101" s="831"/>
    </row>
    <row r="1102" spans="4:11" ht="12.75" hidden="1" customHeight="1">
      <c r="D1102" s="831"/>
      <c r="E1102" s="832"/>
      <c r="F1102" s="831"/>
      <c r="G1102" s="831"/>
      <c r="H1102" s="831"/>
      <c r="I1102" s="846"/>
      <c r="J1102" s="831"/>
      <c r="K1102" s="831"/>
    </row>
    <row r="1103" spans="4:11" ht="12.75" hidden="1" customHeight="1">
      <c r="D1103" s="831"/>
      <c r="E1103" s="832"/>
      <c r="F1103" s="831"/>
      <c r="G1103" s="831"/>
      <c r="H1103" s="831"/>
      <c r="I1103" s="846"/>
      <c r="J1103" s="831"/>
      <c r="K1103" s="831"/>
    </row>
    <row r="1104" spans="4:11" ht="12.75" hidden="1" customHeight="1">
      <c r="D1104" s="831"/>
      <c r="E1104" s="832"/>
      <c r="F1104" s="831"/>
      <c r="G1104" s="831"/>
      <c r="H1104" s="831"/>
      <c r="I1104" s="846"/>
      <c r="J1104" s="831"/>
      <c r="K1104" s="831"/>
    </row>
    <row r="1105" spans="4:11" ht="12.75" hidden="1" customHeight="1">
      <c r="D1105" s="831"/>
      <c r="E1105" s="832"/>
      <c r="F1105" s="831"/>
      <c r="G1105" s="831"/>
      <c r="H1105" s="831"/>
      <c r="I1105" s="846"/>
      <c r="J1105" s="831"/>
      <c r="K1105" s="831"/>
    </row>
    <row r="1106" spans="4:11" ht="12.75" hidden="1" customHeight="1">
      <c r="D1106" s="831"/>
      <c r="E1106" s="832"/>
      <c r="F1106" s="831"/>
      <c r="G1106" s="831"/>
      <c r="H1106" s="831"/>
      <c r="I1106" s="846"/>
      <c r="J1106" s="831"/>
      <c r="K1106" s="831"/>
    </row>
    <row r="1107" spans="4:11" ht="12.75" hidden="1" customHeight="1">
      <c r="D1107" s="831"/>
      <c r="E1107" s="832"/>
      <c r="F1107" s="831"/>
      <c r="G1107" s="831"/>
      <c r="H1107" s="831"/>
      <c r="I1107" s="846"/>
      <c r="J1107" s="831"/>
      <c r="K1107" s="831"/>
    </row>
    <row r="1108" spans="4:11" ht="12.75" hidden="1" customHeight="1">
      <c r="D1108" s="831"/>
      <c r="E1108" s="832"/>
      <c r="F1108" s="831"/>
      <c r="G1108" s="831"/>
      <c r="H1108" s="831"/>
      <c r="I1108" s="846"/>
      <c r="J1108" s="831"/>
      <c r="K1108" s="831"/>
    </row>
    <row r="1109" spans="4:11" ht="12.75" hidden="1" customHeight="1">
      <c r="D1109" s="831"/>
      <c r="E1109" s="832"/>
      <c r="F1109" s="831"/>
      <c r="G1109" s="831"/>
      <c r="H1109" s="831"/>
      <c r="I1109" s="846"/>
      <c r="J1109" s="831"/>
      <c r="K1109" s="831"/>
    </row>
    <row r="1110" spans="4:11" ht="12.75" hidden="1" customHeight="1">
      <c r="D1110" s="831"/>
      <c r="E1110" s="832"/>
      <c r="F1110" s="831"/>
      <c r="G1110" s="831"/>
      <c r="H1110" s="831"/>
      <c r="I1110" s="846"/>
      <c r="J1110" s="831"/>
      <c r="K1110" s="831"/>
    </row>
    <row r="1111" spans="4:11" ht="12.75" hidden="1" customHeight="1">
      <c r="D1111" s="831"/>
      <c r="E1111" s="832"/>
      <c r="F1111" s="831"/>
      <c r="G1111" s="831"/>
      <c r="H1111" s="831"/>
      <c r="I1111" s="846"/>
      <c r="J1111" s="831"/>
      <c r="K1111" s="831"/>
    </row>
    <row r="1112" spans="4:11" ht="12.75" hidden="1" customHeight="1">
      <c r="D1112" s="831"/>
      <c r="E1112" s="832"/>
      <c r="F1112" s="831"/>
      <c r="G1112" s="831"/>
      <c r="H1112" s="831"/>
      <c r="I1112" s="846"/>
      <c r="J1112" s="831"/>
      <c r="K1112" s="831"/>
    </row>
    <row r="1113" spans="4:11" ht="12.75" hidden="1" customHeight="1">
      <c r="D1113" s="831"/>
      <c r="E1113" s="832"/>
      <c r="F1113" s="831"/>
      <c r="G1113" s="831"/>
      <c r="H1113" s="831"/>
      <c r="I1113" s="846"/>
      <c r="J1113" s="831"/>
      <c r="K1113" s="831"/>
    </row>
    <row r="1114" spans="4:11" ht="12.75" hidden="1" customHeight="1">
      <c r="D1114" s="831"/>
      <c r="E1114" s="832"/>
      <c r="F1114" s="831"/>
      <c r="G1114" s="831"/>
      <c r="H1114" s="831"/>
      <c r="I1114" s="846"/>
      <c r="J1114" s="831"/>
      <c r="K1114" s="831"/>
    </row>
    <row r="1115" spans="4:11" ht="12.75" hidden="1" customHeight="1">
      <c r="D1115" s="831"/>
      <c r="E1115" s="832"/>
      <c r="F1115" s="831"/>
      <c r="G1115" s="831"/>
      <c r="H1115" s="831"/>
      <c r="I1115" s="846"/>
      <c r="J1115" s="831"/>
      <c r="K1115" s="831"/>
    </row>
    <row r="1116" spans="4:11" ht="12.75" hidden="1" customHeight="1">
      <c r="D1116" s="831"/>
      <c r="E1116" s="832"/>
      <c r="F1116" s="831"/>
      <c r="G1116" s="831"/>
      <c r="H1116" s="831"/>
      <c r="I1116" s="846"/>
      <c r="J1116" s="831"/>
      <c r="K1116" s="831"/>
    </row>
    <row r="1117" spans="4:11" ht="12.75" hidden="1" customHeight="1">
      <c r="D1117" s="831"/>
      <c r="E1117" s="832"/>
      <c r="F1117" s="831"/>
      <c r="G1117" s="831"/>
      <c r="H1117" s="831"/>
      <c r="I1117" s="846"/>
      <c r="J1117" s="831"/>
      <c r="K1117" s="831"/>
    </row>
    <row r="1118" spans="4:11" ht="12.75" hidden="1" customHeight="1">
      <c r="D1118" s="831"/>
      <c r="E1118" s="832"/>
      <c r="F1118" s="831"/>
      <c r="G1118" s="831"/>
      <c r="H1118" s="831"/>
      <c r="I1118" s="846"/>
      <c r="J1118" s="831"/>
      <c r="K1118" s="831"/>
    </row>
    <row r="1119" spans="4:11" ht="12.75" hidden="1" customHeight="1">
      <c r="D1119" s="831"/>
      <c r="E1119" s="832"/>
      <c r="F1119" s="831"/>
      <c r="G1119" s="831"/>
      <c r="H1119" s="831"/>
      <c r="I1119" s="846"/>
      <c r="J1119" s="831"/>
      <c r="K1119" s="831"/>
    </row>
    <row r="1120" spans="4:11" ht="12.75" hidden="1" customHeight="1">
      <c r="D1120" s="831"/>
      <c r="E1120" s="832"/>
      <c r="F1120" s="831"/>
      <c r="G1120" s="831"/>
      <c r="H1120" s="831"/>
      <c r="I1120" s="846"/>
      <c r="J1120" s="831"/>
      <c r="K1120" s="831"/>
    </row>
    <row r="1121" spans="4:11" ht="12.75" hidden="1" customHeight="1">
      <c r="D1121" s="831"/>
      <c r="E1121" s="832"/>
      <c r="F1121" s="831"/>
      <c r="G1121" s="831"/>
      <c r="H1121" s="831"/>
      <c r="I1121" s="846"/>
      <c r="J1121" s="831"/>
      <c r="K1121" s="831"/>
    </row>
    <row r="1122" spans="4:11" ht="12.75" hidden="1" customHeight="1">
      <c r="D1122" s="831"/>
      <c r="E1122" s="832"/>
      <c r="F1122" s="831"/>
      <c r="G1122" s="831"/>
      <c r="H1122" s="831"/>
      <c r="I1122" s="846"/>
      <c r="J1122" s="831"/>
      <c r="K1122" s="831"/>
    </row>
    <row r="1130" spans="4:11" ht="12.75" hidden="1" customHeight="1">
      <c r="D1130" s="831"/>
      <c r="E1130" s="832"/>
      <c r="F1130" s="831"/>
      <c r="G1130" s="831"/>
      <c r="H1130" s="831"/>
      <c r="I1130" s="846"/>
      <c r="J1130" s="831"/>
      <c r="K1130" s="831"/>
    </row>
    <row r="1131" spans="4:11" ht="12.75" hidden="1" customHeight="1">
      <c r="D1131" s="831"/>
      <c r="E1131" s="832"/>
      <c r="F1131" s="831"/>
      <c r="G1131" s="831"/>
      <c r="H1131" s="831"/>
      <c r="I1131" s="846"/>
      <c r="J1131" s="831"/>
      <c r="K1131" s="831"/>
    </row>
    <row r="1132" spans="4:11" ht="12.75" hidden="1" customHeight="1">
      <c r="D1132" s="831"/>
      <c r="E1132" s="832"/>
      <c r="F1132" s="831"/>
      <c r="G1132" s="831"/>
      <c r="H1132" s="831"/>
      <c r="I1132" s="846"/>
      <c r="J1132" s="831"/>
      <c r="K1132" s="831"/>
    </row>
    <row r="1133" spans="4:11" ht="12.75" hidden="1" customHeight="1">
      <c r="D1133" s="831"/>
      <c r="E1133" s="832"/>
      <c r="F1133" s="831"/>
      <c r="G1133" s="831"/>
      <c r="H1133" s="831"/>
      <c r="I1133" s="846"/>
      <c r="J1133" s="831"/>
      <c r="K1133" s="831"/>
    </row>
    <row r="1134" spans="4:11" ht="12.75" hidden="1" customHeight="1">
      <c r="D1134" s="831"/>
      <c r="E1134" s="832"/>
      <c r="F1134" s="831"/>
      <c r="G1134" s="831"/>
      <c r="H1134" s="831"/>
      <c r="I1134" s="846"/>
      <c r="J1134" s="831"/>
      <c r="K1134" s="831"/>
    </row>
    <row r="1135" spans="4:11" ht="12.75" hidden="1" customHeight="1">
      <c r="D1135" s="831"/>
      <c r="E1135" s="832"/>
      <c r="F1135" s="831"/>
      <c r="G1135" s="831"/>
      <c r="H1135" s="831"/>
      <c r="I1135" s="846"/>
      <c r="J1135" s="831"/>
      <c r="K1135" s="831"/>
    </row>
    <row r="1136" spans="4:11" ht="12.75" hidden="1" customHeight="1">
      <c r="D1136" s="831"/>
      <c r="E1136" s="832"/>
      <c r="F1136" s="831"/>
      <c r="G1136" s="831"/>
      <c r="H1136" s="831"/>
      <c r="I1136" s="846"/>
      <c r="J1136" s="831"/>
      <c r="K1136" s="831"/>
    </row>
    <row r="1137" spans="4:11" ht="12.75" hidden="1" customHeight="1">
      <c r="D1137" s="831"/>
      <c r="E1137" s="832"/>
      <c r="F1137" s="831"/>
      <c r="G1137" s="831"/>
      <c r="H1137" s="831"/>
      <c r="I1137" s="846"/>
      <c r="J1137" s="831"/>
      <c r="K1137" s="831"/>
    </row>
    <row r="1138" spans="4:11" ht="12.75" hidden="1" customHeight="1">
      <c r="D1138" s="831"/>
      <c r="E1138" s="832"/>
      <c r="F1138" s="831"/>
      <c r="G1138" s="831"/>
      <c r="H1138" s="831"/>
      <c r="I1138" s="846"/>
      <c r="J1138" s="831"/>
      <c r="K1138" s="831"/>
    </row>
    <row r="1139" spans="4:11" ht="12.75" hidden="1" customHeight="1">
      <c r="D1139" s="831"/>
      <c r="E1139" s="832"/>
      <c r="F1139" s="831"/>
      <c r="G1139" s="831"/>
      <c r="H1139" s="831"/>
      <c r="I1139" s="846"/>
      <c r="J1139" s="831"/>
      <c r="K1139" s="831"/>
    </row>
    <row r="1140" spans="4:11" ht="12.75" hidden="1" customHeight="1">
      <c r="D1140" s="831"/>
      <c r="E1140" s="832"/>
      <c r="F1140" s="831"/>
      <c r="G1140" s="831"/>
      <c r="H1140" s="831"/>
      <c r="I1140" s="846"/>
      <c r="J1140" s="831"/>
      <c r="K1140" s="831"/>
    </row>
    <row r="1141" spans="4:11" ht="12.75" hidden="1" customHeight="1">
      <c r="D1141" s="831"/>
      <c r="E1141" s="832"/>
      <c r="F1141" s="831"/>
      <c r="G1141" s="831"/>
      <c r="H1141" s="831"/>
      <c r="I1141" s="846"/>
      <c r="J1141" s="831"/>
      <c r="K1141" s="831"/>
    </row>
    <row r="1142" spans="4:11" ht="12.75" hidden="1" customHeight="1">
      <c r="D1142" s="831"/>
      <c r="E1142" s="832"/>
      <c r="F1142" s="831"/>
      <c r="G1142" s="831"/>
      <c r="H1142" s="831"/>
      <c r="I1142" s="846"/>
      <c r="J1142" s="831"/>
      <c r="K1142" s="831"/>
    </row>
    <row r="1143" spans="4:11" ht="12.75" hidden="1" customHeight="1">
      <c r="D1143" s="831"/>
      <c r="E1143" s="832"/>
      <c r="F1143" s="831"/>
      <c r="G1143" s="831"/>
      <c r="H1143" s="831"/>
      <c r="I1143" s="846"/>
      <c r="J1143" s="831"/>
      <c r="K1143" s="831"/>
    </row>
    <row r="1144" spans="4:11" ht="12.75" hidden="1" customHeight="1">
      <c r="D1144" s="831"/>
      <c r="E1144" s="832"/>
      <c r="F1144" s="831"/>
      <c r="G1144" s="831"/>
      <c r="H1144" s="831"/>
      <c r="I1144" s="846"/>
      <c r="J1144" s="831"/>
      <c r="K1144" s="831"/>
    </row>
    <row r="1145" spans="4:11" ht="12.75" hidden="1" customHeight="1">
      <c r="D1145" s="831"/>
      <c r="E1145" s="832"/>
      <c r="F1145" s="831"/>
      <c r="G1145" s="831"/>
      <c r="H1145" s="831"/>
      <c r="I1145" s="846"/>
      <c r="J1145" s="831"/>
      <c r="K1145" s="831"/>
    </row>
    <row r="1146" spans="4:11" ht="12.75" hidden="1" customHeight="1">
      <c r="D1146" s="831"/>
      <c r="E1146" s="832"/>
      <c r="F1146" s="831"/>
      <c r="G1146" s="831"/>
      <c r="H1146" s="831"/>
      <c r="I1146" s="846"/>
      <c r="J1146" s="831"/>
      <c r="K1146" s="831"/>
    </row>
    <row r="1147" spans="4:11" ht="12.75" hidden="1" customHeight="1">
      <c r="D1147" s="831"/>
      <c r="E1147" s="832"/>
      <c r="F1147" s="831"/>
      <c r="G1147" s="831"/>
      <c r="H1147" s="831"/>
      <c r="I1147" s="846"/>
      <c r="J1147" s="831"/>
      <c r="K1147" s="831"/>
    </row>
    <row r="1148" spans="4:11" ht="12.75" hidden="1" customHeight="1">
      <c r="D1148" s="831"/>
      <c r="E1148" s="832"/>
      <c r="F1148" s="831"/>
      <c r="G1148" s="831"/>
      <c r="H1148" s="831"/>
      <c r="I1148" s="846"/>
      <c r="J1148" s="831"/>
      <c r="K1148" s="831"/>
    </row>
    <row r="1149" spans="4:11" ht="12.75" hidden="1" customHeight="1">
      <c r="D1149" s="831"/>
      <c r="E1149" s="832"/>
      <c r="F1149" s="831"/>
      <c r="G1149" s="831"/>
      <c r="H1149" s="831"/>
      <c r="I1149" s="846"/>
      <c r="J1149" s="831"/>
      <c r="K1149" s="831"/>
    </row>
    <row r="1150" spans="4:11" ht="12.75" hidden="1" customHeight="1">
      <c r="D1150" s="831"/>
      <c r="E1150" s="832"/>
      <c r="F1150" s="831"/>
      <c r="G1150" s="831"/>
      <c r="H1150" s="831"/>
      <c r="I1150" s="846"/>
      <c r="J1150" s="831"/>
      <c r="K1150" s="831"/>
    </row>
    <row r="1151" spans="4:11" ht="12.75" hidden="1" customHeight="1">
      <c r="D1151" s="831"/>
      <c r="E1151" s="832"/>
      <c r="F1151" s="831"/>
      <c r="G1151" s="831"/>
      <c r="H1151" s="831"/>
      <c r="I1151" s="846"/>
      <c r="J1151" s="831"/>
      <c r="K1151" s="831"/>
    </row>
    <row r="1152" spans="4:11" ht="12.75" hidden="1" customHeight="1">
      <c r="D1152" s="831"/>
      <c r="E1152" s="832"/>
      <c r="F1152" s="831"/>
      <c r="G1152" s="831"/>
      <c r="H1152" s="831"/>
      <c r="I1152" s="846"/>
      <c r="J1152" s="831"/>
      <c r="K1152" s="831"/>
    </row>
    <row r="1153" spans="4:11" ht="12.75" hidden="1" customHeight="1">
      <c r="D1153" s="831"/>
      <c r="E1153" s="832"/>
      <c r="F1153" s="831"/>
      <c r="G1153" s="831"/>
      <c r="H1153" s="831"/>
      <c r="I1153" s="846"/>
      <c r="J1153" s="831"/>
      <c r="K1153" s="831"/>
    </row>
    <row r="1154" spans="4:11" ht="12.75" hidden="1" customHeight="1">
      <c r="D1154" s="831"/>
      <c r="E1154" s="832"/>
      <c r="F1154" s="831"/>
      <c r="G1154" s="831"/>
      <c r="H1154" s="831"/>
      <c r="I1154" s="846"/>
      <c r="J1154" s="831"/>
      <c r="K1154" s="831"/>
    </row>
    <row r="1155" spans="4:11" ht="12.75" hidden="1" customHeight="1">
      <c r="D1155" s="831"/>
      <c r="E1155" s="832"/>
      <c r="F1155" s="831"/>
      <c r="G1155" s="831"/>
      <c r="H1155" s="831"/>
      <c r="I1155" s="846"/>
      <c r="J1155" s="831"/>
      <c r="K1155" s="831"/>
    </row>
    <row r="1156" spans="4:11" ht="12.75" hidden="1" customHeight="1">
      <c r="D1156" s="831"/>
      <c r="E1156" s="832"/>
      <c r="F1156" s="831"/>
      <c r="G1156" s="831"/>
      <c r="H1156" s="831"/>
      <c r="I1156" s="846"/>
      <c r="J1156" s="831"/>
      <c r="K1156" s="831"/>
    </row>
    <row r="1157" spans="4:11" ht="12.75" hidden="1" customHeight="1">
      <c r="D1157" s="831"/>
      <c r="E1157" s="832"/>
      <c r="F1157" s="831"/>
      <c r="G1157" s="831"/>
      <c r="H1157" s="831"/>
      <c r="I1157" s="846"/>
      <c r="J1157" s="831"/>
      <c r="K1157" s="831"/>
    </row>
    <row r="1158" spans="4:11" ht="12.75" hidden="1" customHeight="1">
      <c r="D1158" s="831"/>
      <c r="E1158" s="832"/>
      <c r="F1158" s="831"/>
      <c r="G1158" s="831"/>
      <c r="H1158" s="831"/>
      <c r="I1158" s="846"/>
      <c r="J1158" s="831"/>
      <c r="K1158" s="831"/>
    </row>
    <row r="1159" spans="4:11" ht="12.75" hidden="1" customHeight="1">
      <c r="D1159" s="831"/>
      <c r="E1159" s="832"/>
      <c r="F1159" s="831"/>
      <c r="G1159" s="831"/>
      <c r="H1159" s="831"/>
      <c r="I1159" s="846"/>
      <c r="J1159" s="831"/>
      <c r="K1159" s="831"/>
    </row>
    <row r="1160" spans="4:11" ht="12.75" hidden="1" customHeight="1">
      <c r="D1160" s="831"/>
      <c r="E1160" s="832"/>
      <c r="F1160" s="831"/>
      <c r="G1160" s="831"/>
      <c r="H1160" s="831"/>
      <c r="I1160" s="846"/>
      <c r="J1160" s="831"/>
      <c r="K1160" s="831"/>
    </row>
    <row r="1161" spans="4:11" ht="12.75" hidden="1" customHeight="1">
      <c r="D1161" s="831"/>
      <c r="E1161" s="832"/>
      <c r="F1161" s="831"/>
      <c r="G1161" s="831"/>
      <c r="H1161" s="831"/>
      <c r="I1161" s="846"/>
      <c r="J1161" s="831"/>
      <c r="K1161" s="831"/>
    </row>
    <row r="1162" spans="4:11" ht="12.75" hidden="1" customHeight="1">
      <c r="D1162" s="831"/>
      <c r="E1162" s="832"/>
      <c r="F1162" s="831"/>
      <c r="G1162" s="831"/>
      <c r="H1162" s="831"/>
      <c r="I1162" s="846"/>
      <c r="J1162" s="831"/>
      <c r="K1162" s="831"/>
    </row>
    <row r="1163" spans="4:11" ht="12.75" hidden="1" customHeight="1">
      <c r="D1163" s="831"/>
      <c r="E1163" s="832"/>
      <c r="F1163" s="831"/>
      <c r="G1163" s="831"/>
      <c r="H1163" s="831"/>
      <c r="I1163" s="846"/>
      <c r="J1163" s="831"/>
      <c r="K1163" s="831"/>
    </row>
    <row r="1164" spans="4:11" ht="12.75" hidden="1" customHeight="1">
      <c r="D1164" s="831"/>
      <c r="E1164" s="832"/>
      <c r="F1164" s="831"/>
      <c r="G1164" s="831"/>
      <c r="H1164" s="831"/>
      <c r="I1164" s="846"/>
      <c r="J1164" s="831"/>
      <c r="K1164" s="831"/>
    </row>
    <row r="1165" spans="4:11" ht="12.75" hidden="1" customHeight="1">
      <c r="D1165" s="831"/>
      <c r="E1165" s="832"/>
      <c r="F1165" s="831"/>
      <c r="G1165" s="831"/>
      <c r="H1165" s="831"/>
      <c r="I1165" s="846"/>
      <c r="J1165" s="831"/>
      <c r="K1165" s="831"/>
    </row>
    <row r="1166" spans="4:11" ht="12.75" hidden="1" customHeight="1">
      <c r="D1166" s="831"/>
      <c r="E1166" s="832"/>
      <c r="F1166" s="831"/>
      <c r="G1166" s="831"/>
      <c r="H1166" s="831"/>
      <c r="I1166" s="846"/>
      <c r="J1166" s="831"/>
      <c r="K1166" s="831"/>
    </row>
    <row r="1167" spans="4:11" ht="12.75" hidden="1" customHeight="1">
      <c r="D1167" s="831"/>
      <c r="E1167" s="832"/>
      <c r="F1167" s="831"/>
      <c r="G1167" s="831"/>
      <c r="H1167" s="831"/>
      <c r="I1167" s="846"/>
      <c r="J1167" s="831"/>
      <c r="K1167" s="831"/>
    </row>
    <row r="1168" spans="4:11" ht="12.75" hidden="1" customHeight="1">
      <c r="D1168" s="831"/>
      <c r="E1168" s="832"/>
      <c r="F1168" s="831"/>
      <c r="G1168" s="831"/>
      <c r="H1168" s="831"/>
      <c r="I1168" s="846"/>
      <c r="J1168" s="831"/>
      <c r="K1168" s="831"/>
    </row>
    <row r="1169" spans="4:11" ht="12.75" hidden="1" customHeight="1">
      <c r="D1169" s="831"/>
      <c r="E1169" s="832"/>
      <c r="F1169" s="831"/>
      <c r="G1169" s="831"/>
      <c r="H1169" s="831"/>
      <c r="I1169" s="846"/>
      <c r="J1169" s="831"/>
      <c r="K1169" s="831"/>
    </row>
    <row r="1170" spans="4:11" ht="12.75" hidden="1" customHeight="1">
      <c r="D1170" s="831"/>
      <c r="E1170" s="832"/>
      <c r="F1170" s="831"/>
      <c r="G1170" s="831"/>
      <c r="H1170" s="831"/>
      <c r="I1170" s="846"/>
      <c r="J1170" s="831"/>
      <c r="K1170" s="831"/>
    </row>
    <row r="1171" spans="4:11" ht="12.75" hidden="1" customHeight="1">
      <c r="D1171" s="831"/>
      <c r="E1171" s="832"/>
      <c r="F1171" s="831"/>
      <c r="G1171" s="831"/>
      <c r="H1171" s="831"/>
      <c r="I1171" s="846"/>
      <c r="J1171" s="831"/>
      <c r="K1171" s="831"/>
    </row>
    <row r="1172" spans="4:11" ht="12.75" hidden="1" customHeight="1">
      <c r="D1172" s="831"/>
      <c r="E1172" s="832"/>
      <c r="F1172" s="831"/>
      <c r="G1172" s="831"/>
      <c r="H1172" s="831"/>
      <c r="I1172" s="846"/>
      <c r="J1172" s="831"/>
      <c r="K1172" s="831"/>
    </row>
    <row r="1173" spans="4:11" ht="12.75" hidden="1" customHeight="1">
      <c r="D1173" s="831"/>
      <c r="E1173" s="832"/>
      <c r="F1173" s="831"/>
      <c r="G1173" s="831"/>
      <c r="H1173" s="831"/>
      <c r="I1173" s="846"/>
      <c r="J1173" s="831"/>
      <c r="K1173" s="831"/>
    </row>
    <row r="1174" spans="4:11" ht="12.75" hidden="1" customHeight="1">
      <c r="D1174" s="831"/>
      <c r="E1174" s="832"/>
      <c r="F1174" s="831"/>
      <c r="G1174" s="831"/>
      <c r="H1174" s="831"/>
      <c r="I1174" s="846"/>
      <c r="J1174" s="831"/>
      <c r="K1174" s="831"/>
    </row>
    <row r="1175" spans="4:11" ht="12.75" hidden="1" customHeight="1">
      <c r="D1175" s="831"/>
      <c r="E1175" s="832"/>
      <c r="F1175" s="831"/>
      <c r="G1175" s="831"/>
      <c r="H1175" s="831"/>
      <c r="I1175" s="846"/>
      <c r="J1175" s="831"/>
      <c r="K1175" s="831"/>
    </row>
    <row r="1176" spans="4:11" ht="12.75" hidden="1" customHeight="1">
      <c r="D1176" s="831"/>
      <c r="E1176" s="832"/>
      <c r="F1176" s="831"/>
      <c r="G1176" s="831"/>
      <c r="H1176" s="831"/>
      <c r="I1176" s="846"/>
      <c r="J1176" s="831"/>
      <c r="K1176" s="831"/>
    </row>
    <row r="1177" spans="4:11" ht="12.75" hidden="1" customHeight="1">
      <c r="D1177" s="831"/>
      <c r="E1177" s="832"/>
      <c r="F1177" s="831"/>
      <c r="G1177" s="831"/>
      <c r="H1177" s="831"/>
      <c r="I1177" s="846"/>
      <c r="J1177" s="831"/>
      <c r="K1177" s="831"/>
    </row>
    <row r="1178" spans="4:11" ht="12.75" hidden="1" customHeight="1">
      <c r="D1178" s="831"/>
      <c r="E1178" s="832"/>
      <c r="F1178" s="831"/>
      <c r="G1178" s="831"/>
      <c r="H1178" s="831"/>
      <c r="I1178" s="846"/>
      <c r="J1178" s="831"/>
      <c r="K1178" s="831"/>
    </row>
    <row r="1179" spans="4:11" ht="12.75" hidden="1" customHeight="1">
      <c r="D1179" s="831"/>
      <c r="E1179" s="832"/>
      <c r="F1179" s="831"/>
      <c r="G1179" s="831"/>
      <c r="H1179" s="831"/>
      <c r="I1179" s="846"/>
      <c r="J1179" s="831"/>
      <c r="K1179" s="831"/>
    </row>
    <row r="1180" spans="4:11" ht="12.75" hidden="1" customHeight="1">
      <c r="D1180" s="831"/>
      <c r="E1180" s="832"/>
      <c r="F1180" s="831"/>
      <c r="G1180" s="831"/>
      <c r="H1180" s="831"/>
      <c r="I1180" s="846"/>
      <c r="J1180" s="831"/>
      <c r="K1180" s="831"/>
    </row>
    <row r="1181" spans="4:11" ht="12.75" hidden="1" customHeight="1">
      <c r="D1181" s="831"/>
      <c r="E1181" s="832"/>
      <c r="F1181" s="831"/>
      <c r="G1181" s="831"/>
      <c r="H1181" s="831"/>
      <c r="I1181" s="846"/>
      <c r="J1181" s="831"/>
      <c r="K1181" s="831"/>
    </row>
  </sheetData>
  <sheetProtection algorithmName="SHA-512" hashValue="6ErPMEhVafTpYA1iZM8WsAqCpLs+GTlCjHEmeo7soPrY7XlbnB5/pADlDCeSgWdlGsBo6rLyg2ytYLzVjRONHQ==" saltValue="/vVzxz1thkkjNbZ3WZh2pA==" spinCount="100000" sheet="1" objects="1" scenarios="1"/>
  <mergeCells count="25">
    <mergeCell ref="B6:G6"/>
    <mergeCell ref="D8:H8"/>
    <mergeCell ref="C12:D12"/>
    <mergeCell ref="C10:D10"/>
    <mergeCell ref="B46:G46"/>
    <mergeCell ref="B90:G90"/>
    <mergeCell ref="D92:H92"/>
    <mergeCell ref="C94:D94"/>
    <mergeCell ref="C96:D96"/>
    <mergeCell ref="B130:G130"/>
    <mergeCell ref="B173:G173"/>
    <mergeCell ref="D175:H175"/>
    <mergeCell ref="C177:D177"/>
    <mergeCell ref="C179:D179"/>
    <mergeCell ref="B214:G214"/>
    <mergeCell ref="B258:G258"/>
    <mergeCell ref="D260:H260"/>
    <mergeCell ref="C262:D262"/>
    <mergeCell ref="C264:D264"/>
    <mergeCell ref="B298:G298"/>
    <mergeCell ref="B342:G342"/>
    <mergeCell ref="D344:H344"/>
    <mergeCell ref="C346:D346"/>
    <mergeCell ref="C348:D348"/>
    <mergeCell ref="B382:G382"/>
  </mergeCells>
  <conditionalFormatting sqref="B15:D44 B48:D83 B99:D128 B132:D167 B182:D212 B216:D251 B267:D296 B300:D335 B351:D380 B384:D419">
    <cfRule type="cellIs" dxfId="6" priority="70" stopIfTrue="1" operator="equal">
      <formula>0</formula>
    </cfRule>
  </conditionalFormatting>
  <conditionalFormatting sqref="C12 G15:G44 G48:G83 G99:G128 C96 G132:G167 G182:G212 C179 G216:G251 G267:G296 C264 G300:G335 C348 G384:G419 G351:G380">
    <cfRule type="cellIs" dxfId="5" priority="69" stopIfTrue="1" operator="equal">
      <formula>""</formula>
    </cfRule>
  </conditionalFormatting>
  <conditionalFormatting sqref="F15:F44 F48:F83 F99:F128 F132:F167 F182:F212 F216:F251 F267:F296 F300:F335 F384:F419 F351:F380">
    <cfRule type="cellIs" dxfId="4" priority="68" stopIfTrue="1" operator="equal">
      <formula>""</formula>
    </cfRule>
  </conditionalFormatting>
  <conditionalFormatting sqref="E15:E44 E48:E83 E99:E128 E132:E167 E182:E212 E216:E251 E267:E296 E300:E335 E351:E380 E384:E419">
    <cfRule type="cellIs" dxfId="3" priority="67" stopIfTrue="1" operator="equal">
      <formula>0</formula>
    </cfRule>
  </conditionalFormatting>
  <conditionalFormatting sqref="D8:H8 D92:H92 D175:H175 D260:H260 D344:H344">
    <cfRule type="cellIs" dxfId="2" priority="66" stopIfTrue="1" operator="equal">
      <formula>""</formula>
    </cfRule>
  </conditionalFormatting>
  <conditionalFormatting sqref="C10 C94 C177 C262 C346">
    <cfRule type="cellIs" dxfId="1" priority="65" operator="equal">
      <formula>""</formula>
    </cfRule>
  </conditionalFormatting>
  <conditionalFormatting sqref="D8:H8 C10 D92:H92 C94 D175:H175 C177 D260:H260 C262 D344:H344 C346">
    <cfRule type="cellIs" dxfId="0" priority="63" stopIfTrue="1" operator="equal">
      <formula>""</formula>
    </cfRule>
  </conditionalFormatting>
  <dataValidations count="8">
    <dataValidation operator="greaterThan" allowBlank="1" showErrorMessage="1" errorTitle="ATENÇÃO" error="O número do item nao pode ser igual ao anterior!!!!BURRÃO!!!_x000a__x000a_" sqref="B374:B380 B366:B370 B290:B296 B315:B319 B245:B251 B282:B286 B206:B212 B231:B235 B197:B201 B63:B67 B30:B34 B41:B44 B74 B78:B83 B114:B115 B147:B151 B122:B128 B161:B167 B326:B328 B330:B335 B414:B419 B399:B403"/>
    <dataValidation allowBlank="1" showErrorMessage="1" promptTitle="ATENÇÃO!" prompt="PARA RADIOISÓTOPOS OU RADIOATIVOS,  INDICAR O Nº DE AUTORIZAÇÃO DA CNEN PARA O PESQUISADOR  E PARA A INSTITUIÇÃO." sqref="C383:F383 C350:F350 C299:F299 C266:F266 C215:F215 C181:F181 C47:F47 C14:F14 C98:F98 C131:F131"/>
    <dataValidation allowBlank="1" showInputMessage="1" showErrorMessage="1" errorTitle="ATENÇÃO!" error="Esse campo só aceita NÚMEROS." sqref="G384:G419 G216:G251 G267:G296 G15:G44 G182:G212 G132:G167 G48:G83 G99:G128 G300:G335 G351:G380"/>
    <dataValidation type="list" errorStyle="warning" allowBlank="1" showErrorMessage="1" sqref="C351:C380 C216:C251 C267:C296 C15:C44 C182:C212 C132:C167 C48:C83 C99:C128 C300:C335 C384:C419">
      <formula1>$J$15:$J$19</formula1>
    </dataValidation>
    <dataValidation allowBlank="1" showInputMessage="1" showErrorMessage="1" prompt="DIGITE O NOME NA PRIMEIRA PLANILHA 1-MPN" sqref="B346 B262 B177 B10 B94"/>
    <dataValidation allowBlank="1" showErrorMessage="1" sqref="D344:H344 C348 D260:H260 C264 D175:H175 C179 D8:H8 C12 C96 D92:H92"/>
    <dataValidation allowBlank="1" showInputMessage="1" showErrorMessage="1" promptTitle="EXEMPLO:" prompt="99/99999-9 - (SE FOR PEDIDO INICIAL, NÃO É NECESSÁRIO PREENCHER ESTE CAMPO)." sqref="C346 C262 C177 C10 C94"/>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337 A1 A85 A169 A253"/>
  </dataValidations>
  <pageMargins left="0.51181102362204722" right="0.51181102362204722" top="0.78740157480314965" bottom="0.78740157480314965" header="0.31496062992125984" footer="0.31496062992125984"/>
  <pageSetup paperSize="9" scale="82" fitToHeight="10" orientation="portrait" r:id="rId1"/>
  <rowBreaks count="6" manualBreakCount="6">
    <brk id="84" min="1" max="7" man="1"/>
    <brk id="168" min="1" max="7" man="1"/>
    <brk id="252" min="1" max="7" man="1"/>
    <brk id="297" min="1" max="7" man="1"/>
    <brk id="336" min="1" max="7" man="1"/>
    <brk id="381" min="1"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4"/>
  <sheetViews>
    <sheetView showGridLines="0" showRowColHeaders="0" zoomScaleNormal="100" zoomScaleSheetLayoutView="100" workbookViewId="0"/>
  </sheetViews>
  <sheetFormatPr defaultColWidth="0" defaultRowHeight="0" customHeight="1" zeroHeight="1"/>
  <cols>
    <col min="1" max="1" width="2.140625" style="258" customWidth="1"/>
    <col min="2" max="2" width="13.140625" style="205" customWidth="1"/>
    <col min="3" max="3" width="80" style="258" customWidth="1"/>
    <col min="4" max="4" width="19.140625" style="258" customWidth="1"/>
    <col min="5" max="5" width="21.28515625" style="258" customWidth="1"/>
    <col min="6" max="6" width="3.140625" style="258" customWidth="1"/>
    <col min="7" max="7" width="2.28515625" style="258" hidden="1" customWidth="1"/>
    <col min="8" max="8" width="50" style="258" hidden="1" customWidth="1"/>
    <col min="9" max="9" width="17" style="258" hidden="1" customWidth="1"/>
    <col min="10" max="10" width="16.7109375" style="258" hidden="1" customWidth="1"/>
    <col min="11" max="14" width="0" style="258" hidden="1" customWidth="1"/>
    <col min="15" max="16384" width="9.140625" style="258" hidden="1"/>
  </cols>
  <sheetData>
    <row r="1" spans="1:14" ht="21.75" customHeight="1"/>
    <row r="2" spans="1:14" ht="27" customHeight="1">
      <c r="C2" s="113"/>
      <c r="D2" s="113"/>
      <c r="E2" s="113"/>
      <c r="F2" s="113"/>
    </row>
    <row r="3" spans="1:14" ht="20.25">
      <c r="C3" s="113"/>
      <c r="D3" s="507"/>
      <c r="E3" s="113"/>
      <c r="F3" s="113"/>
    </row>
    <row r="4" spans="1:14" ht="21.75" customHeight="1" thickBot="1">
      <c r="C4" s="113"/>
      <c r="D4" s="113"/>
      <c r="E4" s="178"/>
      <c r="F4" s="113"/>
    </row>
    <row r="5" spans="1:14" ht="42.75" customHeight="1">
      <c r="B5" s="1898" t="s">
        <v>87</v>
      </c>
      <c r="C5" s="1900" t="s">
        <v>81</v>
      </c>
      <c r="D5" s="1901"/>
      <c r="E5" s="1902"/>
      <c r="F5" s="113"/>
    </row>
    <row r="6" spans="1:14" ht="3.75" customHeight="1">
      <c r="B6" s="1899"/>
      <c r="C6" s="133"/>
      <c r="D6" s="133"/>
      <c r="E6" s="133"/>
      <c r="F6" s="113"/>
    </row>
    <row r="7" spans="1:14" ht="25.5" customHeight="1">
      <c r="B7" s="1899"/>
      <c r="C7" s="625" t="s">
        <v>190</v>
      </c>
      <c r="D7" s="626" t="s">
        <v>90</v>
      </c>
      <c r="E7" s="626" t="s">
        <v>89</v>
      </c>
      <c r="F7" s="113"/>
    </row>
    <row r="8" spans="1:14" s="15" customFormat="1" ht="30.75" customHeight="1">
      <c r="A8" s="452" t="s">
        <v>103</v>
      </c>
      <c r="B8" s="1899"/>
      <c r="C8" s="627" t="s">
        <v>102</v>
      </c>
      <c r="D8" s="630" t="str">
        <f>'1-MPN'!D13</f>
        <v/>
      </c>
      <c r="E8" s="629" t="str">
        <f>'2-MPI'!D18</f>
        <v/>
      </c>
      <c r="F8" s="113"/>
    </row>
    <row r="9" spans="1:14" s="15" customFormat="1" ht="30.75" customHeight="1">
      <c r="B9" s="1899"/>
      <c r="C9" s="627" t="s">
        <v>104</v>
      </c>
      <c r="D9" s="630" t="str">
        <f>'3-MCN'!D12</f>
        <v/>
      </c>
      <c r="E9" s="629" t="str">
        <f>'4-MCI'!D18</f>
        <v/>
      </c>
      <c r="F9" s="113"/>
      <c r="K9" s="95"/>
      <c r="L9" s="95"/>
      <c r="M9" s="95"/>
      <c r="N9" s="511"/>
    </row>
    <row r="10" spans="1:14" s="15" customFormat="1" ht="30.75" customHeight="1">
      <c r="B10" s="1899"/>
      <c r="C10" s="627" t="s">
        <v>105</v>
      </c>
      <c r="D10" s="630" t="str">
        <f>'5-STB'!D12</f>
        <v/>
      </c>
      <c r="E10" s="629" t="str">
        <f>'6-STE'!D17</f>
        <v/>
      </c>
      <c r="F10" s="113"/>
      <c r="K10" s="95"/>
      <c r="L10" s="95"/>
      <c r="M10" s="95"/>
      <c r="N10" s="511"/>
    </row>
    <row r="11" spans="1:14" s="15" customFormat="1" ht="30.75" customHeight="1">
      <c r="B11" s="1899"/>
      <c r="C11" s="627" t="s">
        <v>113</v>
      </c>
      <c r="D11" s="628" t="str">
        <f>'8-DIP-DIE'!D12</f>
        <v/>
      </c>
      <c r="E11" s="631" t="str">
        <f>'8-DIP-DIE'!K12</f>
        <v/>
      </c>
      <c r="F11" s="113"/>
      <c r="K11" s="95"/>
      <c r="L11" s="95"/>
      <c r="M11" s="95"/>
      <c r="N11" s="511"/>
    </row>
    <row r="12" spans="1:14" s="15" customFormat="1" ht="30.75" customHeight="1">
      <c r="B12" s="1899"/>
      <c r="C12" s="627" t="s">
        <v>106</v>
      </c>
      <c r="D12" s="628" t="str">
        <f>'7-TRAN'!D13</f>
        <v/>
      </c>
      <c r="E12" s="495"/>
      <c r="F12" s="113"/>
      <c r="K12" s="529"/>
      <c r="L12" s="529"/>
      <c r="M12" s="529"/>
      <c r="N12" s="529"/>
    </row>
    <row r="13" spans="1:14" s="15" customFormat="1" ht="30.75" customHeight="1">
      <c r="B13" s="1899"/>
      <c r="C13" s="632" t="s">
        <v>256</v>
      </c>
      <c r="D13" s="628" t="str">
        <f>'9-BOL-TTS'!E12</f>
        <v/>
      </c>
      <c r="E13" s="496"/>
      <c r="F13" s="113"/>
    </row>
    <row r="14" spans="1:14" s="15" customFormat="1" ht="30.75" customHeight="1">
      <c r="B14" s="1899"/>
      <c r="C14" s="627" t="s">
        <v>255</v>
      </c>
      <c r="D14" s="633" t="str">
        <f>'10-BOL-ACAD'!C12</f>
        <v/>
      </c>
      <c r="E14" s="496"/>
      <c r="F14" s="113"/>
    </row>
    <row r="15" spans="1:14" s="15" customFormat="1" ht="30.75" customHeight="1">
      <c r="B15" s="1899"/>
      <c r="C15" s="1312" t="s">
        <v>339</v>
      </c>
      <c r="D15" s="1313"/>
      <c r="E15" s="1305"/>
      <c r="F15" s="113"/>
    </row>
    <row r="16" spans="1:14" s="15" customFormat="1" ht="30.75" customHeight="1">
      <c r="B16" s="1899"/>
      <c r="C16" s="634" t="s">
        <v>216</v>
      </c>
      <c r="D16" s="635" t="str">
        <f>IF(SUM(D8:D15)=0,"",SUM(D8:D15))</f>
        <v/>
      </c>
      <c r="E16" s="636" t="str">
        <f>IF(SUM(E8:E11)=0,"",SUM(E8:E11))</f>
        <v/>
      </c>
      <c r="F16" s="113"/>
    </row>
    <row r="17" spans="1:14" s="15" customFormat="1" ht="30.75" customHeight="1">
      <c r="B17" s="1899"/>
      <c r="C17" s="634" t="s">
        <v>215</v>
      </c>
      <c r="D17" s="637">
        <f>IF(ISERROR(SUM(D8:D12)*0.2),"",SUM(D8:D12)*0.2)</f>
        <v>0</v>
      </c>
      <c r="E17" s="638">
        <f>IF(ISERROR(SUM(E8:E11)*0.2),"",SUM(E8:E11)*0.2)</f>
        <v>0</v>
      </c>
      <c r="F17" s="113"/>
    </row>
    <row r="18" spans="1:14" s="15" customFormat="1" ht="30.75" customHeight="1">
      <c r="B18" s="1899"/>
      <c r="C18" s="639" t="s">
        <v>94</v>
      </c>
      <c r="D18" s="637" t="str">
        <f>IF(ISERROR(D16+D17),"",D16+D17)</f>
        <v/>
      </c>
      <c r="E18" s="636" t="str">
        <f>IF(ISERROR(E16+E17),"",E16+E17)</f>
        <v/>
      </c>
      <c r="F18" s="113"/>
    </row>
    <row r="19" spans="1:14" s="15" customFormat="1" ht="14.25" customHeight="1">
      <c r="B19" s="132"/>
      <c r="C19" s="641" t="str">
        <f>'10-BOL-ACAD'!B45</f>
        <v>FAPESP,  SETEMBRO DE 2015</v>
      </c>
      <c r="D19" s="452"/>
      <c r="E19" s="452"/>
      <c r="F19" s="640"/>
    </row>
    <row r="20" spans="1:14" s="15" customFormat="1" ht="14.25" customHeight="1">
      <c r="B20" s="132"/>
      <c r="C20" s="641"/>
      <c r="D20" s="452"/>
      <c r="E20" s="452"/>
      <c r="F20" s="640"/>
    </row>
    <row r="21" spans="1:14" s="15" customFormat="1" ht="14.25" customHeight="1">
      <c r="B21" s="132"/>
      <c r="C21" s="641"/>
      <c r="D21" s="452"/>
      <c r="E21" s="452"/>
      <c r="F21" s="640"/>
    </row>
    <row r="22" spans="1:14" ht="21.75" customHeight="1">
      <c r="C22" s="113"/>
      <c r="D22" s="113"/>
      <c r="E22" s="113"/>
      <c r="F22" s="113"/>
    </row>
    <row r="23" spans="1:14" ht="24" customHeight="1">
      <c r="C23" s="113"/>
      <c r="D23" s="507"/>
      <c r="E23" s="113"/>
      <c r="F23" s="113"/>
    </row>
    <row r="24" spans="1:14" ht="22.5" customHeight="1" thickBot="1">
      <c r="C24" s="113"/>
      <c r="D24" s="113"/>
      <c r="E24" s="178"/>
      <c r="F24" s="113"/>
    </row>
    <row r="25" spans="1:14" ht="42.75" customHeight="1">
      <c r="B25" s="1898" t="s">
        <v>87</v>
      </c>
      <c r="C25" s="1900" t="s">
        <v>81</v>
      </c>
      <c r="D25" s="1901"/>
      <c r="E25" s="1902"/>
      <c r="F25" s="113"/>
    </row>
    <row r="26" spans="1:14" ht="3.75" customHeight="1">
      <c r="B26" s="1899"/>
      <c r="C26" s="133"/>
      <c r="D26" s="133"/>
      <c r="E26" s="133"/>
      <c r="F26" s="113"/>
    </row>
    <row r="27" spans="1:14" ht="25.5" customHeight="1">
      <c r="B27" s="1899"/>
      <c r="C27" s="625" t="s">
        <v>190</v>
      </c>
      <c r="D27" s="626" t="s">
        <v>90</v>
      </c>
      <c r="E27" s="626" t="s">
        <v>89</v>
      </c>
      <c r="F27" s="113"/>
    </row>
    <row r="28" spans="1:14" s="15" customFormat="1" ht="30.75" customHeight="1">
      <c r="A28" s="452" t="s">
        <v>103</v>
      </c>
      <c r="B28" s="1899"/>
      <c r="C28" s="627" t="s">
        <v>102</v>
      </c>
      <c r="D28" s="630" t="str">
        <f>'1-MPN'!D250</f>
        <v/>
      </c>
      <c r="E28" s="629" t="str">
        <f>'2-MPI'!D255</f>
        <v/>
      </c>
      <c r="F28" s="113"/>
    </row>
    <row r="29" spans="1:14" s="15" customFormat="1" ht="30.75" customHeight="1">
      <c r="B29" s="1899"/>
      <c r="C29" s="627" t="s">
        <v>104</v>
      </c>
      <c r="D29" s="630" t="str">
        <f>'3-MCN'!D230</f>
        <v/>
      </c>
      <c r="E29" s="629" t="str">
        <f>'4-MCI'!D243</f>
        <v/>
      </c>
      <c r="F29" s="113"/>
      <c r="J29" s="95"/>
      <c r="K29" s="95"/>
      <c r="L29" s="95"/>
      <c r="M29" s="95"/>
      <c r="N29" s="511"/>
    </row>
    <row r="30" spans="1:14" s="15" customFormat="1" ht="30.75" customHeight="1">
      <c r="B30" s="1899"/>
      <c r="C30" s="627" t="s">
        <v>105</v>
      </c>
      <c r="D30" s="630" t="str">
        <f>'5-STB'!D236</f>
        <v/>
      </c>
      <c r="E30" s="629" t="str">
        <f>'6-STE'!D245</f>
        <v/>
      </c>
      <c r="F30" s="113"/>
      <c r="J30" s="95"/>
      <c r="K30" s="95"/>
      <c r="L30" s="95"/>
      <c r="M30" s="95"/>
      <c r="N30" s="511"/>
    </row>
    <row r="31" spans="1:14" s="15" customFormat="1" ht="30.75" customHeight="1">
      <c r="B31" s="1899"/>
      <c r="C31" s="627" t="s">
        <v>113</v>
      </c>
      <c r="D31" s="628" t="str">
        <f>'8-DIP-DIE'!D210</f>
        <v/>
      </c>
      <c r="E31" s="631" t="str">
        <f>'8-DIP-DIE'!K210</f>
        <v/>
      </c>
      <c r="F31" s="113"/>
      <c r="J31" s="95"/>
      <c r="K31" s="95"/>
      <c r="L31" s="95"/>
      <c r="M31" s="95"/>
      <c r="N31" s="511"/>
    </row>
    <row r="32" spans="1:14" s="15" customFormat="1" ht="30.75" customHeight="1">
      <c r="B32" s="1899"/>
      <c r="C32" s="627" t="s">
        <v>106</v>
      </c>
      <c r="D32" s="628" t="str">
        <f>'7-TRAN'!D230</f>
        <v/>
      </c>
      <c r="E32" s="495"/>
      <c r="F32" s="113"/>
      <c r="J32" s="529"/>
      <c r="K32" s="529"/>
      <c r="L32" s="529"/>
      <c r="M32" s="529"/>
      <c r="N32" s="529"/>
    </row>
    <row r="33" spans="2:6" s="15" customFormat="1" ht="30.75" customHeight="1">
      <c r="B33" s="1899"/>
      <c r="C33" s="632" t="s">
        <v>256</v>
      </c>
      <c r="D33" s="628" t="str">
        <f>'9-BOL-TTS'!E105</f>
        <v/>
      </c>
      <c r="E33" s="496"/>
      <c r="F33" s="113"/>
    </row>
    <row r="34" spans="2:6" s="15" customFormat="1" ht="30.75" customHeight="1">
      <c r="B34" s="1899"/>
      <c r="C34" s="627" t="s">
        <v>255</v>
      </c>
      <c r="D34" s="633" t="str">
        <f>'10-BOL-ACAD'!C96</f>
        <v/>
      </c>
      <c r="E34" s="497"/>
      <c r="F34" s="113"/>
    </row>
    <row r="35" spans="2:6" s="15" customFormat="1" ht="30.75" customHeight="1">
      <c r="B35" s="1899"/>
      <c r="C35" s="1312" t="s">
        <v>337</v>
      </c>
      <c r="D35" s="1313"/>
      <c r="E35" s="1305"/>
      <c r="F35" s="113"/>
    </row>
    <row r="36" spans="2:6" s="15" customFormat="1" ht="30.75" customHeight="1">
      <c r="B36" s="1899"/>
      <c r="C36" s="634" t="s">
        <v>216</v>
      </c>
      <c r="D36" s="635" t="str">
        <f>IF(SUM(D28:D34)=0,"",SUM(D28:D34))</f>
        <v/>
      </c>
      <c r="E36" s="636" t="str">
        <f>IF(SUM(E28:E31)=0,"",SUM(E28:E31))</f>
        <v/>
      </c>
      <c r="F36" s="113"/>
    </row>
    <row r="37" spans="2:6" s="15" customFormat="1" ht="30.75" customHeight="1">
      <c r="B37" s="1899"/>
      <c r="C37" s="634" t="s">
        <v>215</v>
      </c>
      <c r="D37" s="637">
        <f>IF(ISERROR(SUM(D28:D32)*0.2),"",SUM(D28:D32)*0.2)</f>
        <v>0</v>
      </c>
      <c r="E37" s="638">
        <f>IF(ISERROR(SUM(E28:E31)*0.2),"",SUM(E28:E31)*0.2)</f>
        <v>0</v>
      </c>
      <c r="F37" s="113"/>
    </row>
    <row r="38" spans="2:6" s="15" customFormat="1" ht="30.75" customHeight="1">
      <c r="B38" s="1899"/>
      <c r="C38" s="639" t="s">
        <v>94</v>
      </c>
      <c r="D38" s="637" t="str">
        <f>IF(ISERROR(D36+D37),"",D36+D37)</f>
        <v/>
      </c>
      <c r="E38" s="636" t="str">
        <f>IF(ISERROR(E36+E37),"",E36+E37)</f>
        <v/>
      </c>
      <c r="F38" s="113"/>
    </row>
    <row r="39" spans="2:6" s="15" customFormat="1" ht="14.25" customHeight="1">
      <c r="B39" s="206"/>
      <c r="C39" s="641" t="str">
        <f>C19</f>
        <v>FAPESP,  SETEMBRO DE 2015</v>
      </c>
      <c r="D39" s="453"/>
      <c r="E39" s="453"/>
      <c r="F39" s="640"/>
    </row>
    <row r="40" spans="2:6" s="15" customFormat="1" ht="14.25" customHeight="1">
      <c r="B40" s="206"/>
      <c r="C40" s="641"/>
      <c r="D40" s="453"/>
      <c r="E40" s="453"/>
      <c r="F40" s="640"/>
    </row>
    <row r="41" spans="2:6" s="15" customFormat="1" ht="39.950000000000003" customHeight="1">
      <c r="B41" s="206"/>
      <c r="C41" s="641"/>
      <c r="D41" s="453"/>
      <c r="E41" s="453"/>
      <c r="F41" s="640"/>
    </row>
    <row r="42" spans="2:6" s="15" customFormat="1" ht="21.75" customHeight="1">
      <c r="B42" s="206"/>
      <c r="C42" s="641"/>
      <c r="D42" s="453"/>
      <c r="E42" s="453"/>
      <c r="F42" s="640"/>
    </row>
    <row r="43" spans="2:6" ht="12.75">
      <c r="C43" s="113"/>
      <c r="D43" s="113"/>
      <c r="E43" s="113"/>
      <c r="F43" s="113"/>
    </row>
    <row r="44" spans="2:6" ht="20.25">
      <c r="C44" s="113"/>
      <c r="D44" s="507"/>
      <c r="E44" s="113"/>
      <c r="F44" s="113"/>
    </row>
    <row r="45" spans="2:6" ht="21.75" customHeight="1" thickBot="1">
      <c r="C45" s="113"/>
      <c r="D45" s="113"/>
      <c r="E45" s="178"/>
      <c r="F45" s="113"/>
    </row>
    <row r="46" spans="2:6" ht="42.75" customHeight="1">
      <c r="B46" s="1898" t="s">
        <v>87</v>
      </c>
      <c r="C46" s="1900" t="s">
        <v>81</v>
      </c>
      <c r="D46" s="1901"/>
      <c r="E46" s="1902"/>
      <c r="F46" s="113"/>
    </row>
    <row r="47" spans="2:6" ht="3.75" customHeight="1">
      <c r="B47" s="1899"/>
      <c r="C47" s="133"/>
      <c r="D47" s="133"/>
      <c r="E47" s="133"/>
      <c r="F47" s="113"/>
    </row>
    <row r="48" spans="2:6" ht="25.5" customHeight="1">
      <c r="B48" s="1899"/>
      <c r="C48" s="625" t="s">
        <v>190</v>
      </c>
      <c r="D48" s="626" t="s">
        <v>90</v>
      </c>
      <c r="E48" s="626" t="s">
        <v>89</v>
      </c>
      <c r="F48" s="113"/>
    </row>
    <row r="49" spans="1:14" s="15" customFormat="1" ht="30.75" customHeight="1">
      <c r="A49" s="452" t="s">
        <v>103</v>
      </c>
      <c r="B49" s="1899"/>
      <c r="C49" s="627" t="s">
        <v>102</v>
      </c>
      <c r="D49" s="628" t="str">
        <f>'1-MPN'!D487</f>
        <v/>
      </c>
      <c r="E49" s="629" t="str">
        <f>'2-MPI'!D491</f>
        <v/>
      </c>
      <c r="F49" s="113"/>
    </row>
    <row r="50" spans="1:14" s="15" customFormat="1" ht="30.75" customHeight="1">
      <c r="B50" s="1899"/>
      <c r="C50" s="627" t="s">
        <v>104</v>
      </c>
      <c r="D50" s="630" t="str">
        <f>'3-MCN'!D448</f>
        <v/>
      </c>
      <c r="E50" s="629" t="str">
        <f>'4-MCI'!D468</f>
        <v/>
      </c>
      <c r="F50" s="113"/>
      <c r="J50" s="95"/>
      <c r="K50" s="95"/>
      <c r="L50" s="95"/>
      <c r="M50" s="95"/>
      <c r="N50" s="511"/>
    </row>
    <row r="51" spans="1:14" s="15" customFormat="1" ht="30.75" customHeight="1">
      <c r="B51" s="1899"/>
      <c r="C51" s="627" t="s">
        <v>105</v>
      </c>
      <c r="D51" s="630" t="str">
        <f>'5-STB'!D460</f>
        <v/>
      </c>
      <c r="E51" s="629" t="str">
        <f>'6-STE'!D472</f>
        <v/>
      </c>
      <c r="F51" s="113"/>
      <c r="J51" s="95"/>
      <c r="K51" s="95"/>
      <c r="L51" s="95"/>
      <c r="M51" s="95"/>
      <c r="N51" s="511"/>
    </row>
    <row r="52" spans="1:14" s="15" customFormat="1" ht="30.75" customHeight="1">
      <c r="B52" s="1899"/>
      <c r="C52" s="627" t="s">
        <v>113</v>
      </c>
      <c r="D52" s="628" t="str">
        <f>'8-DIP-DIE'!D408</f>
        <v/>
      </c>
      <c r="E52" s="631" t="str">
        <f>'8-DIP-DIE'!K408</f>
        <v/>
      </c>
      <c r="F52" s="113"/>
      <c r="J52" s="95"/>
      <c r="K52" s="95"/>
      <c r="L52" s="95"/>
      <c r="M52" s="95"/>
      <c r="N52" s="511"/>
    </row>
    <row r="53" spans="1:14" s="15" customFormat="1" ht="30.75" customHeight="1">
      <c r="B53" s="1899"/>
      <c r="C53" s="627" t="s">
        <v>106</v>
      </c>
      <c r="D53" s="628" t="str">
        <f>'7-TRAN'!D451</f>
        <v/>
      </c>
      <c r="E53" s="495"/>
      <c r="F53" s="113"/>
      <c r="J53" s="529"/>
      <c r="K53" s="529"/>
      <c r="L53" s="529"/>
      <c r="M53" s="529"/>
      <c r="N53" s="529"/>
    </row>
    <row r="54" spans="1:14" s="15" customFormat="1" ht="30.75" customHeight="1">
      <c r="B54" s="1899"/>
      <c r="C54" s="632" t="s">
        <v>256</v>
      </c>
      <c r="D54" s="628" t="str">
        <f>'9-BOL-TTS'!E198</f>
        <v/>
      </c>
      <c r="E54" s="496"/>
      <c r="F54" s="113"/>
    </row>
    <row r="55" spans="1:14" s="15" customFormat="1" ht="30.75" customHeight="1">
      <c r="B55" s="1899"/>
      <c r="C55" s="627" t="s">
        <v>255</v>
      </c>
      <c r="D55" s="633" t="str">
        <f>'10-BOL-ACAD'!C179</f>
        <v/>
      </c>
      <c r="E55" s="497"/>
      <c r="F55" s="113"/>
    </row>
    <row r="56" spans="1:14" s="15" customFormat="1" ht="30.75" customHeight="1">
      <c r="B56" s="1899"/>
      <c r="C56" s="1312" t="s">
        <v>337</v>
      </c>
      <c r="D56" s="1313"/>
      <c r="E56" s="1305"/>
      <c r="F56" s="113"/>
    </row>
    <row r="57" spans="1:14" s="15" customFormat="1" ht="30.75" customHeight="1">
      <c r="B57" s="1899"/>
      <c r="C57" s="634" t="s">
        <v>216</v>
      </c>
      <c r="D57" s="635" t="str">
        <f>IF(SUM(D49:D55)=0,"",SUM(D49:D55))</f>
        <v/>
      </c>
      <c r="E57" s="636" t="str">
        <f>IF(SUM(E49:E52)=0,"",SUM(E49:E52))</f>
        <v/>
      </c>
      <c r="F57" s="113"/>
    </row>
    <row r="58" spans="1:14" s="15" customFormat="1" ht="30.75" customHeight="1">
      <c r="B58" s="1899"/>
      <c r="C58" s="634" t="s">
        <v>215</v>
      </c>
      <c r="D58" s="637">
        <f>IF(ISERROR(SUM(D49:D53)*0.2),"",SUM(D49:D53)*0.2)</f>
        <v>0</v>
      </c>
      <c r="E58" s="638">
        <f>IF(ISERROR(SUM(E49:E52)*0.2),"",SUM(E49:E52)*0.2)</f>
        <v>0</v>
      </c>
      <c r="F58" s="113"/>
    </row>
    <row r="59" spans="1:14" s="15" customFormat="1" ht="30.75" customHeight="1">
      <c r="B59" s="1899"/>
      <c r="C59" s="639" t="s">
        <v>94</v>
      </c>
      <c r="D59" s="637" t="str">
        <f>IF(ISERROR(D57+D58),"",D57+D58)</f>
        <v/>
      </c>
      <c r="E59" s="636" t="str">
        <f>IF(ISERROR(E57+E58),"",E57+E58)</f>
        <v/>
      </c>
      <c r="F59" s="113"/>
    </row>
    <row r="60" spans="1:14" s="15" customFormat="1" ht="14.25" customHeight="1">
      <c r="B60" s="206"/>
      <c r="C60" s="641" t="str">
        <f>C39</f>
        <v>FAPESP,  SETEMBRO DE 2015</v>
      </c>
      <c r="D60" s="453"/>
      <c r="E60" s="453"/>
      <c r="F60" s="640"/>
    </row>
    <row r="61" spans="1:14" s="15" customFormat="1" ht="14.25" customHeight="1">
      <c r="B61" s="206"/>
      <c r="C61" s="641"/>
      <c r="D61" s="453"/>
      <c r="E61" s="453"/>
      <c r="F61" s="640"/>
    </row>
    <row r="62" spans="1:14" s="15" customFormat="1" ht="14.25" customHeight="1">
      <c r="B62" s="206"/>
      <c r="C62" s="641"/>
      <c r="D62" s="453"/>
      <c r="E62" s="453"/>
      <c r="F62" s="640"/>
    </row>
    <row r="63" spans="1:14" s="15" customFormat="1" ht="14.25" customHeight="1">
      <c r="B63" s="206"/>
      <c r="C63" s="641"/>
      <c r="D63" s="453"/>
      <c r="E63" s="453"/>
      <c r="F63" s="640"/>
    </row>
    <row r="64" spans="1:14" s="15" customFormat="1" ht="21.75" customHeight="1">
      <c r="B64" s="206"/>
      <c r="C64" s="641"/>
      <c r="D64" s="453"/>
      <c r="E64" s="453"/>
      <c r="F64" s="640"/>
    </row>
    <row r="65" spans="1:14" ht="12.75">
      <c r="C65" s="113"/>
      <c r="D65" s="113"/>
      <c r="E65" s="113"/>
      <c r="F65" s="113"/>
    </row>
    <row r="66" spans="1:14" ht="20.25">
      <c r="C66" s="113"/>
      <c r="D66" s="507"/>
      <c r="E66" s="113"/>
      <c r="F66" s="113"/>
    </row>
    <row r="67" spans="1:14" ht="21.75" customHeight="1" thickBot="1">
      <c r="C67" s="113"/>
      <c r="D67" s="113"/>
      <c r="E67" s="178"/>
      <c r="F67" s="113"/>
    </row>
    <row r="68" spans="1:14" ht="42.75" customHeight="1">
      <c r="B68" s="1898" t="s">
        <v>87</v>
      </c>
      <c r="C68" s="1900" t="s">
        <v>81</v>
      </c>
      <c r="D68" s="1901"/>
      <c r="E68" s="1902"/>
      <c r="F68" s="113"/>
    </row>
    <row r="69" spans="1:14" ht="3.75" customHeight="1">
      <c r="B69" s="1899"/>
      <c r="C69" s="133"/>
      <c r="D69" s="133"/>
      <c r="E69" s="133"/>
      <c r="F69" s="113"/>
    </row>
    <row r="70" spans="1:14" ht="25.5" customHeight="1">
      <c r="B70" s="1899"/>
      <c r="C70" s="625" t="s">
        <v>190</v>
      </c>
      <c r="D70" s="626" t="s">
        <v>90</v>
      </c>
      <c r="E70" s="626" t="s">
        <v>89</v>
      </c>
      <c r="F70" s="113"/>
    </row>
    <row r="71" spans="1:14" s="15" customFormat="1" ht="30.75" customHeight="1">
      <c r="A71" s="452" t="s">
        <v>103</v>
      </c>
      <c r="B71" s="1899"/>
      <c r="C71" s="627" t="s">
        <v>102</v>
      </c>
      <c r="D71" s="628" t="str">
        <f>'1-MPN'!D724</f>
        <v/>
      </c>
      <c r="E71" s="629" t="str">
        <f>'2-MPI'!D727</f>
        <v/>
      </c>
      <c r="F71" s="113"/>
    </row>
    <row r="72" spans="1:14" s="15" customFormat="1" ht="30.75" customHeight="1">
      <c r="B72" s="1899"/>
      <c r="C72" s="627" t="s">
        <v>104</v>
      </c>
      <c r="D72" s="630" t="str">
        <f>'3-MCN'!D666</f>
        <v/>
      </c>
      <c r="E72" s="629" t="str">
        <f>'4-MCI'!D693</f>
        <v/>
      </c>
      <c r="F72" s="113"/>
      <c r="J72" s="95"/>
      <c r="K72" s="95"/>
      <c r="L72" s="95"/>
      <c r="M72" s="95"/>
      <c r="N72" s="511"/>
    </row>
    <row r="73" spans="1:14" s="15" customFormat="1" ht="30.75" customHeight="1">
      <c r="B73" s="1899"/>
      <c r="C73" s="627" t="s">
        <v>105</v>
      </c>
      <c r="D73" s="630" t="str">
        <f>'5-STB'!D684</f>
        <v/>
      </c>
      <c r="E73" s="629" t="str">
        <f>'6-STE'!D701</f>
        <v/>
      </c>
      <c r="F73" s="113"/>
      <c r="J73" s="95"/>
      <c r="K73" s="95"/>
      <c r="L73" s="95"/>
      <c r="M73" s="95"/>
      <c r="N73" s="511"/>
    </row>
    <row r="74" spans="1:14" s="15" customFormat="1" ht="30.75" customHeight="1">
      <c r="B74" s="1899"/>
      <c r="C74" s="627" t="s">
        <v>113</v>
      </c>
      <c r="D74" s="628" t="str">
        <f>'8-DIP-DIE'!D606</f>
        <v/>
      </c>
      <c r="E74" s="631" t="str">
        <f>'8-DIP-DIE'!K606</f>
        <v/>
      </c>
      <c r="F74" s="113"/>
      <c r="J74" s="95"/>
      <c r="K74" s="95"/>
      <c r="L74" s="95"/>
      <c r="M74" s="95"/>
      <c r="N74" s="511"/>
    </row>
    <row r="75" spans="1:14" s="15" customFormat="1" ht="30.75" customHeight="1">
      <c r="B75" s="1899"/>
      <c r="C75" s="627" t="s">
        <v>106</v>
      </c>
      <c r="D75" s="628" t="str">
        <f>'7-TRAN'!D674</f>
        <v/>
      </c>
      <c r="E75" s="495"/>
      <c r="F75" s="113"/>
      <c r="J75" s="529"/>
      <c r="K75" s="529"/>
      <c r="L75" s="529"/>
      <c r="M75" s="529"/>
      <c r="N75" s="529"/>
    </row>
    <row r="76" spans="1:14" s="15" customFormat="1" ht="30.75" customHeight="1">
      <c r="B76" s="1899"/>
      <c r="C76" s="632" t="s">
        <v>256</v>
      </c>
      <c r="D76" s="628" t="str">
        <f>'9-BOL-TTS'!E290</f>
        <v/>
      </c>
      <c r="E76" s="496"/>
      <c r="F76" s="113"/>
    </row>
    <row r="77" spans="1:14" s="15" customFormat="1" ht="30.75" customHeight="1">
      <c r="B77" s="1899"/>
      <c r="C77" s="627" t="s">
        <v>255</v>
      </c>
      <c r="D77" s="633" t="str">
        <f>'10-BOL-ACAD'!C264</f>
        <v/>
      </c>
      <c r="E77" s="497"/>
      <c r="F77" s="113"/>
    </row>
    <row r="78" spans="1:14" s="15" customFormat="1" ht="30.75" customHeight="1">
      <c r="B78" s="1899"/>
      <c r="C78" s="1312" t="s">
        <v>337</v>
      </c>
      <c r="D78" s="1313"/>
      <c r="E78" s="1305"/>
      <c r="F78" s="113"/>
    </row>
    <row r="79" spans="1:14" s="15" customFormat="1" ht="30.75" customHeight="1">
      <c r="B79" s="1899"/>
      <c r="C79" s="634" t="s">
        <v>216</v>
      </c>
      <c r="D79" s="635" t="str">
        <f>IF(SUM(D71:D77)=0,"",SUM(D71:D77))</f>
        <v/>
      </c>
      <c r="E79" s="636" t="str">
        <f>IF(SUM(E71:E74)=0,"",SUM(E71:E74))</f>
        <v/>
      </c>
      <c r="F79" s="113"/>
    </row>
    <row r="80" spans="1:14" s="15" customFormat="1" ht="30.75" customHeight="1">
      <c r="B80" s="1899"/>
      <c r="C80" s="634" t="s">
        <v>215</v>
      </c>
      <c r="D80" s="637">
        <f>IF(ISERROR(SUM(D71:D75)*0.2),"",SUM(D71:D75)*0.2)</f>
        <v>0</v>
      </c>
      <c r="E80" s="638">
        <f>IF(ISERROR(SUM(E71:E74)*0.2),"",SUM(E71:E74)*0.2)</f>
        <v>0</v>
      </c>
      <c r="F80" s="113"/>
    </row>
    <row r="81" spans="1:14" s="15" customFormat="1" ht="30.75" customHeight="1">
      <c r="B81" s="1899"/>
      <c r="C81" s="639" t="s">
        <v>94</v>
      </c>
      <c r="D81" s="637" t="str">
        <f>IF(ISERROR(D79+D80),"",D79+D80)</f>
        <v/>
      </c>
      <c r="E81" s="636" t="str">
        <f>IF(ISERROR(E79+E80),"",E79+E80)</f>
        <v/>
      </c>
      <c r="F81" s="113"/>
    </row>
    <row r="82" spans="1:14" s="15" customFormat="1" ht="14.25" customHeight="1">
      <c r="B82" s="206"/>
      <c r="C82" s="641" t="str">
        <f>C60</f>
        <v>FAPESP,  SETEMBRO DE 2015</v>
      </c>
      <c r="D82" s="453"/>
      <c r="E82" s="453"/>
      <c r="F82" s="640"/>
    </row>
    <row r="83" spans="1:14" s="15" customFormat="1" ht="14.25" customHeight="1">
      <c r="B83" s="206"/>
      <c r="C83" s="641"/>
      <c r="D83" s="453"/>
      <c r="E83" s="453"/>
      <c r="F83" s="640"/>
    </row>
    <row r="84" spans="1:14" s="15" customFormat="1" ht="14.25" customHeight="1">
      <c r="B84" s="206"/>
      <c r="C84" s="641"/>
      <c r="D84" s="453"/>
      <c r="E84" s="453"/>
      <c r="F84" s="640"/>
    </row>
    <row r="85" spans="1:14" s="15" customFormat="1" ht="14.25" customHeight="1">
      <c r="B85" s="206"/>
      <c r="C85" s="641"/>
      <c r="D85" s="453"/>
      <c r="E85" s="453"/>
      <c r="F85" s="640"/>
    </row>
    <row r="86" spans="1:14" s="15" customFormat="1" ht="21.75" customHeight="1">
      <c r="B86" s="206"/>
      <c r="C86" s="641"/>
      <c r="D86" s="453"/>
      <c r="E86" s="453"/>
      <c r="F86" s="640"/>
    </row>
    <row r="87" spans="1:14" ht="12.75">
      <c r="C87" s="113"/>
      <c r="D87" s="113"/>
      <c r="E87" s="113"/>
      <c r="F87" s="113"/>
    </row>
    <row r="88" spans="1:14" ht="20.25">
      <c r="C88" s="113"/>
      <c r="D88" s="507"/>
      <c r="E88" s="113"/>
      <c r="F88" s="113"/>
    </row>
    <row r="89" spans="1:14" ht="21.75" customHeight="1" thickBot="1">
      <c r="C89" s="113"/>
      <c r="D89" s="113"/>
      <c r="E89" s="178"/>
      <c r="F89" s="113"/>
    </row>
    <row r="90" spans="1:14" ht="42.75" customHeight="1">
      <c r="B90" s="1898" t="s">
        <v>87</v>
      </c>
      <c r="C90" s="1900" t="s">
        <v>81</v>
      </c>
      <c r="D90" s="1901"/>
      <c r="E90" s="1902"/>
      <c r="F90" s="113"/>
    </row>
    <row r="91" spans="1:14" ht="3.75" customHeight="1">
      <c r="B91" s="1899"/>
      <c r="C91" s="133"/>
      <c r="D91" s="133"/>
      <c r="E91" s="133"/>
      <c r="F91" s="113"/>
    </row>
    <row r="92" spans="1:14" ht="25.5" customHeight="1">
      <c r="B92" s="1899"/>
      <c r="C92" s="625" t="s">
        <v>190</v>
      </c>
      <c r="D92" s="626" t="s">
        <v>90</v>
      </c>
      <c r="E92" s="626" t="s">
        <v>89</v>
      </c>
      <c r="F92" s="113"/>
    </row>
    <row r="93" spans="1:14" s="15" customFormat="1" ht="30.75" customHeight="1">
      <c r="A93" s="452" t="s">
        <v>103</v>
      </c>
      <c r="B93" s="1899"/>
      <c r="C93" s="627" t="s">
        <v>102</v>
      </c>
      <c r="D93" s="628" t="str">
        <f>'1-MPN'!D961</f>
        <v/>
      </c>
      <c r="E93" s="629" t="str">
        <f>'2-MPI'!D966</f>
        <v/>
      </c>
      <c r="F93" s="113"/>
    </row>
    <row r="94" spans="1:14" s="15" customFormat="1" ht="30.75" customHeight="1">
      <c r="B94" s="1899"/>
      <c r="C94" s="627" t="s">
        <v>104</v>
      </c>
      <c r="D94" s="630" t="str">
        <f>'3-MCN'!D884</f>
        <v/>
      </c>
      <c r="E94" s="629" t="str">
        <f>'4-MCI'!D918</f>
        <v/>
      </c>
      <c r="F94" s="113"/>
      <c r="K94" s="95"/>
      <c r="L94" s="95"/>
      <c r="M94" s="95"/>
      <c r="N94" s="511"/>
    </row>
    <row r="95" spans="1:14" s="15" customFormat="1" ht="30.75" customHeight="1">
      <c r="B95" s="1899"/>
      <c r="C95" s="627" t="s">
        <v>105</v>
      </c>
      <c r="D95" s="630" t="str">
        <f>'5-STB'!D908</f>
        <v/>
      </c>
      <c r="E95" s="629" t="str">
        <f>'6-STE'!D929</f>
        <v/>
      </c>
      <c r="F95" s="113"/>
      <c r="K95" s="95"/>
      <c r="L95" s="95"/>
      <c r="M95" s="95"/>
      <c r="N95" s="511"/>
    </row>
    <row r="96" spans="1:14" s="15" customFormat="1" ht="30.75" customHeight="1">
      <c r="B96" s="1899"/>
      <c r="C96" s="627" t="s">
        <v>113</v>
      </c>
      <c r="D96" s="628" t="str">
        <f>'8-DIP-DIE'!D804</f>
        <v/>
      </c>
      <c r="E96" s="629" t="str">
        <f>'8-DIP-DIE'!K804</f>
        <v/>
      </c>
      <c r="F96" s="113"/>
      <c r="K96" s="95"/>
      <c r="N96" s="511"/>
    </row>
    <row r="97" spans="2:14" s="15" customFormat="1" ht="30.75" customHeight="1">
      <c r="B97" s="1899"/>
      <c r="C97" s="627" t="s">
        <v>106</v>
      </c>
      <c r="D97" s="628" t="str">
        <f>'7-TRAN'!D897</f>
        <v/>
      </c>
      <c r="E97" s="495"/>
      <c r="F97" s="113"/>
      <c r="K97" s="529"/>
      <c r="L97" s="529"/>
      <c r="M97" s="529"/>
      <c r="N97" s="529"/>
    </row>
    <row r="98" spans="2:14" s="15" customFormat="1" ht="30.75" customHeight="1">
      <c r="B98" s="1899"/>
      <c r="C98" s="632" t="s">
        <v>256</v>
      </c>
      <c r="D98" s="628" t="str">
        <f>'9-BOL-TTS'!E383</f>
        <v/>
      </c>
      <c r="E98" s="496"/>
      <c r="F98" s="113"/>
    </row>
    <row r="99" spans="2:14" s="15" customFormat="1" ht="30.75" customHeight="1">
      <c r="B99" s="1899"/>
      <c r="C99" s="627" t="s">
        <v>255</v>
      </c>
      <c r="D99" s="633" t="str">
        <f>'10-BOL-ACAD'!C348</f>
        <v/>
      </c>
      <c r="E99" s="497"/>
      <c r="F99" s="113"/>
    </row>
    <row r="100" spans="2:14" s="15" customFormat="1" ht="30.75" customHeight="1">
      <c r="B100" s="1899"/>
      <c r="C100" s="1312" t="s">
        <v>337</v>
      </c>
      <c r="D100" s="1313"/>
      <c r="E100" s="1305"/>
      <c r="F100" s="113"/>
    </row>
    <row r="101" spans="2:14" s="15" customFormat="1" ht="30.75" customHeight="1">
      <c r="B101" s="1899"/>
      <c r="C101" s="634" t="s">
        <v>216</v>
      </c>
      <c r="D101" s="635" t="str">
        <f>IF(SUM(D93:D99)=0,"",SUM(D93:D99))</f>
        <v/>
      </c>
      <c r="E101" s="629" t="str">
        <f>IF(SUM(E93:E96)=0,"",SUM(E93:E96))</f>
        <v/>
      </c>
      <c r="F101" s="113"/>
    </row>
    <row r="102" spans="2:14" s="15" customFormat="1" ht="30.75" customHeight="1">
      <c r="B102" s="1899"/>
      <c r="C102" s="634" t="s">
        <v>215</v>
      </c>
      <c r="D102" s="637">
        <f>IF(ISERROR(SUM(D93:D97)*0.2),"",SUM(D93:D97)*0.2)</f>
        <v>0</v>
      </c>
      <c r="E102" s="629">
        <f>IF(ISERROR(SUM(E93:E96)*0.2),"",SUM(E93:E96)*0.2)</f>
        <v>0</v>
      </c>
      <c r="F102" s="113"/>
    </row>
    <row r="103" spans="2:14" s="15" customFormat="1" ht="30.75" customHeight="1">
      <c r="B103" s="1899"/>
      <c r="C103" s="639" t="s">
        <v>94</v>
      </c>
      <c r="D103" s="637" t="str">
        <f>IF(ISERROR(D101+D102),"",D101+D102)</f>
        <v/>
      </c>
      <c r="E103" s="629" t="str">
        <f>IF(ISERROR(E101+E102),"",E101+E102)</f>
        <v/>
      </c>
      <c r="F103" s="113"/>
    </row>
    <row r="104" spans="2:14" s="15" customFormat="1" ht="23.25" customHeight="1">
      <c r="B104" s="206"/>
      <c r="C104" s="641" t="str">
        <f>C82</f>
        <v>FAPESP,  SETEMBRO DE 2015</v>
      </c>
      <c r="D104" s="453"/>
      <c r="E104" s="453"/>
      <c r="F104" s="453"/>
    </row>
    <row r="105" spans="2:14" s="15" customFormat="1" ht="44.25" customHeight="1">
      <c r="B105" s="206"/>
      <c r="C105" s="641"/>
      <c r="D105" s="453"/>
      <c r="E105" s="453"/>
      <c r="F105" s="453"/>
    </row>
    <row r="106" spans="2:14" s="15" customFormat="1" ht="14.25" customHeight="1" thickBot="1">
      <c r="B106" s="206"/>
      <c r="C106" s="641"/>
      <c r="D106" s="453"/>
      <c r="E106" s="453"/>
      <c r="F106" s="453"/>
    </row>
    <row r="107" spans="2:14" s="15" customFormat="1" ht="45.75" customHeight="1">
      <c r="B107" s="1903" t="s">
        <v>87</v>
      </c>
      <c r="C107" s="1900" t="s">
        <v>336</v>
      </c>
      <c r="D107" s="1901"/>
      <c r="E107" s="1902"/>
      <c r="F107" s="453"/>
    </row>
    <row r="108" spans="2:14" s="15" customFormat="1" ht="24.95" customHeight="1">
      <c r="B108" s="1904"/>
      <c r="C108" s="486" t="str">
        <f t="shared" ref="C108:C115" si="0">C7</f>
        <v xml:space="preserve">MATERIAL / SERVIÇO                                                             </v>
      </c>
      <c r="D108" s="626" t="s">
        <v>90</v>
      </c>
      <c r="E108" s="626" t="s">
        <v>89</v>
      </c>
      <c r="F108" s="453"/>
    </row>
    <row r="109" spans="2:14" s="15" customFormat="1" ht="24.95" customHeight="1">
      <c r="B109" s="1904"/>
      <c r="C109" s="486" t="str">
        <f t="shared" si="0"/>
        <v>MATERIAL PERMANENTE</v>
      </c>
      <c r="D109" s="642">
        <f t="shared" ref="D109:E112" si="1">SUM(D8,D28,D49,D71,D93)</f>
        <v>0</v>
      </c>
      <c r="E109" s="1304">
        <f t="shared" si="1"/>
        <v>0</v>
      </c>
      <c r="F109" s="453"/>
    </row>
    <row r="110" spans="2:14" s="15" customFormat="1" ht="24.95" customHeight="1">
      <c r="B110" s="1904"/>
      <c r="C110" s="486" t="str">
        <f t="shared" si="0"/>
        <v>MATERIAL DE CONSUMO</v>
      </c>
      <c r="D110" s="642">
        <f t="shared" si="1"/>
        <v>0</v>
      </c>
      <c r="E110" s="1304">
        <f t="shared" si="1"/>
        <v>0</v>
      </c>
      <c r="F110" s="453"/>
    </row>
    <row r="111" spans="2:14" s="15" customFormat="1" ht="24.95" customHeight="1">
      <c r="B111" s="1904"/>
      <c r="C111" s="486" t="str">
        <f t="shared" si="0"/>
        <v>SERVIÇOS DE TERCEIROS</v>
      </c>
      <c r="D111" s="642">
        <f t="shared" si="1"/>
        <v>0</v>
      </c>
      <c r="E111" s="1304">
        <f t="shared" si="1"/>
        <v>0</v>
      </c>
      <c r="F111" s="453"/>
    </row>
    <row r="112" spans="2:14" s="15" customFormat="1" ht="24.95" customHeight="1">
      <c r="B112" s="1904"/>
      <c r="C112" s="486" t="str">
        <f t="shared" si="0"/>
        <v>DESPESAS COM DIÁRIAS NO PAÍS E NO EXTERIOR</v>
      </c>
      <c r="D112" s="642">
        <f t="shared" si="1"/>
        <v>0</v>
      </c>
      <c r="E112" s="1304">
        <f t="shared" si="1"/>
        <v>0</v>
      </c>
      <c r="F112" s="453"/>
    </row>
    <row r="113" spans="2:6" s="15" customFormat="1" ht="24.95" customHeight="1">
      <c r="B113" s="1904"/>
      <c r="C113" s="486" t="str">
        <f t="shared" si="0"/>
        <v>DESPESAS DE TRANSPORTE</v>
      </c>
      <c r="D113" s="642">
        <f>SUM(D12,D32,D53,D75,D97)</f>
        <v>0</v>
      </c>
      <c r="E113" s="495"/>
      <c r="F113" s="453"/>
    </row>
    <row r="114" spans="2:6" s="15" customFormat="1" ht="24.95" customHeight="1">
      <c r="B114" s="1904"/>
      <c r="C114" s="486" t="str">
        <f t="shared" si="0"/>
        <v xml:space="preserve">BOLSAS DE CAPACITAÇÃO TÉCNICA </v>
      </c>
      <c r="D114" s="642">
        <f>SUM(D13,D33,D54,D76,D98)</f>
        <v>0</v>
      </c>
      <c r="E114" s="496"/>
      <c r="F114" s="453"/>
    </row>
    <row r="115" spans="2:6" s="15" customFormat="1" ht="24.95" customHeight="1">
      <c r="B115" s="1904"/>
      <c r="C115" s="486" t="str">
        <f t="shared" si="0"/>
        <v>BOLSAS ACADÊMICAS - IC - MS - DR - DD - PD</v>
      </c>
      <c r="D115" s="642">
        <f>SUM(D14,D34,D55,D77,D99)</f>
        <v>0</v>
      </c>
      <c r="E115" s="497"/>
      <c r="F115" s="453"/>
    </row>
    <row r="116" spans="2:6" s="15" customFormat="1" ht="30.75" customHeight="1">
      <c r="B116" s="1904"/>
      <c r="C116" s="1344" t="s">
        <v>337</v>
      </c>
      <c r="D116" s="1313"/>
      <c r="E116" s="1305"/>
      <c r="F116" s="113"/>
    </row>
    <row r="117" spans="2:6" s="15" customFormat="1" ht="24.95" customHeight="1">
      <c r="B117" s="1904"/>
      <c r="C117" s="486" t="str">
        <f>C16</f>
        <v>VALOR TOTAL SOLICITADO</v>
      </c>
      <c r="D117" s="635" t="str">
        <f>IF(SUM(D109:D115)=0,"",SUM(D109:D115))</f>
        <v/>
      </c>
      <c r="E117" s="636" t="str">
        <f>IF(SUM(E109:E112)=0,"",SUM(E109:E112))</f>
        <v/>
      </c>
      <c r="F117" s="453"/>
    </row>
    <row r="118" spans="2:6" s="15" customFormat="1" ht="24.95" customHeight="1">
      <c r="B118" s="1904"/>
      <c r="C118" s="486" t="str">
        <f t="shared" ref="C118:C119" si="2">C17</f>
        <v>VALOR DA RESERVA TÉCNICA</v>
      </c>
      <c r="D118" s="637">
        <f>IF(ISERROR(SUM(D109:D113)*0.2),"",SUM(D109:D113)*0.2)</f>
        <v>0</v>
      </c>
      <c r="E118" s="638">
        <f>IF(ISERROR(SUM(E109:E112)*0.2),"",SUM(E109:E112)*0.2)</f>
        <v>0</v>
      </c>
      <c r="F118" s="453"/>
    </row>
    <row r="119" spans="2:6" s="15" customFormat="1" ht="24.95" customHeight="1">
      <c r="B119" s="1904"/>
      <c r="C119" s="1303" t="str">
        <f t="shared" si="2"/>
        <v xml:space="preserve"> TOTAL GERAL:</v>
      </c>
      <c r="D119" s="637" t="str">
        <f>IF(ISERROR(D117+D118),"",D117+D118)</f>
        <v/>
      </c>
      <c r="E119" s="636" t="str">
        <f>IF(ISERROR(E117+E118),"",E117+E118)</f>
        <v/>
      </c>
      <c r="F119" s="453"/>
    </row>
    <row r="120" spans="2:6" s="15" customFormat="1" ht="12.75">
      <c r="B120" s="206"/>
      <c r="C120" s="641" t="str">
        <f>C104</f>
        <v>FAPESP,  SETEMBRO DE 2015</v>
      </c>
      <c r="D120" s="453"/>
      <c r="E120" s="453"/>
      <c r="F120" s="453"/>
    </row>
    <row r="121" spans="2:6" s="15" customFormat="1" ht="12.75">
      <c r="B121" s="206"/>
      <c r="C121" s="258"/>
      <c r="D121" s="453"/>
      <c r="E121" s="453"/>
      <c r="F121" s="453"/>
    </row>
    <row r="122" spans="2:6" s="15" customFormat="1" ht="12.75">
      <c r="B122" s="206"/>
      <c r="C122" s="258"/>
      <c r="D122" s="453"/>
      <c r="E122" s="453"/>
      <c r="F122" s="453"/>
    </row>
    <row r="123" spans="2:6" s="15" customFormat="1" ht="12.75">
      <c r="B123" s="206"/>
      <c r="C123" s="258"/>
      <c r="D123" s="453"/>
      <c r="E123" s="453"/>
      <c r="F123" s="453"/>
    </row>
    <row r="124" spans="2:6" s="15" customFormat="1" ht="12.75">
      <c r="B124" s="206"/>
      <c r="C124" s="258"/>
      <c r="D124" s="453"/>
      <c r="E124" s="453"/>
      <c r="F124" s="453"/>
    </row>
    <row r="125" spans="2:6" s="15" customFormat="1" ht="12.75">
      <c r="B125" s="206"/>
      <c r="C125" s="258"/>
      <c r="D125" s="453"/>
      <c r="E125" s="453"/>
      <c r="F125" s="453"/>
    </row>
    <row r="126" spans="2:6" s="15" customFormat="1" ht="12.75">
      <c r="B126" s="206"/>
      <c r="C126" s="258"/>
      <c r="D126" s="453"/>
      <c r="E126" s="453"/>
      <c r="F126" s="453"/>
    </row>
    <row r="127" spans="2:6" s="15" customFormat="1" ht="12.75">
      <c r="B127" s="206"/>
      <c r="C127" s="258"/>
      <c r="D127" s="453"/>
      <c r="E127" s="453"/>
      <c r="F127" s="453"/>
    </row>
    <row r="128" spans="2:6" s="15" customFormat="1" ht="12.75">
      <c r="B128" s="206"/>
      <c r="C128" s="258"/>
      <c r="D128" s="453"/>
      <c r="E128" s="453"/>
      <c r="F128" s="453"/>
    </row>
    <row r="129" spans="2:6" s="15" customFormat="1" ht="12.75">
      <c r="B129" s="206"/>
      <c r="C129" s="258"/>
      <c r="D129" s="453"/>
      <c r="E129" s="453"/>
      <c r="F129" s="453"/>
    </row>
    <row r="130" spans="2:6" s="15" customFormat="1" ht="12.75">
      <c r="B130" s="206"/>
      <c r="C130" s="258"/>
      <c r="D130" s="453"/>
      <c r="E130" s="453"/>
      <c r="F130" s="453"/>
    </row>
    <row r="131" spans="2:6" s="15" customFormat="1" ht="12.75">
      <c r="B131" s="206"/>
      <c r="C131" s="258"/>
      <c r="D131" s="453"/>
      <c r="E131" s="453"/>
      <c r="F131" s="453"/>
    </row>
    <row r="132" spans="2:6" s="15" customFormat="1" ht="12.75">
      <c r="B132" s="206"/>
      <c r="C132" s="258"/>
      <c r="D132" s="453"/>
      <c r="E132" s="453"/>
      <c r="F132" s="453"/>
    </row>
    <row r="133" spans="2:6" s="15" customFormat="1" ht="12.75">
      <c r="B133" s="206"/>
      <c r="C133" s="258"/>
      <c r="D133" s="453"/>
      <c r="E133" s="453"/>
      <c r="F133" s="453"/>
    </row>
    <row r="134" spans="2:6" s="15" customFormat="1" ht="12.75">
      <c r="B134" s="206"/>
      <c r="C134" s="258"/>
      <c r="D134" s="453"/>
      <c r="E134" s="453"/>
      <c r="F134" s="453"/>
    </row>
    <row r="135" spans="2:6" s="15" customFormat="1" ht="12.75">
      <c r="B135" s="206"/>
      <c r="C135" s="258"/>
      <c r="D135" s="453"/>
      <c r="E135" s="453"/>
      <c r="F135" s="453"/>
    </row>
    <row r="136" spans="2:6" s="15" customFormat="1" ht="12.75">
      <c r="B136" s="206"/>
      <c r="C136" s="258"/>
      <c r="D136" s="453"/>
      <c r="E136" s="453"/>
      <c r="F136" s="453"/>
    </row>
    <row r="137" spans="2:6" s="15" customFormat="1" ht="12.75">
      <c r="B137" s="206"/>
      <c r="C137" s="258"/>
      <c r="D137" s="453"/>
      <c r="E137" s="453"/>
      <c r="F137" s="453"/>
    </row>
    <row r="138" spans="2:6" s="15" customFormat="1" ht="12.75">
      <c r="B138" s="206"/>
      <c r="C138" s="258"/>
      <c r="D138" s="453"/>
      <c r="E138" s="453"/>
      <c r="F138" s="453"/>
    </row>
    <row r="139" spans="2:6" s="15" customFormat="1" ht="12.75">
      <c r="B139" s="206"/>
      <c r="C139" s="258"/>
      <c r="D139" s="453"/>
      <c r="E139" s="453"/>
      <c r="F139" s="453"/>
    </row>
    <row r="140" spans="2:6" s="15" customFormat="1" ht="12.75">
      <c r="B140" s="206"/>
      <c r="C140" s="258"/>
      <c r="D140" s="453"/>
      <c r="E140" s="453"/>
      <c r="F140" s="453"/>
    </row>
    <row r="141" spans="2:6" s="15" customFormat="1" ht="12.75">
      <c r="B141" s="206"/>
      <c r="C141" s="258"/>
      <c r="D141" s="453"/>
      <c r="E141" s="453"/>
      <c r="F141" s="453"/>
    </row>
    <row r="142" spans="2:6" s="15" customFormat="1" ht="12.75">
      <c r="B142" s="206"/>
      <c r="C142" s="258"/>
      <c r="D142" s="453"/>
      <c r="E142" s="453"/>
      <c r="F142" s="453"/>
    </row>
    <row r="143" spans="2:6" s="15" customFormat="1" ht="12.75">
      <c r="B143" s="206"/>
      <c r="C143" s="258"/>
      <c r="D143" s="453"/>
      <c r="E143" s="453"/>
      <c r="F143" s="453"/>
    </row>
    <row r="144" spans="2:6" s="15" customFormat="1" ht="12.75">
      <c r="B144" s="206"/>
      <c r="C144" s="258"/>
      <c r="D144" s="453"/>
      <c r="E144" s="453"/>
      <c r="F144" s="453"/>
    </row>
    <row r="145" spans="2:6" s="15" customFormat="1" ht="12.75">
      <c r="B145" s="206"/>
      <c r="C145" s="258"/>
      <c r="D145" s="453"/>
      <c r="E145" s="453"/>
      <c r="F145" s="453"/>
    </row>
    <row r="146" spans="2:6" s="15" customFormat="1" ht="12.75">
      <c r="B146" s="206"/>
      <c r="C146" s="258"/>
      <c r="D146" s="453"/>
      <c r="E146" s="453"/>
      <c r="F146" s="453"/>
    </row>
    <row r="147" spans="2:6" s="15" customFormat="1" ht="12.75">
      <c r="B147" s="206"/>
      <c r="C147" s="258"/>
      <c r="D147" s="453"/>
      <c r="E147" s="453"/>
      <c r="F147" s="453"/>
    </row>
    <row r="148" spans="2:6" s="15" customFormat="1" ht="12.75">
      <c r="B148" s="206"/>
      <c r="C148" s="258"/>
      <c r="D148" s="453"/>
      <c r="E148" s="453"/>
      <c r="F148" s="453"/>
    </row>
    <row r="149" spans="2:6" s="15" customFormat="1" ht="12.75">
      <c r="B149" s="206"/>
      <c r="C149" s="258"/>
      <c r="D149" s="453"/>
      <c r="E149" s="453"/>
      <c r="F149" s="453"/>
    </row>
    <row r="150" spans="2:6" s="15" customFormat="1" ht="12.75">
      <c r="B150" s="206"/>
      <c r="C150" s="258"/>
      <c r="D150" s="453"/>
      <c r="E150" s="453"/>
      <c r="F150" s="453"/>
    </row>
    <row r="151" spans="2:6" s="15" customFormat="1" ht="12.75">
      <c r="B151" s="206"/>
      <c r="C151" s="258"/>
      <c r="D151" s="453"/>
      <c r="E151" s="453"/>
      <c r="F151" s="453"/>
    </row>
    <row r="152" spans="2:6" s="15" customFormat="1" ht="12.75">
      <c r="B152" s="206"/>
      <c r="C152" s="258"/>
      <c r="D152" s="453"/>
      <c r="E152" s="453"/>
      <c r="F152" s="453"/>
    </row>
    <row r="153" spans="2:6" s="15" customFormat="1" ht="12.75">
      <c r="B153" s="206"/>
      <c r="C153" s="258"/>
      <c r="D153" s="453"/>
      <c r="E153" s="453"/>
      <c r="F153" s="453"/>
    </row>
    <row r="154" spans="2:6" s="15" customFormat="1" ht="12.75">
      <c r="B154" s="206"/>
      <c r="C154" s="258"/>
      <c r="D154" s="453"/>
      <c r="E154" s="453"/>
      <c r="F154" s="453"/>
    </row>
    <row r="155" spans="2:6" s="15" customFormat="1" ht="12.75">
      <c r="B155" s="206"/>
      <c r="C155" s="258"/>
      <c r="D155" s="453"/>
      <c r="E155" s="453"/>
      <c r="F155" s="453"/>
    </row>
    <row r="156" spans="2:6" s="15" customFormat="1" ht="12.75">
      <c r="B156" s="206"/>
      <c r="C156" s="258"/>
      <c r="D156" s="453"/>
      <c r="E156" s="453"/>
      <c r="F156" s="453"/>
    </row>
    <row r="157" spans="2:6" ht="12.75">
      <c r="D157" s="453"/>
      <c r="E157" s="453"/>
      <c r="F157" s="453"/>
    </row>
    <row r="158" spans="2:6" ht="12.75">
      <c r="D158" s="453"/>
      <c r="E158" s="453"/>
      <c r="F158" s="453"/>
    </row>
    <row r="159" spans="2:6" ht="12.75">
      <c r="D159" s="453"/>
      <c r="E159" s="453"/>
      <c r="F159" s="453"/>
    </row>
    <row r="160" spans="2:6" ht="12.75">
      <c r="D160" s="453"/>
      <c r="E160" s="453"/>
      <c r="F160" s="453"/>
    </row>
    <row r="161" spans="1:1" ht="12.75" customHeight="1">
      <c r="A161" s="453" t="s">
        <v>15</v>
      </c>
    </row>
    <row r="162" spans="1:1" ht="12.75"/>
    <row r="163" spans="1:1" ht="12.75"/>
    <row r="164" spans="1:1" ht="18" customHeight="1"/>
  </sheetData>
  <sheetProtection algorithmName="SHA-512" hashValue="QbEp7cw9YD4qtXOlfr/Y1fRy0HIxKxmDAhGxoIHZGs2Z/X5Yi4I04G0974eRTm/WiqW8SnATXLuQWgT8utl9mA==" saltValue="D6/E9oAuR1yjyt49OfCPvQ==" spinCount="100000" sheet="1" objects="1" scenarios="1"/>
  <mergeCells count="12">
    <mergeCell ref="B68:B81"/>
    <mergeCell ref="C68:E68"/>
    <mergeCell ref="B90:B103"/>
    <mergeCell ref="C90:E90"/>
    <mergeCell ref="B107:B119"/>
    <mergeCell ref="C107:E107"/>
    <mergeCell ref="B5:B18"/>
    <mergeCell ref="C5:E5"/>
    <mergeCell ref="B25:B38"/>
    <mergeCell ref="C25:E25"/>
    <mergeCell ref="B46:B59"/>
    <mergeCell ref="C46:E46"/>
  </mergeCells>
  <pageMargins left="0.51181102362204722" right="0.51181102362204722" top="0.78740157480314965" bottom="0.78740157480314965" header="0.31496062992125984" footer="0.31496062992125984"/>
  <pageSetup paperSize="9" scale="78" fitToHeight="5" orientation="portrait" r:id="rId1"/>
  <rowBreaks count="5" manualBreakCount="5">
    <brk id="21" min="2" max="4" man="1"/>
    <brk id="41" min="2" max="4" man="1"/>
    <brk id="63" min="2" max="4" man="1"/>
    <brk id="85" min="2" max="4" man="1"/>
    <brk id="104" min="2" max="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A1:N152"/>
  <sheetViews>
    <sheetView showGridLines="0" showRowColHeaders="0" zoomScaleNormal="100" zoomScaleSheetLayoutView="100" workbookViewId="0"/>
  </sheetViews>
  <sheetFormatPr defaultColWidth="0" defaultRowHeight="0" customHeight="1" zeroHeight="1"/>
  <cols>
    <col min="1" max="1" width="2.140625" style="258" customWidth="1"/>
    <col min="2" max="2" width="13.140625" style="205" customWidth="1"/>
    <col min="3" max="3" width="80" style="258" customWidth="1"/>
    <col min="4" max="4" width="19.140625" style="258" customWidth="1"/>
    <col min="5" max="5" width="21.28515625" style="258" customWidth="1"/>
    <col min="6" max="6" width="3.140625" style="258" customWidth="1"/>
    <col min="7" max="7" width="2.28515625" style="258" hidden="1" customWidth="1"/>
    <col min="8" max="8" width="50" style="258" hidden="1" customWidth="1"/>
    <col min="9" max="9" width="17" style="258" hidden="1" customWidth="1"/>
    <col min="10" max="10" width="16.7109375" style="258" hidden="1" customWidth="1"/>
    <col min="11" max="14" width="0" style="258" hidden="1" customWidth="1"/>
    <col min="15" max="16384" width="9.140625" style="258" hidden="1"/>
  </cols>
  <sheetData>
    <row r="1" spans="1:14" ht="21.75" customHeight="1"/>
    <row r="2" spans="1:14" ht="27" customHeight="1">
      <c r="C2" s="113"/>
      <c r="D2" s="113"/>
      <c r="E2" s="113"/>
      <c r="F2" s="113"/>
    </row>
    <row r="3" spans="1:14" ht="20.25">
      <c r="C3" s="113"/>
      <c r="D3" s="507"/>
      <c r="E3" s="113"/>
      <c r="F3" s="113"/>
    </row>
    <row r="4" spans="1:14" ht="21.75" customHeight="1" thickBot="1">
      <c r="C4" s="113"/>
      <c r="D4" s="113"/>
      <c r="E4" s="178"/>
      <c r="F4" s="113"/>
    </row>
    <row r="5" spans="1:14" ht="42.75" customHeight="1">
      <c r="B5" s="1898" t="s">
        <v>87</v>
      </c>
      <c r="C5" s="1900" t="s">
        <v>341</v>
      </c>
      <c r="D5" s="1901"/>
      <c r="E5" s="1902"/>
      <c r="F5" s="113"/>
    </row>
    <row r="6" spans="1:14" ht="3.75" customHeight="1">
      <c r="B6" s="1899"/>
      <c r="C6" s="133"/>
      <c r="D6" s="133"/>
      <c r="E6" s="133"/>
      <c r="F6" s="113"/>
    </row>
    <row r="7" spans="1:14" ht="25.5" customHeight="1">
      <c r="B7" s="1899"/>
      <c r="C7" s="625" t="s">
        <v>190</v>
      </c>
      <c r="D7" s="626" t="s">
        <v>90</v>
      </c>
      <c r="E7" s="626" t="s">
        <v>89</v>
      </c>
      <c r="F7" s="113"/>
    </row>
    <row r="8" spans="1:14" s="15" customFormat="1" ht="30.75" customHeight="1">
      <c r="A8" s="452" t="s">
        <v>103</v>
      </c>
      <c r="B8" s="1899"/>
      <c r="C8" s="627" t="s">
        <v>102</v>
      </c>
      <c r="D8" s="630" t="str">
        <f>'1-MPN'!D13</f>
        <v/>
      </c>
      <c r="E8" s="629" t="str">
        <f>'2-MPI'!D18</f>
        <v/>
      </c>
      <c r="F8" s="113"/>
    </row>
    <row r="9" spans="1:14" s="15" customFormat="1" ht="30.75" customHeight="1">
      <c r="B9" s="1899"/>
      <c r="C9" s="627" t="s">
        <v>104</v>
      </c>
      <c r="D9" s="630" t="str">
        <f>'3-MCN'!D12</f>
        <v/>
      </c>
      <c r="E9" s="629" t="str">
        <f>'4-MCI'!D18</f>
        <v/>
      </c>
      <c r="F9" s="113"/>
      <c r="K9" s="95"/>
      <c r="L9" s="95"/>
      <c r="M9" s="95"/>
      <c r="N9" s="511"/>
    </row>
    <row r="10" spans="1:14" s="15" customFormat="1" ht="30.75" customHeight="1">
      <c r="B10" s="1899"/>
      <c r="C10" s="627" t="s">
        <v>105</v>
      </c>
      <c r="D10" s="630" t="str">
        <f>'5-STB'!D12</f>
        <v/>
      </c>
      <c r="E10" s="629" t="str">
        <f>'6-STE'!D17</f>
        <v/>
      </c>
      <c r="F10" s="113"/>
      <c r="K10" s="95"/>
      <c r="L10" s="95"/>
      <c r="M10" s="95"/>
      <c r="N10" s="511"/>
    </row>
    <row r="11" spans="1:14" s="15" customFormat="1" ht="30.75" customHeight="1">
      <c r="B11" s="1899"/>
      <c r="C11" s="627" t="s">
        <v>337</v>
      </c>
      <c r="D11" s="628"/>
      <c r="E11" s="495"/>
      <c r="F11" s="113"/>
      <c r="K11" s="529"/>
      <c r="L11" s="529"/>
      <c r="M11" s="529"/>
      <c r="N11" s="529"/>
    </row>
    <row r="12" spans="1:14" s="15" customFormat="1" ht="30.75" customHeight="1">
      <c r="B12" s="1899"/>
      <c r="C12" s="632" t="s">
        <v>256</v>
      </c>
      <c r="D12" s="628" t="str">
        <f>'9-BOL-TTS'!E12</f>
        <v/>
      </c>
      <c r="E12" s="496"/>
      <c r="F12" s="113"/>
    </row>
    <row r="13" spans="1:14" s="15" customFormat="1" ht="30.75" customHeight="1">
      <c r="B13" s="1899"/>
      <c r="C13" s="627" t="s">
        <v>255</v>
      </c>
      <c r="D13" s="633" t="str">
        <f>'10-BOL-ACAD'!C12</f>
        <v/>
      </c>
      <c r="E13" s="497"/>
      <c r="F13" s="113"/>
    </row>
    <row r="14" spans="1:14" s="15" customFormat="1" ht="30.75" customHeight="1">
      <c r="B14" s="1899"/>
      <c r="C14" s="634" t="s">
        <v>216</v>
      </c>
      <c r="D14" s="635" t="str">
        <f>IF(SUM(D8:D13)=0,"",SUM(D8:D13))</f>
        <v/>
      </c>
      <c r="E14" s="636" t="str">
        <f>IF(SUM(E8:E10)=0,"",SUM(E8:E10))</f>
        <v/>
      </c>
      <c r="F14" s="113"/>
    </row>
    <row r="15" spans="1:14" s="15" customFormat="1" ht="30.75" customHeight="1">
      <c r="B15" s="1899"/>
      <c r="C15" s="1314" t="s">
        <v>337</v>
      </c>
      <c r="D15" s="1315"/>
      <c r="E15" s="638"/>
      <c r="F15" s="113"/>
    </row>
    <row r="16" spans="1:14" s="15" customFormat="1" ht="30.75" customHeight="1">
      <c r="B16" s="1899"/>
      <c r="C16" s="639" t="s">
        <v>94</v>
      </c>
      <c r="D16" s="637" t="str">
        <f>IF(ISERROR(D14+D15),"",D14+D15)</f>
        <v/>
      </c>
      <c r="E16" s="636" t="str">
        <f>IF(ISERROR(E14+E15),"",E14+E15)</f>
        <v/>
      </c>
      <c r="F16" s="113"/>
    </row>
    <row r="17" spans="1:14" s="15" customFormat="1" ht="14.25" customHeight="1">
      <c r="B17" s="132"/>
      <c r="C17" s="641" t="str">
        <f>'10-BOL-ACAD'!B45</f>
        <v>FAPESP,  SETEMBRO DE 2015</v>
      </c>
      <c r="D17" s="452"/>
      <c r="E17" s="452"/>
      <c r="F17" s="640"/>
    </row>
    <row r="18" spans="1:14" s="15" customFormat="1" ht="14.25" customHeight="1">
      <c r="B18" s="132"/>
      <c r="C18" s="641"/>
      <c r="D18" s="452"/>
      <c r="E18" s="452"/>
      <c r="F18" s="640"/>
    </row>
    <row r="19" spans="1:14" s="15" customFormat="1" ht="14.25" customHeight="1">
      <c r="B19" s="132"/>
      <c r="C19" s="641"/>
      <c r="D19" s="452"/>
      <c r="E19" s="452"/>
      <c r="F19" s="640"/>
    </row>
    <row r="20" spans="1:14" ht="21.75" customHeight="1">
      <c r="C20" s="113"/>
      <c r="D20" s="113"/>
      <c r="E20" s="113"/>
      <c r="F20" s="113"/>
    </row>
    <row r="21" spans="1:14" ht="24" customHeight="1">
      <c r="C21" s="113"/>
      <c r="D21" s="507"/>
      <c r="E21" s="113"/>
      <c r="F21" s="113"/>
    </row>
    <row r="22" spans="1:14" ht="22.5" customHeight="1" thickBot="1">
      <c r="C22" s="113"/>
      <c r="D22" s="113"/>
      <c r="E22" s="178"/>
      <c r="F22" s="113"/>
    </row>
    <row r="23" spans="1:14" ht="42.75" customHeight="1">
      <c r="B23" s="1898" t="s">
        <v>87</v>
      </c>
      <c r="C23" s="1900" t="s">
        <v>341</v>
      </c>
      <c r="D23" s="1901"/>
      <c r="E23" s="1902"/>
      <c r="F23" s="113"/>
    </row>
    <row r="24" spans="1:14" ht="3.75" customHeight="1">
      <c r="B24" s="1899"/>
      <c r="C24" s="133"/>
      <c r="D24" s="133"/>
      <c r="E24" s="133"/>
      <c r="F24" s="113"/>
    </row>
    <row r="25" spans="1:14" ht="25.5" customHeight="1">
      <c r="B25" s="1899"/>
      <c r="C25" s="625" t="s">
        <v>190</v>
      </c>
      <c r="D25" s="626" t="s">
        <v>90</v>
      </c>
      <c r="E25" s="626" t="s">
        <v>89</v>
      </c>
      <c r="F25" s="113"/>
    </row>
    <row r="26" spans="1:14" s="15" customFormat="1" ht="30.75" customHeight="1">
      <c r="A26" s="452" t="s">
        <v>103</v>
      </c>
      <c r="B26" s="1899"/>
      <c r="C26" s="627" t="s">
        <v>102</v>
      </c>
      <c r="D26" s="630" t="str">
        <f>'1-MPN'!D250</f>
        <v/>
      </c>
      <c r="E26" s="629" t="str">
        <f>'2-MPI'!D255</f>
        <v/>
      </c>
      <c r="F26" s="113"/>
    </row>
    <row r="27" spans="1:14" s="15" customFormat="1" ht="30.75" customHeight="1">
      <c r="B27" s="1899"/>
      <c r="C27" s="627" t="s">
        <v>104</v>
      </c>
      <c r="D27" s="630" t="str">
        <f>'3-MCN'!D230</f>
        <v/>
      </c>
      <c r="E27" s="629" t="str">
        <f>'4-MCI'!D243</f>
        <v/>
      </c>
      <c r="F27" s="113"/>
      <c r="J27" s="95"/>
      <c r="K27" s="95"/>
      <c r="L27" s="95"/>
      <c r="M27" s="95"/>
      <c r="N27" s="511"/>
    </row>
    <row r="28" spans="1:14" s="15" customFormat="1" ht="30.75" customHeight="1">
      <c r="B28" s="1899"/>
      <c r="C28" s="627" t="s">
        <v>105</v>
      </c>
      <c r="D28" s="630" t="str">
        <f>'5-STB'!D236</f>
        <v/>
      </c>
      <c r="E28" s="629" t="str">
        <f>'6-STE'!D245</f>
        <v/>
      </c>
      <c r="F28" s="113"/>
      <c r="J28" s="95"/>
      <c r="K28" s="95"/>
      <c r="L28" s="95"/>
      <c r="M28" s="95"/>
      <c r="N28" s="511"/>
    </row>
    <row r="29" spans="1:14" s="15" customFormat="1" ht="30.75" customHeight="1">
      <c r="B29" s="1899"/>
      <c r="C29" s="1312" t="s">
        <v>337</v>
      </c>
      <c r="D29" s="1346"/>
      <c r="E29" s="495"/>
      <c r="F29" s="113"/>
      <c r="J29" s="529"/>
      <c r="K29" s="529"/>
      <c r="L29" s="529"/>
      <c r="M29" s="529"/>
      <c r="N29" s="529"/>
    </row>
    <row r="30" spans="1:14" s="15" customFormat="1" ht="30.75" customHeight="1">
      <c r="B30" s="1899"/>
      <c r="C30" s="632" t="s">
        <v>256</v>
      </c>
      <c r="D30" s="628" t="str">
        <f>'9-BOL-TTS'!E105</f>
        <v/>
      </c>
      <c r="E30" s="496"/>
      <c r="F30" s="113"/>
    </row>
    <row r="31" spans="1:14" s="15" customFormat="1" ht="30.75" customHeight="1">
      <c r="B31" s="1899"/>
      <c r="C31" s="627" t="s">
        <v>255</v>
      </c>
      <c r="D31" s="633" t="str">
        <f>'10-BOL-ACAD'!C96</f>
        <v/>
      </c>
      <c r="E31" s="497"/>
      <c r="F31" s="113"/>
    </row>
    <row r="32" spans="1:14" s="15" customFormat="1" ht="30.75" customHeight="1">
      <c r="B32" s="1899"/>
      <c r="C32" s="634" t="s">
        <v>216</v>
      </c>
      <c r="D32" s="635" t="str">
        <f>IF(SUM(D26:D31)=0,"",SUM(D26:D31))</f>
        <v/>
      </c>
      <c r="E32" s="636" t="str">
        <f>IF(SUM(E26:E28)=0,"",SUM(E26:E28))</f>
        <v/>
      </c>
      <c r="F32" s="113"/>
    </row>
    <row r="33" spans="1:14" s="15" customFormat="1" ht="30.75" customHeight="1">
      <c r="B33" s="1899"/>
      <c r="C33" s="634" t="s">
        <v>337</v>
      </c>
      <c r="D33" s="637"/>
      <c r="E33" s="638"/>
      <c r="F33" s="113"/>
    </row>
    <row r="34" spans="1:14" s="15" customFormat="1" ht="30.75" customHeight="1">
      <c r="B34" s="1899"/>
      <c r="C34" s="639" t="s">
        <v>94</v>
      </c>
      <c r="D34" s="637" t="str">
        <f>IF(ISERROR(D32+D33),"",D32+D33)</f>
        <v/>
      </c>
      <c r="E34" s="636" t="str">
        <f>IF(ISERROR(E32+E33),"",E32+E33)</f>
        <v/>
      </c>
      <c r="F34" s="113"/>
    </row>
    <row r="35" spans="1:14" s="15" customFormat="1" ht="14.25" customHeight="1">
      <c r="B35" s="206"/>
      <c r="C35" s="641" t="str">
        <f>C17</f>
        <v>FAPESP,  SETEMBRO DE 2015</v>
      </c>
      <c r="D35" s="453"/>
      <c r="E35" s="453"/>
      <c r="F35" s="640"/>
    </row>
    <row r="36" spans="1:14" s="15" customFormat="1" ht="14.25" customHeight="1">
      <c r="B36" s="206"/>
      <c r="C36" s="641"/>
      <c r="D36" s="453"/>
      <c r="E36" s="453"/>
      <c r="F36" s="640"/>
    </row>
    <row r="37" spans="1:14" s="15" customFormat="1" ht="39.950000000000003" customHeight="1">
      <c r="B37" s="206"/>
      <c r="C37" s="641"/>
      <c r="D37" s="453"/>
      <c r="E37" s="453"/>
      <c r="F37" s="640"/>
    </row>
    <row r="38" spans="1:14" s="15" customFormat="1" ht="21.75" customHeight="1">
      <c r="B38" s="206"/>
      <c r="C38" s="641"/>
      <c r="D38" s="453"/>
      <c r="E38" s="453"/>
      <c r="F38" s="640"/>
    </row>
    <row r="39" spans="1:14" ht="12.75">
      <c r="C39" s="113"/>
      <c r="D39" s="113"/>
      <c r="E39" s="113"/>
      <c r="F39" s="113"/>
    </row>
    <row r="40" spans="1:14" ht="20.25">
      <c r="C40" s="113"/>
      <c r="D40" s="507"/>
      <c r="E40" s="113"/>
      <c r="F40" s="113"/>
    </row>
    <row r="41" spans="1:14" ht="21.75" customHeight="1" thickBot="1">
      <c r="C41" s="113"/>
      <c r="D41" s="113"/>
      <c r="E41" s="178"/>
      <c r="F41" s="113"/>
    </row>
    <row r="42" spans="1:14" ht="42.75" customHeight="1">
      <c r="B42" s="1898" t="s">
        <v>87</v>
      </c>
      <c r="C42" s="1900" t="s">
        <v>342</v>
      </c>
      <c r="D42" s="1901"/>
      <c r="E42" s="1902"/>
      <c r="F42" s="113"/>
    </row>
    <row r="43" spans="1:14" ht="3.75" customHeight="1">
      <c r="B43" s="1899"/>
      <c r="C43" s="133"/>
      <c r="D43" s="133"/>
      <c r="E43" s="133"/>
      <c r="F43" s="113"/>
    </row>
    <row r="44" spans="1:14" ht="25.5" customHeight="1">
      <c r="B44" s="1899"/>
      <c r="C44" s="625" t="s">
        <v>190</v>
      </c>
      <c r="D44" s="626" t="s">
        <v>90</v>
      </c>
      <c r="E44" s="626" t="s">
        <v>89</v>
      </c>
      <c r="F44" s="113"/>
    </row>
    <row r="45" spans="1:14" s="15" customFormat="1" ht="30.75" customHeight="1">
      <c r="A45" s="452" t="s">
        <v>103</v>
      </c>
      <c r="B45" s="1899"/>
      <c r="C45" s="627" t="s">
        <v>102</v>
      </c>
      <c r="D45" s="628" t="str">
        <f>'1-MPN'!D487</f>
        <v/>
      </c>
      <c r="E45" s="629" t="str">
        <f>'2-MPI'!D491</f>
        <v/>
      </c>
      <c r="F45" s="113"/>
    </row>
    <row r="46" spans="1:14" s="15" customFormat="1" ht="30.75" customHeight="1">
      <c r="B46" s="1899"/>
      <c r="C46" s="627" t="s">
        <v>104</v>
      </c>
      <c r="D46" s="630" t="str">
        <f>'3-MCN'!D448</f>
        <v/>
      </c>
      <c r="E46" s="629" t="str">
        <f>'4-MCI'!D468</f>
        <v/>
      </c>
      <c r="F46" s="113"/>
      <c r="J46" s="95"/>
      <c r="K46" s="95"/>
      <c r="L46" s="95"/>
      <c r="M46" s="95"/>
      <c r="N46" s="511"/>
    </row>
    <row r="47" spans="1:14" s="15" customFormat="1" ht="30.75" customHeight="1">
      <c r="B47" s="1899"/>
      <c r="C47" s="627" t="s">
        <v>105</v>
      </c>
      <c r="D47" s="630" t="str">
        <f>'5-STB'!D460</f>
        <v/>
      </c>
      <c r="E47" s="629" t="str">
        <f>'6-STE'!D472</f>
        <v/>
      </c>
      <c r="F47" s="113"/>
      <c r="J47" s="95"/>
      <c r="K47" s="95"/>
      <c r="L47" s="95"/>
      <c r="M47" s="95"/>
      <c r="N47" s="511"/>
    </row>
    <row r="48" spans="1:14" s="15" customFormat="1" ht="30.75" customHeight="1">
      <c r="B48" s="1899"/>
      <c r="C48" s="1312" t="s">
        <v>337</v>
      </c>
      <c r="D48" s="1346"/>
      <c r="E48" s="495"/>
      <c r="F48" s="113"/>
      <c r="J48" s="529"/>
      <c r="K48" s="529"/>
      <c r="L48" s="529"/>
      <c r="M48" s="529"/>
      <c r="N48" s="529"/>
    </row>
    <row r="49" spans="2:6" s="15" customFormat="1" ht="30.75" customHeight="1">
      <c r="B49" s="1899"/>
      <c r="C49" s="632" t="s">
        <v>256</v>
      </c>
      <c r="D49" s="628" t="str">
        <f>'9-BOL-TTS'!E198</f>
        <v/>
      </c>
      <c r="E49" s="496"/>
      <c r="F49" s="113"/>
    </row>
    <row r="50" spans="2:6" s="15" customFormat="1" ht="30.75" customHeight="1">
      <c r="B50" s="1899"/>
      <c r="C50" s="627" t="s">
        <v>255</v>
      </c>
      <c r="D50" s="633" t="str">
        <f>'10-BOL-ACAD'!C179</f>
        <v/>
      </c>
      <c r="E50" s="497"/>
      <c r="F50" s="113"/>
    </row>
    <row r="51" spans="2:6" s="15" customFormat="1" ht="30.75" customHeight="1">
      <c r="B51" s="1899"/>
      <c r="C51" s="634" t="s">
        <v>216</v>
      </c>
      <c r="D51" s="635" t="str">
        <f>IF(SUM(D45:D50)=0,"",SUM(D45:D50))</f>
        <v/>
      </c>
      <c r="E51" s="636" t="str">
        <f>IF(SUM(E45:E47)=0,"",SUM(E45:E47))</f>
        <v/>
      </c>
      <c r="F51" s="113"/>
    </row>
    <row r="52" spans="2:6" s="15" customFormat="1" ht="30.75" customHeight="1">
      <c r="B52" s="1899"/>
      <c r="C52" s="634" t="s">
        <v>215</v>
      </c>
      <c r="D52" s="637">
        <f>IF(ISERROR(SUM(D45:D48)*0.2),"",SUM(D45:D48)*0.2)</f>
        <v>0</v>
      </c>
      <c r="E52" s="638">
        <f>IF(ISERROR(SUM(E45:E47)*0.2),"",SUM(E45:E47)*0.2)</f>
        <v>0</v>
      </c>
      <c r="F52" s="113"/>
    </row>
    <row r="53" spans="2:6" s="15" customFormat="1" ht="30.75" customHeight="1">
      <c r="B53" s="1899"/>
      <c r="C53" s="639" t="s">
        <v>94</v>
      </c>
      <c r="D53" s="637" t="str">
        <f>IF(ISERROR(D51+D52),"",D51+D52)</f>
        <v/>
      </c>
      <c r="E53" s="636" t="str">
        <f>IF(ISERROR(E51+E52),"",E51+E52)</f>
        <v/>
      </c>
      <c r="F53" s="113"/>
    </row>
    <row r="54" spans="2:6" s="15" customFormat="1" ht="14.25" customHeight="1">
      <c r="B54" s="206"/>
      <c r="C54" s="641" t="str">
        <f>C35</f>
        <v>FAPESP,  SETEMBRO DE 2015</v>
      </c>
      <c r="D54" s="453"/>
      <c r="E54" s="453"/>
      <c r="F54" s="640"/>
    </row>
    <row r="55" spans="2:6" s="15" customFormat="1" ht="14.25" customHeight="1">
      <c r="B55" s="206"/>
      <c r="C55" s="641"/>
      <c r="D55" s="453"/>
      <c r="E55" s="453"/>
      <c r="F55" s="640"/>
    </row>
    <row r="56" spans="2:6" s="15" customFormat="1" ht="14.25" customHeight="1">
      <c r="B56" s="206"/>
      <c r="C56" s="641"/>
      <c r="D56" s="453"/>
      <c r="E56" s="453"/>
      <c r="F56" s="640"/>
    </row>
    <row r="57" spans="2:6" s="15" customFormat="1" ht="14.25" customHeight="1">
      <c r="B57" s="206"/>
      <c r="C57" s="641"/>
      <c r="D57" s="453"/>
      <c r="E57" s="453"/>
      <c r="F57" s="640"/>
    </row>
    <row r="58" spans="2:6" s="15" customFormat="1" ht="21.75" customHeight="1">
      <c r="B58" s="206"/>
      <c r="C58" s="641"/>
      <c r="D58" s="453"/>
      <c r="E58" s="453"/>
      <c r="F58" s="640"/>
    </row>
    <row r="59" spans="2:6" ht="12.75">
      <c r="C59" s="113"/>
      <c r="D59" s="113"/>
      <c r="E59" s="113"/>
      <c r="F59" s="113"/>
    </row>
    <row r="60" spans="2:6" ht="20.25">
      <c r="C60" s="113"/>
      <c r="D60" s="507"/>
      <c r="E60" s="113"/>
      <c r="F60" s="113"/>
    </row>
    <row r="61" spans="2:6" ht="21.75" customHeight="1" thickBot="1">
      <c r="C61" s="113"/>
      <c r="D61" s="113"/>
      <c r="E61" s="178"/>
      <c r="F61" s="113"/>
    </row>
    <row r="62" spans="2:6" ht="42.75" customHeight="1">
      <c r="B62" s="1898" t="s">
        <v>87</v>
      </c>
      <c r="C62" s="1900" t="s">
        <v>341</v>
      </c>
      <c r="D62" s="1901"/>
      <c r="E62" s="1902"/>
      <c r="F62" s="113"/>
    </row>
    <row r="63" spans="2:6" ht="3.75" customHeight="1">
      <c r="B63" s="1899"/>
      <c r="C63" s="133"/>
      <c r="D63" s="133"/>
      <c r="E63" s="133"/>
      <c r="F63" s="113"/>
    </row>
    <row r="64" spans="2:6" ht="25.5" customHeight="1">
      <c r="B64" s="1899"/>
      <c r="C64" s="625" t="s">
        <v>190</v>
      </c>
      <c r="D64" s="626" t="s">
        <v>90</v>
      </c>
      <c r="E64" s="626" t="s">
        <v>89</v>
      </c>
      <c r="F64" s="113"/>
    </row>
    <row r="65" spans="1:14" s="15" customFormat="1" ht="30.75" customHeight="1">
      <c r="A65" s="452" t="s">
        <v>103</v>
      </c>
      <c r="B65" s="1899"/>
      <c r="C65" s="627" t="s">
        <v>102</v>
      </c>
      <c r="D65" s="628" t="str">
        <f>'1-MPN'!D724</f>
        <v/>
      </c>
      <c r="E65" s="629" t="str">
        <f>'2-MPI'!D727</f>
        <v/>
      </c>
      <c r="F65" s="113"/>
    </row>
    <row r="66" spans="1:14" s="15" customFormat="1" ht="30.75" customHeight="1">
      <c r="B66" s="1899"/>
      <c r="C66" s="627" t="s">
        <v>104</v>
      </c>
      <c r="D66" s="630" t="str">
        <f>'3-MCN'!D666</f>
        <v/>
      </c>
      <c r="E66" s="629" t="str">
        <f>'4-MCI'!D693</f>
        <v/>
      </c>
      <c r="F66" s="113"/>
      <c r="J66" s="95"/>
      <c r="K66" s="95"/>
      <c r="L66" s="95"/>
      <c r="M66" s="95"/>
      <c r="N66" s="511"/>
    </row>
    <row r="67" spans="1:14" s="15" customFormat="1" ht="30.75" customHeight="1">
      <c r="B67" s="1899"/>
      <c r="C67" s="627" t="s">
        <v>105</v>
      </c>
      <c r="D67" s="630" t="str">
        <f>'5-STB'!D684</f>
        <v/>
      </c>
      <c r="E67" s="629" t="str">
        <f>'6-STE'!D701</f>
        <v/>
      </c>
      <c r="F67" s="113"/>
      <c r="J67" s="95"/>
      <c r="K67" s="95"/>
      <c r="L67" s="95"/>
      <c r="M67" s="95"/>
      <c r="N67" s="511"/>
    </row>
    <row r="68" spans="1:14" s="15" customFormat="1" ht="30.75" customHeight="1">
      <c r="B68" s="1899"/>
      <c r="C68" s="1312" t="s">
        <v>337</v>
      </c>
      <c r="D68" s="1346"/>
      <c r="E68" s="495"/>
      <c r="F68" s="113"/>
      <c r="J68" s="529"/>
      <c r="K68" s="529"/>
      <c r="L68" s="529"/>
      <c r="M68" s="529"/>
      <c r="N68" s="529"/>
    </row>
    <row r="69" spans="1:14" s="15" customFormat="1" ht="30.75" customHeight="1">
      <c r="B69" s="1899"/>
      <c r="C69" s="632" t="s">
        <v>256</v>
      </c>
      <c r="D69" s="628" t="str">
        <f>'9-BOL-TTS'!E290</f>
        <v/>
      </c>
      <c r="E69" s="496"/>
      <c r="F69" s="113"/>
    </row>
    <row r="70" spans="1:14" s="15" customFormat="1" ht="30.75" customHeight="1">
      <c r="B70" s="1899"/>
      <c r="C70" s="627" t="s">
        <v>255</v>
      </c>
      <c r="D70" s="633" t="str">
        <f>'10-BOL-ACAD'!C264</f>
        <v/>
      </c>
      <c r="E70" s="497"/>
      <c r="F70" s="113"/>
    </row>
    <row r="71" spans="1:14" s="15" customFormat="1" ht="30.75" customHeight="1">
      <c r="B71" s="1899"/>
      <c r="C71" s="634" t="s">
        <v>216</v>
      </c>
      <c r="D71" s="635" t="str">
        <f>IF(SUM(D65:D70)=0,"",SUM(D65:D70))</f>
        <v/>
      </c>
      <c r="E71" s="636" t="str">
        <f>IF(SUM(E65:E67)=0,"",SUM(E65:E67))</f>
        <v/>
      </c>
      <c r="F71" s="113"/>
    </row>
    <row r="72" spans="1:14" s="15" customFormat="1" ht="30.75" customHeight="1">
      <c r="B72" s="1899"/>
      <c r="C72" s="634" t="s">
        <v>215</v>
      </c>
      <c r="D72" s="637">
        <f>IF(ISERROR(SUM(D65:D68)*0.2),"",SUM(D65:D68)*0.2)</f>
        <v>0</v>
      </c>
      <c r="E72" s="638">
        <f>IF(ISERROR(SUM(E65:E67)*0.2),"",SUM(E65:E67)*0.2)</f>
        <v>0</v>
      </c>
      <c r="F72" s="113"/>
    </row>
    <row r="73" spans="1:14" s="15" customFormat="1" ht="30.75" customHeight="1">
      <c r="B73" s="1899"/>
      <c r="C73" s="639" t="s">
        <v>94</v>
      </c>
      <c r="D73" s="637" t="str">
        <f>IF(ISERROR(D71+D72),"",D71+D72)</f>
        <v/>
      </c>
      <c r="E73" s="636" t="str">
        <f>IF(ISERROR(E71+E72),"",E71+E72)</f>
        <v/>
      </c>
      <c r="F73" s="113"/>
    </row>
    <row r="74" spans="1:14" s="15" customFormat="1" ht="14.25" customHeight="1">
      <c r="B74" s="206"/>
      <c r="C74" s="641" t="str">
        <f>C54</f>
        <v>FAPESP,  SETEMBRO DE 2015</v>
      </c>
      <c r="D74" s="453"/>
      <c r="E74" s="453"/>
      <c r="F74" s="640"/>
    </row>
    <row r="75" spans="1:14" s="15" customFormat="1" ht="14.25" customHeight="1">
      <c r="B75" s="206"/>
      <c r="C75" s="641"/>
      <c r="D75" s="453"/>
      <c r="E75" s="453"/>
      <c r="F75" s="640"/>
    </row>
    <row r="76" spans="1:14" s="15" customFormat="1" ht="14.25" customHeight="1">
      <c r="B76" s="206"/>
      <c r="C76" s="641"/>
      <c r="D76" s="453"/>
      <c r="E76" s="453"/>
      <c r="F76" s="640"/>
    </row>
    <row r="77" spans="1:14" s="15" customFormat="1" ht="14.25" customHeight="1">
      <c r="B77" s="206"/>
      <c r="C77" s="641"/>
      <c r="D77" s="453"/>
      <c r="E77" s="453"/>
      <c r="F77" s="640"/>
    </row>
    <row r="78" spans="1:14" s="15" customFormat="1" ht="21.75" customHeight="1">
      <c r="B78" s="206"/>
      <c r="C78" s="641"/>
      <c r="D78" s="453"/>
      <c r="E78" s="453"/>
      <c r="F78" s="640"/>
    </row>
    <row r="79" spans="1:14" ht="12.75">
      <c r="C79" s="113"/>
      <c r="D79" s="113"/>
      <c r="E79" s="113"/>
      <c r="F79" s="113"/>
    </row>
    <row r="80" spans="1:14" ht="20.25">
      <c r="C80" s="113"/>
      <c r="D80" s="507"/>
      <c r="E80" s="113"/>
      <c r="F80" s="113"/>
    </row>
    <row r="81" spans="1:14" ht="21.75" customHeight="1" thickBot="1">
      <c r="C81" s="113"/>
      <c r="D81" s="113"/>
      <c r="E81" s="178"/>
      <c r="F81" s="113"/>
    </row>
    <row r="82" spans="1:14" ht="42.75" customHeight="1">
      <c r="B82" s="1898" t="s">
        <v>87</v>
      </c>
      <c r="C82" s="1900" t="s">
        <v>341</v>
      </c>
      <c r="D82" s="1901"/>
      <c r="E82" s="1902"/>
      <c r="F82" s="113"/>
    </row>
    <row r="83" spans="1:14" ht="3.75" customHeight="1">
      <c r="B83" s="1899"/>
      <c r="C83" s="133"/>
      <c r="D83" s="133"/>
      <c r="E83" s="133"/>
      <c r="F83" s="113"/>
    </row>
    <row r="84" spans="1:14" ht="25.5" customHeight="1">
      <c r="B84" s="1899"/>
      <c r="C84" s="625" t="s">
        <v>190</v>
      </c>
      <c r="D84" s="626" t="s">
        <v>90</v>
      </c>
      <c r="E84" s="626" t="s">
        <v>89</v>
      </c>
      <c r="F84" s="113"/>
    </row>
    <row r="85" spans="1:14" s="15" customFormat="1" ht="30.75" customHeight="1">
      <c r="A85" s="452" t="s">
        <v>103</v>
      </c>
      <c r="B85" s="1899"/>
      <c r="C85" s="627" t="s">
        <v>102</v>
      </c>
      <c r="D85" s="628" t="str">
        <f>'1-MPN'!D961</f>
        <v/>
      </c>
      <c r="E85" s="629" t="str">
        <f>'2-MPI'!D966</f>
        <v/>
      </c>
      <c r="F85" s="113"/>
    </row>
    <row r="86" spans="1:14" s="15" customFormat="1" ht="30.75" customHeight="1">
      <c r="B86" s="1899"/>
      <c r="C86" s="627" t="s">
        <v>104</v>
      </c>
      <c r="D86" s="630" t="str">
        <f>'3-MCN'!D884</f>
        <v/>
      </c>
      <c r="E86" s="629" t="str">
        <f>'4-MCI'!D918</f>
        <v/>
      </c>
      <c r="F86" s="113"/>
      <c r="K86" s="95"/>
      <c r="L86" s="95"/>
      <c r="M86" s="95"/>
      <c r="N86" s="511"/>
    </row>
    <row r="87" spans="1:14" s="15" customFormat="1" ht="30.75" customHeight="1">
      <c r="B87" s="1899"/>
      <c r="C87" s="627" t="s">
        <v>105</v>
      </c>
      <c r="D87" s="630" t="str">
        <f>'5-STB'!D908</f>
        <v/>
      </c>
      <c r="E87" s="629" t="str">
        <f>'6-STE'!D929</f>
        <v/>
      </c>
      <c r="F87" s="113"/>
      <c r="K87" s="95"/>
      <c r="L87" s="95"/>
      <c r="M87" s="95"/>
      <c r="N87" s="511"/>
    </row>
    <row r="88" spans="1:14" s="15" customFormat="1" ht="30.75" customHeight="1">
      <c r="B88" s="1899"/>
      <c r="C88" s="1312" t="s">
        <v>337</v>
      </c>
      <c r="D88" s="1346"/>
      <c r="E88" s="495"/>
      <c r="F88" s="113"/>
      <c r="K88" s="529"/>
      <c r="L88" s="529"/>
      <c r="M88" s="529"/>
      <c r="N88" s="529"/>
    </row>
    <row r="89" spans="1:14" s="15" customFormat="1" ht="30.75" customHeight="1">
      <c r="B89" s="1899"/>
      <c r="C89" s="632" t="s">
        <v>256</v>
      </c>
      <c r="D89" s="628" t="str">
        <f>'9-BOL-TTS'!E383</f>
        <v/>
      </c>
      <c r="E89" s="496"/>
      <c r="F89" s="113"/>
    </row>
    <row r="90" spans="1:14" s="15" customFormat="1" ht="30.75" customHeight="1">
      <c r="B90" s="1899"/>
      <c r="C90" s="627" t="s">
        <v>255</v>
      </c>
      <c r="D90" s="633" t="str">
        <f>'10-BOL-ACAD'!C348</f>
        <v/>
      </c>
      <c r="E90" s="497"/>
      <c r="F90" s="113"/>
    </row>
    <row r="91" spans="1:14" s="15" customFormat="1" ht="30.75" customHeight="1">
      <c r="B91" s="1899"/>
      <c r="C91" s="634" t="s">
        <v>216</v>
      </c>
      <c r="D91" s="635" t="str">
        <f>IF(SUM(D85:D90)=0,"",SUM(D85:D90))</f>
        <v/>
      </c>
      <c r="E91" s="629" t="str">
        <f>IF(SUM(E85:E87)=0,"",SUM(E85:E87))</f>
        <v/>
      </c>
      <c r="F91" s="113"/>
    </row>
    <row r="92" spans="1:14" s="15" customFormat="1" ht="30.75" customHeight="1">
      <c r="B92" s="1899"/>
      <c r="C92" s="634" t="s">
        <v>215</v>
      </c>
      <c r="D92" s="637">
        <f>IF(ISERROR(SUM(D85:D88)*0.2),"",SUM(D85:D88)*0.2)</f>
        <v>0</v>
      </c>
      <c r="E92" s="629">
        <f>IF(ISERROR(SUM(E85:E87)*0.2),"",SUM(E85:E87)*0.2)</f>
        <v>0</v>
      </c>
      <c r="F92" s="113"/>
    </row>
    <row r="93" spans="1:14" s="15" customFormat="1" ht="30.75" customHeight="1">
      <c r="B93" s="1899"/>
      <c r="C93" s="639" t="s">
        <v>94</v>
      </c>
      <c r="D93" s="637" t="str">
        <f>IF(ISERROR(D91+D92),"",D91+D92)</f>
        <v/>
      </c>
      <c r="E93" s="629" t="str">
        <f>IF(ISERROR(E91+E92),"",E91+E92)</f>
        <v/>
      </c>
      <c r="F93" s="113"/>
    </row>
    <row r="94" spans="1:14" s="15" customFormat="1" ht="23.25" customHeight="1">
      <c r="B94" s="206"/>
      <c r="C94" s="641" t="str">
        <f>C74</f>
        <v>FAPESP,  SETEMBRO DE 2015</v>
      </c>
      <c r="D94" s="453"/>
      <c r="E94" s="453"/>
      <c r="F94" s="453"/>
    </row>
    <row r="95" spans="1:14" s="15" customFormat="1" ht="44.25" customHeight="1">
      <c r="B95" s="206"/>
      <c r="C95" s="641"/>
      <c r="D95" s="453"/>
      <c r="E95" s="453"/>
      <c r="F95" s="453"/>
    </row>
    <row r="96" spans="1:14" s="15" customFormat="1" ht="14.25" customHeight="1" thickBot="1">
      <c r="B96" s="206"/>
      <c r="C96" s="641"/>
      <c r="D96" s="453"/>
      <c r="E96" s="453"/>
      <c r="F96" s="453"/>
    </row>
    <row r="97" spans="2:6" s="15" customFormat="1" ht="45.75" customHeight="1">
      <c r="B97" s="1903" t="s">
        <v>87</v>
      </c>
      <c r="C97" s="1900" t="s">
        <v>336</v>
      </c>
      <c r="D97" s="1901"/>
      <c r="E97" s="1902"/>
      <c r="F97" s="453"/>
    </row>
    <row r="98" spans="2:6" s="15" customFormat="1" ht="24.95" customHeight="1">
      <c r="B98" s="1904"/>
      <c r="C98" s="486" t="str">
        <f t="shared" ref="C98:C107" si="0">C7</f>
        <v xml:space="preserve">MATERIAL / SERVIÇO                                                             </v>
      </c>
      <c r="D98" s="626" t="s">
        <v>90</v>
      </c>
      <c r="E98" s="626" t="s">
        <v>89</v>
      </c>
      <c r="F98" s="453"/>
    </row>
    <row r="99" spans="2:6" s="15" customFormat="1" ht="24.95" customHeight="1">
      <c r="B99" s="1904"/>
      <c r="C99" s="486" t="str">
        <f t="shared" si="0"/>
        <v>MATERIAL PERMANENTE</v>
      </c>
      <c r="D99" s="642">
        <f t="shared" ref="D99:E101" si="1">SUM(D8,D26,D45,D65,D85)</f>
        <v>0</v>
      </c>
      <c r="E99" s="1304">
        <f t="shared" si="1"/>
        <v>0</v>
      </c>
      <c r="F99" s="453"/>
    </row>
    <row r="100" spans="2:6" s="15" customFormat="1" ht="24.95" customHeight="1">
      <c r="B100" s="1904"/>
      <c r="C100" s="486" t="str">
        <f t="shared" si="0"/>
        <v>MATERIAL DE CONSUMO</v>
      </c>
      <c r="D100" s="642">
        <f t="shared" si="1"/>
        <v>0</v>
      </c>
      <c r="E100" s="1304">
        <f t="shared" si="1"/>
        <v>0</v>
      </c>
      <c r="F100" s="453"/>
    </row>
    <row r="101" spans="2:6" s="15" customFormat="1" ht="24.95" customHeight="1">
      <c r="B101" s="1904"/>
      <c r="C101" s="486" t="str">
        <f t="shared" si="0"/>
        <v>SERVIÇOS DE TERCEIROS</v>
      </c>
      <c r="D101" s="642">
        <f t="shared" si="1"/>
        <v>0</v>
      </c>
      <c r="E101" s="1304">
        <f t="shared" si="1"/>
        <v>0</v>
      </c>
      <c r="F101" s="453"/>
    </row>
    <row r="102" spans="2:6" s="15" customFormat="1" ht="24.95" customHeight="1">
      <c r="B102" s="1904"/>
      <c r="C102" s="1344" t="str">
        <f t="shared" si="0"/>
        <v>OUTROS (ESPECIFICAR)</v>
      </c>
      <c r="D102" s="1345"/>
      <c r="E102" s="495"/>
      <c r="F102" s="453"/>
    </row>
    <row r="103" spans="2:6" s="15" customFormat="1" ht="24.95" customHeight="1">
      <c r="B103" s="1904"/>
      <c r="C103" s="486" t="str">
        <f t="shared" si="0"/>
        <v xml:space="preserve">BOLSAS DE CAPACITAÇÃO TÉCNICA </v>
      </c>
      <c r="D103" s="642">
        <f>SUM(D12,D30,D49,D69,D89)</f>
        <v>0</v>
      </c>
      <c r="E103" s="496"/>
      <c r="F103" s="453"/>
    </row>
    <row r="104" spans="2:6" s="15" customFormat="1" ht="24.95" customHeight="1">
      <c r="B104" s="1904"/>
      <c r="C104" s="486" t="str">
        <f t="shared" si="0"/>
        <v>BOLSAS ACADÊMICAS - IC - MS - DR - DD - PD</v>
      </c>
      <c r="D104" s="642">
        <f>SUM(D13,D31,D50,D70,D90)</f>
        <v>0</v>
      </c>
      <c r="E104" s="497"/>
      <c r="F104" s="453"/>
    </row>
    <row r="105" spans="2:6" s="15" customFormat="1" ht="24.95" customHeight="1">
      <c r="B105" s="1904"/>
      <c r="C105" s="486" t="str">
        <f t="shared" si="0"/>
        <v>VALOR TOTAL SOLICITADO</v>
      </c>
      <c r="D105" s="635" t="str">
        <f>IF(SUM(D99:D104)=0,"",SUM(D99:D104))</f>
        <v/>
      </c>
      <c r="E105" s="636" t="str">
        <f>IF(SUM(E99:E101)=0,"",SUM(E99:E101))</f>
        <v/>
      </c>
      <c r="F105" s="453"/>
    </row>
    <row r="106" spans="2:6" s="15" customFormat="1" ht="24.95" customHeight="1">
      <c r="B106" s="1904"/>
      <c r="C106" s="1344" t="str">
        <f t="shared" si="0"/>
        <v>OUTROS (ESPECIFICAR)</v>
      </c>
      <c r="D106" s="1315"/>
      <c r="E106" s="497"/>
      <c r="F106" s="453"/>
    </row>
    <row r="107" spans="2:6" s="15" customFormat="1" ht="24.95" customHeight="1">
      <c r="B107" s="1904"/>
      <c r="C107" s="1303" t="str">
        <f t="shared" si="0"/>
        <v xml:space="preserve"> TOTAL GERAL:</v>
      </c>
      <c r="D107" s="637" t="str">
        <f>IF(ISERROR(D105+D106),"",D105+D106)</f>
        <v/>
      </c>
      <c r="E107" s="636" t="str">
        <f>IF(ISERROR(E105+E106),"",E105+E106)</f>
        <v/>
      </c>
      <c r="F107" s="453"/>
    </row>
    <row r="108" spans="2:6" s="15" customFormat="1" ht="12.75">
      <c r="B108" s="206"/>
      <c r="C108" s="641" t="str">
        <f>C94</f>
        <v>FAPESP,  SETEMBRO DE 2015</v>
      </c>
      <c r="D108" s="453"/>
      <c r="E108" s="453"/>
      <c r="F108" s="453"/>
    </row>
    <row r="109" spans="2:6" s="15" customFormat="1" ht="12.75">
      <c r="B109" s="206"/>
      <c r="C109" s="258"/>
      <c r="D109" s="453"/>
      <c r="E109" s="453"/>
      <c r="F109" s="453"/>
    </row>
    <row r="110" spans="2:6" s="15" customFormat="1" ht="12.75">
      <c r="B110" s="206"/>
      <c r="C110" s="258"/>
      <c r="D110" s="453"/>
      <c r="E110" s="453"/>
      <c r="F110" s="453"/>
    </row>
    <row r="111" spans="2:6" s="15" customFormat="1" ht="12.75">
      <c r="B111" s="206"/>
      <c r="C111" s="258"/>
      <c r="D111" s="453"/>
      <c r="E111" s="453"/>
      <c r="F111" s="453"/>
    </row>
    <row r="112" spans="2:6" s="15" customFormat="1" ht="12.75">
      <c r="B112" s="206"/>
      <c r="C112" s="258"/>
      <c r="D112" s="453"/>
      <c r="E112" s="453"/>
      <c r="F112" s="453"/>
    </row>
    <row r="113" spans="2:6" s="15" customFormat="1" ht="12.75">
      <c r="B113" s="206"/>
      <c r="C113" s="258"/>
      <c r="D113" s="453"/>
      <c r="E113" s="453"/>
      <c r="F113" s="453"/>
    </row>
    <row r="114" spans="2:6" s="15" customFormat="1" ht="12.75">
      <c r="B114" s="206"/>
      <c r="C114" s="258"/>
      <c r="D114" s="453"/>
      <c r="E114" s="453"/>
      <c r="F114" s="453"/>
    </row>
    <row r="115" spans="2:6" s="15" customFormat="1" ht="12.75">
      <c r="B115" s="206"/>
      <c r="C115" s="258"/>
      <c r="D115" s="453"/>
      <c r="E115" s="453"/>
      <c r="F115" s="453"/>
    </row>
    <row r="116" spans="2:6" s="15" customFormat="1" ht="12.75">
      <c r="B116" s="206"/>
      <c r="C116" s="258"/>
      <c r="D116" s="453"/>
      <c r="E116" s="453"/>
      <c r="F116" s="453"/>
    </row>
    <row r="117" spans="2:6" s="15" customFormat="1" ht="12.75">
      <c r="B117" s="206"/>
      <c r="C117" s="258"/>
      <c r="D117" s="453"/>
      <c r="E117" s="453"/>
      <c r="F117" s="453"/>
    </row>
    <row r="118" spans="2:6" s="15" customFormat="1" ht="12.75">
      <c r="B118" s="206"/>
      <c r="C118" s="258"/>
      <c r="D118" s="453"/>
      <c r="E118" s="453"/>
      <c r="F118" s="453"/>
    </row>
    <row r="119" spans="2:6" s="15" customFormat="1" ht="12.75">
      <c r="B119" s="206"/>
      <c r="C119" s="258"/>
      <c r="D119" s="453"/>
      <c r="E119" s="453"/>
      <c r="F119" s="453"/>
    </row>
    <row r="120" spans="2:6" s="15" customFormat="1" ht="12.75">
      <c r="B120" s="206"/>
      <c r="C120" s="258"/>
      <c r="D120" s="453"/>
      <c r="E120" s="453"/>
      <c r="F120" s="453"/>
    </row>
    <row r="121" spans="2:6" s="15" customFormat="1" ht="12.75">
      <c r="B121" s="206"/>
      <c r="C121" s="258"/>
      <c r="D121" s="453"/>
      <c r="E121" s="453"/>
      <c r="F121" s="453"/>
    </row>
    <row r="122" spans="2:6" s="15" customFormat="1" ht="12.75">
      <c r="B122" s="206"/>
      <c r="C122" s="258"/>
      <c r="D122" s="453"/>
      <c r="E122" s="453"/>
      <c r="F122" s="453"/>
    </row>
    <row r="123" spans="2:6" s="15" customFormat="1" ht="12.75">
      <c r="B123" s="206"/>
      <c r="C123" s="258"/>
      <c r="D123" s="453"/>
      <c r="E123" s="453"/>
      <c r="F123" s="453"/>
    </row>
    <row r="124" spans="2:6" s="15" customFormat="1" ht="12.75">
      <c r="B124" s="206"/>
      <c r="C124" s="258"/>
      <c r="D124" s="453"/>
      <c r="E124" s="453"/>
      <c r="F124" s="453"/>
    </row>
    <row r="125" spans="2:6" s="15" customFormat="1" ht="12.75">
      <c r="B125" s="206"/>
      <c r="C125" s="258"/>
      <c r="D125" s="453"/>
      <c r="E125" s="453"/>
      <c r="F125" s="453"/>
    </row>
    <row r="126" spans="2:6" s="15" customFormat="1" ht="12.75">
      <c r="B126" s="206"/>
      <c r="C126" s="258"/>
      <c r="D126" s="453"/>
      <c r="E126" s="453"/>
      <c r="F126" s="453"/>
    </row>
    <row r="127" spans="2:6" s="15" customFormat="1" ht="12.75">
      <c r="B127" s="206"/>
      <c r="C127" s="258"/>
      <c r="D127" s="453"/>
      <c r="E127" s="453"/>
      <c r="F127" s="453"/>
    </row>
    <row r="128" spans="2:6" s="15" customFormat="1" ht="12.75">
      <c r="B128" s="206"/>
      <c r="C128" s="258"/>
      <c r="D128" s="453"/>
      <c r="E128" s="453"/>
      <c r="F128" s="453"/>
    </row>
    <row r="129" spans="2:6" s="15" customFormat="1" ht="12.75">
      <c r="B129" s="206"/>
      <c r="C129" s="258"/>
      <c r="D129" s="453"/>
      <c r="E129" s="453"/>
      <c r="F129" s="453"/>
    </row>
    <row r="130" spans="2:6" s="15" customFormat="1" ht="12.75">
      <c r="B130" s="206"/>
      <c r="C130" s="258"/>
      <c r="D130" s="453"/>
      <c r="E130" s="453"/>
      <c r="F130" s="453"/>
    </row>
    <row r="131" spans="2:6" s="15" customFormat="1" ht="12.75">
      <c r="B131" s="206"/>
      <c r="C131" s="258"/>
      <c r="D131" s="453"/>
      <c r="E131" s="453"/>
      <c r="F131" s="453"/>
    </row>
    <row r="132" spans="2:6" s="15" customFormat="1" ht="12.75">
      <c r="B132" s="206"/>
      <c r="C132" s="258"/>
      <c r="D132" s="453"/>
      <c r="E132" s="453"/>
      <c r="F132" s="453"/>
    </row>
    <row r="133" spans="2:6" s="15" customFormat="1" ht="12.75">
      <c r="B133" s="206"/>
      <c r="C133" s="258"/>
      <c r="D133" s="453"/>
      <c r="E133" s="453"/>
      <c r="F133" s="453"/>
    </row>
    <row r="134" spans="2:6" s="15" customFormat="1" ht="12.75">
      <c r="B134" s="206"/>
      <c r="C134" s="258"/>
      <c r="D134" s="453"/>
      <c r="E134" s="453"/>
      <c r="F134" s="453"/>
    </row>
    <row r="135" spans="2:6" s="15" customFormat="1" ht="12.75">
      <c r="B135" s="206"/>
      <c r="C135" s="258"/>
      <c r="D135" s="453"/>
      <c r="E135" s="453"/>
      <c r="F135" s="453"/>
    </row>
    <row r="136" spans="2:6" s="15" customFormat="1" ht="12.75">
      <c r="B136" s="206"/>
      <c r="C136" s="258"/>
      <c r="D136" s="453"/>
      <c r="E136" s="453"/>
      <c r="F136" s="453"/>
    </row>
    <row r="137" spans="2:6" s="15" customFormat="1" ht="12.75">
      <c r="B137" s="206"/>
      <c r="C137" s="258"/>
      <c r="D137" s="453"/>
      <c r="E137" s="453"/>
      <c r="F137" s="453"/>
    </row>
    <row r="138" spans="2:6" s="15" customFormat="1" ht="12.75">
      <c r="B138" s="206"/>
      <c r="C138" s="258"/>
      <c r="D138" s="453"/>
      <c r="E138" s="453"/>
      <c r="F138" s="453"/>
    </row>
    <row r="139" spans="2:6" s="15" customFormat="1" ht="12.75">
      <c r="B139" s="206"/>
      <c r="C139" s="258"/>
      <c r="D139" s="453"/>
      <c r="E139" s="453"/>
      <c r="F139" s="453"/>
    </row>
    <row r="140" spans="2:6" s="15" customFormat="1" ht="12.75">
      <c r="B140" s="206"/>
      <c r="C140" s="258"/>
      <c r="D140" s="453"/>
      <c r="E140" s="453"/>
      <c r="F140" s="453"/>
    </row>
    <row r="141" spans="2:6" s="15" customFormat="1" ht="12.75">
      <c r="B141" s="206"/>
      <c r="C141" s="258"/>
      <c r="D141" s="453"/>
      <c r="E141" s="453"/>
      <c r="F141" s="453"/>
    </row>
    <row r="142" spans="2:6" s="15" customFormat="1" ht="12.75">
      <c r="B142" s="206"/>
      <c r="C142" s="258"/>
      <c r="D142" s="453"/>
      <c r="E142" s="453"/>
      <c r="F142" s="453"/>
    </row>
    <row r="143" spans="2:6" s="15" customFormat="1" ht="12.75">
      <c r="B143" s="206"/>
      <c r="C143" s="258"/>
      <c r="D143" s="453"/>
      <c r="E143" s="453"/>
      <c r="F143" s="453"/>
    </row>
    <row r="144" spans="2:6" s="15" customFormat="1" ht="12.75">
      <c r="B144" s="206"/>
      <c r="C144" s="258"/>
      <c r="D144" s="453"/>
      <c r="E144" s="453"/>
      <c r="F144" s="453"/>
    </row>
    <row r="145" spans="1:6" ht="12.75">
      <c r="D145" s="453"/>
      <c r="E145" s="453"/>
      <c r="F145" s="453"/>
    </row>
    <row r="146" spans="1:6" ht="12.75">
      <c r="D146" s="453"/>
      <c r="E146" s="453"/>
      <c r="F146" s="453"/>
    </row>
    <row r="147" spans="1:6" ht="12.75">
      <c r="D147" s="453"/>
      <c r="E147" s="453"/>
      <c r="F147" s="453"/>
    </row>
    <row r="148" spans="1:6" ht="12.75">
      <c r="D148" s="453"/>
      <c r="E148" s="453"/>
      <c r="F148" s="453"/>
    </row>
    <row r="149" spans="1:6" ht="12.75" customHeight="1">
      <c r="A149" s="453" t="s">
        <v>15</v>
      </c>
    </row>
    <row r="150" spans="1:6" ht="12.75"/>
    <row r="151" spans="1:6" ht="12.75"/>
    <row r="152" spans="1:6" ht="18" customHeight="1"/>
  </sheetData>
  <sheetProtection algorithmName="SHA-512" hashValue="CnPCDaRpBJtSwqLEWOESs1KZ/HlgRdHg0yfQpt+sAAT9rw1cM9qrZhyCZHvJAf3frBGm6/EE8oP/APIS/QHBhQ==" saltValue="Ao1kFKIZmobhAZwxrrX59Q==" spinCount="100000" sheet="1" objects="1" scenarios="1"/>
  <mergeCells count="12">
    <mergeCell ref="C5:E5"/>
    <mergeCell ref="B5:B16"/>
    <mergeCell ref="B23:B34"/>
    <mergeCell ref="C23:E23"/>
    <mergeCell ref="B42:B53"/>
    <mergeCell ref="C42:E42"/>
    <mergeCell ref="C97:E97"/>
    <mergeCell ref="B97:B107"/>
    <mergeCell ref="B62:B73"/>
    <mergeCell ref="C62:E62"/>
    <mergeCell ref="B82:B93"/>
    <mergeCell ref="C82:E82"/>
  </mergeCells>
  <pageMargins left="0.51181102362204722" right="0.51181102362204722" top="0.78740157480314965" bottom="0.78740157480314965" header="0.31496062992125984" footer="0.31496062992125984"/>
  <pageSetup paperSize="9" scale="78" fitToHeight="5" orientation="portrait" r:id="rId1"/>
  <rowBreaks count="5" manualBreakCount="5">
    <brk id="19" min="2" max="4" man="1"/>
    <brk id="37" min="2" max="4" man="1"/>
    <brk id="57" min="2" max="4" man="1"/>
    <brk id="77" min="2" max="4" man="1"/>
    <brk id="94" min="2" max="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9">
    <tabColor rgb="FF0000CC"/>
  </sheetPr>
  <dimension ref="A1:IL878"/>
  <sheetViews>
    <sheetView showGridLines="0" showRowColHeaders="0" topLeftCell="A91" workbookViewId="0">
      <selection activeCell="B91" sqref="B91:M91"/>
    </sheetView>
  </sheetViews>
  <sheetFormatPr defaultColWidth="0" defaultRowHeight="12.75" zeroHeight="1"/>
  <cols>
    <col min="1" max="1" width="2.42578125" customWidth="1"/>
    <col min="2" max="2" width="11.7109375" customWidth="1"/>
    <col min="3" max="3" width="8" customWidth="1"/>
    <col min="4" max="4" width="11" customWidth="1"/>
    <col min="5" max="5" width="12.140625" customWidth="1"/>
    <col min="6" max="7" width="9.140625" customWidth="1"/>
    <col min="8" max="8" width="11" customWidth="1"/>
    <col min="9" max="9" width="13.7109375" customWidth="1"/>
    <col min="10" max="10" width="9.42578125" customWidth="1"/>
    <col min="11" max="11" width="14" customWidth="1"/>
    <col min="12" max="12" width="13.7109375" customWidth="1"/>
    <col min="13" max="13" width="14.42578125" customWidth="1"/>
    <col min="14" max="14" width="18.140625" customWidth="1"/>
    <col min="15" max="15" width="3.140625" customWidth="1"/>
    <col min="16" max="16" width="3.28515625" hidden="1" customWidth="1"/>
    <col min="17" max="17" width="12.28515625" hidden="1" customWidth="1"/>
    <col min="18" max="18" width="11.42578125" hidden="1" customWidth="1"/>
    <col min="19" max="19" width="12.85546875" hidden="1" customWidth="1"/>
    <col min="20" max="20" width="14.85546875" hidden="1" customWidth="1"/>
    <col min="21" max="246" width="0" hidden="1" customWidth="1"/>
    <col min="247" max="16384" width="9.140625" hidden="1"/>
  </cols>
  <sheetData>
    <row r="1" spans="1:246" s="258" customFormat="1" ht="13.5" thickBot="1"/>
    <row r="2" spans="1:246" s="314" customFormat="1" ht="36.75" customHeight="1" thickBot="1">
      <c r="A2" s="216"/>
      <c r="B2" s="1530" t="s">
        <v>308</v>
      </c>
      <c r="C2" s="1531"/>
      <c r="D2" s="1531"/>
      <c r="E2" s="1531"/>
      <c r="F2" s="1531"/>
      <c r="G2" s="1531"/>
      <c r="H2" s="1531"/>
      <c r="I2" s="1531"/>
      <c r="J2" s="1531"/>
      <c r="K2" s="1531"/>
      <c r="L2" s="1531"/>
      <c r="M2" s="1531"/>
      <c r="N2" s="1532"/>
      <c r="O2" s="210"/>
      <c r="P2" s="210"/>
      <c r="Q2" s="210"/>
      <c r="R2" s="210"/>
      <c r="S2" s="210"/>
      <c r="T2" s="210"/>
      <c r="U2" s="210"/>
      <c r="V2" s="210"/>
      <c r="W2" s="210"/>
      <c r="X2" s="214"/>
      <c r="Y2" s="214"/>
      <c r="Z2" s="214"/>
      <c r="AA2" s="214"/>
      <c r="AB2" s="214"/>
      <c r="AC2" s="214"/>
      <c r="AD2" s="214"/>
      <c r="AE2" s="214"/>
      <c r="AF2" s="214"/>
      <c r="AG2" s="214"/>
      <c r="AH2" s="214"/>
      <c r="AI2" s="214"/>
      <c r="AJ2" s="214"/>
      <c r="AK2" s="214"/>
      <c r="AL2" s="214"/>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c r="FL2" s="215"/>
      <c r="FM2" s="215"/>
      <c r="FN2" s="215"/>
      <c r="FO2" s="215"/>
      <c r="FP2" s="215"/>
      <c r="FQ2" s="215"/>
      <c r="FR2" s="215"/>
      <c r="FS2" s="215"/>
      <c r="FT2" s="215"/>
      <c r="FU2" s="215"/>
      <c r="FV2" s="215"/>
      <c r="FW2" s="215"/>
      <c r="FX2" s="215"/>
      <c r="FY2" s="215"/>
      <c r="FZ2" s="215"/>
      <c r="GA2" s="215"/>
      <c r="GB2" s="215"/>
      <c r="GC2" s="215"/>
      <c r="GD2" s="215"/>
      <c r="GE2" s="215"/>
      <c r="GF2" s="215"/>
      <c r="GG2" s="215"/>
      <c r="GH2" s="215"/>
      <c r="GI2" s="215"/>
      <c r="GJ2" s="215"/>
      <c r="GK2" s="215"/>
      <c r="GL2" s="215"/>
      <c r="GM2" s="215"/>
      <c r="GN2" s="215"/>
      <c r="GO2" s="215"/>
      <c r="GP2" s="215"/>
      <c r="GQ2" s="215"/>
      <c r="GR2" s="215"/>
      <c r="GS2" s="215"/>
      <c r="GT2" s="215"/>
      <c r="GU2" s="215"/>
      <c r="GV2" s="215"/>
      <c r="GW2" s="215"/>
      <c r="GX2" s="215"/>
      <c r="GY2" s="215"/>
      <c r="GZ2" s="215"/>
      <c r="HA2" s="215"/>
      <c r="HB2" s="215"/>
      <c r="HC2" s="215"/>
      <c r="HD2" s="215"/>
      <c r="HE2" s="215"/>
      <c r="HF2" s="215"/>
      <c r="HG2" s="215"/>
      <c r="HH2" s="215"/>
      <c r="HI2" s="215"/>
      <c r="HJ2" s="215"/>
      <c r="HK2" s="215"/>
      <c r="HL2" s="215"/>
      <c r="HM2" s="215"/>
      <c r="HN2" s="215"/>
      <c r="HO2" s="215"/>
      <c r="HP2" s="215"/>
      <c r="HQ2" s="215"/>
      <c r="HR2" s="215"/>
      <c r="HS2" s="215"/>
      <c r="HT2" s="215"/>
      <c r="HU2" s="215"/>
      <c r="HV2" s="215"/>
      <c r="HW2" s="215"/>
      <c r="HX2" s="215"/>
      <c r="HY2" s="215"/>
      <c r="HZ2" s="215"/>
      <c r="IA2" s="215"/>
      <c r="IB2" s="215"/>
      <c r="IC2" s="215"/>
      <c r="ID2" s="215"/>
      <c r="IE2" s="215"/>
      <c r="IF2" s="215"/>
      <c r="IG2" s="215"/>
      <c r="IH2" s="215"/>
      <c r="II2" s="215"/>
      <c r="IJ2" s="215"/>
      <c r="IK2" s="215"/>
      <c r="IL2" s="215"/>
    </row>
    <row r="3" spans="1:246" s="6" customFormat="1" ht="24" customHeight="1">
      <c r="A3" s="268"/>
      <c r="B3" s="1503" t="s">
        <v>274</v>
      </c>
      <c r="C3" s="1504"/>
      <c r="D3" s="1504"/>
      <c r="E3" s="1504"/>
      <c r="F3" s="1504"/>
      <c r="G3" s="1504"/>
      <c r="H3" s="1504"/>
      <c r="I3" s="1504"/>
      <c r="J3" s="1504"/>
      <c r="K3" s="1504"/>
      <c r="L3" s="1504"/>
      <c r="M3" s="1504"/>
      <c r="N3" s="1505"/>
      <c r="O3" s="49"/>
      <c r="P3" s="49"/>
      <c r="Q3" s="49"/>
      <c r="R3" s="49"/>
      <c r="S3" s="49"/>
      <c r="T3" s="49"/>
      <c r="U3" s="49"/>
      <c r="V3" s="49"/>
      <c r="W3" s="49"/>
      <c r="X3" s="49"/>
      <c r="Y3" s="49"/>
      <c r="Z3" s="49"/>
      <c r="AA3" s="49"/>
      <c r="AB3" s="49"/>
      <c r="AC3" s="49"/>
      <c r="AD3" s="49"/>
      <c r="AE3" s="49"/>
      <c r="AF3" s="49"/>
      <c r="AG3" s="49"/>
      <c r="AH3" s="49"/>
      <c r="AI3" s="49"/>
      <c r="AJ3" s="49"/>
      <c r="AK3" s="49"/>
      <c r="AL3" s="49"/>
    </row>
    <row r="4" spans="1:246" s="6" customFormat="1" ht="29.25" customHeight="1" thickBot="1">
      <c r="A4" s="268"/>
      <c r="B4" s="1506" t="s">
        <v>9</v>
      </c>
      <c r="C4" s="1507"/>
      <c r="D4" s="1507"/>
      <c r="E4" s="1507"/>
      <c r="F4" s="1507"/>
      <c r="G4" s="1507"/>
      <c r="H4" s="1507"/>
      <c r="I4" s="1507"/>
      <c r="J4" s="1507"/>
      <c r="K4" s="1507"/>
      <c r="L4" s="1507"/>
      <c r="M4" s="1507"/>
      <c r="N4" s="150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41"/>
      <c r="BT4" s="141"/>
      <c r="BU4" s="141"/>
      <c r="BV4" s="141"/>
      <c r="BW4" s="141"/>
      <c r="BX4" s="141"/>
      <c r="BY4" s="141"/>
      <c r="BZ4" s="141"/>
      <c r="CA4" s="141"/>
      <c r="CB4" s="141"/>
      <c r="CC4" s="141"/>
      <c r="CD4" s="141"/>
      <c r="CE4" s="141"/>
      <c r="CF4" s="141"/>
      <c r="CG4" s="141"/>
      <c r="CH4" s="141"/>
      <c r="CI4" s="141"/>
      <c r="CJ4" s="141"/>
      <c r="CK4" s="141"/>
      <c r="CL4" s="141"/>
      <c r="CM4" s="141"/>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c r="DY4" s="141"/>
      <c r="DZ4" s="141"/>
      <c r="EA4" s="141"/>
      <c r="EB4" s="141"/>
      <c r="EC4" s="141"/>
      <c r="ED4" s="141"/>
      <c r="EE4" s="141"/>
      <c r="EF4" s="141"/>
      <c r="EG4" s="141"/>
      <c r="EH4" s="141"/>
      <c r="EI4" s="141"/>
      <c r="EJ4" s="141"/>
      <c r="EK4" s="141"/>
      <c r="EL4" s="141"/>
      <c r="EM4" s="141"/>
      <c r="EN4" s="141"/>
      <c r="EO4" s="141"/>
      <c r="EP4" s="141"/>
      <c r="EQ4" s="141"/>
      <c r="ER4" s="141"/>
      <c r="ES4" s="141"/>
      <c r="ET4" s="141"/>
      <c r="EU4" s="141"/>
      <c r="EV4" s="141"/>
      <c r="EW4" s="141"/>
      <c r="EX4" s="141"/>
      <c r="EY4" s="141"/>
      <c r="EZ4" s="141"/>
      <c r="FA4" s="141"/>
      <c r="FB4" s="141"/>
      <c r="FC4" s="141"/>
      <c r="FD4" s="141"/>
      <c r="FE4" s="141"/>
      <c r="FF4" s="141"/>
      <c r="FG4" s="141"/>
      <c r="FH4" s="141"/>
      <c r="FI4" s="141"/>
      <c r="FJ4" s="141"/>
      <c r="FK4" s="141"/>
      <c r="FL4" s="141"/>
      <c r="FM4" s="141"/>
      <c r="FN4" s="141"/>
      <c r="FO4" s="141"/>
      <c r="FP4" s="141"/>
      <c r="FQ4" s="141"/>
      <c r="FR4" s="141"/>
      <c r="FS4" s="141"/>
      <c r="FT4" s="141"/>
      <c r="FU4" s="141"/>
      <c r="FV4" s="141"/>
      <c r="FW4" s="141"/>
      <c r="FX4" s="141"/>
      <c r="FY4" s="141"/>
      <c r="FZ4" s="141"/>
      <c r="GA4" s="141"/>
      <c r="GB4" s="141"/>
      <c r="GC4" s="141"/>
      <c r="GD4" s="141"/>
      <c r="GE4" s="141"/>
      <c r="GF4" s="141"/>
      <c r="GG4" s="141"/>
      <c r="GH4" s="141"/>
      <c r="GI4" s="141"/>
      <c r="GJ4" s="141"/>
      <c r="GK4" s="141"/>
      <c r="GL4" s="141"/>
      <c r="GM4" s="141"/>
      <c r="GN4" s="141"/>
      <c r="GO4" s="141"/>
      <c r="GP4" s="141"/>
      <c r="GQ4" s="141"/>
      <c r="GR4" s="141"/>
      <c r="GS4" s="141"/>
      <c r="GT4" s="141"/>
      <c r="GU4" s="141"/>
      <c r="GV4" s="141"/>
      <c r="GW4" s="141"/>
      <c r="GX4" s="141"/>
      <c r="GY4" s="141"/>
      <c r="GZ4" s="141"/>
      <c r="HA4" s="141"/>
      <c r="HB4" s="141"/>
      <c r="HC4" s="141"/>
      <c r="HD4" s="141"/>
      <c r="HE4" s="141"/>
      <c r="HF4" s="141"/>
      <c r="HG4" s="141"/>
      <c r="HH4" s="141"/>
      <c r="HI4" s="141"/>
      <c r="HJ4" s="141"/>
      <c r="HK4" s="141"/>
      <c r="HL4" s="141"/>
      <c r="HM4" s="141"/>
      <c r="HN4" s="141"/>
      <c r="HO4" s="141"/>
      <c r="HP4" s="141"/>
      <c r="HQ4" s="141"/>
      <c r="HR4" s="141"/>
      <c r="HS4" s="141"/>
      <c r="HT4" s="141"/>
      <c r="HU4" s="141"/>
      <c r="HV4" s="141"/>
      <c r="HW4" s="141"/>
      <c r="HX4" s="141"/>
      <c r="HY4" s="141"/>
      <c r="HZ4" s="141"/>
      <c r="IA4" s="141"/>
      <c r="IB4" s="141"/>
      <c r="IC4" s="141"/>
      <c r="ID4" s="141"/>
      <c r="IE4" s="141"/>
      <c r="IF4" s="141"/>
      <c r="IG4" s="141"/>
      <c r="IH4" s="141"/>
      <c r="II4" s="141"/>
      <c r="IJ4" s="141"/>
      <c r="IK4" s="141"/>
      <c r="IL4" s="141"/>
    </row>
    <row r="5" spans="1:246" s="3" customFormat="1" ht="27" customHeight="1" thickBot="1">
      <c r="A5" s="510"/>
      <c r="B5" s="1512" t="s">
        <v>272</v>
      </c>
      <c r="C5" s="1513"/>
      <c r="D5" s="1513"/>
      <c r="E5" s="1513"/>
      <c r="F5" s="1513"/>
      <c r="G5" s="1513"/>
      <c r="H5" s="1513"/>
      <c r="I5" s="1513"/>
      <c r="J5" s="1513"/>
      <c r="K5" s="1513"/>
      <c r="L5" s="1513"/>
      <c r="M5" s="1513"/>
      <c r="N5" s="1514"/>
      <c r="O5" s="199"/>
      <c r="P5" s="199"/>
      <c r="Q5" s="199"/>
      <c r="R5" s="199"/>
      <c r="S5" s="199"/>
      <c r="T5" s="199"/>
      <c r="U5" s="199"/>
      <c r="V5" s="199"/>
      <c r="W5" s="199"/>
      <c r="X5" s="199"/>
      <c r="Y5" s="199"/>
      <c r="Z5" s="199"/>
      <c r="AA5" s="199"/>
      <c r="AB5" s="199"/>
      <c r="AC5" s="199"/>
      <c r="AD5" s="199"/>
      <c r="AE5" s="199"/>
      <c r="AF5" s="199"/>
      <c r="AG5" s="199"/>
      <c r="AH5" s="199"/>
      <c r="AI5" s="199"/>
      <c r="AJ5" s="199"/>
      <c r="AK5" s="199"/>
      <c r="AL5" s="199"/>
    </row>
    <row r="6" spans="1:246" s="3" customFormat="1" ht="6" customHeight="1" thickBot="1">
      <c r="A6" s="510"/>
      <c r="B6" s="515"/>
      <c r="C6" s="515"/>
      <c r="D6" s="515"/>
      <c r="E6" s="515"/>
      <c r="F6" s="515"/>
      <c r="G6" s="515"/>
      <c r="H6" s="515"/>
      <c r="I6" s="515"/>
      <c r="J6" s="515"/>
      <c r="K6" s="515"/>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row>
    <row r="7" spans="1:246" s="3" customFormat="1" ht="38.25" customHeight="1" thickBot="1">
      <c r="A7" s="510"/>
      <c r="B7" s="1509" t="s">
        <v>275</v>
      </c>
      <c r="C7" s="1510"/>
      <c r="D7" s="1510"/>
      <c r="E7" s="1510"/>
      <c r="F7" s="1510"/>
      <c r="G7" s="1510"/>
      <c r="H7" s="1510"/>
      <c r="I7" s="1510"/>
      <c r="J7" s="1510"/>
      <c r="K7" s="1510"/>
      <c r="L7" s="1510"/>
      <c r="M7" s="1510"/>
      <c r="N7" s="1511"/>
      <c r="O7" s="199"/>
      <c r="P7" s="199"/>
      <c r="Q7" s="199"/>
      <c r="R7" s="199"/>
      <c r="S7" s="199"/>
      <c r="T7" s="199"/>
      <c r="U7" s="199"/>
      <c r="V7" s="199"/>
      <c r="W7" s="199"/>
      <c r="X7" s="199"/>
      <c r="Y7" s="199"/>
      <c r="Z7" s="199"/>
      <c r="AA7" s="199"/>
      <c r="AB7" s="199"/>
      <c r="AC7" s="199"/>
      <c r="AD7" s="199"/>
      <c r="AE7" s="199"/>
      <c r="AF7" s="199"/>
      <c r="AG7" s="199"/>
      <c r="AH7" s="199"/>
      <c r="AI7" s="199"/>
      <c r="AJ7" s="199"/>
      <c r="AK7" s="199"/>
      <c r="AL7" s="199"/>
    </row>
    <row r="8" spans="1:246" s="3" customFormat="1" ht="6" customHeight="1">
      <c r="A8" s="510"/>
      <c r="B8" s="515"/>
      <c r="C8" s="515"/>
      <c r="D8" s="515"/>
      <c r="E8" s="515"/>
      <c r="F8" s="515"/>
      <c r="G8" s="515"/>
      <c r="H8" s="515"/>
      <c r="I8" s="515"/>
      <c r="J8" s="515"/>
      <c r="K8" s="515"/>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row>
    <row r="9" spans="1:246" s="513" customFormat="1" ht="49.5" customHeight="1">
      <c r="A9" s="512"/>
      <c r="B9" s="1515"/>
      <c r="C9" s="1516"/>
      <c r="D9" s="1516"/>
      <c r="E9" s="1516"/>
      <c r="F9" s="1516"/>
      <c r="G9" s="1516"/>
      <c r="H9" s="1516"/>
      <c r="I9" s="1516"/>
      <c r="J9" s="1516"/>
      <c r="K9" s="1516"/>
      <c r="L9" s="1516"/>
      <c r="M9" s="1516"/>
      <c r="N9" s="1516"/>
      <c r="O9" s="514"/>
      <c r="P9" s="514"/>
      <c r="Q9" s="514"/>
      <c r="R9" s="514"/>
      <c r="S9" s="514"/>
      <c r="T9" s="514"/>
      <c r="U9" s="514"/>
      <c r="V9" s="514"/>
      <c r="W9" s="514"/>
      <c r="X9" s="514"/>
      <c r="Y9" s="514"/>
      <c r="Z9" s="514"/>
      <c r="AA9" s="514"/>
      <c r="AB9" s="514"/>
      <c r="AC9" s="514"/>
      <c r="AD9" s="514"/>
      <c r="AE9" s="514"/>
      <c r="AF9" s="514"/>
      <c r="AG9" s="514"/>
      <c r="AH9" s="514"/>
      <c r="AI9" s="514"/>
      <c r="AJ9" s="514"/>
      <c r="AK9" s="514"/>
      <c r="AL9" s="514"/>
    </row>
    <row r="10" spans="1:246" s="3" customFormat="1" ht="8.1" customHeight="1" thickBot="1">
      <c r="A10" s="510"/>
      <c r="B10" s="511"/>
      <c r="C10" s="511"/>
      <c r="D10" s="511"/>
      <c r="E10" s="511"/>
      <c r="F10" s="511"/>
      <c r="G10" s="511"/>
      <c r="H10" s="511"/>
      <c r="I10" s="511"/>
      <c r="J10" s="511"/>
      <c r="K10" s="511"/>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row>
    <row r="11" spans="1:246" s="3" customFormat="1" ht="24" customHeight="1" thickBot="1">
      <c r="A11" s="510"/>
      <c r="B11" s="511"/>
      <c r="C11" s="511"/>
      <c r="D11" s="511"/>
      <c r="E11" s="511"/>
      <c r="F11" s="511"/>
      <c r="G11" s="511"/>
      <c r="H11" s="511"/>
      <c r="I11" s="511"/>
      <c r="K11" s="1533" t="s">
        <v>235</v>
      </c>
      <c r="L11" s="1534"/>
      <c r="M11" s="1534"/>
      <c r="N11" s="1535"/>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row>
    <row r="12" spans="1:246" s="3" customFormat="1" ht="24" customHeight="1">
      <c r="A12" s="510"/>
      <c r="B12" s="511"/>
      <c r="C12" s="511"/>
      <c r="D12" s="511"/>
      <c r="E12" s="511"/>
      <c r="F12" s="511"/>
      <c r="G12" s="511"/>
      <c r="H12" s="511"/>
      <c r="I12" s="511"/>
      <c r="K12" s="1274" t="s">
        <v>219</v>
      </c>
      <c r="L12" s="1537" t="s">
        <v>143</v>
      </c>
      <c r="M12" s="1538"/>
      <c r="N12" s="153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row>
    <row r="13" spans="1:246" s="3" customFormat="1" ht="24" customHeight="1">
      <c r="A13" s="510"/>
      <c r="B13" s="511"/>
      <c r="C13" s="511"/>
      <c r="D13" s="511"/>
      <c r="E13" s="511"/>
      <c r="F13" s="511"/>
      <c r="G13" s="511"/>
      <c r="H13" s="511"/>
      <c r="I13" s="511"/>
      <c r="K13" s="1275" t="s">
        <v>221</v>
      </c>
      <c r="L13" s="1540" t="s">
        <v>229</v>
      </c>
      <c r="M13" s="1541"/>
      <c r="N13" s="1542"/>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row>
    <row r="14" spans="1:246" s="3" customFormat="1" ht="24" customHeight="1">
      <c r="A14" s="510"/>
      <c r="B14" s="511"/>
      <c r="C14" s="511"/>
      <c r="D14" s="511"/>
      <c r="E14" s="511"/>
      <c r="F14" s="511"/>
      <c r="G14" s="511"/>
      <c r="H14" s="511"/>
      <c r="I14" s="511"/>
      <c r="K14" s="1275" t="s">
        <v>223</v>
      </c>
      <c r="L14" s="1540" t="s">
        <v>231</v>
      </c>
      <c r="M14" s="1541"/>
      <c r="N14" s="1542"/>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row>
    <row r="15" spans="1:246" s="3" customFormat="1" ht="24" customHeight="1">
      <c r="A15" s="510"/>
      <c r="B15" s="511"/>
      <c r="C15" s="511"/>
      <c r="D15" s="511"/>
      <c r="E15" s="511"/>
      <c r="F15" s="511"/>
      <c r="G15" s="511"/>
      <c r="H15" s="511"/>
      <c r="I15" s="511"/>
      <c r="K15" s="1275" t="s">
        <v>225</v>
      </c>
      <c r="L15" s="1540" t="s">
        <v>106</v>
      </c>
      <c r="M15" s="1541"/>
      <c r="N15" s="1542"/>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row>
    <row r="16" spans="1:246" s="3" customFormat="1" ht="24" customHeight="1">
      <c r="A16" s="510"/>
      <c r="B16" s="511"/>
      <c r="C16" s="511"/>
      <c r="D16" s="511"/>
      <c r="E16" s="511"/>
      <c r="F16" s="511"/>
      <c r="G16" s="511"/>
      <c r="H16" s="511"/>
      <c r="I16" s="511"/>
      <c r="K16" s="1275" t="s">
        <v>234</v>
      </c>
      <c r="L16" s="1540" t="s">
        <v>233</v>
      </c>
      <c r="M16" s="1541"/>
      <c r="N16" s="1542"/>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row>
    <row r="17" spans="1:246" s="3" customFormat="1" ht="24" customHeight="1">
      <c r="A17" s="510"/>
      <c r="B17" s="511"/>
      <c r="C17" s="511"/>
      <c r="D17" s="511"/>
      <c r="E17" s="511"/>
      <c r="F17" s="511"/>
      <c r="G17" s="511"/>
      <c r="H17" s="511"/>
      <c r="I17" s="511"/>
      <c r="K17" s="1276" t="s">
        <v>220</v>
      </c>
      <c r="L17" s="1543" t="s">
        <v>144</v>
      </c>
      <c r="M17" s="1544"/>
      <c r="N17" s="1545"/>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row>
    <row r="18" spans="1:246" s="3" customFormat="1" ht="24" customHeight="1">
      <c r="A18" s="510"/>
      <c r="B18" s="511"/>
      <c r="C18" s="511"/>
      <c r="D18" s="511"/>
      <c r="E18" s="511"/>
      <c r="F18" s="511"/>
      <c r="G18" s="511"/>
      <c r="H18" s="511"/>
      <c r="I18" s="511"/>
      <c r="K18" s="1277" t="s">
        <v>222</v>
      </c>
      <c r="L18" s="1540" t="s">
        <v>230</v>
      </c>
      <c r="M18" s="1541"/>
      <c r="N18" s="1542"/>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row>
    <row r="19" spans="1:246" s="3" customFormat="1" ht="24" customHeight="1">
      <c r="A19" s="510"/>
      <c r="B19" s="511"/>
      <c r="C19" s="511"/>
      <c r="D19" s="992"/>
      <c r="E19" s="511"/>
      <c r="F19" s="511"/>
      <c r="G19" s="511"/>
      <c r="H19" s="511"/>
      <c r="I19" s="511"/>
      <c r="K19" s="1277" t="s">
        <v>224</v>
      </c>
      <c r="L19" s="1540" t="s">
        <v>232</v>
      </c>
      <c r="M19" s="1541"/>
      <c r="N19" s="1542"/>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row>
    <row r="20" spans="1:246" s="3" customFormat="1" ht="30" customHeight="1">
      <c r="A20" s="510"/>
      <c r="B20" s="511"/>
      <c r="C20" s="511"/>
      <c r="D20" s="511"/>
      <c r="E20" s="511"/>
      <c r="F20" s="511"/>
      <c r="G20" s="511"/>
      <c r="H20" s="511"/>
      <c r="I20" s="511"/>
      <c r="K20" s="1277" t="s">
        <v>226</v>
      </c>
      <c r="L20" s="1540" t="s">
        <v>113</v>
      </c>
      <c r="M20" s="1541"/>
      <c r="N20" s="1542"/>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row>
    <row r="21" spans="1:246" s="3" customFormat="1" ht="23.25" customHeight="1" thickBot="1">
      <c r="K21" s="1278" t="s">
        <v>227</v>
      </c>
      <c r="L21" s="1500" t="s">
        <v>273</v>
      </c>
      <c r="M21" s="1501"/>
      <c r="N21" s="1502"/>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row>
    <row r="22" spans="1:246" ht="13.5" thickBot="1">
      <c r="A22" s="258"/>
      <c r="B22" s="258"/>
      <c r="C22" s="856"/>
      <c r="D22" s="856"/>
      <c r="E22" s="856"/>
      <c r="F22" s="856"/>
      <c r="G22" s="856"/>
      <c r="H22" s="856"/>
      <c r="I22" s="856"/>
      <c r="J22" s="856"/>
      <c r="K22" s="856"/>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58"/>
      <c r="CV22" s="258"/>
      <c r="CW22" s="258"/>
      <c r="CX22" s="258"/>
      <c r="CY22" s="258"/>
      <c r="CZ22" s="258"/>
      <c r="DA22" s="258"/>
      <c r="DB22" s="258"/>
      <c r="DC22" s="258"/>
      <c r="DD22" s="258"/>
      <c r="DE22" s="258"/>
      <c r="DF22" s="258"/>
      <c r="DG22" s="258"/>
      <c r="DH22" s="258"/>
      <c r="DI22" s="258"/>
      <c r="DJ22" s="258"/>
      <c r="DK22" s="258"/>
      <c r="DL22" s="258"/>
      <c r="DM22" s="258"/>
      <c r="DN22" s="258"/>
      <c r="DO22" s="258"/>
      <c r="DP22" s="258"/>
      <c r="DQ22" s="258"/>
      <c r="DR22" s="258"/>
      <c r="DS22" s="258"/>
      <c r="DT22" s="258"/>
      <c r="DU22" s="258"/>
      <c r="DV22" s="258"/>
      <c r="DW22" s="258"/>
      <c r="DX22" s="258"/>
      <c r="DY22" s="258"/>
      <c r="DZ22" s="258"/>
      <c r="EA22" s="258"/>
      <c r="EB22" s="258"/>
      <c r="EC22" s="258"/>
      <c r="ED22" s="258"/>
      <c r="EE22" s="258"/>
      <c r="EF22" s="258"/>
      <c r="EG22" s="258"/>
      <c r="EH22" s="258"/>
      <c r="EI22" s="258"/>
      <c r="EJ22" s="258"/>
      <c r="EK22" s="258"/>
      <c r="EL22" s="258"/>
      <c r="EM22" s="258"/>
      <c r="EN22" s="258"/>
      <c r="EO22" s="258"/>
      <c r="EP22" s="258"/>
      <c r="EQ22" s="258"/>
      <c r="ER22" s="258"/>
      <c r="ES22" s="258"/>
      <c r="ET22" s="258"/>
      <c r="EU22" s="258"/>
      <c r="EV22" s="258"/>
      <c r="EW22" s="258"/>
      <c r="EX22" s="258"/>
      <c r="EY22" s="258"/>
      <c r="EZ22" s="258"/>
      <c r="FA22" s="258"/>
      <c r="FB22" s="258"/>
      <c r="FC22" s="258"/>
      <c r="FD22" s="258"/>
      <c r="FE22" s="258"/>
      <c r="FF22" s="258"/>
      <c r="FG22" s="258"/>
      <c r="FH22" s="258"/>
      <c r="FI22" s="258"/>
      <c r="FJ22" s="258"/>
      <c r="FK22" s="258"/>
      <c r="FL22" s="258"/>
      <c r="FM22" s="258"/>
      <c r="FN22" s="258"/>
      <c r="FO22" s="258"/>
      <c r="FP22" s="258"/>
      <c r="FQ22" s="258"/>
      <c r="FR22" s="258"/>
      <c r="FS22" s="258"/>
      <c r="FT22" s="258"/>
      <c r="FU22" s="258"/>
      <c r="FV22" s="258"/>
      <c r="FW22" s="258"/>
      <c r="FX22" s="258"/>
      <c r="FY22" s="258"/>
      <c r="FZ22" s="258"/>
      <c r="GA22" s="258"/>
      <c r="GB22" s="258"/>
      <c r="GC22" s="258"/>
      <c r="GD22" s="258"/>
      <c r="GE22" s="258"/>
      <c r="GF22" s="258"/>
      <c r="GG22" s="258"/>
      <c r="GH22" s="258"/>
      <c r="GI22" s="258"/>
      <c r="GJ22" s="258"/>
      <c r="GK22" s="258"/>
      <c r="GL22" s="258"/>
      <c r="GM22" s="258"/>
      <c r="GN22" s="258"/>
      <c r="GO22" s="258"/>
      <c r="GP22" s="258"/>
      <c r="GQ22" s="258"/>
      <c r="GR22" s="258"/>
      <c r="GS22" s="258"/>
      <c r="GT22" s="258"/>
      <c r="GU22" s="258"/>
      <c r="GV22" s="258"/>
      <c r="GW22" s="258"/>
      <c r="GX22" s="258"/>
      <c r="GY22" s="258"/>
      <c r="GZ22" s="258"/>
      <c r="HA22" s="258"/>
      <c r="HB22" s="258"/>
      <c r="HC22" s="258"/>
      <c r="HD22" s="258"/>
      <c r="HE22" s="258"/>
      <c r="HF22" s="258"/>
      <c r="HG22" s="258"/>
      <c r="HH22" s="258"/>
      <c r="HI22" s="258"/>
      <c r="HJ22" s="258"/>
      <c r="HK22" s="258"/>
      <c r="HL22" s="258"/>
      <c r="HM22" s="258"/>
      <c r="HN22" s="258"/>
      <c r="HO22" s="258"/>
      <c r="HP22" s="258"/>
      <c r="HQ22" s="258"/>
      <c r="HR22" s="258"/>
      <c r="HS22" s="258"/>
      <c r="HT22" s="258"/>
      <c r="HU22" s="258"/>
      <c r="HV22" s="258"/>
      <c r="HW22" s="258"/>
      <c r="HX22" s="258"/>
      <c r="HY22" s="258"/>
      <c r="HZ22" s="258"/>
      <c r="IA22" s="258"/>
      <c r="IB22" s="258"/>
      <c r="IC22" s="258"/>
      <c r="ID22" s="258"/>
      <c r="IE22" s="258"/>
      <c r="IF22" s="258"/>
      <c r="IG22" s="258"/>
      <c r="IH22" s="258"/>
      <c r="II22" s="258"/>
      <c r="IJ22" s="258"/>
      <c r="IK22" s="258"/>
      <c r="IL22" s="258"/>
    </row>
    <row r="23" spans="1:246" s="599" customFormat="1" ht="24" customHeight="1" thickBot="1">
      <c r="A23" s="1262"/>
      <c r="B23" s="1378" t="s">
        <v>279</v>
      </c>
      <c r="C23" s="1379"/>
      <c r="D23" s="1379"/>
      <c r="E23" s="1379"/>
      <c r="F23" s="1379"/>
      <c r="G23" s="1379"/>
      <c r="H23" s="1379"/>
      <c r="I23" s="1379"/>
      <c r="J23" s="1379"/>
      <c r="K23" s="1379"/>
      <c r="L23" s="1379"/>
      <c r="M23" s="1379"/>
      <c r="N23" s="1380"/>
      <c r="O23" s="1046"/>
      <c r="P23" s="1046"/>
      <c r="Q23" s="1046"/>
      <c r="R23" s="1046"/>
    </row>
    <row r="24" spans="1:246" s="599" customFormat="1" ht="20.100000000000001" customHeight="1">
      <c r="A24" s="1000"/>
      <c r="B24" s="994" t="s">
        <v>257</v>
      </c>
      <c r="C24" s="1155"/>
      <c r="D24" s="1156"/>
      <c r="E24" s="1155"/>
      <c r="F24" s="1155"/>
      <c r="G24" s="1155"/>
      <c r="H24" s="1155"/>
      <c r="I24" s="1155"/>
      <c r="J24" s="1155"/>
      <c r="K24" s="1155"/>
      <c r="L24" s="1091"/>
      <c r="M24" s="1091"/>
      <c r="N24" s="1153"/>
      <c r="O24" s="1000"/>
      <c r="P24" s="1000"/>
      <c r="Q24" s="1000"/>
      <c r="R24" s="1000"/>
    </row>
    <row r="25" spans="1:246" s="599" customFormat="1" ht="20.100000000000001" customHeight="1">
      <c r="A25" s="1000"/>
      <c r="B25" s="994" t="s">
        <v>10</v>
      </c>
      <c r="C25" s="1155"/>
      <c r="D25" s="1156"/>
      <c r="E25" s="1155"/>
      <c r="F25" s="1155"/>
      <c r="G25" s="1155"/>
      <c r="H25" s="1155"/>
      <c r="I25" s="1155"/>
      <c r="J25" s="1155"/>
      <c r="K25" s="1155"/>
      <c r="L25" s="1091"/>
      <c r="M25" s="1091"/>
      <c r="N25" s="1153"/>
      <c r="O25" s="1000"/>
      <c r="P25" s="1000"/>
      <c r="Q25" s="1000"/>
      <c r="R25" s="1000"/>
    </row>
    <row r="26" spans="1:246" s="599" customFormat="1" ht="20.100000000000001" customHeight="1">
      <c r="A26" s="1000"/>
      <c r="B26" s="994" t="s">
        <v>309</v>
      </c>
      <c r="C26" s="1155"/>
      <c r="D26" s="1156"/>
      <c r="E26" s="1155"/>
      <c r="F26" s="1155"/>
      <c r="G26" s="1155"/>
      <c r="H26" s="1155"/>
      <c r="I26" s="1155"/>
      <c r="J26" s="1155"/>
      <c r="K26" s="1155"/>
      <c r="L26" s="1091"/>
      <c r="M26" s="1091"/>
      <c r="N26" s="1153"/>
      <c r="O26" s="1000"/>
      <c r="P26" s="1000"/>
      <c r="Q26" s="1000"/>
      <c r="R26" s="1000"/>
    </row>
    <row r="27" spans="1:246" s="599" customFormat="1" ht="20.100000000000001" customHeight="1">
      <c r="B27" s="994" t="s">
        <v>258</v>
      </c>
      <c r="C27" s="1155"/>
      <c r="D27" s="1156"/>
      <c r="E27" s="1155"/>
      <c r="F27" s="1155"/>
      <c r="G27" s="1155"/>
      <c r="H27" s="1155"/>
      <c r="I27" s="1155"/>
      <c r="J27" s="1155"/>
      <c r="K27" s="1155"/>
      <c r="L27" s="1091"/>
      <c r="M27" s="1091"/>
      <c r="N27" s="1153"/>
      <c r="O27" s="1000"/>
      <c r="P27" s="1000"/>
    </row>
    <row r="28" spans="1:246" s="599" customFormat="1" ht="20.100000000000001" customHeight="1">
      <c r="B28" s="1178" t="s">
        <v>259</v>
      </c>
      <c r="C28" s="1155"/>
      <c r="D28" s="1156"/>
      <c r="E28" s="1155"/>
      <c r="F28" s="1155"/>
      <c r="G28" s="1155"/>
      <c r="H28" s="1155"/>
      <c r="I28" s="1155"/>
      <c r="J28" s="1155"/>
      <c r="K28" s="1155"/>
      <c r="L28" s="1091"/>
      <c r="M28" s="1091"/>
      <c r="N28" s="1153"/>
      <c r="O28" s="1000"/>
      <c r="P28" s="1000"/>
    </row>
    <row r="29" spans="1:246" s="599" customFormat="1" ht="20.100000000000001" customHeight="1">
      <c r="B29" s="994" t="s">
        <v>260</v>
      </c>
      <c r="C29" s="1155"/>
      <c r="D29" s="1156"/>
      <c r="E29" s="1155"/>
      <c r="F29" s="1155"/>
      <c r="G29" s="1155"/>
      <c r="H29" s="1155"/>
      <c r="I29" s="1155"/>
      <c r="J29" s="1155"/>
      <c r="K29" s="1155"/>
      <c r="L29" s="1091"/>
      <c r="M29" s="1091"/>
      <c r="N29" s="1153"/>
      <c r="O29" s="1000"/>
      <c r="P29" s="1000"/>
    </row>
    <row r="30" spans="1:246" s="599" customFormat="1" ht="20.100000000000001" customHeight="1">
      <c r="B30" s="994" t="s">
        <v>331</v>
      </c>
      <c r="C30" s="1155"/>
      <c r="D30" s="1156"/>
      <c r="E30" s="1155"/>
      <c r="F30" s="1155"/>
      <c r="G30" s="1155"/>
      <c r="H30" s="1155"/>
      <c r="I30" s="1155"/>
      <c r="J30" s="1155"/>
      <c r="K30" s="1155"/>
      <c r="L30" s="1091"/>
      <c r="M30" s="1091"/>
      <c r="N30" s="1153"/>
      <c r="O30" s="1000"/>
      <c r="P30" s="1000"/>
    </row>
    <row r="31" spans="1:246" s="599" customFormat="1" ht="20.100000000000001" customHeight="1">
      <c r="B31" s="994" t="s">
        <v>261</v>
      </c>
      <c r="C31" s="1155"/>
      <c r="D31" s="1156"/>
      <c r="E31" s="1155"/>
      <c r="F31" s="1155"/>
      <c r="G31" s="1155"/>
      <c r="H31" s="1155"/>
      <c r="I31" s="1155"/>
      <c r="J31" s="1155"/>
      <c r="K31" s="1155"/>
      <c r="L31" s="1091"/>
      <c r="M31" s="1091"/>
      <c r="N31" s="1153"/>
      <c r="O31" s="1000"/>
      <c r="P31" s="1000"/>
    </row>
    <row r="32" spans="1:246" s="599" customFormat="1" ht="20.100000000000001" customHeight="1">
      <c r="B32" s="994" t="s">
        <v>262</v>
      </c>
      <c r="C32" s="1155"/>
      <c r="D32" s="1156"/>
      <c r="E32" s="1155"/>
      <c r="F32" s="1155"/>
      <c r="G32" s="1155"/>
      <c r="H32" s="1155"/>
      <c r="I32" s="1155"/>
      <c r="J32" s="1155"/>
      <c r="K32" s="1155"/>
      <c r="L32" s="1091"/>
      <c r="M32" s="1091"/>
      <c r="N32" s="1153"/>
      <c r="O32" s="1000"/>
      <c r="P32" s="1000"/>
    </row>
    <row r="33" spans="1:16" s="599" customFormat="1" ht="20.100000000000001" customHeight="1">
      <c r="B33" s="994" t="s">
        <v>263</v>
      </c>
      <c r="C33" s="1155"/>
      <c r="D33" s="1156"/>
      <c r="E33" s="1155"/>
      <c r="F33" s="1155"/>
      <c r="G33" s="1155"/>
      <c r="H33" s="1155"/>
      <c r="I33" s="1155"/>
      <c r="J33" s="1155"/>
      <c r="K33" s="1155"/>
      <c r="L33" s="1091"/>
      <c r="M33" s="1091"/>
      <c r="N33" s="1153"/>
      <c r="O33" s="1000"/>
      <c r="P33" s="1000"/>
    </row>
    <row r="34" spans="1:16" s="599" customFormat="1" ht="20.100000000000001" customHeight="1">
      <c r="B34" s="994" t="s">
        <v>264</v>
      </c>
      <c r="C34" s="1155"/>
      <c r="D34" s="1156"/>
      <c r="E34" s="1155"/>
      <c r="F34" s="1155"/>
      <c r="G34" s="1155"/>
      <c r="H34" s="1155"/>
      <c r="I34" s="1155"/>
      <c r="J34" s="1155"/>
      <c r="K34" s="1155"/>
      <c r="L34" s="1091"/>
      <c r="M34" s="1091"/>
      <c r="N34" s="1153"/>
      <c r="O34" s="1000"/>
      <c r="P34" s="1000"/>
    </row>
    <row r="35" spans="1:16" s="113" customFormat="1">
      <c r="B35" s="1164"/>
      <c r="C35" s="995"/>
      <c r="D35" s="995"/>
      <c r="E35" s="995"/>
      <c r="F35" s="995"/>
      <c r="G35" s="995"/>
      <c r="H35" s="995"/>
      <c r="I35" s="995"/>
      <c r="J35" s="995"/>
      <c r="K35" s="995"/>
      <c r="L35" s="995"/>
      <c r="M35" s="995"/>
      <c r="N35" s="1148"/>
      <c r="O35" s="995"/>
      <c r="P35" s="995"/>
    </row>
    <row r="36" spans="1:16" s="113" customFormat="1">
      <c r="B36" s="1151" t="s">
        <v>11</v>
      </c>
      <c r="C36" s="1121"/>
      <c r="D36" s="1147"/>
      <c r="E36" s="1121"/>
      <c r="F36" s="1121"/>
      <c r="G36" s="1121"/>
      <c r="H36" s="1121"/>
      <c r="I36" s="1121"/>
      <c r="J36" s="1121"/>
      <c r="K36" s="1121"/>
      <c r="L36" s="1035"/>
      <c r="M36" s="1035"/>
      <c r="N36" s="1148"/>
      <c r="O36" s="995"/>
      <c r="P36" s="995"/>
    </row>
    <row r="37" spans="1:16" s="113" customFormat="1" ht="15" customHeight="1">
      <c r="B37" s="1522" t="s">
        <v>280</v>
      </c>
      <c r="C37" s="1523"/>
      <c r="D37" s="1523"/>
      <c r="E37" s="1523"/>
      <c r="F37" s="1523"/>
      <c r="G37" s="1523"/>
      <c r="H37" s="1523"/>
      <c r="I37" s="1523"/>
      <c r="J37" s="1523"/>
      <c r="K37" s="1523"/>
      <c r="L37" s="1523"/>
      <c r="M37" s="1523"/>
      <c r="N37" s="1524"/>
      <c r="O37" s="995"/>
      <c r="P37" s="995"/>
    </row>
    <row r="38" spans="1:16" s="113" customFormat="1" ht="15" customHeight="1">
      <c r="B38" s="1522"/>
      <c r="C38" s="1523"/>
      <c r="D38" s="1523"/>
      <c r="E38" s="1523"/>
      <c r="F38" s="1523"/>
      <c r="G38" s="1523"/>
      <c r="H38" s="1523"/>
      <c r="I38" s="1523"/>
      <c r="J38" s="1523"/>
      <c r="K38" s="1523"/>
      <c r="L38" s="1523"/>
      <c r="M38" s="1523"/>
      <c r="N38" s="1524"/>
      <c r="O38" s="995"/>
      <c r="P38" s="995"/>
    </row>
    <row r="39" spans="1:16" s="113" customFormat="1" ht="20.100000000000001" customHeight="1">
      <c r="B39" s="1154" t="s">
        <v>281</v>
      </c>
      <c r="C39" s="1155"/>
      <c r="D39" s="1156"/>
      <c r="E39" s="1155"/>
      <c r="F39" s="1155"/>
      <c r="G39" s="1155"/>
      <c r="H39" s="1155"/>
      <c r="I39" s="1155"/>
      <c r="J39" s="1155"/>
      <c r="K39" s="1155"/>
      <c r="L39" s="1091"/>
      <c r="M39" s="1091"/>
      <c r="N39" s="1153"/>
      <c r="O39" s="995"/>
      <c r="P39" s="995"/>
    </row>
    <row r="40" spans="1:16" s="113" customFormat="1" ht="20.100000000000001" customHeight="1">
      <c r="B40" s="1157" t="s">
        <v>107</v>
      </c>
      <c r="C40" s="1155"/>
      <c r="D40" s="1156"/>
      <c r="E40" s="1155"/>
      <c r="F40" s="1155"/>
      <c r="G40" s="1155"/>
      <c r="H40" s="1155"/>
      <c r="I40" s="1155"/>
      <c r="J40" s="1155"/>
      <c r="K40" s="1155"/>
      <c r="L40" s="1091"/>
      <c r="M40" s="1091"/>
      <c r="N40" s="1161"/>
      <c r="O40" s="995"/>
      <c r="P40" s="995"/>
    </row>
    <row r="41" spans="1:16" s="113" customFormat="1" ht="8.1" customHeight="1">
      <c r="B41" s="1152"/>
      <c r="C41" s="1158"/>
      <c r="D41" s="1159"/>
      <c r="E41" s="1158"/>
      <c r="F41" s="1158"/>
      <c r="G41" s="1158"/>
      <c r="H41" s="1158"/>
      <c r="I41" s="1158"/>
      <c r="J41" s="1158"/>
      <c r="K41" s="1158"/>
      <c r="L41" s="1160"/>
      <c r="M41" s="1160"/>
      <c r="N41" s="1161"/>
      <c r="O41" s="995"/>
      <c r="P41" s="995"/>
    </row>
    <row r="42" spans="1:16" s="113" customFormat="1" ht="20.100000000000001" customHeight="1">
      <c r="A42" s="1000"/>
      <c r="B42" s="1411" t="s">
        <v>92</v>
      </c>
      <c r="C42" s="1412"/>
      <c r="D42" s="1418">
        <v>550</v>
      </c>
      <c r="E42" s="1418"/>
      <c r="F42" s="1418"/>
      <c r="G42" s="1155"/>
      <c r="H42" s="1155"/>
      <c r="I42" s="1155"/>
      <c r="J42" s="1155"/>
      <c r="K42" s="1155"/>
      <c r="L42" s="1091"/>
      <c r="M42" s="1091"/>
      <c r="N42" s="1153"/>
      <c r="O42" s="1000"/>
      <c r="P42" s="1000"/>
    </row>
    <row r="43" spans="1:16" s="113" customFormat="1" ht="8.1" customHeight="1">
      <c r="A43" s="1121"/>
      <c r="B43" s="1216"/>
      <c r="C43" s="1121"/>
      <c r="D43" s="1121"/>
      <c r="E43" s="1121"/>
      <c r="F43" s="1121"/>
      <c r="G43" s="1121"/>
      <c r="H43" s="1121"/>
      <c r="I43" s="1121"/>
      <c r="J43" s="1121"/>
      <c r="K43" s="1121"/>
      <c r="L43" s="1035"/>
      <c r="M43" s="1035"/>
      <c r="N43" s="1148"/>
      <c r="O43" s="995"/>
      <c r="P43" s="995"/>
    </row>
    <row r="44" spans="1:16" s="113" customFormat="1" ht="20.100000000000001" customHeight="1">
      <c r="A44" s="995"/>
      <c r="B44" s="1439" t="s">
        <v>1</v>
      </c>
      <c r="C44" s="1525" t="s">
        <v>7</v>
      </c>
      <c r="D44" s="1445" t="s">
        <v>8</v>
      </c>
      <c r="E44" s="1445"/>
      <c r="F44" s="1445"/>
      <c r="G44" s="1445"/>
      <c r="H44" s="1445"/>
      <c r="I44" s="1445"/>
      <c r="J44" s="1445"/>
      <c r="K44" s="1525" t="s">
        <v>117</v>
      </c>
      <c r="L44" s="1525" t="s">
        <v>3</v>
      </c>
      <c r="M44" s="1526" t="s">
        <v>4</v>
      </c>
      <c r="N44" s="1527" t="s">
        <v>2</v>
      </c>
      <c r="O44" s="995"/>
      <c r="P44" s="995"/>
    </row>
    <row r="45" spans="1:16" s="113" customFormat="1" ht="20.100000000000001" customHeight="1">
      <c r="A45" s="995"/>
      <c r="B45" s="1439"/>
      <c r="C45" s="1525"/>
      <c r="D45" s="1445"/>
      <c r="E45" s="1445"/>
      <c r="F45" s="1445"/>
      <c r="G45" s="1445"/>
      <c r="H45" s="1445"/>
      <c r="I45" s="1445"/>
      <c r="J45" s="1445"/>
      <c r="K45" s="1525"/>
      <c r="L45" s="1525"/>
      <c r="M45" s="1526"/>
      <c r="N45" s="1527"/>
      <c r="O45" s="995"/>
      <c r="P45" s="995"/>
    </row>
    <row r="46" spans="1:16" s="113" customFormat="1" ht="24" customHeight="1">
      <c r="A46" s="995"/>
      <c r="B46" s="1162">
        <v>1</v>
      </c>
      <c r="C46" s="1119">
        <v>1</v>
      </c>
      <c r="D46" s="1519" t="s">
        <v>326</v>
      </c>
      <c r="E46" s="1520"/>
      <c r="F46" s="1520"/>
      <c r="G46" s="1520"/>
      <c r="H46" s="1520"/>
      <c r="I46" s="1520"/>
      <c r="J46" s="1521"/>
      <c r="K46" s="1122" t="s">
        <v>268</v>
      </c>
      <c r="L46" s="1038">
        <v>500</v>
      </c>
      <c r="M46" s="1039">
        <v>500</v>
      </c>
      <c r="N46" s="1163"/>
      <c r="O46" s="995"/>
      <c r="P46" s="995"/>
    </row>
    <row r="47" spans="1:16" s="113" customFormat="1" ht="24" customHeight="1">
      <c r="A47" s="995"/>
      <c r="B47" s="1162" t="s">
        <v>13</v>
      </c>
      <c r="C47" s="1119">
        <v>2</v>
      </c>
      <c r="D47" s="1519" t="s">
        <v>327</v>
      </c>
      <c r="E47" s="1520"/>
      <c r="F47" s="1520"/>
      <c r="G47" s="1520"/>
      <c r="H47" s="1520"/>
      <c r="I47" s="1520"/>
      <c r="J47" s="1521"/>
      <c r="K47" s="1123">
        <v>28607</v>
      </c>
      <c r="L47" s="1038">
        <v>46</v>
      </c>
      <c r="M47" s="1039">
        <v>92</v>
      </c>
      <c r="N47" s="1163"/>
      <c r="O47" s="995"/>
      <c r="P47" s="995"/>
    </row>
    <row r="48" spans="1:16" s="113" customFormat="1" ht="24" customHeight="1">
      <c r="A48" s="995"/>
      <c r="B48" s="1162" t="s">
        <v>14</v>
      </c>
      <c r="C48" s="1030">
        <v>2</v>
      </c>
      <c r="D48" s="1519" t="s">
        <v>328</v>
      </c>
      <c r="E48" s="1520"/>
      <c r="F48" s="1520"/>
      <c r="G48" s="1520"/>
      <c r="H48" s="1520"/>
      <c r="I48" s="1520"/>
      <c r="J48" s="1521"/>
      <c r="K48" s="1090" t="s">
        <v>270</v>
      </c>
      <c r="L48" s="1038">
        <v>46</v>
      </c>
      <c r="M48" s="1039">
        <v>92</v>
      </c>
      <c r="N48" s="1163"/>
      <c r="O48" s="995"/>
      <c r="P48" s="995"/>
    </row>
    <row r="49" spans="1:16" s="113" customFormat="1" ht="24" customHeight="1">
      <c r="A49" s="995"/>
      <c r="B49" s="1162">
        <v>2</v>
      </c>
      <c r="C49" s="1030">
        <v>1</v>
      </c>
      <c r="D49" s="1519" t="s">
        <v>329</v>
      </c>
      <c r="E49" s="1520"/>
      <c r="F49" s="1520"/>
      <c r="G49" s="1520"/>
      <c r="H49" s="1520"/>
      <c r="I49" s="1520"/>
      <c r="J49" s="1521"/>
      <c r="K49" s="1090" t="s">
        <v>269</v>
      </c>
      <c r="L49" s="1038">
        <v>1100</v>
      </c>
      <c r="M49" s="1039">
        <v>1100</v>
      </c>
      <c r="N49" s="1163"/>
      <c r="O49" s="995"/>
      <c r="P49" s="995"/>
    </row>
    <row r="50" spans="1:16" s="113" customFormat="1" ht="24" customHeight="1" thickBot="1">
      <c r="A50" s="995"/>
      <c r="B50" s="1217" t="s">
        <v>50</v>
      </c>
      <c r="C50" s="1218">
        <v>1</v>
      </c>
      <c r="D50" s="1433" t="s">
        <v>330</v>
      </c>
      <c r="E50" s="1434"/>
      <c r="F50" s="1434"/>
      <c r="G50" s="1434"/>
      <c r="H50" s="1434"/>
      <c r="I50" s="1434"/>
      <c r="J50" s="1435"/>
      <c r="K50" s="1219">
        <v>1350758</v>
      </c>
      <c r="L50" s="1220">
        <v>50</v>
      </c>
      <c r="M50" s="1221">
        <v>50</v>
      </c>
      <c r="N50" s="1177"/>
      <c r="O50" s="995"/>
      <c r="P50" s="995"/>
    </row>
    <row r="51" spans="1:16" s="113" customFormat="1" ht="13.5" thickBot="1">
      <c r="A51" s="995"/>
      <c r="B51" s="1023"/>
      <c r="C51" s="1110"/>
      <c r="D51" s="1110"/>
      <c r="E51" s="1110"/>
      <c r="F51" s="1110"/>
      <c r="G51" s="1110"/>
      <c r="H51" s="1110"/>
      <c r="I51" s="1110"/>
      <c r="J51" s="1110"/>
      <c r="K51" s="1110"/>
      <c r="L51" s="1023"/>
      <c r="M51" s="1023"/>
      <c r="N51" s="1023"/>
      <c r="O51" s="995"/>
      <c r="P51" s="995"/>
    </row>
    <row r="52" spans="1:16" s="599" customFormat="1" ht="24" customHeight="1" thickBot="1">
      <c r="A52" s="1000"/>
      <c r="B52" s="1378" t="s">
        <v>282</v>
      </c>
      <c r="C52" s="1379"/>
      <c r="D52" s="1379"/>
      <c r="E52" s="1379"/>
      <c r="F52" s="1379"/>
      <c r="G52" s="1379"/>
      <c r="H52" s="1379"/>
      <c r="I52" s="1379"/>
      <c r="J52" s="1379"/>
      <c r="K52" s="1379"/>
      <c r="L52" s="1379"/>
      <c r="M52" s="1379"/>
      <c r="N52" s="1380"/>
      <c r="O52" s="1133"/>
      <c r="P52" s="1000"/>
    </row>
    <row r="53" spans="1:16" s="113" customFormat="1" ht="20.100000000000001" customHeight="1">
      <c r="A53" s="995"/>
      <c r="B53" s="1165" t="s">
        <v>16</v>
      </c>
      <c r="C53" s="1121"/>
      <c r="D53" s="1121"/>
      <c r="E53" s="1121"/>
      <c r="F53" s="1121"/>
      <c r="G53" s="1121"/>
      <c r="H53" s="1121"/>
      <c r="I53" s="1121"/>
      <c r="J53" s="1121"/>
      <c r="K53" s="1121"/>
      <c r="L53" s="1035"/>
      <c r="M53" s="1035"/>
      <c r="N53" s="1148"/>
      <c r="O53" s="1005"/>
      <c r="P53" s="995"/>
    </row>
    <row r="54" spans="1:16" s="113" customFormat="1" ht="20.100000000000001" customHeight="1">
      <c r="A54" s="995"/>
      <c r="B54" s="1165" t="s">
        <v>17</v>
      </c>
      <c r="C54" s="1121"/>
      <c r="D54" s="1121"/>
      <c r="E54" s="1121"/>
      <c r="F54" s="1121"/>
      <c r="G54" s="1121"/>
      <c r="H54" s="1121"/>
      <c r="I54" s="1121"/>
      <c r="J54" s="1121"/>
      <c r="K54" s="1121"/>
      <c r="L54" s="1035"/>
      <c r="M54" s="1035"/>
      <c r="N54" s="1148"/>
      <c r="O54" s="1005"/>
      <c r="P54" s="995"/>
    </row>
    <row r="55" spans="1:16" s="113" customFormat="1" ht="20.100000000000001" customHeight="1">
      <c r="A55" s="995"/>
      <c r="B55" s="1165" t="s">
        <v>310</v>
      </c>
      <c r="C55" s="1121"/>
      <c r="D55" s="1121"/>
      <c r="E55" s="1121"/>
      <c r="F55" s="1121"/>
      <c r="G55" s="1121"/>
      <c r="H55" s="1121"/>
      <c r="I55" s="1121"/>
      <c r="J55" s="1121"/>
      <c r="K55" s="1121"/>
      <c r="L55" s="1035"/>
      <c r="M55" s="1035"/>
      <c r="N55" s="1148"/>
      <c r="O55" s="1005"/>
      <c r="P55" s="995"/>
    </row>
    <row r="56" spans="1:16" s="113" customFormat="1" ht="20.100000000000001" customHeight="1">
      <c r="B56" s="1436" t="s">
        <v>332</v>
      </c>
      <c r="C56" s="1437"/>
      <c r="D56" s="1437"/>
      <c r="E56" s="1437"/>
      <c r="F56" s="1437"/>
      <c r="G56" s="1437"/>
      <c r="H56" s="1437"/>
      <c r="I56" s="1437"/>
      <c r="J56" s="1437"/>
      <c r="K56" s="1437"/>
      <c r="L56" s="1437"/>
      <c r="M56" s="1437"/>
      <c r="N56" s="1438"/>
      <c r="O56" s="1005"/>
      <c r="P56" s="995"/>
    </row>
    <row r="57" spans="1:16" s="113" customFormat="1" ht="20.100000000000001" customHeight="1">
      <c r="B57" s="1436"/>
      <c r="C57" s="1437"/>
      <c r="D57" s="1437"/>
      <c r="E57" s="1437"/>
      <c r="F57" s="1437"/>
      <c r="G57" s="1437"/>
      <c r="H57" s="1437"/>
      <c r="I57" s="1437"/>
      <c r="J57" s="1437"/>
      <c r="K57" s="1437"/>
      <c r="L57" s="1437"/>
      <c r="M57" s="1437"/>
      <c r="N57" s="1438"/>
      <c r="O57" s="1005"/>
      <c r="P57" s="995"/>
    </row>
    <row r="58" spans="1:16" s="113" customFormat="1" ht="20.100000000000001" customHeight="1">
      <c r="B58" s="1146" t="s">
        <v>213</v>
      </c>
      <c r="C58" s="1121"/>
      <c r="D58" s="1121"/>
      <c r="E58" s="1121"/>
      <c r="F58" s="1121"/>
      <c r="G58" s="1121"/>
      <c r="H58" s="1121"/>
      <c r="I58" s="1121"/>
      <c r="J58" s="1121"/>
      <c r="K58" s="1121"/>
      <c r="L58" s="1035"/>
      <c r="M58" s="1035"/>
      <c r="N58" s="1148"/>
      <c r="O58" s="1005"/>
      <c r="P58" s="995"/>
    </row>
    <row r="59" spans="1:16" s="113" customFormat="1" ht="20.100000000000001" customHeight="1">
      <c r="B59" s="1165" t="s">
        <v>116</v>
      </c>
      <c r="C59" s="1121"/>
      <c r="D59" s="1121"/>
      <c r="E59" s="1121"/>
      <c r="F59" s="1121"/>
      <c r="G59" s="1121"/>
      <c r="H59" s="1121"/>
      <c r="I59" s="1121"/>
      <c r="J59" s="1121"/>
      <c r="K59" s="1121"/>
      <c r="L59" s="1035"/>
      <c r="M59" s="1035"/>
      <c r="N59" s="1148"/>
      <c r="O59" s="1005"/>
      <c r="P59" s="995"/>
    </row>
    <row r="60" spans="1:16" s="113" customFormat="1" ht="20.100000000000001" customHeight="1">
      <c r="B60" s="1165" t="s">
        <v>148</v>
      </c>
      <c r="C60" s="1121"/>
      <c r="D60" s="1121"/>
      <c r="E60" s="1121"/>
      <c r="F60" s="1121"/>
      <c r="G60" s="1121"/>
      <c r="H60" s="1121"/>
      <c r="I60" s="1121"/>
      <c r="J60" s="1121"/>
      <c r="K60" s="1121"/>
      <c r="L60" s="1035"/>
      <c r="M60" s="1035"/>
      <c r="N60" s="1148"/>
      <c r="O60" s="1005"/>
      <c r="P60" s="995"/>
    </row>
    <row r="61" spans="1:16" s="113" customFormat="1" ht="20.100000000000001" customHeight="1">
      <c r="B61" s="1165" t="s">
        <v>124</v>
      </c>
      <c r="C61" s="1121"/>
      <c r="D61" s="1121"/>
      <c r="E61" s="1121"/>
      <c r="F61" s="1121"/>
      <c r="G61" s="1121"/>
      <c r="H61" s="1121"/>
      <c r="I61" s="1121"/>
      <c r="J61" s="1121"/>
      <c r="K61" s="1121"/>
      <c r="L61" s="1035"/>
      <c r="M61" s="1035"/>
      <c r="N61" s="1148"/>
      <c r="O61" s="1005"/>
      <c r="P61" s="995"/>
    </row>
    <row r="62" spans="1:16" s="113" customFormat="1" ht="20.100000000000001" customHeight="1">
      <c r="B62" s="1166" t="s">
        <v>125</v>
      </c>
      <c r="C62" s="1121"/>
      <c r="D62" s="1121"/>
      <c r="E62" s="1121"/>
      <c r="F62" s="1121"/>
      <c r="G62" s="1121"/>
      <c r="H62" s="1121"/>
      <c r="I62" s="1121"/>
      <c r="J62" s="1121"/>
      <c r="K62" s="1121"/>
      <c r="L62" s="1035"/>
      <c r="M62" s="1035"/>
      <c r="N62" s="1148"/>
      <c r="O62" s="1005"/>
      <c r="P62" s="995"/>
    </row>
    <row r="63" spans="1:16" s="113" customFormat="1" ht="20.100000000000001" customHeight="1">
      <c r="B63" s="1165" t="s">
        <v>149</v>
      </c>
      <c r="C63" s="1121"/>
      <c r="D63" s="1121"/>
      <c r="E63" s="1121"/>
      <c r="F63" s="1121"/>
      <c r="G63" s="1121"/>
      <c r="H63" s="1121"/>
      <c r="I63" s="1121"/>
      <c r="J63" s="1121"/>
      <c r="K63" s="1121"/>
      <c r="L63" s="1035"/>
      <c r="M63" s="1035"/>
      <c r="N63" s="1148"/>
      <c r="O63" s="1005"/>
      <c r="P63" s="995"/>
    </row>
    <row r="64" spans="1:16" s="113" customFormat="1" ht="20.100000000000001" customHeight="1">
      <c r="B64" s="1165" t="s">
        <v>126</v>
      </c>
      <c r="C64" s="1121"/>
      <c r="D64" s="1121"/>
      <c r="E64" s="1121"/>
      <c r="F64" s="1121"/>
      <c r="G64" s="1121"/>
      <c r="H64" s="1121"/>
      <c r="I64" s="1121"/>
      <c r="J64" s="1121"/>
      <c r="K64" s="1121"/>
      <c r="L64" s="1035"/>
      <c r="M64" s="1035"/>
      <c r="N64" s="1148"/>
      <c r="O64" s="1005"/>
      <c r="P64" s="995"/>
    </row>
    <row r="65" spans="1:18" s="113" customFormat="1">
      <c r="B65" s="1167"/>
      <c r="C65" s="1145"/>
      <c r="D65" s="1145"/>
      <c r="E65" s="1121"/>
      <c r="F65" s="1121"/>
      <c r="G65" s="1121"/>
      <c r="H65" s="1121"/>
      <c r="I65" s="1121"/>
      <c r="J65" s="1121"/>
      <c r="K65" s="1145"/>
      <c r="L65" s="1094"/>
      <c r="M65" s="1034"/>
      <c r="N65" s="1148"/>
      <c r="O65" s="1005"/>
      <c r="P65" s="995"/>
    </row>
    <row r="66" spans="1:18" s="599" customFormat="1" ht="20.100000000000001" customHeight="1">
      <c r="B66" s="1152" t="s">
        <v>18</v>
      </c>
      <c r="C66" s="1192"/>
      <c r="D66" s="1155"/>
      <c r="E66" s="1155"/>
      <c r="F66" s="1155"/>
      <c r="G66" s="1155"/>
      <c r="H66" s="1155"/>
      <c r="I66" s="1155"/>
      <c r="J66" s="1155"/>
      <c r="K66" s="1155"/>
      <c r="L66" s="1091"/>
      <c r="M66" s="1091"/>
      <c r="N66" s="1153"/>
      <c r="O66" s="998"/>
      <c r="P66" s="1000"/>
    </row>
    <row r="67" spans="1:18" s="599" customFormat="1" ht="20.100000000000001" customHeight="1">
      <c r="B67" s="1152" t="s">
        <v>122</v>
      </c>
      <c r="C67" s="1192"/>
      <c r="D67" s="1155"/>
      <c r="E67" s="1155"/>
      <c r="F67" s="1155"/>
      <c r="G67" s="1155"/>
      <c r="H67" s="1155"/>
      <c r="I67" s="1155"/>
      <c r="J67" s="1155"/>
      <c r="K67" s="1155"/>
      <c r="L67" s="1091"/>
      <c r="M67" s="1091"/>
      <c r="N67" s="1153"/>
      <c r="O67" s="998"/>
      <c r="P67" s="1000"/>
    </row>
    <row r="68" spans="1:18" s="599" customFormat="1" ht="20.100000000000001" customHeight="1">
      <c r="B68" s="1157" t="s">
        <v>123</v>
      </c>
      <c r="C68" s="1192"/>
      <c r="D68" s="1192"/>
      <c r="E68" s="1155"/>
      <c r="F68" s="1155"/>
      <c r="G68" s="1155"/>
      <c r="H68" s="1155"/>
      <c r="I68" s="1155"/>
      <c r="J68" s="1155"/>
      <c r="K68" s="1192"/>
      <c r="L68" s="1263"/>
      <c r="M68" s="1091"/>
      <c r="N68" s="1153"/>
      <c r="O68" s="998"/>
      <c r="P68" s="1000"/>
    </row>
    <row r="69" spans="1:18" s="599" customFormat="1" ht="20.100000000000001" customHeight="1">
      <c r="B69" s="1152" t="s">
        <v>19</v>
      </c>
      <c r="C69" s="1192"/>
      <c r="D69" s="1155"/>
      <c r="E69" s="1155"/>
      <c r="F69" s="1155"/>
      <c r="G69" s="1155"/>
      <c r="H69" s="1155"/>
      <c r="I69" s="1155"/>
      <c r="J69" s="1155"/>
      <c r="K69" s="1155"/>
      <c r="L69" s="1091"/>
      <c r="M69" s="1091"/>
      <c r="N69" s="1153"/>
      <c r="O69" s="998"/>
      <c r="P69" s="1000"/>
    </row>
    <row r="70" spans="1:18" s="599" customFormat="1" ht="20.100000000000001" customHeight="1">
      <c r="B70" s="1152" t="s">
        <v>283</v>
      </c>
      <c r="C70" s="1192"/>
      <c r="D70" s="1155"/>
      <c r="E70" s="1155"/>
      <c r="F70" s="1155"/>
      <c r="G70" s="1155"/>
      <c r="H70" s="1155"/>
      <c r="I70" s="1155"/>
      <c r="J70" s="1155"/>
      <c r="K70" s="1155"/>
      <c r="L70" s="1091"/>
      <c r="M70" s="1091"/>
      <c r="N70" s="1153"/>
      <c r="O70" s="998"/>
      <c r="P70" s="1000"/>
    </row>
    <row r="71" spans="1:18" s="113" customFormat="1" ht="8.1" customHeight="1">
      <c r="A71" s="995"/>
      <c r="B71" s="1168"/>
      <c r="C71" s="1096"/>
      <c r="D71" s="1096"/>
      <c r="E71" s="1097"/>
      <c r="F71" s="1097"/>
      <c r="G71" s="1097"/>
      <c r="H71" s="1097"/>
      <c r="I71" s="1097"/>
      <c r="J71" s="1097"/>
      <c r="K71" s="1096"/>
      <c r="L71" s="1002"/>
      <c r="M71" s="996"/>
      <c r="N71" s="1169"/>
      <c r="O71" s="996"/>
      <c r="P71" s="995"/>
      <c r="Q71" s="995"/>
      <c r="R71" s="995"/>
    </row>
    <row r="72" spans="1:18" s="113" customFormat="1" ht="20.100000000000001" customHeight="1">
      <c r="A72" s="995"/>
      <c r="B72" s="1170" t="s">
        <v>20</v>
      </c>
      <c r="C72" s="1096"/>
      <c r="D72" s="1096"/>
      <c r="E72" s="1097"/>
      <c r="F72" s="1097"/>
      <c r="G72" s="1097"/>
      <c r="H72" s="1097"/>
      <c r="I72" s="1097"/>
      <c r="J72" s="1097"/>
      <c r="K72" s="1096"/>
      <c r="L72" s="1002"/>
      <c r="M72" s="996"/>
      <c r="N72" s="1169"/>
      <c r="O72" s="996"/>
      <c r="P72" s="995"/>
      <c r="Q72" s="995"/>
      <c r="R72" s="995"/>
    </row>
    <row r="73" spans="1:18" s="113" customFormat="1" ht="20.100000000000001" customHeight="1">
      <c r="A73" s="1070"/>
      <c r="B73" s="1171" t="s">
        <v>21</v>
      </c>
      <c r="C73" s="1112"/>
      <c r="D73" s="1112"/>
      <c r="E73" s="1112"/>
      <c r="F73" s="1112"/>
      <c r="G73" s="1112"/>
      <c r="H73" s="1112"/>
      <c r="I73" s="1112"/>
      <c r="J73" s="1112"/>
      <c r="K73" s="1112"/>
      <c r="L73" s="1016"/>
      <c r="M73" s="1016"/>
      <c r="N73" s="1172"/>
      <c r="O73" s="1013"/>
      <c r="P73" s="1013"/>
      <c r="Q73" s="1013"/>
      <c r="R73" s="1013"/>
    </row>
    <row r="74" spans="1:18" s="113" customFormat="1" ht="8.1" customHeight="1">
      <c r="A74" s="1042"/>
      <c r="B74" s="1173"/>
      <c r="C74" s="1141"/>
      <c r="D74" s="1141"/>
      <c r="E74" s="1102"/>
      <c r="F74" s="1102"/>
      <c r="G74" s="1102"/>
      <c r="H74" s="1102"/>
      <c r="I74" s="1102"/>
      <c r="J74" s="1141"/>
      <c r="K74" s="1141"/>
      <c r="L74" s="1024"/>
      <c r="M74" s="1024"/>
      <c r="N74" s="1174"/>
      <c r="O74" s="1013"/>
      <c r="P74" s="1013"/>
      <c r="Q74" s="1013"/>
      <c r="R74" s="1013"/>
    </row>
    <row r="75" spans="1:18" s="599" customFormat="1" ht="30" customHeight="1">
      <c r="A75" s="1069"/>
      <c r="B75" s="1175" t="s">
        <v>82</v>
      </c>
      <c r="C75" s="1116" t="s">
        <v>22</v>
      </c>
      <c r="D75" s="1113" t="s">
        <v>23</v>
      </c>
      <c r="E75" s="1301">
        <v>1</v>
      </c>
      <c r="F75" s="1552" t="s">
        <v>311</v>
      </c>
      <c r="G75" s="1553"/>
      <c r="H75" s="1553"/>
      <c r="I75" s="1553"/>
      <c r="J75" s="1553"/>
      <c r="K75" s="1553"/>
      <c r="L75" s="1553"/>
      <c r="M75" s="1553"/>
      <c r="N75" s="1554"/>
      <c r="O75" s="1000"/>
      <c r="P75" s="1000"/>
      <c r="Q75" s="1000"/>
      <c r="R75" s="999"/>
    </row>
    <row r="76" spans="1:18" s="113" customFormat="1" ht="8.1" customHeight="1">
      <c r="A76" s="1042"/>
      <c r="B76" s="1222"/>
      <c r="C76" s="1024"/>
      <c r="D76" s="1024"/>
      <c r="E76" s="1024"/>
      <c r="F76" s="1555"/>
      <c r="G76" s="1556"/>
      <c r="H76" s="1556"/>
      <c r="I76" s="1556"/>
      <c r="J76" s="1556"/>
      <c r="K76" s="1556"/>
      <c r="L76" s="1556"/>
      <c r="M76" s="1556"/>
      <c r="N76" s="1557"/>
      <c r="O76" s="995"/>
      <c r="P76" s="995"/>
      <c r="Q76" s="995"/>
      <c r="R76" s="1013"/>
    </row>
    <row r="77" spans="1:18" s="113" customFormat="1" ht="30" customHeight="1">
      <c r="A77" s="1000"/>
      <c r="B77" s="1115" t="s">
        <v>86</v>
      </c>
      <c r="C77" s="1116" t="s">
        <v>24</v>
      </c>
      <c r="D77" s="1113" t="s">
        <v>23</v>
      </c>
      <c r="E77" s="1301">
        <v>1.24</v>
      </c>
      <c r="F77" s="1558"/>
      <c r="G77" s="1559"/>
      <c r="H77" s="1559"/>
      <c r="I77" s="1559"/>
      <c r="J77" s="1559"/>
      <c r="K77" s="1559"/>
      <c r="L77" s="1559"/>
      <c r="M77" s="1559"/>
      <c r="N77" s="1560"/>
      <c r="O77" s="1000"/>
      <c r="P77" s="1000"/>
      <c r="Q77" s="1000"/>
      <c r="R77" s="1000"/>
    </row>
    <row r="78" spans="1:18" s="113" customFormat="1" ht="8.1" customHeight="1">
      <c r="A78" s="1121"/>
      <c r="B78" s="1223"/>
      <c r="C78" s="1155"/>
      <c r="D78" s="1156"/>
      <c r="E78" s="1155"/>
      <c r="F78" s="1155"/>
      <c r="G78" s="1299"/>
      <c r="H78" s="1299"/>
      <c r="I78" s="1299"/>
      <c r="J78" s="1299"/>
      <c r="K78" s="1299"/>
      <c r="L78" s="1299"/>
      <c r="M78" s="1299"/>
      <c r="N78" s="1300"/>
      <c r="O78" s="995"/>
      <c r="P78" s="995"/>
      <c r="Q78" s="995"/>
      <c r="R78" s="995"/>
    </row>
    <row r="79" spans="1:18" s="113" customFormat="1" ht="24" customHeight="1">
      <c r="A79" s="1121"/>
      <c r="B79" s="1411" t="s">
        <v>92</v>
      </c>
      <c r="C79" s="1412"/>
      <c r="D79" s="1418">
        <v>1567.3689999999999</v>
      </c>
      <c r="E79" s="1418"/>
      <c r="F79" s="1418"/>
      <c r="G79" s="1299"/>
      <c r="H79" s="1299"/>
      <c r="I79" s="1299"/>
      <c r="J79" s="1299"/>
      <c r="K79" s="1299"/>
      <c r="L79" s="1299"/>
      <c r="M79" s="1299"/>
      <c r="N79" s="1300"/>
      <c r="O79" s="995"/>
      <c r="P79" s="995"/>
      <c r="Q79" s="995"/>
      <c r="R79" s="995"/>
    </row>
    <row r="80" spans="1:18" s="113" customFormat="1" ht="8.1" customHeight="1">
      <c r="A80" s="1121"/>
      <c r="B80" s="1216"/>
      <c r="C80" s="1121"/>
      <c r="D80" s="1121"/>
      <c r="E80" s="1121"/>
      <c r="F80" s="1121"/>
      <c r="G80" s="1121"/>
      <c r="H80" s="1121"/>
      <c r="I80" s="1121"/>
      <c r="J80" s="1121"/>
      <c r="K80" s="1121"/>
      <c r="L80" s="1035"/>
      <c r="M80" s="1035"/>
      <c r="N80" s="1148"/>
      <c r="O80" s="995"/>
      <c r="P80" s="995"/>
      <c r="Q80" s="995"/>
      <c r="R80" s="995"/>
    </row>
    <row r="81" spans="1:18" s="113" customFormat="1" ht="24" customHeight="1">
      <c r="A81" s="995"/>
      <c r="B81" s="1439" t="s">
        <v>1</v>
      </c>
      <c r="C81" s="1441" t="s">
        <v>7</v>
      </c>
      <c r="D81" s="1536" t="s">
        <v>8</v>
      </c>
      <c r="E81" s="1536"/>
      <c r="F81" s="1536"/>
      <c r="G81" s="1536"/>
      <c r="H81" s="1536"/>
      <c r="I81" s="1443" t="s">
        <v>117</v>
      </c>
      <c r="J81" s="1441" t="s">
        <v>53</v>
      </c>
      <c r="K81" s="993" t="s">
        <v>25</v>
      </c>
      <c r="L81" s="1441" t="s">
        <v>120</v>
      </c>
      <c r="M81" s="1441" t="s">
        <v>119</v>
      </c>
      <c r="N81" s="1517" t="s">
        <v>2</v>
      </c>
      <c r="O81" s="995"/>
      <c r="P81" s="995"/>
      <c r="Q81" s="995"/>
      <c r="R81" s="995"/>
    </row>
    <row r="82" spans="1:18" s="113" customFormat="1" ht="24" customHeight="1">
      <c r="A82" s="995"/>
      <c r="B82" s="1440"/>
      <c r="C82" s="1442"/>
      <c r="D82" s="1536"/>
      <c r="E82" s="1536"/>
      <c r="F82" s="1536"/>
      <c r="G82" s="1536"/>
      <c r="H82" s="1536"/>
      <c r="I82" s="1444"/>
      <c r="J82" s="1489"/>
      <c r="K82" s="1279" t="s">
        <v>26</v>
      </c>
      <c r="L82" s="1489"/>
      <c r="M82" s="1489"/>
      <c r="N82" s="1518"/>
      <c r="O82" s="995"/>
      <c r="P82" s="995"/>
      <c r="Q82" s="995"/>
      <c r="R82" s="995"/>
    </row>
    <row r="83" spans="1:18" s="113" customFormat="1" ht="30" customHeight="1">
      <c r="A83" s="995"/>
      <c r="B83" s="1176">
        <v>1</v>
      </c>
      <c r="C83" s="1124">
        <v>1</v>
      </c>
      <c r="D83" s="1425" t="s">
        <v>27</v>
      </c>
      <c r="E83" s="1425"/>
      <c r="F83" s="1425"/>
      <c r="G83" s="1425"/>
      <c r="H83" s="1425"/>
      <c r="I83" s="1120" t="s">
        <v>266</v>
      </c>
      <c r="J83" s="1051" t="s">
        <v>24</v>
      </c>
      <c r="K83" s="1092">
        <v>3000</v>
      </c>
      <c r="L83" s="1131">
        <f>C83*K83</f>
        <v>3000</v>
      </c>
      <c r="M83" s="1132">
        <f>L83*$E$77</f>
        <v>3720</v>
      </c>
      <c r="N83" s="1163" t="s">
        <v>15</v>
      </c>
      <c r="O83" s="995"/>
      <c r="P83" s="995"/>
      <c r="Q83" s="995"/>
      <c r="R83" s="995"/>
    </row>
    <row r="84" spans="1:18" s="113" customFormat="1" ht="30" customHeight="1">
      <c r="A84" s="995"/>
      <c r="B84" s="1176" t="s">
        <v>13</v>
      </c>
      <c r="C84" s="1124">
        <v>2</v>
      </c>
      <c r="D84" s="1425" t="s">
        <v>121</v>
      </c>
      <c r="E84" s="1425"/>
      <c r="F84" s="1425"/>
      <c r="G84" s="1425"/>
      <c r="H84" s="1425"/>
      <c r="I84" s="1120">
        <v>26047123</v>
      </c>
      <c r="J84" s="1051" t="s">
        <v>24</v>
      </c>
      <c r="K84" s="1092">
        <v>200</v>
      </c>
      <c r="L84" s="1131">
        <f>K84*C84</f>
        <v>400</v>
      </c>
      <c r="M84" s="1132">
        <f>L84*$E$77</f>
        <v>496</v>
      </c>
      <c r="N84" s="1163" t="s">
        <v>15</v>
      </c>
      <c r="O84" s="995"/>
      <c r="P84" s="995"/>
      <c r="Q84" s="995"/>
      <c r="R84" s="995"/>
    </row>
    <row r="85" spans="1:18" s="113" customFormat="1" ht="30" customHeight="1">
      <c r="A85" s="995"/>
      <c r="B85" s="1176" t="s">
        <v>14</v>
      </c>
      <c r="C85" s="1124">
        <v>1</v>
      </c>
      <c r="D85" s="1425" t="s">
        <v>297</v>
      </c>
      <c r="E85" s="1425"/>
      <c r="F85" s="1425"/>
      <c r="G85" s="1425"/>
      <c r="H85" s="1425"/>
      <c r="I85" s="1120">
        <v>26047123</v>
      </c>
      <c r="J85" s="1051" t="s">
        <v>22</v>
      </c>
      <c r="K85" s="1092">
        <v>400</v>
      </c>
      <c r="L85" s="1131">
        <f>K85*C85</f>
        <v>400</v>
      </c>
      <c r="M85" s="1132">
        <f>L85*E75</f>
        <v>400</v>
      </c>
      <c r="N85" s="1163" t="s">
        <v>15</v>
      </c>
      <c r="O85" s="995"/>
      <c r="P85" s="995"/>
      <c r="Q85" s="995"/>
      <c r="R85" s="995"/>
    </row>
    <row r="86" spans="1:18" s="113" customFormat="1" ht="30" customHeight="1" thickBot="1">
      <c r="A86" s="995"/>
      <c r="B86" s="1284" t="s">
        <v>28</v>
      </c>
      <c r="C86" s="1285">
        <v>1</v>
      </c>
      <c r="D86" s="1497" t="s">
        <v>29</v>
      </c>
      <c r="E86" s="1497"/>
      <c r="F86" s="1497"/>
      <c r="G86" s="1497"/>
      <c r="H86" s="1497"/>
      <c r="I86" s="1239" t="s">
        <v>267</v>
      </c>
      <c r="J86" s="1286" t="s">
        <v>22</v>
      </c>
      <c r="K86" s="1287">
        <v>78</v>
      </c>
      <c r="L86" s="1288">
        <f>K86*C86</f>
        <v>78</v>
      </c>
      <c r="M86" s="1289">
        <f>L86*E75</f>
        <v>78</v>
      </c>
      <c r="N86" s="1177" t="s">
        <v>15</v>
      </c>
      <c r="O86" s="995"/>
      <c r="P86" s="995"/>
      <c r="Q86" s="995"/>
      <c r="R86" s="995"/>
    </row>
    <row r="87" spans="1:18" s="113" customFormat="1" ht="13.5" thickBot="1">
      <c r="A87" s="995"/>
      <c r="B87" s="995"/>
      <c r="C87" s="1103"/>
      <c r="D87" s="1103"/>
      <c r="E87" s="1103"/>
      <c r="F87" s="1103"/>
      <c r="G87" s="1103"/>
      <c r="H87" s="1103"/>
      <c r="I87" s="1103"/>
      <c r="J87" s="1103"/>
      <c r="K87" s="1103"/>
      <c r="L87" s="995"/>
      <c r="M87" s="995"/>
      <c r="N87" s="995"/>
      <c r="O87" s="995"/>
      <c r="P87" s="995"/>
      <c r="Q87" s="995"/>
      <c r="R87" s="995"/>
    </row>
    <row r="88" spans="1:18" s="599" customFormat="1" ht="24" customHeight="1" thickBot="1">
      <c r="A88" s="1000"/>
      <c r="B88" s="1378" t="s">
        <v>31</v>
      </c>
      <c r="C88" s="1379"/>
      <c r="D88" s="1379"/>
      <c r="E88" s="1379"/>
      <c r="F88" s="1379"/>
      <c r="G88" s="1379"/>
      <c r="H88" s="1379"/>
      <c r="I88" s="1379"/>
      <c r="J88" s="1379"/>
      <c r="K88" s="1379"/>
      <c r="L88" s="1379"/>
      <c r="M88" s="1379"/>
      <c r="N88" s="1380"/>
      <c r="O88" s="1086"/>
    </row>
    <row r="89" spans="1:18" s="113" customFormat="1" ht="20.100000000000001" customHeight="1">
      <c r="A89" s="995"/>
      <c r="B89" s="1405" t="s">
        <v>284</v>
      </c>
      <c r="C89" s="1406"/>
      <c r="D89" s="1406"/>
      <c r="E89" s="1406"/>
      <c r="F89" s="1406"/>
      <c r="G89" s="1406"/>
      <c r="H89" s="1406"/>
      <c r="I89" s="1406"/>
      <c r="J89" s="1406"/>
      <c r="K89" s="1406"/>
      <c r="L89" s="1406"/>
      <c r="M89" s="1406"/>
      <c r="N89" s="1407"/>
      <c r="O89" s="1137"/>
    </row>
    <row r="90" spans="1:18" s="113" customFormat="1" ht="20.100000000000001" customHeight="1">
      <c r="A90" s="995"/>
      <c r="B90" s="1408"/>
      <c r="C90" s="1409"/>
      <c r="D90" s="1409"/>
      <c r="E90" s="1409"/>
      <c r="F90" s="1409"/>
      <c r="G90" s="1409"/>
      <c r="H90" s="1409"/>
      <c r="I90" s="1409"/>
      <c r="J90" s="1409"/>
      <c r="K90" s="1409"/>
      <c r="L90" s="1409"/>
      <c r="M90" s="1409"/>
      <c r="N90" s="1410"/>
      <c r="O90" s="1137"/>
    </row>
    <row r="91" spans="1:18" s="113" customFormat="1" ht="20.100000000000001" customHeight="1">
      <c r="A91" s="995"/>
      <c r="B91" s="1452" t="s">
        <v>32</v>
      </c>
      <c r="C91" s="1453"/>
      <c r="D91" s="1409"/>
      <c r="E91" s="1409"/>
      <c r="F91" s="1409"/>
      <c r="G91" s="1409"/>
      <c r="H91" s="1409"/>
      <c r="I91" s="1409"/>
      <c r="J91" s="1409"/>
      <c r="K91" s="1453"/>
      <c r="L91" s="1453"/>
      <c r="M91" s="1453"/>
      <c r="N91" s="1138"/>
      <c r="O91" s="995"/>
    </row>
    <row r="92" spans="1:18" s="113" customFormat="1" ht="20.100000000000001" customHeight="1">
      <c r="A92" s="995"/>
      <c r="B92" s="1452" t="s">
        <v>33</v>
      </c>
      <c r="C92" s="1453"/>
      <c r="D92" s="1409"/>
      <c r="E92" s="1409"/>
      <c r="F92" s="1409"/>
      <c r="G92" s="1409"/>
      <c r="H92" s="1409"/>
      <c r="I92" s="1409"/>
      <c r="J92" s="1409"/>
      <c r="K92" s="1453"/>
      <c r="L92" s="1453"/>
      <c r="M92" s="1453"/>
      <c r="N92" s="1138"/>
      <c r="O92" s="995"/>
    </row>
    <row r="93" spans="1:18" s="113" customFormat="1" ht="20.100000000000001" customHeight="1">
      <c r="A93" s="995"/>
      <c r="B93" s="1446" t="s">
        <v>335</v>
      </c>
      <c r="C93" s="1447"/>
      <c r="D93" s="1448"/>
      <c r="E93" s="1448"/>
      <c r="F93" s="1448"/>
      <c r="G93" s="1448"/>
      <c r="H93" s="1448"/>
      <c r="I93" s="1448"/>
      <c r="J93" s="1448"/>
      <c r="K93" s="1447"/>
      <c r="L93" s="1447"/>
      <c r="M93" s="1447"/>
      <c r="N93" s="1138"/>
      <c r="O93" s="995"/>
    </row>
    <row r="94" spans="1:18" s="113" customFormat="1" ht="20.100000000000001" customHeight="1">
      <c r="A94" s="995"/>
      <c r="B94" s="1446" t="s">
        <v>147</v>
      </c>
      <c r="C94" s="1447"/>
      <c r="D94" s="1448"/>
      <c r="E94" s="1448"/>
      <c r="F94" s="1448"/>
      <c r="G94" s="1448"/>
      <c r="H94" s="1448"/>
      <c r="I94" s="1448"/>
      <c r="J94" s="1448"/>
      <c r="K94" s="1447"/>
      <c r="L94" s="1447"/>
      <c r="M94" s="1447"/>
      <c r="N94" s="1138"/>
      <c r="O94" s="995"/>
    </row>
    <row r="95" spans="1:18" s="113" customFormat="1" ht="20.100000000000001" customHeight="1">
      <c r="A95" s="995"/>
      <c r="B95" s="1446" t="s">
        <v>146</v>
      </c>
      <c r="C95" s="1447"/>
      <c r="D95" s="1448"/>
      <c r="E95" s="1448"/>
      <c r="F95" s="1448"/>
      <c r="G95" s="1448"/>
      <c r="H95" s="1448"/>
      <c r="I95" s="1448"/>
      <c r="J95" s="1448"/>
      <c r="K95" s="1447"/>
      <c r="L95" s="1447"/>
      <c r="M95" s="1447"/>
      <c r="N95" s="1138"/>
      <c r="O95" s="995"/>
    </row>
    <row r="96" spans="1:18" s="113" customFormat="1" ht="8.1" customHeight="1">
      <c r="A96" s="995"/>
      <c r="B96" s="1139" t="s">
        <v>15</v>
      </c>
      <c r="C96" s="1140"/>
      <c r="D96" s="1102"/>
      <c r="E96" s="1140"/>
      <c r="F96" s="1102"/>
      <c r="G96" s="1102"/>
      <c r="H96" s="1102"/>
      <c r="I96" s="1102"/>
      <c r="J96" s="1102"/>
      <c r="K96" s="1141"/>
      <c r="L96" s="1142"/>
      <c r="M96" s="1142"/>
      <c r="N96" s="1138"/>
      <c r="O96" s="995"/>
    </row>
    <row r="97" spans="1:18" s="113" customFormat="1" ht="20.100000000000001" customHeight="1">
      <c r="A97" s="995"/>
      <c r="B97" s="1143" t="s">
        <v>285</v>
      </c>
      <c r="C97" s="1140"/>
      <c r="D97" s="1102"/>
      <c r="E97" s="1140"/>
      <c r="F97" s="1102"/>
      <c r="G97" s="1102"/>
      <c r="H97" s="1102"/>
      <c r="I97" s="1102"/>
      <c r="J97" s="1102"/>
      <c r="K97" s="1141"/>
      <c r="L97" s="1142"/>
      <c r="M97" s="1142"/>
      <c r="N97" s="1138"/>
      <c r="O97" s="995"/>
    </row>
    <row r="98" spans="1:18" s="113" customFormat="1" ht="20.100000000000001" customHeight="1">
      <c r="A98" s="995"/>
      <c r="B98" s="1449" t="s">
        <v>312</v>
      </c>
      <c r="C98" s="1450"/>
      <c r="D98" s="1450"/>
      <c r="E98" s="1450"/>
      <c r="F98" s="1450"/>
      <c r="G98" s="1450"/>
      <c r="H98" s="1450"/>
      <c r="I98" s="1450"/>
      <c r="J98" s="1450"/>
      <c r="K98" s="1450"/>
      <c r="L98" s="1451"/>
      <c r="M98" s="1451"/>
      <c r="N98" s="1138"/>
      <c r="O98" s="995"/>
    </row>
    <row r="99" spans="1:18" s="113" customFormat="1">
      <c r="A99" s="995"/>
      <c r="B99" s="1143"/>
      <c r="C99" s="1225"/>
      <c r="D99" s="1225"/>
      <c r="E99" s="1225"/>
      <c r="F99" s="1225"/>
      <c r="G99" s="1225"/>
      <c r="H99" s="1225"/>
      <c r="I99" s="1225"/>
      <c r="J99" s="1225"/>
      <c r="K99" s="1225"/>
      <c r="L99" s="1224"/>
      <c r="M99" s="1224"/>
      <c r="N99" s="1138"/>
      <c r="O99" s="995"/>
    </row>
    <row r="100" spans="1:18" s="113" customFormat="1" ht="20.100000000000001" customHeight="1">
      <c r="A100" s="1000"/>
      <c r="B100" s="1411" t="s">
        <v>92</v>
      </c>
      <c r="C100" s="1412"/>
      <c r="D100" s="1418">
        <v>4300</v>
      </c>
      <c r="E100" s="1418"/>
      <c r="F100" s="1418"/>
      <c r="G100" s="1155"/>
      <c r="H100" s="1155"/>
      <c r="I100" s="1155"/>
      <c r="J100" s="1155"/>
      <c r="K100" s="1155"/>
      <c r="L100" s="1091"/>
      <c r="M100" s="1091"/>
      <c r="N100" s="1153"/>
      <c r="O100" s="1000"/>
    </row>
    <row r="101" spans="1:18" s="113" customFormat="1" ht="8.1" customHeight="1">
      <c r="A101" s="1121"/>
      <c r="B101" s="1216"/>
      <c r="C101" s="1121"/>
      <c r="D101" s="1121"/>
      <c r="E101" s="1121"/>
      <c r="F101" s="1121"/>
      <c r="G101" s="1121"/>
      <c r="H101" s="1121"/>
      <c r="I101" s="1121"/>
      <c r="J101" s="1121"/>
      <c r="K101" s="1121"/>
      <c r="L101" s="1035"/>
      <c r="M101" s="1035"/>
      <c r="N101" s="1148"/>
      <c r="O101" s="995"/>
    </row>
    <row r="102" spans="1:18" s="113" customFormat="1" ht="24" customHeight="1">
      <c r="A102" s="1000"/>
      <c r="B102" s="1227" t="s">
        <v>1</v>
      </c>
      <c r="C102" s="1490" t="s">
        <v>8</v>
      </c>
      <c r="D102" s="1490"/>
      <c r="E102" s="1490"/>
      <c r="F102" s="1490"/>
      <c r="G102" s="1490"/>
      <c r="H102" s="1490"/>
      <c r="I102" s="1490"/>
      <c r="J102" s="1490"/>
      <c r="K102" s="1490"/>
      <c r="L102" s="1490"/>
      <c r="M102" s="1226" t="s">
        <v>4</v>
      </c>
      <c r="N102" s="1229" t="s">
        <v>2</v>
      </c>
      <c r="O102" s="1000"/>
      <c r="P102" s="1000"/>
      <c r="Q102" s="1000"/>
      <c r="R102" s="1000"/>
    </row>
    <row r="103" spans="1:18" s="113" customFormat="1" ht="24" customHeight="1">
      <c r="A103" s="1000"/>
      <c r="B103" s="1230">
        <v>1</v>
      </c>
      <c r="C103" s="1458" t="s">
        <v>286</v>
      </c>
      <c r="D103" s="1458"/>
      <c r="E103" s="1458"/>
      <c r="F103" s="1458"/>
      <c r="G103" s="1458"/>
      <c r="H103" s="1458"/>
      <c r="I103" s="1458"/>
      <c r="J103" s="1458"/>
      <c r="K103" s="1458"/>
      <c r="L103" s="1458"/>
      <c r="M103" s="1228">
        <v>1000</v>
      </c>
      <c r="N103" s="1163"/>
      <c r="O103" s="1000"/>
      <c r="P103" s="1000"/>
      <c r="Q103" s="1000"/>
      <c r="R103" s="1000"/>
    </row>
    <row r="104" spans="1:18" s="113" customFormat="1" ht="24" customHeight="1">
      <c r="A104" s="1000"/>
      <c r="B104" s="1231">
        <v>2</v>
      </c>
      <c r="C104" s="1458" t="s">
        <v>287</v>
      </c>
      <c r="D104" s="1458"/>
      <c r="E104" s="1458"/>
      <c r="F104" s="1458"/>
      <c r="G104" s="1458"/>
      <c r="H104" s="1458"/>
      <c r="I104" s="1458"/>
      <c r="J104" s="1458"/>
      <c r="K104" s="1458"/>
      <c r="L104" s="1458"/>
      <c r="M104" s="1228">
        <v>2000</v>
      </c>
      <c r="N104" s="1163"/>
      <c r="O104" s="1000"/>
      <c r="P104" s="1000"/>
      <c r="Q104" s="1000"/>
      <c r="R104" s="1000"/>
    </row>
    <row r="105" spans="1:18" s="113" customFormat="1" ht="24" customHeight="1">
      <c r="A105" s="1000"/>
      <c r="B105" s="1231">
        <v>3</v>
      </c>
      <c r="C105" s="1458" t="s">
        <v>288</v>
      </c>
      <c r="D105" s="1458"/>
      <c r="E105" s="1458"/>
      <c r="F105" s="1458"/>
      <c r="G105" s="1458"/>
      <c r="H105" s="1458"/>
      <c r="I105" s="1458"/>
      <c r="J105" s="1458"/>
      <c r="K105" s="1458"/>
      <c r="L105" s="1458"/>
      <c r="M105" s="1228">
        <v>800</v>
      </c>
      <c r="N105" s="1163"/>
      <c r="O105" s="1000"/>
      <c r="P105" s="1000"/>
      <c r="Q105" s="1000"/>
      <c r="R105" s="1000"/>
    </row>
    <row r="106" spans="1:18" s="113" customFormat="1" ht="24" customHeight="1">
      <c r="A106" s="1000"/>
      <c r="B106" s="1231">
        <v>4</v>
      </c>
      <c r="C106" s="1458" t="s">
        <v>289</v>
      </c>
      <c r="D106" s="1458"/>
      <c r="E106" s="1458"/>
      <c r="F106" s="1458"/>
      <c r="G106" s="1458"/>
      <c r="H106" s="1458"/>
      <c r="I106" s="1458"/>
      <c r="J106" s="1458"/>
      <c r="K106" s="1458"/>
      <c r="L106" s="1458"/>
      <c r="M106" s="1228">
        <v>500</v>
      </c>
      <c r="N106" s="1163"/>
      <c r="O106" s="1000"/>
      <c r="P106" s="1000"/>
      <c r="Q106" s="1000"/>
      <c r="R106" s="1000"/>
    </row>
    <row r="107" spans="1:18" s="113" customFormat="1" ht="24" customHeight="1" thickBot="1">
      <c r="A107" s="1000"/>
      <c r="B107" s="1232">
        <v>5</v>
      </c>
      <c r="C107" s="1459" t="s">
        <v>290</v>
      </c>
      <c r="D107" s="1459"/>
      <c r="E107" s="1459"/>
      <c r="F107" s="1459"/>
      <c r="G107" s="1459"/>
      <c r="H107" s="1459"/>
      <c r="I107" s="1459"/>
      <c r="J107" s="1459"/>
      <c r="K107" s="1459"/>
      <c r="L107" s="1459"/>
      <c r="M107" s="1233">
        <v>2000</v>
      </c>
      <c r="N107" s="1163"/>
      <c r="O107" s="1000"/>
      <c r="P107" s="1000"/>
      <c r="Q107" s="1000"/>
      <c r="R107" s="1000"/>
    </row>
    <row r="108" spans="1:18" s="113" customFormat="1" ht="8.1" customHeight="1" thickBot="1">
      <c r="A108" s="995"/>
      <c r="B108" s="1021"/>
      <c r="C108" s="1111"/>
      <c r="D108" s="1099"/>
      <c r="E108" s="1111"/>
      <c r="F108" s="1099"/>
      <c r="G108" s="1099"/>
      <c r="H108" s="1099"/>
      <c r="I108" s="1099"/>
      <c r="J108" s="1099"/>
      <c r="K108" s="1100"/>
      <c r="L108" s="1012"/>
      <c r="M108" s="1012"/>
      <c r="N108" s="995"/>
      <c r="O108" s="995"/>
      <c r="P108" s="995"/>
      <c r="Q108" s="995"/>
      <c r="R108" s="995"/>
    </row>
    <row r="109" spans="1:18" s="599" customFormat="1" ht="24" customHeight="1" thickBot="1">
      <c r="A109" s="1000"/>
      <c r="B109" s="1378" t="s">
        <v>36</v>
      </c>
      <c r="C109" s="1379"/>
      <c r="D109" s="1379"/>
      <c r="E109" s="1379"/>
      <c r="F109" s="1379"/>
      <c r="G109" s="1379"/>
      <c r="H109" s="1379"/>
      <c r="I109" s="1379"/>
      <c r="J109" s="1379"/>
      <c r="K109" s="1379"/>
      <c r="L109" s="1379"/>
      <c r="M109" s="1379"/>
      <c r="N109" s="1380"/>
      <c r="O109" s="1000"/>
      <c r="P109" s="1133"/>
      <c r="Q109" s="1133"/>
      <c r="R109" s="1133"/>
    </row>
    <row r="110" spans="1:18" s="113" customFormat="1" ht="20.100000000000001" customHeight="1">
      <c r="A110" s="1069"/>
      <c r="B110" s="1405" t="s">
        <v>284</v>
      </c>
      <c r="C110" s="1406"/>
      <c r="D110" s="1406"/>
      <c r="E110" s="1406"/>
      <c r="F110" s="1406"/>
      <c r="G110" s="1406"/>
      <c r="H110" s="1406"/>
      <c r="I110" s="1406"/>
      <c r="J110" s="1406"/>
      <c r="K110" s="1406"/>
      <c r="L110" s="1406"/>
      <c r="M110" s="1406"/>
      <c r="N110" s="1407"/>
      <c r="O110" s="995"/>
      <c r="P110" s="998"/>
      <c r="Q110" s="998"/>
      <c r="R110" s="998"/>
    </row>
    <row r="111" spans="1:18" s="113" customFormat="1" ht="20.100000000000001" customHeight="1">
      <c r="A111" s="1069"/>
      <c r="B111" s="1408"/>
      <c r="C111" s="1409"/>
      <c r="D111" s="1409"/>
      <c r="E111" s="1409"/>
      <c r="F111" s="1409"/>
      <c r="G111" s="1409"/>
      <c r="H111" s="1409"/>
      <c r="I111" s="1409"/>
      <c r="J111" s="1409"/>
      <c r="K111" s="1409"/>
      <c r="L111" s="1409"/>
      <c r="M111" s="1409"/>
      <c r="N111" s="1410"/>
      <c r="O111" s="998"/>
      <c r="P111" s="998"/>
      <c r="Q111" s="998"/>
      <c r="R111" s="998"/>
    </row>
    <row r="112" spans="1:18" s="113" customFormat="1" ht="20.100000000000001" customHeight="1">
      <c r="A112" s="1069"/>
      <c r="B112" s="1178" t="s">
        <v>39</v>
      </c>
      <c r="C112" s="1155"/>
      <c r="D112" s="1155"/>
      <c r="E112" s="1155"/>
      <c r="F112" s="1155"/>
      <c r="G112" s="1155"/>
      <c r="H112" s="1155"/>
      <c r="I112" s="1155"/>
      <c r="J112" s="1155"/>
      <c r="K112" s="1155"/>
      <c r="L112" s="1091"/>
      <c r="M112" s="1091"/>
      <c r="N112" s="1153"/>
      <c r="O112" s="998"/>
      <c r="P112" s="998"/>
      <c r="Q112" s="998"/>
      <c r="R112" s="998"/>
    </row>
    <row r="113" spans="1:18" s="113" customFormat="1" ht="20.100000000000001" customHeight="1">
      <c r="A113" s="1069"/>
      <c r="B113" s="1178" t="s">
        <v>40</v>
      </c>
      <c r="C113" s="1155"/>
      <c r="D113" s="1155"/>
      <c r="E113" s="1155"/>
      <c r="F113" s="1155"/>
      <c r="G113" s="1155"/>
      <c r="H113" s="1155"/>
      <c r="I113" s="1155"/>
      <c r="J113" s="1155"/>
      <c r="K113" s="1155"/>
      <c r="L113" s="1091"/>
      <c r="M113" s="1091"/>
      <c r="N113" s="1153"/>
      <c r="O113" s="998"/>
      <c r="P113" s="998"/>
      <c r="Q113" s="998"/>
      <c r="R113" s="998"/>
    </row>
    <row r="114" spans="1:18" s="113" customFormat="1" ht="20.100000000000001" customHeight="1">
      <c r="A114" s="1069"/>
      <c r="B114" s="1178" t="s">
        <v>150</v>
      </c>
      <c r="C114" s="1155"/>
      <c r="D114" s="1155"/>
      <c r="E114" s="1155"/>
      <c r="F114" s="1155"/>
      <c r="G114" s="1155"/>
      <c r="H114" s="1155"/>
      <c r="I114" s="1155"/>
      <c r="J114" s="1155"/>
      <c r="K114" s="1155"/>
      <c r="L114" s="1091"/>
      <c r="M114" s="1091"/>
      <c r="N114" s="1153"/>
      <c r="O114" s="998"/>
      <c r="P114" s="998"/>
      <c r="Q114" s="998"/>
      <c r="R114" s="998"/>
    </row>
    <row r="115" spans="1:18" s="113" customFormat="1" ht="20.100000000000001" customHeight="1">
      <c r="A115" s="1069"/>
      <c r="B115" s="1178" t="s">
        <v>195</v>
      </c>
      <c r="C115" s="1155"/>
      <c r="D115" s="1155"/>
      <c r="E115" s="1155"/>
      <c r="F115" s="1155"/>
      <c r="G115" s="1155"/>
      <c r="H115" s="1155"/>
      <c r="I115" s="1155"/>
      <c r="J115" s="1155"/>
      <c r="K115" s="1155"/>
      <c r="L115" s="1091"/>
      <c r="M115" s="1091"/>
      <c r="N115" s="1153"/>
      <c r="O115" s="998"/>
      <c r="P115" s="998"/>
      <c r="Q115" s="998"/>
      <c r="R115" s="998"/>
    </row>
    <row r="116" spans="1:18" s="113" customFormat="1" ht="20.100000000000001" customHeight="1">
      <c r="A116" s="1069"/>
      <c r="B116" s="1178" t="s">
        <v>151</v>
      </c>
      <c r="C116" s="1155"/>
      <c r="D116" s="1155"/>
      <c r="E116" s="1155"/>
      <c r="F116" s="1155"/>
      <c r="G116" s="1155"/>
      <c r="H116" s="1155"/>
      <c r="I116" s="1155"/>
      <c r="J116" s="1155"/>
      <c r="K116" s="1155"/>
      <c r="L116" s="1091"/>
      <c r="M116" s="1091"/>
      <c r="N116" s="1153"/>
      <c r="O116" s="998"/>
      <c r="P116" s="998"/>
      <c r="Q116" s="998"/>
      <c r="R116" s="998"/>
    </row>
    <row r="117" spans="1:18" s="113" customFormat="1" ht="20.100000000000001" customHeight="1">
      <c r="A117" s="1069"/>
      <c r="B117" s="1178" t="s">
        <v>313</v>
      </c>
      <c r="C117" s="1155"/>
      <c r="D117" s="1155"/>
      <c r="E117" s="1155"/>
      <c r="F117" s="1155"/>
      <c r="G117" s="1155"/>
      <c r="H117" s="1155"/>
      <c r="I117" s="1155"/>
      <c r="J117" s="1155"/>
      <c r="K117" s="1155"/>
      <c r="L117" s="1091"/>
      <c r="M117" s="1091"/>
      <c r="N117" s="1153"/>
      <c r="O117" s="998"/>
      <c r="P117" s="998"/>
      <c r="Q117" s="998"/>
      <c r="R117" s="998"/>
    </row>
    <row r="118" spans="1:18" s="113" customFormat="1" ht="20.100000000000001" customHeight="1">
      <c r="A118" s="1069"/>
      <c r="B118" s="1178" t="s">
        <v>153</v>
      </c>
      <c r="C118" s="1155"/>
      <c r="D118" s="1155"/>
      <c r="E118" s="1155"/>
      <c r="F118" s="1155"/>
      <c r="G118" s="1155"/>
      <c r="H118" s="1155"/>
      <c r="I118" s="1155"/>
      <c r="J118" s="1155"/>
      <c r="K118" s="1155"/>
      <c r="L118" s="1091"/>
      <c r="M118" s="1091"/>
      <c r="N118" s="1153"/>
      <c r="O118" s="998"/>
      <c r="P118" s="998"/>
      <c r="Q118" s="998"/>
      <c r="R118" s="998"/>
    </row>
    <row r="119" spans="1:18" s="113" customFormat="1" ht="20.100000000000001" customHeight="1">
      <c r="A119" s="1069"/>
      <c r="B119" s="1178" t="s">
        <v>154</v>
      </c>
      <c r="C119" s="1155"/>
      <c r="D119" s="1155"/>
      <c r="E119" s="1155"/>
      <c r="F119" s="1155"/>
      <c r="G119" s="1155"/>
      <c r="H119" s="1155"/>
      <c r="I119" s="1155"/>
      <c r="J119" s="1155"/>
      <c r="K119" s="1155"/>
      <c r="L119" s="1091"/>
      <c r="M119" s="1091"/>
      <c r="N119" s="1153"/>
      <c r="O119" s="998"/>
      <c r="P119" s="998"/>
      <c r="Q119" s="998"/>
      <c r="R119" s="998"/>
    </row>
    <row r="120" spans="1:18" s="113" customFormat="1" ht="8.1" customHeight="1">
      <c r="A120" s="1042"/>
      <c r="B120" s="1149"/>
      <c r="C120" s="1121"/>
      <c r="D120" s="1121"/>
      <c r="E120" s="1121"/>
      <c r="F120" s="1121"/>
      <c r="G120" s="1121"/>
      <c r="H120" s="1121"/>
      <c r="I120" s="1121"/>
      <c r="J120" s="1121"/>
      <c r="K120" s="1121"/>
      <c r="L120" s="1035"/>
      <c r="M120" s="1034"/>
      <c r="N120" s="1148"/>
      <c r="O120" s="1005"/>
      <c r="P120" s="1005"/>
      <c r="Q120" s="1005"/>
      <c r="R120" s="997"/>
    </row>
    <row r="121" spans="1:18" s="113" customFormat="1" ht="20.100000000000001" customHeight="1">
      <c r="A121" s="1069"/>
      <c r="B121" s="1290" t="s">
        <v>11</v>
      </c>
      <c r="C121" s="1155"/>
      <c r="D121" s="1155"/>
      <c r="E121" s="1155"/>
      <c r="F121" s="1155"/>
      <c r="G121" s="1155"/>
      <c r="H121" s="1155"/>
      <c r="I121" s="1155"/>
      <c r="J121" s="1155"/>
      <c r="K121" s="1155"/>
      <c r="L121" s="1091"/>
      <c r="M121" s="1091"/>
      <c r="N121" s="1153"/>
      <c r="O121" s="998"/>
      <c r="P121" s="998"/>
      <c r="Q121" s="998"/>
      <c r="R121" s="998"/>
    </row>
    <row r="122" spans="1:18" s="113" customFormat="1" ht="20.100000000000001" customHeight="1">
      <c r="A122" s="1042"/>
      <c r="B122" s="1179" t="s">
        <v>42</v>
      </c>
      <c r="C122" s="1121"/>
      <c r="D122" s="1121"/>
      <c r="E122" s="1121"/>
      <c r="F122" s="1121"/>
      <c r="G122" s="1121"/>
      <c r="H122" s="1121"/>
      <c r="I122" s="1121"/>
      <c r="J122" s="1121"/>
      <c r="K122" s="1121"/>
      <c r="L122" s="1035"/>
      <c r="M122" s="1034"/>
      <c r="N122" s="1148"/>
      <c r="O122" s="1005"/>
      <c r="P122" s="1005"/>
      <c r="Q122" s="1005"/>
      <c r="R122" s="997"/>
    </row>
    <row r="123" spans="1:18" s="113" customFormat="1" ht="20.100000000000001" customHeight="1">
      <c r="A123" s="1042"/>
      <c r="B123" s="1179" t="s">
        <v>43</v>
      </c>
      <c r="C123" s="1121"/>
      <c r="D123" s="1121"/>
      <c r="E123" s="1121"/>
      <c r="F123" s="1121"/>
      <c r="G123" s="1121"/>
      <c r="H123" s="1121"/>
      <c r="I123" s="1121"/>
      <c r="J123" s="1121"/>
      <c r="K123" s="1121"/>
      <c r="L123" s="1035"/>
      <c r="M123" s="1034"/>
      <c r="N123" s="1148"/>
      <c r="O123" s="1013"/>
      <c r="P123" s="1013"/>
      <c r="Q123" s="1013"/>
      <c r="R123" s="1013"/>
    </row>
    <row r="124" spans="1:18" s="113" customFormat="1" ht="8.1" customHeight="1">
      <c r="A124" s="1042"/>
      <c r="B124" s="1167"/>
      <c r="C124" s="1121"/>
      <c r="D124" s="1121"/>
      <c r="E124" s="1121"/>
      <c r="F124" s="1121"/>
      <c r="G124" s="1121"/>
      <c r="H124" s="1121"/>
      <c r="I124" s="1121"/>
      <c r="J124" s="1121"/>
      <c r="K124" s="1121"/>
      <c r="L124" s="1035"/>
      <c r="M124" s="1034"/>
      <c r="N124" s="1148"/>
      <c r="O124" s="1005"/>
      <c r="P124" s="1005"/>
      <c r="Q124" s="1005"/>
      <c r="R124" s="997"/>
    </row>
    <row r="125" spans="1:18" s="113" customFormat="1" ht="15">
      <c r="A125" s="1070"/>
      <c r="B125" s="1171" t="s">
        <v>21</v>
      </c>
      <c r="C125" s="1112"/>
      <c r="D125" s="1112"/>
      <c r="E125" s="1112"/>
      <c r="F125" s="1112"/>
      <c r="G125" s="1112"/>
      <c r="H125" s="1112"/>
      <c r="I125" s="1112"/>
      <c r="J125" s="1112"/>
      <c r="K125" s="1112"/>
      <c r="L125" s="1016"/>
      <c r="M125" s="1016"/>
      <c r="N125" s="1172"/>
      <c r="O125" s="1013"/>
      <c r="P125" s="1013"/>
      <c r="Q125" s="1013"/>
      <c r="R125" s="1013"/>
    </row>
    <row r="126" spans="1:18" s="113" customFormat="1" ht="8.1" customHeight="1">
      <c r="A126" s="1042"/>
      <c r="B126" s="1173"/>
      <c r="C126" s="1141"/>
      <c r="D126" s="1141"/>
      <c r="E126" s="1102"/>
      <c r="F126" s="1102"/>
      <c r="G126" s="1102"/>
      <c r="H126" s="1102"/>
      <c r="I126" s="1102"/>
      <c r="J126" s="1141"/>
      <c r="K126" s="1141"/>
      <c r="L126" s="1024"/>
      <c r="M126" s="1024"/>
      <c r="N126" s="1174"/>
      <c r="O126" s="1013"/>
      <c r="P126" s="1013"/>
      <c r="Q126" s="1013"/>
      <c r="R126" s="1013"/>
    </row>
    <row r="127" spans="1:18" s="113" customFormat="1" ht="20.100000000000001" customHeight="1">
      <c r="A127" s="1042"/>
      <c r="B127" s="1175" t="s">
        <v>82</v>
      </c>
      <c r="C127" s="1116" t="s">
        <v>22</v>
      </c>
      <c r="D127" s="1113" t="s">
        <v>23</v>
      </c>
      <c r="E127" s="1114">
        <v>1</v>
      </c>
      <c r="F127" s="1102"/>
      <c r="G127" s="1102"/>
      <c r="H127" s="1115" t="s">
        <v>86</v>
      </c>
      <c r="I127" s="1116" t="s">
        <v>24</v>
      </c>
      <c r="J127" s="1113" t="s">
        <v>23</v>
      </c>
      <c r="K127" s="1114">
        <v>1.34</v>
      </c>
      <c r="L127" s="1141"/>
      <c r="M127" s="1024"/>
      <c r="N127" s="1138"/>
      <c r="O127" s="995"/>
      <c r="P127" s="995"/>
      <c r="Q127" s="995"/>
      <c r="R127" s="1013"/>
    </row>
    <row r="128" spans="1:18" s="113" customFormat="1">
      <c r="A128" s="1042"/>
      <c r="B128" s="1173"/>
      <c r="C128" s="1141"/>
      <c r="D128" s="1141"/>
      <c r="E128" s="1102"/>
      <c r="F128" s="1102"/>
      <c r="G128" s="1102"/>
      <c r="H128" s="1102"/>
      <c r="I128" s="1102"/>
      <c r="J128" s="1141"/>
      <c r="K128" s="1141"/>
      <c r="L128" s="1024"/>
      <c r="M128" s="1024"/>
      <c r="N128" s="1174"/>
      <c r="O128" s="1013"/>
      <c r="P128" s="1013"/>
      <c r="Q128" s="1013"/>
      <c r="R128" s="1013"/>
    </row>
    <row r="129" spans="1:20" s="113" customFormat="1" ht="20.100000000000001" customHeight="1">
      <c r="A129" s="1042"/>
      <c r="B129" s="1175" t="s">
        <v>83</v>
      </c>
      <c r="C129" s="1026" t="s">
        <v>46</v>
      </c>
      <c r="D129" s="1011" t="s">
        <v>23</v>
      </c>
      <c r="E129" s="1027">
        <v>1.74</v>
      </c>
      <c r="F129" s="1102"/>
      <c r="G129" s="1102"/>
      <c r="H129" s="1102"/>
      <c r="I129" s="1102"/>
      <c r="J129" s="1141"/>
      <c r="K129" s="1141"/>
      <c r="L129" s="1024"/>
      <c r="M129" s="1024"/>
      <c r="N129" s="1174"/>
      <c r="O129" s="1013"/>
      <c r="P129" s="1013"/>
      <c r="Q129" s="1013"/>
      <c r="R129" s="1013"/>
    </row>
    <row r="130" spans="1:20" s="113" customFormat="1" ht="8.1" customHeight="1">
      <c r="A130" s="995"/>
      <c r="B130" s="1143"/>
      <c r="C130" s="1225"/>
      <c r="D130" s="1225"/>
      <c r="E130" s="1225"/>
      <c r="F130" s="1225"/>
      <c r="G130" s="1225"/>
      <c r="H130" s="1225"/>
      <c r="I130" s="1225"/>
      <c r="J130" s="1225"/>
      <c r="K130" s="1225"/>
      <c r="L130" s="1224"/>
      <c r="M130" s="1224"/>
      <c r="N130" s="1138"/>
      <c r="O130" s="995"/>
      <c r="P130" s="995"/>
      <c r="Q130" s="995"/>
      <c r="R130" s="995"/>
    </row>
    <row r="131" spans="1:20" s="113" customFormat="1" ht="20.100000000000001" customHeight="1">
      <c r="A131" s="1000"/>
      <c r="B131" s="1411" t="s">
        <v>92</v>
      </c>
      <c r="C131" s="1412"/>
      <c r="D131" s="1413">
        <v>63738.73042</v>
      </c>
      <c r="E131" s="1413"/>
      <c r="F131" s="1413"/>
      <c r="G131" s="1155"/>
      <c r="H131" s="1155"/>
      <c r="I131" s="1155"/>
      <c r="J131" s="1155"/>
      <c r="K131" s="1155"/>
      <c r="L131" s="1091"/>
      <c r="M131" s="1091"/>
      <c r="N131" s="1153"/>
      <c r="O131" s="1000"/>
      <c r="P131" s="1000"/>
      <c r="Q131" s="1000"/>
      <c r="R131" s="1000"/>
    </row>
    <row r="132" spans="1:20" s="113" customFormat="1" ht="8.1" customHeight="1">
      <c r="A132" s="1121"/>
      <c r="B132" s="1216"/>
      <c r="C132" s="1121"/>
      <c r="D132" s="1121"/>
      <c r="E132" s="1121"/>
      <c r="F132" s="1121"/>
      <c r="G132" s="1121"/>
      <c r="H132" s="1121"/>
      <c r="I132" s="1121"/>
      <c r="J132" s="1121"/>
      <c r="K132" s="1121"/>
      <c r="L132" s="1035"/>
      <c r="M132" s="1035"/>
      <c r="N132" s="1148"/>
      <c r="O132" s="995"/>
      <c r="P132" s="995"/>
      <c r="Q132" s="995"/>
      <c r="R132" s="995"/>
    </row>
    <row r="133" spans="1:20" s="113" customFormat="1" ht="20.100000000000001" customHeight="1">
      <c r="A133" s="1069"/>
      <c r="B133" s="1414" t="s">
        <v>1</v>
      </c>
      <c r="C133" s="1387" t="s">
        <v>8</v>
      </c>
      <c r="D133" s="1388"/>
      <c r="E133" s="1388"/>
      <c r="F133" s="1388"/>
      <c r="G133" s="1388"/>
      <c r="H133" s="1389"/>
      <c r="I133" s="1396" t="s">
        <v>53</v>
      </c>
      <c r="J133" s="1397"/>
      <c r="K133" s="1368" t="s">
        <v>118</v>
      </c>
      <c r="L133" s="1396" t="s">
        <v>119</v>
      </c>
      <c r="M133" s="1397"/>
      <c r="N133" s="1416" t="s">
        <v>2</v>
      </c>
      <c r="O133" s="999"/>
      <c r="P133" s="999"/>
      <c r="Q133" s="999"/>
      <c r="R133" s="999"/>
    </row>
    <row r="134" spans="1:20" s="113" customFormat="1" ht="20.100000000000001" customHeight="1">
      <c r="A134" s="1069"/>
      <c r="B134" s="1415"/>
      <c r="C134" s="1390"/>
      <c r="D134" s="1391"/>
      <c r="E134" s="1391"/>
      <c r="F134" s="1391"/>
      <c r="G134" s="1391"/>
      <c r="H134" s="1392"/>
      <c r="I134" s="1398"/>
      <c r="J134" s="1399"/>
      <c r="K134" s="1369"/>
      <c r="L134" s="1398"/>
      <c r="M134" s="1399"/>
      <c r="N134" s="1417"/>
      <c r="O134" s="999"/>
      <c r="P134" s="1364" t="s">
        <v>47</v>
      </c>
      <c r="Q134" s="1365"/>
      <c r="R134" s="1365"/>
      <c r="S134" s="1365"/>
      <c r="T134" s="1365"/>
    </row>
    <row r="135" spans="1:20" s="113" customFormat="1" ht="24" customHeight="1">
      <c r="A135" s="1069"/>
      <c r="B135" s="1180">
        <v>1</v>
      </c>
      <c r="C135" s="1393" t="str">
        <f>UPPER(P134)</f>
        <v>VIDRARIA, PROCEDÊNCIA ALEMÃ</v>
      </c>
      <c r="D135" s="1394"/>
      <c r="E135" s="1394"/>
      <c r="F135" s="1394"/>
      <c r="G135" s="1394"/>
      <c r="H135" s="1395"/>
      <c r="I135" s="1400" t="s">
        <v>24</v>
      </c>
      <c r="J135" s="1401"/>
      <c r="K135" s="1260">
        <v>10000</v>
      </c>
      <c r="L135" s="1454">
        <f>K135*K127</f>
        <v>13400</v>
      </c>
      <c r="M135" s="1455"/>
      <c r="N135" s="1181"/>
      <c r="O135" s="999"/>
      <c r="P135" s="1364" t="s">
        <v>48</v>
      </c>
      <c r="Q135" s="1365"/>
      <c r="R135" s="1365"/>
      <c r="S135" s="1365"/>
      <c r="T135" s="1365"/>
    </row>
    <row r="136" spans="1:20" s="113" customFormat="1" ht="24" customHeight="1">
      <c r="A136" s="1069"/>
      <c r="B136" s="1180" t="s">
        <v>13</v>
      </c>
      <c r="C136" s="1393" t="str">
        <f t="shared" ref="C136:C140" si="0">UPPER(P135)</f>
        <v>DESPESAS COM FRETE, EMBALAGEM, DOCUMENTAÇÃO</v>
      </c>
      <c r="D136" s="1394"/>
      <c r="E136" s="1394"/>
      <c r="F136" s="1394"/>
      <c r="G136" s="1394"/>
      <c r="H136" s="1395"/>
      <c r="I136" s="1400" t="s">
        <v>24</v>
      </c>
      <c r="J136" s="1401"/>
      <c r="K136" s="1258">
        <v>8766</v>
      </c>
      <c r="L136" s="1454">
        <f>K136*K127</f>
        <v>11746.44</v>
      </c>
      <c r="M136" s="1455"/>
      <c r="N136" s="1181"/>
      <c r="O136" s="999"/>
      <c r="P136" s="1364" t="s">
        <v>49</v>
      </c>
      <c r="Q136" s="1365"/>
      <c r="R136" s="1365"/>
      <c r="S136" s="1365"/>
      <c r="T136" s="1365"/>
    </row>
    <row r="137" spans="1:20" s="113" customFormat="1" ht="24" customHeight="1">
      <c r="A137" s="1069"/>
      <c r="B137" s="1180">
        <v>2</v>
      </c>
      <c r="C137" s="1393" t="str">
        <f t="shared" si="0"/>
        <v>VIDRARIA, PROCEDÊNCIA AMERICANA</v>
      </c>
      <c r="D137" s="1394"/>
      <c r="E137" s="1394"/>
      <c r="F137" s="1394"/>
      <c r="G137" s="1394"/>
      <c r="H137" s="1395"/>
      <c r="I137" s="1400" t="s">
        <v>22</v>
      </c>
      <c r="J137" s="1401"/>
      <c r="K137" s="1258">
        <v>7532</v>
      </c>
      <c r="L137" s="1454">
        <v>7532</v>
      </c>
      <c r="M137" s="1455"/>
      <c r="N137" s="1181"/>
      <c r="O137" s="999"/>
      <c r="P137" s="1364" t="s">
        <v>48</v>
      </c>
      <c r="Q137" s="1365"/>
      <c r="R137" s="1365"/>
      <c r="S137" s="1365"/>
      <c r="T137" s="1365"/>
    </row>
    <row r="138" spans="1:20" s="113" customFormat="1" ht="24" customHeight="1">
      <c r="A138" s="1069"/>
      <c r="B138" s="1180" t="s">
        <v>50</v>
      </c>
      <c r="C138" s="1393" t="str">
        <f t="shared" si="0"/>
        <v>DESPESAS COM FRETE, EMBALAGEM, DOCUMENTAÇÃO</v>
      </c>
      <c r="D138" s="1394"/>
      <c r="E138" s="1394"/>
      <c r="F138" s="1394"/>
      <c r="G138" s="1394"/>
      <c r="H138" s="1395"/>
      <c r="I138" s="1400" t="s">
        <v>22</v>
      </c>
      <c r="J138" s="1401"/>
      <c r="K138" s="1258">
        <v>6298</v>
      </c>
      <c r="L138" s="1454">
        <v>6298</v>
      </c>
      <c r="M138" s="1455"/>
      <c r="N138" s="1181"/>
      <c r="O138" s="999"/>
      <c r="P138" s="1364" t="s">
        <v>51</v>
      </c>
      <c r="Q138" s="1365"/>
      <c r="R138" s="1365"/>
      <c r="S138" s="1365"/>
      <c r="T138" s="1365"/>
    </row>
    <row r="139" spans="1:20" s="113" customFormat="1" ht="24" customHeight="1" thickBot="1">
      <c r="A139" s="1069"/>
      <c r="B139" s="1180">
        <v>3</v>
      </c>
      <c r="C139" s="1393" t="str">
        <f t="shared" si="0"/>
        <v>ISÓTOPOS RADIOTIVOS, PROCEDÊNCIA INGLESA</v>
      </c>
      <c r="D139" s="1394"/>
      <c r="E139" s="1394"/>
      <c r="F139" s="1394"/>
      <c r="G139" s="1394"/>
      <c r="H139" s="1395"/>
      <c r="I139" s="1400" t="s">
        <v>46</v>
      </c>
      <c r="J139" s="1401"/>
      <c r="K139" s="1258">
        <v>5064</v>
      </c>
      <c r="L139" s="1454">
        <f>K139*E129</f>
        <v>8811.36</v>
      </c>
      <c r="M139" s="1455"/>
      <c r="N139" s="1181"/>
      <c r="O139" s="999"/>
      <c r="P139" s="1366" t="s">
        <v>48</v>
      </c>
      <c r="Q139" s="1367"/>
      <c r="R139" s="1367"/>
      <c r="S139" s="1367"/>
      <c r="T139" s="1367"/>
    </row>
    <row r="140" spans="1:20" s="113" customFormat="1" ht="24" customHeight="1" thickBot="1">
      <c r="A140" s="1069"/>
      <c r="B140" s="1182" t="s">
        <v>52</v>
      </c>
      <c r="C140" s="1366" t="str">
        <f t="shared" si="0"/>
        <v>DESPESAS COM FRETE, EMBALAGEM, DOCUMENTAÇÃO</v>
      </c>
      <c r="D140" s="1367"/>
      <c r="E140" s="1367"/>
      <c r="F140" s="1367"/>
      <c r="G140" s="1367"/>
      <c r="H140" s="1404"/>
      <c r="I140" s="1402" t="s">
        <v>46</v>
      </c>
      <c r="J140" s="1403"/>
      <c r="K140" s="1259">
        <v>3830</v>
      </c>
      <c r="L140" s="1456">
        <f>K140*E129</f>
        <v>6664.2</v>
      </c>
      <c r="M140" s="1457"/>
      <c r="N140" s="1183"/>
      <c r="O140" s="999"/>
      <c r="P140" s="999"/>
      <c r="Q140" s="999"/>
      <c r="R140" s="999"/>
    </row>
    <row r="141" spans="1:20" s="113" customFormat="1" ht="13.5" thickBot="1">
      <c r="A141" s="1042"/>
      <c r="B141" s="1017"/>
      <c r="C141" s="1100"/>
      <c r="D141" s="1100"/>
      <c r="E141" s="1099"/>
      <c r="F141" s="1099"/>
      <c r="G141" s="1099"/>
      <c r="H141" s="1099"/>
      <c r="I141" s="1099"/>
      <c r="J141" s="1100"/>
      <c r="K141" s="1100"/>
      <c r="L141" s="1013"/>
      <c r="M141" s="1013"/>
      <c r="N141" s="1013"/>
      <c r="O141" s="1013"/>
      <c r="P141" s="1013"/>
      <c r="Q141" s="1013"/>
      <c r="R141" s="1013"/>
    </row>
    <row r="142" spans="1:20" s="599" customFormat="1" ht="24" customHeight="1" thickBot="1">
      <c r="A142" s="1184"/>
      <c r="B142" s="1378" t="s">
        <v>54</v>
      </c>
      <c r="C142" s="1379"/>
      <c r="D142" s="1379"/>
      <c r="E142" s="1379"/>
      <c r="F142" s="1379"/>
      <c r="G142" s="1379"/>
      <c r="H142" s="1379"/>
      <c r="I142" s="1379"/>
      <c r="J142" s="1379"/>
      <c r="K142" s="1379"/>
      <c r="L142" s="1379"/>
      <c r="M142" s="1379"/>
      <c r="N142" s="1380"/>
      <c r="O142" s="1133"/>
      <c r="P142" s="1185"/>
      <c r="Q142" s="1029"/>
      <c r="R142" s="1029"/>
    </row>
    <row r="143" spans="1:20" s="113" customFormat="1" ht="20.100000000000001" customHeight="1">
      <c r="A143" s="1184"/>
      <c r="B143" s="1186" t="s">
        <v>194</v>
      </c>
      <c r="C143" s="1187"/>
      <c r="D143" s="1187"/>
      <c r="E143" s="1188"/>
      <c r="F143" s="1188"/>
      <c r="G143" s="1188"/>
      <c r="H143" s="1188"/>
      <c r="I143" s="1187"/>
      <c r="J143" s="1187"/>
      <c r="K143" s="1188"/>
      <c r="L143" s="1189"/>
      <c r="M143" s="1189"/>
      <c r="N143" s="1190"/>
      <c r="O143" s="998"/>
      <c r="P143" s="1185"/>
      <c r="Q143" s="1029"/>
      <c r="R143" s="1029"/>
    </row>
    <row r="144" spans="1:20" s="113" customFormat="1" ht="20.100000000000001" customHeight="1">
      <c r="A144" s="1184"/>
      <c r="B144" s="1191" t="s">
        <v>193</v>
      </c>
      <c r="C144" s="1192"/>
      <c r="D144" s="1192"/>
      <c r="E144" s="1155"/>
      <c r="F144" s="1155"/>
      <c r="G144" s="1155"/>
      <c r="H144" s="1155"/>
      <c r="I144" s="1192"/>
      <c r="J144" s="1192"/>
      <c r="K144" s="1155"/>
      <c r="L144" s="1091"/>
      <c r="M144" s="1091"/>
      <c r="N144" s="1153"/>
      <c r="O144" s="998"/>
      <c r="P144" s="1185"/>
      <c r="Q144" s="1029"/>
      <c r="R144" s="1029"/>
    </row>
    <row r="145" spans="1:18" s="113" customFormat="1" ht="20.100000000000001" customHeight="1">
      <c r="A145" s="1184"/>
      <c r="B145" s="1191" t="s">
        <v>155</v>
      </c>
      <c r="C145" s="1192"/>
      <c r="D145" s="1192"/>
      <c r="E145" s="1155"/>
      <c r="F145" s="1155"/>
      <c r="G145" s="1155"/>
      <c r="H145" s="1155"/>
      <c r="I145" s="1192"/>
      <c r="J145" s="1192"/>
      <c r="K145" s="1155"/>
      <c r="L145" s="1091"/>
      <c r="M145" s="1091"/>
      <c r="N145" s="1153"/>
      <c r="O145" s="998"/>
      <c r="P145" s="1185"/>
    </row>
    <row r="146" spans="1:18" s="113" customFormat="1" ht="20.100000000000001" customHeight="1">
      <c r="A146" s="1184"/>
      <c r="B146" s="1191" t="s">
        <v>156</v>
      </c>
      <c r="C146" s="1192"/>
      <c r="D146" s="1192"/>
      <c r="E146" s="1155"/>
      <c r="F146" s="1155"/>
      <c r="G146" s="1155"/>
      <c r="H146" s="1155"/>
      <c r="I146" s="1192"/>
      <c r="J146" s="1192"/>
      <c r="K146" s="1155"/>
      <c r="L146" s="1091"/>
      <c r="M146" s="1091"/>
      <c r="N146" s="1153"/>
      <c r="O146" s="998"/>
      <c r="P146" s="1185"/>
    </row>
    <row r="147" spans="1:18" s="113" customFormat="1" ht="20.100000000000001" customHeight="1">
      <c r="A147" s="1184"/>
      <c r="B147" s="1191" t="s">
        <v>333</v>
      </c>
      <c r="C147" s="1192"/>
      <c r="D147" s="1192"/>
      <c r="E147" s="1155"/>
      <c r="F147" s="1155"/>
      <c r="G147" s="1155"/>
      <c r="H147" s="1155"/>
      <c r="I147" s="1192"/>
      <c r="J147" s="1192"/>
      <c r="K147" s="1155"/>
      <c r="L147" s="1091"/>
      <c r="M147" s="1091"/>
      <c r="N147" s="1153"/>
      <c r="O147" s="998"/>
      <c r="P147" s="1185"/>
    </row>
    <row r="148" spans="1:18" s="113" customFormat="1" ht="20.100000000000001" customHeight="1">
      <c r="A148" s="1184"/>
      <c r="B148" s="1191" t="s">
        <v>157</v>
      </c>
      <c r="C148" s="1192"/>
      <c r="D148" s="1192"/>
      <c r="E148" s="1155"/>
      <c r="F148" s="1155"/>
      <c r="G148" s="1155"/>
      <c r="H148" s="1155"/>
      <c r="I148" s="1192"/>
      <c r="J148" s="1192"/>
      <c r="K148" s="1155"/>
      <c r="L148" s="1091"/>
      <c r="M148" s="1091"/>
      <c r="N148" s="1153"/>
      <c r="O148" s="998"/>
      <c r="P148" s="1185"/>
    </row>
    <row r="149" spans="1:18" s="113" customFormat="1" ht="20.100000000000001" customHeight="1">
      <c r="A149" s="1184"/>
      <c r="B149" s="1191" t="s">
        <v>158</v>
      </c>
      <c r="C149" s="1192"/>
      <c r="D149" s="1192"/>
      <c r="E149" s="1155"/>
      <c r="F149" s="1155"/>
      <c r="G149" s="1155"/>
      <c r="H149" s="1155"/>
      <c r="I149" s="1192"/>
      <c r="J149" s="1192"/>
      <c r="K149" s="1155"/>
      <c r="L149" s="1091"/>
      <c r="M149" s="1091"/>
      <c r="N149" s="1153"/>
      <c r="O149" s="998"/>
      <c r="P149" s="1185"/>
    </row>
    <row r="150" spans="1:18" s="113" customFormat="1" ht="20.100000000000001" customHeight="1">
      <c r="A150" s="1184"/>
      <c r="B150" s="1191" t="s">
        <v>159</v>
      </c>
      <c r="C150" s="1192"/>
      <c r="D150" s="1192"/>
      <c r="E150" s="1155"/>
      <c r="F150" s="1155"/>
      <c r="G150" s="1155"/>
      <c r="H150" s="1155"/>
      <c r="I150" s="1192"/>
      <c r="J150" s="1192"/>
      <c r="K150" s="1155"/>
      <c r="L150" s="1091"/>
      <c r="M150" s="1091"/>
      <c r="N150" s="1153"/>
      <c r="O150" s="998"/>
      <c r="P150" s="1185"/>
    </row>
    <row r="151" spans="1:18" s="113" customFormat="1" ht="8.1" customHeight="1">
      <c r="A151" s="1068"/>
      <c r="B151" s="1193"/>
      <c r="C151" s="1145"/>
      <c r="D151" s="1145"/>
      <c r="E151" s="1121"/>
      <c r="F151" s="1121"/>
      <c r="G151" s="1121"/>
      <c r="H151" s="1121"/>
      <c r="I151" s="1145"/>
      <c r="J151" s="1145"/>
      <c r="K151" s="1121"/>
      <c r="L151" s="1034"/>
      <c r="M151" s="1034"/>
      <c r="N151" s="1148"/>
      <c r="O151" s="1005"/>
      <c r="P151" s="1060"/>
    </row>
    <row r="152" spans="1:18" s="113" customFormat="1" ht="20.100000000000001" customHeight="1">
      <c r="A152" s="1068"/>
      <c r="B152" s="1170" t="s">
        <v>11</v>
      </c>
      <c r="C152" s="1192"/>
      <c r="D152" s="1192"/>
      <c r="E152" s="1155"/>
      <c r="F152" s="1155"/>
      <c r="G152" s="1155"/>
      <c r="H152" s="1155"/>
      <c r="I152" s="1192"/>
      <c r="J152" s="1192"/>
      <c r="K152" s="1155"/>
      <c r="L152" s="1091"/>
      <c r="M152" s="1091"/>
      <c r="N152" s="1153"/>
      <c r="O152" s="998"/>
      <c r="P152" s="1060"/>
    </row>
    <row r="153" spans="1:18" s="113" customFormat="1" ht="20.100000000000001" customHeight="1">
      <c r="A153" s="1068"/>
      <c r="B153" s="1194" t="s">
        <v>57</v>
      </c>
      <c r="C153" s="1104"/>
      <c r="D153" s="1104"/>
      <c r="E153" s="1195"/>
      <c r="F153" s="1195"/>
      <c r="G153" s="1195"/>
      <c r="H153" s="1195"/>
      <c r="I153" s="1104"/>
      <c r="J153" s="1104"/>
      <c r="K153" s="1195"/>
      <c r="L153" s="1036"/>
      <c r="M153" s="1036"/>
      <c r="N153" s="1196"/>
      <c r="O153" s="1028"/>
      <c r="P153" s="1060"/>
    </row>
    <row r="154" spans="1:18" s="113" customFormat="1" ht="20.100000000000001" customHeight="1">
      <c r="A154" s="1068"/>
      <c r="B154" s="1194" t="s">
        <v>58</v>
      </c>
      <c r="C154" s="1104"/>
      <c r="D154" s="1104"/>
      <c r="E154" s="1195"/>
      <c r="F154" s="1195"/>
      <c r="G154" s="1195"/>
      <c r="H154" s="1195"/>
      <c r="I154" s="1104"/>
      <c r="J154" s="1104"/>
      <c r="K154" s="1195"/>
      <c r="L154" s="1036"/>
      <c r="M154" s="1036"/>
      <c r="N154" s="1196"/>
      <c r="O154" s="1028"/>
      <c r="P154" s="1060"/>
    </row>
    <row r="155" spans="1:18" s="113" customFormat="1" ht="8.1" customHeight="1">
      <c r="A155" s="1068"/>
      <c r="B155" s="1193" t="s">
        <v>15</v>
      </c>
      <c r="C155" s="1104"/>
      <c r="D155" s="1104"/>
      <c r="E155" s="1195"/>
      <c r="F155" s="1195"/>
      <c r="G155" s="1195"/>
      <c r="H155" s="1195"/>
      <c r="I155" s="1104"/>
      <c r="J155" s="1104"/>
      <c r="K155" s="1195"/>
      <c r="L155" s="1036"/>
      <c r="M155" s="1036"/>
      <c r="N155" s="1196"/>
      <c r="O155" s="1028"/>
      <c r="P155" s="1060"/>
    </row>
    <row r="156" spans="1:18" s="113" customFormat="1" ht="20.100000000000001" customHeight="1">
      <c r="A156" s="1000"/>
      <c r="B156" s="1411" t="s">
        <v>92</v>
      </c>
      <c r="C156" s="1412"/>
      <c r="D156" s="1413">
        <v>11800</v>
      </c>
      <c r="E156" s="1413"/>
      <c r="F156" s="1413"/>
      <c r="G156" s="1155"/>
      <c r="H156" s="1155"/>
      <c r="I156" s="1155"/>
      <c r="J156" s="1155"/>
      <c r="K156" s="1155"/>
      <c r="L156" s="1091"/>
      <c r="M156" s="1091"/>
      <c r="N156" s="1153"/>
      <c r="O156" s="1000"/>
      <c r="P156" s="1000"/>
    </row>
    <row r="157" spans="1:18" s="113" customFormat="1" ht="8.1" customHeight="1">
      <c r="A157" s="1068"/>
      <c r="B157" s="1168"/>
      <c r="C157" s="1117"/>
      <c r="D157" s="1096"/>
      <c r="E157" s="1117"/>
      <c r="F157" s="1118"/>
      <c r="G157" s="1118"/>
      <c r="H157" s="1118"/>
      <c r="I157" s="1118"/>
      <c r="J157" s="1118"/>
      <c r="K157" s="1118"/>
      <c r="L157" s="1001"/>
      <c r="M157" s="1003"/>
      <c r="N157" s="1197"/>
      <c r="O157" s="1029"/>
      <c r="P157" s="1060"/>
      <c r="Q157" s="1010"/>
      <c r="R157" s="1010"/>
    </row>
    <row r="158" spans="1:18" s="113" customFormat="1" ht="20.100000000000001" customHeight="1">
      <c r="A158" s="1068"/>
      <c r="B158" s="1420" t="s">
        <v>1</v>
      </c>
      <c r="C158" s="1368" t="s">
        <v>7</v>
      </c>
      <c r="D158" s="1422" t="s">
        <v>8</v>
      </c>
      <c r="E158" s="1422"/>
      <c r="F158" s="1422"/>
      <c r="G158" s="1422"/>
      <c r="H158" s="1422"/>
      <c r="I158" s="1422"/>
      <c r="J158" s="1422"/>
      <c r="K158" s="1422"/>
      <c r="L158" s="1368" t="s">
        <v>3</v>
      </c>
      <c r="M158" s="1368" t="s">
        <v>4</v>
      </c>
      <c r="N158" s="1423" t="s">
        <v>2</v>
      </c>
      <c r="O158" s="1029"/>
      <c r="P158" s="1060"/>
      <c r="Q158" s="1010"/>
      <c r="R158" s="1010"/>
    </row>
    <row r="159" spans="1:18" s="113" customFormat="1" ht="20.100000000000001" customHeight="1">
      <c r="A159" s="1068"/>
      <c r="B159" s="1421"/>
      <c r="C159" s="1369"/>
      <c r="D159" s="1422"/>
      <c r="E159" s="1422"/>
      <c r="F159" s="1422"/>
      <c r="G159" s="1422"/>
      <c r="H159" s="1422"/>
      <c r="I159" s="1422"/>
      <c r="J159" s="1422"/>
      <c r="K159" s="1422"/>
      <c r="L159" s="1369"/>
      <c r="M159" s="1369"/>
      <c r="N159" s="1424"/>
      <c r="O159" s="1029"/>
      <c r="P159" s="1060"/>
      <c r="Q159" s="1010"/>
      <c r="R159" s="1010"/>
    </row>
    <row r="160" spans="1:18" s="113" customFormat="1" ht="29.25" customHeight="1">
      <c r="A160" s="1068"/>
      <c r="B160" s="1176">
        <v>1</v>
      </c>
      <c r="C160" s="1119">
        <v>1</v>
      </c>
      <c r="D160" s="1425" t="s">
        <v>323</v>
      </c>
      <c r="E160" s="1425"/>
      <c r="F160" s="1425"/>
      <c r="G160" s="1425"/>
      <c r="H160" s="1425"/>
      <c r="I160" s="1425"/>
      <c r="J160" s="1425"/>
      <c r="K160" s="1425"/>
      <c r="L160" s="1038">
        <v>4000</v>
      </c>
      <c r="M160" s="1025">
        <v>4000</v>
      </c>
      <c r="N160" s="1198"/>
      <c r="O160" s="1029"/>
      <c r="P160" s="1060"/>
      <c r="Q160" s="1010"/>
      <c r="R160" s="1010"/>
    </row>
    <row r="161" spans="1:18" s="113" customFormat="1" ht="24" customHeight="1">
      <c r="A161" s="1068"/>
      <c r="B161" s="1176">
        <v>2</v>
      </c>
      <c r="C161" s="1129">
        <v>30</v>
      </c>
      <c r="D161" s="1426" t="s">
        <v>324</v>
      </c>
      <c r="E161" s="1427"/>
      <c r="F161" s="1427"/>
      <c r="G161" s="1427"/>
      <c r="H161" s="1427"/>
      <c r="I161" s="1427"/>
      <c r="J161" s="1427"/>
      <c r="K161" s="1428"/>
      <c r="L161" s="1038">
        <v>240</v>
      </c>
      <c r="M161" s="1025">
        <v>7200</v>
      </c>
      <c r="N161" s="1198"/>
      <c r="O161" s="1029"/>
      <c r="P161" s="1060"/>
      <c r="Q161" s="1010"/>
      <c r="R161" s="1010"/>
    </row>
    <row r="162" spans="1:18" s="113" customFormat="1" ht="24" customHeight="1" thickBot="1">
      <c r="A162" s="1068"/>
      <c r="B162" s="1176">
        <v>3</v>
      </c>
      <c r="C162" s="1129">
        <v>1</v>
      </c>
      <c r="D162" s="1429" t="s">
        <v>325</v>
      </c>
      <c r="E162" s="1430"/>
      <c r="F162" s="1430"/>
      <c r="G162" s="1430"/>
      <c r="H162" s="1430"/>
      <c r="I162" s="1430"/>
      <c r="J162" s="1430"/>
      <c r="K162" s="1431"/>
      <c r="L162" s="1038">
        <v>600</v>
      </c>
      <c r="M162" s="1025">
        <v>600</v>
      </c>
      <c r="N162" s="1198"/>
      <c r="O162" s="1029"/>
      <c r="P162" s="1060"/>
      <c r="Q162" s="1010"/>
      <c r="R162" s="1010"/>
    </row>
    <row r="163" spans="1:18" s="113" customFormat="1" ht="15" thickBot="1">
      <c r="A163" s="1042"/>
      <c r="B163" s="1432"/>
      <c r="C163" s="1432"/>
      <c r="D163" s="1432"/>
      <c r="E163" s="1432"/>
      <c r="F163" s="1432"/>
      <c r="G163" s="1432"/>
      <c r="H163" s="1432"/>
      <c r="I163" s="1432"/>
      <c r="J163" s="1432"/>
      <c r="K163" s="1432"/>
      <c r="L163" s="1432"/>
      <c r="M163" s="1432"/>
      <c r="N163" s="1432"/>
      <c r="O163" s="1130"/>
      <c r="P163" s="1041"/>
      <c r="Q163" s="1012"/>
      <c r="R163" s="1012"/>
    </row>
    <row r="164" spans="1:18" s="599" customFormat="1" ht="24" customHeight="1" thickBot="1">
      <c r="A164" s="1069"/>
      <c r="B164" s="1378" t="s">
        <v>59</v>
      </c>
      <c r="C164" s="1379"/>
      <c r="D164" s="1379"/>
      <c r="E164" s="1379"/>
      <c r="F164" s="1379"/>
      <c r="G164" s="1379"/>
      <c r="H164" s="1379"/>
      <c r="I164" s="1379"/>
      <c r="J164" s="1379"/>
      <c r="K164" s="1379"/>
      <c r="L164" s="1379"/>
      <c r="M164" s="1379"/>
      <c r="N164" s="1380"/>
      <c r="O164" s="1133"/>
      <c r="P164" s="1069"/>
      <c r="Q164" s="999"/>
      <c r="R164" s="999"/>
    </row>
    <row r="165" spans="1:18" s="113" customFormat="1" ht="20.100000000000001" customHeight="1">
      <c r="A165" s="1042"/>
      <c r="B165" s="1201" t="s">
        <v>61</v>
      </c>
      <c r="C165" s="1202"/>
      <c r="D165" s="1202"/>
      <c r="E165" s="1202"/>
      <c r="F165" s="1202"/>
      <c r="G165" s="1202"/>
      <c r="H165" s="1202"/>
      <c r="I165" s="1202"/>
      <c r="J165" s="1202"/>
      <c r="K165" s="1202"/>
      <c r="L165" s="1203"/>
      <c r="M165" s="1203"/>
      <c r="N165" s="1204"/>
      <c r="O165" s="997"/>
      <c r="P165" s="1041"/>
      <c r="Q165" s="1012"/>
      <c r="R165" s="1012"/>
    </row>
    <row r="166" spans="1:18" s="113" customFormat="1" ht="20.100000000000001" customHeight="1">
      <c r="A166" s="1042"/>
      <c r="B166" s="1149" t="s">
        <v>62</v>
      </c>
      <c r="C166" s="1035"/>
      <c r="D166" s="1121"/>
      <c r="E166" s="1121"/>
      <c r="F166" s="1121"/>
      <c r="G166" s="1121"/>
      <c r="H166" s="1121"/>
      <c r="I166" s="1121"/>
      <c r="J166" s="1121"/>
      <c r="K166" s="1035"/>
      <c r="L166" s="1034"/>
      <c r="M166" s="1034"/>
      <c r="N166" s="1148"/>
      <c r="O166" s="997"/>
      <c r="P166" s="1041"/>
      <c r="Q166" s="1012"/>
      <c r="R166" s="1012"/>
    </row>
    <row r="167" spans="1:18" s="113" customFormat="1" ht="20.100000000000001" customHeight="1">
      <c r="A167" s="1042"/>
      <c r="B167" s="1149" t="s">
        <v>160</v>
      </c>
      <c r="C167" s="1035"/>
      <c r="D167" s="1121"/>
      <c r="E167" s="1121"/>
      <c r="F167" s="1121"/>
      <c r="G167" s="1121"/>
      <c r="H167" s="1121"/>
      <c r="I167" s="1121"/>
      <c r="J167" s="1121"/>
      <c r="K167" s="1035"/>
      <c r="L167" s="1034"/>
      <c r="M167" s="1034"/>
      <c r="N167" s="1148"/>
      <c r="O167" s="997"/>
      <c r="P167" s="1041"/>
      <c r="Q167" s="1012"/>
      <c r="R167" s="1012"/>
    </row>
    <row r="168" spans="1:18" s="113" customFormat="1" ht="20.100000000000001" customHeight="1">
      <c r="A168" s="1042"/>
      <c r="B168" s="1149" t="s">
        <v>161</v>
      </c>
      <c r="C168" s="1035"/>
      <c r="D168" s="1121"/>
      <c r="E168" s="1121"/>
      <c r="F168" s="1121"/>
      <c r="G168" s="1121"/>
      <c r="H168" s="1121"/>
      <c r="I168" s="1121"/>
      <c r="J168" s="1121"/>
      <c r="K168" s="1035"/>
      <c r="L168" s="1034"/>
      <c r="M168" s="1034"/>
      <c r="N168" s="1148"/>
      <c r="O168" s="997"/>
      <c r="P168" s="1041"/>
      <c r="Q168" s="997"/>
      <c r="R168" s="997"/>
    </row>
    <row r="169" spans="1:18" s="113" customFormat="1" ht="20.100000000000001" customHeight="1">
      <c r="A169" s="1042"/>
      <c r="B169" s="1149" t="s">
        <v>176</v>
      </c>
      <c r="C169" s="1035"/>
      <c r="D169" s="1121"/>
      <c r="E169" s="1121"/>
      <c r="F169" s="1121"/>
      <c r="G169" s="1121"/>
      <c r="H169" s="1121"/>
      <c r="I169" s="1121"/>
      <c r="J169" s="1121"/>
      <c r="K169" s="1035"/>
      <c r="L169" s="1034"/>
      <c r="M169" s="1034"/>
      <c r="N169" s="1148"/>
      <c r="O169" s="997"/>
      <c r="P169" s="1041"/>
      <c r="Q169" s="997"/>
      <c r="R169" s="997"/>
    </row>
    <row r="170" spans="1:18" s="113" customFormat="1" ht="20.100000000000001" customHeight="1">
      <c r="A170" s="1042"/>
      <c r="B170" s="1149" t="s">
        <v>162</v>
      </c>
      <c r="C170" s="1035"/>
      <c r="D170" s="1121"/>
      <c r="E170" s="1121"/>
      <c r="F170" s="1121"/>
      <c r="G170" s="1121"/>
      <c r="H170" s="1121"/>
      <c r="I170" s="1121"/>
      <c r="J170" s="1121"/>
      <c r="K170" s="1035"/>
      <c r="L170" s="1034"/>
      <c r="M170" s="1034"/>
      <c r="N170" s="1148"/>
      <c r="O170" s="997"/>
      <c r="P170" s="1041"/>
      <c r="Q170" s="997"/>
      <c r="R170" s="997"/>
    </row>
    <row r="171" spans="1:18" s="113" customFormat="1" ht="20.100000000000001" customHeight="1">
      <c r="A171" s="1042"/>
      <c r="B171" s="1149" t="s">
        <v>177</v>
      </c>
      <c r="C171" s="1035"/>
      <c r="D171" s="1121"/>
      <c r="E171" s="1121"/>
      <c r="F171" s="1121"/>
      <c r="G171" s="1121"/>
      <c r="H171" s="1121"/>
      <c r="I171" s="1121"/>
      <c r="J171" s="1121"/>
      <c r="K171" s="1035"/>
      <c r="L171" s="1034"/>
      <c r="M171" s="1034"/>
      <c r="N171" s="1148"/>
      <c r="O171" s="997"/>
      <c r="P171" s="1041"/>
      <c r="Q171" s="997"/>
      <c r="R171" s="997"/>
    </row>
    <row r="172" spans="1:18" s="113" customFormat="1" ht="20.100000000000001" customHeight="1">
      <c r="A172" s="1042"/>
      <c r="B172" s="1149" t="s">
        <v>163</v>
      </c>
      <c r="C172" s="1035"/>
      <c r="D172" s="1121"/>
      <c r="E172" s="1121"/>
      <c r="F172" s="1121"/>
      <c r="G172" s="1121"/>
      <c r="H172" s="1121"/>
      <c r="I172" s="1121"/>
      <c r="J172" s="1121"/>
      <c r="K172" s="1035"/>
      <c r="L172" s="1034"/>
      <c r="M172" s="1034"/>
      <c r="N172" s="1148"/>
      <c r="O172" s="997"/>
      <c r="P172" s="1041"/>
      <c r="Q172" s="997"/>
      <c r="R172" s="997"/>
    </row>
    <row r="173" spans="1:18" s="113" customFormat="1" ht="20.100000000000001" customHeight="1">
      <c r="A173" s="1042"/>
      <c r="B173" s="1149" t="s">
        <v>178</v>
      </c>
      <c r="C173" s="1035"/>
      <c r="D173" s="1121"/>
      <c r="E173" s="1121"/>
      <c r="F173" s="1121"/>
      <c r="G173" s="1121"/>
      <c r="H173" s="1121"/>
      <c r="I173" s="1121"/>
      <c r="J173" s="1121"/>
      <c r="K173" s="1035"/>
      <c r="L173" s="1034"/>
      <c r="M173" s="1034"/>
      <c r="N173" s="1148"/>
      <c r="O173" s="997"/>
      <c r="P173" s="1041"/>
      <c r="Q173" s="997"/>
      <c r="R173" s="997"/>
    </row>
    <row r="174" spans="1:18" s="113" customFormat="1" ht="20.100000000000001" customHeight="1">
      <c r="A174" s="1042"/>
      <c r="B174" s="1151" t="s">
        <v>164</v>
      </c>
      <c r="C174" s="1035"/>
      <c r="D174" s="1121"/>
      <c r="E174" s="1121"/>
      <c r="F174" s="1121"/>
      <c r="G174" s="1121"/>
      <c r="H174" s="1121"/>
      <c r="I174" s="1121"/>
      <c r="J174" s="1121"/>
      <c r="K174" s="1035"/>
      <c r="L174" s="1034"/>
      <c r="M174" s="1034"/>
      <c r="N174" s="1148"/>
      <c r="O174" s="997"/>
      <c r="P174" s="1041"/>
      <c r="Q174" s="997"/>
      <c r="R174" s="997"/>
    </row>
    <row r="175" spans="1:18" s="113" customFormat="1" ht="8.1" customHeight="1">
      <c r="A175" s="1042"/>
      <c r="B175" s="1151"/>
      <c r="C175" s="1035"/>
      <c r="D175" s="1121"/>
      <c r="E175" s="1121"/>
      <c r="F175" s="1121"/>
      <c r="G175" s="1121"/>
      <c r="H175" s="1121"/>
      <c r="I175" s="1121"/>
      <c r="J175" s="1121"/>
      <c r="K175" s="1035"/>
      <c r="L175" s="1034"/>
      <c r="M175" s="1034"/>
      <c r="N175" s="1148"/>
      <c r="O175" s="997"/>
      <c r="P175" s="1041"/>
      <c r="Q175" s="997"/>
      <c r="R175" s="997"/>
    </row>
    <row r="176" spans="1:18" s="113" customFormat="1" ht="20.100000000000001" customHeight="1">
      <c r="A176" s="1042"/>
      <c r="B176" s="1272" t="s">
        <v>11</v>
      </c>
      <c r="C176" s="1035"/>
      <c r="D176" s="1121"/>
      <c r="E176" s="1121"/>
      <c r="F176" s="1121"/>
      <c r="G176" s="1121"/>
      <c r="H176" s="1121"/>
      <c r="I176" s="1121"/>
      <c r="J176" s="1121"/>
      <c r="K176" s="1035"/>
      <c r="L176" s="1034"/>
      <c r="M176" s="1034"/>
      <c r="N176" s="1148"/>
      <c r="O176" s="997"/>
      <c r="P176" s="1041"/>
      <c r="Q176" s="997"/>
      <c r="R176" s="997"/>
    </row>
    <row r="177" spans="1:18" s="113" customFormat="1" ht="20.100000000000001" customHeight="1">
      <c r="A177" s="1042"/>
      <c r="B177" s="1149" t="s">
        <v>63</v>
      </c>
      <c r="C177" s="1088"/>
      <c r="D177" s="1121"/>
      <c r="E177" s="1121"/>
      <c r="F177" s="1121"/>
      <c r="G177" s="1121"/>
      <c r="H177" s="1121"/>
      <c r="I177" s="1121"/>
      <c r="J177" s="1121"/>
      <c r="K177" s="1035"/>
      <c r="L177" s="1034"/>
      <c r="M177" s="1034"/>
      <c r="N177" s="1148"/>
      <c r="O177" s="997"/>
      <c r="P177" s="1041"/>
      <c r="Q177" s="997"/>
      <c r="R177" s="997"/>
    </row>
    <row r="178" spans="1:18" s="113" customFormat="1" ht="20.100000000000001" customHeight="1">
      <c r="A178" s="1042"/>
      <c r="B178" s="1151" t="s">
        <v>64</v>
      </c>
      <c r="C178" s="1088"/>
      <c r="D178" s="1121"/>
      <c r="E178" s="1121"/>
      <c r="F178" s="1121"/>
      <c r="G178" s="1121"/>
      <c r="H178" s="1121"/>
      <c r="I178" s="1121"/>
      <c r="J178" s="1121"/>
      <c r="K178" s="1035"/>
      <c r="L178" s="1034"/>
      <c r="M178" s="1034"/>
      <c r="N178" s="1148"/>
      <c r="O178" s="1035"/>
      <c r="P178" s="1074"/>
      <c r="Q178" s="997"/>
      <c r="R178" s="997"/>
    </row>
    <row r="179" spans="1:18" s="113" customFormat="1" ht="20.100000000000001" customHeight="1">
      <c r="A179" s="1042"/>
      <c r="B179" s="1205" t="s">
        <v>65</v>
      </c>
      <c r="C179" s="1088"/>
      <c r="D179" s="1121"/>
      <c r="E179" s="1121"/>
      <c r="F179" s="1121"/>
      <c r="G179" s="1121"/>
      <c r="H179" s="1121"/>
      <c r="I179" s="1121"/>
      <c r="J179" s="1121"/>
      <c r="K179" s="1035"/>
      <c r="L179" s="1034"/>
      <c r="M179" s="1034"/>
      <c r="N179" s="1148"/>
      <c r="O179" s="1034"/>
      <c r="P179" s="1075"/>
      <c r="Q179" s="997"/>
      <c r="R179" s="997"/>
    </row>
    <row r="180" spans="1:18" s="113" customFormat="1" ht="8.1" customHeight="1">
      <c r="A180" s="1041"/>
      <c r="B180" s="1144"/>
      <c r="C180" s="1094"/>
      <c r="D180" s="1145"/>
      <c r="E180" s="1121"/>
      <c r="F180" s="1121"/>
      <c r="G180" s="1121"/>
      <c r="H180" s="1121"/>
      <c r="I180" s="1145"/>
      <c r="J180" s="1145"/>
      <c r="K180" s="1035"/>
      <c r="L180" s="1035"/>
      <c r="M180" s="1035"/>
      <c r="N180" s="1150"/>
      <c r="O180" s="1035"/>
      <c r="P180" s="1074"/>
      <c r="Q180" s="1005"/>
      <c r="R180" s="1005"/>
    </row>
    <row r="181" spans="1:18" s="113" customFormat="1" ht="20.100000000000001" customHeight="1">
      <c r="A181" s="1071"/>
      <c r="B181" s="1206" t="s">
        <v>30</v>
      </c>
      <c r="C181" s="1016"/>
      <c r="D181" s="1112"/>
      <c r="E181" s="1112"/>
      <c r="F181" s="1112"/>
      <c r="G181" s="1112"/>
      <c r="H181" s="1112"/>
      <c r="I181" s="1112"/>
      <c r="J181" s="1112"/>
      <c r="K181" s="1016"/>
      <c r="L181" s="1016"/>
      <c r="M181" s="1016"/>
      <c r="N181" s="1172"/>
      <c r="O181" s="1031"/>
      <c r="P181" s="1056"/>
      <c r="Q181" s="1010"/>
      <c r="R181" s="1010"/>
    </row>
    <row r="182" spans="1:18" s="113" customFormat="1" ht="8.1" customHeight="1">
      <c r="A182" s="1071"/>
      <c r="B182" s="1206"/>
      <c r="C182" s="1112"/>
      <c r="D182" s="1112"/>
      <c r="E182" s="1112"/>
      <c r="F182" s="1112"/>
      <c r="G182" s="1112"/>
      <c r="H182" s="1112"/>
      <c r="I182" s="1112"/>
      <c r="J182" s="1112"/>
      <c r="K182" s="1112"/>
      <c r="L182" s="1016"/>
      <c r="M182" s="1016"/>
      <c r="N182" s="1172"/>
      <c r="O182" s="1031"/>
      <c r="P182" s="1056"/>
      <c r="Q182" s="1010"/>
      <c r="R182" s="1010"/>
    </row>
    <row r="183" spans="1:18" s="113" customFormat="1" ht="20.100000000000001" customHeight="1">
      <c r="A183" s="1076"/>
      <c r="B183" s="1207" t="s">
        <v>82</v>
      </c>
      <c r="C183" s="1125" t="s">
        <v>22</v>
      </c>
      <c r="D183" s="1107" t="s">
        <v>23</v>
      </c>
      <c r="E183" s="1108">
        <v>1</v>
      </c>
      <c r="F183" s="1089"/>
      <c r="G183" s="1476" t="s">
        <v>86</v>
      </c>
      <c r="H183" s="1477"/>
      <c r="I183" s="1271" t="s">
        <v>24</v>
      </c>
      <c r="J183" s="1107" t="s">
        <v>23</v>
      </c>
      <c r="K183" s="1109">
        <v>1.24</v>
      </c>
      <c r="L183" s="1031"/>
      <c r="M183" s="1031"/>
      <c r="N183" s="1208"/>
      <c r="O183" s="1031"/>
      <c r="P183" s="1056"/>
      <c r="Q183" s="1032"/>
      <c r="R183" s="1032"/>
    </row>
    <row r="184" spans="1:18" s="113" customFormat="1" ht="8.1" customHeight="1">
      <c r="A184" s="1049"/>
      <c r="B184" s="1209"/>
      <c r="C184" s="1126"/>
      <c r="D184" s="1126"/>
      <c r="E184" s="1126"/>
      <c r="F184" s="1126"/>
      <c r="G184" s="1126"/>
      <c r="H184" s="1126"/>
      <c r="I184" s="1126"/>
      <c r="J184" s="1126"/>
      <c r="K184" s="1126"/>
      <c r="L184" s="1050"/>
      <c r="M184" s="1050"/>
      <c r="N184" s="1210"/>
      <c r="O184" s="1050"/>
      <c r="P184" s="1093"/>
      <c r="Q184" s="1008"/>
      <c r="R184" s="1008"/>
    </row>
    <row r="185" spans="1:18" s="113" customFormat="1" ht="20.100000000000001" customHeight="1">
      <c r="A185" s="1049"/>
      <c r="B185" s="1211" t="s">
        <v>83</v>
      </c>
      <c r="C185" s="1019" t="s">
        <v>46</v>
      </c>
      <c r="D185" s="1018" t="s">
        <v>23</v>
      </c>
      <c r="E185" s="1020">
        <v>1.78</v>
      </c>
      <c r="F185" s="1126"/>
      <c r="G185" s="1126"/>
      <c r="H185" s="1126"/>
      <c r="I185" s="1126"/>
      <c r="J185" s="1126"/>
      <c r="K185" s="1126"/>
      <c r="L185" s="1050"/>
      <c r="M185" s="1050"/>
      <c r="N185" s="1210"/>
      <c r="O185" s="1050"/>
      <c r="P185" s="1093"/>
      <c r="Q185" s="1008"/>
      <c r="R185" s="1008"/>
    </row>
    <row r="186" spans="1:18" s="113" customFormat="1" ht="8.1" customHeight="1">
      <c r="A186" s="1042"/>
      <c r="B186" s="1222"/>
      <c r="C186" s="1024"/>
      <c r="D186" s="1024"/>
      <c r="E186" s="1024"/>
      <c r="F186" s="1024"/>
      <c r="G186" s="1024"/>
      <c r="H186" s="1024"/>
      <c r="I186" s="1024"/>
      <c r="J186" s="1024"/>
      <c r="K186" s="1024"/>
      <c r="L186" s="1024"/>
      <c r="M186" s="1024"/>
      <c r="N186" s="1138"/>
      <c r="O186" s="995"/>
      <c r="P186" s="995"/>
      <c r="Q186" s="995"/>
      <c r="R186" s="1013"/>
    </row>
    <row r="187" spans="1:18" s="113" customFormat="1" ht="20.100000000000001" customHeight="1">
      <c r="A187" s="1000"/>
      <c r="B187" s="1411" t="s">
        <v>92</v>
      </c>
      <c r="C187" s="1412"/>
      <c r="D187" s="1418">
        <v>2677.3799999999997</v>
      </c>
      <c r="E187" s="1418"/>
      <c r="F187" s="1418"/>
      <c r="G187" s="1155"/>
      <c r="H187" s="1155"/>
      <c r="I187" s="1155"/>
      <c r="J187" s="1155"/>
      <c r="K187" s="1155"/>
      <c r="L187" s="1091"/>
      <c r="M187" s="1091"/>
      <c r="N187" s="1153"/>
      <c r="O187" s="1000"/>
      <c r="P187" s="1000"/>
      <c r="Q187" s="1000"/>
      <c r="R187" s="1000"/>
    </row>
    <row r="188" spans="1:18" s="113" customFormat="1" ht="8.1" customHeight="1">
      <c r="A188" s="1049"/>
      <c r="B188" s="1209"/>
      <c r="C188" s="1126"/>
      <c r="D188" s="1126"/>
      <c r="E188" s="1126"/>
      <c r="F188" s="1126"/>
      <c r="G188" s="1126"/>
      <c r="H188" s="1126"/>
      <c r="I188" s="1126"/>
      <c r="J188" s="1126"/>
      <c r="K188" s="1126"/>
      <c r="L188" s="1050"/>
      <c r="M188" s="1050"/>
      <c r="N188" s="1210"/>
      <c r="O188" s="1050"/>
      <c r="P188" s="1093"/>
      <c r="Q188" s="1008"/>
      <c r="R188" s="1008"/>
    </row>
    <row r="189" spans="1:18" s="113" customFormat="1" ht="20.100000000000001" customHeight="1">
      <c r="A189" s="1062"/>
      <c r="B189" s="1481" t="s">
        <v>1</v>
      </c>
      <c r="C189" s="1368" t="s">
        <v>7</v>
      </c>
      <c r="D189" s="1387" t="s">
        <v>8</v>
      </c>
      <c r="E189" s="1484"/>
      <c r="F189" s="1484"/>
      <c r="G189" s="1484"/>
      <c r="H189" s="1484"/>
      <c r="I189" s="1485"/>
      <c r="J189" s="1441" t="s">
        <v>53</v>
      </c>
      <c r="K189" s="1368" t="s">
        <v>3</v>
      </c>
      <c r="L189" s="1368" t="s">
        <v>118</v>
      </c>
      <c r="M189" s="1368" t="s">
        <v>119</v>
      </c>
      <c r="N189" s="1212" t="s">
        <v>2</v>
      </c>
      <c r="O189" s="1010"/>
      <c r="P189" s="1057"/>
      <c r="Q189" s="1008"/>
      <c r="R189" s="1010"/>
    </row>
    <row r="190" spans="1:18" s="113" customFormat="1" ht="20.100000000000001" customHeight="1">
      <c r="A190" s="1066"/>
      <c r="B190" s="1482"/>
      <c r="C190" s="1483"/>
      <c r="D190" s="1486"/>
      <c r="E190" s="1487"/>
      <c r="F190" s="1487"/>
      <c r="G190" s="1487"/>
      <c r="H190" s="1487"/>
      <c r="I190" s="1488"/>
      <c r="J190" s="1489"/>
      <c r="K190" s="1369"/>
      <c r="L190" s="1369"/>
      <c r="M190" s="1369"/>
      <c r="N190" s="1213"/>
      <c r="O190" s="1009"/>
      <c r="P190" s="1200" t="s">
        <v>22</v>
      </c>
      <c r="Q190" s="1008"/>
      <c r="R190" s="1014"/>
    </row>
    <row r="191" spans="1:18" s="113" customFormat="1" ht="24" customHeight="1">
      <c r="A191" s="1033"/>
      <c r="B191" s="1214">
        <v>1</v>
      </c>
      <c r="C191" s="1127">
        <v>1</v>
      </c>
      <c r="D191" s="1426" t="s">
        <v>291</v>
      </c>
      <c r="E191" s="1427"/>
      <c r="F191" s="1427"/>
      <c r="G191" s="1427"/>
      <c r="H191" s="1427"/>
      <c r="I191" s="1428"/>
      <c r="J191" s="1052" t="s">
        <v>24</v>
      </c>
      <c r="K191" s="1128">
        <v>1200</v>
      </c>
      <c r="L191" s="1134">
        <v>1200</v>
      </c>
      <c r="M191" s="1199">
        <v>1488</v>
      </c>
      <c r="N191" s="1215"/>
      <c r="O191" s="1010"/>
      <c r="P191" s="1061" t="s">
        <v>24</v>
      </c>
      <c r="Q191" s="1008"/>
      <c r="R191" s="1014"/>
    </row>
    <row r="192" spans="1:18" s="113" customFormat="1" ht="24" customHeight="1">
      <c r="A192" s="1033"/>
      <c r="B192" s="1214" t="s">
        <v>13</v>
      </c>
      <c r="C192" s="1127">
        <v>1</v>
      </c>
      <c r="D192" s="1426" t="s">
        <v>292</v>
      </c>
      <c r="E192" s="1427"/>
      <c r="F192" s="1427"/>
      <c r="G192" s="1427"/>
      <c r="H192" s="1427"/>
      <c r="I192" s="1428"/>
      <c r="J192" s="1052" t="s">
        <v>24</v>
      </c>
      <c r="K192" s="1128">
        <v>240</v>
      </c>
      <c r="L192" s="1134">
        <v>240</v>
      </c>
      <c r="M192" s="1199">
        <v>297.60000000000002</v>
      </c>
      <c r="N192" s="1215"/>
      <c r="O192" s="1010"/>
      <c r="P192" s="1067" t="s">
        <v>46</v>
      </c>
      <c r="Q192" s="1008"/>
      <c r="R192" s="1014"/>
    </row>
    <row r="193" spans="1:18" s="113" customFormat="1" ht="26.25" customHeight="1">
      <c r="A193" s="1033"/>
      <c r="B193" s="1214">
        <v>2</v>
      </c>
      <c r="C193" s="1127">
        <v>1</v>
      </c>
      <c r="D193" s="1426" t="s">
        <v>293</v>
      </c>
      <c r="E193" s="1427"/>
      <c r="F193" s="1427"/>
      <c r="G193" s="1427"/>
      <c r="H193" s="1427"/>
      <c r="I193" s="1428"/>
      <c r="J193" s="1052" t="s">
        <v>46</v>
      </c>
      <c r="K193" s="1128">
        <v>456</v>
      </c>
      <c r="L193" s="1134">
        <v>456</v>
      </c>
      <c r="M193" s="1199">
        <v>811.68000000000006</v>
      </c>
      <c r="N193" s="1215"/>
      <c r="O193" s="1010"/>
      <c r="P193" s="1067"/>
      <c r="Q193" s="1008"/>
      <c r="R193" s="1014"/>
    </row>
    <row r="194" spans="1:18" s="113" customFormat="1" ht="24" customHeight="1" thickBot="1">
      <c r="A194" s="1033"/>
      <c r="B194" s="1264" t="s">
        <v>50</v>
      </c>
      <c r="C194" s="1265">
        <v>1</v>
      </c>
      <c r="D194" s="1429" t="s">
        <v>292</v>
      </c>
      <c r="E194" s="1430"/>
      <c r="F194" s="1430"/>
      <c r="G194" s="1430"/>
      <c r="H194" s="1430"/>
      <c r="I194" s="1431"/>
      <c r="J194" s="1266" t="s">
        <v>46</v>
      </c>
      <c r="K194" s="1267">
        <v>45</v>
      </c>
      <c r="L194" s="1268">
        <v>45</v>
      </c>
      <c r="M194" s="1269">
        <v>80.099999999999994</v>
      </c>
      <c r="N194" s="1270"/>
      <c r="O194" s="1010"/>
      <c r="P194" s="1067"/>
      <c r="Q194" s="1008"/>
      <c r="R194" s="1014"/>
    </row>
    <row r="195" spans="1:18" s="113" customFormat="1" ht="13.5" thickBot="1">
      <c r="A195" s="995"/>
      <c r="B195" s="995"/>
      <c r="C195" s="1103"/>
      <c r="D195" s="1103"/>
      <c r="E195" s="1103"/>
      <c r="F195" s="1103"/>
      <c r="G195" s="1103"/>
      <c r="H195" s="1103"/>
      <c r="I195" s="1103"/>
      <c r="J195" s="1103"/>
      <c r="K195" s="1103"/>
      <c r="L195" s="995"/>
      <c r="M195" s="995"/>
      <c r="N195" s="995"/>
      <c r="O195" s="995"/>
      <c r="P195" s="995"/>
      <c r="Q195" s="1008"/>
      <c r="R195" s="995"/>
    </row>
    <row r="196" spans="1:18" s="599" customFormat="1" ht="24" customHeight="1" thickBot="1">
      <c r="A196" s="1069"/>
      <c r="B196" s="1378" t="s">
        <v>67</v>
      </c>
      <c r="C196" s="1379"/>
      <c r="D196" s="1379"/>
      <c r="E196" s="1379"/>
      <c r="F196" s="1379"/>
      <c r="G196" s="1379"/>
      <c r="H196" s="1379"/>
      <c r="I196" s="1379"/>
      <c r="J196" s="1379"/>
      <c r="K196" s="1379"/>
      <c r="L196" s="1379"/>
      <c r="M196" s="1379"/>
      <c r="N196" s="1380"/>
      <c r="O196" s="1133"/>
      <c r="P196" s="1133"/>
      <c r="Q196" s="1069"/>
      <c r="R196" s="998"/>
    </row>
    <row r="197" spans="1:18" s="113" customFormat="1" ht="20.100000000000001" customHeight="1">
      <c r="A197" s="1042"/>
      <c r="B197" s="1234" t="s">
        <v>69</v>
      </c>
      <c r="C197" s="1145"/>
      <c r="D197" s="1145"/>
      <c r="E197" s="1121"/>
      <c r="F197" s="1121"/>
      <c r="G197" s="1121"/>
      <c r="H197" s="1121"/>
      <c r="I197" s="1145"/>
      <c r="J197" s="1145"/>
      <c r="K197" s="1121"/>
      <c r="L197" s="1034"/>
      <c r="M197" s="1034"/>
      <c r="N197" s="1148"/>
      <c r="O197" s="1005"/>
      <c r="P197" s="1005"/>
      <c r="Q197" s="1042"/>
      <c r="R197" s="1005"/>
    </row>
    <row r="198" spans="1:18" s="113" customFormat="1" ht="20.100000000000001" customHeight="1">
      <c r="A198" s="1042"/>
      <c r="B198" s="1234" t="s">
        <v>314</v>
      </c>
      <c r="C198" s="1145"/>
      <c r="D198" s="1145"/>
      <c r="E198" s="1121"/>
      <c r="F198" s="1121"/>
      <c r="G198" s="1121"/>
      <c r="H198" s="1121"/>
      <c r="I198" s="1145"/>
      <c r="J198" s="1145"/>
      <c r="K198" s="1121"/>
      <c r="L198" s="1034"/>
      <c r="M198" s="1034"/>
      <c r="N198" s="1148"/>
      <c r="O198" s="1005"/>
      <c r="P198" s="1005"/>
      <c r="Q198" s="1042"/>
      <c r="R198" s="1005"/>
    </row>
    <row r="199" spans="1:18" s="113" customFormat="1" ht="20.100000000000001" customHeight="1">
      <c r="A199" s="1042"/>
      <c r="B199" s="1234" t="s">
        <v>165</v>
      </c>
      <c r="C199" s="1145"/>
      <c r="D199" s="1145"/>
      <c r="E199" s="1121"/>
      <c r="F199" s="1121"/>
      <c r="G199" s="1121"/>
      <c r="H199" s="1121"/>
      <c r="I199" s="1145"/>
      <c r="J199" s="1145"/>
      <c r="K199" s="1121"/>
      <c r="L199" s="1034"/>
      <c r="M199" s="1034"/>
      <c r="N199" s="1148"/>
      <c r="O199" s="1005"/>
      <c r="P199" s="1005"/>
      <c r="Q199" s="1042"/>
      <c r="R199" s="1005"/>
    </row>
    <row r="200" spans="1:18" s="113" customFormat="1" ht="20.100000000000001" customHeight="1">
      <c r="A200" s="1042"/>
      <c r="B200" s="1234" t="s">
        <v>166</v>
      </c>
      <c r="C200" s="1145"/>
      <c r="D200" s="1145"/>
      <c r="E200" s="1121"/>
      <c r="F200" s="1121"/>
      <c r="G200" s="1121"/>
      <c r="H200" s="1121"/>
      <c r="I200" s="1145"/>
      <c r="J200" s="1145"/>
      <c r="K200" s="1121"/>
      <c r="L200" s="1034"/>
      <c r="M200" s="1034"/>
      <c r="N200" s="1148"/>
      <c r="O200" s="1005"/>
      <c r="P200" s="1005"/>
      <c r="Q200" s="1042"/>
      <c r="R200" s="1005"/>
    </row>
    <row r="201" spans="1:18" s="113" customFormat="1" ht="20.100000000000001" customHeight="1">
      <c r="A201" s="1042"/>
      <c r="B201" s="1234" t="s">
        <v>167</v>
      </c>
      <c r="C201" s="1145"/>
      <c r="D201" s="1145"/>
      <c r="E201" s="1121"/>
      <c r="F201" s="1121"/>
      <c r="G201" s="1121"/>
      <c r="H201" s="1121"/>
      <c r="I201" s="1145"/>
      <c r="J201" s="1145"/>
      <c r="K201" s="1121"/>
      <c r="L201" s="1034"/>
      <c r="M201" s="1034"/>
      <c r="N201" s="1148"/>
      <c r="O201" s="1005"/>
      <c r="P201" s="1005"/>
      <c r="Q201" s="1042"/>
      <c r="R201" s="1005"/>
    </row>
    <row r="202" spans="1:18" s="113" customFormat="1" ht="20.100000000000001" customHeight="1">
      <c r="A202" s="1042"/>
      <c r="B202" s="1234" t="s">
        <v>168</v>
      </c>
      <c r="C202" s="1145"/>
      <c r="D202" s="1145"/>
      <c r="E202" s="1121"/>
      <c r="F202" s="1121"/>
      <c r="G202" s="1121"/>
      <c r="H202" s="1121"/>
      <c r="I202" s="1145"/>
      <c r="J202" s="1145"/>
      <c r="K202" s="1121"/>
      <c r="L202" s="1034"/>
      <c r="M202" s="1034"/>
      <c r="N202" s="1148"/>
      <c r="O202" s="1005"/>
      <c r="P202" s="1005"/>
      <c r="Q202" s="1042"/>
      <c r="R202" s="1005"/>
    </row>
    <row r="203" spans="1:18" s="113" customFormat="1" ht="20.100000000000001" customHeight="1">
      <c r="A203" s="1042"/>
      <c r="B203" s="1234" t="s">
        <v>169</v>
      </c>
      <c r="C203" s="1145"/>
      <c r="D203" s="1145"/>
      <c r="E203" s="1121"/>
      <c r="F203" s="1121"/>
      <c r="G203" s="1121"/>
      <c r="H203" s="1121"/>
      <c r="I203" s="1145"/>
      <c r="J203" s="1145"/>
      <c r="K203" s="1121"/>
      <c r="L203" s="1034"/>
      <c r="M203" s="1034"/>
      <c r="N203" s="1148"/>
      <c r="O203" s="1005"/>
      <c r="P203" s="1005"/>
      <c r="Q203" s="1042"/>
      <c r="R203" s="1005"/>
    </row>
    <row r="204" spans="1:18" s="113" customFormat="1" ht="20.100000000000001" customHeight="1">
      <c r="A204" s="1042"/>
      <c r="B204" s="1234" t="s">
        <v>170</v>
      </c>
      <c r="C204" s="1145"/>
      <c r="D204" s="1145"/>
      <c r="E204" s="1121"/>
      <c r="F204" s="1121"/>
      <c r="G204" s="1121"/>
      <c r="H204" s="1121"/>
      <c r="I204" s="1145"/>
      <c r="J204" s="1145"/>
      <c r="K204" s="1121"/>
      <c r="L204" s="1034"/>
      <c r="M204" s="1034"/>
      <c r="N204" s="1148"/>
      <c r="O204" s="1005"/>
      <c r="P204" s="1005"/>
      <c r="Q204" s="1042"/>
      <c r="R204" s="1005"/>
    </row>
    <row r="205" spans="1:18" s="113" customFormat="1" ht="8.1" customHeight="1">
      <c r="A205" s="1042"/>
      <c r="B205" s="1234"/>
      <c r="C205" s="1145"/>
      <c r="D205" s="1145"/>
      <c r="E205" s="1121"/>
      <c r="F205" s="1121"/>
      <c r="G205" s="1121"/>
      <c r="H205" s="1121"/>
      <c r="I205" s="1145"/>
      <c r="J205" s="1145"/>
      <c r="K205" s="1121"/>
      <c r="L205" s="1034"/>
      <c r="M205" s="1034"/>
      <c r="N205" s="1148"/>
      <c r="O205" s="1005"/>
      <c r="P205" s="1005"/>
      <c r="Q205" s="1042"/>
      <c r="R205" s="1005"/>
    </row>
    <row r="206" spans="1:18" s="113" customFormat="1" ht="20.100000000000001" customHeight="1">
      <c r="A206" s="1042"/>
      <c r="B206" s="1273" t="s">
        <v>303</v>
      </c>
      <c r="C206" s="1145"/>
      <c r="D206" s="1145"/>
      <c r="E206" s="1121"/>
      <c r="F206" s="1121"/>
      <c r="G206" s="1121"/>
      <c r="H206" s="1121"/>
      <c r="I206" s="1145"/>
      <c r="J206" s="1145"/>
      <c r="K206" s="1121"/>
      <c r="L206" s="1034"/>
      <c r="M206" s="1034"/>
      <c r="N206" s="1148"/>
      <c r="O206" s="1005"/>
      <c r="P206" s="1005"/>
      <c r="Q206" s="1042"/>
      <c r="R206" s="1005"/>
    </row>
    <row r="207" spans="1:18" s="113" customFormat="1" ht="20.100000000000001" customHeight="1">
      <c r="A207" s="1077"/>
      <c r="B207" s="1193" t="s">
        <v>70</v>
      </c>
      <c r="C207" s="1104"/>
      <c r="D207" s="1104"/>
      <c r="E207" s="1195"/>
      <c r="F207" s="1195"/>
      <c r="G207" s="1195"/>
      <c r="H207" s="1195"/>
      <c r="I207" s="1104"/>
      <c r="J207" s="1104"/>
      <c r="K207" s="1195"/>
      <c r="L207" s="1036"/>
      <c r="M207" s="1036"/>
      <c r="N207" s="1196"/>
      <c r="O207" s="1028"/>
      <c r="P207" s="1028"/>
      <c r="Q207" s="1077"/>
      <c r="R207" s="1028"/>
    </row>
    <row r="208" spans="1:18" s="113" customFormat="1" ht="20.100000000000001" customHeight="1">
      <c r="A208" s="1077"/>
      <c r="B208" s="1234" t="s">
        <v>71</v>
      </c>
      <c r="C208" s="1104"/>
      <c r="D208" s="1104"/>
      <c r="E208" s="1195"/>
      <c r="F208" s="1195"/>
      <c r="G208" s="1195"/>
      <c r="H208" s="1195"/>
      <c r="I208" s="1104"/>
      <c r="J208" s="1104"/>
      <c r="K208" s="1195"/>
      <c r="L208" s="1036"/>
      <c r="M208" s="1036"/>
      <c r="N208" s="1196"/>
      <c r="O208" s="1028"/>
      <c r="P208" s="1028"/>
      <c r="Q208" s="1077"/>
      <c r="R208" s="1028"/>
    </row>
    <row r="209" spans="1:18" s="113" customFormat="1" ht="20.100000000000001" customHeight="1">
      <c r="A209" s="1077"/>
      <c r="B209" s="1193" t="s">
        <v>315</v>
      </c>
      <c r="C209" s="1104"/>
      <c r="D209" s="1104"/>
      <c r="E209" s="1195"/>
      <c r="F209" s="1195"/>
      <c r="G209" s="1195"/>
      <c r="H209" s="1195"/>
      <c r="I209" s="1104"/>
      <c r="J209" s="1104"/>
      <c r="K209" s="1195"/>
      <c r="L209" s="1036"/>
      <c r="M209" s="1036"/>
      <c r="N209" s="1196"/>
      <c r="O209" s="1028"/>
      <c r="P209" s="1028"/>
      <c r="Q209" s="1077"/>
      <c r="R209" s="1028"/>
    </row>
    <row r="210" spans="1:18" s="113" customFormat="1" ht="8.1" customHeight="1">
      <c r="A210" s="1042"/>
      <c r="B210" s="1222"/>
      <c r="C210" s="1024"/>
      <c r="D210" s="1024"/>
      <c r="E210" s="1024"/>
      <c r="F210" s="1024"/>
      <c r="G210" s="1024"/>
      <c r="H210" s="1024"/>
      <c r="I210" s="1024"/>
      <c r="J210" s="1024"/>
      <c r="K210" s="1024"/>
      <c r="L210" s="1024"/>
      <c r="M210" s="1024"/>
      <c r="N210" s="1138"/>
      <c r="O210" s="995"/>
      <c r="P210" s="995"/>
      <c r="Q210" s="995"/>
      <c r="R210" s="1013"/>
    </row>
    <row r="211" spans="1:18" s="113" customFormat="1" ht="20.100000000000001" customHeight="1">
      <c r="A211" s="1000"/>
      <c r="B211" s="1411" t="s">
        <v>92</v>
      </c>
      <c r="C211" s="1412"/>
      <c r="D211" s="1418">
        <v>4900</v>
      </c>
      <c r="E211" s="1418"/>
      <c r="F211" s="1418"/>
      <c r="G211" s="1155"/>
      <c r="H211" s="1155"/>
      <c r="I211" s="1155"/>
      <c r="J211" s="1155"/>
      <c r="K211" s="1155"/>
      <c r="L211" s="1091"/>
      <c r="M211" s="1091"/>
      <c r="N211" s="1153"/>
      <c r="O211" s="1000"/>
      <c r="P211" s="1000"/>
      <c r="Q211" s="1000"/>
      <c r="R211" s="1000"/>
    </row>
    <row r="212" spans="1:18" s="113" customFormat="1" ht="8.1" customHeight="1">
      <c r="A212" s="1073"/>
      <c r="B212" s="1168"/>
      <c r="C212" s="1096"/>
      <c r="D212" s="1096"/>
      <c r="E212" s="1096"/>
      <c r="F212" s="1097"/>
      <c r="G212" s="1097"/>
      <c r="H212" s="1097"/>
      <c r="I212" s="1097"/>
      <c r="J212" s="1097"/>
      <c r="K212" s="1097"/>
      <c r="L212" s="1002"/>
      <c r="M212" s="1002"/>
      <c r="N212" s="1169"/>
      <c r="O212" s="996"/>
      <c r="P212" s="996"/>
      <c r="Q212" s="1059"/>
      <c r="R212" s="1007"/>
    </row>
    <row r="213" spans="1:18" s="113" customFormat="1" ht="30" customHeight="1">
      <c r="A213" s="1072"/>
      <c r="B213" s="1235" t="s">
        <v>1</v>
      </c>
      <c r="C213" s="1052" t="s">
        <v>7</v>
      </c>
      <c r="D213" s="1445" t="s">
        <v>8</v>
      </c>
      <c r="E213" s="1445"/>
      <c r="F213" s="1445"/>
      <c r="G213" s="1445"/>
      <c r="H213" s="1445"/>
      <c r="I213" s="1445"/>
      <c r="J213" s="1445"/>
      <c r="K213" s="1445"/>
      <c r="L213" s="1052" t="s">
        <v>3</v>
      </c>
      <c r="M213" s="1051" t="s">
        <v>4</v>
      </c>
      <c r="N213" s="1236" t="s">
        <v>2</v>
      </c>
      <c r="O213" s="1054"/>
      <c r="P213" s="1054"/>
      <c r="Q213" s="1063"/>
      <c r="R213" s="1054"/>
    </row>
    <row r="214" spans="1:18" s="113" customFormat="1" ht="24" customHeight="1">
      <c r="A214" s="1062"/>
      <c r="B214" s="1237">
        <v>1</v>
      </c>
      <c r="C214" s="1120">
        <v>1</v>
      </c>
      <c r="D214" s="1425" t="s">
        <v>294</v>
      </c>
      <c r="E214" s="1425"/>
      <c r="F214" s="1425"/>
      <c r="G214" s="1425"/>
      <c r="H214" s="1425"/>
      <c r="I214" s="1425"/>
      <c r="J214" s="1425"/>
      <c r="K214" s="1425"/>
      <c r="L214" s="1038">
        <v>500</v>
      </c>
      <c r="M214" s="1105">
        <v>500</v>
      </c>
      <c r="N214" s="1163"/>
      <c r="O214" s="1010"/>
      <c r="P214" s="1010"/>
      <c r="Q214" s="1055"/>
      <c r="R214" s="1006"/>
    </row>
    <row r="215" spans="1:18" s="113" customFormat="1" ht="28.5" customHeight="1">
      <c r="A215" s="1062"/>
      <c r="B215" s="1237">
        <v>2</v>
      </c>
      <c r="C215" s="1120">
        <v>2</v>
      </c>
      <c r="D215" s="1425" t="s">
        <v>295</v>
      </c>
      <c r="E215" s="1425"/>
      <c r="F215" s="1425"/>
      <c r="G215" s="1425"/>
      <c r="H215" s="1425"/>
      <c r="I215" s="1425"/>
      <c r="J215" s="1425"/>
      <c r="K215" s="1425"/>
      <c r="L215" s="1038">
        <v>200</v>
      </c>
      <c r="M215" s="1105">
        <v>400</v>
      </c>
      <c r="N215" s="1163"/>
      <c r="O215" s="1010"/>
      <c r="P215" s="1010"/>
      <c r="Q215" s="1055"/>
      <c r="R215" s="1006"/>
    </row>
    <row r="216" spans="1:18" s="113" customFormat="1" ht="24" customHeight="1">
      <c r="A216" s="1062"/>
      <c r="B216" s="1237">
        <v>3</v>
      </c>
      <c r="C216" s="1120">
        <v>1</v>
      </c>
      <c r="D216" s="1425" t="s">
        <v>296</v>
      </c>
      <c r="E216" s="1425"/>
      <c r="F216" s="1425"/>
      <c r="G216" s="1425"/>
      <c r="H216" s="1425"/>
      <c r="I216" s="1425"/>
      <c r="J216" s="1425"/>
      <c r="K216" s="1425"/>
      <c r="L216" s="1038">
        <v>2000</v>
      </c>
      <c r="M216" s="1105">
        <v>2000</v>
      </c>
      <c r="N216" s="1163"/>
      <c r="O216" s="1010"/>
      <c r="P216" s="1010"/>
      <c r="Q216" s="1055"/>
      <c r="R216" s="1006"/>
    </row>
    <row r="217" spans="1:18" s="113" customFormat="1" ht="24" customHeight="1" thickBot="1">
      <c r="A217" s="1062"/>
      <c r="B217" s="1238">
        <v>4</v>
      </c>
      <c r="C217" s="1239">
        <v>1</v>
      </c>
      <c r="D217" s="1497" t="s">
        <v>298</v>
      </c>
      <c r="E217" s="1497"/>
      <c r="F217" s="1497"/>
      <c r="G217" s="1497"/>
      <c r="H217" s="1497"/>
      <c r="I217" s="1497"/>
      <c r="J217" s="1497"/>
      <c r="K217" s="1497"/>
      <c r="L217" s="1220">
        <v>2000</v>
      </c>
      <c r="M217" s="1240">
        <v>2000</v>
      </c>
      <c r="N217" s="1177"/>
      <c r="O217" s="1010"/>
      <c r="P217" s="1010"/>
      <c r="Q217" s="1055"/>
      <c r="R217" s="1006"/>
    </row>
    <row r="218" spans="1:18" s="113" customFormat="1" ht="13.5" thickBot="1">
      <c r="A218" s="995"/>
      <c r="B218" s="995"/>
      <c r="C218" s="1103"/>
      <c r="D218" s="1103"/>
      <c r="E218" s="1103"/>
      <c r="F218" s="1103"/>
      <c r="G218" s="1103"/>
      <c r="H218" s="1103"/>
      <c r="I218" s="1103"/>
      <c r="J218" s="1103"/>
      <c r="K218" s="1103"/>
      <c r="L218" s="995"/>
      <c r="M218" s="995"/>
      <c r="N218" s="995"/>
      <c r="O218" s="995"/>
      <c r="P218" s="995"/>
      <c r="Q218" s="995"/>
      <c r="R218" s="995"/>
    </row>
    <row r="219" spans="1:18" s="599" customFormat="1" ht="24" customHeight="1" thickBot="1">
      <c r="A219" s="1261"/>
      <c r="B219" s="1378" t="s">
        <v>113</v>
      </c>
      <c r="C219" s="1379"/>
      <c r="D219" s="1379"/>
      <c r="E219" s="1379"/>
      <c r="F219" s="1379"/>
      <c r="G219" s="1379"/>
      <c r="H219" s="1379"/>
      <c r="I219" s="1379"/>
      <c r="J219" s="1379"/>
      <c r="K219" s="1379"/>
      <c r="L219" s="1379"/>
      <c r="M219" s="1379"/>
      <c r="N219" s="1380"/>
      <c r="O219" s="1015"/>
      <c r="P219" s="1015"/>
      <c r="Q219" s="1261"/>
      <c r="R219" s="1091"/>
    </row>
    <row r="220" spans="1:18" s="113" customFormat="1" ht="20.100000000000001" customHeight="1">
      <c r="A220" s="1075"/>
      <c r="B220" s="1241" t="s">
        <v>72</v>
      </c>
      <c r="C220" s="1242"/>
      <c r="D220" s="1242"/>
      <c r="E220" s="1202"/>
      <c r="F220" s="1202"/>
      <c r="G220" s="1202"/>
      <c r="H220" s="1202"/>
      <c r="I220" s="1242"/>
      <c r="J220" s="1202"/>
      <c r="K220" s="1202"/>
      <c r="L220" s="1203"/>
      <c r="M220" s="1203"/>
      <c r="N220" s="1204"/>
      <c r="O220" s="1005"/>
      <c r="P220" s="1005"/>
      <c r="Q220" s="1075"/>
      <c r="R220" s="1034"/>
    </row>
    <row r="221" spans="1:18" s="113" customFormat="1" ht="20.100000000000001" customHeight="1">
      <c r="A221" s="1075"/>
      <c r="B221" s="1234" t="s">
        <v>165</v>
      </c>
      <c r="C221" s="1145"/>
      <c r="D221" s="1145"/>
      <c r="E221" s="1121"/>
      <c r="F221" s="1121"/>
      <c r="G221" s="1121"/>
      <c r="H221" s="1121"/>
      <c r="I221" s="1145"/>
      <c r="J221" s="1121"/>
      <c r="K221" s="1121"/>
      <c r="L221" s="1034"/>
      <c r="M221" s="1034"/>
      <c r="N221" s="1148"/>
      <c r="O221" s="1005"/>
      <c r="P221" s="1005"/>
      <c r="Q221" s="1075"/>
      <c r="R221" s="1034"/>
    </row>
    <row r="222" spans="1:18" s="113" customFormat="1" ht="20.100000000000001" customHeight="1">
      <c r="A222" s="1075"/>
      <c r="B222" s="1234" t="s">
        <v>172</v>
      </c>
      <c r="C222" s="1145"/>
      <c r="D222" s="1145"/>
      <c r="E222" s="1121"/>
      <c r="F222" s="1121"/>
      <c r="G222" s="1121"/>
      <c r="H222" s="1121"/>
      <c r="I222" s="1145"/>
      <c r="J222" s="1121"/>
      <c r="K222" s="1121"/>
      <c r="L222" s="1034"/>
      <c r="M222" s="1034"/>
      <c r="N222" s="1148"/>
      <c r="O222" s="1005"/>
      <c r="P222" s="1005"/>
      <c r="Q222" s="1075"/>
      <c r="R222" s="1034"/>
    </row>
    <row r="223" spans="1:18" s="113" customFormat="1" ht="20.100000000000001" customHeight="1">
      <c r="A223" s="1075"/>
      <c r="B223" s="1234" t="s">
        <v>334</v>
      </c>
      <c r="C223" s="1145"/>
      <c r="D223" s="1145"/>
      <c r="E223" s="1121"/>
      <c r="F223" s="1121"/>
      <c r="G223" s="1121"/>
      <c r="H223" s="1121"/>
      <c r="I223" s="1145"/>
      <c r="J223" s="1121"/>
      <c r="K223" s="1121"/>
      <c r="L223" s="1034"/>
      <c r="M223" s="1034"/>
      <c r="N223" s="1148"/>
      <c r="O223" s="1005"/>
      <c r="P223" s="1005"/>
      <c r="Q223" s="1075"/>
      <c r="R223" s="1034"/>
    </row>
    <row r="224" spans="1:18" s="113" customFormat="1" ht="20.100000000000001" customHeight="1">
      <c r="A224" s="1075"/>
      <c r="B224" s="1234" t="s">
        <v>173</v>
      </c>
      <c r="C224" s="1145"/>
      <c r="D224" s="1145"/>
      <c r="E224" s="1121"/>
      <c r="F224" s="1121"/>
      <c r="G224" s="1121"/>
      <c r="H224" s="1121"/>
      <c r="I224" s="1145"/>
      <c r="J224" s="1121"/>
      <c r="K224" s="1121"/>
      <c r="L224" s="1034"/>
      <c r="M224" s="1034"/>
      <c r="N224" s="1148"/>
      <c r="O224" s="1005"/>
      <c r="P224" s="1005"/>
      <c r="Q224" s="1075"/>
      <c r="R224" s="1034"/>
    </row>
    <row r="225" spans="1:18" s="113" customFormat="1" ht="20.100000000000001" customHeight="1">
      <c r="A225" s="1075"/>
      <c r="B225" s="1234" t="s">
        <v>168</v>
      </c>
      <c r="C225" s="1145"/>
      <c r="D225" s="1145"/>
      <c r="E225" s="1121"/>
      <c r="F225" s="1121"/>
      <c r="G225" s="1121"/>
      <c r="H225" s="1121"/>
      <c r="I225" s="1145"/>
      <c r="J225" s="1121"/>
      <c r="K225" s="1121"/>
      <c r="L225" s="1034"/>
      <c r="M225" s="1034"/>
      <c r="N225" s="1148"/>
      <c r="O225" s="1005"/>
      <c r="P225" s="1005"/>
      <c r="Q225" s="1075"/>
      <c r="R225" s="1034"/>
    </row>
    <row r="226" spans="1:18" s="113" customFormat="1" ht="20.100000000000001" customHeight="1">
      <c r="A226" s="1075"/>
      <c r="B226" s="1234" t="s">
        <v>175</v>
      </c>
      <c r="C226" s="1145"/>
      <c r="D226" s="1145"/>
      <c r="E226" s="1121"/>
      <c r="F226" s="1121"/>
      <c r="G226" s="1121"/>
      <c r="H226" s="1121"/>
      <c r="I226" s="1145"/>
      <c r="J226" s="1121"/>
      <c r="K226" s="1121"/>
      <c r="L226" s="1034"/>
      <c r="M226" s="1034"/>
      <c r="N226" s="1148"/>
      <c r="O226" s="1005"/>
      <c r="P226" s="1005"/>
      <c r="Q226" s="1075"/>
      <c r="R226" s="1034"/>
    </row>
    <row r="227" spans="1:18" s="113" customFormat="1" ht="20.100000000000001" customHeight="1">
      <c r="A227" s="1075"/>
      <c r="B227" s="1234" t="s">
        <v>174</v>
      </c>
      <c r="C227" s="1145"/>
      <c r="D227" s="1145"/>
      <c r="E227" s="1121"/>
      <c r="F227" s="1121"/>
      <c r="G227" s="1121"/>
      <c r="H227" s="1121"/>
      <c r="I227" s="1145"/>
      <c r="J227" s="1121"/>
      <c r="K227" s="1121"/>
      <c r="L227" s="1034"/>
      <c r="M227" s="1034"/>
      <c r="N227" s="1148"/>
      <c r="O227" s="1005"/>
      <c r="P227" s="1005"/>
      <c r="Q227" s="1075"/>
      <c r="R227" s="1034"/>
    </row>
    <row r="228" spans="1:18" s="113" customFormat="1" ht="20.100000000000001" customHeight="1">
      <c r="A228" s="1075"/>
      <c r="B228" s="1234" t="s">
        <v>171</v>
      </c>
      <c r="C228" s="1145"/>
      <c r="D228" s="1145"/>
      <c r="E228" s="1121"/>
      <c r="F228" s="1121"/>
      <c r="G228" s="1121"/>
      <c r="H228" s="1121"/>
      <c r="I228" s="1145"/>
      <c r="J228" s="1121"/>
      <c r="K228" s="1121"/>
      <c r="L228" s="1034"/>
      <c r="M228" s="1034"/>
      <c r="N228" s="1148"/>
      <c r="O228" s="1005"/>
      <c r="P228" s="1005"/>
      <c r="Q228" s="1075"/>
      <c r="R228" s="1034"/>
    </row>
    <row r="229" spans="1:18" s="113" customFormat="1" ht="8.1" customHeight="1">
      <c r="A229" s="1075"/>
      <c r="B229" s="1193" t="s">
        <v>15</v>
      </c>
      <c r="C229" s="1145"/>
      <c r="D229" s="1145"/>
      <c r="E229" s="1121"/>
      <c r="F229" s="1121"/>
      <c r="G229" s="1121"/>
      <c r="H229" s="1121"/>
      <c r="I229" s="1145"/>
      <c r="J229" s="1121"/>
      <c r="K229" s="1121"/>
      <c r="L229" s="1034"/>
      <c r="M229" s="1034"/>
      <c r="N229" s="1148"/>
      <c r="O229" s="1005"/>
      <c r="P229" s="1005"/>
      <c r="Q229" s="1075"/>
      <c r="R229" s="1034"/>
    </row>
    <row r="230" spans="1:18" s="113" customFormat="1" ht="20.100000000000001" customHeight="1">
      <c r="A230" s="1075"/>
      <c r="B230" s="1273" t="s">
        <v>300</v>
      </c>
      <c r="C230" s="1145"/>
      <c r="D230" s="1145"/>
      <c r="E230" s="1121"/>
      <c r="F230" s="1121"/>
      <c r="G230" s="1121"/>
      <c r="H230" s="1121"/>
      <c r="I230" s="1145"/>
      <c r="J230" s="1121"/>
      <c r="K230" s="1121"/>
      <c r="L230" s="1034"/>
      <c r="M230" s="1034"/>
      <c r="N230" s="1148"/>
      <c r="O230" s="1005"/>
      <c r="P230" s="1005"/>
      <c r="Q230" s="1075"/>
      <c r="R230" s="1034"/>
    </row>
    <row r="231" spans="1:18" s="113" customFormat="1" ht="8.1" customHeight="1">
      <c r="A231" s="1075"/>
      <c r="B231" s="1494" t="s">
        <v>299</v>
      </c>
      <c r="C231" s="1495"/>
      <c r="D231" s="1495"/>
      <c r="E231" s="1495"/>
      <c r="F231" s="1495"/>
      <c r="G231" s="1495"/>
      <c r="H231" s="1495"/>
      <c r="I231" s="1495"/>
      <c r="J231" s="1495"/>
      <c r="K231" s="1495"/>
      <c r="L231" s="1495"/>
      <c r="M231" s="1495"/>
      <c r="N231" s="1496"/>
      <c r="O231" s="1005"/>
      <c r="P231" s="1005"/>
      <c r="Q231" s="1075"/>
      <c r="R231" s="1034"/>
    </row>
    <row r="232" spans="1:18" s="113" customFormat="1" ht="20.100000000000001" customHeight="1">
      <c r="A232" s="1075"/>
      <c r="B232" s="1494"/>
      <c r="C232" s="1495"/>
      <c r="D232" s="1495"/>
      <c r="E232" s="1495"/>
      <c r="F232" s="1495"/>
      <c r="G232" s="1495"/>
      <c r="H232" s="1495"/>
      <c r="I232" s="1495"/>
      <c r="J232" s="1495"/>
      <c r="K232" s="1495"/>
      <c r="L232" s="1495"/>
      <c r="M232" s="1495"/>
      <c r="N232" s="1496"/>
      <c r="O232" s="1005"/>
      <c r="P232" s="1005"/>
      <c r="Q232" s="1075"/>
      <c r="R232" s="1034"/>
    </row>
    <row r="233" spans="1:18" s="113" customFormat="1" ht="20.100000000000001" customHeight="1">
      <c r="A233" s="1075"/>
      <c r="B233" s="1193" t="s">
        <v>316</v>
      </c>
      <c r="C233" s="1145"/>
      <c r="D233" s="1145"/>
      <c r="E233" s="1121"/>
      <c r="F233" s="1121"/>
      <c r="G233" s="1121"/>
      <c r="H233" s="1121"/>
      <c r="I233" s="1145"/>
      <c r="J233" s="1121"/>
      <c r="K233" s="1121"/>
      <c r="L233" s="1034"/>
      <c r="M233" s="1034"/>
      <c r="N233" s="1148"/>
      <c r="O233" s="1005"/>
      <c r="P233" s="1005"/>
      <c r="Q233" s="1075"/>
      <c r="R233" s="1034"/>
    </row>
    <row r="234" spans="1:18" s="113" customFormat="1" ht="8.1" customHeight="1">
      <c r="A234" s="1042"/>
      <c r="B234" s="1222"/>
      <c r="C234" s="1024"/>
      <c r="D234" s="1024"/>
      <c r="E234" s="1024"/>
      <c r="F234" s="1024"/>
      <c r="G234" s="1024"/>
      <c r="H234" s="1024"/>
      <c r="I234" s="1024"/>
      <c r="J234" s="1024"/>
      <c r="K234" s="1024"/>
      <c r="L234" s="1024"/>
      <c r="M234" s="1024"/>
      <c r="N234" s="1138"/>
      <c r="O234" s="995"/>
      <c r="P234" s="995"/>
      <c r="Q234" s="995"/>
      <c r="R234" s="1013"/>
    </row>
    <row r="235" spans="1:18" s="113" customFormat="1" ht="20.100000000000001" customHeight="1">
      <c r="A235" s="1000"/>
      <c r="B235" s="1498" t="s">
        <v>145</v>
      </c>
      <c r="C235" s="1419"/>
      <c r="D235" s="1418">
        <f>SUM(L238:L240)</f>
        <v>1000</v>
      </c>
      <c r="E235" s="1418"/>
      <c r="F235" s="1418"/>
      <c r="G235" s="1022"/>
      <c r="H235" s="1419" t="s">
        <v>109</v>
      </c>
      <c r="I235" s="1419"/>
      <c r="J235" s="1418">
        <f>SUM(M238:M240)</f>
        <v>700</v>
      </c>
      <c r="K235" s="1418"/>
      <c r="L235" s="1418"/>
      <c r="M235" s="1091"/>
      <c r="N235" s="1153"/>
      <c r="O235" s="1000"/>
      <c r="P235" s="1000"/>
      <c r="Q235" s="1000"/>
      <c r="R235" s="1000"/>
    </row>
    <row r="236" spans="1:18" s="113" customFormat="1" ht="8.1" customHeight="1">
      <c r="A236" s="1058"/>
      <c r="B236" s="1168"/>
      <c r="C236" s="1096"/>
      <c r="D236" s="1096"/>
      <c r="E236" s="1096"/>
      <c r="F236" s="1097"/>
      <c r="G236" s="1097"/>
      <c r="H236" s="1097"/>
      <c r="I236" s="1097"/>
      <c r="J236" s="1097"/>
      <c r="K236" s="1096"/>
      <c r="L236" s="1002"/>
      <c r="M236" s="1002"/>
      <c r="N236" s="1169"/>
      <c r="O236" s="996"/>
      <c r="P236" s="996"/>
      <c r="Q236" s="1059"/>
      <c r="R236" s="1007"/>
    </row>
    <row r="237" spans="1:18" s="113" customFormat="1" ht="35.1" customHeight="1">
      <c r="A237" s="1078"/>
      <c r="B237" s="1235" t="s">
        <v>1</v>
      </c>
      <c r="C237" s="1052" t="s">
        <v>7</v>
      </c>
      <c r="D237" s="1445" t="s">
        <v>8</v>
      </c>
      <c r="E237" s="1445"/>
      <c r="F237" s="1445"/>
      <c r="G237" s="1445"/>
      <c r="H237" s="1445"/>
      <c r="I237" s="1445"/>
      <c r="J237" s="1052" t="s">
        <v>142</v>
      </c>
      <c r="K237" s="1052" t="s">
        <v>3</v>
      </c>
      <c r="L237" s="1051" t="s">
        <v>108</v>
      </c>
      <c r="M237" s="1051" t="s">
        <v>110</v>
      </c>
      <c r="N237" s="1236" t="s">
        <v>2</v>
      </c>
      <c r="O237" s="1053"/>
      <c r="P237" s="1053"/>
      <c r="Q237" s="1078"/>
      <c r="R237" s="1053"/>
    </row>
    <row r="238" spans="1:18" s="113" customFormat="1" ht="24" customHeight="1">
      <c r="A238" s="1079"/>
      <c r="B238" s="1237">
        <v>1</v>
      </c>
      <c r="C238" s="1129">
        <v>3</v>
      </c>
      <c r="D238" s="1360" t="s">
        <v>321</v>
      </c>
      <c r="E238" s="1360"/>
      <c r="F238" s="1360"/>
      <c r="G238" s="1360"/>
      <c r="H238" s="1360"/>
      <c r="I238" s="1360"/>
      <c r="J238" s="1047" t="s">
        <v>111</v>
      </c>
      <c r="K238" s="1048">
        <v>200</v>
      </c>
      <c r="L238" s="1105">
        <v>600</v>
      </c>
      <c r="M238" s="1105"/>
      <c r="N238" s="1163"/>
      <c r="O238" s="1037"/>
      <c r="P238" s="1037"/>
      <c r="Q238" s="1079"/>
      <c r="R238" s="1037"/>
    </row>
    <row r="239" spans="1:18" s="113" customFormat="1" ht="28.5" customHeight="1">
      <c r="A239" s="1079"/>
      <c r="B239" s="1237">
        <v>2</v>
      </c>
      <c r="C239" s="1129">
        <v>2</v>
      </c>
      <c r="D239" s="1360" t="s">
        <v>322</v>
      </c>
      <c r="E239" s="1360"/>
      <c r="F239" s="1360"/>
      <c r="G239" s="1360"/>
      <c r="H239" s="1360"/>
      <c r="I239" s="1360"/>
      <c r="J239" s="1047" t="s">
        <v>111</v>
      </c>
      <c r="K239" s="1048">
        <v>200</v>
      </c>
      <c r="L239" s="1105">
        <v>400</v>
      </c>
      <c r="M239" s="1105"/>
      <c r="N239" s="1163"/>
      <c r="O239" s="1037"/>
      <c r="P239" s="1037"/>
      <c r="Q239" s="1079"/>
      <c r="R239" s="1037"/>
    </row>
    <row r="240" spans="1:18" s="113" customFormat="1" ht="24" customHeight="1" thickBot="1">
      <c r="A240" s="1079"/>
      <c r="B240" s="1238">
        <v>3</v>
      </c>
      <c r="C240" s="1243">
        <v>2</v>
      </c>
      <c r="D240" s="1499" t="s">
        <v>320</v>
      </c>
      <c r="E240" s="1499"/>
      <c r="F240" s="1499"/>
      <c r="G240" s="1499"/>
      <c r="H240" s="1499"/>
      <c r="I240" s="1499"/>
      <c r="J240" s="1244" t="s">
        <v>112</v>
      </c>
      <c r="K240" s="1245">
        <v>350</v>
      </c>
      <c r="L240" s="1220"/>
      <c r="M240" s="1246">
        <v>700</v>
      </c>
      <c r="N240" s="1177"/>
      <c r="O240" s="1037"/>
      <c r="P240" s="1037"/>
      <c r="Q240" s="1079"/>
      <c r="R240" s="1037"/>
    </row>
    <row r="241" spans="1:18" s="113" customFormat="1">
      <c r="A241" s="995"/>
      <c r="B241" s="995"/>
      <c r="C241" s="995"/>
      <c r="D241" s="1103"/>
      <c r="E241" s="1103"/>
      <c r="F241" s="1103"/>
      <c r="G241" s="1103"/>
      <c r="H241" s="1103"/>
      <c r="I241" s="1103"/>
      <c r="J241" s="1103"/>
      <c r="K241" s="995"/>
      <c r="L241" s="995"/>
      <c r="M241" s="995"/>
      <c r="N241" s="995"/>
      <c r="O241" s="995"/>
      <c r="P241" s="995"/>
      <c r="Q241" s="995"/>
      <c r="R241" s="995"/>
    </row>
    <row r="242" spans="1:18" s="113" customFormat="1" ht="13.5" thickBot="1">
      <c r="A242" s="995"/>
      <c r="B242" s="995"/>
      <c r="C242" s="995"/>
      <c r="D242" s="1103"/>
      <c r="E242" s="1103"/>
      <c r="F242" s="1103"/>
      <c r="G242" s="1103"/>
      <c r="H242" s="1103"/>
      <c r="I242" s="1103"/>
      <c r="J242" s="1103"/>
      <c r="K242" s="995"/>
      <c r="L242" s="995"/>
      <c r="M242" s="995"/>
      <c r="N242" s="995"/>
      <c r="O242" s="995"/>
      <c r="P242" s="995"/>
      <c r="Q242" s="995"/>
      <c r="R242" s="995"/>
    </row>
    <row r="243" spans="1:18" s="599" customFormat="1" ht="24" customHeight="1" thickBot="1">
      <c r="A243" s="1065"/>
      <c r="B243" s="1378" t="s">
        <v>233</v>
      </c>
      <c r="C243" s="1379"/>
      <c r="D243" s="1379"/>
      <c r="E243" s="1379"/>
      <c r="F243" s="1379"/>
      <c r="G243" s="1379"/>
      <c r="H243" s="1379"/>
      <c r="I243" s="1379"/>
      <c r="J243" s="1379"/>
      <c r="K243" s="1379"/>
      <c r="L243" s="1379"/>
      <c r="M243" s="1379"/>
      <c r="N243" s="1380"/>
      <c r="O243" s="999"/>
      <c r="P243" s="999"/>
      <c r="Q243" s="999"/>
      <c r="R243" s="999"/>
    </row>
    <row r="244" spans="1:18" s="113" customFormat="1" ht="8.1" customHeight="1">
      <c r="A244" s="1084"/>
      <c r="B244" s="1247"/>
      <c r="C244" s="1082"/>
      <c r="D244" s="1082"/>
      <c r="E244" s="1082"/>
      <c r="F244" s="1082"/>
      <c r="G244" s="1081"/>
      <c r="H244" s="1081"/>
      <c r="I244" s="1081"/>
      <c r="J244" s="1083"/>
      <c r="K244" s="1083"/>
      <c r="L244" s="1074"/>
      <c r="M244" s="1248"/>
      <c r="N244" s="1249"/>
      <c r="O244" s="1040"/>
      <c r="P244" s="1012"/>
      <c r="Q244" s="1040"/>
      <c r="R244" s="1040"/>
    </row>
    <row r="245" spans="1:18" s="113" customFormat="1" ht="20.100000000000001" customHeight="1">
      <c r="A245" s="1062"/>
      <c r="B245" s="1466" t="s">
        <v>210</v>
      </c>
      <c r="C245" s="1467"/>
      <c r="D245" s="1467"/>
      <c r="E245" s="1467"/>
      <c r="F245" s="1467"/>
      <c r="G245" s="1467"/>
      <c r="H245" s="1467"/>
      <c r="I245" s="1467"/>
      <c r="J245" s="1467"/>
      <c r="K245" s="1467"/>
      <c r="L245" s="1467"/>
      <c r="M245" s="1467"/>
      <c r="N245" s="1468"/>
      <c r="O245" s="1012"/>
      <c r="P245" s="1013"/>
      <c r="Q245" s="1013"/>
      <c r="R245" s="1013"/>
    </row>
    <row r="246" spans="1:18" s="113" customFormat="1" ht="20.100000000000001" customHeight="1">
      <c r="A246" s="1062"/>
      <c r="B246" s="1466" t="s">
        <v>211</v>
      </c>
      <c r="C246" s="1467"/>
      <c r="D246" s="1467"/>
      <c r="E246" s="1467"/>
      <c r="F246" s="1467"/>
      <c r="G246" s="1467"/>
      <c r="H246" s="1467"/>
      <c r="I246" s="1467"/>
      <c r="J246" s="1467"/>
      <c r="K246" s="1467"/>
      <c r="L246" s="1467"/>
      <c r="M246" s="1467"/>
      <c r="N246" s="1468"/>
      <c r="O246" s="1012"/>
      <c r="P246" s="1013"/>
      <c r="Q246" s="1013"/>
      <c r="R246" s="1013"/>
    </row>
    <row r="247" spans="1:18" s="113" customFormat="1" ht="20.100000000000001" customHeight="1">
      <c r="A247" s="1062"/>
      <c r="B247" s="1466" t="s">
        <v>212</v>
      </c>
      <c r="C247" s="1467"/>
      <c r="D247" s="1467"/>
      <c r="E247" s="1467"/>
      <c r="F247" s="1467"/>
      <c r="G247" s="1467"/>
      <c r="H247" s="1467"/>
      <c r="I247" s="1467"/>
      <c r="J247" s="1467"/>
      <c r="K247" s="1467"/>
      <c r="L247" s="1467"/>
      <c r="M247" s="1467"/>
      <c r="N247" s="1468"/>
      <c r="O247" s="1012"/>
      <c r="P247" s="1013"/>
      <c r="Q247" s="1013"/>
      <c r="R247" s="1013"/>
    </row>
    <row r="248" spans="1:18" s="113" customFormat="1" ht="15" customHeight="1">
      <c r="A248" s="1062"/>
      <c r="B248" s="1478" t="s">
        <v>317</v>
      </c>
      <c r="C248" s="1479"/>
      <c r="D248" s="1479"/>
      <c r="E248" s="1479"/>
      <c r="F248" s="1479"/>
      <c r="G248" s="1479"/>
      <c r="H248" s="1479"/>
      <c r="I248" s="1479"/>
      <c r="J248" s="1479"/>
      <c r="K248" s="1479"/>
      <c r="L248" s="1479"/>
      <c r="M248" s="1479"/>
      <c r="N248" s="1480"/>
      <c r="O248" s="1012"/>
      <c r="P248" s="1013"/>
      <c r="Q248" s="1013"/>
      <c r="R248" s="1013"/>
    </row>
    <row r="249" spans="1:18" s="113" customFormat="1" ht="15" customHeight="1">
      <c r="A249" s="1062"/>
      <c r="B249" s="1478"/>
      <c r="C249" s="1479"/>
      <c r="D249" s="1479"/>
      <c r="E249" s="1479"/>
      <c r="F249" s="1479"/>
      <c r="G249" s="1479"/>
      <c r="H249" s="1479"/>
      <c r="I249" s="1479"/>
      <c r="J249" s="1479"/>
      <c r="K249" s="1479"/>
      <c r="L249" s="1479"/>
      <c r="M249" s="1479"/>
      <c r="N249" s="1480"/>
      <c r="O249" s="1012"/>
      <c r="P249" s="1013"/>
      <c r="Q249" s="1013"/>
      <c r="R249" s="1013"/>
    </row>
    <row r="250" spans="1:18" s="113" customFormat="1" ht="20.25" customHeight="1">
      <c r="A250" s="1062"/>
      <c r="B250" s="1478" t="s">
        <v>301</v>
      </c>
      <c r="C250" s="1479"/>
      <c r="D250" s="1479"/>
      <c r="E250" s="1479"/>
      <c r="F250" s="1479"/>
      <c r="G250" s="1479"/>
      <c r="H250" s="1479"/>
      <c r="I250" s="1479"/>
      <c r="J250" s="1479"/>
      <c r="K250" s="1479"/>
      <c r="L250" s="1479"/>
      <c r="M250" s="1479"/>
      <c r="N250" s="1480"/>
      <c r="O250" s="1012"/>
      <c r="P250" s="1013"/>
      <c r="Q250" s="1013"/>
      <c r="R250" s="1013"/>
    </row>
    <row r="251" spans="1:18" s="113" customFormat="1" ht="20.25" customHeight="1">
      <c r="A251" s="1062"/>
      <c r="B251" s="1478"/>
      <c r="C251" s="1479"/>
      <c r="D251" s="1479"/>
      <c r="E251" s="1479"/>
      <c r="F251" s="1479"/>
      <c r="G251" s="1479"/>
      <c r="H251" s="1479"/>
      <c r="I251" s="1479"/>
      <c r="J251" s="1479"/>
      <c r="K251" s="1479"/>
      <c r="L251" s="1479"/>
      <c r="M251" s="1479"/>
      <c r="N251" s="1480"/>
      <c r="O251" s="1012"/>
      <c r="P251" s="1013"/>
      <c r="Q251" s="1013"/>
      <c r="R251" s="1013"/>
    </row>
    <row r="252" spans="1:18" s="113" customFormat="1" ht="20.100000000000001" customHeight="1">
      <c r="A252" s="1062"/>
      <c r="B252" s="1466" t="s">
        <v>209</v>
      </c>
      <c r="C252" s="1467"/>
      <c r="D252" s="1467"/>
      <c r="E252" s="1467"/>
      <c r="F252" s="1467"/>
      <c r="G252" s="1467"/>
      <c r="H252" s="1467"/>
      <c r="I252" s="1467"/>
      <c r="J252" s="1467"/>
      <c r="K252" s="1467"/>
      <c r="L252" s="1467"/>
      <c r="M252" s="1467"/>
      <c r="N252" s="1468"/>
      <c r="O252" s="1012"/>
      <c r="P252" s="1013"/>
      <c r="Q252" s="1013"/>
      <c r="R252" s="1013"/>
    </row>
    <row r="253" spans="1:18" s="113" customFormat="1" ht="20.100000000000001" customHeight="1">
      <c r="A253" s="1062"/>
      <c r="B253" s="1466" t="s">
        <v>302</v>
      </c>
      <c r="C253" s="1467"/>
      <c r="D253" s="1467"/>
      <c r="E253" s="1467"/>
      <c r="F253" s="1467"/>
      <c r="G253" s="1467"/>
      <c r="H253" s="1467"/>
      <c r="I253" s="1467"/>
      <c r="J253" s="1467"/>
      <c r="K253" s="1467"/>
      <c r="L253" s="1467"/>
      <c r="M253" s="1467"/>
      <c r="N253" s="1468"/>
      <c r="O253" s="1012"/>
      <c r="P253" s="1013"/>
      <c r="Q253" s="1013"/>
      <c r="R253" s="1013"/>
    </row>
    <row r="254" spans="1:18" s="113" customFormat="1" ht="20.100000000000001" customHeight="1">
      <c r="A254" s="1062"/>
      <c r="B254" s="1466" t="s">
        <v>208</v>
      </c>
      <c r="C254" s="1467"/>
      <c r="D254" s="1467"/>
      <c r="E254" s="1467"/>
      <c r="F254" s="1467"/>
      <c r="G254" s="1467"/>
      <c r="H254" s="1467"/>
      <c r="I254" s="1467"/>
      <c r="J254" s="1467"/>
      <c r="K254" s="1467"/>
      <c r="L254" s="1467"/>
      <c r="M254" s="1467"/>
      <c r="N254" s="1468"/>
      <c r="O254" s="1012"/>
      <c r="P254" s="1013"/>
      <c r="Q254" s="1013"/>
      <c r="R254" s="1013"/>
    </row>
    <row r="255" spans="1:18" s="113" customFormat="1" ht="8.1" customHeight="1">
      <c r="A255" s="1084"/>
      <c r="B255" s="1247"/>
      <c r="C255" s="1082"/>
      <c r="D255" s="1082"/>
      <c r="E255" s="1082"/>
      <c r="F255" s="1082"/>
      <c r="G255" s="1081"/>
      <c r="H255" s="1081"/>
      <c r="I255" s="1081"/>
      <c r="J255" s="1083"/>
      <c r="K255" s="1083"/>
      <c r="L255" s="1074"/>
      <c r="M255" s="1248"/>
      <c r="N255" s="1249"/>
      <c r="O255" s="1040"/>
      <c r="P255" s="1012"/>
      <c r="Q255" s="1040"/>
      <c r="R255" s="1040"/>
    </row>
    <row r="256" spans="1:18" s="113" customFormat="1" ht="20.100000000000001" customHeight="1">
      <c r="A256" s="1064"/>
      <c r="B256" s="1252" t="s">
        <v>93</v>
      </c>
      <c r="C256" s="1381">
        <f>SUM(L259:M264)</f>
        <v>230686.56</v>
      </c>
      <c r="D256" s="1381"/>
      <c r="E256" s="1381"/>
      <c r="F256" s="1382" t="s">
        <v>199</v>
      </c>
      <c r="G256" s="1383"/>
      <c r="H256" s="1383"/>
      <c r="I256" s="1383"/>
      <c r="J256" s="1136"/>
      <c r="K256" s="1136"/>
      <c r="L256" s="1074"/>
      <c r="M256" s="1142"/>
      <c r="N256" s="1251"/>
      <c r="O256" s="1040"/>
      <c r="P256" s="1012"/>
      <c r="Q256" s="1012"/>
      <c r="R256" s="1012"/>
    </row>
    <row r="257" spans="1:18" s="113" customFormat="1" ht="8.1" customHeight="1">
      <c r="A257" s="1064"/>
      <c r="B257" s="1250"/>
      <c r="C257" s="1101"/>
      <c r="D257" s="1101"/>
      <c r="E257" s="1101"/>
      <c r="F257" s="1101"/>
      <c r="G257" s="1106"/>
      <c r="H257" s="1102"/>
      <c r="I257" s="1102"/>
      <c r="J257" s="1101"/>
      <c r="K257" s="1101"/>
      <c r="L257" s="1074"/>
      <c r="M257" s="1253"/>
      <c r="N257" s="1251"/>
      <c r="O257" s="1012"/>
      <c r="P257" s="1012"/>
      <c r="Q257" s="1012"/>
      <c r="R257" s="1012"/>
    </row>
    <row r="258" spans="1:18" s="113" customFormat="1" ht="35.1" customHeight="1">
      <c r="A258" s="1066"/>
      <c r="B258" s="1254" t="s">
        <v>1</v>
      </c>
      <c r="C258" s="1491" t="s">
        <v>73</v>
      </c>
      <c r="D258" s="1491"/>
      <c r="E258" s="1135" t="s">
        <v>74</v>
      </c>
      <c r="F258" s="1095" t="s">
        <v>75</v>
      </c>
      <c r="G258" s="1472" t="s">
        <v>88</v>
      </c>
      <c r="H258" s="1473"/>
      <c r="I258" s="1080" t="s">
        <v>129</v>
      </c>
      <c r="J258" s="1492" t="s">
        <v>128</v>
      </c>
      <c r="K258" s="1492"/>
      <c r="L258" s="1493" t="s">
        <v>76</v>
      </c>
      <c r="M258" s="1493"/>
      <c r="N258" s="1255" t="s">
        <v>2</v>
      </c>
      <c r="O258" s="1012"/>
      <c r="P258" s="1044" t="s">
        <v>78</v>
      </c>
      <c r="Q258" s="1045">
        <v>317.39999999999998</v>
      </c>
      <c r="R258" s="1004"/>
    </row>
    <row r="259" spans="1:18" s="113" customFormat="1" ht="24" customHeight="1">
      <c r="A259" s="1043"/>
      <c r="B259" s="1256">
        <v>1</v>
      </c>
      <c r="C259" s="1384" t="s">
        <v>78</v>
      </c>
      <c r="D259" s="1384"/>
      <c r="E259" s="1098">
        <v>1</v>
      </c>
      <c r="F259" s="1098">
        <v>6</v>
      </c>
      <c r="G259" s="1474"/>
      <c r="H259" s="1475"/>
      <c r="I259" s="1292">
        <f>Q258</f>
        <v>317.39999999999998</v>
      </c>
      <c r="J259" s="1376">
        <f>INDEX($Q$258:$Q$263,MATCH(C259,$P$258:$P$263))</f>
        <v>317.39999999999998</v>
      </c>
      <c r="K259" s="1376"/>
      <c r="L259" s="1377">
        <f>J259*E259*F259</f>
        <v>1904.3999999999999</v>
      </c>
      <c r="M259" s="1377"/>
      <c r="N259" s="1198"/>
      <c r="O259" s="1012"/>
      <c r="P259" s="1044" t="s">
        <v>101</v>
      </c>
      <c r="Q259" s="1045">
        <v>634.79999999999995</v>
      </c>
      <c r="R259" s="1013"/>
    </row>
    <row r="260" spans="1:18" s="113" customFormat="1" ht="24" customHeight="1">
      <c r="A260" s="1043"/>
      <c r="B260" s="1256">
        <v>2</v>
      </c>
      <c r="C260" s="1384" t="s">
        <v>78</v>
      </c>
      <c r="D260" s="1384"/>
      <c r="E260" s="1098">
        <v>2</v>
      </c>
      <c r="F260" s="1098">
        <v>12</v>
      </c>
      <c r="G260" s="1385"/>
      <c r="H260" s="1386"/>
      <c r="I260" s="1292">
        <v>317.39999999999998</v>
      </c>
      <c r="J260" s="1376">
        <f t="shared" ref="J260:J261" si="1">INDEX($Q$258:$Q$263,MATCH(C260,$P$258:$P$263))</f>
        <v>317.39999999999998</v>
      </c>
      <c r="K260" s="1376"/>
      <c r="L260" s="1377">
        <f t="shared" ref="L260:L264" si="2">J260*E260*F260</f>
        <v>7617.5999999999995</v>
      </c>
      <c r="M260" s="1377"/>
      <c r="N260" s="1198"/>
      <c r="O260" s="1012"/>
      <c r="P260" s="1044" t="s">
        <v>77</v>
      </c>
      <c r="Q260" s="1045">
        <v>888.3</v>
      </c>
      <c r="R260" s="1013"/>
    </row>
    <row r="261" spans="1:18" s="113" customFormat="1" ht="24" customHeight="1">
      <c r="A261" s="1043"/>
      <c r="B261" s="1256">
        <v>3</v>
      </c>
      <c r="C261" s="1384" t="s">
        <v>77</v>
      </c>
      <c r="D261" s="1384"/>
      <c r="E261" s="1098">
        <v>2</v>
      </c>
      <c r="F261" s="1098">
        <v>12</v>
      </c>
      <c r="G261" s="1469">
        <v>40</v>
      </c>
      <c r="H261" s="1470"/>
      <c r="I261" s="1292">
        <f>Q260</f>
        <v>888.3</v>
      </c>
      <c r="J261" s="1376">
        <f t="shared" si="1"/>
        <v>888.3</v>
      </c>
      <c r="K261" s="1376"/>
      <c r="L261" s="1377">
        <f t="shared" si="2"/>
        <v>21319.199999999997</v>
      </c>
      <c r="M261" s="1377"/>
      <c r="N261" s="1198"/>
      <c r="O261" s="1012"/>
      <c r="P261" s="1044" t="s">
        <v>79</v>
      </c>
      <c r="Q261" s="1045">
        <v>2246.1</v>
      </c>
      <c r="R261" s="1013"/>
    </row>
    <row r="262" spans="1:18" s="113" customFormat="1" ht="24" customHeight="1">
      <c r="A262" s="1043"/>
      <c r="B262" s="1256">
        <v>4</v>
      </c>
      <c r="C262" s="1384" t="s">
        <v>79</v>
      </c>
      <c r="D262" s="1384"/>
      <c r="E262" s="1098">
        <v>1</v>
      </c>
      <c r="F262" s="1098">
        <v>12</v>
      </c>
      <c r="G262" s="1469">
        <v>24</v>
      </c>
      <c r="H262" s="1470"/>
      <c r="I262" s="1291">
        <f t="shared" ref="I262:I264" si="3">Q261</f>
        <v>2246.1</v>
      </c>
      <c r="J262" s="1376">
        <f>INDEX($Q$258:$Q$263,MATCH(C262,$P$258:$P$263))/40*G262</f>
        <v>1347.6599999999999</v>
      </c>
      <c r="K262" s="1376"/>
      <c r="L262" s="1377">
        <f t="shared" si="2"/>
        <v>16171.919999999998</v>
      </c>
      <c r="M262" s="1377"/>
      <c r="N262" s="1198"/>
      <c r="O262" s="1012"/>
      <c r="P262" s="1044" t="s">
        <v>265</v>
      </c>
      <c r="Q262" s="1045">
        <v>3679.8</v>
      </c>
      <c r="R262" s="1013"/>
    </row>
    <row r="263" spans="1:18" s="113" customFormat="1" ht="24" customHeight="1">
      <c r="A263" s="1043"/>
      <c r="B263" s="1256">
        <v>5</v>
      </c>
      <c r="C263" s="1384" t="s">
        <v>265</v>
      </c>
      <c r="D263" s="1384"/>
      <c r="E263" s="1098">
        <v>2</v>
      </c>
      <c r="F263" s="1098">
        <v>24</v>
      </c>
      <c r="G263" s="1469">
        <v>30</v>
      </c>
      <c r="H263" s="1470"/>
      <c r="I263" s="1291">
        <f t="shared" si="3"/>
        <v>3679.8</v>
      </c>
      <c r="J263" s="1376">
        <f>INDEX($Q$258:$Q$263,MATCH(C263,$P$258:$P$263))/40*G263</f>
        <v>2759.8500000000004</v>
      </c>
      <c r="K263" s="1376"/>
      <c r="L263" s="1377">
        <f t="shared" si="2"/>
        <v>132472.80000000002</v>
      </c>
      <c r="M263" s="1377"/>
      <c r="N263" s="1198"/>
      <c r="O263" s="1012"/>
      <c r="P263" s="1044" t="s">
        <v>80</v>
      </c>
      <c r="Q263" s="1045">
        <v>5333.4</v>
      </c>
      <c r="R263" s="1013"/>
    </row>
    <row r="264" spans="1:18" s="113" customFormat="1" ht="24" customHeight="1" thickBot="1">
      <c r="A264" s="1043"/>
      <c r="B264" s="1256">
        <v>6</v>
      </c>
      <c r="C264" s="1384" t="s">
        <v>80</v>
      </c>
      <c r="D264" s="1384"/>
      <c r="E264" s="1098">
        <v>1</v>
      </c>
      <c r="F264" s="1098">
        <v>12</v>
      </c>
      <c r="G264" s="1469">
        <v>32</v>
      </c>
      <c r="H264" s="1470"/>
      <c r="I264" s="1291">
        <f t="shared" si="3"/>
        <v>5333.4</v>
      </c>
      <c r="J264" s="1376">
        <f>INDEX($Q$258:$Q$263,MATCH(C264,$P$258:$P$263))/40*G264</f>
        <v>4266.7199999999993</v>
      </c>
      <c r="K264" s="1376"/>
      <c r="L264" s="1377">
        <f t="shared" si="2"/>
        <v>51200.639999999992</v>
      </c>
      <c r="M264" s="1377"/>
      <c r="N264" s="1198"/>
      <c r="O264" s="1012"/>
      <c r="P264" s="1013"/>
      <c r="Q264" s="1013"/>
      <c r="R264" s="1013"/>
    </row>
    <row r="265" spans="1:18" s="113" customFormat="1" ht="35.25" customHeight="1">
      <c r="A265" s="1062"/>
      <c r="B265" s="1280" t="s">
        <v>200</v>
      </c>
      <c r="C265" s="1281"/>
      <c r="D265" s="1281"/>
      <c r="E265" s="1471" t="s">
        <v>201</v>
      </c>
      <c r="F265" s="1471"/>
      <c r="G265" s="1471"/>
      <c r="H265" s="1471"/>
      <c r="I265" s="1471"/>
      <c r="J265" s="1471"/>
      <c r="K265" s="1471"/>
      <c r="L265" s="1471"/>
      <c r="M265" s="1282"/>
      <c r="N265" s="1283"/>
      <c r="O265" s="1012"/>
      <c r="P265" s="1013"/>
      <c r="Q265" s="1013"/>
      <c r="R265" s="1013"/>
    </row>
    <row r="266" spans="1:18" s="113" customFormat="1" ht="38.25" customHeight="1">
      <c r="A266" s="1085"/>
      <c r="B266" s="1463" t="s">
        <v>203</v>
      </c>
      <c r="C266" s="1464"/>
      <c r="D266" s="1464"/>
      <c r="E266" s="1464"/>
      <c r="F266" s="1464"/>
      <c r="G266" s="1464"/>
      <c r="H266" s="1464"/>
      <c r="I266" s="1464"/>
      <c r="J266" s="1464"/>
      <c r="K266" s="1464"/>
      <c r="L266" s="1464"/>
      <c r="M266" s="1464"/>
      <c r="N266" s="1465"/>
      <c r="O266" s="1021"/>
      <c r="P266" s="1021"/>
      <c r="Q266" s="1021"/>
      <c r="R266" s="1021"/>
    </row>
    <row r="267" spans="1:18" s="113" customFormat="1" ht="38.25" customHeight="1">
      <c r="A267" s="1085"/>
      <c r="B267" s="1460" t="s">
        <v>202</v>
      </c>
      <c r="C267" s="1461"/>
      <c r="D267" s="1461"/>
      <c r="E267" s="1461"/>
      <c r="F267" s="1461"/>
      <c r="G267" s="1461"/>
      <c r="H267" s="1461"/>
      <c r="I267" s="1461"/>
      <c r="J267" s="1461"/>
      <c r="K267" s="1461"/>
      <c r="L267" s="1461"/>
      <c r="M267" s="1461"/>
      <c r="N267" s="1462"/>
      <c r="O267" s="1021"/>
      <c r="P267" s="1021"/>
      <c r="Q267" s="1021"/>
      <c r="R267" s="1021"/>
    </row>
    <row r="268" spans="1:18" s="113" customFormat="1" ht="50.25" customHeight="1">
      <c r="A268" s="1085"/>
      <c r="B268" s="1373" t="s">
        <v>204</v>
      </c>
      <c r="C268" s="1374"/>
      <c r="D268" s="1374"/>
      <c r="E268" s="1374"/>
      <c r="F268" s="1374"/>
      <c r="G268" s="1374"/>
      <c r="H268" s="1374"/>
      <c r="I268" s="1374"/>
      <c r="J268" s="1374"/>
      <c r="K268" s="1374"/>
      <c r="L268" s="1374"/>
      <c r="M268" s="1374"/>
      <c r="N268" s="1375"/>
      <c r="O268" s="1021"/>
      <c r="P268" s="1021"/>
      <c r="Q268" s="1021"/>
      <c r="R268" s="1021"/>
    </row>
    <row r="269" spans="1:18" s="113" customFormat="1" ht="51" customHeight="1">
      <c r="A269" s="1085"/>
      <c r="B269" s="1370" t="s">
        <v>205</v>
      </c>
      <c r="C269" s="1371"/>
      <c r="D269" s="1371"/>
      <c r="E269" s="1371"/>
      <c r="F269" s="1371"/>
      <c r="G269" s="1371"/>
      <c r="H269" s="1371"/>
      <c r="I269" s="1371"/>
      <c r="J269" s="1371"/>
      <c r="K269" s="1371"/>
      <c r="L269" s="1371"/>
      <c r="M269" s="1371"/>
      <c r="N269" s="1372"/>
      <c r="O269" s="1021"/>
      <c r="P269" s="1021"/>
      <c r="Q269" s="1021"/>
      <c r="R269" s="1021"/>
    </row>
    <row r="270" spans="1:18" s="113" customFormat="1" ht="45.75" customHeight="1">
      <c r="A270" s="1085"/>
      <c r="B270" s="1373" t="s">
        <v>206</v>
      </c>
      <c r="C270" s="1374"/>
      <c r="D270" s="1374"/>
      <c r="E270" s="1374"/>
      <c r="F270" s="1374"/>
      <c r="G270" s="1374"/>
      <c r="H270" s="1374"/>
      <c r="I270" s="1374"/>
      <c r="J270" s="1374"/>
      <c r="K270" s="1374"/>
      <c r="L270" s="1374"/>
      <c r="M270" s="1374"/>
      <c r="N270" s="1375"/>
      <c r="O270" s="1021"/>
      <c r="P270" s="1021"/>
      <c r="Q270" s="1021"/>
      <c r="R270" s="1021"/>
    </row>
    <row r="271" spans="1:18" s="113" customFormat="1" ht="45.75" customHeight="1" thickBot="1">
      <c r="A271" s="1085"/>
      <c r="B271" s="1357" t="s">
        <v>207</v>
      </c>
      <c r="C271" s="1358"/>
      <c r="D271" s="1358"/>
      <c r="E271" s="1358"/>
      <c r="F271" s="1358"/>
      <c r="G271" s="1358"/>
      <c r="H271" s="1358"/>
      <c r="I271" s="1358"/>
      <c r="J271" s="1358"/>
      <c r="K271" s="1358"/>
      <c r="L271" s="1358"/>
      <c r="M271" s="1358"/>
      <c r="N271" s="1359"/>
      <c r="O271" s="1021"/>
      <c r="P271" s="1021"/>
      <c r="Q271" s="1021"/>
      <c r="R271" s="1021"/>
    </row>
    <row r="272" spans="1:18" s="113" customFormat="1" ht="13.5" thickBot="1">
      <c r="A272" s="995"/>
      <c r="B272" s="1087"/>
      <c r="C272" s="1103"/>
      <c r="D272" s="1103"/>
      <c r="E272" s="1103"/>
      <c r="F272" s="1103"/>
      <c r="G272" s="1103"/>
      <c r="H272" s="1103"/>
      <c r="I272" s="1103"/>
      <c r="J272" s="1103"/>
      <c r="K272" s="1103"/>
      <c r="L272" s="995"/>
      <c r="M272" s="995"/>
      <c r="N272" s="995"/>
      <c r="O272" s="995"/>
      <c r="P272" s="995"/>
      <c r="Q272" s="995"/>
      <c r="R272" s="995"/>
    </row>
    <row r="273" spans="1:18" s="113" customFormat="1" ht="24.75" customHeight="1" thickBot="1">
      <c r="B273" s="1378" t="s">
        <v>278</v>
      </c>
      <c r="C273" s="1379"/>
      <c r="D273" s="1379"/>
      <c r="E273" s="1379"/>
      <c r="F273" s="1379"/>
      <c r="G273" s="1379"/>
      <c r="H273" s="1379"/>
      <c r="I273" s="1379"/>
      <c r="J273" s="1379"/>
      <c r="K273" s="1379"/>
      <c r="L273" s="1379"/>
      <c r="M273" s="1379"/>
      <c r="N273" s="1380"/>
    </row>
    <row r="274" spans="1:18" ht="20.100000000000001" customHeight="1">
      <c r="B274" s="1561" t="s">
        <v>210</v>
      </c>
      <c r="C274" s="1562"/>
      <c r="D274" s="1562"/>
      <c r="E274" s="1562"/>
      <c r="F274" s="1562"/>
      <c r="G274" s="1562"/>
      <c r="H274" s="1562"/>
      <c r="I274" s="1562"/>
      <c r="J274" s="1562"/>
      <c r="K274" s="1562"/>
      <c r="L274" s="1562"/>
      <c r="M274" s="1562"/>
      <c r="N274" s="1563"/>
    </row>
    <row r="275" spans="1:18" ht="20.100000000000001" customHeight="1">
      <c r="B275" s="1466" t="s">
        <v>306</v>
      </c>
      <c r="C275" s="1467"/>
      <c r="D275" s="1467"/>
      <c r="E275" s="1467"/>
      <c r="F275" s="1467"/>
      <c r="G275" s="1467"/>
      <c r="H275" s="1467"/>
      <c r="I275" s="1467"/>
      <c r="J275" s="1467"/>
      <c r="K275" s="1467"/>
      <c r="L275" s="1467"/>
      <c r="M275" s="1467"/>
      <c r="N275" s="1468"/>
    </row>
    <row r="276" spans="1:18" ht="20.100000000000001" customHeight="1">
      <c r="B276" s="1466" t="s">
        <v>212</v>
      </c>
      <c r="C276" s="1467"/>
      <c r="D276" s="1467"/>
      <c r="E276" s="1467"/>
      <c r="F276" s="1467"/>
      <c r="G276" s="1467"/>
      <c r="H276" s="1467"/>
      <c r="I276" s="1467"/>
      <c r="J276" s="1467"/>
      <c r="K276" s="1467"/>
      <c r="L276" s="1467"/>
      <c r="M276" s="1467"/>
      <c r="N276" s="1468"/>
    </row>
    <row r="277" spans="1:18" ht="20.25" customHeight="1">
      <c r="B277" s="1478" t="s">
        <v>318</v>
      </c>
      <c r="C277" s="1479"/>
      <c r="D277" s="1479"/>
      <c r="E277" s="1479"/>
      <c r="F277" s="1479"/>
      <c r="G277" s="1479"/>
      <c r="H277" s="1479"/>
      <c r="I277" s="1479"/>
      <c r="J277" s="1479"/>
      <c r="K277" s="1479"/>
      <c r="L277" s="1479"/>
      <c r="M277" s="1479"/>
      <c r="N277" s="1480"/>
    </row>
    <row r="278" spans="1:18" ht="15" customHeight="1">
      <c r="B278" s="1478"/>
      <c r="C278" s="1479"/>
      <c r="D278" s="1479"/>
      <c r="E278" s="1479"/>
      <c r="F278" s="1479"/>
      <c r="G278" s="1479"/>
      <c r="H278" s="1479"/>
      <c r="I278" s="1479"/>
      <c r="J278" s="1479"/>
      <c r="K278" s="1479"/>
      <c r="L278" s="1479"/>
      <c r="M278" s="1479"/>
      <c r="N278" s="1480"/>
    </row>
    <row r="279" spans="1:18" ht="20.100000000000001" customHeight="1">
      <c r="B279" s="1466" t="s">
        <v>307</v>
      </c>
      <c r="C279" s="1467"/>
      <c r="D279" s="1467"/>
      <c r="E279" s="1467"/>
      <c r="F279" s="1467"/>
      <c r="G279" s="1467"/>
      <c r="H279" s="1467"/>
      <c r="I279" s="1467"/>
      <c r="J279" s="1467"/>
      <c r="K279" s="1467"/>
      <c r="L279" s="1467"/>
      <c r="M279" s="1467"/>
      <c r="N279" s="1468"/>
    </row>
    <row r="280" spans="1:18" ht="20.100000000000001" customHeight="1">
      <c r="B280" s="1466" t="s">
        <v>208</v>
      </c>
      <c r="C280" s="1467"/>
      <c r="D280" s="1467"/>
      <c r="E280" s="1467"/>
      <c r="F280" s="1467"/>
      <c r="G280" s="1467"/>
      <c r="H280" s="1467"/>
      <c r="I280" s="1467"/>
      <c r="J280" s="1467"/>
      <c r="K280" s="1467"/>
      <c r="L280" s="1467"/>
      <c r="M280" s="1467"/>
      <c r="N280" s="1468"/>
    </row>
    <row r="281" spans="1:18" s="113" customFormat="1" ht="8.1" customHeight="1">
      <c r="B281" s="1250"/>
      <c r="C281" s="1101"/>
      <c r="D281" s="1101"/>
      <c r="E281" s="1101"/>
      <c r="F281" s="1302"/>
      <c r="G281" s="1302"/>
      <c r="H281" s="1302"/>
      <c r="I281" s="1302"/>
      <c r="J281" s="1302"/>
      <c r="K281" s="1302"/>
      <c r="L281" s="1302"/>
      <c r="M281" s="1302"/>
      <c r="N281" s="1257"/>
    </row>
    <row r="282" spans="1:18" s="113" customFormat="1" ht="24" customHeight="1">
      <c r="B282" s="1252" t="s">
        <v>93</v>
      </c>
      <c r="C282" s="1381">
        <f>SUM(L285:M292)</f>
        <v>927410.39999999991</v>
      </c>
      <c r="D282" s="1381"/>
      <c r="E282" s="1381"/>
      <c r="F282" s="1547" t="s">
        <v>199</v>
      </c>
      <c r="G282" s="1548"/>
      <c r="H282" s="1548"/>
      <c r="I282" s="1548"/>
      <c r="J282" s="1136"/>
      <c r="K282" s="1136"/>
      <c r="L282" s="1074"/>
      <c r="M282" s="1142"/>
      <c r="N282" s="1251"/>
    </row>
    <row r="283" spans="1:18" s="113" customFormat="1" ht="8.1" customHeight="1">
      <c r="A283" s="1136"/>
      <c r="B283" s="1293"/>
      <c r="C283" s="1136"/>
      <c r="D283" s="1136"/>
      <c r="E283" s="1136"/>
      <c r="F283" s="1136"/>
      <c r="G283" s="1136"/>
      <c r="H283" s="1136"/>
      <c r="I283" s="1136"/>
      <c r="J283" s="1136"/>
      <c r="K283" s="1136"/>
      <c r="L283" s="1074"/>
      <c r="M283" s="1142"/>
      <c r="N283" s="1251"/>
    </row>
    <row r="284" spans="1:18" s="113" customFormat="1" ht="24" customHeight="1">
      <c r="B284" s="1294" t="s">
        <v>1</v>
      </c>
      <c r="C284" s="1528" t="s">
        <v>73</v>
      </c>
      <c r="D284" s="1528"/>
      <c r="E284" s="1528" t="s">
        <v>74</v>
      </c>
      <c r="F284" s="1528"/>
      <c r="G284" s="1528" t="s">
        <v>75</v>
      </c>
      <c r="H284" s="1528"/>
      <c r="I284" s="1549" t="s">
        <v>197</v>
      </c>
      <c r="J284" s="1549"/>
      <c r="K284" s="1549"/>
      <c r="L284" s="1549" t="s">
        <v>76</v>
      </c>
      <c r="M284" s="1549"/>
      <c r="N284" s="1295" t="s">
        <v>2</v>
      </c>
    </row>
    <row r="285" spans="1:18" s="113" customFormat="1" ht="24" customHeight="1">
      <c r="B285" s="1296">
        <v>1</v>
      </c>
      <c r="C285" s="1529" t="s">
        <v>198</v>
      </c>
      <c r="D285" s="1529"/>
      <c r="E285" s="1551">
        <v>1</v>
      </c>
      <c r="F285" s="1551"/>
      <c r="G285" s="1551">
        <v>12</v>
      </c>
      <c r="H285" s="1551"/>
      <c r="I285" s="1564">
        <f>R285</f>
        <v>502.8</v>
      </c>
      <c r="J285" s="1546"/>
      <c r="K285" s="1546"/>
      <c r="L285" s="1550">
        <f>I285*G285*E285</f>
        <v>6033.6</v>
      </c>
      <c r="M285" s="1550"/>
      <c r="N285" s="1297"/>
      <c r="Q285" s="839" t="e">
        <f>#REF!</f>
        <v>#REF!</v>
      </c>
      <c r="R285" s="947">
        <v>502.8</v>
      </c>
    </row>
    <row r="286" spans="1:18" s="113" customFormat="1" ht="24" customHeight="1">
      <c r="B286" s="1298">
        <v>2</v>
      </c>
      <c r="C286" s="1529" t="s">
        <v>305</v>
      </c>
      <c r="D286" s="1529"/>
      <c r="E286" s="1551">
        <v>2</v>
      </c>
      <c r="F286" s="1551"/>
      <c r="G286" s="1551">
        <v>12</v>
      </c>
      <c r="H286" s="1551"/>
      <c r="I286" s="1546">
        <f>R286</f>
        <v>1477.2</v>
      </c>
      <c r="J286" s="1546"/>
      <c r="K286" s="1546"/>
      <c r="L286" s="1550">
        <f t="shared" ref="L286:L292" si="4">I286*G286*E286</f>
        <v>35452.800000000003</v>
      </c>
      <c r="M286" s="1550"/>
      <c r="N286" s="1297"/>
      <c r="Q286" s="839" t="s">
        <v>305</v>
      </c>
      <c r="R286" s="840">
        <v>1477.2</v>
      </c>
    </row>
    <row r="287" spans="1:18" s="113" customFormat="1" ht="24" customHeight="1">
      <c r="B287" s="1298">
        <v>3</v>
      </c>
      <c r="C287" s="1529" t="s">
        <v>305</v>
      </c>
      <c r="D287" s="1529"/>
      <c r="E287" s="1551">
        <v>3</v>
      </c>
      <c r="F287" s="1551"/>
      <c r="G287" s="1551">
        <v>24</v>
      </c>
      <c r="H287" s="1551"/>
      <c r="I287" s="1546">
        <f>R286</f>
        <v>1477.2</v>
      </c>
      <c r="J287" s="1546"/>
      <c r="K287" s="1546"/>
      <c r="L287" s="1550">
        <f t="shared" si="4"/>
        <v>106358.40000000001</v>
      </c>
      <c r="M287" s="1550"/>
      <c r="N287" s="1297"/>
      <c r="Q287" s="839" t="s">
        <v>253</v>
      </c>
      <c r="R287" s="840">
        <v>1477.2</v>
      </c>
    </row>
    <row r="288" spans="1:18" s="113" customFormat="1" ht="24" customHeight="1">
      <c r="B288" s="1298">
        <v>4</v>
      </c>
      <c r="C288" s="1529" t="s">
        <v>253</v>
      </c>
      <c r="D288" s="1529"/>
      <c r="E288" s="1551">
        <v>1</v>
      </c>
      <c r="F288" s="1551"/>
      <c r="G288" s="1551">
        <v>36</v>
      </c>
      <c r="H288" s="1551"/>
      <c r="I288" s="1546">
        <f>R287</f>
        <v>1477.2</v>
      </c>
      <c r="J288" s="1546"/>
      <c r="K288" s="1546"/>
      <c r="L288" s="1550">
        <f t="shared" si="4"/>
        <v>53179.200000000004</v>
      </c>
      <c r="M288" s="1550"/>
      <c r="N288" s="1297"/>
      <c r="Q288" s="839" t="s">
        <v>304</v>
      </c>
      <c r="R288" s="842">
        <v>2177.6999999999998</v>
      </c>
    </row>
    <row r="289" spans="2:18" s="113" customFormat="1" ht="24" customHeight="1">
      <c r="B289" s="1298">
        <v>5</v>
      </c>
      <c r="C289" s="1529" t="s">
        <v>304</v>
      </c>
      <c r="D289" s="1529"/>
      <c r="E289" s="1551">
        <v>2</v>
      </c>
      <c r="F289" s="1551"/>
      <c r="G289" s="1551">
        <v>36</v>
      </c>
      <c r="H289" s="1551"/>
      <c r="I289" s="1546">
        <f>R288</f>
        <v>2177.6999999999998</v>
      </c>
      <c r="J289" s="1546"/>
      <c r="K289" s="1546"/>
      <c r="L289" s="1550">
        <f t="shared" si="4"/>
        <v>156794.4</v>
      </c>
      <c r="M289" s="1550"/>
      <c r="N289" s="1297"/>
      <c r="Q289" s="839" t="s">
        <v>214</v>
      </c>
      <c r="R289" s="843">
        <v>5333.4</v>
      </c>
    </row>
    <row r="290" spans="2:18" s="113" customFormat="1" ht="24" customHeight="1">
      <c r="B290" s="1298">
        <v>6</v>
      </c>
      <c r="C290" s="1529" t="s">
        <v>304</v>
      </c>
      <c r="D290" s="1529"/>
      <c r="E290" s="1551">
        <v>4</v>
      </c>
      <c r="F290" s="1551"/>
      <c r="G290" s="1551">
        <v>36</v>
      </c>
      <c r="H290" s="1551"/>
      <c r="I290" s="1546">
        <f>R288</f>
        <v>2177.6999999999998</v>
      </c>
      <c r="J290" s="1546"/>
      <c r="K290" s="1546"/>
      <c r="L290" s="1550">
        <f t="shared" si="4"/>
        <v>313588.8</v>
      </c>
      <c r="M290" s="1550"/>
      <c r="N290" s="1297"/>
    </row>
    <row r="291" spans="2:18" s="113" customFormat="1" ht="24" customHeight="1">
      <c r="B291" s="1298">
        <v>7</v>
      </c>
      <c r="C291" s="1529" t="s">
        <v>214</v>
      </c>
      <c r="D291" s="1529"/>
      <c r="E291" s="1551">
        <v>2</v>
      </c>
      <c r="F291" s="1551"/>
      <c r="G291" s="1551">
        <v>12</v>
      </c>
      <c r="H291" s="1551"/>
      <c r="I291" s="1546">
        <f>R289</f>
        <v>5333.4</v>
      </c>
      <c r="J291" s="1546"/>
      <c r="K291" s="1546"/>
      <c r="L291" s="1550">
        <f t="shared" si="4"/>
        <v>128001.59999999999</v>
      </c>
      <c r="M291" s="1550"/>
      <c r="N291" s="1297"/>
    </row>
    <row r="292" spans="2:18" s="113" customFormat="1" ht="24" customHeight="1">
      <c r="B292" s="1298">
        <v>8</v>
      </c>
      <c r="C292" s="1529" t="s">
        <v>214</v>
      </c>
      <c r="D292" s="1529"/>
      <c r="E292" s="1551">
        <v>1</v>
      </c>
      <c r="F292" s="1551"/>
      <c r="G292" s="1551">
        <v>24</v>
      </c>
      <c r="H292" s="1551"/>
      <c r="I292" s="1546">
        <f>R289</f>
        <v>5333.4</v>
      </c>
      <c r="J292" s="1546"/>
      <c r="K292" s="1546"/>
      <c r="L292" s="1550">
        <f t="shared" si="4"/>
        <v>128001.59999999999</v>
      </c>
      <c r="M292" s="1550"/>
      <c r="N292" s="1297"/>
    </row>
    <row r="293" spans="2:18" ht="27" customHeight="1" thickBot="1">
      <c r="B293" s="1361" t="s">
        <v>319</v>
      </c>
      <c r="C293" s="1362"/>
      <c r="D293" s="1362"/>
      <c r="E293" s="1362"/>
      <c r="F293" s="1362"/>
      <c r="G293" s="1362"/>
      <c r="H293" s="1362"/>
      <c r="I293" s="1362"/>
      <c r="J293" s="1362"/>
      <c r="K293" s="1362"/>
      <c r="L293" s="1362"/>
      <c r="M293" s="1362"/>
      <c r="N293" s="1363"/>
    </row>
    <row r="294" spans="2:18">
      <c r="D294" s="856"/>
      <c r="E294" s="856"/>
      <c r="F294" s="856"/>
      <c r="G294" s="856"/>
      <c r="H294" s="856"/>
      <c r="I294" s="856"/>
      <c r="J294" s="856"/>
    </row>
    <row r="295" spans="2:18" hidden="1">
      <c r="D295" s="856"/>
      <c r="E295" s="856"/>
      <c r="F295" s="856"/>
      <c r="G295" s="856"/>
      <c r="H295" s="856"/>
      <c r="I295" s="856"/>
      <c r="J295" s="856"/>
    </row>
    <row r="296" spans="2:18" hidden="1">
      <c r="D296" s="856"/>
      <c r="E296" s="856"/>
      <c r="F296" s="856"/>
      <c r="G296" s="856"/>
      <c r="H296" s="856"/>
      <c r="I296" s="856"/>
      <c r="J296" s="856"/>
    </row>
    <row r="297" spans="2:18" hidden="1">
      <c r="D297" s="856"/>
      <c r="E297" s="856"/>
      <c r="F297" s="856"/>
      <c r="G297" s="856"/>
      <c r="H297" s="856"/>
      <c r="I297" s="856"/>
      <c r="J297" s="856"/>
    </row>
    <row r="298" spans="2:18" hidden="1">
      <c r="D298" s="856"/>
      <c r="E298" s="856"/>
      <c r="F298" s="856"/>
      <c r="G298" s="856"/>
      <c r="H298" s="856"/>
      <c r="I298" s="856"/>
      <c r="J298" s="856"/>
    </row>
    <row r="299" spans="2:18" hidden="1">
      <c r="D299" s="856"/>
      <c r="E299" s="856"/>
      <c r="F299" s="856"/>
      <c r="G299" s="856"/>
      <c r="H299" s="856"/>
      <c r="I299" s="856"/>
      <c r="J299" s="856"/>
    </row>
    <row r="300" spans="2:18" hidden="1">
      <c r="C300" s="856"/>
      <c r="D300" s="856"/>
      <c r="E300" s="856"/>
      <c r="F300" s="856"/>
      <c r="G300" s="856"/>
      <c r="H300" s="856"/>
      <c r="I300" s="856"/>
      <c r="J300" s="856"/>
      <c r="K300" s="856"/>
    </row>
    <row r="301" spans="2:18" hidden="1">
      <c r="C301" s="856"/>
      <c r="D301" s="856"/>
      <c r="E301" s="856"/>
      <c r="F301" s="856"/>
      <c r="G301" s="856"/>
      <c r="H301" s="856"/>
      <c r="I301" s="856"/>
      <c r="J301" s="856"/>
      <c r="K301" s="856"/>
    </row>
    <row r="302" spans="2:18" hidden="1">
      <c r="C302" s="856"/>
      <c r="D302" s="856"/>
      <c r="E302" s="856"/>
      <c r="F302" s="856"/>
      <c r="G302" s="856"/>
      <c r="H302" s="856"/>
      <c r="I302" s="856"/>
      <c r="J302" s="856"/>
      <c r="K302" s="856"/>
    </row>
    <row r="303" spans="2:18" hidden="1">
      <c r="C303" s="856"/>
      <c r="D303" s="856"/>
      <c r="E303" s="856"/>
      <c r="F303" s="856"/>
      <c r="G303" s="856"/>
      <c r="H303" s="856"/>
      <c r="I303" s="856"/>
      <c r="J303" s="856"/>
      <c r="K303" s="856"/>
    </row>
    <row r="304" spans="2:18" hidden="1">
      <c r="C304" s="856"/>
      <c r="D304" s="856"/>
      <c r="E304" s="856"/>
      <c r="F304" s="856"/>
      <c r="G304" s="856"/>
      <c r="H304" s="856"/>
      <c r="I304" s="856"/>
      <c r="J304" s="856"/>
      <c r="K304" s="856"/>
    </row>
    <row r="305" spans="3:11" hidden="1">
      <c r="C305" s="856"/>
      <c r="D305" s="856"/>
      <c r="E305" s="856"/>
      <c r="F305" s="856"/>
      <c r="G305" s="856"/>
      <c r="H305" s="856"/>
      <c r="I305" s="856"/>
      <c r="J305" s="856"/>
      <c r="K305" s="856"/>
    </row>
    <row r="306" spans="3:11" hidden="1">
      <c r="C306" s="856"/>
      <c r="D306" s="856"/>
      <c r="E306" s="856"/>
      <c r="F306" s="856"/>
      <c r="G306" s="856"/>
      <c r="H306" s="856"/>
      <c r="I306" s="856"/>
      <c r="J306" s="856"/>
      <c r="K306" s="856"/>
    </row>
    <row r="307" spans="3:11" hidden="1">
      <c r="C307" s="856"/>
      <c r="D307" s="856"/>
      <c r="E307" s="856"/>
      <c r="F307" s="856"/>
      <c r="G307" s="856"/>
      <c r="H307" s="856"/>
      <c r="I307" s="856"/>
      <c r="J307" s="856"/>
      <c r="K307" s="856"/>
    </row>
    <row r="308" spans="3:11" hidden="1">
      <c r="C308" s="856"/>
      <c r="D308" s="856"/>
      <c r="E308" s="856"/>
      <c r="F308" s="856"/>
      <c r="G308" s="856"/>
      <c r="H308" s="856"/>
      <c r="I308" s="856"/>
      <c r="J308" s="856"/>
      <c r="K308" s="856"/>
    </row>
    <row r="309" spans="3:11" hidden="1">
      <c r="C309" s="856"/>
      <c r="D309" s="856"/>
      <c r="E309" s="856"/>
      <c r="F309" s="856"/>
      <c r="G309" s="856"/>
      <c r="H309" s="856"/>
      <c r="I309" s="856"/>
      <c r="J309" s="856"/>
      <c r="K309" s="856"/>
    </row>
    <row r="310" spans="3:11" hidden="1">
      <c r="C310" s="856"/>
      <c r="D310" s="856"/>
      <c r="E310" s="856"/>
      <c r="F310" s="856"/>
      <c r="G310" s="856"/>
      <c r="H310" s="856"/>
      <c r="I310" s="856"/>
      <c r="J310" s="856"/>
      <c r="K310" s="856"/>
    </row>
    <row r="311" spans="3:11" hidden="1">
      <c r="C311" s="856"/>
      <c r="D311" s="856"/>
      <c r="E311" s="856"/>
      <c r="F311" s="856"/>
      <c r="G311" s="856"/>
      <c r="H311" s="856"/>
      <c r="I311" s="856"/>
      <c r="J311" s="856"/>
      <c r="K311" s="856"/>
    </row>
    <row r="312" spans="3:11" hidden="1">
      <c r="C312" s="856"/>
      <c r="D312" s="856"/>
      <c r="E312" s="856"/>
      <c r="F312" s="856"/>
      <c r="G312" s="856"/>
      <c r="H312" s="856"/>
      <c r="I312" s="856"/>
      <c r="J312" s="856"/>
      <c r="K312" s="856"/>
    </row>
    <row r="313" spans="3:11" hidden="1">
      <c r="C313" s="856"/>
      <c r="D313" s="856"/>
      <c r="E313" s="856"/>
      <c r="F313" s="856"/>
      <c r="G313" s="856"/>
      <c r="H313" s="856"/>
      <c r="I313" s="856"/>
      <c r="J313" s="856"/>
      <c r="K313" s="856"/>
    </row>
    <row r="314" spans="3:11" hidden="1">
      <c r="C314" s="856"/>
      <c r="D314" s="856"/>
      <c r="E314" s="856"/>
      <c r="F314" s="856"/>
      <c r="G314" s="856"/>
      <c r="H314" s="856"/>
      <c r="I314" s="856"/>
      <c r="J314" s="856"/>
      <c r="K314" s="856"/>
    </row>
    <row r="315" spans="3:11" hidden="1">
      <c r="C315" s="856"/>
      <c r="D315" s="856"/>
      <c r="E315" s="856"/>
      <c r="F315" s="856"/>
      <c r="G315" s="856"/>
      <c r="H315" s="856"/>
      <c r="I315" s="856"/>
      <c r="J315" s="856"/>
      <c r="K315" s="856"/>
    </row>
    <row r="316" spans="3:11" hidden="1">
      <c r="C316" s="856"/>
      <c r="D316" s="856"/>
      <c r="E316" s="856"/>
      <c r="F316" s="856"/>
      <c r="G316" s="856"/>
      <c r="H316" s="856"/>
      <c r="I316" s="856"/>
      <c r="J316" s="856"/>
      <c r="K316" s="856"/>
    </row>
    <row r="317" spans="3:11" hidden="1">
      <c r="C317" s="856"/>
      <c r="D317" s="856"/>
      <c r="E317" s="856"/>
      <c r="F317" s="856"/>
      <c r="G317" s="856"/>
      <c r="H317" s="856"/>
      <c r="I317" s="856"/>
      <c r="J317" s="856"/>
      <c r="K317" s="856"/>
    </row>
    <row r="318" spans="3:11" hidden="1">
      <c r="C318" s="856"/>
      <c r="D318" s="856"/>
      <c r="E318" s="856"/>
      <c r="F318" s="856"/>
      <c r="G318" s="856"/>
      <c r="H318" s="856"/>
      <c r="I318" s="856"/>
      <c r="J318" s="856"/>
      <c r="K318" s="856"/>
    </row>
    <row r="319" spans="3:11" hidden="1">
      <c r="C319" s="856"/>
      <c r="D319" s="856"/>
      <c r="E319" s="856"/>
      <c r="F319" s="856"/>
      <c r="G319" s="856"/>
      <c r="H319" s="856"/>
      <c r="I319" s="856"/>
      <c r="J319" s="856"/>
      <c r="K319" s="856"/>
    </row>
    <row r="320" spans="3:11" hidden="1">
      <c r="C320" s="856"/>
      <c r="D320" s="856"/>
      <c r="E320" s="856"/>
      <c r="F320" s="856"/>
      <c r="G320" s="856"/>
      <c r="H320" s="856"/>
      <c r="I320" s="856"/>
      <c r="J320" s="856"/>
      <c r="K320" s="856"/>
    </row>
    <row r="321" spans="3:11" hidden="1">
      <c r="C321" s="856"/>
      <c r="D321" s="856"/>
      <c r="E321" s="856"/>
      <c r="F321" s="856"/>
      <c r="G321" s="856"/>
      <c r="H321" s="856"/>
      <c r="I321" s="856"/>
      <c r="J321" s="856"/>
      <c r="K321" s="856"/>
    </row>
    <row r="322" spans="3:11" hidden="1">
      <c r="C322" s="856"/>
      <c r="D322" s="856"/>
      <c r="E322" s="856"/>
      <c r="F322" s="856"/>
      <c r="G322" s="856"/>
      <c r="H322" s="856"/>
      <c r="I322" s="856"/>
      <c r="J322" s="856"/>
      <c r="K322" s="856"/>
    </row>
    <row r="323" spans="3:11" hidden="1">
      <c r="C323" s="856"/>
      <c r="D323" s="856"/>
      <c r="E323" s="856"/>
      <c r="F323" s="856"/>
      <c r="G323" s="856"/>
      <c r="H323" s="856"/>
      <c r="I323" s="856"/>
      <c r="J323" s="856"/>
      <c r="K323" s="856"/>
    </row>
    <row r="324" spans="3:11" hidden="1">
      <c r="C324" s="856"/>
      <c r="D324" s="856"/>
      <c r="E324" s="856"/>
      <c r="F324" s="856"/>
      <c r="G324" s="856"/>
      <c r="H324" s="856"/>
      <c r="I324" s="856"/>
      <c r="J324" s="856"/>
      <c r="K324" s="856"/>
    </row>
    <row r="325" spans="3:11" hidden="1">
      <c r="C325" s="856"/>
      <c r="D325" s="856"/>
      <c r="E325" s="856"/>
      <c r="F325" s="856"/>
      <c r="G325" s="856"/>
      <c r="H325" s="856"/>
      <c r="I325" s="856"/>
      <c r="J325" s="856"/>
      <c r="K325" s="856"/>
    </row>
    <row r="326" spans="3:11" hidden="1">
      <c r="C326" s="856"/>
      <c r="D326" s="856"/>
      <c r="E326" s="856"/>
      <c r="F326" s="856"/>
      <c r="G326" s="856"/>
      <c r="H326" s="856"/>
      <c r="I326" s="856"/>
      <c r="J326" s="856"/>
      <c r="K326" s="856"/>
    </row>
    <row r="327" spans="3:11" hidden="1">
      <c r="C327" s="856"/>
      <c r="D327" s="856"/>
      <c r="E327" s="856"/>
      <c r="F327" s="856"/>
      <c r="G327" s="856"/>
      <c r="H327" s="856"/>
      <c r="I327" s="856"/>
      <c r="J327" s="856"/>
      <c r="K327" s="856"/>
    </row>
    <row r="328" spans="3:11" hidden="1">
      <c r="C328" s="856"/>
      <c r="D328" s="856"/>
      <c r="E328" s="856"/>
      <c r="F328" s="856"/>
      <c r="G328" s="856"/>
      <c r="H328" s="856"/>
      <c r="I328" s="856"/>
      <c r="J328" s="856"/>
      <c r="K328" s="856"/>
    </row>
    <row r="329" spans="3:11" hidden="1">
      <c r="C329" s="856"/>
      <c r="D329" s="856"/>
      <c r="E329" s="856"/>
      <c r="F329" s="856"/>
      <c r="G329" s="856"/>
      <c r="H329" s="856"/>
      <c r="I329" s="856"/>
      <c r="J329" s="856"/>
      <c r="K329" s="856"/>
    </row>
    <row r="330" spans="3:11" hidden="1">
      <c r="C330" s="856"/>
      <c r="D330" s="856"/>
      <c r="E330" s="856"/>
      <c r="F330" s="856"/>
      <c r="G330" s="856"/>
      <c r="H330" s="856"/>
      <c r="I330" s="856"/>
      <c r="J330" s="856"/>
      <c r="K330" s="856"/>
    </row>
    <row r="331" spans="3:11" hidden="1">
      <c r="C331" s="856"/>
      <c r="D331" s="856"/>
      <c r="E331" s="856"/>
      <c r="F331" s="856"/>
      <c r="G331" s="856"/>
      <c r="H331" s="856"/>
      <c r="I331" s="856"/>
      <c r="J331" s="856"/>
      <c r="K331" s="856"/>
    </row>
    <row r="332" spans="3:11" hidden="1">
      <c r="C332" s="856"/>
      <c r="D332" s="856"/>
      <c r="E332" s="856"/>
      <c r="F332" s="856"/>
      <c r="G332" s="856"/>
      <c r="H332" s="856"/>
      <c r="I332" s="856"/>
      <c r="J332" s="856"/>
      <c r="K332" s="856"/>
    </row>
    <row r="333" spans="3:11" hidden="1">
      <c r="C333" s="856"/>
      <c r="D333" s="856"/>
      <c r="E333" s="856"/>
      <c r="F333" s="856"/>
      <c r="G333" s="856"/>
      <c r="H333" s="856"/>
      <c r="I333" s="856"/>
      <c r="J333" s="856"/>
      <c r="K333" s="856"/>
    </row>
    <row r="334" spans="3:11" hidden="1">
      <c r="C334" s="856"/>
      <c r="D334" s="856"/>
      <c r="E334" s="856"/>
      <c r="F334" s="856"/>
      <c r="G334" s="856"/>
      <c r="H334" s="856"/>
      <c r="I334" s="856"/>
      <c r="J334" s="856"/>
      <c r="K334" s="856"/>
    </row>
    <row r="335" spans="3:11" hidden="1">
      <c r="C335" s="856"/>
      <c r="D335" s="856"/>
      <c r="E335" s="856"/>
      <c r="F335" s="856"/>
      <c r="G335" s="856"/>
      <c r="H335" s="856"/>
      <c r="I335" s="856"/>
      <c r="J335" s="856"/>
      <c r="K335" s="856"/>
    </row>
    <row r="336" spans="3:11" hidden="1">
      <c r="C336" s="856"/>
      <c r="D336" s="856"/>
      <c r="E336" s="856"/>
      <c r="F336" s="856"/>
      <c r="G336" s="856"/>
      <c r="H336" s="856"/>
      <c r="I336" s="856"/>
      <c r="J336" s="856"/>
      <c r="K336" s="856"/>
    </row>
    <row r="337" spans="3:11" hidden="1">
      <c r="C337" s="856"/>
      <c r="D337" s="856"/>
      <c r="E337" s="856"/>
      <c r="F337" s="856"/>
      <c r="G337" s="856"/>
      <c r="H337" s="856"/>
      <c r="I337" s="856"/>
      <c r="J337" s="856"/>
      <c r="K337" s="856"/>
    </row>
    <row r="338" spans="3:11" hidden="1">
      <c r="C338" s="856"/>
      <c r="D338" s="856"/>
      <c r="E338" s="856"/>
      <c r="F338" s="856"/>
      <c r="G338" s="856"/>
      <c r="H338" s="856"/>
      <c r="I338" s="856"/>
      <c r="J338" s="856"/>
      <c r="K338" s="856"/>
    </row>
    <row r="339" spans="3:11" hidden="1">
      <c r="C339" s="856"/>
      <c r="D339" s="856"/>
      <c r="E339" s="856"/>
      <c r="F339" s="856"/>
      <c r="G339" s="856"/>
      <c r="H339" s="856"/>
      <c r="I339" s="856"/>
      <c r="J339" s="856"/>
      <c r="K339" s="856"/>
    </row>
    <row r="340" spans="3:11" hidden="1">
      <c r="C340" s="856"/>
      <c r="D340" s="856"/>
      <c r="E340" s="856"/>
      <c r="F340" s="856"/>
      <c r="G340" s="856"/>
      <c r="H340" s="856"/>
      <c r="I340" s="856"/>
      <c r="J340" s="856"/>
      <c r="K340" s="856"/>
    </row>
    <row r="341" spans="3:11" hidden="1"/>
    <row r="342" spans="3:11" hidden="1"/>
    <row r="343" spans="3:11" hidden="1"/>
    <row r="344" spans="3:11" hidden="1"/>
    <row r="345" spans="3:11" hidden="1"/>
    <row r="346" spans="3:11" hidden="1"/>
    <row r="347" spans="3:11" hidden="1"/>
    <row r="348" spans="3:11" hidden="1">
      <c r="C348" s="856"/>
      <c r="D348" s="856"/>
      <c r="E348" s="856"/>
      <c r="F348" s="856"/>
      <c r="G348" s="856"/>
      <c r="H348" s="856"/>
      <c r="I348" s="856"/>
      <c r="J348" s="856"/>
      <c r="K348" s="856"/>
    </row>
    <row r="349" spans="3:11" hidden="1">
      <c r="C349" s="856"/>
      <c r="D349" s="856"/>
      <c r="E349" s="856"/>
      <c r="F349" s="856"/>
      <c r="G349" s="856"/>
      <c r="H349" s="856"/>
      <c r="I349" s="856"/>
      <c r="J349" s="856"/>
      <c r="K349" s="856"/>
    </row>
    <row r="350" spans="3:11" hidden="1">
      <c r="C350" s="856"/>
      <c r="D350" s="856"/>
      <c r="E350" s="856"/>
      <c r="F350" s="856"/>
      <c r="G350" s="856"/>
      <c r="H350" s="856"/>
      <c r="I350" s="856"/>
      <c r="J350" s="856"/>
      <c r="K350" s="856"/>
    </row>
    <row r="351" spans="3:11" hidden="1">
      <c r="C351" s="856"/>
      <c r="D351" s="856"/>
      <c r="E351" s="856"/>
      <c r="F351" s="856"/>
      <c r="G351" s="856"/>
      <c r="H351" s="856"/>
      <c r="I351" s="856"/>
      <c r="J351" s="856"/>
      <c r="K351" s="856"/>
    </row>
    <row r="352" spans="3:11" hidden="1">
      <c r="C352" s="856"/>
      <c r="D352" s="856"/>
      <c r="E352" s="856"/>
      <c r="F352" s="856"/>
      <c r="G352" s="856"/>
      <c r="H352" s="856"/>
      <c r="I352" s="856"/>
      <c r="J352" s="856"/>
      <c r="K352" s="856"/>
    </row>
    <row r="353" spans="3:11" hidden="1">
      <c r="C353" s="856"/>
      <c r="D353" s="856"/>
      <c r="E353" s="856"/>
      <c r="F353" s="856"/>
      <c r="G353" s="856"/>
      <c r="H353" s="856"/>
      <c r="I353" s="856"/>
      <c r="J353" s="856"/>
      <c r="K353" s="856"/>
    </row>
    <row r="354" spans="3:11" hidden="1">
      <c r="C354" s="856"/>
      <c r="D354" s="856"/>
      <c r="E354" s="856"/>
      <c r="F354" s="856"/>
      <c r="G354" s="856"/>
      <c r="H354" s="856"/>
      <c r="I354" s="856"/>
      <c r="J354" s="856"/>
      <c r="K354" s="856"/>
    </row>
    <row r="355" spans="3:11" hidden="1">
      <c r="C355" s="856"/>
      <c r="D355" s="856"/>
      <c r="E355" s="856"/>
      <c r="F355" s="856"/>
      <c r="G355" s="856"/>
      <c r="H355" s="856"/>
      <c r="I355" s="856"/>
      <c r="J355" s="856"/>
      <c r="K355" s="856"/>
    </row>
    <row r="356" spans="3:11" hidden="1">
      <c r="C356" s="856"/>
      <c r="D356" s="856"/>
      <c r="E356" s="856"/>
      <c r="F356" s="856"/>
      <c r="G356" s="856"/>
      <c r="H356" s="856"/>
      <c r="I356" s="856"/>
      <c r="J356" s="856"/>
      <c r="K356" s="856"/>
    </row>
    <row r="357" spans="3:11" hidden="1">
      <c r="C357" s="856"/>
      <c r="D357" s="856"/>
      <c r="E357" s="856"/>
      <c r="F357" s="856"/>
      <c r="G357" s="856"/>
      <c r="H357" s="856"/>
      <c r="I357" s="856"/>
      <c r="J357" s="856"/>
      <c r="K357" s="856"/>
    </row>
    <row r="358" spans="3:11" hidden="1">
      <c r="C358" s="856"/>
      <c r="D358" s="856"/>
      <c r="E358" s="856"/>
      <c r="F358" s="856"/>
      <c r="G358" s="856"/>
      <c r="H358" s="856"/>
      <c r="I358" s="856"/>
      <c r="J358" s="856"/>
      <c r="K358" s="856"/>
    </row>
    <row r="359" spans="3:11" hidden="1">
      <c r="C359" s="856"/>
      <c r="D359" s="856"/>
      <c r="E359" s="856"/>
      <c r="F359" s="856"/>
      <c r="G359" s="856"/>
      <c r="H359" s="856"/>
      <c r="I359" s="856"/>
      <c r="J359" s="856"/>
      <c r="K359" s="856"/>
    </row>
    <row r="360" spans="3:11" hidden="1">
      <c r="C360" s="856"/>
      <c r="D360" s="856"/>
      <c r="E360" s="856"/>
      <c r="F360" s="856"/>
      <c r="G360" s="856"/>
      <c r="H360" s="856"/>
      <c r="I360" s="856"/>
      <c r="J360" s="856"/>
      <c r="K360" s="856"/>
    </row>
    <row r="361" spans="3:11" hidden="1">
      <c r="C361" s="856"/>
      <c r="D361" s="856"/>
      <c r="E361" s="856"/>
      <c r="F361" s="856"/>
      <c r="G361" s="856"/>
      <c r="H361" s="856"/>
      <c r="I361" s="856"/>
      <c r="J361" s="856"/>
      <c r="K361" s="856"/>
    </row>
    <row r="362" spans="3:11" hidden="1">
      <c r="C362" s="856"/>
      <c r="D362" s="856"/>
      <c r="E362" s="856"/>
      <c r="F362" s="856"/>
      <c r="G362" s="856"/>
      <c r="H362" s="856"/>
      <c r="I362" s="856"/>
      <c r="J362" s="856"/>
      <c r="K362" s="856"/>
    </row>
    <row r="363" spans="3:11" hidden="1">
      <c r="C363" s="856"/>
      <c r="D363" s="856"/>
      <c r="E363" s="856"/>
      <c r="F363" s="856"/>
      <c r="G363" s="856"/>
      <c r="H363" s="856"/>
      <c r="I363" s="856"/>
      <c r="J363" s="856"/>
      <c r="K363" s="856"/>
    </row>
    <row r="364" spans="3:11" hidden="1">
      <c r="C364" s="856"/>
      <c r="D364" s="856"/>
      <c r="E364" s="856"/>
      <c r="F364" s="856"/>
      <c r="G364" s="856"/>
      <c r="H364" s="856"/>
      <c r="I364" s="856"/>
      <c r="J364" s="856"/>
      <c r="K364" s="856"/>
    </row>
    <row r="365" spans="3:11" hidden="1">
      <c r="C365" s="856"/>
      <c r="D365" s="856"/>
      <c r="E365" s="856"/>
      <c r="F365" s="856"/>
      <c r="G365" s="856"/>
      <c r="H365" s="856"/>
      <c r="I365" s="856"/>
      <c r="J365" s="856"/>
      <c r="K365" s="856"/>
    </row>
    <row r="366" spans="3:11" hidden="1">
      <c r="C366" s="856"/>
      <c r="D366" s="856"/>
      <c r="E366" s="856"/>
      <c r="F366" s="856"/>
      <c r="G366" s="856"/>
      <c r="H366" s="856"/>
      <c r="I366" s="856"/>
      <c r="J366" s="856"/>
      <c r="K366" s="856"/>
    </row>
    <row r="367" spans="3:11" hidden="1">
      <c r="C367" s="856"/>
      <c r="D367" s="856"/>
      <c r="E367" s="856"/>
      <c r="F367" s="856"/>
      <c r="G367" s="856"/>
      <c r="H367" s="856"/>
      <c r="I367" s="856"/>
      <c r="J367" s="856"/>
      <c r="K367" s="856"/>
    </row>
    <row r="368" spans="3:11" hidden="1">
      <c r="C368" s="856"/>
      <c r="D368" s="856"/>
      <c r="E368" s="856"/>
      <c r="F368" s="856"/>
      <c r="G368" s="856"/>
      <c r="H368" s="856"/>
      <c r="I368" s="856"/>
      <c r="J368" s="856"/>
      <c r="K368" s="856"/>
    </row>
    <row r="369" spans="3:11" hidden="1">
      <c r="C369" s="856"/>
      <c r="D369" s="856"/>
      <c r="E369" s="856"/>
      <c r="F369" s="856"/>
      <c r="G369" s="856"/>
      <c r="H369" s="856"/>
      <c r="I369" s="856"/>
      <c r="J369" s="856"/>
      <c r="K369" s="856"/>
    </row>
    <row r="370" spans="3:11" hidden="1">
      <c r="C370" s="856"/>
      <c r="D370" s="856"/>
      <c r="E370" s="856"/>
      <c r="F370" s="856"/>
      <c r="G370" s="856"/>
      <c r="H370" s="856"/>
      <c r="I370" s="856"/>
      <c r="J370" s="856"/>
      <c r="K370" s="856"/>
    </row>
    <row r="371" spans="3:11" hidden="1">
      <c r="C371" s="856"/>
      <c r="D371" s="856"/>
      <c r="E371" s="856"/>
      <c r="F371" s="856"/>
      <c r="G371" s="856"/>
      <c r="H371" s="856"/>
      <c r="I371" s="856"/>
      <c r="J371" s="856"/>
      <c r="K371" s="856"/>
    </row>
    <row r="372" spans="3:11" hidden="1">
      <c r="C372" s="856"/>
      <c r="D372" s="856"/>
      <c r="E372" s="856"/>
      <c r="F372" s="856"/>
      <c r="G372" s="856"/>
      <c r="H372" s="856"/>
      <c r="I372" s="856"/>
      <c r="J372" s="856"/>
      <c r="K372" s="856"/>
    </row>
    <row r="373" spans="3:11" hidden="1">
      <c r="C373" s="856"/>
      <c r="D373" s="856"/>
      <c r="E373" s="856"/>
      <c r="F373" s="856"/>
      <c r="G373" s="856"/>
      <c r="H373" s="856"/>
      <c r="I373" s="856"/>
      <c r="J373" s="856"/>
      <c r="K373" s="856"/>
    </row>
    <row r="374" spans="3:11" hidden="1">
      <c r="C374" s="856"/>
      <c r="D374" s="856"/>
      <c r="E374" s="856"/>
      <c r="F374" s="856"/>
      <c r="G374" s="856"/>
      <c r="H374" s="856"/>
      <c r="I374" s="856"/>
      <c r="J374" s="856"/>
      <c r="K374" s="856"/>
    </row>
    <row r="375" spans="3:11" hidden="1">
      <c r="C375" s="856"/>
      <c r="D375" s="856"/>
      <c r="E375" s="856"/>
      <c r="F375" s="856"/>
      <c r="G375" s="856"/>
      <c r="H375" s="856"/>
      <c r="I375" s="856"/>
      <c r="J375" s="856"/>
      <c r="K375" s="856"/>
    </row>
    <row r="376" spans="3:11" hidden="1">
      <c r="C376" s="856"/>
      <c r="D376" s="856"/>
      <c r="E376" s="856"/>
      <c r="F376" s="856"/>
      <c r="G376" s="856"/>
      <c r="H376" s="856"/>
      <c r="I376" s="856"/>
      <c r="J376" s="856"/>
      <c r="K376" s="856"/>
    </row>
    <row r="377" spans="3:11" hidden="1">
      <c r="C377" s="856"/>
      <c r="D377" s="856"/>
      <c r="E377" s="856"/>
      <c r="F377" s="856"/>
      <c r="G377" s="856"/>
      <c r="H377" s="856"/>
      <c r="I377" s="856"/>
      <c r="J377" s="856"/>
      <c r="K377" s="856"/>
    </row>
    <row r="378" spans="3:11" hidden="1">
      <c r="C378" s="856"/>
      <c r="D378" s="856"/>
      <c r="E378" s="856"/>
      <c r="F378" s="856"/>
      <c r="G378" s="856"/>
      <c r="H378" s="856"/>
      <c r="I378" s="856"/>
      <c r="J378" s="856"/>
      <c r="K378" s="856"/>
    </row>
    <row r="379" spans="3:11" hidden="1">
      <c r="C379" s="856"/>
      <c r="D379" s="856"/>
      <c r="E379" s="856"/>
      <c r="F379" s="856"/>
      <c r="G379" s="856"/>
      <c r="H379" s="856"/>
      <c r="I379" s="856"/>
      <c r="J379" s="856"/>
      <c r="K379" s="856"/>
    </row>
    <row r="380" spans="3:11" hidden="1">
      <c r="C380" s="856"/>
      <c r="D380" s="856"/>
      <c r="E380" s="856"/>
      <c r="F380" s="856"/>
      <c r="G380" s="856"/>
      <c r="H380" s="856"/>
      <c r="I380" s="856"/>
      <c r="J380" s="856"/>
      <c r="K380" s="856"/>
    </row>
    <row r="381" spans="3:11" hidden="1">
      <c r="C381" s="856"/>
      <c r="D381" s="856"/>
      <c r="E381" s="856"/>
      <c r="F381" s="856"/>
      <c r="G381" s="856"/>
      <c r="H381" s="856"/>
      <c r="I381" s="856"/>
      <c r="J381" s="856"/>
      <c r="K381" s="856"/>
    </row>
    <row r="382" spans="3:11" hidden="1">
      <c r="C382" s="856"/>
      <c r="D382" s="856"/>
      <c r="E382" s="856"/>
      <c r="F382" s="856"/>
      <c r="G382" s="856"/>
      <c r="H382" s="856"/>
      <c r="I382" s="856"/>
      <c r="J382" s="856"/>
      <c r="K382" s="856"/>
    </row>
    <row r="383" spans="3:11" hidden="1">
      <c r="C383" s="856"/>
      <c r="D383" s="856"/>
      <c r="E383" s="856"/>
      <c r="F383" s="856"/>
      <c r="G383" s="856"/>
      <c r="H383" s="856"/>
      <c r="I383" s="856"/>
      <c r="J383" s="856"/>
      <c r="K383" s="856"/>
    </row>
    <row r="384" spans="3:11" hidden="1">
      <c r="C384" s="856"/>
      <c r="D384" s="856"/>
      <c r="E384" s="856"/>
      <c r="F384" s="856"/>
      <c r="G384" s="856"/>
      <c r="H384" s="856"/>
      <c r="I384" s="856"/>
      <c r="J384" s="856"/>
      <c r="K384" s="856"/>
    </row>
    <row r="385" spans="3:11" hidden="1">
      <c r="C385" s="856"/>
      <c r="D385" s="856"/>
      <c r="E385" s="856"/>
      <c r="F385" s="856"/>
      <c r="G385" s="856"/>
      <c r="H385" s="856"/>
      <c r="I385" s="856"/>
      <c r="J385" s="856"/>
      <c r="K385" s="856"/>
    </row>
    <row r="386" spans="3:11" hidden="1">
      <c r="C386" s="856"/>
      <c r="D386" s="856"/>
      <c r="E386" s="856"/>
      <c r="F386" s="856"/>
      <c r="G386" s="856"/>
      <c r="H386" s="856"/>
      <c r="I386" s="856"/>
      <c r="J386" s="856"/>
      <c r="K386" s="856"/>
    </row>
    <row r="387" spans="3:11" hidden="1">
      <c r="C387" s="856"/>
      <c r="D387" s="856"/>
      <c r="E387" s="856"/>
      <c r="F387" s="856"/>
      <c r="G387" s="856"/>
      <c r="H387" s="856"/>
      <c r="I387" s="856"/>
      <c r="J387" s="856"/>
      <c r="K387" s="856"/>
    </row>
    <row r="388" spans="3:11" hidden="1">
      <c r="C388" s="856"/>
      <c r="D388" s="856"/>
      <c r="E388" s="856"/>
      <c r="F388" s="856"/>
      <c r="G388" s="856"/>
      <c r="H388" s="856"/>
      <c r="I388" s="856"/>
      <c r="J388" s="856"/>
      <c r="K388" s="856"/>
    </row>
    <row r="389" spans="3:11" hidden="1">
      <c r="C389" s="856"/>
      <c r="D389" s="856"/>
      <c r="E389" s="856"/>
      <c r="F389" s="856"/>
      <c r="G389" s="856"/>
      <c r="H389" s="856"/>
      <c r="I389" s="856"/>
      <c r="J389" s="856"/>
      <c r="K389" s="856"/>
    </row>
    <row r="390" spans="3:11" hidden="1">
      <c r="C390" s="856"/>
      <c r="D390" s="856"/>
      <c r="E390" s="856"/>
      <c r="F390" s="856"/>
      <c r="G390" s="856"/>
      <c r="H390" s="856"/>
      <c r="I390" s="856"/>
      <c r="J390" s="856"/>
      <c r="K390" s="856"/>
    </row>
    <row r="391" spans="3:11" hidden="1">
      <c r="C391" s="856"/>
      <c r="D391" s="856"/>
      <c r="E391" s="856"/>
      <c r="F391" s="856"/>
      <c r="G391" s="856"/>
      <c r="H391" s="856"/>
      <c r="I391" s="856"/>
      <c r="J391" s="856"/>
      <c r="K391" s="856"/>
    </row>
    <row r="392" spans="3:11" hidden="1">
      <c r="C392" s="856"/>
      <c r="D392" s="856"/>
      <c r="E392" s="856"/>
      <c r="F392" s="856"/>
      <c r="G392" s="856"/>
      <c r="H392" s="856"/>
      <c r="I392" s="856"/>
      <c r="J392" s="856"/>
      <c r="K392" s="856"/>
    </row>
    <row r="393" spans="3:11" hidden="1">
      <c r="C393" s="856"/>
      <c r="D393" s="856"/>
      <c r="E393" s="856"/>
      <c r="F393" s="856"/>
      <c r="G393" s="856"/>
      <c r="H393" s="856"/>
      <c r="I393" s="856"/>
      <c r="J393" s="856"/>
      <c r="K393" s="856"/>
    </row>
    <row r="394" spans="3:11" hidden="1">
      <c r="D394" s="856"/>
      <c r="E394" s="856"/>
      <c r="F394" s="856"/>
      <c r="G394" s="856"/>
      <c r="H394" s="856"/>
      <c r="I394" s="856"/>
      <c r="J394" s="856"/>
    </row>
    <row r="395" spans="3:11" hidden="1">
      <c r="D395" s="856"/>
      <c r="E395" s="856"/>
      <c r="F395" s="856"/>
      <c r="G395" s="856"/>
      <c r="H395" s="856"/>
      <c r="I395" s="856"/>
      <c r="J395" s="856"/>
    </row>
    <row r="396" spans="3:11" hidden="1">
      <c r="D396" s="856"/>
      <c r="E396" s="856"/>
      <c r="F396" s="856"/>
      <c r="G396" s="856"/>
      <c r="H396" s="856"/>
      <c r="I396" s="856"/>
      <c r="J396" s="856"/>
    </row>
    <row r="397" spans="3:11" hidden="1">
      <c r="D397" s="856"/>
      <c r="E397" s="856"/>
      <c r="F397" s="856"/>
      <c r="G397" s="856"/>
      <c r="H397" s="856"/>
      <c r="I397" s="856"/>
      <c r="J397" s="856"/>
    </row>
    <row r="398" spans="3:11" hidden="1">
      <c r="D398" s="856"/>
      <c r="E398" s="856"/>
      <c r="F398" s="856"/>
      <c r="G398" s="856"/>
      <c r="H398" s="856"/>
      <c r="I398" s="856"/>
      <c r="J398" s="856"/>
    </row>
    <row r="399" spans="3:11" hidden="1">
      <c r="D399" s="856"/>
      <c r="E399" s="856"/>
      <c r="F399" s="856"/>
      <c r="G399" s="856"/>
      <c r="H399" s="856"/>
      <c r="I399" s="856"/>
      <c r="J399" s="856"/>
    </row>
    <row r="400" spans="3:11" hidden="1">
      <c r="D400" s="856"/>
      <c r="E400" s="856"/>
      <c r="F400" s="856"/>
      <c r="G400" s="856"/>
      <c r="H400" s="856"/>
      <c r="I400" s="856"/>
      <c r="J400" s="856"/>
    </row>
    <row r="401" spans="3:11" hidden="1">
      <c r="C401" s="856"/>
      <c r="D401" s="856"/>
      <c r="E401" s="856"/>
      <c r="F401" s="856"/>
      <c r="G401" s="856"/>
      <c r="H401" s="856"/>
      <c r="I401" s="856"/>
      <c r="J401" s="856"/>
      <c r="K401" s="856"/>
    </row>
    <row r="402" spans="3:11" hidden="1">
      <c r="C402" s="856"/>
      <c r="D402" s="856"/>
      <c r="E402" s="856"/>
      <c r="F402" s="856"/>
      <c r="G402" s="856"/>
      <c r="H402" s="856"/>
      <c r="I402" s="856"/>
      <c r="J402" s="856"/>
      <c r="K402" s="856"/>
    </row>
    <row r="403" spans="3:11" hidden="1">
      <c r="C403" s="856"/>
      <c r="D403" s="856"/>
      <c r="E403" s="856"/>
      <c r="F403" s="856"/>
      <c r="G403" s="856"/>
      <c r="H403" s="856"/>
      <c r="I403" s="856"/>
      <c r="J403" s="856"/>
      <c r="K403" s="856"/>
    </row>
    <row r="404" spans="3:11" hidden="1">
      <c r="C404" s="856"/>
      <c r="D404" s="856"/>
      <c r="E404" s="856"/>
      <c r="F404" s="856"/>
      <c r="G404" s="856"/>
      <c r="H404" s="856"/>
      <c r="I404" s="856"/>
      <c r="J404" s="856"/>
      <c r="K404" s="856"/>
    </row>
    <row r="405" spans="3:11" hidden="1">
      <c r="C405" s="856"/>
      <c r="D405" s="856"/>
      <c r="E405" s="856"/>
      <c r="F405" s="856"/>
      <c r="G405" s="856"/>
      <c r="H405" s="856"/>
      <c r="I405" s="856"/>
      <c r="J405" s="856"/>
      <c r="K405" s="856"/>
    </row>
    <row r="406" spans="3:11" hidden="1">
      <c r="C406" s="856"/>
      <c r="D406" s="856"/>
      <c r="E406" s="856"/>
      <c r="F406" s="856"/>
      <c r="G406" s="856"/>
      <c r="H406" s="856"/>
      <c r="I406" s="856"/>
      <c r="J406" s="856"/>
      <c r="K406" s="856"/>
    </row>
    <row r="407" spans="3:11" hidden="1">
      <c r="C407" s="856"/>
      <c r="D407" s="856"/>
      <c r="E407" s="856"/>
      <c r="F407" s="856"/>
      <c r="G407" s="856"/>
      <c r="H407" s="856"/>
      <c r="I407" s="856"/>
      <c r="J407" s="856"/>
      <c r="K407" s="856"/>
    </row>
    <row r="408" spans="3:11" hidden="1">
      <c r="C408" s="856"/>
      <c r="D408" s="856"/>
      <c r="E408" s="856"/>
      <c r="F408" s="856"/>
      <c r="G408" s="856"/>
      <c r="H408" s="856"/>
      <c r="I408" s="856"/>
      <c r="J408" s="856"/>
      <c r="K408" s="856"/>
    </row>
    <row r="409" spans="3:11" hidden="1">
      <c r="C409" s="856"/>
      <c r="D409" s="856"/>
      <c r="E409" s="856"/>
      <c r="F409" s="856"/>
      <c r="G409" s="856"/>
      <c r="H409" s="856"/>
      <c r="I409" s="856"/>
      <c r="J409" s="856"/>
      <c r="K409" s="856"/>
    </row>
    <row r="410" spans="3:11" hidden="1">
      <c r="C410" s="856"/>
      <c r="D410" s="856"/>
      <c r="E410" s="856"/>
      <c r="F410" s="856"/>
      <c r="G410" s="856"/>
      <c r="H410" s="856"/>
      <c r="I410" s="856"/>
      <c r="J410" s="856"/>
      <c r="K410" s="856"/>
    </row>
    <row r="411" spans="3:11" hidden="1">
      <c r="C411" s="856"/>
      <c r="D411" s="856"/>
      <c r="E411" s="856"/>
      <c r="F411" s="856"/>
      <c r="G411" s="856"/>
      <c r="H411" s="856"/>
      <c r="I411" s="856"/>
      <c r="J411" s="856"/>
      <c r="K411" s="856"/>
    </row>
    <row r="412" spans="3:11" hidden="1">
      <c r="C412" s="856"/>
      <c r="D412" s="856"/>
      <c r="E412" s="856"/>
      <c r="F412" s="856"/>
      <c r="G412" s="856"/>
      <c r="H412" s="856"/>
      <c r="I412" s="856"/>
      <c r="J412" s="856"/>
      <c r="K412" s="856"/>
    </row>
    <row r="413" spans="3:11" hidden="1">
      <c r="C413" s="856"/>
      <c r="D413" s="856"/>
      <c r="E413" s="856"/>
      <c r="F413" s="856"/>
      <c r="G413" s="856"/>
      <c r="H413" s="856"/>
      <c r="I413" s="856"/>
      <c r="J413" s="856"/>
      <c r="K413" s="856"/>
    </row>
    <row r="414" spans="3:11" hidden="1">
      <c r="C414" s="856"/>
      <c r="D414" s="856"/>
      <c r="E414" s="856"/>
      <c r="F414" s="856"/>
      <c r="G414" s="856"/>
      <c r="H414" s="856"/>
      <c r="I414" s="856"/>
      <c r="J414" s="856"/>
      <c r="K414" s="856"/>
    </row>
    <row r="415" spans="3:11" hidden="1">
      <c r="C415" s="856"/>
      <c r="D415" s="856"/>
      <c r="E415" s="856"/>
      <c r="F415" s="856"/>
      <c r="G415" s="856"/>
      <c r="H415" s="856"/>
      <c r="I415" s="856"/>
      <c r="J415" s="856"/>
      <c r="K415" s="856"/>
    </row>
    <row r="416" spans="3:11" hidden="1">
      <c r="C416" s="856"/>
      <c r="D416" s="856"/>
      <c r="E416" s="856"/>
      <c r="F416" s="856"/>
      <c r="G416" s="856"/>
      <c r="H416" s="856"/>
      <c r="I416" s="856"/>
      <c r="J416" s="856"/>
      <c r="K416" s="856"/>
    </row>
    <row r="417" spans="3:11" hidden="1">
      <c r="C417" s="856"/>
      <c r="D417" s="856"/>
      <c r="E417" s="856"/>
      <c r="F417" s="856"/>
      <c r="G417" s="856"/>
      <c r="H417" s="856"/>
      <c r="I417" s="856"/>
      <c r="J417" s="856"/>
      <c r="K417" s="856"/>
    </row>
    <row r="418" spans="3:11" hidden="1">
      <c r="C418" s="856"/>
      <c r="D418" s="856"/>
      <c r="E418" s="856"/>
      <c r="F418" s="856"/>
      <c r="G418" s="856"/>
      <c r="H418" s="856"/>
      <c r="I418" s="856"/>
      <c r="J418" s="856"/>
      <c r="K418" s="856"/>
    </row>
    <row r="419" spans="3:11" hidden="1">
      <c r="C419" s="856"/>
      <c r="D419" s="856"/>
      <c r="E419" s="856"/>
      <c r="F419" s="856"/>
      <c r="G419" s="856"/>
      <c r="H419" s="856"/>
      <c r="I419" s="856"/>
      <c r="J419" s="856"/>
      <c r="K419" s="856"/>
    </row>
    <row r="420" spans="3:11" hidden="1">
      <c r="C420" s="856"/>
      <c r="D420" s="856"/>
      <c r="E420" s="856"/>
      <c r="F420" s="856"/>
      <c r="G420" s="856"/>
      <c r="H420" s="856"/>
      <c r="I420" s="856"/>
      <c r="J420" s="856"/>
      <c r="K420" s="856"/>
    </row>
    <row r="421" spans="3:11" hidden="1">
      <c r="C421" s="856"/>
      <c r="D421" s="856"/>
      <c r="E421" s="856"/>
      <c r="F421" s="856"/>
      <c r="G421" s="856"/>
      <c r="H421" s="856"/>
      <c r="I421" s="856"/>
      <c r="J421" s="856"/>
      <c r="K421" s="856"/>
    </row>
    <row r="422" spans="3:11" hidden="1">
      <c r="C422" s="856"/>
      <c r="D422" s="856"/>
      <c r="E422" s="856"/>
      <c r="F422" s="856"/>
      <c r="G422" s="856"/>
      <c r="H422" s="856"/>
      <c r="I422" s="856"/>
      <c r="J422" s="856"/>
      <c r="K422" s="856"/>
    </row>
    <row r="423" spans="3:11" hidden="1">
      <c r="C423" s="856"/>
      <c r="D423" s="856"/>
      <c r="E423" s="856"/>
      <c r="F423" s="856"/>
      <c r="G423" s="856"/>
      <c r="H423" s="856"/>
      <c r="I423" s="856"/>
      <c r="J423" s="856"/>
      <c r="K423" s="856"/>
    </row>
    <row r="424" spans="3:11" hidden="1">
      <c r="C424" s="856"/>
      <c r="D424" s="856"/>
      <c r="E424" s="856"/>
      <c r="F424" s="856"/>
      <c r="G424" s="856"/>
      <c r="H424" s="856"/>
      <c r="I424" s="856"/>
      <c r="J424" s="856"/>
      <c r="K424" s="856"/>
    </row>
    <row r="425" spans="3:11" hidden="1">
      <c r="C425" s="856"/>
      <c r="D425" s="856"/>
      <c r="E425" s="856"/>
      <c r="F425" s="856"/>
      <c r="G425" s="856"/>
      <c r="H425" s="856"/>
      <c r="I425" s="856"/>
      <c r="J425" s="856"/>
      <c r="K425" s="856"/>
    </row>
    <row r="426" spans="3:11" hidden="1">
      <c r="C426" s="856"/>
      <c r="D426" s="856"/>
      <c r="E426" s="856"/>
      <c r="F426" s="856"/>
      <c r="G426" s="856"/>
      <c r="H426" s="856"/>
      <c r="I426" s="856"/>
      <c r="J426" s="856"/>
      <c r="K426" s="856"/>
    </row>
    <row r="427" spans="3:11" hidden="1">
      <c r="C427" s="856"/>
      <c r="D427" s="856"/>
      <c r="E427" s="856"/>
      <c r="F427" s="856"/>
      <c r="G427" s="856"/>
      <c r="H427" s="856"/>
      <c r="I427" s="856"/>
      <c r="J427" s="856"/>
      <c r="K427" s="856"/>
    </row>
    <row r="428" spans="3:11" hidden="1">
      <c r="C428" s="856"/>
      <c r="D428" s="856"/>
      <c r="E428" s="856"/>
      <c r="F428" s="856"/>
      <c r="G428" s="856"/>
      <c r="H428" s="856"/>
      <c r="I428" s="856"/>
      <c r="J428" s="856"/>
      <c r="K428" s="856"/>
    </row>
    <row r="429" spans="3:11" hidden="1">
      <c r="C429" s="856"/>
      <c r="D429" s="856"/>
      <c r="E429" s="856"/>
      <c r="F429" s="856"/>
      <c r="G429" s="856"/>
      <c r="H429" s="856"/>
      <c r="I429" s="856"/>
      <c r="J429" s="856"/>
      <c r="K429" s="856"/>
    </row>
    <row r="430" spans="3:11" hidden="1">
      <c r="C430" s="856"/>
      <c r="D430" s="856"/>
      <c r="E430" s="856"/>
      <c r="F430" s="856"/>
      <c r="G430" s="856"/>
      <c r="H430" s="856"/>
      <c r="I430" s="856"/>
      <c r="J430" s="856"/>
      <c r="K430" s="856"/>
    </row>
    <row r="431" spans="3:11" hidden="1">
      <c r="C431" s="856"/>
      <c r="D431" s="856"/>
      <c r="E431" s="856"/>
      <c r="F431" s="856"/>
      <c r="G431" s="856"/>
      <c r="H431" s="856"/>
      <c r="I431" s="856"/>
      <c r="J431" s="856"/>
      <c r="K431" s="856"/>
    </row>
    <row r="432" spans="3:11" hidden="1">
      <c r="C432" s="856"/>
      <c r="D432" s="856"/>
      <c r="E432" s="856"/>
      <c r="F432" s="856"/>
      <c r="G432" s="856"/>
      <c r="H432" s="856"/>
      <c r="I432" s="856"/>
      <c r="J432" s="856"/>
      <c r="K432" s="856"/>
    </row>
    <row r="433" spans="3:11" hidden="1">
      <c r="C433" s="856"/>
      <c r="D433" s="856"/>
      <c r="E433" s="856"/>
      <c r="F433" s="856"/>
      <c r="G433" s="856"/>
      <c r="H433" s="856"/>
      <c r="I433" s="856"/>
      <c r="J433" s="856"/>
      <c r="K433" s="856"/>
    </row>
    <row r="434" spans="3:11" hidden="1">
      <c r="C434" s="856"/>
      <c r="D434" s="856"/>
      <c r="E434" s="856"/>
      <c r="F434" s="856"/>
      <c r="G434" s="856"/>
      <c r="H434" s="856"/>
      <c r="I434" s="856"/>
      <c r="J434" s="856"/>
      <c r="K434" s="856"/>
    </row>
    <row r="435" spans="3:11" hidden="1">
      <c r="C435" s="856"/>
      <c r="D435" s="856"/>
      <c r="E435" s="856"/>
      <c r="F435" s="856"/>
      <c r="G435" s="856"/>
      <c r="H435" s="856"/>
      <c r="I435" s="856"/>
      <c r="J435" s="856"/>
      <c r="K435" s="856"/>
    </row>
    <row r="436" spans="3:11" hidden="1">
      <c r="C436" s="856"/>
      <c r="D436" s="856"/>
      <c r="E436" s="856"/>
      <c r="F436" s="856"/>
      <c r="G436" s="856"/>
      <c r="H436" s="856"/>
      <c r="I436" s="856"/>
      <c r="J436" s="856"/>
      <c r="K436" s="856"/>
    </row>
    <row r="437" spans="3:11" hidden="1">
      <c r="C437" s="856"/>
      <c r="D437" s="856"/>
      <c r="E437" s="856"/>
      <c r="F437" s="856"/>
      <c r="G437" s="856"/>
      <c r="H437" s="856"/>
      <c r="I437" s="856"/>
      <c r="J437" s="856"/>
      <c r="K437" s="856"/>
    </row>
    <row r="438" spans="3:11" hidden="1">
      <c r="C438" s="856"/>
      <c r="D438" s="856"/>
      <c r="E438" s="856"/>
      <c r="F438" s="856"/>
      <c r="G438" s="856"/>
      <c r="H438" s="856"/>
      <c r="I438" s="856"/>
      <c r="J438" s="856"/>
      <c r="K438" s="856"/>
    </row>
    <row r="439" spans="3:11" hidden="1">
      <c r="C439" s="856"/>
      <c r="D439" s="856"/>
      <c r="E439" s="856"/>
      <c r="F439" s="856"/>
      <c r="G439" s="856"/>
      <c r="H439" s="856"/>
      <c r="I439" s="856"/>
      <c r="J439" s="856"/>
      <c r="K439" s="856"/>
    </row>
    <row r="440" spans="3:11" hidden="1">
      <c r="C440" s="856"/>
      <c r="D440" s="856"/>
      <c r="E440" s="856"/>
      <c r="F440" s="856"/>
      <c r="G440" s="856"/>
      <c r="H440" s="856"/>
      <c r="I440" s="856"/>
      <c r="J440" s="856"/>
      <c r="K440" s="856"/>
    </row>
    <row r="441" spans="3:11" hidden="1">
      <c r="C441" s="856"/>
      <c r="D441" s="856"/>
      <c r="E441" s="856"/>
      <c r="F441" s="856"/>
      <c r="G441" s="856"/>
      <c r="H441" s="856"/>
      <c r="I441" s="856"/>
      <c r="J441" s="856"/>
      <c r="K441" s="856"/>
    </row>
    <row r="442" spans="3:11" hidden="1">
      <c r="C442" s="856"/>
      <c r="D442" s="856"/>
      <c r="E442" s="856"/>
      <c r="F442" s="856"/>
      <c r="G442" s="856"/>
      <c r="H442" s="856"/>
      <c r="I442" s="856"/>
      <c r="J442" s="856"/>
      <c r="K442" s="856"/>
    </row>
    <row r="443" spans="3:11" hidden="1">
      <c r="C443" s="856"/>
      <c r="D443" s="856"/>
      <c r="E443" s="856"/>
      <c r="F443" s="856"/>
      <c r="G443" s="856"/>
      <c r="H443" s="856"/>
      <c r="I443" s="856"/>
      <c r="J443" s="856"/>
      <c r="K443" s="856"/>
    </row>
    <row r="444" spans="3:11" hidden="1">
      <c r="C444" s="856"/>
      <c r="D444" s="856"/>
      <c r="E444" s="856"/>
      <c r="F444" s="856"/>
      <c r="G444" s="856"/>
      <c r="H444" s="856"/>
      <c r="I444" s="856"/>
      <c r="J444" s="856"/>
      <c r="K444" s="856"/>
    </row>
    <row r="445" spans="3:11" hidden="1">
      <c r="C445" s="856"/>
      <c r="D445" s="856"/>
      <c r="E445" s="856"/>
      <c r="F445" s="856"/>
      <c r="G445" s="856"/>
      <c r="H445" s="856"/>
      <c r="I445" s="856"/>
      <c r="J445" s="856"/>
      <c r="K445" s="856"/>
    </row>
    <row r="446" spans="3:11" hidden="1">
      <c r="C446" s="856"/>
      <c r="D446" s="856"/>
      <c r="E446" s="856"/>
      <c r="F446" s="856"/>
      <c r="G446" s="856"/>
      <c r="H446" s="856"/>
      <c r="I446" s="856"/>
      <c r="J446" s="856"/>
      <c r="K446" s="856"/>
    </row>
    <row r="447" spans="3:11" hidden="1">
      <c r="C447" s="856"/>
      <c r="D447" s="856"/>
      <c r="E447" s="856"/>
      <c r="F447" s="856"/>
      <c r="G447" s="856"/>
      <c r="H447" s="856"/>
      <c r="I447" s="856"/>
      <c r="J447" s="856"/>
      <c r="K447" s="856"/>
    </row>
    <row r="448" spans="3:11" hidden="1">
      <c r="D448" s="856"/>
      <c r="E448" s="856"/>
      <c r="F448" s="856"/>
      <c r="G448" s="856"/>
      <c r="H448" s="856"/>
      <c r="I448" s="856"/>
      <c r="J448" s="856"/>
    </row>
    <row r="449" spans="3:11" hidden="1">
      <c r="D449" s="856"/>
      <c r="E449" s="856"/>
      <c r="F449" s="856"/>
      <c r="G449" s="856"/>
      <c r="H449" s="856"/>
      <c r="I449" s="856"/>
      <c r="J449" s="856"/>
    </row>
    <row r="450" spans="3:11" hidden="1">
      <c r="D450" s="856"/>
      <c r="E450" s="856"/>
      <c r="F450" s="856"/>
      <c r="G450" s="856"/>
      <c r="H450" s="856"/>
      <c r="I450" s="856"/>
      <c r="J450" s="856"/>
    </row>
    <row r="451" spans="3:11" hidden="1">
      <c r="D451" s="856"/>
      <c r="E451" s="856"/>
      <c r="F451" s="856"/>
      <c r="G451" s="856"/>
      <c r="H451" s="856"/>
      <c r="I451" s="856"/>
      <c r="J451" s="856"/>
    </row>
    <row r="452" spans="3:11" hidden="1">
      <c r="D452" s="856"/>
      <c r="E452" s="856"/>
      <c r="F452" s="856"/>
      <c r="G452" s="856"/>
      <c r="H452" s="856"/>
      <c r="I452" s="856"/>
      <c r="J452" s="856"/>
    </row>
    <row r="453" spans="3:11" hidden="1">
      <c r="D453" s="856"/>
      <c r="E453" s="856"/>
      <c r="F453" s="856"/>
      <c r="G453" s="856"/>
      <c r="H453" s="856"/>
      <c r="I453" s="856"/>
      <c r="J453" s="856"/>
    </row>
    <row r="454" spans="3:11" hidden="1">
      <c r="C454" s="856"/>
      <c r="D454" s="856"/>
      <c r="E454" s="856"/>
      <c r="F454" s="856"/>
      <c r="G454" s="856"/>
      <c r="H454" s="856"/>
      <c r="I454" s="856"/>
      <c r="J454" s="856"/>
      <c r="K454" s="856"/>
    </row>
    <row r="455" spans="3:11" hidden="1">
      <c r="C455" s="856"/>
      <c r="D455" s="856"/>
      <c r="E455" s="856"/>
      <c r="F455" s="856"/>
      <c r="G455" s="856"/>
      <c r="H455" s="856"/>
      <c r="I455" s="856"/>
      <c r="J455" s="856"/>
      <c r="K455" s="856"/>
    </row>
    <row r="456" spans="3:11" hidden="1">
      <c r="C456" s="856"/>
      <c r="D456" s="856"/>
      <c r="E456" s="856"/>
      <c r="F456" s="856"/>
      <c r="G456" s="856"/>
      <c r="H456" s="856"/>
      <c r="I456" s="856"/>
      <c r="J456" s="856"/>
      <c r="K456" s="856"/>
    </row>
    <row r="457" spans="3:11" hidden="1">
      <c r="C457" s="856"/>
      <c r="D457" s="856"/>
      <c r="E457" s="856"/>
      <c r="F457" s="856"/>
      <c r="G457" s="856"/>
      <c r="H457" s="856"/>
      <c r="I457" s="856"/>
      <c r="J457" s="856"/>
      <c r="K457" s="856"/>
    </row>
    <row r="458" spans="3:11" hidden="1">
      <c r="C458" s="856"/>
      <c r="D458" s="856"/>
      <c r="E458" s="856"/>
      <c r="F458" s="856"/>
      <c r="G458" s="856"/>
      <c r="H458" s="856"/>
      <c r="I458" s="856"/>
      <c r="J458" s="856"/>
      <c r="K458" s="856"/>
    </row>
    <row r="459" spans="3:11" hidden="1">
      <c r="C459" s="856"/>
      <c r="D459" s="856"/>
      <c r="E459" s="856"/>
      <c r="F459" s="856"/>
      <c r="G459" s="856"/>
      <c r="H459" s="856"/>
      <c r="I459" s="856"/>
      <c r="J459" s="856"/>
      <c r="K459" s="856"/>
    </row>
    <row r="460" spans="3:11" hidden="1">
      <c r="C460" s="856"/>
      <c r="D460" s="856"/>
      <c r="E460" s="856"/>
      <c r="F460" s="856"/>
      <c r="G460" s="856"/>
      <c r="H460" s="856"/>
      <c r="I460" s="856"/>
      <c r="J460" s="856"/>
      <c r="K460" s="856"/>
    </row>
    <row r="461" spans="3:11" hidden="1">
      <c r="C461" s="856"/>
      <c r="D461" s="856"/>
      <c r="E461" s="856"/>
      <c r="F461" s="856"/>
      <c r="G461" s="856"/>
      <c r="H461" s="856"/>
      <c r="I461" s="856"/>
      <c r="J461" s="856"/>
      <c r="K461" s="856"/>
    </row>
    <row r="462" spans="3:11" hidden="1">
      <c r="C462" s="856"/>
      <c r="D462" s="856"/>
      <c r="E462" s="856"/>
      <c r="F462" s="856"/>
      <c r="G462" s="856"/>
      <c r="H462" s="856"/>
      <c r="I462" s="856"/>
      <c r="J462" s="856"/>
      <c r="K462" s="856"/>
    </row>
    <row r="463" spans="3:11" hidden="1">
      <c r="C463" s="856"/>
      <c r="D463" s="856"/>
      <c r="E463" s="856"/>
      <c r="F463" s="856"/>
      <c r="G463" s="856"/>
      <c r="H463" s="856"/>
      <c r="I463" s="856"/>
      <c r="J463" s="856"/>
      <c r="K463" s="856"/>
    </row>
    <row r="464" spans="3:11" hidden="1">
      <c r="C464" s="856"/>
      <c r="D464" s="856"/>
      <c r="E464" s="856"/>
      <c r="F464" s="856"/>
      <c r="G464" s="856"/>
      <c r="H464" s="856"/>
      <c r="I464" s="856"/>
      <c r="J464" s="856"/>
      <c r="K464" s="856"/>
    </row>
    <row r="465" spans="3:11" hidden="1">
      <c r="C465" s="856"/>
      <c r="D465" s="856"/>
      <c r="E465" s="856"/>
      <c r="F465" s="856"/>
      <c r="G465" s="856"/>
      <c r="H465" s="856"/>
      <c r="I465" s="856"/>
      <c r="J465" s="856"/>
      <c r="K465" s="856"/>
    </row>
    <row r="466" spans="3:11" hidden="1">
      <c r="C466" s="856"/>
      <c r="D466" s="856"/>
      <c r="E466" s="856"/>
      <c r="F466" s="856"/>
      <c r="G466" s="856"/>
      <c r="H466" s="856"/>
      <c r="I466" s="856"/>
      <c r="J466" s="856"/>
      <c r="K466" s="856"/>
    </row>
    <row r="467" spans="3:11" hidden="1">
      <c r="C467" s="856"/>
      <c r="D467" s="856"/>
      <c r="E467" s="856"/>
      <c r="F467" s="856"/>
      <c r="G467" s="856"/>
      <c r="H467" s="856"/>
      <c r="I467" s="856"/>
      <c r="J467" s="856"/>
      <c r="K467" s="856"/>
    </row>
    <row r="468" spans="3:11" hidden="1">
      <c r="C468" s="856"/>
      <c r="D468" s="856"/>
      <c r="E468" s="856"/>
      <c r="F468" s="856"/>
      <c r="G468" s="856"/>
      <c r="H468" s="856"/>
      <c r="I468" s="856"/>
      <c r="J468" s="856"/>
      <c r="K468" s="856"/>
    </row>
    <row r="469" spans="3:11" hidden="1">
      <c r="C469" s="856"/>
      <c r="D469" s="856"/>
      <c r="E469" s="856"/>
      <c r="F469" s="856"/>
      <c r="G469" s="856"/>
      <c r="H469" s="856"/>
      <c r="I469" s="856"/>
      <c r="J469" s="856"/>
      <c r="K469" s="856"/>
    </row>
    <row r="470" spans="3:11" hidden="1">
      <c r="C470" s="856"/>
      <c r="D470" s="856"/>
      <c r="E470" s="856"/>
      <c r="F470" s="856"/>
      <c r="G470" s="856"/>
      <c r="H470" s="856"/>
      <c r="I470" s="856"/>
      <c r="J470" s="856"/>
      <c r="K470" s="856"/>
    </row>
    <row r="471" spans="3:11" hidden="1">
      <c r="C471" s="856"/>
      <c r="D471" s="856"/>
      <c r="E471" s="856"/>
      <c r="F471" s="856"/>
      <c r="G471" s="856"/>
      <c r="H471" s="856"/>
      <c r="I471" s="856"/>
      <c r="J471" s="856"/>
      <c r="K471" s="856"/>
    </row>
    <row r="472" spans="3:11" hidden="1">
      <c r="C472" s="856"/>
      <c r="D472" s="856"/>
      <c r="E472" s="856"/>
      <c r="F472" s="856"/>
      <c r="G472" s="856"/>
      <c r="H472" s="856"/>
      <c r="I472" s="856"/>
      <c r="J472" s="856"/>
      <c r="K472" s="856"/>
    </row>
    <row r="473" spans="3:11" hidden="1">
      <c r="C473" s="856"/>
      <c r="D473" s="856"/>
      <c r="E473" s="856"/>
      <c r="F473" s="856"/>
      <c r="G473" s="856"/>
      <c r="H473" s="856"/>
      <c r="I473" s="856"/>
      <c r="J473" s="856"/>
      <c r="K473" s="856"/>
    </row>
    <row r="474" spans="3:11" hidden="1">
      <c r="C474" s="856"/>
      <c r="D474" s="856"/>
      <c r="E474" s="856"/>
      <c r="F474" s="856"/>
      <c r="G474" s="856"/>
      <c r="H474" s="856"/>
      <c r="I474" s="856"/>
      <c r="J474" s="856"/>
      <c r="K474" s="856"/>
    </row>
    <row r="475" spans="3:11" hidden="1">
      <c r="C475" s="856"/>
      <c r="D475" s="856"/>
      <c r="E475" s="856"/>
      <c r="F475" s="856"/>
      <c r="G475" s="856"/>
      <c r="H475" s="856"/>
      <c r="I475" s="856"/>
      <c r="J475" s="856"/>
      <c r="K475" s="856"/>
    </row>
    <row r="476" spans="3:11" hidden="1">
      <c r="C476" s="856"/>
      <c r="D476" s="856"/>
      <c r="E476" s="856"/>
      <c r="F476" s="856"/>
      <c r="G476" s="856"/>
      <c r="H476" s="856"/>
      <c r="I476" s="856"/>
      <c r="J476" s="856"/>
      <c r="K476" s="856"/>
    </row>
    <row r="477" spans="3:11" hidden="1">
      <c r="C477" s="856"/>
      <c r="D477" s="856"/>
      <c r="E477" s="856"/>
      <c r="F477" s="856"/>
      <c r="G477" s="856"/>
      <c r="H477" s="856"/>
      <c r="I477" s="856"/>
      <c r="J477" s="856"/>
      <c r="K477" s="856"/>
    </row>
    <row r="478" spans="3:11" hidden="1">
      <c r="C478" s="856"/>
      <c r="D478" s="856"/>
      <c r="E478" s="856"/>
      <c r="F478" s="856"/>
      <c r="G478" s="856"/>
      <c r="H478" s="856"/>
      <c r="I478" s="856"/>
      <c r="J478" s="856"/>
      <c r="K478" s="856"/>
    </row>
    <row r="479" spans="3:11" hidden="1">
      <c r="C479" s="856"/>
      <c r="D479" s="856"/>
      <c r="E479" s="856"/>
      <c r="F479" s="856"/>
      <c r="G479" s="856"/>
      <c r="H479" s="856"/>
      <c r="I479" s="856"/>
      <c r="J479" s="856"/>
      <c r="K479" s="856"/>
    </row>
    <row r="480" spans="3:11" hidden="1">
      <c r="C480" s="856"/>
      <c r="D480" s="856"/>
      <c r="E480" s="856"/>
      <c r="F480" s="856"/>
      <c r="G480" s="856"/>
      <c r="H480" s="856"/>
      <c r="I480" s="856"/>
      <c r="J480" s="856"/>
      <c r="K480" s="856"/>
    </row>
    <row r="481" spans="3:11" hidden="1">
      <c r="C481" s="856"/>
      <c r="D481" s="856"/>
      <c r="E481" s="856"/>
      <c r="F481" s="856"/>
      <c r="G481" s="856"/>
      <c r="H481" s="856"/>
      <c r="I481" s="856"/>
      <c r="J481" s="856"/>
      <c r="K481" s="856"/>
    </row>
    <row r="482" spans="3:11" hidden="1">
      <c r="C482" s="856"/>
      <c r="D482" s="856"/>
      <c r="E482" s="856"/>
      <c r="F482" s="856"/>
      <c r="G482" s="856"/>
      <c r="H482" s="856"/>
      <c r="I482" s="856"/>
      <c r="J482" s="856"/>
      <c r="K482" s="856"/>
    </row>
    <row r="483" spans="3:11" hidden="1">
      <c r="C483" s="856"/>
      <c r="D483" s="856"/>
      <c r="E483" s="856"/>
      <c r="F483" s="856"/>
      <c r="G483" s="856"/>
      <c r="H483" s="856"/>
      <c r="I483" s="856"/>
      <c r="J483" s="856"/>
      <c r="K483" s="856"/>
    </row>
    <row r="484" spans="3:11" hidden="1">
      <c r="C484" s="856"/>
      <c r="D484" s="856"/>
      <c r="E484" s="856"/>
      <c r="F484" s="856"/>
      <c r="G484" s="856"/>
      <c r="H484" s="856"/>
      <c r="I484" s="856"/>
      <c r="J484" s="856"/>
      <c r="K484" s="856"/>
    </row>
    <row r="485" spans="3:11" hidden="1">
      <c r="C485" s="856"/>
      <c r="D485" s="856"/>
      <c r="E485" s="856"/>
      <c r="F485" s="856"/>
      <c r="G485" s="856"/>
      <c r="H485" s="856"/>
      <c r="I485" s="856"/>
      <c r="J485" s="856"/>
      <c r="K485" s="856"/>
    </row>
    <row r="486" spans="3:11" hidden="1">
      <c r="C486" s="856"/>
      <c r="D486" s="856"/>
      <c r="E486" s="856"/>
      <c r="F486" s="856"/>
      <c r="G486" s="856"/>
      <c r="H486" s="856"/>
      <c r="I486" s="856"/>
      <c r="J486" s="856"/>
      <c r="K486" s="856"/>
    </row>
    <row r="487" spans="3:11" hidden="1">
      <c r="C487" s="856"/>
      <c r="D487" s="856"/>
      <c r="E487" s="856"/>
      <c r="F487" s="856"/>
      <c r="G487" s="856"/>
      <c r="H487" s="856"/>
      <c r="I487" s="856"/>
      <c r="J487" s="856"/>
      <c r="K487" s="856"/>
    </row>
    <row r="488" spans="3:11" hidden="1">
      <c r="C488" s="856"/>
      <c r="D488" s="856"/>
      <c r="E488" s="856"/>
      <c r="F488" s="856"/>
      <c r="G488" s="856"/>
      <c r="H488" s="856"/>
      <c r="I488" s="856"/>
      <c r="J488" s="856"/>
      <c r="K488" s="856"/>
    </row>
    <row r="489" spans="3:11" hidden="1">
      <c r="C489" s="856"/>
      <c r="D489" s="856"/>
      <c r="E489" s="856"/>
      <c r="F489" s="856"/>
      <c r="G489" s="856"/>
      <c r="H489" s="856"/>
      <c r="I489" s="856"/>
      <c r="J489" s="856"/>
      <c r="K489" s="856"/>
    </row>
    <row r="490" spans="3:11" hidden="1">
      <c r="C490" s="856"/>
      <c r="D490" s="856"/>
      <c r="E490" s="856"/>
      <c r="F490" s="856"/>
      <c r="G490" s="856"/>
      <c r="H490" s="856"/>
      <c r="I490" s="856"/>
      <c r="J490" s="856"/>
      <c r="K490" s="856"/>
    </row>
    <row r="491" spans="3:11" hidden="1">
      <c r="C491" s="856"/>
      <c r="D491" s="856"/>
      <c r="E491" s="856"/>
      <c r="F491" s="856"/>
      <c r="G491" s="856"/>
      <c r="H491" s="856"/>
      <c r="I491" s="856"/>
      <c r="J491" s="856"/>
      <c r="K491" s="856"/>
    </row>
    <row r="492" spans="3:11" hidden="1">
      <c r="C492" s="856"/>
      <c r="D492" s="856"/>
      <c r="E492" s="856"/>
      <c r="F492" s="856"/>
      <c r="G492" s="856"/>
      <c r="H492" s="856"/>
      <c r="I492" s="856"/>
      <c r="J492" s="856"/>
      <c r="K492" s="856"/>
    </row>
    <row r="493" spans="3:11" hidden="1">
      <c r="C493" s="856"/>
      <c r="D493" s="856"/>
      <c r="E493" s="856"/>
      <c r="F493" s="856"/>
      <c r="G493" s="856"/>
      <c r="H493" s="856"/>
      <c r="I493" s="856"/>
      <c r="J493" s="856"/>
      <c r="K493" s="856"/>
    </row>
    <row r="494" spans="3:11" hidden="1">
      <c r="C494" s="856"/>
      <c r="D494" s="856"/>
      <c r="E494" s="856"/>
      <c r="F494" s="856"/>
      <c r="G494" s="856"/>
      <c r="H494" s="856"/>
      <c r="I494" s="856"/>
      <c r="J494" s="856"/>
      <c r="K494" s="856"/>
    </row>
    <row r="495" spans="3:11" hidden="1">
      <c r="C495" s="856"/>
      <c r="D495" s="856"/>
      <c r="E495" s="856"/>
      <c r="F495" s="856"/>
      <c r="G495" s="856"/>
      <c r="H495" s="856"/>
      <c r="I495" s="856"/>
      <c r="J495" s="856"/>
      <c r="K495" s="856"/>
    </row>
    <row r="496" spans="3:11" hidden="1">
      <c r="C496" s="856"/>
      <c r="D496" s="856"/>
      <c r="E496" s="856"/>
      <c r="F496" s="856"/>
      <c r="G496" s="856"/>
      <c r="H496" s="856"/>
      <c r="I496" s="856"/>
      <c r="J496" s="856"/>
      <c r="K496" s="856"/>
    </row>
    <row r="497" spans="3:11" hidden="1">
      <c r="C497" s="856"/>
      <c r="D497" s="856"/>
      <c r="E497" s="856"/>
      <c r="F497" s="856"/>
      <c r="G497" s="856"/>
      <c r="H497" s="856"/>
      <c r="I497" s="856"/>
      <c r="J497" s="856"/>
      <c r="K497" s="856"/>
    </row>
    <row r="498" spans="3:11" hidden="1">
      <c r="C498" s="856"/>
      <c r="D498" s="856"/>
      <c r="E498" s="856"/>
      <c r="F498" s="856"/>
      <c r="G498" s="856"/>
      <c r="H498" s="856"/>
      <c r="I498" s="856"/>
      <c r="J498" s="856"/>
      <c r="K498" s="856"/>
    </row>
    <row r="499" spans="3:11" hidden="1">
      <c r="C499" s="856"/>
      <c r="D499" s="856"/>
      <c r="E499" s="856"/>
      <c r="F499" s="856"/>
      <c r="G499" s="856"/>
      <c r="H499" s="856"/>
      <c r="I499" s="856"/>
      <c r="J499" s="856"/>
      <c r="K499" s="856"/>
    </row>
    <row r="500" spans="3:11" hidden="1">
      <c r="C500" s="856"/>
      <c r="D500" s="856"/>
      <c r="E500" s="856"/>
      <c r="F500" s="856"/>
      <c r="G500" s="856"/>
      <c r="H500" s="856"/>
      <c r="I500" s="856"/>
      <c r="J500" s="856"/>
      <c r="K500" s="856"/>
    </row>
    <row r="501" spans="3:11" hidden="1">
      <c r="D501" s="856"/>
      <c r="E501" s="856"/>
      <c r="F501" s="856"/>
      <c r="G501" s="856"/>
      <c r="H501" s="856"/>
      <c r="I501" s="856"/>
      <c r="J501" s="856"/>
    </row>
    <row r="502" spans="3:11" hidden="1">
      <c r="D502" s="856"/>
      <c r="E502" s="856"/>
      <c r="F502" s="856"/>
      <c r="G502" s="856"/>
      <c r="H502" s="856"/>
      <c r="I502" s="856"/>
      <c r="J502" s="856"/>
    </row>
    <row r="503" spans="3:11" hidden="1">
      <c r="D503" s="856"/>
      <c r="E503" s="856"/>
      <c r="F503" s="856"/>
      <c r="G503" s="856"/>
      <c r="H503" s="856"/>
      <c r="I503" s="856"/>
      <c r="J503" s="856"/>
    </row>
    <row r="504" spans="3:11" hidden="1">
      <c r="D504" s="856"/>
      <c r="E504" s="856"/>
      <c r="F504" s="856"/>
      <c r="G504" s="856"/>
      <c r="H504" s="856"/>
      <c r="I504" s="856"/>
      <c r="J504" s="856"/>
    </row>
    <row r="505" spans="3:11" hidden="1">
      <c r="D505" s="856"/>
      <c r="E505" s="856"/>
      <c r="F505" s="856"/>
      <c r="G505" s="856"/>
      <c r="H505" s="856"/>
      <c r="I505" s="856"/>
      <c r="J505" s="856"/>
    </row>
    <row r="506" spans="3:11" hidden="1">
      <c r="D506" s="856"/>
      <c r="E506" s="856"/>
      <c r="F506" s="856"/>
      <c r="G506" s="856"/>
      <c r="H506" s="856"/>
      <c r="I506" s="856"/>
      <c r="J506" s="856"/>
    </row>
    <row r="507" spans="3:11" hidden="1">
      <c r="D507" s="856"/>
      <c r="E507" s="856"/>
      <c r="F507" s="856"/>
      <c r="G507" s="856"/>
      <c r="H507" s="856"/>
      <c r="I507" s="856"/>
      <c r="J507" s="856"/>
    </row>
    <row r="508" spans="3:11" hidden="1">
      <c r="D508" s="856"/>
      <c r="E508" s="856"/>
      <c r="F508" s="856"/>
      <c r="G508" s="856"/>
      <c r="H508" s="856"/>
      <c r="I508" s="856"/>
      <c r="J508" s="856"/>
    </row>
    <row r="509" spans="3:11" hidden="1">
      <c r="D509" s="856"/>
      <c r="E509" s="856"/>
      <c r="F509" s="856"/>
      <c r="G509" s="856"/>
      <c r="H509" s="856"/>
      <c r="I509" s="856"/>
      <c r="J509" s="856"/>
    </row>
    <row r="510" spans="3:11" hidden="1">
      <c r="D510" s="856"/>
      <c r="E510" s="856"/>
      <c r="F510" s="856"/>
      <c r="G510" s="856"/>
      <c r="H510" s="856"/>
      <c r="I510" s="856"/>
      <c r="J510" s="856"/>
    </row>
    <row r="511" spans="3:11" hidden="1">
      <c r="D511" s="856"/>
      <c r="E511" s="856"/>
      <c r="F511" s="856"/>
      <c r="G511" s="856"/>
      <c r="H511" s="856"/>
      <c r="I511" s="856"/>
      <c r="J511" s="856"/>
    </row>
    <row r="512" spans="3:11" hidden="1">
      <c r="D512" s="856"/>
      <c r="E512" s="856"/>
      <c r="F512" s="856"/>
      <c r="G512" s="856"/>
      <c r="H512" s="856"/>
      <c r="I512" s="856"/>
      <c r="J512" s="856"/>
    </row>
    <row r="513" spans="3:11" hidden="1">
      <c r="D513" s="856"/>
      <c r="E513" s="856"/>
      <c r="F513" s="856"/>
      <c r="G513" s="856"/>
      <c r="H513" s="856"/>
      <c r="I513" s="856"/>
      <c r="J513" s="856"/>
    </row>
    <row r="514" spans="3:11" hidden="1">
      <c r="D514" s="856"/>
      <c r="E514" s="856"/>
      <c r="F514" s="856"/>
      <c r="G514" s="856"/>
      <c r="H514" s="856"/>
      <c r="I514" s="856"/>
      <c r="J514" s="856"/>
    </row>
    <row r="515" spans="3:11" hidden="1">
      <c r="D515" s="856"/>
      <c r="E515" s="856"/>
      <c r="F515" s="856"/>
      <c r="G515" s="856"/>
      <c r="H515" s="856"/>
      <c r="I515" s="856"/>
      <c r="J515" s="856"/>
    </row>
    <row r="516" spans="3:11" hidden="1">
      <c r="D516" s="856"/>
      <c r="E516" s="856"/>
      <c r="F516" s="856"/>
      <c r="G516" s="856"/>
      <c r="H516" s="856"/>
      <c r="I516" s="856"/>
      <c r="J516" s="856"/>
    </row>
    <row r="517" spans="3:11" hidden="1"/>
    <row r="518" spans="3:11" hidden="1">
      <c r="C518" s="856"/>
      <c r="D518" s="856"/>
      <c r="E518" s="856"/>
      <c r="F518" s="856"/>
      <c r="G518" s="856"/>
      <c r="H518" s="856"/>
      <c r="I518" s="856"/>
      <c r="J518" s="856"/>
      <c r="K518" s="856"/>
    </row>
    <row r="519" spans="3:11" hidden="1">
      <c r="C519" s="856"/>
      <c r="D519" s="856"/>
      <c r="E519" s="856"/>
      <c r="F519" s="856"/>
      <c r="G519" s="856"/>
      <c r="H519" s="856"/>
      <c r="I519" s="856"/>
      <c r="J519" s="856"/>
      <c r="K519" s="856"/>
    </row>
    <row r="520" spans="3:11" hidden="1">
      <c r="C520" s="856"/>
      <c r="D520" s="856"/>
      <c r="E520" s="856"/>
      <c r="F520" s="856"/>
      <c r="G520" s="856"/>
      <c r="H520" s="856"/>
      <c r="I520" s="856"/>
      <c r="J520" s="856"/>
      <c r="K520" s="856"/>
    </row>
    <row r="521" spans="3:11" hidden="1">
      <c r="C521" s="856"/>
      <c r="D521" s="856"/>
      <c r="E521" s="856"/>
      <c r="F521" s="856"/>
      <c r="G521" s="856"/>
      <c r="H521" s="856"/>
      <c r="I521" s="856"/>
      <c r="J521" s="856"/>
      <c r="K521" s="856"/>
    </row>
    <row r="522" spans="3:11" hidden="1">
      <c r="C522" s="856"/>
      <c r="D522" s="856"/>
      <c r="E522" s="856"/>
      <c r="F522" s="856"/>
      <c r="G522" s="856"/>
      <c r="H522" s="856"/>
      <c r="I522" s="856"/>
      <c r="J522" s="856"/>
      <c r="K522" s="856"/>
    </row>
    <row r="523" spans="3:11" hidden="1">
      <c r="C523" s="856"/>
      <c r="D523" s="856"/>
      <c r="E523" s="856"/>
      <c r="F523" s="856"/>
      <c r="G523" s="856"/>
      <c r="H523" s="856"/>
      <c r="I523" s="856"/>
      <c r="J523" s="856"/>
      <c r="K523" s="856"/>
    </row>
    <row r="524" spans="3:11" hidden="1">
      <c r="C524" s="856"/>
      <c r="D524" s="856"/>
      <c r="E524" s="856"/>
      <c r="F524" s="856"/>
      <c r="G524" s="856"/>
      <c r="H524" s="856"/>
      <c r="I524" s="856"/>
      <c r="J524" s="856"/>
      <c r="K524" s="856"/>
    </row>
    <row r="525" spans="3:11" hidden="1">
      <c r="C525" s="856"/>
      <c r="D525" s="856"/>
      <c r="E525" s="856"/>
      <c r="F525" s="856"/>
      <c r="G525" s="856"/>
      <c r="H525" s="856"/>
      <c r="I525" s="856"/>
      <c r="J525" s="856"/>
      <c r="K525" s="856"/>
    </row>
    <row r="526" spans="3:11" hidden="1">
      <c r="C526" s="856"/>
      <c r="D526" s="856"/>
      <c r="E526" s="856"/>
      <c r="F526" s="856"/>
      <c r="G526" s="856"/>
      <c r="H526" s="856"/>
      <c r="I526" s="856"/>
      <c r="J526" s="856"/>
      <c r="K526" s="856"/>
    </row>
    <row r="527" spans="3:11" hidden="1">
      <c r="C527" s="856"/>
      <c r="D527" s="856"/>
      <c r="E527" s="856"/>
      <c r="F527" s="856"/>
      <c r="G527" s="856"/>
      <c r="H527" s="856"/>
      <c r="I527" s="856"/>
      <c r="J527" s="856"/>
      <c r="K527" s="856"/>
    </row>
    <row r="528" spans="3:11" hidden="1">
      <c r="C528" s="856"/>
      <c r="D528" s="856"/>
      <c r="E528" s="856"/>
      <c r="F528" s="856"/>
      <c r="G528" s="856"/>
      <c r="H528" s="856"/>
      <c r="I528" s="856"/>
      <c r="J528" s="856"/>
      <c r="K528" s="856"/>
    </row>
    <row r="529" spans="3:11" hidden="1">
      <c r="C529" s="856"/>
      <c r="D529" s="856"/>
      <c r="E529" s="856"/>
      <c r="F529" s="856"/>
      <c r="G529" s="856"/>
      <c r="H529" s="856"/>
      <c r="I529" s="856"/>
      <c r="J529" s="856"/>
      <c r="K529" s="856"/>
    </row>
    <row r="530" spans="3:11" hidden="1">
      <c r="C530" s="856"/>
      <c r="D530" s="856"/>
      <c r="E530" s="856"/>
      <c r="F530" s="856"/>
      <c r="G530" s="856"/>
      <c r="H530" s="856"/>
      <c r="I530" s="856"/>
      <c r="J530" s="856"/>
      <c r="K530" s="856"/>
    </row>
    <row r="531" spans="3:11" hidden="1">
      <c r="C531" s="856"/>
      <c r="D531" s="856"/>
      <c r="E531" s="856"/>
      <c r="F531" s="856"/>
      <c r="G531" s="856"/>
      <c r="H531" s="856"/>
      <c r="I531" s="856"/>
      <c r="J531" s="856"/>
      <c r="K531" s="856"/>
    </row>
    <row r="532" spans="3:11" hidden="1">
      <c r="C532" s="856"/>
      <c r="D532" s="856"/>
      <c r="E532" s="856"/>
      <c r="F532" s="856"/>
      <c r="G532" s="856"/>
      <c r="H532" s="856"/>
      <c r="I532" s="856"/>
      <c r="J532" s="856"/>
      <c r="K532" s="856"/>
    </row>
    <row r="533" spans="3:11" hidden="1">
      <c r="C533" s="856"/>
      <c r="D533" s="856"/>
      <c r="E533" s="856"/>
      <c r="F533" s="856"/>
      <c r="G533" s="856"/>
      <c r="H533" s="856"/>
      <c r="I533" s="856"/>
      <c r="J533" s="856"/>
      <c r="K533" s="856"/>
    </row>
    <row r="534" spans="3:11" hidden="1">
      <c r="C534" s="856"/>
      <c r="D534" s="856"/>
      <c r="E534" s="856"/>
      <c r="F534" s="856"/>
      <c r="G534" s="856"/>
      <c r="H534" s="856"/>
      <c r="I534" s="856"/>
      <c r="J534" s="856"/>
      <c r="K534" s="856"/>
    </row>
    <row r="535" spans="3:11" hidden="1">
      <c r="C535" s="856"/>
      <c r="D535" s="856"/>
      <c r="E535" s="856"/>
      <c r="F535" s="856"/>
      <c r="G535" s="856"/>
      <c r="H535" s="856"/>
      <c r="I535" s="856"/>
      <c r="J535" s="856"/>
      <c r="K535" s="856"/>
    </row>
    <row r="536" spans="3:11" hidden="1">
      <c r="C536" s="856"/>
      <c r="D536" s="856"/>
      <c r="E536" s="856"/>
      <c r="F536" s="856"/>
      <c r="G536" s="856"/>
      <c r="H536" s="856"/>
      <c r="I536" s="856"/>
      <c r="J536" s="856"/>
      <c r="K536" s="856"/>
    </row>
    <row r="537" spans="3:11" hidden="1">
      <c r="C537" s="856"/>
      <c r="D537" s="856"/>
      <c r="E537" s="856"/>
      <c r="F537" s="856"/>
      <c r="G537" s="856"/>
      <c r="H537" s="856"/>
      <c r="I537" s="856"/>
      <c r="J537" s="856"/>
      <c r="K537" s="856"/>
    </row>
    <row r="538" spans="3:11" hidden="1">
      <c r="C538" s="856"/>
      <c r="D538" s="856"/>
      <c r="E538" s="856"/>
      <c r="F538" s="856"/>
      <c r="G538" s="856"/>
      <c r="H538" s="856"/>
      <c r="I538" s="856"/>
      <c r="J538" s="856"/>
      <c r="K538" s="856"/>
    </row>
    <row r="539" spans="3:11" hidden="1">
      <c r="C539" s="856"/>
      <c r="D539" s="856"/>
      <c r="E539" s="856"/>
      <c r="F539" s="856"/>
      <c r="G539" s="856"/>
      <c r="H539" s="856"/>
      <c r="I539" s="856"/>
      <c r="J539" s="856"/>
      <c r="K539" s="856"/>
    </row>
    <row r="540" spans="3:11" hidden="1">
      <c r="C540" s="856"/>
      <c r="D540" s="856"/>
      <c r="E540" s="856"/>
      <c r="F540" s="856"/>
      <c r="G540" s="856"/>
      <c r="H540" s="856"/>
      <c r="I540" s="856"/>
      <c r="J540" s="856"/>
      <c r="K540" s="856"/>
    </row>
    <row r="541" spans="3:11" hidden="1">
      <c r="C541" s="856"/>
      <c r="D541" s="856"/>
      <c r="E541" s="856"/>
      <c r="F541" s="856"/>
      <c r="G541" s="856"/>
      <c r="H541" s="856"/>
      <c r="I541" s="856"/>
      <c r="J541" s="856"/>
      <c r="K541" s="856"/>
    </row>
    <row r="542" spans="3:11" hidden="1">
      <c r="C542" s="856"/>
      <c r="D542" s="856"/>
      <c r="E542" s="856"/>
      <c r="F542" s="856"/>
      <c r="G542" s="856"/>
      <c r="H542" s="856"/>
      <c r="I542" s="856"/>
      <c r="J542" s="856"/>
      <c r="K542" s="856"/>
    </row>
    <row r="543" spans="3:11" hidden="1">
      <c r="C543" s="856"/>
      <c r="D543" s="856"/>
      <c r="E543" s="856"/>
      <c r="F543" s="856"/>
      <c r="G543" s="856"/>
      <c r="H543" s="856"/>
      <c r="I543" s="856"/>
      <c r="J543" s="856"/>
      <c r="K543" s="856"/>
    </row>
    <row r="544" spans="3:11" hidden="1">
      <c r="C544" s="856"/>
      <c r="D544" s="856"/>
      <c r="E544" s="856"/>
      <c r="F544" s="856"/>
      <c r="G544" s="856"/>
      <c r="H544" s="856"/>
      <c r="I544" s="856"/>
      <c r="J544" s="856"/>
      <c r="K544" s="856"/>
    </row>
    <row r="545" spans="3:11" hidden="1">
      <c r="C545" s="856"/>
      <c r="D545" s="856"/>
      <c r="E545" s="856"/>
      <c r="F545" s="856"/>
      <c r="G545" s="856"/>
      <c r="H545" s="856"/>
      <c r="I545" s="856"/>
      <c r="J545" s="856"/>
      <c r="K545" s="856"/>
    </row>
    <row r="546" spans="3:11" hidden="1">
      <c r="C546" s="856"/>
      <c r="D546" s="856"/>
      <c r="E546" s="856"/>
      <c r="F546" s="856"/>
      <c r="G546" s="856"/>
      <c r="H546" s="856"/>
      <c r="I546" s="856"/>
      <c r="J546" s="856"/>
      <c r="K546" s="856"/>
    </row>
    <row r="547" spans="3:11" hidden="1">
      <c r="C547" s="856"/>
      <c r="D547" s="856"/>
      <c r="E547" s="856"/>
      <c r="F547" s="856"/>
      <c r="G547" s="856"/>
      <c r="H547" s="856"/>
      <c r="I547" s="856"/>
      <c r="J547" s="856"/>
      <c r="K547" s="856"/>
    </row>
    <row r="548" spans="3:11" hidden="1">
      <c r="C548" s="856"/>
      <c r="D548" s="856"/>
      <c r="E548" s="856"/>
      <c r="F548" s="856"/>
      <c r="G548" s="856"/>
      <c r="H548" s="856"/>
      <c r="I548" s="856"/>
      <c r="J548" s="856"/>
      <c r="K548" s="856"/>
    </row>
    <row r="549" spans="3:11" hidden="1">
      <c r="C549" s="856"/>
      <c r="D549" s="856"/>
      <c r="E549" s="856"/>
      <c r="F549" s="856"/>
      <c r="G549" s="856"/>
      <c r="H549" s="856"/>
      <c r="I549" s="856"/>
      <c r="J549" s="856"/>
      <c r="K549" s="856"/>
    </row>
    <row r="550" spans="3:11" hidden="1">
      <c r="C550" s="856"/>
      <c r="D550" s="856"/>
      <c r="E550" s="856"/>
      <c r="F550" s="856"/>
      <c r="G550" s="856"/>
      <c r="H550" s="856"/>
      <c r="I550" s="856"/>
      <c r="J550" s="856"/>
      <c r="K550" s="856"/>
    </row>
    <row r="551" spans="3:11" hidden="1">
      <c r="C551" s="856"/>
      <c r="D551" s="856"/>
      <c r="E551" s="856"/>
      <c r="F551" s="856"/>
      <c r="G551" s="856"/>
      <c r="H551" s="856"/>
      <c r="I551" s="856"/>
      <c r="J551" s="856"/>
      <c r="K551" s="856"/>
    </row>
    <row r="552" spans="3:11" hidden="1">
      <c r="C552" s="856"/>
      <c r="D552" s="856"/>
      <c r="E552" s="856"/>
      <c r="F552" s="856"/>
      <c r="G552" s="856"/>
      <c r="H552" s="856"/>
      <c r="I552" s="856"/>
      <c r="J552" s="856"/>
      <c r="K552" s="856"/>
    </row>
    <row r="553" spans="3:11" hidden="1">
      <c r="C553" s="856"/>
      <c r="D553" s="856"/>
      <c r="E553" s="856"/>
      <c r="F553" s="856"/>
      <c r="G553" s="856"/>
      <c r="H553" s="856"/>
      <c r="I553" s="856"/>
      <c r="J553" s="856"/>
      <c r="K553" s="856"/>
    </row>
    <row r="554" spans="3:11" hidden="1">
      <c r="C554" s="856"/>
      <c r="D554" s="856"/>
      <c r="E554" s="856"/>
      <c r="F554" s="856"/>
      <c r="G554" s="856"/>
      <c r="H554" s="856"/>
      <c r="I554" s="856"/>
      <c r="J554" s="856"/>
      <c r="K554" s="856"/>
    </row>
    <row r="555" spans="3:11" hidden="1">
      <c r="C555" s="856"/>
      <c r="D555" s="856"/>
      <c r="E555" s="856"/>
      <c r="F555" s="856"/>
      <c r="G555" s="856"/>
      <c r="H555" s="856"/>
      <c r="I555" s="856"/>
      <c r="J555" s="856"/>
      <c r="K555" s="856"/>
    </row>
    <row r="556" spans="3:11" hidden="1">
      <c r="C556" s="856"/>
      <c r="D556" s="856"/>
      <c r="E556" s="856"/>
      <c r="F556" s="856"/>
      <c r="G556" s="856"/>
      <c r="H556" s="856"/>
      <c r="I556" s="856"/>
      <c r="J556" s="856"/>
      <c r="K556" s="856"/>
    </row>
    <row r="557" spans="3:11" hidden="1">
      <c r="C557" s="856"/>
      <c r="D557" s="856"/>
      <c r="E557" s="856"/>
      <c r="F557" s="856"/>
      <c r="G557" s="856"/>
      <c r="H557" s="856"/>
      <c r="I557" s="856"/>
      <c r="J557" s="856"/>
      <c r="K557" s="856"/>
    </row>
    <row r="558" spans="3:11" hidden="1">
      <c r="C558" s="856"/>
      <c r="D558" s="856"/>
      <c r="E558" s="856"/>
      <c r="F558" s="856"/>
      <c r="G558" s="856"/>
      <c r="H558" s="856"/>
      <c r="I558" s="856"/>
      <c r="J558" s="856"/>
      <c r="K558" s="856"/>
    </row>
    <row r="559" spans="3:11" hidden="1">
      <c r="D559" s="856"/>
      <c r="E559" s="856"/>
      <c r="F559" s="856"/>
      <c r="G559" s="856"/>
      <c r="H559" s="856"/>
      <c r="I559" s="856"/>
      <c r="J559" s="856"/>
    </row>
    <row r="560" spans="3:11" hidden="1">
      <c r="D560" s="856"/>
      <c r="E560" s="856"/>
      <c r="F560" s="856"/>
      <c r="G560" s="856"/>
      <c r="H560" s="856"/>
      <c r="I560" s="856"/>
      <c r="J560" s="856"/>
    </row>
    <row r="561" spans="3:11" hidden="1">
      <c r="D561" s="856"/>
      <c r="E561" s="856"/>
      <c r="F561" s="856"/>
      <c r="G561" s="856"/>
      <c r="H561" s="856"/>
      <c r="I561" s="856"/>
      <c r="J561" s="856"/>
    </row>
    <row r="562" spans="3:11" hidden="1">
      <c r="D562" s="856"/>
      <c r="E562" s="856"/>
      <c r="F562" s="856"/>
      <c r="G562" s="856"/>
      <c r="H562" s="856"/>
      <c r="I562" s="856"/>
      <c r="J562" s="856"/>
    </row>
    <row r="563" spans="3:11" hidden="1">
      <c r="D563" s="856"/>
      <c r="E563" s="856"/>
      <c r="F563" s="856"/>
      <c r="G563" s="856"/>
      <c r="H563" s="856"/>
      <c r="I563" s="856"/>
      <c r="J563" s="856"/>
    </row>
    <row r="564" spans="3:11" hidden="1">
      <c r="D564" s="856"/>
      <c r="E564" s="856"/>
      <c r="F564" s="856"/>
      <c r="G564" s="856"/>
      <c r="H564" s="856"/>
      <c r="I564" s="856"/>
      <c r="J564" s="856"/>
    </row>
    <row r="565" spans="3:11" hidden="1">
      <c r="D565" s="856"/>
      <c r="E565" s="856"/>
      <c r="F565" s="856"/>
      <c r="G565" s="856"/>
      <c r="H565" s="856"/>
      <c r="I565" s="856"/>
      <c r="J565" s="856"/>
    </row>
    <row r="566" spans="3:11" hidden="1">
      <c r="C566" s="856"/>
      <c r="D566" s="856"/>
      <c r="E566" s="856"/>
      <c r="F566" s="856"/>
      <c r="G566" s="856"/>
      <c r="H566" s="856"/>
      <c r="I566" s="856"/>
      <c r="J566" s="856"/>
      <c r="K566" s="856"/>
    </row>
    <row r="567" spans="3:11" hidden="1">
      <c r="C567" s="856"/>
      <c r="D567" s="856"/>
      <c r="E567" s="856"/>
      <c r="F567" s="856"/>
      <c r="G567" s="856"/>
      <c r="H567" s="856"/>
      <c r="I567" s="856"/>
      <c r="J567" s="856"/>
      <c r="K567" s="856"/>
    </row>
    <row r="568" spans="3:11" hidden="1">
      <c r="C568" s="856"/>
      <c r="D568" s="856"/>
      <c r="E568" s="856"/>
      <c r="F568" s="856"/>
      <c r="G568" s="856"/>
      <c r="H568" s="856"/>
      <c r="I568" s="856"/>
      <c r="J568" s="856"/>
      <c r="K568" s="856"/>
    </row>
    <row r="569" spans="3:11" hidden="1">
      <c r="C569" s="856"/>
      <c r="D569" s="856"/>
      <c r="E569" s="856"/>
      <c r="F569" s="856"/>
      <c r="G569" s="856"/>
      <c r="H569" s="856"/>
      <c r="I569" s="856"/>
      <c r="J569" s="856"/>
      <c r="K569" s="856"/>
    </row>
    <row r="570" spans="3:11" hidden="1">
      <c r="C570" s="856"/>
      <c r="D570" s="856"/>
      <c r="E570" s="856"/>
      <c r="F570" s="856"/>
      <c r="G570" s="856"/>
      <c r="H570" s="856"/>
      <c r="I570" s="856"/>
      <c r="J570" s="856"/>
      <c r="K570" s="856"/>
    </row>
    <row r="571" spans="3:11" hidden="1">
      <c r="C571" s="856"/>
      <c r="D571" s="856"/>
      <c r="E571" s="856"/>
      <c r="F571" s="856"/>
      <c r="G571" s="856"/>
      <c r="H571" s="856"/>
      <c r="I571" s="856"/>
      <c r="J571" s="856"/>
      <c r="K571" s="856"/>
    </row>
    <row r="572" spans="3:11" hidden="1">
      <c r="C572" s="856"/>
      <c r="D572" s="856"/>
      <c r="E572" s="856"/>
      <c r="F572" s="856"/>
      <c r="G572" s="856"/>
      <c r="H572" s="856"/>
      <c r="I572" s="856"/>
      <c r="J572" s="856"/>
      <c r="K572" s="856"/>
    </row>
    <row r="573" spans="3:11" hidden="1">
      <c r="C573" s="856"/>
      <c r="D573" s="856"/>
      <c r="E573" s="856"/>
      <c r="F573" s="856"/>
      <c r="G573" s="856"/>
      <c r="H573" s="856"/>
      <c r="I573" s="856"/>
      <c r="J573" s="856"/>
      <c r="K573" s="856"/>
    </row>
    <row r="574" spans="3:11" hidden="1">
      <c r="C574" s="856"/>
      <c r="D574" s="856"/>
      <c r="E574" s="856"/>
      <c r="F574" s="856"/>
      <c r="G574" s="856"/>
      <c r="H574" s="856"/>
      <c r="I574" s="856"/>
      <c r="J574" s="856"/>
      <c r="K574" s="856"/>
    </row>
    <row r="575" spans="3:11" hidden="1">
      <c r="C575" s="856"/>
      <c r="D575" s="856"/>
      <c r="E575" s="856"/>
      <c r="F575" s="856"/>
      <c r="G575" s="856"/>
      <c r="H575" s="856"/>
      <c r="I575" s="856"/>
      <c r="J575" s="856"/>
      <c r="K575" s="856"/>
    </row>
    <row r="576" spans="3:11" hidden="1">
      <c r="C576" s="856"/>
      <c r="D576" s="856"/>
      <c r="E576" s="856"/>
      <c r="F576" s="856"/>
      <c r="G576" s="856"/>
      <c r="H576" s="856"/>
      <c r="I576" s="856"/>
      <c r="J576" s="856"/>
      <c r="K576" s="856"/>
    </row>
    <row r="577" spans="3:11" hidden="1">
      <c r="C577" s="856"/>
      <c r="D577" s="856"/>
      <c r="E577" s="856"/>
      <c r="F577" s="856"/>
      <c r="G577" s="856"/>
      <c r="H577" s="856"/>
      <c r="I577" s="856"/>
      <c r="J577" s="856"/>
      <c r="K577" s="856"/>
    </row>
    <row r="578" spans="3:11" hidden="1">
      <c r="C578" s="856"/>
      <c r="D578" s="856"/>
      <c r="E578" s="856"/>
      <c r="F578" s="856"/>
      <c r="G578" s="856"/>
      <c r="H578" s="856"/>
      <c r="I578" s="856"/>
      <c r="J578" s="856"/>
      <c r="K578" s="856"/>
    </row>
    <row r="579" spans="3:11" hidden="1">
      <c r="C579" s="856"/>
      <c r="D579" s="856"/>
      <c r="E579" s="856"/>
      <c r="F579" s="856"/>
      <c r="G579" s="856"/>
      <c r="H579" s="856"/>
      <c r="I579" s="856"/>
      <c r="J579" s="856"/>
      <c r="K579" s="856"/>
    </row>
    <row r="580" spans="3:11" hidden="1">
      <c r="C580" s="856"/>
      <c r="D580" s="856"/>
      <c r="E580" s="856"/>
      <c r="F580" s="856"/>
      <c r="G580" s="856"/>
      <c r="H580" s="856"/>
      <c r="I580" s="856"/>
      <c r="J580" s="856"/>
      <c r="K580" s="856"/>
    </row>
    <row r="581" spans="3:11" hidden="1">
      <c r="C581" s="856"/>
      <c r="D581" s="856"/>
      <c r="E581" s="856"/>
      <c r="F581" s="856"/>
      <c r="G581" s="856"/>
      <c r="H581" s="856"/>
      <c r="I581" s="856"/>
      <c r="J581" s="856"/>
      <c r="K581" s="856"/>
    </row>
    <row r="582" spans="3:11" hidden="1">
      <c r="C582" s="856"/>
      <c r="D582" s="856"/>
      <c r="E582" s="856"/>
      <c r="F582" s="856"/>
      <c r="G582" s="856"/>
      <c r="H582" s="856"/>
      <c r="I582" s="856"/>
      <c r="J582" s="856"/>
      <c r="K582" s="856"/>
    </row>
    <row r="583" spans="3:11" hidden="1">
      <c r="C583" s="856"/>
      <c r="D583" s="856"/>
      <c r="E583" s="856"/>
      <c r="F583" s="856"/>
      <c r="G583" s="856"/>
      <c r="H583" s="856"/>
      <c r="I583" s="856"/>
      <c r="J583" s="856"/>
      <c r="K583" s="856"/>
    </row>
    <row r="584" spans="3:11" hidden="1">
      <c r="C584" s="856"/>
      <c r="D584" s="856"/>
      <c r="E584" s="856"/>
      <c r="F584" s="856"/>
      <c r="G584" s="856"/>
      <c r="H584" s="856"/>
      <c r="I584" s="856"/>
      <c r="J584" s="856"/>
      <c r="K584" s="856"/>
    </row>
    <row r="585" spans="3:11" hidden="1">
      <c r="C585" s="856"/>
      <c r="D585" s="856"/>
      <c r="E585" s="856"/>
      <c r="F585" s="856"/>
      <c r="G585" s="856"/>
      <c r="H585" s="856"/>
      <c r="I585" s="856"/>
      <c r="J585" s="856"/>
      <c r="K585" s="856"/>
    </row>
    <row r="586" spans="3:11" hidden="1">
      <c r="C586" s="856"/>
      <c r="D586" s="856"/>
      <c r="E586" s="856"/>
      <c r="F586" s="856"/>
      <c r="G586" s="856"/>
      <c r="H586" s="856"/>
      <c r="I586" s="856"/>
      <c r="J586" s="856"/>
      <c r="K586" s="856"/>
    </row>
    <row r="587" spans="3:11" hidden="1">
      <c r="C587" s="856"/>
      <c r="D587" s="856"/>
      <c r="E587" s="856"/>
      <c r="F587" s="856"/>
      <c r="G587" s="856"/>
      <c r="H587" s="856"/>
      <c r="I587" s="856"/>
      <c r="J587" s="856"/>
      <c r="K587" s="856"/>
    </row>
    <row r="588" spans="3:11" hidden="1">
      <c r="C588" s="856"/>
      <c r="D588" s="856"/>
      <c r="E588" s="856"/>
      <c r="F588" s="856"/>
      <c r="G588" s="856"/>
      <c r="H588" s="856"/>
      <c r="I588" s="856"/>
      <c r="J588" s="856"/>
      <c r="K588" s="856"/>
    </row>
    <row r="589" spans="3:11" hidden="1">
      <c r="C589" s="856"/>
      <c r="D589" s="856"/>
      <c r="E589" s="856"/>
      <c r="F589" s="856"/>
      <c r="G589" s="856"/>
      <c r="H589" s="856"/>
      <c r="I589" s="856"/>
      <c r="J589" s="856"/>
      <c r="K589" s="856"/>
    </row>
    <row r="590" spans="3:11" hidden="1">
      <c r="C590" s="856"/>
      <c r="D590" s="856"/>
      <c r="E590" s="856"/>
      <c r="F590" s="856"/>
      <c r="G590" s="856"/>
      <c r="H590" s="856"/>
      <c r="I590" s="856"/>
      <c r="J590" s="856"/>
      <c r="K590" s="856"/>
    </row>
    <row r="591" spans="3:11" hidden="1">
      <c r="C591" s="856"/>
      <c r="D591" s="856"/>
      <c r="E591" s="856"/>
      <c r="F591" s="856"/>
      <c r="G591" s="856"/>
      <c r="H591" s="856"/>
      <c r="I591" s="856"/>
      <c r="J591" s="856"/>
      <c r="K591" s="856"/>
    </row>
    <row r="592" spans="3:11" hidden="1">
      <c r="C592" s="856"/>
      <c r="D592" s="856"/>
      <c r="E592" s="856"/>
      <c r="F592" s="856"/>
      <c r="G592" s="856"/>
      <c r="H592" s="856"/>
      <c r="I592" s="856"/>
      <c r="J592" s="856"/>
      <c r="K592" s="856"/>
    </row>
    <row r="593" spans="3:11" hidden="1">
      <c r="C593" s="856"/>
      <c r="D593" s="856"/>
      <c r="E593" s="856"/>
      <c r="F593" s="856"/>
      <c r="G593" s="856"/>
      <c r="H593" s="856"/>
      <c r="I593" s="856"/>
      <c r="J593" s="856"/>
      <c r="K593" s="856"/>
    </row>
    <row r="594" spans="3:11" hidden="1">
      <c r="C594" s="856"/>
      <c r="D594" s="856"/>
      <c r="E594" s="856"/>
      <c r="F594" s="856"/>
      <c r="G594" s="856"/>
      <c r="H594" s="856"/>
      <c r="I594" s="856"/>
      <c r="J594" s="856"/>
      <c r="K594" s="856"/>
    </row>
    <row r="595" spans="3:11" hidden="1">
      <c r="C595" s="856"/>
      <c r="D595" s="856"/>
      <c r="E595" s="856"/>
      <c r="F595" s="856"/>
      <c r="G595" s="856"/>
      <c r="H595" s="856"/>
      <c r="I595" s="856"/>
      <c r="J595" s="856"/>
      <c r="K595" s="856"/>
    </row>
    <row r="596" spans="3:11" hidden="1">
      <c r="C596" s="856"/>
      <c r="D596" s="856"/>
      <c r="E596" s="856"/>
      <c r="F596" s="856"/>
      <c r="G596" s="856"/>
      <c r="H596" s="856"/>
      <c r="I596" s="856"/>
      <c r="J596" s="856"/>
      <c r="K596" s="856"/>
    </row>
    <row r="597" spans="3:11" hidden="1">
      <c r="C597" s="856"/>
      <c r="D597" s="856"/>
      <c r="E597" s="856"/>
      <c r="F597" s="856"/>
      <c r="G597" s="856"/>
      <c r="H597" s="856"/>
      <c r="I597" s="856"/>
      <c r="J597" s="856"/>
      <c r="K597" s="856"/>
    </row>
    <row r="598" spans="3:11" hidden="1">
      <c r="C598" s="856"/>
      <c r="D598" s="856"/>
      <c r="E598" s="856"/>
      <c r="F598" s="856"/>
      <c r="G598" s="856"/>
      <c r="H598" s="856"/>
      <c r="I598" s="856"/>
      <c r="J598" s="856"/>
      <c r="K598" s="856"/>
    </row>
    <row r="599" spans="3:11" hidden="1">
      <c r="C599" s="856"/>
      <c r="D599" s="856"/>
      <c r="E599" s="856"/>
      <c r="F599" s="856"/>
      <c r="G599" s="856"/>
      <c r="H599" s="856"/>
      <c r="I599" s="856"/>
      <c r="J599" s="856"/>
      <c r="K599" s="856"/>
    </row>
    <row r="600" spans="3:11" hidden="1">
      <c r="C600" s="856"/>
      <c r="D600" s="856"/>
      <c r="E600" s="856"/>
      <c r="F600" s="856"/>
      <c r="G600" s="856"/>
      <c r="H600" s="856"/>
      <c r="I600" s="856"/>
      <c r="J600" s="856"/>
      <c r="K600" s="856"/>
    </row>
    <row r="601" spans="3:11" hidden="1">
      <c r="C601" s="856"/>
      <c r="D601" s="856"/>
      <c r="E601" s="856"/>
      <c r="F601" s="856"/>
      <c r="G601" s="856"/>
      <c r="H601" s="856"/>
      <c r="I601" s="856"/>
      <c r="J601" s="856"/>
      <c r="K601" s="856"/>
    </row>
    <row r="602" spans="3:11" hidden="1">
      <c r="C602" s="856"/>
      <c r="D602" s="856"/>
      <c r="E602" s="856"/>
      <c r="F602" s="856"/>
      <c r="G602" s="856"/>
      <c r="H602" s="856"/>
      <c r="I602" s="856"/>
      <c r="J602" s="856"/>
      <c r="K602" s="856"/>
    </row>
    <row r="603" spans="3:11" hidden="1">
      <c r="C603" s="856"/>
      <c r="D603" s="856"/>
      <c r="E603" s="856"/>
      <c r="F603" s="856"/>
      <c r="G603" s="856"/>
      <c r="H603" s="856"/>
      <c r="I603" s="856"/>
      <c r="J603" s="856"/>
      <c r="K603" s="856"/>
    </row>
    <row r="604" spans="3:11" hidden="1">
      <c r="C604" s="856"/>
      <c r="D604" s="856"/>
      <c r="E604" s="856"/>
      <c r="F604" s="856"/>
      <c r="G604" s="856"/>
      <c r="H604" s="856"/>
      <c r="I604" s="856"/>
      <c r="J604" s="856"/>
      <c r="K604" s="856"/>
    </row>
    <row r="605" spans="3:11" hidden="1">
      <c r="C605" s="856"/>
      <c r="D605" s="856"/>
      <c r="E605" s="856"/>
      <c r="F605" s="856"/>
      <c r="G605" s="856"/>
      <c r="H605" s="856"/>
      <c r="I605" s="856"/>
      <c r="J605" s="856"/>
      <c r="K605" s="856"/>
    </row>
    <row r="606" spans="3:11" hidden="1">
      <c r="C606" s="856"/>
      <c r="D606" s="856"/>
      <c r="E606" s="856"/>
      <c r="F606" s="856"/>
      <c r="G606" s="856"/>
      <c r="H606" s="856"/>
      <c r="I606" s="856"/>
      <c r="J606" s="856"/>
      <c r="K606" s="856"/>
    </row>
    <row r="607" spans="3:11" hidden="1">
      <c r="C607" s="856"/>
      <c r="D607" s="856"/>
      <c r="E607" s="856"/>
      <c r="F607" s="856"/>
      <c r="G607" s="856"/>
      <c r="H607" s="856"/>
      <c r="I607" s="856"/>
      <c r="J607" s="856"/>
      <c r="K607" s="856"/>
    </row>
    <row r="608" spans="3:11" hidden="1">
      <c r="C608" s="856"/>
      <c r="D608" s="856"/>
      <c r="E608" s="856"/>
      <c r="F608" s="856"/>
      <c r="G608" s="856"/>
      <c r="H608" s="856"/>
      <c r="I608" s="856"/>
      <c r="J608" s="856"/>
      <c r="K608" s="856"/>
    </row>
    <row r="609" spans="3:11" hidden="1">
      <c r="C609" s="856"/>
      <c r="D609" s="856"/>
      <c r="E609" s="856"/>
      <c r="F609" s="856"/>
      <c r="G609" s="856"/>
      <c r="H609" s="856"/>
      <c r="I609" s="856"/>
      <c r="J609" s="856"/>
      <c r="K609" s="856"/>
    </row>
    <row r="610" spans="3:11" hidden="1">
      <c r="C610" s="856"/>
      <c r="D610" s="856"/>
      <c r="E610" s="856"/>
      <c r="F610" s="856"/>
      <c r="G610" s="856"/>
      <c r="H610" s="856"/>
      <c r="I610" s="856"/>
      <c r="J610" s="856"/>
      <c r="K610" s="856"/>
    </row>
    <row r="611" spans="3:11" hidden="1">
      <c r="C611" s="856"/>
      <c r="D611" s="856"/>
      <c r="E611" s="856"/>
      <c r="F611" s="856"/>
      <c r="G611" s="856"/>
      <c r="H611" s="856"/>
      <c r="I611" s="856"/>
      <c r="J611" s="856"/>
      <c r="K611" s="856"/>
    </row>
    <row r="612" spans="3:11" hidden="1">
      <c r="D612" s="856"/>
      <c r="E612" s="856"/>
      <c r="F612" s="856"/>
      <c r="G612" s="856"/>
      <c r="H612" s="856"/>
      <c r="I612" s="856"/>
      <c r="J612" s="856"/>
    </row>
    <row r="613" spans="3:11" hidden="1">
      <c r="D613" s="856"/>
      <c r="E613" s="856"/>
      <c r="F613" s="856"/>
      <c r="G613" s="856"/>
      <c r="H613" s="856"/>
      <c r="I613" s="856"/>
      <c r="J613" s="856"/>
    </row>
    <row r="614" spans="3:11" hidden="1">
      <c r="D614" s="856"/>
      <c r="E614" s="856"/>
      <c r="F614" s="856"/>
      <c r="G614" s="856"/>
      <c r="H614" s="856"/>
      <c r="I614" s="856"/>
      <c r="J614" s="856"/>
    </row>
    <row r="615" spans="3:11" hidden="1">
      <c r="D615" s="856"/>
      <c r="E615" s="856"/>
      <c r="F615" s="856"/>
      <c r="G615" s="856"/>
      <c r="H615" s="856"/>
      <c r="I615" s="856"/>
      <c r="J615" s="856"/>
    </row>
    <row r="616" spans="3:11" hidden="1">
      <c r="D616" s="856"/>
      <c r="E616" s="856"/>
      <c r="F616" s="856"/>
      <c r="G616" s="856"/>
      <c r="H616" s="856"/>
      <c r="I616" s="856"/>
      <c r="J616" s="856"/>
    </row>
    <row r="617" spans="3:11" hidden="1">
      <c r="D617" s="856"/>
      <c r="E617" s="856"/>
      <c r="F617" s="856"/>
      <c r="G617" s="856"/>
      <c r="H617" s="856"/>
      <c r="I617" s="856"/>
      <c r="J617" s="856"/>
    </row>
    <row r="618" spans="3:11" hidden="1">
      <c r="D618" s="856"/>
      <c r="E618" s="856"/>
      <c r="F618" s="856"/>
      <c r="G618" s="856"/>
      <c r="H618" s="856"/>
      <c r="I618" s="856"/>
      <c r="J618" s="856"/>
    </row>
    <row r="619" spans="3:11" hidden="1">
      <c r="C619" s="856"/>
      <c r="D619" s="856"/>
      <c r="E619" s="856"/>
      <c r="F619" s="856"/>
      <c r="G619" s="856"/>
      <c r="H619" s="856"/>
      <c r="I619" s="856"/>
      <c r="J619" s="856"/>
      <c r="K619" s="856"/>
    </row>
    <row r="620" spans="3:11" hidden="1">
      <c r="C620" s="856"/>
      <c r="D620" s="856"/>
      <c r="E620" s="856"/>
      <c r="F620" s="856"/>
      <c r="G620" s="856"/>
      <c r="H620" s="856"/>
      <c r="I620" s="856"/>
      <c r="J620" s="856"/>
      <c r="K620" s="856"/>
    </row>
    <row r="621" spans="3:11" hidden="1">
      <c r="C621" s="856"/>
      <c r="D621" s="856"/>
      <c r="E621" s="856"/>
      <c r="F621" s="856"/>
      <c r="G621" s="856"/>
      <c r="H621" s="856"/>
      <c r="I621" s="856"/>
      <c r="J621" s="856"/>
      <c r="K621" s="856"/>
    </row>
    <row r="622" spans="3:11" hidden="1">
      <c r="C622" s="856"/>
      <c r="D622" s="856"/>
      <c r="E622" s="856"/>
      <c r="F622" s="856"/>
      <c r="G622" s="856"/>
      <c r="H622" s="856"/>
      <c r="I622" s="856"/>
      <c r="J622" s="856"/>
      <c r="K622" s="856"/>
    </row>
    <row r="623" spans="3:11" hidden="1">
      <c r="C623" s="856"/>
      <c r="D623" s="856"/>
      <c r="E623" s="856"/>
      <c r="F623" s="856"/>
      <c r="G623" s="856"/>
      <c r="H623" s="856"/>
      <c r="I623" s="856"/>
      <c r="J623" s="856"/>
      <c r="K623" s="856"/>
    </row>
    <row r="624" spans="3:11" hidden="1">
      <c r="C624" s="856"/>
      <c r="D624" s="856"/>
      <c r="E624" s="856"/>
      <c r="F624" s="856"/>
      <c r="G624" s="856"/>
      <c r="H624" s="856"/>
      <c r="I624" s="856"/>
      <c r="J624" s="856"/>
      <c r="K624" s="856"/>
    </row>
    <row r="625" spans="3:11" hidden="1">
      <c r="C625" s="856"/>
      <c r="D625" s="856"/>
      <c r="E625" s="856"/>
      <c r="F625" s="856"/>
      <c r="G625" s="856"/>
      <c r="H625" s="856"/>
      <c r="I625" s="856"/>
      <c r="J625" s="856"/>
      <c r="K625" s="856"/>
    </row>
    <row r="626" spans="3:11" hidden="1">
      <c r="C626" s="856"/>
      <c r="D626" s="856"/>
      <c r="E626" s="856"/>
      <c r="F626" s="856"/>
      <c r="G626" s="856"/>
      <c r="H626" s="856"/>
      <c r="I626" s="856"/>
      <c r="J626" s="856"/>
      <c r="K626" s="856"/>
    </row>
    <row r="627" spans="3:11" hidden="1">
      <c r="C627" s="856"/>
      <c r="D627" s="856"/>
      <c r="E627" s="856"/>
      <c r="F627" s="856"/>
      <c r="G627" s="856"/>
      <c r="H627" s="856"/>
      <c r="I627" s="856"/>
      <c r="J627" s="856"/>
      <c r="K627" s="856"/>
    </row>
    <row r="628" spans="3:11" hidden="1">
      <c r="C628" s="856"/>
      <c r="D628" s="856"/>
      <c r="E628" s="856"/>
      <c r="F628" s="856"/>
      <c r="G628" s="856"/>
      <c r="H628" s="856"/>
      <c r="I628" s="856"/>
      <c r="J628" s="856"/>
      <c r="K628" s="856"/>
    </row>
    <row r="629" spans="3:11" hidden="1">
      <c r="C629" s="856"/>
      <c r="D629" s="856"/>
      <c r="E629" s="856"/>
      <c r="F629" s="856"/>
      <c r="G629" s="856"/>
      <c r="H629" s="856"/>
      <c r="I629" s="856"/>
      <c r="J629" s="856"/>
      <c r="K629" s="856"/>
    </row>
    <row r="630" spans="3:11" hidden="1">
      <c r="C630" s="856"/>
      <c r="D630" s="856"/>
      <c r="E630" s="856"/>
      <c r="F630" s="856"/>
      <c r="G630" s="856"/>
      <c r="H630" s="856"/>
      <c r="I630" s="856"/>
      <c r="J630" s="856"/>
      <c r="K630" s="856"/>
    </row>
    <row r="631" spans="3:11" hidden="1">
      <c r="C631" s="856"/>
      <c r="D631" s="856"/>
      <c r="E631" s="856"/>
      <c r="F631" s="856"/>
      <c r="G631" s="856"/>
      <c r="H631" s="856"/>
      <c r="I631" s="856"/>
      <c r="J631" s="856"/>
      <c r="K631" s="856"/>
    </row>
    <row r="632" spans="3:11" hidden="1">
      <c r="C632" s="856"/>
      <c r="D632" s="856"/>
      <c r="E632" s="856"/>
      <c r="F632" s="856"/>
      <c r="G632" s="856"/>
      <c r="H632" s="856"/>
      <c r="I632" s="856"/>
      <c r="J632" s="856"/>
      <c r="K632" s="856"/>
    </row>
    <row r="633" spans="3:11" hidden="1">
      <c r="C633" s="856"/>
      <c r="D633" s="856"/>
      <c r="E633" s="856"/>
      <c r="F633" s="856"/>
      <c r="G633" s="856"/>
      <c r="H633" s="856"/>
      <c r="I633" s="856"/>
      <c r="J633" s="856"/>
      <c r="K633" s="856"/>
    </row>
    <row r="634" spans="3:11" hidden="1">
      <c r="C634" s="856"/>
      <c r="D634" s="856"/>
      <c r="E634" s="856"/>
      <c r="F634" s="856"/>
      <c r="G634" s="856"/>
      <c r="H634" s="856"/>
      <c r="I634" s="856"/>
      <c r="J634" s="856"/>
      <c r="K634" s="856"/>
    </row>
    <row r="635" spans="3:11" hidden="1">
      <c r="C635" s="856"/>
      <c r="D635" s="856"/>
      <c r="E635" s="856"/>
      <c r="F635" s="856"/>
      <c r="G635" s="856"/>
      <c r="H635" s="856"/>
      <c r="I635" s="856"/>
      <c r="J635" s="856"/>
      <c r="K635" s="856"/>
    </row>
    <row r="636" spans="3:11" hidden="1">
      <c r="C636" s="856"/>
      <c r="D636" s="856"/>
      <c r="E636" s="856"/>
      <c r="F636" s="856"/>
      <c r="G636" s="856"/>
      <c r="H636" s="856"/>
      <c r="I636" s="856"/>
      <c r="J636" s="856"/>
      <c r="K636" s="856"/>
    </row>
    <row r="637" spans="3:11" hidden="1">
      <c r="C637" s="856"/>
      <c r="D637" s="856"/>
      <c r="E637" s="856"/>
      <c r="F637" s="856"/>
      <c r="G637" s="856"/>
      <c r="H637" s="856"/>
      <c r="I637" s="856"/>
      <c r="J637" s="856"/>
      <c r="K637" s="856"/>
    </row>
    <row r="638" spans="3:11" hidden="1">
      <c r="C638" s="856"/>
      <c r="D638" s="856"/>
      <c r="E638" s="856"/>
      <c r="F638" s="856"/>
      <c r="G638" s="856"/>
      <c r="H638" s="856"/>
      <c r="I638" s="856"/>
      <c r="J638" s="856"/>
      <c r="K638" s="856"/>
    </row>
    <row r="639" spans="3:11" hidden="1">
      <c r="C639" s="856"/>
      <c r="D639" s="856"/>
      <c r="E639" s="856"/>
      <c r="F639" s="856"/>
      <c r="G639" s="856"/>
      <c r="H639" s="856"/>
      <c r="I639" s="856"/>
      <c r="J639" s="856"/>
      <c r="K639" s="856"/>
    </row>
    <row r="640" spans="3:11" hidden="1">
      <c r="C640" s="856"/>
      <c r="D640" s="856"/>
      <c r="E640" s="856"/>
      <c r="F640" s="856"/>
      <c r="G640" s="856"/>
      <c r="H640" s="856"/>
      <c r="I640" s="856"/>
      <c r="J640" s="856"/>
      <c r="K640" s="856"/>
    </row>
    <row r="641" spans="3:11" hidden="1">
      <c r="C641" s="856"/>
      <c r="D641" s="856"/>
      <c r="E641" s="856"/>
      <c r="F641" s="856"/>
      <c r="G641" s="856"/>
      <c r="H641" s="856"/>
      <c r="I641" s="856"/>
      <c r="J641" s="856"/>
      <c r="K641" s="856"/>
    </row>
    <row r="642" spans="3:11" hidden="1">
      <c r="C642" s="856"/>
      <c r="D642" s="856"/>
      <c r="E642" s="856"/>
      <c r="F642" s="856"/>
      <c r="G642" s="856"/>
      <c r="H642" s="856"/>
      <c r="I642" s="856"/>
      <c r="J642" s="856"/>
      <c r="K642" s="856"/>
    </row>
    <row r="643" spans="3:11" hidden="1">
      <c r="C643" s="856"/>
      <c r="D643" s="856"/>
      <c r="E643" s="856"/>
      <c r="F643" s="856"/>
      <c r="G643" s="856"/>
      <c r="H643" s="856"/>
      <c r="I643" s="856"/>
      <c r="J643" s="856"/>
      <c r="K643" s="856"/>
    </row>
    <row r="644" spans="3:11" hidden="1">
      <c r="C644" s="856"/>
      <c r="D644" s="856"/>
      <c r="E644" s="856"/>
      <c r="F644" s="856"/>
      <c r="G644" s="856"/>
      <c r="H644" s="856"/>
      <c r="I644" s="856"/>
      <c r="J644" s="856"/>
      <c r="K644" s="856"/>
    </row>
    <row r="645" spans="3:11" hidden="1">
      <c r="C645" s="856"/>
      <c r="D645" s="856"/>
      <c r="E645" s="856"/>
      <c r="F645" s="856"/>
      <c r="G645" s="856"/>
      <c r="H645" s="856"/>
      <c r="I645" s="856"/>
      <c r="J645" s="856"/>
      <c r="K645" s="856"/>
    </row>
    <row r="646" spans="3:11" hidden="1">
      <c r="C646" s="856"/>
      <c r="D646" s="856"/>
      <c r="E646" s="856"/>
      <c r="F646" s="856"/>
      <c r="G646" s="856"/>
      <c r="H646" s="856"/>
      <c r="I646" s="856"/>
      <c r="J646" s="856"/>
      <c r="K646" s="856"/>
    </row>
    <row r="647" spans="3:11" hidden="1">
      <c r="C647" s="856"/>
      <c r="D647" s="856"/>
      <c r="E647" s="856"/>
      <c r="F647" s="856"/>
      <c r="G647" s="856"/>
      <c r="H647" s="856"/>
      <c r="I647" s="856"/>
      <c r="J647" s="856"/>
      <c r="K647" s="856"/>
    </row>
    <row r="648" spans="3:11" hidden="1">
      <c r="C648" s="856"/>
      <c r="D648" s="856"/>
      <c r="E648" s="856"/>
      <c r="F648" s="856"/>
      <c r="G648" s="856"/>
      <c r="H648" s="856"/>
      <c r="I648" s="856"/>
      <c r="J648" s="856"/>
      <c r="K648" s="856"/>
    </row>
    <row r="649" spans="3:11" hidden="1">
      <c r="C649" s="856"/>
      <c r="D649" s="856"/>
      <c r="E649" s="856"/>
      <c r="F649" s="856"/>
      <c r="G649" s="856"/>
      <c r="H649" s="856"/>
      <c r="I649" s="856"/>
      <c r="J649" s="856"/>
      <c r="K649" s="856"/>
    </row>
    <row r="650" spans="3:11" hidden="1">
      <c r="C650" s="856"/>
      <c r="D650" s="856"/>
      <c r="E650" s="856"/>
      <c r="F650" s="856"/>
      <c r="G650" s="856"/>
      <c r="H650" s="856"/>
      <c r="I650" s="856"/>
      <c r="J650" s="856"/>
      <c r="K650" s="856"/>
    </row>
    <row r="651" spans="3:11" hidden="1">
      <c r="C651" s="856"/>
      <c r="D651" s="856"/>
      <c r="E651" s="856"/>
      <c r="F651" s="856"/>
      <c r="G651" s="856"/>
      <c r="H651" s="856"/>
      <c r="I651" s="856"/>
      <c r="J651" s="856"/>
      <c r="K651" s="856"/>
    </row>
    <row r="652" spans="3:11" hidden="1">
      <c r="C652" s="856"/>
      <c r="D652" s="856"/>
      <c r="E652" s="856"/>
      <c r="F652" s="856"/>
      <c r="G652" s="856"/>
      <c r="H652" s="856"/>
      <c r="I652" s="856"/>
      <c r="J652" s="856"/>
      <c r="K652" s="856"/>
    </row>
    <row r="653" spans="3:11" hidden="1">
      <c r="C653" s="856"/>
      <c r="D653" s="856"/>
      <c r="E653" s="856"/>
      <c r="F653" s="856"/>
      <c r="G653" s="856"/>
      <c r="H653" s="856"/>
      <c r="I653" s="856"/>
      <c r="J653" s="856"/>
      <c r="K653" s="856"/>
    </row>
    <row r="654" spans="3:11" hidden="1">
      <c r="C654" s="856"/>
      <c r="D654" s="856"/>
      <c r="E654" s="856"/>
      <c r="F654" s="856"/>
      <c r="G654" s="856"/>
      <c r="H654" s="856"/>
      <c r="I654" s="856"/>
      <c r="J654" s="856"/>
      <c r="K654" s="856"/>
    </row>
    <row r="655" spans="3:11" hidden="1">
      <c r="C655" s="856"/>
      <c r="D655" s="856"/>
      <c r="E655" s="856"/>
      <c r="F655" s="856"/>
      <c r="G655" s="856"/>
      <c r="H655" s="856"/>
      <c r="I655" s="856"/>
      <c r="J655" s="856"/>
      <c r="K655" s="856"/>
    </row>
    <row r="656" spans="3:11" hidden="1">
      <c r="C656" s="856"/>
      <c r="D656" s="856"/>
      <c r="E656" s="856"/>
      <c r="F656" s="856"/>
      <c r="G656" s="856"/>
      <c r="H656" s="856"/>
      <c r="I656" s="856"/>
      <c r="J656" s="856"/>
      <c r="K656" s="856"/>
    </row>
    <row r="657" spans="3:11" hidden="1">
      <c r="C657" s="856"/>
      <c r="D657" s="856"/>
      <c r="E657" s="856"/>
      <c r="F657" s="856"/>
      <c r="G657" s="856"/>
      <c r="H657" s="856"/>
      <c r="I657" s="856"/>
      <c r="J657" s="856"/>
      <c r="K657" s="856"/>
    </row>
    <row r="658" spans="3:11" hidden="1">
      <c r="C658" s="856"/>
      <c r="D658" s="856"/>
      <c r="E658" s="856"/>
      <c r="F658" s="856"/>
      <c r="G658" s="856"/>
      <c r="H658" s="856"/>
      <c r="I658" s="856"/>
      <c r="J658" s="856"/>
      <c r="K658" s="856"/>
    </row>
    <row r="659" spans="3:11" hidden="1">
      <c r="C659" s="856"/>
      <c r="D659" s="856"/>
      <c r="E659" s="856"/>
      <c r="F659" s="856"/>
      <c r="G659" s="856"/>
      <c r="H659" s="856"/>
      <c r="I659" s="856"/>
      <c r="J659" s="856"/>
      <c r="K659" s="856"/>
    </row>
    <row r="660" spans="3:11" hidden="1">
      <c r="C660" s="856"/>
      <c r="D660" s="856"/>
      <c r="E660" s="856"/>
      <c r="F660" s="856"/>
      <c r="G660" s="856"/>
      <c r="H660" s="856"/>
      <c r="I660" s="856"/>
      <c r="J660" s="856"/>
      <c r="K660" s="856"/>
    </row>
    <row r="661" spans="3:11" hidden="1">
      <c r="C661" s="856"/>
      <c r="D661" s="856"/>
      <c r="E661" s="856"/>
      <c r="F661" s="856"/>
      <c r="G661" s="856"/>
      <c r="H661" s="856"/>
      <c r="I661" s="856"/>
      <c r="J661" s="856"/>
      <c r="K661" s="856"/>
    </row>
    <row r="662" spans="3:11" hidden="1">
      <c r="C662" s="856"/>
      <c r="D662" s="856"/>
      <c r="E662" s="856"/>
      <c r="F662" s="856"/>
      <c r="G662" s="856"/>
      <c r="H662" s="856"/>
      <c r="I662" s="856"/>
      <c r="J662" s="856"/>
      <c r="K662" s="856"/>
    </row>
    <row r="663" spans="3:11" hidden="1">
      <c r="C663" s="856"/>
      <c r="D663" s="856"/>
      <c r="E663" s="856"/>
      <c r="F663" s="856"/>
      <c r="G663" s="856"/>
      <c r="H663" s="856"/>
      <c r="I663" s="856"/>
      <c r="J663" s="856"/>
      <c r="K663" s="856"/>
    </row>
    <row r="664" spans="3:11" hidden="1">
      <c r="C664" s="856"/>
      <c r="D664" s="856"/>
      <c r="E664" s="856"/>
      <c r="F664" s="856"/>
      <c r="G664" s="856"/>
      <c r="H664" s="856"/>
      <c r="I664" s="856"/>
      <c r="J664" s="856"/>
      <c r="K664" s="856"/>
    </row>
    <row r="665" spans="3:11" hidden="1">
      <c r="C665" s="856"/>
      <c r="D665" s="856"/>
      <c r="E665" s="856"/>
      <c r="F665" s="856"/>
      <c r="G665" s="856"/>
      <c r="H665" s="856"/>
      <c r="I665" s="856"/>
      <c r="J665" s="856"/>
      <c r="K665" s="856"/>
    </row>
    <row r="666" spans="3:11" hidden="1">
      <c r="D666" s="856"/>
      <c r="E666" s="856"/>
      <c r="F666" s="856"/>
      <c r="G666" s="856"/>
      <c r="H666" s="856"/>
      <c r="I666" s="856"/>
      <c r="J666" s="856"/>
    </row>
    <row r="667" spans="3:11" hidden="1">
      <c r="D667" s="856"/>
      <c r="E667" s="856"/>
      <c r="F667" s="856"/>
      <c r="G667" s="856"/>
      <c r="H667" s="856"/>
      <c r="I667" s="856"/>
      <c r="J667" s="856"/>
    </row>
    <row r="668" spans="3:11" hidden="1">
      <c r="D668" s="856"/>
      <c r="E668" s="856"/>
      <c r="F668" s="856"/>
      <c r="G668" s="856"/>
      <c r="H668" s="856"/>
      <c r="I668" s="856"/>
      <c r="J668" s="856"/>
    </row>
    <row r="669" spans="3:11" hidden="1">
      <c r="D669" s="856"/>
      <c r="E669" s="856"/>
      <c r="F669" s="856"/>
      <c r="G669" s="856"/>
      <c r="H669" s="856"/>
      <c r="I669" s="856"/>
      <c r="J669" s="856"/>
    </row>
    <row r="670" spans="3:11" hidden="1">
      <c r="D670" s="856"/>
      <c r="E670" s="856"/>
      <c r="F670" s="856"/>
      <c r="G670" s="856"/>
      <c r="H670" s="856"/>
      <c r="I670" s="856"/>
      <c r="J670" s="856"/>
    </row>
    <row r="671" spans="3:11" hidden="1">
      <c r="D671" s="856"/>
      <c r="E671" s="856"/>
      <c r="F671" s="856"/>
      <c r="G671" s="856"/>
      <c r="H671" s="856"/>
      <c r="I671" s="856"/>
      <c r="J671" s="856"/>
    </row>
    <row r="672" spans="3:11" hidden="1">
      <c r="C672" s="856"/>
      <c r="D672" s="856"/>
      <c r="E672" s="856"/>
      <c r="F672" s="856"/>
      <c r="G672" s="856"/>
      <c r="H672" s="856"/>
      <c r="I672" s="856"/>
      <c r="J672" s="856"/>
      <c r="K672" s="856"/>
    </row>
    <row r="673" spans="3:11" hidden="1">
      <c r="C673" s="856"/>
      <c r="D673" s="856"/>
      <c r="E673" s="856"/>
      <c r="F673" s="856"/>
      <c r="G673" s="856"/>
      <c r="H673" s="856"/>
      <c r="I673" s="856"/>
      <c r="J673" s="856"/>
      <c r="K673" s="856"/>
    </row>
    <row r="674" spans="3:11" hidden="1">
      <c r="C674" s="856"/>
      <c r="D674" s="856"/>
      <c r="E674" s="856"/>
      <c r="F674" s="856"/>
      <c r="G674" s="856"/>
      <c r="H674" s="856"/>
      <c r="I674" s="856"/>
      <c r="J674" s="856"/>
      <c r="K674" s="856"/>
    </row>
    <row r="675" spans="3:11" hidden="1">
      <c r="C675" s="856"/>
      <c r="D675" s="856"/>
      <c r="E675" s="856"/>
      <c r="F675" s="856"/>
      <c r="G675" s="856"/>
      <c r="H675" s="856"/>
      <c r="I675" s="856"/>
      <c r="J675" s="856"/>
      <c r="K675" s="856"/>
    </row>
    <row r="676" spans="3:11" hidden="1">
      <c r="C676" s="856"/>
      <c r="D676" s="856"/>
      <c r="E676" s="856"/>
      <c r="F676" s="856"/>
      <c r="G676" s="856"/>
      <c r="H676" s="856"/>
      <c r="I676" s="856"/>
      <c r="J676" s="856"/>
      <c r="K676" s="856"/>
    </row>
    <row r="677" spans="3:11" hidden="1">
      <c r="C677" s="856"/>
      <c r="D677" s="856"/>
      <c r="E677" s="856"/>
      <c r="F677" s="856"/>
      <c r="G677" s="856"/>
      <c r="H677" s="856"/>
      <c r="I677" s="856"/>
      <c r="J677" s="856"/>
      <c r="K677" s="856"/>
    </row>
    <row r="678" spans="3:11" hidden="1">
      <c r="C678" s="856"/>
      <c r="D678" s="856"/>
      <c r="E678" s="856"/>
      <c r="F678" s="856"/>
      <c r="G678" s="856"/>
      <c r="H678" s="856"/>
      <c r="I678" s="856"/>
      <c r="J678" s="856"/>
      <c r="K678" s="856"/>
    </row>
    <row r="679" spans="3:11" hidden="1">
      <c r="C679" s="856"/>
      <c r="D679" s="856"/>
      <c r="E679" s="856"/>
      <c r="F679" s="856"/>
      <c r="G679" s="856"/>
      <c r="H679" s="856"/>
      <c r="I679" s="856"/>
      <c r="J679" s="856"/>
      <c r="K679" s="856"/>
    </row>
    <row r="680" spans="3:11" hidden="1">
      <c r="C680" s="856"/>
      <c r="D680" s="856"/>
      <c r="E680" s="856"/>
      <c r="F680" s="856"/>
      <c r="G680" s="856"/>
      <c r="H680" s="856"/>
      <c r="I680" s="856"/>
      <c r="J680" s="856"/>
      <c r="K680" s="856"/>
    </row>
    <row r="681" spans="3:11" hidden="1">
      <c r="C681" s="856"/>
      <c r="D681" s="856"/>
      <c r="E681" s="856"/>
      <c r="F681" s="856"/>
      <c r="G681" s="856"/>
      <c r="H681" s="856"/>
      <c r="I681" s="856"/>
      <c r="J681" s="856"/>
      <c r="K681" s="856"/>
    </row>
    <row r="682" spans="3:11" hidden="1">
      <c r="C682" s="856"/>
      <c r="D682" s="856"/>
      <c r="E682" s="856"/>
      <c r="F682" s="856"/>
      <c r="G682" s="856"/>
      <c r="H682" s="856"/>
      <c r="I682" s="856"/>
      <c r="J682" s="856"/>
      <c r="K682" s="856"/>
    </row>
    <row r="683" spans="3:11" hidden="1">
      <c r="C683" s="856"/>
      <c r="D683" s="856"/>
      <c r="E683" s="856"/>
      <c r="F683" s="856"/>
      <c r="G683" s="856"/>
      <c r="H683" s="856"/>
      <c r="I683" s="856"/>
      <c r="J683" s="856"/>
      <c r="K683" s="856"/>
    </row>
    <row r="684" spans="3:11" hidden="1">
      <c r="C684" s="856"/>
      <c r="D684" s="856"/>
      <c r="E684" s="856"/>
      <c r="F684" s="856"/>
      <c r="G684" s="856"/>
      <c r="H684" s="856"/>
      <c r="I684" s="856"/>
      <c r="J684" s="856"/>
      <c r="K684" s="856"/>
    </row>
    <row r="685" spans="3:11" hidden="1">
      <c r="C685" s="856"/>
      <c r="D685" s="856"/>
      <c r="E685" s="856"/>
      <c r="F685" s="856"/>
      <c r="G685" s="856"/>
      <c r="H685" s="856"/>
      <c r="I685" s="856"/>
      <c r="J685" s="856"/>
      <c r="K685" s="856"/>
    </row>
    <row r="686" spans="3:11" hidden="1">
      <c r="C686" s="856"/>
      <c r="D686" s="856"/>
      <c r="E686" s="856"/>
      <c r="F686" s="856"/>
      <c r="G686" s="856"/>
      <c r="H686" s="856"/>
      <c r="I686" s="856"/>
      <c r="J686" s="856"/>
      <c r="K686" s="856"/>
    </row>
    <row r="687" spans="3:11" hidden="1">
      <c r="C687" s="856"/>
      <c r="D687" s="856"/>
      <c r="E687" s="856"/>
      <c r="F687" s="856"/>
      <c r="G687" s="856"/>
      <c r="H687" s="856"/>
      <c r="I687" s="856"/>
      <c r="J687" s="856"/>
      <c r="K687" s="856"/>
    </row>
    <row r="688" spans="3:11" hidden="1">
      <c r="C688" s="856"/>
      <c r="D688" s="856"/>
      <c r="E688" s="856"/>
      <c r="F688" s="856"/>
      <c r="G688" s="856"/>
      <c r="H688" s="856"/>
      <c r="I688" s="856"/>
      <c r="J688" s="856"/>
      <c r="K688" s="856"/>
    </row>
    <row r="689" spans="3:11" hidden="1">
      <c r="C689" s="856"/>
      <c r="D689" s="856"/>
      <c r="E689" s="856"/>
      <c r="F689" s="856"/>
      <c r="G689" s="856"/>
      <c r="H689" s="856"/>
      <c r="I689" s="856"/>
      <c r="J689" s="856"/>
      <c r="K689" s="856"/>
    </row>
    <row r="690" spans="3:11" hidden="1">
      <c r="C690" s="856"/>
      <c r="D690" s="856"/>
      <c r="E690" s="856"/>
      <c r="F690" s="856"/>
      <c r="G690" s="856"/>
      <c r="H690" s="856"/>
      <c r="I690" s="856"/>
      <c r="J690" s="856"/>
      <c r="K690" s="856"/>
    </row>
    <row r="691" spans="3:11" hidden="1">
      <c r="C691" s="856"/>
      <c r="D691" s="856"/>
      <c r="E691" s="856"/>
      <c r="F691" s="856"/>
      <c r="G691" s="856"/>
      <c r="H691" s="856"/>
      <c r="I691" s="856"/>
      <c r="J691" s="856"/>
      <c r="K691" s="856"/>
    </row>
    <row r="692" spans="3:11" hidden="1">
      <c r="C692" s="856"/>
      <c r="D692" s="856"/>
      <c r="E692" s="856"/>
      <c r="F692" s="856"/>
      <c r="G692" s="856"/>
      <c r="H692" s="856"/>
      <c r="I692" s="856"/>
      <c r="J692" s="856"/>
      <c r="K692" s="856"/>
    </row>
    <row r="693" spans="3:11" hidden="1">
      <c r="C693" s="856"/>
      <c r="D693" s="856"/>
      <c r="E693" s="856"/>
      <c r="F693" s="856"/>
      <c r="G693" s="856"/>
      <c r="H693" s="856"/>
      <c r="I693" s="856"/>
      <c r="J693" s="856"/>
      <c r="K693" s="856"/>
    </row>
    <row r="694" spans="3:11" hidden="1">
      <c r="C694" s="856"/>
      <c r="D694" s="856"/>
      <c r="E694" s="856"/>
      <c r="F694" s="856"/>
      <c r="G694" s="856"/>
      <c r="H694" s="856"/>
      <c r="I694" s="856"/>
      <c r="J694" s="856"/>
      <c r="K694" s="856"/>
    </row>
    <row r="695" spans="3:11" hidden="1">
      <c r="C695" s="856"/>
      <c r="D695" s="856"/>
      <c r="E695" s="856"/>
      <c r="F695" s="856"/>
      <c r="G695" s="856"/>
      <c r="H695" s="856"/>
      <c r="I695" s="856"/>
      <c r="J695" s="856"/>
      <c r="K695" s="856"/>
    </row>
    <row r="696" spans="3:11" hidden="1">
      <c r="C696" s="856"/>
      <c r="D696" s="856"/>
      <c r="E696" s="856"/>
      <c r="F696" s="856"/>
      <c r="G696" s="856"/>
      <c r="H696" s="856"/>
      <c r="I696" s="856"/>
      <c r="J696" s="856"/>
      <c r="K696" s="856"/>
    </row>
    <row r="697" spans="3:11" hidden="1">
      <c r="C697" s="856"/>
      <c r="D697" s="856"/>
      <c r="E697" s="856"/>
      <c r="F697" s="856"/>
      <c r="G697" s="856"/>
      <c r="H697" s="856"/>
      <c r="I697" s="856"/>
      <c r="J697" s="856"/>
      <c r="K697" s="856"/>
    </row>
    <row r="698" spans="3:11" hidden="1">
      <c r="C698" s="856"/>
      <c r="D698" s="856"/>
      <c r="E698" s="856"/>
      <c r="F698" s="856"/>
      <c r="G698" s="856"/>
      <c r="H698" s="856"/>
      <c r="I698" s="856"/>
      <c r="J698" s="856"/>
      <c r="K698" s="856"/>
    </row>
    <row r="699" spans="3:11" hidden="1">
      <c r="C699" s="856"/>
      <c r="D699" s="856"/>
      <c r="E699" s="856"/>
      <c r="F699" s="856"/>
      <c r="G699" s="856"/>
      <c r="H699" s="856"/>
      <c r="I699" s="856"/>
      <c r="J699" s="856"/>
      <c r="K699" s="856"/>
    </row>
    <row r="700" spans="3:11" hidden="1">
      <c r="C700" s="856"/>
      <c r="D700" s="856"/>
      <c r="E700" s="856"/>
      <c r="F700" s="856"/>
      <c r="G700" s="856"/>
      <c r="H700" s="856"/>
      <c r="I700" s="856"/>
      <c r="J700" s="856"/>
      <c r="K700" s="856"/>
    </row>
    <row r="701" spans="3:11" hidden="1">
      <c r="C701" s="856"/>
      <c r="D701" s="856"/>
      <c r="E701" s="856"/>
      <c r="F701" s="856"/>
      <c r="G701" s="856"/>
      <c r="H701" s="856"/>
      <c r="I701" s="856"/>
      <c r="J701" s="856"/>
      <c r="K701" s="856"/>
    </row>
    <row r="702" spans="3:11" hidden="1">
      <c r="C702" s="856"/>
      <c r="D702" s="856"/>
      <c r="E702" s="856"/>
      <c r="F702" s="856"/>
      <c r="G702" s="856"/>
      <c r="H702" s="856"/>
      <c r="I702" s="856"/>
      <c r="J702" s="856"/>
      <c r="K702" s="856"/>
    </row>
    <row r="703" spans="3:11" hidden="1">
      <c r="C703" s="856"/>
      <c r="D703" s="856"/>
      <c r="E703" s="856"/>
      <c r="F703" s="856"/>
      <c r="G703" s="856"/>
      <c r="H703" s="856"/>
      <c r="I703" s="856"/>
      <c r="J703" s="856"/>
      <c r="K703" s="856"/>
    </row>
    <row r="704" spans="3:11" hidden="1">
      <c r="C704" s="856"/>
      <c r="D704" s="856"/>
      <c r="E704" s="856"/>
      <c r="F704" s="856"/>
      <c r="G704" s="856"/>
      <c r="H704" s="856"/>
      <c r="I704" s="856"/>
      <c r="J704" s="856"/>
      <c r="K704" s="856"/>
    </row>
    <row r="705" spans="3:11" hidden="1">
      <c r="C705" s="856"/>
      <c r="D705" s="856"/>
      <c r="E705" s="856"/>
      <c r="F705" s="856"/>
      <c r="G705" s="856"/>
      <c r="H705" s="856"/>
      <c r="I705" s="856"/>
      <c r="J705" s="856"/>
      <c r="K705" s="856"/>
    </row>
    <row r="706" spans="3:11" hidden="1">
      <c r="C706" s="856"/>
      <c r="D706" s="856"/>
      <c r="E706" s="856"/>
      <c r="F706" s="856"/>
      <c r="G706" s="856"/>
      <c r="H706" s="856"/>
      <c r="I706" s="856"/>
      <c r="J706" s="856"/>
      <c r="K706" s="856"/>
    </row>
    <row r="707" spans="3:11" hidden="1">
      <c r="C707" s="856"/>
      <c r="D707" s="856"/>
      <c r="E707" s="856"/>
      <c r="F707" s="856"/>
      <c r="G707" s="856"/>
      <c r="H707" s="856"/>
      <c r="I707" s="856"/>
      <c r="J707" s="856"/>
      <c r="K707" s="856"/>
    </row>
    <row r="708" spans="3:11" hidden="1">
      <c r="C708" s="856"/>
      <c r="D708" s="856"/>
      <c r="E708" s="856"/>
      <c r="F708" s="856"/>
      <c r="G708" s="856"/>
      <c r="H708" s="856"/>
      <c r="I708" s="856"/>
      <c r="J708" s="856"/>
      <c r="K708" s="856"/>
    </row>
    <row r="709" spans="3:11" hidden="1">
      <c r="C709" s="856"/>
      <c r="D709" s="856"/>
      <c r="E709" s="856"/>
      <c r="F709" s="856"/>
      <c r="G709" s="856"/>
      <c r="H709" s="856"/>
      <c r="I709" s="856"/>
      <c r="J709" s="856"/>
      <c r="K709" s="856"/>
    </row>
    <row r="710" spans="3:11" hidden="1">
      <c r="C710" s="856"/>
      <c r="D710" s="856"/>
      <c r="E710" s="856"/>
      <c r="F710" s="856"/>
      <c r="G710" s="856"/>
      <c r="H710" s="856"/>
      <c r="I710" s="856"/>
      <c r="J710" s="856"/>
      <c r="K710" s="856"/>
    </row>
    <row r="711" spans="3:11" hidden="1">
      <c r="C711" s="856"/>
      <c r="D711" s="856"/>
      <c r="E711" s="856"/>
      <c r="F711" s="856"/>
      <c r="G711" s="856"/>
      <c r="H711" s="856"/>
      <c r="I711" s="856"/>
      <c r="J711" s="856"/>
      <c r="K711" s="856"/>
    </row>
    <row r="712" spans="3:11" hidden="1">
      <c r="C712" s="856"/>
      <c r="D712" s="856"/>
      <c r="E712" s="856"/>
      <c r="F712" s="856"/>
      <c r="G712" s="856"/>
      <c r="H712" s="856"/>
      <c r="I712" s="856"/>
      <c r="J712" s="856"/>
      <c r="K712" s="856"/>
    </row>
    <row r="713" spans="3:11" hidden="1">
      <c r="C713" s="856"/>
      <c r="D713" s="856"/>
      <c r="E713" s="856"/>
      <c r="F713" s="856"/>
      <c r="G713" s="856"/>
      <c r="H713" s="856"/>
      <c r="I713" s="856"/>
      <c r="J713" s="856"/>
      <c r="K713" s="856"/>
    </row>
    <row r="714" spans="3:11" hidden="1">
      <c r="C714" s="856"/>
      <c r="D714" s="856"/>
      <c r="E714" s="856"/>
      <c r="F714" s="856"/>
      <c r="G714" s="856"/>
      <c r="H714" s="856"/>
      <c r="I714" s="856"/>
      <c r="J714" s="856"/>
      <c r="K714" s="856"/>
    </row>
    <row r="715" spans="3:11" hidden="1">
      <c r="C715" s="856"/>
      <c r="D715" s="856"/>
      <c r="E715" s="856"/>
      <c r="F715" s="856"/>
      <c r="G715" s="856"/>
      <c r="H715" s="856"/>
      <c r="I715" s="856"/>
      <c r="J715" s="856"/>
      <c r="K715" s="856"/>
    </row>
    <row r="716" spans="3:11" hidden="1">
      <c r="C716" s="856"/>
      <c r="D716" s="856"/>
      <c r="E716" s="856"/>
      <c r="F716" s="856"/>
      <c r="G716" s="856"/>
      <c r="H716" s="856"/>
      <c r="I716" s="856"/>
      <c r="J716" s="856"/>
      <c r="K716" s="856"/>
    </row>
    <row r="717" spans="3:11" hidden="1">
      <c r="C717" s="856"/>
      <c r="D717" s="856"/>
      <c r="E717" s="856"/>
      <c r="F717" s="856"/>
      <c r="G717" s="856"/>
      <c r="H717" s="856"/>
      <c r="I717" s="856"/>
      <c r="J717" s="856"/>
      <c r="K717" s="856"/>
    </row>
    <row r="718" spans="3:11" hidden="1">
      <c r="C718" s="856"/>
      <c r="D718" s="856"/>
      <c r="E718" s="856"/>
      <c r="F718" s="856"/>
      <c r="G718" s="856"/>
      <c r="H718" s="856"/>
      <c r="I718" s="856"/>
      <c r="J718" s="856"/>
      <c r="K718" s="856"/>
    </row>
    <row r="719" spans="3:11" hidden="1">
      <c r="D719" s="856"/>
      <c r="E719" s="856"/>
      <c r="F719" s="856"/>
      <c r="G719" s="856"/>
      <c r="H719" s="856"/>
      <c r="I719" s="856"/>
      <c r="J719" s="856"/>
    </row>
    <row r="720" spans="3:11" hidden="1">
      <c r="D720" s="856"/>
      <c r="E720" s="856"/>
      <c r="F720" s="856"/>
      <c r="G720" s="856"/>
      <c r="H720" s="856"/>
      <c r="I720" s="856"/>
      <c r="J720" s="856"/>
    </row>
    <row r="721" spans="4:10" hidden="1">
      <c r="D721" s="856"/>
      <c r="E721" s="856"/>
      <c r="F721" s="856"/>
      <c r="G721" s="856"/>
      <c r="H721" s="856"/>
      <c r="I721" s="856"/>
      <c r="J721" s="856"/>
    </row>
    <row r="722" spans="4:10" hidden="1">
      <c r="D722" s="856"/>
      <c r="E722" s="856"/>
      <c r="F722" s="856"/>
      <c r="G722" s="856"/>
      <c r="H722" s="856"/>
      <c r="I722" s="856"/>
      <c r="J722" s="856"/>
    </row>
    <row r="723" spans="4:10" hidden="1">
      <c r="D723" s="856"/>
      <c r="E723" s="856"/>
      <c r="F723" s="856"/>
      <c r="G723" s="856"/>
      <c r="H723" s="856"/>
      <c r="I723" s="856"/>
      <c r="J723" s="856"/>
    </row>
    <row r="724" spans="4:10" hidden="1">
      <c r="D724" s="856"/>
      <c r="E724" s="856"/>
      <c r="F724" s="856"/>
      <c r="G724" s="856"/>
      <c r="H724" s="856"/>
      <c r="I724" s="856"/>
      <c r="J724" s="856"/>
    </row>
    <row r="725" spans="4:10" hidden="1">
      <c r="D725" s="856"/>
      <c r="E725" s="856"/>
      <c r="F725" s="856"/>
      <c r="G725" s="856"/>
      <c r="H725" s="856"/>
      <c r="I725" s="856"/>
      <c r="J725" s="856"/>
    </row>
    <row r="726" spans="4:10" hidden="1">
      <c r="D726" s="856"/>
      <c r="E726" s="856"/>
      <c r="F726" s="856"/>
      <c r="G726" s="856"/>
      <c r="H726" s="856"/>
      <c r="I726" s="856"/>
      <c r="J726" s="856"/>
    </row>
    <row r="727" spans="4:10" hidden="1">
      <c r="D727" s="856"/>
      <c r="E727" s="856"/>
      <c r="F727" s="856"/>
      <c r="G727" s="856"/>
      <c r="H727" s="856"/>
      <c r="I727" s="856"/>
      <c r="J727" s="856"/>
    </row>
    <row r="728" spans="4:10" hidden="1">
      <c r="D728" s="856"/>
      <c r="E728" s="856"/>
      <c r="F728" s="856"/>
      <c r="G728" s="856"/>
      <c r="H728" s="856"/>
      <c r="I728" s="856"/>
      <c r="J728" s="856"/>
    </row>
    <row r="729" spans="4:10" hidden="1">
      <c r="D729" s="856"/>
      <c r="E729" s="856"/>
      <c r="F729" s="856"/>
      <c r="G729" s="856"/>
      <c r="H729" s="856"/>
      <c r="I729" s="856"/>
      <c r="J729" s="856"/>
    </row>
    <row r="730" spans="4:10" hidden="1">
      <c r="D730" s="856"/>
      <c r="E730" s="856"/>
      <c r="F730" s="856"/>
      <c r="G730" s="856"/>
      <c r="H730" s="856"/>
      <c r="I730" s="856"/>
      <c r="J730" s="856"/>
    </row>
    <row r="731" spans="4:10" hidden="1">
      <c r="D731" s="856"/>
      <c r="E731" s="856"/>
      <c r="F731" s="856"/>
      <c r="G731" s="856"/>
      <c r="H731" s="856"/>
      <c r="I731" s="856"/>
      <c r="J731" s="856"/>
    </row>
    <row r="732" spans="4:10" hidden="1">
      <c r="D732" s="856"/>
      <c r="E732" s="856"/>
      <c r="F732" s="856"/>
      <c r="G732" s="856"/>
      <c r="H732" s="856"/>
      <c r="I732" s="856"/>
      <c r="J732" s="856"/>
    </row>
    <row r="733" spans="4:10" hidden="1">
      <c r="D733" s="856"/>
      <c r="E733" s="856"/>
      <c r="F733" s="856"/>
      <c r="G733" s="856"/>
      <c r="H733" s="856"/>
      <c r="I733" s="856"/>
      <c r="J733" s="856"/>
    </row>
    <row r="734" spans="4:10" hidden="1">
      <c r="D734" s="856"/>
      <c r="E734" s="856"/>
      <c r="F734" s="856"/>
      <c r="G734" s="856"/>
      <c r="H734" s="856"/>
      <c r="I734" s="856"/>
      <c r="J734" s="856"/>
    </row>
    <row r="735" spans="4:10" hidden="1">
      <c r="D735" s="856"/>
      <c r="E735" s="856"/>
      <c r="F735" s="856"/>
      <c r="G735" s="856"/>
      <c r="H735" s="856"/>
      <c r="I735" s="856"/>
      <c r="J735" s="856"/>
    </row>
    <row r="736" spans="4:10" hidden="1">
      <c r="D736" s="856"/>
      <c r="E736" s="856"/>
      <c r="F736" s="856"/>
      <c r="G736" s="856"/>
      <c r="H736" s="856"/>
      <c r="I736" s="856"/>
      <c r="J736" s="856"/>
    </row>
    <row r="737" spans="4:10" hidden="1">
      <c r="D737" s="856"/>
      <c r="E737" s="856"/>
      <c r="F737" s="856"/>
      <c r="G737" s="856"/>
      <c r="H737" s="856"/>
      <c r="I737" s="856"/>
      <c r="J737" s="856"/>
    </row>
    <row r="738" spans="4:10" hidden="1">
      <c r="D738" s="856"/>
      <c r="E738" s="856"/>
      <c r="F738" s="856"/>
      <c r="G738" s="856"/>
      <c r="H738" s="856"/>
      <c r="I738" s="856"/>
      <c r="J738" s="856"/>
    </row>
    <row r="739" spans="4:10" hidden="1">
      <c r="D739" s="856"/>
      <c r="E739" s="856"/>
      <c r="F739" s="856"/>
      <c r="G739" s="856"/>
      <c r="H739" s="856"/>
      <c r="I739" s="856"/>
      <c r="J739" s="856"/>
    </row>
    <row r="740" spans="4:10" hidden="1">
      <c r="D740" s="856"/>
      <c r="E740" s="856"/>
      <c r="F740" s="856"/>
      <c r="G740" s="856"/>
      <c r="H740" s="856"/>
      <c r="I740" s="856"/>
      <c r="J740" s="856"/>
    </row>
    <row r="741" spans="4:10" hidden="1">
      <c r="D741" s="856"/>
      <c r="E741" s="856"/>
      <c r="F741" s="856"/>
      <c r="G741" s="856"/>
      <c r="H741" s="856"/>
      <c r="I741" s="856"/>
      <c r="J741" s="856"/>
    </row>
    <row r="742" spans="4:10" hidden="1">
      <c r="D742" s="856"/>
      <c r="E742" s="856"/>
      <c r="F742" s="856"/>
      <c r="G742" s="856"/>
      <c r="H742" s="856"/>
      <c r="I742" s="856"/>
      <c r="J742" s="856"/>
    </row>
    <row r="743" spans="4:10" hidden="1">
      <c r="D743" s="856"/>
      <c r="E743" s="856"/>
      <c r="F743" s="856"/>
      <c r="G743" s="856"/>
      <c r="H743" s="856"/>
      <c r="I743" s="856"/>
      <c r="J743" s="856"/>
    </row>
    <row r="744" spans="4:10" hidden="1">
      <c r="D744" s="856"/>
      <c r="E744" s="856"/>
      <c r="F744" s="856"/>
      <c r="G744" s="856"/>
      <c r="H744" s="856"/>
      <c r="I744" s="856"/>
      <c r="J744" s="856"/>
    </row>
    <row r="745" spans="4:10" hidden="1">
      <c r="D745" s="856"/>
      <c r="E745" s="856"/>
      <c r="F745" s="856"/>
      <c r="G745" s="856"/>
      <c r="H745" s="856"/>
      <c r="I745" s="856"/>
      <c r="J745" s="856"/>
    </row>
    <row r="746" spans="4:10" hidden="1">
      <c r="D746" s="856"/>
      <c r="E746" s="856"/>
      <c r="F746" s="856"/>
      <c r="G746" s="856"/>
      <c r="H746" s="856"/>
      <c r="I746" s="856"/>
      <c r="J746" s="856"/>
    </row>
    <row r="747" spans="4:10" hidden="1">
      <c r="D747" s="856"/>
      <c r="E747" s="856"/>
      <c r="F747" s="856"/>
      <c r="G747" s="856"/>
      <c r="H747" s="856"/>
      <c r="I747" s="856"/>
      <c r="J747" s="856"/>
    </row>
    <row r="748" spans="4:10" hidden="1">
      <c r="D748" s="856"/>
      <c r="E748" s="856"/>
      <c r="F748" s="856"/>
      <c r="G748" s="856"/>
      <c r="H748" s="856"/>
      <c r="I748" s="856"/>
      <c r="J748" s="856"/>
    </row>
    <row r="749" spans="4:10" hidden="1">
      <c r="D749" s="856"/>
      <c r="E749" s="856"/>
      <c r="F749" s="856"/>
      <c r="G749" s="856"/>
      <c r="H749" s="856"/>
      <c r="I749" s="856"/>
      <c r="J749" s="856"/>
    </row>
    <row r="750" spans="4:10" hidden="1">
      <c r="D750" s="856"/>
      <c r="E750" s="856"/>
      <c r="F750" s="856"/>
      <c r="G750" s="856"/>
      <c r="H750" s="856"/>
      <c r="I750" s="856"/>
      <c r="J750" s="856"/>
    </row>
    <row r="751" spans="4:10" hidden="1">
      <c r="D751" s="856"/>
      <c r="E751" s="856"/>
      <c r="F751" s="856"/>
      <c r="G751" s="856"/>
      <c r="H751" s="856"/>
      <c r="I751" s="856"/>
      <c r="J751" s="856"/>
    </row>
    <row r="752" spans="4:10" hidden="1">
      <c r="D752" s="856"/>
      <c r="E752" s="856"/>
      <c r="F752" s="856"/>
      <c r="G752" s="856"/>
      <c r="H752" s="856"/>
      <c r="I752" s="856"/>
      <c r="J752" s="856"/>
    </row>
    <row r="753" spans="4:10" hidden="1">
      <c r="D753" s="856"/>
      <c r="E753" s="856"/>
      <c r="F753" s="856"/>
      <c r="G753" s="856"/>
      <c r="H753" s="856"/>
      <c r="I753" s="856"/>
      <c r="J753" s="856"/>
    </row>
    <row r="754" spans="4:10" hidden="1"/>
    <row r="755" spans="4:10" hidden="1"/>
    <row r="756" spans="4:10" hidden="1"/>
    <row r="757" spans="4:10" hidden="1"/>
    <row r="758" spans="4:10" hidden="1"/>
    <row r="759" spans="4:10" hidden="1"/>
    <row r="760" spans="4:10" hidden="1"/>
    <row r="761" spans="4:10" hidden="1">
      <c r="D761" s="856"/>
      <c r="E761" s="856"/>
      <c r="F761" s="856"/>
      <c r="G761" s="856"/>
      <c r="H761" s="856"/>
      <c r="I761" s="856"/>
      <c r="J761" s="856"/>
    </row>
    <row r="762" spans="4:10" hidden="1">
      <c r="D762" s="856"/>
      <c r="E762" s="856"/>
      <c r="F762" s="856"/>
      <c r="G762" s="856"/>
      <c r="H762" s="856"/>
      <c r="I762" s="856"/>
      <c r="J762" s="856"/>
    </row>
    <row r="763" spans="4:10" hidden="1">
      <c r="D763" s="856"/>
      <c r="E763" s="856"/>
      <c r="F763" s="856"/>
      <c r="G763" s="856"/>
      <c r="H763" s="856"/>
      <c r="I763" s="856"/>
      <c r="J763" s="856"/>
    </row>
    <row r="764" spans="4:10" hidden="1">
      <c r="D764" s="856"/>
      <c r="E764" s="856"/>
      <c r="F764" s="856"/>
      <c r="G764" s="856"/>
      <c r="H764" s="856"/>
      <c r="I764" s="856"/>
      <c r="J764" s="856"/>
    </row>
    <row r="765" spans="4:10" hidden="1">
      <c r="D765" s="856"/>
      <c r="E765" s="856"/>
      <c r="F765" s="856"/>
      <c r="G765" s="856"/>
      <c r="H765" s="856"/>
      <c r="I765" s="856"/>
      <c r="J765" s="856"/>
    </row>
    <row r="766" spans="4:10" hidden="1">
      <c r="D766" s="856"/>
      <c r="E766" s="856"/>
      <c r="F766" s="856"/>
      <c r="G766" s="856"/>
      <c r="H766" s="856"/>
      <c r="I766" s="856"/>
      <c r="J766" s="856"/>
    </row>
    <row r="767" spans="4:10" hidden="1">
      <c r="D767" s="856"/>
      <c r="E767" s="856"/>
      <c r="F767" s="856"/>
      <c r="G767" s="856"/>
      <c r="H767" s="856"/>
      <c r="I767" s="856"/>
      <c r="J767" s="856"/>
    </row>
    <row r="768" spans="4:10" hidden="1">
      <c r="D768" s="856"/>
      <c r="E768" s="856"/>
      <c r="F768" s="856"/>
      <c r="G768" s="856"/>
      <c r="H768" s="856"/>
      <c r="I768" s="856"/>
      <c r="J768" s="856"/>
    </row>
    <row r="769" spans="4:10" hidden="1">
      <c r="D769" s="856"/>
      <c r="E769" s="856"/>
      <c r="F769" s="856"/>
      <c r="G769" s="856"/>
      <c r="H769" s="856"/>
      <c r="I769" s="856"/>
      <c r="J769" s="856"/>
    </row>
    <row r="770" spans="4:10" hidden="1">
      <c r="D770" s="856"/>
      <c r="E770" s="856"/>
      <c r="F770" s="856"/>
      <c r="G770" s="856"/>
      <c r="H770" s="856"/>
      <c r="I770" s="856"/>
      <c r="J770" s="856"/>
    </row>
    <row r="771" spans="4:10" hidden="1">
      <c r="D771" s="856"/>
      <c r="E771" s="856"/>
      <c r="F771" s="856"/>
      <c r="G771" s="856"/>
      <c r="H771" s="856"/>
      <c r="I771" s="856"/>
      <c r="J771" s="856"/>
    </row>
    <row r="772" spans="4:10" hidden="1">
      <c r="D772" s="856"/>
      <c r="E772" s="856"/>
      <c r="F772" s="856"/>
      <c r="G772" s="856"/>
      <c r="H772" s="856"/>
      <c r="I772" s="856"/>
      <c r="J772" s="856"/>
    </row>
    <row r="773" spans="4:10" hidden="1">
      <c r="D773" s="856"/>
      <c r="E773" s="856"/>
      <c r="F773" s="856"/>
      <c r="G773" s="856"/>
      <c r="H773" s="856"/>
      <c r="I773" s="856"/>
      <c r="J773" s="856"/>
    </row>
    <row r="774" spans="4:10" hidden="1">
      <c r="D774" s="856"/>
      <c r="E774" s="856"/>
      <c r="F774" s="856"/>
      <c r="G774" s="856"/>
      <c r="H774" s="856"/>
      <c r="I774" s="856"/>
      <c r="J774" s="856"/>
    </row>
    <row r="775" spans="4:10" hidden="1">
      <c r="D775" s="856"/>
      <c r="E775" s="856"/>
      <c r="F775" s="856"/>
      <c r="G775" s="856"/>
      <c r="H775" s="856"/>
      <c r="I775" s="856"/>
      <c r="J775" s="856"/>
    </row>
    <row r="776" spans="4:10" hidden="1">
      <c r="D776" s="856"/>
      <c r="E776" s="856"/>
      <c r="F776" s="856"/>
      <c r="G776" s="856"/>
      <c r="H776" s="856"/>
      <c r="I776" s="856"/>
      <c r="J776" s="856"/>
    </row>
    <row r="777" spans="4:10" hidden="1">
      <c r="D777" s="856"/>
      <c r="E777" s="856"/>
      <c r="F777" s="856"/>
      <c r="G777" s="856"/>
      <c r="H777" s="856"/>
      <c r="I777" s="856"/>
      <c r="J777" s="856"/>
    </row>
    <row r="778" spans="4:10" hidden="1">
      <c r="D778" s="856"/>
      <c r="E778" s="856"/>
      <c r="F778" s="856"/>
      <c r="G778" s="856"/>
      <c r="H778" s="856"/>
      <c r="I778" s="856"/>
      <c r="J778" s="856"/>
    </row>
    <row r="779" spans="4:10" hidden="1">
      <c r="D779" s="856"/>
      <c r="E779" s="856"/>
      <c r="F779" s="856"/>
      <c r="G779" s="856"/>
      <c r="H779" s="856"/>
      <c r="I779" s="856"/>
      <c r="J779" s="856"/>
    </row>
    <row r="780" spans="4:10" hidden="1">
      <c r="D780" s="856"/>
      <c r="E780" s="856"/>
      <c r="F780" s="856"/>
      <c r="G780" s="856"/>
      <c r="H780" s="856"/>
      <c r="I780" s="856"/>
      <c r="J780" s="856"/>
    </row>
    <row r="781" spans="4:10" hidden="1">
      <c r="D781" s="856"/>
      <c r="E781" s="856"/>
      <c r="F781" s="856"/>
      <c r="G781" s="856"/>
      <c r="H781" s="856"/>
      <c r="I781" s="856"/>
      <c r="J781" s="856"/>
    </row>
    <row r="782" spans="4:10" hidden="1">
      <c r="D782" s="856"/>
      <c r="E782" s="856"/>
      <c r="F782" s="856"/>
      <c r="G782" s="856"/>
      <c r="H782" s="856"/>
      <c r="I782" s="856"/>
      <c r="J782" s="856"/>
    </row>
    <row r="783" spans="4:10" hidden="1">
      <c r="D783" s="856"/>
      <c r="E783" s="856"/>
      <c r="F783" s="856"/>
      <c r="G783" s="856"/>
      <c r="H783" s="856"/>
      <c r="I783" s="856"/>
      <c r="J783" s="856"/>
    </row>
    <row r="784" spans="4:10" hidden="1">
      <c r="D784" s="856"/>
      <c r="E784" s="856"/>
      <c r="F784" s="856"/>
      <c r="G784" s="856"/>
      <c r="H784" s="856"/>
      <c r="I784" s="856"/>
      <c r="J784" s="856"/>
    </row>
    <row r="785" spans="4:10" hidden="1">
      <c r="D785" s="856"/>
      <c r="E785" s="856"/>
      <c r="F785" s="856"/>
      <c r="G785" s="856"/>
      <c r="H785" s="856"/>
      <c r="I785" s="856"/>
      <c r="J785" s="856"/>
    </row>
    <row r="786" spans="4:10" hidden="1">
      <c r="D786" s="856"/>
      <c r="E786" s="856"/>
      <c r="F786" s="856"/>
      <c r="G786" s="856"/>
      <c r="H786" s="856"/>
      <c r="I786" s="856"/>
      <c r="J786" s="856"/>
    </row>
    <row r="787" spans="4:10" hidden="1">
      <c r="D787" s="856"/>
      <c r="E787" s="856"/>
      <c r="F787" s="856"/>
      <c r="G787" s="856"/>
      <c r="H787" s="856"/>
      <c r="I787" s="856"/>
      <c r="J787" s="856"/>
    </row>
    <row r="788" spans="4:10" hidden="1">
      <c r="D788" s="856"/>
      <c r="E788" s="856"/>
      <c r="F788" s="856"/>
      <c r="G788" s="856"/>
      <c r="H788" s="856"/>
      <c r="I788" s="856"/>
      <c r="J788" s="856"/>
    </row>
    <row r="789" spans="4:10" hidden="1">
      <c r="D789" s="856"/>
      <c r="E789" s="856"/>
      <c r="F789" s="856"/>
      <c r="G789" s="856"/>
      <c r="H789" s="856"/>
      <c r="I789" s="856"/>
      <c r="J789" s="856"/>
    </row>
    <row r="790" spans="4:10" hidden="1">
      <c r="D790" s="856"/>
      <c r="E790" s="856"/>
      <c r="F790" s="856"/>
      <c r="G790" s="856"/>
      <c r="H790" s="856"/>
      <c r="I790" s="856"/>
      <c r="J790" s="856"/>
    </row>
    <row r="791" spans="4:10" hidden="1">
      <c r="D791" s="856"/>
      <c r="E791" s="856"/>
      <c r="F791" s="856"/>
      <c r="G791" s="856"/>
      <c r="H791" s="856"/>
      <c r="I791" s="856"/>
      <c r="J791" s="856"/>
    </row>
    <row r="792" spans="4:10" hidden="1">
      <c r="D792" s="856"/>
      <c r="E792" s="856"/>
      <c r="F792" s="856"/>
      <c r="G792" s="856"/>
      <c r="H792" s="856"/>
      <c r="I792" s="856"/>
      <c r="J792" s="856"/>
    </row>
    <row r="793" spans="4:10" hidden="1">
      <c r="D793" s="856"/>
      <c r="E793" s="856"/>
      <c r="F793" s="856"/>
      <c r="G793" s="856"/>
      <c r="H793" s="856"/>
      <c r="I793" s="856"/>
      <c r="J793" s="856"/>
    </row>
    <row r="794" spans="4:10" hidden="1">
      <c r="D794" s="856"/>
      <c r="E794" s="856"/>
      <c r="F794" s="856"/>
      <c r="G794" s="856"/>
      <c r="H794" s="856"/>
      <c r="I794" s="856"/>
      <c r="J794" s="856"/>
    </row>
    <row r="795" spans="4:10" hidden="1">
      <c r="D795" s="856"/>
      <c r="E795" s="856"/>
      <c r="F795" s="856"/>
      <c r="G795" s="856"/>
      <c r="H795" s="856"/>
      <c r="I795" s="856"/>
      <c r="J795" s="856"/>
    </row>
    <row r="796" spans="4:10" hidden="1">
      <c r="D796" s="856"/>
      <c r="E796" s="856"/>
      <c r="F796" s="856"/>
      <c r="G796" s="856"/>
      <c r="H796" s="856"/>
      <c r="I796" s="856"/>
      <c r="J796" s="856"/>
    </row>
    <row r="797" spans="4:10" hidden="1">
      <c r="D797" s="856"/>
      <c r="E797" s="856"/>
      <c r="F797" s="856"/>
      <c r="G797" s="856"/>
      <c r="H797" s="856"/>
      <c r="I797" s="856"/>
      <c r="J797" s="856"/>
    </row>
    <row r="798" spans="4:10" hidden="1">
      <c r="D798" s="856"/>
      <c r="E798" s="856"/>
      <c r="F798" s="856"/>
      <c r="G798" s="856"/>
      <c r="H798" s="856"/>
      <c r="I798" s="856"/>
      <c r="J798" s="856"/>
    </row>
    <row r="799" spans="4:10" hidden="1">
      <c r="D799" s="856"/>
      <c r="E799" s="856"/>
      <c r="F799" s="856"/>
      <c r="G799" s="856"/>
      <c r="H799" s="856"/>
      <c r="I799" s="856"/>
      <c r="J799" s="856"/>
    </row>
    <row r="800" spans="4:10" hidden="1">
      <c r="D800" s="856"/>
      <c r="E800" s="856"/>
      <c r="F800" s="856"/>
      <c r="G800" s="856"/>
      <c r="H800" s="856"/>
      <c r="I800" s="856"/>
      <c r="J800" s="856"/>
    </row>
    <row r="801" spans="4:10" hidden="1">
      <c r="D801" s="856"/>
      <c r="E801" s="856"/>
      <c r="F801" s="856"/>
      <c r="G801" s="856"/>
      <c r="H801" s="856"/>
      <c r="I801" s="856"/>
      <c r="J801" s="856"/>
    </row>
    <row r="802" spans="4:10" hidden="1">
      <c r="D802" s="856"/>
      <c r="E802" s="856"/>
      <c r="F802" s="856"/>
      <c r="G802" s="856"/>
      <c r="H802" s="856"/>
      <c r="I802" s="856"/>
      <c r="J802" s="856"/>
    </row>
    <row r="803" spans="4:10" hidden="1">
      <c r="D803" s="856"/>
      <c r="E803" s="856"/>
      <c r="F803" s="856"/>
      <c r="G803" s="856"/>
      <c r="H803" s="856"/>
      <c r="I803" s="856"/>
      <c r="J803" s="856"/>
    </row>
    <row r="804" spans="4:10" hidden="1">
      <c r="D804" s="856"/>
      <c r="E804" s="856"/>
      <c r="F804" s="856"/>
      <c r="G804" s="856"/>
      <c r="H804" s="856"/>
      <c r="I804" s="856"/>
      <c r="J804" s="856"/>
    </row>
    <row r="805" spans="4:10" hidden="1">
      <c r="D805" s="856"/>
      <c r="E805" s="856"/>
      <c r="F805" s="856"/>
      <c r="G805" s="856"/>
      <c r="H805" s="856"/>
      <c r="I805" s="856"/>
      <c r="J805" s="856"/>
    </row>
    <row r="806" spans="4:10" hidden="1">
      <c r="D806" s="856"/>
      <c r="E806" s="856"/>
      <c r="F806" s="856"/>
      <c r="G806" s="856"/>
      <c r="H806" s="856"/>
      <c r="I806" s="856"/>
      <c r="J806" s="856"/>
    </row>
    <row r="807" spans="4:10" hidden="1">
      <c r="D807" s="856"/>
      <c r="E807" s="856"/>
      <c r="F807" s="856"/>
      <c r="G807" s="856"/>
      <c r="H807" s="856"/>
      <c r="I807" s="856"/>
      <c r="J807" s="856"/>
    </row>
    <row r="808" spans="4:10" hidden="1">
      <c r="D808" s="856"/>
      <c r="E808" s="856"/>
      <c r="F808" s="856"/>
      <c r="G808" s="856"/>
      <c r="H808" s="856"/>
      <c r="I808" s="856"/>
      <c r="J808" s="856"/>
    </row>
    <row r="809" spans="4:10" hidden="1">
      <c r="D809" s="856"/>
      <c r="E809" s="856"/>
      <c r="F809" s="856"/>
      <c r="G809" s="856"/>
      <c r="H809" s="856"/>
      <c r="I809" s="856"/>
      <c r="J809" s="856"/>
    </row>
    <row r="810" spans="4:10" hidden="1">
      <c r="D810" s="856"/>
      <c r="E810" s="856"/>
      <c r="F810" s="856"/>
      <c r="G810" s="856"/>
      <c r="H810" s="856"/>
      <c r="I810" s="856"/>
      <c r="J810" s="856"/>
    </row>
    <row r="811" spans="4:10" hidden="1">
      <c r="D811" s="856"/>
      <c r="E811" s="856"/>
      <c r="F811" s="856"/>
      <c r="G811" s="856"/>
      <c r="H811" s="856"/>
      <c r="I811" s="856"/>
      <c r="J811" s="856"/>
    </row>
    <row r="812" spans="4:10" hidden="1">
      <c r="D812" s="856"/>
      <c r="E812" s="856"/>
      <c r="F812" s="856"/>
      <c r="G812" s="856"/>
      <c r="H812" s="856"/>
      <c r="I812" s="856"/>
      <c r="J812" s="856"/>
    </row>
    <row r="813" spans="4:10" hidden="1"/>
    <row r="814" spans="4:10" hidden="1"/>
    <row r="815" spans="4:10" hidden="1"/>
    <row r="816" spans="4:10"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row r="878"/>
  </sheetData>
  <sheetProtection algorithmName="SHA-512" hashValue="+aKlB/yort0VIE+JMaBjrXvtbUDyrHd0cFMiquYggyfQ6Kl5BsvMFouALFKo52Or0xqbgRsyxe9OexPIa+/2rw==" saltValue="79Jtl/uA8bvrSL4N6dlkUg==" spinCount="100000" sheet="1" objects="1" scenarios="1"/>
  <dataConsolidate/>
  <mergeCells count="247">
    <mergeCell ref="B280:N280"/>
    <mergeCell ref="F75:N77"/>
    <mergeCell ref="C290:D290"/>
    <mergeCell ref="C291:D291"/>
    <mergeCell ref="C292:D292"/>
    <mergeCell ref="B274:N274"/>
    <mergeCell ref="B275:N275"/>
    <mergeCell ref="B276:N276"/>
    <mergeCell ref="B277:N278"/>
    <mergeCell ref="B279:N279"/>
    <mergeCell ref="G291:H291"/>
    <mergeCell ref="G292:H292"/>
    <mergeCell ref="E292:F292"/>
    <mergeCell ref="E291:F291"/>
    <mergeCell ref="E290:F290"/>
    <mergeCell ref="E289:F289"/>
    <mergeCell ref="E288:F288"/>
    <mergeCell ref="E287:F287"/>
    <mergeCell ref="E286:F286"/>
    <mergeCell ref="L291:M291"/>
    <mergeCell ref="L292:M292"/>
    <mergeCell ref="I284:K284"/>
    <mergeCell ref="I285:K285"/>
    <mergeCell ref="I286:K286"/>
    <mergeCell ref="I287:K287"/>
    <mergeCell ref="I288:K288"/>
    <mergeCell ref="I289:K289"/>
    <mergeCell ref="I290:K290"/>
    <mergeCell ref="I291:K291"/>
    <mergeCell ref="I292:K292"/>
    <mergeCell ref="C282:E282"/>
    <mergeCell ref="F282:I282"/>
    <mergeCell ref="L284:M284"/>
    <mergeCell ref="L285:M285"/>
    <mergeCell ref="L286:M286"/>
    <mergeCell ref="L287:M287"/>
    <mergeCell ref="L288:M288"/>
    <mergeCell ref="L289:M289"/>
    <mergeCell ref="L290:M290"/>
    <mergeCell ref="G284:H284"/>
    <mergeCell ref="G285:H285"/>
    <mergeCell ref="G286:H286"/>
    <mergeCell ref="G287:H287"/>
    <mergeCell ref="G288:H288"/>
    <mergeCell ref="G289:H289"/>
    <mergeCell ref="G290:H290"/>
    <mergeCell ref="E285:F285"/>
    <mergeCell ref="E284:F284"/>
    <mergeCell ref="C284:D284"/>
    <mergeCell ref="C285:D285"/>
    <mergeCell ref="C286:D286"/>
    <mergeCell ref="C287:D287"/>
    <mergeCell ref="C288:D288"/>
    <mergeCell ref="C289:D289"/>
    <mergeCell ref="B2:N2"/>
    <mergeCell ref="B273:N273"/>
    <mergeCell ref="K11:N11"/>
    <mergeCell ref="D81:H82"/>
    <mergeCell ref="D83:H83"/>
    <mergeCell ref="D84:H84"/>
    <mergeCell ref="D85:H85"/>
    <mergeCell ref="D86:H86"/>
    <mergeCell ref="J81:J82"/>
    <mergeCell ref="L12:N12"/>
    <mergeCell ref="L13:N13"/>
    <mergeCell ref="L14:N14"/>
    <mergeCell ref="L15:N15"/>
    <mergeCell ref="L16:N16"/>
    <mergeCell ref="L17:N17"/>
    <mergeCell ref="L18:N18"/>
    <mergeCell ref="L19:N19"/>
    <mergeCell ref="L20:N20"/>
    <mergeCell ref="L21:N21"/>
    <mergeCell ref="B3:N3"/>
    <mergeCell ref="B4:N4"/>
    <mergeCell ref="B7:N7"/>
    <mergeCell ref="B5:N5"/>
    <mergeCell ref="B9:N9"/>
    <mergeCell ref="L81:L82"/>
    <mergeCell ref="M81:M82"/>
    <mergeCell ref="N81:N82"/>
    <mergeCell ref="D46:J46"/>
    <mergeCell ref="D47:J47"/>
    <mergeCell ref="B23:N23"/>
    <mergeCell ref="B37:N38"/>
    <mergeCell ref="B42:C42"/>
    <mergeCell ref="D42:F42"/>
    <mergeCell ref="B44:B45"/>
    <mergeCell ref="C44:C45"/>
    <mergeCell ref="D44:J45"/>
    <mergeCell ref="K44:K45"/>
    <mergeCell ref="L44:L45"/>
    <mergeCell ref="M44:M45"/>
    <mergeCell ref="N44:N45"/>
    <mergeCell ref="D48:J48"/>
    <mergeCell ref="D49:J49"/>
    <mergeCell ref="L135:M135"/>
    <mergeCell ref="C258:D258"/>
    <mergeCell ref="C259:D259"/>
    <mergeCell ref="C260:D260"/>
    <mergeCell ref="J258:K258"/>
    <mergeCell ref="J260:K260"/>
    <mergeCell ref="L260:M260"/>
    <mergeCell ref="J259:K259"/>
    <mergeCell ref="L259:M259"/>
    <mergeCell ref="L258:M258"/>
    <mergeCell ref="B187:C187"/>
    <mergeCell ref="D187:F187"/>
    <mergeCell ref="B231:N232"/>
    <mergeCell ref="D215:K215"/>
    <mergeCell ref="D216:K216"/>
    <mergeCell ref="D217:K217"/>
    <mergeCell ref="B219:N219"/>
    <mergeCell ref="B235:C235"/>
    <mergeCell ref="B245:N245"/>
    <mergeCell ref="B211:C211"/>
    <mergeCell ref="D240:I240"/>
    <mergeCell ref="D213:K213"/>
    <mergeCell ref="D214:K214"/>
    <mergeCell ref="D211:F211"/>
    <mergeCell ref="B95:M95"/>
    <mergeCell ref="G183:H183"/>
    <mergeCell ref="B248:N249"/>
    <mergeCell ref="B250:N251"/>
    <mergeCell ref="M189:M190"/>
    <mergeCell ref="D192:I192"/>
    <mergeCell ref="D193:I193"/>
    <mergeCell ref="D194:I194"/>
    <mergeCell ref="B196:N196"/>
    <mergeCell ref="C138:H138"/>
    <mergeCell ref="C137:H137"/>
    <mergeCell ref="C136:H136"/>
    <mergeCell ref="L136:M136"/>
    <mergeCell ref="L137:M137"/>
    <mergeCell ref="B189:B190"/>
    <mergeCell ref="C189:C190"/>
    <mergeCell ref="D189:I190"/>
    <mergeCell ref="J189:J190"/>
    <mergeCell ref="K189:K190"/>
    <mergeCell ref="C102:L102"/>
    <mergeCell ref="C103:L103"/>
    <mergeCell ref="C104:L104"/>
    <mergeCell ref="D191:I191"/>
    <mergeCell ref="L189:L190"/>
    <mergeCell ref="B267:N267"/>
    <mergeCell ref="B268:N268"/>
    <mergeCell ref="B266:N266"/>
    <mergeCell ref="B246:N246"/>
    <mergeCell ref="B247:N247"/>
    <mergeCell ref="G262:H262"/>
    <mergeCell ref="G263:H263"/>
    <mergeCell ref="G264:H264"/>
    <mergeCell ref="B254:N254"/>
    <mergeCell ref="E265:L265"/>
    <mergeCell ref="B252:N252"/>
    <mergeCell ref="B253:N253"/>
    <mergeCell ref="J261:K261"/>
    <mergeCell ref="L261:M261"/>
    <mergeCell ref="C264:D264"/>
    <mergeCell ref="G258:H258"/>
    <mergeCell ref="G259:H259"/>
    <mergeCell ref="C263:D263"/>
    <mergeCell ref="J263:K263"/>
    <mergeCell ref="L263:M263"/>
    <mergeCell ref="G261:H261"/>
    <mergeCell ref="D50:J50"/>
    <mergeCell ref="B52:N52"/>
    <mergeCell ref="B56:N57"/>
    <mergeCell ref="B79:C79"/>
    <mergeCell ref="D79:F79"/>
    <mergeCell ref="B81:B82"/>
    <mergeCell ref="C81:C82"/>
    <mergeCell ref="I81:I82"/>
    <mergeCell ref="D237:I237"/>
    <mergeCell ref="B88:N88"/>
    <mergeCell ref="B89:N90"/>
    <mergeCell ref="B93:M93"/>
    <mergeCell ref="B94:M94"/>
    <mergeCell ref="B98:M98"/>
    <mergeCell ref="B100:C100"/>
    <mergeCell ref="D100:F100"/>
    <mergeCell ref="B91:M91"/>
    <mergeCell ref="B92:M92"/>
    <mergeCell ref="L138:M138"/>
    <mergeCell ref="L139:M139"/>
    <mergeCell ref="L140:M140"/>
    <mergeCell ref="C105:L105"/>
    <mergeCell ref="C106:L106"/>
    <mergeCell ref="C107:L107"/>
    <mergeCell ref="B109:N109"/>
    <mergeCell ref="B110:N111"/>
    <mergeCell ref="B131:C131"/>
    <mergeCell ref="D131:F131"/>
    <mergeCell ref="B133:B134"/>
    <mergeCell ref="L133:M134"/>
    <mergeCell ref="N133:N134"/>
    <mergeCell ref="D235:F235"/>
    <mergeCell ref="H235:I235"/>
    <mergeCell ref="J235:L235"/>
    <mergeCell ref="B142:N142"/>
    <mergeCell ref="B156:C156"/>
    <mergeCell ref="D156:F156"/>
    <mergeCell ref="B158:B159"/>
    <mergeCell ref="C158:C159"/>
    <mergeCell ref="D158:K159"/>
    <mergeCell ref="L158:L159"/>
    <mergeCell ref="M158:M159"/>
    <mergeCell ref="N158:N159"/>
    <mergeCell ref="D160:K160"/>
    <mergeCell ref="D161:K161"/>
    <mergeCell ref="D162:K162"/>
    <mergeCell ref="B163:N163"/>
    <mergeCell ref="B164:N164"/>
    <mergeCell ref="C135:H135"/>
    <mergeCell ref="I133:J134"/>
    <mergeCell ref="I135:J135"/>
    <mergeCell ref="I136:J136"/>
    <mergeCell ref="I137:J137"/>
    <mergeCell ref="I138:J138"/>
    <mergeCell ref="I139:J139"/>
    <mergeCell ref="I140:J140"/>
    <mergeCell ref="C140:H140"/>
    <mergeCell ref="C139:H139"/>
    <mergeCell ref="B271:N271"/>
    <mergeCell ref="D238:I238"/>
    <mergeCell ref="D239:I239"/>
    <mergeCell ref="B293:N293"/>
    <mergeCell ref="P134:T134"/>
    <mergeCell ref="P135:T135"/>
    <mergeCell ref="P136:T136"/>
    <mergeCell ref="P137:T137"/>
    <mergeCell ref="P138:T138"/>
    <mergeCell ref="P139:T139"/>
    <mergeCell ref="K133:K134"/>
    <mergeCell ref="B269:N269"/>
    <mergeCell ref="B270:N270"/>
    <mergeCell ref="J264:K264"/>
    <mergeCell ref="L264:M264"/>
    <mergeCell ref="B243:N243"/>
    <mergeCell ref="C256:E256"/>
    <mergeCell ref="F256:I256"/>
    <mergeCell ref="C261:D261"/>
    <mergeCell ref="C262:D262"/>
    <mergeCell ref="J262:K262"/>
    <mergeCell ref="L262:M262"/>
    <mergeCell ref="G260:H260"/>
    <mergeCell ref="C133:H134"/>
  </mergeCells>
  <conditionalFormatting sqref="B285:C292">
    <cfRule type="cellIs" dxfId="375" priority="7" stopIfTrue="1" operator="equal">
      <formula>0</formula>
    </cfRule>
  </conditionalFormatting>
  <dataValidations count="4">
    <dataValidation allowBlank="1" showErrorMessage="1" promptTitle="ATENÇÃO!" prompt="PARA RADIOISÓTOPOS OU RADIOATIVOS,  INDICAR O Nº DE AUTORIZAÇÃO DA CNEN PARA O PESQUISADOR  E PARA A INSTITUIÇÃO." sqref="I284 C284 G284 E284"/>
    <dataValidation allowBlank="1" showInputMessage="1" showErrorMessage="1" errorTitle="ATENÇÃO!" error="Esse campo só aceita NÚMEROS." sqref="L285:L292"/>
    <dataValidation type="list" errorStyle="warning" allowBlank="1" showErrorMessage="1" sqref="C285:D292">
      <formula1>$Q$285:$Q$289</formula1>
    </dataValidation>
    <dataValidation type="list" allowBlank="1" showInputMessage="1" showErrorMessage="1" sqref="C259:D264">
      <formula1>$P$258:$P$263</formula1>
    </dataValidation>
  </dataValidations>
  <hyperlinks>
    <hyperlink ref="E265" r:id="rId1"/>
  </hyperlinks>
  <pageMargins left="0.511811024" right="0.511811024" top="0.78740157499999996" bottom="0.78740157499999996" header="0.31496062000000002" footer="0.31496062000000002"/>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7500" r:id="rId5" name="Option Button 92">
              <controlPr defaultSize="0" autoFill="0" autoLine="0" autoPict="0">
                <anchor moveWithCells="1">
                  <from>
                    <xdr:col>1</xdr:col>
                    <xdr:colOff>390525</xdr:colOff>
                    <xdr:row>291</xdr:row>
                    <xdr:rowOff>295275</xdr:rowOff>
                  </from>
                  <to>
                    <xdr:col>1</xdr:col>
                    <xdr:colOff>695325</xdr:colOff>
                    <xdr:row>292</xdr:row>
                    <xdr:rowOff>333375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
  <dimension ref="A1:XET1186"/>
  <sheetViews>
    <sheetView showGridLines="0" showRowColHeaders="0" tabSelected="1" zoomScaleNormal="100" zoomScaleSheetLayoutView="100" workbookViewId="0"/>
  </sheetViews>
  <sheetFormatPr defaultColWidth="0" defaultRowHeight="30.75" customHeight="1"/>
  <cols>
    <col min="1" max="1" width="2.140625" style="267" customWidth="1"/>
    <col min="2" max="2" width="9" style="51" customWidth="1"/>
    <col min="3" max="3" width="7.5703125" style="62" customWidth="1"/>
    <col min="4" max="4" width="12.28515625" style="96" customWidth="1"/>
    <col min="5" max="5" width="9.28515625" style="51" customWidth="1"/>
    <col min="6" max="6" width="9.42578125" style="51" customWidth="1"/>
    <col min="7" max="7" width="7.85546875" style="51" customWidth="1"/>
    <col min="8" max="8" width="8.7109375" style="51" customWidth="1"/>
    <col min="9" max="9" width="7" style="51" customWidth="1"/>
    <col min="10" max="10" width="3.85546875" style="51" customWidth="1"/>
    <col min="11" max="11" width="8" style="62" customWidth="1"/>
    <col min="12" max="12" width="14.7109375" style="62" customWidth="1"/>
    <col min="13" max="13" width="17.7109375" style="62" customWidth="1"/>
    <col min="14" max="14" width="18.7109375" style="51" customWidth="1"/>
    <col min="15" max="15" width="15" style="51" customWidth="1"/>
    <col min="16" max="16" width="2.42578125" style="314" customWidth="1"/>
    <col min="17" max="17" width="6.28515625" style="199" hidden="1"/>
    <col min="18" max="28" width="9.140625" style="55" hidden="1"/>
    <col min="29" max="33" width="9.140625" style="314" hidden="1"/>
    <col min="34" max="34" width="40.7109375" style="314" hidden="1"/>
    <col min="35" max="36" width="8.28515625" style="314" hidden="1"/>
    <col min="37" max="42" width="2.42578125" style="314" hidden="1"/>
    <col min="43" max="16374" width="9.140625" style="314" hidden="1"/>
    <col min="16375" max="16384" width="0" style="314" hidden="1"/>
  </cols>
  <sheetData>
    <row r="1" spans="1:28" s="312" customFormat="1" ht="12.75" customHeight="1">
      <c r="A1" s="407"/>
      <c r="B1" s="2"/>
      <c r="C1" s="3"/>
      <c r="D1" s="95"/>
      <c r="E1" s="2"/>
      <c r="F1" s="2"/>
      <c r="G1" s="2"/>
      <c r="H1" s="2"/>
      <c r="I1" s="2"/>
      <c r="J1" s="2"/>
      <c r="K1" s="3"/>
      <c r="L1" s="3"/>
      <c r="M1" s="3"/>
      <c r="N1" s="2"/>
      <c r="O1" s="506"/>
      <c r="Q1" s="199"/>
      <c r="R1" s="54"/>
      <c r="S1" s="54"/>
      <c r="T1" s="54"/>
      <c r="U1" s="54"/>
      <c r="V1" s="54"/>
      <c r="W1" s="54"/>
      <c r="X1" s="54"/>
      <c r="Y1" s="54"/>
      <c r="Z1" s="54"/>
      <c r="AA1" s="54"/>
      <c r="AB1" s="54"/>
    </row>
    <row r="2" spans="1:28" s="312" customFormat="1" ht="12.75" customHeight="1">
      <c r="A2" s="263"/>
      <c r="B2" s="2"/>
      <c r="C2" s="3"/>
      <c r="D2" s="95"/>
      <c r="E2" s="2"/>
      <c r="F2" s="2"/>
      <c r="G2" s="2"/>
      <c r="H2" s="2"/>
      <c r="I2" s="2"/>
      <c r="J2" s="2"/>
      <c r="K2" s="3"/>
      <c r="L2" s="3"/>
      <c r="M2" s="3"/>
      <c r="N2" s="1600"/>
      <c r="O2" s="1600"/>
      <c r="Q2" s="199"/>
      <c r="R2" s="54"/>
      <c r="S2" s="54"/>
      <c r="T2" s="54"/>
      <c r="U2" s="54"/>
      <c r="V2" s="54"/>
      <c r="W2" s="54"/>
      <c r="X2" s="54"/>
      <c r="Y2" s="54"/>
      <c r="Z2" s="54"/>
      <c r="AA2" s="54"/>
      <c r="AB2" s="54"/>
    </row>
    <row r="3" spans="1:28" s="312" customFormat="1" ht="12.75" customHeight="1">
      <c r="A3" s="263"/>
      <c r="B3" s="2"/>
      <c r="C3" s="3"/>
      <c r="D3" s="95"/>
      <c r="E3" s="2"/>
      <c r="F3" s="2"/>
      <c r="G3" s="2"/>
      <c r="H3" s="2"/>
      <c r="I3" s="2"/>
      <c r="J3" s="2"/>
      <c r="K3" s="3"/>
      <c r="L3" s="95"/>
      <c r="M3" s="3"/>
      <c r="N3" s="2"/>
      <c r="O3" s="2"/>
      <c r="Q3" s="199"/>
      <c r="R3" s="54"/>
      <c r="S3" s="54"/>
      <c r="T3" s="54"/>
      <c r="U3" s="54"/>
      <c r="V3" s="54"/>
      <c r="W3" s="54"/>
      <c r="X3" s="54"/>
      <c r="Y3" s="54"/>
      <c r="Z3" s="54"/>
      <c r="AA3" s="54"/>
      <c r="AB3" s="54"/>
    </row>
    <row r="4" spans="1:28" s="312" customFormat="1" ht="12.75" customHeight="1">
      <c r="A4" s="263"/>
      <c r="B4" s="2"/>
      <c r="C4" s="3"/>
      <c r="D4" s="95"/>
      <c r="E4" s="2"/>
      <c r="F4" s="2"/>
      <c r="G4" s="2"/>
      <c r="H4" s="2"/>
      <c r="I4" s="2"/>
      <c r="J4" s="2"/>
      <c r="K4" s="3"/>
      <c r="L4" s="3"/>
      <c r="M4" s="3"/>
      <c r="N4" s="2"/>
      <c r="O4" s="2"/>
      <c r="Q4" s="199"/>
      <c r="R4" s="54"/>
      <c r="S4" s="54"/>
      <c r="T4" s="54"/>
      <c r="U4" s="54"/>
      <c r="V4" s="54"/>
      <c r="W4" s="54"/>
      <c r="X4" s="54"/>
      <c r="Y4" s="54"/>
      <c r="Z4" s="54"/>
      <c r="AA4" s="54"/>
      <c r="AB4" s="54"/>
    </row>
    <row r="5" spans="1:28" s="487" customFormat="1" ht="8.1" customHeight="1">
      <c r="A5" s="263"/>
      <c r="C5" s="3"/>
      <c r="D5" s="95"/>
      <c r="K5" s="3"/>
      <c r="L5" s="3"/>
      <c r="M5" s="3"/>
      <c r="Q5" s="199"/>
      <c r="R5" s="54"/>
      <c r="S5" s="54"/>
      <c r="T5" s="54"/>
      <c r="U5" s="54"/>
      <c r="V5" s="54"/>
      <c r="W5" s="54"/>
      <c r="X5" s="54"/>
      <c r="Y5" s="54"/>
      <c r="Z5" s="54"/>
      <c r="AA5" s="54"/>
      <c r="AB5" s="54"/>
    </row>
    <row r="6" spans="1:28" s="487" customFormat="1" ht="8.1" customHeight="1">
      <c r="A6" s="263"/>
      <c r="C6" s="3"/>
      <c r="D6" s="95"/>
      <c r="K6" s="3"/>
      <c r="L6" s="3"/>
      <c r="M6" s="3"/>
      <c r="Q6" s="199"/>
      <c r="R6" s="54"/>
      <c r="S6" s="54"/>
      <c r="T6" s="54"/>
      <c r="U6" s="54"/>
      <c r="V6" s="54"/>
      <c r="W6" s="54"/>
      <c r="X6" s="54"/>
      <c r="Y6" s="54"/>
      <c r="Z6" s="54"/>
      <c r="AA6" s="54"/>
      <c r="AB6" s="54"/>
    </row>
    <row r="7" spans="1:28" s="312" customFormat="1" ht="19.5" customHeight="1">
      <c r="A7" s="263"/>
      <c r="B7" s="1601" t="s">
        <v>228</v>
      </c>
      <c r="C7" s="1601"/>
      <c r="D7" s="1601"/>
      <c r="E7" s="1601"/>
      <c r="F7" s="1601"/>
      <c r="G7" s="1601"/>
      <c r="H7" s="1601"/>
      <c r="I7" s="1601"/>
      <c r="J7" s="1601"/>
      <c r="K7" s="1601"/>
      <c r="L7" s="1601"/>
      <c r="M7" s="1601"/>
      <c r="N7" s="1601"/>
      <c r="O7" s="1601"/>
      <c r="P7" s="10"/>
      <c r="Q7" s="488"/>
      <c r="R7" s="488"/>
      <c r="S7" s="488"/>
      <c r="T7" s="488"/>
      <c r="U7" s="488"/>
      <c r="V7" s="488"/>
      <c r="W7" s="488"/>
      <c r="X7" s="488"/>
      <c r="Y7" s="488"/>
      <c r="Z7" s="488"/>
      <c r="AA7" s="488"/>
      <c r="AB7" s="488"/>
    </row>
    <row r="8" spans="1:28" s="312" customFormat="1" ht="5.25" customHeight="1">
      <c r="A8" s="263"/>
      <c r="B8" s="5"/>
      <c r="C8" s="7"/>
      <c r="D8" s="227"/>
      <c r="E8" s="8"/>
      <c r="F8" s="8"/>
      <c r="G8" s="8"/>
      <c r="H8" s="8"/>
      <c r="I8" s="8"/>
      <c r="J8" s="8"/>
      <c r="K8" s="8"/>
      <c r="L8" s="8"/>
      <c r="M8" s="8"/>
      <c r="N8" s="9"/>
      <c r="O8" s="2"/>
      <c r="P8" s="10"/>
      <c r="Q8" s="488"/>
      <c r="R8" s="488"/>
      <c r="S8" s="488"/>
      <c r="T8" s="488"/>
      <c r="U8" s="488"/>
      <c r="V8" s="488"/>
      <c r="W8" s="488"/>
      <c r="X8" s="488"/>
      <c r="Y8" s="488"/>
      <c r="Z8" s="488"/>
      <c r="AA8" s="488"/>
      <c r="AB8" s="488"/>
    </row>
    <row r="9" spans="1:28" s="32" customFormat="1" ht="19.5" customHeight="1">
      <c r="A9" s="329"/>
      <c r="B9" s="5" t="s">
        <v>97</v>
      </c>
      <c r="C9" s="7"/>
      <c r="D9" s="227"/>
      <c r="E9" s="315"/>
      <c r="F9" s="1611"/>
      <c r="G9" s="1605"/>
      <c r="H9" s="1605"/>
      <c r="I9" s="1605"/>
      <c r="J9" s="1605"/>
      <c r="K9" s="1605"/>
      <c r="L9" s="1605"/>
      <c r="M9" s="1605"/>
      <c r="N9" s="1605"/>
      <c r="O9" s="1606"/>
      <c r="P9" s="329"/>
      <c r="Q9" s="7"/>
      <c r="R9" s="207"/>
      <c r="S9" s="207"/>
      <c r="T9" s="207"/>
      <c r="U9" s="207"/>
      <c r="V9" s="207"/>
      <c r="W9" s="207"/>
      <c r="X9" s="207"/>
      <c r="Y9" s="207"/>
      <c r="Z9" s="207"/>
      <c r="AA9" s="207"/>
      <c r="AB9" s="208"/>
    </row>
    <row r="10" spans="1:28" s="487" customFormat="1" ht="6" customHeight="1">
      <c r="A10" s="267"/>
      <c r="B10" s="490"/>
      <c r="C10" s="7"/>
      <c r="D10" s="227"/>
      <c r="E10" s="32"/>
      <c r="F10" s="32"/>
      <c r="G10" s="32"/>
      <c r="H10" s="32"/>
      <c r="I10" s="32"/>
      <c r="J10" s="32"/>
      <c r="K10" s="31"/>
      <c r="L10" s="31"/>
      <c r="M10" s="31"/>
      <c r="N10" s="159"/>
      <c r="O10" s="159"/>
      <c r="P10" s="24"/>
      <c r="Q10" s="491"/>
      <c r="R10" s="195"/>
      <c r="S10" s="195"/>
      <c r="T10" s="195"/>
      <c r="U10" s="195"/>
      <c r="V10" s="195"/>
      <c r="W10" s="195"/>
      <c r="X10" s="195"/>
      <c r="Y10" s="195"/>
      <c r="Z10" s="195"/>
      <c r="AA10" s="195"/>
      <c r="AB10" s="195"/>
    </row>
    <row r="11" spans="1:28" s="312" customFormat="1" ht="19.5" customHeight="1">
      <c r="A11" s="267"/>
      <c r="B11" s="1607" t="s">
        <v>0</v>
      </c>
      <c r="C11" s="1610"/>
      <c r="D11" s="1612"/>
      <c r="E11" s="1612"/>
      <c r="F11" s="1612"/>
      <c r="G11" s="32"/>
      <c r="H11" s="32"/>
      <c r="I11" s="32"/>
      <c r="J11" s="32"/>
      <c r="K11" s="31"/>
      <c r="L11" s="31"/>
      <c r="M11" s="31"/>
      <c r="N11" s="159"/>
      <c r="O11" s="159"/>
      <c r="P11" s="24"/>
      <c r="Q11" s="491"/>
      <c r="R11" s="1306"/>
      <c r="S11" s="1306"/>
      <c r="T11" s="1306"/>
      <c r="U11" s="1306"/>
      <c r="V11" s="1306"/>
      <c r="W11" s="1306"/>
      <c r="X11" s="1306"/>
      <c r="Y11" s="1306"/>
      <c r="Z11" s="1306"/>
      <c r="AA11" s="1306"/>
      <c r="AB11" s="1306"/>
    </row>
    <row r="12" spans="1:28" s="312" customFormat="1" ht="7.5" customHeight="1">
      <c r="A12" s="267"/>
      <c r="B12" s="5"/>
      <c r="C12" s="7"/>
      <c r="D12" s="227"/>
      <c r="E12" s="32"/>
      <c r="F12" s="32"/>
      <c r="G12" s="32"/>
      <c r="H12" s="32"/>
      <c r="I12" s="32"/>
      <c r="J12" s="32"/>
      <c r="K12" s="31"/>
      <c r="L12" s="31"/>
      <c r="M12" s="31"/>
      <c r="N12" s="159"/>
      <c r="O12" s="159"/>
      <c r="P12" s="24"/>
      <c r="Q12" s="492"/>
      <c r="R12" s="195"/>
      <c r="S12" s="195"/>
      <c r="T12" s="195"/>
      <c r="U12" s="195"/>
      <c r="V12" s="195"/>
      <c r="W12" s="195"/>
      <c r="X12" s="195"/>
      <c r="Y12" s="195"/>
      <c r="Z12" s="195"/>
      <c r="AA12" s="195"/>
      <c r="AB12" s="195"/>
    </row>
    <row r="13" spans="1:28" s="16" customFormat="1" ht="19.5" customHeight="1">
      <c r="A13" s="264"/>
      <c r="B13" s="1583" t="s">
        <v>92</v>
      </c>
      <c r="C13" s="1583"/>
      <c r="D13" s="1418" t="str">
        <f>IF(SUM(N17:N60,N68:N117,N125:N174,N182:N233)=0,"",SUM(N17:N60,N68:N117,N125:N174,N182:N233))</f>
        <v/>
      </c>
      <c r="E13" s="1418"/>
      <c r="F13" s="1418"/>
      <c r="G13" s="187"/>
      <c r="H13" s="158"/>
      <c r="I13" s="158"/>
      <c r="J13" s="158"/>
      <c r="K13" s="171"/>
      <c r="L13" s="171"/>
      <c r="M13" s="171"/>
      <c r="P13" s="1"/>
      <c r="Q13" s="1307"/>
      <c r="S13" s="196"/>
      <c r="T13" s="196"/>
      <c r="U13" s="196"/>
      <c r="V13" s="196"/>
      <c r="W13" s="196"/>
      <c r="X13" s="196"/>
      <c r="Y13" s="196"/>
      <c r="Z13" s="196"/>
      <c r="AA13" s="196"/>
      <c r="AB13" s="196"/>
    </row>
    <row r="14" spans="1:28" s="16" customFormat="1" ht="5.25" customHeight="1">
      <c r="A14" s="264"/>
      <c r="B14" s="172"/>
      <c r="C14" s="17"/>
      <c r="D14" s="409"/>
      <c r="E14" s="19"/>
      <c r="F14" s="19"/>
      <c r="G14" s="19"/>
      <c r="H14" s="19"/>
      <c r="I14" s="19"/>
      <c r="J14" s="19"/>
      <c r="K14" s="17"/>
      <c r="L14" s="17"/>
      <c r="M14" s="17"/>
      <c r="N14" s="19"/>
      <c r="O14" s="19"/>
      <c r="P14" s="1"/>
      <c r="Q14" s="493"/>
      <c r="R14" s="196"/>
      <c r="S14" s="196"/>
      <c r="T14" s="196"/>
      <c r="U14" s="196"/>
      <c r="V14" s="196"/>
      <c r="W14" s="196"/>
      <c r="X14" s="196"/>
      <c r="Y14" s="196"/>
      <c r="Z14" s="196"/>
      <c r="AA14" s="196"/>
      <c r="AB14" s="196"/>
    </row>
    <row r="15" spans="1:28" ht="15.75" customHeight="1">
      <c r="A15" s="264"/>
      <c r="B15" s="1585" t="s">
        <v>1</v>
      </c>
      <c r="C15" s="1587" t="s">
        <v>7</v>
      </c>
      <c r="D15" s="1589" t="s">
        <v>276</v>
      </c>
      <c r="E15" s="1590"/>
      <c r="F15" s="1590"/>
      <c r="G15" s="1590"/>
      <c r="H15" s="1590"/>
      <c r="I15" s="1590"/>
      <c r="J15" s="1590"/>
      <c r="K15" s="1591"/>
      <c r="L15" s="1595" t="s">
        <v>117</v>
      </c>
      <c r="M15" s="1587" t="s">
        <v>3</v>
      </c>
      <c r="N15" s="1597" t="s">
        <v>4</v>
      </c>
      <c r="O15" s="1599" t="s">
        <v>2</v>
      </c>
      <c r="P15" s="312"/>
      <c r="R15" s="207" t="s">
        <v>98</v>
      </c>
      <c r="S15" s="54"/>
      <c r="Y15" s="54"/>
      <c r="Z15" s="54"/>
      <c r="AA15" s="54"/>
      <c r="AB15" s="54"/>
    </row>
    <row r="16" spans="1:28" s="55" customFormat="1" ht="15.75" customHeight="1">
      <c r="A16" s="265"/>
      <c r="B16" s="1586"/>
      <c r="C16" s="1588"/>
      <c r="D16" s="1592"/>
      <c r="E16" s="1593"/>
      <c r="F16" s="1593"/>
      <c r="G16" s="1593"/>
      <c r="H16" s="1593"/>
      <c r="I16" s="1593"/>
      <c r="J16" s="1593"/>
      <c r="K16" s="1594"/>
      <c r="L16" s="1595"/>
      <c r="M16" s="1596"/>
      <c r="N16" s="1598"/>
      <c r="O16" s="1596"/>
      <c r="P16" s="54"/>
      <c r="Q16" s="492"/>
      <c r="R16" s="54"/>
      <c r="S16" s="54"/>
      <c r="T16" s="54"/>
      <c r="U16" s="54"/>
      <c r="V16" s="54"/>
      <c r="W16" s="54"/>
      <c r="X16" s="54"/>
      <c r="Y16" s="54"/>
      <c r="Z16" s="54"/>
      <c r="AA16" s="54"/>
      <c r="AB16" s="54"/>
    </row>
    <row r="17" spans="1:28" ht="24" customHeight="1">
      <c r="A17" s="266"/>
      <c r="B17" s="280"/>
      <c r="C17" s="818"/>
      <c r="D17" s="1565"/>
      <c r="E17" s="1566"/>
      <c r="F17" s="1566"/>
      <c r="G17" s="1566"/>
      <c r="H17" s="1566"/>
      <c r="I17" s="1566"/>
      <c r="J17" s="1566"/>
      <c r="K17" s="1567"/>
      <c r="L17" s="944"/>
      <c r="M17" s="130"/>
      <c r="N17" s="185" t="str">
        <f t="shared" ref="N17:N60" si="0">IF(C17=0,"",C17*M17)</f>
        <v/>
      </c>
      <c r="O17" s="47"/>
      <c r="P17" s="330"/>
      <c r="R17" s="300" t="s">
        <v>140</v>
      </c>
      <c r="S17" s="331"/>
      <c r="T17" s="331"/>
      <c r="U17" s="331"/>
      <c r="V17" s="331"/>
      <c r="W17" s="331"/>
      <c r="X17" s="331"/>
      <c r="Y17" s="331"/>
      <c r="Z17" s="331"/>
      <c r="AA17" s="331"/>
      <c r="AB17" s="332"/>
    </row>
    <row r="18" spans="1:28" ht="24" customHeight="1">
      <c r="A18" s="266"/>
      <c r="B18" s="280"/>
      <c r="C18" s="818"/>
      <c r="D18" s="1565"/>
      <c r="E18" s="1566"/>
      <c r="F18" s="1566"/>
      <c r="G18" s="1566"/>
      <c r="H18" s="1566"/>
      <c r="I18" s="1566"/>
      <c r="J18" s="1566"/>
      <c r="K18" s="1567"/>
      <c r="L18" s="944"/>
      <c r="M18" s="130"/>
      <c r="N18" s="185" t="str">
        <f t="shared" si="0"/>
        <v/>
      </c>
      <c r="O18" s="47"/>
      <c r="P18" s="330"/>
      <c r="R18" s="299" t="s">
        <v>99</v>
      </c>
      <c r="S18" s="331"/>
      <c r="X18" s="331"/>
      <c r="Y18" s="331"/>
      <c r="Z18" s="331"/>
      <c r="AA18" s="331"/>
      <c r="AB18" s="332"/>
    </row>
    <row r="19" spans="1:28" ht="24" customHeight="1">
      <c r="A19" s="266"/>
      <c r="B19" s="280"/>
      <c r="C19" s="818"/>
      <c r="D19" s="1565"/>
      <c r="E19" s="1566"/>
      <c r="F19" s="1566"/>
      <c r="G19" s="1566"/>
      <c r="H19" s="1566"/>
      <c r="I19" s="1566"/>
      <c r="J19" s="1566"/>
      <c r="K19" s="1567"/>
      <c r="L19" s="944"/>
      <c r="M19" s="130"/>
      <c r="N19" s="185" t="str">
        <f t="shared" si="0"/>
        <v/>
      </c>
      <c r="O19" s="47"/>
      <c r="P19" s="330"/>
      <c r="R19" s="295" t="s">
        <v>100</v>
      </c>
      <c r="S19" s="331"/>
      <c r="T19" s="331"/>
      <c r="U19" s="331"/>
      <c r="V19" s="331"/>
      <c r="W19" s="331"/>
      <c r="X19" s="331"/>
      <c r="Y19" s="331"/>
      <c r="Z19" s="331"/>
      <c r="AA19" s="331"/>
      <c r="AB19" s="332"/>
    </row>
    <row r="20" spans="1:28" ht="24" customHeight="1">
      <c r="A20" s="266"/>
      <c r="B20" s="280"/>
      <c r="C20" s="818"/>
      <c r="D20" s="1565"/>
      <c r="E20" s="1566"/>
      <c r="F20" s="1566"/>
      <c r="G20" s="1566"/>
      <c r="H20" s="1566"/>
      <c r="I20" s="1566"/>
      <c r="J20" s="1566"/>
      <c r="K20" s="1567"/>
      <c r="L20" s="944"/>
      <c r="M20" s="130"/>
      <c r="N20" s="185" t="str">
        <f t="shared" si="0"/>
        <v/>
      </c>
      <c r="O20" s="47"/>
      <c r="P20" s="330"/>
      <c r="R20" s="60"/>
      <c r="S20" s="331"/>
      <c r="T20" s="331"/>
      <c r="U20" s="331"/>
      <c r="V20" s="331"/>
      <c r="W20" s="331"/>
      <c r="X20" s="331"/>
      <c r="Y20" s="331"/>
      <c r="Z20" s="331"/>
      <c r="AA20" s="331"/>
      <c r="AB20" s="332"/>
    </row>
    <row r="21" spans="1:28" ht="24" customHeight="1">
      <c r="A21" s="266"/>
      <c r="B21" s="280"/>
      <c r="C21" s="818"/>
      <c r="D21" s="1565"/>
      <c r="E21" s="1566"/>
      <c r="F21" s="1566"/>
      <c r="G21" s="1566"/>
      <c r="H21" s="1566"/>
      <c r="I21" s="1566"/>
      <c r="J21" s="1566"/>
      <c r="K21" s="1567"/>
      <c r="L21" s="944"/>
      <c r="M21" s="130"/>
      <c r="N21" s="185" t="str">
        <f t="shared" si="0"/>
        <v/>
      </c>
      <c r="O21" s="47"/>
      <c r="P21" s="330"/>
      <c r="R21" s="137" t="s">
        <v>192</v>
      </c>
      <c r="S21" s="204"/>
      <c r="T21" s="54"/>
      <c r="U21" s="54"/>
      <c r="V21" s="54"/>
      <c r="W21" s="331"/>
      <c r="X21" s="331"/>
      <c r="Y21" s="331"/>
      <c r="Z21" s="331"/>
      <c r="AA21" s="331"/>
      <c r="AB21" s="332"/>
    </row>
    <row r="22" spans="1:28" ht="24" customHeight="1">
      <c r="A22" s="266"/>
      <c r="B22" s="280"/>
      <c r="C22" s="818"/>
      <c r="D22" s="1565"/>
      <c r="E22" s="1566"/>
      <c r="F22" s="1566"/>
      <c r="G22" s="1566"/>
      <c r="H22" s="1566"/>
      <c r="I22" s="1566"/>
      <c r="J22" s="1566"/>
      <c r="K22" s="1567"/>
      <c r="L22" s="944"/>
      <c r="M22" s="130"/>
      <c r="N22" s="185" t="str">
        <f t="shared" si="0"/>
        <v/>
      </c>
      <c r="O22" s="47"/>
      <c r="P22" s="330"/>
      <c r="S22" s="331"/>
      <c r="T22" s="331"/>
      <c r="U22" s="331"/>
      <c r="V22" s="331"/>
      <c r="W22" s="331"/>
      <c r="X22" s="331"/>
      <c r="Y22" s="331"/>
      <c r="Z22" s="331"/>
      <c r="AA22" s="331"/>
      <c r="AB22" s="332"/>
    </row>
    <row r="23" spans="1:28" ht="24" customHeight="1">
      <c r="A23" s="266"/>
      <c r="B23" s="280"/>
      <c r="C23" s="818"/>
      <c r="D23" s="1565"/>
      <c r="E23" s="1566"/>
      <c r="F23" s="1566"/>
      <c r="G23" s="1566"/>
      <c r="H23" s="1566"/>
      <c r="I23" s="1566"/>
      <c r="J23" s="1566"/>
      <c r="K23" s="1567"/>
      <c r="L23" s="944"/>
      <c r="M23" s="130"/>
      <c r="N23" s="185" t="str">
        <f t="shared" si="0"/>
        <v/>
      </c>
      <c r="O23" s="47"/>
      <c r="P23" s="330"/>
      <c r="R23" s="297" t="s">
        <v>133</v>
      </c>
      <c r="S23" s="331"/>
      <c r="T23" s="331"/>
      <c r="U23" s="331"/>
      <c r="V23" s="331"/>
      <c r="W23" s="331"/>
      <c r="X23" s="331"/>
      <c r="Y23" s="331"/>
      <c r="Z23" s="331"/>
      <c r="AA23" s="331"/>
      <c r="AB23" s="332"/>
    </row>
    <row r="24" spans="1:28" ht="24" customHeight="1">
      <c r="A24" s="266"/>
      <c r="B24" s="280"/>
      <c r="C24" s="818"/>
      <c r="D24" s="1565"/>
      <c r="E24" s="1566"/>
      <c r="F24" s="1566"/>
      <c r="G24" s="1566"/>
      <c r="H24" s="1566"/>
      <c r="I24" s="1566"/>
      <c r="J24" s="1566"/>
      <c r="K24" s="1567"/>
      <c r="L24" s="944"/>
      <c r="M24" s="130"/>
      <c r="N24" s="185" t="str">
        <f t="shared" si="0"/>
        <v/>
      </c>
      <c r="O24" s="47"/>
      <c r="P24" s="330"/>
      <c r="R24" s="333" t="s">
        <v>134</v>
      </c>
      <c r="S24" s="331"/>
      <c r="T24" s="331"/>
      <c r="U24" s="331"/>
      <c r="V24" s="331"/>
      <c r="W24" s="331"/>
      <c r="X24" s="331"/>
      <c r="Y24" s="331"/>
      <c r="Z24" s="331"/>
      <c r="AA24" s="331"/>
      <c r="AB24" s="332"/>
    </row>
    <row r="25" spans="1:28" ht="24" customHeight="1">
      <c r="A25" s="266"/>
      <c r="B25" s="280"/>
      <c r="C25" s="818"/>
      <c r="D25" s="1565"/>
      <c r="E25" s="1566"/>
      <c r="F25" s="1566"/>
      <c r="G25" s="1566"/>
      <c r="H25" s="1566"/>
      <c r="I25" s="1566"/>
      <c r="J25" s="1566"/>
      <c r="K25" s="1567"/>
      <c r="L25" s="944"/>
      <c r="M25" s="130"/>
      <c r="N25" s="185" t="str">
        <f t="shared" si="0"/>
        <v/>
      </c>
      <c r="O25" s="47"/>
      <c r="P25" s="330"/>
      <c r="R25" s="334" t="s">
        <v>139</v>
      </c>
      <c r="S25" s="331"/>
      <c r="T25" s="331"/>
      <c r="U25" s="331"/>
      <c r="V25" s="331"/>
      <c r="W25" s="331"/>
      <c r="X25" s="331"/>
      <c r="Y25" s="331"/>
      <c r="Z25" s="331"/>
      <c r="AA25" s="331"/>
      <c r="AB25" s="332"/>
    </row>
    <row r="26" spans="1:28" ht="24" customHeight="1">
      <c r="A26" s="266"/>
      <c r="B26" s="280"/>
      <c r="C26" s="818"/>
      <c r="D26" s="1565"/>
      <c r="E26" s="1566"/>
      <c r="F26" s="1566"/>
      <c r="G26" s="1566"/>
      <c r="H26" s="1566"/>
      <c r="I26" s="1566"/>
      <c r="J26" s="1566"/>
      <c r="K26" s="1567"/>
      <c r="L26" s="944"/>
      <c r="M26" s="130"/>
      <c r="N26" s="185" t="str">
        <f t="shared" si="0"/>
        <v/>
      </c>
      <c r="O26" s="47"/>
      <c r="P26" s="330"/>
      <c r="S26" s="331"/>
      <c r="T26" s="331"/>
      <c r="U26" s="331"/>
      <c r="V26" s="331"/>
      <c r="W26" s="331"/>
      <c r="X26" s="331"/>
      <c r="Y26" s="331"/>
      <c r="Z26" s="331"/>
      <c r="AA26" s="331"/>
      <c r="AB26" s="332"/>
    </row>
    <row r="27" spans="1:28" ht="24" customHeight="1">
      <c r="A27" s="266"/>
      <c r="B27" s="280"/>
      <c r="C27" s="818"/>
      <c r="D27" s="1565"/>
      <c r="E27" s="1566"/>
      <c r="F27" s="1566"/>
      <c r="G27" s="1566"/>
      <c r="H27" s="1566"/>
      <c r="I27" s="1566"/>
      <c r="J27" s="1566"/>
      <c r="K27" s="1567"/>
      <c r="L27" s="944"/>
      <c r="M27" s="130"/>
      <c r="N27" s="185" t="str">
        <f t="shared" si="0"/>
        <v/>
      </c>
      <c r="O27" s="47"/>
      <c r="P27" s="330"/>
      <c r="R27" s="297" t="s">
        <v>135</v>
      </c>
      <c r="S27" s="331"/>
      <c r="T27" s="331"/>
      <c r="U27" s="331"/>
      <c r="V27" s="331"/>
      <c r="W27" s="331"/>
      <c r="X27" s="331"/>
      <c r="Y27" s="331"/>
      <c r="Z27" s="331"/>
      <c r="AA27" s="331"/>
      <c r="AB27" s="332"/>
    </row>
    <row r="28" spans="1:28" ht="24" customHeight="1">
      <c r="A28" s="266"/>
      <c r="B28" s="280"/>
      <c r="C28" s="818"/>
      <c r="D28" s="1565"/>
      <c r="E28" s="1566"/>
      <c r="F28" s="1566"/>
      <c r="G28" s="1566"/>
      <c r="H28" s="1566"/>
      <c r="I28" s="1566"/>
      <c r="J28" s="1566"/>
      <c r="K28" s="1567"/>
      <c r="L28" s="944"/>
      <c r="M28" s="130"/>
      <c r="N28" s="185" t="str">
        <f t="shared" si="0"/>
        <v/>
      </c>
      <c r="O28" s="47"/>
      <c r="P28" s="330"/>
      <c r="R28" s="335" t="s">
        <v>131</v>
      </c>
      <c r="S28" s="331"/>
      <c r="T28" s="331"/>
      <c r="U28" s="331"/>
      <c r="V28" s="331"/>
      <c r="W28" s="331"/>
      <c r="X28" s="331"/>
      <c r="Y28" s="331"/>
      <c r="Z28" s="331"/>
      <c r="AA28" s="331"/>
      <c r="AB28" s="332"/>
    </row>
    <row r="29" spans="1:28" ht="24" customHeight="1">
      <c r="A29" s="266"/>
      <c r="B29" s="280"/>
      <c r="C29" s="818"/>
      <c r="D29" s="1565"/>
      <c r="E29" s="1566"/>
      <c r="F29" s="1566"/>
      <c r="G29" s="1566"/>
      <c r="H29" s="1566"/>
      <c r="I29" s="1566"/>
      <c r="J29" s="1566"/>
      <c r="K29" s="1567"/>
      <c r="L29" s="944"/>
      <c r="M29" s="130"/>
      <c r="N29" s="185" t="str">
        <f t="shared" si="0"/>
        <v/>
      </c>
      <c r="O29" s="47"/>
      <c r="P29" s="330"/>
      <c r="S29" s="331"/>
      <c r="T29" s="331"/>
      <c r="U29" s="331"/>
      <c r="V29" s="331"/>
      <c r="W29" s="331"/>
      <c r="X29" s="331"/>
      <c r="Y29" s="331"/>
      <c r="Z29" s="331"/>
      <c r="AA29" s="331"/>
      <c r="AB29" s="332"/>
    </row>
    <row r="30" spans="1:28" ht="24" customHeight="1">
      <c r="A30" s="266"/>
      <c r="B30" s="280"/>
      <c r="C30" s="818"/>
      <c r="D30" s="1565"/>
      <c r="E30" s="1566"/>
      <c r="F30" s="1566"/>
      <c r="G30" s="1566"/>
      <c r="H30" s="1566"/>
      <c r="I30" s="1566"/>
      <c r="J30" s="1566"/>
      <c r="K30" s="1567"/>
      <c r="L30" s="944"/>
      <c r="M30" s="130"/>
      <c r="N30" s="185" t="str">
        <f t="shared" si="0"/>
        <v/>
      </c>
      <c r="O30" s="47"/>
      <c r="P30" s="330"/>
      <c r="R30" s="298" t="s">
        <v>136</v>
      </c>
      <c r="S30" s="331"/>
      <c r="T30" s="331"/>
      <c r="U30" s="331"/>
      <c r="V30" s="331"/>
      <c r="W30" s="331"/>
      <c r="X30" s="331"/>
      <c r="Y30" s="331"/>
      <c r="Z30" s="331"/>
      <c r="AA30" s="331"/>
      <c r="AB30" s="332"/>
    </row>
    <row r="31" spans="1:28" ht="24" customHeight="1">
      <c r="A31" s="266"/>
      <c r="B31" s="280"/>
      <c r="C31" s="818"/>
      <c r="D31" s="1565"/>
      <c r="E31" s="1566"/>
      <c r="F31" s="1566"/>
      <c r="G31" s="1566"/>
      <c r="H31" s="1566"/>
      <c r="I31" s="1566"/>
      <c r="J31" s="1566"/>
      <c r="K31" s="1567"/>
      <c r="L31" s="944"/>
      <c r="M31" s="130"/>
      <c r="N31" s="185" t="str">
        <f t="shared" si="0"/>
        <v/>
      </c>
      <c r="O31" s="47"/>
      <c r="P31" s="330"/>
      <c r="R31" s="333" t="s">
        <v>132</v>
      </c>
      <c r="S31" s="331"/>
      <c r="T31" s="331"/>
      <c r="U31" s="331"/>
      <c r="V31" s="331"/>
      <c r="W31" s="331"/>
      <c r="X31" s="331"/>
      <c r="Y31" s="331"/>
      <c r="Z31" s="331"/>
      <c r="AA31" s="331"/>
      <c r="AB31" s="332"/>
    </row>
    <row r="32" spans="1:28" ht="24" customHeight="1">
      <c r="A32" s="266"/>
      <c r="B32" s="280"/>
      <c r="C32" s="818"/>
      <c r="D32" s="1565"/>
      <c r="E32" s="1566"/>
      <c r="F32" s="1566"/>
      <c r="G32" s="1566"/>
      <c r="H32" s="1566"/>
      <c r="I32" s="1566"/>
      <c r="J32" s="1566"/>
      <c r="K32" s="1567"/>
      <c r="L32" s="944"/>
      <c r="M32" s="130"/>
      <c r="N32" s="185" t="str">
        <f t="shared" si="0"/>
        <v/>
      </c>
      <c r="O32" s="47"/>
      <c r="P32" s="330"/>
      <c r="R32" s="336" t="s">
        <v>137</v>
      </c>
      <c r="S32" s="331"/>
      <c r="T32" s="331"/>
      <c r="U32" s="331"/>
      <c r="V32" s="331"/>
      <c r="W32" s="331"/>
      <c r="X32" s="331"/>
      <c r="Y32" s="331"/>
      <c r="Z32" s="331"/>
      <c r="AA32" s="331"/>
      <c r="AB32" s="332"/>
    </row>
    <row r="33" spans="1:28" ht="24" customHeight="1">
      <c r="A33" s="266"/>
      <c r="B33" s="280"/>
      <c r="C33" s="818"/>
      <c r="D33" s="1565"/>
      <c r="E33" s="1566"/>
      <c r="F33" s="1566"/>
      <c r="G33" s="1566"/>
      <c r="H33" s="1566"/>
      <c r="I33" s="1566"/>
      <c r="J33" s="1566"/>
      <c r="K33" s="1567"/>
      <c r="L33" s="944"/>
      <c r="M33" s="130"/>
      <c r="N33" s="185" t="str">
        <f t="shared" si="0"/>
        <v/>
      </c>
      <c r="O33" s="47"/>
      <c r="P33" s="330"/>
      <c r="R33" s="296" t="s">
        <v>138</v>
      </c>
      <c r="S33" s="331"/>
      <c r="T33" s="331"/>
      <c r="U33" s="331"/>
      <c r="V33" s="331"/>
      <c r="W33" s="331"/>
      <c r="X33" s="331"/>
      <c r="Y33" s="331"/>
      <c r="Z33" s="331"/>
      <c r="AA33" s="331"/>
      <c r="AB33" s="332"/>
    </row>
    <row r="34" spans="1:28" ht="24" customHeight="1">
      <c r="A34" s="266"/>
      <c r="B34" s="255"/>
      <c r="C34" s="818"/>
      <c r="D34" s="1565"/>
      <c r="E34" s="1566"/>
      <c r="F34" s="1566"/>
      <c r="G34" s="1566"/>
      <c r="H34" s="1566"/>
      <c r="I34" s="1566"/>
      <c r="J34" s="1566"/>
      <c r="K34" s="1567"/>
      <c r="L34" s="944"/>
      <c r="M34" s="130"/>
      <c r="N34" s="185" t="str">
        <f t="shared" si="0"/>
        <v/>
      </c>
      <c r="O34" s="47"/>
      <c r="P34" s="330"/>
      <c r="R34" s="296" t="s">
        <v>191</v>
      </c>
      <c r="S34" s="331"/>
      <c r="T34" s="331"/>
      <c r="U34" s="331"/>
      <c r="V34" s="331"/>
      <c r="W34" s="331"/>
      <c r="X34" s="331"/>
      <c r="Y34" s="331"/>
      <c r="Z34" s="331"/>
      <c r="AA34" s="331"/>
      <c r="AB34" s="332"/>
    </row>
    <row r="35" spans="1:28" ht="24" customHeight="1">
      <c r="A35" s="266"/>
      <c r="B35" s="255"/>
      <c r="C35" s="818"/>
      <c r="D35" s="1565"/>
      <c r="E35" s="1566"/>
      <c r="F35" s="1566"/>
      <c r="G35" s="1566"/>
      <c r="H35" s="1566"/>
      <c r="I35" s="1566"/>
      <c r="J35" s="1566"/>
      <c r="K35" s="1567"/>
      <c r="L35" s="944"/>
      <c r="M35" s="130"/>
      <c r="N35" s="185" t="str">
        <f t="shared" si="0"/>
        <v/>
      </c>
      <c r="O35" s="47"/>
      <c r="P35" s="330"/>
      <c r="R35" s="334" t="s">
        <v>141</v>
      </c>
      <c r="S35" s="331"/>
      <c r="T35" s="331"/>
      <c r="U35" s="331"/>
      <c r="V35" s="331"/>
      <c r="W35" s="331"/>
      <c r="X35" s="331"/>
      <c r="Y35" s="331"/>
      <c r="Z35" s="331"/>
      <c r="AA35" s="331"/>
      <c r="AB35" s="332"/>
    </row>
    <row r="36" spans="1:28" ht="24" customHeight="1">
      <c r="A36" s="266"/>
      <c r="B36" s="255"/>
      <c r="C36" s="818"/>
      <c r="D36" s="1565"/>
      <c r="E36" s="1566"/>
      <c r="F36" s="1566"/>
      <c r="G36" s="1566"/>
      <c r="H36" s="1566"/>
      <c r="I36" s="1566"/>
      <c r="J36" s="1566"/>
      <c r="K36" s="1567"/>
      <c r="L36" s="944"/>
      <c r="M36" s="130"/>
      <c r="N36" s="185" t="str">
        <f t="shared" si="0"/>
        <v/>
      </c>
      <c r="O36" s="47"/>
      <c r="P36" s="330"/>
      <c r="R36" s="314"/>
      <c r="S36" s="331"/>
      <c r="T36" s="331"/>
      <c r="U36" s="331"/>
      <c r="V36" s="331"/>
      <c r="W36" s="331"/>
      <c r="X36" s="331"/>
      <c r="Y36" s="331"/>
      <c r="Z36" s="331"/>
      <c r="AA36" s="331"/>
      <c r="AB36" s="332"/>
    </row>
    <row r="37" spans="1:28" ht="24" customHeight="1">
      <c r="A37" s="266"/>
      <c r="B37" s="280"/>
      <c r="C37" s="818"/>
      <c r="D37" s="1565"/>
      <c r="E37" s="1566"/>
      <c r="F37" s="1566"/>
      <c r="G37" s="1566"/>
      <c r="H37" s="1566"/>
      <c r="I37" s="1566"/>
      <c r="J37" s="1566"/>
      <c r="K37" s="1567"/>
      <c r="L37" s="944"/>
      <c r="M37" s="130"/>
      <c r="N37" s="185" t="str">
        <f t="shared" si="0"/>
        <v/>
      </c>
      <c r="O37" s="47"/>
      <c r="P37" s="330"/>
      <c r="R37" s="314"/>
      <c r="S37" s="331"/>
      <c r="T37" s="331"/>
      <c r="U37" s="331"/>
      <c r="V37" s="331"/>
      <c r="W37" s="331"/>
      <c r="X37" s="331"/>
      <c r="Y37" s="331"/>
      <c r="Z37" s="331"/>
      <c r="AA37" s="331"/>
      <c r="AB37" s="332"/>
    </row>
    <row r="38" spans="1:28" ht="24" customHeight="1">
      <c r="A38" s="266"/>
      <c r="B38" s="280"/>
      <c r="C38" s="818"/>
      <c r="D38" s="1565"/>
      <c r="E38" s="1566"/>
      <c r="F38" s="1566"/>
      <c r="G38" s="1566"/>
      <c r="H38" s="1566"/>
      <c r="I38" s="1566"/>
      <c r="J38" s="1566"/>
      <c r="K38" s="1567"/>
      <c r="L38" s="944"/>
      <c r="M38" s="130"/>
      <c r="N38" s="185" t="str">
        <f t="shared" si="0"/>
        <v/>
      </c>
      <c r="O38" s="47"/>
      <c r="P38" s="330"/>
      <c r="R38" s="314"/>
      <c r="S38" s="331"/>
      <c r="T38" s="331"/>
      <c r="U38" s="331"/>
      <c r="V38" s="331"/>
      <c r="W38" s="331"/>
      <c r="X38" s="331"/>
      <c r="Y38" s="331"/>
      <c r="Z38" s="331"/>
      <c r="AA38" s="331"/>
      <c r="AB38" s="332"/>
    </row>
    <row r="39" spans="1:28" ht="24" customHeight="1">
      <c r="A39" s="266"/>
      <c r="B39" s="280"/>
      <c r="C39" s="818"/>
      <c r="D39" s="1565"/>
      <c r="E39" s="1566"/>
      <c r="F39" s="1566"/>
      <c r="G39" s="1566"/>
      <c r="H39" s="1566"/>
      <c r="I39" s="1566"/>
      <c r="J39" s="1566"/>
      <c r="K39" s="1567"/>
      <c r="L39" s="944"/>
      <c r="M39" s="130"/>
      <c r="N39" s="185" t="str">
        <f t="shared" si="0"/>
        <v/>
      </c>
      <c r="O39" s="47"/>
      <c r="P39" s="330"/>
      <c r="R39" s="314"/>
      <c r="S39" s="331"/>
      <c r="T39" s="331"/>
      <c r="U39" s="331"/>
      <c r="V39" s="331"/>
      <c r="W39" s="331"/>
      <c r="X39" s="331"/>
      <c r="Y39" s="331"/>
      <c r="Z39" s="331"/>
      <c r="AA39" s="331"/>
      <c r="AB39" s="332"/>
    </row>
    <row r="40" spans="1:28" ht="24" customHeight="1">
      <c r="A40" s="266"/>
      <c r="B40" s="280"/>
      <c r="C40" s="818"/>
      <c r="D40" s="1565"/>
      <c r="E40" s="1566"/>
      <c r="F40" s="1566"/>
      <c r="G40" s="1566"/>
      <c r="H40" s="1566"/>
      <c r="I40" s="1566"/>
      <c r="J40" s="1566"/>
      <c r="K40" s="1567"/>
      <c r="L40" s="944"/>
      <c r="M40" s="130"/>
      <c r="N40" s="185" t="str">
        <f t="shared" si="0"/>
        <v/>
      </c>
      <c r="O40" s="47"/>
      <c r="P40" s="330"/>
      <c r="R40" s="314"/>
      <c r="S40" s="331"/>
      <c r="T40" s="331"/>
      <c r="U40" s="331"/>
      <c r="V40" s="331"/>
      <c r="W40" s="331"/>
      <c r="X40" s="331"/>
      <c r="Y40" s="331"/>
      <c r="Z40" s="331"/>
      <c r="AA40" s="331"/>
      <c r="AB40" s="332"/>
    </row>
    <row r="41" spans="1:28" ht="24" customHeight="1">
      <c r="A41" s="266"/>
      <c r="B41" s="280"/>
      <c r="C41" s="818"/>
      <c r="D41" s="1565"/>
      <c r="E41" s="1566"/>
      <c r="F41" s="1566"/>
      <c r="G41" s="1566"/>
      <c r="H41" s="1566"/>
      <c r="I41" s="1566"/>
      <c r="J41" s="1566"/>
      <c r="K41" s="1567"/>
      <c r="L41" s="944"/>
      <c r="M41" s="130"/>
      <c r="N41" s="185" t="str">
        <f t="shared" si="0"/>
        <v/>
      </c>
      <c r="O41" s="47"/>
      <c r="P41" s="330"/>
      <c r="R41" s="314"/>
      <c r="S41" s="331"/>
      <c r="T41" s="331"/>
      <c r="U41" s="331"/>
      <c r="V41" s="331"/>
      <c r="W41" s="331"/>
      <c r="X41" s="331"/>
      <c r="Y41" s="331"/>
      <c r="Z41" s="331"/>
      <c r="AA41" s="331"/>
      <c r="AB41" s="332"/>
    </row>
    <row r="42" spans="1:28" ht="24" customHeight="1">
      <c r="A42" s="266"/>
      <c r="B42" s="280"/>
      <c r="C42" s="818"/>
      <c r="D42" s="1565"/>
      <c r="E42" s="1566"/>
      <c r="F42" s="1566"/>
      <c r="G42" s="1566"/>
      <c r="H42" s="1566"/>
      <c r="I42" s="1566"/>
      <c r="J42" s="1566"/>
      <c r="K42" s="1567"/>
      <c r="L42" s="944"/>
      <c r="M42" s="130"/>
      <c r="N42" s="185" t="str">
        <f t="shared" si="0"/>
        <v/>
      </c>
      <c r="O42" s="47"/>
      <c r="P42" s="330"/>
      <c r="Q42" s="643"/>
      <c r="R42" s="644"/>
      <c r="S42" s="644"/>
      <c r="T42" s="644"/>
      <c r="U42" s="644"/>
      <c r="V42" s="644"/>
      <c r="W42" s="644"/>
      <c r="X42" s="644"/>
      <c r="Y42" s="644"/>
      <c r="Z42" s="644"/>
      <c r="AA42" s="644"/>
      <c r="AB42" s="663"/>
    </row>
    <row r="43" spans="1:28" ht="24" customHeight="1">
      <c r="A43" s="266"/>
      <c r="B43" s="280"/>
      <c r="C43" s="818"/>
      <c r="D43" s="1565"/>
      <c r="E43" s="1566"/>
      <c r="F43" s="1566"/>
      <c r="G43" s="1566"/>
      <c r="H43" s="1566"/>
      <c r="I43" s="1566"/>
      <c r="J43" s="1566"/>
      <c r="K43" s="1567"/>
      <c r="L43" s="944"/>
      <c r="M43" s="130"/>
      <c r="N43" s="185" t="str">
        <f t="shared" si="0"/>
        <v/>
      </c>
      <c r="O43" s="47"/>
      <c r="P43" s="330"/>
      <c r="Q43" s="643"/>
      <c r="R43" s="644"/>
      <c r="S43" s="644"/>
      <c r="T43" s="644"/>
      <c r="U43" s="644"/>
      <c r="V43" s="644"/>
      <c r="W43" s="644"/>
      <c r="X43" s="644"/>
      <c r="Y43" s="644"/>
      <c r="Z43" s="644"/>
      <c r="AA43" s="644"/>
      <c r="AB43" s="663"/>
    </row>
    <row r="44" spans="1:28" ht="24" customHeight="1">
      <c r="A44" s="266"/>
      <c r="B44" s="280"/>
      <c r="C44" s="818"/>
      <c r="D44" s="1565"/>
      <c r="E44" s="1566"/>
      <c r="F44" s="1566"/>
      <c r="G44" s="1566"/>
      <c r="H44" s="1566"/>
      <c r="I44" s="1566"/>
      <c r="J44" s="1566"/>
      <c r="K44" s="1567"/>
      <c r="L44" s="944"/>
      <c r="M44" s="130"/>
      <c r="N44" s="185" t="str">
        <f t="shared" si="0"/>
        <v/>
      </c>
      <c r="O44" s="47"/>
      <c r="P44" s="330"/>
      <c r="Q44" s="643"/>
      <c r="R44" s="644"/>
      <c r="S44" s="644"/>
      <c r="T44" s="644"/>
      <c r="U44" s="644"/>
      <c r="V44" s="644"/>
      <c r="W44" s="644"/>
      <c r="X44" s="644"/>
      <c r="Y44" s="644"/>
      <c r="Z44" s="644"/>
      <c r="AA44" s="644"/>
      <c r="AB44" s="663"/>
    </row>
    <row r="45" spans="1:28" ht="24" customHeight="1">
      <c r="A45" s="266"/>
      <c r="B45" s="280"/>
      <c r="C45" s="818"/>
      <c r="D45" s="1565"/>
      <c r="E45" s="1566"/>
      <c r="F45" s="1566"/>
      <c r="G45" s="1566"/>
      <c r="H45" s="1566"/>
      <c r="I45" s="1566"/>
      <c r="J45" s="1566"/>
      <c r="K45" s="1567"/>
      <c r="L45" s="944"/>
      <c r="M45" s="130"/>
      <c r="N45" s="185" t="str">
        <f t="shared" si="0"/>
        <v/>
      </c>
      <c r="O45" s="47"/>
      <c r="P45" s="330"/>
      <c r="Q45" s="643"/>
      <c r="R45" s="644"/>
      <c r="S45" s="644"/>
      <c r="T45" s="644"/>
      <c r="U45" s="644"/>
      <c r="V45" s="644"/>
      <c r="W45" s="644"/>
      <c r="X45" s="644"/>
      <c r="Y45" s="644"/>
      <c r="Z45" s="644"/>
      <c r="AA45" s="644"/>
      <c r="AB45" s="663"/>
    </row>
    <row r="46" spans="1:28" ht="24" customHeight="1">
      <c r="A46" s="266"/>
      <c r="B46" s="280"/>
      <c r="C46" s="818"/>
      <c r="D46" s="1565"/>
      <c r="E46" s="1566"/>
      <c r="F46" s="1566"/>
      <c r="G46" s="1566"/>
      <c r="H46" s="1566"/>
      <c r="I46" s="1566"/>
      <c r="J46" s="1566"/>
      <c r="K46" s="1567"/>
      <c r="L46" s="944"/>
      <c r="M46" s="130"/>
      <c r="N46" s="185" t="str">
        <f t="shared" si="0"/>
        <v/>
      </c>
      <c r="O46" s="47"/>
      <c r="P46" s="330"/>
      <c r="Q46" s="643"/>
      <c r="R46" s="644"/>
      <c r="S46" s="644"/>
      <c r="T46" s="644"/>
      <c r="U46" s="644"/>
      <c r="V46" s="644"/>
      <c r="W46" s="644"/>
      <c r="X46" s="644"/>
      <c r="Y46" s="644"/>
      <c r="Z46" s="644"/>
      <c r="AA46" s="644"/>
      <c r="AB46" s="663"/>
    </row>
    <row r="47" spans="1:28" ht="24" customHeight="1">
      <c r="A47" s="266"/>
      <c r="B47" s="280"/>
      <c r="C47" s="818"/>
      <c r="D47" s="1565"/>
      <c r="E47" s="1566"/>
      <c r="F47" s="1566"/>
      <c r="G47" s="1566"/>
      <c r="H47" s="1566"/>
      <c r="I47" s="1566"/>
      <c r="J47" s="1566"/>
      <c r="K47" s="1567"/>
      <c r="L47" s="944"/>
      <c r="M47" s="130"/>
      <c r="N47" s="185" t="str">
        <f t="shared" si="0"/>
        <v/>
      </c>
      <c r="O47" s="47"/>
      <c r="P47" s="330"/>
      <c r="Q47" s="643"/>
      <c r="R47" s="644"/>
      <c r="S47" s="644"/>
      <c r="T47" s="644"/>
      <c r="U47" s="644"/>
      <c r="V47" s="644"/>
      <c r="W47" s="644"/>
      <c r="X47" s="644"/>
      <c r="Y47" s="644"/>
      <c r="Z47" s="644"/>
      <c r="AA47" s="644"/>
      <c r="AB47" s="663"/>
    </row>
    <row r="48" spans="1:28" ht="24" customHeight="1">
      <c r="A48" s="266"/>
      <c r="B48" s="280"/>
      <c r="C48" s="818"/>
      <c r="D48" s="1565"/>
      <c r="E48" s="1566"/>
      <c r="F48" s="1566"/>
      <c r="G48" s="1566"/>
      <c r="H48" s="1566"/>
      <c r="I48" s="1566"/>
      <c r="J48" s="1566"/>
      <c r="K48" s="1567"/>
      <c r="L48" s="944"/>
      <c r="M48" s="130"/>
      <c r="N48" s="185" t="str">
        <f t="shared" si="0"/>
        <v/>
      </c>
      <c r="O48" s="47"/>
      <c r="P48" s="330"/>
      <c r="Q48" s="643"/>
      <c r="R48" s="644"/>
      <c r="S48" s="644"/>
      <c r="T48" s="644"/>
      <c r="U48" s="644"/>
      <c r="V48" s="644"/>
      <c r="W48" s="644"/>
      <c r="X48" s="644"/>
      <c r="Y48" s="644"/>
      <c r="Z48" s="644"/>
      <c r="AA48" s="644"/>
      <c r="AB48" s="663"/>
    </row>
    <row r="49" spans="1:28" ht="24" customHeight="1">
      <c r="A49" s="266"/>
      <c r="B49" s="280"/>
      <c r="C49" s="818"/>
      <c r="D49" s="1565"/>
      <c r="E49" s="1566"/>
      <c r="F49" s="1566"/>
      <c r="G49" s="1566"/>
      <c r="H49" s="1566"/>
      <c r="I49" s="1566"/>
      <c r="J49" s="1566"/>
      <c r="K49" s="1567"/>
      <c r="L49" s="944"/>
      <c r="M49" s="130"/>
      <c r="N49" s="185" t="str">
        <f t="shared" si="0"/>
        <v/>
      </c>
      <c r="O49" s="47"/>
      <c r="P49" s="330"/>
      <c r="Q49" s="643"/>
      <c r="R49" s="644"/>
      <c r="S49" s="644"/>
      <c r="T49" s="644"/>
      <c r="U49" s="644"/>
      <c r="V49" s="644"/>
      <c r="W49" s="644"/>
      <c r="X49" s="644"/>
      <c r="Y49" s="644"/>
      <c r="Z49" s="644"/>
      <c r="AA49" s="644"/>
      <c r="AB49" s="663"/>
    </row>
    <row r="50" spans="1:28" ht="24" customHeight="1">
      <c r="A50" s="266"/>
      <c r="B50" s="280"/>
      <c r="C50" s="818"/>
      <c r="D50" s="1565"/>
      <c r="E50" s="1566"/>
      <c r="F50" s="1566"/>
      <c r="G50" s="1566"/>
      <c r="H50" s="1566"/>
      <c r="I50" s="1566"/>
      <c r="J50" s="1566"/>
      <c r="K50" s="1567"/>
      <c r="L50" s="944"/>
      <c r="M50" s="130"/>
      <c r="N50" s="185" t="str">
        <f t="shared" si="0"/>
        <v/>
      </c>
      <c r="O50" s="47"/>
      <c r="P50" s="330"/>
      <c r="Q50" s="105"/>
      <c r="R50" s="105"/>
      <c r="S50" s="644"/>
      <c r="T50" s="644"/>
      <c r="U50" s="644"/>
      <c r="V50" s="644"/>
      <c r="W50" s="644"/>
      <c r="X50" s="644"/>
      <c r="Y50" s="644"/>
      <c r="Z50" s="644"/>
      <c r="AA50" s="644"/>
      <c r="AB50" s="663"/>
    </row>
    <row r="51" spans="1:28" ht="24" customHeight="1">
      <c r="A51" s="266"/>
      <c r="B51" s="280"/>
      <c r="C51" s="818"/>
      <c r="D51" s="1565"/>
      <c r="E51" s="1566"/>
      <c r="F51" s="1566"/>
      <c r="G51" s="1566"/>
      <c r="H51" s="1566"/>
      <c r="I51" s="1566"/>
      <c r="J51" s="1566"/>
      <c r="K51" s="1567"/>
      <c r="L51" s="944"/>
      <c r="M51" s="130"/>
      <c r="N51" s="185" t="str">
        <f t="shared" si="0"/>
        <v/>
      </c>
      <c r="O51" s="47"/>
      <c r="P51" s="330"/>
      <c r="Q51" s="105"/>
      <c r="R51" s="105"/>
      <c r="S51" s="644"/>
      <c r="T51" s="644"/>
      <c r="U51" s="644"/>
      <c r="V51" s="644"/>
      <c r="W51" s="644"/>
      <c r="X51" s="644"/>
      <c r="Y51" s="644"/>
      <c r="Z51" s="644"/>
      <c r="AA51" s="644"/>
      <c r="AB51" s="663"/>
    </row>
    <row r="52" spans="1:28" ht="24" customHeight="1">
      <c r="A52" s="266"/>
      <c r="B52" s="255"/>
      <c r="C52" s="818"/>
      <c r="D52" s="1565"/>
      <c r="E52" s="1566"/>
      <c r="F52" s="1566"/>
      <c r="G52" s="1566"/>
      <c r="H52" s="1566"/>
      <c r="I52" s="1566"/>
      <c r="J52" s="1566"/>
      <c r="K52" s="1567"/>
      <c r="L52" s="944"/>
      <c r="M52" s="130"/>
      <c r="N52" s="185" t="str">
        <f t="shared" si="0"/>
        <v/>
      </c>
      <c r="O52" s="47"/>
      <c r="P52" s="330"/>
      <c r="Q52" s="105"/>
      <c r="R52" s="105"/>
      <c r="S52" s="644"/>
      <c r="T52" s="644"/>
      <c r="U52" s="644"/>
      <c r="V52" s="644"/>
      <c r="W52" s="644"/>
      <c r="X52" s="644"/>
      <c r="Y52" s="644"/>
      <c r="Z52" s="644"/>
      <c r="AA52" s="644"/>
      <c r="AB52" s="663"/>
    </row>
    <row r="53" spans="1:28" ht="24" customHeight="1">
      <c r="A53" s="266"/>
      <c r="B53" s="255"/>
      <c r="C53" s="818"/>
      <c r="D53" s="1565"/>
      <c r="E53" s="1566"/>
      <c r="F53" s="1566"/>
      <c r="G53" s="1566"/>
      <c r="H53" s="1566"/>
      <c r="I53" s="1566"/>
      <c r="J53" s="1566"/>
      <c r="K53" s="1567"/>
      <c r="L53" s="944"/>
      <c r="M53" s="130"/>
      <c r="N53" s="185" t="str">
        <f t="shared" si="0"/>
        <v/>
      </c>
      <c r="O53" s="47"/>
      <c r="P53" s="330"/>
      <c r="Q53" s="105"/>
      <c r="R53" s="105"/>
      <c r="S53" s="644"/>
      <c r="T53" s="644"/>
      <c r="U53" s="644"/>
      <c r="V53" s="644"/>
      <c r="W53" s="644"/>
      <c r="X53" s="644"/>
      <c r="Y53" s="644"/>
      <c r="Z53" s="644"/>
      <c r="AA53" s="644"/>
      <c r="AB53" s="663"/>
    </row>
    <row r="54" spans="1:28" ht="24" customHeight="1">
      <c r="A54" s="266"/>
      <c r="B54" s="255"/>
      <c r="C54" s="818"/>
      <c r="D54" s="1565"/>
      <c r="E54" s="1566"/>
      <c r="F54" s="1566"/>
      <c r="G54" s="1566"/>
      <c r="H54" s="1566"/>
      <c r="I54" s="1566"/>
      <c r="J54" s="1566"/>
      <c r="K54" s="1567"/>
      <c r="L54" s="944"/>
      <c r="M54" s="130"/>
      <c r="N54" s="185" t="str">
        <f t="shared" si="0"/>
        <v/>
      </c>
      <c r="O54" s="47"/>
      <c r="P54" s="330"/>
      <c r="Q54" s="105"/>
      <c r="R54" s="105"/>
      <c r="S54" s="644"/>
      <c r="T54" s="644"/>
      <c r="U54" s="644"/>
      <c r="V54" s="644"/>
      <c r="W54" s="644"/>
      <c r="X54" s="644"/>
      <c r="Y54" s="644"/>
      <c r="Z54" s="644"/>
      <c r="AA54" s="644"/>
      <c r="AB54" s="663"/>
    </row>
    <row r="55" spans="1:28" ht="24" customHeight="1">
      <c r="A55" s="266"/>
      <c r="B55" s="255"/>
      <c r="C55" s="818"/>
      <c r="D55" s="1565"/>
      <c r="E55" s="1566"/>
      <c r="F55" s="1566"/>
      <c r="G55" s="1566"/>
      <c r="H55" s="1566"/>
      <c r="I55" s="1566"/>
      <c r="J55" s="1566"/>
      <c r="K55" s="1567"/>
      <c r="L55" s="944"/>
      <c r="M55" s="130"/>
      <c r="N55" s="185" t="str">
        <f t="shared" si="0"/>
        <v/>
      </c>
      <c r="O55" s="47"/>
      <c r="P55" s="330"/>
      <c r="Q55" s="105"/>
      <c r="R55" s="105"/>
      <c r="S55" s="644"/>
      <c r="T55" s="644"/>
      <c r="U55" s="644"/>
      <c r="V55" s="644"/>
      <c r="W55" s="644"/>
      <c r="X55" s="644"/>
      <c r="Y55" s="644"/>
      <c r="Z55" s="644"/>
      <c r="AA55" s="644"/>
      <c r="AB55" s="663"/>
    </row>
    <row r="56" spans="1:28" ht="24" customHeight="1">
      <c r="A56" s="266"/>
      <c r="B56" s="255"/>
      <c r="C56" s="28"/>
      <c r="D56" s="1565"/>
      <c r="E56" s="1566"/>
      <c r="F56" s="1566"/>
      <c r="G56" s="1566"/>
      <c r="H56" s="1566"/>
      <c r="I56" s="1566"/>
      <c r="J56" s="1566"/>
      <c r="K56" s="1567"/>
      <c r="L56" s="29"/>
      <c r="M56" s="130"/>
      <c r="N56" s="185" t="str">
        <f t="shared" si="0"/>
        <v/>
      </c>
      <c r="O56" s="47"/>
      <c r="P56" s="330"/>
      <c r="Q56" s="105"/>
      <c r="R56" s="105"/>
      <c r="S56" s="644"/>
      <c r="T56" s="644"/>
      <c r="U56" s="644"/>
      <c r="V56" s="644"/>
      <c r="W56" s="644"/>
      <c r="X56" s="644"/>
      <c r="Y56" s="644"/>
      <c r="Z56" s="644"/>
      <c r="AA56" s="644"/>
      <c r="AB56" s="663"/>
    </row>
    <row r="57" spans="1:28" ht="24" customHeight="1">
      <c r="A57" s="266"/>
      <c r="B57" s="509"/>
      <c r="C57" s="28"/>
      <c r="D57" s="1565"/>
      <c r="E57" s="1566"/>
      <c r="F57" s="1566"/>
      <c r="G57" s="1566"/>
      <c r="H57" s="1566"/>
      <c r="I57" s="1566"/>
      <c r="J57" s="1566"/>
      <c r="K57" s="1567"/>
      <c r="L57" s="29"/>
      <c r="M57" s="130"/>
      <c r="N57" s="185" t="str">
        <f>IF(C57=0,"",C57*M57)</f>
        <v/>
      </c>
      <c r="O57" s="47"/>
      <c r="P57" s="330"/>
      <c r="Q57" s="105"/>
      <c r="R57" s="105"/>
      <c r="S57" s="644"/>
      <c r="T57" s="644"/>
      <c r="U57" s="644"/>
      <c r="V57" s="644"/>
      <c r="W57" s="644"/>
      <c r="X57" s="644"/>
      <c r="Y57" s="644"/>
      <c r="Z57" s="644"/>
      <c r="AA57" s="644"/>
      <c r="AB57" s="663"/>
    </row>
    <row r="58" spans="1:28" ht="24" customHeight="1">
      <c r="A58" s="266"/>
      <c r="B58" s="255"/>
      <c r="C58" s="28"/>
      <c r="D58" s="1565"/>
      <c r="E58" s="1566"/>
      <c r="F58" s="1566"/>
      <c r="G58" s="1566"/>
      <c r="H58" s="1566"/>
      <c r="I58" s="1566"/>
      <c r="J58" s="1566"/>
      <c r="K58" s="1567"/>
      <c r="L58" s="29"/>
      <c r="M58" s="130"/>
      <c r="N58" s="185" t="str">
        <f t="shared" si="0"/>
        <v/>
      </c>
      <c r="O58" s="47"/>
      <c r="P58" s="330"/>
      <c r="Q58" s="143"/>
      <c r="R58" s="143"/>
      <c r="S58" s="644"/>
      <c r="T58" s="644"/>
      <c r="U58" s="644"/>
      <c r="V58" s="644"/>
      <c r="W58" s="644"/>
      <c r="X58" s="644"/>
      <c r="Y58" s="644"/>
      <c r="Z58" s="644"/>
      <c r="AA58" s="644"/>
      <c r="AB58" s="663"/>
    </row>
    <row r="59" spans="1:28" ht="24" customHeight="1">
      <c r="A59" s="266"/>
      <c r="B59" s="255"/>
      <c r="C59" s="28"/>
      <c r="D59" s="1565"/>
      <c r="E59" s="1566"/>
      <c r="F59" s="1566"/>
      <c r="G59" s="1566"/>
      <c r="H59" s="1566"/>
      <c r="I59" s="1566"/>
      <c r="J59" s="1566"/>
      <c r="K59" s="1567"/>
      <c r="L59" s="29"/>
      <c r="M59" s="130"/>
      <c r="N59" s="185" t="str">
        <f t="shared" si="0"/>
        <v/>
      </c>
      <c r="O59" s="47"/>
      <c r="P59" s="330"/>
      <c r="Q59" s="645"/>
      <c r="R59" s="645"/>
      <c r="S59" s="644"/>
      <c r="T59" s="644"/>
      <c r="U59" s="644"/>
      <c r="V59" s="644"/>
      <c r="W59" s="644"/>
      <c r="X59" s="644"/>
      <c r="Y59" s="644"/>
      <c r="Z59" s="644"/>
      <c r="AA59" s="644"/>
      <c r="AB59" s="663"/>
    </row>
    <row r="60" spans="1:28" ht="24" customHeight="1">
      <c r="A60" s="266"/>
      <c r="B60" s="280"/>
      <c r="C60" s="28"/>
      <c r="D60" s="1565"/>
      <c r="E60" s="1566"/>
      <c r="F60" s="1566"/>
      <c r="G60" s="1566"/>
      <c r="H60" s="1566"/>
      <c r="I60" s="1566"/>
      <c r="J60" s="1566"/>
      <c r="K60" s="1567"/>
      <c r="L60" s="29"/>
      <c r="M60" s="130"/>
      <c r="N60" s="185" t="str">
        <f t="shared" si="0"/>
        <v/>
      </c>
      <c r="O60" s="47"/>
      <c r="P60" s="330"/>
      <c r="Q60" s="646"/>
      <c r="R60" s="105"/>
      <c r="S60" s="647"/>
      <c r="T60" s="644"/>
      <c r="U60" s="644"/>
      <c r="V60" s="644"/>
      <c r="W60" s="644"/>
      <c r="X60" s="644"/>
      <c r="Y60" s="644"/>
      <c r="Z60" s="644"/>
      <c r="AA60" s="644"/>
      <c r="AB60" s="663"/>
    </row>
    <row r="61" spans="1:28" s="22" customFormat="1" ht="6" customHeight="1">
      <c r="A61" s="264"/>
      <c r="C61" s="18"/>
      <c r="D61" s="410"/>
      <c r="E61" s="1"/>
      <c r="F61" s="1"/>
      <c r="G61" s="1"/>
      <c r="H61" s="1"/>
      <c r="I61" s="1"/>
      <c r="J61" s="1"/>
      <c r="K61" s="18"/>
      <c r="L61" s="18"/>
      <c r="M61" s="18"/>
      <c r="N61" s="23"/>
      <c r="O61" s="1"/>
      <c r="P61" s="200"/>
      <c r="Q61" s="143"/>
      <c r="R61" s="143"/>
      <c r="S61" s="202"/>
      <c r="T61" s="647"/>
      <c r="U61" s="647"/>
      <c r="V61" s="647"/>
      <c r="W61" s="647"/>
      <c r="X61" s="647"/>
      <c r="Y61" s="647"/>
      <c r="Z61" s="647"/>
      <c r="AA61" s="647"/>
      <c r="AB61" s="664"/>
    </row>
    <row r="62" spans="1:28" s="49" customFormat="1" ht="21.75" customHeight="1">
      <c r="A62" s="340"/>
      <c r="B62" s="1568" t="s">
        <v>188</v>
      </c>
      <c r="C62" s="1569"/>
      <c r="D62" s="1569"/>
      <c r="E62" s="1569"/>
      <c r="F62" s="1569"/>
      <c r="G62" s="1569"/>
      <c r="H62" s="1569"/>
      <c r="I62" s="1569"/>
      <c r="J62" s="1569"/>
      <c r="K62" s="1569"/>
      <c r="L62" s="1569"/>
      <c r="M62" s="1569"/>
      <c r="N62" s="1569"/>
      <c r="O62" s="1570"/>
      <c r="P62" s="337"/>
      <c r="Q62" s="648"/>
      <c r="R62" s="648"/>
      <c r="S62" s="202"/>
      <c r="T62" s="202"/>
      <c r="U62" s="202"/>
      <c r="V62" s="202"/>
      <c r="W62" s="202"/>
      <c r="X62" s="202"/>
      <c r="Y62" s="202"/>
      <c r="Z62" s="202"/>
      <c r="AA62" s="202"/>
      <c r="AB62" s="197"/>
    </row>
    <row r="63" spans="1:28" s="49" customFormat="1" ht="21.75" customHeight="1">
      <c r="A63" s="340"/>
      <c r="B63" s="1571" t="s">
        <v>187</v>
      </c>
      <c r="C63" s="1579"/>
      <c r="D63" s="1579"/>
      <c r="E63" s="1579"/>
      <c r="F63" s="1579"/>
      <c r="G63" s="1579"/>
      <c r="H63" s="1579"/>
      <c r="I63" s="1579"/>
      <c r="J63" s="1579"/>
      <c r="K63" s="1579"/>
      <c r="L63" s="1579"/>
      <c r="M63" s="1572"/>
      <c r="N63" s="1572"/>
      <c r="O63" s="1573"/>
      <c r="P63" s="337"/>
      <c r="Q63" s="494"/>
      <c r="R63" s="649"/>
      <c r="S63" s="650"/>
      <c r="T63" s="202"/>
      <c r="U63" s="202"/>
      <c r="V63" s="202"/>
      <c r="W63" s="202"/>
      <c r="X63" s="202"/>
      <c r="Y63" s="202"/>
      <c r="Z63" s="202"/>
      <c r="AA63" s="202"/>
      <c r="AB63" s="197"/>
    </row>
    <row r="64" spans="1:28" ht="12" customHeight="1">
      <c r="A64" s="216"/>
      <c r="B64" s="462" t="s">
        <v>340</v>
      </c>
      <c r="C64" s="824"/>
      <c r="D64" s="825"/>
      <c r="E64" s="826"/>
      <c r="F64" s="826"/>
      <c r="G64" s="826"/>
      <c r="H64" s="826"/>
      <c r="I64" s="826"/>
      <c r="J64" s="826"/>
      <c r="K64" s="824"/>
      <c r="L64" s="824"/>
      <c r="M64" s="229"/>
      <c r="N64" s="229"/>
      <c r="O64" s="229">
        <v>1</v>
      </c>
      <c r="P64" s="338"/>
      <c r="Q64" s="651"/>
      <c r="R64" s="650"/>
      <c r="S64" s="650"/>
      <c r="T64" s="650"/>
      <c r="U64" s="650"/>
      <c r="V64" s="650"/>
      <c r="W64" s="650"/>
      <c r="X64" s="650"/>
      <c r="Y64" s="650"/>
      <c r="Z64" s="650"/>
      <c r="AA64" s="650"/>
      <c r="AB64" s="665"/>
    </row>
    <row r="65" spans="1:28" ht="24" customHeight="1">
      <c r="A65" s="216"/>
      <c r="B65" s="309" t="s">
        <v>143</v>
      </c>
      <c r="C65" s="824"/>
      <c r="D65" s="825"/>
      <c r="E65" s="826"/>
      <c r="F65" s="826"/>
      <c r="G65" s="826"/>
      <c r="H65" s="826"/>
      <c r="I65" s="826"/>
      <c r="J65" s="826"/>
      <c r="K65" s="824"/>
      <c r="L65" s="824"/>
      <c r="M65" s="311"/>
      <c r="N65" s="311"/>
      <c r="O65" s="311"/>
      <c r="P65" s="338"/>
      <c r="Q65" s="651"/>
      <c r="R65" s="652"/>
      <c r="S65" s="652"/>
      <c r="T65" s="650"/>
      <c r="U65" s="650"/>
      <c r="V65" s="650"/>
      <c r="W65" s="650"/>
      <c r="X65" s="650"/>
      <c r="Y65" s="650"/>
      <c r="Z65" s="650"/>
      <c r="AA65" s="650"/>
      <c r="AB65" s="665"/>
    </row>
    <row r="66" spans="1:28" ht="15.75" customHeight="1">
      <c r="A66" s="212"/>
      <c r="B66" s="1574" t="s">
        <v>1</v>
      </c>
      <c r="C66" s="1577" t="s">
        <v>7</v>
      </c>
      <c r="D66" s="1581" t="s">
        <v>8</v>
      </c>
      <c r="E66" s="1582"/>
      <c r="F66" s="1582"/>
      <c r="G66" s="1582"/>
      <c r="H66" s="1582"/>
      <c r="I66" s="1582"/>
      <c r="J66" s="1582"/>
      <c r="K66" s="1582"/>
      <c r="L66" s="1577" t="s">
        <v>117</v>
      </c>
      <c r="M66" s="1577" t="s">
        <v>3</v>
      </c>
      <c r="N66" s="1574" t="s">
        <v>4</v>
      </c>
      <c r="O66" s="1574" t="s">
        <v>2</v>
      </c>
      <c r="P66" s="209"/>
      <c r="Q66" s="653"/>
      <c r="R66" s="652"/>
      <c r="S66" s="652"/>
      <c r="T66" s="652"/>
      <c r="U66" s="652"/>
      <c r="V66" s="652"/>
      <c r="W66" s="652"/>
      <c r="X66" s="652"/>
      <c r="Y66" s="652"/>
      <c r="Z66" s="652"/>
      <c r="AA66" s="652"/>
      <c r="AB66" s="652"/>
    </row>
    <row r="67" spans="1:28" s="55" customFormat="1" ht="15.75" customHeight="1">
      <c r="A67" s="266"/>
      <c r="B67" s="1551"/>
      <c r="C67" s="1580"/>
      <c r="D67" s="1582"/>
      <c r="E67" s="1582"/>
      <c r="F67" s="1582"/>
      <c r="G67" s="1582"/>
      <c r="H67" s="1582"/>
      <c r="I67" s="1582"/>
      <c r="J67" s="1582"/>
      <c r="K67" s="1582"/>
      <c r="L67" s="1577"/>
      <c r="M67" s="1551"/>
      <c r="N67" s="1551"/>
      <c r="O67" s="1551"/>
      <c r="P67" s="210"/>
      <c r="Q67" s="653"/>
      <c r="R67" s="644"/>
      <c r="S67" s="644"/>
      <c r="T67" s="652"/>
      <c r="U67" s="652"/>
      <c r="V67" s="652"/>
      <c r="W67" s="652"/>
      <c r="X67" s="652"/>
      <c r="Y67" s="652"/>
      <c r="Z67" s="652"/>
      <c r="AA67" s="652"/>
      <c r="AB67" s="652"/>
    </row>
    <row r="68" spans="1:28" ht="24" customHeight="1">
      <c r="A68" s="212"/>
      <c r="B68" s="280"/>
      <c r="C68" s="827"/>
      <c r="D68" s="1565"/>
      <c r="E68" s="1566"/>
      <c r="F68" s="1566"/>
      <c r="G68" s="1566"/>
      <c r="H68" s="1566"/>
      <c r="I68" s="1566"/>
      <c r="J68" s="1566"/>
      <c r="K68" s="1567"/>
      <c r="L68" s="944"/>
      <c r="M68" s="130"/>
      <c r="N68" s="185" t="str">
        <f t="shared" ref="N68:N105" si="1">IF(C68=0,"",C68*M68)</f>
        <v/>
      </c>
      <c r="O68" s="47"/>
      <c r="P68" s="338"/>
      <c r="Q68" s="643"/>
      <c r="R68" s="654"/>
      <c r="S68" s="655"/>
      <c r="T68" s="654"/>
      <c r="U68" s="654"/>
      <c r="V68" s="654"/>
      <c r="W68" s="511"/>
      <c r="X68" s="599"/>
      <c r="Y68" s="599"/>
      <c r="Z68" s="644"/>
      <c r="AA68" s="644"/>
      <c r="AB68" s="663"/>
    </row>
    <row r="69" spans="1:28" ht="24" customHeight="1">
      <c r="A69" s="212"/>
      <c r="B69" s="280"/>
      <c r="C69" s="818"/>
      <c r="D69" s="1565"/>
      <c r="E69" s="1566"/>
      <c r="F69" s="1566"/>
      <c r="G69" s="1566"/>
      <c r="H69" s="1566"/>
      <c r="I69" s="1566"/>
      <c r="J69" s="1566"/>
      <c r="K69" s="1567"/>
      <c r="L69" s="944"/>
      <c r="M69" s="130"/>
      <c r="N69" s="185" t="str">
        <f t="shared" si="1"/>
        <v/>
      </c>
      <c r="O69" s="47"/>
      <c r="P69" s="338"/>
      <c r="Q69" s="643"/>
      <c r="R69" s="654"/>
      <c r="S69" s="599"/>
      <c r="T69" s="654"/>
      <c r="U69" s="654"/>
      <c r="V69" s="654"/>
      <c r="W69" s="511"/>
      <c r="X69" s="599"/>
      <c r="Y69" s="599"/>
      <c r="Z69" s="644"/>
      <c r="AA69" s="644"/>
      <c r="AB69" s="663"/>
    </row>
    <row r="70" spans="1:28" ht="24" customHeight="1">
      <c r="A70" s="212"/>
      <c r="B70" s="280"/>
      <c r="C70" s="818"/>
      <c r="D70" s="1565"/>
      <c r="E70" s="1566"/>
      <c r="F70" s="1566"/>
      <c r="G70" s="1566"/>
      <c r="H70" s="1566"/>
      <c r="I70" s="1566"/>
      <c r="J70" s="1566"/>
      <c r="K70" s="1567"/>
      <c r="L70" s="944"/>
      <c r="M70" s="130"/>
      <c r="N70" s="185" t="str">
        <f t="shared" si="1"/>
        <v/>
      </c>
      <c r="O70" s="47"/>
      <c r="P70" s="338"/>
      <c r="Q70" s="643"/>
      <c r="R70" s="654"/>
      <c r="S70" s="599"/>
      <c r="T70" s="654"/>
      <c r="U70" s="654"/>
      <c r="V70" s="656"/>
      <c r="W70" s="656"/>
      <c r="X70" s="599"/>
      <c r="Y70" s="599"/>
      <c r="Z70" s="644"/>
      <c r="AA70" s="644"/>
      <c r="AB70" s="663"/>
    </row>
    <row r="71" spans="1:28" ht="24" customHeight="1">
      <c r="A71" s="212"/>
      <c r="B71" s="280"/>
      <c r="C71" s="818"/>
      <c r="D71" s="1565"/>
      <c r="E71" s="1566"/>
      <c r="F71" s="1566"/>
      <c r="G71" s="1566"/>
      <c r="H71" s="1566"/>
      <c r="I71" s="1566"/>
      <c r="J71" s="1566"/>
      <c r="K71" s="1567"/>
      <c r="L71" s="944"/>
      <c r="M71" s="130"/>
      <c r="N71" s="185" t="str">
        <f t="shared" si="1"/>
        <v/>
      </c>
      <c r="O71" s="47"/>
      <c r="P71" s="338"/>
      <c r="Q71" s="643"/>
      <c r="R71" s="654"/>
      <c r="S71" s="644"/>
      <c r="T71" s="644"/>
      <c r="U71" s="644"/>
      <c r="V71" s="644"/>
      <c r="W71" s="644"/>
      <c r="X71" s="644"/>
      <c r="Y71" s="644"/>
      <c r="Z71" s="644"/>
      <c r="AA71" s="644"/>
      <c r="AB71" s="663"/>
    </row>
    <row r="72" spans="1:28" ht="24" customHeight="1">
      <c r="A72" s="212"/>
      <c r="B72" s="280"/>
      <c r="C72" s="818"/>
      <c r="D72" s="1565"/>
      <c r="E72" s="1566"/>
      <c r="F72" s="1566"/>
      <c r="G72" s="1566"/>
      <c r="H72" s="1566"/>
      <c r="I72" s="1566"/>
      <c r="J72" s="1566"/>
      <c r="K72" s="1567"/>
      <c r="L72" s="944"/>
      <c r="M72" s="130"/>
      <c r="N72" s="185" t="str">
        <f t="shared" si="1"/>
        <v/>
      </c>
      <c r="O72" s="47"/>
      <c r="P72" s="338"/>
      <c r="Q72" s="643"/>
      <c r="R72" s="656"/>
      <c r="S72" s="511"/>
      <c r="T72" s="644"/>
      <c r="U72" s="644"/>
      <c r="V72" s="644"/>
      <c r="W72" s="644"/>
      <c r="X72" s="644"/>
      <c r="Y72" s="644"/>
      <c r="Z72" s="644"/>
      <c r="AA72" s="644"/>
      <c r="AB72" s="663"/>
    </row>
    <row r="73" spans="1:28" ht="24" customHeight="1">
      <c r="A73" s="212"/>
      <c r="B73" s="280"/>
      <c r="C73" s="818"/>
      <c r="D73" s="1565"/>
      <c r="E73" s="1566"/>
      <c r="F73" s="1566"/>
      <c r="G73" s="1566"/>
      <c r="H73" s="1566"/>
      <c r="I73" s="1566"/>
      <c r="J73" s="1566"/>
      <c r="K73" s="1567"/>
      <c r="L73" s="944"/>
      <c r="M73" s="130"/>
      <c r="N73" s="185" t="str">
        <f t="shared" si="1"/>
        <v/>
      </c>
      <c r="O73" s="47"/>
      <c r="P73" s="338"/>
      <c r="Q73" s="643"/>
      <c r="R73" s="644"/>
      <c r="S73" s="644"/>
      <c r="T73" s="644"/>
      <c r="U73" s="644"/>
      <c r="V73" s="644"/>
      <c r="W73" s="644"/>
      <c r="X73" s="644"/>
      <c r="Y73" s="644"/>
      <c r="Z73" s="644"/>
      <c r="AA73" s="644"/>
      <c r="AB73" s="663"/>
    </row>
    <row r="74" spans="1:28" ht="24" customHeight="1">
      <c r="A74" s="212"/>
      <c r="B74" s="280"/>
      <c r="C74" s="818"/>
      <c r="D74" s="1565"/>
      <c r="E74" s="1566"/>
      <c r="F74" s="1566"/>
      <c r="G74" s="1566"/>
      <c r="H74" s="1566"/>
      <c r="I74" s="1566"/>
      <c r="J74" s="1566"/>
      <c r="K74" s="1567"/>
      <c r="L74" s="944"/>
      <c r="M74" s="130"/>
      <c r="N74" s="185" t="str">
        <f t="shared" si="1"/>
        <v/>
      </c>
      <c r="O74" s="47"/>
      <c r="P74" s="338"/>
      <c r="Q74" s="643"/>
      <c r="R74" s="644"/>
      <c r="S74" s="644"/>
      <c r="T74" s="644"/>
      <c r="U74" s="644"/>
      <c r="V74" s="644"/>
      <c r="W74" s="644"/>
      <c r="X74" s="644"/>
      <c r="Y74" s="644"/>
      <c r="Z74" s="644"/>
      <c r="AA74" s="644"/>
      <c r="AB74" s="663"/>
    </row>
    <row r="75" spans="1:28" ht="24" customHeight="1">
      <c r="A75" s="212"/>
      <c r="B75" s="280"/>
      <c r="C75" s="818"/>
      <c r="D75" s="1565"/>
      <c r="E75" s="1566"/>
      <c r="F75" s="1566"/>
      <c r="G75" s="1566"/>
      <c r="H75" s="1566"/>
      <c r="I75" s="1566"/>
      <c r="J75" s="1566"/>
      <c r="K75" s="1567"/>
      <c r="L75" s="944"/>
      <c r="M75" s="130"/>
      <c r="N75" s="185" t="str">
        <f t="shared" si="1"/>
        <v/>
      </c>
      <c r="O75" s="47"/>
      <c r="P75" s="338"/>
      <c r="Q75" s="643"/>
      <c r="R75" s="644"/>
      <c r="S75" s="644"/>
      <c r="T75" s="644"/>
      <c r="U75" s="644"/>
      <c r="V75" s="644"/>
      <c r="W75" s="644"/>
      <c r="X75" s="644"/>
      <c r="Y75" s="644"/>
      <c r="Z75" s="644"/>
      <c r="AA75" s="644"/>
      <c r="AB75" s="663"/>
    </row>
    <row r="76" spans="1:28" ht="24" customHeight="1">
      <c r="A76" s="212"/>
      <c r="B76" s="280"/>
      <c r="C76" s="818"/>
      <c r="D76" s="1565"/>
      <c r="E76" s="1566"/>
      <c r="F76" s="1566"/>
      <c r="G76" s="1566"/>
      <c r="H76" s="1566"/>
      <c r="I76" s="1566"/>
      <c r="J76" s="1566"/>
      <c r="K76" s="1567"/>
      <c r="L76" s="944"/>
      <c r="M76" s="130"/>
      <c r="N76" s="185" t="str">
        <f t="shared" si="1"/>
        <v/>
      </c>
      <c r="O76" s="47"/>
      <c r="P76" s="338"/>
      <c r="Q76" s="643"/>
      <c r="R76" s="644"/>
      <c r="S76" s="644"/>
      <c r="T76" s="644"/>
      <c r="U76" s="644"/>
      <c r="V76" s="644"/>
      <c r="W76" s="644"/>
      <c r="X76" s="644"/>
      <c r="Y76" s="644"/>
      <c r="Z76" s="644"/>
      <c r="AA76" s="644"/>
      <c r="AB76" s="663"/>
    </row>
    <row r="77" spans="1:28" ht="24" customHeight="1">
      <c r="A77" s="212"/>
      <c r="B77" s="280"/>
      <c r="C77" s="818"/>
      <c r="D77" s="1565"/>
      <c r="E77" s="1566"/>
      <c r="F77" s="1566"/>
      <c r="G77" s="1566"/>
      <c r="H77" s="1566"/>
      <c r="I77" s="1566"/>
      <c r="J77" s="1566"/>
      <c r="K77" s="1567"/>
      <c r="L77" s="944"/>
      <c r="M77" s="130"/>
      <c r="N77" s="185" t="str">
        <f t="shared" si="1"/>
        <v/>
      </c>
      <c r="O77" s="47"/>
      <c r="P77" s="338"/>
      <c r="Q77" s="643"/>
      <c r="R77" s="644"/>
      <c r="S77" s="644"/>
      <c r="T77" s="644"/>
      <c r="U77" s="644"/>
      <c r="V77" s="644"/>
      <c r="W77" s="644"/>
      <c r="X77" s="644"/>
      <c r="Y77" s="644"/>
      <c r="Z77" s="644"/>
      <c r="AA77" s="644"/>
      <c r="AB77" s="663"/>
    </row>
    <row r="78" spans="1:28" ht="24" customHeight="1">
      <c r="A78" s="212"/>
      <c r="B78" s="280"/>
      <c r="C78" s="818"/>
      <c r="D78" s="1565"/>
      <c r="E78" s="1566"/>
      <c r="F78" s="1566"/>
      <c r="G78" s="1566"/>
      <c r="H78" s="1566"/>
      <c r="I78" s="1566"/>
      <c r="J78" s="1566"/>
      <c r="K78" s="1567"/>
      <c r="L78" s="944"/>
      <c r="M78" s="130"/>
      <c r="N78" s="185" t="str">
        <f t="shared" si="1"/>
        <v/>
      </c>
      <c r="O78" s="47"/>
      <c r="P78" s="338"/>
      <c r="Q78" s="643"/>
      <c r="R78" s="644"/>
      <c r="S78" s="644"/>
      <c r="T78" s="644"/>
      <c r="U78" s="644"/>
      <c r="V78" s="644"/>
      <c r="W78" s="644"/>
      <c r="X78" s="644"/>
      <c r="Y78" s="644"/>
      <c r="Z78" s="644"/>
      <c r="AA78" s="644"/>
      <c r="AB78" s="663"/>
    </row>
    <row r="79" spans="1:28" ht="24" customHeight="1">
      <c r="A79" s="212"/>
      <c r="B79" s="280"/>
      <c r="C79" s="818"/>
      <c r="D79" s="1565"/>
      <c r="E79" s="1566"/>
      <c r="F79" s="1566"/>
      <c r="G79" s="1566"/>
      <c r="H79" s="1566"/>
      <c r="I79" s="1566"/>
      <c r="J79" s="1566"/>
      <c r="K79" s="1567"/>
      <c r="L79" s="944"/>
      <c r="M79" s="130"/>
      <c r="N79" s="185" t="str">
        <f t="shared" si="1"/>
        <v/>
      </c>
      <c r="O79" s="47"/>
      <c r="P79" s="338"/>
      <c r="Q79" s="643"/>
      <c r="R79" s="644"/>
      <c r="S79" s="644"/>
      <c r="T79" s="644"/>
      <c r="U79" s="644"/>
      <c r="V79" s="644"/>
      <c r="W79" s="644"/>
      <c r="X79" s="644"/>
      <c r="Y79" s="644"/>
      <c r="Z79" s="644"/>
      <c r="AA79" s="644"/>
      <c r="AB79" s="663"/>
    </row>
    <row r="80" spans="1:28" ht="24" customHeight="1">
      <c r="A80" s="212"/>
      <c r="B80" s="280"/>
      <c r="C80" s="818"/>
      <c r="D80" s="1565"/>
      <c r="E80" s="1566"/>
      <c r="F80" s="1566"/>
      <c r="G80" s="1566"/>
      <c r="H80" s="1566"/>
      <c r="I80" s="1566"/>
      <c r="J80" s="1566"/>
      <c r="K80" s="1567"/>
      <c r="L80" s="944"/>
      <c r="M80" s="130"/>
      <c r="N80" s="185" t="str">
        <f t="shared" si="1"/>
        <v/>
      </c>
      <c r="O80" s="47"/>
      <c r="P80" s="338"/>
      <c r="Q80" s="643"/>
      <c r="R80" s="644"/>
      <c r="S80" s="644"/>
      <c r="T80" s="644"/>
      <c r="U80" s="644"/>
      <c r="V80" s="644"/>
      <c r="W80" s="644"/>
      <c r="X80" s="644"/>
      <c r="Y80" s="644"/>
      <c r="Z80" s="644"/>
      <c r="AA80" s="644"/>
      <c r="AB80" s="663"/>
    </row>
    <row r="81" spans="1:28" ht="24" customHeight="1">
      <c r="A81" s="212"/>
      <c r="B81" s="280"/>
      <c r="C81" s="818"/>
      <c r="D81" s="1565"/>
      <c r="E81" s="1566"/>
      <c r="F81" s="1566"/>
      <c r="G81" s="1566"/>
      <c r="H81" s="1566"/>
      <c r="I81" s="1566"/>
      <c r="J81" s="1566"/>
      <c r="K81" s="1567"/>
      <c r="L81" s="944"/>
      <c r="M81" s="130"/>
      <c r="N81" s="185" t="str">
        <f t="shared" si="1"/>
        <v/>
      </c>
      <c r="O81" s="47"/>
      <c r="P81" s="338"/>
      <c r="Q81" s="643"/>
      <c r="R81" s="644"/>
      <c r="S81" s="644"/>
      <c r="T81" s="644"/>
      <c r="U81" s="644"/>
      <c r="V81" s="644"/>
      <c r="W81" s="644"/>
      <c r="X81" s="644"/>
      <c r="Y81" s="644"/>
      <c r="Z81" s="644"/>
      <c r="AA81" s="644"/>
      <c r="AB81" s="663"/>
    </row>
    <row r="82" spans="1:28" ht="24" customHeight="1">
      <c r="A82" s="212"/>
      <c r="B82" s="280"/>
      <c r="C82" s="818"/>
      <c r="D82" s="1565"/>
      <c r="E82" s="1566"/>
      <c r="F82" s="1566"/>
      <c r="G82" s="1566"/>
      <c r="H82" s="1566"/>
      <c r="I82" s="1566"/>
      <c r="J82" s="1566"/>
      <c r="K82" s="1567"/>
      <c r="L82" s="944"/>
      <c r="M82" s="130"/>
      <c r="N82" s="185" t="str">
        <f t="shared" si="1"/>
        <v/>
      </c>
      <c r="O82" s="47"/>
      <c r="P82" s="338"/>
      <c r="Q82" s="643"/>
      <c r="R82" s="644"/>
      <c r="S82" s="644"/>
      <c r="T82" s="644"/>
      <c r="U82" s="644"/>
      <c r="V82" s="644"/>
      <c r="W82" s="644"/>
      <c r="X82" s="644"/>
      <c r="Y82" s="644"/>
      <c r="Z82" s="644"/>
      <c r="AA82" s="644"/>
      <c r="AB82" s="663"/>
    </row>
    <row r="83" spans="1:28" ht="24" customHeight="1">
      <c r="A83" s="212"/>
      <c r="B83" s="280"/>
      <c r="C83" s="818"/>
      <c r="D83" s="1565"/>
      <c r="E83" s="1566"/>
      <c r="F83" s="1566"/>
      <c r="G83" s="1566"/>
      <c r="H83" s="1566"/>
      <c r="I83" s="1566"/>
      <c r="J83" s="1566"/>
      <c r="K83" s="1567"/>
      <c r="L83" s="944"/>
      <c r="M83" s="130"/>
      <c r="N83" s="185" t="str">
        <f t="shared" si="1"/>
        <v/>
      </c>
      <c r="O83" s="47"/>
      <c r="P83" s="338"/>
      <c r="Q83" s="643"/>
      <c r="R83" s="644"/>
      <c r="S83" s="644"/>
      <c r="T83" s="644"/>
      <c r="U83" s="644"/>
      <c r="V83" s="644"/>
      <c r="W83" s="644"/>
      <c r="X83" s="644"/>
      <c r="Y83" s="644"/>
      <c r="Z83" s="644"/>
      <c r="AA83" s="644"/>
      <c r="AB83" s="663"/>
    </row>
    <row r="84" spans="1:28" ht="24" customHeight="1">
      <c r="A84" s="212"/>
      <c r="B84" s="280"/>
      <c r="C84" s="818"/>
      <c r="D84" s="1565"/>
      <c r="E84" s="1566"/>
      <c r="F84" s="1566"/>
      <c r="G84" s="1566"/>
      <c r="H84" s="1566"/>
      <c r="I84" s="1566"/>
      <c r="J84" s="1566"/>
      <c r="K84" s="1567"/>
      <c r="L84" s="944"/>
      <c r="M84" s="130"/>
      <c r="N84" s="185" t="str">
        <f t="shared" si="1"/>
        <v/>
      </c>
      <c r="O84" s="47"/>
      <c r="P84" s="338"/>
      <c r="Q84" s="643"/>
      <c r="R84" s="644"/>
      <c r="S84" s="644"/>
      <c r="T84" s="644"/>
      <c r="U84" s="644"/>
      <c r="V84" s="644"/>
      <c r="W84" s="644"/>
      <c r="X84" s="644"/>
      <c r="Y84" s="644"/>
      <c r="Z84" s="644"/>
      <c r="AA84" s="644"/>
      <c r="AB84" s="663"/>
    </row>
    <row r="85" spans="1:28" ht="24" customHeight="1">
      <c r="A85" s="212"/>
      <c r="B85" s="280"/>
      <c r="C85" s="818"/>
      <c r="D85" s="1565"/>
      <c r="E85" s="1566"/>
      <c r="F85" s="1566"/>
      <c r="G85" s="1566"/>
      <c r="H85" s="1566"/>
      <c r="I85" s="1566"/>
      <c r="J85" s="1566"/>
      <c r="K85" s="1567"/>
      <c r="L85" s="944"/>
      <c r="M85" s="130"/>
      <c r="N85" s="185" t="str">
        <f t="shared" si="1"/>
        <v/>
      </c>
      <c r="O85" s="47"/>
      <c r="P85" s="338"/>
      <c r="Q85" s="643"/>
      <c r="R85" s="644"/>
      <c r="S85" s="644"/>
      <c r="T85" s="644"/>
      <c r="U85" s="644"/>
      <c r="V85" s="644"/>
      <c r="W85" s="644"/>
      <c r="X85" s="644"/>
      <c r="Y85" s="644"/>
      <c r="Z85" s="644"/>
      <c r="AA85" s="644"/>
      <c r="AB85" s="663"/>
    </row>
    <row r="86" spans="1:28" ht="24" customHeight="1">
      <c r="A86" s="212"/>
      <c r="B86" s="280"/>
      <c r="C86" s="818"/>
      <c r="D86" s="1565"/>
      <c r="E86" s="1566"/>
      <c r="F86" s="1566"/>
      <c r="G86" s="1566"/>
      <c r="H86" s="1566"/>
      <c r="I86" s="1566"/>
      <c r="J86" s="1566"/>
      <c r="K86" s="1567"/>
      <c r="L86" s="944"/>
      <c r="M86" s="130"/>
      <c r="N86" s="185" t="str">
        <f t="shared" si="1"/>
        <v/>
      </c>
      <c r="O86" s="47"/>
      <c r="P86" s="338"/>
      <c r="Q86" s="643"/>
      <c r="R86" s="644"/>
      <c r="S86" s="644"/>
      <c r="T86" s="644"/>
      <c r="U86" s="644"/>
      <c r="V86" s="644"/>
      <c r="W86" s="644"/>
      <c r="X86" s="644"/>
      <c r="Y86" s="644"/>
      <c r="Z86" s="644"/>
      <c r="AA86" s="644"/>
      <c r="AB86" s="663"/>
    </row>
    <row r="87" spans="1:28" ht="24" customHeight="1">
      <c r="A87" s="212"/>
      <c r="B87" s="280"/>
      <c r="C87" s="818"/>
      <c r="D87" s="1565"/>
      <c r="E87" s="1566"/>
      <c r="F87" s="1566"/>
      <c r="G87" s="1566"/>
      <c r="H87" s="1566"/>
      <c r="I87" s="1566"/>
      <c r="J87" s="1566"/>
      <c r="K87" s="1567"/>
      <c r="L87" s="944"/>
      <c r="M87" s="130"/>
      <c r="N87" s="185" t="str">
        <f t="shared" si="1"/>
        <v/>
      </c>
      <c r="O87" s="47"/>
      <c r="P87" s="338"/>
      <c r="Q87" s="643"/>
      <c r="R87" s="644"/>
      <c r="S87" s="644"/>
      <c r="T87" s="644"/>
      <c r="U87" s="644"/>
      <c r="V87" s="644"/>
      <c r="W87" s="644"/>
      <c r="X87" s="644"/>
      <c r="Y87" s="644"/>
      <c r="Z87" s="644"/>
      <c r="AA87" s="644"/>
      <c r="AB87" s="663"/>
    </row>
    <row r="88" spans="1:28" ht="24" customHeight="1">
      <c r="A88" s="212"/>
      <c r="B88" s="280"/>
      <c r="C88" s="818"/>
      <c r="D88" s="1565"/>
      <c r="E88" s="1566"/>
      <c r="F88" s="1566"/>
      <c r="G88" s="1566"/>
      <c r="H88" s="1566"/>
      <c r="I88" s="1566"/>
      <c r="J88" s="1566"/>
      <c r="K88" s="1567"/>
      <c r="L88" s="944"/>
      <c r="M88" s="130"/>
      <c r="N88" s="185" t="str">
        <f t="shared" si="1"/>
        <v/>
      </c>
      <c r="O88" s="47"/>
      <c r="P88" s="338"/>
      <c r="Q88" s="643"/>
      <c r="R88" s="644"/>
      <c r="S88" s="644"/>
      <c r="T88" s="644"/>
      <c r="U88" s="644"/>
      <c r="V88" s="644"/>
      <c r="W88" s="644"/>
      <c r="X88" s="644"/>
      <c r="Y88" s="644"/>
      <c r="Z88" s="644"/>
      <c r="AA88" s="644"/>
      <c r="AB88" s="663"/>
    </row>
    <row r="89" spans="1:28" ht="24" customHeight="1">
      <c r="A89" s="212"/>
      <c r="B89" s="280"/>
      <c r="C89" s="818"/>
      <c r="D89" s="1565"/>
      <c r="E89" s="1566"/>
      <c r="F89" s="1566"/>
      <c r="G89" s="1566"/>
      <c r="H89" s="1566"/>
      <c r="I89" s="1566"/>
      <c r="J89" s="1566"/>
      <c r="K89" s="1567"/>
      <c r="L89" s="944"/>
      <c r="M89" s="130"/>
      <c r="N89" s="185" t="str">
        <f t="shared" si="1"/>
        <v/>
      </c>
      <c r="O89" s="47"/>
      <c r="P89" s="338"/>
      <c r="Q89" s="643"/>
      <c r="R89" s="644"/>
      <c r="S89" s="644"/>
      <c r="T89" s="644"/>
      <c r="U89" s="644"/>
      <c r="V89" s="644"/>
      <c r="W89" s="644"/>
      <c r="X89" s="644"/>
      <c r="Y89" s="644"/>
      <c r="Z89" s="644"/>
      <c r="AA89" s="644"/>
      <c r="AB89" s="663"/>
    </row>
    <row r="90" spans="1:28" ht="24" customHeight="1">
      <c r="A90" s="212"/>
      <c r="B90" s="280"/>
      <c r="C90" s="818"/>
      <c r="D90" s="1565"/>
      <c r="E90" s="1566"/>
      <c r="F90" s="1566"/>
      <c r="G90" s="1566"/>
      <c r="H90" s="1566"/>
      <c r="I90" s="1566"/>
      <c r="J90" s="1566"/>
      <c r="K90" s="1567"/>
      <c r="L90" s="944"/>
      <c r="M90" s="130"/>
      <c r="N90" s="185" t="str">
        <f t="shared" si="1"/>
        <v/>
      </c>
      <c r="O90" s="47"/>
      <c r="P90" s="338"/>
      <c r="Q90" s="643"/>
      <c r="R90" s="644"/>
      <c r="S90" s="644"/>
      <c r="T90" s="644"/>
      <c r="U90" s="644"/>
      <c r="V90" s="644"/>
      <c r="W90" s="644"/>
      <c r="X90" s="644"/>
      <c r="Y90" s="644"/>
      <c r="Z90" s="644"/>
      <c r="AA90" s="644"/>
      <c r="AB90" s="663"/>
    </row>
    <row r="91" spans="1:28" ht="24" customHeight="1">
      <c r="A91" s="212"/>
      <c r="B91" s="280"/>
      <c r="C91" s="818"/>
      <c r="D91" s="1565"/>
      <c r="E91" s="1566"/>
      <c r="F91" s="1566"/>
      <c r="G91" s="1566"/>
      <c r="H91" s="1566"/>
      <c r="I91" s="1566"/>
      <c r="J91" s="1566"/>
      <c r="K91" s="1567"/>
      <c r="L91" s="944"/>
      <c r="M91" s="130"/>
      <c r="N91" s="185" t="str">
        <f t="shared" si="1"/>
        <v/>
      </c>
      <c r="O91" s="47"/>
      <c r="P91" s="338"/>
      <c r="Q91" s="643"/>
      <c r="R91" s="656"/>
      <c r="S91" s="656"/>
      <c r="T91" s="644"/>
      <c r="U91" s="644"/>
      <c r="V91" s="644"/>
      <c r="W91" s="644"/>
      <c r="X91" s="644"/>
      <c r="Y91" s="644"/>
      <c r="Z91" s="644"/>
      <c r="AA91" s="644"/>
      <c r="AB91" s="663"/>
    </row>
    <row r="92" spans="1:28" ht="24" customHeight="1">
      <c r="A92" s="212"/>
      <c r="B92" s="280"/>
      <c r="C92" s="818"/>
      <c r="D92" s="1565"/>
      <c r="E92" s="1566"/>
      <c r="F92" s="1566"/>
      <c r="G92" s="1566"/>
      <c r="H92" s="1566"/>
      <c r="I92" s="1566"/>
      <c r="J92" s="1566"/>
      <c r="K92" s="1567"/>
      <c r="L92" s="944"/>
      <c r="M92" s="130"/>
      <c r="N92" s="185" t="str">
        <f t="shared" si="1"/>
        <v/>
      </c>
      <c r="O92" s="47"/>
      <c r="P92" s="338"/>
      <c r="Q92" s="643"/>
      <c r="R92" s="644"/>
      <c r="S92" s="644"/>
      <c r="T92" s="644"/>
      <c r="U92" s="644"/>
      <c r="V92" s="644"/>
      <c r="W92" s="644"/>
      <c r="X92" s="644"/>
      <c r="Y92" s="644"/>
      <c r="Z92" s="644"/>
      <c r="AA92" s="644"/>
      <c r="AB92" s="663"/>
    </row>
    <row r="93" spans="1:28" ht="24" customHeight="1">
      <c r="A93" s="212"/>
      <c r="B93" s="280"/>
      <c r="C93" s="818"/>
      <c r="D93" s="1565"/>
      <c r="E93" s="1566"/>
      <c r="F93" s="1566"/>
      <c r="G93" s="1566"/>
      <c r="H93" s="1566"/>
      <c r="I93" s="1566"/>
      <c r="J93" s="1566"/>
      <c r="K93" s="1567"/>
      <c r="L93" s="944"/>
      <c r="M93" s="130"/>
      <c r="N93" s="185" t="str">
        <f t="shared" si="1"/>
        <v/>
      </c>
      <c r="O93" s="47"/>
      <c r="P93" s="338"/>
      <c r="Q93" s="643"/>
      <c r="R93" s="644"/>
      <c r="S93" s="644"/>
      <c r="T93" s="644"/>
      <c r="U93" s="644"/>
      <c r="V93" s="644"/>
      <c r="W93" s="644"/>
      <c r="X93" s="644"/>
      <c r="Y93" s="644"/>
      <c r="Z93" s="644"/>
      <c r="AA93" s="644"/>
      <c r="AB93" s="663"/>
    </row>
    <row r="94" spans="1:28" ht="24" customHeight="1">
      <c r="A94" s="212"/>
      <c r="B94" s="280"/>
      <c r="C94" s="818"/>
      <c r="D94" s="1565"/>
      <c r="E94" s="1566"/>
      <c r="F94" s="1566"/>
      <c r="G94" s="1566"/>
      <c r="H94" s="1566"/>
      <c r="I94" s="1566"/>
      <c r="J94" s="1566"/>
      <c r="K94" s="1567"/>
      <c r="L94" s="944"/>
      <c r="M94" s="130"/>
      <c r="N94" s="185" t="str">
        <f t="shared" si="1"/>
        <v/>
      </c>
      <c r="O94" s="47"/>
      <c r="P94" s="338"/>
      <c r="Q94" s="643"/>
      <c r="R94" s="644"/>
      <c r="S94" s="644"/>
      <c r="T94" s="644"/>
      <c r="U94" s="644"/>
      <c r="V94" s="644"/>
      <c r="W94" s="644"/>
      <c r="X94" s="644"/>
      <c r="Y94" s="644"/>
      <c r="Z94" s="644"/>
      <c r="AA94" s="644"/>
      <c r="AB94" s="663"/>
    </row>
    <row r="95" spans="1:28" ht="24" customHeight="1">
      <c r="A95" s="212"/>
      <c r="B95" s="280"/>
      <c r="C95" s="818"/>
      <c r="D95" s="1565"/>
      <c r="E95" s="1566"/>
      <c r="F95" s="1566"/>
      <c r="G95" s="1566"/>
      <c r="H95" s="1566"/>
      <c r="I95" s="1566"/>
      <c r="J95" s="1566"/>
      <c r="K95" s="1567"/>
      <c r="L95" s="944"/>
      <c r="M95" s="130"/>
      <c r="N95" s="185" t="str">
        <f t="shared" si="1"/>
        <v/>
      </c>
      <c r="O95" s="47"/>
      <c r="P95" s="338"/>
      <c r="Q95" s="643"/>
      <c r="R95" s="644"/>
      <c r="S95" s="644"/>
      <c r="T95" s="644"/>
      <c r="U95" s="644"/>
      <c r="V95" s="644"/>
      <c r="W95" s="644"/>
      <c r="X95" s="644"/>
      <c r="Y95" s="644"/>
      <c r="Z95" s="644"/>
      <c r="AA95" s="644"/>
      <c r="AB95" s="663"/>
    </row>
    <row r="96" spans="1:28" ht="24" customHeight="1">
      <c r="A96" s="212"/>
      <c r="B96" s="280"/>
      <c r="C96" s="818"/>
      <c r="D96" s="1565"/>
      <c r="E96" s="1566"/>
      <c r="F96" s="1566"/>
      <c r="G96" s="1566"/>
      <c r="H96" s="1566"/>
      <c r="I96" s="1566"/>
      <c r="J96" s="1566"/>
      <c r="K96" s="1567"/>
      <c r="L96" s="944"/>
      <c r="M96" s="130"/>
      <c r="N96" s="185" t="str">
        <f t="shared" si="1"/>
        <v/>
      </c>
      <c r="O96" s="47"/>
      <c r="P96" s="338"/>
      <c r="Q96" s="643"/>
      <c r="R96" s="644"/>
      <c r="S96" s="644"/>
      <c r="T96" s="644"/>
      <c r="U96" s="644"/>
      <c r="V96" s="644"/>
      <c r="W96" s="644"/>
      <c r="X96" s="644"/>
      <c r="Y96" s="644"/>
      <c r="Z96" s="644"/>
      <c r="AA96" s="644"/>
      <c r="AB96" s="663"/>
    </row>
    <row r="97" spans="1:28" ht="24" customHeight="1">
      <c r="A97" s="212"/>
      <c r="B97" s="280"/>
      <c r="C97" s="818"/>
      <c r="D97" s="1565"/>
      <c r="E97" s="1566"/>
      <c r="F97" s="1566"/>
      <c r="G97" s="1566"/>
      <c r="H97" s="1566"/>
      <c r="I97" s="1566"/>
      <c r="J97" s="1566"/>
      <c r="K97" s="1567"/>
      <c r="L97" s="944"/>
      <c r="M97" s="130"/>
      <c r="N97" s="185" t="str">
        <f t="shared" si="1"/>
        <v/>
      </c>
      <c r="O97" s="47"/>
      <c r="P97" s="338"/>
      <c r="Q97" s="643"/>
      <c r="R97" s="644"/>
      <c r="S97" s="644"/>
      <c r="T97" s="644"/>
      <c r="U97" s="644"/>
      <c r="V97" s="644"/>
      <c r="W97" s="644"/>
      <c r="X97" s="644"/>
      <c r="Y97" s="644"/>
      <c r="Z97" s="644"/>
      <c r="AA97" s="644"/>
      <c r="AB97" s="663"/>
    </row>
    <row r="98" spans="1:28" ht="24" customHeight="1">
      <c r="A98" s="212"/>
      <c r="B98" s="280"/>
      <c r="C98" s="818"/>
      <c r="D98" s="1565"/>
      <c r="E98" s="1566"/>
      <c r="F98" s="1566"/>
      <c r="G98" s="1566"/>
      <c r="H98" s="1566"/>
      <c r="I98" s="1566"/>
      <c r="J98" s="1566"/>
      <c r="K98" s="1567"/>
      <c r="L98" s="944"/>
      <c r="M98" s="130"/>
      <c r="N98" s="185" t="str">
        <f t="shared" si="1"/>
        <v/>
      </c>
      <c r="O98" s="47"/>
      <c r="P98" s="338"/>
      <c r="Q98" s="643"/>
      <c r="R98" s="644"/>
      <c r="S98" s="644"/>
      <c r="T98" s="644"/>
      <c r="U98" s="644"/>
      <c r="V98" s="644"/>
      <c r="W98" s="644"/>
      <c r="X98" s="644"/>
      <c r="Y98" s="644"/>
      <c r="Z98" s="644"/>
      <c r="AA98" s="644"/>
      <c r="AB98" s="663"/>
    </row>
    <row r="99" spans="1:28" ht="24" customHeight="1">
      <c r="A99" s="212"/>
      <c r="B99" s="280"/>
      <c r="C99" s="818"/>
      <c r="D99" s="1565"/>
      <c r="E99" s="1566"/>
      <c r="F99" s="1566"/>
      <c r="G99" s="1566"/>
      <c r="H99" s="1566"/>
      <c r="I99" s="1566"/>
      <c r="J99" s="1566"/>
      <c r="K99" s="1567"/>
      <c r="L99" s="944"/>
      <c r="M99" s="130"/>
      <c r="N99" s="185" t="str">
        <f t="shared" si="1"/>
        <v/>
      </c>
      <c r="O99" s="47"/>
      <c r="P99" s="338"/>
      <c r="Q99" s="643"/>
      <c r="R99" s="644"/>
      <c r="S99" s="644"/>
      <c r="T99" s="644"/>
      <c r="U99" s="644"/>
      <c r="V99" s="644"/>
      <c r="W99" s="644"/>
      <c r="X99" s="644"/>
      <c r="Y99" s="644"/>
      <c r="Z99" s="644"/>
      <c r="AA99" s="644"/>
      <c r="AB99" s="663"/>
    </row>
    <row r="100" spans="1:28" ht="24" customHeight="1">
      <c r="A100" s="212"/>
      <c r="B100" s="280"/>
      <c r="C100" s="818"/>
      <c r="D100" s="1565"/>
      <c r="E100" s="1566"/>
      <c r="F100" s="1566"/>
      <c r="G100" s="1566"/>
      <c r="H100" s="1566"/>
      <c r="I100" s="1566"/>
      <c r="J100" s="1566"/>
      <c r="K100" s="1567"/>
      <c r="L100" s="944"/>
      <c r="M100" s="130"/>
      <c r="N100" s="185" t="str">
        <f t="shared" si="1"/>
        <v/>
      </c>
      <c r="O100" s="47"/>
      <c r="P100" s="338"/>
      <c r="Q100" s="643"/>
      <c r="R100" s="644"/>
      <c r="S100" s="644"/>
      <c r="T100" s="644"/>
      <c r="U100" s="644"/>
      <c r="V100" s="644"/>
      <c r="W100" s="644"/>
      <c r="X100" s="644"/>
      <c r="Y100" s="644"/>
      <c r="Z100" s="644"/>
      <c r="AA100" s="644"/>
      <c r="AB100" s="663"/>
    </row>
    <row r="101" spans="1:28" ht="24" customHeight="1">
      <c r="A101" s="212"/>
      <c r="B101" s="280"/>
      <c r="C101" s="818"/>
      <c r="D101" s="1565"/>
      <c r="E101" s="1566"/>
      <c r="F101" s="1566"/>
      <c r="G101" s="1566"/>
      <c r="H101" s="1566"/>
      <c r="I101" s="1566"/>
      <c r="J101" s="1566"/>
      <c r="K101" s="1567"/>
      <c r="L101" s="944"/>
      <c r="M101" s="130"/>
      <c r="N101" s="185" t="str">
        <f t="shared" si="1"/>
        <v/>
      </c>
      <c r="O101" s="47"/>
      <c r="P101" s="338"/>
      <c r="Q101" s="643"/>
      <c r="R101" s="644"/>
      <c r="S101" s="644"/>
      <c r="T101" s="644"/>
      <c r="U101" s="644"/>
      <c r="V101" s="644"/>
      <c r="W101" s="644"/>
      <c r="X101" s="644"/>
      <c r="Y101" s="644"/>
      <c r="Z101" s="644"/>
      <c r="AA101" s="644"/>
      <c r="AB101" s="663"/>
    </row>
    <row r="102" spans="1:28" ht="24" customHeight="1">
      <c r="A102" s="212"/>
      <c r="B102" s="280"/>
      <c r="C102" s="818"/>
      <c r="D102" s="1565"/>
      <c r="E102" s="1566"/>
      <c r="F102" s="1566"/>
      <c r="G102" s="1566"/>
      <c r="H102" s="1566"/>
      <c r="I102" s="1566"/>
      <c r="J102" s="1566"/>
      <c r="K102" s="1567"/>
      <c r="L102" s="944"/>
      <c r="M102" s="130"/>
      <c r="N102" s="185" t="str">
        <f t="shared" si="1"/>
        <v/>
      </c>
      <c r="O102" s="47"/>
      <c r="P102" s="338"/>
      <c r="Q102" s="643"/>
      <c r="R102" s="644"/>
      <c r="S102" s="644"/>
      <c r="T102" s="644"/>
      <c r="U102" s="644"/>
      <c r="V102" s="644"/>
      <c r="W102" s="644"/>
      <c r="X102" s="644"/>
      <c r="Y102" s="644"/>
      <c r="Z102" s="644"/>
      <c r="AA102" s="644"/>
      <c r="AB102" s="663"/>
    </row>
    <row r="103" spans="1:28" ht="24" customHeight="1">
      <c r="A103" s="212"/>
      <c r="B103" s="280"/>
      <c r="C103" s="818"/>
      <c r="D103" s="1565"/>
      <c r="E103" s="1566"/>
      <c r="F103" s="1566"/>
      <c r="G103" s="1566"/>
      <c r="H103" s="1566"/>
      <c r="I103" s="1566"/>
      <c r="J103" s="1566"/>
      <c r="K103" s="1567"/>
      <c r="L103" s="944"/>
      <c r="M103" s="130"/>
      <c r="N103" s="185" t="str">
        <f t="shared" si="1"/>
        <v/>
      </c>
      <c r="O103" s="47"/>
      <c r="P103" s="338"/>
      <c r="Q103" s="643"/>
      <c r="R103" s="644"/>
      <c r="S103" s="644"/>
      <c r="T103" s="644"/>
      <c r="U103" s="644"/>
      <c r="V103" s="644"/>
      <c r="W103" s="644"/>
      <c r="X103" s="644"/>
      <c r="Y103" s="644"/>
      <c r="Z103" s="644"/>
      <c r="AA103" s="644"/>
      <c r="AB103" s="663"/>
    </row>
    <row r="104" spans="1:28" ht="24" customHeight="1">
      <c r="A104" s="212"/>
      <c r="B104" s="280"/>
      <c r="C104" s="818"/>
      <c r="D104" s="1565"/>
      <c r="E104" s="1566"/>
      <c r="F104" s="1566"/>
      <c r="G104" s="1566"/>
      <c r="H104" s="1566"/>
      <c r="I104" s="1566"/>
      <c r="J104" s="1566"/>
      <c r="K104" s="1567"/>
      <c r="L104" s="944"/>
      <c r="M104" s="130"/>
      <c r="N104" s="185" t="str">
        <f t="shared" si="1"/>
        <v/>
      </c>
      <c r="O104" s="47"/>
      <c r="P104" s="338"/>
      <c r="Q104" s="643"/>
      <c r="R104" s="644"/>
      <c r="S104" s="644"/>
      <c r="T104" s="644"/>
      <c r="U104" s="644"/>
      <c r="V104" s="644"/>
      <c r="W104" s="644"/>
      <c r="X104" s="644"/>
      <c r="Y104" s="644"/>
      <c r="Z104" s="644"/>
      <c r="AA104" s="644"/>
      <c r="AB104" s="663"/>
    </row>
    <row r="105" spans="1:28" ht="24" customHeight="1">
      <c r="A105" s="212"/>
      <c r="B105" s="280"/>
      <c r="C105" s="818"/>
      <c r="D105" s="1565"/>
      <c r="E105" s="1566"/>
      <c r="F105" s="1566"/>
      <c r="G105" s="1566"/>
      <c r="H105" s="1566"/>
      <c r="I105" s="1566"/>
      <c r="J105" s="1566"/>
      <c r="K105" s="1567"/>
      <c r="L105" s="944"/>
      <c r="M105" s="130"/>
      <c r="N105" s="185" t="str">
        <f t="shared" si="1"/>
        <v/>
      </c>
      <c r="O105" s="47"/>
      <c r="P105" s="338"/>
      <c r="Q105" s="643"/>
      <c r="R105" s="644"/>
      <c r="S105" s="644"/>
      <c r="T105" s="644"/>
      <c r="U105" s="644"/>
      <c r="V105" s="644"/>
      <c r="W105" s="644"/>
      <c r="X105" s="644"/>
      <c r="Y105" s="644"/>
      <c r="Z105" s="644"/>
      <c r="AA105" s="644"/>
      <c r="AB105" s="663"/>
    </row>
    <row r="106" spans="1:28" ht="24" customHeight="1">
      <c r="A106" s="212"/>
      <c r="B106" s="499"/>
      <c r="C106" s="818"/>
      <c r="D106" s="819"/>
      <c r="E106" s="820"/>
      <c r="F106" s="820"/>
      <c r="G106" s="820"/>
      <c r="H106" s="820"/>
      <c r="I106" s="820"/>
      <c r="J106" s="820"/>
      <c r="K106" s="821"/>
      <c r="L106" s="944"/>
      <c r="M106" s="130"/>
      <c r="N106" s="185"/>
      <c r="O106" s="47"/>
      <c r="P106" s="338"/>
      <c r="Q106" s="643"/>
      <c r="R106" s="644"/>
      <c r="S106" s="644"/>
      <c r="T106" s="644"/>
      <c r="U106" s="644"/>
      <c r="V106" s="644"/>
      <c r="W106" s="644"/>
      <c r="X106" s="644"/>
      <c r="Y106" s="644"/>
      <c r="Z106" s="644"/>
      <c r="AA106" s="644"/>
      <c r="AB106" s="663"/>
    </row>
    <row r="107" spans="1:28" ht="24" customHeight="1">
      <c r="A107" s="212"/>
      <c r="B107" s="499"/>
      <c r="C107" s="818"/>
      <c r="D107" s="819"/>
      <c r="E107" s="820"/>
      <c r="F107" s="820"/>
      <c r="G107" s="820"/>
      <c r="H107" s="820"/>
      <c r="I107" s="820"/>
      <c r="J107" s="820"/>
      <c r="K107" s="821"/>
      <c r="L107" s="944"/>
      <c r="M107" s="130"/>
      <c r="N107" s="185"/>
      <c r="O107" s="47"/>
      <c r="P107" s="338"/>
      <c r="Q107" s="643"/>
      <c r="R107" s="644"/>
      <c r="S107" s="644"/>
      <c r="T107" s="644"/>
      <c r="U107" s="644"/>
      <c r="V107" s="644"/>
      <c r="W107" s="644"/>
      <c r="X107" s="644"/>
      <c r="Y107" s="644"/>
      <c r="Z107" s="644"/>
      <c r="AA107" s="644"/>
      <c r="AB107" s="663"/>
    </row>
    <row r="108" spans="1:28" ht="24" customHeight="1">
      <c r="A108" s="212"/>
      <c r="B108" s="499"/>
      <c r="C108" s="818"/>
      <c r="D108" s="819"/>
      <c r="E108" s="820"/>
      <c r="F108" s="820"/>
      <c r="G108" s="820"/>
      <c r="H108" s="820"/>
      <c r="I108" s="820"/>
      <c r="J108" s="820"/>
      <c r="K108" s="821"/>
      <c r="L108" s="944"/>
      <c r="M108" s="130"/>
      <c r="N108" s="185"/>
      <c r="O108" s="47"/>
      <c r="P108" s="338"/>
      <c r="Q108" s="643"/>
      <c r="R108" s="644"/>
      <c r="S108" s="644"/>
      <c r="T108" s="644"/>
      <c r="U108" s="644"/>
      <c r="V108" s="644"/>
      <c r="W108" s="644"/>
      <c r="X108" s="644"/>
      <c r="Y108" s="644"/>
      <c r="Z108" s="644"/>
      <c r="AA108" s="644"/>
      <c r="AB108" s="663"/>
    </row>
    <row r="109" spans="1:28" ht="24" customHeight="1">
      <c r="A109" s="212"/>
      <c r="B109" s="280"/>
      <c r="C109" s="28"/>
      <c r="D109" s="1565"/>
      <c r="E109" s="1566"/>
      <c r="F109" s="1566"/>
      <c r="G109" s="1566"/>
      <c r="H109" s="1566"/>
      <c r="I109" s="1566"/>
      <c r="J109" s="1566"/>
      <c r="K109" s="1567"/>
      <c r="L109" s="29"/>
      <c r="M109" s="130"/>
      <c r="N109" s="185" t="str">
        <f t="shared" ref="N109:N117" si="2">IF(C109=0,"",C109*M109)</f>
        <v/>
      </c>
      <c r="O109" s="47"/>
      <c r="P109" s="338"/>
      <c r="Q109" s="643"/>
      <c r="R109" s="644"/>
      <c r="S109" s="644"/>
      <c r="T109" s="644"/>
      <c r="U109" s="644"/>
      <c r="V109" s="644"/>
      <c r="W109" s="644"/>
      <c r="X109" s="644"/>
      <c r="Y109" s="644"/>
      <c r="Z109" s="644"/>
      <c r="AA109" s="644"/>
      <c r="AB109" s="663"/>
    </row>
    <row r="110" spans="1:28" ht="24" customHeight="1">
      <c r="A110" s="212"/>
      <c r="B110" s="280"/>
      <c r="C110" s="28"/>
      <c r="D110" s="1565"/>
      <c r="E110" s="1566"/>
      <c r="F110" s="1566"/>
      <c r="G110" s="1566"/>
      <c r="H110" s="1566"/>
      <c r="I110" s="1566"/>
      <c r="J110" s="1566"/>
      <c r="K110" s="1567"/>
      <c r="L110" s="29"/>
      <c r="M110" s="130"/>
      <c r="N110" s="185" t="str">
        <f t="shared" si="2"/>
        <v/>
      </c>
      <c r="O110" s="47"/>
      <c r="P110" s="338"/>
      <c r="Q110" s="643"/>
      <c r="R110" s="644"/>
      <c r="S110" s="644"/>
      <c r="T110" s="644"/>
      <c r="U110" s="644"/>
      <c r="V110" s="644"/>
      <c r="W110" s="644"/>
      <c r="X110" s="644"/>
      <c r="Y110" s="644"/>
      <c r="Z110" s="644"/>
      <c r="AA110" s="644"/>
      <c r="AB110" s="663"/>
    </row>
    <row r="111" spans="1:28" ht="24" customHeight="1">
      <c r="A111" s="212"/>
      <c r="B111" s="280"/>
      <c r="C111" s="28"/>
      <c r="D111" s="1565"/>
      <c r="E111" s="1566"/>
      <c r="F111" s="1566"/>
      <c r="G111" s="1566"/>
      <c r="H111" s="1566"/>
      <c r="I111" s="1566"/>
      <c r="J111" s="1566"/>
      <c r="K111" s="1567"/>
      <c r="L111" s="29"/>
      <c r="M111" s="130"/>
      <c r="N111" s="185" t="str">
        <f t="shared" si="2"/>
        <v/>
      </c>
      <c r="O111" s="47"/>
      <c r="P111" s="338"/>
      <c r="Q111" s="643"/>
      <c r="R111" s="644"/>
      <c r="S111" s="644"/>
      <c r="T111" s="644"/>
      <c r="U111" s="644"/>
      <c r="V111" s="644"/>
      <c r="W111" s="644"/>
      <c r="X111" s="644"/>
      <c r="Y111" s="644"/>
      <c r="Z111" s="644"/>
      <c r="AA111" s="644"/>
      <c r="AB111" s="663"/>
    </row>
    <row r="112" spans="1:28" ht="24" customHeight="1">
      <c r="A112" s="212"/>
      <c r="B112" s="280"/>
      <c r="C112" s="28"/>
      <c r="D112" s="1565"/>
      <c r="E112" s="1566"/>
      <c r="F112" s="1566"/>
      <c r="G112" s="1566"/>
      <c r="H112" s="1566"/>
      <c r="I112" s="1566"/>
      <c r="J112" s="1566"/>
      <c r="K112" s="1567"/>
      <c r="L112" s="29"/>
      <c r="M112" s="130"/>
      <c r="N112" s="185" t="str">
        <f t="shared" si="2"/>
        <v/>
      </c>
      <c r="O112" s="47"/>
      <c r="P112" s="338"/>
      <c r="Q112" s="643"/>
      <c r="R112" s="644"/>
      <c r="S112" s="644"/>
      <c r="T112" s="644"/>
      <c r="U112" s="644"/>
      <c r="V112" s="644"/>
      <c r="W112" s="644"/>
      <c r="X112" s="644"/>
      <c r="Y112" s="644"/>
      <c r="Z112" s="644"/>
      <c r="AA112" s="644"/>
      <c r="AB112" s="663"/>
    </row>
    <row r="113" spans="1:28" ht="24" customHeight="1">
      <c r="A113" s="212"/>
      <c r="B113" s="280"/>
      <c r="C113" s="28"/>
      <c r="D113" s="1565"/>
      <c r="E113" s="1566"/>
      <c r="F113" s="1566"/>
      <c r="G113" s="1566"/>
      <c r="H113" s="1566"/>
      <c r="I113" s="1566"/>
      <c r="J113" s="1566"/>
      <c r="K113" s="1567"/>
      <c r="L113" s="29"/>
      <c r="M113" s="130"/>
      <c r="N113" s="185" t="str">
        <f t="shared" si="2"/>
        <v/>
      </c>
      <c r="O113" s="47"/>
      <c r="P113" s="338"/>
      <c r="Q113" s="643"/>
      <c r="R113" s="644"/>
      <c r="S113" s="644"/>
      <c r="T113" s="644"/>
      <c r="U113" s="644"/>
      <c r="V113" s="644"/>
      <c r="W113" s="644"/>
      <c r="X113" s="644"/>
      <c r="Y113" s="644"/>
      <c r="Z113" s="644"/>
      <c r="AA113" s="644"/>
      <c r="AB113" s="663"/>
    </row>
    <row r="114" spans="1:28" ht="24" customHeight="1">
      <c r="A114" s="212"/>
      <c r="B114" s="280"/>
      <c r="C114" s="28"/>
      <c r="D114" s="1565"/>
      <c r="E114" s="1566"/>
      <c r="F114" s="1566"/>
      <c r="G114" s="1566"/>
      <c r="H114" s="1566"/>
      <c r="I114" s="1566"/>
      <c r="J114" s="1566"/>
      <c r="K114" s="1567"/>
      <c r="L114" s="29"/>
      <c r="M114" s="130"/>
      <c r="N114" s="185" t="str">
        <f t="shared" si="2"/>
        <v/>
      </c>
      <c r="O114" s="47"/>
      <c r="P114" s="338"/>
      <c r="Q114" s="643"/>
      <c r="R114" s="644"/>
      <c r="S114" s="644"/>
      <c r="T114" s="644"/>
      <c r="U114" s="644"/>
      <c r="V114" s="644"/>
      <c r="W114" s="644"/>
      <c r="X114" s="644"/>
      <c r="Y114" s="644"/>
      <c r="Z114" s="644"/>
      <c r="AA114" s="644"/>
      <c r="AB114" s="663"/>
    </row>
    <row r="115" spans="1:28" ht="24" customHeight="1">
      <c r="A115" s="212"/>
      <c r="B115" s="280"/>
      <c r="C115" s="28"/>
      <c r="D115" s="1565"/>
      <c r="E115" s="1566"/>
      <c r="F115" s="1566"/>
      <c r="G115" s="1566"/>
      <c r="H115" s="1566"/>
      <c r="I115" s="1566"/>
      <c r="J115" s="1566"/>
      <c r="K115" s="1567"/>
      <c r="L115" s="29"/>
      <c r="M115" s="130"/>
      <c r="N115" s="185" t="str">
        <f t="shared" si="2"/>
        <v/>
      </c>
      <c r="O115" s="47"/>
      <c r="P115" s="338"/>
      <c r="Q115" s="643"/>
      <c r="R115" s="644"/>
      <c r="S115" s="644"/>
      <c r="T115" s="644"/>
      <c r="U115" s="644"/>
      <c r="V115" s="644"/>
      <c r="W115" s="644"/>
      <c r="X115" s="644"/>
      <c r="Y115" s="644"/>
      <c r="Z115" s="644"/>
      <c r="AA115" s="644"/>
      <c r="AB115" s="663"/>
    </row>
    <row r="116" spans="1:28" ht="24" customHeight="1">
      <c r="A116" s="212"/>
      <c r="B116" s="280"/>
      <c r="C116" s="818"/>
      <c r="D116" s="1565"/>
      <c r="E116" s="1566"/>
      <c r="F116" s="1566"/>
      <c r="G116" s="1566"/>
      <c r="H116" s="1566"/>
      <c r="I116" s="1566"/>
      <c r="J116" s="1566"/>
      <c r="K116" s="1567"/>
      <c r="L116" s="944"/>
      <c r="M116" s="130"/>
      <c r="N116" s="185" t="str">
        <f t="shared" si="2"/>
        <v/>
      </c>
      <c r="O116" s="47"/>
      <c r="P116" s="338"/>
      <c r="Q116" s="643"/>
      <c r="R116" s="644"/>
      <c r="S116" s="644"/>
      <c r="T116" s="644"/>
      <c r="U116" s="644"/>
      <c r="V116" s="644"/>
      <c r="W116" s="644"/>
      <c r="X116" s="644"/>
      <c r="Y116" s="644"/>
      <c r="Z116" s="644"/>
      <c r="AA116" s="644"/>
      <c r="AB116" s="663"/>
    </row>
    <row r="117" spans="1:28" ht="24" customHeight="1">
      <c r="A117" s="212"/>
      <c r="B117" s="280"/>
      <c r="C117" s="818"/>
      <c r="D117" s="1565"/>
      <c r="E117" s="1566"/>
      <c r="F117" s="1566"/>
      <c r="G117" s="1566"/>
      <c r="H117" s="1566"/>
      <c r="I117" s="1566"/>
      <c r="J117" s="1566"/>
      <c r="K117" s="1567"/>
      <c r="L117" s="944"/>
      <c r="M117" s="130"/>
      <c r="N117" s="185" t="str">
        <f t="shared" si="2"/>
        <v/>
      </c>
      <c r="O117" s="47"/>
      <c r="P117" s="338"/>
      <c r="Q117" s="643"/>
      <c r="R117" s="644"/>
      <c r="S117" s="644"/>
      <c r="T117" s="644"/>
      <c r="U117" s="644"/>
      <c r="V117" s="644"/>
      <c r="W117" s="644"/>
      <c r="X117" s="644"/>
      <c r="Y117" s="644"/>
      <c r="Z117" s="644"/>
      <c r="AA117" s="644"/>
      <c r="AB117" s="663"/>
    </row>
    <row r="118" spans="1:28" s="49" customFormat="1" ht="3.75" customHeight="1">
      <c r="A118" s="340"/>
      <c r="C118" s="945"/>
      <c r="D118" s="946"/>
      <c r="E118" s="945"/>
      <c r="F118" s="945"/>
      <c r="G118" s="945"/>
      <c r="H118" s="945"/>
      <c r="I118" s="945"/>
      <c r="J118" s="945"/>
      <c r="K118" s="945"/>
      <c r="L118" s="945"/>
      <c r="P118" s="201"/>
      <c r="Q118" s="494"/>
      <c r="R118" s="202"/>
      <c r="S118" s="202"/>
      <c r="T118" s="202"/>
      <c r="U118" s="202"/>
      <c r="V118" s="202"/>
      <c r="W118" s="202"/>
      <c r="X118" s="202"/>
      <c r="Y118" s="202"/>
      <c r="Z118" s="202"/>
      <c r="AA118" s="202"/>
      <c r="AB118" s="197"/>
    </row>
    <row r="119" spans="1:28" s="49" customFormat="1" ht="21.75" customHeight="1">
      <c r="A119" s="340"/>
      <c r="B119" s="1568" t="s">
        <v>188</v>
      </c>
      <c r="C119" s="1578"/>
      <c r="D119" s="1578"/>
      <c r="E119" s="1578"/>
      <c r="F119" s="1578"/>
      <c r="G119" s="1578"/>
      <c r="H119" s="1578"/>
      <c r="I119" s="1578"/>
      <c r="J119" s="1578"/>
      <c r="K119" s="1578"/>
      <c r="L119" s="1578"/>
      <c r="M119" s="1569"/>
      <c r="N119" s="1569"/>
      <c r="O119" s="1570"/>
      <c r="P119" s="337"/>
      <c r="Q119" s="494"/>
      <c r="R119" s="202"/>
      <c r="S119" s="202"/>
      <c r="T119" s="202"/>
      <c r="U119" s="202"/>
      <c r="V119" s="202"/>
      <c r="W119" s="202"/>
      <c r="X119" s="202"/>
      <c r="Y119" s="202"/>
      <c r="Z119" s="202"/>
      <c r="AA119" s="202"/>
      <c r="AB119" s="197"/>
    </row>
    <row r="120" spans="1:28" s="49" customFormat="1" ht="21.75" customHeight="1">
      <c r="A120" s="340"/>
      <c r="B120" s="1571" t="s">
        <v>187</v>
      </c>
      <c r="C120" s="1579"/>
      <c r="D120" s="1579"/>
      <c r="E120" s="1579"/>
      <c r="F120" s="1579"/>
      <c r="G120" s="1579"/>
      <c r="H120" s="1579"/>
      <c r="I120" s="1579"/>
      <c r="J120" s="1579"/>
      <c r="K120" s="1579"/>
      <c r="L120" s="1579"/>
      <c r="M120" s="1572"/>
      <c r="N120" s="1572"/>
      <c r="O120" s="1573"/>
      <c r="P120" s="337"/>
      <c r="Q120" s="494"/>
      <c r="R120" s="202"/>
      <c r="S120" s="202"/>
      <c r="T120" s="202"/>
      <c r="U120" s="202"/>
      <c r="V120" s="202"/>
      <c r="W120" s="202"/>
      <c r="X120" s="202"/>
      <c r="Y120" s="202"/>
      <c r="Z120" s="202"/>
      <c r="AA120" s="202"/>
      <c r="AB120" s="197"/>
    </row>
    <row r="121" spans="1:28" ht="12" customHeight="1">
      <c r="A121" s="216"/>
      <c r="B121" s="224" t="str">
        <f>B64</f>
        <v>FAPESP,  SETEMBRO DE 2015</v>
      </c>
      <c r="C121" s="824"/>
      <c r="D121" s="825"/>
      <c r="E121" s="826"/>
      <c r="F121" s="826"/>
      <c r="G121" s="826"/>
      <c r="H121" s="826"/>
      <c r="I121" s="826"/>
      <c r="J121" s="826"/>
      <c r="K121" s="824"/>
      <c r="L121" s="824"/>
      <c r="M121" s="229"/>
      <c r="N121" s="229"/>
      <c r="O121" s="229">
        <v>2</v>
      </c>
      <c r="P121" s="338"/>
      <c r="Q121" s="651"/>
      <c r="R121" s="650"/>
      <c r="S121" s="650"/>
      <c r="T121" s="650"/>
      <c r="U121" s="650"/>
      <c r="V121" s="650"/>
      <c r="W121" s="650"/>
      <c r="X121" s="650"/>
      <c r="Y121" s="650"/>
      <c r="Z121" s="650"/>
      <c r="AA121" s="650"/>
      <c r="AB121" s="665"/>
    </row>
    <row r="122" spans="1:28" ht="24" customHeight="1">
      <c r="A122" s="216"/>
      <c r="B122" s="309" t="s">
        <v>143</v>
      </c>
      <c r="C122" s="824"/>
      <c r="D122" s="825"/>
      <c r="E122" s="826"/>
      <c r="F122" s="826"/>
      <c r="G122" s="826"/>
      <c r="H122" s="826"/>
      <c r="I122" s="826"/>
      <c r="J122" s="826"/>
      <c r="K122" s="824"/>
      <c r="L122" s="824"/>
      <c r="M122" s="311"/>
      <c r="N122" s="311"/>
      <c r="O122" s="311"/>
      <c r="P122" s="338"/>
      <c r="Q122" s="651"/>
      <c r="R122" s="652"/>
      <c r="S122" s="652"/>
      <c r="T122" s="650"/>
      <c r="U122" s="650"/>
      <c r="V122" s="650"/>
      <c r="W122" s="650"/>
      <c r="X122" s="650"/>
      <c r="Y122" s="650"/>
      <c r="Z122" s="650"/>
      <c r="AA122" s="650"/>
      <c r="AB122" s="665"/>
    </row>
    <row r="123" spans="1:28" ht="15.75" customHeight="1">
      <c r="A123" s="212"/>
      <c r="B123" s="1574" t="s">
        <v>1</v>
      </c>
      <c r="C123" s="1577" t="s">
        <v>7</v>
      </c>
      <c r="D123" s="1581" t="s">
        <v>8</v>
      </c>
      <c r="E123" s="1582"/>
      <c r="F123" s="1582"/>
      <c r="G123" s="1582"/>
      <c r="H123" s="1582"/>
      <c r="I123" s="1582"/>
      <c r="J123" s="1582"/>
      <c r="K123" s="1582"/>
      <c r="L123" s="1577" t="s">
        <v>117</v>
      </c>
      <c r="M123" s="1577" t="s">
        <v>3</v>
      </c>
      <c r="N123" s="1574" t="s">
        <v>4</v>
      </c>
      <c r="O123" s="1574" t="s">
        <v>2</v>
      </c>
      <c r="P123" s="209"/>
      <c r="Q123" s="653"/>
      <c r="R123" s="652"/>
      <c r="S123" s="652"/>
      <c r="T123" s="652"/>
      <c r="U123" s="652"/>
      <c r="V123" s="652"/>
      <c r="W123" s="652"/>
      <c r="X123" s="652"/>
      <c r="Y123" s="652"/>
      <c r="Z123" s="652"/>
      <c r="AA123" s="652"/>
      <c r="AB123" s="652"/>
    </row>
    <row r="124" spans="1:28" s="55" customFormat="1" ht="15.75" customHeight="1">
      <c r="A124" s="266"/>
      <c r="B124" s="1551"/>
      <c r="C124" s="1580"/>
      <c r="D124" s="1582"/>
      <c r="E124" s="1582"/>
      <c r="F124" s="1582"/>
      <c r="G124" s="1582"/>
      <c r="H124" s="1582"/>
      <c r="I124" s="1582"/>
      <c r="J124" s="1582"/>
      <c r="K124" s="1582"/>
      <c r="L124" s="1577"/>
      <c r="M124" s="1551"/>
      <c r="N124" s="1551"/>
      <c r="O124" s="1551"/>
      <c r="P124" s="210"/>
      <c r="Q124" s="653"/>
      <c r="R124" s="644"/>
      <c r="S124" s="644"/>
      <c r="T124" s="652"/>
      <c r="U124" s="652"/>
      <c r="V124" s="652"/>
      <c r="W124" s="652"/>
      <c r="X124" s="652"/>
      <c r="Y124" s="652"/>
      <c r="Z124" s="652"/>
      <c r="AA124" s="652"/>
      <c r="AB124" s="652"/>
    </row>
    <row r="125" spans="1:28" ht="24" customHeight="1">
      <c r="A125" s="212"/>
      <c r="B125" s="499"/>
      <c r="C125" s="827"/>
      <c r="D125" s="1565"/>
      <c r="E125" s="1566"/>
      <c r="F125" s="1566"/>
      <c r="G125" s="1566"/>
      <c r="H125" s="1566"/>
      <c r="I125" s="1566"/>
      <c r="J125" s="1566"/>
      <c r="K125" s="1567"/>
      <c r="L125" s="944"/>
      <c r="M125" s="130"/>
      <c r="N125" s="185" t="str">
        <f t="shared" ref="N125:N164" si="3">IF(C125=0,"",C125*M125)</f>
        <v/>
      </c>
      <c r="O125" s="47"/>
      <c r="P125" s="338"/>
      <c r="Q125" s="643"/>
      <c r="R125" s="644"/>
      <c r="S125" s="644"/>
      <c r="T125" s="644"/>
      <c r="U125" s="644"/>
      <c r="V125" s="644"/>
      <c r="W125" s="644"/>
      <c r="X125" s="644"/>
      <c r="Y125" s="644"/>
      <c r="Z125" s="644"/>
      <c r="AA125" s="644"/>
      <c r="AB125" s="663"/>
    </row>
    <row r="126" spans="1:28" ht="24" customHeight="1">
      <c r="A126" s="212"/>
      <c r="B126" s="499"/>
      <c r="C126" s="818"/>
      <c r="D126" s="1565"/>
      <c r="E126" s="1566"/>
      <c r="F126" s="1566"/>
      <c r="G126" s="1566"/>
      <c r="H126" s="1566"/>
      <c r="I126" s="1566"/>
      <c r="J126" s="1566"/>
      <c r="K126" s="1567"/>
      <c r="L126" s="944"/>
      <c r="M126" s="130"/>
      <c r="N126" s="185" t="str">
        <f t="shared" si="3"/>
        <v/>
      </c>
      <c r="O126" s="47"/>
      <c r="P126" s="338"/>
      <c r="Q126" s="643"/>
      <c r="R126" s="644"/>
      <c r="S126" s="644"/>
      <c r="T126" s="644"/>
      <c r="U126" s="644"/>
      <c r="V126" s="644"/>
      <c r="W126" s="644"/>
      <c r="X126" s="644"/>
      <c r="Y126" s="644"/>
      <c r="Z126" s="644"/>
      <c r="AA126" s="644"/>
      <c r="AB126" s="663"/>
    </row>
    <row r="127" spans="1:28" ht="24" customHeight="1">
      <c r="A127" s="212"/>
      <c r="B127" s="499"/>
      <c r="C127" s="818"/>
      <c r="D127" s="1565"/>
      <c r="E127" s="1566"/>
      <c r="F127" s="1566"/>
      <c r="G127" s="1566"/>
      <c r="H127" s="1566"/>
      <c r="I127" s="1566"/>
      <c r="J127" s="1566"/>
      <c r="K127" s="1567"/>
      <c r="L127" s="944"/>
      <c r="M127" s="130"/>
      <c r="N127" s="185" t="str">
        <f t="shared" si="3"/>
        <v/>
      </c>
      <c r="O127" s="47"/>
      <c r="P127" s="338"/>
      <c r="Q127" s="643"/>
      <c r="R127" s="644"/>
      <c r="S127" s="644"/>
      <c r="T127" s="644"/>
      <c r="U127" s="644"/>
      <c r="V127" s="644"/>
      <c r="W127" s="644"/>
      <c r="X127" s="644"/>
      <c r="Y127" s="644"/>
      <c r="Z127" s="644"/>
      <c r="AA127" s="644"/>
      <c r="AB127" s="663"/>
    </row>
    <row r="128" spans="1:28" ht="24" customHeight="1">
      <c r="A128" s="212"/>
      <c r="B128" s="499"/>
      <c r="C128" s="818"/>
      <c r="D128" s="1565"/>
      <c r="E128" s="1566"/>
      <c r="F128" s="1566"/>
      <c r="G128" s="1566"/>
      <c r="H128" s="1566"/>
      <c r="I128" s="1566"/>
      <c r="J128" s="1566"/>
      <c r="K128" s="1567"/>
      <c r="L128" s="944"/>
      <c r="M128" s="130"/>
      <c r="N128" s="185" t="str">
        <f t="shared" si="3"/>
        <v/>
      </c>
      <c r="O128" s="47"/>
      <c r="P128" s="338"/>
      <c r="Q128" s="643"/>
      <c r="R128" s="644"/>
      <c r="S128" s="644"/>
      <c r="T128" s="644"/>
      <c r="U128" s="644"/>
      <c r="V128" s="644"/>
      <c r="W128" s="644"/>
      <c r="X128" s="644"/>
      <c r="Y128" s="644"/>
      <c r="Z128" s="644"/>
      <c r="AA128" s="644"/>
      <c r="AB128" s="663"/>
    </row>
    <row r="129" spans="1:28" ht="24" customHeight="1">
      <c r="A129" s="212"/>
      <c r="B129" s="499"/>
      <c r="C129" s="818"/>
      <c r="D129" s="1565"/>
      <c r="E129" s="1566"/>
      <c r="F129" s="1566"/>
      <c r="G129" s="1566"/>
      <c r="H129" s="1566"/>
      <c r="I129" s="1566"/>
      <c r="J129" s="1566"/>
      <c r="K129" s="1567"/>
      <c r="L129" s="944"/>
      <c r="M129" s="130"/>
      <c r="N129" s="185" t="str">
        <f t="shared" si="3"/>
        <v/>
      </c>
      <c r="O129" s="47"/>
      <c r="P129" s="338"/>
      <c r="Q129" s="643"/>
      <c r="R129" s="644"/>
      <c r="S129" s="644"/>
      <c r="T129" s="644"/>
      <c r="U129" s="644"/>
      <c r="V129" s="644"/>
      <c r="W129" s="644"/>
      <c r="X129" s="644"/>
      <c r="Y129" s="644"/>
      <c r="Z129" s="644"/>
      <c r="AA129" s="644"/>
      <c r="AB129" s="663"/>
    </row>
    <row r="130" spans="1:28" ht="24" customHeight="1">
      <c r="A130" s="212"/>
      <c r="B130" s="499"/>
      <c r="C130" s="818"/>
      <c r="D130" s="1565"/>
      <c r="E130" s="1566"/>
      <c r="F130" s="1566"/>
      <c r="G130" s="1566"/>
      <c r="H130" s="1566"/>
      <c r="I130" s="1566"/>
      <c r="J130" s="1566"/>
      <c r="K130" s="1567"/>
      <c r="L130" s="944"/>
      <c r="M130" s="130"/>
      <c r="N130" s="185" t="str">
        <f t="shared" si="3"/>
        <v/>
      </c>
      <c r="O130" s="47"/>
      <c r="P130" s="338"/>
      <c r="Q130" s="643"/>
      <c r="R130" s="644"/>
      <c r="S130" s="644"/>
      <c r="T130" s="644"/>
      <c r="U130" s="644"/>
      <c r="V130" s="644"/>
      <c r="W130" s="644"/>
      <c r="X130" s="644"/>
      <c r="Y130" s="644"/>
      <c r="Z130" s="644"/>
      <c r="AA130" s="644"/>
      <c r="AB130" s="663"/>
    </row>
    <row r="131" spans="1:28" ht="24" customHeight="1">
      <c r="A131" s="212"/>
      <c r="B131" s="499"/>
      <c r="C131" s="818"/>
      <c r="D131" s="1565"/>
      <c r="E131" s="1566"/>
      <c r="F131" s="1566"/>
      <c r="G131" s="1566"/>
      <c r="H131" s="1566"/>
      <c r="I131" s="1566"/>
      <c r="J131" s="1566"/>
      <c r="K131" s="1567"/>
      <c r="L131" s="944"/>
      <c r="M131" s="130"/>
      <c r="N131" s="185" t="str">
        <f t="shared" si="3"/>
        <v/>
      </c>
      <c r="O131" s="47"/>
      <c r="P131" s="338"/>
      <c r="Q131" s="643"/>
      <c r="R131" s="644"/>
      <c r="S131" s="644"/>
      <c r="T131" s="644"/>
      <c r="U131" s="644"/>
      <c r="V131" s="644"/>
      <c r="W131" s="644"/>
      <c r="X131" s="644"/>
      <c r="Y131" s="644"/>
      <c r="Z131" s="644"/>
      <c r="AA131" s="644"/>
      <c r="AB131" s="663"/>
    </row>
    <row r="132" spans="1:28" ht="24" customHeight="1">
      <c r="A132" s="212"/>
      <c r="B132" s="499"/>
      <c r="C132" s="818"/>
      <c r="D132" s="1565"/>
      <c r="E132" s="1566"/>
      <c r="F132" s="1566"/>
      <c r="G132" s="1566"/>
      <c r="H132" s="1566"/>
      <c r="I132" s="1566"/>
      <c r="J132" s="1566"/>
      <c r="K132" s="1567"/>
      <c r="L132" s="944"/>
      <c r="M132" s="130"/>
      <c r="N132" s="185" t="str">
        <f t="shared" si="3"/>
        <v/>
      </c>
      <c r="O132" s="47"/>
      <c r="P132" s="338"/>
      <c r="Q132" s="643"/>
      <c r="R132" s="644"/>
      <c r="S132" s="644"/>
      <c r="T132" s="644"/>
      <c r="U132" s="644"/>
      <c r="V132" s="644"/>
      <c r="W132" s="644"/>
      <c r="X132" s="644"/>
      <c r="Y132" s="644"/>
      <c r="Z132" s="644"/>
      <c r="AA132" s="644"/>
      <c r="AB132" s="663"/>
    </row>
    <row r="133" spans="1:28" ht="24" customHeight="1">
      <c r="A133" s="212"/>
      <c r="B133" s="499"/>
      <c r="C133" s="818"/>
      <c r="D133" s="1565"/>
      <c r="E133" s="1566"/>
      <c r="F133" s="1566"/>
      <c r="G133" s="1566"/>
      <c r="H133" s="1566"/>
      <c r="I133" s="1566"/>
      <c r="J133" s="1566"/>
      <c r="K133" s="1567"/>
      <c r="L133" s="944"/>
      <c r="M133" s="130"/>
      <c r="N133" s="185" t="str">
        <f t="shared" si="3"/>
        <v/>
      </c>
      <c r="O133" s="47"/>
      <c r="P133" s="338"/>
      <c r="Q133" s="643"/>
      <c r="R133" s="644"/>
      <c r="S133" s="644"/>
      <c r="T133" s="644"/>
      <c r="U133" s="644"/>
      <c r="V133" s="644"/>
      <c r="W133" s="644"/>
      <c r="X133" s="644"/>
      <c r="Y133" s="644"/>
      <c r="Z133" s="644"/>
      <c r="AA133" s="644"/>
      <c r="AB133" s="663"/>
    </row>
    <row r="134" spans="1:28" ht="24" customHeight="1">
      <c r="A134" s="212"/>
      <c r="B134" s="499"/>
      <c r="C134" s="818"/>
      <c r="D134" s="1565"/>
      <c r="E134" s="1566"/>
      <c r="F134" s="1566"/>
      <c r="G134" s="1566"/>
      <c r="H134" s="1566"/>
      <c r="I134" s="1566"/>
      <c r="J134" s="1566"/>
      <c r="K134" s="1567"/>
      <c r="L134" s="944"/>
      <c r="M134" s="130"/>
      <c r="N134" s="185" t="str">
        <f t="shared" si="3"/>
        <v/>
      </c>
      <c r="O134" s="47"/>
      <c r="P134" s="338"/>
      <c r="Q134" s="643"/>
      <c r="R134" s="644"/>
      <c r="S134" s="644"/>
      <c r="T134" s="644"/>
      <c r="U134" s="644"/>
      <c r="V134" s="644"/>
      <c r="W134" s="644"/>
      <c r="X134" s="644"/>
      <c r="Y134" s="644"/>
      <c r="Z134" s="644"/>
      <c r="AA134" s="644"/>
      <c r="AB134" s="663"/>
    </row>
    <row r="135" spans="1:28" ht="24" customHeight="1">
      <c r="A135" s="212"/>
      <c r="B135" s="499"/>
      <c r="C135" s="818"/>
      <c r="D135" s="1565"/>
      <c r="E135" s="1566"/>
      <c r="F135" s="1566"/>
      <c r="G135" s="1566"/>
      <c r="H135" s="1566"/>
      <c r="I135" s="1566"/>
      <c r="J135" s="1566"/>
      <c r="K135" s="1567"/>
      <c r="L135" s="944"/>
      <c r="M135" s="130"/>
      <c r="N135" s="185" t="str">
        <f t="shared" si="3"/>
        <v/>
      </c>
      <c r="O135" s="47"/>
      <c r="P135" s="338"/>
      <c r="Q135" s="643"/>
      <c r="R135" s="644"/>
      <c r="S135" s="644"/>
      <c r="T135" s="644"/>
      <c r="U135" s="644"/>
      <c r="V135" s="644"/>
      <c r="W135" s="644"/>
      <c r="X135" s="644"/>
      <c r="Y135" s="644"/>
      <c r="Z135" s="644"/>
      <c r="AA135" s="644"/>
      <c r="AB135" s="663"/>
    </row>
    <row r="136" spans="1:28" ht="24" customHeight="1">
      <c r="A136" s="212"/>
      <c r="B136" s="499"/>
      <c r="C136" s="818"/>
      <c r="D136" s="1565"/>
      <c r="E136" s="1566"/>
      <c r="F136" s="1566"/>
      <c r="G136" s="1566"/>
      <c r="H136" s="1566"/>
      <c r="I136" s="1566"/>
      <c r="J136" s="1566"/>
      <c r="K136" s="1567"/>
      <c r="L136" s="944"/>
      <c r="M136" s="130"/>
      <c r="N136" s="185" t="str">
        <f t="shared" si="3"/>
        <v/>
      </c>
      <c r="O136" s="47"/>
      <c r="P136" s="338"/>
      <c r="Q136" s="643"/>
      <c r="R136" s="644"/>
      <c r="S136" s="644"/>
      <c r="T136" s="644"/>
      <c r="U136" s="644"/>
      <c r="V136" s="644"/>
      <c r="W136" s="644"/>
      <c r="X136" s="644"/>
      <c r="Y136" s="644"/>
      <c r="Z136" s="644"/>
      <c r="AA136" s="644"/>
      <c r="AB136" s="663"/>
    </row>
    <row r="137" spans="1:28" ht="24" customHeight="1">
      <c r="A137" s="212"/>
      <c r="B137" s="499"/>
      <c r="C137" s="818"/>
      <c r="D137" s="1565"/>
      <c r="E137" s="1566"/>
      <c r="F137" s="1566"/>
      <c r="G137" s="1566"/>
      <c r="H137" s="1566"/>
      <c r="I137" s="1566"/>
      <c r="J137" s="1566"/>
      <c r="K137" s="1567"/>
      <c r="L137" s="944"/>
      <c r="M137" s="130"/>
      <c r="N137" s="185" t="str">
        <f t="shared" si="3"/>
        <v/>
      </c>
      <c r="O137" s="47"/>
      <c r="P137" s="338"/>
      <c r="Q137" s="643"/>
      <c r="R137" s="644"/>
      <c r="S137" s="644"/>
      <c r="T137" s="644"/>
      <c r="U137" s="644"/>
      <c r="V137" s="644"/>
      <c r="W137" s="644"/>
      <c r="X137" s="644"/>
      <c r="Y137" s="644"/>
      <c r="Z137" s="644"/>
      <c r="AA137" s="644"/>
      <c r="AB137" s="663"/>
    </row>
    <row r="138" spans="1:28" ht="24" customHeight="1">
      <c r="A138" s="212"/>
      <c r="B138" s="499"/>
      <c r="C138" s="818"/>
      <c r="D138" s="1565"/>
      <c r="E138" s="1566"/>
      <c r="F138" s="1566"/>
      <c r="G138" s="1566"/>
      <c r="H138" s="1566"/>
      <c r="I138" s="1566"/>
      <c r="J138" s="1566"/>
      <c r="K138" s="1567"/>
      <c r="L138" s="944"/>
      <c r="M138" s="130"/>
      <c r="N138" s="185" t="str">
        <f t="shared" si="3"/>
        <v/>
      </c>
      <c r="O138" s="47"/>
      <c r="P138" s="338"/>
      <c r="Q138" s="643"/>
      <c r="R138" s="644"/>
      <c r="S138" s="644"/>
      <c r="T138" s="644"/>
      <c r="U138" s="644"/>
      <c r="V138" s="644"/>
      <c r="W138" s="644"/>
      <c r="X138" s="644"/>
      <c r="Y138" s="644"/>
      <c r="Z138" s="644"/>
      <c r="AA138" s="644"/>
      <c r="AB138" s="663"/>
    </row>
    <row r="139" spans="1:28" ht="24" customHeight="1">
      <c r="A139" s="212"/>
      <c r="B139" s="499"/>
      <c r="C139" s="818"/>
      <c r="D139" s="1565"/>
      <c r="E139" s="1566"/>
      <c r="F139" s="1566"/>
      <c r="G139" s="1566"/>
      <c r="H139" s="1566"/>
      <c r="I139" s="1566"/>
      <c r="J139" s="1566"/>
      <c r="K139" s="1567"/>
      <c r="L139" s="944"/>
      <c r="M139" s="130"/>
      <c r="N139" s="185" t="str">
        <f t="shared" si="3"/>
        <v/>
      </c>
      <c r="O139" s="47"/>
      <c r="P139" s="338"/>
      <c r="Q139" s="643"/>
      <c r="R139" s="644"/>
      <c r="S139" s="644"/>
      <c r="T139" s="644"/>
      <c r="U139" s="644"/>
      <c r="V139" s="644"/>
      <c r="W139" s="644"/>
      <c r="X139" s="644"/>
      <c r="Y139" s="644"/>
      <c r="Z139" s="644"/>
      <c r="AA139" s="644"/>
      <c r="AB139" s="663"/>
    </row>
    <row r="140" spans="1:28" ht="24" customHeight="1">
      <c r="A140" s="212"/>
      <c r="B140" s="499"/>
      <c r="C140" s="818"/>
      <c r="D140" s="1565"/>
      <c r="E140" s="1566"/>
      <c r="F140" s="1566"/>
      <c r="G140" s="1566"/>
      <c r="H140" s="1566"/>
      <c r="I140" s="1566"/>
      <c r="J140" s="1566"/>
      <c r="K140" s="1567"/>
      <c r="L140" s="944"/>
      <c r="M140" s="130"/>
      <c r="N140" s="185" t="str">
        <f t="shared" si="3"/>
        <v/>
      </c>
      <c r="O140" s="47"/>
      <c r="P140" s="338"/>
      <c r="Q140" s="643"/>
      <c r="R140" s="644"/>
      <c r="S140" s="644"/>
      <c r="T140" s="644"/>
      <c r="U140" s="644"/>
      <c r="V140" s="644"/>
      <c r="W140" s="644"/>
      <c r="X140" s="644"/>
      <c r="Y140" s="644"/>
      <c r="Z140" s="644"/>
      <c r="AA140" s="644"/>
      <c r="AB140" s="663"/>
    </row>
    <row r="141" spans="1:28" ht="24" customHeight="1">
      <c r="A141" s="212"/>
      <c r="B141" s="499"/>
      <c r="C141" s="818"/>
      <c r="D141" s="1565"/>
      <c r="E141" s="1566"/>
      <c r="F141" s="1566"/>
      <c r="G141" s="1566"/>
      <c r="H141" s="1566"/>
      <c r="I141" s="1566"/>
      <c r="J141" s="1566"/>
      <c r="K141" s="1567"/>
      <c r="L141" s="944"/>
      <c r="M141" s="130"/>
      <c r="N141" s="185" t="str">
        <f t="shared" si="3"/>
        <v/>
      </c>
      <c r="O141" s="47"/>
      <c r="P141" s="338"/>
      <c r="Q141" s="643"/>
      <c r="R141" s="644"/>
      <c r="S141" s="644"/>
      <c r="T141" s="644"/>
      <c r="U141" s="644"/>
      <c r="V141" s="644"/>
      <c r="W141" s="644"/>
      <c r="X141" s="644"/>
      <c r="Y141" s="644"/>
      <c r="Z141" s="644"/>
      <c r="AA141" s="644"/>
      <c r="AB141" s="663"/>
    </row>
    <row r="142" spans="1:28" ht="24" customHeight="1">
      <c r="A142" s="212"/>
      <c r="B142" s="499"/>
      <c r="C142" s="818"/>
      <c r="D142" s="1565"/>
      <c r="E142" s="1566"/>
      <c r="F142" s="1566"/>
      <c r="G142" s="1566"/>
      <c r="H142" s="1566"/>
      <c r="I142" s="1566"/>
      <c r="J142" s="1566"/>
      <c r="K142" s="1567"/>
      <c r="L142" s="944"/>
      <c r="M142" s="130"/>
      <c r="N142" s="185" t="str">
        <f t="shared" si="3"/>
        <v/>
      </c>
      <c r="O142" s="47"/>
      <c r="P142" s="338"/>
      <c r="Q142" s="643"/>
      <c r="R142" s="644"/>
      <c r="S142" s="644"/>
      <c r="T142" s="644"/>
      <c r="U142" s="644"/>
      <c r="V142" s="644"/>
      <c r="W142" s="644"/>
      <c r="X142" s="644"/>
      <c r="Y142" s="644"/>
      <c r="Z142" s="644"/>
      <c r="AA142" s="644"/>
      <c r="AB142" s="663"/>
    </row>
    <row r="143" spans="1:28" ht="24" customHeight="1">
      <c r="A143" s="212"/>
      <c r="B143" s="499"/>
      <c r="C143" s="818"/>
      <c r="D143" s="1565"/>
      <c r="E143" s="1566"/>
      <c r="F143" s="1566"/>
      <c r="G143" s="1566"/>
      <c r="H143" s="1566"/>
      <c r="I143" s="1566"/>
      <c r="J143" s="1566"/>
      <c r="K143" s="1567"/>
      <c r="L143" s="944"/>
      <c r="M143" s="130"/>
      <c r="N143" s="185" t="str">
        <f t="shared" si="3"/>
        <v/>
      </c>
      <c r="O143" s="47"/>
      <c r="P143" s="338"/>
      <c r="Q143" s="643"/>
      <c r="R143" s="644"/>
      <c r="S143" s="644"/>
      <c r="T143" s="644"/>
      <c r="U143" s="644"/>
      <c r="V143" s="644"/>
      <c r="W143" s="644"/>
      <c r="X143" s="644"/>
      <c r="Y143" s="644"/>
      <c r="Z143" s="644"/>
      <c r="AA143" s="644"/>
      <c r="AB143" s="663"/>
    </row>
    <row r="144" spans="1:28" ht="24" customHeight="1">
      <c r="A144" s="212"/>
      <c r="B144" s="499"/>
      <c r="C144" s="818"/>
      <c r="D144" s="1565"/>
      <c r="E144" s="1566"/>
      <c r="F144" s="1566"/>
      <c r="G144" s="1566"/>
      <c r="H144" s="1566"/>
      <c r="I144" s="1566"/>
      <c r="J144" s="1566"/>
      <c r="K144" s="1567"/>
      <c r="L144" s="944"/>
      <c r="M144" s="130"/>
      <c r="N144" s="185" t="str">
        <f t="shared" si="3"/>
        <v/>
      </c>
      <c r="O144" s="47"/>
      <c r="P144" s="338"/>
      <c r="Q144" s="643"/>
      <c r="R144" s="644"/>
      <c r="S144" s="644"/>
      <c r="T144" s="644"/>
      <c r="U144" s="644"/>
      <c r="V144" s="644"/>
      <c r="W144" s="644"/>
      <c r="X144" s="644"/>
      <c r="Y144" s="644"/>
      <c r="Z144" s="644"/>
      <c r="AA144" s="644"/>
      <c r="AB144" s="663"/>
    </row>
    <row r="145" spans="1:28" ht="24" customHeight="1">
      <c r="A145" s="212"/>
      <c r="B145" s="499"/>
      <c r="C145" s="818"/>
      <c r="D145" s="1565"/>
      <c r="E145" s="1566"/>
      <c r="F145" s="1566"/>
      <c r="G145" s="1566"/>
      <c r="H145" s="1566"/>
      <c r="I145" s="1566"/>
      <c r="J145" s="1566"/>
      <c r="K145" s="1567"/>
      <c r="L145" s="944"/>
      <c r="M145" s="130"/>
      <c r="N145" s="185" t="str">
        <f t="shared" si="3"/>
        <v/>
      </c>
      <c r="O145" s="47"/>
      <c r="P145" s="338"/>
      <c r="Q145" s="643"/>
      <c r="R145" s="644"/>
      <c r="S145" s="644"/>
      <c r="T145" s="644"/>
      <c r="U145" s="644"/>
      <c r="V145" s="644"/>
      <c r="W145" s="644"/>
      <c r="X145" s="644"/>
      <c r="Y145" s="644"/>
      <c r="Z145" s="644"/>
      <c r="AA145" s="644"/>
      <c r="AB145" s="663"/>
    </row>
    <row r="146" spans="1:28" ht="24" customHeight="1">
      <c r="A146" s="212"/>
      <c r="B146" s="499"/>
      <c r="C146" s="818"/>
      <c r="D146" s="1565"/>
      <c r="E146" s="1566"/>
      <c r="F146" s="1566"/>
      <c r="G146" s="1566"/>
      <c r="H146" s="1566"/>
      <c r="I146" s="1566"/>
      <c r="J146" s="1566"/>
      <c r="K146" s="1567"/>
      <c r="L146" s="944"/>
      <c r="M146" s="130"/>
      <c r="N146" s="185" t="str">
        <f t="shared" si="3"/>
        <v/>
      </c>
      <c r="O146" s="47"/>
      <c r="P146" s="338"/>
      <c r="Q146" s="643"/>
      <c r="R146" s="644"/>
      <c r="S146" s="644"/>
      <c r="T146" s="644"/>
      <c r="U146" s="644"/>
      <c r="V146" s="644"/>
      <c r="W146" s="644"/>
      <c r="X146" s="644"/>
      <c r="Y146" s="644"/>
      <c r="Z146" s="644"/>
      <c r="AA146" s="644"/>
      <c r="AB146" s="663"/>
    </row>
    <row r="147" spans="1:28" ht="24" customHeight="1">
      <c r="A147" s="212"/>
      <c r="B147" s="499"/>
      <c r="C147" s="818"/>
      <c r="D147" s="1565"/>
      <c r="E147" s="1566"/>
      <c r="F147" s="1566"/>
      <c r="G147" s="1566"/>
      <c r="H147" s="1566"/>
      <c r="I147" s="1566"/>
      <c r="J147" s="1566"/>
      <c r="K147" s="1567"/>
      <c r="L147" s="944"/>
      <c r="M147" s="130"/>
      <c r="N147" s="185" t="str">
        <f t="shared" si="3"/>
        <v/>
      </c>
      <c r="O147" s="47"/>
      <c r="P147" s="338"/>
      <c r="Q147" s="643"/>
      <c r="R147" s="644"/>
      <c r="S147" s="644"/>
      <c r="T147" s="644"/>
      <c r="U147" s="644"/>
      <c r="V147" s="644"/>
      <c r="W147" s="644"/>
      <c r="X147" s="644"/>
      <c r="Y147" s="644"/>
      <c r="Z147" s="644"/>
      <c r="AA147" s="644"/>
      <c r="AB147" s="663"/>
    </row>
    <row r="148" spans="1:28" ht="24" customHeight="1">
      <c r="A148" s="212"/>
      <c r="B148" s="499"/>
      <c r="C148" s="818"/>
      <c r="D148" s="1565"/>
      <c r="E148" s="1566"/>
      <c r="F148" s="1566"/>
      <c r="G148" s="1566"/>
      <c r="H148" s="1566"/>
      <c r="I148" s="1566"/>
      <c r="J148" s="1566"/>
      <c r="K148" s="1567"/>
      <c r="L148" s="944"/>
      <c r="M148" s="130"/>
      <c r="N148" s="185" t="str">
        <f t="shared" si="3"/>
        <v/>
      </c>
      <c r="O148" s="47"/>
      <c r="P148" s="338"/>
      <c r="Q148" s="643"/>
      <c r="R148" s="656"/>
      <c r="S148" s="656"/>
      <c r="T148" s="644"/>
      <c r="U148" s="644"/>
      <c r="V148" s="644"/>
      <c r="W148" s="644"/>
      <c r="X148" s="644"/>
      <c r="Y148" s="644"/>
      <c r="Z148" s="644"/>
      <c r="AA148" s="644"/>
      <c r="AB148" s="663"/>
    </row>
    <row r="149" spans="1:28" ht="24" customHeight="1">
      <c r="A149" s="212"/>
      <c r="B149" s="499"/>
      <c r="C149" s="818"/>
      <c r="D149" s="1565"/>
      <c r="E149" s="1566"/>
      <c r="F149" s="1566"/>
      <c r="G149" s="1566"/>
      <c r="H149" s="1566"/>
      <c r="I149" s="1566"/>
      <c r="J149" s="1566"/>
      <c r="K149" s="1567"/>
      <c r="L149" s="944"/>
      <c r="M149" s="130"/>
      <c r="N149" s="185" t="str">
        <f t="shared" si="3"/>
        <v/>
      </c>
      <c r="O149" s="47"/>
      <c r="P149" s="338"/>
      <c r="Q149" s="643"/>
      <c r="R149" s="644"/>
      <c r="S149" s="644"/>
      <c r="T149" s="644"/>
      <c r="U149" s="644"/>
      <c r="V149" s="644"/>
      <c r="W149" s="644"/>
      <c r="X149" s="644"/>
      <c r="Y149" s="644"/>
      <c r="Z149" s="644"/>
      <c r="AA149" s="644"/>
      <c r="AB149" s="663"/>
    </row>
    <row r="150" spans="1:28" ht="24" customHeight="1">
      <c r="A150" s="212"/>
      <c r="B150" s="499"/>
      <c r="C150" s="818"/>
      <c r="D150" s="1565"/>
      <c r="E150" s="1566"/>
      <c r="F150" s="1566"/>
      <c r="G150" s="1566"/>
      <c r="H150" s="1566"/>
      <c r="I150" s="1566"/>
      <c r="J150" s="1566"/>
      <c r="K150" s="1567"/>
      <c r="L150" s="944"/>
      <c r="M150" s="130"/>
      <c r="N150" s="185" t="str">
        <f t="shared" si="3"/>
        <v/>
      </c>
      <c r="O150" s="47"/>
      <c r="P150" s="338"/>
      <c r="Q150" s="643"/>
      <c r="R150" s="644"/>
      <c r="S150" s="644"/>
      <c r="T150" s="644"/>
      <c r="U150" s="644"/>
      <c r="V150" s="644"/>
      <c r="W150" s="644"/>
      <c r="X150" s="644"/>
      <c r="Y150" s="644"/>
      <c r="Z150" s="644"/>
      <c r="AA150" s="644"/>
      <c r="AB150" s="663"/>
    </row>
    <row r="151" spans="1:28" ht="24" customHeight="1">
      <c r="A151" s="212"/>
      <c r="B151" s="499"/>
      <c r="C151" s="818"/>
      <c r="D151" s="1565"/>
      <c r="E151" s="1566"/>
      <c r="F151" s="1566"/>
      <c r="G151" s="1566"/>
      <c r="H151" s="1566"/>
      <c r="I151" s="1566"/>
      <c r="J151" s="1566"/>
      <c r="K151" s="1567"/>
      <c r="L151" s="944"/>
      <c r="M151" s="130"/>
      <c r="N151" s="185" t="str">
        <f t="shared" si="3"/>
        <v/>
      </c>
      <c r="O151" s="47"/>
      <c r="P151" s="338"/>
      <c r="Q151" s="643"/>
      <c r="R151" s="644"/>
      <c r="S151" s="644"/>
      <c r="T151" s="644"/>
      <c r="U151" s="644"/>
      <c r="V151" s="644"/>
      <c r="W151" s="644"/>
      <c r="X151" s="644"/>
      <c r="Y151" s="644"/>
      <c r="Z151" s="644"/>
      <c r="AA151" s="644"/>
      <c r="AB151" s="663"/>
    </row>
    <row r="152" spans="1:28" ht="24" customHeight="1">
      <c r="A152" s="212"/>
      <c r="B152" s="499"/>
      <c r="C152" s="818"/>
      <c r="D152" s="1565"/>
      <c r="E152" s="1566"/>
      <c r="F152" s="1566"/>
      <c r="G152" s="1566"/>
      <c r="H152" s="1566"/>
      <c r="I152" s="1566"/>
      <c r="J152" s="1566"/>
      <c r="K152" s="1567"/>
      <c r="L152" s="944"/>
      <c r="M152" s="130"/>
      <c r="N152" s="185" t="str">
        <f t="shared" si="3"/>
        <v/>
      </c>
      <c r="O152" s="47"/>
      <c r="P152" s="338"/>
      <c r="Q152" s="643"/>
      <c r="R152" s="644"/>
      <c r="S152" s="644"/>
      <c r="T152" s="644"/>
      <c r="U152" s="644"/>
      <c r="V152" s="644"/>
      <c r="W152" s="644"/>
      <c r="X152" s="644"/>
      <c r="Y152" s="644"/>
      <c r="Z152" s="644"/>
      <c r="AA152" s="644"/>
      <c r="AB152" s="663"/>
    </row>
    <row r="153" spans="1:28" ht="24" customHeight="1">
      <c r="A153" s="212"/>
      <c r="B153" s="499"/>
      <c r="C153" s="818"/>
      <c r="D153" s="1565"/>
      <c r="E153" s="1566"/>
      <c r="F153" s="1566"/>
      <c r="G153" s="1566"/>
      <c r="H153" s="1566"/>
      <c r="I153" s="1566"/>
      <c r="J153" s="1566"/>
      <c r="K153" s="1567"/>
      <c r="L153" s="944"/>
      <c r="M153" s="130"/>
      <c r="N153" s="185" t="str">
        <f t="shared" si="3"/>
        <v/>
      </c>
      <c r="O153" s="47"/>
      <c r="P153" s="338"/>
      <c r="Q153" s="643"/>
      <c r="R153" s="644"/>
      <c r="S153" s="644"/>
      <c r="T153" s="644"/>
      <c r="U153" s="644"/>
      <c r="V153" s="644"/>
      <c r="W153" s="644"/>
      <c r="X153" s="644"/>
      <c r="Y153" s="644"/>
      <c r="Z153" s="644"/>
      <c r="AA153" s="644"/>
      <c r="AB153" s="663"/>
    </row>
    <row r="154" spans="1:28" ht="24" customHeight="1">
      <c r="A154" s="212"/>
      <c r="B154" s="499"/>
      <c r="C154" s="818"/>
      <c r="D154" s="1565"/>
      <c r="E154" s="1566"/>
      <c r="F154" s="1566"/>
      <c r="G154" s="1566"/>
      <c r="H154" s="1566"/>
      <c r="I154" s="1566"/>
      <c r="J154" s="1566"/>
      <c r="K154" s="1567"/>
      <c r="L154" s="944"/>
      <c r="M154" s="130"/>
      <c r="N154" s="185" t="str">
        <f t="shared" si="3"/>
        <v/>
      </c>
      <c r="O154" s="47"/>
      <c r="P154" s="338"/>
      <c r="Q154" s="643"/>
      <c r="R154" s="644"/>
      <c r="S154" s="644"/>
      <c r="T154" s="644"/>
      <c r="U154" s="644"/>
      <c r="V154" s="644"/>
      <c r="W154" s="644"/>
      <c r="X154" s="644"/>
      <c r="Y154" s="644"/>
      <c r="Z154" s="644"/>
      <c r="AA154" s="644"/>
      <c r="AB154" s="663"/>
    </row>
    <row r="155" spans="1:28" ht="24" customHeight="1">
      <c r="A155" s="212"/>
      <c r="B155" s="499"/>
      <c r="C155" s="818"/>
      <c r="D155" s="1565"/>
      <c r="E155" s="1566"/>
      <c r="F155" s="1566"/>
      <c r="G155" s="1566"/>
      <c r="H155" s="1566"/>
      <c r="I155" s="1566"/>
      <c r="J155" s="1566"/>
      <c r="K155" s="1567"/>
      <c r="L155" s="944"/>
      <c r="M155" s="130"/>
      <c r="N155" s="185" t="str">
        <f t="shared" si="3"/>
        <v/>
      </c>
      <c r="O155" s="47"/>
      <c r="P155" s="338"/>
      <c r="Q155" s="643"/>
      <c r="R155" s="644"/>
      <c r="S155" s="644"/>
      <c r="T155" s="644"/>
      <c r="U155" s="644"/>
      <c r="V155" s="644"/>
      <c r="W155" s="644"/>
      <c r="X155" s="644"/>
      <c r="Y155" s="644"/>
      <c r="Z155" s="644"/>
      <c r="AA155" s="644"/>
      <c r="AB155" s="663"/>
    </row>
    <row r="156" spans="1:28" ht="24" customHeight="1">
      <c r="A156" s="212"/>
      <c r="B156" s="499"/>
      <c r="C156" s="818"/>
      <c r="D156" s="1565"/>
      <c r="E156" s="1566"/>
      <c r="F156" s="1566"/>
      <c r="G156" s="1566"/>
      <c r="H156" s="1566"/>
      <c r="I156" s="1566"/>
      <c r="J156" s="1566"/>
      <c r="K156" s="1567"/>
      <c r="L156" s="944"/>
      <c r="M156" s="130"/>
      <c r="N156" s="185" t="str">
        <f t="shared" si="3"/>
        <v/>
      </c>
      <c r="O156" s="47"/>
      <c r="P156" s="338"/>
      <c r="Q156" s="643"/>
      <c r="R156" s="644"/>
      <c r="S156" s="644"/>
      <c r="T156" s="644"/>
      <c r="U156" s="644"/>
      <c r="V156" s="644"/>
      <c r="W156" s="644"/>
      <c r="X156" s="644"/>
      <c r="Y156" s="644"/>
      <c r="Z156" s="644"/>
      <c r="AA156" s="644"/>
      <c r="AB156" s="663"/>
    </row>
    <row r="157" spans="1:28" ht="24" customHeight="1">
      <c r="A157" s="212"/>
      <c r="B157" s="499"/>
      <c r="C157" s="818"/>
      <c r="D157" s="1565"/>
      <c r="E157" s="1566"/>
      <c r="F157" s="1566"/>
      <c r="G157" s="1566"/>
      <c r="H157" s="1566"/>
      <c r="I157" s="1566"/>
      <c r="J157" s="1566"/>
      <c r="K157" s="1567"/>
      <c r="L157" s="944"/>
      <c r="M157" s="130"/>
      <c r="N157" s="185" t="str">
        <f t="shared" si="3"/>
        <v/>
      </c>
      <c r="O157" s="47"/>
      <c r="P157" s="338"/>
      <c r="Q157" s="643"/>
      <c r="R157" s="644"/>
      <c r="S157" s="644"/>
      <c r="T157" s="644"/>
      <c r="U157" s="644"/>
      <c r="V157" s="644"/>
      <c r="W157" s="644"/>
      <c r="X157" s="644"/>
      <c r="Y157" s="644"/>
      <c r="Z157" s="644"/>
      <c r="AA157" s="644"/>
      <c r="AB157" s="663"/>
    </row>
    <row r="158" spans="1:28" ht="24" customHeight="1">
      <c r="A158" s="212"/>
      <c r="B158" s="499"/>
      <c r="C158" s="818"/>
      <c r="D158" s="1565"/>
      <c r="E158" s="1566"/>
      <c r="F158" s="1566"/>
      <c r="G158" s="1566"/>
      <c r="H158" s="1566"/>
      <c r="I158" s="1566"/>
      <c r="J158" s="1566"/>
      <c r="K158" s="1567"/>
      <c r="L158" s="944"/>
      <c r="M158" s="130"/>
      <c r="N158" s="185" t="str">
        <f t="shared" si="3"/>
        <v/>
      </c>
      <c r="O158" s="47"/>
      <c r="P158" s="338"/>
      <c r="Q158" s="643"/>
      <c r="R158" s="644"/>
      <c r="S158" s="644"/>
      <c r="T158" s="644"/>
      <c r="U158" s="644"/>
      <c r="V158" s="644"/>
      <c r="W158" s="644"/>
      <c r="X158" s="644"/>
      <c r="Y158" s="644"/>
      <c r="Z158" s="644"/>
      <c r="AA158" s="644"/>
      <c r="AB158" s="663"/>
    </row>
    <row r="159" spans="1:28" ht="24" customHeight="1">
      <c r="A159" s="212"/>
      <c r="B159" s="499"/>
      <c r="C159" s="818"/>
      <c r="D159" s="1565"/>
      <c r="E159" s="1566"/>
      <c r="F159" s="1566"/>
      <c r="G159" s="1566"/>
      <c r="H159" s="1566"/>
      <c r="I159" s="1566"/>
      <c r="J159" s="1566"/>
      <c r="K159" s="1567"/>
      <c r="L159" s="944"/>
      <c r="M159" s="130"/>
      <c r="N159" s="185" t="str">
        <f t="shared" si="3"/>
        <v/>
      </c>
      <c r="O159" s="47"/>
      <c r="P159" s="338"/>
      <c r="Q159" s="643"/>
      <c r="R159" s="644"/>
      <c r="S159" s="644"/>
      <c r="T159" s="644"/>
      <c r="U159" s="644"/>
      <c r="V159" s="644"/>
      <c r="W159" s="644"/>
      <c r="X159" s="644"/>
      <c r="Y159" s="644"/>
      <c r="Z159" s="644"/>
      <c r="AA159" s="644"/>
      <c r="AB159" s="663"/>
    </row>
    <row r="160" spans="1:28" ht="24" customHeight="1">
      <c r="A160" s="212"/>
      <c r="B160" s="499"/>
      <c r="C160" s="818"/>
      <c r="D160" s="1565"/>
      <c r="E160" s="1566"/>
      <c r="F160" s="1566"/>
      <c r="G160" s="1566"/>
      <c r="H160" s="1566"/>
      <c r="I160" s="1566"/>
      <c r="J160" s="1566"/>
      <c r="K160" s="1567"/>
      <c r="L160" s="944"/>
      <c r="M160" s="130"/>
      <c r="N160" s="185" t="str">
        <f t="shared" si="3"/>
        <v/>
      </c>
      <c r="O160" s="47"/>
      <c r="P160" s="338"/>
      <c r="Q160" s="643"/>
      <c r="R160" s="644"/>
      <c r="S160" s="644"/>
      <c r="T160" s="644"/>
      <c r="U160" s="644"/>
      <c r="V160" s="644"/>
      <c r="W160" s="644"/>
      <c r="X160" s="644"/>
      <c r="Y160" s="644"/>
      <c r="Z160" s="644"/>
      <c r="AA160" s="644"/>
      <c r="AB160" s="663"/>
    </row>
    <row r="161" spans="1:28" ht="24" customHeight="1">
      <c r="A161" s="212"/>
      <c r="B161" s="499"/>
      <c r="C161" s="818"/>
      <c r="D161" s="1565"/>
      <c r="E161" s="1566"/>
      <c r="F161" s="1566"/>
      <c r="G161" s="1566"/>
      <c r="H161" s="1566"/>
      <c r="I161" s="1566"/>
      <c r="J161" s="1566"/>
      <c r="K161" s="1567"/>
      <c r="L161" s="944"/>
      <c r="M161" s="130"/>
      <c r="N161" s="185" t="str">
        <f t="shared" si="3"/>
        <v/>
      </c>
      <c r="O161" s="47"/>
      <c r="P161" s="338"/>
      <c r="Q161" s="643"/>
      <c r="R161" s="644"/>
      <c r="S161" s="644"/>
      <c r="T161" s="644"/>
      <c r="U161" s="644"/>
      <c r="V161" s="644"/>
      <c r="W161" s="644"/>
      <c r="X161" s="644"/>
      <c r="Y161" s="644"/>
      <c r="Z161" s="644"/>
      <c r="AA161" s="644"/>
      <c r="AB161" s="663"/>
    </row>
    <row r="162" spans="1:28" ht="24" customHeight="1">
      <c r="A162" s="212"/>
      <c r="B162" s="499"/>
      <c r="C162" s="818"/>
      <c r="D162" s="1565"/>
      <c r="E162" s="1566"/>
      <c r="F162" s="1566"/>
      <c r="G162" s="1566"/>
      <c r="H162" s="1566"/>
      <c r="I162" s="1566"/>
      <c r="J162" s="1566"/>
      <c r="K162" s="1567"/>
      <c r="L162" s="944"/>
      <c r="M162" s="130"/>
      <c r="N162" s="185" t="str">
        <f t="shared" si="3"/>
        <v/>
      </c>
      <c r="O162" s="47"/>
      <c r="P162" s="338"/>
      <c r="Q162" s="643"/>
      <c r="R162" s="644"/>
      <c r="S162" s="644"/>
      <c r="T162" s="644"/>
      <c r="U162" s="644"/>
      <c r="V162" s="644"/>
      <c r="W162" s="644"/>
      <c r="X162" s="644"/>
      <c r="Y162" s="644"/>
      <c r="Z162" s="644"/>
      <c r="AA162" s="644"/>
      <c r="AB162" s="663"/>
    </row>
    <row r="163" spans="1:28" ht="24" customHeight="1">
      <c r="A163" s="212"/>
      <c r="B163" s="499"/>
      <c r="C163" s="28"/>
      <c r="D163" s="1565"/>
      <c r="E163" s="1566"/>
      <c r="F163" s="1566"/>
      <c r="G163" s="1566"/>
      <c r="H163" s="1566"/>
      <c r="I163" s="1566"/>
      <c r="J163" s="1566"/>
      <c r="K163" s="1567"/>
      <c r="L163" s="29"/>
      <c r="M163" s="130"/>
      <c r="N163" s="185" t="str">
        <f t="shared" si="3"/>
        <v/>
      </c>
      <c r="O163" s="47"/>
      <c r="P163" s="338"/>
      <c r="Q163" s="643"/>
      <c r="R163" s="644"/>
      <c r="S163" s="644"/>
      <c r="T163" s="644"/>
      <c r="U163" s="644"/>
      <c r="V163" s="644"/>
      <c r="W163" s="644"/>
      <c r="X163" s="644"/>
      <c r="Y163" s="644"/>
      <c r="Z163" s="644"/>
      <c r="AA163" s="644"/>
      <c r="AB163" s="663"/>
    </row>
    <row r="164" spans="1:28" ht="24" customHeight="1">
      <c r="A164" s="212"/>
      <c r="B164" s="499"/>
      <c r="C164" s="28"/>
      <c r="D164" s="1565"/>
      <c r="E164" s="1566"/>
      <c r="F164" s="1566"/>
      <c r="G164" s="1566"/>
      <c r="H164" s="1566"/>
      <c r="I164" s="1566"/>
      <c r="J164" s="1566"/>
      <c r="K164" s="1567"/>
      <c r="L164" s="29"/>
      <c r="M164" s="130"/>
      <c r="N164" s="185" t="str">
        <f t="shared" si="3"/>
        <v/>
      </c>
      <c r="O164" s="47"/>
      <c r="P164" s="338"/>
      <c r="Q164" s="643"/>
      <c r="R164" s="644"/>
      <c r="S164" s="644"/>
      <c r="T164" s="644"/>
      <c r="U164" s="644"/>
      <c r="V164" s="644"/>
      <c r="W164" s="644"/>
      <c r="X164" s="644"/>
      <c r="Y164" s="644"/>
      <c r="Z164" s="644"/>
      <c r="AA164" s="644"/>
      <c r="AB164" s="663"/>
    </row>
    <row r="165" spans="1:28" ht="24" customHeight="1">
      <c r="A165" s="212"/>
      <c r="B165" s="499"/>
      <c r="C165" s="28"/>
      <c r="D165" s="819"/>
      <c r="E165" s="820"/>
      <c r="F165" s="820"/>
      <c r="G165" s="820"/>
      <c r="H165" s="820"/>
      <c r="I165" s="820"/>
      <c r="J165" s="820"/>
      <c r="K165" s="821"/>
      <c r="L165" s="29"/>
      <c r="M165" s="130"/>
      <c r="N165" s="185"/>
      <c r="O165" s="47"/>
      <c r="P165" s="338"/>
      <c r="Q165" s="643"/>
      <c r="R165" s="644"/>
      <c r="S165" s="644"/>
      <c r="T165" s="644"/>
      <c r="U165" s="644"/>
      <c r="V165" s="644"/>
      <c r="W165" s="644"/>
      <c r="X165" s="644"/>
      <c r="Y165" s="644"/>
      <c r="Z165" s="644"/>
      <c r="AA165" s="644"/>
      <c r="AB165" s="663"/>
    </row>
    <row r="166" spans="1:28" ht="24" customHeight="1">
      <c r="A166" s="212"/>
      <c r="B166" s="499"/>
      <c r="C166" s="28"/>
      <c r="D166" s="819"/>
      <c r="E166" s="820"/>
      <c r="F166" s="820"/>
      <c r="G166" s="820"/>
      <c r="H166" s="820"/>
      <c r="I166" s="820"/>
      <c r="J166" s="820"/>
      <c r="K166" s="821"/>
      <c r="L166" s="29"/>
      <c r="M166" s="130"/>
      <c r="N166" s="185"/>
      <c r="O166" s="47"/>
      <c r="P166" s="338"/>
      <c r="Q166" s="643"/>
      <c r="R166" s="644"/>
      <c r="S166" s="644"/>
      <c r="T166" s="644"/>
      <c r="U166" s="644"/>
      <c r="V166" s="644"/>
      <c r="W166" s="644"/>
      <c r="X166" s="644"/>
      <c r="Y166" s="644"/>
      <c r="Z166" s="644"/>
      <c r="AA166" s="644"/>
      <c r="AB166" s="663"/>
    </row>
    <row r="167" spans="1:28" ht="24" customHeight="1">
      <c r="A167" s="212"/>
      <c r="B167" s="499"/>
      <c r="C167" s="28"/>
      <c r="D167" s="819"/>
      <c r="E167" s="820"/>
      <c r="F167" s="820"/>
      <c r="G167" s="820"/>
      <c r="H167" s="820"/>
      <c r="I167" s="820"/>
      <c r="J167" s="820"/>
      <c r="K167" s="821"/>
      <c r="L167" s="29"/>
      <c r="M167" s="130"/>
      <c r="N167" s="185"/>
      <c r="O167" s="47"/>
      <c r="P167" s="338"/>
      <c r="Q167" s="643"/>
      <c r="R167" s="644"/>
      <c r="S167" s="644"/>
      <c r="T167" s="644"/>
      <c r="U167" s="644"/>
      <c r="V167" s="644"/>
      <c r="W167" s="644"/>
      <c r="X167" s="644"/>
      <c r="Y167" s="644"/>
      <c r="Z167" s="644"/>
      <c r="AA167" s="644"/>
      <c r="AB167" s="663"/>
    </row>
    <row r="168" spans="1:28" ht="24" customHeight="1">
      <c r="A168" s="212"/>
      <c r="B168" s="499"/>
      <c r="C168" s="28"/>
      <c r="D168" s="1565"/>
      <c r="E168" s="1566"/>
      <c r="F168" s="1566"/>
      <c r="G168" s="1566"/>
      <c r="H168" s="1566"/>
      <c r="I168" s="1566"/>
      <c r="J168" s="1566"/>
      <c r="K168" s="1567"/>
      <c r="L168" s="29"/>
      <c r="M168" s="130"/>
      <c r="N168" s="185" t="str">
        <f t="shared" ref="N168:N174" si="4">IF(C168=0,"",C168*M168)</f>
        <v/>
      </c>
      <c r="O168" s="47"/>
      <c r="P168" s="338"/>
      <c r="Q168" s="643"/>
      <c r="R168" s="644"/>
      <c r="S168" s="644"/>
      <c r="T168" s="644"/>
      <c r="U168" s="644"/>
      <c r="V168" s="644"/>
      <c r="W168" s="644"/>
      <c r="X168" s="644"/>
      <c r="Y168" s="644"/>
      <c r="Z168" s="644"/>
      <c r="AA168" s="644"/>
      <c r="AB168" s="663"/>
    </row>
    <row r="169" spans="1:28" ht="24" customHeight="1">
      <c r="A169" s="212"/>
      <c r="B169" s="499"/>
      <c r="C169" s="818"/>
      <c r="D169" s="1565"/>
      <c r="E169" s="1566"/>
      <c r="F169" s="1566"/>
      <c r="G169" s="1566"/>
      <c r="H169" s="1566"/>
      <c r="I169" s="1566"/>
      <c r="J169" s="1566"/>
      <c r="K169" s="1567"/>
      <c r="L169" s="944"/>
      <c r="M169" s="130"/>
      <c r="N169" s="185" t="str">
        <f t="shared" si="4"/>
        <v/>
      </c>
      <c r="O169" s="47"/>
      <c r="P169" s="338"/>
      <c r="Q169" s="643"/>
      <c r="R169" s="644"/>
      <c r="S169" s="644"/>
      <c r="T169" s="644"/>
      <c r="U169" s="644"/>
      <c r="V169" s="644"/>
      <c r="W169" s="644"/>
      <c r="X169" s="644"/>
      <c r="Y169" s="644"/>
      <c r="Z169" s="644"/>
      <c r="AA169" s="644"/>
      <c r="AB169" s="663"/>
    </row>
    <row r="170" spans="1:28" ht="24" customHeight="1">
      <c r="A170" s="212"/>
      <c r="B170" s="499"/>
      <c r="C170" s="818"/>
      <c r="D170" s="1565"/>
      <c r="E170" s="1566"/>
      <c r="F170" s="1566"/>
      <c r="G170" s="1566"/>
      <c r="H170" s="1566"/>
      <c r="I170" s="1566"/>
      <c r="J170" s="1566"/>
      <c r="K170" s="1567"/>
      <c r="L170" s="944"/>
      <c r="M170" s="130"/>
      <c r="N170" s="185" t="str">
        <f t="shared" si="4"/>
        <v/>
      </c>
      <c r="O170" s="47"/>
      <c r="P170" s="338"/>
      <c r="Q170" s="643"/>
      <c r="R170" s="644"/>
      <c r="S170" s="644"/>
      <c r="T170" s="644"/>
      <c r="U170" s="644"/>
      <c r="V170" s="644"/>
      <c r="W170" s="644"/>
      <c r="X170" s="644"/>
      <c r="Y170" s="644"/>
      <c r="Z170" s="644"/>
      <c r="AA170" s="644"/>
      <c r="AB170" s="663"/>
    </row>
    <row r="171" spans="1:28" ht="24" customHeight="1">
      <c r="A171" s="212"/>
      <c r="B171" s="499"/>
      <c r="C171" s="818"/>
      <c r="D171" s="1565"/>
      <c r="E171" s="1566"/>
      <c r="F171" s="1566"/>
      <c r="G171" s="1566"/>
      <c r="H171" s="1566"/>
      <c r="I171" s="1566"/>
      <c r="J171" s="1566"/>
      <c r="K171" s="1567"/>
      <c r="L171" s="944"/>
      <c r="M171" s="130"/>
      <c r="N171" s="185" t="str">
        <f t="shared" si="4"/>
        <v/>
      </c>
      <c r="O171" s="47"/>
      <c r="P171" s="338"/>
      <c r="Q171" s="643"/>
      <c r="R171" s="644"/>
      <c r="S171" s="644"/>
      <c r="T171" s="644"/>
      <c r="U171" s="644"/>
      <c r="V171" s="644"/>
      <c r="W171" s="644"/>
      <c r="X171" s="644"/>
      <c r="Y171" s="644"/>
      <c r="Z171" s="644"/>
      <c r="AA171" s="644"/>
      <c r="AB171" s="663"/>
    </row>
    <row r="172" spans="1:28" ht="24" customHeight="1">
      <c r="A172" s="212"/>
      <c r="B172" s="499"/>
      <c r="C172" s="818"/>
      <c r="D172" s="1565"/>
      <c r="E172" s="1566"/>
      <c r="F172" s="1566"/>
      <c r="G172" s="1566"/>
      <c r="H172" s="1566"/>
      <c r="I172" s="1566"/>
      <c r="J172" s="1566"/>
      <c r="K172" s="1567"/>
      <c r="L172" s="944"/>
      <c r="M172" s="130"/>
      <c r="N172" s="185" t="str">
        <f t="shared" si="4"/>
        <v/>
      </c>
      <c r="O172" s="47"/>
      <c r="P172" s="338"/>
      <c r="Q172" s="643"/>
      <c r="R172" s="644"/>
      <c r="S172" s="644"/>
      <c r="T172" s="644"/>
      <c r="U172" s="644"/>
      <c r="V172" s="644"/>
      <c r="W172" s="644"/>
      <c r="X172" s="644"/>
      <c r="Y172" s="644"/>
      <c r="Z172" s="644"/>
      <c r="AA172" s="644"/>
      <c r="AB172" s="663"/>
    </row>
    <row r="173" spans="1:28" ht="24" customHeight="1">
      <c r="A173" s="212"/>
      <c r="B173" s="499"/>
      <c r="C173" s="818"/>
      <c r="D173" s="1565"/>
      <c r="E173" s="1566"/>
      <c r="F173" s="1566"/>
      <c r="G173" s="1566"/>
      <c r="H173" s="1566"/>
      <c r="I173" s="1566"/>
      <c r="J173" s="1566"/>
      <c r="K173" s="1567"/>
      <c r="L173" s="944"/>
      <c r="M173" s="130"/>
      <c r="N173" s="185" t="str">
        <f t="shared" si="4"/>
        <v/>
      </c>
      <c r="O173" s="47"/>
      <c r="P173" s="338"/>
      <c r="Q173" s="643"/>
      <c r="R173" s="644"/>
      <c r="S173" s="644"/>
      <c r="T173" s="644"/>
      <c r="U173" s="644"/>
      <c r="V173" s="644"/>
      <c r="W173" s="644"/>
      <c r="X173" s="644"/>
      <c r="Y173" s="644"/>
      <c r="Z173" s="644"/>
      <c r="AA173" s="644"/>
      <c r="AB173" s="663"/>
    </row>
    <row r="174" spans="1:28" ht="24" customHeight="1">
      <c r="A174" s="212"/>
      <c r="B174" s="499"/>
      <c r="C174" s="818"/>
      <c r="D174" s="1565"/>
      <c r="E174" s="1566"/>
      <c r="F174" s="1566"/>
      <c r="G174" s="1566"/>
      <c r="H174" s="1566"/>
      <c r="I174" s="1566"/>
      <c r="J174" s="1566"/>
      <c r="K174" s="1567"/>
      <c r="L174" s="944"/>
      <c r="M174" s="130"/>
      <c r="N174" s="185" t="str">
        <f t="shared" si="4"/>
        <v/>
      </c>
      <c r="O174" s="47"/>
      <c r="P174" s="338"/>
      <c r="Q174" s="643"/>
      <c r="R174" s="644"/>
      <c r="S174" s="644"/>
      <c r="T174" s="644"/>
      <c r="U174" s="644"/>
      <c r="V174" s="644"/>
      <c r="W174" s="644"/>
      <c r="X174" s="644"/>
      <c r="Y174" s="644"/>
      <c r="Z174" s="644"/>
      <c r="AA174" s="644"/>
      <c r="AB174" s="663"/>
    </row>
    <row r="175" spans="1:28" s="49" customFormat="1" ht="3.75" customHeight="1">
      <c r="A175" s="340"/>
      <c r="C175" s="945"/>
      <c r="D175" s="946"/>
      <c r="E175" s="945"/>
      <c r="F175" s="945"/>
      <c r="G175" s="945"/>
      <c r="H175" s="945"/>
      <c r="I175" s="945"/>
      <c r="J175" s="945"/>
      <c r="K175" s="945"/>
      <c r="L175" s="945"/>
      <c r="P175" s="201"/>
      <c r="Q175" s="494"/>
      <c r="R175" s="202"/>
      <c r="S175" s="202"/>
      <c r="T175" s="202"/>
      <c r="U175" s="202"/>
      <c r="V175" s="202"/>
      <c r="W175" s="202"/>
      <c r="X175" s="202"/>
      <c r="Y175" s="202"/>
      <c r="Z175" s="202"/>
      <c r="AA175" s="202"/>
      <c r="AB175" s="197"/>
    </row>
    <row r="176" spans="1:28" s="49" customFormat="1" ht="21.75" customHeight="1">
      <c r="A176" s="340"/>
      <c r="B176" s="1568" t="s">
        <v>188</v>
      </c>
      <c r="C176" s="1578"/>
      <c r="D176" s="1578"/>
      <c r="E176" s="1578"/>
      <c r="F176" s="1578"/>
      <c r="G176" s="1578"/>
      <c r="H176" s="1578"/>
      <c r="I176" s="1578"/>
      <c r="J176" s="1578"/>
      <c r="K176" s="1578"/>
      <c r="L176" s="1578"/>
      <c r="M176" s="1569"/>
      <c r="N176" s="1569"/>
      <c r="O176" s="1570"/>
      <c r="P176" s="337"/>
      <c r="Q176" s="494"/>
      <c r="R176" s="202"/>
      <c r="S176" s="202"/>
      <c r="T176" s="202"/>
      <c r="U176" s="202"/>
      <c r="V176" s="202"/>
      <c r="W176" s="202"/>
      <c r="X176" s="202"/>
      <c r="Y176" s="202"/>
      <c r="Z176" s="202"/>
      <c r="AA176" s="202"/>
      <c r="AB176" s="197"/>
    </row>
    <row r="177" spans="1:28" s="49" customFormat="1" ht="21.75" customHeight="1">
      <c r="A177" s="340"/>
      <c r="B177" s="1571" t="s">
        <v>187</v>
      </c>
      <c r="C177" s="1579"/>
      <c r="D177" s="1579"/>
      <c r="E177" s="1579"/>
      <c r="F177" s="1579"/>
      <c r="G177" s="1579"/>
      <c r="H177" s="1579"/>
      <c r="I177" s="1579"/>
      <c r="J177" s="1579"/>
      <c r="K177" s="1579"/>
      <c r="L177" s="1579"/>
      <c r="M177" s="1572"/>
      <c r="N177" s="1572"/>
      <c r="O177" s="1573"/>
      <c r="P177" s="337"/>
      <c r="Q177" s="494"/>
      <c r="R177" s="202"/>
      <c r="S177" s="202"/>
      <c r="T177" s="202"/>
      <c r="U177" s="202"/>
      <c r="V177" s="202"/>
      <c r="W177" s="202"/>
      <c r="X177" s="202"/>
      <c r="Y177" s="202"/>
      <c r="Z177" s="202"/>
      <c r="AA177" s="202"/>
      <c r="AB177" s="197"/>
    </row>
    <row r="178" spans="1:28" ht="12" customHeight="1">
      <c r="A178" s="216"/>
      <c r="B178" s="224" t="str">
        <f>B121</f>
        <v>FAPESP,  SETEMBRO DE 2015</v>
      </c>
      <c r="C178" s="824"/>
      <c r="D178" s="825"/>
      <c r="E178" s="826"/>
      <c r="F178" s="826"/>
      <c r="G178" s="826"/>
      <c r="H178" s="826"/>
      <c r="I178" s="826"/>
      <c r="J178" s="826"/>
      <c r="K178" s="824"/>
      <c r="L178" s="824"/>
      <c r="M178" s="498"/>
      <c r="N178" s="498"/>
      <c r="O178" s="498">
        <v>3</v>
      </c>
      <c r="P178" s="338"/>
      <c r="Q178" s="651"/>
      <c r="R178" s="650"/>
      <c r="S178" s="650"/>
      <c r="T178" s="650"/>
      <c r="U178" s="650"/>
      <c r="V178" s="650"/>
      <c r="W178" s="650"/>
      <c r="X178" s="650"/>
      <c r="Y178" s="650"/>
      <c r="Z178" s="650"/>
      <c r="AA178" s="650"/>
      <c r="AB178" s="665"/>
    </row>
    <row r="179" spans="1:28" ht="24" customHeight="1">
      <c r="A179" s="216"/>
      <c r="B179" s="309" t="s">
        <v>143</v>
      </c>
      <c r="C179" s="824"/>
      <c r="D179" s="825"/>
      <c r="E179" s="826"/>
      <c r="F179" s="826"/>
      <c r="G179" s="826"/>
      <c r="H179" s="826"/>
      <c r="I179" s="826"/>
      <c r="J179" s="826"/>
      <c r="K179" s="824"/>
      <c r="L179" s="824"/>
      <c r="M179" s="311"/>
      <c r="N179" s="311"/>
      <c r="O179" s="311"/>
      <c r="P179" s="338"/>
      <c r="Q179" s="651"/>
      <c r="R179" s="652"/>
      <c r="S179" s="652"/>
      <c r="T179" s="650"/>
      <c r="U179" s="650"/>
      <c r="V179" s="650"/>
      <c r="W179" s="650"/>
      <c r="X179" s="650"/>
      <c r="Y179" s="650"/>
      <c r="Z179" s="650"/>
      <c r="AA179" s="650"/>
      <c r="AB179" s="665"/>
    </row>
    <row r="180" spans="1:28" ht="15.75" customHeight="1">
      <c r="A180" s="212"/>
      <c r="B180" s="1574" t="s">
        <v>1</v>
      </c>
      <c r="C180" s="1577" t="s">
        <v>7</v>
      </c>
      <c r="D180" s="1581" t="s">
        <v>8</v>
      </c>
      <c r="E180" s="1582"/>
      <c r="F180" s="1582"/>
      <c r="G180" s="1582"/>
      <c r="H180" s="1582"/>
      <c r="I180" s="1582"/>
      <c r="J180" s="1582"/>
      <c r="K180" s="1582"/>
      <c r="L180" s="1577" t="s">
        <v>117</v>
      </c>
      <c r="M180" s="1577" t="s">
        <v>3</v>
      </c>
      <c r="N180" s="1574" t="s">
        <v>4</v>
      </c>
      <c r="O180" s="1574" t="s">
        <v>2</v>
      </c>
      <c r="P180" s="209"/>
      <c r="Q180" s="653"/>
      <c r="R180" s="652"/>
      <c r="S180" s="652"/>
      <c r="T180" s="652"/>
      <c r="U180" s="652"/>
      <c r="V180" s="652"/>
      <c r="W180" s="652"/>
      <c r="X180" s="652"/>
      <c r="Y180" s="652"/>
      <c r="Z180" s="652"/>
      <c r="AA180" s="652"/>
      <c r="AB180" s="652"/>
    </row>
    <row r="181" spans="1:28" s="55" customFormat="1" ht="15.75" customHeight="1">
      <c r="A181" s="266"/>
      <c r="B181" s="1551"/>
      <c r="C181" s="1580"/>
      <c r="D181" s="1582"/>
      <c r="E181" s="1582"/>
      <c r="F181" s="1582"/>
      <c r="G181" s="1582"/>
      <c r="H181" s="1582"/>
      <c r="I181" s="1582"/>
      <c r="J181" s="1582"/>
      <c r="K181" s="1582"/>
      <c r="L181" s="1577"/>
      <c r="M181" s="1551"/>
      <c r="N181" s="1551"/>
      <c r="O181" s="1551"/>
      <c r="P181" s="210"/>
      <c r="Q181" s="653"/>
      <c r="R181" s="644"/>
      <c r="S181" s="644"/>
      <c r="T181" s="652"/>
      <c r="U181" s="652"/>
      <c r="V181" s="652"/>
      <c r="W181" s="652"/>
      <c r="X181" s="652"/>
      <c r="Y181" s="652"/>
      <c r="Z181" s="652"/>
      <c r="AA181" s="652"/>
      <c r="AB181" s="652"/>
    </row>
    <row r="182" spans="1:28" ht="23.45" customHeight="1">
      <c r="A182" s="212"/>
      <c r="B182" s="499"/>
      <c r="C182" s="827"/>
      <c r="D182" s="1565"/>
      <c r="E182" s="1566"/>
      <c r="F182" s="1566"/>
      <c r="G182" s="1566"/>
      <c r="H182" s="1566"/>
      <c r="I182" s="1566"/>
      <c r="J182" s="1566"/>
      <c r="K182" s="1567"/>
      <c r="L182" s="944"/>
      <c r="M182" s="130"/>
      <c r="N182" s="185" t="str">
        <f t="shared" ref="N182:N222" si="5">IF(C182=0,"",C182*M182)</f>
        <v/>
      </c>
      <c r="O182" s="47"/>
      <c r="P182" s="338"/>
      <c r="Q182" s="643"/>
      <c r="R182" s="644"/>
      <c r="S182" s="644"/>
      <c r="T182" s="644"/>
      <c r="U182" s="644"/>
      <c r="V182" s="644"/>
      <c r="W182" s="644"/>
      <c r="X182" s="644"/>
      <c r="Y182" s="644"/>
      <c r="Z182" s="644"/>
      <c r="AA182" s="644"/>
      <c r="AB182" s="663"/>
    </row>
    <row r="183" spans="1:28" ht="23.45" customHeight="1">
      <c r="A183" s="212"/>
      <c r="B183" s="499"/>
      <c r="C183" s="818"/>
      <c r="D183" s="1565"/>
      <c r="E183" s="1566"/>
      <c r="F183" s="1566"/>
      <c r="G183" s="1566"/>
      <c r="H183" s="1566"/>
      <c r="I183" s="1566"/>
      <c r="J183" s="1566"/>
      <c r="K183" s="1567"/>
      <c r="L183" s="944"/>
      <c r="M183" s="130"/>
      <c r="N183" s="185" t="str">
        <f t="shared" si="5"/>
        <v/>
      </c>
      <c r="O183" s="47"/>
      <c r="P183" s="338"/>
      <c r="Q183" s="643"/>
      <c r="R183" s="644"/>
      <c r="S183" s="644"/>
      <c r="T183" s="644"/>
      <c r="U183" s="644"/>
      <c r="V183" s="644"/>
      <c r="W183" s="644"/>
      <c r="X183" s="644"/>
      <c r="Y183" s="644"/>
      <c r="Z183" s="644"/>
      <c r="AA183" s="644"/>
      <c r="AB183" s="663"/>
    </row>
    <row r="184" spans="1:28" ht="23.45" customHeight="1">
      <c r="A184" s="212"/>
      <c r="B184" s="499"/>
      <c r="C184" s="818"/>
      <c r="D184" s="1565"/>
      <c r="E184" s="1566"/>
      <c r="F184" s="1566"/>
      <c r="G184" s="1566"/>
      <c r="H184" s="1566"/>
      <c r="I184" s="1566"/>
      <c r="J184" s="1566"/>
      <c r="K184" s="1567"/>
      <c r="L184" s="944"/>
      <c r="M184" s="130"/>
      <c r="N184" s="185" t="str">
        <f t="shared" si="5"/>
        <v/>
      </c>
      <c r="O184" s="47"/>
      <c r="P184" s="338"/>
      <c r="Q184" s="643"/>
      <c r="R184" s="644"/>
      <c r="S184" s="644"/>
      <c r="T184" s="644"/>
      <c r="U184" s="644"/>
      <c r="V184" s="644"/>
      <c r="W184" s="644"/>
      <c r="X184" s="644"/>
      <c r="Y184" s="644"/>
      <c r="Z184" s="644"/>
      <c r="AA184" s="644"/>
      <c r="AB184" s="663"/>
    </row>
    <row r="185" spans="1:28" ht="23.45" customHeight="1">
      <c r="A185" s="212"/>
      <c r="B185" s="499"/>
      <c r="C185" s="818"/>
      <c r="D185" s="1565"/>
      <c r="E185" s="1566"/>
      <c r="F185" s="1566"/>
      <c r="G185" s="1566"/>
      <c r="H185" s="1566"/>
      <c r="I185" s="1566"/>
      <c r="J185" s="1566"/>
      <c r="K185" s="1567"/>
      <c r="L185" s="944"/>
      <c r="M185" s="130"/>
      <c r="N185" s="185" t="str">
        <f t="shared" si="5"/>
        <v/>
      </c>
      <c r="O185" s="47"/>
      <c r="P185" s="338"/>
      <c r="Q185" s="643"/>
      <c r="R185" s="644"/>
      <c r="S185" s="644"/>
      <c r="T185" s="644"/>
      <c r="U185" s="644"/>
      <c r="V185" s="644"/>
      <c r="W185" s="644"/>
      <c r="X185" s="644"/>
      <c r="Y185" s="644"/>
      <c r="Z185" s="644"/>
      <c r="AA185" s="644"/>
      <c r="AB185" s="663"/>
    </row>
    <row r="186" spans="1:28" ht="23.45" customHeight="1">
      <c r="A186" s="212"/>
      <c r="B186" s="499"/>
      <c r="C186" s="818"/>
      <c r="D186" s="1565"/>
      <c r="E186" s="1566"/>
      <c r="F186" s="1566"/>
      <c r="G186" s="1566"/>
      <c r="H186" s="1566"/>
      <c r="I186" s="1566"/>
      <c r="J186" s="1566"/>
      <c r="K186" s="1567"/>
      <c r="L186" s="944"/>
      <c r="M186" s="130"/>
      <c r="N186" s="185" t="str">
        <f t="shared" si="5"/>
        <v/>
      </c>
      <c r="O186" s="47"/>
      <c r="P186" s="338"/>
      <c r="Q186" s="643"/>
      <c r="R186" s="644"/>
      <c r="S186" s="644"/>
      <c r="T186" s="644"/>
      <c r="U186" s="644"/>
      <c r="V186" s="644"/>
      <c r="W186" s="644"/>
      <c r="X186" s="644"/>
      <c r="Y186" s="644"/>
      <c r="Z186" s="644"/>
      <c r="AA186" s="644"/>
      <c r="AB186" s="663"/>
    </row>
    <row r="187" spans="1:28" ht="23.45" customHeight="1">
      <c r="A187" s="212"/>
      <c r="B187" s="499"/>
      <c r="C187" s="818"/>
      <c r="D187" s="1565"/>
      <c r="E187" s="1566"/>
      <c r="F187" s="1566"/>
      <c r="G187" s="1566"/>
      <c r="H187" s="1566"/>
      <c r="I187" s="1566"/>
      <c r="J187" s="1566"/>
      <c r="K187" s="1567"/>
      <c r="L187" s="944"/>
      <c r="M187" s="130"/>
      <c r="N187" s="185" t="str">
        <f t="shared" si="5"/>
        <v/>
      </c>
      <c r="O187" s="47"/>
      <c r="P187" s="338"/>
      <c r="Q187" s="643"/>
      <c r="R187" s="644"/>
      <c r="S187" s="644"/>
      <c r="T187" s="644"/>
      <c r="U187" s="644"/>
      <c r="V187" s="644"/>
      <c r="W187" s="644"/>
      <c r="X187" s="644"/>
      <c r="Y187" s="644"/>
      <c r="Z187" s="644"/>
      <c r="AA187" s="644"/>
      <c r="AB187" s="663"/>
    </row>
    <row r="188" spans="1:28" ht="23.45" customHeight="1">
      <c r="A188" s="212"/>
      <c r="B188" s="499"/>
      <c r="C188" s="818"/>
      <c r="D188" s="1565"/>
      <c r="E188" s="1566"/>
      <c r="F188" s="1566"/>
      <c r="G188" s="1566"/>
      <c r="H188" s="1566"/>
      <c r="I188" s="1566"/>
      <c r="J188" s="1566"/>
      <c r="K188" s="1567"/>
      <c r="L188" s="944"/>
      <c r="M188" s="130"/>
      <c r="N188" s="185" t="str">
        <f t="shared" si="5"/>
        <v/>
      </c>
      <c r="O188" s="47"/>
      <c r="P188" s="338"/>
      <c r="Q188" s="643"/>
      <c r="R188" s="644"/>
      <c r="S188" s="644"/>
      <c r="T188" s="644"/>
      <c r="U188" s="644"/>
      <c r="V188" s="644"/>
      <c r="W188" s="644"/>
      <c r="X188" s="644"/>
      <c r="Y188" s="644"/>
      <c r="Z188" s="644"/>
      <c r="AA188" s="644"/>
      <c r="AB188" s="663"/>
    </row>
    <row r="189" spans="1:28" ht="23.45" customHeight="1">
      <c r="A189" s="212"/>
      <c r="B189" s="499"/>
      <c r="C189" s="818"/>
      <c r="D189" s="1565"/>
      <c r="E189" s="1566"/>
      <c r="F189" s="1566"/>
      <c r="G189" s="1566"/>
      <c r="H189" s="1566"/>
      <c r="I189" s="1566"/>
      <c r="J189" s="1566"/>
      <c r="K189" s="1567"/>
      <c r="L189" s="944"/>
      <c r="M189" s="130"/>
      <c r="N189" s="185" t="str">
        <f t="shared" si="5"/>
        <v/>
      </c>
      <c r="O189" s="47"/>
      <c r="P189" s="338"/>
      <c r="Q189" s="643"/>
      <c r="R189" s="644"/>
      <c r="S189" s="644"/>
      <c r="T189" s="644"/>
      <c r="U189" s="644"/>
      <c r="V189" s="644"/>
      <c r="W189" s="644"/>
      <c r="X189" s="644"/>
      <c r="Y189" s="644"/>
      <c r="Z189" s="644"/>
      <c r="AA189" s="644"/>
      <c r="AB189" s="663"/>
    </row>
    <row r="190" spans="1:28" ht="23.45" customHeight="1">
      <c r="A190" s="212"/>
      <c r="B190" s="499"/>
      <c r="C190" s="818"/>
      <c r="D190" s="1565"/>
      <c r="E190" s="1566"/>
      <c r="F190" s="1566"/>
      <c r="G190" s="1566"/>
      <c r="H190" s="1566"/>
      <c r="I190" s="1566"/>
      <c r="J190" s="1566"/>
      <c r="K190" s="1567"/>
      <c r="L190" s="944"/>
      <c r="M190" s="130"/>
      <c r="N190" s="185" t="str">
        <f t="shared" si="5"/>
        <v/>
      </c>
      <c r="O190" s="47"/>
      <c r="P190" s="338"/>
      <c r="Q190" s="643"/>
      <c r="R190" s="644"/>
      <c r="S190" s="644"/>
      <c r="T190" s="644"/>
      <c r="U190" s="644"/>
      <c r="V190" s="644"/>
      <c r="W190" s="644"/>
      <c r="X190" s="644"/>
      <c r="Y190" s="644"/>
      <c r="Z190" s="644"/>
      <c r="AA190" s="644"/>
      <c r="AB190" s="663"/>
    </row>
    <row r="191" spans="1:28" ht="23.45" customHeight="1">
      <c r="A191" s="212"/>
      <c r="B191" s="499"/>
      <c r="C191" s="818"/>
      <c r="D191" s="1565"/>
      <c r="E191" s="1566"/>
      <c r="F191" s="1566"/>
      <c r="G191" s="1566"/>
      <c r="H191" s="1566"/>
      <c r="I191" s="1566"/>
      <c r="J191" s="1566"/>
      <c r="K191" s="1567"/>
      <c r="L191" s="944"/>
      <c r="M191" s="130"/>
      <c r="N191" s="185" t="str">
        <f t="shared" si="5"/>
        <v/>
      </c>
      <c r="O191" s="47"/>
      <c r="P191" s="338"/>
      <c r="Q191" s="643"/>
      <c r="R191" s="644"/>
      <c r="S191" s="644"/>
      <c r="T191" s="644"/>
      <c r="U191" s="644"/>
      <c r="V191" s="644"/>
      <c r="W191" s="644"/>
      <c r="X191" s="644"/>
      <c r="Y191" s="644"/>
      <c r="Z191" s="644"/>
      <c r="AA191" s="644"/>
      <c r="AB191" s="663"/>
    </row>
    <row r="192" spans="1:28" ht="23.45" customHeight="1">
      <c r="A192" s="212"/>
      <c r="B192" s="499"/>
      <c r="C192" s="818"/>
      <c r="D192" s="1565"/>
      <c r="E192" s="1566"/>
      <c r="F192" s="1566"/>
      <c r="G192" s="1566"/>
      <c r="H192" s="1566"/>
      <c r="I192" s="1566"/>
      <c r="J192" s="1566"/>
      <c r="K192" s="1567"/>
      <c r="L192" s="944"/>
      <c r="M192" s="130"/>
      <c r="N192" s="185" t="str">
        <f t="shared" si="5"/>
        <v/>
      </c>
      <c r="O192" s="47"/>
      <c r="P192" s="338"/>
      <c r="Q192" s="643"/>
      <c r="R192" s="644"/>
      <c r="S192" s="644"/>
      <c r="T192" s="644"/>
      <c r="U192" s="644"/>
      <c r="V192" s="644"/>
      <c r="W192" s="644"/>
      <c r="X192" s="644"/>
      <c r="Y192" s="644"/>
      <c r="Z192" s="644"/>
      <c r="AA192" s="644"/>
      <c r="AB192" s="663"/>
    </row>
    <row r="193" spans="1:28" ht="23.45" customHeight="1">
      <c r="A193" s="212"/>
      <c r="B193" s="499"/>
      <c r="C193" s="818"/>
      <c r="D193" s="1565"/>
      <c r="E193" s="1566"/>
      <c r="F193" s="1566"/>
      <c r="G193" s="1566"/>
      <c r="H193" s="1566"/>
      <c r="I193" s="1566"/>
      <c r="J193" s="1566"/>
      <c r="K193" s="1567"/>
      <c r="L193" s="944"/>
      <c r="M193" s="130"/>
      <c r="N193" s="185" t="str">
        <f t="shared" si="5"/>
        <v/>
      </c>
      <c r="O193" s="47"/>
      <c r="P193" s="338"/>
      <c r="Q193" s="643"/>
      <c r="R193" s="644"/>
      <c r="S193" s="644"/>
      <c r="T193" s="644"/>
      <c r="U193" s="644"/>
      <c r="V193" s="644"/>
      <c r="W193" s="644"/>
      <c r="X193" s="644"/>
      <c r="Y193" s="644"/>
      <c r="Z193" s="644"/>
      <c r="AA193" s="644"/>
      <c r="AB193" s="663"/>
    </row>
    <row r="194" spans="1:28" ht="23.45" customHeight="1">
      <c r="A194" s="212"/>
      <c r="B194" s="499"/>
      <c r="C194" s="818"/>
      <c r="D194" s="1565"/>
      <c r="E194" s="1566"/>
      <c r="F194" s="1566"/>
      <c r="G194" s="1566"/>
      <c r="H194" s="1566"/>
      <c r="I194" s="1566"/>
      <c r="J194" s="1566"/>
      <c r="K194" s="1567"/>
      <c r="L194" s="944"/>
      <c r="M194" s="130"/>
      <c r="N194" s="185" t="str">
        <f t="shared" si="5"/>
        <v/>
      </c>
      <c r="O194" s="47"/>
      <c r="P194" s="338"/>
      <c r="Q194" s="643"/>
      <c r="R194" s="644"/>
      <c r="S194" s="644"/>
      <c r="T194" s="644"/>
      <c r="U194" s="644"/>
      <c r="V194" s="644"/>
      <c r="W194" s="644"/>
      <c r="X194" s="644"/>
      <c r="Y194" s="644"/>
      <c r="Z194" s="644"/>
      <c r="AA194" s="644"/>
      <c r="AB194" s="663"/>
    </row>
    <row r="195" spans="1:28" ht="23.45" customHeight="1">
      <c r="A195" s="212"/>
      <c r="B195" s="499"/>
      <c r="C195" s="818"/>
      <c r="D195" s="1565"/>
      <c r="E195" s="1566"/>
      <c r="F195" s="1566"/>
      <c r="G195" s="1566"/>
      <c r="H195" s="1566"/>
      <c r="I195" s="1566"/>
      <c r="J195" s="1566"/>
      <c r="K195" s="1567"/>
      <c r="L195" s="944"/>
      <c r="M195" s="130"/>
      <c r="N195" s="185" t="str">
        <f t="shared" si="5"/>
        <v/>
      </c>
      <c r="O195" s="47"/>
      <c r="P195" s="338"/>
      <c r="Q195" s="643"/>
      <c r="R195" s="644"/>
      <c r="S195" s="644"/>
      <c r="T195" s="644"/>
      <c r="U195" s="644"/>
      <c r="V195" s="644"/>
      <c r="W195" s="644"/>
      <c r="X195" s="644"/>
      <c r="Y195" s="644"/>
      <c r="Z195" s="644"/>
      <c r="AA195" s="644"/>
      <c r="AB195" s="663"/>
    </row>
    <row r="196" spans="1:28" ht="23.45" customHeight="1">
      <c r="A196" s="212"/>
      <c r="B196" s="499"/>
      <c r="C196" s="818"/>
      <c r="D196" s="1565"/>
      <c r="E196" s="1566"/>
      <c r="F196" s="1566"/>
      <c r="G196" s="1566"/>
      <c r="H196" s="1566"/>
      <c r="I196" s="1566"/>
      <c r="J196" s="1566"/>
      <c r="K196" s="1567"/>
      <c r="L196" s="944"/>
      <c r="M196" s="130"/>
      <c r="N196" s="185" t="str">
        <f t="shared" si="5"/>
        <v/>
      </c>
      <c r="O196" s="47"/>
      <c r="P196" s="338"/>
      <c r="Q196" s="643"/>
      <c r="R196" s="644"/>
      <c r="S196" s="644"/>
      <c r="T196" s="644"/>
      <c r="U196" s="644"/>
      <c r="V196" s="644"/>
      <c r="W196" s="644"/>
      <c r="X196" s="644"/>
      <c r="Y196" s="644"/>
      <c r="Z196" s="644"/>
      <c r="AA196" s="644"/>
      <c r="AB196" s="663"/>
    </row>
    <row r="197" spans="1:28" ht="23.45" customHeight="1">
      <c r="A197" s="212"/>
      <c r="B197" s="499"/>
      <c r="C197" s="818"/>
      <c r="D197" s="1565"/>
      <c r="E197" s="1566"/>
      <c r="F197" s="1566"/>
      <c r="G197" s="1566"/>
      <c r="H197" s="1566"/>
      <c r="I197" s="1566"/>
      <c r="J197" s="1566"/>
      <c r="K197" s="1567"/>
      <c r="L197" s="944"/>
      <c r="M197" s="130"/>
      <c r="N197" s="185" t="str">
        <f t="shared" si="5"/>
        <v/>
      </c>
      <c r="O197" s="47"/>
      <c r="P197" s="338"/>
      <c r="Q197" s="643"/>
      <c r="R197" s="644"/>
      <c r="S197" s="644"/>
      <c r="T197" s="644"/>
      <c r="U197" s="644"/>
      <c r="V197" s="644"/>
      <c r="W197" s="644"/>
      <c r="X197" s="644"/>
      <c r="Y197" s="644"/>
      <c r="Z197" s="644"/>
      <c r="AA197" s="644"/>
      <c r="AB197" s="663"/>
    </row>
    <row r="198" spans="1:28" ht="23.45" customHeight="1">
      <c r="A198" s="212"/>
      <c r="B198" s="499"/>
      <c r="C198" s="818"/>
      <c r="D198" s="1565"/>
      <c r="E198" s="1566"/>
      <c r="F198" s="1566"/>
      <c r="G198" s="1566"/>
      <c r="H198" s="1566"/>
      <c r="I198" s="1566"/>
      <c r="J198" s="1566"/>
      <c r="K198" s="1567"/>
      <c r="L198" s="944"/>
      <c r="M198" s="130"/>
      <c r="N198" s="185" t="str">
        <f t="shared" si="5"/>
        <v/>
      </c>
      <c r="O198" s="47"/>
      <c r="P198" s="338"/>
      <c r="Q198" s="643"/>
      <c r="R198" s="644"/>
      <c r="S198" s="644"/>
      <c r="T198" s="644"/>
      <c r="U198" s="644"/>
      <c r="V198" s="644"/>
      <c r="W198" s="644"/>
      <c r="X198" s="644"/>
      <c r="Y198" s="644"/>
      <c r="Z198" s="644"/>
      <c r="AA198" s="644"/>
      <c r="AB198" s="663"/>
    </row>
    <row r="199" spans="1:28" ht="23.45" customHeight="1">
      <c r="A199" s="212"/>
      <c r="B199" s="499"/>
      <c r="C199" s="818"/>
      <c r="D199" s="1565"/>
      <c r="E199" s="1566"/>
      <c r="F199" s="1566"/>
      <c r="G199" s="1566"/>
      <c r="H199" s="1566"/>
      <c r="I199" s="1566"/>
      <c r="J199" s="1566"/>
      <c r="K199" s="1567"/>
      <c r="L199" s="944"/>
      <c r="M199" s="130"/>
      <c r="N199" s="185" t="str">
        <f t="shared" si="5"/>
        <v/>
      </c>
      <c r="O199" s="47"/>
      <c r="P199" s="338"/>
      <c r="Q199" s="643"/>
      <c r="R199" s="644"/>
      <c r="S199" s="644"/>
      <c r="T199" s="644"/>
      <c r="U199" s="644"/>
      <c r="V199" s="644"/>
      <c r="W199" s="644"/>
      <c r="X199" s="644"/>
      <c r="Y199" s="644"/>
      <c r="Z199" s="644"/>
      <c r="AA199" s="644"/>
      <c r="AB199" s="663"/>
    </row>
    <row r="200" spans="1:28" ht="23.45" customHeight="1">
      <c r="A200" s="212"/>
      <c r="B200" s="499"/>
      <c r="C200" s="818"/>
      <c r="D200" s="1565"/>
      <c r="E200" s="1566"/>
      <c r="F200" s="1566"/>
      <c r="G200" s="1566"/>
      <c r="H200" s="1566"/>
      <c r="I200" s="1566"/>
      <c r="J200" s="1566"/>
      <c r="K200" s="1567"/>
      <c r="L200" s="944"/>
      <c r="M200" s="130"/>
      <c r="N200" s="185" t="str">
        <f t="shared" si="5"/>
        <v/>
      </c>
      <c r="O200" s="47"/>
      <c r="P200" s="338"/>
      <c r="Q200" s="643"/>
      <c r="R200" s="644"/>
      <c r="S200" s="644"/>
      <c r="T200" s="644"/>
      <c r="U200" s="644"/>
      <c r="V200" s="644"/>
      <c r="W200" s="644"/>
      <c r="X200" s="644"/>
      <c r="Y200" s="644"/>
      <c r="Z200" s="644"/>
      <c r="AA200" s="644"/>
      <c r="AB200" s="663"/>
    </row>
    <row r="201" spans="1:28" ht="23.45" customHeight="1">
      <c r="A201" s="212"/>
      <c r="B201" s="499"/>
      <c r="C201" s="818"/>
      <c r="D201" s="1565"/>
      <c r="E201" s="1566"/>
      <c r="F201" s="1566"/>
      <c r="G201" s="1566"/>
      <c r="H201" s="1566"/>
      <c r="I201" s="1566"/>
      <c r="J201" s="1566"/>
      <c r="K201" s="1567"/>
      <c r="L201" s="944"/>
      <c r="M201" s="130"/>
      <c r="N201" s="185" t="str">
        <f t="shared" si="5"/>
        <v/>
      </c>
      <c r="O201" s="47"/>
      <c r="P201" s="338"/>
      <c r="Q201" s="643"/>
      <c r="R201" s="644"/>
      <c r="S201" s="644"/>
      <c r="T201" s="644"/>
      <c r="U201" s="644"/>
      <c r="V201" s="644"/>
      <c r="W201" s="644"/>
      <c r="X201" s="644"/>
      <c r="Y201" s="644"/>
      <c r="Z201" s="644"/>
      <c r="AA201" s="644"/>
      <c r="AB201" s="663"/>
    </row>
    <row r="202" spans="1:28" ht="23.45" customHeight="1">
      <c r="A202" s="212"/>
      <c r="B202" s="499"/>
      <c r="C202" s="818"/>
      <c r="D202" s="1565"/>
      <c r="E202" s="1566"/>
      <c r="F202" s="1566"/>
      <c r="G202" s="1566"/>
      <c r="H202" s="1566"/>
      <c r="I202" s="1566"/>
      <c r="J202" s="1566"/>
      <c r="K202" s="1567"/>
      <c r="L202" s="944"/>
      <c r="M202" s="130"/>
      <c r="N202" s="185" t="str">
        <f t="shared" si="5"/>
        <v/>
      </c>
      <c r="O202" s="47"/>
      <c r="P202" s="338"/>
      <c r="Q202" s="643"/>
      <c r="R202" s="644"/>
      <c r="S202" s="644"/>
      <c r="T202" s="644"/>
      <c r="U202" s="644"/>
      <c r="V202" s="644"/>
      <c r="W202" s="644"/>
      <c r="X202" s="644"/>
      <c r="Y202" s="644"/>
      <c r="Z202" s="644"/>
      <c r="AA202" s="644"/>
      <c r="AB202" s="663"/>
    </row>
    <row r="203" spans="1:28" ht="23.45" customHeight="1">
      <c r="A203" s="212"/>
      <c r="B203" s="499"/>
      <c r="C203" s="818"/>
      <c r="D203" s="1565"/>
      <c r="E203" s="1566"/>
      <c r="F203" s="1566"/>
      <c r="G203" s="1566"/>
      <c r="H203" s="1566"/>
      <c r="I203" s="1566"/>
      <c r="J203" s="1566"/>
      <c r="K203" s="1567"/>
      <c r="L203" s="944"/>
      <c r="M203" s="130"/>
      <c r="N203" s="185" t="str">
        <f t="shared" si="5"/>
        <v/>
      </c>
      <c r="O203" s="47"/>
      <c r="P203" s="338"/>
      <c r="Q203" s="643"/>
      <c r="R203" s="644"/>
      <c r="S203" s="644"/>
      <c r="T203" s="644"/>
      <c r="U203" s="644"/>
      <c r="V203" s="644"/>
      <c r="W203" s="644"/>
      <c r="X203" s="644"/>
      <c r="Y203" s="644"/>
      <c r="Z203" s="644"/>
      <c r="AA203" s="644"/>
      <c r="AB203" s="663"/>
    </row>
    <row r="204" spans="1:28" ht="23.45" customHeight="1">
      <c r="A204" s="212"/>
      <c r="B204" s="499"/>
      <c r="C204" s="818"/>
      <c r="D204" s="1565"/>
      <c r="E204" s="1566"/>
      <c r="F204" s="1566"/>
      <c r="G204" s="1566"/>
      <c r="H204" s="1566"/>
      <c r="I204" s="1566"/>
      <c r="J204" s="1566"/>
      <c r="K204" s="1567"/>
      <c r="L204" s="944"/>
      <c r="M204" s="130"/>
      <c r="N204" s="185" t="str">
        <f t="shared" si="5"/>
        <v/>
      </c>
      <c r="O204" s="47"/>
      <c r="P204" s="338"/>
      <c r="Q204" s="643"/>
      <c r="R204" s="644"/>
      <c r="S204" s="644"/>
      <c r="T204" s="644"/>
      <c r="U204" s="644"/>
      <c r="V204" s="644"/>
      <c r="W204" s="644"/>
      <c r="X204" s="644"/>
      <c r="Y204" s="644"/>
      <c r="Z204" s="644"/>
      <c r="AA204" s="644"/>
      <c r="AB204" s="663"/>
    </row>
    <row r="205" spans="1:28" ht="23.45" customHeight="1">
      <c r="A205" s="212"/>
      <c r="B205" s="499"/>
      <c r="C205" s="818"/>
      <c r="D205" s="1565"/>
      <c r="E205" s="1566"/>
      <c r="F205" s="1566"/>
      <c r="G205" s="1566"/>
      <c r="H205" s="1566"/>
      <c r="I205" s="1566"/>
      <c r="J205" s="1566"/>
      <c r="K205" s="1567"/>
      <c r="L205" s="944"/>
      <c r="M205" s="130"/>
      <c r="N205" s="185" t="str">
        <f t="shared" si="5"/>
        <v/>
      </c>
      <c r="O205" s="47"/>
      <c r="P205" s="338"/>
      <c r="Q205" s="643"/>
      <c r="R205" s="656"/>
      <c r="S205" s="656"/>
      <c r="T205" s="644"/>
      <c r="U205" s="644"/>
      <c r="V205" s="644"/>
      <c r="W205" s="644"/>
      <c r="X205" s="644"/>
      <c r="Y205" s="644"/>
      <c r="Z205" s="644"/>
      <c r="AA205" s="644"/>
      <c r="AB205" s="663"/>
    </row>
    <row r="206" spans="1:28" ht="23.45" customHeight="1">
      <c r="A206" s="212"/>
      <c r="B206" s="499"/>
      <c r="C206" s="818"/>
      <c r="D206" s="1565"/>
      <c r="E206" s="1566"/>
      <c r="F206" s="1566"/>
      <c r="G206" s="1566"/>
      <c r="H206" s="1566"/>
      <c r="I206" s="1566"/>
      <c r="J206" s="1566"/>
      <c r="K206" s="1567"/>
      <c r="L206" s="944"/>
      <c r="M206" s="130"/>
      <c r="N206" s="185" t="str">
        <f t="shared" si="5"/>
        <v/>
      </c>
      <c r="O206" s="47"/>
      <c r="P206" s="338"/>
      <c r="Q206" s="643"/>
      <c r="R206" s="644"/>
      <c r="S206" s="644"/>
      <c r="T206" s="644"/>
      <c r="U206" s="644"/>
      <c r="V206" s="644"/>
      <c r="W206" s="644"/>
      <c r="X206" s="644"/>
      <c r="Y206" s="644"/>
      <c r="Z206" s="644"/>
      <c r="AA206" s="644"/>
      <c r="AB206" s="663"/>
    </row>
    <row r="207" spans="1:28" ht="23.45" customHeight="1">
      <c r="A207" s="212"/>
      <c r="B207" s="499"/>
      <c r="C207" s="818"/>
      <c r="D207" s="1565"/>
      <c r="E207" s="1566"/>
      <c r="F207" s="1566"/>
      <c r="G207" s="1566"/>
      <c r="H207" s="1566"/>
      <c r="I207" s="1566"/>
      <c r="J207" s="1566"/>
      <c r="K207" s="1567"/>
      <c r="L207" s="944"/>
      <c r="M207" s="130"/>
      <c r="N207" s="185" t="str">
        <f t="shared" si="5"/>
        <v/>
      </c>
      <c r="O207" s="47"/>
      <c r="P207" s="338"/>
      <c r="Q207" s="643"/>
      <c r="R207" s="644"/>
      <c r="S207" s="644"/>
      <c r="T207" s="644"/>
      <c r="U207" s="644"/>
      <c r="V207" s="644"/>
      <c r="W207" s="644"/>
      <c r="X207" s="644"/>
      <c r="Y207" s="644"/>
      <c r="Z207" s="644"/>
      <c r="AA207" s="644"/>
      <c r="AB207" s="663"/>
    </row>
    <row r="208" spans="1:28" ht="23.45" customHeight="1">
      <c r="A208" s="212"/>
      <c r="B208" s="499"/>
      <c r="C208" s="818"/>
      <c r="D208" s="1565"/>
      <c r="E208" s="1566"/>
      <c r="F208" s="1566"/>
      <c r="G208" s="1566"/>
      <c r="H208" s="1566"/>
      <c r="I208" s="1566"/>
      <c r="J208" s="1566"/>
      <c r="K208" s="1567"/>
      <c r="L208" s="944"/>
      <c r="M208" s="130"/>
      <c r="N208" s="185" t="str">
        <f t="shared" si="5"/>
        <v/>
      </c>
      <c r="O208" s="47"/>
      <c r="P208" s="338"/>
      <c r="Q208" s="643"/>
      <c r="R208" s="644"/>
      <c r="S208" s="644"/>
      <c r="T208" s="644"/>
      <c r="U208" s="644"/>
      <c r="V208" s="644"/>
      <c r="W208" s="644"/>
      <c r="X208" s="644"/>
      <c r="Y208" s="644"/>
      <c r="Z208" s="644"/>
      <c r="AA208" s="644"/>
      <c r="AB208" s="663"/>
    </row>
    <row r="209" spans="1:28" ht="23.45" customHeight="1">
      <c r="A209" s="212"/>
      <c r="B209" s="499"/>
      <c r="C209" s="818"/>
      <c r="D209" s="1565"/>
      <c r="E209" s="1566"/>
      <c r="F209" s="1566"/>
      <c r="G209" s="1566"/>
      <c r="H209" s="1566"/>
      <c r="I209" s="1566"/>
      <c r="J209" s="1566"/>
      <c r="K209" s="1567"/>
      <c r="L209" s="944"/>
      <c r="M209" s="130"/>
      <c r="N209" s="185" t="str">
        <f t="shared" si="5"/>
        <v/>
      </c>
      <c r="O209" s="47"/>
      <c r="P209" s="338"/>
      <c r="Q209" s="643"/>
      <c r="R209" s="644"/>
      <c r="S209" s="644"/>
      <c r="T209" s="644"/>
      <c r="U209" s="644"/>
      <c r="V209" s="644"/>
      <c r="W209" s="644"/>
      <c r="X209" s="644"/>
      <c r="Y209" s="644"/>
      <c r="Z209" s="644"/>
      <c r="AA209" s="644"/>
      <c r="AB209" s="663"/>
    </row>
    <row r="210" spans="1:28" ht="23.45" customHeight="1">
      <c r="A210" s="212"/>
      <c r="B210" s="499"/>
      <c r="C210" s="818"/>
      <c r="D210" s="1565"/>
      <c r="E210" s="1566"/>
      <c r="F210" s="1566"/>
      <c r="G210" s="1566"/>
      <c r="H210" s="1566"/>
      <c r="I210" s="1566"/>
      <c r="J210" s="1566"/>
      <c r="K210" s="1567"/>
      <c r="L210" s="944"/>
      <c r="M210" s="130"/>
      <c r="N210" s="185" t="str">
        <f t="shared" si="5"/>
        <v/>
      </c>
      <c r="O210" s="47"/>
      <c r="P210" s="338"/>
      <c r="Q210" s="643"/>
      <c r="R210" s="644"/>
      <c r="S210" s="644"/>
      <c r="T210" s="644"/>
      <c r="U210" s="644"/>
      <c r="V210" s="644"/>
      <c r="W210" s="644"/>
      <c r="X210" s="644"/>
      <c r="Y210" s="644"/>
      <c r="Z210" s="644"/>
      <c r="AA210" s="644"/>
      <c r="AB210" s="663"/>
    </row>
    <row r="211" spans="1:28" ht="23.45" customHeight="1">
      <c r="A211" s="212"/>
      <c r="B211" s="499"/>
      <c r="C211" s="818"/>
      <c r="D211" s="1565"/>
      <c r="E211" s="1566"/>
      <c r="F211" s="1566"/>
      <c r="G211" s="1566"/>
      <c r="H211" s="1566"/>
      <c r="I211" s="1566"/>
      <c r="J211" s="1566"/>
      <c r="K211" s="1567"/>
      <c r="L211" s="944"/>
      <c r="M211" s="130"/>
      <c r="N211" s="185" t="str">
        <f t="shared" si="5"/>
        <v/>
      </c>
      <c r="O211" s="47"/>
      <c r="P211" s="338"/>
      <c r="Q211" s="643"/>
      <c r="R211" s="644"/>
      <c r="S211" s="644"/>
      <c r="T211" s="644"/>
      <c r="U211" s="644"/>
      <c r="V211" s="644"/>
      <c r="W211" s="644"/>
      <c r="X211" s="644"/>
      <c r="Y211" s="644"/>
      <c r="Z211" s="644"/>
      <c r="AA211" s="644"/>
      <c r="AB211" s="663"/>
    </row>
    <row r="212" spans="1:28" ht="23.45" customHeight="1">
      <c r="A212" s="212"/>
      <c r="B212" s="499"/>
      <c r="C212" s="818"/>
      <c r="D212" s="1565"/>
      <c r="E212" s="1566"/>
      <c r="F212" s="1566"/>
      <c r="G212" s="1566"/>
      <c r="H212" s="1566"/>
      <c r="I212" s="1566"/>
      <c r="J212" s="1566"/>
      <c r="K212" s="1567"/>
      <c r="L212" s="944"/>
      <c r="M212" s="130"/>
      <c r="N212" s="185" t="str">
        <f t="shared" si="5"/>
        <v/>
      </c>
      <c r="O212" s="47"/>
      <c r="P212" s="338"/>
      <c r="Q212" s="643"/>
      <c r="R212" s="644"/>
      <c r="S212" s="644"/>
      <c r="T212" s="644"/>
      <c r="U212" s="644"/>
      <c r="V212" s="644"/>
      <c r="W212" s="644"/>
      <c r="X212" s="644"/>
      <c r="Y212" s="644"/>
      <c r="Z212" s="644"/>
      <c r="AA212" s="644"/>
      <c r="AB212" s="663"/>
    </row>
    <row r="213" spans="1:28" ht="23.45" customHeight="1">
      <c r="A213" s="212"/>
      <c r="B213" s="499"/>
      <c r="C213" s="818"/>
      <c r="D213" s="1565"/>
      <c r="E213" s="1566"/>
      <c r="F213" s="1566"/>
      <c r="G213" s="1566"/>
      <c r="H213" s="1566"/>
      <c r="I213" s="1566"/>
      <c r="J213" s="1566"/>
      <c r="K213" s="1567"/>
      <c r="L213" s="944"/>
      <c r="M213" s="130"/>
      <c r="N213" s="185" t="str">
        <f t="shared" si="5"/>
        <v/>
      </c>
      <c r="O213" s="47"/>
      <c r="P213" s="338"/>
      <c r="Q213" s="643"/>
      <c r="R213" s="644"/>
      <c r="S213" s="644"/>
      <c r="T213" s="644"/>
      <c r="U213" s="644"/>
      <c r="V213" s="644"/>
      <c r="W213" s="644"/>
      <c r="X213" s="644"/>
      <c r="Y213" s="644"/>
      <c r="Z213" s="644"/>
      <c r="AA213" s="644"/>
      <c r="AB213" s="663"/>
    </row>
    <row r="214" spans="1:28" ht="23.45" customHeight="1">
      <c r="A214" s="212"/>
      <c r="B214" s="499"/>
      <c r="C214" s="818"/>
      <c r="D214" s="1565"/>
      <c r="E214" s="1566"/>
      <c r="F214" s="1566"/>
      <c r="G214" s="1566"/>
      <c r="H214" s="1566"/>
      <c r="I214" s="1566"/>
      <c r="J214" s="1566"/>
      <c r="K214" s="1567"/>
      <c r="L214" s="944"/>
      <c r="M214" s="130"/>
      <c r="N214" s="185" t="str">
        <f t="shared" si="5"/>
        <v/>
      </c>
      <c r="O214" s="47"/>
      <c r="P214" s="338"/>
      <c r="Q214" s="643"/>
      <c r="R214" s="644"/>
      <c r="S214" s="644"/>
      <c r="T214" s="644"/>
      <c r="U214" s="644"/>
      <c r="V214" s="644"/>
      <c r="W214" s="644"/>
      <c r="X214" s="644"/>
      <c r="Y214" s="644"/>
      <c r="Z214" s="644"/>
      <c r="AA214" s="644"/>
      <c r="AB214" s="663"/>
    </row>
    <row r="215" spans="1:28" ht="23.45" customHeight="1">
      <c r="A215" s="212"/>
      <c r="B215" s="499"/>
      <c r="C215" s="818"/>
      <c r="D215" s="1565"/>
      <c r="E215" s="1566"/>
      <c r="F215" s="1566"/>
      <c r="G215" s="1566"/>
      <c r="H215" s="1566"/>
      <c r="I215" s="1566"/>
      <c r="J215" s="1566"/>
      <c r="K215" s="1567"/>
      <c r="L215" s="944"/>
      <c r="M215" s="130"/>
      <c r="N215" s="185" t="str">
        <f t="shared" si="5"/>
        <v/>
      </c>
      <c r="O215" s="47"/>
      <c r="P215" s="338"/>
      <c r="Q215" s="643"/>
      <c r="R215" s="644"/>
      <c r="S215" s="644"/>
      <c r="T215" s="644"/>
      <c r="U215" s="644"/>
      <c r="V215" s="644"/>
      <c r="W215" s="644"/>
      <c r="X215" s="644"/>
      <c r="Y215" s="644"/>
      <c r="Z215" s="644"/>
      <c r="AA215" s="644"/>
      <c r="AB215" s="663"/>
    </row>
    <row r="216" spans="1:28" ht="23.45" customHeight="1">
      <c r="A216" s="212"/>
      <c r="B216" s="499"/>
      <c r="C216" s="28"/>
      <c r="D216" s="1565"/>
      <c r="E216" s="1566"/>
      <c r="F216" s="1566"/>
      <c r="G216" s="1566"/>
      <c r="H216" s="1566"/>
      <c r="I216" s="1566"/>
      <c r="J216" s="1566"/>
      <c r="K216" s="1567"/>
      <c r="L216" s="29"/>
      <c r="M216" s="130"/>
      <c r="N216" s="185" t="str">
        <f t="shared" si="5"/>
        <v/>
      </c>
      <c r="O216" s="47"/>
      <c r="P216" s="338"/>
      <c r="Q216" s="643"/>
      <c r="R216" s="644"/>
      <c r="S216" s="644"/>
      <c r="T216" s="644"/>
      <c r="U216" s="644"/>
      <c r="V216" s="644"/>
      <c r="W216" s="644"/>
      <c r="X216" s="644"/>
      <c r="Y216" s="644"/>
      <c r="Z216" s="644"/>
      <c r="AA216" s="644"/>
      <c r="AB216" s="663"/>
    </row>
    <row r="217" spans="1:28" ht="23.45" customHeight="1">
      <c r="A217" s="212"/>
      <c r="B217" s="499"/>
      <c r="C217" s="28"/>
      <c r="D217" s="1565"/>
      <c r="E217" s="1566"/>
      <c r="F217" s="1566"/>
      <c r="G217" s="1566"/>
      <c r="H217" s="1566"/>
      <c r="I217" s="1566"/>
      <c r="J217" s="1566"/>
      <c r="K217" s="1567"/>
      <c r="L217" s="29"/>
      <c r="M217" s="130"/>
      <c r="N217" s="185" t="str">
        <f t="shared" si="5"/>
        <v/>
      </c>
      <c r="O217" s="47"/>
      <c r="P217" s="338"/>
      <c r="Q217" s="643"/>
      <c r="R217" s="644"/>
      <c r="S217" s="644"/>
      <c r="T217" s="644"/>
      <c r="U217" s="644"/>
      <c r="V217" s="644"/>
      <c r="W217" s="644"/>
      <c r="X217" s="644"/>
      <c r="Y217" s="644"/>
      <c r="Z217" s="644"/>
      <c r="AA217" s="644"/>
      <c r="AB217" s="663"/>
    </row>
    <row r="218" spans="1:28" ht="23.45" customHeight="1">
      <c r="A218" s="212"/>
      <c r="B218" s="499"/>
      <c r="C218" s="28"/>
      <c r="D218" s="1565"/>
      <c r="E218" s="1566"/>
      <c r="F218" s="1566"/>
      <c r="G218" s="1566"/>
      <c r="H218" s="1566"/>
      <c r="I218" s="1566"/>
      <c r="J218" s="1566"/>
      <c r="K218" s="1567"/>
      <c r="L218" s="29"/>
      <c r="M218" s="130"/>
      <c r="N218" s="185" t="str">
        <f t="shared" si="5"/>
        <v/>
      </c>
      <c r="O218" s="47"/>
      <c r="P218" s="338"/>
      <c r="Q218" s="643"/>
      <c r="R218" s="644"/>
      <c r="S218" s="644"/>
      <c r="T218" s="644"/>
      <c r="U218" s="644"/>
      <c r="V218" s="644"/>
      <c r="W218" s="644"/>
      <c r="X218" s="644"/>
      <c r="Y218" s="644"/>
      <c r="Z218" s="644"/>
      <c r="AA218" s="644"/>
      <c r="AB218" s="663"/>
    </row>
    <row r="219" spans="1:28" ht="23.45" customHeight="1">
      <c r="A219" s="212"/>
      <c r="B219" s="499"/>
      <c r="C219" s="28"/>
      <c r="D219" s="1565"/>
      <c r="E219" s="1566"/>
      <c r="F219" s="1566"/>
      <c r="G219" s="1566"/>
      <c r="H219" s="1566"/>
      <c r="I219" s="1566"/>
      <c r="J219" s="1566"/>
      <c r="K219" s="1567"/>
      <c r="L219" s="29"/>
      <c r="M219" s="130"/>
      <c r="N219" s="185" t="str">
        <f t="shared" si="5"/>
        <v/>
      </c>
      <c r="O219" s="47"/>
      <c r="P219" s="338"/>
      <c r="Q219" s="643"/>
      <c r="R219" s="644"/>
      <c r="S219" s="644"/>
      <c r="T219" s="644"/>
      <c r="U219" s="644"/>
      <c r="V219" s="644"/>
      <c r="W219" s="644"/>
      <c r="X219" s="644"/>
      <c r="Y219" s="644"/>
      <c r="Z219" s="644"/>
      <c r="AA219" s="644"/>
      <c r="AB219" s="663"/>
    </row>
    <row r="220" spans="1:28" ht="23.45" customHeight="1">
      <c r="A220" s="212"/>
      <c r="B220" s="499"/>
      <c r="C220" s="28"/>
      <c r="D220" s="1565"/>
      <c r="E220" s="1566"/>
      <c r="F220" s="1566"/>
      <c r="G220" s="1566"/>
      <c r="H220" s="1566"/>
      <c r="I220" s="1566"/>
      <c r="J220" s="1566"/>
      <c r="K220" s="1567"/>
      <c r="L220" s="29"/>
      <c r="M220" s="130"/>
      <c r="N220" s="185" t="str">
        <f t="shared" si="5"/>
        <v/>
      </c>
      <c r="O220" s="47"/>
      <c r="P220" s="338"/>
      <c r="Q220" s="643"/>
      <c r="R220" s="644"/>
      <c r="S220" s="644"/>
      <c r="T220" s="644"/>
      <c r="U220" s="644"/>
      <c r="V220" s="644"/>
      <c r="W220" s="644"/>
      <c r="X220" s="644"/>
      <c r="Y220" s="644"/>
      <c r="Z220" s="644"/>
      <c r="AA220" s="644"/>
      <c r="AB220" s="663"/>
    </row>
    <row r="221" spans="1:28" ht="23.45" customHeight="1">
      <c r="A221" s="212"/>
      <c r="B221" s="499"/>
      <c r="C221" s="28"/>
      <c r="D221" s="1565"/>
      <c r="E221" s="1566"/>
      <c r="F221" s="1566"/>
      <c r="G221" s="1566"/>
      <c r="H221" s="1566"/>
      <c r="I221" s="1566"/>
      <c r="J221" s="1566"/>
      <c r="K221" s="1567"/>
      <c r="L221" s="29"/>
      <c r="M221" s="130"/>
      <c r="N221" s="185" t="str">
        <f t="shared" si="5"/>
        <v/>
      </c>
      <c r="O221" s="47"/>
      <c r="P221" s="338"/>
      <c r="Q221" s="643"/>
      <c r="R221" s="644"/>
      <c r="S221" s="644"/>
      <c r="T221" s="644"/>
      <c r="U221" s="644"/>
      <c r="V221" s="644"/>
      <c r="W221" s="644"/>
      <c r="X221" s="644"/>
      <c r="Y221" s="644"/>
      <c r="Z221" s="644"/>
      <c r="AA221" s="644"/>
      <c r="AB221" s="663"/>
    </row>
    <row r="222" spans="1:28" ht="23.45" customHeight="1">
      <c r="A222" s="212"/>
      <c r="B222" s="499"/>
      <c r="C222" s="28"/>
      <c r="D222" s="1565"/>
      <c r="E222" s="1566"/>
      <c r="F222" s="1566"/>
      <c r="G222" s="1566"/>
      <c r="H222" s="1566"/>
      <c r="I222" s="1566"/>
      <c r="J222" s="1566"/>
      <c r="K222" s="1567"/>
      <c r="L222" s="29"/>
      <c r="M222" s="130"/>
      <c r="N222" s="185" t="str">
        <f t="shared" si="5"/>
        <v/>
      </c>
      <c r="O222" s="47"/>
      <c r="P222" s="338"/>
      <c r="Q222" s="643"/>
      <c r="R222" s="644"/>
      <c r="S222" s="644"/>
      <c r="T222" s="644"/>
      <c r="U222" s="644"/>
      <c r="V222" s="644"/>
      <c r="W222" s="644"/>
      <c r="X222" s="644"/>
      <c r="Y222" s="644"/>
      <c r="Z222" s="644"/>
      <c r="AA222" s="644"/>
      <c r="AB222" s="663"/>
    </row>
    <row r="223" spans="1:28" ht="23.45" customHeight="1">
      <c r="A223" s="212"/>
      <c r="B223" s="499"/>
      <c r="C223" s="28"/>
      <c r="D223" s="819"/>
      <c r="E223" s="820"/>
      <c r="F223" s="820"/>
      <c r="G223" s="820"/>
      <c r="H223" s="820"/>
      <c r="I223" s="820"/>
      <c r="J223" s="820"/>
      <c r="K223" s="821"/>
      <c r="L223" s="29"/>
      <c r="M223" s="130"/>
      <c r="N223" s="185"/>
      <c r="O223" s="47"/>
      <c r="P223" s="338"/>
      <c r="Q223" s="643"/>
      <c r="R223" s="644"/>
      <c r="S223" s="644"/>
      <c r="T223" s="644"/>
      <c r="U223" s="644"/>
      <c r="V223" s="644"/>
      <c r="W223" s="644"/>
      <c r="X223" s="644"/>
      <c r="Y223" s="644"/>
      <c r="Z223" s="644"/>
      <c r="AA223" s="644"/>
      <c r="AB223" s="663"/>
    </row>
    <row r="224" spans="1:28" ht="23.45" customHeight="1">
      <c r="A224" s="212"/>
      <c r="B224" s="499"/>
      <c r="C224" s="28"/>
      <c r="D224" s="819"/>
      <c r="E224" s="820"/>
      <c r="F224" s="820"/>
      <c r="G224" s="820"/>
      <c r="H224" s="820"/>
      <c r="I224" s="820"/>
      <c r="J224" s="820"/>
      <c r="K224" s="821"/>
      <c r="L224" s="29"/>
      <c r="M224" s="130"/>
      <c r="N224" s="185"/>
      <c r="O224" s="47"/>
      <c r="P224" s="338"/>
      <c r="Q224" s="643"/>
      <c r="R224" s="644"/>
      <c r="S224" s="644"/>
      <c r="T224" s="644"/>
      <c r="U224" s="644"/>
      <c r="V224" s="644"/>
      <c r="W224" s="644"/>
      <c r="X224" s="644"/>
      <c r="Y224" s="644"/>
      <c r="Z224" s="644"/>
      <c r="AA224" s="644"/>
      <c r="AB224" s="663"/>
    </row>
    <row r="225" spans="1:28" ht="23.45" customHeight="1">
      <c r="A225" s="212"/>
      <c r="B225" s="499"/>
      <c r="C225" s="28"/>
      <c r="D225" s="819"/>
      <c r="E225" s="820"/>
      <c r="F225" s="820"/>
      <c r="G225" s="820"/>
      <c r="H225" s="820"/>
      <c r="I225" s="820"/>
      <c r="J225" s="820"/>
      <c r="K225" s="821"/>
      <c r="L225" s="29"/>
      <c r="M225" s="130"/>
      <c r="N225" s="185"/>
      <c r="O225" s="47"/>
      <c r="P225" s="338"/>
      <c r="Q225" s="643"/>
      <c r="R225" s="644"/>
      <c r="S225" s="644"/>
      <c r="T225" s="644"/>
      <c r="U225" s="644"/>
      <c r="V225" s="644"/>
      <c r="W225" s="644"/>
      <c r="X225" s="644"/>
      <c r="Y225" s="644"/>
      <c r="Z225" s="644"/>
      <c r="AA225" s="644"/>
      <c r="AB225" s="663"/>
    </row>
    <row r="226" spans="1:28" ht="23.45" customHeight="1">
      <c r="A226" s="212"/>
      <c r="B226" s="499"/>
      <c r="C226" s="28"/>
      <c r="D226" s="819"/>
      <c r="E226" s="820"/>
      <c r="F226" s="820"/>
      <c r="G226" s="820"/>
      <c r="H226" s="820"/>
      <c r="I226" s="820"/>
      <c r="J226" s="820"/>
      <c r="K226" s="821"/>
      <c r="L226" s="29"/>
      <c r="M226" s="130"/>
      <c r="N226" s="185"/>
      <c r="O226" s="47"/>
      <c r="P226" s="338"/>
      <c r="Q226" s="643"/>
      <c r="R226" s="644"/>
      <c r="S226" s="644"/>
      <c r="T226" s="644"/>
      <c r="U226" s="644"/>
      <c r="V226" s="644"/>
      <c r="W226" s="644"/>
      <c r="X226" s="644"/>
      <c r="Y226" s="644"/>
      <c r="Z226" s="644"/>
      <c r="AA226" s="644"/>
      <c r="AB226" s="663"/>
    </row>
    <row r="227" spans="1:28" ht="23.45" customHeight="1">
      <c r="A227" s="212"/>
      <c r="B227" s="499"/>
      <c r="C227" s="28"/>
      <c r="D227" s="1565"/>
      <c r="E227" s="1566"/>
      <c r="F227" s="1566"/>
      <c r="G227" s="1566"/>
      <c r="H227" s="1566"/>
      <c r="I227" s="1566"/>
      <c r="J227" s="1566"/>
      <c r="K227" s="1567"/>
      <c r="L227" s="29"/>
      <c r="M227" s="130"/>
      <c r="N227" s="185" t="str">
        <f t="shared" ref="N227:N233" si="6">IF(C227=0,"",C227*M227)</f>
        <v/>
      </c>
      <c r="O227" s="47"/>
      <c r="P227" s="338"/>
      <c r="Q227" s="643"/>
      <c r="R227" s="644"/>
      <c r="S227" s="644"/>
      <c r="T227" s="644"/>
      <c r="U227" s="644"/>
      <c r="V227" s="644"/>
      <c r="W227" s="644"/>
      <c r="X227" s="644"/>
      <c r="Y227" s="644"/>
      <c r="Z227" s="644"/>
      <c r="AA227" s="644"/>
      <c r="AB227" s="663"/>
    </row>
    <row r="228" spans="1:28" ht="23.45" customHeight="1">
      <c r="A228" s="212"/>
      <c r="B228" s="499"/>
      <c r="C228" s="28"/>
      <c r="D228" s="1565"/>
      <c r="E228" s="1566"/>
      <c r="F228" s="1566"/>
      <c r="G228" s="1566"/>
      <c r="H228" s="1566"/>
      <c r="I228" s="1566"/>
      <c r="J228" s="1566"/>
      <c r="K228" s="1567"/>
      <c r="L228" s="29"/>
      <c r="M228" s="130"/>
      <c r="N228" s="185" t="str">
        <f t="shared" si="6"/>
        <v/>
      </c>
      <c r="O228" s="47"/>
      <c r="P228" s="338"/>
      <c r="Q228" s="643"/>
      <c r="R228" s="644"/>
      <c r="S228" s="644"/>
      <c r="T228" s="644"/>
      <c r="U228" s="644"/>
      <c r="V228" s="644"/>
      <c r="W228" s="644"/>
      <c r="X228" s="644"/>
      <c r="Y228" s="644"/>
      <c r="Z228" s="644"/>
      <c r="AA228" s="644"/>
      <c r="AB228" s="663"/>
    </row>
    <row r="229" spans="1:28" ht="23.45" customHeight="1">
      <c r="A229" s="212"/>
      <c r="B229" s="499"/>
      <c r="C229" s="28"/>
      <c r="D229" s="1565"/>
      <c r="E229" s="1566"/>
      <c r="F229" s="1566"/>
      <c r="G229" s="1566"/>
      <c r="H229" s="1566"/>
      <c r="I229" s="1566"/>
      <c r="J229" s="1566"/>
      <c r="K229" s="1567"/>
      <c r="L229" s="29"/>
      <c r="M229" s="130"/>
      <c r="N229" s="185" t="str">
        <f t="shared" si="6"/>
        <v/>
      </c>
      <c r="O229" s="47"/>
      <c r="P229" s="338"/>
      <c r="Q229" s="643"/>
      <c r="R229" s="644"/>
      <c r="S229" s="644"/>
      <c r="T229" s="644"/>
      <c r="U229" s="644"/>
      <c r="V229" s="644"/>
      <c r="W229" s="644"/>
      <c r="X229" s="644"/>
      <c r="Y229" s="644"/>
      <c r="Z229" s="644"/>
      <c r="AA229" s="644"/>
      <c r="AB229" s="663"/>
    </row>
    <row r="230" spans="1:28" ht="23.45" customHeight="1">
      <c r="A230" s="212"/>
      <c r="B230" s="499"/>
      <c r="C230" s="28"/>
      <c r="D230" s="1565"/>
      <c r="E230" s="1566"/>
      <c r="F230" s="1566"/>
      <c r="G230" s="1566"/>
      <c r="H230" s="1566"/>
      <c r="I230" s="1566"/>
      <c r="J230" s="1566"/>
      <c r="K230" s="1567"/>
      <c r="L230" s="29"/>
      <c r="M230" s="130"/>
      <c r="N230" s="185" t="str">
        <f t="shared" si="6"/>
        <v/>
      </c>
      <c r="O230" s="47"/>
      <c r="P230" s="338"/>
      <c r="Q230" s="643"/>
      <c r="R230" s="644"/>
      <c r="S230" s="644"/>
      <c r="T230" s="644"/>
      <c r="U230" s="644"/>
      <c r="V230" s="644"/>
      <c r="W230" s="644"/>
      <c r="X230" s="644"/>
      <c r="Y230" s="644"/>
      <c r="Z230" s="644"/>
      <c r="AA230" s="644"/>
      <c r="AB230" s="663"/>
    </row>
    <row r="231" spans="1:28" ht="23.45" customHeight="1">
      <c r="A231" s="212"/>
      <c r="B231" s="499"/>
      <c r="C231" s="28"/>
      <c r="D231" s="1565"/>
      <c r="E231" s="1566"/>
      <c r="F231" s="1566"/>
      <c r="G231" s="1566"/>
      <c r="H231" s="1566"/>
      <c r="I231" s="1566"/>
      <c r="J231" s="1566"/>
      <c r="K231" s="1567"/>
      <c r="L231" s="29"/>
      <c r="M231" s="130"/>
      <c r="N231" s="185" t="str">
        <f t="shared" si="6"/>
        <v/>
      </c>
      <c r="O231" s="47"/>
      <c r="P231" s="338"/>
      <c r="Q231" s="643"/>
      <c r="R231" s="644"/>
      <c r="S231" s="644"/>
      <c r="T231" s="644"/>
      <c r="U231" s="644"/>
      <c r="V231" s="644"/>
      <c r="W231" s="644"/>
      <c r="X231" s="644"/>
      <c r="Y231" s="644"/>
      <c r="Z231" s="644"/>
      <c r="AA231" s="644"/>
      <c r="AB231" s="663"/>
    </row>
    <row r="232" spans="1:28" ht="23.45" customHeight="1">
      <c r="A232" s="212"/>
      <c r="B232" s="499"/>
      <c r="C232" s="28"/>
      <c r="D232" s="1565"/>
      <c r="E232" s="1566"/>
      <c r="F232" s="1566"/>
      <c r="G232" s="1566"/>
      <c r="H232" s="1566"/>
      <c r="I232" s="1566"/>
      <c r="J232" s="1566"/>
      <c r="K232" s="1567"/>
      <c r="L232" s="29"/>
      <c r="M232" s="130"/>
      <c r="N232" s="185" t="str">
        <f t="shared" si="6"/>
        <v/>
      </c>
      <c r="O232" s="47"/>
      <c r="P232" s="338"/>
      <c r="Q232" s="643"/>
      <c r="R232" s="644"/>
      <c r="S232" s="644"/>
      <c r="T232" s="644"/>
      <c r="U232" s="644"/>
      <c r="V232" s="644"/>
      <c r="W232" s="644"/>
      <c r="X232" s="644"/>
      <c r="Y232" s="644"/>
      <c r="Z232" s="644"/>
      <c r="AA232" s="644"/>
      <c r="AB232" s="663"/>
    </row>
    <row r="233" spans="1:28" ht="23.45" customHeight="1">
      <c r="A233" s="212"/>
      <c r="B233" s="499"/>
      <c r="C233" s="818"/>
      <c r="D233" s="1565"/>
      <c r="E233" s="1566"/>
      <c r="F233" s="1566"/>
      <c r="G233" s="1566"/>
      <c r="H233" s="1566"/>
      <c r="I233" s="1566"/>
      <c r="J233" s="1566"/>
      <c r="K233" s="1567"/>
      <c r="L233" s="944"/>
      <c r="M233" s="130"/>
      <c r="N233" s="185" t="str">
        <f t="shared" si="6"/>
        <v/>
      </c>
      <c r="O233" s="47"/>
      <c r="P233" s="338"/>
      <c r="Q233" s="643"/>
      <c r="R233" s="644"/>
      <c r="S233" s="644"/>
      <c r="T233" s="644"/>
      <c r="U233" s="644"/>
      <c r="V233" s="644"/>
      <c r="W233" s="644"/>
      <c r="X233" s="644"/>
      <c r="Y233" s="644"/>
      <c r="Z233" s="644"/>
      <c r="AA233" s="644"/>
      <c r="AB233" s="663"/>
    </row>
    <row r="234" spans="1:28" s="49" customFormat="1" ht="3.75" customHeight="1">
      <c r="A234" s="340"/>
      <c r="C234" s="945"/>
      <c r="D234" s="946"/>
      <c r="E234" s="945"/>
      <c r="F234" s="945"/>
      <c r="G234" s="945"/>
      <c r="H234" s="945"/>
      <c r="I234" s="945"/>
      <c r="J234" s="945"/>
      <c r="K234" s="945"/>
      <c r="L234" s="945"/>
      <c r="P234" s="201"/>
      <c r="Q234" s="494"/>
      <c r="R234" s="202"/>
      <c r="S234" s="202"/>
      <c r="T234" s="202"/>
      <c r="U234" s="202"/>
      <c r="V234" s="202"/>
      <c r="W234" s="202"/>
      <c r="X234" s="202"/>
      <c r="Y234" s="202"/>
      <c r="Z234" s="202"/>
      <c r="AA234" s="202"/>
      <c r="AB234" s="197"/>
    </row>
    <row r="235" spans="1:28" s="49" customFormat="1" ht="21.75" customHeight="1">
      <c r="A235" s="340"/>
      <c r="B235" s="1568" t="s">
        <v>188</v>
      </c>
      <c r="C235" s="1578"/>
      <c r="D235" s="1578"/>
      <c r="E235" s="1578"/>
      <c r="F235" s="1578"/>
      <c r="G235" s="1578"/>
      <c r="H235" s="1578"/>
      <c r="I235" s="1578"/>
      <c r="J235" s="1578"/>
      <c r="K235" s="1578"/>
      <c r="L235" s="1578"/>
      <c r="M235" s="1569"/>
      <c r="N235" s="1569"/>
      <c r="O235" s="1570"/>
      <c r="P235" s="337"/>
      <c r="Q235" s="494"/>
      <c r="R235" s="202"/>
      <c r="S235" s="202"/>
      <c r="T235" s="202"/>
      <c r="U235" s="202"/>
      <c r="V235" s="202"/>
      <c r="W235" s="202"/>
      <c r="X235" s="202"/>
      <c r="Y235" s="202"/>
      <c r="Z235" s="202"/>
      <c r="AA235" s="202"/>
      <c r="AB235" s="197"/>
    </row>
    <row r="236" spans="1:28" s="49" customFormat="1" ht="21.75" customHeight="1">
      <c r="A236" s="340"/>
      <c r="B236" s="1571" t="s">
        <v>187</v>
      </c>
      <c r="C236" s="1579"/>
      <c r="D236" s="1579"/>
      <c r="E236" s="1579"/>
      <c r="F236" s="1579"/>
      <c r="G236" s="1579"/>
      <c r="H236" s="1579"/>
      <c r="I236" s="1579"/>
      <c r="J236" s="1579"/>
      <c r="K236" s="1579"/>
      <c r="L236" s="1579"/>
      <c r="M236" s="1572"/>
      <c r="N236" s="1572"/>
      <c r="O236" s="1573"/>
      <c r="P236" s="337"/>
      <c r="Q236" s="494"/>
      <c r="R236" s="202"/>
      <c r="S236" s="202"/>
      <c r="T236" s="202"/>
      <c r="U236" s="202"/>
      <c r="V236" s="202"/>
      <c r="W236" s="202"/>
      <c r="X236" s="202"/>
      <c r="Y236" s="202"/>
      <c r="Z236" s="202"/>
      <c r="AA236" s="202"/>
      <c r="AB236" s="197"/>
    </row>
    <row r="237" spans="1:28" ht="12" customHeight="1">
      <c r="A237" s="216"/>
      <c r="B237" s="224" t="str">
        <f>B178</f>
        <v>FAPESP,  SETEMBRO DE 2015</v>
      </c>
      <c r="C237" s="824"/>
      <c r="D237" s="825"/>
      <c r="E237" s="826"/>
      <c r="F237" s="826"/>
      <c r="G237" s="826"/>
      <c r="H237" s="826"/>
      <c r="I237" s="826"/>
      <c r="J237" s="826"/>
      <c r="K237" s="824"/>
      <c r="L237" s="824"/>
      <c r="M237" s="498"/>
      <c r="N237" s="498"/>
      <c r="O237" s="498">
        <v>4</v>
      </c>
      <c r="P237" s="338"/>
      <c r="Q237" s="651"/>
      <c r="R237" s="650"/>
      <c r="S237" s="650"/>
      <c r="T237" s="650"/>
      <c r="U237" s="650"/>
      <c r="V237" s="650"/>
      <c r="W237" s="650"/>
      <c r="X237" s="650"/>
      <c r="Y237" s="650"/>
      <c r="Z237" s="650"/>
      <c r="AA237" s="650"/>
      <c r="AB237" s="665"/>
    </row>
    <row r="238" spans="1:28" ht="12" customHeight="1">
      <c r="A238" s="216"/>
      <c r="B238" s="224"/>
      <c r="C238" s="824"/>
      <c r="D238" s="825"/>
      <c r="E238" s="826"/>
      <c r="F238" s="826"/>
      <c r="G238" s="826"/>
      <c r="H238" s="826"/>
      <c r="I238" s="826"/>
      <c r="J238" s="826"/>
      <c r="K238" s="824"/>
      <c r="L238" s="824"/>
      <c r="M238" s="505"/>
      <c r="N238" s="505"/>
      <c r="O238" s="505"/>
      <c r="P238" s="338"/>
      <c r="Q238" s="651"/>
      <c r="R238" s="650"/>
      <c r="S238" s="650"/>
      <c r="T238" s="650"/>
      <c r="U238" s="650"/>
      <c r="V238" s="650"/>
      <c r="W238" s="650"/>
      <c r="X238" s="650"/>
      <c r="Y238" s="650"/>
      <c r="Z238" s="650"/>
      <c r="AA238" s="650"/>
      <c r="AB238" s="665"/>
    </row>
    <row r="239" spans="1:28" s="500" customFormat="1" ht="12.75" customHeight="1">
      <c r="A239" s="263"/>
      <c r="C239" s="824"/>
      <c r="D239" s="825"/>
      <c r="E239" s="826"/>
      <c r="F239" s="826"/>
      <c r="G239" s="826"/>
      <c r="H239" s="826"/>
      <c r="I239" s="826"/>
      <c r="J239" s="826"/>
      <c r="K239" s="824"/>
      <c r="L239" s="824"/>
      <c r="M239" s="3"/>
      <c r="Q239" s="653"/>
      <c r="R239" s="652"/>
      <c r="S239" s="652"/>
      <c r="T239" s="652"/>
      <c r="U239" s="652"/>
      <c r="V239" s="652"/>
      <c r="W239" s="652"/>
      <c r="X239" s="652"/>
      <c r="Y239" s="652"/>
      <c r="Z239" s="652"/>
      <c r="AA239" s="652"/>
      <c r="AB239" s="652"/>
    </row>
    <row r="240" spans="1:28" s="500" customFormat="1" ht="12.75" customHeight="1">
      <c r="A240" s="263"/>
      <c r="C240" s="824"/>
      <c r="D240" s="825"/>
      <c r="E240" s="826"/>
      <c r="F240" s="826"/>
      <c r="G240" s="826"/>
      <c r="H240" s="826"/>
      <c r="I240" s="826"/>
      <c r="J240" s="826"/>
      <c r="K240" s="824"/>
      <c r="L240" s="824"/>
      <c r="M240" s="3"/>
      <c r="N240" s="1600"/>
      <c r="O240" s="1600"/>
      <c r="Q240" s="653"/>
      <c r="R240" s="652"/>
      <c r="S240" s="652"/>
      <c r="T240" s="652"/>
      <c r="U240" s="652"/>
      <c r="V240" s="652"/>
      <c r="W240" s="652"/>
      <c r="X240" s="652"/>
      <c r="Y240" s="652"/>
      <c r="Z240" s="652"/>
      <c r="AA240" s="652"/>
      <c r="AB240" s="652"/>
    </row>
    <row r="241" spans="1:28" s="500" customFormat="1" ht="12.75" customHeight="1">
      <c r="A241" s="263"/>
      <c r="C241" s="824"/>
      <c r="D241" s="825"/>
      <c r="E241" s="826"/>
      <c r="F241" s="826"/>
      <c r="G241" s="826"/>
      <c r="H241" s="826"/>
      <c r="I241" s="826"/>
      <c r="J241" s="826"/>
      <c r="K241" s="824"/>
      <c r="L241" s="825"/>
      <c r="M241" s="3"/>
      <c r="Q241" s="653"/>
      <c r="R241" s="652"/>
      <c r="S241" s="652"/>
      <c r="T241" s="652"/>
      <c r="U241" s="652"/>
      <c r="V241" s="652"/>
      <c r="W241" s="652"/>
      <c r="X241" s="652"/>
      <c r="Y241" s="652"/>
      <c r="Z241" s="652"/>
      <c r="AA241" s="652"/>
      <c r="AB241" s="652"/>
    </row>
    <row r="242" spans="1:28" s="500" customFormat="1" ht="12.75" customHeight="1">
      <c r="A242" s="263"/>
      <c r="C242" s="824"/>
      <c r="D242" s="825"/>
      <c r="E242" s="826"/>
      <c r="F242" s="826"/>
      <c r="G242" s="826"/>
      <c r="H242" s="826"/>
      <c r="I242" s="826"/>
      <c r="J242" s="826"/>
      <c r="K242" s="824"/>
      <c r="L242" s="824"/>
      <c r="M242" s="3"/>
      <c r="Q242" s="653"/>
      <c r="R242" s="652"/>
      <c r="S242" s="652"/>
      <c r="T242" s="652"/>
      <c r="U242" s="652"/>
      <c r="V242" s="652"/>
      <c r="W242" s="652"/>
      <c r="X242" s="652"/>
      <c r="Y242" s="652"/>
      <c r="Z242" s="652"/>
      <c r="AA242" s="652"/>
      <c r="AB242" s="652"/>
    </row>
    <row r="243" spans="1:28" s="500" customFormat="1" ht="8.1" customHeight="1">
      <c r="A243" s="263"/>
      <c r="C243" s="824"/>
      <c r="D243" s="825"/>
      <c r="E243" s="826"/>
      <c r="F243" s="826"/>
      <c r="G243" s="826"/>
      <c r="H243" s="826"/>
      <c r="I243" s="826"/>
      <c r="J243" s="826"/>
      <c r="K243" s="824"/>
      <c r="L243" s="824"/>
      <c r="M243" s="3"/>
      <c r="Q243" s="653"/>
      <c r="R243" s="652"/>
      <c r="S243" s="652"/>
      <c r="T243" s="652"/>
      <c r="U243" s="652"/>
      <c r="V243" s="652"/>
      <c r="W243" s="652"/>
      <c r="X243" s="652"/>
      <c r="Y243" s="652"/>
      <c r="Z243" s="652"/>
      <c r="AA243" s="652"/>
      <c r="AB243" s="652"/>
    </row>
    <row r="244" spans="1:28" s="500" customFormat="1" ht="19.5" customHeight="1">
      <c r="A244" s="263"/>
      <c r="B244" s="1601" t="s">
        <v>179</v>
      </c>
      <c r="C244" s="1602"/>
      <c r="D244" s="1602"/>
      <c r="E244" s="1602"/>
      <c r="F244" s="1602"/>
      <c r="G244" s="1602"/>
      <c r="H244" s="1602"/>
      <c r="I244" s="1602"/>
      <c r="J244" s="1602"/>
      <c r="K244" s="1602"/>
      <c r="L244" s="1602"/>
      <c r="M244" s="1601"/>
      <c r="N244" s="1601"/>
      <c r="O244" s="1601"/>
      <c r="P244" s="10"/>
      <c r="Q244" s="108"/>
      <c r="R244" s="108"/>
      <c r="S244" s="108"/>
      <c r="T244" s="108"/>
      <c r="U244" s="108"/>
      <c r="V244" s="108"/>
      <c r="W244" s="108"/>
      <c r="X244" s="108"/>
      <c r="Y244" s="108"/>
      <c r="Z244" s="108"/>
      <c r="AA244" s="108"/>
      <c r="AB244" s="108"/>
    </row>
    <row r="245" spans="1:28" s="500" customFormat="1" ht="5.25" customHeight="1">
      <c r="A245" s="263"/>
      <c r="B245" s="503"/>
      <c r="C245" s="905"/>
      <c r="D245" s="949"/>
      <c r="E245" s="828"/>
      <c r="F245" s="828"/>
      <c r="G245" s="828"/>
      <c r="H245" s="828"/>
      <c r="I245" s="828"/>
      <c r="J245" s="828"/>
      <c r="K245" s="828"/>
      <c r="L245" s="828"/>
      <c r="M245" s="8"/>
      <c r="N245" s="504"/>
      <c r="P245" s="10"/>
      <c r="Q245" s="108"/>
      <c r="R245" s="108"/>
      <c r="S245" s="108"/>
      <c r="T245" s="108"/>
      <c r="U245" s="108"/>
      <c r="V245" s="108"/>
      <c r="W245" s="108"/>
      <c r="X245" s="108"/>
      <c r="Y245" s="108"/>
      <c r="Z245" s="108"/>
      <c r="AA245" s="108"/>
      <c r="AB245" s="108"/>
    </row>
    <row r="246" spans="1:28" s="32" customFormat="1" ht="19.5" customHeight="1">
      <c r="A246" s="329"/>
      <c r="B246" s="503" t="s">
        <v>97</v>
      </c>
      <c r="C246" s="905"/>
      <c r="D246" s="949"/>
      <c r="E246" s="971"/>
      <c r="F246" s="1603"/>
      <c r="G246" s="1604"/>
      <c r="H246" s="1604"/>
      <c r="I246" s="1604"/>
      <c r="J246" s="1604"/>
      <c r="K246" s="1604"/>
      <c r="L246" s="1604"/>
      <c r="M246" s="1605"/>
      <c r="N246" s="1605"/>
      <c r="O246" s="1606"/>
      <c r="P246" s="329"/>
      <c r="Q246" s="657"/>
      <c r="R246" s="658"/>
      <c r="S246" s="658"/>
      <c r="T246" s="658"/>
      <c r="U246" s="658"/>
      <c r="V246" s="658"/>
      <c r="W246" s="658"/>
      <c r="X246" s="658"/>
      <c r="Y246" s="658"/>
      <c r="Z246" s="658"/>
      <c r="AA246" s="658"/>
      <c r="AB246" s="666"/>
    </row>
    <row r="247" spans="1:28" s="500" customFormat="1" ht="6" customHeight="1">
      <c r="A247" s="267"/>
      <c r="B247" s="503"/>
      <c r="C247" s="905"/>
      <c r="D247" s="949"/>
      <c r="E247" s="907"/>
      <c r="F247" s="907"/>
      <c r="G247" s="907"/>
      <c r="H247" s="907"/>
      <c r="I247" s="907"/>
      <c r="J247" s="907"/>
      <c r="K247" s="926"/>
      <c r="L247" s="926"/>
      <c r="M247" s="31"/>
      <c r="N247" s="159"/>
      <c r="O247" s="159"/>
      <c r="P247" s="24"/>
      <c r="Q247" s="659"/>
      <c r="R247" s="196"/>
      <c r="S247" s="196"/>
      <c r="T247" s="196"/>
      <c r="U247" s="196"/>
      <c r="V247" s="196"/>
      <c r="W247" s="196"/>
      <c r="X247" s="196"/>
      <c r="Y247" s="196"/>
      <c r="Z247" s="196"/>
      <c r="AA247" s="196"/>
      <c r="AB247" s="196"/>
    </row>
    <row r="248" spans="1:28" s="500" customFormat="1" ht="19.5" customHeight="1">
      <c r="A248" s="267"/>
      <c r="B248" s="1607" t="s">
        <v>0</v>
      </c>
      <c r="C248" s="1608"/>
      <c r="D248" s="1609"/>
      <c r="E248" s="1609"/>
      <c r="F248" s="1609"/>
      <c r="G248" s="907"/>
      <c r="H248" s="907"/>
      <c r="I248" s="907"/>
      <c r="J248" s="907"/>
      <c r="K248" s="926"/>
      <c r="L248" s="926"/>
      <c r="M248" s="31"/>
      <c r="N248" s="159"/>
      <c r="O248" s="159"/>
      <c r="P248" s="24"/>
      <c r="Q248" s="659"/>
      <c r="R248" s="196"/>
      <c r="S248" s="196"/>
      <c r="T248" s="196"/>
      <c r="U248" s="196"/>
      <c r="V248" s="196"/>
      <c r="W248" s="196"/>
      <c r="X248" s="196"/>
      <c r="Y248" s="196"/>
      <c r="Z248" s="196"/>
      <c r="AA248" s="196"/>
      <c r="AB248" s="196"/>
    </row>
    <row r="249" spans="1:28" s="500" customFormat="1" ht="7.5" customHeight="1">
      <c r="A249" s="267"/>
      <c r="B249" s="503"/>
      <c r="C249" s="905"/>
      <c r="D249" s="949"/>
      <c r="E249" s="907"/>
      <c r="F249" s="907"/>
      <c r="G249" s="907"/>
      <c r="H249" s="907"/>
      <c r="I249" s="907"/>
      <c r="J249" s="907"/>
      <c r="K249" s="926"/>
      <c r="L249" s="926"/>
      <c r="M249" s="31"/>
      <c r="N249" s="159"/>
      <c r="O249" s="159"/>
      <c r="P249" s="24"/>
      <c r="Q249" s="660"/>
      <c r="R249" s="196"/>
      <c r="S249" s="196"/>
      <c r="T249" s="196"/>
      <c r="U249" s="196"/>
      <c r="V249" s="196"/>
      <c r="W249" s="196"/>
      <c r="X249" s="196"/>
      <c r="Y249" s="196"/>
      <c r="Z249" s="196"/>
      <c r="AA249" s="196"/>
      <c r="AB249" s="196"/>
    </row>
    <row r="250" spans="1:28" s="16" customFormat="1" ht="19.5" customHeight="1">
      <c r="A250" s="264"/>
      <c r="B250" s="1583" t="s">
        <v>92</v>
      </c>
      <c r="C250" s="1584"/>
      <c r="D250" s="1381" t="str">
        <f>IF(SUM(N254:N297,N305:N354,N362:N411,N419:N470)=0,"",SUM(N254:N297,N305:N354,N362:N411,N419:N470))</f>
        <v/>
      </c>
      <c r="E250" s="1381"/>
      <c r="F250" s="1381"/>
      <c r="G250" s="935"/>
      <c r="H250" s="829"/>
      <c r="I250" s="829"/>
      <c r="J250" s="829"/>
      <c r="K250" s="830"/>
      <c r="L250" s="830"/>
      <c r="M250" s="171"/>
      <c r="P250" s="1"/>
      <c r="Q250" s="171"/>
      <c r="R250" s="485"/>
      <c r="S250" s="196"/>
      <c r="T250" s="196"/>
      <c r="U250" s="196"/>
      <c r="V250" s="196"/>
      <c r="W250" s="196"/>
      <c r="X250" s="196"/>
      <c r="Y250" s="196"/>
      <c r="Z250" s="196"/>
      <c r="AA250" s="196"/>
      <c r="AB250" s="196"/>
    </row>
    <row r="251" spans="1:28" s="16" customFormat="1" ht="5.25" customHeight="1">
      <c r="A251" s="264"/>
      <c r="B251" s="172"/>
      <c r="C251" s="937"/>
      <c r="D251" s="972"/>
      <c r="E251" s="938"/>
      <c r="F251" s="938"/>
      <c r="G251" s="938"/>
      <c r="H251" s="938"/>
      <c r="I251" s="938"/>
      <c r="J251" s="938"/>
      <c r="K251" s="937"/>
      <c r="L251" s="937"/>
      <c r="M251" s="17"/>
      <c r="N251" s="19"/>
      <c r="O251" s="19"/>
      <c r="P251" s="1"/>
      <c r="Q251" s="493"/>
      <c r="R251" s="196"/>
      <c r="S251" s="196"/>
      <c r="T251" s="196"/>
      <c r="U251" s="196"/>
      <c r="V251" s="196"/>
      <c r="W251" s="196"/>
      <c r="X251" s="196"/>
      <c r="Y251" s="196"/>
      <c r="Z251" s="196"/>
      <c r="AA251" s="196"/>
      <c r="AB251" s="196"/>
    </row>
    <row r="252" spans="1:28" ht="15.75" customHeight="1">
      <c r="A252" s="264"/>
      <c r="B252" s="1585" t="s">
        <v>1</v>
      </c>
      <c r="C252" s="1587" t="s">
        <v>7</v>
      </c>
      <c r="D252" s="1589" t="s">
        <v>8</v>
      </c>
      <c r="E252" s="1590"/>
      <c r="F252" s="1590"/>
      <c r="G252" s="1590"/>
      <c r="H252" s="1590"/>
      <c r="I252" s="1590"/>
      <c r="J252" s="1590"/>
      <c r="K252" s="1591"/>
      <c r="L252" s="1595" t="s">
        <v>117</v>
      </c>
      <c r="M252" s="1587" t="s">
        <v>3</v>
      </c>
      <c r="N252" s="1597" t="s">
        <v>4</v>
      </c>
      <c r="O252" s="1599" t="s">
        <v>2</v>
      </c>
      <c r="P252" s="500"/>
      <c r="Q252" s="653"/>
      <c r="R252" s="658"/>
      <c r="S252" s="652"/>
      <c r="T252" s="656"/>
      <c r="U252" s="656"/>
      <c r="V252" s="656"/>
      <c r="W252" s="656"/>
      <c r="X252" s="656"/>
      <c r="Y252" s="652"/>
      <c r="Z252" s="652"/>
      <c r="AA252" s="652"/>
      <c r="AB252" s="652"/>
    </row>
    <row r="253" spans="1:28" s="55" customFormat="1" ht="15.75" customHeight="1">
      <c r="A253" s="265"/>
      <c r="B253" s="1586"/>
      <c r="C253" s="1588"/>
      <c r="D253" s="1592"/>
      <c r="E253" s="1593"/>
      <c r="F253" s="1593"/>
      <c r="G253" s="1593"/>
      <c r="H253" s="1593"/>
      <c r="I253" s="1593"/>
      <c r="J253" s="1593"/>
      <c r="K253" s="1594"/>
      <c r="L253" s="1595"/>
      <c r="M253" s="1596"/>
      <c r="N253" s="1598"/>
      <c r="O253" s="1596"/>
      <c r="P253" s="54"/>
      <c r="Q253" s="660"/>
      <c r="R253" s="652"/>
      <c r="S253" s="652"/>
      <c r="T253" s="652"/>
      <c r="U253" s="652"/>
      <c r="V253" s="652"/>
      <c r="W253" s="652"/>
      <c r="X253" s="652"/>
      <c r="Y253" s="652"/>
      <c r="Z253" s="652"/>
      <c r="AA253" s="652"/>
      <c r="AB253" s="652"/>
    </row>
    <row r="254" spans="1:28" ht="24" customHeight="1">
      <c r="A254" s="266"/>
      <c r="B254" s="502"/>
      <c r="C254" s="818"/>
      <c r="D254" s="1565"/>
      <c r="E254" s="1566"/>
      <c r="F254" s="1566"/>
      <c r="G254" s="1566"/>
      <c r="H254" s="1566"/>
      <c r="I254" s="1566"/>
      <c r="J254" s="1566"/>
      <c r="K254" s="1567"/>
      <c r="L254" s="944"/>
      <c r="M254" s="130"/>
      <c r="N254" s="185" t="str">
        <f t="shared" ref="N254:N297" si="7">IF(C254=0,"",C254*M254)</f>
        <v/>
      </c>
      <c r="O254" s="47"/>
      <c r="P254" s="330"/>
      <c r="Q254" s="653"/>
      <c r="R254" s="300"/>
      <c r="S254" s="644"/>
      <c r="T254" s="644"/>
      <c r="U254" s="644"/>
      <c r="V254" s="644"/>
      <c r="W254" s="644"/>
      <c r="X254" s="644"/>
      <c r="Y254" s="644"/>
      <c r="Z254" s="644"/>
      <c r="AA254" s="644"/>
      <c r="AB254" s="663"/>
    </row>
    <row r="255" spans="1:28" ht="24" customHeight="1">
      <c r="A255" s="266"/>
      <c r="B255" s="502"/>
      <c r="C255" s="818"/>
      <c r="D255" s="819"/>
      <c r="E255" s="820"/>
      <c r="F255" s="820"/>
      <c r="G255" s="820"/>
      <c r="H255" s="820"/>
      <c r="I255" s="820"/>
      <c r="J255" s="820"/>
      <c r="K255" s="821"/>
      <c r="L255" s="944"/>
      <c r="M255" s="130"/>
      <c r="N255" s="185" t="str">
        <f t="shared" si="7"/>
        <v/>
      </c>
      <c r="O255" s="47"/>
      <c r="P255" s="330"/>
      <c r="Q255" s="653"/>
      <c r="R255" s="300"/>
      <c r="S255" s="644"/>
      <c r="T255" s="644"/>
      <c r="U255" s="644"/>
      <c r="V255" s="644"/>
      <c r="W255" s="644"/>
      <c r="X255" s="644"/>
      <c r="Y255" s="644"/>
      <c r="Z255" s="644"/>
      <c r="AA255" s="644"/>
      <c r="AB255" s="663"/>
    </row>
    <row r="256" spans="1:28" ht="24" customHeight="1">
      <c r="A256" s="266"/>
      <c r="B256" s="502"/>
      <c r="C256" s="818"/>
      <c r="D256" s="1565"/>
      <c r="E256" s="1566"/>
      <c r="F256" s="1566"/>
      <c r="G256" s="1566"/>
      <c r="H256" s="1566"/>
      <c r="I256" s="1566"/>
      <c r="J256" s="1566"/>
      <c r="K256" s="1567"/>
      <c r="L256" s="944"/>
      <c r="M256" s="130"/>
      <c r="N256" s="185" t="str">
        <f t="shared" si="7"/>
        <v/>
      </c>
      <c r="O256" s="47"/>
      <c r="P256" s="330"/>
      <c r="Q256" s="653"/>
      <c r="R256" s="652"/>
      <c r="S256" s="644"/>
      <c r="T256" s="656"/>
      <c r="U256" s="656"/>
      <c r="V256" s="656"/>
      <c r="W256" s="656"/>
      <c r="X256" s="644"/>
      <c r="Y256" s="644"/>
      <c r="Z256" s="644"/>
      <c r="AA256" s="644"/>
      <c r="AB256" s="663"/>
    </row>
    <row r="257" spans="1:28" ht="24" customHeight="1">
      <c r="A257" s="266"/>
      <c r="B257" s="502"/>
      <c r="C257" s="818"/>
      <c r="D257" s="1565"/>
      <c r="E257" s="1566"/>
      <c r="F257" s="1566"/>
      <c r="G257" s="1566"/>
      <c r="H257" s="1566"/>
      <c r="I257" s="1566"/>
      <c r="J257" s="1566"/>
      <c r="K257" s="1567"/>
      <c r="L257" s="944"/>
      <c r="M257" s="130"/>
      <c r="N257" s="185" t="str">
        <f t="shared" si="7"/>
        <v/>
      </c>
      <c r="O257" s="47"/>
      <c r="P257" s="330"/>
      <c r="Q257" s="653"/>
      <c r="R257" s="652"/>
      <c r="S257" s="644"/>
      <c r="T257" s="644"/>
      <c r="U257" s="644"/>
      <c r="V257" s="644"/>
      <c r="W257" s="644"/>
      <c r="X257" s="644"/>
      <c r="Y257" s="644"/>
      <c r="Z257" s="644"/>
      <c r="AA257" s="644"/>
      <c r="AB257" s="663"/>
    </row>
    <row r="258" spans="1:28" ht="24" customHeight="1">
      <c r="A258" s="266"/>
      <c r="B258" s="502"/>
      <c r="C258" s="818"/>
      <c r="D258" s="1565"/>
      <c r="E258" s="1566"/>
      <c r="F258" s="1566"/>
      <c r="G258" s="1566"/>
      <c r="H258" s="1566"/>
      <c r="I258" s="1566"/>
      <c r="J258" s="1566"/>
      <c r="K258" s="1567"/>
      <c r="L258" s="944"/>
      <c r="M258" s="130"/>
      <c r="N258" s="185" t="str">
        <f t="shared" si="7"/>
        <v/>
      </c>
      <c r="O258" s="47"/>
      <c r="P258" s="330"/>
      <c r="Q258" s="653"/>
      <c r="R258" s="652"/>
      <c r="S258" s="644"/>
      <c r="T258" s="644"/>
      <c r="U258" s="644"/>
      <c r="V258" s="644"/>
      <c r="W258" s="644"/>
      <c r="X258" s="644"/>
      <c r="Y258" s="644"/>
      <c r="Z258" s="644"/>
      <c r="AA258" s="644"/>
      <c r="AB258" s="663"/>
    </row>
    <row r="259" spans="1:28" ht="24" customHeight="1">
      <c r="A259" s="266"/>
      <c r="B259" s="502"/>
      <c r="C259" s="818"/>
      <c r="D259" s="1565"/>
      <c r="E259" s="1566"/>
      <c r="F259" s="1566"/>
      <c r="G259" s="1566"/>
      <c r="H259" s="1566"/>
      <c r="I259" s="1566"/>
      <c r="J259" s="1566"/>
      <c r="K259" s="1567"/>
      <c r="L259" s="944"/>
      <c r="M259" s="130"/>
      <c r="N259" s="185" t="str">
        <f t="shared" si="7"/>
        <v/>
      </c>
      <c r="O259" s="47"/>
      <c r="P259" s="330"/>
      <c r="Q259" s="653"/>
      <c r="R259" s="505"/>
      <c r="S259" s="661"/>
      <c r="T259" s="652"/>
      <c r="U259" s="652"/>
      <c r="V259" s="652"/>
      <c r="W259" s="644"/>
      <c r="X259" s="644"/>
      <c r="Y259" s="644"/>
      <c r="Z259" s="644"/>
      <c r="AA259" s="644"/>
      <c r="AB259" s="663"/>
    </row>
    <row r="260" spans="1:28" ht="24" customHeight="1">
      <c r="A260" s="266"/>
      <c r="B260" s="502"/>
      <c r="C260" s="818"/>
      <c r="D260" s="1565"/>
      <c r="E260" s="1566"/>
      <c r="F260" s="1566"/>
      <c r="G260" s="1566"/>
      <c r="H260" s="1566"/>
      <c r="I260" s="1566"/>
      <c r="J260" s="1566"/>
      <c r="K260" s="1567"/>
      <c r="L260" s="944"/>
      <c r="M260" s="130"/>
      <c r="N260" s="185" t="str">
        <f t="shared" si="7"/>
        <v/>
      </c>
      <c r="O260" s="47"/>
      <c r="P260" s="330"/>
      <c r="Q260" s="653"/>
      <c r="R260" s="656"/>
      <c r="S260" s="644"/>
      <c r="T260" s="644"/>
      <c r="U260" s="644"/>
      <c r="V260" s="644"/>
      <c r="W260" s="644"/>
      <c r="X260" s="644"/>
      <c r="Y260" s="644"/>
      <c r="Z260" s="644"/>
      <c r="AA260" s="644"/>
      <c r="AB260" s="663"/>
    </row>
    <row r="261" spans="1:28" ht="24" customHeight="1">
      <c r="A261" s="266"/>
      <c r="B261" s="502"/>
      <c r="C261" s="818"/>
      <c r="D261" s="1565"/>
      <c r="E261" s="1566"/>
      <c r="F261" s="1566"/>
      <c r="G261" s="1566"/>
      <c r="H261" s="1566"/>
      <c r="I261" s="1566"/>
      <c r="J261" s="1566"/>
      <c r="K261" s="1567"/>
      <c r="L261" s="944"/>
      <c r="M261" s="130"/>
      <c r="N261" s="185" t="str">
        <f t="shared" si="7"/>
        <v/>
      </c>
      <c r="O261" s="47"/>
      <c r="P261" s="330"/>
      <c r="Q261" s="653"/>
      <c r="R261" s="300"/>
      <c r="S261" s="644"/>
      <c r="T261" s="644"/>
      <c r="U261" s="644"/>
      <c r="V261" s="644"/>
      <c r="W261" s="644"/>
      <c r="X261" s="644"/>
      <c r="Y261" s="644"/>
      <c r="Z261" s="644"/>
      <c r="AA261" s="644"/>
      <c r="AB261" s="663"/>
    </row>
    <row r="262" spans="1:28" ht="24" customHeight="1">
      <c r="A262" s="266"/>
      <c r="B262" s="502"/>
      <c r="C262" s="818"/>
      <c r="D262" s="1565"/>
      <c r="E262" s="1566"/>
      <c r="F262" s="1566"/>
      <c r="G262" s="1566"/>
      <c r="H262" s="1566"/>
      <c r="I262" s="1566"/>
      <c r="J262" s="1566"/>
      <c r="K262" s="1567"/>
      <c r="L262" s="944"/>
      <c r="M262" s="130"/>
      <c r="N262" s="185" t="str">
        <f t="shared" si="7"/>
        <v/>
      </c>
      <c r="O262" s="47"/>
      <c r="P262" s="330"/>
      <c r="Q262" s="653"/>
      <c r="R262" s="644"/>
      <c r="S262" s="644"/>
      <c r="T262" s="644"/>
      <c r="U262" s="644"/>
      <c r="V262" s="644"/>
      <c r="W262" s="644"/>
      <c r="X262" s="644"/>
      <c r="Y262" s="644"/>
      <c r="Z262" s="644"/>
      <c r="AA262" s="644"/>
      <c r="AB262" s="663"/>
    </row>
    <row r="263" spans="1:28" ht="24" customHeight="1">
      <c r="A263" s="266"/>
      <c r="B263" s="502"/>
      <c r="C263" s="818"/>
      <c r="D263" s="1565"/>
      <c r="E263" s="1566"/>
      <c r="F263" s="1566"/>
      <c r="G263" s="1566"/>
      <c r="H263" s="1566"/>
      <c r="I263" s="1566"/>
      <c r="J263" s="1566"/>
      <c r="K263" s="1567"/>
      <c r="L263" s="944"/>
      <c r="M263" s="130"/>
      <c r="N263" s="185" t="str">
        <f t="shared" si="7"/>
        <v/>
      </c>
      <c r="O263" s="47"/>
      <c r="P263" s="330"/>
      <c r="Q263" s="653"/>
      <c r="R263" s="644"/>
      <c r="S263" s="644"/>
      <c r="T263" s="644"/>
      <c r="U263" s="644"/>
      <c r="V263" s="644"/>
      <c r="W263" s="644"/>
      <c r="X263" s="644"/>
      <c r="Y263" s="644"/>
      <c r="Z263" s="644"/>
      <c r="AA263" s="644"/>
      <c r="AB263" s="663"/>
    </row>
    <row r="264" spans="1:28" ht="24" customHeight="1">
      <c r="A264" s="266"/>
      <c r="B264" s="502"/>
      <c r="C264" s="818"/>
      <c r="D264" s="1565"/>
      <c r="E264" s="1566"/>
      <c r="F264" s="1566"/>
      <c r="G264" s="1566"/>
      <c r="H264" s="1566"/>
      <c r="I264" s="1566"/>
      <c r="J264" s="1566"/>
      <c r="K264" s="1567"/>
      <c r="L264" s="944"/>
      <c r="M264" s="130"/>
      <c r="N264" s="185" t="str">
        <f t="shared" si="7"/>
        <v/>
      </c>
      <c r="O264" s="47"/>
      <c r="P264" s="330"/>
      <c r="Q264" s="653"/>
      <c r="R264" s="656"/>
      <c r="S264" s="644"/>
      <c r="T264" s="644"/>
      <c r="U264" s="644"/>
      <c r="V264" s="644"/>
      <c r="W264" s="644"/>
      <c r="X264" s="644"/>
      <c r="Y264" s="644"/>
      <c r="Z264" s="644"/>
      <c r="AA264" s="644"/>
      <c r="AB264" s="663"/>
    </row>
    <row r="265" spans="1:28" ht="24" customHeight="1">
      <c r="A265" s="266"/>
      <c r="B265" s="502"/>
      <c r="C265" s="818"/>
      <c r="D265" s="1565"/>
      <c r="E265" s="1566"/>
      <c r="F265" s="1566"/>
      <c r="G265" s="1566"/>
      <c r="H265" s="1566"/>
      <c r="I265" s="1566"/>
      <c r="J265" s="1566"/>
      <c r="K265" s="1567"/>
      <c r="L265" s="944"/>
      <c r="M265" s="130"/>
      <c r="N265" s="185" t="str">
        <f t="shared" si="7"/>
        <v/>
      </c>
      <c r="O265" s="47"/>
      <c r="P265" s="330"/>
      <c r="Q265" s="653"/>
      <c r="R265" s="300"/>
      <c r="S265" s="644"/>
      <c r="T265" s="644"/>
      <c r="U265" s="644"/>
      <c r="V265" s="644"/>
      <c r="W265" s="644"/>
      <c r="X265" s="644"/>
      <c r="Y265" s="644"/>
      <c r="Z265" s="644"/>
      <c r="AA265" s="644"/>
      <c r="AB265" s="663"/>
    </row>
    <row r="266" spans="1:28" ht="24" customHeight="1">
      <c r="A266" s="266"/>
      <c r="B266" s="502"/>
      <c r="C266" s="818"/>
      <c r="D266" s="1565"/>
      <c r="E266" s="1566"/>
      <c r="F266" s="1566"/>
      <c r="G266" s="1566"/>
      <c r="H266" s="1566"/>
      <c r="I266" s="1566"/>
      <c r="J266" s="1566"/>
      <c r="K266" s="1567"/>
      <c r="L266" s="944"/>
      <c r="M266" s="130"/>
      <c r="N266" s="185" t="str">
        <f t="shared" si="7"/>
        <v/>
      </c>
      <c r="O266" s="47"/>
      <c r="P266" s="330"/>
      <c r="Q266" s="653"/>
      <c r="R266" s="644"/>
      <c r="S266" s="644"/>
      <c r="T266" s="644"/>
      <c r="U266" s="644"/>
      <c r="V266" s="644"/>
      <c r="W266" s="644"/>
      <c r="X266" s="644"/>
      <c r="Y266" s="644"/>
      <c r="Z266" s="644"/>
      <c r="AA266" s="644"/>
      <c r="AB266" s="663"/>
    </row>
    <row r="267" spans="1:28" ht="24" customHeight="1">
      <c r="A267" s="266"/>
      <c r="B267" s="502"/>
      <c r="C267" s="818"/>
      <c r="D267" s="1565"/>
      <c r="E267" s="1566"/>
      <c r="F267" s="1566"/>
      <c r="G267" s="1566"/>
      <c r="H267" s="1566"/>
      <c r="I267" s="1566"/>
      <c r="J267" s="1566"/>
      <c r="K267" s="1567"/>
      <c r="L267" s="944"/>
      <c r="M267" s="130"/>
      <c r="N267" s="185" t="str">
        <f t="shared" si="7"/>
        <v/>
      </c>
      <c r="O267" s="47"/>
      <c r="P267" s="330"/>
      <c r="Q267" s="653"/>
      <c r="R267" s="656"/>
      <c r="S267" s="644"/>
      <c r="T267" s="644"/>
      <c r="U267" s="644"/>
      <c r="V267" s="644"/>
      <c r="W267" s="644"/>
      <c r="X267" s="644"/>
      <c r="Y267" s="644"/>
      <c r="Z267" s="644"/>
      <c r="AA267" s="644"/>
      <c r="AB267" s="663"/>
    </row>
    <row r="268" spans="1:28" ht="24" customHeight="1">
      <c r="A268" s="266"/>
      <c r="B268" s="502"/>
      <c r="C268" s="818"/>
      <c r="D268" s="1565"/>
      <c r="E268" s="1566"/>
      <c r="F268" s="1566"/>
      <c r="G268" s="1566"/>
      <c r="H268" s="1566"/>
      <c r="I268" s="1566"/>
      <c r="J268" s="1566"/>
      <c r="K268" s="1567"/>
      <c r="L268" s="944"/>
      <c r="M268" s="130"/>
      <c r="N268" s="185" t="str">
        <f t="shared" si="7"/>
        <v/>
      </c>
      <c r="O268" s="47"/>
      <c r="P268" s="330"/>
      <c r="Q268" s="653"/>
      <c r="R268" s="300"/>
      <c r="S268" s="644"/>
      <c r="T268" s="644"/>
      <c r="U268" s="644"/>
      <c r="V268" s="644"/>
      <c r="W268" s="644"/>
      <c r="X268" s="644"/>
      <c r="Y268" s="644"/>
      <c r="Z268" s="644"/>
      <c r="AA268" s="644"/>
      <c r="AB268" s="663"/>
    </row>
    <row r="269" spans="1:28" ht="24" customHeight="1">
      <c r="A269" s="266"/>
      <c r="B269" s="502"/>
      <c r="C269" s="818"/>
      <c r="D269" s="1565"/>
      <c r="E269" s="1566"/>
      <c r="F269" s="1566"/>
      <c r="G269" s="1566"/>
      <c r="H269" s="1566"/>
      <c r="I269" s="1566"/>
      <c r="J269" s="1566"/>
      <c r="K269" s="1567"/>
      <c r="L269" s="944"/>
      <c r="M269" s="130"/>
      <c r="N269" s="185" t="str">
        <f t="shared" si="7"/>
        <v/>
      </c>
      <c r="O269" s="47"/>
      <c r="P269" s="330"/>
      <c r="Q269" s="653"/>
      <c r="R269" s="644"/>
      <c r="S269" s="644"/>
      <c r="T269" s="644"/>
      <c r="U269" s="644"/>
      <c r="V269" s="644"/>
      <c r="W269" s="644"/>
      <c r="X269" s="644"/>
      <c r="Y269" s="644"/>
      <c r="Z269" s="644"/>
      <c r="AA269" s="644"/>
      <c r="AB269" s="663"/>
    </row>
    <row r="270" spans="1:28" ht="24" customHeight="1">
      <c r="A270" s="266"/>
      <c r="B270" s="502"/>
      <c r="C270" s="818"/>
      <c r="D270" s="1565"/>
      <c r="E270" s="1566"/>
      <c r="F270" s="1566"/>
      <c r="G270" s="1566"/>
      <c r="H270" s="1566"/>
      <c r="I270" s="1566"/>
      <c r="J270" s="1566"/>
      <c r="K270" s="1567"/>
      <c r="L270" s="944"/>
      <c r="M270" s="130"/>
      <c r="N270" s="185" t="str">
        <f t="shared" si="7"/>
        <v/>
      </c>
      <c r="O270" s="47"/>
      <c r="P270" s="330"/>
      <c r="Q270" s="653"/>
      <c r="R270" s="644"/>
      <c r="S270" s="644"/>
      <c r="T270" s="644"/>
      <c r="U270" s="644"/>
      <c r="V270" s="644"/>
      <c r="W270" s="644"/>
      <c r="X270" s="644"/>
      <c r="Y270" s="644"/>
      <c r="Z270" s="644"/>
      <c r="AA270" s="644"/>
      <c r="AB270" s="663"/>
    </row>
    <row r="271" spans="1:28" ht="24" customHeight="1">
      <c r="A271" s="266"/>
      <c r="B271" s="502"/>
      <c r="C271" s="818"/>
      <c r="D271" s="1565"/>
      <c r="E271" s="1566"/>
      <c r="F271" s="1566"/>
      <c r="G271" s="1566"/>
      <c r="H271" s="1566"/>
      <c r="I271" s="1566"/>
      <c r="J271" s="1566"/>
      <c r="K271" s="1567"/>
      <c r="L271" s="944"/>
      <c r="M271" s="130"/>
      <c r="N271" s="185" t="str">
        <f t="shared" si="7"/>
        <v/>
      </c>
      <c r="O271" s="47"/>
      <c r="P271" s="330"/>
      <c r="Q271" s="653"/>
      <c r="R271" s="656"/>
      <c r="S271" s="644"/>
      <c r="T271" s="644"/>
      <c r="U271" s="644"/>
      <c r="V271" s="644"/>
      <c r="W271" s="644"/>
      <c r="X271" s="644"/>
      <c r="Y271" s="644"/>
      <c r="Z271" s="644"/>
      <c r="AA271" s="644"/>
      <c r="AB271" s="663"/>
    </row>
    <row r="272" spans="1:28" ht="24" customHeight="1">
      <c r="A272" s="266"/>
      <c r="B272" s="502"/>
      <c r="C272" s="818"/>
      <c r="D272" s="1565"/>
      <c r="E272" s="1566"/>
      <c r="F272" s="1566"/>
      <c r="G272" s="1566"/>
      <c r="H272" s="1566"/>
      <c r="I272" s="1566"/>
      <c r="J272" s="1566"/>
      <c r="K272" s="1567"/>
      <c r="L272" s="944"/>
      <c r="M272" s="130"/>
      <c r="N272" s="185" t="str">
        <f t="shared" si="7"/>
        <v/>
      </c>
      <c r="O272" s="47"/>
      <c r="P272" s="330"/>
      <c r="Q272" s="653"/>
      <c r="R272" s="656"/>
      <c r="S272" s="644"/>
      <c r="T272" s="644"/>
      <c r="U272" s="644"/>
      <c r="V272" s="644"/>
      <c r="W272" s="644"/>
      <c r="X272" s="644"/>
      <c r="Y272" s="644"/>
      <c r="Z272" s="644"/>
      <c r="AA272" s="644"/>
      <c r="AB272" s="663"/>
    </row>
    <row r="273" spans="1:28" ht="24" customHeight="1">
      <c r="A273" s="266"/>
      <c r="B273" s="502"/>
      <c r="C273" s="818"/>
      <c r="D273" s="1565"/>
      <c r="E273" s="1566"/>
      <c r="F273" s="1566"/>
      <c r="G273" s="1566"/>
      <c r="H273" s="1566"/>
      <c r="I273" s="1566"/>
      <c r="J273" s="1566"/>
      <c r="K273" s="1567"/>
      <c r="L273" s="944"/>
      <c r="M273" s="130"/>
      <c r="N273" s="185" t="str">
        <f t="shared" si="7"/>
        <v/>
      </c>
      <c r="O273" s="47"/>
      <c r="P273" s="330"/>
      <c r="Q273" s="653"/>
      <c r="R273" s="644"/>
      <c r="S273" s="644"/>
      <c r="T273" s="644"/>
      <c r="U273" s="644"/>
      <c r="V273" s="644"/>
      <c r="W273" s="644"/>
      <c r="X273" s="644"/>
      <c r="Y273" s="644"/>
      <c r="Z273" s="644"/>
      <c r="AA273" s="644"/>
      <c r="AB273" s="663"/>
    </row>
    <row r="274" spans="1:28" ht="24" customHeight="1">
      <c r="A274" s="266"/>
      <c r="B274" s="502"/>
      <c r="C274" s="28"/>
      <c r="D274" s="1565"/>
      <c r="E274" s="1566"/>
      <c r="F274" s="1566"/>
      <c r="G274" s="1566"/>
      <c r="H274" s="1566"/>
      <c r="I274" s="1566"/>
      <c r="J274" s="1566"/>
      <c r="K274" s="1567"/>
      <c r="L274" s="29"/>
      <c r="M274" s="130"/>
      <c r="N274" s="185" t="str">
        <f t="shared" si="7"/>
        <v/>
      </c>
      <c r="O274" s="47"/>
      <c r="P274" s="330"/>
      <c r="Q274" s="653"/>
      <c r="R274" s="145"/>
      <c r="S274" s="644"/>
      <c r="T274" s="644"/>
      <c r="U274" s="644"/>
      <c r="V274" s="644"/>
      <c r="W274" s="644"/>
      <c r="X274" s="644"/>
      <c r="Y274" s="644"/>
      <c r="Z274" s="644"/>
      <c r="AA274" s="644"/>
      <c r="AB274" s="663"/>
    </row>
    <row r="275" spans="1:28" ht="24" customHeight="1">
      <c r="A275" s="266"/>
      <c r="B275" s="502"/>
      <c r="C275" s="28"/>
      <c r="D275" s="1565"/>
      <c r="E275" s="1566"/>
      <c r="F275" s="1566"/>
      <c r="G275" s="1566"/>
      <c r="H275" s="1566"/>
      <c r="I275" s="1566"/>
      <c r="J275" s="1566"/>
      <c r="K275" s="1567"/>
      <c r="L275" s="29"/>
      <c r="M275" s="130"/>
      <c r="N275" s="185" t="str">
        <f t="shared" si="7"/>
        <v/>
      </c>
      <c r="O275" s="47"/>
      <c r="P275" s="330"/>
      <c r="Q275" s="653"/>
      <c r="R275" s="300"/>
      <c r="S275" s="644"/>
      <c r="T275" s="644"/>
      <c r="U275" s="644"/>
      <c r="V275" s="644"/>
      <c r="W275" s="644"/>
      <c r="X275" s="644"/>
      <c r="Y275" s="644"/>
      <c r="Z275" s="644"/>
      <c r="AA275" s="644"/>
      <c r="AB275" s="663"/>
    </row>
    <row r="276" spans="1:28" ht="24" customHeight="1">
      <c r="A276" s="266"/>
      <c r="B276" s="502"/>
      <c r="C276" s="28"/>
      <c r="D276" s="1565"/>
      <c r="E276" s="1566"/>
      <c r="F276" s="1566"/>
      <c r="G276" s="1566"/>
      <c r="H276" s="1566"/>
      <c r="I276" s="1566"/>
      <c r="J276" s="1566"/>
      <c r="K276" s="1567"/>
      <c r="L276" s="29"/>
      <c r="M276" s="130"/>
      <c r="N276" s="185" t="str">
        <f t="shared" si="7"/>
        <v/>
      </c>
      <c r="O276" s="47"/>
      <c r="P276" s="330"/>
      <c r="Q276" s="653"/>
      <c r="R276" s="643"/>
      <c r="S276" s="644"/>
      <c r="T276" s="644"/>
      <c r="U276" s="644"/>
      <c r="V276" s="644"/>
      <c r="W276" s="644"/>
      <c r="X276" s="644"/>
      <c r="Y276" s="644"/>
      <c r="Z276" s="644"/>
      <c r="AA276" s="644"/>
      <c r="AB276" s="663"/>
    </row>
    <row r="277" spans="1:28" ht="24" customHeight="1">
      <c r="A277" s="266"/>
      <c r="B277" s="502"/>
      <c r="C277" s="28"/>
      <c r="D277" s="1565"/>
      <c r="E277" s="1566"/>
      <c r="F277" s="1566"/>
      <c r="G277" s="1566"/>
      <c r="H277" s="1566"/>
      <c r="I277" s="1566"/>
      <c r="J277" s="1566"/>
      <c r="K277" s="1567"/>
      <c r="L277" s="29"/>
      <c r="M277" s="130"/>
      <c r="N277" s="185" t="str">
        <f t="shared" si="7"/>
        <v/>
      </c>
      <c r="O277" s="47"/>
      <c r="P277" s="330"/>
      <c r="Q277" s="653"/>
      <c r="R277" s="643"/>
      <c r="S277" s="644"/>
      <c r="T277" s="644"/>
      <c r="U277" s="644"/>
      <c r="V277" s="644"/>
      <c r="W277" s="644"/>
      <c r="X277" s="644"/>
      <c r="Y277" s="644"/>
      <c r="Z277" s="644"/>
      <c r="AA277" s="644"/>
      <c r="AB277" s="663"/>
    </row>
    <row r="278" spans="1:28" ht="24" customHeight="1">
      <c r="A278" s="266"/>
      <c r="B278" s="502"/>
      <c r="C278" s="28"/>
      <c r="D278" s="1565"/>
      <c r="E278" s="1566"/>
      <c r="F278" s="1566"/>
      <c r="G278" s="1566"/>
      <c r="H278" s="1566"/>
      <c r="I278" s="1566"/>
      <c r="J278" s="1566"/>
      <c r="K278" s="1567"/>
      <c r="L278" s="29"/>
      <c r="M278" s="130"/>
      <c r="N278" s="185" t="str">
        <f t="shared" si="7"/>
        <v/>
      </c>
      <c r="O278" s="47"/>
      <c r="P278" s="330"/>
      <c r="Q278" s="653"/>
      <c r="R278" s="644"/>
      <c r="S278" s="644"/>
      <c r="T278" s="644"/>
      <c r="U278" s="644"/>
      <c r="V278" s="644"/>
      <c r="W278" s="644"/>
      <c r="X278" s="644"/>
      <c r="Y278" s="644"/>
      <c r="Z278" s="644"/>
      <c r="AA278" s="644"/>
      <c r="AB278" s="663"/>
    </row>
    <row r="279" spans="1:28" ht="24" customHeight="1">
      <c r="A279" s="266"/>
      <c r="B279" s="502"/>
      <c r="C279" s="28"/>
      <c r="D279" s="1565"/>
      <c r="E279" s="1566"/>
      <c r="F279" s="1566"/>
      <c r="G279" s="1566"/>
      <c r="H279" s="1566"/>
      <c r="I279" s="1566"/>
      <c r="J279" s="1566"/>
      <c r="K279" s="1567"/>
      <c r="L279" s="29"/>
      <c r="M279" s="130"/>
      <c r="N279" s="185" t="str">
        <f t="shared" si="7"/>
        <v/>
      </c>
      <c r="O279" s="47"/>
      <c r="P279" s="330"/>
      <c r="Q279" s="653"/>
      <c r="R279" s="644"/>
      <c r="S279" s="644"/>
      <c r="T279" s="644"/>
      <c r="U279" s="644"/>
      <c r="V279" s="644"/>
      <c r="W279" s="644"/>
      <c r="X279" s="644"/>
      <c r="Y279" s="644"/>
      <c r="Z279" s="644"/>
      <c r="AA279" s="644"/>
      <c r="AB279" s="663"/>
    </row>
    <row r="280" spans="1:28" ht="24" customHeight="1">
      <c r="A280" s="266"/>
      <c r="B280" s="502"/>
      <c r="C280" s="28"/>
      <c r="D280" s="1565"/>
      <c r="E280" s="1566"/>
      <c r="F280" s="1566"/>
      <c r="G280" s="1566"/>
      <c r="H280" s="1566"/>
      <c r="I280" s="1566"/>
      <c r="J280" s="1566"/>
      <c r="K280" s="1567"/>
      <c r="L280" s="29"/>
      <c r="M280" s="130"/>
      <c r="N280" s="185" t="str">
        <f t="shared" si="7"/>
        <v/>
      </c>
      <c r="O280" s="47"/>
      <c r="P280" s="330"/>
      <c r="Q280" s="643"/>
      <c r="R280" s="644"/>
      <c r="S280" s="644"/>
      <c r="T280" s="644"/>
      <c r="U280" s="644"/>
      <c r="V280" s="644"/>
      <c r="W280" s="644"/>
      <c r="X280" s="644"/>
      <c r="Y280" s="644"/>
      <c r="Z280" s="644"/>
      <c r="AA280" s="644"/>
      <c r="AB280" s="663"/>
    </row>
    <row r="281" spans="1:28" ht="24" customHeight="1">
      <c r="A281" s="266"/>
      <c r="B281" s="502"/>
      <c r="C281" s="818"/>
      <c r="D281" s="1565"/>
      <c r="E281" s="1566"/>
      <c r="F281" s="1566"/>
      <c r="G281" s="1566"/>
      <c r="H281" s="1566"/>
      <c r="I281" s="1566"/>
      <c r="J281" s="1566"/>
      <c r="K281" s="1567"/>
      <c r="L281" s="944"/>
      <c r="M281" s="130"/>
      <c r="N281" s="185" t="str">
        <f t="shared" si="7"/>
        <v/>
      </c>
      <c r="O281" s="47"/>
      <c r="P281" s="330"/>
      <c r="Q281" s="643"/>
      <c r="R281" s="644"/>
      <c r="S281" s="644"/>
      <c r="T281" s="644"/>
      <c r="U281" s="644"/>
      <c r="V281" s="644"/>
      <c r="W281" s="644"/>
      <c r="X281" s="644"/>
      <c r="Y281" s="644"/>
      <c r="Z281" s="644"/>
      <c r="AA281" s="644"/>
      <c r="AB281" s="663"/>
    </row>
    <row r="282" spans="1:28" ht="24" customHeight="1">
      <c r="A282" s="266"/>
      <c r="B282" s="502"/>
      <c r="C282" s="818"/>
      <c r="D282" s="1565"/>
      <c r="E282" s="1566"/>
      <c r="F282" s="1566"/>
      <c r="G282" s="1566"/>
      <c r="H282" s="1566"/>
      <c r="I282" s="1566"/>
      <c r="J282" s="1566"/>
      <c r="K282" s="1567"/>
      <c r="L282" s="944"/>
      <c r="M282" s="130"/>
      <c r="N282" s="185" t="str">
        <f t="shared" si="7"/>
        <v/>
      </c>
      <c r="O282" s="47"/>
      <c r="P282" s="330"/>
      <c r="Q282" s="643"/>
      <c r="R282" s="644"/>
      <c r="S282" s="644"/>
      <c r="T282" s="644"/>
      <c r="U282" s="644"/>
      <c r="V282" s="644"/>
      <c r="W282" s="644"/>
      <c r="X282" s="644"/>
      <c r="Y282" s="644"/>
      <c r="Z282" s="644"/>
      <c r="AA282" s="644"/>
      <c r="AB282" s="663"/>
    </row>
    <row r="283" spans="1:28" ht="24" customHeight="1">
      <c r="A283" s="266"/>
      <c r="B283" s="502"/>
      <c r="C283" s="818"/>
      <c r="D283" s="1565"/>
      <c r="E283" s="1566"/>
      <c r="F283" s="1566"/>
      <c r="G283" s="1566"/>
      <c r="H283" s="1566"/>
      <c r="I283" s="1566"/>
      <c r="J283" s="1566"/>
      <c r="K283" s="1567"/>
      <c r="L283" s="944"/>
      <c r="M283" s="130"/>
      <c r="N283" s="185" t="str">
        <f t="shared" si="7"/>
        <v/>
      </c>
      <c r="O283" s="47"/>
      <c r="P283" s="330"/>
      <c r="Q283" s="643"/>
      <c r="R283" s="644"/>
      <c r="S283" s="644"/>
      <c r="T283" s="644"/>
      <c r="U283" s="644"/>
      <c r="V283" s="644"/>
      <c r="W283" s="644"/>
      <c r="X283" s="644"/>
      <c r="Y283" s="644"/>
      <c r="Z283" s="644"/>
      <c r="AA283" s="644"/>
      <c r="AB283" s="663"/>
    </row>
    <row r="284" spans="1:28" ht="24" customHeight="1">
      <c r="A284" s="266"/>
      <c r="B284" s="502"/>
      <c r="C284" s="818"/>
      <c r="D284" s="1565"/>
      <c r="E284" s="1566"/>
      <c r="F284" s="1566"/>
      <c r="G284" s="1566"/>
      <c r="H284" s="1566"/>
      <c r="I284" s="1566"/>
      <c r="J284" s="1566"/>
      <c r="K284" s="1567"/>
      <c r="L284" s="944"/>
      <c r="M284" s="130"/>
      <c r="N284" s="185" t="str">
        <f t="shared" si="7"/>
        <v/>
      </c>
      <c r="O284" s="47"/>
      <c r="P284" s="330"/>
      <c r="Q284" s="643"/>
      <c r="R284" s="644"/>
      <c r="S284" s="644"/>
      <c r="T284" s="644"/>
      <c r="U284" s="644"/>
      <c r="V284" s="644"/>
      <c r="W284" s="644"/>
      <c r="X284" s="644"/>
      <c r="Y284" s="644"/>
      <c r="Z284" s="644"/>
      <c r="AA284" s="644"/>
      <c r="AB284" s="663"/>
    </row>
    <row r="285" spans="1:28" ht="24" customHeight="1">
      <c r="A285" s="266"/>
      <c r="B285" s="502"/>
      <c r="C285" s="818"/>
      <c r="D285" s="1565"/>
      <c r="E285" s="1566"/>
      <c r="F285" s="1566"/>
      <c r="G285" s="1566"/>
      <c r="H285" s="1566"/>
      <c r="I285" s="1566"/>
      <c r="J285" s="1566"/>
      <c r="K285" s="1567"/>
      <c r="L285" s="944"/>
      <c r="M285" s="130"/>
      <c r="N285" s="185" t="str">
        <f t="shared" si="7"/>
        <v/>
      </c>
      <c r="O285" s="47"/>
      <c r="P285" s="330"/>
      <c r="Q285" s="643"/>
      <c r="R285" s="644"/>
      <c r="S285" s="644"/>
      <c r="T285" s="644"/>
      <c r="U285" s="644"/>
      <c r="V285" s="644"/>
      <c r="W285" s="644"/>
      <c r="X285" s="644"/>
      <c r="Y285" s="644"/>
      <c r="Z285" s="644"/>
      <c r="AA285" s="644"/>
      <c r="AB285" s="663"/>
    </row>
    <row r="286" spans="1:28" ht="24" customHeight="1">
      <c r="A286" s="266"/>
      <c r="B286" s="502"/>
      <c r="C286" s="818"/>
      <c r="D286" s="1565"/>
      <c r="E286" s="1566"/>
      <c r="F286" s="1566"/>
      <c r="G286" s="1566"/>
      <c r="H286" s="1566"/>
      <c r="I286" s="1566"/>
      <c r="J286" s="1566"/>
      <c r="K286" s="1567"/>
      <c r="L286" s="944"/>
      <c r="M286" s="130"/>
      <c r="N286" s="185" t="str">
        <f t="shared" si="7"/>
        <v/>
      </c>
      <c r="O286" s="47"/>
      <c r="P286" s="330"/>
      <c r="Q286" s="643"/>
      <c r="R286" s="644"/>
      <c r="S286" s="644"/>
      <c r="T286" s="644"/>
      <c r="U286" s="644"/>
      <c r="V286" s="644"/>
      <c r="W286" s="644"/>
      <c r="X286" s="644"/>
      <c r="Y286" s="644"/>
      <c r="Z286" s="644"/>
      <c r="AA286" s="644"/>
      <c r="AB286" s="663"/>
    </row>
    <row r="287" spans="1:28" ht="24" customHeight="1">
      <c r="A287" s="266"/>
      <c r="B287" s="502"/>
      <c r="C287" s="818"/>
      <c r="D287" s="1565"/>
      <c r="E287" s="1566"/>
      <c r="F287" s="1566"/>
      <c r="G287" s="1566"/>
      <c r="H287" s="1566"/>
      <c r="I287" s="1566"/>
      <c r="J287" s="1566"/>
      <c r="K287" s="1567"/>
      <c r="L287" s="944"/>
      <c r="M287" s="130"/>
      <c r="N287" s="185" t="str">
        <f t="shared" si="7"/>
        <v/>
      </c>
      <c r="O287" s="47"/>
      <c r="P287" s="330"/>
      <c r="Q287" s="643"/>
      <c r="R287" s="644"/>
      <c r="S287" s="644"/>
      <c r="T287" s="644"/>
      <c r="U287" s="644"/>
      <c r="V287" s="644"/>
      <c r="W287" s="644"/>
      <c r="X287" s="644"/>
      <c r="Y287" s="644"/>
      <c r="Z287" s="644"/>
      <c r="AA287" s="644"/>
      <c r="AB287" s="663"/>
    </row>
    <row r="288" spans="1:28" ht="24" customHeight="1">
      <c r="A288" s="266"/>
      <c r="B288" s="502"/>
      <c r="C288" s="818"/>
      <c r="D288" s="1565"/>
      <c r="E288" s="1566"/>
      <c r="F288" s="1566"/>
      <c r="G288" s="1566"/>
      <c r="H288" s="1566"/>
      <c r="I288" s="1566"/>
      <c r="J288" s="1566"/>
      <c r="K288" s="1567"/>
      <c r="L288" s="944"/>
      <c r="M288" s="130"/>
      <c r="N288" s="185" t="str">
        <f t="shared" si="7"/>
        <v/>
      </c>
      <c r="O288" s="47"/>
      <c r="P288" s="330"/>
      <c r="Q288" s="643"/>
      <c r="R288" s="644"/>
      <c r="S288" s="644"/>
      <c r="T288" s="644"/>
      <c r="U288" s="644"/>
      <c r="V288" s="644"/>
      <c r="W288" s="644"/>
      <c r="X288" s="644"/>
      <c r="Y288" s="644"/>
      <c r="Z288" s="644"/>
      <c r="AA288" s="644"/>
      <c r="AB288" s="663"/>
    </row>
    <row r="289" spans="1:28" ht="24" customHeight="1">
      <c r="A289" s="266"/>
      <c r="B289" s="502"/>
      <c r="C289" s="818"/>
      <c r="D289" s="1565"/>
      <c r="E289" s="1566"/>
      <c r="F289" s="1566"/>
      <c r="G289" s="1566"/>
      <c r="H289" s="1566"/>
      <c r="I289" s="1566"/>
      <c r="J289" s="1566"/>
      <c r="K289" s="1567"/>
      <c r="L289" s="944"/>
      <c r="M289" s="130"/>
      <c r="N289" s="185" t="str">
        <f t="shared" si="7"/>
        <v/>
      </c>
      <c r="O289" s="47"/>
      <c r="P289" s="330"/>
      <c r="Q289" s="643"/>
      <c r="R289" s="644"/>
      <c r="S289" s="644"/>
      <c r="T289" s="644"/>
      <c r="U289" s="644"/>
      <c r="V289" s="644"/>
      <c r="W289" s="644"/>
      <c r="X289" s="644"/>
      <c r="Y289" s="644"/>
      <c r="Z289" s="644"/>
      <c r="AA289" s="644"/>
      <c r="AB289" s="663"/>
    </row>
    <row r="290" spans="1:28" ht="24" customHeight="1">
      <c r="A290" s="266"/>
      <c r="B290" s="502"/>
      <c r="C290" s="818"/>
      <c r="D290" s="1565"/>
      <c r="E290" s="1566"/>
      <c r="F290" s="1566"/>
      <c r="G290" s="1566"/>
      <c r="H290" s="1566"/>
      <c r="I290" s="1566"/>
      <c r="J290" s="1566"/>
      <c r="K290" s="1567"/>
      <c r="L290" s="944"/>
      <c r="M290" s="130"/>
      <c r="N290" s="185" t="str">
        <f t="shared" si="7"/>
        <v/>
      </c>
      <c r="O290" s="47"/>
      <c r="P290" s="330"/>
      <c r="Q290" s="643"/>
      <c r="R290" s="644"/>
      <c r="S290" s="644"/>
      <c r="T290" s="644"/>
      <c r="U290" s="644"/>
      <c r="V290" s="644"/>
      <c r="W290" s="644"/>
      <c r="X290" s="644"/>
      <c r="Y290" s="644"/>
      <c r="Z290" s="644"/>
      <c r="AA290" s="644"/>
      <c r="AB290" s="663"/>
    </row>
    <row r="291" spans="1:28" ht="24" customHeight="1">
      <c r="A291" s="266"/>
      <c r="B291" s="502"/>
      <c r="C291" s="818"/>
      <c r="D291" s="1565"/>
      <c r="E291" s="1566"/>
      <c r="F291" s="1566"/>
      <c r="G291" s="1566"/>
      <c r="H291" s="1566"/>
      <c r="I291" s="1566"/>
      <c r="J291" s="1566"/>
      <c r="K291" s="1567"/>
      <c r="L291" s="944"/>
      <c r="M291" s="130"/>
      <c r="N291" s="185" t="str">
        <f t="shared" si="7"/>
        <v/>
      </c>
      <c r="O291" s="47"/>
      <c r="P291" s="330"/>
      <c r="Q291" s="643"/>
      <c r="R291" s="644"/>
      <c r="S291" s="644"/>
      <c r="T291" s="644"/>
      <c r="U291" s="644"/>
      <c r="V291" s="644"/>
      <c r="W291" s="644"/>
      <c r="X291" s="644"/>
      <c r="Y291" s="644"/>
      <c r="Z291" s="644"/>
      <c r="AA291" s="644"/>
      <c r="AB291" s="663"/>
    </row>
    <row r="292" spans="1:28" ht="24" customHeight="1">
      <c r="A292" s="266"/>
      <c r="B292" s="502"/>
      <c r="C292" s="818"/>
      <c r="D292" s="1565"/>
      <c r="E292" s="1566"/>
      <c r="F292" s="1566"/>
      <c r="G292" s="1566"/>
      <c r="H292" s="1566"/>
      <c r="I292" s="1566"/>
      <c r="J292" s="1566"/>
      <c r="K292" s="1567"/>
      <c r="L292" s="944"/>
      <c r="M292" s="130"/>
      <c r="N292" s="185" t="str">
        <f t="shared" si="7"/>
        <v/>
      </c>
      <c r="O292" s="47"/>
      <c r="P292" s="330"/>
      <c r="Q292" s="643"/>
      <c r="R292" s="644"/>
      <c r="S292" s="644"/>
      <c r="T292" s="644"/>
      <c r="U292" s="644"/>
      <c r="V292" s="644"/>
      <c r="W292" s="644"/>
      <c r="X292" s="644"/>
      <c r="Y292" s="644"/>
      <c r="Z292" s="644"/>
      <c r="AA292" s="644"/>
      <c r="AB292" s="663"/>
    </row>
    <row r="293" spans="1:28" ht="24" customHeight="1">
      <c r="A293" s="266"/>
      <c r="B293" s="502"/>
      <c r="C293" s="818"/>
      <c r="D293" s="1565"/>
      <c r="E293" s="1566"/>
      <c r="F293" s="1566"/>
      <c r="G293" s="1566"/>
      <c r="H293" s="1566"/>
      <c r="I293" s="1566"/>
      <c r="J293" s="1566"/>
      <c r="K293" s="1567"/>
      <c r="L293" s="944"/>
      <c r="M293" s="130"/>
      <c r="N293" s="185" t="str">
        <f t="shared" si="7"/>
        <v/>
      </c>
      <c r="O293" s="47"/>
      <c r="P293" s="330"/>
      <c r="Q293" s="643"/>
      <c r="R293" s="644"/>
      <c r="S293" s="644"/>
      <c r="T293" s="644"/>
      <c r="U293" s="644"/>
      <c r="V293" s="644"/>
      <c r="W293" s="644"/>
      <c r="X293" s="644"/>
      <c r="Y293" s="644"/>
      <c r="Z293" s="644"/>
      <c r="AA293" s="644"/>
      <c r="AB293" s="663"/>
    </row>
    <row r="294" spans="1:28" ht="24" customHeight="1">
      <c r="A294" s="266"/>
      <c r="B294" s="502"/>
      <c r="C294" s="818"/>
      <c r="D294" s="1565"/>
      <c r="E294" s="1566"/>
      <c r="F294" s="1566"/>
      <c r="G294" s="1566"/>
      <c r="H294" s="1566"/>
      <c r="I294" s="1566"/>
      <c r="J294" s="1566"/>
      <c r="K294" s="1567"/>
      <c r="L294" s="944"/>
      <c r="M294" s="130"/>
      <c r="N294" s="185" t="str">
        <f t="shared" si="7"/>
        <v/>
      </c>
      <c r="O294" s="47"/>
      <c r="P294" s="330"/>
      <c r="Q294" s="643"/>
      <c r="R294" s="644"/>
      <c r="S294" s="644"/>
      <c r="T294" s="644"/>
      <c r="U294" s="644"/>
      <c r="V294" s="644"/>
      <c r="W294" s="644"/>
      <c r="X294" s="644"/>
      <c r="Y294" s="644"/>
      <c r="Z294" s="644"/>
      <c r="AA294" s="644"/>
      <c r="AB294" s="663"/>
    </row>
    <row r="295" spans="1:28" ht="24" customHeight="1">
      <c r="A295" s="266"/>
      <c r="B295" s="502"/>
      <c r="C295" s="818"/>
      <c r="D295" s="1565"/>
      <c r="E295" s="1566"/>
      <c r="F295" s="1566"/>
      <c r="G295" s="1566"/>
      <c r="H295" s="1566"/>
      <c r="I295" s="1566"/>
      <c r="J295" s="1566"/>
      <c r="K295" s="1567"/>
      <c r="L295" s="944"/>
      <c r="M295" s="130"/>
      <c r="N295" s="185" t="str">
        <f t="shared" si="7"/>
        <v/>
      </c>
      <c r="O295" s="47"/>
      <c r="P295" s="330"/>
      <c r="Q295" s="643"/>
      <c r="R295" s="644"/>
      <c r="S295" s="644"/>
      <c r="T295" s="644"/>
      <c r="U295" s="644"/>
      <c r="V295" s="644"/>
      <c r="W295" s="644"/>
      <c r="X295" s="644"/>
      <c r="Y295" s="644"/>
      <c r="Z295" s="644"/>
      <c r="AA295" s="644"/>
      <c r="AB295" s="663"/>
    </row>
    <row r="296" spans="1:28" ht="24" customHeight="1">
      <c r="A296" s="266"/>
      <c r="B296" s="502"/>
      <c r="C296" s="818"/>
      <c r="D296" s="1565"/>
      <c r="E296" s="1566"/>
      <c r="F296" s="1566"/>
      <c r="G296" s="1566"/>
      <c r="H296" s="1566"/>
      <c r="I296" s="1566"/>
      <c r="J296" s="1566"/>
      <c r="K296" s="1567"/>
      <c r="L296" s="944"/>
      <c r="M296" s="130"/>
      <c r="N296" s="185" t="str">
        <f t="shared" si="7"/>
        <v/>
      </c>
      <c r="O296" s="47"/>
      <c r="P296" s="330"/>
      <c r="Q296" s="643"/>
      <c r="R296" s="644"/>
      <c r="S296" s="644"/>
      <c r="T296" s="644"/>
      <c r="U296" s="644"/>
      <c r="V296" s="644"/>
      <c r="W296" s="644"/>
      <c r="X296" s="644"/>
      <c r="Y296" s="644"/>
      <c r="Z296" s="644"/>
      <c r="AA296" s="644"/>
      <c r="AB296" s="663"/>
    </row>
    <row r="297" spans="1:28" ht="24" customHeight="1">
      <c r="A297" s="266"/>
      <c r="B297" s="502"/>
      <c r="C297" s="818"/>
      <c r="D297" s="1565"/>
      <c r="E297" s="1566"/>
      <c r="F297" s="1566"/>
      <c r="G297" s="1566"/>
      <c r="H297" s="1566"/>
      <c r="I297" s="1566"/>
      <c r="J297" s="1566"/>
      <c r="K297" s="1567"/>
      <c r="L297" s="944"/>
      <c r="M297" s="130"/>
      <c r="N297" s="185" t="str">
        <f t="shared" si="7"/>
        <v/>
      </c>
      <c r="O297" s="47"/>
      <c r="P297" s="330"/>
      <c r="Q297" s="643"/>
      <c r="R297" s="647"/>
      <c r="S297" s="647"/>
      <c r="T297" s="644"/>
      <c r="U297" s="644"/>
      <c r="V297" s="644"/>
      <c r="W297" s="644"/>
      <c r="X297" s="644"/>
      <c r="Y297" s="644"/>
      <c r="Z297" s="644"/>
      <c r="AA297" s="644"/>
      <c r="AB297" s="663"/>
    </row>
    <row r="298" spans="1:28" s="22" customFormat="1" ht="6" customHeight="1">
      <c r="A298" s="264"/>
      <c r="C298" s="822"/>
      <c r="D298" s="973"/>
      <c r="E298" s="823"/>
      <c r="F298" s="823"/>
      <c r="G298" s="823"/>
      <c r="H298" s="823"/>
      <c r="I298" s="823"/>
      <c r="J298" s="823"/>
      <c r="K298" s="822"/>
      <c r="L298" s="822"/>
      <c r="M298" s="18"/>
      <c r="N298" s="23"/>
      <c r="O298" s="1"/>
      <c r="P298" s="200"/>
      <c r="Q298" s="662"/>
      <c r="R298" s="202"/>
      <c r="S298" s="202"/>
      <c r="T298" s="647"/>
      <c r="U298" s="647"/>
      <c r="V298" s="647"/>
      <c r="W298" s="647"/>
      <c r="X298" s="647"/>
      <c r="Y298" s="647"/>
      <c r="Z298" s="647"/>
      <c r="AA298" s="647"/>
      <c r="AB298" s="664"/>
    </row>
    <row r="299" spans="1:28" s="49" customFormat="1" ht="21.75" customHeight="1">
      <c r="A299" s="340"/>
      <c r="B299" s="1568" t="s">
        <v>188</v>
      </c>
      <c r="C299" s="1578"/>
      <c r="D299" s="1578"/>
      <c r="E299" s="1578"/>
      <c r="F299" s="1578"/>
      <c r="G299" s="1578"/>
      <c r="H299" s="1578"/>
      <c r="I299" s="1578"/>
      <c r="J299" s="1578"/>
      <c r="K299" s="1578"/>
      <c r="L299" s="1578"/>
      <c r="M299" s="1569"/>
      <c r="N299" s="1569"/>
      <c r="O299" s="1570"/>
      <c r="P299" s="337"/>
      <c r="Q299" s="494"/>
      <c r="R299" s="202"/>
      <c r="S299" s="202"/>
      <c r="T299" s="202"/>
      <c r="U299" s="202"/>
      <c r="V299" s="202"/>
      <c r="W299" s="202"/>
      <c r="X299" s="202"/>
      <c r="Y299" s="202"/>
      <c r="Z299" s="202"/>
      <c r="AA299" s="202"/>
      <c r="AB299" s="197"/>
    </row>
    <row r="300" spans="1:28" s="49" customFormat="1" ht="21.75" customHeight="1">
      <c r="A300" s="340"/>
      <c r="B300" s="1571" t="s">
        <v>187</v>
      </c>
      <c r="C300" s="1579"/>
      <c r="D300" s="1579"/>
      <c r="E300" s="1579"/>
      <c r="F300" s="1579"/>
      <c r="G300" s="1579"/>
      <c r="H300" s="1579"/>
      <c r="I300" s="1579"/>
      <c r="J300" s="1579"/>
      <c r="K300" s="1579"/>
      <c r="L300" s="1579"/>
      <c r="M300" s="1572"/>
      <c r="N300" s="1572"/>
      <c r="O300" s="1573"/>
      <c r="P300" s="337"/>
      <c r="Q300" s="494"/>
      <c r="R300" s="650"/>
      <c r="S300" s="650"/>
      <c r="T300" s="202"/>
      <c r="U300" s="202"/>
      <c r="V300" s="202"/>
      <c r="W300" s="202"/>
      <c r="X300" s="202"/>
      <c r="Y300" s="202"/>
      <c r="Z300" s="202"/>
      <c r="AA300" s="202"/>
      <c r="AB300" s="197"/>
    </row>
    <row r="301" spans="1:28" ht="12" customHeight="1">
      <c r="A301" s="216"/>
      <c r="B301" s="462" t="str">
        <f>B237</f>
        <v>FAPESP,  SETEMBRO DE 2015</v>
      </c>
      <c r="C301" s="824"/>
      <c r="D301" s="825"/>
      <c r="E301" s="826"/>
      <c r="F301" s="826"/>
      <c r="G301" s="826"/>
      <c r="H301" s="826"/>
      <c r="I301" s="826"/>
      <c r="J301" s="826"/>
      <c r="K301" s="824"/>
      <c r="L301" s="824"/>
      <c r="M301" s="501"/>
      <c r="N301" s="501"/>
      <c r="O301" s="501">
        <v>1</v>
      </c>
      <c r="P301" s="338"/>
      <c r="Q301" s="651"/>
      <c r="R301" s="650"/>
      <c r="S301" s="650"/>
      <c r="T301" s="650"/>
      <c r="U301" s="650"/>
      <c r="V301" s="650"/>
      <c r="W301" s="650"/>
      <c r="X301" s="650"/>
      <c r="Y301" s="650"/>
      <c r="Z301" s="650"/>
      <c r="AA301" s="650"/>
      <c r="AB301" s="665"/>
    </row>
    <row r="302" spans="1:28" ht="24" customHeight="1">
      <c r="A302" s="216"/>
      <c r="B302" s="309" t="s">
        <v>143</v>
      </c>
      <c r="C302" s="824"/>
      <c r="D302" s="825"/>
      <c r="E302" s="826"/>
      <c r="F302" s="826"/>
      <c r="G302" s="826"/>
      <c r="H302" s="826"/>
      <c r="I302" s="826"/>
      <c r="J302" s="826"/>
      <c r="K302" s="824"/>
      <c r="L302" s="824"/>
      <c r="M302" s="311"/>
      <c r="N302" s="311"/>
      <c r="O302" s="311"/>
      <c r="P302" s="338"/>
      <c r="Q302" s="651"/>
      <c r="R302" s="652"/>
      <c r="S302" s="652"/>
      <c r="T302" s="650"/>
      <c r="U302" s="650"/>
      <c r="V302" s="650"/>
      <c r="W302" s="650"/>
      <c r="X302" s="650"/>
      <c r="Y302" s="650"/>
      <c r="Z302" s="650"/>
      <c r="AA302" s="650"/>
      <c r="AB302" s="665"/>
    </row>
    <row r="303" spans="1:28" ht="15.75" customHeight="1">
      <c r="A303" s="212"/>
      <c r="B303" s="1574" t="s">
        <v>1</v>
      </c>
      <c r="C303" s="1577" t="s">
        <v>7</v>
      </c>
      <c r="D303" s="1581" t="s">
        <v>8</v>
      </c>
      <c r="E303" s="1582"/>
      <c r="F303" s="1582"/>
      <c r="G303" s="1582"/>
      <c r="H303" s="1582"/>
      <c r="I303" s="1582"/>
      <c r="J303" s="1582"/>
      <c r="K303" s="1582"/>
      <c r="L303" s="1577" t="s">
        <v>117</v>
      </c>
      <c r="M303" s="1577" t="s">
        <v>3</v>
      </c>
      <c r="N303" s="1574" t="s">
        <v>4</v>
      </c>
      <c r="O303" s="1574" t="s">
        <v>2</v>
      </c>
      <c r="P303" s="209"/>
      <c r="Q303" s="653"/>
      <c r="R303" s="652"/>
      <c r="S303" s="652"/>
      <c r="T303" s="652"/>
      <c r="U303" s="652"/>
      <c r="V303" s="652"/>
      <c r="W303" s="652"/>
      <c r="X303" s="652"/>
      <c r="Y303" s="652"/>
      <c r="Z303" s="652"/>
      <c r="AA303" s="652"/>
      <c r="AB303" s="652"/>
    </row>
    <row r="304" spans="1:28" s="55" customFormat="1" ht="15.75" customHeight="1">
      <c r="A304" s="266"/>
      <c r="B304" s="1551"/>
      <c r="C304" s="1580"/>
      <c r="D304" s="1582"/>
      <c r="E304" s="1582"/>
      <c r="F304" s="1582"/>
      <c r="G304" s="1582"/>
      <c r="H304" s="1582"/>
      <c r="I304" s="1582"/>
      <c r="J304" s="1582"/>
      <c r="K304" s="1582"/>
      <c r="L304" s="1577"/>
      <c r="M304" s="1551"/>
      <c r="N304" s="1551"/>
      <c r="O304" s="1551"/>
      <c r="P304" s="210"/>
      <c r="Q304" s="653"/>
      <c r="R304" s="644"/>
      <c r="S304" s="644"/>
      <c r="T304" s="652"/>
      <c r="U304" s="652"/>
      <c r="V304" s="652"/>
      <c r="W304" s="652"/>
      <c r="X304" s="652"/>
      <c r="Y304" s="652"/>
      <c r="Z304" s="652"/>
      <c r="AA304" s="652"/>
      <c r="AB304" s="652"/>
    </row>
    <row r="305" spans="1:28" ht="24" customHeight="1">
      <c r="A305" s="212"/>
      <c r="B305" s="502"/>
      <c r="C305" s="827"/>
      <c r="D305" s="1565"/>
      <c r="E305" s="1566"/>
      <c r="F305" s="1566"/>
      <c r="G305" s="1566"/>
      <c r="H305" s="1566"/>
      <c r="I305" s="1566"/>
      <c r="J305" s="1566"/>
      <c r="K305" s="1567"/>
      <c r="L305" s="944"/>
      <c r="M305" s="130"/>
      <c r="N305" s="185" t="str">
        <f t="shared" ref="N305:N342" si="8">IF(C305=0,"",C305*M305)</f>
        <v/>
      </c>
      <c r="O305" s="47"/>
      <c r="P305" s="338"/>
      <c r="Q305" s="643"/>
      <c r="R305" s="644"/>
      <c r="S305" s="644"/>
      <c r="T305" s="644"/>
      <c r="U305" s="644"/>
      <c r="V305" s="644"/>
      <c r="W305" s="644"/>
      <c r="X305" s="644"/>
      <c r="Y305" s="644"/>
      <c r="Z305" s="644"/>
      <c r="AA305" s="644"/>
      <c r="AB305" s="663"/>
    </row>
    <row r="306" spans="1:28" ht="24" customHeight="1">
      <c r="A306" s="212"/>
      <c r="B306" s="502"/>
      <c r="C306" s="818"/>
      <c r="D306" s="1565"/>
      <c r="E306" s="1566"/>
      <c r="F306" s="1566"/>
      <c r="G306" s="1566"/>
      <c r="H306" s="1566"/>
      <c r="I306" s="1566"/>
      <c r="J306" s="1566"/>
      <c r="K306" s="1567"/>
      <c r="L306" s="944"/>
      <c r="M306" s="130"/>
      <c r="N306" s="185" t="str">
        <f t="shared" si="8"/>
        <v/>
      </c>
      <c r="O306" s="47"/>
      <c r="P306" s="338"/>
      <c r="Q306" s="643"/>
      <c r="R306" s="644"/>
      <c r="S306" s="644"/>
      <c r="T306" s="644"/>
      <c r="U306" s="644"/>
      <c r="V306" s="644"/>
      <c r="W306" s="644"/>
      <c r="X306" s="644"/>
      <c r="Y306" s="644"/>
      <c r="Z306" s="644"/>
      <c r="AA306" s="644"/>
      <c r="AB306" s="663"/>
    </row>
    <row r="307" spans="1:28" ht="24" customHeight="1">
      <c r="A307" s="212"/>
      <c r="B307" s="502"/>
      <c r="C307" s="818"/>
      <c r="D307" s="1565"/>
      <c r="E307" s="1566"/>
      <c r="F307" s="1566"/>
      <c r="G307" s="1566"/>
      <c r="H307" s="1566"/>
      <c r="I307" s="1566"/>
      <c r="J307" s="1566"/>
      <c r="K307" s="1567"/>
      <c r="L307" s="944"/>
      <c r="M307" s="130"/>
      <c r="N307" s="185" t="str">
        <f t="shared" si="8"/>
        <v/>
      </c>
      <c r="O307" s="47"/>
      <c r="P307" s="338"/>
      <c r="Q307" s="643"/>
      <c r="R307" s="644"/>
      <c r="S307" s="644"/>
      <c r="T307" s="644"/>
      <c r="U307" s="644"/>
      <c r="V307" s="644"/>
      <c r="W307" s="644"/>
      <c r="X307" s="644"/>
      <c r="Y307" s="644"/>
      <c r="Z307" s="644"/>
      <c r="AA307" s="644"/>
      <c r="AB307" s="663"/>
    </row>
    <row r="308" spans="1:28" ht="24" customHeight="1">
      <c r="A308" s="212"/>
      <c r="B308" s="502"/>
      <c r="C308" s="818"/>
      <c r="D308" s="1565"/>
      <c r="E308" s="1566"/>
      <c r="F308" s="1566"/>
      <c r="G308" s="1566"/>
      <c r="H308" s="1566"/>
      <c r="I308" s="1566"/>
      <c r="J308" s="1566"/>
      <c r="K308" s="1567"/>
      <c r="L308" s="944"/>
      <c r="M308" s="130"/>
      <c r="N308" s="185" t="str">
        <f t="shared" si="8"/>
        <v/>
      </c>
      <c r="O308" s="47"/>
      <c r="P308" s="338"/>
      <c r="Q308" s="643"/>
      <c r="R308" s="644"/>
      <c r="S308" s="644"/>
      <c r="T308" s="644"/>
      <c r="U308" s="644"/>
      <c r="V308" s="644"/>
      <c r="W308" s="644"/>
      <c r="X308" s="644"/>
      <c r="Y308" s="644"/>
      <c r="Z308" s="644"/>
      <c r="AA308" s="644"/>
      <c r="AB308" s="663"/>
    </row>
    <row r="309" spans="1:28" ht="24" customHeight="1">
      <c r="A309" s="212"/>
      <c r="B309" s="502"/>
      <c r="C309" s="818"/>
      <c r="D309" s="1565"/>
      <c r="E309" s="1566"/>
      <c r="F309" s="1566"/>
      <c r="G309" s="1566"/>
      <c r="H309" s="1566"/>
      <c r="I309" s="1566"/>
      <c r="J309" s="1566"/>
      <c r="K309" s="1567"/>
      <c r="L309" s="944"/>
      <c r="M309" s="130"/>
      <c r="N309" s="185" t="str">
        <f t="shared" si="8"/>
        <v/>
      </c>
      <c r="O309" s="47"/>
      <c r="P309" s="338"/>
      <c r="Q309" s="643"/>
      <c r="R309" s="644"/>
      <c r="S309" s="644"/>
      <c r="T309" s="644"/>
      <c r="U309" s="644"/>
      <c r="V309" s="644"/>
      <c r="W309" s="644"/>
      <c r="X309" s="644"/>
      <c r="Y309" s="644"/>
      <c r="Z309" s="644"/>
      <c r="AA309" s="644"/>
      <c r="AB309" s="663"/>
    </row>
    <row r="310" spans="1:28" ht="24" customHeight="1">
      <c r="A310" s="212"/>
      <c r="B310" s="502"/>
      <c r="C310" s="818"/>
      <c r="D310" s="1565"/>
      <c r="E310" s="1566"/>
      <c r="F310" s="1566"/>
      <c r="G310" s="1566"/>
      <c r="H310" s="1566"/>
      <c r="I310" s="1566"/>
      <c r="J310" s="1566"/>
      <c r="K310" s="1567"/>
      <c r="L310" s="944"/>
      <c r="M310" s="130"/>
      <c r="N310" s="185" t="str">
        <f t="shared" si="8"/>
        <v/>
      </c>
      <c r="O310" s="47"/>
      <c r="P310" s="338"/>
      <c r="Q310" s="643"/>
      <c r="R310" s="644"/>
      <c r="S310" s="644"/>
      <c r="T310" s="644"/>
      <c r="U310" s="644"/>
      <c r="V310" s="644"/>
      <c r="W310" s="644"/>
      <c r="X310" s="644"/>
      <c r="Y310" s="644"/>
      <c r="Z310" s="644"/>
      <c r="AA310" s="644"/>
      <c r="AB310" s="663"/>
    </row>
    <row r="311" spans="1:28" ht="24" customHeight="1">
      <c r="A311" s="212"/>
      <c r="B311" s="502"/>
      <c r="C311" s="818"/>
      <c r="D311" s="1565"/>
      <c r="E311" s="1566"/>
      <c r="F311" s="1566"/>
      <c r="G311" s="1566"/>
      <c r="H311" s="1566"/>
      <c r="I311" s="1566"/>
      <c r="J311" s="1566"/>
      <c r="K311" s="1567"/>
      <c r="L311" s="944"/>
      <c r="M311" s="130"/>
      <c r="N311" s="185" t="str">
        <f t="shared" si="8"/>
        <v/>
      </c>
      <c r="O311" s="47"/>
      <c r="P311" s="338"/>
      <c r="Q311" s="643"/>
      <c r="R311" s="644"/>
      <c r="S311" s="644"/>
      <c r="T311" s="644"/>
      <c r="U311" s="644"/>
      <c r="V311" s="644"/>
      <c r="W311" s="644"/>
      <c r="X311" s="644"/>
      <c r="Y311" s="644"/>
      <c r="Z311" s="644"/>
      <c r="AA311" s="644"/>
      <c r="AB311" s="663"/>
    </row>
    <row r="312" spans="1:28" ht="24" customHeight="1">
      <c r="A312" s="212"/>
      <c r="B312" s="502"/>
      <c r="C312" s="818"/>
      <c r="D312" s="1565"/>
      <c r="E312" s="1566"/>
      <c r="F312" s="1566"/>
      <c r="G312" s="1566"/>
      <c r="H312" s="1566"/>
      <c r="I312" s="1566"/>
      <c r="J312" s="1566"/>
      <c r="K312" s="1567"/>
      <c r="L312" s="944"/>
      <c r="M312" s="130"/>
      <c r="N312" s="185" t="str">
        <f t="shared" si="8"/>
        <v/>
      </c>
      <c r="O312" s="47"/>
      <c r="P312" s="338"/>
      <c r="Q312" s="643"/>
      <c r="R312" s="644"/>
      <c r="S312" s="644"/>
      <c r="T312" s="644"/>
      <c r="U312" s="644"/>
      <c r="V312" s="644"/>
      <c r="W312" s="644"/>
      <c r="X312" s="644"/>
      <c r="Y312" s="644"/>
      <c r="Z312" s="644"/>
      <c r="AA312" s="644"/>
      <c r="AB312" s="663"/>
    </row>
    <row r="313" spans="1:28" ht="24" customHeight="1">
      <c r="A313" s="212"/>
      <c r="B313" s="502"/>
      <c r="C313" s="818"/>
      <c r="D313" s="1565"/>
      <c r="E313" s="1566"/>
      <c r="F313" s="1566"/>
      <c r="G313" s="1566"/>
      <c r="H313" s="1566"/>
      <c r="I313" s="1566"/>
      <c r="J313" s="1566"/>
      <c r="K313" s="1567"/>
      <c r="L313" s="944"/>
      <c r="M313" s="130"/>
      <c r="N313" s="185" t="str">
        <f t="shared" si="8"/>
        <v/>
      </c>
      <c r="O313" s="47"/>
      <c r="P313" s="338"/>
      <c r="Q313" s="643"/>
      <c r="R313" s="644"/>
      <c r="S313" s="644"/>
      <c r="T313" s="644"/>
      <c r="U313" s="644"/>
      <c r="V313" s="644"/>
      <c r="W313" s="644"/>
      <c r="X313" s="644"/>
      <c r="Y313" s="644"/>
      <c r="Z313" s="644"/>
      <c r="AA313" s="644"/>
      <c r="AB313" s="663"/>
    </row>
    <row r="314" spans="1:28" ht="24" customHeight="1">
      <c r="A314" s="212"/>
      <c r="B314" s="502"/>
      <c r="C314" s="818"/>
      <c r="D314" s="1565"/>
      <c r="E314" s="1566"/>
      <c r="F314" s="1566"/>
      <c r="G314" s="1566"/>
      <c r="H314" s="1566"/>
      <c r="I314" s="1566"/>
      <c r="J314" s="1566"/>
      <c r="K314" s="1567"/>
      <c r="L314" s="944"/>
      <c r="M314" s="130"/>
      <c r="N314" s="185" t="str">
        <f t="shared" si="8"/>
        <v/>
      </c>
      <c r="O314" s="47"/>
      <c r="P314" s="338"/>
      <c r="Q314" s="643"/>
      <c r="R314" s="644"/>
      <c r="S314" s="644"/>
      <c r="T314" s="644"/>
      <c r="U314" s="644"/>
      <c r="V314" s="644"/>
      <c r="W314" s="644"/>
      <c r="X314" s="644"/>
      <c r="Y314" s="644"/>
      <c r="Z314" s="644"/>
      <c r="AA314" s="644"/>
      <c r="AB314" s="663"/>
    </row>
    <row r="315" spans="1:28" ht="24" customHeight="1">
      <c r="A315" s="212"/>
      <c r="B315" s="502"/>
      <c r="C315" s="818"/>
      <c r="D315" s="1565"/>
      <c r="E315" s="1566"/>
      <c r="F315" s="1566"/>
      <c r="G315" s="1566"/>
      <c r="H315" s="1566"/>
      <c r="I315" s="1566"/>
      <c r="J315" s="1566"/>
      <c r="K315" s="1567"/>
      <c r="L315" s="944"/>
      <c r="M315" s="130"/>
      <c r="N315" s="185" t="str">
        <f t="shared" si="8"/>
        <v/>
      </c>
      <c r="O315" s="47"/>
      <c r="P315" s="338"/>
      <c r="Q315" s="643"/>
      <c r="R315" s="644"/>
      <c r="S315" s="644"/>
      <c r="T315" s="644"/>
      <c r="U315" s="644"/>
      <c r="V315" s="644"/>
      <c r="W315" s="644"/>
      <c r="X315" s="644"/>
      <c r="Y315" s="644"/>
      <c r="Z315" s="644"/>
      <c r="AA315" s="644"/>
      <c r="AB315" s="663"/>
    </row>
    <row r="316" spans="1:28" ht="24" customHeight="1">
      <c r="A316" s="212"/>
      <c r="B316" s="502"/>
      <c r="C316" s="818"/>
      <c r="D316" s="1565"/>
      <c r="E316" s="1566"/>
      <c r="F316" s="1566"/>
      <c r="G316" s="1566"/>
      <c r="H316" s="1566"/>
      <c r="I316" s="1566"/>
      <c r="J316" s="1566"/>
      <c r="K316" s="1567"/>
      <c r="L316" s="944"/>
      <c r="M316" s="130"/>
      <c r="N316" s="185" t="str">
        <f t="shared" si="8"/>
        <v/>
      </c>
      <c r="O316" s="47"/>
      <c r="P316" s="338"/>
      <c r="Q316" s="643"/>
      <c r="R316" s="644"/>
      <c r="S316" s="644"/>
      <c r="T316" s="644"/>
      <c r="U316" s="644"/>
      <c r="V316" s="644"/>
      <c r="W316" s="644"/>
      <c r="X316" s="644"/>
      <c r="Y316" s="644"/>
      <c r="Z316" s="644"/>
      <c r="AA316" s="644"/>
      <c r="AB316" s="663"/>
    </row>
    <row r="317" spans="1:28" ht="24" customHeight="1">
      <c r="A317" s="212"/>
      <c r="B317" s="502"/>
      <c r="C317" s="818"/>
      <c r="D317" s="1565"/>
      <c r="E317" s="1566"/>
      <c r="F317" s="1566"/>
      <c r="G317" s="1566"/>
      <c r="H317" s="1566"/>
      <c r="I317" s="1566"/>
      <c r="J317" s="1566"/>
      <c r="K317" s="1567"/>
      <c r="L317" s="944"/>
      <c r="M317" s="130"/>
      <c r="N317" s="185" t="str">
        <f t="shared" si="8"/>
        <v/>
      </c>
      <c r="O317" s="47"/>
      <c r="P317" s="338"/>
      <c r="Q317" s="643"/>
      <c r="R317" s="644"/>
      <c r="S317" s="644"/>
      <c r="T317" s="644"/>
      <c r="U317" s="644"/>
      <c r="V317" s="644"/>
      <c r="W317" s="644"/>
      <c r="X317" s="644"/>
      <c r="Y317" s="644"/>
      <c r="Z317" s="644"/>
      <c r="AA317" s="644"/>
      <c r="AB317" s="663"/>
    </row>
    <row r="318" spans="1:28" ht="24" customHeight="1">
      <c r="A318" s="212"/>
      <c r="B318" s="502"/>
      <c r="C318" s="818"/>
      <c r="D318" s="1565"/>
      <c r="E318" s="1566"/>
      <c r="F318" s="1566"/>
      <c r="G318" s="1566"/>
      <c r="H318" s="1566"/>
      <c r="I318" s="1566"/>
      <c r="J318" s="1566"/>
      <c r="K318" s="1567"/>
      <c r="L318" s="944"/>
      <c r="M318" s="130"/>
      <c r="N318" s="185" t="str">
        <f t="shared" si="8"/>
        <v/>
      </c>
      <c r="O318" s="47"/>
      <c r="P318" s="338"/>
      <c r="Q318" s="643"/>
      <c r="R318" s="644"/>
      <c r="S318" s="644"/>
      <c r="T318" s="644"/>
      <c r="U318" s="644"/>
      <c r="V318" s="644"/>
      <c r="W318" s="644"/>
      <c r="X318" s="644"/>
      <c r="Y318" s="644"/>
      <c r="Z318" s="644"/>
      <c r="AA318" s="644"/>
      <c r="AB318" s="663"/>
    </row>
    <row r="319" spans="1:28" ht="24" customHeight="1">
      <c r="A319" s="212"/>
      <c r="B319" s="502"/>
      <c r="C319" s="818"/>
      <c r="D319" s="1565"/>
      <c r="E319" s="1566"/>
      <c r="F319" s="1566"/>
      <c r="G319" s="1566"/>
      <c r="H319" s="1566"/>
      <c r="I319" s="1566"/>
      <c r="J319" s="1566"/>
      <c r="K319" s="1567"/>
      <c r="L319" s="944"/>
      <c r="M319" s="130"/>
      <c r="N319" s="185" t="str">
        <f t="shared" si="8"/>
        <v/>
      </c>
      <c r="O319" s="47"/>
      <c r="P319" s="338"/>
      <c r="Q319" s="643"/>
      <c r="R319" s="644"/>
      <c r="S319" s="644"/>
      <c r="T319" s="644"/>
      <c r="U319" s="644"/>
      <c r="V319" s="644"/>
      <c r="W319" s="644"/>
      <c r="X319" s="644"/>
      <c r="Y319" s="644"/>
      <c r="Z319" s="644"/>
      <c r="AA319" s="644"/>
      <c r="AB319" s="663"/>
    </row>
    <row r="320" spans="1:28" ht="24" customHeight="1">
      <c r="A320" s="212"/>
      <c r="B320" s="502"/>
      <c r="C320" s="818"/>
      <c r="D320" s="1565"/>
      <c r="E320" s="1566"/>
      <c r="F320" s="1566"/>
      <c r="G320" s="1566"/>
      <c r="H320" s="1566"/>
      <c r="I320" s="1566"/>
      <c r="J320" s="1566"/>
      <c r="K320" s="1567"/>
      <c r="L320" s="944"/>
      <c r="M320" s="130"/>
      <c r="N320" s="185" t="str">
        <f t="shared" si="8"/>
        <v/>
      </c>
      <c r="O320" s="47"/>
      <c r="P320" s="338"/>
      <c r="Q320" s="643"/>
      <c r="R320" s="644"/>
      <c r="S320" s="644"/>
      <c r="T320" s="644"/>
      <c r="U320" s="644"/>
      <c r="V320" s="644"/>
      <c r="W320" s="644"/>
      <c r="X320" s="644"/>
      <c r="Y320" s="644"/>
      <c r="Z320" s="644"/>
      <c r="AA320" s="644"/>
      <c r="AB320" s="663"/>
    </row>
    <row r="321" spans="1:28" ht="24" customHeight="1">
      <c r="A321" s="212"/>
      <c r="B321" s="502"/>
      <c r="C321" s="818"/>
      <c r="D321" s="1565"/>
      <c r="E321" s="1566"/>
      <c r="F321" s="1566"/>
      <c r="G321" s="1566"/>
      <c r="H321" s="1566"/>
      <c r="I321" s="1566"/>
      <c r="J321" s="1566"/>
      <c r="K321" s="1567"/>
      <c r="L321" s="944"/>
      <c r="M321" s="130"/>
      <c r="N321" s="185" t="str">
        <f t="shared" si="8"/>
        <v/>
      </c>
      <c r="O321" s="47"/>
      <c r="P321" s="338"/>
      <c r="Q321" s="643"/>
      <c r="R321" s="644"/>
      <c r="S321" s="644"/>
      <c r="T321" s="644"/>
      <c r="U321" s="644"/>
      <c r="V321" s="644"/>
      <c r="W321" s="644"/>
      <c r="X321" s="644"/>
      <c r="Y321" s="644"/>
      <c r="Z321" s="644"/>
      <c r="AA321" s="644"/>
      <c r="AB321" s="663"/>
    </row>
    <row r="322" spans="1:28" ht="24" customHeight="1">
      <c r="A322" s="212"/>
      <c r="B322" s="502"/>
      <c r="C322" s="818"/>
      <c r="D322" s="1565"/>
      <c r="E322" s="1566"/>
      <c r="F322" s="1566"/>
      <c r="G322" s="1566"/>
      <c r="H322" s="1566"/>
      <c r="I322" s="1566"/>
      <c r="J322" s="1566"/>
      <c r="K322" s="1567"/>
      <c r="L322" s="944"/>
      <c r="M322" s="130"/>
      <c r="N322" s="185" t="str">
        <f t="shared" si="8"/>
        <v/>
      </c>
      <c r="O322" s="47"/>
      <c r="P322" s="338"/>
      <c r="Q322" s="643"/>
      <c r="R322" s="644"/>
      <c r="S322" s="644"/>
      <c r="T322" s="644"/>
      <c r="U322" s="644"/>
      <c r="V322" s="644"/>
      <c r="W322" s="644"/>
      <c r="X322" s="644"/>
      <c r="Y322" s="644"/>
      <c r="Z322" s="644"/>
      <c r="AA322" s="644"/>
      <c r="AB322" s="663"/>
    </row>
    <row r="323" spans="1:28" ht="24" customHeight="1">
      <c r="A323" s="212"/>
      <c r="B323" s="502"/>
      <c r="C323" s="818"/>
      <c r="D323" s="1565"/>
      <c r="E323" s="1566"/>
      <c r="F323" s="1566"/>
      <c r="G323" s="1566"/>
      <c r="H323" s="1566"/>
      <c r="I323" s="1566"/>
      <c r="J323" s="1566"/>
      <c r="K323" s="1567"/>
      <c r="L323" s="944"/>
      <c r="M323" s="130"/>
      <c r="N323" s="185" t="str">
        <f t="shared" si="8"/>
        <v/>
      </c>
      <c r="O323" s="47"/>
      <c r="P323" s="338"/>
      <c r="Q323" s="643"/>
      <c r="R323" s="644"/>
      <c r="S323" s="644"/>
      <c r="T323" s="644"/>
      <c r="U323" s="644"/>
      <c r="V323" s="644"/>
      <c r="W323" s="644"/>
      <c r="X323" s="644"/>
      <c r="Y323" s="644"/>
      <c r="Z323" s="644"/>
      <c r="AA323" s="644"/>
      <c r="AB323" s="663"/>
    </row>
    <row r="324" spans="1:28" ht="24" customHeight="1">
      <c r="A324" s="212"/>
      <c r="B324" s="502"/>
      <c r="C324" s="818"/>
      <c r="D324" s="1565"/>
      <c r="E324" s="1566"/>
      <c r="F324" s="1566"/>
      <c r="G324" s="1566"/>
      <c r="H324" s="1566"/>
      <c r="I324" s="1566"/>
      <c r="J324" s="1566"/>
      <c r="K324" s="1567"/>
      <c r="L324" s="944"/>
      <c r="M324" s="130"/>
      <c r="N324" s="185" t="str">
        <f t="shared" si="8"/>
        <v/>
      </c>
      <c r="O324" s="47"/>
      <c r="P324" s="338"/>
      <c r="Q324" s="643"/>
      <c r="R324" s="644"/>
      <c r="S324" s="644"/>
      <c r="T324" s="644"/>
      <c r="U324" s="644"/>
      <c r="V324" s="644"/>
      <c r="W324" s="644"/>
      <c r="X324" s="644"/>
      <c r="Y324" s="644"/>
      <c r="Z324" s="644"/>
      <c r="AA324" s="644"/>
      <c r="AB324" s="663"/>
    </row>
    <row r="325" spans="1:28" ht="24" customHeight="1">
      <c r="A325" s="212"/>
      <c r="B325" s="502"/>
      <c r="C325" s="818"/>
      <c r="D325" s="1565"/>
      <c r="E325" s="1566"/>
      <c r="F325" s="1566"/>
      <c r="G325" s="1566"/>
      <c r="H325" s="1566"/>
      <c r="I325" s="1566"/>
      <c r="J325" s="1566"/>
      <c r="K325" s="1567"/>
      <c r="L325" s="944"/>
      <c r="M325" s="130"/>
      <c r="N325" s="185" t="str">
        <f t="shared" si="8"/>
        <v/>
      </c>
      <c r="O325" s="47"/>
      <c r="P325" s="338"/>
      <c r="Q325" s="643"/>
      <c r="R325" s="644"/>
      <c r="S325" s="644"/>
      <c r="T325" s="644"/>
      <c r="U325" s="644"/>
      <c r="V325" s="644"/>
      <c r="W325" s="644"/>
      <c r="X325" s="644"/>
      <c r="Y325" s="644"/>
      <c r="Z325" s="644"/>
      <c r="AA325" s="644"/>
      <c r="AB325" s="663"/>
    </row>
    <row r="326" spans="1:28" ht="24" customHeight="1">
      <c r="A326" s="212"/>
      <c r="B326" s="502"/>
      <c r="C326" s="818"/>
      <c r="D326" s="1565"/>
      <c r="E326" s="1566"/>
      <c r="F326" s="1566"/>
      <c r="G326" s="1566"/>
      <c r="H326" s="1566"/>
      <c r="I326" s="1566"/>
      <c r="J326" s="1566"/>
      <c r="K326" s="1567"/>
      <c r="L326" s="944"/>
      <c r="M326" s="130"/>
      <c r="N326" s="185" t="str">
        <f t="shared" si="8"/>
        <v/>
      </c>
      <c r="O326" s="47"/>
      <c r="P326" s="338"/>
      <c r="Q326" s="643"/>
      <c r="R326" s="644"/>
      <c r="S326" s="644"/>
      <c r="T326" s="644"/>
      <c r="U326" s="644"/>
      <c r="V326" s="644"/>
      <c r="W326" s="644"/>
      <c r="X326" s="644"/>
      <c r="Y326" s="644"/>
      <c r="Z326" s="644"/>
      <c r="AA326" s="644"/>
      <c r="AB326" s="663"/>
    </row>
    <row r="327" spans="1:28" ht="24" customHeight="1">
      <c r="A327" s="212"/>
      <c r="B327" s="502"/>
      <c r="C327" s="28"/>
      <c r="D327" s="1565"/>
      <c r="E327" s="1566"/>
      <c r="F327" s="1566"/>
      <c r="G327" s="1566"/>
      <c r="H327" s="1566"/>
      <c r="I327" s="1566"/>
      <c r="J327" s="1566"/>
      <c r="K327" s="1567"/>
      <c r="L327" s="29"/>
      <c r="M327" s="130"/>
      <c r="N327" s="185" t="str">
        <f t="shared" si="8"/>
        <v/>
      </c>
      <c r="O327" s="47"/>
      <c r="P327" s="338"/>
      <c r="Q327" s="643"/>
      <c r="R327" s="644"/>
      <c r="S327" s="644"/>
      <c r="T327" s="644"/>
      <c r="U327" s="644"/>
      <c r="V327" s="644"/>
      <c r="W327" s="644"/>
      <c r="X327" s="644"/>
      <c r="Y327" s="644"/>
      <c r="Z327" s="644"/>
      <c r="AA327" s="644"/>
      <c r="AB327" s="663"/>
    </row>
    <row r="328" spans="1:28" ht="24" customHeight="1">
      <c r="A328" s="212"/>
      <c r="B328" s="502"/>
      <c r="C328" s="28"/>
      <c r="D328" s="1565"/>
      <c r="E328" s="1566"/>
      <c r="F328" s="1566"/>
      <c r="G328" s="1566"/>
      <c r="H328" s="1566"/>
      <c r="I328" s="1566"/>
      <c r="J328" s="1566"/>
      <c r="K328" s="1567"/>
      <c r="L328" s="29"/>
      <c r="M328" s="130"/>
      <c r="N328" s="185" t="str">
        <f t="shared" si="8"/>
        <v/>
      </c>
      <c r="O328" s="47"/>
      <c r="P328" s="338"/>
      <c r="Q328" s="643"/>
      <c r="R328" s="656"/>
      <c r="S328" s="656"/>
      <c r="T328" s="644"/>
      <c r="U328" s="644"/>
      <c r="V328" s="644"/>
      <c r="W328" s="644"/>
      <c r="X328" s="644"/>
      <c r="Y328" s="644"/>
      <c r="Z328" s="644"/>
      <c r="AA328" s="644"/>
      <c r="AB328" s="663"/>
    </row>
    <row r="329" spans="1:28" ht="24" customHeight="1">
      <c r="A329" s="212"/>
      <c r="B329" s="502"/>
      <c r="C329" s="28"/>
      <c r="D329" s="1565"/>
      <c r="E329" s="1566"/>
      <c r="F329" s="1566"/>
      <c r="G329" s="1566"/>
      <c r="H329" s="1566"/>
      <c r="I329" s="1566"/>
      <c r="J329" s="1566"/>
      <c r="K329" s="1567"/>
      <c r="L329" s="29"/>
      <c r="M329" s="130"/>
      <c r="N329" s="185" t="str">
        <f t="shared" si="8"/>
        <v/>
      </c>
      <c r="O329" s="47"/>
      <c r="P329" s="338"/>
      <c r="Q329" s="643"/>
      <c r="R329" s="644"/>
      <c r="S329" s="644"/>
      <c r="T329" s="644"/>
      <c r="U329" s="644"/>
      <c r="V329" s="644"/>
      <c r="W329" s="644"/>
      <c r="X329" s="644"/>
      <c r="Y329" s="644"/>
      <c r="Z329" s="644"/>
      <c r="AA329" s="644"/>
      <c r="AB329" s="663"/>
    </row>
    <row r="330" spans="1:28" ht="24" customHeight="1">
      <c r="A330" s="212"/>
      <c r="B330" s="502"/>
      <c r="C330" s="28"/>
      <c r="D330" s="1565"/>
      <c r="E330" s="1566"/>
      <c r="F330" s="1566"/>
      <c r="G330" s="1566"/>
      <c r="H330" s="1566"/>
      <c r="I330" s="1566"/>
      <c r="J330" s="1566"/>
      <c r="K330" s="1567"/>
      <c r="L330" s="29"/>
      <c r="M330" s="130"/>
      <c r="N330" s="185" t="str">
        <f t="shared" si="8"/>
        <v/>
      </c>
      <c r="O330" s="47"/>
      <c r="P330" s="338"/>
      <c r="Q330" s="643"/>
      <c r="R330" s="644"/>
      <c r="S330" s="644"/>
      <c r="T330" s="644"/>
      <c r="U330" s="644"/>
      <c r="V330" s="644"/>
      <c r="W330" s="644"/>
      <c r="X330" s="644"/>
      <c r="Y330" s="644"/>
      <c r="Z330" s="644"/>
      <c r="AA330" s="644"/>
      <c r="AB330" s="663"/>
    </row>
    <row r="331" spans="1:28" ht="24" customHeight="1">
      <c r="A331" s="212"/>
      <c r="B331" s="502"/>
      <c r="C331" s="28"/>
      <c r="D331" s="1565"/>
      <c r="E331" s="1566"/>
      <c r="F331" s="1566"/>
      <c r="G331" s="1566"/>
      <c r="H331" s="1566"/>
      <c r="I331" s="1566"/>
      <c r="J331" s="1566"/>
      <c r="K331" s="1567"/>
      <c r="L331" s="29"/>
      <c r="M331" s="130"/>
      <c r="N331" s="185" t="str">
        <f t="shared" si="8"/>
        <v/>
      </c>
      <c r="O331" s="47"/>
      <c r="P331" s="338"/>
      <c r="Q331" s="643"/>
      <c r="R331" s="644"/>
      <c r="S331" s="644"/>
      <c r="T331" s="644"/>
      <c r="U331" s="644"/>
      <c r="V331" s="644"/>
      <c r="W331" s="644"/>
      <c r="X331" s="644"/>
      <c r="Y331" s="644"/>
      <c r="Z331" s="644"/>
      <c r="AA331" s="644"/>
      <c r="AB331" s="663"/>
    </row>
    <row r="332" spans="1:28" ht="24" customHeight="1">
      <c r="A332" s="212"/>
      <c r="B332" s="502"/>
      <c r="C332" s="28"/>
      <c r="D332" s="1565"/>
      <c r="E332" s="1566"/>
      <c r="F332" s="1566"/>
      <c r="G332" s="1566"/>
      <c r="H332" s="1566"/>
      <c r="I332" s="1566"/>
      <c r="J332" s="1566"/>
      <c r="K332" s="1567"/>
      <c r="L332" s="29"/>
      <c r="M332" s="130"/>
      <c r="N332" s="185" t="str">
        <f t="shared" si="8"/>
        <v/>
      </c>
      <c r="O332" s="47"/>
      <c r="P332" s="338"/>
      <c r="Q332" s="643"/>
      <c r="R332" s="644"/>
      <c r="S332" s="644"/>
      <c r="T332" s="644"/>
      <c r="U332" s="644"/>
      <c r="V332" s="644"/>
      <c r="W332" s="644"/>
      <c r="X332" s="644"/>
      <c r="Y332" s="644"/>
      <c r="Z332" s="644"/>
      <c r="AA332" s="644"/>
      <c r="AB332" s="663"/>
    </row>
    <row r="333" spans="1:28" ht="24" customHeight="1">
      <c r="A333" s="212"/>
      <c r="B333" s="502"/>
      <c r="C333" s="28"/>
      <c r="D333" s="1565"/>
      <c r="E333" s="1566"/>
      <c r="F333" s="1566"/>
      <c r="G333" s="1566"/>
      <c r="H333" s="1566"/>
      <c r="I333" s="1566"/>
      <c r="J333" s="1566"/>
      <c r="K333" s="1567"/>
      <c r="L333" s="29"/>
      <c r="M333" s="130"/>
      <c r="N333" s="185" t="str">
        <f t="shared" si="8"/>
        <v/>
      </c>
      <c r="O333" s="47"/>
      <c r="P333" s="338"/>
      <c r="Q333" s="643"/>
      <c r="R333" s="644"/>
      <c r="S333" s="644"/>
      <c r="T333" s="644"/>
      <c r="U333" s="644"/>
      <c r="V333" s="644"/>
      <c r="W333" s="644"/>
      <c r="X333" s="644"/>
      <c r="Y333" s="644"/>
      <c r="Z333" s="644"/>
      <c r="AA333" s="644"/>
      <c r="AB333" s="663"/>
    </row>
    <row r="334" spans="1:28" ht="24" customHeight="1">
      <c r="A334" s="212"/>
      <c r="B334" s="502"/>
      <c r="C334" s="818"/>
      <c r="D334" s="1565"/>
      <c r="E334" s="1566"/>
      <c r="F334" s="1566"/>
      <c r="G334" s="1566"/>
      <c r="H334" s="1566"/>
      <c r="I334" s="1566"/>
      <c r="J334" s="1566"/>
      <c r="K334" s="1567"/>
      <c r="L334" s="944"/>
      <c r="M334" s="130"/>
      <c r="N334" s="185" t="str">
        <f t="shared" si="8"/>
        <v/>
      </c>
      <c r="O334" s="47"/>
      <c r="P334" s="338"/>
      <c r="Q334" s="643"/>
      <c r="R334" s="644"/>
      <c r="S334" s="644"/>
      <c r="T334" s="644"/>
      <c r="U334" s="644"/>
      <c r="V334" s="644"/>
      <c r="W334" s="644"/>
      <c r="X334" s="644"/>
      <c r="Y334" s="644"/>
      <c r="Z334" s="644"/>
      <c r="AA334" s="644"/>
      <c r="AB334" s="663"/>
    </row>
    <row r="335" spans="1:28" ht="24" customHeight="1">
      <c r="A335" s="212"/>
      <c r="B335" s="502"/>
      <c r="C335" s="818"/>
      <c r="D335" s="1565"/>
      <c r="E335" s="1566"/>
      <c r="F335" s="1566"/>
      <c r="G335" s="1566"/>
      <c r="H335" s="1566"/>
      <c r="I335" s="1566"/>
      <c r="J335" s="1566"/>
      <c r="K335" s="1567"/>
      <c r="L335" s="944"/>
      <c r="M335" s="130"/>
      <c r="N335" s="185" t="str">
        <f t="shared" si="8"/>
        <v/>
      </c>
      <c r="O335" s="47"/>
      <c r="P335" s="338"/>
      <c r="Q335" s="643"/>
      <c r="R335" s="644"/>
      <c r="S335" s="644"/>
      <c r="T335" s="644"/>
      <c r="U335" s="644"/>
      <c r="V335" s="644"/>
      <c r="W335" s="644"/>
      <c r="X335" s="644"/>
      <c r="Y335" s="644"/>
      <c r="Z335" s="644"/>
      <c r="AA335" s="644"/>
      <c r="AB335" s="663"/>
    </row>
    <row r="336" spans="1:28" ht="24" customHeight="1">
      <c r="A336" s="212"/>
      <c r="B336" s="502"/>
      <c r="C336" s="818"/>
      <c r="D336" s="1565"/>
      <c r="E336" s="1566"/>
      <c r="F336" s="1566"/>
      <c r="G336" s="1566"/>
      <c r="H336" s="1566"/>
      <c r="I336" s="1566"/>
      <c r="J336" s="1566"/>
      <c r="K336" s="1567"/>
      <c r="L336" s="944"/>
      <c r="M336" s="130"/>
      <c r="N336" s="185" t="str">
        <f t="shared" si="8"/>
        <v/>
      </c>
      <c r="O336" s="47"/>
      <c r="P336" s="338"/>
      <c r="Q336" s="643"/>
      <c r="R336" s="644"/>
      <c r="S336" s="644"/>
      <c r="T336" s="644"/>
      <c r="U336" s="644"/>
      <c r="V336" s="644"/>
      <c r="W336" s="644"/>
      <c r="X336" s="644"/>
      <c r="Y336" s="644"/>
      <c r="Z336" s="644"/>
      <c r="AA336" s="644"/>
      <c r="AB336" s="663"/>
    </row>
    <row r="337" spans="1:28" ht="24" customHeight="1">
      <c r="A337" s="212"/>
      <c r="B337" s="502"/>
      <c r="C337" s="818"/>
      <c r="D337" s="1565"/>
      <c r="E337" s="1566"/>
      <c r="F337" s="1566"/>
      <c r="G337" s="1566"/>
      <c r="H337" s="1566"/>
      <c r="I337" s="1566"/>
      <c r="J337" s="1566"/>
      <c r="K337" s="1567"/>
      <c r="L337" s="944"/>
      <c r="M337" s="130"/>
      <c r="N337" s="185" t="str">
        <f t="shared" si="8"/>
        <v/>
      </c>
      <c r="O337" s="47"/>
      <c r="P337" s="338"/>
      <c r="Q337" s="643"/>
      <c r="R337" s="644"/>
      <c r="S337" s="644"/>
      <c r="T337" s="644"/>
      <c r="U337" s="644"/>
      <c r="V337" s="644"/>
      <c r="W337" s="644"/>
      <c r="X337" s="644"/>
      <c r="Y337" s="644"/>
      <c r="Z337" s="644"/>
      <c r="AA337" s="644"/>
      <c r="AB337" s="663"/>
    </row>
    <row r="338" spans="1:28" ht="24" customHeight="1">
      <c r="A338" s="212"/>
      <c r="B338" s="502"/>
      <c r="C338" s="818"/>
      <c r="D338" s="1565"/>
      <c r="E338" s="1566"/>
      <c r="F338" s="1566"/>
      <c r="G338" s="1566"/>
      <c r="H338" s="1566"/>
      <c r="I338" s="1566"/>
      <c r="J338" s="1566"/>
      <c r="K338" s="1567"/>
      <c r="L338" s="944"/>
      <c r="M338" s="130"/>
      <c r="N338" s="185" t="str">
        <f t="shared" si="8"/>
        <v/>
      </c>
      <c r="O338" s="47"/>
      <c r="P338" s="338"/>
      <c r="Q338" s="643"/>
      <c r="R338" s="644"/>
      <c r="S338" s="644"/>
      <c r="T338" s="644"/>
      <c r="U338" s="644"/>
      <c r="V338" s="644"/>
      <c r="W338" s="644"/>
      <c r="X338" s="644"/>
      <c r="Y338" s="644"/>
      <c r="Z338" s="644"/>
      <c r="AA338" s="644"/>
      <c r="AB338" s="663"/>
    </row>
    <row r="339" spans="1:28" ht="24" customHeight="1">
      <c r="A339" s="212"/>
      <c r="B339" s="502"/>
      <c r="C339" s="818"/>
      <c r="D339" s="1565"/>
      <c r="E339" s="1566"/>
      <c r="F339" s="1566"/>
      <c r="G339" s="1566"/>
      <c r="H339" s="1566"/>
      <c r="I339" s="1566"/>
      <c r="J339" s="1566"/>
      <c r="K339" s="1567"/>
      <c r="L339" s="944"/>
      <c r="M339" s="130"/>
      <c r="N339" s="185" t="str">
        <f t="shared" si="8"/>
        <v/>
      </c>
      <c r="O339" s="47"/>
      <c r="P339" s="338"/>
      <c r="Q339" s="643"/>
      <c r="R339" s="644"/>
      <c r="S339" s="644"/>
      <c r="T339" s="644"/>
      <c r="U339" s="644"/>
      <c r="V339" s="644"/>
      <c r="W339" s="644"/>
      <c r="X339" s="644"/>
      <c r="Y339" s="644"/>
      <c r="Z339" s="644"/>
      <c r="AA339" s="644"/>
      <c r="AB339" s="663"/>
    </row>
    <row r="340" spans="1:28" ht="24" customHeight="1">
      <c r="A340" s="212"/>
      <c r="B340" s="502"/>
      <c r="C340" s="818"/>
      <c r="D340" s="1565"/>
      <c r="E340" s="1566"/>
      <c r="F340" s="1566"/>
      <c r="G340" s="1566"/>
      <c r="H340" s="1566"/>
      <c r="I340" s="1566"/>
      <c r="J340" s="1566"/>
      <c r="K340" s="1567"/>
      <c r="L340" s="944"/>
      <c r="M340" s="130"/>
      <c r="N340" s="185" t="str">
        <f t="shared" si="8"/>
        <v/>
      </c>
      <c r="O340" s="47"/>
      <c r="P340" s="338"/>
      <c r="Q340" s="643"/>
      <c r="R340" s="644"/>
      <c r="S340" s="644"/>
      <c r="T340" s="644"/>
      <c r="U340" s="644"/>
      <c r="V340" s="644"/>
      <c r="W340" s="644"/>
      <c r="X340" s="644"/>
      <c r="Y340" s="644"/>
      <c r="Z340" s="644"/>
      <c r="AA340" s="644"/>
      <c r="AB340" s="663"/>
    </row>
    <row r="341" spans="1:28" ht="24" customHeight="1">
      <c r="A341" s="212"/>
      <c r="B341" s="502"/>
      <c r="C341" s="818"/>
      <c r="D341" s="1565"/>
      <c r="E341" s="1566"/>
      <c r="F341" s="1566"/>
      <c r="G341" s="1566"/>
      <c r="H341" s="1566"/>
      <c r="I341" s="1566"/>
      <c r="J341" s="1566"/>
      <c r="K341" s="1567"/>
      <c r="L341" s="944"/>
      <c r="M341" s="130"/>
      <c r="N341" s="185" t="str">
        <f t="shared" si="8"/>
        <v/>
      </c>
      <c r="O341" s="47"/>
      <c r="P341" s="338"/>
      <c r="Q341" s="643"/>
      <c r="R341" s="644"/>
      <c r="S341" s="644"/>
      <c r="T341" s="644"/>
      <c r="U341" s="644"/>
      <c r="V341" s="644"/>
      <c r="W341" s="644"/>
      <c r="X341" s="644"/>
      <c r="Y341" s="644"/>
      <c r="Z341" s="644"/>
      <c r="AA341" s="644"/>
      <c r="AB341" s="663"/>
    </row>
    <row r="342" spans="1:28" ht="24" customHeight="1">
      <c r="A342" s="212"/>
      <c r="B342" s="502"/>
      <c r="C342" s="818"/>
      <c r="D342" s="1565"/>
      <c r="E342" s="1566"/>
      <c r="F342" s="1566"/>
      <c r="G342" s="1566"/>
      <c r="H342" s="1566"/>
      <c r="I342" s="1566"/>
      <c r="J342" s="1566"/>
      <c r="K342" s="1567"/>
      <c r="L342" s="944"/>
      <c r="M342" s="130"/>
      <c r="N342" s="185" t="str">
        <f t="shared" si="8"/>
        <v/>
      </c>
      <c r="O342" s="47"/>
      <c r="P342" s="338"/>
      <c r="Q342" s="643"/>
      <c r="R342" s="644"/>
      <c r="S342" s="644"/>
      <c r="T342" s="644"/>
      <c r="U342" s="644"/>
      <c r="V342" s="644"/>
      <c r="W342" s="644"/>
      <c r="X342" s="644"/>
      <c r="Y342" s="644"/>
      <c r="Z342" s="644"/>
      <c r="AA342" s="644"/>
      <c r="AB342" s="663"/>
    </row>
    <row r="343" spans="1:28" ht="24" customHeight="1">
      <c r="A343" s="212"/>
      <c r="B343" s="502"/>
      <c r="C343" s="818"/>
      <c r="D343" s="819"/>
      <c r="E343" s="820"/>
      <c r="F343" s="820"/>
      <c r="G343" s="820"/>
      <c r="H343" s="820"/>
      <c r="I343" s="820"/>
      <c r="J343" s="820"/>
      <c r="K343" s="821"/>
      <c r="L343" s="944"/>
      <c r="M343" s="130"/>
      <c r="N343" s="185"/>
      <c r="O343" s="47"/>
      <c r="P343" s="338"/>
      <c r="Q343" s="643"/>
      <c r="R343" s="644"/>
      <c r="S343" s="644"/>
      <c r="T343" s="644"/>
      <c r="U343" s="644"/>
      <c r="V343" s="644"/>
      <c r="W343" s="644"/>
      <c r="X343" s="644"/>
      <c r="Y343" s="644"/>
      <c r="Z343" s="644"/>
      <c r="AA343" s="644"/>
      <c r="AB343" s="663"/>
    </row>
    <row r="344" spans="1:28" ht="24" customHeight="1">
      <c r="A344" s="212"/>
      <c r="B344" s="502"/>
      <c r="C344" s="818"/>
      <c r="D344" s="819"/>
      <c r="E344" s="820"/>
      <c r="F344" s="820"/>
      <c r="G344" s="820"/>
      <c r="H344" s="820"/>
      <c r="I344" s="820"/>
      <c r="J344" s="820"/>
      <c r="K344" s="821"/>
      <c r="L344" s="944"/>
      <c r="M344" s="130"/>
      <c r="N344" s="185"/>
      <c r="O344" s="47"/>
      <c r="P344" s="338"/>
      <c r="Q344" s="643"/>
      <c r="R344" s="644"/>
      <c r="S344" s="644"/>
      <c r="T344" s="644"/>
      <c r="U344" s="644"/>
      <c r="V344" s="644"/>
      <c r="W344" s="644"/>
      <c r="X344" s="644"/>
      <c r="Y344" s="644"/>
      <c r="Z344" s="644"/>
      <c r="AA344" s="644"/>
      <c r="AB344" s="663"/>
    </row>
    <row r="345" spans="1:28" ht="24" customHeight="1">
      <c r="A345" s="212"/>
      <c r="B345" s="502"/>
      <c r="C345" s="818"/>
      <c r="D345" s="819"/>
      <c r="E345" s="820"/>
      <c r="F345" s="820"/>
      <c r="G345" s="820"/>
      <c r="H345" s="820"/>
      <c r="I345" s="820"/>
      <c r="J345" s="820"/>
      <c r="K345" s="821"/>
      <c r="L345" s="944"/>
      <c r="M345" s="130"/>
      <c r="N345" s="185"/>
      <c r="O345" s="47"/>
      <c r="P345" s="338"/>
      <c r="Q345" s="643"/>
      <c r="R345" s="644"/>
      <c r="S345" s="644"/>
      <c r="T345" s="644"/>
      <c r="U345" s="644"/>
      <c r="V345" s="644"/>
      <c r="W345" s="644"/>
      <c r="X345" s="644"/>
      <c r="Y345" s="644"/>
      <c r="Z345" s="644"/>
      <c r="AA345" s="644"/>
      <c r="AB345" s="663"/>
    </row>
    <row r="346" spans="1:28" ht="24" customHeight="1">
      <c r="A346" s="212"/>
      <c r="B346" s="502"/>
      <c r="C346" s="818"/>
      <c r="D346" s="1565"/>
      <c r="E346" s="1566"/>
      <c r="F346" s="1566"/>
      <c r="G346" s="1566"/>
      <c r="H346" s="1566"/>
      <c r="I346" s="1566"/>
      <c r="J346" s="1566"/>
      <c r="K346" s="1567"/>
      <c r="L346" s="944"/>
      <c r="M346" s="130"/>
      <c r="N346" s="185" t="str">
        <f t="shared" ref="N346:N354" si="9">IF(C346=0,"",C346*M346)</f>
        <v/>
      </c>
      <c r="O346" s="47"/>
      <c r="P346" s="338"/>
      <c r="Q346" s="643"/>
      <c r="R346" s="644"/>
      <c r="S346" s="644"/>
      <c r="T346" s="644"/>
      <c r="U346" s="644"/>
      <c r="V346" s="644"/>
      <c r="W346" s="644"/>
      <c r="X346" s="644"/>
      <c r="Y346" s="644"/>
      <c r="Z346" s="644"/>
      <c r="AA346" s="644"/>
      <c r="AB346" s="663"/>
    </row>
    <row r="347" spans="1:28" ht="24" customHeight="1">
      <c r="A347" s="212"/>
      <c r="B347" s="502"/>
      <c r="C347" s="818"/>
      <c r="D347" s="1565"/>
      <c r="E347" s="1566"/>
      <c r="F347" s="1566"/>
      <c r="G347" s="1566"/>
      <c r="H347" s="1566"/>
      <c r="I347" s="1566"/>
      <c r="J347" s="1566"/>
      <c r="K347" s="1567"/>
      <c r="L347" s="944"/>
      <c r="M347" s="130"/>
      <c r="N347" s="185" t="str">
        <f t="shared" si="9"/>
        <v/>
      </c>
      <c r="O347" s="47"/>
      <c r="P347" s="338"/>
      <c r="Q347" s="643"/>
      <c r="R347" s="644"/>
      <c r="S347" s="644"/>
      <c r="T347" s="644"/>
      <c r="U347" s="644"/>
      <c r="V347" s="644"/>
      <c r="W347" s="644"/>
      <c r="X347" s="644"/>
      <c r="Y347" s="644"/>
      <c r="Z347" s="644"/>
      <c r="AA347" s="644"/>
      <c r="AB347" s="663"/>
    </row>
    <row r="348" spans="1:28" ht="24" customHeight="1">
      <c r="A348" s="212"/>
      <c r="B348" s="502"/>
      <c r="C348" s="818"/>
      <c r="D348" s="1565"/>
      <c r="E348" s="1566"/>
      <c r="F348" s="1566"/>
      <c r="G348" s="1566"/>
      <c r="H348" s="1566"/>
      <c r="I348" s="1566"/>
      <c r="J348" s="1566"/>
      <c r="K348" s="1567"/>
      <c r="L348" s="944"/>
      <c r="M348" s="130"/>
      <c r="N348" s="185" t="str">
        <f t="shared" si="9"/>
        <v/>
      </c>
      <c r="O348" s="47"/>
      <c r="P348" s="338"/>
      <c r="Q348" s="643"/>
      <c r="R348" s="644"/>
      <c r="S348" s="644"/>
      <c r="T348" s="644"/>
      <c r="U348" s="644"/>
      <c r="V348" s="644"/>
      <c r="W348" s="644"/>
      <c r="X348" s="644"/>
      <c r="Y348" s="644"/>
      <c r="Z348" s="644"/>
      <c r="AA348" s="644"/>
      <c r="AB348" s="663"/>
    </row>
    <row r="349" spans="1:28" ht="24" customHeight="1">
      <c r="A349" s="212"/>
      <c r="B349" s="502"/>
      <c r="C349" s="818"/>
      <c r="D349" s="1565"/>
      <c r="E349" s="1566"/>
      <c r="F349" s="1566"/>
      <c r="G349" s="1566"/>
      <c r="H349" s="1566"/>
      <c r="I349" s="1566"/>
      <c r="J349" s="1566"/>
      <c r="K349" s="1567"/>
      <c r="L349" s="944"/>
      <c r="M349" s="130"/>
      <c r="N349" s="185" t="str">
        <f t="shared" si="9"/>
        <v/>
      </c>
      <c r="O349" s="47"/>
      <c r="P349" s="338"/>
      <c r="Q349" s="643"/>
      <c r="R349" s="644"/>
      <c r="S349" s="644"/>
      <c r="T349" s="644"/>
      <c r="U349" s="644"/>
      <c r="V349" s="644"/>
      <c r="W349" s="644"/>
      <c r="X349" s="644"/>
      <c r="Y349" s="644"/>
      <c r="Z349" s="644"/>
      <c r="AA349" s="644"/>
      <c r="AB349" s="663"/>
    </row>
    <row r="350" spans="1:28" ht="24" customHeight="1">
      <c r="A350" s="212"/>
      <c r="B350" s="502"/>
      <c r="C350" s="818"/>
      <c r="D350" s="1565"/>
      <c r="E350" s="1566"/>
      <c r="F350" s="1566"/>
      <c r="G350" s="1566"/>
      <c r="H350" s="1566"/>
      <c r="I350" s="1566"/>
      <c r="J350" s="1566"/>
      <c r="K350" s="1567"/>
      <c r="L350" s="944"/>
      <c r="M350" s="130"/>
      <c r="N350" s="185" t="str">
        <f t="shared" si="9"/>
        <v/>
      </c>
      <c r="O350" s="47"/>
      <c r="P350" s="338"/>
      <c r="Q350" s="643"/>
      <c r="R350" s="644"/>
      <c r="S350" s="644"/>
      <c r="T350" s="644"/>
      <c r="U350" s="644"/>
      <c r="V350" s="644"/>
      <c r="W350" s="644"/>
      <c r="X350" s="644"/>
      <c r="Y350" s="644"/>
      <c r="Z350" s="644"/>
      <c r="AA350" s="644"/>
      <c r="AB350" s="663"/>
    </row>
    <row r="351" spans="1:28" ht="24" customHeight="1">
      <c r="A351" s="212"/>
      <c r="B351" s="502"/>
      <c r="C351" s="818"/>
      <c r="D351" s="1565"/>
      <c r="E351" s="1566"/>
      <c r="F351" s="1566"/>
      <c r="G351" s="1566"/>
      <c r="H351" s="1566"/>
      <c r="I351" s="1566"/>
      <c r="J351" s="1566"/>
      <c r="K351" s="1567"/>
      <c r="L351" s="944"/>
      <c r="M351" s="130"/>
      <c r="N351" s="185" t="str">
        <f t="shared" si="9"/>
        <v/>
      </c>
      <c r="O351" s="47"/>
      <c r="P351" s="338"/>
      <c r="Q351" s="643"/>
      <c r="R351" s="644"/>
      <c r="S351" s="644"/>
      <c r="T351" s="644"/>
      <c r="U351" s="644"/>
      <c r="V351" s="644"/>
      <c r="W351" s="644"/>
      <c r="X351" s="644"/>
      <c r="Y351" s="644"/>
      <c r="Z351" s="644"/>
      <c r="AA351" s="644"/>
      <c r="AB351" s="663"/>
    </row>
    <row r="352" spans="1:28" ht="24" customHeight="1">
      <c r="A352" s="212"/>
      <c r="B352" s="502"/>
      <c r="C352" s="818"/>
      <c r="D352" s="1565"/>
      <c r="E352" s="1566"/>
      <c r="F352" s="1566"/>
      <c r="G352" s="1566"/>
      <c r="H352" s="1566"/>
      <c r="I352" s="1566"/>
      <c r="J352" s="1566"/>
      <c r="K352" s="1567"/>
      <c r="L352" s="944"/>
      <c r="M352" s="130"/>
      <c r="N352" s="185" t="str">
        <f t="shared" si="9"/>
        <v/>
      </c>
      <c r="O352" s="47"/>
      <c r="P352" s="338"/>
      <c r="Q352" s="643"/>
      <c r="R352" s="644"/>
      <c r="S352" s="644"/>
      <c r="T352" s="644"/>
      <c r="U352" s="644"/>
      <c r="V352" s="644"/>
      <c r="W352" s="644"/>
      <c r="X352" s="644"/>
      <c r="Y352" s="644"/>
      <c r="Z352" s="644"/>
      <c r="AA352" s="644"/>
      <c r="AB352" s="663"/>
    </row>
    <row r="353" spans="1:28" ht="24" customHeight="1">
      <c r="A353" s="212"/>
      <c r="B353" s="502"/>
      <c r="C353" s="818"/>
      <c r="D353" s="1565"/>
      <c r="E353" s="1566"/>
      <c r="F353" s="1566"/>
      <c r="G353" s="1566"/>
      <c r="H353" s="1566"/>
      <c r="I353" s="1566"/>
      <c r="J353" s="1566"/>
      <c r="K353" s="1567"/>
      <c r="L353" s="944"/>
      <c r="M353" s="130"/>
      <c r="N353" s="185" t="str">
        <f t="shared" si="9"/>
        <v/>
      </c>
      <c r="O353" s="47"/>
      <c r="P353" s="338"/>
      <c r="Q353" s="643"/>
      <c r="R353" s="644"/>
      <c r="S353" s="644"/>
      <c r="T353" s="644"/>
      <c r="U353" s="644"/>
      <c r="V353" s="644"/>
      <c r="W353" s="644"/>
      <c r="X353" s="644"/>
      <c r="Y353" s="644"/>
      <c r="Z353" s="644"/>
      <c r="AA353" s="644"/>
      <c r="AB353" s="663"/>
    </row>
    <row r="354" spans="1:28" ht="24" customHeight="1">
      <c r="A354" s="212"/>
      <c r="B354" s="502"/>
      <c r="C354" s="818"/>
      <c r="D354" s="1565"/>
      <c r="E354" s="1566"/>
      <c r="F354" s="1566"/>
      <c r="G354" s="1566"/>
      <c r="H354" s="1566"/>
      <c r="I354" s="1566"/>
      <c r="J354" s="1566"/>
      <c r="K354" s="1567"/>
      <c r="L354" s="944"/>
      <c r="M354" s="130"/>
      <c r="N354" s="185" t="str">
        <f t="shared" si="9"/>
        <v/>
      </c>
      <c r="O354" s="47"/>
      <c r="P354" s="338"/>
      <c r="Q354" s="643"/>
      <c r="R354" s="644"/>
      <c r="S354" s="644"/>
      <c r="T354" s="644"/>
      <c r="U354" s="644"/>
      <c r="V354" s="644"/>
      <c r="W354" s="644"/>
      <c r="X354" s="644"/>
      <c r="Y354" s="644"/>
      <c r="Z354" s="644"/>
      <c r="AA354" s="644"/>
      <c r="AB354" s="663"/>
    </row>
    <row r="355" spans="1:28" s="49" customFormat="1" ht="3.75" customHeight="1">
      <c r="A355" s="340"/>
      <c r="C355" s="945"/>
      <c r="D355" s="946"/>
      <c r="E355" s="945"/>
      <c r="F355" s="945"/>
      <c r="G355" s="945"/>
      <c r="H355" s="945"/>
      <c r="I355" s="945"/>
      <c r="J355" s="945"/>
      <c r="K355" s="945"/>
      <c r="L355" s="945"/>
      <c r="P355" s="201"/>
      <c r="Q355" s="494"/>
      <c r="R355" s="202"/>
      <c r="S355" s="202"/>
      <c r="T355" s="202"/>
      <c r="U355" s="202"/>
      <c r="V355" s="202"/>
      <c r="W355" s="202"/>
      <c r="X355" s="202"/>
      <c r="Y355" s="202"/>
      <c r="Z355" s="202"/>
      <c r="AA355" s="202"/>
      <c r="AB355" s="197"/>
    </row>
    <row r="356" spans="1:28" s="49" customFormat="1" ht="21.75" customHeight="1">
      <c r="A356" s="340"/>
      <c r="B356" s="1568" t="s">
        <v>188</v>
      </c>
      <c r="C356" s="1578"/>
      <c r="D356" s="1578"/>
      <c r="E356" s="1578"/>
      <c r="F356" s="1578"/>
      <c r="G356" s="1578"/>
      <c r="H356" s="1578"/>
      <c r="I356" s="1578"/>
      <c r="J356" s="1578"/>
      <c r="K356" s="1578"/>
      <c r="L356" s="1578"/>
      <c r="M356" s="1569"/>
      <c r="N356" s="1569"/>
      <c r="O356" s="1570"/>
      <c r="P356" s="337"/>
      <c r="Q356" s="494"/>
      <c r="R356" s="202"/>
      <c r="S356" s="202"/>
      <c r="T356" s="202"/>
      <c r="U356" s="202"/>
      <c r="V356" s="202"/>
      <c r="W356" s="202"/>
      <c r="X356" s="202"/>
      <c r="Y356" s="202"/>
      <c r="Z356" s="202"/>
      <c r="AA356" s="202"/>
      <c r="AB356" s="197"/>
    </row>
    <row r="357" spans="1:28" s="49" customFormat="1" ht="21.75" customHeight="1">
      <c r="A357" s="340"/>
      <c r="B357" s="1571" t="s">
        <v>187</v>
      </c>
      <c r="C357" s="1579"/>
      <c r="D357" s="1579"/>
      <c r="E357" s="1579"/>
      <c r="F357" s="1579"/>
      <c r="G357" s="1579"/>
      <c r="H357" s="1579"/>
      <c r="I357" s="1579"/>
      <c r="J357" s="1579"/>
      <c r="K357" s="1579"/>
      <c r="L357" s="1579"/>
      <c r="M357" s="1572"/>
      <c r="N357" s="1572"/>
      <c r="O357" s="1573"/>
      <c r="P357" s="337"/>
      <c r="Q357" s="494"/>
      <c r="R357" s="202"/>
      <c r="S357" s="202"/>
      <c r="T357" s="202"/>
      <c r="U357" s="202"/>
      <c r="V357" s="202"/>
      <c r="W357" s="202"/>
      <c r="X357" s="202"/>
      <c r="Y357" s="202"/>
      <c r="Z357" s="202"/>
      <c r="AA357" s="202"/>
      <c r="AB357" s="197"/>
    </row>
    <row r="358" spans="1:28" ht="12" customHeight="1">
      <c r="A358" s="216"/>
      <c r="B358" s="224" t="str">
        <f>B301</f>
        <v>FAPESP,  SETEMBRO DE 2015</v>
      </c>
      <c r="C358" s="824"/>
      <c r="D358" s="825"/>
      <c r="E358" s="826"/>
      <c r="F358" s="826"/>
      <c r="G358" s="826"/>
      <c r="H358" s="826"/>
      <c r="I358" s="826"/>
      <c r="J358" s="826"/>
      <c r="K358" s="824"/>
      <c r="L358" s="824"/>
      <c r="M358" s="501"/>
      <c r="N358" s="501"/>
      <c r="O358" s="501">
        <v>2</v>
      </c>
      <c r="P358" s="338"/>
      <c r="Q358" s="651"/>
      <c r="R358" s="650"/>
      <c r="S358" s="650"/>
      <c r="T358" s="650"/>
      <c r="U358" s="650"/>
      <c r="V358" s="650"/>
      <c r="W358" s="650"/>
      <c r="X358" s="650"/>
      <c r="Y358" s="650"/>
      <c r="Z358" s="650"/>
      <c r="AA358" s="650"/>
      <c r="AB358" s="665"/>
    </row>
    <row r="359" spans="1:28" ht="24" customHeight="1">
      <c r="A359" s="216"/>
      <c r="B359" s="309" t="s">
        <v>143</v>
      </c>
      <c r="C359" s="824"/>
      <c r="D359" s="825"/>
      <c r="E359" s="826"/>
      <c r="F359" s="826"/>
      <c r="G359" s="826"/>
      <c r="H359" s="826"/>
      <c r="I359" s="826"/>
      <c r="J359" s="826"/>
      <c r="K359" s="824"/>
      <c r="L359" s="824"/>
      <c r="M359" s="311"/>
      <c r="N359" s="311"/>
      <c r="O359" s="311"/>
      <c r="P359" s="338"/>
      <c r="Q359" s="651"/>
      <c r="R359" s="652"/>
      <c r="S359" s="652"/>
      <c r="T359" s="650"/>
      <c r="U359" s="650"/>
      <c r="V359" s="650"/>
      <c r="W359" s="650"/>
      <c r="X359" s="650"/>
      <c r="Y359" s="650"/>
      <c r="Z359" s="650"/>
      <c r="AA359" s="650"/>
      <c r="AB359" s="665"/>
    </row>
    <row r="360" spans="1:28" ht="15.75" customHeight="1">
      <c r="A360" s="212"/>
      <c r="B360" s="1574" t="s">
        <v>1</v>
      </c>
      <c r="C360" s="1577" t="s">
        <v>7</v>
      </c>
      <c r="D360" s="1581" t="s">
        <v>8</v>
      </c>
      <c r="E360" s="1582"/>
      <c r="F360" s="1582"/>
      <c r="G360" s="1582"/>
      <c r="H360" s="1582"/>
      <c r="I360" s="1582"/>
      <c r="J360" s="1582"/>
      <c r="K360" s="1582"/>
      <c r="L360" s="1577" t="s">
        <v>117</v>
      </c>
      <c r="M360" s="1577" t="s">
        <v>3</v>
      </c>
      <c r="N360" s="1574" t="s">
        <v>4</v>
      </c>
      <c r="O360" s="1574" t="s">
        <v>2</v>
      </c>
      <c r="P360" s="209"/>
      <c r="Q360" s="653"/>
      <c r="R360" s="652"/>
      <c r="S360" s="652"/>
      <c r="T360" s="652"/>
      <c r="U360" s="652"/>
      <c r="V360" s="652"/>
      <c r="W360" s="652"/>
      <c r="X360" s="652"/>
      <c r="Y360" s="652"/>
      <c r="Z360" s="652"/>
      <c r="AA360" s="652"/>
      <c r="AB360" s="652"/>
    </row>
    <row r="361" spans="1:28" s="55" customFormat="1" ht="15.75" customHeight="1">
      <c r="A361" s="266"/>
      <c r="B361" s="1551"/>
      <c r="C361" s="1580"/>
      <c r="D361" s="1582"/>
      <c r="E361" s="1582"/>
      <c r="F361" s="1582"/>
      <c r="G361" s="1582"/>
      <c r="H361" s="1582"/>
      <c r="I361" s="1582"/>
      <c r="J361" s="1582"/>
      <c r="K361" s="1582"/>
      <c r="L361" s="1577"/>
      <c r="M361" s="1551"/>
      <c r="N361" s="1551"/>
      <c r="O361" s="1551"/>
      <c r="P361" s="210"/>
      <c r="Q361" s="653"/>
      <c r="R361" s="644"/>
      <c r="S361" s="644"/>
      <c r="T361" s="652"/>
      <c r="U361" s="652"/>
      <c r="V361" s="652"/>
      <c r="W361" s="652"/>
      <c r="X361" s="652"/>
      <c r="Y361" s="652"/>
      <c r="Z361" s="652"/>
      <c r="AA361" s="652"/>
      <c r="AB361" s="652"/>
    </row>
    <row r="362" spans="1:28" ht="24" customHeight="1">
      <c r="A362" s="212"/>
      <c r="B362" s="502"/>
      <c r="C362" s="827"/>
      <c r="D362" s="1565"/>
      <c r="E362" s="1566"/>
      <c r="F362" s="1566"/>
      <c r="G362" s="1566"/>
      <c r="H362" s="1566"/>
      <c r="I362" s="1566"/>
      <c r="J362" s="1566"/>
      <c r="K362" s="1567"/>
      <c r="L362" s="944"/>
      <c r="M362" s="130"/>
      <c r="N362" s="185" t="str">
        <f t="shared" ref="N362:N401" si="10">IF(C362=0,"",C362*M362)</f>
        <v/>
      </c>
      <c r="O362" s="47"/>
      <c r="P362" s="338"/>
      <c r="Q362" s="643"/>
      <c r="R362" s="644"/>
      <c r="S362" s="644"/>
      <c r="T362" s="644"/>
      <c r="U362" s="644"/>
      <c r="V362" s="644"/>
      <c r="W362" s="644"/>
      <c r="X362" s="644"/>
      <c r="Y362" s="644"/>
      <c r="Z362" s="644"/>
      <c r="AA362" s="644"/>
      <c r="AB362" s="663"/>
    </row>
    <row r="363" spans="1:28" ht="24" customHeight="1">
      <c r="A363" s="212"/>
      <c r="B363" s="502"/>
      <c r="C363" s="818"/>
      <c r="D363" s="1565"/>
      <c r="E363" s="1566"/>
      <c r="F363" s="1566"/>
      <c r="G363" s="1566"/>
      <c r="H363" s="1566"/>
      <c r="I363" s="1566"/>
      <c r="J363" s="1566"/>
      <c r="K363" s="1567"/>
      <c r="L363" s="944"/>
      <c r="M363" s="130"/>
      <c r="N363" s="185" t="str">
        <f t="shared" si="10"/>
        <v/>
      </c>
      <c r="O363" s="47"/>
      <c r="P363" s="338"/>
      <c r="Q363" s="643"/>
      <c r="R363" s="644"/>
      <c r="S363" s="644"/>
      <c r="T363" s="644"/>
      <c r="U363" s="644"/>
      <c r="V363" s="644"/>
      <c r="W363" s="644"/>
      <c r="X363" s="644"/>
      <c r="Y363" s="644"/>
      <c r="Z363" s="644"/>
      <c r="AA363" s="644"/>
      <c r="AB363" s="663"/>
    </row>
    <row r="364" spans="1:28" ht="24" customHeight="1">
      <c r="A364" s="212"/>
      <c r="B364" s="502"/>
      <c r="C364" s="818"/>
      <c r="D364" s="1565"/>
      <c r="E364" s="1566"/>
      <c r="F364" s="1566"/>
      <c r="G364" s="1566"/>
      <c r="H364" s="1566"/>
      <c r="I364" s="1566"/>
      <c r="J364" s="1566"/>
      <c r="K364" s="1567"/>
      <c r="L364" s="944"/>
      <c r="M364" s="130"/>
      <c r="N364" s="185" t="str">
        <f t="shared" si="10"/>
        <v/>
      </c>
      <c r="O364" s="47"/>
      <c r="P364" s="338"/>
      <c r="Q364" s="643"/>
      <c r="R364" s="644"/>
      <c r="S364" s="644"/>
      <c r="T364" s="644"/>
      <c r="U364" s="644"/>
      <c r="V364" s="644"/>
      <c r="W364" s="644"/>
      <c r="X364" s="644"/>
      <c r="Y364" s="644"/>
      <c r="Z364" s="644"/>
      <c r="AA364" s="644"/>
      <c r="AB364" s="663"/>
    </row>
    <row r="365" spans="1:28" ht="24" customHeight="1">
      <c r="A365" s="212"/>
      <c r="B365" s="502"/>
      <c r="C365" s="818"/>
      <c r="D365" s="1565"/>
      <c r="E365" s="1566"/>
      <c r="F365" s="1566"/>
      <c r="G365" s="1566"/>
      <c r="H365" s="1566"/>
      <c r="I365" s="1566"/>
      <c r="J365" s="1566"/>
      <c r="K365" s="1567"/>
      <c r="L365" s="944"/>
      <c r="M365" s="130"/>
      <c r="N365" s="185" t="str">
        <f t="shared" si="10"/>
        <v/>
      </c>
      <c r="O365" s="47"/>
      <c r="P365" s="338"/>
      <c r="Q365" s="643"/>
      <c r="R365" s="644"/>
      <c r="S365" s="644"/>
      <c r="T365" s="644"/>
      <c r="U365" s="644"/>
      <c r="V365" s="644"/>
      <c r="W365" s="644"/>
      <c r="X365" s="644"/>
      <c r="Y365" s="644"/>
      <c r="Z365" s="644"/>
      <c r="AA365" s="644"/>
      <c r="AB365" s="663"/>
    </row>
    <row r="366" spans="1:28" ht="24" customHeight="1">
      <c r="A366" s="212"/>
      <c r="B366" s="502"/>
      <c r="C366" s="818"/>
      <c r="D366" s="1565"/>
      <c r="E366" s="1566"/>
      <c r="F366" s="1566"/>
      <c r="G366" s="1566"/>
      <c r="H366" s="1566"/>
      <c r="I366" s="1566"/>
      <c r="J366" s="1566"/>
      <c r="K366" s="1567"/>
      <c r="L366" s="944"/>
      <c r="M366" s="130"/>
      <c r="N366" s="185" t="str">
        <f t="shared" si="10"/>
        <v/>
      </c>
      <c r="O366" s="47"/>
      <c r="P366" s="338"/>
      <c r="Q366" s="643"/>
      <c r="R366" s="644"/>
      <c r="S366" s="644"/>
      <c r="T366" s="644"/>
      <c r="U366" s="644"/>
      <c r="V366" s="644"/>
      <c r="W366" s="644"/>
      <c r="X366" s="644"/>
      <c r="Y366" s="644"/>
      <c r="Z366" s="644"/>
      <c r="AA366" s="644"/>
      <c r="AB366" s="663"/>
    </row>
    <row r="367" spans="1:28" ht="24" customHeight="1">
      <c r="A367" s="212"/>
      <c r="B367" s="502"/>
      <c r="C367" s="818"/>
      <c r="D367" s="1565"/>
      <c r="E367" s="1566"/>
      <c r="F367" s="1566"/>
      <c r="G367" s="1566"/>
      <c r="H367" s="1566"/>
      <c r="I367" s="1566"/>
      <c r="J367" s="1566"/>
      <c r="K367" s="1567"/>
      <c r="L367" s="944"/>
      <c r="M367" s="130"/>
      <c r="N367" s="185" t="str">
        <f t="shared" si="10"/>
        <v/>
      </c>
      <c r="O367" s="47"/>
      <c r="P367" s="338"/>
      <c r="Q367" s="643"/>
      <c r="R367" s="644"/>
      <c r="S367" s="644"/>
      <c r="T367" s="644"/>
      <c r="U367" s="644"/>
      <c r="V367" s="644"/>
      <c r="W367" s="644"/>
      <c r="X367" s="644"/>
      <c r="Y367" s="644"/>
      <c r="Z367" s="644"/>
      <c r="AA367" s="644"/>
      <c r="AB367" s="663"/>
    </row>
    <row r="368" spans="1:28" ht="24" customHeight="1">
      <c r="A368" s="212"/>
      <c r="B368" s="502"/>
      <c r="C368" s="818"/>
      <c r="D368" s="1565"/>
      <c r="E368" s="1566"/>
      <c r="F368" s="1566"/>
      <c r="G368" s="1566"/>
      <c r="H368" s="1566"/>
      <c r="I368" s="1566"/>
      <c r="J368" s="1566"/>
      <c r="K368" s="1567"/>
      <c r="L368" s="944"/>
      <c r="M368" s="130"/>
      <c r="N368" s="185" t="str">
        <f t="shared" si="10"/>
        <v/>
      </c>
      <c r="O368" s="47"/>
      <c r="P368" s="338"/>
      <c r="Q368" s="643"/>
      <c r="R368" s="644"/>
      <c r="S368" s="644"/>
      <c r="T368" s="644"/>
      <c r="U368" s="644"/>
      <c r="V368" s="644"/>
      <c r="W368" s="644"/>
      <c r="X368" s="644"/>
      <c r="Y368" s="644"/>
      <c r="Z368" s="644"/>
      <c r="AA368" s="644"/>
      <c r="AB368" s="663"/>
    </row>
    <row r="369" spans="1:28" ht="24" customHeight="1">
      <c r="A369" s="212"/>
      <c r="B369" s="502"/>
      <c r="C369" s="818"/>
      <c r="D369" s="1565"/>
      <c r="E369" s="1566"/>
      <c r="F369" s="1566"/>
      <c r="G369" s="1566"/>
      <c r="H369" s="1566"/>
      <c r="I369" s="1566"/>
      <c r="J369" s="1566"/>
      <c r="K369" s="1567"/>
      <c r="L369" s="944"/>
      <c r="M369" s="130"/>
      <c r="N369" s="185" t="str">
        <f t="shared" si="10"/>
        <v/>
      </c>
      <c r="O369" s="47"/>
      <c r="P369" s="338"/>
      <c r="Q369" s="643"/>
      <c r="R369" s="644"/>
      <c r="S369" s="644"/>
      <c r="T369" s="644"/>
      <c r="U369" s="644"/>
      <c r="V369" s="644"/>
      <c r="W369" s="644"/>
      <c r="X369" s="644"/>
      <c r="Y369" s="644"/>
      <c r="Z369" s="644"/>
      <c r="AA369" s="644"/>
      <c r="AB369" s="663"/>
    </row>
    <row r="370" spans="1:28" ht="24" customHeight="1">
      <c r="A370" s="212"/>
      <c r="B370" s="502"/>
      <c r="C370" s="818"/>
      <c r="D370" s="1565"/>
      <c r="E370" s="1566"/>
      <c r="F370" s="1566"/>
      <c r="G370" s="1566"/>
      <c r="H370" s="1566"/>
      <c r="I370" s="1566"/>
      <c r="J370" s="1566"/>
      <c r="K370" s="1567"/>
      <c r="L370" s="944"/>
      <c r="M370" s="130"/>
      <c r="N370" s="185" t="str">
        <f t="shared" si="10"/>
        <v/>
      </c>
      <c r="O370" s="47"/>
      <c r="P370" s="338"/>
      <c r="Q370" s="643"/>
      <c r="R370" s="644"/>
      <c r="S370" s="644"/>
      <c r="T370" s="644"/>
      <c r="U370" s="644"/>
      <c r="V370" s="644"/>
      <c r="W370" s="644"/>
      <c r="X370" s="644"/>
      <c r="Y370" s="644"/>
      <c r="Z370" s="644"/>
      <c r="AA370" s="644"/>
      <c r="AB370" s="663"/>
    </row>
    <row r="371" spans="1:28" ht="24" customHeight="1">
      <c r="A371" s="212"/>
      <c r="B371" s="502"/>
      <c r="C371" s="818"/>
      <c r="D371" s="1565"/>
      <c r="E371" s="1566"/>
      <c r="F371" s="1566"/>
      <c r="G371" s="1566"/>
      <c r="H371" s="1566"/>
      <c r="I371" s="1566"/>
      <c r="J371" s="1566"/>
      <c r="K371" s="1567"/>
      <c r="L371" s="944"/>
      <c r="M371" s="130"/>
      <c r="N371" s="185" t="str">
        <f t="shared" si="10"/>
        <v/>
      </c>
      <c r="O371" s="47"/>
      <c r="P371" s="338"/>
      <c r="Q371" s="643"/>
      <c r="R371" s="644"/>
      <c r="S371" s="644"/>
      <c r="T371" s="644"/>
      <c r="U371" s="644"/>
      <c r="V371" s="644"/>
      <c r="W371" s="644"/>
      <c r="X371" s="644"/>
      <c r="Y371" s="644"/>
      <c r="Z371" s="644"/>
      <c r="AA371" s="644"/>
      <c r="AB371" s="663"/>
    </row>
    <row r="372" spans="1:28" ht="24" customHeight="1">
      <c r="A372" s="212"/>
      <c r="B372" s="502"/>
      <c r="C372" s="818"/>
      <c r="D372" s="1565"/>
      <c r="E372" s="1566"/>
      <c r="F372" s="1566"/>
      <c r="G372" s="1566"/>
      <c r="H372" s="1566"/>
      <c r="I372" s="1566"/>
      <c r="J372" s="1566"/>
      <c r="K372" s="1567"/>
      <c r="L372" s="944"/>
      <c r="M372" s="130"/>
      <c r="N372" s="185" t="str">
        <f t="shared" si="10"/>
        <v/>
      </c>
      <c r="O372" s="47"/>
      <c r="P372" s="338"/>
      <c r="Q372" s="643"/>
      <c r="R372" s="644"/>
      <c r="S372" s="644"/>
      <c r="T372" s="644"/>
      <c r="U372" s="644"/>
      <c r="V372" s="644"/>
      <c r="W372" s="644"/>
      <c r="X372" s="644"/>
      <c r="Y372" s="644"/>
      <c r="Z372" s="644"/>
      <c r="AA372" s="644"/>
      <c r="AB372" s="663"/>
    </row>
    <row r="373" spans="1:28" ht="24" customHeight="1">
      <c r="A373" s="212"/>
      <c r="B373" s="502"/>
      <c r="C373" s="818"/>
      <c r="D373" s="1565"/>
      <c r="E373" s="1566"/>
      <c r="F373" s="1566"/>
      <c r="G373" s="1566"/>
      <c r="H373" s="1566"/>
      <c r="I373" s="1566"/>
      <c r="J373" s="1566"/>
      <c r="K373" s="1567"/>
      <c r="L373" s="944"/>
      <c r="M373" s="130"/>
      <c r="N373" s="185" t="str">
        <f t="shared" si="10"/>
        <v/>
      </c>
      <c r="O373" s="47"/>
      <c r="P373" s="338"/>
      <c r="Q373" s="643"/>
      <c r="R373" s="644"/>
      <c r="S373" s="644"/>
      <c r="T373" s="644"/>
      <c r="U373" s="644"/>
      <c r="V373" s="644"/>
      <c r="W373" s="644"/>
      <c r="X373" s="644"/>
      <c r="Y373" s="644"/>
      <c r="Z373" s="644"/>
      <c r="AA373" s="644"/>
      <c r="AB373" s="663"/>
    </row>
    <row r="374" spans="1:28" ht="24" customHeight="1">
      <c r="A374" s="212"/>
      <c r="B374" s="502"/>
      <c r="C374" s="818"/>
      <c r="D374" s="1565"/>
      <c r="E374" s="1566"/>
      <c r="F374" s="1566"/>
      <c r="G374" s="1566"/>
      <c r="H374" s="1566"/>
      <c r="I374" s="1566"/>
      <c r="J374" s="1566"/>
      <c r="K374" s="1567"/>
      <c r="L374" s="944"/>
      <c r="M374" s="130"/>
      <c r="N374" s="185" t="str">
        <f t="shared" si="10"/>
        <v/>
      </c>
      <c r="O374" s="47"/>
      <c r="P374" s="338"/>
      <c r="Q374" s="643"/>
      <c r="R374" s="644"/>
      <c r="S374" s="644"/>
      <c r="T374" s="644"/>
      <c r="U374" s="644"/>
      <c r="V374" s="644"/>
      <c r="W374" s="644"/>
      <c r="X374" s="644"/>
      <c r="Y374" s="644"/>
      <c r="Z374" s="644"/>
      <c r="AA374" s="644"/>
      <c r="AB374" s="663"/>
    </row>
    <row r="375" spans="1:28" ht="24" customHeight="1">
      <c r="A375" s="212"/>
      <c r="B375" s="502"/>
      <c r="C375" s="818"/>
      <c r="D375" s="1565"/>
      <c r="E375" s="1566"/>
      <c r="F375" s="1566"/>
      <c r="G375" s="1566"/>
      <c r="H375" s="1566"/>
      <c r="I375" s="1566"/>
      <c r="J375" s="1566"/>
      <c r="K375" s="1567"/>
      <c r="L375" s="944"/>
      <c r="M375" s="130"/>
      <c r="N375" s="185" t="str">
        <f t="shared" si="10"/>
        <v/>
      </c>
      <c r="O375" s="47"/>
      <c r="P375" s="338"/>
      <c r="Q375" s="643"/>
      <c r="R375" s="644"/>
      <c r="S375" s="644"/>
      <c r="T375" s="644"/>
      <c r="U375" s="644"/>
      <c r="V375" s="644"/>
      <c r="W375" s="644"/>
      <c r="X375" s="644"/>
      <c r="Y375" s="644"/>
      <c r="Z375" s="644"/>
      <c r="AA375" s="644"/>
      <c r="AB375" s="663"/>
    </row>
    <row r="376" spans="1:28" ht="24" customHeight="1">
      <c r="A376" s="212"/>
      <c r="B376" s="502"/>
      <c r="C376" s="818"/>
      <c r="D376" s="1565"/>
      <c r="E376" s="1566"/>
      <c r="F376" s="1566"/>
      <c r="G376" s="1566"/>
      <c r="H376" s="1566"/>
      <c r="I376" s="1566"/>
      <c r="J376" s="1566"/>
      <c r="K376" s="1567"/>
      <c r="L376" s="944"/>
      <c r="M376" s="130"/>
      <c r="N376" s="185" t="str">
        <f t="shared" si="10"/>
        <v/>
      </c>
      <c r="O376" s="47"/>
      <c r="P376" s="338"/>
      <c r="Q376" s="643"/>
      <c r="R376" s="644"/>
      <c r="S376" s="644"/>
      <c r="T376" s="644"/>
      <c r="U376" s="644"/>
      <c r="V376" s="644"/>
      <c r="W376" s="644"/>
      <c r="X376" s="644"/>
      <c r="Y376" s="644"/>
      <c r="Z376" s="644"/>
      <c r="AA376" s="644"/>
      <c r="AB376" s="663"/>
    </row>
    <row r="377" spans="1:28" ht="24" customHeight="1">
      <c r="A377" s="212"/>
      <c r="B377" s="502"/>
      <c r="C377" s="818"/>
      <c r="D377" s="1565"/>
      <c r="E377" s="1566"/>
      <c r="F377" s="1566"/>
      <c r="G377" s="1566"/>
      <c r="H377" s="1566"/>
      <c r="I377" s="1566"/>
      <c r="J377" s="1566"/>
      <c r="K377" s="1567"/>
      <c r="L377" s="944"/>
      <c r="M377" s="130"/>
      <c r="N377" s="185" t="str">
        <f t="shared" si="10"/>
        <v/>
      </c>
      <c r="O377" s="47"/>
      <c r="P377" s="338"/>
      <c r="Q377" s="643"/>
      <c r="R377" s="644"/>
      <c r="S377" s="644"/>
      <c r="T377" s="644"/>
      <c r="U377" s="644"/>
      <c r="V377" s="644"/>
      <c r="W377" s="644"/>
      <c r="X377" s="644"/>
      <c r="Y377" s="644"/>
      <c r="Z377" s="644"/>
      <c r="AA377" s="644"/>
      <c r="AB377" s="663"/>
    </row>
    <row r="378" spans="1:28" ht="24" customHeight="1">
      <c r="A378" s="212"/>
      <c r="B378" s="502"/>
      <c r="C378" s="818"/>
      <c r="D378" s="1565"/>
      <c r="E378" s="1566"/>
      <c r="F378" s="1566"/>
      <c r="G378" s="1566"/>
      <c r="H378" s="1566"/>
      <c r="I378" s="1566"/>
      <c r="J378" s="1566"/>
      <c r="K378" s="1567"/>
      <c r="L378" s="944"/>
      <c r="M378" s="130"/>
      <c r="N378" s="185" t="str">
        <f t="shared" si="10"/>
        <v/>
      </c>
      <c r="O378" s="47"/>
      <c r="P378" s="338"/>
      <c r="Q378" s="643"/>
      <c r="R378" s="644"/>
      <c r="S378" s="644"/>
      <c r="T378" s="644"/>
      <c r="U378" s="644"/>
      <c r="V378" s="644"/>
      <c r="W378" s="644"/>
      <c r="X378" s="644"/>
      <c r="Y378" s="644"/>
      <c r="Z378" s="644"/>
      <c r="AA378" s="644"/>
      <c r="AB378" s="663"/>
    </row>
    <row r="379" spans="1:28" ht="24" customHeight="1">
      <c r="A379" s="212"/>
      <c r="B379" s="502"/>
      <c r="C379" s="818"/>
      <c r="D379" s="1565"/>
      <c r="E379" s="1566"/>
      <c r="F379" s="1566"/>
      <c r="G379" s="1566"/>
      <c r="H379" s="1566"/>
      <c r="I379" s="1566"/>
      <c r="J379" s="1566"/>
      <c r="K379" s="1567"/>
      <c r="L379" s="944"/>
      <c r="M379" s="130"/>
      <c r="N379" s="185" t="str">
        <f t="shared" si="10"/>
        <v/>
      </c>
      <c r="O379" s="47"/>
      <c r="P379" s="338"/>
      <c r="Q379" s="643"/>
      <c r="R379" s="644"/>
      <c r="S379" s="644"/>
      <c r="T379" s="644"/>
      <c r="U379" s="644"/>
      <c r="V379" s="644"/>
      <c r="W379" s="644"/>
      <c r="X379" s="644"/>
      <c r="Y379" s="644"/>
      <c r="Z379" s="644"/>
      <c r="AA379" s="644"/>
      <c r="AB379" s="663"/>
    </row>
    <row r="380" spans="1:28" ht="24" customHeight="1">
      <c r="A380" s="212"/>
      <c r="B380" s="502"/>
      <c r="C380" s="818"/>
      <c r="D380" s="1565"/>
      <c r="E380" s="1566"/>
      <c r="F380" s="1566"/>
      <c r="G380" s="1566"/>
      <c r="H380" s="1566"/>
      <c r="I380" s="1566"/>
      <c r="J380" s="1566"/>
      <c r="K380" s="1567"/>
      <c r="L380" s="944"/>
      <c r="M380" s="130"/>
      <c r="N380" s="185" t="str">
        <f t="shared" si="10"/>
        <v/>
      </c>
      <c r="O380" s="47"/>
      <c r="P380" s="338"/>
      <c r="Q380" s="643"/>
      <c r="R380" s="644"/>
      <c r="S380" s="644"/>
      <c r="T380" s="644"/>
      <c r="U380" s="644"/>
      <c r="V380" s="644"/>
      <c r="W380" s="644"/>
      <c r="X380" s="644"/>
      <c r="Y380" s="644"/>
      <c r="Z380" s="644"/>
      <c r="AA380" s="644"/>
      <c r="AB380" s="663"/>
    </row>
    <row r="381" spans="1:28" ht="24" customHeight="1">
      <c r="A381" s="212"/>
      <c r="B381" s="502"/>
      <c r="C381" s="28"/>
      <c r="D381" s="1565"/>
      <c r="E381" s="1566"/>
      <c r="F381" s="1566"/>
      <c r="G381" s="1566"/>
      <c r="H381" s="1566"/>
      <c r="I381" s="1566"/>
      <c r="J381" s="1566"/>
      <c r="K381" s="1567"/>
      <c r="L381" s="29"/>
      <c r="M381" s="130"/>
      <c r="N381" s="185" t="str">
        <f t="shared" si="10"/>
        <v/>
      </c>
      <c r="O381" s="47"/>
      <c r="P381" s="338"/>
      <c r="Q381" s="643"/>
      <c r="R381" s="644"/>
      <c r="S381" s="644"/>
      <c r="T381" s="644"/>
      <c r="U381" s="644"/>
      <c r="V381" s="644"/>
      <c r="W381" s="644"/>
      <c r="X381" s="644"/>
      <c r="Y381" s="644"/>
      <c r="Z381" s="644"/>
      <c r="AA381" s="644"/>
      <c r="AB381" s="663"/>
    </row>
    <row r="382" spans="1:28" ht="24" customHeight="1">
      <c r="A382" s="212"/>
      <c r="B382" s="502"/>
      <c r="C382" s="28"/>
      <c r="D382" s="1565"/>
      <c r="E382" s="1566"/>
      <c r="F382" s="1566"/>
      <c r="G382" s="1566"/>
      <c r="H382" s="1566"/>
      <c r="I382" s="1566"/>
      <c r="J382" s="1566"/>
      <c r="K382" s="1567"/>
      <c r="L382" s="29"/>
      <c r="M382" s="130"/>
      <c r="N382" s="185" t="str">
        <f t="shared" si="10"/>
        <v/>
      </c>
      <c r="O382" s="47"/>
      <c r="P382" s="338"/>
      <c r="Q382" s="643"/>
      <c r="R382" s="644"/>
      <c r="S382" s="644"/>
      <c r="T382" s="644"/>
      <c r="U382" s="644"/>
      <c r="V382" s="644"/>
      <c r="W382" s="644"/>
      <c r="X382" s="644"/>
      <c r="Y382" s="644"/>
      <c r="Z382" s="644"/>
      <c r="AA382" s="644"/>
      <c r="AB382" s="663"/>
    </row>
    <row r="383" spans="1:28" ht="24" customHeight="1">
      <c r="A383" s="212"/>
      <c r="B383" s="502"/>
      <c r="C383" s="28"/>
      <c r="D383" s="1565"/>
      <c r="E383" s="1566"/>
      <c r="F383" s="1566"/>
      <c r="G383" s="1566"/>
      <c r="H383" s="1566"/>
      <c r="I383" s="1566"/>
      <c r="J383" s="1566"/>
      <c r="K383" s="1567"/>
      <c r="L383" s="29"/>
      <c r="M383" s="130"/>
      <c r="N383" s="185" t="str">
        <f t="shared" si="10"/>
        <v/>
      </c>
      <c r="O383" s="47"/>
      <c r="P383" s="338"/>
      <c r="Q383" s="643"/>
      <c r="R383" s="644"/>
      <c r="S383" s="644"/>
      <c r="T383" s="644"/>
      <c r="U383" s="644"/>
      <c r="V383" s="644"/>
      <c r="W383" s="644"/>
      <c r="X383" s="644"/>
      <c r="Y383" s="644"/>
      <c r="Z383" s="644"/>
      <c r="AA383" s="644"/>
      <c r="AB383" s="663"/>
    </row>
    <row r="384" spans="1:28" ht="24" customHeight="1">
      <c r="A384" s="212"/>
      <c r="B384" s="502"/>
      <c r="C384" s="28"/>
      <c r="D384" s="1565"/>
      <c r="E384" s="1566"/>
      <c r="F384" s="1566"/>
      <c r="G384" s="1566"/>
      <c r="H384" s="1566"/>
      <c r="I384" s="1566"/>
      <c r="J384" s="1566"/>
      <c r="K384" s="1567"/>
      <c r="L384" s="29"/>
      <c r="M384" s="130"/>
      <c r="N384" s="185" t="str">
        <f t="shared" si="10"/>
        <v/>
      </c>
      <c r="O384" s="47"/>
      <c r="P384" s="338"/>
      <c r="Q384" s="643"/>
      <c r="R384" s="644"/>
      <c r="S384" s="644"/>
      <c r="T384" s="644"/>
      <c r="U384" s="644"/>
      <c r="V384" s="644"/>
      <c r="W384" s="644"/>
      <c r="X384" s="644"/>
      <c r="Y384" s="644"/>
      <c r="Z384" s="644"/>
      <c r="AA384" s="644"/>
      <c r="AB384" s="663"/>
    </row>
    <row r="385" spans="1:28" ht="24" customHeight="1">
      <c r="A385" s="212"/>
      <c r="B385" s="502"/>
      <c r="C385" s="28"/>
      <c r="D385" s="1565"/>
      <c r="E385" s="1566"/>
      <c r="F385" s="1566"/>
      <c r="G385" s="1566"/>
      <c r="H385" s="1566"/>
      <c r="I385" s="1566"/>
      <c r="J385" s="1566"/>
      <c r="K385" s="1567"/>
      <c r="L385" s="29"/>
      <c r="M385" s="130"/>
      <c r="N385" s="185" t="str">
        <f t="shared" si="10"/>
        <v/>
      </c>
      <c r="O385" s="47"/>
      <c r="P385" s="338"/>
      <c r="Q385" s="643"/>
      <c r="R385" s="656"/>
      <c r="S385" s="656"/>
      <c r="T385" s="644"/>
      <c r="U385" s="644"/>
      <c r="V385" s="644"/>
      <c r="W385" s="644"/>
      <c r="X385" s="644"/>
      <c r="Y385" s="644"/>
      <c r="Z385" s="644"/>
      <c r="AA385" s="644"/>
      <c r="AB385" s="663"/>
    </row>
    <row r="386" spans="1:28" ht="24" customHeight="1">
      <c r="A386" s="212"/>
      <c r="B386" s="502"/>
      <c r="C386" s="28"/>
      <c r="D386" s="1565"/>
      <c r="E386" s="1566"/>
      <c r="F386" s="1566"/>
      <c r="G386" s="1566"/>
      <c r="H386" s="1566"/>
      <c r="I386" s="1566"/>
      <c r="J386" s="1566"/>
      <c r="K386" s="1567"/>
      <c r="L386" s="29"/>
      <c r="M386" s="130"/>
      <c r="N386" s="185" t="str">
        <f t="shared" si="10"/>
        <v/>
      </c>
      <c r="O386" s="47"/>
      <c r="P386" s="338"/>
      <c r="Q386" s="643"/>
      <c r="R386" s="644"/>
      <c r="S386" s="644"/>
      <c r="T386" s="644"/>
      <c r="U386" s="644"/>
      <c r="V386" s="644"/>
      <c r="W386" s="644"/>
      <c r="X386" s="644"/>
      <c r="Y386" s="644"/>
      <c r="Z386" s="644"/>
      <c r="AA386" s="644"/>
      <c r="AB386" s="663"/>
    </row>
    <row r="387" spans="1:28" ht="24" customHeight="1">
      <c r="A387" s="212"/>
      <c r="B387" s="502"/>
      <c r="C387" s="818"/>
      <c r="D387" s="1565"/>
      <c r="E387" s="1566"/>
      <c r="F387" s="1566"/>
      <c r="G387" s="1566"/>
      <c r="H387" s="1566"/>
      <c r="I387" s="1566"/>
      <c r="J387" s="1566"/>
      <c r="K387" s="1567"/>
      <c r="L387" s="944"/>
      <c r="M387" s="130"/>
      <c r="N387" s="185" t="str">
        <f t="shared" si="10"/>
        <v/>
      </c>
      <c r="O387" s="47"/>
      <c r="P387" s="338"/>
      <c r="Q387" s="643"/>
      <c r="R387" s="644"/>
      <c r="S387" s="644"/>
      <c r="T387" s="644"/>
      <c r="U387" s="644"/>
      <c r="V387" s="644"/>
      <c r="W387" s="644"/>
      <c r="X387" s="644"/>
      <c r="Y387" s="644"/>
      <c r="Z387" s="644"/>
      <c r="AA387" s="644"/>
      <c r="AB387" s="663"/>
    </row>
    <row r="388" spans="1:28" ht="24" customHeight="1">
      <c r="A388" s="212"/>
      <c r="B388" s="502"/>
      <c r="C388" s="818"/>
      <c r="D388" s="1565"/>
      <c r="E388" s="1566"/>
      <c r="F388" s="1566"/>
      <c r="G388" s="1566"/>
      <c r="H388" s="1566"/>
      <c r="I388" s="1566"/>
      <c r="J388" s="1566"/>
      <c r="K388" s="1567"/>
      <c r="L388" s="944"/>
      <c r="M388" s="130"/>
      <c r="N388" s="185" t="str">
        <f t="shared" si="10"/>
        <v/>
      </c>
      <c r="O388" s="47"/>
      <c r="P388" s="338"/>
      <c r="Q388" s="643"/>
      <c r="R388" s="644"/>
      <c r="S388" s="644"/>
      <c r="T388" s="644"/>
      <c r="U388" s="644"/>
      <c r="V388" s="644"/>
      <c r="W388" s="644"/>
      <c r="X388" s="644"/>
      <c r="Y388" s="644"/>
      <c r="Z388" s="644"/>
      <c r="AA388" s="644"/>
      <c r="AB388" s="663"/>
    </row>
    <row r="389" spans="1:28" ht="24" customHeight="1">
      <c r="A389" s="212"/>
      <c r="B389" s="502"/>
      <c r="C389" s="818"/>
      <c r="D389" s="1565"/>
      <c r="E389" s="1566"/>
      <c r="F389" s="1566"/>
      <c r="G389" s="1566"/>
      <c r="H389" s="1566"/>
      <c r="I389" s="1566"/>
      <c r="J389" s="1566"/>
      <c r="K389" s="1567"/>
      <c r="L389" s="944"/>
      <c r="M389" s="130"/>
      <c r="N389" s="185" t="str">
        <f t="shared" si="10"/>
        <v/>
      </c>
      <c r="O389" s="47"/>
      <c r="P389" s="338"/>
      <c r="Q389" s="643"/>
      <c r="R389" s="644"/>
      <c r="S389" s="644"/>
      <c r="T389" s="644"/>
      <c r="U389" s="644"/>
      <c r="V389" s="644"/>
      <c r="W389" s="644"/>
      <c r="X389" s="644"/>
      <c r="Y389" s="644"/>
      <c r="Z389" s="644"/>
      <c r="AA389" s="644"/>
      <c r="AB389" s="663"/>
    </row>
    <row r="390" spans="1:28" ht="24" customHeight="1">
      <c r="A390" s="212"/>
      <c r="B390" s="502"/>
      <c r="C390" s="818"/>
      <c r="D390" s="1565"/>
      <c r="E390" s="1566"/>
      <c r="F390" s="1566"/>
      <c r="G390" s="1566"/>
      <c r="H390" s="1566"/>
      <c r="I390" s="1566"/>
      <c r="J390" s="1566"/>
      <c r="K390" s="1567"/>
      <c r="L390" s="944"/>
      <c r="M390" s="130"/>
      <c r="N390" s="185" t="str">
        <f t="shared" si="10"/>
        <v/>
      </c>
      <c r="O390" s="47"/>
      <c r="P390" s="338"/>
      <c r="Q390" s="643"/>
      <c r="R390" s="644"/>
      <c r="S390" s="644"/>
      <c r="T390" s="644"/>
      <c r="U390" s="644"/>
      <c r="V390" s="644"/>
      <c r="W390" s="644"/>
      <c r="X390" s="644"/>
      <c r="Y390" s="644"/>
      <c r="Z390" s="644"/>
      <c r="AA390" s="644"/>
      <c r="AB390" s="663"/>
    </row>
    <row r="391" spans="1:28" ht="24" customHeight="1">
      <c r="A391" s="212"/>
      <c r="B391" s="502"/>
      <c r="C391" s="818"/>
      <c r="D391" s="1565"/>
      <c r="E391" s="1566"/>
      <c r="F391" s="1566"/>
      <c r="G391" s="1566"/>
      <c r="H391" s="1566"/>
      <c r="I391" s="1566"/>
      <c r="J391" s="1566"/>
      <c r="K391" s="1567"/>
      <c r="L391" s="944"/>
      <c r="M391" s="130"/>
      <c r="N391" s="185" t="str">
        <f t="shared" si="10"/>
        <v/>
      </c>
      <c r="O391" s="47"/>
      <c r="P391" s="338"/>
      <c r="Q391" s="643"/>
      <c r="R391" s="644"/>
      <c r="S391" s="644"/>
      <c r="T391" s="644"/>
      <c r="U391" s="644"/>
      <c r="V391" s="644"/>
      <c r="W391" s="644"/>
      <c r="X391" s="644"/>
      <c r="Y391" s="644"/>
      <c r="Z391" s="644"/>
      <c r="AA391" s="644"/>
      <c r="AB391" s="663"/>
    </row>
    <row r="392" spans="1:28" ht="24" customHeight="1">
      <c r="A392" s="212"/>
      <c r="B392" s="502"/>
      <c r="C392" s="818"/>
      <c r="D392" s="1565"/>
      <c r="E392" s="1566"/>
      <c r="F392" s="1566"/>
      <c r="G392" s="1566"/>
      <c r="H392" s="1566"/>
      <c r="I392" s="1566"/>
      <c r="J392" s="1566"/>
      <c r="K392" s="1567"/>
      <c r="L392" s="944"/>
      <c r="M392" s="130"/>
      <c r="N392" s="185" t="str">
        <f t="shared" si="10"/>
        <v/>
      </c>
      <c r="O392" s="47"/>
      <c r="P392" s="338"/>
      <c r="Q392" s="643"/>
      <c r="R392" s="644"/>
      <c r="S392" s="644"/>
      <c r="T392" s="644"/>
      <c r="U392" s="644"/>
      <c r="V392" s="644"/>
      <c r="W392" s="644"/>
      <c r="X392" s="644"/>
      <c r="Y392" s="644"/>
      <c r="Z392" s="644"/>
      <c r="AA392" s="644"/>
      <c r="AB392" s="663"/>
    </row>
    <row r="393" spans="1:28" ht="24" customHeight="1">
      <c r="A393" s="212"/>
      <c r="B393" s="502"/>
      <c r="C393" s="818"/>
      <c r="D393" s="1565"/>
      <c r="E393" s="1566"/>
      <c r="F393" s="1566"/>
      <c r="G393" s="1566"/>
      <c r="H393" s="1566"/>
      <c r="I393" s="1566"/>
      <c r="J393" s="1566"/>
      <c r="K393" s="1567"/>
      <c r="L393" s="944"/>
      <c r="M393" s="130"/>
      <c r="N393" s="185" t="str">
        <f t="shared" si="10"/>
        <v/>
      </c>
      <c r="O393" s="47"/>
      <c r="P393" s="338"/>
      <c r="Q393" s="643"/>
      <c r="R393" s="644"/>
      <c r="S393" s="644"/>
      <c r="T393" s="644"/>
      <c r="U393" s="644"/>
      <c r="V393" s="644"/>
      <c r="W393" s="644"/>
      <c r="X393" s="644"/>
      <c r="Y393" s="644"/>
      <c r="Z393" s="644"/>
      <c r="AA393" s="644"/>
      <c r="AB393" s="663"/>
    </row>
    <row r="394" spans="1:28" ht="24" customHeight="1">
      <c r="A394" s="212"/>
      <c r="B394" s="502"/>
      <c r="C394" s="818"/>
      <c r="D394" s="1565"/>
      <c r="E394" s="1566"/>
      <c r="F394" s="1566"/>
      <c r="G394" s="1566"/>
      <c r="H394" s="1566"/>
      <c r="I394" s="1566"/>
      <c r="J394" s="1566"/>
      <c r="K394" s="1567"/>
      <c r="L394" s="944"/>
      <c r="M394" s="130"/>
      <c r="N394" s="185" t="str">
        <f t="shared" si="10"/>
        <v/>
      </c>
      <c r="O394" s="47"/>
      <c r="P394" s="338"/>
      <c r="Q394" s="643"/>
      <c r="R394" s="644"/>
      <c r="S394" s="644"/>
      <c r="T394" s="644"/>
      <c r="U394" s="644"/>
      <c r="V394" s="644"/>
      <c r="W394" s="644"/>
      <c r="X394" s="644"/>
      <c r="Y394" s="644"/>
      <c r="Z394" s="644"/>
      <c r="AA394" s="644"/>
      <c r="AB394" s="663"/>
    </row>
    <row r="395" spans="1:28" ht="24" customHeight="1">
      <c r="A395" s="212"/>
      <c r="B395" s="502"/>
      <c r="C395" s="818"/>
      <c r="D395" s="1565"/>
      <c r="E395" s="1566"/>
      <c r="F395" s="1566"/>
      <c r="G395" s="1566"/>
      <c r="H395" s="1566"/>
      <c r="I395" s="1566"/>
      <c r="J395" s="1566"/>
      <c r="K395" s="1567"/>
      <c r="L395" s="944"/>
      <c r="M395" s="130"/>
      <c r="N395" s="185" t="str">
        <f t="shared" si="10"/>
        <v/>
      </c>
      <c r="O395" s="47"/>
      <c r="P395" s="338"/>
      <c r="Q395" s="643"/>
      <c r="R395" s="644"/>
      <c r="S395" s="644"/>
      <c r="T395" s="644"/>
      <c r="U395" s="644"/>
      <c r="V395" s="644"/>
      <c r="W395" s="644"/>
      <c r="X395" s="644"/>
      <c r="Y395" s="644"/>
      <c r="Z395" s="644"/>
      <c r="AA395" s="644"/>
      <c r="AB395" s="663"/>
    </row>
    <row r="396" spans="1:28" ht="24" customHeight="1">
      <c r="A396" s="212"/>
      <c r="B396" s="502"/>
      <c r="C396" s="818"/>
      <c r="D396" s="1565"/>
      <c r="E396" s="1566"/>
      <c r="F396" s="1566"/>
      <c r="G396" s="1566"/>
      <c r="H396" s="1566"/>
      <c r="I396" s="1566"/>
      <c r="J396" s="1566"/>
      <c r="K396" s="1567"/>
      <c r="L396" s="944"/>
      <c r="M396" s="130"/>
      <c r="N396" s="185" t="str">
        <f t="shared" si="10"/>
        <v/>
      </c>
      <c r="O396" s="47"/>
      <c r="P396" s="338"/>
      <c r="Q396" s="643"/>
      <c r="R396" s="644"/>
      <c r="S396" s="644"/>
      <c r="T396" s="644"/>
      <c r="U396" s="644"/>
      <c r="V396" s="644"/>
      <c r="W396" s="644"/>
      <c r="X396" s="644"/>
      <c r="Y396" s="644"/>
      <c r="Z396" s="644"/>
      <c r="AA396" s="644"/>
      <c r="AB396" s="663"/>
    </row>
    <row r="397" spans="1:28" ht="24" customHeight="1">
      <c r="A397" s="212"/>
      <c r="B397" s="502"/>
      <c r="C397" s="818"/>
      <c r="D397" s="1565"/>
      <c r="E397" s="1566"/>
      <c r="F397" s="1566"/>
      <c r="G397" s="1566"/>
      <c r="H397" s="1566"/>
      <c r="I397" s="1566"/>
      <c r="J397" s="1566"/>
      <c r="K397" s="1567"/>
      <c r="L397" s="944"/>
      <c r="M397" s="130"/>
      <c r="N397" s="185" t="str">
        <f t="shared" si="10"/>
        <v/>
      </c>
      <c r="O397" s="47"/>
      <c r="P397" s="338"/>
      <c r="Q397" s="643"/>
      <c r="R397" s="644"/>
      <c r="S397" s="644"/>
      <c r="T397" s="644"/>
      <c r="U397" s="644"/>
      <c r="V397" s="644"/>
      <c r="W397" s="644"/>
      <c r="X397" s="644"/>
      <c r="Y397" s="644"/>
      <c r="Z397" s="644"/>
      <c r="AA397" s="644"/>
      <c r="AB397" s="663"/>
    </row>
    <row r="398" spans="1:28" ht="24" customHeight="1">
      <c r="A398" s="212"/>
      <c r="B398" s="502"/>
      <c r="C398" s="818"/>
      <c r="D398" s="1565"/>
      <c r="E398" s="1566"/>
      <c r="F398" s="1566"/>
      <c r="G398" s="1566"/>
      <c r="H398" s="1566"/>
      <c r="I398" s="1566"/>
      <c r="J398" s="1566"/>
      <c r="K398" s="1567"/>
      <c r="L398" s="944"/>
      <c r="M398" s="130"/>
      <c r="N398" s="185" t="str">
        <f t="shared" si="10"/>
        <v/>
      </c>
      <c r="O398" s="47"/>
      <c r="P398" s="338"/>
      <c r="Q398" s="643"/>
      <c r="R398" s="644"/>
      <c r="S398" s="644"/>
      <c r="T398" s="644"/>
      <c r="U398" s="644"/>
      <c r="V398" s="644"/>
      <c r="W398" s="644"/>
      <c r="X398" s="644"/>
      <c r="Y398" s="644"/>
      <c r="Z398" s="644"/>
      <c r="AA398" s="644"/>
      <c r="AB398" s="663"/>
    </row>
    <row r="399" spans="1:28" ht="24" customHeight="1">
      <c r="A399" s="212"/>
      <c r="B399" s="502"/>
      <c r="C399" s="818"/>
      <c r="D399" s="1565"/>
      <c r="E399" s="1566"/>
      <c r="F399" s="1566"/>
      <c r="G399" s="1566"/>
      <c r="H399" s="1566"/>
      <c r="I399" s="1566"/>
      <c r="J399" s="1566"/>
      <c r="K399" s="1567"/>
      <c r="L399" s="944"/>
      <c r="M399" s="130"/>
      <c r="N399" s="185" t="str">
        <f t="shared" si="10"/>
        <v/>
      </c>
      <c r="O399" s="47"/>
      <c r="P399" s="338"/>
      <c r="Q399" s="643"/>
      <c r="R399" s="644"/>
      <c r="S399" s="644"/>
      <c r="T399" s="644"/>
      <c r="U399" s="644"/>
      <c r="V399" s="644"/>
      <c r="W399" s="644"/>
      <c r="X399" s="644"/>
      <c r="Y399" s="644"/>
      <c r="Z399" s="644"/>
      <c r="AA399" s="644"/>
      <c r="AB399" s="663"/>
    </row>
    <row r="400" spans="1:28" ht="24" customHeight="1">
      <c r="A400" s="212"/>
      <c r="B400" s="502"/>
      <c r="C400" s="818"/>
      <c r="D400" s="1565"/>
      <c r="E400" s="1566"/>
      <c r="F400" s="1566"/>
      <c r="G400" s="1566"/>
      <c r="H400" s="1566"/>
      <c r="I400" s="1566"/>
      <c r="J400" s="1566"/>
      <c r="K400" s="1567"/>
      <c r="L400" s="944"/>
      <c r="M400" s="130"/>
      <c r="N400" s="185" t="str">
        <f t="shared" si="10"/>
        <v/>
      </c>
      <c r="O400" s="47"/>
      <c r="P400" s="338"/>
      <c r="Q400" s="643"/>
      <c r="R400" s="644"/>
      <c r="S400" s="644"/>
      <c r="T400" s="644"/>
      <c r="U400" s="644"/>
      <c r="V400" s="644"/>
      <c r="W400" s="644"/>
      <c r="X400" s="644"/>
      <c r="Y400" s="644"/>
      <c r="Z400" s="644"/>
      <c r="AA400" s="644"/>
      <c r="AB400" s="663"/>
    </row>
    <row r="401" spans="1:28" ht="24" customHeight="1">
      <c r="A401" s="212"/>
      <c r="B401" s="502"/>
      <c r="C401" s="818"/>
      <c r="D401" s="1565"/>
      <c r="E401" s="1566"/>
      <c r="F401" s="1566"/>
      <c r="G401" s="1566"/>
      <c r="H401" s="1566"/>
      <c r="I401" s="1566"/>
      <c r="J401" s="1566"/>
      <c r="K401" s="1567"/>
      <c r="L401" s="944"/>
      <c r="M401" s="130"/>
      <c r="N401" s="185" t="str">
        <f t="shared" si="10"/>
        <v/>
      </c>
      <c r="O401" s="47"/>
      <c r="P401" s="338"/>
      <c r="Q401" s="643"/>
      <c r="R401" s="644"/>
      <c r="S401" s="644"/>
      <c r="T401" s="644"/>
      <c r="U401" s="644"/>
      <c r="V401" s="644"/>
      <c r="W401" s="644"/>
      <c r="X401" s="644"/>
      <c r="Y401" s="644"/>
      <c r="Z401" s="644"/>
      <c r="AA401" s="644"/>
      <c r="AB401" s="663"/>
    </row>
    <row r="402" spans="1:28" ht="24" customHeight="1">
      <c r="A402" s="212"/>
      <c r="B402" s="502"/>
      <c r="C402" s="818"/>
      <c r="D402" s="819"/>
      <c r="E402" s="820"/>
      <c r="F402" s="820"/>
      <c r="G402" s="820"/>
      <c r="H402" s="820"/>
      <c r="I402" s="820"/>
      <c r="J402" s="820"/>
      <c r="K402" s="821"/>
      <c r="L402" s="944"/>
      <c r="M402" s="130"/>
      <c r="N402" s="185"/>
      <c r="O402" s="47"/>
      <c r="P402" s="338"/>
      <c r="Q402" s="643"/>
      <c r="R402" s="644"/>
      <c r="S402" s="644"/>
      <c r="T402" s="644"/>
      <c r="U402" s="644"/>
      <c r="V402" s="644"/>
      <c r="W402" s="644"/>
      <c r="X402" s="644"/>
      <c r="Y402" s="644"/>
      <c r="Z402" s="644"/>
      <c r="AA402" s="644"/>
      <c r="AB402" s="663"/>
    </row>
    <row r="403" spans="1:28" ht="24" customHeight="1">
      <c r="A403" s="212"/>
      <c r="B403" s="502"/>
      <c r="C403" s="818"/>
      <c r="D403" s="819"/>
      <c r="E403" s="820"/>
      <c r="F403" s="820"/>
      <c r="G403" s="820"/>
      <c r="H403" s="820"/>
      <c r="I403" s="820"/>
      <c r="J403" s="820"/>
      <c r="K403" s="821"/>
      <c r="L403" s="944"/>
      <c r="M403" s="130"/>
      <c r="N403" s="185"/>
      <c r="O403" s="47"/>
      <c r="P403" s="338"/>
      <c r="Q403" s="643"/>
      <c r="R403" s="644"/>
      <c r="S403" s="644"/>
      <c r="T403" s="644"/>
      <c r="U403" s="644"/>
      <c r="V403" s="644"/>
      <c r="W403" s="644"/>
      <c r="X403" s="644"/>
      <c r="Y403" s="644"/>
      <c r="Z403" s="644"/>
      <c r="AA403" s="644"/>
      <c r="AB403" s="663"/>
    </row>
    <row r="404" spans="1:28" ht="24" customHeight="1">
      <c r="A404" s="212"/>
      <c r="B404" s="502"/>
      <c r="C404" s="818"/>
      <c r="D404" s="819"/>
      <c r="E404" s="820"/>
      <c r="F404" s="820"/>
      <c r="G404" s="820"/>
      <c r="H404" s="820"/>
      <c r="I404" s="820"/>
      <c r="J404" s="820"/>
      <c r="K404" s="821"/>
      <c r="L404" s="944"/>
      <c r="M404" s="130"/>
      <c r="N404" s="185"/>
      <c r="O404" s="47"/>
      <c r="P404" s="338"/>
      <c r="Q404" s="643"/>
      <c r="R404" s="644"/>
      <c r="S404" s="644"/>
      <c r="T404" s="644"/>
      <c r="U404" s="644"/>
      <c r="V404" s="644"/>
      <c r="W404" s="644"/>
      <c r="X404" s="644"/>
      <c r="Y404" s="644"/>
      <c r="Z404" s="644"/>
      <c r="AA404" s="644"/>
      <c r="AB404" s="663"/>
    </row>
    <row r="405" spans="1:28" ht="24" customHeight="1">
      <c r="A405" s="212"/>
      <c r="B405" s="502"/>
      <c r="C405" s="818"/>
      <c r="D405" s="1565"/>
      <c r="E405" s="1566"/>
      <c r="F405" s="1566"/>
      <c r="G405" s="1566"/>
      <c r="H405" s="1566"/>
      <c r="I405" s="1566"/>
      <c r="J405" s="1566"/>
      <c r="K405" s="1567"/>
      <c r="L405" s="944"/>
      <c r="M405" s="130"/>
      <c r="N405" s="185" t="str">
        <f t="shared" ref="N405:N411" si="11">IF(C405=0,"",C405*M405)</f>
        <v/>
      </c>
      <c r="O405" s="47"/>
      <c r="P405" s="338"/>
      <c r="Q405" s="643"/>
      <c r="R405" s="644"/>
      <c r="S405" s="644"/>
      <c r="T405" s="644"/>
      <c r="U405" s="644"/>
      <c r="V405" s="644"/>
      <c r="W405" s="644"/>
      <c r="X405" s="644"/>
      <c r="Y405" s="644"/>
      <c r="Z405" s="644"/>
      <c r="AA405" s="644"/>
      <c r="AB405" s="663"/>
    </row>
    <row r="406" spans="1:28" ht="24" customHeight="1">
      <c r="A406" s="212"/>
      <c r="B406" s="502"/>
      <c r="C406" s="818"/>
      <c r="D406" s="1565"/>
      <c r="E406" s="1566"/>
      <c r="F406" s="1566"/>
      <c r="G406" s="1566"/>
      <c r="H406" s="1566"/>
      <c r="I406" s="1566"/>
      <c r="J406" s="1566"/>
      <c r="K406" s="1567"/>
      <c r="L406" s="944"/>
      <c r="M406" s="130"/>
      <c r="N406" s="185" t="str">
        <f t="shared" si="11"/>
        <v/>
      </c>
      <c r="O406" s="47"/>
      <c r="P406" s="338"/>
      <c r="Q406" s="643"/>
      <c r="R406" s="644"/>
      <c r="S406" s="644"/>
      <c r="T406" s="644"/>
      <c r="U406" s="644"/>
      <c r="V406" s="644"/>
      <c r="W406" s="644"/>
      <c r="X406" s="644"/>
      <c r="Y406" s="644"/>
      <c r="Z406" s="644"/>
      <c r="AA406" s="644"/>
      <c r="AB406" s="663"/>
    </row>
    <row r="407" spans="1:28" ht="24" customHeight="1">
      <c r="A407" s="212"/>
      <c r="B407" s="502"/>
      <c r="C407" s="818"/>
      <c r="D407" s="1565"/>
      <c r="E407" s="1566"/>
      <c r="F407" s="1566"/>
      <c r="G407" s="1566"/>
      <c r="H407" s="1566"/>
      <c r="I407" s="1566"/>
      <c r="J407" s="1566"/>
      <c r="K407" s="1567"/>
      <c r="L407" s="944"/>
      <c r="M407" s="130"/>
      <c r="N407" s="185" t="str">
        <f t="shared" si="11"/>
        <v/>
      </c>
      <c r="O407" s="47"/>
      <c r="P407" s="338"/>
      <c r="Q407" s="643"/>
      <c r="R407" s="644"/>
      <c r="S407" s="644"/>
      <c r="T407" s="644"/>
      <c r="U407" s="644"/>
      <c r="V407" s="644"/>
      <c r="W407" s="644"/>
      <c r="X407" s="644"/>
      <c r="Y407" s="644"/>
      <c r="Z407" s="644"/>
      <c r="AA407" s="644"/>
      <c r="AB407" s="663"/>
    </row>
    <row r="408" spans="1:28" ht="24" customHeight="1">
      <c r="A408" s="212"/>
      <c r="B408" s="502"/>
      <c r="C408" s="818"/>
      <c r="D408" s="1565"/>
      <c r="E408" s="1566"/>
      <c r="F408" s="1566"/>
      <c r="G408" s="1566"/>
      <c r="H408" s="1566"/>
      <c r="I408" s="1566"/>
      <c r="J408" s="1566"/>
      <c r="K408" s="1567"/>
      <c r="L408" s="944"/>
      <c r="M408" s="130"/>
      <c r="N408" s="185" t="str">
        <f t="shared" si="11"/>
        <v/>
      </c>
      <c r="O408" s="47"/>
      <c r="P408" s="338"/>
      <c r="Q408" s="643"/>
      <c r="R408" s="644"/>
      <c r="S408" s="644"/>
      <c r="T408" s="644"/>
      <c r="U408" s="644"/>
      <c r="V408" s="644"/>
      <c r="W408" s="644"/>
      <c r="X408" s="644"/>
      <c r="Y408" s="644"/>
      <c r="Z408" s="644"/>
      <c r="AA408" s="644"/>
      <c r="AB408" s="663"/>
    </row>
    <row r="409" spans="1:28" ht="24" customHeight="1">
      <c r="A409" s="212"/>
      <c r="B409" s="502"/>
      <c r="C409" s="818"/>
      <c r="D409" s="1565"/>
      <c r="E409" s="1566"/>
      <c r="F409" s="1566"/>
      <c r="G409" s="1566"/>
      <c r="H409" s="1566"/>
      <c r="I409" s="1566"/>
      <c r="J409" s="1566"/>
      <c r="K409" s="1567"/>
      <c r="L409" s="944"/>
      <c r="M409" s="130"/>
      <c r="N409" s="185" t="str">
        <f t="shared" si="11"/>
        <v/>
      </c>
      <c r="O409" s="47"/>
      <c r="P409" s="338"/>
      <c r="Q409" s="643"/>
      <c r="R409" s="644"/>
      <c r="S409" s="644"/>
      <c r="T409" s="644"/>
      <c r="U409" s="644"/>
      <c r="V409" s="644"/>
      <c r="W409" s="644"/>
      <c r="X409" s="644"/>
      <c r="Y409" s="644"/>
      <c r="Z409" s="644"/>
      <c r="AA409" s="644"/>
      <c r="AB409" s="663"/>
    </row>
    <row r="410" spans="1:28" ht="24" customHeight="1">
      <c r="A410" s="212"/>
      <c r="B410" s="502"/>
      <c r="C410" s="818"/>
      <c r="D410" s="1565"/>
      <c r="E410" s="1566"/>
      <c r="F410" s="1566"/>
      <c r="G410" s="1566"/>
      <c r="H410" s="1566"/>
      <c r="I410" s="1566"/>
      <c r="J410" s="1566"/>
      <c r="K410" s="1567"/>
      <c r="L410" s="944"/>
      <c r="M410" s="130"/>
      <c r="N410" s="185" t="str">
        <f t="shared" si="11"/>
        <v/>
      </c>
      <c r="O410" s="47"/>
      <c r="P410" s="338"/>
      <c r="Q410" s="643"/>
      <c r="R410" s="644"/>
      <c r="S410" s="644"/>
      <c r="T410" s="644"/>
      <c r="U410" s="644"/>
      <c r="V410" s="644"/>
      <c r="W410" s="644"/>
      <c r="X410" s="644"/>
      <c r="Y410" s="644"/>
      <c r="Z410" s="644"/>
      <c r="AA410" s="644"/>
      <c r="AB410" s="663"/>
    </row>
    <row r="411" spans="1:28" ht="24" customHeight="1">
      <c r="A411" s="212"/>
      <c r="B411" s="502"/>
      <c r="C411" s="818"/>
      <c r="D411" s="1565"/>
      <c r="E411" s="1566"/>
      <c r="F411" s="1566"/>
      <c r="G411" s="1566"/>
      <c r="H411" s="1566"/>
      <c r="I411" s="1566"/>
      <c r="J411" s="1566"/>
      <c r="K411" s="1567"/>
      <c r="L411" s="944"/>
      <c r="M411" s="130"/>
      <c r="N411" s="185" t="str">
        <f t="shared" si="11"/>
        <v/>
      </c>
      <c r="O411" s="47"/>
      <c r="P411" s="338"/>
      <c r="Q411" s="643"/>
      <c r="R411" s="644"/>
      <c r="S411" s="644"/>
      <c r="T411" s="644"/>
      <c r="U411" s="644"/>
      <c r="V411" s="644"/>
      <c r="W411" s="644"/>
      <c r="X411" s="644"/>
      <c r="Y411" s="644"/>
      <c r="Z411" s="644"/>
      <c r="AA411" s="644"/>
      <c r="AB411" s="663"/>
    </row>
    <row r="412" spans="1:28" s="49" customFormat="1" ht="3.75" customHeight="1">
      <c r="A412" s="340"/>
      <c r="C412" s="945"/>
      <c r="D412" s="946"/>
      <c r="E412" s="945"/>
      <c r="F412" s="945"/>
      <c r="G412" s="945"/>
      <c r="H412" s="945"/>
      <c r="I412" s="945"/>
      <c r="J412" s="945"/>
      <c r="K412" s="945"/>
      <c r="L412" s="945"/>
      <c r="P412" s="201"/>
      <c r="Q412" s="494"/>
      <c r="R412" s="202"/>
      <c r="S412" s="202"/>
      <c r="T412" s="202"/>
      <c r="U412" s="202"/>
      <c r="V412" s="202"/>
      <c r="W412" s="202"/>
      <c r="X412" s="202"/>
      <c r="Y412" s="202"/>
      <c r="Z412" s="202"/>
      <c r="AA412" s="202"/>
      <c r="AB412" s="197"/>
    </row>
    <row r="413" spans="1:28" s="49" customFormat="1" ht="21.75" customHeight="1">
      <c r="A413" s="340"/>
      <c r="B413" s="1568" t="s">
        <v>188</v>
      </c>
      <c r="C413" s="1578"/>
      <c r="D413" s="1578"/>
      <c r="E413" s="1578"/>
      <c r="F413" s="1578"/>
      <c r="G413" s="1578"/>
      <c r="H413" s="1578"/>
      <c r="I413" s="1578"/>
      <c r="J413" s="1578"/>
      <c r="K413" s="1578"/>
      <c r="L413" s="1578"/>
      <c r="M413" s="1569"/>
      <c r="N413" s="1569"/>
      <c r="O413" s="1570"/>
      <c r="P413" s="337"/>
      <c r="Q413" s="494"/>
      <c r="R413" s="202"/>
      <c r="S413" s="202"/>
      <c r="T413" s="202"/>
      <c r="U413" s="202"/>
      <c r="V413" s="202"/>
      <c r="W413" s="202"/>
      <c r="X413" s="202"/>
      <c r="Y413" s="202"/>
      <c r="Z413" s="202"/>
      <c r="AA413" s="202"/>
      <c r="AB413" s="197"/>
    </row>
    <row r="414" spans="1:28" s="49" customFormat="1" ht="21.75" customHeight="1">
      <c r="A414" s="340"/>
      <c r="B414" s="1571" t="s">
        <v>187</v>
      </c>
      <c r="C414" s="1579"/>
      <c r="D414" s="1579"/>
      <c r="E414" s="1579"/>
      <c r="F414" s="1579"/>
      <c r="G414" s="1579"/>
      <c r="H414" s="1579"/>
      <c r="I414" s="1579"/>
      <c r="J414" s="1579"/>
      <c r="K414" s="1579"/>
      <c r="L414" s="1579"/>
      <c r="M414" s="1572"/>
      <c r="N414" s="1572"/>
      <c r="O414" s="1573"/>
      <c r="P414" s="337"/>
      <c r="Q414" s="494"/>
      <c r="R414" s="202"/>
      <c r="S414" s="202"/>
      <c r="T414" s="202"/>
      <c r="U414" s="202"/>
      <c r="V414" s="202"/>
      <c r="W414" s="202"/>
      <c r="X414" s="202"/>
      <c r="Y414" s="202"/>
      <c r="Z414" s="202"/>
      <c r="AA414" s="202"/>
      <c r="AB414" s="197"/>
    </row>
    <row r="415" spans="1:28" ht="12" customHeight="1">
      <c r="A415" s="216"/>
      <c r="B415" s="224" t="str">
        <f>B358</f>
        <v>FAPESP,  SETEMBRO DE 2015</v>
      </c>
      <c r="C415" s="824"/>
      <c r="D415" s="825"/>
      <c r="E415" s="826"/>
      <c r="F415" s="826"/>
      <c r="G415" s="826"/>
      <c r="H415" s="826"/>
      <c r="I415" s="826"/>
      <c r="J415" s="826"/>
      <c r="K415" s="824"/>
      <c r="L415" s="824"/>
      <c r="M415" s="501"/>
      <c r="N415" s="501"/>
      <c r="O415" s="501">
        <v>3</v>
      </c>
      <c r="P415" s="338"/>
      <c r="Q415" s="651"/>
      <c r="R415" s="650"/>
      <c r="S415" s="650"/>
      <c r="T415" s="650"/>
      <c r="U415" s="650"/>
      <c r="V415" s="650"/>
      <c r="W415" s="650"/>
      <c r="X415" s="650"/>
      <c r="Y415" s="650"/>
      <c r="Z415" s="650"/>
      <c r="AA415" s="650"/>
      <c r="AB415" s="665"/>
    </row>
    <row r="416" spans="1:28" ht="24" customHeight="1">
      <c r="A416" s="216"/>
      <c r="B416" s="309" t="s">
        <v>143</v>
      </c>
      <c r="C416" s="824"/>
      <c r="D416" s="825"/>
      <c r="E416" s="826"/>
      <c r="F416" s="826"/>
      <c r="G416" s="826"/>
      <c r="H416" s="826"/>
      <c r="I416" s="826"/>
      <c r="J416" s="826"/>
      <c r="K416" s="824"/>
      <c r="L416" s="824"/>
      <c r="M416" s="311"/>
      <c r="N416" s="311"/>
      <c r="O416" s="311"/>
      <c r="P416" s="338"/>
      <c r="Q416" s="651"/>
      <c r="R416" s="652"/>
      <c r="S416" s="652"/>
      <c r="T416" s="650"/>
      <c r="U416" s="650"/>
      <c r="V416" s="650"/>
      <c r="W416" s="650"/>
      <c r="X416" s="650"/>
      <c r="Y416" s="650"/>
      <c r="Z416" s="650"/>
      <c r="AA416" s="650"/>
      <c r="AB416" s="665"/>
    </row>
    <row r="417" spans="1:28" ht="15.75" customHeight="1">
      <c r="A417" s="212"/>
      <c r="B417" s="1574" t="s">
        <v>1</v>
      </c>
      <c r="C417" s="1577" t="s">
        <v>7</v>
      </c>
      <c r="D417" s="1581" t="s">
        <v>8</v>
      </c>
      <c r="E417" s="1582"/>
      <c r="F417" s="1582"/>
      <c r="G417" s="1582"/>
      <c r="H417" s="1582"/>
      <c r="I417" s="1582"/>
      <c r="J417" s="1582"/>
      <c r="K417" s="1582"/>
      <c r="L417" s="1577" t="s">
        <v>117</v>
      </c>
      <c r="M417" s="1577" t="s">
        <v>3</v>
      </c>
      <c r="N417" s="1574" t="s">
        <v>4</v>
      </c>
      <c r="O417" s="1574" t="s">
        <v>2</v>
      </c>
      <c r="P417" s="209"/>
      <c r="Q417" s="653"/>
      <c r="R417" s="652"/>
      <c r="S417" s="652"/>
      <c r="T417" s="652"/>
      <c r="U417" s="652"/>
      <c r="V417" s="652"/>
      <c r="W417" s="652"/>
      <c r="X417" s="652"/>
      <c r="Y417" s="652"/>
      <c r="Z417" s="652"/>
      <c r="AA417" s="652"/>
      <c r="AB417" s="652"/>
    </row>
    <row r="418" spans="1:28" s="55" customFormat="1" ht="15.75" customHeight="1">
      <c r="A418" s="266"/>
      <c r="B418" s="1551"/>
      <c r="C418" s="1580"/>
      <c r="D418" s="1582"/>
      <c r="E418" s="1582"/>
      <c r="F418" s="1582"/>
      <c r="G418" s="1582"/>
      <c r="H418" s="1582"/>
      <c r="I418" s="1582"/>
      <c r="J418" s="1582"/>
      <c r="K418" s="1582"/>
      <c r="L418" s="1577"/>
      <c r="M418" s="1551"/>
      <c r="N418" s="1551"/>
      <c r="O418" s="1551"/>
      <c r="P418" s="210"/>
      <c r="Q418" s="653"/>
      <c r="R418" s="644"/>
      <c r="S418" s="644"/>
      <c r="T418" s="652"/>
      <c r="U418" s="652"/>
      <c r="V418" s="652"/>
      <c r="W418" s="652"/>
      <c r="X418" s="652"/>
      <c r="Y418" s="652"/>
      <c r="Z418" s="652"/>
      <c r="AA418" s="652"/>
      <c r="AB418" s="652"/>
    </row>
    <row r="419" spans="1:28" ht="23.45" customHeight="1">
      <c r="A419" s="212"/>
      <c r="B419" s="502"/>
      <c r="C419" s="827"/>
      <c r="D419" s="1565"/>
      <c r="E419" s="1566"/>
      <c r="F419" s="1566"/>
      <c r="G419" s="1566"/>
      <c r="H419" s="1566"/>
      <c r="I419" s="1566"/>
      <c r="J419" s="1566"/>
      <c r="K419" s="1567"/>
      <c r="L419" s="944"/>
      <c r="M419" s="130"/>
      <c r="N419" s="185" t="str">
        <f t="shared" ref="N419:N459" si="12">IF(C419=0,"",C419*M419)</f>
        <v/>
      </c>
      <c r="O419" s="47"/>
      <c r="P419" s="338"/>
      <c r="Q419" s="643"/>
      <c r="R419" s="644"/>
      <c r="S419" s="644"/>
      <c r="T419" s="644"/>
      <c r="U419" s="644"/>
      <c r="V419" s="644"/>
      <c r="W419" s="644"/>
      <c r="X419" s="644"/>
      <c r="Y419" s="644"/>
      <c r="Z419" s="644"/>
      <c r="AA419" s="644"/>
      <c r="AB419" s="663"/>
    </row>
    <row r="420" spans="1:28" ht="23.45" customHeight="1">
      <c r="A420" s="212"/>
      <c r="B420" s="502"/>
      <c r="C420" s="818"/>
      <c r="D420" s="1565"/>
      <c r="E420" s="1566"/>
      <c r="F420" s="1566"/>
      <c r="G420" s="1566"/>
      <c r="H420" s="1566"/>
      <c r="I420" s="1566"/>
      <c r="J420" s="1566"/>
      <c r="K420" s="1567"/>
      <c r="L420" s="944"/>
      <c r="M420" s="130"/>
      <c r="N420" s="185" t="str">
        <f t="shared" si="12"/>
        <v/>
      </c>
      <c r="O420" s="47"/>
      <c r="P420" s="338"/>
      <c r="Q420" s="643"/>
      <c r="R420" s="644"/>
      <c r="S420" s="644"/>
      <c r="T420" s="644"/>
      <c r="U420" s="644"/>
      <c r="V420" s="644"/>
      <c r="W420" s="644"/>
      <c r="X420" s="644"/>
      <c r="Y420" s="644"/>
      <c r="Z420" s="644"/>
      <c r="AA420" s="644"/>
      <c r="AB420" s="663"/>
    </row>
    <row r="421" spans="1:28" ht="23.45" customHeight="1">
      <c r="A421" s="212"/>
      <c r="B421" s="502"/>
      <c r="C421" s="818"/>
      <c r="D421" s="1565"/>
      <c r="E421" s="1566"/>
      <c r="F421" s="1566"/>
      <c r="G421" s="1566"/>
      <c r="H421" s="1566"/>
      <c r="I421" s="1566"/>
      <c r="J421" s="1566"/>
      <c r="K421" s="1567"/>
      <c r="L421" s="944"/>
      <c r="M421" s="130"/>
      <c r="N421" s="185" t="str">
        <f t="shared" si="12"/>
        <v/>
      </c>
      <c r="O421" s="47"/>
      <c r="P421" s="338"/>
      <c r="Q421" s="643"/>
      <c r="R421" s="644"/>
      <c r="S421" s="644"/>
      <c r="T421" s="644"/>
      <c r="U421" s="644"/>
      <c r="V421" s="644"/>
      <c r="W421" s="644"/>
      <c r="X421" s="644"/>
      <c r="Y421" s="644"/>
      <c r="Z421" s="644"/>
      <c r="AA421" s="644"/>
      <c r="AB421" s="663"/>
    </row>
    <row r="422" spans="1:28" ht="23.45" customHeight="1">
      <c r="A422" s="212"/>
      <c r="B422" s="502"/>
      <c r="C422" s="818"/>
      <c r="D422" s="1565"/>
      <c r="E422" s="1566"/>
      <c r="F422" s="1566"/>
      <c r="G422" s="1566"/>
      <c r="H422" s="1566"/>
      <c r="I422" s="1566"/>
      <c r="J422" s="1566"/>
      <c r="K422" s="1567"/>
      <c r="L422" s="944"/>
      <c r="M422" s="130"/>
      <c r="N422" s="185" t="str">
        <f t="shared" si="12"/>
        <v/>
      </c>
      <c r="O422" s="47"/>
      <c r="P422" s="338"/>
      <c r="Q422" s="643"/>
      <c r="R422" s="644"/>
      <c r="S422" s="644"/>
      <c r="T422" s="644"/>
      <c r="U422" s="644"/>
      <c r="V422" s="644"/>
      <c r="W422" s="644"/>
      <c r="X422" s="644"/>
      <c r="Y422" s="644"/>
      <c r="Z422" s="644"/>
      <c r="AA422" s="644"/>
      <c r="AB422" s="663"/>
    </row>
    <row r="423" spans="1:28" ht="23.45" customHeight="1">
      <c r="A423" s="212"/>
      <c r="B423" s="502"/>
      <c r="C423" s="818"/>
      <c r="D423" s="1565"/>
      <c r="E423" s="1566"/>
      <c r="F423" s="1566"/>
      <c r="G423" s="1566"/>
      <c r="H423" s="1566"/>
      <c r="I423" s="1566"/>
      <c r="J423" s="1566"/>
      <c r="K423" s="1567"/>
      <c r="L423" s="944"/>
      <c r="M423" s="130"/>
      <c r="N423" s="185" t="str">
        <f t="shared" si="12"/>
        <v/>
      </c>
      <c r="O423" s="47"/>
      <c r="P423" s="338"/>
      <c r="Q423" s="643"/>
      <c r="R423" s="644"/>
      <c r="S423" s="644"/>
      <c r="T423" s="644"/>
      <c r="U423" s="644"/>
      <c r="V423" s="644"/>
      <c r="W423" s="644"/>
      <c r="X423" s="644"/>
      <c r="Y423" s="644"/>
      <c r="Z423" s="644"/>
      <c r="AA423" s="644"/>
      <c r="AB423" s="663"/>
    </row>
    <row r="424" spans="1:28" ht="23.45" customHeight="1">
      <c r="A424" s="212"/>
      <c r="B424" s="502"/>
      <c r="C424" s="818"/>
      <c r="D424" s="1565"/>
      <c r="E424" s="1566"/>
      <c r="F424" s="1566"/>
      <c r="G424" s="1566"/>
      <c r="H424" s="1566"/>
      <c r="I424" s="1566"/>
      <c r="J424" s="1566"/>
      <c r="K424" s="1567"/>
      <c r="L424" s="944"/>
      <c r="M424" s="130"/>
      <c r="N424" s="185" t="str">
        <f t="shared" si="12"/>
        <v/>
      </c>
      <c r="O424" s="47"/>
      <c r="P424" s="338"/>
      <c r="Q424" s="643"/>
      <c r="R424" s="644"/>
      <c r="S424" s="644"/>
      <c r="T424" s="644"/>
      <c r="U424" s="644"/>
      <c r="V424" s="644"/>
      <c r="W424" s="644"/>
      <c r="X424" s="644"/>
      <c r="Y424" s="644"/>
      <c r="Z424" s="644"/>
      <c r="AA424" s="644"/>
      <c r="AB424" s="663"/>
    </row>
    <row r="425" spans="1:28" ht="23.45" customHeight="1">
      <c r="A425" s="212"/>
      <c r="B425" s="502"/>
      <c r="C425" s="818"/>
      <c r="D425" s="1565"/>
      <c r="E425" s="1566"/>
      <c r="F425" s="1566"/>
      <c r="G425" s="1566"/>
      <c r="H425" s="1566"/>
      <c r="I425" s="1566"/>
      <c r="J425" s="1566"/>
      <c r="K425" s="1567"/>
      <c r="L425" s="944"/>
      <c r="M425" s="130"/>
      <c r="N425" s="185" t="str">
        <f t="shared" si="12"/>
        <v/>
      </c>
      <c r="O425" s="47"/>
      <c r="P425" s="338"/>
      <c r="Q425" s="643"/>
      <c r="R425" s="644"/>
      <c r="S425" s="644"/>
      <c r="T425" s="644"/>
      <c r="U425" s="644"/>
      <c r="V425" s="644"/>
      <c r="W425" s="644"/>
      <c r="X425" s="644"/>
      <c r="Y425" s="644"/>
      <c r="Z425" s="644"/>
      <c r="AA425" s="644"/>
      <c r="AB425" s="663"/>
    </row>
    <row r="426" spans="1:28" ht="23.45" customHeight="1">
      <c r="A426" s="212"/>
      <c r="B426" s="502"/>
      <c r="C426" s="818"/>
      <c r="D426" s="1565"/>
      <c r="E426" s="1566"/>
      <c r="F426" s="1566"/>
      <c r="G426" s="1566"/>
      <c r="H426" s="1566"/>
      <c r="I426" s="1566"/>
      <c r="J426" s="1566"/>
      <c r="K426" s="1567"/>
      <c r="L426" s="944"/>
      <c r="M426" s="130"/>
      <c r="N426" s="185" t="str">
        <f t="shared" si="12"/>
        <v/>
      </c>
      <c r="O426" s="47"/>
      <c r="P426" s="338"/>
      <c r="Q426" s="643"/>
      <c r="R426" s="644"/>
      <c r="S426" s="644"/>
      <c r="T426" s="644"/>
      <c r="U426" s="644"/>
      <c r="V426" s="644"/>
      <c r="W426" s="644"/>
      <c r="X426" s="644"/>
      <c r="Y426" s="644"/>
      <c r="Z426" s="644"/>
      <c r="AA426" s="644"/>
      <c r="AB426" s="663"/>
    </row>
    <row r="427" spans="1:28" ht="23.45" customHeight="1">
      <c r="A427" s="212"/>
      <c r="B427" s="502"/>
      <c r="C427" s="818"/>
      <c r="D427" s="1565"/>
      <c r="E427" s="1566"/>
      <c r="F427" s="1566"/>
      <c r="G427" s="1566"/>
      <c r="H427" s="1566"/>
      <c r="I427" s="1566"/>
      <c r="J427" s="1566"/>
      <c r="K427" s="1567"/>
      <c r="L427" s="944"/>
      <c r="M427" s="130"/>
      <c r="N427" s="185" t="str">
        <f t="shared" si="12"/>
        <v/>
      </c>
      <c r="O427" s="47"/>
      <c r="P427" s="338"/>
      <c r="Q427" s="643"/>
      <c r="R427" s="644"/>
      <c r="S427" s="644"/>
      <c r="T427" s="644"/>
      <c r="U427" s="644"/>
      <c r="V427" s="644"/>
      <c r="W427" s="644"/>
      <c r="X427" s="644"/>
      <c r="Y427" s="644"/>
      <c r="Z427" s="644"/>
      <c r="AA427" s="644"/>
      <c r="AB427" s="663"/>
    </row>
    <row r="428" spans="1:28" ht="23.45" customHeight="1">
      <c r="A428" s="212"/>
      <c r="B428" s="502"/>
      <c r="C428" s="818"/>
      <c r="D428" s="1565"/>
      <c r="E428" s="1566"/>
      <c r="F428" s="1566"/>
      <c r="G428" s="1566"/>
      <c r="H428" s="1566"/>
      <c r="I428" s="1566"/>
      <c r="J428" s="1566"/>
      <c r="K428" s="1567"/>
      <c r="L428" s="944"/>
      <c r="M428" s="130"/>
      <c r="N428" s="185" t="str">
        <f t="shared" si="12"/>
        <v/>
      </c>
      <c r="O428" s="47"/>
      <c r="P428" s="338"/>
      <c r="Q428" s="643"/>
      <c r="R428" s="644"/>
      <c r="S428" s="644"/>
      <c r="T428" s="644"/>
      <c r="U428" s="644"/>
      <c r="V428" s="644"/>
      <c r="W428" s="644"/>
      <c r="X428" s="644"/>
      <c r="Y428" s="644"/>
      <c r="Z428" s="644"/>
      <c r="AA428" s="644"/>
      <c r="AB428" s="663"/>
    </row>
    <row r="429" spans="1:28" ht="23.45" customHeight="1">
      <c r="A429" s="212"/>
      <c r="B429" s="502"/>
      <c r="C429" s="818"/>
      <c r="D429" s="1565"/>
      <c r="E429" s="1566"/>
      <c r="F429" s="1566"/>
      <c r="G429" s="1566"/>
      <c r="H429" s="1566"/>
      <c r="I429" s="1566"/>
      <c r="J429" s="1566"/>
      <c r="K429" s="1567"/>
      <c r="L429" s="944"/>
      <c r="M429" s="130"/>
      <c r="N429" s="185" t="str">
        <f t="shared" si="12"/>
        <v/>
      </c>
      <c r="O429" s="47"/>
      <c r="P429" s="338"/>
      <c r="Q429" s="643"/>
      <c r="R429" s="644"/>
      <c r="S429" s="644"/>
      <c r="T429" s="644"/>
      <c r="U429" s="644"/>
      <c r="V429" s="644"/>
      <c r="W429" s="644"/>
      <c r="X429" s="644"/>
      <c r="Y429" s="644"/>
      <c r="Z429" s="644"/>
      <c r="AA429" s="644"/>
      <c r="AB429" s="663"/>
    </row>
    <row r="430" spans="1:28" ht="23.45" customHeight="1">
      <c r="A430" s="212"/>
      <c r="B430" s="502"/>
      <c r="C430" s="818"/>
      <c r="D430" s="1565"/>
      <c r="E430" s="1566"/>
      <c r="F430" s="1566"/>
      <c r="G430" s="1566"/>
      <c r="H430" s="1566"/>
      <c r="I430" s="1566"/>
      <c r="J430" s="1566"/>
      <c r="K430" s="1567"/>
      <c r="L430" s="944"/>
      <c r="M430" s="130"/>
      <c r="N430" s="185" t="str">
        <f t="shared" si="12"/>
        <v/>
      </c>
      <c r="O430" s="47"/>
      <c r="P430" s="338"/>
      <c r="Q430" s="643"/>
      <c r="R430" s="644"/>
      <c r="S430" s="644"/>
      <c r="T430" s="644"/>
      <c r="U430" s="644"/>
      <c r="V430" s="644"/>
      <c r="W430" s="644"/>
      <c r="X430" s="644"/>
      <c r="Y430" s="644"/>
      <c r="Z430" s="644"/>
      <c r="AA430" s="644"/>
      <c r="AB430" s="663"/>
    </row>
    <row r="431" spans="1:28" ht="23.45" customHeight="1">
      <c r="A431" s="212"/>
      <c r="B431" s="502"/>
      <c r="C431" s="818"/>
      <c r="D431" s="1565"/>
      <c r="E431" s="1566"/>
      <c r="F431" s="1566"/>
      <c r="G431" s="1566"/>
      <c r="H431" s="1566"/>
      <c r="I431" s="1566"/>
      <c r="J431" s="1566"/>
      <c r="K431" s="1567"/>
      <c r="L431" s="944"/>
      <c r="M431" s="130"/>
      <c r="N431" s="185" t="str">
        <f t="shared" si="12"/>
        <v/>
      </c>
      <c r="O431" s="47"/>
      <c r="P431" s="338"/>
      <c r="Q431" s="643"/>
      <c r="R431" s="644"/>
      <c r="S431" s="644"/>
      <c r="T431" s="644"/>
      <c r="U431" s="644"/>
      <c r="V431" s="644"/>
      <c r="W431" s="644"/>
      <c r="X431" s="644"/>
      <c r="Y431" s="644"/>
      <c r="Z431" s="644"/>
      <c r="AA431" s="644"/>
      <c r="AB431" s="663"/>
    </row>
    <row r="432" spans="1:28" ht="23.45" customHeight="1">
      <c r="A432" s="212"/>
      <c r="B432" s="502"/>
      <c r="C432" s="818"/>
      <c r="D432" s="1565"/>
      <c r="E432" s="1566"/>
      <c r="F432" s="1566"/>
      <c r="G432" s="1566"/>
      <c r="H432" s="1566"/>
      <c r="I432" s="1566"/>
      <c r="J432" s="1566"/>
      <c r="K432" s="1567"/>
      <c r="L432" s="944"/>
      <c r="M432" s="130"/>
      <c r="N432" s="185" t="str">
        <f t="shared" si="12"/>
        <v/>
      </c>
      <c r="O432" s="47"/>
      <c r="P432" s="338"/>
      <c r="Q432" s="643"/>
      <c r="R432" s="644"/>
      <c r="S432" s="644"/>
      <c r="T432" s="644"/>
      <c r="U432" s="644"/>
      <c r="V432" s="644"/>
      <c r="W432" s="644"/>
      <c r="X432" s="644"/>
      <c r="Y432" s="644"/>
      <c r="Z432" s="644"/>
      <c r="AA432" s="644"/>
      <c r="AB432" s="663"/>
    </row>
    <row r="433" spans="1:28" ht="23.45" customHeight="1">
      <c r="A433" s="212"/>
      <c r="B433" s="502"/>
      <c r="C433" s="818"/>
      <c r="D433" s="1565"/>
      <c r="E433" s="1566"/>
      <c r="F433" s="1566"/>
      <c r="G433" s="1566"/>
      <c r="H433" s="1566"/>
      <c r="I433" s="1566"/>
      <c r="J433" s="1566"/>
      <c r="K433" s="1567"/>
      <c r="L433" s="944"/>
      <c r="M433" s="130"/>
      <c r="N433" s="185" t="str">
        <f t="shared" si="12"/>
        <v/>
      </c>
      <c r="O433" s="47"/>
      <c r="P433" s="338"/>
      <c r="Q433" s="643"/>
      <c r="R433" s="644"/>
      <c r="S433" s="644"/>
      <c r="T433" s="644"/>
      <c r="U433" s="644"/>
      <c r="V433" s="644"/>
      <c r="W433" s="644"/>
      <c r="X433" s="644"/>
      <c r="Y433" s="644"/>
      <c r="Z433" s="644"/>
      <c r="AA433" s="644"/>
      <c r="AB433" s="663"/>
    </row>
    <row r="434" spans="1:28" ht="23.45" customHeight="1">
      <c r="A434" s="212"/>
      <c r="B434" s="502"/>
      <c r="C434" s="28"/>
      <c r="D434" s="1565"/>
      <c r="E434" s="1566"/>
      <c r="F434" s="1566"/>
      <c r="G434" s="1566"/>
      <c r="H434" s="1566"/>
      <c r="I434" s="1566"/>
      <c r="J434" s="1566"/>
      <c r="K434" s="1567"/>
      <c r="L434" s="29"/>
      <c r="M434" s="130"/>
      <c r="N434" s="185" t="str">
        <f t="shared" si="12"/>
        <v/>
      </c>
      <c r="O434" s="47"/>
      <c r="P434" s="338"/>
      <c r="Q434" s="643"/>
      <c r="R434" s="644"/>
      <c r="S434" s="644"/>
      <c r="T434" s="644"/>
      <c r="U434" s="644"/>
      <c r="V434" s="644"/>
      <c r="W434" s="644"/>
      <c r="X434" s="644"/>
      <c r="Y434" s="644"/>
      <c r="Z434" s="644"/>
      <c r="AA434" s="644"/>
      <c r="AB434" s="663"/>
    </row>
    <row r="435" spans="1:28" ht="23.45" customHeight="1">
      <c r="A435" s="212"/>
      <c r="B435" s="502"/>
      <c r="C435" s="28"/>
      <c r="D435" s="1565"/>
      <c r="E435" s="1566"/>
      <c r="F435" s="1566"/>
      <c r="G435" s="1566"/>
      <c r="H435" s="1566"/>
      <c r="I435" s="1566"/>
      <c r="J435" s="1566"/>
      <c r="K435" s="1567"/>
      <c r="L435" s="29"/>
      <c r="M435" s="130"/>
      <c r="N435" s="185" t="str">
        <f t="shared" si="12"/>
        <v/>
      </c>
      <c r="O435" s="47"/>
      <c r="P435" s="338"/>
      <c r="Q435" s="643"/>
      <c r="R435" s="644"/>
      <c r="S435" s="644"/>
      <c r="T435" s="644"/>
      <c r="U435" s="644"/>
      <c r="V435" s="644"/>
      <c r="W435" s="644"/>
      <c r="X435" s="644"/>
      <c r="Y435" s="644"/>
      <c r="Z435" s="644"/>
      <c r="AA435" s="644"/>
      <c r="AB435" s="663"/>
    </row>
    <row r="436" spans="1:28" ht="23.45" customHeight="1">
      <c r="A436" s="212"/>
      <c r="B436" s="502"/>
      <c r="C436" s="28"/>
      <c r="D436" s="1565"/>
      <c r="E436" s="1566"/>
      <c r="F436" s="1566"/>
      <c r="G436" s="1566"/>
      <c r="H436" s="1566"/>
      <c r="I436" s="1566"/>
      <c r="J436" s="1566"/>
      <c r="K436" s="1567"/>
      <c r="L436" s="29"/>
      <c r="M436" s="130"/>
      <c r="N436" s="185" t="str">
        <f t="shared" si="12"/>
        <v/>
      </c>
      <c r="O436" s="47"/>
      <c r="P436" s="338"/>
      <c r="Q436" s="643"/>
      <c r="R436" s="644"/>
      <c r="S436" s="644"/>
      <c r="T436" s="644"/>
      <c r="U436" s="644"/>
      <c r="V436" s="644"/>
      <c r="W436" s="644"/>
      <c r="X436" s="644"/>
      <c r="Y436" s="644"/>
      <c r="Z436" s="644"/>
      <c r="AA436" s="644"/>
      <c r="AB436" s="663"/>
    </row>
    <row r="437" spans="1:28" ht="23.45" customHeight="1">
      <c r="A437" s="212"/>
      <c r="B437" s="502"/>
      <c r="C437" s="28"/>
      <c r="D437" s="1565"/>
      <c r="E437" s="1566"/>
      <c r="F437" s="1566"/>
      <c r="G437" s="1566"/>
      <c r="H437" s="1566"/>
      <c r="I437" s="1566"/>
      <c r="J437" s="1566"/>
      <c r="K437" s="1567"/>
      <c r="L437" s="29"/>
      <c r="M437" s="130"/>
      <c r="N437" s="185" t="str">
        <f t="shared" si="12"/>
        <v/>
      </c>
      <c r="O437" s="47"/>
      <c r="P437" s="338"/>
      <c r="Q437" s="643"/>
      <c r="R437" s="644"/>
      <c r="S437" s="644"/>
      <c r="T437" s="644"/>
      <c r="U437" s="644"/>
      <c r="V437" s="644"/>
      <c r="W437" s="644"/>
      <c r="X437" s="644"/>
      <c r="Y437" s="644"/>
      <c r="Z437" s="644"/>
      <c r="AA437" s="644"/>
      <c r="AB437" s="663"/>
    </row>
    <row r="438" spans="1:28" ht="23.45" customHeight="1">
      <c r="A438" s="212"/>
      <c r="B438" s="502"/>
      <c r="C438" s="28"/>
      <c r="D438" s="1565"/>
      <c r="E438" s="1566"/>
      <c r="F438" s="1566"/>
      <c r="G438" s="1566"/>
      <c r="H438" s="1566"/>
      <c r="I438" s="1566"/>
      <c r="J438" s="1566"/>
      <c r="K438" s="1567"/>
      <c r="L438" s="29"/>
      <c r="M438" s="130"/>
      <c r="N438" s="185" t="str">
        <f t="shared" si="12"/>
        <v/>
      </c>
      <c r="O438" s="47"/>
      <c r="P438" s="338"/>
      <c r="Q438" s="643"/>
      <c r="R438" s="644"/>
      <c r="S438" s="644"/>
      <c r="T438" s="644"/>
      <c r="U438" s="644"/>
      <c r="V438" s="644"/>
      <c r="W438" s="644"/>
      <c r="X438" s="644"/>
      <c r="Y438" s="644"/>
      <c r="Z438" s="644"/>
      <c r="AA438" s="644"/>
      <c r="AB438" s="663"/>
    </row>
    <row r="439" spans="1:28" ht="23.45" customHeight="1">
      <c r="A439" s="212"/>
      <c r="B439" s="502"/>
      <c r="C439" s="28"/>
      <c r="D439" s="1565"/>
      <c r="E439" s="1566"/>
      <c r="F439" s="1566"/>
      <c r="G439" s="1566"/>
      <c r="H439" s="1566"/>
      <c r="I439" s="1566"/>
      <c r="J439" s="1566"/>
      <c r="K439" s="1567"/>
      <c r="L439" s="29"/>
      <c r="M439" s="130"/>
      <c r="N439" s="185" t="str">
        <f t="shared" si="12"/>
        <v/>
      </c>
      <c r="O439" s="47"/>
      <c r="P439" s="338"/>
      <c r="Q439" s="643"/>
      <c r="R439" s="644"/>
      <c r="S439" s="644"/>
      <c r="T439" s="644"/>
      <c r="U439" s="644"/>
      <c r="V439" s="644"/>
      <c r="W439" s="644"/>
      <c r="X439" s="644"/>
      <c r="Y439" s="644"/>
      <c r="Z439" s="644"/>
      <c r="AA439" s="644"/>
      <c r="AB439" s="663"/>
    </row>
    <row r="440" spans="1:28" ht="23.45" customHeight="1">
      <c r="A440" s="212"/>
      <c r="B440" s="502"/>
      <c r="C440" s="28"/>
      <c r="D440" s="1565"/>
      <c r="E440" s="1566"/>
      <c r="F440" s="1566"/>
      <c r="G440" s="1566"/>
      <c r="H440" s="1566"/>
      <c r="I440" s="1566"/>
      <c r="J440" s="1566"/>
      <c r="K440" s="1567"/>
      <c r="L440" s="29"/>
      <c r="M440" s="130"/>
      <c r="N440" s="185" t="str">
        <f t="shared" si="12"/>
        <v/>
      </c>
      <c r="O440" s="47"/>
      <c r="P440" s="338"/>
      <c r="Q440" s="643"/>
      <c r="R440" s="644"/>
      <c r="S440" s="644"/>
      <c r="T440" s="644"/>
      <c r="U440" s="644"/>
      <c r="V440" s="644"/>
      <c r="W440" s="644"/>
      <c r="X440" s="644"/>
      <c r="Y440" s="644"/>
      <c r="Z440" s="644"/>
      <c r="AA440" s="644"/>
      <c r="AB440" s="663"/>
    </row>
    <row r="441" spans="1:28" ht="23.45" customHeight="1">
      <c r="A441" s="212"/>
      <c r="B441" s="502"/>
      <c r="C441" s="28"/>
      <c r="D441" s="1565"/>
      <c r="E441" s="1566"/>
      <c r="F441" s="1566"/>
      <c r="G441" s="1566"/>
      <c r="H441" s="1566"/>
      <c r="I441" s="1566"/>
      <c r="J441" s="1566"/>
      <c r="K441" s="1567"/>
      <c r="L441" s="29"/>
      <c r="M441" s="130"/>
      <c r="N441" s="185" t="str">
        <f t="shared" si="12"/>
        <v/>
      </c>
      <c r="O441" s="47"/>
      <c r="P441" s="338"/>
      <c r="Q441" s="643"/>
      <c r="R441" s="644"/>
      <c r="S441" s="644"/>
      <c r="T441" s="644"/>
      <c r="U441" s="644"/>
      <c r="V441" s="644"/>
      <c r="W441" s="644"/>
      <c r="X441" s="644"/>
      <c r="Y441" s="644"/>
      <c r="Z441" s="644"/>
      <c r="AA441" s="644"/>
      <c r="AB441" s="663"/>
    </row>
    <row r="442" spans="1:28" ht="23.45" customHeight="1">
      <c r="A442" s="212"/>
      <c r="B442" s="502"/>
      <c r="C442" s="28"/>
      <c r="D442" s="1565"/>
      <c r="E442" s="1566"/>
      <c r="F442" s="1566"/>
      <c r="G442" s="1566"/>
      <c r="H442" s="1566"/>
      <c r="I442" s="1566"/>
      <c r="J442" s="1566"/>
      <c r="K442" s="1567"/>
      <c r="L442" s="29"/>
      <c r="M442" s="130"/>
      <c r="N442" s="185" t="str">
        <f t="shared" si="12"/>
        <v/>
      </c>
      <c r="O442" s="47"/>
      <c r="P442" s="338"/>
      <c r="Q442" s="643"/>
      <c r="R442" s="656"/>
      <c r="S442" s="656"/>
      <c r="T442" s="644"/>
      <c r="U442" s="644"/>
      <c r="V442" s="644"/>
      <c r="W442" s="644"/>
      <c r="X442" s="644"/>
      <c r="Y442" s="644"/>
      <c r="Z442" s="644"/>
      <c r="AA442" s="644"/>
      <c r="AB442" s="663"/>
    </row>
    <row r="443" spans="1:28" ht="23.45" customHeight="1">
      <c r="A443" s="212"/>
      <c r="B443" s="502"/>
      <c r="C443" s="28"/>
      <c r="D443" s="1565"/>
      <c r="E443" s="1566"/>
      <c r="F443" s="1566"/>
      <c r="G443" s="1566"/>
      <c r="H443" s="1566"/>
      <c r="I443" s="1566"/>
      <c r="J443" s="1566"/>
      <c r="K443" s="1567"/>
      <c r="L443" s="29"/>
      <c r="M443" s="130"/>
      <c r="N443" s="185" t="str">
        <f t="shared" si="12"/>
        <v/>
      </c>
      <c r="O443" s="47"/>
      <c r="P443" s="338"/>
      <c r="Q443" s="643"/>
      <c r="R443" s="644"/>
      <c r="S443" s="644"/>
      <c r="T443" s="644"/>
      <c r="U443" s="644"/>
      <c r="V443" s="644"/>
      <c r="W443" s="644"/>
      <c r="X443" s="644"/>
      <c r="Y443" s="644"/>
      <c r="Z443" s="644"/>
      <c r="AA443" s="644"/>
      <c r="AB443" s="663"/>
    </row>
    <row r="444" spans="1:28" ht="23.45" customHeight="1">
      <c r="A444" s="212"/>
      <c r="B444" s="502"/>
      <c r="C444" s="28"/>
      <c r="D444" s="1565"/>
      <c r="E444" s="1566"/>
      <c r="F444" s="1566"/>
      <c r="G444" s="1566"/>
      <c r="H444" s="1566"/>
      <c r="I444" s="1566"/>
      <c r="J444" s="1566"/>
      <c r="K444" s="1567"/>
      <c r="L444" s="29"/>
      <c r="M444" s="130"/>
      <c r="N444" s="185" t="str">
        <f t="shared" si="12"/>
        <v/>
      </c>
      <c r="O444" s="47"/>
      <c r="P444" s="338"/>
      <c r="Q444" s="643"/>
      <c r="R444" s="644"/>
      <c r="S444" s="644"/>
      <c r="T444" s="644"/>
      <c r="U444" s="644"/>
      <c r="V444" s="644"/>
      <c r="W444" s="644"/>
      <c r="X444" s="644"/>
      <c r="Y444" s="644"/>
      <c r="Z444" s="644"/>
      <c r="AA444" s="644"/>
      <c r="AB444" s="663"/>
    </row>
    <row r="445" spans="1:28" ht="23.45" customHeight="1">
      <c r="A445" s="212"/>
      <c r="B445" s="502"/>
      <c r="C445" s="28"/>
      <c r="D445" s="1565"/>
      <c r="E445" s="1566"/>
      <c r="F445" s="1566"/>
      <c r="G445" s="1566"/>
      <c r="H445" s="1566"/>
      <c r="I445" s="1566"/>
      <c r="J445" s="1566"/>
      <c r="K445" s="1567"/>
      <c r="L445" s="29"/>
      <c r="M445" s="130"/>
      <c r="N445" s="185" t="str">
        <f t="shared" si="12"/>
        <v/>
      </c>
      <c r="O445" s="47"/>
      <c r="P445" s="338"/>
      <c r="Q445" s="643"/>
      <c r="R445" s="644"/>
      <c r="S445" s="644"/>
      <c r="T445" s="644"/>
      <c r="U445" s="644"/>
      <c r="V445" s="644"/>
      <c r="W445" s="644"/>
      <c r="X445" s="644"/>
      <c r="Y445" s="644"/>
      <c r="Z445" s="644"/>
      <c r="AA445" s="644"/>
      <c r="AB445" s="663"/>
    </row>
    <row r="446" spans="1:28" ht="23.45" customHeight="1">
      <c r="A446" s="212"/>
      <c r="B446" s="502"/>
      <c r="C446" s="28"/>
      <c r="D446" s="1565"/>
      <c r="E446" s="1566"/>
      <c r="F446" s="1566"/>
      <c r="G446" s="1566"/>
      <c r="H446" s="1566"/>
      <c r="I446" s="1566"/>
      <c r="J446" s="1566"/>
      <c r="K446" s="1567"/>
      <c r="L446" s="29"/>
      <c r="M446" s="130"/>
      <c r="N446" s="185" t="str">
        <f t="shared" si="12"/>
        <v/>
      </c>
      <c r="O446" s="47"/>
      <c r="P446" s="338"/>
      <c r="Q446" s="643"/>
      <c r="R446" s="644"/>
      <c r="S446" s="644"/>
      <c r="T446" s="644"/>
      <c r="U446" s="644"/>
      <c r="V446" s="644"/>
      <c r="W446" s="644"/>
      <c r="X446" s="644"/>
      <c r="Y446" s="644"/>
      <c r="Z446" s="644"/>
      <c r="AA446" s="644"/>
      <c r="AB446" s="663"/>
    </row>
    <row r="447" spans="1:28" ht="23.45" customHeight="1">
      <c r="A447" s="212"/>
      <c r="B447" s="502"/>
      <c r="C447" s="28"/>
      <c r="D447" s="1565"/>
      <c r="E447" s="1566"/>
      <c r="F447" s="1566"/>
      <c r="G447" s="1566"/>
      <c r="H447" s="1566"/>
      <c r="I447" s="1566"/>
      <c r="J447" s="1566"/>
      <c r="K447" s="1567"/>
      <c r="L447" s="29"/>
      <c r="M447" s="130"/>
      <c r="N447" s="185" t="str">
        <f t="shared" si="12"/>
        <v/>
      </c>
      <c r="O447" s="47"/>
      <c r="P447" s="338"/>
      <c r="Q447" s="643"/>
      <c r="R447" s="644"/>
      <c r="S447" s="644"/>
      <c r="T447" s="644"/>
      <c r="U447" s="644"/>
      <c r="V447" s="644"/>
      <c r="W447" s="644"/>
      <c r="X447" s="644"/>
      <c r="Y447" s="644"/>
      <c r="Z447" s="644"/>
      <c r="AA447" s="644"/>
      <c r="AB447" s="663"/>
    </row>
    <row r="448" spans="1:28" ht="23.45" customHeight="1">
      <c r="A448" s="212"/>
      <c r="B448" s="502"/>
      <c r="C448" s="28"/>
      <c r="D448" s="1565"/>
      <c r="E448" s="1566"/>
      <c r="F448" s="1566"/>
      <c r="G448" s="1566"/>
      <c r="H448" s="1566"/>
      <c r="I448" s="1566"/>
      <c r="J448" s="1566"/>
      <c r="K448" s="1567"/>
      <c r="L448" s="29"/>
      <c r="M448" s="130"/>
      <c r="N448" s="185" t="str">
        <f t="shared" si="12"/>
        <v/>
      </c>
      <c r="O448" s="47"/>
      <c r="P448" s="338"/>
      <c r="Q448" s="643"/>
      <c r="R448" s="644"/>
      <c r="S448" s="644"/>
      <c r="T448" s="644"/>
      <c r="U448" s="644"/>
      <c r="V448" s="644"/>
      <c r="W448" s="644"/>
      <c r="X448" s="644"/>
      <c r="Y448" s="644"/>
      <c r="Z448" s="644"/>
      <c r="AA448" s="644"/>
      <c r="AB448" s="663"/>
    </row>
    <row r="449" spans="1:28" ht="23.45" customHeight="1">
      <c r="A449" s="212"/>
      <c r="B449" s="502"/>
      <c r="C449" s="28"/>
      <c r="D449" s="1565"/>
      <c r="E449" s="1566"/>
      <c r="F449" s="1566"/>
      <c r="G449" s="1566"/>
      <c r="H449" s="1566"/>
      <c r="I449" s="1566"/>
      <c r="J449" s="1566"/>
      <c r="K449" s="1567"/>
      <c r="L449" s="29"/>
      <c r="M449" s="130"/>
      <c r="N449" s="185" t="str">
        <f t="shared" si="12"/>
        <v/>
      </c>
      <c r="O449" s="47"/>
      <c r="P449" s="338"/>
      <c r="Q449" s="643"/>
      <c r="R449" s="644"/>
      <c r="S449" s="644"/>
      <c r="T449" s="644"/>
      <c r="U449" s="644"/>
      <c r="V449" s="644"/>
      <c r="W449" s="644"/>
      <c r="X449" s="644"/>
      <c r="Y449" s="644"/>
      <c r="Z449" s="644"/>
      <c r="AA449" s="644"/>
      <c r="AB449" s="663"/>
    </row>
    <row r="450" spans="1:28" ht="23.45" customHeight="1">
      <c r="A450" s="212"/>
      <c r="B450" s="502"/>
      <c r="C450" s="28"/>
      <c r="D450" s="1565"/>
      <c r="E450" s="1566"/>
      <c r="F450" s="1566"/>
      <c r="G450" s="1566"/>
      <c r="H450" s="1566"/>
      <c r="I450" s="1566"/>
      <c r="J450" s="1566"/>
      <c r="K450" s="1567"/>
      <c r="L450" s="29"/>
      <c r="M450" s="130"/>
      <c r="N450" s="185" t="str">
        <f t="shared" si="12"/>
        <v/>
      </c>
      <c r="O450" s="47"/>
      <c r="P450" s="338"/>
      <c r="Q450" s="643"/>
      <c r="R450" s="644"/>
      <c r="S450" s="644"/>
      <c r="T450" s="644"/>
      <c r="U450" s="644"/>
      <c r="V450" s="644"/>
      <c r="W450" s="644"/>
      <c r="X450" s="644"/>
      <c r="Y450" s="644"/>
      <c r="Z450" s="644"/>
      <c r="AA450" s="644"/>
      <c r="AB450" s="663"/>
    </row>
    <row r="451" spans="1:28" ht="23.45" customHeight="1">
      <c r="A451" s="212"/>
      <c r="B451" s="502"/>
      <c r="C451" s="818"/>
      <c r="D451" s="1565"/>
      <c r="E451" s="1566"/>
      <c r="F451" s="1566"/>
      <c r="G451" s="1566"/>
      <c r="H451" s="1566"/>
      <c r="I451" s="1566"/>
      <c r="J451" s="1566"/>
      <c r="K451" s="1567"/>
      <c r="L451" s="944"/>
      <c r="M451" s="130"/>
      <c r="N451" s="185" t="str">
        <f t="shared" si="12"/>
        <v/>
      </c>
      <c r="O451" s="47"/>
      <c r="P451" s="338"/>
      <c r="Q451" s="643"/>
      <c r="R451" s="644"/>
      <c r="S451" s="644"/>
      <c r="T451" s="644"/>
      <c r="U451" s="644"/>
      <c r="V451" s="644"/>
      <c r="W451" s="644"/>
      <c r="X451" s="644"/>
      <c r="Y451" s="644"/>
      <c r="Z451" s="644"/>
      <c r="AA451" s="644"/>
      <c r="AB451" s="663"/>
    </row>
    <row r="452" spans="1:28" ht="23.45" customHeight="1">
      <c r="A452" s="212"/>
      <c r="B452" s="502"/>
      <c r="C452" s="818"/>
      <c r="D452" s="1565"/>
      <c r="E452" s="1566"/>
      <c r="F452" s="1566"/>
      <c r="G452" s="1566"/>
      <c r="H452" s="1566"/>
      <c r="I452" s="1566"/>
      <c r="J452" s="1566"/>
      <c r="K452" s="1567"/>
      <c r="L452" s="944"/>
      <c r="M452" s="130"/>
      <c r="N452" s="185" t="str">
        <f t="shared" si="12"/>
        <v/>
      </c>
      <c r="O452" s="47"/>
      <c r="P452" s="338"/>
      <c r="Q452" s="643"/>
      <c r="R452" s="644"/>
      <c r="S452" s="644"/>
      <c r="T452" s="644"/>
      <c r="U452" s="644"/>
      <c r="V452" s="644"/>
      <c r="W452" s="644"/>
      <c r="X452" s="644"/>
      <c r="Y452" s="644"/>
      <c r="Z452" s="644"/>
      <c r="AA452" s="644"/>
      <c r="AB452" s="663"/>
    </row>
    <row r="453" spans="1:28" ht="23.45" customHeight="1">
      <c r="A453" s="212"/>
      <c r="B453" s="502"/>
      <c r="C453" s="818"/>
      <c r="D453" s="1565"/>
      <c r="E453" s="1566"/>
      <c r="F453" s="1566"/>
      <c r="G453" s="1566"/>
      <c r="H453" s="1566"/>
      <c r="I453" s="1566"/>
      <c r="J453" s="1566"/>
      <c r="K453" s="1567"/>
      <c r="L453" s="944"/>
      <c r="M453" s="130"/>
      <c r="N453" s="185" t="str">
        <f t="shared" si="12"/>
        <v/>
      </c>
      <c r="O453" s="47"/>
      <c r="P453" s="338"/>
      <c r="Q453" s="643"/>
      <c r="R453" s="644"/>
      <c r="S453" s="644"/>
      <c r="T453" s="644"/>
      <c r="U453" s="644"/>
      <c r="V453" s="644"/>
      <c r="W453" s="644"/>
      <c r="X453" s="644"/>
      <c r="Y453" s="644"/>
      <c r="Z453" s="644"/>
      <c r="AA453" s="644"/>
      <c r="AB453" s="663"/>
    </row>
    <row r="454" spans="1:28" ht="23.45" customHeight="1">
      <c r="A454" s="212"/>
      <c r="B454" s="502"/>
      <c r="C454" s="818"/>
      <c r="D454" s="1565"/>
      <c r="E454" s="1566"/>
      <c r="F454" s="1566"/>
      <c r="G454" s="1566"/>
      <c r="H454" s="1566"/>
      <c r="I454" s="1566"/>
      <c r="J454" s="1566"/>
      <c r="K454" s="1567"/>
      <c r="L454" s="944"/>
      <c r="M454" s="130"/>
      <c r="N454" s="185" t="str">
        <f t="shared" si="12"/>
        <v/>
      </c>
      <c r="O454" s="47"/>
      <c r="P454" s="338"/>
      <c r="Q454" s="643"/>
      <c r="R454" s="644"/>
      <c r="S454" s="644"/>
      <c r="T454" s="644"/>
      <c r="U454" s="644"/>
      <c r="V454" s="644"/>
      <c r="W454" s="644"/>
      <c r="X454" s="644"/>
      <c r="Y454" s="644"/>
      <c r="Z454" s="644"/>
      <c r="AA454" s="644"/>
      <c r="AB454" s="663"/>
    </row>
    <row r="455" spans="1:28" ht="23.45" customHeight="1">
      <c r="A455" s="212"/>
      <c r="B455" s="502"/>
      <c r="C455" s="818"/>
      <c r="D455" s="1565"/>
      <c r="E455" s="1566"/>
      <c r="F455" s="1566"/>
      <c r="G455" s="1566"/>
      <c r="H455" s="1566"/>
      <c r="I455" s="1566"/>
      <c r="J455" s="1566"/>
      <c r="K455" s="1567"/>
      <c r="L455" s="944"/>
      <c r="M455" s="130"/>
      <c r="N455" s="185" t="str">
        <f t="shared" si="12"/>
        <v/>
      </c>
      <c r="O455" s="47"/>
      <c r="P455" s="338"/>
      <c r="Q455" s="643"/>
      <c r="R455" s="644"/>
      <c r="S455" s="644"/>
      <c r="T455" s="644"/>
      <c r="U455" s="644"/>
      <c r="V455" s="644"/>
      <c r="W455" s="644"/>
      <c r="X455" s="644"/>
      <c r="Y455" s="644"/>
      <c r="Z455" s="644"/>
      <c r="AA455" s="644"/>
      <c r="AB455" s="663"/>
    </row>
    <row r="456" spans="1:28" ht="23.45" customHeight="1">
      <c r="A456" s="212"/>
      <c r="B456" s="502"/>
      <c r="C456" s="818"/>
      <c r="D456" s="1565"/>
      <c r="E456" s="1566"/>
      <c r="F456" s="1566"/>
      <c r="G456" s="1566"/>
      <c r="H456" s="1566"/>
      <c r="I456" s="1566"/>
      <c r="J456" s="1566"/>
      <c r="K456" s="1567"/>
      <c r="L456" s="944"/>
      <c r="M456" s="130"/>
      <c r="N456" s="185" t="str">
        <f t="shared" si="12"/>
        <v/>
      </c>
      <c r="O456" s="47"/>
      <c r="P456" s="338"/>
      <c r="Q456" s="643"/>
      <c r="R456" s="644"/>
      <c r="S456" s="644"/>
      <c r="T456" s="644"/>
      <c r="U456" s="644"/>
      <c r="V456" s="644"/>
      <c r="W456" s="644"/>
      <c r="X456" s="644"/>
      <c r="Y456" s="644"/>
      <c r="Z456" s="644"/>
      <c r="AA456" s="644"/>
      <c r="AB456" s="663"/>
    </row>
    <row r="457" spans="1:28" ht="23.45" customHeight="1">
      <c r="A457" s="212"/>
      <c r="B457" s="502"/>
      <c r="C457" s="818"/>
      <c r="D457" s="1565"/>
      <c r="E457" s="1566"/>
      <c r="F457" s="1566"/>
      <c r="G457" s="1566"/>
      <c r="H457" s="1566"/>
      <c r="I457" s="1566"/>
      <c r="J457" s="1566"/>
      <c r="K457" s="1567"/>
      <c r="L457" s="944"/>
      <c r="M457" s="130"/>
      <c r="N457" s="185" t="str">
        <f t="shared" si="12"/>
        <v/>
      </c>
      <c r="O457" s="47"/>
      <c r="P457" s="338"/>
      <c r="Q457" s="643"/>
      <c r="R457" s="644"/>
      <c r="S457" s="644"/>
      <c r="T457" s="644"/>
      <c r="U457" s="644"/>
      <c r="V457" s="644"/>
      <c r="W457" s="644"/>
      <c r="X457" s="644"/>
      <c r="Y457" s="644"/>
      <c r="Z457" s="644"/>
      <c r="AA457" s="644"/>
      <c r="AB457" s="663"/>
    </row>
    <row r="458" spans="1:28" ht="23.45" customHeight="1">
      <c r="A458" s="212"/>
      <c r="B458" s="502"/>
      <c r="C458" s="818"/>
      <c r="D458" s="1565"/>
      <c r="E458" s="1566"/>
      <c r="F458" s="1566"/>
      <c r="G458" s="1566"/>
      <c r="H458" s="1566"/>
      <c r="I458" s="1566"/>
      <c r="J458" s="1566"/>
      <c r="K458" s="1567"/>
      <c r="L458" s="944"/>
      <c r="M458" s="130"/>
      <c r="N458" s="185" t="str">
        <f t="shared" si="12"/>
        <v/>
      </c>
      <c r="O458" s="47"/>
      <c r="P458" s="338"/>
      <c r="Q458" s="643"/>
      <c r="R458" s="644"/>
      <c r="S458" s="644"/>
      <c r="T458" s="644"/>
      <c r="U458" s="644"/>
      <c r="V458" s="644"/>
      <c r="W458" s="644"/>
      <c r="X458" s="644"/>
      <c r="Y458" s="644"/>
      <c r="Z458" s="644"/>
      <c r="AA458" s="644"/>
      <c r="AB458" s="663"/>
    </row>
    <row r="459" spans="1:28" ht="23.45" customHeight="1">
      <c r="A459" s="212"/>
      <c r="B459" s="502"/>
      <c r="C459" s="818"/>
      <c r="D459" s="1565"/>
      <c r="E459" s="1566"/>
      <c r="F459" s="1566"/>
      <c r="G459" s="1566"/>
      <c r="H459" s="1566"/>
      <c r="I459" s="1566"/>
      <c r="J459" s="1566"/>
      <c r="K459" s="1567"/>
      <c r="L459" s="944"/>
      <c r="M459" s="130"/>
      <c r="N459" s="185" t="str">
        <f t="shared" si="12"/>
        <v/>
      </c>
      <c r="O459" s="47"/>
      <c r="P459" s="338"/>
      <c r="Q459" s="643"/>
      <c r="R459" s="644"/>
      <c r="S459" s="644"/>
      <c r="T459" s="644"/>
      <c r="U459" s="644"/>
      <c r="V459" s="644"/>
      <c r="W459" s="644"/>
      <c r="X459" s="644"/>
      <c r="Y459" s="644"/>
      <c r="Z459" s="644"/>
      <c r="AA459" s="644"/>
      <c r="AB459" s="663"/>
    </row>
    <row r="460" spans="1:28" ht="23.45" customHeight="1">
      <c r="A460" s="212"/>
      <c r="B460" s="502"/>
      <c r="C460" s="818"/>
      <c r="D460" s="819"/>
      <c r="E460" s="820"/>
      <c r="F460" s="820"/>
      <c r="G460" s="820"/>
      <c r="H460" s="820"/>
      <c r="I460" s="820"/>
      <c r="J460" s="820"/>
      <c r="K460" s="821"/>
      <c r="L460" s="944"/>
      <c r="M460" s="130"/>
      <c r="N460" s="185"/>
      <c r="O460" s="47"/>
      <c r="P460" s="338"/>
      <c r="Q460" s="643"/>
      <c r="R460" s="644"/>
      <c r="S460" s="644"/>
      <c r="T460" s="644"/>
      <c r="U460" s="644"/>
      <c r="V460" s="644"/>
      <c r="W460" s="644"/>
      <c r="X460" s="644"/>
      <c r="Y460" s="644"/>
      <c r="Z460" s="644"/>
      <c r="AA460" s="644"/>
      <c r="AB460" s="663"/>
    </row>
    <row r="461" spans="1:28" ht="23.45" customHeight="1">
      <c r="A461" s="212"/>
      <c r="B461" s="502"/>
      <c r="C461" s="818"/>
      <c r="D461" s="819"/>
      <c r="E461" s="820"/>
      <c r="F461" s="820"/>
      <c r="G461" s="820"/>
      <c r="H461" s="820"/>
      <c r="I461" s="820"/>
      <c r="J461" s="820"/>
      <c r="K461" s="821"/>
      <c r="L461" s="944"/>
      <c r="M461" s="130"/>
      <c r="N461" s="185"/>
      <c r="O461" s="47"/>
      <c r="P461" s="338"/>
      <c r="Q461" s="643"/>
      <c r="R461" s="644"/>
      <c r="S461" s="644"/>
      <c r="T461" s="644"/>
      <c r="U461" s="644"/>
      <c r="V461" s="644"/>
      <c r="W461" s="644"/>
      <c r="X461" s="644"/>
      <c r="Y461" s="644"/>
      <c r="Z461" s="644"/>
      <c r="AA461" s="644"/>
      <c r="AB461" s="663"/>
    </row>
    <row r="462" spans="1:28" ht="23.45" customHeight="1">
      <c r="A462" s="212"/>
      <c r="B462" s="502"/>
      <c r="C462" s="818"/>
      <c r="D462" s="819"/>
      <c r="E462" s="820"/>
      <c r="F462" s="820"/>
      <c r="G462" s="820"/>
      <c r="H462" s="820"/>
      <c r="I462" s="820"/>
      <c r="J462" s="820"/>
      <c r="K462" s="821"/>
      <c r="L462" s="944"/>
      <c r="M462" s="130"/>
      <c r="N462" s="185"/>
      <c r="O462" s="47"/>
      <c r="P462" s="338"/>
      <c r="Q462" s="643"/>
      <c r="R462" s="644"/>
      <c r="S462" s="644"/>
      <c r="T462" s="644"/>
      <c r="U462" s="644"/>
      <c r="V462" s="644"/>
      <c r="W462" s="644"/>
      <c r="X462" s="644"/>
      <c r="Y462" s="644"/>
      <c r="Z462" s="644"/>
      <c r="AA462" s="644"/>
      <c r="AB462" s="663"/>
    </row>
    <row r="463" spans="1:28" ht="23.45" customHeight="1">
      <c r="A463" s="212"/>
      <c r="B463" s="502"/>
      <c r="C463" s="818"/>
      <c r="D463" s="819"/>
      <c r="E463" s="820"/>
      <c r="F463" s="820"/>
      <c r="G463" s="820"/>
      <c r="H463" s="820"/>
      <c r="I463" s="820"/>
      <c r="J463" s="820"/>
      <c r="K463" s="821"/>
      <c r="L463" s="944"/>
      <c r="M463" s="130"/>
      <c r="N463" s="185"/>
      <c r="O463" s="47"/>
      <c r="P463" s="338"/>
      <c r="Q463" s="643"/>
      <c r="R463" s="644"/>
      <c r="S463" s="644"/>
      <c r="T463" s="644"/>
      <c r="U463" s="644"/>
      <c r="V463" s="644"/>
      <c r="W463" s="644"/>
      <c r="X463" s="644"/>
      <c r="Y463" s="644"/>
      <c r="Z463" s="644"/>
      <c r="AA463" s="644"/>
      <c r="AB463" s="663"/>
    </row>
    <row r="464" spans="1:28" ht="23.45" customHeight="1">
      <c r="A464" s="212"/>
      <c r="B464" s="502"/>
      <c r="C464" s="818"/>
      <c r="D464" s="1565"/>
      <c r="E464" s="1566"/>
      <c r="F464" s="1566"/>
      <c r="G464" s="1566"/>
      <c r="H464" s="1566"/>
      <c r="I464" s="1566"/>
      <c r="J464" s="1566"/>
      <c r="K464" s="1567"/>
      <c r="L464" s="944"/>
      <c r="M464" s="130"/>
      <c r="N464" s="185" t="str">
        <f t="shared" ref="N464:N470" si="13">IF(C464=0,"",C464*M464)</f>
        <v/>
      </c>
      <c r="O464" s="47"/>
      <c r="P464" s="338"/>
      <c r="Q464" s="643"/>
      <c r="R464" s="644"/>
      <c r="S464" s="644"/>
      <c r="T464" s="644"/>
      <c r="U464" s="644"/>
      <c r="V464" s="644"/>
      <c r="W464" s="644"/>
      <c r="X464" s="644"/>
      <c r="Y464" s="644"/>
      <c r="Z464" s="644"/>
      <c r="AA464" s="644"/>
      <c r="AB464" s="663"/>
    </row>
    <row r="465" spans="1:28" ht="23.45" customHeight="1">
      <c r="A465" s="212"/>
      <c r="B465" s="502"/>
      <c r="C465" s="818"/>
      <c r="D465" s="1565"/>
      <c r="E465" s="1566"/>
      <c r="F465" s="1566"/>
      <c r="G465" s="1566"/>
      <c r="H465" s="1566"/>
      <c r="I465" s="1566"/>
      <c r="J465" s="1566"/>
      <c r="K465" s="1567"/>
      <c r="L465" s="944"/>
      <c r="M465" s="130"/>
      <c r="N465" s="185" t="str">
        <f t="shared" si="13"/>
        <v/>
      </c>
      <c r="O465" s="47"/>
      <c r="P465" s="338"/>
      <c r="Q465" s="643"/>
      <c r="R465" s="644"/>
      <c r="S465" s="644"/>
      <c r="T465" s="644"/>
      <c r="U465" s="644"/>
      <c r="V465" s="644"/>
      <c r="W465" s="644"/>
      <c r="X465" s="644"/>
      <c r="Y465" s="644"/>
      <c r="Z465" s="644"/>
      <c r="AA465" s="644"/>
      <c r="AB465" s="663"/>
    </row>
    <row r="466" spans="1:28" ht="23.45" customHeight="1">
      <c r="A466" s="212"/>
      <c r="B466" s="502"/>
      <c r="C466" s="818"/>
      <c r="D466" s="1565"/>
      <c r="E466" s="1566"/>
      <c r="F466" s="1566"/>
      <c r="G466" s="1566"/>
      <c r="H466" s="1566"/>
      <c r="I466" s="1566"/>
      <c r="J466" s="1566"/>
      <c r="K466" s="1567"/>
      <c r="L466" s="944"/>
      <c r="M466" s="130"/>
      <c r="N466" s="185" t="str">
        <f t="shared" si="13"/>
        <v/>
      </c>
      <c r="O466" s="47"/>
      <c r="P466" s="338"/>
      <c r="Q466" s="643"/>
      <c r="R466" s="644"/>
      <c r="S466" s="644"/>
      <c r="T466" s="644"/>
      <c r="U466" s="644"/>
      <c r="V466" s="644"/>
      <c r="W466" s="644"/>
      <c r="X466" s="644"/>
      <c r="Y466" s="644"/>
      <c r="Z466" s="644"/>
      <c r="AA466" s="644"/>
      <c r="AB466" s="663"/>
    </row>
    <row r="467" spans="1:28" ht="23.45" customHeight="1">
      <c r="A467" s="212"/>
      <c r="B467" s="502"/>
      <c r="C467" s="818"/>
      <c r="D467" s="1565"/>
      <c r="E467" s="1566"/>
      <c r="F467" s="1566"/>
      <c r="G467" s="1566"/>
      <c r="H467" s="1566"/>
      <c r="I467" s="1566"/>
      <c r="J467" s="1566"/>
      <c r="K467" s="1567"/>
      <c r="L467" s="944"/>
      <c r="M467" s="130"/>
      <c r="N467" s="185" t="str">
        <f t="shared" si="13"/>
        <v/>
      </c>
      <c r="O467" s="47"/>
      <c r="P467" s="338"/>
      <c r="Q467" s="643"/>
      <c r="R467" s="644"/>
      <c r="S467" s="644"/>
      <c r="T467" s="644"/>
      <c r="U467" s="644"/>
      <c r="V467" s="644"/>
      <c r="W467" s="644"/>
      <c r="X467" s="644"/>
      <c r="Y467" s="644"/>
      <c r="Z467" s="644"/>
      <c r="AA467" s="644"/>
      <c r="AB467" s="663"/>
    </row>
    <row r="468" spans="1:28" ht="23.45" customHeight="1">
      <c r="A468" s="212"/>
      <c r="B468" s="502"/>
      <c r="C468" s="818"/>
      <c r="D468" s="1565"/>
      <c r="E468" s="1566"/>
      <c r="F468" s="1566"/>
      <c r="G468" s="1566"/>
      <c r="H468" s="1566"/>
      <c r="I468" s="1566"/>
      <c r="J468" s="1566"/>
      <c r="K468" s="1567"/>
      <c r="L468" s="944"/>
      <c r="M468" s="130"/>
      <c r="N468" s="185" t="str">
        <f t="shared" si="13"/>
        <v/>
      </c>
      <c r="O468" s="47"/>
      <c r="P468" s="338"/>
      <c r="Q468" s="643"/>
      <c r="R468" s="644"/>
      <c r="S468" s="644"/>
      <c r="T468" s="644"/>
      <c r="U468" s="644"/>
      <c r="V468" s="644"/>
      <c r="W468" s="644"/>
      <c r="X468" s="644"/>
      <c r="Y468" s="644"/>
      <c r="Z468" s="644"/>
      <c r="AA468" s="644"/>
      <c r="AB468" s="663"/>
    </row>
    <row r="469" spans="1:28" ht="23.45" customHeight="1">
      <c r="A469" s="212"/>
      <c r="B469" s="502"/>
      <c r="C469" s="818"/>
      <c r="D469" s="1565"/>
      <c r="E469" s="1566"/>
      <c r="F469" s="1566"/>
      <c r="G469" s="1566"/>
      <c r="H469" s="1566"/>
      <c r="I469" s="1566"/>
      <c r="J469" s="1566"/>
      <c r="K469" s="1567"/>
      <c r="L469" s="944"/>
      <c r="M469" s="130"/>
      <c r="N469" s="185" t="str">
        <f t="shared" si="13"/>
        <v/>
      </c>
      <c r="O469" s="47"/>
      <c r="P469" s="338"/>
      <c r="Q469" s="643"/>
      <c r="R469" s="644"/>
      <c r="S469" s="644"/>
      <c r="T469" s="644"/>
      <c r="U469" s="644"/>
      <c r="V469" s="644"/>
      <c r="W469" s="644"/>
      <c r="X469" s="644"/>
      <c r="Y469" s="644"/>
      <c r="Z469" s="644"/>
      <c r="AA469" s="644"/>
      <c r="AB469" s="663"/>
    </row>
    <row r="470" spans="1:28" ht="23.45" customHeight="1">
      <c r="A470" s="212"/>
      <c r="B470" s="502"/>
      <c r="C470" s="818"/>
      <c r="D470" s="1565"/>
      <c r="E470" s="1566"/>
      <c r="F470" s="1566"/>
      <c r="G470" s="1566"/>
      <c r="H470" s="1566"/>
      <c r="I470" s="1566"/>
      <c r="J470" s="1566"/>
      <c r="K470" s="1567"/>
      <c r="L470" s="944"/>
      <c r="M470" s="130"/>
      <c r="N470" s="185" t="str">
        <f t="shared" si="13"/>
        <v/>
      </c>
      <c r="O470" s="47"/>
      <c r="P470" s="338"/>
      <c r="Q470" s="643"/>
      <c r="R470" s="644"/>
      <c r="S470" s="644"/>
      <c r="T470" s="644"/>
      <c r="U470" s="644"/>
      <c r="V470" s="644"/>
      <c r="W470" s="644"/>
      <c r="X470" s="644"/>
      <c r="Y470" s="644"/>
      <c r="Z470" s="644"/>
      <c r="AA470" s="644"/>
      <c r="AB470" s="663"/>
    </row>
    <row r="471" spans="1:28" s="49" customFormat="1" ht="3.75" customHeight="1">
      <c r="A471" s="340"/>
      <c r="C471" s="945"/>
      <c r="D471" s="946"/>
      <c r="E471" s="945"/>
      <c r="F471" s="945"/>
      <c r="G471" s="945"/>
      <c r="H471" s="945"/>
      <c r="I471" s="945"/>
      <c r="J471" s="945"/>
      <c r="K471" s="945"/>
      <c r="L471" s="945"/>
      <c r="P471" s="201"/>
      <c r="Q471" s="494"/>
      <c r="R471" s="202"/>
      <c r="S471" s="202"/>
      <c r="T471" s="202"/>
      <c r="U471" s="202"/>
      <c r="V471" s="202"/>
      <c r="W471" s="202"/>
      <c r="X471" s="202"/>
      <c r="Y471" s="202"/>
      <c r="Z471" s="202"/>
      <c r="AA471" s="202"/>
      <c r="AB471" s="197"/>
    </row>
    <row r="472" spans="1:28" s="49" customFormat="1" ht="21.75" customHeight="1">
      <c r="A472" s="340"/>
      <c r="B472" s="1568" t="s">
        <v>188</v>
      </c>
      <c r="C472" s="1578"/>
      <c r="D472" s="1578"/>
      <c r="E472" s="1578"/>
      <c r="F472" s="1578"/>
      <c r="G472" s="1578"/>
      <c r="H472" s="1578"/>
      <c r="I472" s="1578"/>
      <c r="J472" s="1578"/>
      <c r="K472" s="1578"/>
      <c r="L472" s="1578"/>
      <c r="M472" s="1569"/>
      <c r="N472" s="1569"/>
      <c r="O472" s="1570"/>
      <c r="P472" s="337"/>
      <c r="Q472" s="494"/>
      <c r="R472" s="202"/>
      <c r="S472" s="202"/>
      <c r="T472" s="202"/>
      <c r="U472" s="202"/>
      <c r="V472" s="202"/>
      <c r="W472" s="202"/>
      <c r="X472" s="202"/>
      <c r="Y472" s="202"/>
      <c r="Z472" s="202"/>
      <c r="AA472" s="202"/>
      <c r="AB472" s="197"/>
    </row>
    <row r="473" spans="1:28" s="49" customFormat="1" ht="21.75" customHeight="1">
      <c r="A473" s="340"/>
      <c r="B473" s="1571" t="s">
        <v>187</v>
      </c>
      <c r="C473" s="1579"/>
      <c r="D473" s="1579"/>
      <c r="E473" s="1579"/>
      <c r="F473" s="1579"/>
      <c r="G473" s="1579"/>
      <c r="H473" s="1579"/>
      <c r="I473" s="1579"/>
      <c r="J473" s="1579"/>
      <c r="K473" s="1579"/>
      <c r="L473" s="1579"/>
      <c r="M473" s="1572"/>
      <c r="N473" s="1572"/>
      <c r="O473" s="1573"/>
      <c r="P473" s="337"/>
      <c r="Q473" s="494"/>
      <c r="R473" s="202"/>
      <c r="S473" s="202"/>
      <c r="T473" s="202"/>
      <c r="U473" s="202"/>
      <c r="V473" s="202"/>
      <c r="W473" s="202"/>
      <c r="X473" s="202"/>
      <c r="Y473" s="202"/>
      <c r="Z473" s="202"/>
      <c r="AA473" s="202"/>
      <c r="AB473" s="197"/>
    </row>
    <row r="474" spans="1:28" ht="12" customHeight="1">
      <c r="A474" s="216"/>
      <c r="B474" s="224" t="str">
        <f>B415</f>
        <v>FAPESP,  SETEMBRO DE 2015</v>
      </c>
      <c r="C474" s="824"/>
      <c r="D474" s="825"/>
      <c r="E474" s="826"/>
      <c r="F474" s="826"/>
      <c r="G474" s="826"/>
      <c r="H474" s="826"/>
      <c r="I474" s="826"/>
      <c r="J474" s="826"/>
      <c r="K474" s="824"/>
      <c r="L474" s="824"/>
      <c r="M474" s="501"/>
      <c r="N474" s="501"/>
      <c r="O474" s="501">
        <v>4</v>
      </c>
      <c r="P474" s="338"/>
      <c r="Q474" s="651"/>
      <c r="R474" s="650"/>
      <c r="S474" s="650"/>
      <c r="T474" s="650"/>
      <c r="U474" s="650"/>
      <c r="V474" s="650"/>
      <c r="W474" s="650"/>
      <c r="X474" s="650"/>
      <c r="Y474" s="650"/>
      <c r="Z474" s="650"/>
      <c r="AA474" s="650"/>
      <c r="AB474" s="665"/>
    </row>
    <row r="475" spans="1:28" ht="12" customHeight="1">
      <c r="A475" s="216"/>
      <c r="B475" s="224"/>
      <c r="C475" s="824"/>
      <c r="D475" s="825"/>
      <c r="E475" s="826"/>
      <c r="F475" s="826"/>
      <c r="G475" s="826"/>
      <c r="H475" s="826"/>
      <c r="I475" s="826"/>
      <c r="J475" s="826"/>
      <c r="K475" s="824"/>
      <c r="L475" s="824"/>
      <c r="M475" s="505"/>
      <c r="N475" s="505"/>
      <c r="O475" s="505"/>
      <c r="P475" s="338"/>
      <c r="Q475" s="651"/>
      <c r="R475" s="650"/>
      <c r="S475" s="650"/>
      <c r="T475" s="650"/>
      <c r="U475" s="650"/>
      <c r="V475" s="650"/>
      <c r="W475" s="650"/>
      <c r="X475" s="650"/>
      <c r="Y475" s="650"/>
      <c r="Z475" s="650"/>
      <c r="AA475" s="650"/>
      <c r="AB475" s="665"/>
    </row>
    <row r="476" spans="1:28" s="500" customFormat="1" ht="12.75" customHeight="1">
      <c r="A476" s="263"/>
      <c r="C476" s="824"/>
      <c r="D476" s="825"/>
      <c r="E476" s="826"/>
      <c r="F476" s="826"/>
      <c r="G476" s="826"/>
      <c r="H476" s="826"/>
      <c r="I476" s="826"/>
      <c r="J476" s="826"/>
      <c r="K476" s="824"/>
      <c r="L476" s="824"/>
      <c r="M476" s="3"/>
      <c r="Q476" s="653"/>
      <c r="R476" s="652"/>
      <c r="S476" s="652"/>
      <c r="T476" s="652"/>
      <c r="U476" s="652"/>
      <c r="V476" s="652"/>
      <c r="W476" s="652"/>
      <c r="X476" s="652"/>
      <c r="Y476" s="652"/>
      <c r="Z476" s="652"/>
      <c r="AA476" s="652"/>
      <c r="AB476" s="652"/>
    </row>
    <row r="477" spans="1:28" s="500" customFormat="1" ht="12.75" customHeight="1">
      <c r="A477" s="263"/>
      <c r="C477" s="824"/>
      <c r="D477" s="825"/>
      <c r="E477" s="826"/>
      <c r="F477" s="826"/>
      <c r="G477" s="826"/>
      <c r="H477" s="826"/>
      <c r="I477" s="826"/>
      <c r="J477" s="826"/>
      <c r="K477" s="824"/>
      <c r="L477" s="824"/>
      <c r="M477" s="3"/>
      <c r="N477" s="1600"/>
      <c r="O477" s="1600"/>
      <c r="Q477" s="653"/>
      <c r="R477" s="652"/>
      <c r="S477" s="652"/>
      <c r="T477" s="652"/>
      <c r="U477" s="652"/>
      <c r="V477" s="652"/>
      <c r="W477" s="652"/>
      <c r="X477" s="652"/>
      <c r="Y477" s="652"/>
      <c r="Z477" s="652"/>
      <c r="AA477" s="652"/>
      <c r="AB477" s="652"/>
    </row>
    <row r="478" spans="1:28" s="500" customFormat="1" ht="12.75" customHeight="1">
      <c r="A478" s="263"/>
      <c r="C478" s="824"/>
      <c r="D478" s="825"/>
      <c r="E478" s="826"/>
      <c r="F478" s="826"/>
      <c r="G478" s="826"/>
      <c r="H478" s="826"/>
      <c r="I478" s="826"/>
      <c r="J478" s="826"/>
      <c r="K478" s="824"/>
      <c r="L478" s="825"/>
      <c r="M478" s="3"/>
      <c r="Q478" s="653"/>
      <c r="R478" s="652"/>
      <c r="S478" s="652"/>
      <c r="T478" s="652"/>
      <c r="U478" s="652"/>
      <c r="V478" s="652"/>
      <c r="W478" s="652"/>
      <c r="X478" s="652"/>
      <c r="Y478" s="652"/>
      <c r="Z478" s="652"/>
      <c r="AA478" s="652"/>
      <c r="AB478" s="652"/>
    </row>
    <row r="479" spans="1:28" s="500" customFormat="1" ht="12.75" customHeight="1">
      <c r="A479" s="263"/>
      <c r="C479" s="824"/>
      <c r="D479" s="825"/>
      <c r="E479" s="826"/>
      <c r="F479" s="826"/>
      <c r="G479" s="826"/>
      <c r="H479" s="826"/>
      <c r="I479" s="826"/>
      <c r="J479" s="826"/>
      <c r="K479" s="824"/>
      <c r="L479" s="824"/>
      <c r="M479" s="3"/>
      <c r="Q479" s="653"/>
      <c r="R479" s="652"/>
      <c r="S479" s="652"/>
      <c r="T479" s="652"/>
      <c r="U479" s="652"/>
      <c r="V479" s="652"/>
      <c r="W479" s="652"/>
      <c r="X479" s="652"/>
      <c r="Y479" s="652"/>
      <c r="Z479" s="652"/>
      <c r="AA479" s="652"/>
      <c r="AB479" s="652"/>
    </row>
    <row r="480" spans="1:28" s="500" customFormat="1" ht="8.1" customHeight="1">
      <c r="A480" s="263"/>
      <c r="C480" s="824"/>
      <c r="D480" s="825"/>
      <c r="E480" s="826"/>
      <c r="F480" s="826"/>
      <c r="G480" s="826"/>
      <c r="H480" s="826"/>
      <c r="I480" s="826"/>
      <c r="J480" s="826"/>
      <c r="K480" s="824"/>
      <c r="L480" s="824"/>
      <c r="M480" s="3"/>
      <c r="Q480" s="653"/>
      <c r="R480" s="652"/>
      <c r="S480" s="652"/>
      <c r="T480" s="652"/>
      <c r="U480" s="652"/>
      <c r="V480" s="652"/>
      <c r="W480" s="652"/>
      <c r="X480" s="652"/>
      <c r="Y480" s="652"/>
      <c r="Z480" s="652"/>
      <c r="AA480" s="652"/>
      <c r="AB480" s="652"/>
    </row>
    <row r="481" spans="1:28" s="500" customFormat="1" ht="19.5" customHeight="1">
      <c r="A481" s="263"/>
      <c r="B481" s="1601" t="s">
        <v>179</v>
      </c>
      <c r="C481" s="1602"/>
      <c r="D481" s="1602"/>
      <c r="E481" s="1602"/>
      <c r="F481" s="1602"/>
      <c r="G481" s="1602"/>
      <c r="H481" s="1602"/>
      <c r="I481" s="1602"/>
      <c r="J481" s="1602"/>
      <c r="K481" s="1602"/>
      <c r="L481" s="1602"/>
      <c r="M481" s="1601"/>
      <c r="N481" s="1601"/>
      <c r="O481" s="1601"/>
      <c r="P481" s="10"/>
      <c r="Q481" s="108"/>
      <c r="R481" s="108"/>
      <c r="S481" s="108"/>
      <c r="T481" s="108"/>
      <c r="U481" s="108"/>
      <c r="V481" s="108"/>
      <c r="W481" s="108"/>
      <c r="X481" s="108"/>
      <c r="Y481" s="108"/>
      <c r="Z481" s="108"/>
      <c r="AA481" s="108"/>
      <c r="AB481" s="108"/>
    </row>
    <row r="482" spans="1:28" s="500" customFormat="1" ht="5.25" customHeight="1">
      <c r="A482" s="263"/>
      <c r="B482" s="503"/>
      <c r="C482" s="905"/>
      <c r="D482" s="949"/>
      <c r="E482" s="828"/>
      <c r="F482" s="828"/>
      <c r="G482" s="828"/>
      <c r="H482" s="828"/>
      <c r="I482" s="828"/>
      <c r="J482" s="828"/>
      <c r="K482" s="828"/>
      <c r="L482" s="828"/>
      <c r="M482" s="8"/>
      <c r="N482" s="504"/>
      <c r="P482" s="10"/>
      <c r="Q482" s="108"/>
      <c r="R482" s="108"/>
      <c r="S482" s="108"/>
      <c r="T482" s="108"/>
      <c r="U482" s="108"/>
      <c r="V482" s="108"/>
      <c r="W482" s="108"/>
      <c r="X482" s="108"/>
      <c r="Y482" s="108"/>
      <c r="Z482" s="108"/>
      <c r="AA482" s="108"/>
      <c r="AB482" s="108"/>
    </row>
    <row r="483" spans="1:28" s="32" customFormat="1" ht="19.5" customHeight="1">
      <c r="A483" s="329"/>
      <c r="B483" s="503" t="s">
        <v>97</v>
      </c>
      <c r="C483" s="905"/>
      <c r="D483" s="949"/>
      <c r="E483" s="971"/>
      <c r="F483" s="1603"/>
      <c r="G483" s="1604"/>
      <c r="H483" s="1604"/>
      <c r="I483" s="1604"/>
      <c r="J483" s="1604"/>
      <c r="K483" s="1604"/>
      <c r="L483" s="1604"/>
      <c r="M483" s="1605"/>
      <c r="N483" s="1605"/>
      <c r="O483" s="1606"/>
      <c r="P483" s="329"/>
      <c r="Q483" s="657"/>
      <c r="R483" s="658"/>
      <c r="S483" s="658"/>
      <c r="T483" s="658"/>
      <c r="U483" s="658"/>
      <c r="V483" s="658"/>
      <c r="W483" s="658"/>
      <c r="X483" s="658"/>
      <c r="Y483" s="658"/>
      <c r="Z483" s="658"/>
      <c r="AA483" s="658"/>
      <c r="AB483" s="666"/>
    </row>
    <row r="484" spans="1:28" s="500" customFormat="1" ht="6" customHeight="1">
      <c r="A484" s="267"/>
      <c r="B484" s="503"/>
      <c r="C484" s="905"/>
      <c r="D484" s="949"/>
      <c r="E484" s="907"/>
      <c r="F484" s="907"/>
      <c r="G484" s="907"/>
      <c r="H484" s="907"/>
      <c r="I484" s="907"/>
      <c r="J484" s="907"/>
      <c r="K484" s="926"/>
      <c r="L484" s="926"/>
      <c r="M484" s="31"/>
      <c r="N484" s="159"/>
      <c r="O484" s="159"/>
      <c r="P484" s="24"/>
      <c r="Q484" s="659"/>
      <c r="R484" s="196"/>
      <c r="S484" s="196"/>
      <c r="T484" s="196"/>
      <c r="U484" s="196"/>
      <c r="V484" s="196"/>
      <c r="W484" s="196"/>
      <c r="X484" s="196"/>
      <c r="Y484" s="196"/>
      <c r="Z484" s="196"/>
      <c r="AA484" s="196"/>
      <c r="AB484" s="196"/>
    </row>
    <row r="485" spans="1:28" s="500" customFormat="1" ht="19.5" customHeight="1">
      <c r="A485" s="267"/>
      <c r="B485" s="1607" t="s">
        <v>0</v>
      </c>
      <c r="C485" s="1608"/>
      <c r="D485" s="1609"/>
      <c r="E485" s="1609"/>
      <c r="F485" s="1609"/>
      <c r="G485" s="907"/>
      <c r="H485" s="907"/>
      <c r="I485" s="907"/>
      <c r="J485" s="907"/>
      <c r="K485" s="926"/>
      <c r="L485" s="926"/>
      <c r="M485" s="31"/>
      <c r="N485" s="159"/>
      <c r="O485" s="159"/>
      <c r="P485" s="24"/>
      <c r="Q485" s="659"/>
      <c r="R485" s="196"/>
      <c r="S485" s="196"/>
      <c r="T485" s="196"/>
      <c r="U485" s="196"/>
      <c r="V485" s="196"/>
      <c r="W485" s="196"/>
      <c r="X485" s="196"/>
      <c r="Y485" s="196"/>
      <c r="Z485" s="196"/>
      <c r="AA485" s="196"/>
      <c r="AB485" s="196"/>
    </row>
    <row r="486" spans="1:28" s="500" customFormat="1" ht="7.5" customHeight="1">
      <c r="A486" s="267"/>
      <c r="B486" s="503"/>
      <c r="C486" s="905"/>
      <c r="D486" s="949"/>
      <c r="E486" s="907"/>
      <c r="F486" s="907"/>
      <c r="G486" s="907"/>
      <c r="H486" s="907"/>
      <c r="I486" s="907"/>
      <c r="J486" s="907"/>
      <c r="K486" s="926"/>
      <c r="L486" s="926"/>
      <c r="M486" s="31"/>
      <c r="N486" s="159"/>
      <c r="O486" s="159"/>
      <c r="P486" s="24"/>
      <c r="Q486" s="660"/>
      <c r="R486" s="196"/>
      <c r="S486" s="196"/>
      <c r="T486" s="196"/>
      <c r="U486" s="196"/>
      <c r="V486" s="196"/>
      <c r="W486" s="196"/>
      <c r="X486" s="196"/>
      <c r="Y486" s="196"/>
      <c r="Z486" s="196"/>
      <c r="AA486" s="196"/>
      <c r="AB486" s="196"/>
    </row>
    <row r="487" spans="1:28" s="16" customFormat="1" ht="19.5" customHeight="1">
      <c r="A487" s="264"/>
      <c r="B487" s="1583" t="s">
        <v>92</v>
      </c>
      <c r="C487" s="1584"/>
      <c r="D487" s="1381" t="str">
        <f>IF(SUM(N491:N534,N542:N591,N599:N648,N656:N707)=0,"",SUM(N491:N534,N542:N591,N599:N648,N656:N707))</f>
        <v/>
      </c>
      <c r="E487" s="1381"/>
      <c r="F487" s="1381"/>
      <c r="G487" s="935"/>
      <c r="H487" s="829"/>
      <c r="I487" s="829"/>
      <c r="J487" s="829"/>
      <c r="K487" s="830"/>
      <c r="L487" s="830"/>
      <c r="M487" s="171"/>
      <c r="P487" s="1"/>
      <c r="Q487" s="171"/>
      <c r="R487" s="485"/>
      <c r="S487" s="196"/>
      <c r="T487" s="196"/>
      <c r="U487" s="196"/>
      <c r="V487" s="196"/>
      <c r="W487" s="196"/>
      <c r="X487" s="196"/>
      <c r="Y487" s="196"/>
      <c r="Z487" s="196"/>
      <c r="AA487" s="196"/>
      <c r="AB487" s="196"/>
    </row>
    <row r="488" spans="1:28" s="16" customFormat="1" ht="5.25" customHeight="1">
      <c r="A488" s="264"/>
      <c r="B488" s="172"/>
      <c r="C488" s="937"/>
      <c r="D488" s="972"/>
      <c r="E488" s="938"/>
      <c r="F488" s="938"/>
      <c r="G488" s="938"/>
      <c r="H488" s="938"/>
      <c r="I488" s="938"/>
      <c r="J488" s="938"/>
      <c r="K488" s="937"/>
      <c r="L488" s="937"/>
      <c r="M488" s="17"/>
      <c r="N488" s="19"/>
      <c r="O488" s="19"/>
      <c r="P488" s="1"/>
      <c r="Q488" s="493"/>
      <c r="R488" s="196"/>
      <c r="S488" s="196"/>
      <c r="T488" s="196"/>
      <c r="U488" s="196"/>
      <c r="V488" s="196"/>
      <c r="W488" s="196"/>
      <c r="X488" s="196"/>
      <c r="Y488" s="196"/>
      <c r="Z488" s="196"/>
      <c r="AA488" s="196"/>
      <c r="AB488" s="196"/>
    </row>
    <row r="489" spans="1:28" ht="15.75" customHeight="1">
      <c r="A489" s="264"/>
      <c r="B489" s="1585" t="s">
        <v>1</v>
      </c>
      <c r="C489" s="1587" t="s">
        <v>7</v>
      </c>
      <c r="D489" s="1589" t="s">
        <v>8</v>
      </c>
      <c r="E489" s="1590"/>
      <c r="F489" s="1590"/>
      <c r="G489" s="1590"/>
      <c r="H489" s="1590"/>
      <c r="I489" s="1590"/>
      <c r="J489" s="1590"/>
      <c r="K489" s="1591"/>
      <c r="L489" s="1595" t="s">
        <v>117</v>
      </c>
      <c r="M489" s="1587" t="s">
        <v>3</v>
      </c>
      <c r="N489" s="1597" t="s">
        <v>4</v>
      </c>
      <c r="O489" s="1599" t="s">
        <v>2</v>
      </c>
      <c r="P489" s="500"/>
      <c r="Q489" s="653"/>
      <c r="R489" s="658"/>
      <c r="S489" s="652"/>
      <c r="T489" s="656"/>
      <c r="U489" s="656"/>
      <c r="V489" s="656"/>
      <c r="W489" s="656"/>
      <c r="X489" s="656"/>
      <c r="Y489" s="652"/>
      <c r="Z489" s="652"/>
      <c r="AA489" s="652"/>
      <c r="AB489" s="652"/>
    </row>
    <row r="490" spans="1:28" s="55" customFormat="1" ht="15.75" customHeight="1">
      <c r="A490" s="265"/>
      <c r="B490" s="1586"/>
      <c r="C490" s="1588"/>
      <c r="D490" s="1592"/>
      <c r="E490" s="1593"/>
      <c r="F490" s="1593"/>
      <c r="G490" s="1593"/>
      <c r="H490" s="1593"/>
      <c r="I490" s="1593"/>
      <c r="J490" s="1593"/>
      <c r="K490" s="1594"/>
      <c r="L490" s="1595"/>
      <c r="M490" s="1596"/>
      <c r="N490" s="1598"/>
      <c r="O490" s="1596"/>
      <c r="P490" s="54"/>
      <c r="Q490" s="660"/>
      <c r="R490" s="652"/>
      <c r="S490" s="652"/>
      <c r="T490" s="652"/>
      <c r="U490" s="652"/>
      <c r="V490" s="652"/>
      <c r="W490" s="652"/>
      <c r="X490" s="652"/>
      <c r="Y490" s="652"/>
      <c r="Z490" s="652"/>
      <c r="AA490" s="652"/>
      <c r="AB490" s="652"/>
    </row>
    <row r="491" spans="1:28" ht="24" customHeight="1">
      <c r="A491" s="266"/>
      <c r="B491" s="502"/>
      <c r="C491" s="818"/>
      <c r="D491" s="1565"/>
      <c r="E491" s="1566"/>
      <c r="F491" s="1566"/>
      <c r="G491" s="1566"/>
      <c r="H491" s="1566"/>
      <c r="I491" s="1566"/>
      <c r="J491" s="1566"/>
      <c r="K491" s="1567"/>
      <c r="L491" s="944"/>
      <c r="M491" s="130"/>
      <c r="N491" s="185" t="str">
        <f t="shared" ref="N491:N534" si="14">IF(C491=0,"",C491*M491)</f>
        <v/>
      </c>
      <c r="O491" s="47"/>
      <c r="P491" s="330"/>
      <c r="Q491" s="653"/>
      <c r="R491" s="300"/>
      <c r="S491" s="644"/>
      <c r="T491" s="644"/>
      <c r="U491" s="644"/>
      <c r="V491" s="644"/>
      <c r="W491" s="644"/>
      <c r="X491" s="644"/>
      <c r="Y491" s="644"/>
      <c r="Z491" s="644"/>
      <c r="AA491" s="644"/>
      <c r="AB491" s="663"/>
    </row>
    <row r="492" spans="1:28" ht="24" customHeight="1">
      <c r="A492" s="266"/>
      <c r="B492" s="502"/>
      <c r="C492" s="28"/>
      <c r="D492" s="819"/>
      <c r="E492" s="820"/>
      <c r="F492" s="820"/>
      <c r="G492" s="820"/>
      <c r="H492" s="820"/>
      <c r="I492" s="820"/>
      <c r="J492" s="820"/>
      <c r="K492" s="821"/>
      <c r="L492" s="29"/>
      <c r="M492" s="130"/>
      <c r="N492" s="185" t="str">
        <f t="shared" si="14"/>
        <v/>
      </c>
      <c r="O492" s="47"/>
      <c r="P492" s="330"/>
      <c r="Q492" s="653"/>
      <c r="R492" s="300"/>
      <c r="S492" s="644"/>
      <c r="T492" s="644"/>
      <c r="U492" s="644"/>
      <c r="V492" s="644"/>
      <c r="W492" s="644"/>
      <c r="X492" s="644"/>
      <c r="Y492" s="644"/>
      <c r="Z492" s="644"/>
      <c r="AA492" s="644"/>
      <c r="AB492" s="663"/>
    </row>
    <row r="493" spans="1:28" ht="24" customHeight="1">
      <c r="A493" s="266"/>
      <c r="B493" s="502"/>
      <c r="C493" s="28"/>
      <c r="D493" s="1565"/>
      <c r="E493" s="1566"/>
      <c r="F493" s="1566"/>
      <c r="G493" s="1566"/>
      <c r="H493" s="1566"/>
      <c r="I493" s="1566"/>
      <c r="J493" s="1566"/>
      <c r="K493" s="1567"/>
      <c r="L493" s="29"/>
      <c r="M493" s="130"/>
      <c r="N493" s="185" t="str">
        <f t="shared" si="14"/>
        <v/>
      </c>
      <c r="O493" s="47"/>
      <c r="P493" s="330"/>
      <c r="Q493" s="653"/>
      <c r="R493" s="652"/>
      <c r="S493" s="644"/>
      <c r="T493" s="656"/>
      <c r="U493" s="656"/>
      <c r="V493" s="656"/>
      <c r="W493" s="656"/>
      <c r="X493" s="644"/>
      <c r="Y493" s="644"/>
      <c r="Z493" s="644"/>
      <c r="AA493" s="644"/>
      <c r="AB493" s="663"/>
    </row>
    <row r="494" spans="1:28" ht="24" customHeight="1">
      <c r="A494" s="266"/>
      <c r="B494" s="502"/>
      <c r="C494" s="28"/>
      <c r="D494" s="1565"/>
      <c r="E494" s="1566"/>
      <c r="F494" s="1566"/>
      <c r="G494" s="1566"/>
      <c r="H494" s="1566"/>
      <c r="I494" s="1566"/>
      <c r="J494" s="1566"/>
      <c r="K494" s="1567"/>
      <c r="L494" s="29"/>
      <c r="M494" s="130"/>
      <c r="N494" s="185" t="str">
        <f t="shared" si="14"/>
        <v/>
      </c>
      <c r="O494" s="47"/>
      <c r="P494" s="330"/>
      <c r="Q494" s="653"/>
      <c r="R494" s="652"/>
      <c r="S494" s="644"/>
      <c r="T494" s="644"/>
      <c r="U494" s="644"/>
      <c r="V494" s="644"/>
      <c r="W494" s="644"/>
      <c r="X494" s="644"/>
      <c r="Y494" s="644"/>
      <c r="Z494" s="644"/>
      <c r="AA494" s="644"/>
      <c r="AB494" s="663"/>
    </row>
    <row r="495" spans="1:28" ht="24" customHeight="1">
      <c r="A495" s="266"/>
      <c r="B495" s="502"/>
      <c r="C495" s="28"/>
      <c r="D495" s="1565"/>
      <c r="E495" s="1566"/>
      <c r="F495" s="1566"/>
      <c r="G495" s="1566"/>
      <c r="H495" s="1566"/>
      <c r="I495" s="1566"/>
      <c r="J495" s="1566"/>
      <c r="K495" s="1567"/>
      <c r="L495" s="29"/>
      <c r="M495" s="130"/>
      <c r="N495" s="185" t="str">
        <f t="shared" si="14"/>
        <v/>
      </c>
      <c r="O495" s="47"/>
      <c r="P495" s="330"/>
      <c r="Q495" s="653"/>
      <c r="R495" s="652"/>
      <c r="S495" s="644"/>
      <c r="T495" s="644"/>
      <c r="U495" s="644"/>
      <c r="V495" s="644"/>
      <c r="W495" s="644"/>
      <c r="X495" s="644"/>
      <c r="Y495" s="644"/>
      <c r="Z495" s="644"/>
      <c r="AA495" s="644"/>
      <c r="AB495" s="663"/>
    </row>
    <row r="496" spans="1:28" ht="24" customHeight="1">
      <c r="A496" s="266"/>
      <c r="B496" s="502"/>
      <c r="C496" s="28"/>
      <c r="D496" s="1565"/>
      <c r="E496" s="1566"/>
      <c r="F496" s="1566"/>
      <c r="G496" s="1566"/>
      <c r="H496" s="1566"/>
      <c r="I496" s="1566"/>
      <c r="J496" s="1566"/>
      <c r="K496" s="1567"/>
      <c r="L496" s="29"/>
      <c r="M496" s="130"/>
      <c r="N496" s="185" t="str">
        <f t="shared" si="14"/>
        <v/>
      </c>
      <c r="O496" s="47"/>
      <c r="P496" s="330"/>
      <c r="Q496" s="653"/>
      <c r="R496" s="505"/>
      <c r="S496" s="661"/>
      <c r="T496" s="652"/>
      <c r="U496" s="652"/>
      <c r="V496" s="652"/>
      <c r="W496" s="644"/>
      <c r="X496" s="644"/>
      <c r="Y496" s="644"/>
      <c r="Z496" s="644"/>
      <c r="AA496" s="644"/>
      <c r="AB496" s="663"/>
    </row>
    <row r="497" spans="1:28" ht="24" customHeight="1">
      <c r="A497" s="266"/>
      <c r="B497" s="502"/>
      <c r="C497" s="28"/>
      <c r="D497" s="1565"/>
      <c r="E497" s="1566"/>
      <c r="F497" s="1566"/>
      <c r="G497" s="1566"/>
      <c r="H497" s="1566"/>
      <c r="I497" s="1566"/>
      <c r="J497" s="1566"/>
      <c r="K497" s="1567"/>
      <c r="L497" s="29"/>
      <c r="M497" s="130"/>
      <c r="N497" s="185" t="str">
        <f t="shared" si="14"/>
        <v/>
      </c>
      <c r="O497" s="47"/>
      <c r="P497" s="330"/>
      <c r="Q497" s="653"/>
      <c r="R497" s="656"/>
      <c r="S497" s="644"/>
      <c r="T497" s="644"/>
      <c r="U497" s="644"/>
      <c r="V497" s="644"/>
      <c r="W497" s="644"/>
      <c r="X497" s="644"/>
      <c r="Y497" s="644"/>
      <c r="Z497" s="644"/>
      <c r="AA497" s="644"/>
      <c r="AB497" s="663"/>
    </row>
    <row r="498" spans="1:28" ht="24" customHeight="1">
      <c r="A498" s="266"/>
      <c r="B498" s="502"/>
      <c r="C498" s="28"/>
      <c r="D498" s="1565"/>
      <c r="E498" s="1566"/>
      <c r="F498" s="1566"/>
      <c r="G498" s="1566"/>
      <c r="H498" s="1566"/>
      <c r="I498" s="1566"/>
      <c r="J498" s="1566"/>
      <c r="K498" s="1567"/>
      <c r="L498" s="29"/>
      <c r="M498" s="130"/>
      <c r="N498" s="185" t="str">
        <f t="shared" si="14"/>
        <v/>
      </c>
      <c r="O498" s="47"/>
      <c r="P498" s="330"/>
      <c r="Q498" s="653"/>
      <c r="R498" s="300"/>
      <c r="S498" s="644"/>
      <c r="T498" s="644"/>
      <c r="U498" s="644"/>
      <c r="V498" s="644"/>
      <c r="W498" s="644"/>
      <c r="X498" s="644"/>
      <c r="Y498" s="644"/>
      <c r="Z498" s="644"/>
      <c r="AA498" s="644"/>
      <c r="AB498" s="663"/>
    </row>
    <row r="499" spans="1:28" ht="24" customHeight="1">
      <c r="A499" s="266"/>
      <c r="B499" s="502"/>
      <c r="C499" s="818"/>
      <c r="D499" s="1565"/>
      <c r="E499" s="1566"/>
      <c r="F499" s="1566"/>
      <c r="G499" s="1566"/>
      <c r="H499" s="1566"/>
      <c r="I499" s="1566"/>
      <c r="J499" s="1566"/>
      <c r="K499" s="1567"/>
      <c r="L499" s="944"/>
      <c r="M499" s="130"/>
      <c r="N499" s="185" t="str">
        <f t="shared" si="14"/>
        <v/>
      </c>
      <c r="O499" s="47"/>
      <c r="P499" s="330"/>
      <c r="Q499" s="653"/>
      <c r="R499" s="644"/>
      <c r="S499" s="644"/>
      <c r="T499" s="644"/>
      <c r="U499" s="644"/>
      <c r="V499" s="644"/>
      <c r="W499" s="644"/>
      <c r="X499" s="644"/>
      <c r="Y499" s="644"/>
      <c r="Z499" s="644"/>
      <c r="AA499" s="644"/>
      <c r="AB499" s="663"/>
    </row>
    <row r="500" spans="1:28" ht="24" customHeight="1">
      <c r="A500" s="266"/>
      <c r="B500" s="502"/>
      <c r="C500" s="818"/>
      <c r="D500" s="1565"/>
      <c r="E500" s="1566"/>
      <c r="F500" s="1566"/>
      <c r="G500" s="1566"/>
      <c r="H500" s="1566"/>
      <c r="I500" s="1566"/>
      <c r="J500" s="1566"/>
      <c r="K500" s="1567"/>
      <c r="L500" s="944"/>
      <c r="M500" s="130"/>
      <c r="N500" s="185" t="str">
        <f t="shared" si="14"/>
        <v/>
      </c>
      <c r="O500" s="47"/>
      <c r="P500" s="330"/>
      <c r="Q500" s="653"/>
      <c r="R500" s="644"/>
      <c r="S500" s="644"/>
      <c r="T500" s="644"/>
      <c r="U500" s="644"/>
      <c r="V500" s="644"/>
      <c r="W500" s="644"/>
      <c r="X500" s="644"/>
      <c r="Y500" s="644"/>
      <c r="Z500" s="644"/>
      <c r="AA500" s="644"/>
      <c r="AB500" s="663"/>
    </row>
    <row r="501" spans="1:28" ht="24" customHeight="1">
      <c r="A501" s="266"/>
      <c r="B501" s="502"/>
      <c r="C501" s="818"/>
      <c r="D501" s="1565"/>
      <c r="E501" s="1566"/>
      <c r="F501" s="1566"/>
      <c r="G501" s="1566"/>
      <c r="H501" s="1566"/>
      <c r="I501" s="1566"/>
      <c r="J501" s="1566"/>
      <c r="K501" s="1567"/>
      <c r="L501" s="944"/>
      <c r="M501" s="130"/>
      <c r="N501" s="185" t="str">
        <f t="shared" si="14"/>
        <v/>
      </c>
      <c r="O501" s="47"/>
      <c r="P501" s="330"/>
      <c r="Q501" s="653"/>
      <c r="R501" s="656"/>
      <c r="S501" s="644"/>
      <c r="T501" s="644"/>
      <c r="U501" s="644"/>
      <c r="V501" s="644"/>
      <c r="W501" s="644"/>
      <c r="X501" s="644"/>
      <c r="Y501" s="644"/>
      <c r="Z501" s="644"/>
      <c r="AA501" s="644"/>
      <c r="AB501" s="663"/>
    </row>
    <row r="502" spans="1:28" ht="24" customHeight="1">
      <c r="A502" s="266"/>
      <c r="B502" s="502"/>
      <c r="C502" s="818"/>
      <c r="D502" s="1565"/>
      <c r="E502" s="1566"/>
      <c r="F502" s="1566"/>
      <c r="G502" s="1566"/>
      <c r="H502" s="1566"/>
      <c r="I502" s="1566"/>
      <c r="J502" s="1566"/>
      <c r="K502" s="1567"/>
      <c r="L502" s="944"/>
      <c r="M502" s="130"/>
      <c r="N502" s="185" t="str">
        <f t="shared" si="14"/>
        <v/>
      </c>
      <c r="O502" s="47"/>
      <c r="P502" s="330"/>
      <c r="Q502" s="653"/>
      <c r="R502" s="300"/>
      <c r="S502" s="644"/>
      <c r="T502" s="644"/>
      <c r="U502" s="644"/>
      <c r="V502" s="644"/>
      <c r="W502" s="644"/>
      <c r="X502" s="644"/>
      <c r="Y502" s="644"/>
      <c r="Z502" s="644"/>
      <c r="AA502" s="644"/>
      <c r="AB502" s="663"/>
    </row>
    <row r="503" spans="1:28" ht="24" customHeight="1">
      <c r="A503" s="266"/>
      <c r="B503" s="502"/>
      <c r="C503" s="818"/>
      <c r="D503" s="1565"/>
      <c r="E503" s="1566"/>
      <c r="F503" s="1566"/>
      <c r="G503" s="1566"/>
      <c r="H503" s="1566"/>
      <c r="I503" s="1566"/>
      <c r="J503" s="1566"/>
      <c r="K503" s="1567"/>
      <c r="L503" s="944"/>
      <c r="M503" s="130"/>
      <c r="N503" s="185" t="str">
        <f t="shared" si="14"/>
        <v/>
      </c>
      <c r="O503" s="47"/>
      <c r="P503" s="330"/>
      <c r="Q503" s="653"/>
      <c r="R503" s="644"/>
      <c r="S503" s="644"/>
      <c r="T503" s="644"/>
      <c r="U503" s="644"/>
      <c r="V503" s="644"/>
      <c r="W503" s="644"/>
      <c r="X503" s="644"/>
      <c r="Y503" s="644"/>
      <c r="Z503" s="644"/>
      <c r="AA503" s="644"/>
      <c r="AB503" s="663"/>
    </row>
    <row r="504" spans="1:28" ht="24" customHeight="1">
      <c r="A504" s="266"/>
      <c r="B504" s="502"/>
      <c r="C504" s="818"/>
      <c r="D504" s="1565"/>
      <c r="E504" s="1566"/>
      <c r="F504" s="1566"/>
      <c r="G504" s="1566"/>
      <c r="H504" s="1566"/>
      <c r="I504" s="1566"/>
      <c r="J504" s="1566"/>
      <c r="K504" s="1567"/>
      <c r="L504" s="944"/>
      <c r="M504" s="130"/>
      <c r="N504" s="185" t="str">
        <f t="shared" si="14"/>
        <v/>
      </c>
      <c r="O504" s="47"/>
      <c r="P504" s="330"/>
      <c r="Q504" s="653"/>
      <c r="R504" s="656"/>
      <c r="S504" s="644"/>
      <c r="T504" s="644"/>
      <c r="U504" s="644"/>
      <c r="V504" s="644"/>
      <c r="W504" s="644"/>
      <c r="X504" s="644"/>
      <c r="Y504" s="644"/>
      <c r="Z504" s="644"/>
      <c r="AA504" s="644"/>
      <c r="AB504" s="663"/>
    </row>
    <row r="505" spans="1:28" ht="24" customHeight="1">
      <c r="A505" s="266"/>
      <c r="B505" s="502"/>
      <c r="C505" s="818"/>
      <c r="D505" s="1565"/>
      <c r="E505" s="1566"/>
      <c r="F505" s="1566"/>
      <c r="G505" s="1566"/>
      <c r="H505" s="1566"/>
      <c r="I505" s="1566"/>
      <c r="J505" s="1566"/>
      <c r="K505" s="1567"/>
      <c r="L505" s="944"/>
      <c r="M505" s="130"/>
      <c r="N505" s="185" t="str">
        <f t="shared" si="14"/>
        <v/>
      </c>
      <c r="O505" s="47"/>
      <c r="P505" s="330"/>
      <c r="Q505" s="653"/>
      <c r="R505" s="300"/>
      <c r="S505" s="644"/>
      <c r="T505" s="644"/>
      <c r="U505" s="644"/>
      <c r="V505" s="644"/>
      <c r="W505" s="644"/>
      <c r="X505" s="644"/>
      <c r="Y505" s="644"/>
      <c r="Z505" s="644"/>
      <c r="AA505" s="644"/>
      <c r="AB505" s="663"/>
    </row>
    <row r="506" spans="1:28" ht="24" customHeight="1">
      <c r="A506" s="266"/>
      <c r="B506" s="502"/>
      <c r="C506" s="818"/>
      <c r="D506" s="1565"/>
      <c r="E506" s="1566"/>
      <c r="F506" s="1566"/>
      <c r="G506" s="1566"/>
      <c r="H506" s="1566"/>
      <c r="I506" s="1566"/>
      <c r="J506" s="1566"/>
      <c r="K506" s="1567"/>
      <c r="L506" s="944"/>
      <c r="M506" s="130"/>
      <c r="N506" s="185" t="str">
        <f t="shared" si="14"/>
        <v/>
      </c>
      <c r="O506" s="47"/>
      <c r="P506" s="330"/>
      <c r="Q506" s="653"/>
      <c r="R506" s="644"/>
      <c r="S506" s="644"/>
      <c r="T506" s="644"/>
      <c r="U506" s="644"/>
      <c r="V506" s="644"/>
      <c r="W506" s="644"/>
      <c r="X506" s="644"/>
      <c r="Y506" s="644"/>
      <c r="Z506" s="644"/>
      <c r="AA506" s="644"/>
      <c r="AB506" s="663"/>
    </row>
    <row r="507" spans="1:28" ht="24" customHeight="1">
      <c r="A507" s="266"/>
      <c r="B507" s="502"/>
      <c r="C507" s="818"/>
      <c r="D507" s="1565"/>
      <c r="E507" s="1566"/>
      <c r="F507" s="1566"/>
      <c r="G507" s="1566"/>
      <c r="H507" s="1566"/>
      <c r="I507" s="1566"/>
      <c r="J507" s="1566"/>
      <c r="K507" s="1567"/>
      <c r="L507" s="944"/>
      <c r="M507" s="130"/>
      <c r="N507" s="185" t="str">
        <f t="shared" si="14"/>
        <v/>
      </c>
      <c r="O507" s="47"/>
      <c r="P507" s="330"/>
      <c r="Q507" s="653"/>
      <c r="R507" s="644"/>
      <c r="S507" s="644"/>
      <c r="T507" s="644"/>
      <c r="U507" s="644"/>
      <c r="V507" s="644"/>
      <c r="W507" s="644"/>
      <c r="X507" s="644"/>
      <c r="Y507" s="644"/>
      <c r="Z507" s="644"/>
      <c r="AA507" s="644"/>
      <c r="AB507" s="663"/>
    </row>
    <row r="508" spans="1:28" ht="24" customHeight="1">
      <c r="A508" s="266"/>
      <c r="B508" s="502"/>
      <c r="C508" s="818"/>
      <c r="D508" s="1565"/>
      <c r="E508" s="1566"/>
      <c r="F508" s="1566"/>
      <c r="G508" s="1566"/>
      <c r="H508" s="1566"/>
      <c r="I508" s="1566"/>
      <c r="J508" s="1566"/>
      <c r="K508" s="1567"/>
      <c r="L508" s="944"/>
      <c r="M508" s="130"/>
      <c r="N508" s="185" t="str">
        <f t="shared" si="14"/>
        <v/>
      </c>
      <c r="O508" s="47"/>
      <c r="P508" s="330"/>
      <c r="Q508" s="653"/>
      <c r="R508" s="656"/>
      <c r="S508" s="644"/>
      <c r="T508" s="644"/>
      <c r="U508" s="644"/>
      <c r="V508" s="644"/>
      <c r="W508" s="644"/>
      <c r="X508" s="644"/>
      <c r="Y508" s="644"/>
      <c r="Z508" s="644"/>
      <c r="AA508" s="644"/>
      <c r="AB508" s="663"/>
    </row>
    <row r="509" spans="1:28" ht="24" customHeight="1">
      <c r="A509" s="266"/>
      <c r="B509" s="502"/>
      <c r="C509" s="818"/>
      <c r="D509" s="1565"/>
      <c r="E509" s="1566"/>
      <c r="F509" s="1566"/>
      <c r="G509" s="1566"/>
      <c r="H509" s="1566"/>
      <c r="I509" s="1566"/>
      <c r="J509" s="1566"/>
      <c r="K509" s="1567"/>
      <c r="L509" s="944"/>
      <c r="M509" s="130"/>
      <c r="N509" s="185" t="str">
        <f t="shared" si="14"/>
        <v/>
      </c>
      <c r="O509" s="47"/>
      <c r="P509" s="330"/>
      <c r="Q509" s="653"/>
      <c r="R509" s="656"/>
      <c r="S509" s="644"/>
      <c r="T509" s="644"/>
      <c r="U509" s="644"/>
      <c r="V509" s="644"/>
      <c r="W509" s="644"/>
      <c r="X509" s="644"/>
      <c r="Y509" s="644"/>
      <c r="Z509" s="644"/>
      <c r="AA509" s="644"/>
      <c r="AB509" s="663"/>
    </row>
    <row r="510" spans="1:28" ht="24" customHeight="1">
      <c r="A510" s="266"/>
      <c r="B510" s="502"/>
      <c r="C510" s="818"/>
      <c r="D510" s="1565"/>
      <c r="E510" s="1566"/>
      <c r="F510" s="1566"/>
      <c r="G510" s="1566"/>
      <c r="H510" s="1566"/>
      <c r="I510" s="1566"/>
      <c r="J510" s="1566"/>
      <c r="K510" s="1567"/>
      <c r="L510" s="944"/>
      <c r="M510" s="130"/>
      <c r="N510" s="185" t="str">
        <f t="shared" si="14"/>
        <v/>
      </c>
      <c r="O510" s="47"/>
      <c r="P510" s="330"/>
      <c r="Q510" s="653"/>
      <c r="R510" s="644"/>
      <c r="S510" s="644"/>
      <c r="T510" s="644"/>
      <c r="U510" s="644"/>
      <c r="V510" s="644"/>
      <c r="W510" s="644"/>
      <c r="X510" s="644"/>
      <c r="Y510" s="644"/>
      <c r="Z510" s="644"/>
      <c r="AA510" s="644"/>
      <c r="AB510" s="663"/>
    </row>
    <row r="511" spans="1:28" ht="24" customHeight="1">
      <c r="A511" s="266"/>
      <c r="B511" s="502"/>
      <c r="C511" s="818"/>
      <c r="D511" s="1565"/>
      <c r="E511" s="1566"/>
      <c r="F511" s="1566"/>
      <c r="G511" s="1566"/>
      <c r="H511" s="1566"/>
      <c r="I511" s="1566"/>
      <c r="J511" s="1566"/>
      <c r="K511" s="1567"/>
      <c r="L511" s="944"/>
      <c r="M511" s="130"/>
      <c r="N511" s="185" t="str">
        <f t="shared" si="14"/>
        <v/>
      </c>
      <c r="O511" s="47"/>
      <c r="P511" s="330"/>
      <c r="Q511" s="653"/>
      <c r="R511" s="145"/>
      <c r="S511" s="644"/>
      <c r="T511" s="644"/>
      <c r="U511" s="644"/>
      <c r="V511" s="644"/>
      <c r="W511" s="644"/>
      <c r="X511" s="644"/>
      <c r="Y511" s="644"/>
      <c r="Z511" s="644"/>
      <c r="AA511" s="644"/>
      <c r="AB511" s="663"/>
    </row>
    <row r="512" spans="1:28" ht="24" customHeight="1">
      <c r="A512" s="266"/>
      <c r="B512" s="502"/>
      <c r="C512" s="818"/>
      <c r="D512" s="1565"/>
      <c r="E512" s="1566"/>
      <c r="F512" s="1566"/>
      <c r="G512" s="1566"/>
      <c r="H512" s="1566"/>
      <c r="I512" s="1566"/>
      <c r="J512" s="1566"/>
      <c r="K512" s="1567"/>
      <c r="L512" s="944"/>
      <c r="M512" s="130"/>
      <c r="N512" s="185" t="str">
        <f t="shared" si="14"/>
        <v/>
      </c>
      <c r="O512" s="47"/>
      <c r="P512" s="330"/>
      <c r="Q512" s="653"/>
      <c r="R512" s="300"/>
      <c r="S512" s="644"/>
      <c r="T512" s="644"/>
      <c r="U512" s="644"/>
      <c r="V512" s="644"/>
      <c r="W512" s="644"/>
      <c r="X512" s="644"/>
      <c r="Y512" s="644"/>
      <c r="Z512" s="644"/>
      <c r="AA512" s="644"/>
      <c r="AB512" s="663"/>
    </row>
    <row r="513" spans="1:28" ht="24" customHeight="1">
      <c r="A513" s="266"/>
      <c r="B513" s="502"/>
      <c r="C513" s="818"/>
      <c r="D513" s="1565"/>
      <c r="E513" s="1566"/>
      <c r="F513" s="1566"/>
      <c r="G513" s="1566"/>
      <c r="H513" s="1566"/>
      <c r="I513" s="1566"/>
      <c r="J513" s="1566"/>
      <c r="K513" s="1567"/>
      <c r="L513" s="944"/>
      <c r="M513" s="130"/>
      <c r="N513" s="185" t="str">
        <f t="shared" si="14"/>
        <v/>
      </c>
      <c r="O513" s="47"/>
      <c r="P513" s="330"/>
      <c r="Q513" s="653"/>
      <c r="R513" s="643"/>
      <c r="S513" s="644"/>
      <c r="T513" s="644"/>
      <c r="U513" s="644"/>
      <c r="V513" s="644"/>
      <c r="W513" s="644"/>
      <c r="X513" s="644"/>
      <c r="Y513" s="644"/>
      <c r="Z513" s="644"/>
      <c r="AA513" s="644"/>
      <c r="AB513" s="663"/>
    </row>
    <row r="514" spans="1:28" ht="24" customHeight="1">
      <c r="A514" s="266"/>
      <c r="B514" s="502"/>
      <c r="C514" s="818"/>
      <c r="D514" s="1565"/>
      <c r="E514" s="1566"/>
      <c r="F514" s="1566"/>
      <c r="G514" s="1566"/>
      <c r="H514" s="1566"/>
      <c r="I514" s="1566"/>
      <c r="J514" s="1566"/>
      <c r="K514" s="1567"/>
      <c r="L514" s="944"/>
      <c r="M514" s="130"/>
      <c r="N514" s="185" t="str">
        <f t="shared" si="14"/>
        <v/>
      </c>
      <c r="O514" s="47"/>
      <c r="P514" s="330"/>
      <c r="Q514" s="653"/>
      <c r="R514" s="643"/>
      <c r="S514" s="644"/>
      <c r="T514" s="644"/>
      <c r="U514" s="644"/>
      <c r="V514" s="644"/>
      <c r="W514" s="644"/>
      <c r="X514" s="644"/>
      <c r="Y514" s="644"/>
      <c r="Z514" s="644"/>
      <c r="AA514" s="644"/>
      <c r="AB514" s="663"/>
    </row>
    <row r="515" spans="1:28" ht="24" customHeight="1">
      <c r="A515" s="266"/>
      <c r="B515" s="502"/>
      <c r="C515" s="818"/>
      <c r="D515" s="1565"/>
      <c r="E515" s="1566"/>
      <c r="F515" s="1566"/>
      <c r="G515" s="1566"/>
      <c r="H515" s="1566"/>
      <c r="I515" s="1566"/>
      <c r="J515" s="1566"/>
      <c r="K515" s="1567"/>
      <c r="L515" s="944"/>
      <c r="M515" s="130"/>
      <c r="N515" s="185" t="str">
        <f t="shared" si="14"/>
        <v/>
      </c>
      <c r="O515" s="47"/>
      <c r="P515" s="330"/>
      <c r="Q515" s="653"/>
      <c r="R515" s="644"/>
      <c r="S515" s="644"/>
      <c r="T515" s="644"/>
      <c r="U515" s="644"/>
      <c r="V515" s="644"/>
      <c r="W515" s="644"/>
      <c r="X515" s="644"/>
      <c r="Y515" s="644"/>
      <c r="Z515" s="644"/>
      <c r="AA515" s="644"/>
      <c r="AB515" s="663"/>
    </row>
    <row r="516" spans="1:28" ht="24" customHeight="1">
      <c r="A516" s="266"/>
      <c r="B516" s="502"/>
      <c r="C516" s="818"/>
      <c r="D516" s="1565"/>
      <c r="E516" s="1566"/>
      <c r="F516" s="1566"/>
      <c r="G516" s="1566"/>
      <c r="H516" s="1566"/>
      <c r="I516" s="1566"/>
      <c r="J516" s="1566"/>
      <c r="K516" s="1567"/>
      <c r="L516" s="944"/>
      <c r="M516" s="130"/>
      <c r="N516" s="185" t="str">
        <f t="shared" si="14"/>
        <v/>
      </c>
      <c r="O516" s="47"/>
      <c r="P516" s="330"/>
      <c r="Q516" s="653"/>
      <c r="R516" s="644"/>
      <c r="S516" s="644"/>
      <c r="T516" s="644"/>
      <c r="U516" s="644"/>
      <c r="V516" s="644"/>
      <c r="W516" s="644"/>
      <c r="X516" s="644"/>
      <c r="Y516" s="644"/>
      <c r="Z516" s="644"/>
      <c r="AA516" s="644"/>
      <c r="AB516" s="663"/>
    </row>
    <row r="517" spans="1:28" ht="24" customHeight="1">
      <c r="A517" s="266"/>
      <c r="B517" s="502"/>
      <c r="C517" s="818"/>
      <c r="D517" s="1565"/>
      <c r="E517" s="1566"/>
      <c r="F517" s="1566"/>
      <c r="G517" s="1566"/>
      <c r="H517" s="1566"/>
      <c r="I517" s="1566"/>
      <c r="J517" s="1566"/>
      <c r="K517" s="1567"/>
      <c r="L517" s="944"/>
      <c r="M517" s="130"/>
      <c r="N517" s="185" t="str">
        <f t="shared" si="14"/>
        <v/>
      </c>
      <c r="O517" s="47"/>
      <c r="P517" s="330"/>
      <c r="Q517" s="643"/>
      <c r="R517" s="644"/>
      <c r="S517" s="644"/>
      <c r="T517" s="644"/>
      <c r="U517" s="644"/>
      <c r="V517" s="644"/>
      <c r="W517" s="644"/>
      <c r="X517" s="644"/>
      <c r="Y517" s="644"/>
      <c r="Z517" s="644"/>
      <c r="AA517" s="644"/>
      <c r="AB517" s="663"/>
    </row>
    <row r="518" spans="1:28" ht="24" customHeight="1">
      <c r="A518" s="266"/>
      <c r="B518" s="502"/>
      <c r="C518" s="818"/>
      <c r="D518" s="1565"/>
      <c r="E518" s="1566"/>
      <c r="F518" s="1566"/>
      <c r="G518" s="1566"/>
      <c r="H518" s="1566"/>
      <c r="I518" s="1566"/>
      <c r="J518" s="1566"/>
      <c r="K518" s="1567"/>
      <c r="L518" s="944"/>
      <c r="M518" s="130"/>
      <c r="N518" s="185" t="str">
        <f t="shared" si="14"/>
        <v/>
      </c>
      <c r="O518" s="47"/>
      <c r="P518" s="330"/>
      <c r="Q518" s="643"/>
      <c r="R518" s="644"/>
      <c r="S518" s="644"/>
      <c r="T518" s="644"/>
      <c r="U518" s="644"/>
      <c r="V518" s="644"/>
      <c r="W518" s="644"/>
      <c r="X518" s="644"/>
      <c r="Y518" s="644"/>
      <c r="Z518" s="644"/>
      <c r="AA518" s="644"/>
      <c r="AB518" s="663"/>
    </row>
    <row r="519" spans="1:28" ht="24" customHeight="1">
      <c r="A519" s="266"/>
      <c r="B519" s="502"/>
      <c r="C519" s="818"/>
      <c r="D519" s="1565"/>
      <c r="E519" s="1566"/>
      <c r="F519" s="1566"/>
      <c r="G519" s="1566"/>
      <c r="H519" s="1566"/>
      <c r="I519" s="1566"/>
      <c r="J519" s="1566"/>
      <c r="K519" s="1567"/>
      <c r="L519" s="944"/>
      <c r="M519" s="130"/>
      <c r="N519" s="185" t="str">
        <f t="shared" si="14"/>
        <v/>
      </c>
      <c r="O519" s="47"/>
      <c r="P519" s="330"/>
      <c r="Q519" s="643"/>
      <c r="R519" s="644"/>
      <c r="S519" s="644"/>
      <c r="T519" s="644"/>
      <c r="U519" s="644"/>
      <c r="V519" s="644"/>
      <c r="W519" s="644"/>
      <c r="X519" s="644"/>
      <c r="Y519" s="644"/>
      <c r="Z519" s="644"/>
      <c r="AA519" s="644"/>
      <c r="AB519" s="663"/>
    </row>
    <row r="520" spans="1:28" ht="24" customHeight="1">
      <c r="A520" s="266"/>
      <c r="B520" s="502"/>
      <c r="C520" s="818"/>
      <c r="D520" s="1565"/>
      <c r="E520" s="1566"/>
      <c r="F520" s="1566"/>
      <c r="G520" s="1566"/>
      <c r="H520" s="1566"/>
      <c r="I520" s="1566"/>
      <c r="J520" s="1566"/>
      <c r="K520" s="1567"/>
      <c r="L520" s="944"/>
      <c r="M520" s="130"/>
      <c r="N520" s="185" t="str">
        <f t="shared" si="14"/>
        <v/>
      </c>
      <c r="O520" s="47"/>
      <c r="P520" s="330"/>
      <c r="Q520" s="643"/>
      <c r="R520" s="644"/>
      <c r="S520" s="644"/>
      <c r="T520" s="644"/>
      <c r="U520" s="644"/>
      <c r="V520" s="644"/>
      <c r="W520" s="644"/>
      <c r="X520" s="644"/>
      <c r="Y520" s="644"/>
      <c r="Z520" s="644"/>
      <c r="AA520" s="644"/>
      <c r="AB520" s="663"/>
    </row>
    <row r="521" spans="1:28" ht="24" customHeight="1">
      <c r="A521" s="266"/>
      <c r="B521" s="502"/>
      <c r="C521" s="818"/>
      <c r="D521" s="1565"/>
      <c r="E521" s="1566"/>
      <c r="F521" s="1566"/>
      <c r="G521" s="1566"/>
      <c r="H521" s="1566"/>
      <c r="I521" s="1566"/>
      <c r="J521" s="1566"/>
      <c r="K521" s="1567"/>
      <c r="L521" s="944"/>
      <c r="M521" s="130"/>
      <c r="N521" s="185" t="str">
        <f t="shared" si="14"/>
        <v/>
      </c>
      <c r="O521" s="47"/>
      <c r="P521" s="330"/>
      <c r="Q521" s="643"/>
      <c r="R521" s="644"/>
      <c r="S521" s="644"/>
      <c r="T521" s="644"/>
      <c r="U521" s="644"/>
      <c r="V521" s="644"/>
      <c r="W521" s="644"/>
      <c r="X521" s="644"/>
      <c r="Y521" s="644"/>
      <c r="Z521" s="644"/>
      <c r="AA521" s="644"/>
      <c r="AB521" s="663"/>
    </row>
    <row r="522" spans="1:28" ht="24" customHeight="1">
      <c r="A522" s="266"/>
      <c r="B522" s="502"/>
      <c r="C522" s="818"/>
      <c r="D522" s="1565"/>
      <c r="E522" s="1566"/>
      <c r="F522" s="1566"/>
      <c r="G522" s="1566"/>
      <c r="H522" s="1566"/>
      <c r="I522" s="1566"/>
      <c r="J522" s="1566"/>
      <c r="K522" s="1567"/>
      <c r="L522" s="944"/>
      <c r="M522" s="130"/>
      <c r="N522" s="185" t="str">
        <f t="shared" si="14"/>
        <v/>
      </c>
      <c r="O522" s="47"/>
      <c r="P522" s="330"/>
      <c r="Q522" s="643"/>
      <c r="R522" s="644"/>
      <c r="S522" s="644"/>
      <c r="T522" s="644"/>
      <c r="U522" s="644"/>
      <c r="V522" s="644"/>
      <c r="W522" s="644"/>
      <c r="X522" s="644"/>
      <c r="Y522" s="644"/>
      <c r="Z522" s="644"/>
      <c r="AA522" s="644"/>
      <c r="AB522" s="663"/>
    </row>
    <row r="523" spans="1:28" ht="24" customHeight="1">
      <c r="A523" s="266"/>
      <c r="B523" s="502"/>
      <c r="C523" s="818"/>
      <c r="D523" s="1565"/>
      <c r="E523" s="1566"/>
      <c r="F523" s="1566"/>
      <c r="G523" s="1566"/>
      <c r="H523" s="1566"/>
      <c r="I523" s="1566"/>
      <c r="J523" s="1566"/>
      <c r="K523" s="1567"/>
      <c r="L523" s="944"/>
      <c r="M523" s="130"/>
      <c r="N523" s="185" t="str">
        <f t="shared" si="14"/>
        <v/>
      </c>
      <c r="O523" s="47"/>
      <c r="P523" s="330"/>
      <c r="Q523" s="643"/>
      <c r="R523" s="644"/>
      <c r="S523" s="644"/>
      <c r="T523" s="644"/>
      <c r="U523" s="644"/>
      <c r="V523" s="644"/>
      <c r="W523" s="644"/>
      <c r="X523" s="644"/>
      <c r="Y523" s="644"/>
      <c r="Z523" s="644"/>
      <c r="AA523" s="644"/>
      <c r="AB523" s="663"/>
    </row>
    <row r="524" spans="1:28" ht="24" customHeight="1">
      <c r="A524" s="266"/>
      <c r="B524" s="502"/>
      <c r="C524" s="818"/>
      <c r="D524" s="1565"/>
      <c r="E524" s="1566"/>
      <c r="F524" s="1566"/>
      <c r="G524" s="1566"/>
      <c r="H524" s="1566"/>
      <c r="I524" s="1566"/>
      <c r="J524" s="1566"/>
      <c r="K524" s="1567"/>
      <c r="L524" s="944"/>
      <c r="M524" s="130"/>
      <c r="N524" s="185" t="str">
        <f t="shared" si="14"/>
        <v/>
      </c>
      <c r="O524" s="47"/>
      <c r="P524" s="330"/>
      <c r="Q524" s="643"/>
      <c r="R524" s="644"/>
      <c r="S524" s="644"/>
      <c r="T524" s="644"/>
      <c r="U524" s="644"/>
      <c r="V524" s="644"/>
      <c r="W524" s="644"/>
      <c r="X524" s="644"/>
      <c r="Y524" s="644"/>
      <c r="Z524" s="644"/>
      <c r="AA524" s="644"/>
      <c r="AB524" s="663"/>
    </row>
    <row r="525" spans="1:28" ht="24" customHeight="1">
      <c r="A525" s="266"/>
      <c r="B525" s="502"/>
      <c r="C525" s="818"/>
      <c r="D525" s="1565"/>
      <c r="E525" s="1566"/>
      <c r="F525" s="1566"/>
      <c r="G525" s="1566"/>
      <c r="H525" s="1566"/>
      <c r="I525" s="1566"/>
      <c r="J525" s="1566"/>
      <c r="K525" s="1567"/>
      <c r="L525" s="944"/>
      <c r="M525" s="130"/>
      <c r="N525" s="185" t="str">
        <f t="shared" si="14"/>
        <v/>
      </c>
      <c r="O525" s="47"/>
      <c r="P525" s="330"/>
      <c r="Q525" s="643"/>
      <c r="R525" s="644"/>
      <c r="S525" s="644"/>
      <c r="T525" s="644"/>
      <c r="U525" s="644"/>
      <c r="V525" s="644"/>
      <c r="W525" s="644"/>
      <c r="X525" s="644"/>
      <c r="Y525" s="644"/>
      <c r="Z525" s="644"/>
      <c r="AA525" s="644"/>
      <c r="AB525" s="663"/>
    </row>
    <row r="526" spans="1:28" ht="24" customHeight="1">
      <c r="A526" s="266"/>
      <c r="B526" s="502"/>
      <c r="C526" s="818"/>
      <c r="D526" s="1565"/>
      <c r="E526" s="1566"/>
      <c r="F526" s="1566"/>
      <c r="G526" s="1566"/>
      <c r="H526" s="1566"/>
      <c r="I526" s="1566"/>
      <c r="J526" s="1566"/>
      <c r="K526" s="1567"/>
      <c r="L526" s="944"/>
      <c r="M526" s="130"/>
      <c r="N526" s="185" t="str">
        <f t="shared" si="14"/>
        <v/>
      </c>
      <c r="O526" s="47"/>
      <c r="P526" s="330"/>
      <c r="Q526" s="643"/>
      <c r="R526" s="644"/>
      <c r="S526" s="644"/>
      <c r="T526" s="644"/>
      <c r="U526" s="644"/>
      <c r="V526" s="644"/>
      <c r="W526" s="644"/>
      <c r="X526" s="644"/>
      <c r="Y526" s="644"/>
      <c r="Z526" s="644"/>
      <c r="AA526" s="644"/>
      <c r="AB526" s="663"/>
    </row>
    <row r="527" spans="1:28" ht="24" customHeight="1">
      <c r="A527" s="266"/>
      <c r="B527" s="502"/>
      <c r="C527" s="818"/>
      <c r="D527" s="1565"/>
      <c r="E527" s="1566"/>
      <c r="F527" s="1566"/>
      <c r="G527" s="1566"/>
      <c r="H527" s="1566"/>
      <c r="I527" s="1566"/>
      <c r="J527" s="1566"/>
      <c r="K527" s="1567"/>
      <c r="L527" s="944"/>
      <c r="M527" s="130"/>
      <c r="N527" s="185" t="str">
        <f t="shared" si="14"/>
        <v/>
      </c>
      <c r="O527" s="47"/>
      <c r="P527" s="330"/>
      <c r="Q527" s="643"/>
      <c r="R527" s="644"/>
      <c r="S527" s="644"/>
      <c r="T527" s="644"/>
      <c r="U527" s="644"/>
      <c r="V527" s="644"/>
      <c r="W527" s="644"/>
      <c r="X527" s="644"/>
      <c r="Y527" s="644"/>
      <c r="Z527" s="644"/>
      <c r="AA527" s="644"/>
      <c r="AB527" s="663"/>
    </row>
    <row r="528" spans="1:28" ht="24" customHeight="1">
      <c r="A528" s="266"/>
      <c r="B528" s="502"/>
      <c r="C528" s="818"/>
      <c r="D528" s="1565"/>
      <c r="E528" s="1566"/>
      <c r="F528" s="1566"/>
      <c r="G528" s="1566"/>
      <c r="H528" s="1566"/>
      <c r="I528" s="1566"/>
      <c r="J528" s="1566"/>
      <c r="K528" s="1567"/>
      <c r="L528" s="944"/>
      <c r="M528" s="130"/>
      <c r="N528" s="185" t="str">
        <f t="shared" si="14"/>
        <v/>
      </c>
      <c r="O528" s="47"/>
      <c r="P528" s="330"/>
      <c r="Q528" s="643"/>
      <c r="R528" s="644"/>
      <c r="S528" s="644"/>
      <c r="T528" s="644"/>
      <c r="U528" s="644"/>
      <c r="V528" s="644"/>
      <c r="W528" s="644"/>
      <c r="X528" s="644"/>
      <c r="Y528" s="644"/>
      <c r="Z528" s="644"/>
      <c r="AA528" s="644"/>
      <c r="AB528" s="663"/>
    </row>
    <row r="529" spans="1:28" ht="24" customHeight="1">
      <c r="A529" s="266"/>
      <c r="B529" s="502"/>
      <c r="C529" s="818"/>
      <c r="D529" s="1565"/>
      <c r="E529" s="1566"/>
      <c r="F529" s="1566"/>
      <c r="G529" s="1566"/>
      <c r="H529" s="1566"/>
      <c r="I529" s="1566"/>
      <c r="J529" s="1566"/>
      <c r="K529" s="1567"/>
      <c r="L529" s="944"/>
      <c r="M529" s="130"/>
      <c r="N529" s="185" t="str">
        <f t="shared" si="14"/>
        <v/>
      </c>
      <c r="O529" s="47"/>
      <c r="P529" s="330"/>
      <c r="Q529" s="643"/>
      <c r="R529" s="644"/>
      <c r="S529" s="644"/>
      <c r="T529" s="644"/>
      <c r="U529" s="644"/>
      <c r="V529" s="644"/>
      <c r="W529" s="644"/>
      <c r="X529" s="644"/>
      <c r="Y529" s="644"/>
      <c r="Z529" s="644"/>
      <c r="AA529" s="644"/>
      <c r="AB529" s="663"/>
    </row>
    <row r="530" spans="1:28" ht="24" customHeight="1">
      <c r="A530" s="266"/>
      <c r="B530" s="502"/>
      <c r="C530" s="818"/>
      <c r="D530" s="1565"/>
      <c r="E530" s="1566"/>
      <c r="F530" s="1566"/>
      <c r="G530" s="1566"/>
      <c r="H530" s="1566"/>
      <c r="I530" s="1566"/>
      <c r="J530" s="1566"/>
      <c r="K530" s="1567"/>
      <c r="L530" s="944"/>
      <c r="M530" s="130"/>
      <c r="N530" s="185" t="str">
        <f t="shared" si="14"/>
        <v/>
      </c>
      <c r="O530" s="47"/>
      <c r="P530" s="330"/>
      <c r="Q530" s="643"/>
      <c r="R530" s="644"/>
      <c r="S530" s="644"/>
      <c r="T530" s="644"/>
      <c r="U530" s="644"/>
      <c r="V530" s="644"/>
      <c r="W530" s="644"/>
      <c r="X530" s="644"/>
      <c r="Y530" s="644"/>
      <c r="Z530" s="644"/>
      <c r="AA530" s="644"/>
      <c r="AB530" s="663"/>
    </row>
    <row r="531" spans="1:28" ht="24" customHeight="1">
      <c r="A531" s="266"/>
      <c r="B531" s="502"/>
      <c r="C531" s="818"/>
      <c r="D531" s="1565"/>
      <c r="E531" s="1566"/>
      <c r="F531" s="1566"/>
      <c r="G531" s="1566"/>
      <c r="H531" s="1566"/>
      <c r="I531" s="1566"/>
      <c r="J531" s="1566"/>
      <c r="K531" s="1567"/>
      <c r="L531" s="944"/>
      <c r="M531" s="130"/>
      <c r="N531" s="185" t="str">
        <f t="shared" si="14"/>
        <v/>
      </c>
      <c r="O531" s="47"/>
      <c r="P531" s="330"/>
      <c r="Q531" s="643"/>
      <c r="R531" s="644"/>
      <c r="S531" s="644"/>
      <c r="T531" s="644"/>
      <c r="U531" s="644"/>
      <c r="V531" s="644"/>
      <c r="W531" s="644"/>
      <c r="X531" s="644"/>
      <c r="Y531" s="644"/>
      <c r="Z531" s="644"/>
      <c r="AA531" s="644"/>
      <c r="AB531" s="663"/>
    </row>
    <row r="532" spans="1:28" ht="24" customHeight="1">
      <c r="A532" s="266"/>
      <c r="B532" s="502"/>
      <c r="C532" s="818"/>
      <c r="D532" s="1565"/>
      <c r="E532" s="1566"/>
      <c r="F532" s="1566"/>
      <c r="G532" s="1566"/>
      <c r="H532" s="1566"/>
      <c r="I532" s="1566"/>
      <c r="J532" s="1566"/>
      <c r="K532" s="1567"/>
      <c r="L532" s="944"/>
      <c r="M532" s="130"/>
      <c r="N532" s="185" t="str">
        <f t="shared" si="14"/>
        <v/>
      </c>
      <c r="O532" s="47"/>
      <c r="P532" s="330"/>
      <c r="Q532" s="643"/>
      <c r="R532" s="644"/>
      <c r="S532" s="644"/>
      <c r="T532" s="644"/>
      <c r="U532" s="644"/>
      <c r="V532" s="644"/>
      <c r="W532" s="644"/>
      <c r="X532" s="644"/>
      <c r="Y532" s="644"/>
      <c r="Z532" s="644"/>
      <c r="AA532" s="644"/>
      <c r="AB532" s="663"/>
    </row>
    <row r="533" spans="1:28" ht="24" customHeight="1">
      <c r="A533" s="266"/>
      <c r="B533" s="502"/>
      <c r="C533" s="818"/>
      <c r="D533" s="1565"/>
      <c r="E533" s="1566"/>
      <c r="F533" s="1566"/>
      <c r="G533" s="1566"/>
      <c r="H533" s="1566"/>
      <c r="I533" s="1566"/>
      <c r="J533" s="1566"/>
      <c r="K533" s="1567"/>
      <c r="L533" s="944"/>
      <c r="M533" s="130"/>
      <c r="N533" s="185" t="str">
        <f t="shared" si="14"/>
        <v/>
      </c>
      <c r="O533" s="47"/>
      <c r="P533" s="330"/>
      <c r="Q533" s="643"/>
      <c r="R533" s="644"/>
      <c r="S533" s="644"/>
      <c r="T533" s="644"/>
      <c r="U533" s="644"/>
      <c r="V533" s="644"/>
      <c r="W533" s="644"/>
      <c r="X533" s="644"/>
      <c r="Y533" s="644"/>
      <c r="Z533" s="644"/>
      <c r="AA533" s="644"/>
      <c r="AB533" s="663"/>
    </row>
    <row r="534" spans="1:28" ht="24" customHeight="1">
      <c r="A534" s="266"/>
      <c r="B534" s="502"/>
      <c r="C534" s="818"/>
      <c r="D534" s="1565"/>
      <c r="E534" s="1566"/>
      <c r="F534" s="1566"/>
      <c r="G534" s="1566"/>
      <c r="H534" s="1566"/>
      <c r="I534" s="1566"/>
      <c r="J534" s="1566"/>
      <c r="K534" s="1567"/>
      <c r="L534" s="944"/>
      <c r="M534" s="130"/>
      <c r="N534" s="185" t="str">
        <f t="shared" si="14"/>
        <v/>
      </c>
      <c r="O534" s="47"/>
      <c r="P534" s="330"/>
      <c r="Q534" s="643"/>
      <c r="R534" s="647"/>
      <c r="S534" s="647"/>
      <c r="T534" s="644"/>
      <c r="U534" s="644"/>
      <c r="V534" s="644"/>
      <c r="W534" s="644"/>
      <c r="X534" s="644"/>
      <c r="Y534" s="644"/>
      <c r="Z534" s="644"/>
      <c r="AA534" s="644"/>
      <c r="AB534" s="663"/>
    </row>
    <row r="535" spans="1:28" s="22" customFormat="1" ht="6" customHeight="1">
      <c r="A535" s="264"/>
      <c r="C535" s="822"/>
      <c r="D535" s="973"/>
      <c r="E535" s="823"/>
      <c r="F535" s="823"/>
      <c r="G535" s="823"/>
      <c r="H535" s="823"/>
      <c r="I535" s="823"/>
      <c r="J535" s="823"/>
      <c r="K535" s="822"/>
      <c r="L535" s="822"/>
      <c r="M535" s="18"/>
      <c r="N535" s="23"/>
      <c r="O535" s="1"/>
      <c r="P535" s="200"/>
      <c r="Q535" s="662"/>
      <c r="R535" s="202"/>
      <c r="S535" s="202"/>
      <c r="T535" s="647"/>
      <c r="U535" s="647"/>
      <c r="V535" s="647"/>
      <c r="W535" s="647"/>
      <c r="X535" s="647"/>
      <c r="Y535" s="647"/>
      <c r="Z535" s="647"/>
      <c r="AA535" s="647"/>
      <c r="AB535" s="664"/>
    </row>
    <row r="536" spans="1:28" s="49" customFormat="1" ht="21.75" customHeight="1">
      <c r="A536" s="340"/>
      <c r="B536" s="1568" t="s">
        <v>188</v>
      </c>
      <c r="C536" s="1578"/>
      <c r="D536" s="1578"/>
      <c r="E536" s="1578"/>
      <c r="F536" s="1578"/>
      <c r="G536" s="1578"/>
      <c r="H536" s="1578"/>
      <c r="I536" s="1578"/>
      <c r="J536" s="1578"/>
      <c r="K536" s="1578"/>
      <c r="L536" s="1578"/>
      <c r="M536" s="1569"/>
      <c r="N536" s="1569"/>
      <c r="O536" s="1570"/>
      <c r="P536" s="337"/>
      <c r="Q536" s="494"/>
      <c r="R536" s="202"/>
      <c r="S536" s="202"/>
      <c r="T536" s="202"/>
      <c r="U536" s="202"/>
      <c r="V536" s="202"/>
      <c r="W536" s="202"/>
      <c r="X536" s="202"/>
      <c r="Y536" s="202"/>
      <c r="Z536" s="202"/>
      <c r="AA536" s="202"/>
      <c r="AB536" s="197"/>
    </row>
    <row r="537" spans="1:28" s="49" customFormat="1" ht="21.75" customHeight="1">
      <c r="A537" s="340"/>
      <c r="B537" s="1571" t="s">
        <v>187</v>
      </c>
      <c r="C537" s="1579"/>
      <c r="D537" s="1579"/>
      <c r="E537" s="1579"/>
      <c r="F537" s="1579"/>
      <c r="G537" s="1579"/>
      <c r="H537" s="1579"/>
      <c r="I537" s="1579"/>
      <c r="J537" s="1579"/>
      <c r="K537" s="1579"/>
      <c r="L537" s="1579"/>
      <c r="M537" s="1572"/>
      <c r="N537" s="1572"/>
      <c r="O537" s="1573"/>
      <c r="P537" s="337"/>
      <c r="Q537" s="494"/>
      <c r="R537" s="650"/>
      <c r="S537" s="650"/>
      <c r="T537" s="202"/>
      <c r="U537" s="202"/>
      <c r="V537" s="202"/>
      <c r="W537" s="202"/>
      <c r="X537" s="202"/>
      <c r="Y537" s="202"/>
      <c r="Z537" s="202"/>
      <c r="AA537" s="202"/>
      <c r="AB537" s="197"/>
    </row>
    <row r="538" spans="1:28" ht="12" customHeight="1">
      <c r="A538" s="216"/>
      <c r="B538" s="462" t="str">
        <f>B474</f>
        <v>FAPESP,  SETEMBRO DE 2015</v>
      </c>
      <c r="C538" s="824"/>
      <c r="D538" s="825"/>
      <c r="E538" s="826"/>
      <c r="F538" s="826"/>
      <c r="G538" s="826"/>
      <c r="H538" s="826"/>
      <c r="I538" s="826"/>
      <c r="J538" s="826"/>
      <c r="K538" s="824"/>
      <c r="L538" s="824"/>
      <c r="M538" s="501"/>
      <c r="N538" s="501"/>
      <c r="O538" s="501">
        <v>1</v>
      </c>
      <c r="P538" s="338"/>
      <c r="Q538" s="651"/>
      <c r="R538" s="650"/>
      <c r="S538" s="650"/>
      <c r="T538" s="650"/>
      <c r="U538" s="650"/>
      <c r="V538" s="650"/>
      <c r="W538" s="650"/>
      <c r="X538" s="650"/>
      <c r="Y538" s="650"/>
      <c r="Z538" s="650"/>
      <c r="AA538" s="650"/>
      <c r="AB538" s="665"/>
    </row>
    <row r="539" spans="1:28" ht="24" customHeight="1">
      <c r="A539" s="216"/>
      <c r="B539" s="309" t="s">
        <v>143</v>
      </c>
      <c r="C539" s="824"/>
      <c r="D539" s="825"/>
      <c r="E539" s="826"/>
      <c r="F539" s="826"/>
      <c r="G539" s="826"/>
      <c r="H539" s="826"/>
      <c r="I539" s="826"/>
      <c r="J539" s="826"/>
      <c r="K539" s="824"/>
      <c r="L539" s="824"/>
      <c r="M539" s="311"/>
      <c r="N539" s="311"/>
      <c r="O539" s="311"/>
      <c r="P539" s="338"/>
      <c r="Q539" s="651"/>
      <c r="R539" s="652"/>
      <c r="S539" s="652"/>
      <c r="T539" s="650"/>
      <c r="U539" s="650"/>
      <c r="V539" s="650"/>
      <c r="W539" s="650"/>
      <c r="X539" s="650"/>
      <c r="Y539" s="650"/>
      <c r="Z539" s="650"/>
      <c r="AA539" s="650"/>
      <c r="AB539" s="665"/>
    </row>
    <row r="540" spans="1:28" ht="15.75" customHeight="1">
      <c r="A540" s="212"/>
      <c r="B540" s="1574" t="s">
        <v>1</v>
      </c>
      <c r="C540" s="1577" t="s">
        <v>7</v>
      </c>
      <c r="D540" s="1581" t="s">
        <v>8</v>
      </c>
      <c r="E540" s="1582"/>
      <c r="F540" s="1582"/>
      <c r="G540" s="1582"/>
      <c r="H540" s="1582"/>
      <c r="I540" s="1582"/>
      <c r="J540" s="1582"/>
      <c r="K540" s="1582"/>
      <c r="L540" s="1577" t="s">
        <v>117</v>
      </c>
      <c r="M540" s="1577" t="s">
        <v>3</v>
      </c>
      <c r="N540" s="1574" t="s">
        <v>4</v>
      </c>
      <c r="O540" s="1574" t="s">
        <v>2</v>
      </c>
      <c r="P540" s="209"/>
      <c r="Q540" s="653"/>
      <c r="R540" s="652"/>
      <c r="S540" s="652"/>
      <c r="T540" s="652"/>
      <c r="U540" s="652"/>
      <c r="V540" s="652"/>
      <c r="W540" s="652"/>
      <c r="X540" s="652"/>
      <c r="Y540" s="652"/>
      <c r="Z540" s="652"/>
      <c r="AA540" s="652"/>
      <c r="AB540" s="652"/>
    </row>
    <row r="541" spans="1:28" s="55" customFormat="1" ht="15.75" customHeight="1">
      <c r="A541" s="266"/>
      <c r="B541" s="1551"/>
      <c r="C541" s="1580"/>
      <c r="D541" s="1582"/>
      <c r="E541" s="1582"/>
      <c r="F541" s="1582"/>
      <c r="G541" s="1582"/>
      <c r="H541" s="1582"/>
      <c r="I541" s="1582"/>
      <c r="J541" s="1582"/>
      <c r="K541" s="1582"/>
      <c r="L541" s="1577"/>
      <c r="M541" s="1551"/>
      <c r="N541" s="1551"/>
      <c r="O541" s="1551"/>
      <c r="P541" s="210"/>
      <c r="Q541" s="653"/>
      <c r="R541" s="644"/>
      <c r="S541" s="644"/>
      <c r="T541" s="652"/>
      <c r="U541" s="652"/>
      <c r="V541" s="652"/>
      <c r="W541" s="652"/>
      <c r="X541" s="652"/>
      <c r="Y541" s="652"/>
      <c r="Z541" s="652"/>
      <c r="AA541" s="652"/>
      <c r="AB541" s="652"/>
    </row>
    <row r="542" spans="1:28" ht="24" customHeight="1">
      <c r="A542" s="212"/>
      <c r="B542" s="502"/>
      <c r="C542" s="827"/>
      <c r="D542" s="1565"/>
      <c r="E542" s="1566"/>
      <c r="F542" s="1566"/>
      <c r="G542" s="1566"/>
      <c r="H542" s="1566"/>
      <c r="I542" s="1566"/>
      <c r="J542" s="1566"/>
      <c r="K542" s="1567"/>
      <c r="L542" s="944"/>
      <c r="M542" s="130"/>
      <c r="N542" s="185" t="str">
        <f t="shared" ref="N542:N579" si="15">IF(C542=0,"",C542*M542)</f>
        <v/>
      </c>
      <c r="O542" s="47"/>
      <c r="P542" s="338"/>
      <c r="Q542" s="643"/>
      <c r="R542" s="644"/>
      <c r="S542" s="644"/>
      <c r="T542" s="644"/>
      <c r="U542" s="644"/>
      <c r="V542" s="644"/>
      <c r="W542" s="644"/>
      <c r="X542" s="644"/>
      <c r="Y542" s="644"/>
      <c r="Z542" s="644"/>
      <c r="AA542" s="644"/>
      <c r="AB542" s="663"/>
    </row>
    <row r="543" spans="1:28" ht="24" customHeight="1">
      <c r="A543" s="212"/>
      <c r="B543" s="502"/>
      <c r="C543" s="818"/>
      <c r="D543" s="1565"/>
      <c r="E543" s="1566"/>
      <c r="F543" s="1566"/>
      <c r="G543" s="1566"/>
      <c r="H543" s="1566"/>
      <c r="I543" s="1566"/>
      <c r="J543" s="1566"/>
      <c r="K543" s="1567"/>
      <c r="L543" s="944"/>
      <c r="M543" s="130"/>
      <c r="N543" s="185" t="str">
        <f t="shared" si="15"/>
        <v/>
      </c>
      <c r="O543" s="47"/>
      <c r="P543" s="338"/>
      <c r="Q543" s="643"/>
      <c r="R543" s="644"/>
      <c r="S543" s="644"/>
      <c r="T543" s="644"/>
      <c r="U543" s="644"/>
      <c r="V543" s="644"/>
      <c r="W543" s="644"/>
      <c r="X543" s="644"/>
      <c r="Y543" s="644"/>
      <c r="Z543" s="644"/>
      <c r="AA543" s="644"/>
      <c r="AB543" s="663"/>
    </row>
    <row r="544" spans="1:28" ht="24" customHeight="1">
      <c r="A544" s="212"/>
      <c r="B544" s="502"/>
      <c r="C544" s="818"/>
      <c r="D544" s="1565"/>
      <c r="E544" s="1566"/>
      <c r="F544" s="1566"/>
      <c r="G544" s="1566"/>
      <c r="H544" s="1566"/>
      <c r="I544" s="1566"/>
      <c r="J544" s="1566"/>
      <c r="K544" s="1567"/>
      <c r="L544" s="944"/>
      <c r="M544" s="130"/>
      <c r="N544" s="185" t="str">
        <f t="shared" si="15"/>
        <v/>
      </c>
      <c r="O544" s="47"/>
      <c r="P544" s="338"/>
      <c r="Q544" s="643"/>
      <c r="R544" s="644"/>
      <c r="S544" s="644"/>
      <c r="T544" s="644"/>
      <c r="U544" s="644"/>
      <c r="V544" s="644"/>
      <c r="W544" s="644"/>
      <c r="X544" s="644"/>
      <c r="Y544" s="644"/>
      <c r="Z544" s="644"/>
      <c r="AA544" s="644"/>
      <c r="AB544" s="663"/>
    </row>
    <row r="545" spans="1:28" ht="24" customHeight="1">
      <c r="A545" s="212"/>
      <c r="B545" s="502"/>
      <c r="C545" s="28"/>
      <c r="D545" s="1565"/>
      <c r="E545" s="1566"/>
      <c r="F545" s="1566"/>
      <c r="G545" s="1566"/>
      <c r="H545" s="1566"/>
      <c r="I545" s="1566"/>
      <c r="J545" s="1566"/>
      <c r="K545" s="1567"/>
      <c r="L545" s="29"/>
      <c r="M545" s="130"/>
      <c r="N545" s="185" t="str">
        <f t="shared" si="15"/>
        <v/>
      </c>
      <c r="O545" s="47"/>
      <c r="P545" s="338"/>
      <c r="Q545" s="643"/>
      <c r="R545" s="644"/>
      <c r="S545" s="644"/>
      <c r="T545" s="644"/>
      <c r="U545" s="644"/>
      <c r="V545" s="644"/>
      <c r="W545" s="644"/>
      <c r="X545" s="644"/>
      <c r="Y545" s="644"/>
      <c r="Z545" s="644"/>
      <c r="AA545" s="644"/>
      <c r="AB545" s="663"/>
    </row>
    <row r="546" spans="1:28" ht="24" customHeight="1">
      <c r="A546" s="212"/>
      <c r="B546" s="502"/>
      <c r="C546" s="28"/>
      <c r="D546" s="1565"/>
      <c r="E546" s="1566"/>
      <c r="F546" s="1566"/>
      <c r="G546" s="1566"/>
      <c r="H546" s="1566"/>
      <c r="I546" s="1566"/>
      <c r="J546" s="1566"/>
      <c r="K546" s="1567"/>
      <c r="L546" s="29"/>
      <c r="M546" s="130"/>
      <c r="N546" s="185" t="str">
        <f t="shared" si="15"/>
        <v/>
      </c>
      <c r="O546" s="47"/>
      <c r="P546" s="338"/>
      <c r="Q546" s="643"/>
      <c r="R546" s="644"/>
      <c r="S546" s="644"/>
      <c r="T546" s="644"/>
      <c r="U546" s="644"/>
      <c r="V546" s="644"/>
      <c r="W546" s="644"/>
      <c r="X546" s="644"/>
      <c r="Y546" s="644"/>
      <c r="Z546" s="644"/>
      <c r="AA546" s="644"/>
      <c r="AB546" s="663"/>
    </row>
    <row r="547" spans="1:28" ht="24" customHeight="1">
      <c r="A547" s="212"/>
      <c r="B547" s="502"/>
      <c r="C547" s="28"/>
      <c r="D547" s="1565"/>
      <c r="E547" s="1566"/>
      <c r="F547" s="1566"/>
      <c r="G547" s="1566"/>
      <c r="H547" s="1566"/>
      <c r="I547" s="1566"/>
      <c r="J547" s="1566"/>
      <c r="K547" s="1567"/>
      <c r="L547" s="29"/>
      <c r="M547" s="130"/>
      <c r="N547" s="185" t="str">
        <f t="shared" si="15"/>
        <v/>
      </c>
      <c r="O547" s="47"/>
      <c r="P547" s="338"/>
      <c r="Q547" s="643"/>
      <c r="R547" s="644"/>
      <c r="S547" s="644"/>
      <c r="T547" s="644"/>
      <c r="U547" s="644"/>
      <c r="V547" s="644"/>
      <c r="W547" s="644"/>
      <c r="X547" s="644"/>
      <c r="Y547" s="644"/>
      <c r="Z547" s="644"/>
      <c r="AA547" s="644"/>
      <c r="AB547" s="663"/>
    </row>
    <row r="548" spans="1:28" ht="24" customHeight="1">
      <c r="A548" s="212"/>
      <c r="B548" s="502"/>
      <c r="C548" s="28"/>
      <c r="D548" s="1565"/>
      <c r="E548" s="1566"/>
      <c r="F548" s="1566"/>
      <c r="G548" s="1566"/>
      <c r="H548" s="1566"/>
      <c r="I548" s="1566"/>
      <c r="J548" s="1566"/>
      <c r="K548" s="1567"/>
      <c r="L548" s="29"/>
      <c r="M548" s="130"/>
      <c r="N548" s="185" t="str">
        <f t="shared" si="15"/>
        <v/>
      </c>
      <c r="O548" s="47"/>
      <c r="P548" s="338"/>
      <c r="Q548" s="643"/>
      <c r="R548" s="644"/>
      <c r="S548" s="644"/>
      <c r="T548" s="644"/>
      <c r="U548" s="644"/>
      <c r="V548" s="644"/>
      <c r="W548" s="644"/>
      <c r="X548" s="644"/>
      <c r="Y548" s="644"/>
      <c r="Z548" s="644"/>
      <c r="AA548" s="644"/>
      <c r="AB548" s="663"/>
    </row>
    <row r="549" spans="1:28" ht="24" customHeight="1">
      <c r="A549" s="212"/>
      <c r="B549" s="502"/>
      <c r="C549" s="28"/>
      <c r="D549" s="1565"/>
      <c r="E549" s="1566"/>
      <c r="F549" s="1566"/>
      <c r="G549" s="1566"/>
      <c r="H549" s="1566"/>
      <c r="I549" s="1566"/>
      <c r="J549" s="1566"/>
      <c r="K549" s="1567"/>
      <c r="L549" s="29"/>
      <c r="M549" s="130"/>
      <c r="N549" s="185" t="str">
        <f t="shared" si="15"/>
        <v/>
      </c>
      <c r="O549" s="47"/>
      <c r="P549" s="338"/>
      <c r="Q549" s="643"/>
      <c r="R549" s="644"/>
      <c r="S549" s="644"/>
      <c r="T549" s="644"/>
      <c r="U549" s="644"/>
      <c r="V549" s="644"/>
      <c r="W549" s="644"/>
      <c r="X549" s="644"/>
      <c r="Y549" s="644"/>
      <c r="Z549" s="644"/>
      <c r="AA549" s="644"/>
      <c r="AB549" s="663"/>
    </row>
    <row r="550" spans="1:28" ht="24" customHeight="1">
      <c r="A550" s="212"/>
      <c r="B550" s="502"/>
      <c r="C550" s="28"/>
      <c r="D550" s="1565"/>
      <c r="E550" s="1566"/>
      <c r="F550" s="1566"/>
      <c r="G550" s="1566"/>
      <c r="H550" s="1566"/>
      <c r="I550" s="1566"/>
      <c r="J550" s="1566"/>
      <c r="K550" s="1567"/>
      <c r="L550" s="29"/>
      <c r="M550" s="130"/>
      <c r="N550" s="185" t="str">
        <f t="shared" si="15"/>
        <v/>
      </c>
      <c r="O550" s="47"/>
      <c r="P550" s="338"/>
      <c r="Q550" s="643"/>
      <c r="R550" s="644"/>
      <c r="S550" s="644"/>
      <c r="T550" s="644"/>
      <c r="U550" s="644"/>
      <c r="V550" s="644"/>
      <c r="W550" s="644"/>
      <c r="X550" s="644"/>
      <c r="Y550" s="644"/>
      <c r="Z550" s="644"/>
      <c r="AA550" s="644"/>
      <c r="AB550" s="663"/>
    </row>
    <row r="551" spans="1:28" ht="24" customHeight="1">
      <c r="A551" s="212"/>
      <c r="B551" s="502"/>
      <c r="C551" s="28"/>
      <c r="D551" s="1565"/>
      <c r="E551" s="1566"/>
      <c r="F551" s="1566"/>
      <c r="G551" s="1566"/>
      <c r="H551" s="1566"/>
      <c r="I551" s="1566"/>
      <c r="J551" s="1566"/>
      <c r="K551" s="1567"/>
      <c r="L551" s="29"/>
      <c r="M551" s="130"/>
      <c r="N551" s="185" t="str">
        <f t="shared" si="15"/>
        <v/>
      </c>
      <c r="O551" s="47"/>
      <c r="P551" s="338"/>
      <c r="Q551" s="643"/>
      <c r="R551" s="644"/>
      <c r="S551" s="644"/>
      <c r="T551" s="644"/>
      <c r="U551" s="644"/>
      <c r="V551" s="644"/>
      <c r="W551" s="644"/>
      <c r="X551" s="644"/>
      <c r="Y551" s="644"/>
      <c r="Z551" s="644"/>
      <c r="AA551" s="644"/>
      <c r="AB551" s="663"/>
    </row>
    <row r="552" spans="1:28" ht="24" customHeight="1">
      <c r="A552" s="212"/>
      <c r="B552" s="502"/>
      <c r="C552" s="818"/>
      <c r="D552" s="1565"/>
      <c r="E552" s="1566"/>
      <c r="F552" s="1566"/>
      <c r="G552" s="1566"/>
      <c r="H552" s="1566"/>
      <c r="I552" s="1566"/>
      <c r="J552" s="1566"/>
      <c r="K552" s="1567"/>
      <c r="L552" s="944"/>
      <c r="M552" s="130"/>
      <c r="N552" s="185" t="str">
        <f t="shared" si="15"/>
        <v/>
      </c>
      <c r="O552" s="47"/>
      <c r="P552" s="338"/>
      <c r="Q552" s="643"/>
      <c r="R552" s="644"/>
      <c r="S552" s="644"/>
      <c r="T552" s="644"/>
      <c r="U552" s="644"/>
      <c r="V552" s="644"/>
      <c r="W552" s="644"/>
      <c r="X552" s="644"/>
      <c r="Y552" s="644"/>
      <c r="Z552" s="644"/>
      <c r="AA552" s="644"/>
      <c r="AB552" s="663"/>
    </row>
    <row r="553" spans="1:28" ht="24" customHeight="1">
      <c r="A553" s="212"/>
      <c r="B553" s="502"/>
      <c r="C553" s="818"/>
      <c r="D553" s="1565"/>
      <c r="E553" s="1566"/>
      <c r="F553" s="1566"/>
      <c r="G553" s="1566"/>
      <c r="H553" s="1566"/>
      <c r="I553" s="1566"/>
      <c r="J553" s="1566"/>
      <c r="K553" s="1567"/>
      <c r="L553" s="944"/>
      <c r="M553" s="130"/>
      <c r="N553" s="185" t="str">
        <f t="shared" si="15"/>
        <v/>
      </c>
      <c r="O553" s="47"/>
      <c r="P553" s="338"/>
      <c r="Q553" s="643"/>
      <c r="R553" s="644"/>
      <c r="S553" s="644"/>
      <c r="T553" s="644"/>
      <c r="U553" s="644"/>
      <c r="V553" s="644"/>
      <c r="W553" s="644"/>
      <c r="X553" s="644"/>
      <c r="Y553" s="644"/>
      <c r="Z553" s="644"/>
      <c r="AA553" s="644"/>
      <c r="AB553" s="663"/>
    </row>
    <row r="554" spans="1:28" ht="24" customHeight="1">
      <c r="A554" s="212"/>
      <c r="B554" s="502"/>
      <c r="C554" s="818"/>
      <c r="D554" s="1565"/>
      <c r="E554" s="1566"/>
      <c r="F554" s="1566"/>
      <c r="G554" s="1566"/>
      <c r="H554" s="1566"/>
      <c r="I554" s="1566"/>
      <c r="J554" s="1566"/>
      <c r="K554" s="1567"/>
      <c r="L554" s="944"/>
      <c r="M554" s="130"/>
      <c r="N554" s="185" t="str">
        <f t="shared" si="15"/>
        <v/>
      </c>
      <c r="O554" s="47"/>
      <c r="P554" s="338"/>
      <c r="Q554" s="643"/>
      <c r="R554" s="644"/>
      <c r="S554" s="644"/>
      <c r="T554" s="644"/>
      <c r="U554" s="644"/>
      <c r="V554" s="644"/>
      <c r="W554" s="644"/>
      <c r="X554" s="644"/>
      <c r="Y554" s="644"/>
      <c r="Z554" s="644"/>
      <c r="AA554" s="644"/>
      <c r="AB554" s="663"/>
    </row>
    <row r="555" spans="1:28" ht="24" customHeight="1">
      <c r="A555" s="212"/>
      <c r="B555" s="502"/>
      <c r="C555" s="818"/>
      <c r="D555" s="1565"/>
      <c r="E555" s="1566"/>
      <c r="F555" s="1566"/>
      <c r="G555" s="1566"/>
      <c r="H555" s="1566"/>
      <c r="I555" s="1566"/>
      <c r="J555" s="1566"/>
      <c r="K555" s="1567"/>
      <c r="L555" s="944"/>
      <c r="M555" s="130"/>
      <c r="N555" s="185" t="str">
        <f t="shared" si="15"/>
        <v/>
      </c>
      <c r="O555" s="47"/>
      <c r="P555" s="338"/>
      <c r="Q555" s="643"/>
      <c r="R555" s="644"/>
      <c r="S555" s="644"/>
      <c r="T555" s="644"/>
      <c r="U555" s="644"/>
      <c r="V555" s="644"/>
      <c r="W555" s="644"/>
      <c r="X555" s="644"/>
      <c r="Y555" s="644"/>
      <c r="Z555" s="644"/>
      <c r="AA555" s="644"/>
      <c r="AB555" s="663"/>
    </row>
    <row r="556" spans="1:28" ht="24" customHeight="1">
      <c r="A556" s="212"/>
      <c r="B556" s="502"/>
      <c r="C556" s="818"/>
      <c r="D556" s="1565"/>
      <c r="E556" s="1566"/>
      <c r="F556" s="1566"/>
      <c r="G556" s="1566"/>
      <c r="H556" s="1566"/>
      <c r="I556" s="1566"/>
      <c r="J556" s="1566"/>
      <c r="K556" s="1567"/>
      <c r="L556" s="944"/>
      <c r="M556" s="130"/>
      <c r="N556" s="185" t="str">
        <f t="shared" si="15"/>
        <v/>
      </c>
      <c r="O556" s="47"/>
      <c r="P556" s="338"/>
      <c r="Q556" s="643"/>
      <c r="R556" s="644"/>
      <c r="S556" s="644"/>
      <c r="T556" s="644"/>
      <c r="U556" s="644"/>
      <c r="V556" s="644"/>
      <c r="W556" s="644"/>
      <c r="X556" s="644"/>
      <c r="Y556" s="644"/>
      <c r="Z556" s="644"/>
      <c r="AA556" s="644"/>
      <c r="AB556" s="663"/>
    </row>
    <row r="557" spans="1:28" ht="24" customHeight="1">
      <c r="A557" s="212"/>
      <c r="B557" s="502"/>
      <c r="C557" s="818"/>
      <c r="D557" s="1565"/>
      <c r="E557" s="1566"/>
      <c r="F557" s="1566"/>
      <c r="G557" s="1566"/>
      <c r="H557" s="1566"/>
      <c r="I557" s="1566"/>
      <c r="J557" s="1566"/>
      <c r="K557" s="1567"/>
      <c r="L557" s="944"/>
      <c r="M557" s="130"/>
      <c r="N557" s="185" t="str">
        <f t="shared" si="15"/>
        <v/>
      </c>
      <c r="O557" s="47"/>
      <c r="P557" s="338"/>
      <c r="Q557" s="643"/>
      <c r="R557" s="644"/>
      <c r="S557" s="644"/>
      <c r="T557" s="644"/>
      <c r="U557" s="644"/>
      <c r="V557" s="644"/>
      <c r="W557" s="644"/>
      <c r="X557" s="644"/>
      <c r="Y557" s="644"/>
      <c r="Z557" s="644"/>
      <c r="AA557" s="644"/>
      <c r="AB557" s="663"/>
    </row>
    <row r="558" spans="1:28" ht="24" customHeight="1">
      <c r="A558" s="212"/>
      <c r="B558" s="502"/>
      <c r="C558" s="818"/>
      <c r="D558" s="1565"/>
      <c r="E558" s="1566"/>
      <c r="F558" s="1566"/>
      <c r="G558" s="1566"/>
      <c r="H558" s="1566"/>
      <c r="I558" s="1566"/>
      <c r="J558" s="1566"/>
      <c r="K558" s="1567"/>
      <c r="L558" s="944"/>
      <c r="M558" s="130"/>
      <c r="N558" s="185" t="str">
        <f t="shared" si="15"/>
        <v/>
      </c>
      <c r="O558" s="47"/>
      <c r="P558" s="338"/>
      <c r="Q558" s="643"/>
      <c r="R558" s="644"/>
      <c r="S558" s="644"/>
      <c r="T558" s="644"/>
      <c r="U558" s="644"/>
      <c r="V558" s="644"/>
      <c r="W558" s="644"/>
      <c r="X558" s="644"/>
      <c r="Y558" s="644"/>
      <c r="Z558" s="644"/>
      <c r="AA558" s="644"/>
      <c r="AB558" s="663"/>
    </row>
    <row r="559" spans="1:28" ht="24" customHeight="1">
      <c r="A559" s="212"/>
      <c r="B559" s="502"/>
      <c r="C559" s="818"/>
      <c r="D559" s="1565"/>
      <c r="E559" s="1566"/>
      <c r="F559" s="1566"/>
      <c r="G559" s="1566"/>
      <c r="H559" s="1566"/>
      <c r="I559" s="1566"/>
      <c r="J559" s="1566"/>
      <c r="K559" s="1567"/>
      <c r="L559" s="944"/>
      <c r="M559" s="130"/>
      <c r="N559" s="185" t="str">
        <f t="shared" si="15"/>
        <v/>
      </c>
      <c r="O559" s="47"/>
      <c r="P559" s="338"/>
      <c r="Q559" s="643"/>
      <c r="R559" s="644"/>
      <c r="S559" s="644"/>
      <c r="T559" s="644"/>
      <c r="U559" s="644"/>
      <c r="V559" s="644"/>
      <c r="W559" s="644"/>
      <c r="X559" s="644"/>
      <c r="Y559" s="644"/>
      <c r="Z559" s="644"/>
      <c r="AA559" s="644"/>
      <c r="AB559" s="663"/>
    </row>
    <row r="560" spans="1:28" ht="24" customHeight="1">
      <c r="A560" s="212"/>
      <c r="B560" s="502"/>
      <c r="C560" s="818"/>
      <c r="D560" s="1565"/>
      <c r="E560" s="1566"/>
      <c r="F560" s="1566"/>
      <c r="G560" s="1566"/>
      <c r="H560" s="1566"/>
      <c r="I560" s="1566"/>
      <c r="J560" s="1566"/>
      <c r="K560" s="1567"/>
      <c r="L560" s="944"/>
      <c r="M560" s="130"/>
      <c r="N560" s="185" t="str">
        <f t="shared" si="15"/>
        <v/>
      </c>
      <c r="O560" s="47"/>
      <c r="P560" s="338"/>
      <c r="Q560" s="643"/>
      <c r="R560" s="644"/>
      <c r="S560" s="644"/>
      <c r="T560" s="644"/>
      <c r="U560" s="644"/>
      <c r="V560" s="644"/>
      <c r="W560" s="644"/>
      <c r="X560" s="644"/>
      <c r="Y560" s="644"/>
      <c r="Z560" s="644"/>
      <c r="AA560" s="644"/>
      <c r="AB560" s="663"/>
    </row>
    <row r="561" spans="1:28" ht="24" customHeight="1">
      <c r="A561" s="212"/>
      <c r="B561" s="502"/>
      <c r="C561" s="818"/>
      <c r="D561" s="1565"/>
      <c r="E561" s="1566"/>
      <c r="F561" s="1566"/>
      <c r="G561" s="1566"/>
      <c r="H561" s="1566"/>
      <c r="I561" s="1566"/>
      <c r="J561" s="1566"/>
      <c r="K561" s="1567"/>
      <c r="L561" s="944"/>
      <c r="M561" s="130"/>
      <c r="N561" s="185" t="str">
        <f t="shared" si="15"/>
        <v/>
      </c>
      <c r="O561" s="47"/>
      <c r="P561" s="338"/>
      <c r="Q561" s="643"/>
      <c r="R561" s="644"/>
      <c r="S561" s="644"/>
      <c r="T561" s="644"/>
      <c r="U561" s="644"/>
      <c r="V561" s="644"/>
      <c r="W561" s="644"/>
      <c r="X561" s="644"/>
      <c r="Y561" s="644"/>
      <c r="Z561" s="644"/>
      <c r="AA561" s="644"/>
      <c r="AB561" s="663"/>
    </row>
    <row r="562" spans="1:28" ht="24" customHeight="1">
      <c r="A562" s="212"/>
      <c r="B562" s="502"/>
      <c r="C562" s="818"/>
      <c r="D562" s="1565"/>
      <c r="E562" s="1566"/>
      <c r="F562" s="1566"/>
      <c r="G562" s="1566"/>
      <c r="H562" s="1566"/>
      <c r="I562" s="1566"/>
      <c r="J562" s="1566"/>
      <c r="K562" s="1567"/>
      <c r="L562" s="944"/>
      <c r="M562" s="130"/>
      <c r="N562" s="185" t="str">
        <f t="shared" si="15"/>
        <v/>
      </c>
      <c r="O562" s="47"/>
      <c r="P562" s="338"/>
      <c r="Q562" s="643"/>
      <c r="R562" s="644"/>
      <c r="S562" s="644"/>
      <c r="T562" s="644"/>
      <c r="U562" s="644"/>
      <c r="V562" s="644"/>
      <c r="W562" s="644"/>
      <c r="X562" s="644"/>
      <c r="Y562" s="644"/>
      <c r="Z562" s="644"/>
      <c r="AA562" s="644"/>
      <c r="AB562" s="663"/>
    </row>
    <row r="563" spans="1:28" ht="24" customHeight="1">
      <c r="A563" s="212"/>
      <c r="B563" s="502"/>
      <c r="C563" s="818"/>
      <c r="D563" s="1565"/>
      <c r="E563" s="1566"/>
      <c r="F563" s="1566"/>
      <c r="G563" s="1566"/>
      <c r="H563" s="1566"/>
      <c r="I563" s="1566"/>
      <c r="J563" s="1566"/>
      <c r="K563" s="1567"/>
      <c r="L563" s="944"/>
      <c r="M563" s="130"/>
      <c r="N563" s="185" t="str">
        <f t="shared" si="15"/>
        <v/>
      </c>
      <c r="O563" s="47"/>
      <c r="P563" s="338"/>
      <c r="Q563" s="643"/>
      <c r="R563" s="644"/>
      <c r="S563" s="644"/>
      <c r="T563" s="644"/>
      <c r="U563" s="644"/>
      <c r="V563" s="644"/>
      <c r="W563" s="644"/>
      <c r="X563" s="644"/>
      <c r="Y563" s="644"/>
      <c r="Z563" s="644"/>
      <c r="AA563" s="644"/>
      <c r="AB563" s="663"/>
    </row>
    <row r="564" spans="1:28" ht="24" customHeight="1">
      <c r="A564" s="212"/>
      <c r="B564" s="502"/>
      <c r="C564" s="818"/>
      <c r="D564" s="1565"/>
      <c r="E564" s="1566"/>
      <c r="F564" s="1566"/>
      <c r="G564" s="1566"/>
      <c r="H564" s="1566"/>
      <c r="I564" s="1566"/>
      <c r="J564" s="1566"/>
      <c r="K564" s="1567"/>
      <c r="L564" s="944"/>
      <c r="M564" s="130"/>
      <c r="N564" s="185" t="str">
        <f t="shared" si="15"/>
        <v/>
      </c>
      <c r="O564" s="47"/>
      <c r="P564" s="338"/>
      <c r="Q564" s="643"/>
      <c r="R564" s="644"/>
      <c r="S564" s="644"/>
      <c r="T564" s="644"/>
      <c r="U564" s="644"/>
      <c r="V564" s="644"/>
      <c r="W564" s="644"/>
      <c r="X564" s="644"/>
      <c r="Y564" s="644"/>
      <c r="Z564" s="644"/>
      <c r="AA564" s="644"/>
      <c r="AB564" s="663"/>
    </row>
    <row r="565" spans="1:28" ht="24" customHeight="1">
      <c r="A565" s="212"/>
      <c r="B565" s="502"/>
      <c r="C565" s="818"/>
      <c r="D565" s="1565"/>
      <c r="E565" s="1566"/>
      <c r="F565" s="1566"/>
      <c r="G565" s="1566"/>
      <c r="H565" s="1566"/>
      <c r="I565" s="1566"/>
      <c r="J565" s="1566"/>
      <c r="K565" s="1567"/>
      <c r="L565" s="944"/>
      <c r="M565" s="130"/>
      <c r="N565" s="185" t="str">
        <f t="shared" si="15"/>
        <v/>
      </c>
      <c r="O565" s="47"/>
      <c r="P565" s="338"/>
      <c r="Q565" s="643"/>
      <c r="R565" s="656"/>
      <c r="S565" s="656"/>
      <c r="T565" s="644"/>
      <c r="U565" s="644"/>
      <c r="V565" s="644"/>
      <c r="W565" s="644"/>
      <c r="X565" s="644"/>
      <c r="Y565" s="644"/>
      <c r="Z565" s="644"/>
      <c r="AA565" s="644"/>
      <c r="AB565" s="663"/>
    </row>
    <row r="566" spans="1:28" ht="24" customHeight="1">
      <c r="A566" s="212"/>
      <c r="B566" s="502"/>
      <c r="C566" s="818"/>
      <c r="D566" s="1565"/>
      <c r="E566" s="1566"/>
      <c r="F566" s="1566"/>
      <c r="G566" s="1566"/>
      <c r="H566" s="1566"/>
      <c r="I566" s="1566"/>
      <c r="J566" s="1566"/>
      <c r="K566" s="1567"/>
      <c r="L566" s="944"/>
      <c r="M566" s="130"/>
      <c r="N566" s="185" t="str">
        <f t="shared" si="15"/>
        <v/>
      </c>
      <c r="O566" s="47"/>
      <c r="P566" s="338"/>
      <c r="Q566" s="643"/>
      <c r="R566" s="644"/>
      <c r="S566" s="644"/>
      <c r="T566" s="644"/>
      <c r="U566" s="644"/>
      <c r="V566" s="644"/>
      <c r="W566" s="644"/>
      <c r="X566" s="644"/>
      <c r="Y566" s="644"/>
      <c r="Z566" s="644"/>
      <c r="AA566" s="644"/>
      <c r="AB566" s="663"/>
    </row>
    <row r="567" spans="1:28" ht="24" customHeight="1">
      <c r="A567" s="212"/>
      <c r="B567" s="502"/>
      <c r="C567" s="818"/>
      <c r="D567" s="1565"/>
      <c r="E567" s="1566"/>
      <c r="F567" s="1566"/>
      <c r="G567" s="1566"/>
      <c r="H567" s="1566"/>
      <c r="I567" s="1566"/>
      <c r="J567" s="1566"/>
      <c r="K567" s="1567"/>
      <c r="L567" s="944"/>
      <c r="M567" s="130"/>
      <c r="N567" s="185" t="str">
        <f t="shared" si="15"/>
        <v/>
      </c>
      <c r="O567" s="47"/>
      <c r="P567" s="338"/>
      <c r="Q567" s="643"/>
      <c r="R567" s="644"/>
      <c r="S567" s="644"/>
      <c r="T567" s="644"/>
      <c r="U567" s="644"/>
      <c r="V567" s="644"/>
      <c r="W567" s="644"/>
      <c r="X567" s="644"/>
      <c r="Y567" s="644"/>
      <c r="Z567" s="644"/>
      <c r="AA567" s="644"/>
      <c r="AB567" s="663"/>
    </row>
    <row r="568" spans="1:28" ht="24" customHeight="1">
      <c r="A568" s="212"/>
      <c r="B568" s="502"/>
      <c r="C568" s="818"/>
      <c r="D568" s="1565"/>
      <c r="E568" s="1566"/>
      <c r="F568" s="1566"/>
      <c r="G568" s="1566"/>
      <c r="H568" s="1566"/>
      <c r="I568" s="1566"/>
      <c r="J568" s="1566"/>
      <c r="K568" s="1567"/>
      <c r="L568" s="944"/>
      <c r="M568" s="130"/>
      <c r="N568" s="185" t="str">
        <f t="shared" si="15"/>
        <v/>
      </c>
      <c r="O568" s="47"/>
      <c r="P568" s="338"/>
      <c r="Q568" s="643"/>
      <c r="R568" s="644"/>
      <c r="S568" s="644"/>
      <c r="T568" s="644"/>
      <c r="U568" s="644"/>
      <c r="V568" s="644"/>
      <c r="W568" s="644"/>
      <c r="X568" s="644"/>
      <c r="Y568" s="644"/>
      <c r="Z568" s="644"/>
      <c r="AA568" s="644"/>
      <c r="AB568" s="663"/>
    </row>
    <row r="569" spans="1:28" ht="24" customHeight="1">
      <c r="A569" s="212"/>
      <c r="B569" s="502"/>
      <c r="C569" s="818"/>
      <c r="D569" s="1565"/>
      <c r="E569" s="1566"/>
      <c r="F569" s="1566"/>
      <c r="G569" s="1566"/>
      <c r="H569" s="1566"/>
      <c r="I569" s="1566"/>
      <c r="J569" s="1566"/>
      <c r="K569" s="1567"/>
      <c r="L569" s="944"/>
      <c r="M569" s="130"/>
      <c r="N569" s="185" t="str">
        <f t="shared" si="15"/>
        <v/>
      </c>
      <c r="O569" s="47"/>
      <c r="P569" s="338"/>
      <c r="Q569" s="643"/>
      <c r="R569" s="644"/>
      <c r="S569" s="644"/>
      <c r="T569" s="644"/>
      <c r="U569" s="644"/>
      <c r="V569" s="644"/>
      <c r="W569" s="644"/>
      <c r="X569" s="644"/>
      <c r="Y569" s="644"/>
      <c r="Z569" s="644"/>
      <c r="AA569" s="644"/>
      <c r="AB569" s="663"/>
    </row>
    <row r="570" spans="1:28" ht="24" customHeight="1">
      <c r="A570" s="212"/>
      <c r="B570" s="502"/>
      <c r="C570" s="818"/>
      <c r="D570" s="1565"/>
      <c r="E570" s="1566"/>
      <c r="F570" s="1566"/>
      <c r="G570" s="1566"/>
      <c r="H570" s="1566"/>
      <c r="I570" s="1566"/>
      <c r="J570" s="1566"/>
      <c r="K570" s="1567"/>
      <c r="L570" s="944"/>
      <c r="M570" s="130"/>
      <c r="N570" s="185" t="str">
        <f t="shared" si="15"/>
        <v/>
      </c>
      <c r="O570" s="47"/>
      <c r="P570" s="338"/>
      <c r="Q570" s="643"/>
      <c r="R570" s="644"/>
      <c r="S570" s="644"/>
      <c r="T570" s="644"/>
      <c r="U570" s="644"/>
      <c r="V570" s="644"/>
      <c r="W570" s="644"/>
      <c r="X570" s="644"/>
      <c r="Y570" s="644"/>
      <c r="Z570" s="644"/>
      <c r="AA570" s="644"/>
      <c r="AB570" s="663"/>
    </row>
    <row r="571" spans="1:28" ht="24" customHeight="1">
      <c r="A571" s="212"/>
      <c r="B571" s="502"/>
      <c r="C571" s="818"/>
      <c r="D571" s="1565"/>
      <c r="E571" s="1566"/>
      <c r="F571" s="1566"/>
      <c r="G571" s="1566"/>
      <c r="H571" s="1566"/>
      <c r="I571" s="1566"/>
      <c r="J571" s="1566"/>
      <c r="K571" s="1567"/>
      <c r="L571" s="944"/>
      <c r="M571" s="130"/>
      <c r="N571" s="185" t="str">
        <f t="shared" si="15"/>
        <v/>
      </c>
      <c r="O571" s="47"/>
      <c r="P571" s="338"/>
      <c r="Q571" s="643"/>
      <c r="R571" s="644"/>
      <c r="S571" s="644"/>
      <c r="T571" s="644"/>
      <c r="U571" s="644"/>
      <c r="V571" s="644"/>
      <c r="W571" s="644"/>
      <c r="X571" s="644"/>
      <c r="Y571" s="644"/>
      <c r="Z571" s="644"/>
      <c r="AA571" s="644"/>
      <c r="AB571" s="663"/>
    </row>
    <row r="572" spans="1:28" ht="24" customHeight="1">
      <c r="A572" s="212"/>
      <c r="B572" s="502"/>
      <c r="C572" s="818"/>
      <c r="D572" s="1565"/>
      <c r="E572" s="1566"/>
      <c r="F572" s="1566"/>
      <c r="G572" s="1566"/>
      <c r="H572" s="1566"/>
      <c r="I572" s="1566"/>
      <c r="J572" s="1566"/>
      <c r="K572" s="1567"/>
      <c r="L572" s="944"/>
      <c r="M572" s="130"/>
      <c r="N572" s="185" t="str">
        <f t="shared" si="15"/>
        <v/>
      </c>
      <c r="O572" s="47"/>
      <c r="P572" s="338"/>
      <c r="Q572" s="643"/>
      <c r="R572" s="644"/>
      <c r="S572" s="644"/>
      <c r="T572" s="644"/>
      <c r="U572" s="644"/>
      <c r="V572" s="644"/>
      <c r="W572" s="644"/>
      <c r="X572" s="644"/>
      <c r="Y572" s="644"/>
      <c r="Z572" s="644"/>
      <c r="AA572" s="644"/>
      <c r="AB572" s="663"/>
    </row>
    <row r="573" spans="1:28" ht="24" customHeight="1">
      <c r="A573" s="212"/>
      <c r="B573" s="502"/>
      <c r="C573" s="818"/>
      <c r="D573" s="1565"/>
      <c r="E573" s="1566"/>
      <c r="F573" s="1566"/>
      <c r="G573" s="1566"/>
      <c r="H573" s="1566"/>
      <c r="I573" s="1566"/>
      <c r="J573" s="1566"/>
      <c r="K573" s="1567"/>
      <c r="L573" s="944"/>
      <c r="M573" s="130"/>
      <c r="N573" s="185" t="str">
        <f t="shared" si="15"/>
        <v/>
      </c>
      <c r="O573" s="47"/>
      <c r="P573" s="338"/>
      <c r="Q573" s="643"/>
      <c r="R573" s="644"/>
      <c r="S573" s="644"/>
      <c r="T573" s="644"/>
      <c r="U573" s="644"/>
      <c r="V573" s="644"/>
      <c r="W573" s="644"/>
      <c r="X573" s="644"/>
      <c r="Y573" s="644"/>
      <c r="Z573" s="644"/>
      <c r="AA573" s="644"/>
      <c r="AB573" s="663"/>
    </row>
    <row r="574" spans="1:28" ht="24" customHeight="1">
      <c r="A574" s="212"/>
      <c r="B574" s="502"/>
      <c r="C574" s="818"/>
      <c r="D574" s="1565"/>
      <c r="E574" s="1566"/>
      <c r="F574" s="1566"/>
      <c r="G574" s="1566"/>
      <c r="H574" s="1566"/>
      <c r="I574" s="1566"/>
      <c r="J574" s="1566"/>
      <c r="K574" s="1567"/>
      <c r="L574" s="944"/>
      <c r="M574" s="130"/>
      <c r="N574" s="185" t="str">
        <f t="shared" si="15"/>
        <v/>
      </c>
      <c r="O574" s="47"/>
      <c r="P574" s="338"/>
      <c r="Q574" s="643"/>
      <c r="R574" s="644"/>
      <c r="S574" s="644"/>
      <c r="T574" s="644"/>
      <c r="U574" s="644"/>
      <c r="V574" s="644"/>
      <c r="W574" s="644"/>
      <c r="X574" s="644"/>
      <c r="Y574" s="644"/>
      <c r="Z574" s="644"/>
      <c r="AA574" s="644"/>
      <c r="AB574" s="663"/>
    </row>
    <row r="575" spans="1:28" ht="24" customHeight="1">
      <c r="A575" s="212"/>
      <c r="B575" s="502"/>
      <c r="C575" s="818"/>
      <c r="D575" s="1565"/>
      <c r="E575" s="1566"/>
      <c r="F575" s="1566"/>
      <c r="G575" s="1566"/>
      <c r="H575" s="1566"/>
      <c r="I575" s="1566"/>
      <c r="J575" s="1566"/>
      <c r="K575" s="1567"/>
      <c r="L575" s="944"/>
      <c r="M575" s="130"/>
      <c r="N575" s="185" t="str">
        <f t="shared" si="15"/>
        <v/>
      </c>
      <c r="O575" s="47"/>
      <c r="P575" s="338"/>
      <c r="Q575" s="643"/>
      <c r="R575" s="644"/>
      <c r="S575" s="644"/>
      <c r="T575" s="644"/>
      <c r="U575" s="644"/>
      <c r="V575" s="644"/>
      <c r="W575" s="644"/>
      <c r="X575" s="644"/>
      <c r="Y575" s="644"/>
      <c r="Z575" s="644"/>
      <c r="AA575" s="644"/>
      <c r="AB575" s="663"/>
    </row>
    <row r="576" spans="1:28" ht="24" customHeight="1">
      <c r="A576" s="212"/>
      <c r="B576" s="502"/>
      <c r="C576" s="818"/>
      <c r="D576" s="1565"/>
      <c r="E576" s="1566"/>
      <c r="F576" s="1566"/>
      <c r="G576" s="1566"/>
      <c r="H576" s="1566"/>
      <c r="I576" s="1566"/>
      <c r="J576" s="1566"/>
      <c r="K576" s="1567"/>
      <c r="L576" s="944"/>
      <c r="M576" s="130"/>
      <c r="N576" s="185" t="str">
        <f t="shared" si="15"/>
        <v/>
      </c>
      <c r="O576" s="47"/>
      <c r="P576" s="338"/>
      <c r="Q576" s="643"/>
      <c r="R576" s="644"/>
      <c r="S576" s="644"/>
      <c r="T576" s="644"/>
      <c r="U576" s="644"/>
      <c r="V576" s="644"/>
      <c r="W576" s="644"/>
      <c r="X576" s="644"/>
      <c r="Y576" s="644"/>
      <c r="Z576" s="644"/>
      <c r="AA576" s="644"/>
      <c r="AB576" s="663"/>
    </row>
    <row r="577" spans="1:28" ht="24" customHeight="1">
      <c r="A577" s="212"/>
      <c r="B577" s="502"/>
      <c r="C577" s="818"/>
      <c r="D577" s="1565"/>
      <c r="E577" s="1566"/>
      <c r="F577" s="1566"/>
      <c r="G577" s="1566"/>
      <c r="H577" s="1566"/>
      <c r="I577" s="1566"/>
      <c r="J577" s="1566"/>
      <c r="K577" s="1567"/>
      <c r="L577" s="944"/>
      <c r="M577" s="130"/>
      <c r="N577" s="185" t="str">
        <f t="shared" si="15"/>
        <v/>
      </c>
      <c r="O577" s="47"/>
      <c r="P577" s="338"/>
      <c r="Q577" s="643"/>
      <c r="R577" s="644"/>
      <c r="S577" s="644"/>
      <c r="T577" s="644"/>
      <c r="U577" s="644"/>
      <c r="V577" s="644"/>
      <c r="W577" s="644"/>
      <c r="X577" s="644"/>
      <c r="Y577" s="644"/>
      <c r="Z577" s="644"/>
      <c r="AA577" s="644"/>
      <c r="AB577" s="663"/>
    </row>
    <row r="578" spans="1:28" ht="24" customHeight="1">
      <c r="A578" s="212"/>
      <c r="B578" s="502"/>
      <c r="C578" s="818"/>
      <c r="D578" s="1565"/>
      <c r="E578" s="1566"/>
      <c r="F578" s="1566"/>
      <c r="G578" s="1566"/>
      <c r="H578" s="1566"/>
      <c r="I578" s="1566"/>
      <c r="J578" s="1566"/>
      <c r="K578" s="1567"/>
      <c r="L578" s="944"/>
      <c r="M578" s="130"/>
      <c r="N578" s="185" t="str">
        <f t="shared" si="15"/>
        <v/>
      </c>
      <c r="O578" s="47"/>
      <c r="P578" s="338"/>
      <c r="Q578" s="643"/>
      <c r="R578" s="644"/>
      <c r="S578" s="644"/>
      <c r="T578" s="644"/>
      <c r="U578" s="644"/>
      <c r="V578" s="644"/>
      <c r="W578" s="644"/>
      <c r="X578" s="644"/>
      <c r="Y578" s="644"/>
      <c r="Z578" s="644"/>
      <c r="AA578" s="644"/>
      <c r="AB578" s="663"/>
    </row>
    <row r="579" spans="1:28" ht="24" customHeight="1">
      <c r="A579" s="212"/>
      <c r="B579" s="502"/>
      <c r="C579" s="818"/>
      <c r="D579" s="1565"/>
      <c r="E579" s="1566"/>
      <c r="F579" s="1566"/>
      <c r="G579" s="1566"/>
      <c r="H579" s="1566"/>
      <c r="I579" s="1566"/>
      <c r="J579" s="1566"/>
      <c r="K579" s="1567"/>
      <c r="L579" s="944"/>
      <c r="M579" s="130"/>
      <c r="N579" s="185" t="str">
        <f t="shared" si="15"/>
        <v/>
      </c>
      <c r="O579" s="47"/>
      <c r="P579" s="338"/>
      <c r="Q579" s="643"/>
      <c r="R579" s="644"/>
      <c r="S579" s="644"/>
      <c r="T579" s="644"/>
      <c r="U579" s="644"/>
      <c r="V579" s="644"/>
      <c r="W579" s="644"/>
      <c r="X579" s="644"/>
      <c r="Y579" s="644"/>
      <c r="Z579" s="644"/>
      <c r="AA579" s="644"/>
      <c r="AB579" s="663"/>
    </row>
    <row r="580" spans="1:28" ht="24" customHeight="1">
      <c r="A580" s="212"/>
      <c r="B580" s="502"/>
      <c r="C580" s="818"/>
      <c r="D580" s="819"/>
      <c r="E580" s="820"/>
      <c r="F580" s="820"/>
      <c r="G580" s="820"/>
      <c r="H580" s="820"/>
      <c r="I580" s="820"/>
      <c r="J580" s="820"/>
      <c r="K580" s="821"/>
      <c r="L580" s="944"/>
      <c r="M580" s="130"/>
      <c r="N580" s="185"/>
      <c r="O580" s="47"/>
      <c r="P580" s="338"/>
      <c r="Q580" s="643"/>
      <c r="R580" s="644"/>
      <c r="S580" s="644"/>
      <c r="T580" s="644"/>
      <c r="U580" s="644"/>
      <c r="V580" s="644"/>
      <c r="W580" s="644"/>
      <c r="X580" s="644"/>
      <c r="Y580" s="644"/>
      <c r="Z580" s="644"/>
      <c r="AA580" s="644"/>
      <c r="AB580" s="663"/>
    </row>
    <row r="581" spans="1:28" ht="24" customHeight="1">
      <c r="A581" s="212"/>
      <c r="B581" s="502"/>
      <c r="C581" s="818"/>
      <c r="D581" s="819"/>
      <c r="E581" s="820"/>
      <c r="F581" s="820"/>
      <c r="G581" s="820"/>
      <c r="H581" s="820"/>
      <c r="I581" s="820"/>
      <c r="J581" s="820"/>
      <c r="K581" s="821"/>
      <c r="L581" s="944"/>
      <c r="M581" s="130"/>
      <c r="N581" s="185"/>
      <c r="O581" s="47"/>
      <c r="P581" s="338"/>
      <c r="Q581" s="643"/>
      <c r="R581" s="644"/>
      <c r="S581" s="644"/>
      <c r="T581" s="644"/>
      <c r="U581" s="644"/>
      <c r="V581" s="644"/>
      <c r="W581" s="644"/>
      <c r="X581" s="644"/>
      <c r="Y581" s="644"/>
      <c r="Z581" s="644"/>
      <c r="AA581" s="644"/>
      <c r="AB581" s="663"/>
    </row>
    <row r="582" spans="1:28" ht="24" customHeight="1">
      <c r="A582" s="212"/>
      <c r="B582" s="502"/>
      <c r="C582" s="818"/>
      <c r="D582" s="819"/>
      <c r="E582" s="820"/>
      <c r="F582" s="820"/>
      <c r="G582" s="820"/>
      <c r="H582" s="820"/>
      <c r="I582" s="820"/>
      <c r="J582" s="820"/>
      <c r="K582" s="821"/>
      <c r="L582" s="944"/>
      <c r="M582" s="130"/>
      <c r="N582" s="185"/>
      <c r="O582" s="47"/>
      <c r="P582" s="338"/>
      <c r="Q582" s="643"/>
      <c r="R582" s="644"/>
      <c r="S582" s="644"/>
      <c r="T582" s="644"/>
      <c r="U582" s="644"/>
      <c r="V582" s="644"/>
      <c r="W582" s="644"/>
      <c r="X582" s="644"/>
      <c r="Y582" s="644"/>
      <c r="Z582" s="644"/>
      <c r="AA582" s="644"/>
      <c r="AB582" s="663"/>
    </row>
    <row r="583" spans="1:28" ht="24" customHeight="1">
      <c r="A583" s="212"/>
      <c r="B583" s="502"/>
      <c r="C583" s="818"/>
      <c r="D583" s="1565"/>
      <c r="E583" s="1566"/>
      <c r="F583" s="1566"/>
      <c r="G583" s="1566"/>
      <c r="H583" s="1566"/>
      <c r="I583" s="1566"/>
      <c r="J583" s="1566"/>
      <c r="K583" s="1567"/>
      <c r="L583" s="944"/>
      <c r="M583" s="130"/>
      <c r="N583" s="185" t="str">
        <f t="shared" ref="N583:N591" si="16">IF(C583=0,"",C583*M583)</f>
        <v/>
      </c>
      <c r="O583" s="47"/>
      <c r="P583" s="338"/>
      <c r="Q583" s="643"/>
      <c r="R583" s="644"/>
      <c r="S583" s="644"/>
      <c r="T583" s="644"/>
      <c r="U583" s="644"/>
      <c r="V583" s="644"/>
      <c r="W583" s="644"/>
      <c r="X583" s="644"/>
      <c r="Y583" s="644"/>
      <c r="Z583" s="644"/>
      <c r="AA583" s="644"/>
      <c r="AB583" s="663"/>
    </row>
    <row r="584" spans="1:28" ht="24" customHeight="1">
      <c r="A584" s="212"/>
      <c r="B584" s="502"/>
      <c r="C584" s="818"/>
      <c r="D584" s="1565"/>
      <c r="E584" s="1566"/>
      <c r="F584" s="1566"/>
      <c r="G584" s="1566"/>
      <c r="H584" s="1566"/>
      <c r="I584" s="1566"/>
      <c r="J584" s="1566"/>
      <c r="K584" s="1567"/>
      <c r="L584" s="944"/>
      <c r="M584" s="130"/>
      <c r="N584" s="185" t="str">
        <f t="shared" si="16"/>
        <v/>
      </c>
      <c r="O584" s="47"/>
      <c r="P584" s="338"/>
      <c r="Q584" s="643"/>
      <c r="R584" s="644"/>
      <c r="S584" s="644"/>
      <c r="T584" s="644"/>
      <c r="U584" s="644"/>
      <c r="V584" s="644"/>
      <c r="W584" s="644"/>
      <c r="X584" s="644"/>
      <c r="Y584" s="644"/>
      <c r="Z584" s="644"/>
      <c r="AA584" s="644"/>
      <c r="AB584" s="663"/>
    </row>
    <row r="585" spans="1:28" ht="24" customHeight="1">
      <c r="A585" s="212"/>
      <c r="B585" s="502"/>
      <c r="C585" s="818"/>
      <c r="D585" s="1565"/>
      <c r="E585" s="1566"/>
      <c r="F585" s="1566"/>
      <c r="G585" s="1566"/>
      <c r="H585" s="1566"/>
      <c r="I585" s="1566"/>
      <c r="J585" s="1566"/>
      <c r="K585" s="1567"/>
      <c r="L585" s="944"/>
      <c r="M585" s="130"/>
      <c r="N585" s="185" t="str">
        <f t="shared" si="16"/>
        <v/>
      </c>
      <c r="O585" s="47"/>
      <c r="P585" s="338"/>
      <c r="Q585" s="643"/>
      <c r="R585" s="644"/>
      <c r="S585" s="644"/>
      <c r="T585" s="644"/>
      <c r="U585" s="644"/>
      <c r="V585" s="644"/>
      <c r="W585" s="644"/>
      <c r="X585" s="644"/>
      <c r="Y585" s="644"/>
      <c r="Z585" s="644"/>
      <c r="AA585" s="644"/>
      <c r="AB585" s="663"/>
    </row>
    <row r="586" spans="1:28" ht="24" customHeight="1">
      <c r="A586" s="212"/>
      <c r="B586" s="502"/>
      <c r="C586" s="818"/>
      <c r="D586" s="1565"/>
      <c r="E586" s="1566"/>
      <c r="F586" s="1566"/>
      <c r="G586" s="1566"/>
      <c r="H586" s="1566"/>
      <c r="I586" s="1566"/>
      <c r="J586" s="1566"/>
      <c r="K586" s="1567"/>
      <c r="L586" s="944"/>
      <c r="M586" s="130"/>
      <c r="N586" s="185" t="str">
        <f t="shared" si="16"/>
        <v/>
      </c>
      <c r="O586" s="47"/>
      <c r="P586" s="338"/>
      <c r="Q586" s="643"/>
      <c r="R586" s="644"/>
      <c r="S586" s="644"/>
      <c r="T586" s="644"/>
      <c r="U586" s="644"/>
      <c r="V586" s="644"/>
      <c r="W586" s="644"/>
      <c r="X586" s="644"/>
      <c r="Y586" s="644"/>
      <c r="Z586" s="644"/>
      <c r="AA586" s="644"/>
      <c r="AB586" s="663"/>
    </row>
    <row r="587" spans="1:28" ht="24" customHeight="1">
      <c r="A587" s="212"/>
      <c r="B587" s="502"/>
      <c r="C587" s="818"/>
      <c r="D587" s="1565"/>
      <c r="E587" s="1566"/>
      <c r="F587" s="1566"/>
      <c r="G587" s="1566"/>
      <c r="H587" s="1566"/>
      <c r="I587" s="1566"/>
      <c r="J587" s="1566"/>
      <c r="K587" s="1567"/>
      <c r="L587" s="944"/>
      <c r="M587" s="130"/>
      <c r="N587" s="185" t="str">
        <f t="shared" si="16"/>
        <v/>
      </c>
      <c r="O587" s="47"/>
      <c r="P587" s="338"/>
      <c r="Q587" s="643"/>
      <c r="R587" s="644"/>
      <c r="S587" s="644"/>
      <c r="T587" s="644"/>
      <c r="U587" s="644"/>
      <c r="V587" s="644"/>
      <c r="W587" s="644"/>
      <c r="X587" s="644"/>
      <c r="Y587" s="644"/>
      <c r="Z587" s="644"/>
      <c r="AA587" s="644"/>
      <c r="AB587" s="663"/>
    </row>
    <row r="588" spans="1:28" ht="24" customHeight="1">
      <c r="A588" s="212"/>
      <c r="B588" s="502"/>
      <c r="C588" s="818"/>
      <c r="D588" s="1565"/>
      <c r="E588" s="1566"/>
      <c r="F588" s="1566"/>
      <c r="G588" s="1566"/>
      <c r="H588" s="1566"/>
      <c r="I588" s="1566"/>
      <c r="J588" s="1566"/>
      <c r="K588" s="1567"/>
      <c r="L588" s="944"/>
      <c r="M588" s="130"/>
      <c r="N588" s="185" t="str">
        <f t="shared" si="16"/>
        <v/>
      </c>
      <c r="O588" s="47"/>
      <c r="P588" s="338"/>
      <c r="Q588" s="643"/>
      <c r="R588" s="644"/>
      <c r="S588" s="644"/>
      <c r="T588" s="644"/>
      <c r="U588" s="644"/>
      <c r="V588" s="644"/>
      <c r="W588" s="644"/>
      <c r="X588" s="644"/>
      <c r="Y588" s="644"/>
      <c r="Z588" s="644"/>
      <c r="AA588" s="644"/>
      <c r="AB588" s="663"/>
    </row>
    <row r="589" spans="1:28" ht="24" customHeight="1">
      <c r="A589" s="212"/>
      <c r="B589" s="502"/>
      <c r="C589" s="818"/>
      <c r="D589" s="1565"/>
      <c r="E589" s="1566"/>
      <c r="F589" s="1566"/>
      <c r="G589" s="1566"/>
      <c r="H589" s="1566"/>
      <c r="I589" s="1566"/>
      <c r="J589" s="1566"/>
      <c r="K589" s="1567"/>
      <c r="L589" s="944"/>
      <c r="M589" s="130"/>
      <c r="N589" s="185" t="str">
        <f t="shared" si="16"/>
        <v/>
      </c>
      <c r="O589" s="47"/>
      <c r="P589" s="338"/>
      <c r="Q589" s="643"/>
      <c r="R589" s="644"/>
      <c r="S589" s="644"/>
      <c r="T589" s="644"/>
      <c r="U589" s="644"/>
      <c r="V589" s="644"/>
      <c r="W589" s="644"/>
      <c r="X589" s="644"/>
      <c r="Y589" s="644"/>
      <c r="Z589" s="644"/>
      <c r="AA589" s="644"/>
      <c r="AB589" s="663"/>
    </row>
    <row r="590" spans="1:28" ht="24" customHeight="1">
      <c r="A590" s="212"/>
      <c r="B590" s="502"/>
      <c r="C590" s="818"/>
      <c r="D590" s="1565"/>
      <c r="E590" s="1566"/>
      <c r="F590" s="1566"/>
      <c r="G590" s="1566"/>
      <c r="H590" s="1566"/>
      <c r="I590" s="1566"/>
      <c r="J590" s="1566"/>
      <c r="K590" s="1567"/>
      <c r="L590" s="944"/>
      <c r="M590" s="130"/>
      <c r="N590" s="185" t="str">
        <f t="shared" si="16"/>
        <v/>
      </c>
      <c r="O590" s="47"/>
      <c r="P590" s="338"/>
      <c r="Q590" s="643"/>
      <c r="R590" s="644"/>
      <c r="S590" s="644"/>
      <c r="T590" s="644"/>
      <c r="U590" s="644"/>
      <c r="V590" s="644"/>
      <c r="W590" s="644"/>
      <c r="X590" s="644"/>
      <c r="Y590" s="644"/>
      <c r="Z590" s="644"/>
      <c r="AA590" s="644"/>
      <c r="AB590" s="663"/>
    </row>
    <row r="591" spans="1:28" ht="24" customHeight="1">
      <c r="A591" s="212"/>
      <c r="B591" s="502"/>
      <c r="C591" s="818"/>
      <c r="D591" s="1565"/>
      <c r="E591" s="1566"/>
      <c r="F591" s="1566"/>
      <c r="G591" s="1566"/>
      <c r="H591" s="1566"/>
      <c r="I591" s="1566"/>
      <c r="J591" s="1566"/>
      <c r="K591" s="1567"/>
      <c r="L591" s="944"/>
      <c r="M591" s="130"/>
      <c r="N591" s="185" t="str">
        <f t="shared" si="16"/>
        <v/>
      </c>
      <c r="O591" s="47"/>
      <c r="P591" s="338"/>
      <c r="Q591" s="643"/>
      <c r="R591" s="644"/>
      <c r="S591" s="644"/>
      <c r="T591" s="644"/>
      <c r="U591" s="644"/>
      <c r="V591" s="644"/>
      <c r="W591" s="644"/>
      <c r="X591" s="644"/>
      <c r="Y591" s="644"/>
      <c r="Z591" s="644"/>
      <c r="AA591" s="644"/>
      <c r="AB591" s="663"/>
    </row>
    <row r="592" spans="1:28" s="49" customFormat="1" ht="3.75" customHeight="1">
      <c r="A592" s="340"/>
      <c r="C592" s="945"/>
      <c r="D592" s="946"/>
      <c r="E592" s="945"/>
      <c r="F592" s="945"/>
      <c r="G592" s="945"/>
      <c r="H592" s="945"/>
      <c r="I592" s="945"/>
      <c r="J592" s="945"/>
      <c r="K592" s="945"/>
      <c r="L592" s="945"/>
      <c r="P592" s="201"/>
      <c r="Q592" s="494"/>
      <c r="R592" s="202"/>
      <c r="S592" s="202"/>
      <c r="T592" s="202"/>
      <c r="U592" s="202"/>
      <c r="V592" s="202"/>
      <c r="W592" s="202"/>
      <c r="X592" s="202"/>
      <c r="Y592" s="202"/>
      <c r="Z592" s="202"/>
      <c r="AA592" s="202"/>
      <c r="AB592" s="197"/>
    </row>
    <row r="593" spans="1:28" s="49" customFormat="1" ht="21.75" customHeight="1">
      <c r="A593" s="340"/>
      <c r="B593" s="1568" t="s">
        <v>188</v>
      </c>
      <c r="C593" s="1578"/>
      <c r="D593" s="1578"/>
      <c r="E593" s="1578"/>
      <c r="F593" s="1578"/>
      <c r="G593" s="1578"/>
      <c r="H593" s="1578"/>
      <c r="I593" s="1578"/>
      <c r="J593" s="1578"/>
      <c r="K593" s="1578"/>
      <c r="L593" s="1578"/>
      <c r="M593" s="1569"/>
      <c r="N593" s="1569"/>
      <c r="O593" s="1570"/>
      <c r="P593" s="337"/>
      <c r="Q593" s="494"/>
      <c r="R593" s="202"/>
      <c r="S593" s="202"/>
      <c r="T593" s="202"/>
      <c r="U593" s="202"/>
      <c r="V593" s="202"/>
      <c r="W593" s="202"/>
      <c r="X593" s="202"/>
      <c r="Y593" s="202"/>
      <c r="Z593" s="202"/>
      <c r="AA593" s="202"/>
      <c r="AB593" s="197"/>
    </row>
    <row r="594" spans="1:28" s="49" customFormat="1" ht="21.75" customHeight="1">
      <c r="A594" s="340"/>
      <c r="B594" s="1571" t="s">
        <v>187</v>
      </c>
      <c r="C594" s="1579"/>
      <c r="D594" s="1579"/>
      <c r="E594" s="1579"/>
      <c r="F594" s="1579"/>
      <c r="G594" s="1579"/>
      <c r="H594" s="1579"/>
      <c r="I594" s="1579"/>
      <c r="J594" s="1579"/>
      <c r="K594" s="1579"/>
      <c r="L594" s="1579"/>
      <c r="M594" s="1572"/>
      <c r="N594" s="1572"/>
      <c r="O594" s="1573"/>
      <c r="P594" s="337"/>
      <c r="Q594" s="494"/>
      <c r="R594" s="202"/>
      <c r="S594" s="202"/>
      <c r="T594" s="202"/>
      <c r="U594" s="202"/>
      <c r="V594" s="202"/>
      <c r="W594" s="202"/>
      <c r="X594" s="202"/>
      <c r="Y594" s="202"/>
      <c r="Z594" s="202"/>
      <c r="AA594" s="202"/>
      <c r="AB594" s="197"/>
    </row>
    <row r="595" spans="1:28" ht="12" customHeight="1">
      <c r="A595" s="216"/>
      <c r="B595" s="224" t="str">
        <f>B538</f>
        <v>FAPESP,  SETEMBRO DE 2015</v>
      </c>
      <c r="C595" s="824"/>
      <c r="D595" s="825"/>
      <c r="E595" s="826"/>
      <c r="F595" s="826"/>
      <c r="G595" s="826"/>
      <c r="H595" s="826"/>
      <c r="I595" s="826"/>
      <c r="J595" s="826"/>
      <c r="K595" s="824"/>
      <c r="L595" s="824"/>
      <c r="M595" s="501"/>
      <c r="N595" s="501"/>
      <c r="O595" s="501">
        <v>2</v>
      </c>
      <c r="P595" s="338"/>
      <c r="Q595" s="651"/>
      <c r="R595" s="650"/>
      <c r="S595" s="650"/>
      <c r="T595" s="650"/>
      <c r="U595" s="650"/>
      <c r="V595" s="650"/>
      <c r="W595" s="650"/>
      <c r="X595" s="650"/>
      <c r="Y595" s="650"/>
      <c r="Z595" s="650"/>
      <c r="AA595" s="650"/>
      <c r="AB595" s="665"/>
    </row>
    <row r="596" spans="1:28" ht="24" customHeight="1">
      <c r="A596" s="216"/>
      <c r="B596" s="309" t="s">
        <v>143</v>
      </c>
      <c r="C596" s="824"/>
      <c r="D596" s="825"/>
      <c r="E596" s="826"/>
      <c r="F596" s="826"/>
      <c r="G596" s="826"/>
      <c r="H596" s="826"/>
      <c r="I596" s="826"/>
      <c r="J596" s="826"/>
      <c r="K596" s="824"/>
      <c r="L596" s="824"/>
      <c r="M596" s="311"/>
      <c r="N596" s="311"/>
      <c r="O596" s="311"/>
      <c r="P596" s="338"/>
      <c r="Q596" s="651"/>
      <c r="R596" s="652"/>
      <c r="S596" s="652"/>
      <c r="T596" s="650"/>
      <c r="U596" s="650"/>
      <c r="V596" s="650"/>
      <c r="W596" s="650"/>
      <c r="X596" s="650"/>
      <c r="Y596" s="650"/>
      <c r="Z596" s="650"/>
      <c r="AA596" s="650"/>
      <c r="AB596" s="665"/>
    </row>
    <row r="597" spans="1:28" ht="15.75" customHeight="1">
      <c r="A597" s="212"/>
      <c r="B597" s="1574" t="s">
        <v>1</v>
      </c>
      <c r="C597" s="1577" t="s">
        <v>7</v>
      </c>
      <c r="D597" s="1581" t="s">
        <v>8</v>
      </c>
      <c r="E597" s="1582"/>
      <c r="F597" s="1582"/>
      <c r="G597" s="1582"/>
      <c r="H597" s="1582"/>
      <c r="I597" s="1582"/>
      <c r="J597" s="1582"/>
      <c r="K597" s="1582"/>
      <c r="L597" s="1577" t="s">
        <v>117</v>
      </c>
      <c r="M597" s="1577" t="s">
        <v>3</v>
      </c>
      <c r="N597" s="1574" t="s">
        <v>4</v>
      </c>
      <c r="O597" s="1574" t="s">
        <v>2</v>
      </c>
      <c r="P597" s="209"/>
      <c r="Q597" s="653"/>
      <c r="R597" s="652"/>
      <c r="S597" s="652"/>
      <c r="T597" s="652"/>
      <c r="U597" s="652"/>
      <c r="V597" s="652"/>
      <c r="W597" s="652"/>
      <c r="X597" s="652"/>
      <c r="Y597" s="652"/>
      <c r="Z597" s="652"/>
      <c r="AA597" s="652"/>
      <c r="AB597" s="652"/>
    </row>
    <row r="598" spans="1:28" s="55" customFormat="1" ht="15.75" customHeight="1">
      <c r="A598" s="266"/>
      <c r="B598" s="1551"/>
      <c r="C598" s="1580"/>
      <c r="D598" s="1582"/>
      <c r="E598" s="1582"/>
      <c r="F598" s="1582"/>
      <c r="G598" s="1582"/>
      <c r="H598" s="1582"/>
      <c r="I598" s="1582"/>
      <c r="J598" s="1582"/>
      <c r="K598" s="1582"/>
      <c r="L598" s="1577"/>
      <c r="M598" s="1551"/>
      <c r="N598" s="1551"/>
      <c r="O598" s="1551"/>
      <c r="P598" s="210"/>
      <c r="Q598" s="653"/>
      <c r="R598" s="644"/>
      <c r="S598" s="644"/>
      <c r="T598" s="652"/>
      <c r="U598" s="652"/>
      <c r="V598" s="652"/>
      <c r="W598" s="652"/>
      <c r="X598" s="652"/>
      <c r="Y598" s="652"/>
      <c r="Z598" s="652"/>
      <c r="AA598" s="652"/>
      <c r="AB598" s="652"/>
    </row>
    <row r="599" spans="1:28" ht="24" customHeight="1">
      <c r="A599" s="212"/>
      <c r="B599" s="502"/>
      <c r="C599" s="103"/>
      <c r="D599" s="1565"/>
      <c r="E599" s="1566"/>
      <c r="F599" s="1566"/>
      <c r="G599" s="1566"/>
      <c r="H599" s="1566"/>
      <c r="I599" s="1566"/>
      <c r="J599" s="1566"/>
      <c r="K599" s="1567"/>
      <c r="L599" s="29"/>
      <c r="M599" s="130"/>
      <c r="N599" s="185" t="str">
        <f t="shared" ref="N599:N638" si="17">IF(C599=0,"",C599*M599)</f>
        <v/>
      </c>
      <c r="O599" s="47"/>
      <c r="P599" s="338"/>
      <c r="Q599" s="643"/>
      <c r="R599" s="644"/>
      <c r="S599" s="644"/>
      <c r="T599" s="644"/>
      <c r="U599" s="644"/>
      <c r="V599" s="644"/>
      <c r="W599" s="644"/>
      <c r="X599" s="644"/>
      <c r="Y599" s="644"/>
      <c r="Z599" s="644"/>
      <c r="AA599" s="644"/>
      <c r="AB599" s="663"/>
    </row>
    <row r="600" spans="1:28" ht="24" customHeight="1">
      <c r="A600" s="212"/>
      <c r="B600" s="502"/>
      <c r="C600" s="28"/>
      <c r="D600" s="1565"/>
      <c r="E600" s="1566"/>
      <c r="F600" s="1566"/>
      <c r="G600" s="1566"/>
      <c r="H600" s="1566"/>
      <c r="I600" s="1566"/>
      <c r="J600" s="1566"/>
      <c r="K600" s="1567"/>
      <c r="L600" s="29"/>
      <c r="M600" s="130"/>
      <c r="N600" s="185" t="str">
        <f t="shared" si="17"/>
        <v/>
      </c>
      <c r="O600" s="47"/>
      <c r="P600" s="338"/>
      <c r="Q600" s="643"/>
      <c r="R600" s="644"/>
      <c r="S600" s="644"/>
      <c r="T600" s="644"/>
      <c r="U600" s="644"/>
      <c r="V600" s="644"/>
      <c r="W600" s="644"/>
      <c r="X600" s="644"/>
      <c r="Y600" s="644"/>
      <c r="Z600" s="644"/>
      <c r="AA600" s="644"/>
      <c r="AB600" s="663"/>
    </row>
    <row r="601" spans="1:28" ht="24" customHeight="1">
      <c r="A601" s="212"/>
      <c r="B601" s="502"/>
      <c r="C601" s="28"/>
      <c r="D601" s="1565"/>
      <c r="E601" s="1566"/>
      <c r="F601" s="1566"/>
      <c r="G601" s="1566"/>
      <c r="H601" s="1566"/>
      <c r="I601" s="1566"/>
      <c r="J601" s="1566"/>
      <c r="K601" s="1567"/>
      <c r="L601" s="29"/>
      <c r="M601" s="130"/>
      <c r="N601" s="185" t="str">
        <f t="shared" si="17"/>
        <v/>
      </c>
      <c r="O601" s="47"/>
      <c r="P601" s="338"/>
      <c r="Q601" s="643"/>
      <c r="R601" s="644"/>
      <c r="S601" s="644"/>
      <c r="T601" s="644"/>
      <c r="U601" s="644"/>
      <c r="V601" s="644"/>
      <c r="W601" s="644"/>
      <c r="X601" s="644"/>
      <c r="Y601" s="644"/>
      <c r="Z601" s="644"/>
      <c r="AA601" s="644"/>
      <c r="AB601" s="663"/>
    </row>
    <row r="602" spans="1:28" ht="24" customHeight="1">
      <c r="A602" s="212"/>
      <c r="B602" s="502"/>
      <c r="C602" s="28"/>
      <c r="D602" s="1565"/>
      <c r="E602" s="1566"/>
      <c r="F602" s="1566"/>
      <c r="G602" s="1566"/>
      <c r="H602" s="1566"/>
      <c r="I602" s="1566"/>
      <c r="J602" s="1566"/>
      <c r="K602" s="1567"/>
      <c r="L602" s="29"/>
      <c r="M602" s="130"/>
      <c r="N602" s="185" t="str">
        <f t="shared" si="17"/>
        <v/>
      </c>
      <c r="O602" s="47"/>
      <c r="P602" s="338"/>
      <c r="Q602" s="643"/>
      <c r="R602" s="644"/>
      <c r="S602" s="644"/>
      <c r="T602" s="644"/>
      <c r="U602" s="644"/>
      <c r="V602" s="644"/>
      <c r="W602" s="644"/>
      <c r="X602" s="644"/>
      <c r="Y602" s="644"/>
      <c r="Z602" s="644"/>
      <c r="AA602" s="644"/>
      <c r="AB602" s="663"/>
    </row>
    <row r="603" spans="1:28" ht="24" customHeight="1">
      <c r="A603" s="212"/>
      <c r="B603" s="502"/>
      <c r="C603" s="28"/>
      <c r="D603" s="1565"/>
      <c r="E603" s="1566"/>
      <c r="F603" s="1566"/>
      <c r="G603" s="1566"/>
      <c r="H603" s="1566"/>
      <c r="I603" s="1566"/>
      <c r="J603" s="1566"/>
      <c r="K603" s="1567"/>
      <c r="L603" s="29"/>
      <c r="M603" s="130"/>
      <c r="N603" s="185" t="str">
        <f t="shared" si="17"/>
        <v/>
      </c>
      <c r="O603" s="47"/>
      <c r="P603" s="338"/>
      <c r="Q603" s="643"/>
      <c r="R603" s="644"/>
      <c r="S603" s="644"/>
      <c r="T603" s="644"/>
      <c r="U603" s="644"/>
      <c r="V603" s="644"/>
      <c r="W603" s="644"/>
      <c r="X603" s="644"/>
      <c r="Y603" s="644"/>
      <c r="Z603" s="644"/>
      <c r="AA603" s="644"/>
      <c r="AB603" s="663"/>
    </row>
    <row r="604" spans="1:28" ht="24" customHeight="1">
      <c r="A604" s="212"/>
      <c r="B604" s="502"/>
      <c r="C604" s="28"/>
      <c r="D604" s="1565"/>
      <c r="E604" s="1566"/>
      <c r="F604" s="1566"/>
      <c r="G604" s="1566"/>
      <c r="H604" s="1566"/>
      <c r="I604" s="1566"/>
      <c r="J604" s="1566"/>
      <c r="K604" s="1567"/>
      <c r="L604" s="29"/>
      <c r="M604" s="130"/>
      <c r="N604" s="185" t="str">
        <f t="shared" si="17"/>
        <v/>
      </c>
      <c r="O604" s="47"/>
      <c r="P604" s="338"/>
      <c r="Q604" s="643"/>
      <c r="R604" s="644"/>
      <c r="S604" s="644"/>
      <c r="T604" s="644"/>
      <c r="U604" s="644"/>
      <c r="V604" s="644"/>
      <c r="W604" s="644"/>
      <c r="X604" s="644"/>
      <c r="Y604" s="644"/>
      <c r="Z604" s="644"/>
      <c r="AA604" s="644"/>
      <c r="AB604" s="663"/>
    </row>
    <row r="605" spans="1:28" ht="24" customHeight="1">
      <c r="A605" s="212"/>
      <c r="B605" s="502"/>
      <c r="C605" s="818"/>
      <c r="D605" s="1565"/>
      <c r="E605" s="1566"/>
      <c r="F605" s="1566"/>
      <c r="G605" s="1566"/>
      <c r="H605" s="1566"/>
      <c r="I605" s="1566"/>
      <c r="J605" s="1566"/>
      <c r="K605" s="1567"/>
      <c r="L605" s="944"/>
      <c r="M605" s="130"/>
      <c r="N605" s="185" t="str">
        <f t="shared" si="17"/>
        <v/>
      </c>
      <c r="O605" s="47"/>
      <c r="P605" s="338"/>
      <c r="Q605" s="643"/>
      <c r="R605" s="644"/>
      <c r="S605" s="644"/>
      <c r="T605" s="644"/>
      <c r="U605" s="644"/>
      <c r="V605" s="644"/>
      <c r="W605" s="644"/>
      <c r="X605" s="644"/>
      <c r="Y605" s="644"/>
      <c r="Z605" s="644"/>
      <c r="AA605" s="644"/>
      <c r="AB605" s="663"/>
    </row>
    <row r="606" spans="1:28" ht="24" customHeight="1">
      <c r="A606" s="212"/>
      <c r="B606" s="502"/>
      <c r="C606" s="818"/>
      <c r="D606" s="1565"/>
      <c r="E606" s="1566"/>
      <c r="F606" s="1566"/>
      <c r="G606" s="1566"/>
      <c r="H606" s="1566"/>
      <c r="I606" s="1566"/>
      <c r="J606" s="1566"/>
      <c r="K606" s="1567"/>
      <c r="L606" s="944"/>
      <c r="M606" s="130"/>
      <c r="N606" s="185" t="str">
        <f t="shared" si="17"/>
        <v/>
      </c>
      <c r="O606" s="47"/>
      <c r="P606" s="338"/>
      <c r="Q606" s="643"/>
      <c r="R606" s="644"/>
      <c r="S606" s="644"/>
      <c r="T606" s="644"/>
      <c r="U606" s="644"/>
      <c r="V606" s="644"/>
      <c r="W606" s="644"/>
      <c r="X606" s="644"/>
      <c r="Y606" s="644"/>
      <c r="Z606" s="644"/>
      <c r="AA606" s="644"/>
      <c r="AB606" s="663"/>
    </row>
    <row r="607" spans="1:28" ht="24" customHeight="1">
      <c r="A607" s="212"/>
      <c r="B607" s="502"/>
      <c r="C607" s="818"/>
      <c r="D607" s="1565"/>
      <c r="E607" s="1566"/>
      <c r="F607" s="1566"/>
      <c r="G607" s="1566"/>
      <c r="H607" s="1566"/>
      <c r="I607" s="1566"/>
      <c r="J607" s="1566"/>
      <c r="K607" s="1567"/>
      <c r="L607" s="944"/>
      <c r="M607" s="130"/>
      <c r="N607" s="185" t="str">
        <f t="shared" si="17"/>
        <v/>
      </c>
      <c r="O607" s="47"/>
      <c r="P607" s="338"/>
      <c r="Q607" s="643"/>
      <c r="R607" s="644"/>
      <c r="S607" s="644"/>
      <c r="T607" s="644"/>
      <c r="U607" s="644"/>
      <c r="V607" s="644"/>
      <c r="W607" s="644"/>
      <c r="X607" s="644"/>
      <c r="Y607" s="644"/>
      <c r="Z607" s="644"/>
      <c r="AA607" s="644"/>
      <c r="AB607" s="663"/>
    </row>
    <row r="608" spans="1:28" ht="24" customHeight="1">
      <c r="A608" s="212"/>
      <c r="B608" s="502"/>
      <c r="C608" s="818"/>
      <c r="D608" s="1565"/>
      <c r="E608" s="1566"/>
      <c r="F608" s="1566"/>
      <c r="G608" s="1566"/>
      <c r="H608" s="1566"/>
      <c r="I608" s="1566"/>
      <c r="J608" s="1566"/>
      <c r="K608" s="1567"/>
      <c r="L608" s="944"/>
      <c r="M608" s="130"/>
      <c r="N608" s="185" t="str">
        <f t="shared" si="17"/>
        <v/>
      </c>
      <c r="O608" s="47"/>
      <c r="P608" s="338"/>
      <c r="Q608" s="643"/>
      <c r="R608" s="644"/>
      <c r="S608" s="644"/>
      <c r="T608" s="644"/>
      <c r="U608" s="644"/>
      <c r="V608" s="644"/>
      <c r="W608" s="644"/>
      <c r="X608" s="644"/>
      <c r="Y608" s="644"/>
      <c r="Z608" s="644"/>
      <c r="AA608" s="644"/>
      <c r="AB608" s="663"/>
    </row>
    <row r="609" spans="1:28" ht="24" customHeight="1">
      <c r="A609" s="212"/>
      <c r="B609" s="502"/>
      <c r="C609" s="818"/>
      <c r="D609" s="1565"/>
      <c r="E609" s="1566"/>
      <c r="F609" s="1566"/>
      <c r="G609" s="1566"/>
      <c r="H609" s="1566"/>
      <c r="I609" s="1566"/>
      <c r="J609" s="1566"/>
      <c r="K609" s="1567"/>
      <c r="L609" s="944"/>
      <c r="M609" s="130"/>
      <c r="N609" s="185" t="str">
        <f t="shared" si="17"/>
        <v/>
      </c>
      <c r="O609" s="47"/>
      <c r="P609" s="338"/>
      <c r="Q609" s="643"/>
      <c r="R609" s="644"/>
      <c r="S609" s="644"/>
      <c r="T609" s="644"/>
      <c r="U609" s="644"/>
      <c r="V609" s="644"/>
      <c r="W609" s="644"/>
      <c r="X609" s="644"/>
      <c r="Y609" s="644"/>
      <c r="Z609" s="644"/>
      <c r="AA609" s="644"/>
      <c r="AB609" s="663"/>
    </row>
    <row r="610" spans="1:28" ht="24" customHeight="1">
      <c r="A610" s="212"/>
      <c r="B610" s="502"/>
      <c r="C610" s="818"/>
      <c r="D610" s="1565"/>
      <c r="E610" s="1566"/>
      <c r="F610" s="1566"/>
      <c r="G610" s="1566"/>
      <c r="H610" s="1566"/>
      <c r="I610" s="1566"/>
      <c r="J610" s="1566"/>
      <c r="K610" s="1567"/>
      <c r="L610" s="944"/>
      <c r="M610" s="130"/>
      <c r="N610" s="185" t="str">
        <f t="shared" si="17"/>
        <v/>
      </c>
      <c r="O610" s="47"/>
      <c r="P610" s="338"/>
      <c r="Q610" s="643"/>
      <c r="R610" s="644"/>
      <c r="S610" s="644"/>
      <c r="T610" s="644"/>
      <c r="U610" s="644"/>
      <c r="V610" s="644"/>
      <c r="W610" s="644"/>
      <c r="X610" s="644"/>
      <c r="Y610" s="644"/>
      <c r="Z610" s="644"/>
      <c r="AA610" s="644"/>
      <c r="AB610" s="663"/>
    </row>
    <row r="611" spans="1:28" ht="24" customHeight="1">
      <c r="A611" s="212"/>
      <c r="B611" s="502"/>
      <c r="C611" s="818"/>
      <c r="D611" s="1565"/>
      <c r="E611" s="1566"/>
      <c r="F611" s="1566"/>
      <c r="G611" s="1566"/>
      <c r="H611" s="1566"/>
      <c r="I611" s="1566"/>
      <c r="J611" s="1566"/>
      <c r="K611" s="1567"/>
      <c r="L611" s="944"/>
      <c r="M611" s="130"/>
      <c r="N611" s="185" t="str">
        <f t="shared" si="17"/>
        <v/>
      </c>
      <c r="O611" s="47"/>
      <c r="P611" s="338"/>
      <c r="Q611" s="643"/>
      <c r="R611" s="644"/>
      <c r="S611" s="644"/>
      <c r="T611" s="644"/>
      <c r="U611" s="644"/>
      <c r="V611" s="644"/>
      <c r="W611" s="644"/>
      <c r="X611" s="644"/>
      <c r="Y611" s="644"/>
      <c r="Z611" s="644"/>
      <c r="AA611" s="644"/>
      <c r="AB611" s="663"/>
    </row>
    <row r="612" spans="1:28" ht="24" customHeight="1">
      <c r="A612" s="212"/>
      <c r="B612" s="502"/>
      <c r="C612" s="818"/>
      <c r="D612" s="1565"/>
      <c r="E612" s="1566"/>
      <c r="F612" s="1566"/>
      <c r="G612" s="1566"/>
      <c r="H612" s="1566"/>
      <c r="I612" s="1566"/>
      <c r="J612" s="1566"/>
      <c r="K612" s="1567"/>
      <c r="L612" s="944"/>
      <c r="M612" s="130"/>
      <c r="N612" s="185" t="str">
        <f t="shared" si="17"/>
        <v/>
      </c>
      <c r="O612" s="47"/>
      <c r="P612" s="338"/>
      <c r="Q612" s="643"/>
      <c r="R612" s="644"/>
      <c r="S612" s="644"/>
      <c r="T612" s="644"/>
      <c r="U612" s="644"/>
      <c r="V612" s="644"/>
      <c r="W612" s="644"/>
      <c r="X612" s="644"/>
      <c r="Y612" s="644"/>
      <c r="Z612" s="644"/>
      <c r="AA612" s="644"/>
      <c r="AB612" s="663"/>
    </row>
    <row r="613" spans="1:28" ht="24" customHeight="1">
      <c r="A613" s="212"/>
      <c r="B613" s="502"/>
      <c r="C613" s="818"/>
      <c r="D613" s="1565"/>
      <c r="E613" s="1566"/>
      <c r="F613" s="1566"/>
      <c r="G613" s="1566"/>
      <c r="H613" s="1566"/>
      <c r="I613" s="1566"/>
      <c r="J613" s="1566"/>
      <c r="K613" s="1567"/>
      <c r="L613" s="944"/>
      <c r="M613" s="130"/>
      <c r="N613" s="185" t="str">
        <f t="shared" si="17"/>
        <v/>
      </c>
      <c r="O613" s="47"/>
      <c r="P613" s="338"/>
      <c r="Q613" s="643"/>
      <c r="R613" s="644"/>
      <c r="S613" s="644"/>
      <c r="T613" s="644"/>
      <c r="U613" s="644"/>
      <c r="V613" s="644"/>
      <c r="W613" s="644"/>
      <c r="X613" s="644"/>
      <c r="Y613" s="644"/>
      <c r="Z613" s="644"/>
      <c r="AA613" s="644"/>
      <c r="AB613" s="663"/>
    </row>
    <row r="614" spans="1:28" ht="24" customHeight="1">
      <c r="A614" s="212"/>
      <c r="B614" s="502"/>
      <c r="C614" s="818"/>
      <c r="D614" s="1565"/>
      <c r="E614" s="1566"/>
      <c r="F614" s="1566"/>
      <c r="G614" s="1566"/>
      <c r="H614" s="1566"/>
      <c r="I614" s="1566"/>
      <c r="J614" s="1566"/>
      <c r="K614" s="1567"/>
      <c r="L614" s="944"/>
      <c r="M614" s="130"/>
      <c r="N614" s="185" t="str">
        <f t="shared" si="17"/>
        <v/>
      </c>
      <c r="O614" s="47"/>
      <c r="P614" s="338"/>
      <c r="Q614" s="643"/>
      <c r="R614" s="644"/>
      <c r="S614" s="644"/>
      <c r="T614" s="644"/>
      <c r="U614" s="644"/>
      <c r="V614" s="644"/>
      <c r="W614" s="644"/>
      <c r="X614" s="644"/>
      <c r="Y614" s="644"/>
      <c r="Z614" s="644"/>
      <c r="AA614" s="644"/>
      <c r="AB614" s="663"/>
    </row>
    <row r="615" spans="1:28" ht="24" customHeight="1">
      <c r="A615" s="212"/>
      <c r="B615" s="502"/>
      <c r="C615" s="818"/>
      <c r="D615" s="1565"/>
      <c r="E615" s="1566"/>
      <c r="F615" s="1566"/>
      <c r="G615" s="1566"/>
      <c r="H615" s="1566"/>
      <c r="I615" s="1566"/>
      <c r="J615" s="1566"/>
      <c r="K615" s="1567"/>
      <c r="L615" s="944"/>
      <c r="M615" s="130"/>
      <c r="N615" s="185" t="str">
        <f t="shared" si="17"/>
        <v/>
      </c>
      <c r="O615" s="47"/>
      <c r="P615" s="338"/>
      <c r="Q615" s="643"/>
      <c r="R615" s="644"/>
      <c r="S615" s="644"/>
      <c r="T615" s="644"/>
      <c r="U615" s="644"/>
      <c r="V615" s="644"/>
      <c r="W615" s="644"/>
      <c r="X615" s="644"/>
      <c r="Y615" s="644"/>
      <c r="Z615" s="644"/>
      <c r="AA615" s="644"/>
      <c r="AB615" s="663"/>
    </row>
    <row r="616" spans="1:28" ht="24" customHeight="1">
      <c r="A616" s="212"/>
      <c r="B616" s="502"/>
      <c r="C616" s="818"/>
      <c r="D616" s="1565"/>
      <c r="E616" s="1566"/>
      <c r="F616" s="1566"/>
      <c r="G616" s="1566"/>
      <c r="H616" s="1566"/>
      <c r="I616" s="1566"/>
      <c r="J616" s="1566"/>
      <c r="K616" s="1567"/>
      <c r="L616" s="944"/>
      <c r="M616" s="130"/>
      <c r="N616" s="185" t="str">
        <f t="shared" si="17"/>
        <v/>
      </c>
      <c r="O616" s="47"/>
      <c r="P616" s="338"/>
      <c r="Q616" s="643"/>
      <c r="R616" s="644"/>
      <c r="S616" s="644"/>
      <c r="T616" s="644"/>
      <c r="U616" s="644"/>
      <c r="V616" s="644"/>
      <c r="W616" s="644"/>
      <c r="X616" s="644"/>
      <c r="Y616" s="644"/>
      <c r="Z616" s="644"/>
      <c r="AA616" s="644"/>
      <c r="AB616" s="663"/>
    </row>
    <row r="617" spans="1:28" ht="24" customHeight="1">
      <c r="A617" s="212"/>
      <c r="B617" s="502"/>
      <c r="C617" s="818"/>
      <c r="D617" s="1565"/>
      <c r="E617" s="1566"/>
      <c r="F617" s="1566"/>
      <c r="G617" s="1566"/>
      <c r="H617" s="1566"/>
      <c r="I617" s="1566"/>
      <c r="J617" s="1566"/>
      <c r="K617" s="1567"/>
      <c r="L617" s="944"/>
      <c r="M617" s="130"/>
      <c r="N617" s="185" t="str">
        <f t="shared" si="17"/>
        <v/>
      </c>
      <c r="O617" s="47"/>
      <c r="P617" s="338"/>
      <c r="Q617" s="643"/>
      <c r="R617" s="644"/>
      <c r="S617" s="644"/>
      <c r="T617" s="644"/>
      <c r="U617" s="644"/>
      <c r="V617" s="644"/>
      <c r="W617" s="644"/>
      <c r="X617" s="644"/>
      <c r="Y617" s="644"/>
      <c r="Z617" s="644"/>
      <c r="AA617" s="644"/>
      <c r="AB617" s="663"/>
    </row>
    <row r="618" spans="1:28" ht="24" customHeight="1">
      <c r="A618" s="212"/>
      <c r="B618" s="502"/>
      <c r="C618" s="818"/>
      <c r="D618" s="1565"/>
      <c r="E618" s="1566"/>
      <c r="F618" s="1566"/>
      <c r="G618" s="1566"/>
      <c r="H618" s="1566"/>
      <c r="I618" s="1566"/>
      <c r="J618" s="1566"/>
      <c r="K618" s="1567"/>
      <c r="L618" s="944"/>
      <c r="M618" s="130"/>
      <c r="N618" s="185" t="str">
        <f t="shared" si="17"/>
        <v/>
      </c>
      <c r="O618" s="47"/>
      <c r="P618" s="338"/>
      <c r="Q618" s="643"/>
      <c r="R618" s="644"/>
      <c r="S618" s="644"/>
      <c r="T618" s="644"/>
      <c r="U618" s="644"/>
      <c r="V618" s="644"/>
      <c r="W618" s="644"/>
      <c r="X618" s="644"/>
      <c r="Y618" s="644"/>
      <c r="Z618" s="644"/>
      <c r="AA618" s="644"/>
      <c r="AB618" s="663"/>
    </row>
    <row r="619" spans="1:28" ht="24" customHeight="1">
      <c r="A619" s="212"/>
      <c r="B619" s="502"/>
      <c r="C619" s="818"/>
      <c r="D619" s="1565"/>
      <c r="E619" s="1566"/>
      <c r="F619" s="1566"/>
      <c r="G619" s="1566"/>
      <c r="H619" s="1566"/>
      <c r="I619" s="1566"/>
      <c r="J619" s="1566"/>
      <c r="K619" s="1567"/>
      <c r="L619" s="944"/>
      <c r="M619" s="130"/>
      <c r="N619" s="185" t="str">
        <f t="shared" si="17"/>
        <v/>
      </c>
      <c r="O619" s="47"/>
      <c r="P619" s="338"/>
      <c r="Q619" s="643"/>
      <c r="R619" s="644"/>
      <c r="S619" s="644"/>
      <c r="T619" s="644"/>
      <c r="U619" s="644"/>
      <c r="V619" s="644"/>
      <c r="W619" s="644"/>
      <c r="X619" s="644"/>
      <c r="Y619" s="644"/>
      <c r="Z619" s="644"/>
      <c r="AA619" s="644"/>
      <c r="AB619" s="663"/>
    </row>
    <row r="620" spans="1:28" ht="24" customHeight="1">
      <c r="A620" s="212"/>
      <c r="B620" s="502"/>
      <c r="C620" s="818"/>
      <c r="D620" s="1565"/>
      <c r="E620" s="1566"/>
      <c r="F620" s="1566"/>
      <c r="G620" s="1566"/>
      <c r="H620" s="1566"/>
      <c r="I620" s="1566"/>
      <c r="J620" s="1566"/>
      <c r="K620" s="1567"/>
      <c r="L620" s="944"/>
      <c r="M620" s="130"/>
      <c r="N620" s="185" t="str">
        <f t="shared" si="17"/>
        <v/>
      </c>
      <c r="O620" s="47"/>
      <c r="P620" s="338"/>
      <c r="Q620" s="643"/>
      <c r="R620" s="644"/>
      <c r="S620" s="644"/>
      <c r="T620" s="644"/>
      <c r="U620" s="644"/>
      <c r="V620" s="644"/>
      <c r="W620" s="644"/>
      <c r="X620" s="644"/>
      <c r="Y620" s="644"/>
      <c r="Z620" s="644"/>
      <c r="AA620" s="644"/>
      <c r="AB620" s="663"/>
    </row>
    <row r="621" spans="1:28" ht="24" customHeight="1">
      <c r="A621" s="212"/>
      <c r="B621" s="502"/>
      <c r="C621" s="818"/>
      <c r="D621" s="1565"/>
      <c r="E621" s="1566"/>
      <c r="F621" s="1566"/>
      <c r="G621" s="1566"/>
      <c r="H621" s="1566"/>
      <c r="I621" s="1566"/>
      <c r="J621" s="1566"/>
      <c r="K621" s="1567"/>
      <c r="L621" s="944"/>
      <c r="M621" s="130"/>
      <c r="N621" s="185" t="str">
        <f t="shared" si="17"/>
        <v/>
      </c>
      <c r="O621" s="47"/>
      <c r="P621" s="338"/>
      <c r="Q621" s="643"/>
      <c r="R621" s="644"/>
      <c r="S621" s="644"/>
      <c r="T621" s="644"/>
      <c r="U621" s="644"/>
      <c r="V621" s="644"/>
      <c r="W621" s="644"/>
      <c r="X621" s="644"/>
      <c r="Y621" s="644"/>
      <c r="Z621" s="644"/>
      <c r="AA621" s="644"/>
      <c r="AB621" s="663"/>
    </row>
    <row r="622" spans="1:28" ht="24" customHeight="1">
      <c r="A622" s="212"/>
      <c r="B622" s="502"/>
      <c r="C622" s="818"/>
      <c r="D622" s="1565"/>
      <c r="E622" s="1566"/>
      <c r="F622" s="1566"/>
      <c r="G622" s="1566"/>
      <c r="H622" s="1566"/>
      <c r="I622" s="1566"/>
      <c r="J622" s="1566"/>
      <c r="K622" s="1567"/>
      <c r="L622" s="944"/>
      <c r="M622" s="130"/>
      <c r="N622" s="185" t="str">
        <f t="shared" si="17"/>
        <v/>
      </c>
      <c r="O622" s="47"/>
      <c r="P622" s="338"/>
      <c r="Q622" s="643"/>
      <c r="R622" s="656"/>
      <c r="S622" s="656"/>
      <c r="T622" s="644"/>
      <c r="U622" s="644"/>
      <c r="V622" s="644"/>
      <c r="W622" s="644"/>
      <c r="X622" s="644"/>
      <c r="Y622" s="644"/>
      <c r="Z622" s="644"/>
      <c r="AA622" s="644"/>
      <c r="AB622" s="663"/>
    </row>
    <row r="623" spans="1:28" ht="24" customHeight="1">
      <c r="A623" s="212"/>
      <c r="B623" s="502"/>
      <c r="C623" s="818"/>
      <c r="D623" s="1565"/>
      <c r="E623" s="1566"/>
      <c r="F623" s="1566"/>
      <c r="G623" s="1566"/>
      <c r="H623" s="1566"/>
      <c r="I623" s="1566"/>
      <c r="J623" s="1566"/>
      <c r="K623" s="1567"/>
      <c r="L623" s="944"/>
      <c r="M623" s="130"/>
      <c r="N623" s="185" t="str">
        <f t="shared" si="17"/>
        <v/>
      </c>
      <c r="O623" s="47"/>
      <c r="P623" s="338"/>
      <c r="Q623" s="643"/>
      <c r="R623" s="644"/>
      <c r="S623" s="644"/>
      <c r="T623" s="644"/>
      <c r="U623" s="644"/>
      <c r="V623" s="644"/>
      <c r="W623" s="644"/>
      <c r="X623" s="644"/>
      <c r="Y623" s="644"/>
      <c r="Z623" s="644"/>
      <c r="AA623" s="644"/>
      <c r="AB623" s="663"/>
    </row>
    <row r="624" spans="1:28" ht="24" customHeight="1">
      <c r="A624" s="212"/>
      <c r="B624" s="502"/>
      <c r="C624" s="818"/>
      <c r="D624" s="1565"/>
      <c r="E624" s="1566"/>
      <c r="F624" s="1566"/>
      <c r="G624" s="1566"/>
      <c r="H624" s="1566"/>
      <c r="I624" s="1566"/>
      <c r="J624" s="1566"/>
      <c r="K624" s="1567"/>
      <c r="L624" s="944"/>
      <c r="M624" s="130"/>
      <c r="N624" s="185" t="str">
        <f t="shared" si="17"/>
        <v/>
      </c>
      <c r="O624" s="47"/>
      <c r="P624" s="338"/>
      <c r="Q624" s="643"/>
      <c r="R624" s="644"/>
      <c r="S624" s="644"/>
      <c r="T624" s="644"/>
      <c r="U624" s="644"/>
      <c r="V624" s="644"/>
      <c r="W624" s="644"/>
      <c r="X624" s="644"/>
      <c r="Y624" s="644"/>
      <c r="Z624" s="644"/>
      <c r="AA624" s="644"/>
      <c r="AB624" s="663"/>
    </row>
    <row r="625" spans="1:28" ht="24" customHeight="1">
      <c r="A625" s="212"/>
      <c r="B625" s="502"/>
      <c r="C625" s="818"/>
      <c r="D625" s="1565"/>
      <c r="E625" s="1566"/>
      <c r="F625" s="1566"/>
      <c r="G625" s="1566"/>
      <c r="H625" s="1566"/>
      <c r="I625" s="1566"/>
      <c r="J625" s="1566"/>
      <c r="K625" s="1567"/>
      <c r="L625" s="944"/>
      <c r="M625" s="130"/>
      <c r="N625" s="185" t="str">
        <f t="shared" si="17"/>
        <v/>
      </c>
      <c r="O625" s="47"/>
      <c r="P625" s="338"/>
      <c r="Q625" s="643"/>
      <c r="R625" s="644"/>
      <c r="S625" s="644"/>
      <c r="T625" s="644"/>
      <c r="U625" s="644"/>
      <c r="V625" s="644"/>
      <c r="W625" s="644"/>
      <c r="X625" s="644"/>
      <c r="Y625" s="644"/>
      <c r="Z625" s="644"/>
      <c r="AA625" s="644"/>
      <c r="AB625" s="663"/>
    </row>
    <row r="626" spans="1:28" ht="24" customHeight="1">
      <c r="A626" s="212"/>
      <c r="B626" s="502"/>
      <c r="C626" s="818"/>
      <c r="D626" s="1565"/>
      <c r="E626" s="1566"/>
      <c r="F626" s="1566"/>
      <c r="G626" s="1566"/>
      <c r="H626" s="1566"/>
      <c r="I626" s="1566"/>
      <c r="J626" s="1566"/>
      <c r="K626" s="1567"/>
      <c r="L626" s="944"/>
      <c r="M626" s="130"/>
      <c r="N626" s="185" t="str">
        <f t="shared" si="17"/>
        <v/>
      </c>
      <c r="O626" s="47"/>
      <c r="P626" s="338"/>
      <c r="Q626" s="643"/>
      <c r="R626" s="644"/>
      <c r="S626" s="644"/>
      <c r="T626" s="644"/>
      <c r="U626" s="644"/>
      <c r="V626" s="644"/>
      <c r="W626" s="644"/>
      <c r="X626" s="644"/>
      <c r="Y626" s="644"/>
      <c r="Z626" s="644"/>
      <c r="AA626" s="644"/>
      <c r="AB626" s="663"/>
    </row>
    <row r="627" spans="1:28" ht="24" customHeight="1">
      <c r="A627" s="212"/>
      <c r="B627" s="502"/>
      <c r="C627" s="818"/>
      <c r="D627" s="1565"/>
      <c r="E627" s="1566"/>
      <c r="F627" s="1566"/>
      <c r="G627" s="1566"/>
      <c r="H627" s="1566"/>
      <c r="I627" s="1566"/>
      <c r="J627" s="1566"/>
      <c r="K627" s="1567"/>
      <c r="L627" s="944"/>
      <c r="M627" s="130"/>
      <c r="N627" s="185" t="str">
        <f t="shared" si="17"/>
        <v/>
      </c>
      <c r="O627" s="47"/>
      <c r="P627" s="338"/>
      <c r="Q627" s="643"/>
      <c r="R627" s="644"/>
      <c r="S627" s="644"/>
      <c r="T627" s="644"/>
      <c r="U627" s="644"/>
      <c r="V627" s="644"/>
      <c r="W627" s="644"/>
      <c r="X627" s="644"/>
      <c r="Y627" s="644"/>
      <c r="Z627" s="644"/>
      <c r="AA627" s="644"/>
      <c r="AB627" s="663"/>
    </row>
    <row r="628" spans="1:28" ht="24" customHeight="1">
      <c r="A628" s="212"/>
      <c r="B628" s="502"/>
      <c r="C628" s="818"/>
      <c r="D628" s="1565"/>
      <c r="E628" s="1566"/>
      <c r="F628" s="1566"/>
      <c r="G628" s="1566"/>
      <c r="H628" s="1566"/>
      <c r="I628" s="1566"/>
      <c r="J628" s="1566"/>
      <c r="K628" s="1567"/>
      <c r="L628" s="944"/>
      <c r="M628" s="130"/>
      <c r="N628" s="185" t="str">
        <f t="shared" si="17"/>
        <v/>
      </c>
      <c r="O628" s="47"/>
      <c r="P628" s="338"/>
      <c r="Q628" s="643"/>
      <c r="R628" s="644"/>
      <c r="S628" s="644"/>
      <c r="T628" s="644"/>
      <c r="U628" s="644"/>
      <c r="V628" s="644"/>
      <c r="W628" s="644"/>
      <c r="X628" s="644"/>
      <c r="Y628" s="644"/>
      <c r="Z628" s="644"/>
      <c r="AA628" s="644"/>
      <c r="AB628" s="663"/>
    </row>
    <row r="629" spans="1:28" ht="24" customHeight="1">
      <c r="A629" s="212"/>
      <c r="B629" s="502"/>
      <c r="C629" s="818"/>
      <c r="D629" s="1565"/>
      <c r="E629" s="1566"/>
      <c r="F629" s="1566"/>
      <c r="G629" s="1566"/>
      <c r="H629" s="1566"/>
      <c r="I629" s="1566"/>
      <c r="J629" s="1566"/>
      <c r="K629" s="1567"/>
      <c r="L629" s="944"/>
      <c r="M629" s="130"/>
      <c r="N629" s="185" t="str">
        <f t="shared" si="17"/>
        <v/>
      </c>
      <c r="O629" s="47"/>
      <c r="P629" s="338"/>
      <c r="Q629" s="643"/>
      <c r="R629" s="644"/>
      <c r="S629" s="644"/>
      <c r="T629" s="644"/>
      <c r="U629" s="644"/>
      <c r="V629" s="644"/>
      <c r="W629" s="644"/>
      <c r="X629" s="644"/>
      <c r="Y629" s="644"/>
      <c r="Z629" s="644"/>
      <c r="AA629" s="644"/>
      <c r="AB629" s="663"/>
    </row>
    <row r="630" spans="1:28" ht="24" customHeight="1">
      <c r="A630" s="212"/>
      <c r="B630" s="502"/>
      <c r="C630" s="818"/>
      <c r="D630" s="1565"/>
      <c r="E630" s="1566"/>
      <c r="F630" s="1566"/>
      <c r="G630" s="1566"/>
      <c r="H630" s="1566"/>
      <c r="I630" s="1566"/>
      <c r="J630" s="1566"/>
      <c r="K630" s="1567"/>
      <c r="L630" s="944"/>
      <c r="M630" s="130"/>
      <c r="N630" s="185" t="str">
        <f t="shared" si="17"/>
        <v/>
      </c>
      <c r="O630" s="47"/>
      <c r="P630" s="338"/>
      <c r="Q630" s="643"/>
      <c r="R630" s="644"/>
      <c r="S630" s="644"/>
      <c r="T630" s="644"/>
      <c r="U630" s="644"/>
      <c r="V630" s="644"/>
      <c r="W630" s="644"/>
      <c r="X630" s="644"/>
      <c r="Y630" s="644"/>
      <c r="Z630" s="644"/>
      <c r="AA630" s="644"/>
      <c r="AB630" s="663"/>
    </row>
    <row r="631" spans="1:28" ht="24" customHeight="1">
      <c r="A631" s="212"/>
      <c r="B631" s="502"/>
      <c r="C631" s="818"/>
      <c r="D631" s="1565"/>
      <c r="E631" s="1566"/>
      <c r="F631" s="1566"/>
      <c r="G631" s="1566"/>
      <c r="H631" s="1566"/>
      <c r="I631" s="1566"/>
      <c r="J631" s="1566"/>
      <c r="K631" s="1567"/>
      <c r="L631" s="944"/>
      <c r="M631" s="130"/>
      <c r="N631" s="185" t="str">
        <f t="shared" si="17"/>
        <v/>
      </c>
      <c r="O631" s="47"/>
      <c r="P631" s="338"/>
      <c r="Q631" s="643"/>
      <c r="R631" s="644"/>
      <c r="S631" s="644"/>
      <c r="T631" s="644"/>
      <c r="U631" s="644"/>
      <c r="V631" s="644"/>
      <c r="W631" s="644"/>
      <c r="X631" s="644"/>
      <c r="Y631" s="644"/>
      <c r="Z631" s="644"/>
      <c r="AA631" s="644"/>
      <c r="AB631" s="663"/>
    </row>
    <row r="632" spans="1:28" ht="24" customHeight="1">
      <c r="A632" s="212"/>
      <c r="B632" s="502"/>
      <c r="C632" s="818"/>
      <c r="D632" s="1565"/>
      <c r="E632" s="1566"/>
      <c r="F632" s="1566"/>
      <c r="G632" s="1566"/>
      <c r="H632" s="1566"/>
      <c r="I632" s="1566"/>
      <c r="J632" s="1566"/>
      <c r="K632" s="1567"/>
      <c r="L632" s="944"/>
      <c r="M632" s="130"/>
      <c r="N632" s="185" t="str">
        <f t="shared" si="17"/>
        <v/>
      </c>
      <c r="O632" s="47"/>
      <c r="P632" s="338"/>
      <c r="Q632" s="643"/>
      <c r="R632" s="644"/>
      <c r="S632" s="644"/>
      <c r="T632" s="644"/>
      <c r="U632" s="644"/>
      <c r="V632" s="644"/>
      <c r="W632" s="644"/>
      <c r="X632" s="644"/>
      <c r="Y632" s="644"/>
      <c r="Z632" s="644"/>
      <c r="AA632" s="644"/>
      <c r="AB632" s="663"/>
    </row>
    <row r="633" spans="1:28" ht="24" customHeight="1">
      <c r="A633" s="212"/>
      <c r="B633" s="502"/>
      <c r="C633" s="818"/>
      <c r="D633" s="1565"/>
      <c r="E633" s="1566"/>
      <c r="F633" s="1566"/>
      <c r="G633" s="1566"/>
      <c r="H633" s="1566"/>
      <c r="I633" s="1566"/>
      <c r="J633" s="1566"/>
      <c r="K633" s="1567"/>
      <c r="L633" s="944"/>
      <c r="M633" s="130"/>
      <c r="N633" s="185" t="str">
        <f t="shared" si="17"/>
        <v/>
      </c>
      <c r="O633" s="47"/>
      <c r="P633" s="338"/>
      <c r="Q633" s="643"/>
      <c r="R633" s="644"/>
      <c r="S633" s="644"/>
      <c r="T633" s="644"/>
      <c r="U633" s="644"/>
      <c r="V633" s="644"/>
      <c r="W633" s="644"/>
      <c r="X633" s="644"/>
      <c r="Y633" s="644"/>
      <c r="Z633" s="644"/>
      <c r="AA633" s="644"/>
      <c r="AB633" s="663"/>
    </row>
    <row r="634" spans="1:28" ht="24" customHeight="1">
      <c r="A634" s="212"/>
      <c r="B634" s="502"/>
      <c r="C634" s="818"/>
      <c r="D634" s="1565"/>
      <c r="E634" s="1566"/>
      <c r="F634" s="1566"/>
      <c r="G634" s="1566"/>
      <c r="H634" s="1566"/>
      <c r="I634" s="1566"/>
      <c r="J634" s="1566"/>
      <c r="K634" s="1567"/>
      <c r="L634" s="944"/>
      <c r="M634" s="130"/>
      <c r="N634" s="185" t="str">
        <f t="shared" si="17"/>
        <v/>
      </c>
      <c r="O634" s="47"/>
      <c r="P634" s="338"/>
      <c r="Q634" s="643"/>
      <c r="R634" s="644"/>
      <c r="S634" s="644"/>
      <c r="T634" s="644"/>
      <c r="U634" s="644"/>
      <c r="V634" s="644"/>
      <c r="W634" s="644"/>
      <c r="X634" s="644"/>
      <c r="Y634" s="644"/>
      <c r="Z634" s="644"/>
      <c r="AA634" s="644"/>
      <c r="AB634" s="663"/>
    </row>
    <row r="635" spans="1:28" ht="24" customHeight="1">
      <c r="A635" s="212"/>
      <c r="B635" s="502"/>
      <c r="C635" s="818"/>
      <c r="D635" s="1565"/>
      <c r="E635" s="1566"/>
      <c r="F635" s="1566"/>
      <c r="G635" s="1566"/>
      <c r="H635" s="1566"/>
      <c r="I635" s="1566"/>
      <c r="J635" s="1566"/>
      <c r="K635" s="1567"/>
      <c r="L635" s="944"/>
      <c r="M635" s="130"/>
      <c r="N635" s="185" t="str">
        <f t="shared" si="17"/>
        <v/>
      </c>
      <c r="O635" s="47"/>
      <c r="P635" s="338"/>
      <c r="Q635" s="643"/>
      <c r="R635" s="644"/>
      <c r="S635" s="644"/>
      <c r="T635" s="644"/>
      <c r="U635" s="644"/>
      <c r="V635" s="644"/>
      <c r="W635" s="644"/>
      <c r="X635" s="644"/>
      <c r="Y635" s="644"/>
      <c r="Z635" s="644"/>
      <c r="AA635" s="644"/>
      <c r="AB635" s="663"/>
    </row>
    <row r="636" spans="1:28" ht="24" customHeight="1">
      <c r="A636" s="212"/>
      <c r="B636" s="502"/>
      <c r="C636" s="818"/>
      <c r="D636" s="1565"/>
      <c r="E636" s="1566"/>
      <c r="F636" s="1566"/>
      <c r="G636" s="1566"/>
      <c r="H636" s="1566"/>
      <c r="I636" s="1566"/>
      <c r="J636" s="1566"/>
      <c r="K636" s="1567"/>
      <c r="L636" s="944"/>
      <c r="M636" s="130"/>
      <c r="N636" s="185" t="str">
        <f t="shared" si="17"/>
        <v/>
      </c>
      <c r="O636" s="47"/>
      <c r="P636" s="338"/>
      <c r="Q636" s="643"/>
      <c r="R636" s="644"/>
      <c r="S636" s="644"/>
      <c r="T636" s="644"/>
      <c r="U636" s="644"/>
      <c r="V636" s="644"/>
      <c r="W636" s="644"/>
      <c r="X636" s="644"/>
      <c r="Y636" s="644"/>
      <c r="Z636" s="644"/>
      <c r="AA636" s="644"/>
      <c r="AB636" s="663"/>
    </row>
    <row r="637" spans="1:28" ht="24" customHeight="1">
      <c r="A637" s="212"/>
      <c r="B637" s="502"/>
      <c r="C637" s="818"/>
      <c r="D637" s="1565"/>
      <c r="E637" s="1566"/>
      <c r="F637" s="1566"/>
      <c r="G637" s="1566"/>
      <c r="H637" s="1566"/>
      <c r="I637" s="1566"/>
      <c r="J637" s="1566"/>
      <c r="K637" s="1567"/>
      <c r="L637" s="944"/>
      <c r="M637" s="130"/>
      <c r="N637" s="185" t="str">
        <f t="shared" si="17"/>
        <v/>
      </c>
      <c r="O637" s="47"/>
      <c r="P637" s="338"/>
      <c r="Q637" s="643"/>
      <c r="R637" s="644"/>
      <c r="S637" s="644"/>
      <c r="T637" s="644"/>
      <c r="U637" s="644"/>
      <c r="V637" s="644"/>
      <c r="W637" s="644"/>
      <c r="X637" s="644"/>
      <c r="Y637" s="644"/>
      <c r="Z637" s="644"/>
      <c r="AA637" s="644"/>
      <c r="AB637" s="663"/>
    </row>
    <row r="638" spans="1:28" ht="24" customHeight="1">
      <c r="A638" s="212"/>
      <c r="B638" s="502"/>
      <c r="C638" s="818"/>
      <c r="D638" s="1565"/>
      <c r="E638" s="1566"/>
      <c r="F638" s="1566"/>
      <c r="G638" s="1566"/>
      <c r="H638" s="1566"/>
      <c r="I638" s="1566"/>
      <c r="J638" s="1566"/>
      <c r="K638" s="1567"/>
      <c r="L638" s="944"/>
      <c r="M638" s="130"/>
      <c r="N638" s="185" t="str">
        <f t="shared" si="17"/>
        <v/>
      </c>
      <c r="O638" s="47"/>
      <c r="P638" s="338"/>
      <c r="Q638" s="643"/>
      <c r="R638" s="644"/>
      <c r="S638" s="644"/>
      <c r="T638" s="644"/>
      <c r="U638" s="644"/>
      <c r="V638" s="644"/>
      <c r="W638" s="644"/>
      <c r="X638" s="644"/>
      <c r="Y638" s="644"/>
      <c r="Z638" s="644"/>
      <c r="AA638" s="644"/>
      <c r="AB638" s="663"/>
    </row>
    <row r="639" spans="1:28" ht="24" customHeight="1">
      <c r="A639" s="212"/>
      <c r="B639" s="502"/>
      <c r="C639" s="818"/>
      <c r="D639" s="819"/>
      <c r="E639" s="820"/>
      <c r="F639" s="820"/>
      <c r="G639" s="820"/>
      <c r="H639" s="820"/>
      <c r="I639" s="820"/>
      <c r="J639" s="820"/>
      <c r="K639" s="821"/>
      <c r="L639" s="944"/>
      <c r="M639" s="130"/>
      <c r="N639" s="185"/>
      <c r="O639" s="47"/>
      <c r="P639" s="338"/>
      <c r="Q639" s="643"/>
      <c r="R639" s="644"/>
      <c r="S639" s="644"/>
      <c r="T639" s="644"/>
      <c r="U639" s="644"/>
      <c r="V639" s="644"/>
      <c r="W639" s="644"/>
      <c r="X639" s="644"/>
      <c r="Y639" s="644"/>
      <c r="Z639" s="644"/>
      <c r="AA639" s="644"/>
      <c r="AB639" s="663"/>
    </row>
    <row r="640" spans="1:28" ht="24" customHeight="1">
      <c r="A640" s="212"/>
      <c r="B640" s="502"/>
      <c r="C640" s="818"/>
      <c r="D640" s="819"/>
      <c r="E640" s="820"/>
      <c r="F640" s="820"/>
      <c r="G640" s="820"/>
      <c r="H640" s="820"/>
      <c r="I640" s="820"/>
      <c r="J640" s="820"/>
      <c r="K640" s="821"/>
      <c r="L640" s="944"/>
      <c r="M640" s="130"/>
      <c r="N640" s="185"/>
      <c r="O640" s="47"/>
      <c r="P640" s="338"/>
      <c r="Q640" s="643"/>
      <c r="R640" s="644"/>
      <c r="S640" s="644"/>
      <c r="T640" s="644"/>
      <c r="U640" s="644"/>
      <c r="V640" s="644"/>
      <c r="W640" s="644"/>
      <c r="X640" s="644"/>
      <c r="Y640" s="644"/>
      <c r="Z640" s="644"/>
      <c r="AA640" s="644"/>
      <c r="AB640" s="663"/>
    </row>
    <row r="641" spans="1:28" ht="24" customHeight="1">
      <c r="A641" s="212"/>
      <c r="B641" s="502"/>
      <c r="C641" s="818"/>
      <c r="D641" s="819"/>
      <c r="E641" s="820"/>
      <c r="F641" s="820"/>
      <c r="G641" s="820"/>
      <c r="H641" s="820"/>
      <c r="I641" s="820"/>
      <c r="J641" s="820"/>
      <c r="K641" s="821"/>
      <c r="L641" s="944"/>
      <c r="M641" s="130"/>
      <c r="N641" s="185"/>
      <c r="O641" s="47"/>
      <c r="P641" s="338"/>
      <c r="Q641" s="643"/>
      <c r="R641" s="644"/>
      <c r="S641" s="644"/>
      <c r="T641" s="644"/>
      <c r="U641" s="644"/>
      <c r="V641" s="644"/>
      <c r="W641" s="644"/>
      <c r="X641" s="644"/>
      <c r="Y641" s="644"/>
      <c r="Z641" s="644"/>
      <c r="AA641" s="644"/>
      <c r="AB641" s="663"/>
    </row>
    <row r="642" spans="1:28" ht="24" customHeight="1">
      <c r="A642" s="212"/>
      <c r="B642" s="502"/>
      <c r="C642" s="818"/>
      <c r="D642" s="1565"/>
      <c r="E642" s="1566"/>
      <c r="F642" s="1566"/>
      <c r="G642" s="1566"/>
      <c r="H642" s="1566"/>
      <c r="I642" s="1566"/>
      <c r="J642" s="1566"/>
      <c r="K642" s="1567"/>
      <c r="L642" s="944"/>
      <c r="M642" s="130"/>
      <c r="N642" s="185" t="str">
        <f t="shared" ref="N642:N648" si="18">IF(C642=0,"",C642*M642)</f>
        <v/>
      </c>
      <c r="O642" s="47"/>
      <c r="P642" s="338"/>
      <c r="Q642" s="643"/>
      <c r="R642" s="644"/>
      <c r="S642" s="644"/>
      <c r="T642" s="644"/>
      <c r="U642" s="644"/>
      <c r="V642" s="644"/>
      <c r="W642" s="644"/>
      <c r="X642" s="644"/>
      <c r="Y642" s="644"/>
      <c r="Z642" s="644"/>
      <c r="AA642" s="644"/>
      <c r="AB642" s="663"/>
    </row>
    <row r="643" spans="1:28" ht="24" customHeight="1">
      <c r="A643" s="212"/>
      <c r="B643" s="502"/>
      <c r="C643" s="818"/>
      <c r="D643" s="1565"/>
      <c r="E643" s="1566"/>
      <c r="F643" s="1566"/>
      <c r="G643" s="1566"/>
      <c r="H643" s="1566"/>
      <c r="I643" s="1566"/>
      <c r="J643" s="1566"/>
      <c r="K643" s="1567"/>
      <c r="L643" s="944"/>
      <c r="M643" s="130"/>
      <c r="N643" s="185" t="str">
        <f t="shared" si="18"/>
        <v/>
      </c>
      <c r="O643" s="47"/>
      <c r="P643" s="338"/>
      <c r="Q643" s="643"/>
      <c r="R643" s="644"/>
      <c r="S643" s="644"/>
      <c r="T643" s="644"/>
      <c r="U643" s="644"/>
      <c r="V643" s="644"/>
      <c r="W643" s="644"/>
      <c r="X643" s="644"/>
      <c r="Y643" s="644"/>
      <c r="Z643" s="644"/>
      <c r="AA643" s="644"/>
      <c r="AB643" s="663"/>
    </row>
    <row r="644" spans="1:28" ht="24" customHeight="1">
      <c r="A644" s="212"/>
      <c r="B644" s="502"/>
      <c r="C644" s="818"/>
      <c r="D644" s="1565"/>
      <c r="E644" s="1566"/>
      <c r="F644" s="1566"/>
      <c r="G644" s="1566"/>
      <c r="H644" s="1566"/>
      <c r="I644" s="1566"/>
      <c r="J644" s="1566"/>
      <c r="K644" s="1567"/>
      <c r="L644" s="944"/>
      <c r="M644" s="130"/>
      <c r="N644" s="185" t="str">
        <f t="shared" si="18"/>
        <v/>
      </c>
      <c r="O644" s="47"/>
      <c r="P644" s="338"/>
      <c r="Q644" s="643"/>
      <c r="R644" s="644"/>
      <c r="S644" s="644"/>
      <c r="T644" s="644"/>
      <c r="U644" s="644"/>
      <c r="V644" s="644"/>
      <c r="W644" s="644"/>
      <c r="X644" s="644"/>
      <c r="Y644" s="644"/>
      <c r="Z644" s="644"/>
      <c r="AA644" s="644"/>
      <c r="AB644" s="663"/>
    </row>
    <row r="645" spans="1:28" ht="24" customHeight="1">
      <c r="A645" s="212"/>
      <c r="B645" s="502"/>
      <c r="C645" s="818"/>
      <c r="D645" s="1565"/>
      <c r="E645" s="1566"/>
      <c r="F645" s="1566"/>
      <c r="G645" s="1566"/>
      <c r="H645" s="1566"/>
      <c r="I645" s="1566"/>
      <c r="J645" s="1566"/>
      <c r="K645" s="1567"/>
      <c r="L645" s="944"/>
      <c r="M645" s="130"/>
      <c r="N645" s="185" t="str">
        <f t="shared" si="18"/>
        <v/>
      </c>
      <c r="O645" s="47"/>
      <c r="P645" s="338"/>
      <c r="Q645" s="643"/>
      <c r="R645" s="644"/>
      <c r="S645" s="644"/>
      <c r="T645" s="644"/>
      <c r="U645" s="644"/>
      <c r="V645" s="644"/>
      <c r="W645" s="644"/>
      <c r="X645" s="644"/>
      <c r="Y645" s="644"/>
      <c r="Z645" s="644"/>
      <c r="AA645" s="644"/>
      <c r="AB645" s="663"/>
    </row>
    <row r="646" spans="1:28" ht="24" customHeight="1">
      <c r="A646" s="212"/>
      <c r="B646" s="502"/>
      <c r="C646" s="818"/>
      <c r="D646" s="1565"/>
      <c r="E646" s="1566"/>
      <c r="F646" s="1566"/>
      <c r="G646" s="1566"/>
      <c r="H646" s="1566"/>
      <c r="I646" s="1566"/>
      <c r="J646" s="1566"/>
      <c r="K646" s="1567"/>
      <c r="L646" s="944"/>
      <c r="M646" s="130"/>
      <c r="N646" s="185" t="str">
        <f t="shared" si="18"/>
        <v/>
      </c>
      <c r="O646" s="47"/>
      <c r="P646" s="338"/>
      <c r="Q646" s="643"/>
      <c r="R646" s="644"/>
      <c r="S646" s="644"/>
      <c r="T646" s="644"/>
      <c r="U646" s="644"/>
      <c r="V646" s="644"/>
      <c r="W646" s="644"/>
      <c r="X646" s="644"/>
      <c r="Y646" s="644"/>
      <c r="Z646" s="644"/>
      <c r="AA646" s="644"/>
      <c r="AB646" s="663"/>
    </row>
    <row r="647" spans="1:28" ht="24" customHeight="1">
      <c r="A647" s="212"/>
      <c r="B647" s="502"/>
      <c r="C647" s="818"/>
      <c r="D647" s="1565"/>
      <c r="E647" s="1566"/>
      <c r="F647" s="1566"/>
      <c r="G647" s="1566"/>
      <c r="H647" s="1566"/>
      <c r="I647" s="1566"/>
      <c r="J647" s="1566"/>
      <c r="K647" s="1567"/>
      <c r="L647" s="944"/>
      <c r="M647" s="130"/>
      <c r="N647" s="185" t="str">
        <f t="shared" si="18"/>
        <v/>
      </c>
      <c r="O647" s="47"/>
      <c r="P647" s="338"/>
      <c r="Q647" s="643"/>
      <c r="R647" s="644"/>
      <c r="S647" s="644"/>
      <c r="T647" s="644"/>
      <c r="U647" s="644"/>
      <c r="V647" s="644"/>
      <c r="W647" s="644"/>
      <c r="X647" s="644"/>
      <c r="Y647" s="644"/>
      <c r="Z647" s="644"/>
      <c r="AA647" s="644"/>
      <c r="AB647" s="663"/>
    </row>
    <row r="648" spans="1:28" ht="24" customHeight="1">
      <c r="A648" s="212"/>
      <c r="B648" s="502"/>
      <c r="C648" s="818"/>
      <c r="D648" s="1565"/>
      <c r="E648" s="1566"/>
      <c r="F648" s="1566"/>
      <c r="G648" s="1566"/>
      <c r="H648" s="1566"/>
      <c r="I648" s="1566"/>
      <c r="J648" s="1566"/>
      <c r="K648" s="1567"/>
      <c r="L648" s="944"/>
      <c r="M648" s="130"/>
      <c r="N648" s="185" t="str">
        <f t="shared" si="18"/>
        <v/>
      </c>
      <c r="O648" s="47"/>
      <c r="P648" s="338"/>
      <c r="Q648" s="643"/>
      <c r="R648" s="644"/>
      <c r="S648" s="644"/>
      <c r="T648" s="644"/>
      <c r="U648" s="644"/>
      <c r="V648" s="644"/>
      <c r="W648" s="644"/>
      <c r="X648" s="644"/>
      <c r="Y648" s="644"/>
      <c r="Z648" s="644"/>
      <c r="AA648" s="644"/>
      <c r="AB648" s="663"/>
    </row>
    <row r="649" spans="1:28" s="49" customFormat="1" ht="3.75" customHeight="1">
      <c r="A649" s="340"/>
      <c r="C649" s="945"/>
      <c r="D649" s="946"/>
      <c r="E649" s="945"/>
      <c r="F649" s="945"/>
      <c r="G649" s="945"/>
      <c r="H649" s="945"/>
      <c r="I649" s="945"/>
      <c r="J649" s="945"/>
      <c r="K649" s="945"/>
      <c r="L649" s="945"/>
      <c r="P649" s="201"/>
      <c r="Q649" s="494"/>
      <c r="R649" s="202"/>
      <c r="S649" s="202"/>
      <c r="T649" s="202"/>
      <c r="U649" s="202"/>
      <c r="V649" s="202"/>
      <c r="W649" s="202"/>
      <c r="X649" s="202"/>
      <c r="Y649" s="202"/>
      <c r="Z649" s="202"/>
      <c r="AA649" s="202"/>
      <c r="AB649" s="197"/>
    </row>
    <row r="650" spans="1:28" s="49" customFormat="1" ht="21.75" customHeight="1">
      <c r="A650" s="340"/>
      <c r="B650" s="1568" t="s">
        <v>188</v>
      </c>
      <c r="C650" s="1578"/>
      <c r="D650" s="1578"/>
      <c r="E650" s="1578"/>
      <c r="F650" s="1578"/>
      <c r="G650" s="1578"/>
      <c r="H650" s="1578"/>
      <c r="I650" s="1578"/>
      <c r="J650" s="1578"/>
      <c r="K650" s="1578"/>
      <c r="L650" s="1578"/>
      <c r="M650" s="1569"/>
      <c r="N650" s="1569"/>
      <c r="O650" s="1570"/>
      <c r="P650" s="337"/>
      <c r="Q650" s="494"/>
      <c r="R650" s="202"/>
      <c r="S650" s="202"/>
      <c r="T650" s="202"/>
      <c r="U650" s="202"/>
      <c r="V650" s="202"/>
      <c r="W650" s="202"/>
      <c r="X650" s="202"/>
      <c r="Y650" s="202"/>
      <c r="Z650" s="202"/>
      <c r="AA650" s="202"/>
      <c r="AB650" s="197"/>
    </row>
    <row r="651" spans="1:28" s="49" customFormat="1" ht="21.75" customHeight="1">
      <c r="A651" s="340"/>
      <c r="B651" s="1571" t="s">
        <v>187</v>
      </c>
      <c r="C651" s="1579"/>
      <c r="D651" s="1579"/>
      <c r="E651" s="1579"/>
      <c r="F651" s="1579"/>
      <c r="G651" s="1579"/>
      <c r="H651" s="1579"/>
      <c r="I651" s="1579"/>
      <c r="J651" s="1579"/>
      <c r="K651" s="1579"/>
      <c r="L651" s="1579"/>
      <c r="M651" s="1572"/>
      <c r="N651" s="1572"/>
      <c r="O651" s="1573"/>
      <c r="P651" s="337"/>
      <c r="Q651" s="494"/>
      <c r="R651" s="202"/>
      <c r="S651" s="202"/>
      <c r="T651" s="202"/>
      <c r="U651" s="202"/>
      <c r="V651" s="202"/>
      <c r="W651" s="202"/>
      <c r="X651" s="202"/>
      <c r="Y651" s="202"/>
      <c r="Z651" s="202"/>
      <c r="AA651" s="202"/>
      <c r="AB651" s="197"/>
    </row>
    <row r="652" spans="1:28" ht="12" customHeight="1">
      <c r="A652" s="216"/>
      <c r="B652" s="224" t="str">
        <f>B595</f>
        <v>FAPESP,  SETEMBRO DE 2015</v>
      </c>
      <c r="C652" s="3"/>
      <c r="D652" s="95"/>
      <c r="E652" s="314"/>
      <c r="F652" s="314"/>
      <c r="G652" s="314"/>
      <c r="H652" s="314"/>
      <c r="I652" s="314"/>
      <c r="J652" s="314"/>
      <c r="K652" s="3"/>
      <c r="L652" s="3"/>
      <c r="M652" s="501"/>
      <c r="N652" s="501"/>
      <c r="O652" s="501">
        <v>3</v>
      </c>
      <c r="P652" s="338"/>
      <c r="Q652" s="651"/>
      <c r="R652" s="650"/>
      <c r="S652" s="650"/>
      <c r="T652" s="650"/>
      <c r="U652" s="650"/>
      <c r="V652" s="650"/>
      <c r="W652" s="650"/>
      <c r="X652" s="650"/>
      <c r="Y652" s="650"/>
      <c r="Z652" s="650"/>
      <c r="AA652" s="650"/>
      <c r="AB652" s="665"/>
    </row>
    <row r="653" spans="1:28" ht="24" customHeight="1">
      <c r="A653" s="216"/>
      <c r="B653" s="309" t="s">
        <v>143</v>
      </c>
      <c r="C653" s="3"/>
      <c r="D653" s="95"/>
      <c r="E653" s="314"/>
      <c r="F653" s="314"/>
      <c r="G653" s="314"/>
      <c r="H653" s="314"/>
      <c r="I653" s="314"/>
      <c r="J653" s="314"/>
      <c r="K653" s="3"/>
      <c r="L653" s="3"/>
      <c r="M653" s="311"/>
      <c r="N653" s="311"/>
      <c r="O653" s="311"/>
      <c r="P653" s="338"/>
      <c r="Q653" s="651"/>
      <c r="R653" s="652"/>
      <c r="S653" s="652"/>
      <c r="T653" s="650"/>
      <c r="U653" s="650"/>
      <c r="V653" s="650"/>
      <c r="W653" s="650"/>
      <c r="X653" s="650"/>
      <c r="Y653" s="650"/>
      <c r="Z653" s="650"/>
      <c r="AA653" s="650"/>
      <c r="AB653" s="665"/>
    </row>
    <row r="654" spans="1:28" ht="15.75" customHeight="1">
      <c r="A654" s="212"/>
      <c r="B654" s="1574" t="s">
        <v>1</v>
      </c>
      <c r="C654" s="1574" t="s">
        <v>7</v>
      </c>
      <c r="D654" s="1575" t="s">
        <v>8</v>
      </c>
      <c r="E654" s="1576"/>
      <c r="F654" s="1576"/>
      <c r="G654" s="1576"/>
      <c r="H654" s="1576"/>
      <c r="I654" s="1576"/>
      <c r="J654" s="1576"/>
      <c r="K654" s="1576"/>
      <c r="L654" s="1577" t="s">
        <v>117</v>
      </c>
      <c r="M654" s="1577" t="s">
        <v>3</v>
      </c>
      <c r="N654" s="1574" t="s">
        <v>4</v>
      </c>
      <c r="O654" s="1574" t="s">
        <v>2</v>
      </c>
      <c r="P654" s="209"/>
      <c r="Q654" s="653"/>
      <c r="R654" s="652"/>
      <c r="S654" s="652"/>
      <c r="T654" s="652"/>
      <c r="U654" s="652"/>
      <c r="V654" s="652"/>
      <c r="W654" s="652"/>
      <c r="X654" s="652"/>
      <c r="Y654" s="652"/>
      <c r="Z654" s="652"/>
      <c r="AA654" s="652"/>
      <c r="AB654" s="652"/>
    </row>
    <row r="655" spans="1:28" s="55" customFormat="1" ht="15.75" customHeight="1">
      <c r="A655" s="266"/>
      <c r="B655" s="1551"/>
      <c r="C655" s="1551"/>
      <c r="D655" s="1576"/>
      <c r="E655" s="1576"/>
      <c r="F655" s="1576"/>
      <c r="G655" s="1576"/>
      <c r="H655" s="1576"/>
      <c r="I655" s="1576"/>
      <c r="J655" s="1576"/>
      <c r="K655" s="1576"/>
      <c r="L655" s="1577"/>
      <c r="M655" s="1551"/>
      <c r="N655" s="1551"/>
      <c r="O655" s="1551"/>
      <c r="P655" s="210"/>
      <c r="Q655" s="653"/>
      <c r="R655" s="644"/>
      <c r="S655" s="644"/>
      <c r="T655" s="652"/>
      <c r="U655" s="652"/>
      <c r="V655" s="652"/>
      <c r="W655" s="652"/>
      <c r="X655" s="652"/>
      <c r="Y655" s="652"/>
      <c r="Z655" s="652"/>
      <c r="AA655" s="652"/>
      <c r="AB655" s="652"/>
    </row>
    <row r="656" spans="1:28" ht="23.45" customHeight="1">
      <c r="A656" s="212"/>
      <c r="B656" s="502"/>
      <c r="C656" s="103"/>
      <c r="D656" s="1565"/>
      <c r="E656" s="1566"/>
      <c r="F656" s="1566"/>
      <c r="G656" s="1566"/>
      <c r="H656" s="1566"/>
      <c r="I656" s="1566"/>
      <c r="J656" s="1566"/>
      <c r="K656" s="1567"/>
      <c r="L656" s="29"/>
      <c r="M656" s="130"/>
      <c r="N656" s="185" t="str">
        <f t="shared" ref="N656:N696" si="19">IF(C656=0,"",C656*M656)</f>
        <v/>
      </c>
      <c r="O656" s="47"/>
      <c r="P656" s="338"/>
      <c r="Q656" s="643"/>
      <c r="R656" s="644"/>
      <c r="S656" s="644"/>
      <c r="T656" s="644"/>
      <c r="U656" s="644"/>
      <c r="V656" s="644"/>
      <c r="W656" s="644"/>
      <c r="X656" s="644"/>
      <c r="Y656" s="644"/>
      <c r="Z656" s="644"/>
      <c r="AA656" s="644"/>
      <c r="AB656" s="663"/>
    </row>
    <row r="657" spans="1:28" ht="23.45" customHeight="1">
      <c r="A657" s="212"/>
      <c r="B657" s="502"/>
      <c r="C657" s="28"/>
      <c r="D657" s="1565"/>
      <c r="E657" s="1566"/>
      <c r="F657" s="1566"/>
      <c r="G657" s="1566"/>
      <c r="H657" s="1566"/>
      <c r="I657" s="1566"/>
      <c r="J657" s="1566"/>
      <c r="K657" s="1567"/>
      <c r="L657" s="29"/>
      <c r="M657" s="130"/>
      <c r="N657" s="185" t="str">
        <f t="shared" si="19"/>
        <v/>
      </c>
      <c r="O657" s="47"/>
      <c r="P657" s="338"/>
      <c r="Q657" s="643"/>
      <c r="R657" s="644"/>
      <c r="S657" s="644"/>
      <c r="T657" s="644"/>
      <c r="U657" s="644"/>
      <c r="V657" s="644"/>
      <c r="W657" s="644"/>
      <c r="X657" s="644"/>
      <c r="Y657" s="644"/>
      <c r="Z657" s="644"/>
      <c r="AA657" s="644"/>
      <c r="AB657" s="663"/>
    </row>
    <row r="658" spans="1:28" ht="23.45" customHeight="1">
      <c r="A658" s="212"/>
      <c r="B658" s="502"/>
      <c r="C658" s="28"/>
      <c r="D658" s="1565"/>
      <c r="E658" s="1566"/>
      <c r="F658" s="1566"/>
      <c r="G658" s="1566"/>
      <c r="H658" s="1566"/>
      <c r="I658" s="1566"/>
      <c r="J658" s="1566"/>
      <c r="K658" s="1567"/>
      <c r="L658" s="29"/>
      <c r="M658" s="130"/>
      <c r="N658" s="185" t="str">
        <f t="shared" si="19"/>
        <v/>
      </c>
      <c r="O658" s="47"/>
      <c r="P658" s="338"/>
      <c r="Q658" s="643"/>
      <c r="R658" s="644"/>
      <c r="S658" s="644"/>
      <c r="T658" s="644"/>
      <c r="U658" s="644"/>
      <c r="V658" s="644"/>
      <c r="W658" s="644"/>
      <c r="X658" s="644"/>
      <c r="Y658" s="644"/>
      <c r="Z658" s="644"/>
      <c r="AA658" s="644"/>
      <c r="AB658" s="663"/>
    </row>
    <row r="659" spans="1:28" ht="23.45" customHeight="1">
      <c r="A659" s="212"/>
      <c r="B659" s="502"/>
      <c r="C659" s="28"/>
      <c r="D659" s="1565"/>
      <c r="E659" s="1566"/>
      <c r="F659" s="1566"/>
      <c r="G659" s="1566"/>
      <c r="H659" s="1566"/>
      <c r="I659" s="1566"/>
      <c r="J659" s="1566"/>
      <c r="K659" s="1567"/>
      <c r="L659" s="29"/>
      <c r="M659" s="130"/>
      <c r="N659" s="185" t="str">
        <f t="shared" si="19"/>
        <v/>
      </c>
      <c r="O659" s="47"/>
      <c r="P659" s="338"/>
      <c r="Q659" s="643"/>
      <c r="R659" s="644"/>
      <c r="S659" s="644"/>
      <c r="T659" s="644"/>
      <c r="U659" s="644"/>
      <c r="V659" s="644"/>
      <c r="W659" s="644"/>
      <c r="X659" s="644"/>
      <c r="Y659" s="644"/>
      <c r="Z659" s="644"/>
      <c r="AA659" s="644"/>
      <c r="AB659" s="663"/>
    </row>
    <row r="660" spans="1:28" ht="23.45" customHeight="1">
      <c r="A660" s="212"/>
      <c r="B660" s="502"/>
      <c r="C660" s="28"/>
      <c r="D660" s="1565"/>
      <c r="E660" s="1566"/>
      <c r="F660" s="1566"/>
      <c r="G660" s="1566"/>
      <c r="H660" s="1566"/>
      <c r="I660" s="1566"/>
      <c r="J660" s="1566"/>
      <c r="K660" s="1567"/>
      <c r="L660" s="29"/>
      <c r="M660" s="130"/>
      <c r="N660" s="185" t="str">
        <f t="shared" si="19"/>
        <v/>
      </c>
      <c r="O660" s="47"/>
      <c r="P660" s="338"/>
      <c r="Q660" s="643"/>
      <c r="R660" s="644"/>
      <c r="S660" s="644"/>
      <c r="T660" s="644"/>
      <c r="U660" s="644"/>
      <c r="V660" s="644"/>
      <c r="W660" s="644"/>
      <c r="X660" s="644"/>
      <c r="Y660" s="644"/>
      <c r="Z660" s="644"/>
      <c r="AA660" s="644"/>
      <c r="AB660" s="663"/>
    </row>
    <row r="661" spans="1:28" ht="23.45" customHeight="1">
      <c r="A661" s="212"/>
      <c r="B661" s="502"/>
      <c r="C661" s="28"/>
      <c r="D661" s="1565"/>
      <c r="E661" s="1566"/>
      <c r="F661" s="1566"/>
      <c r="G661" s="1566"/>
      <c r="H661" s="1566"/>
      <c r="I661" s="1566"/>
      <c r="J661" s="1566"/>
      <c r="K661" s="1567"/>
      <c r="L661" s="29"/>
      <c r="M661" s="130"/>
      <c r="N661" s="185" t="str">
        <f t="shared" si="19"/>
        <v/>
      </c>
      <c r="O661" s="47"/>
      <c r="P661" s="338"/>
      <c r="Q661" s="643"/>
      <c r="R661" s="644"/>
      <c r="S661" s="644"/>
      <c r="T661" s="644"/>
      <c r="U661" s="644"/>
      <c r="V661" s="644"/>
      <c r="W661" s="644"/>
      <c r="X661" s="644"/>
      <c r="Y661" s="644"/>
      <c r="Z661" s="644"/>
      <c r="AA661" s="644"/>
      <c r="AB661" s="663"/>
    </row>
    <row r="662" spans="1:28" ht="23.45" customHeight="1">
      <c r="A662" s="212"/>
      <c r="B662" s="502"/>
      <c r="C662" s="28"/>
      <c r="D662" s="1565"/>
      <c r="E662" s="1566"/>
      <c r="F662" s="1566"/>
      <c r="G662" s="1566"/>
      <c r="H662" s="1566"/>
      <c r="I662" s="1566"/>
      <c r="J662" s="1566"/>
      <c r="K662" s="1567"/>
      <c r="L662" s="29"/>
      <c r="M662" s="130"/>
      <c r="N662" s="185" t="str">
        <f t="shared" si="19"/>
        <v/>
      </c>
      <c r="O662" s="47"/>
      <c r="P662" s="338"/>
      <c r="Q662" s="643"/>
      <c r="R662" s="644"/>
      <c r="S662" s="644"/>
      <c r="T662" s="644"/>
      <c r="U662" s="644"/>
      <c r="V662" s="644"/>
      <c r="W662" s="644"/>
      <c r="X662" s="644"/>
      <c r="Y662" s="644"/>
      <c r="Z662" s="644"/>
      <c r="AA662" s="644"/>
      <c r="AB662" s="663"/>
    </row>
    <row r="663" spans="1:28" ht="23.45" customHeight="1">
      <c r="A663" s="212"/>
      <c r="B663" s="502"/>
      <c r="C663" s="28"/>
      <c r="D663" s="1565"/>
      <c r="E663" s="1566"/>
      <c r="F663" s="1566"/>
      <c r="G663" s="1566"/>
      <c r="H663" s="1566"/>
      <c r="I663" s="1566"/>
      <c r="J663" s="1566"/>
      <c r="K663" s="1567"/>
      <c r="L663" s="29"/>
      <c r="M663" s="130"/>
      <c r="N663" s="185" t="str">
        <f t="shared" si="19"/>
        <v/>
      </c>
      <c r="O663" s="47"/>
      <c r="P663" s="338"/>
      <c r="Q663" s="643"/>
      <c r="R663" s="644"/>
      <c r="S663" s="644"/>
      <c r="T663" s="644"/>
      <c r="U663" s="644"/>
      <c r="V663" s="644"/>
      <c r="W663" s="644"/>
      <c r="X663" s="644"/>
      <c r="Y663" s="644"/>
      <c r="Z663" s="644"/>
      <c r="AA663" s="644"/>
      <c r="AB663" s="663"/>
    </row>
    <row r="664" spans="1:28" ht="23.45" customHeight="1">
      <c r="A664" s="212"/>
      <c r="B664" s="502"/>
      <c r="C664" s="28"/>
      <c r="D664" s="1565"/>
      <c r="E664" s="1566"/>
      <c r="F664" s="1566"/>
      <c r="G664" s="1566"/>
      <c r="H664" s="1566"/>
      <c r="I664" s="1566"/>
      <c r="J664" s="1566"/>
      <c r="K664" s="1567"/>
      <c r="L664" s="29"/>
      <c r="M664" s="130"/>
      <c r="N664" s="185" t="str">
        <f t="shared" si="19"/>
        <v/>
      </c>
      <c r="O664" s="47"/>
      <c r="P664" s="338"/>
      <c r="Q664" s="643"/>
      <c r="R664" s="644"/>
      <c r="S664" s="644"/>
      <c r="T664" s="644"/>
      <c r="U664" s="644"/>
      <c r="V664" s="644"/>
      <c r="W664" s="644"/>
      <c r="X664" s="644"/>
      <c r="Y664" s="644"/>
      <c r="Z664" s="644"/>
      <c r="AA664" s="644"/>
      <c r="AB664" s="663"/>
    </row>
    <row r="665" spans="1:28" ht="23.45" customHeight="1">
      <c r="A665" s="212"/>
      <c r="B665" s="502"/>
      <c r="C665" s="28"/>
      <c r="D665" s="1565"/>
      <c r="E665" s="1566"/>
      <c r="F665" s="1566"/>
      <c r="G665" s="1566"/>
      <c r="H665" s="1566"/>
      <c r="I665" s="1566"/>
      <c r="J665" s="1566"/>
      <c r="K665" s="1567"/>
      <c r="L665" s="29"/>
      <c r="M665" s="130"/>
      <c r="N665" s="185" t="str">
        <f t="shared" si="19"/>
        <v/>
      </c>
      <c r="O665" s="47"/>
      <c r="P665" s="338"/>
      <c r="Q665" s="643"/>
      <c r="R665" s="644"/>
      <c r="S665" s="644"/>
      <c r="T665" s="644"/>
      <c r="U665" s="644"/>
      <c r="V665" s="644"/>
      <c r="W665" s="644"/>
      <c r="X665" s="644"/>
      <c r="Y665" s="644"/>
      <c r="Z665" s="644"/>
      <c r="AA665" s="644"/>
      <c r="AB665" s="663"/>
    </row>
    <row r="666" spans="1:28" ht="23.45" customHeight="1">
      <c r="A666" s="212"/>
      <c r="B666" s="502"/>
      <c r="C666" s="28"/>
      <c r="D666" s="1565"/>
      <c r="E666" s="1566"/>
      <c r="F666" s="1566"/>
      <c r="G666" s="1566"/>
      <c r="H666" s="1566"/>
      <c r="I666" s="1566"/>
      <c r="J666" s="1566"/>
      <c r="K666" s="1567"/>
      <c r="L666" s="29"/>
      <c r="M666" s="130"/>
      <c r="N666" s="185" t="str">
        <f t="shared" si="19"/>
        <v/>
      </c>
      <c r="O666" s="47"/>
      <c r="P666" s="338"/>
      <c r="Q666" s="643"/>
      <c r="R666" s="644"/>
      <c r="S666" s="644"/>
      <c r="T666" s="644"/>
      <c r="U666" s="644"/>
      <c r="V666" s="644"/>
      <c r="W666" s="644"/>
      <c r="X666" s="644"/>
      <c r="Y666" s="644"/>
      <c r="Z666" s="644"/>
      <c r="AA666" s="644"/>
      <c r="AB666" s="663"/>
    </row>
    <row r="667" spans="1:28" ht="23.45" customHeight="1">
      <c r="A667" s="212"/>
      <c r="B667" s="502"/>
      <c r="C667" s="28"/>
      <c r="D667" s="1565"/>
      <c r="E667" s="1566"/>
      <c r="F667" s="1566"/>
      <c r="G667" s="1566"/>
      <c r="H667" s="1566"/>
      <c r="I667" s="1566"/>
      <c r="J667" s="1566"/>
      <c r="K667" s="1567"/>
      <c r="L667" s="29"/>
      <c r="M667" s="130"/>
      <c r="N667" s="185" t="str">
        <f t="shared" si="19"/>
        <v/>
      </c>
      <c r="O667" s="47"/>
      <c r="P667" s="338"/>
      <c r="Q667" s="643"/>
      <c r="R667" s="644"/>
      <c r="S667" s="644"/>
      <c r="T667" s="644"/>
      <c r="U667" s="644"/>
      <c r="V667" s="644"/>
      <c r="W667" s="644"/>
      <c r="X667" s="644"/>
      <c r="Y667" s="644"/>
      <c r="Z667" s="644"/>
      <c r="AA667" s="644"/>
      <c r="AB667" s="663"/>
    </row>
    <row r="668" spans="1:28" ht="23.45" customHeight="1">
      <c r="A668" s="212"/>
      <c r="B668" s="502"/>
      <c r="C668" s="28"/>
      <c r="D668" s="1565"/>
      <c r="E668" s="1566"/>
      <c r="F668" s="1566"/>
      <c r="G668" s="1566"/>
      <c r="H668" s="1566"/>
      <c r="I668" s="1566"/>
      <c r="J668" s="1566"/>
      <c r="K668" s="1567"/>
      <c r="L668" s="29"/>
      <c r="M668" s="130"/>
      <c r="N668" s="185" t="str">
        <f t="shared" si="19"/>
        <v/>
      </c>
      <c r="O668" s="47"/>
      <c r="P668" s="338"/>
      <c r="Q668" s="643"/>
      <c r="R668" s="644"/>
      <c r="S668" s="644"/>
      <c r="T668" s="644"/>
      <c r="U668" s="644"/>
      <c r="V668" s="644"/>
      <c r="W668" s="644"/>
      <c r="X668" s="644"/>
      <c r="Y668" s="644"/>
      <c r="Z668" s="644"/>
      <c r="AA668" s="644"/>
      <c r="AB668" s="663"/>
    </row>
    <row r="669" spans="1:28" ht="23.45" customHeight="1">
      <c r="A669" s="212"/>
      <c r="B669" s="502"/>
      <c r="C669" s="818"/>
      <c r="D669" s="1565"/>
      <c r="E669" s="1566"/>
      <c r="F669" s="1566"/>
      <c r="G669" s="1566"/>
      <c r="H669" s="1566"/>
      <c r="I669" s="1566"/>
      <c r="J669" s="1566"/>
      <c r="K669" s="1567"/>
      <c r="L669" s="944"/>
      <c r="M669" s="130"/>
      <c r="N669" s="185" t="str">
        <f t="shared" si="19"/>
        <v/>
      </c>
      <c r="O669" s="47"/>
      <c r="P669" s="338"/>
      <c r="Q669" s="643"/>
      <c r="R669" s="644"/>
      <c r="S669" s="644"/>
      <c r="T669" s="644"/>
      <c r="U669" s="644"/>
      <c r="V669" s="644"/>
      <c r="W669" s="644"/>
      <c r="X669" s="644"/>
      <c r="Y669" s="644"/>
      <c r="Z669" s="644"/>
      <c r="AA669" s="644"/>
      <c r="AB669" s="663"/>
    </row>
    <row r="670" spans="1:28" ht="23.45" customHeight="1">
      <c r="A670" s="212"/>
      <c r="B670" s="502"/>
      <c r="C670" s="818"/>
      <c r="D670" s="1565"/>
      <c r="E670" s="1566"/>
      <c r="F670" s="1566"/>
      <c r="G670" s="1566"/>
      <c r="H670" s="1566"/>
      <c r="I670" s="1566"/>
      <c r="J670" s="1566"/>
      <c r="K670" s="1567"/>
      <c r="L670" s="944"/>
      <c r="M670" s="130"/>
      <c r="N670" s="185" t="str">
        <f t="shared" si="19"/>
        <v/>
      </c>
      <c r="O670" s="47"/>
      <c r="P670" s="338"/>
      <c r="Q670" s="643"/>
      <c r="R670" s="644"/>
      <c r="S670" s="644"/>
      <c r="T670" s="644"/>
      <c r="U670" s="644"/>
      <c r="V670" s="644"/>
      <c r="W670" s="644"/>
      <c r="X670" s="644"/>
      <c r="Y670" s="644"/>
      <c r="Z670" s="644"/>
      <c r="AA670" s="644"/>
      <c r="AB670" s="663"/>
    </row>
    <row r="671" spans="1:28" ht="23.45" customHeight="1">
      <c r="A671" s="212"/>
      <c r="B671" s="502"/>
      <c r="C671" s="818"/>
      <c r="D671" s="1565"/>
      <c r="E671" s="1566"/>
      <c r="F671" s="1566"/>
      <c r="G671" s="1566"/>
      <c r="H671" s="1566"/>
      <c r="I671" s="1566"/>
      <c r="J671" s="1566"/>
      <c r="K671" s="1567"/>
      <c r="L671" s="944"/>
      <c r="M671" s="130"/>
      <c r="N671" s="185" t="str">
        <f t="shared" si="19"/>
        <v/>
      </c>
      <c r="O671" s="47"/>
      <c r="P671" s="338"/>
      <c r="Q671" s="643"/>
      <c r="R671" s="644"/>
      <c r="S671" s="644"/>
      <c r="T671" s="644"/>
      <c r="U671" s="644"/>
      <c r="V671" s="644"/>
      <c r="W671" s="644"/>
      <c r="X671" s="644"/>
      <c r="Y671" s="644"/>
      <c r="Z671" s="644"/>
      <c r="AA671" s="644"/>
      <c r="AB671" s="663"/>
    </row>
    <row r="672" spans="1:28" ht="23.45" customHeight="1">
      <c r="A672" s="212"/>
      <c r="B672" s="502"/>
      <c r="C672" s="818"/>
      <c r="D672" s="1565"/>
      <c r="E672" s="1566"/>
      <c r="F672" s="1566"/>
      <c r="G672" s="1566"/>
      <c r="H672" s="1566"/>
      <c r="I672" s="1566"/>
      <c r="J672" s="1566"/>
      <c r="K672" s="1567"/>
      <c r="L672" s="944"/>
      <c r="M672" s="130"/>
      <c r="N672" s="185" t="str">
        <f t="shared" si="19"/>
        <v/>
      </c>
      <c r="O672" s="47"/>
      <c r="P672" s="338"/>
      <c r="Q672" s="643"/>
      <c r="R672" s="644"/>
      <c r="S672" s="644"/>
      <c r="T672" s="644"/>
      <c r="U672" s="644"/>
      <c r="V672" s="644"/>
      <c r="W672" s="644"/>
      <c r="X672" s="644"/>
      <c r="Y672" s="644"/>
      <c r="Z672" s="644"/>
      <c r="AA672" s="644"/>
      <c r="AB672" s="663"/>
    </row>
    <row r="673" spans="1:28" ht="23.45" customHeight="1">
      <c r="A673" s="212"/>
      <c r="B673" s="502"/>
      <c r="C673" s="818"/>
      <c r="D673" s="1565"/>
      <c r="E673" s="1566"/>
      <c r="F673" s="1566"/>
      <c r="G673" s="1566"/>
      <c r="H673" s="1566"/>
      <c r="I673" s="1566"/>
      <c r="J673" s="1566"/>
      <c r="K673" s="1567"/>
      <c r="L673" s="944"/>
      <c r="M673" s="130"/>
      <c r="N673" s="185" t="str">
        <f t="shared" si="19"/>
        <v/>
      </c>
      <c r="O673" s="47"/>
      <c r="P673" s="338"/>
      <c r="Q673" s="643"/>
      <c r="R673" s="644"/>
      <c r="S673" s="644"/>
      <c r="T673" s="644"/>
      <c r="U673" s="644"/>
      <c r="V673" s="644"/>
      <c r="W673" s="644"/>
      <c r="X673" s="644"/>
      <c r="Y673" s="644"/>
      <c r="Z673" s="644"/>
      <c r="AA673" s="644"/>
      <c r="AB673" s="663"/>
    </row>
    <row r="674" spans="1:28" ht="23.45" customHeight="1">
      <c r="A674" s="212"/>
      <c r="B674" s="502"/>
      <c r="C674" s="818"/>
      <c r="D674" s="1565"/>
      <c r="E674" s="1566"/>
      <c r="F674" s="1566"/>
      <c r="G674" s="1566"/>
      <c r="H674" s="1566"/>
      <c r="I674" s="1566"/>
      <c r="J674" s="1566"/>
      <c r="K674" s="1567"/>
      <c r="L674" s="944"/>
      <c r="M674" s="130"/>
      <c r="N674" s="185" t="str">
        <f t="shared" si="19"/>
        <v/>
      </c>
      <c r="O674" s="47"/>
      <c r="P674" s="338"/>
      <c r="Q674" s="643"/>
      <c r="R674" s="644"/>
      <c r="S674" s="644"/>
      <c r="T674" s="644"/>
      <c r="U674" s="644"/>
      <c r="V674" s="644"/>
      <c r="W674" s="644"/>
      <c r="X674" s="644"/>
      <c r="Y674" s="644"/>
      <c r="Z674" s="644"/>
      <c r="AA674" s="644"/>
      <c r="AB674" s="663"/>
    </row>
    <row r="675" spans="1:28" ht="23.45" customHeight="1">
      <c r="A675" s="212"/>
      <c r="B675" s="502"/>
      <c r="C675" s="818"/>
      <c r="D675" s="1565"/>
      <c r="E675" s="1566"/>
      <c r="F675" s="1566"/>
      <c r="G675" s="1566"/>
      <c r="H675" s="1566"/>
      <c r="I675" s="1566"/>
      <c r="J675" s="1566"/>
      <c r="K675" s="1567"/>
      <c r="L675" s="944"/>
      <c r="M675" s="130"/>
      <c r="N675" s="185" t="str">
        <f t="shared" si="19"/>
        <v/>
      </c>
      <c r="O675" s="47"/>
      <c r="P675" s="338"/>
      <c r="Q675" s="643"/>
      <c r="R675" s="644"/>
      <c r="S675" s="644"/>
      <c r="T675" s="644"/>
      <c r="U675" s="644"/>
      <c r="V675" s="644"/>
      <c r="W675" s="644"/>
      <c r="X675" s="644"/>
      <c r="Y675" s="644"/>
      <c r="Z675" s="644"/>
      <c r="AA675" s="644"/>
      <c r="AB675" s="663"/>
    </row>
    <row r="676" spans="1:28" ht="23.45" customHeight="1">
      <c r="A676" s="212"/>
      <c r="B676" s="502"/>
      <c r="C676" s="818"/>
      <c r="D676" s="1565"/>
      <c r="E676" s="1566"/>
      <c r="F676" s="1566"/>
      <c r="G676" s="1566"/>
      <c r="H676" s="1566"/>
      <c r="I676" s="1566"/>
      <c r="J676" s="1566"/>
      <c r="K676" s="1567"/>
      <c r="L676" s="944"/>
      <c r="M676" s="130"/>
      <c r="N676" s="185" t="str">
        <f t="shared" si="19"/>
        <v/>
      </c>
      <c r="O676" s="47"/>
      <c r="P676" s="338"/>
      <c r="Q676" s="643"/>
      <c r="R676" s="644"/>
      <c r="S676" s="644"/>
      <c r="T676" s="644"/>
      <c r="U676" s="644"/>
      <c r="V676" s="644"/>
      <c r="W676" s="644"/>
      <c r="X676" s="644"/>
      <c r="Y676" s="644"/>
      <c r="Z676" s="644"/>
      <c r="AA676" s="644"/>
      <c r="AB676" s="663"/>
    </row>
    <row r="677" spans="1:28" ht="23.45" customHeight="1">
      <c r="A677" s="212"/>
      <c r="B677" s="502"/>
      <c r="C677" s="818"/>
      <c r="D677" s="1565"/>
      <c r="E677" s="1566"/>
      <c r="F677" s="1566"/>
      <c r="G677" s="1566"/>
      <c r="H677" s="1566"/>
      <c r="I677" s="1566"/>
      <c r="J677" s="1566"/>
      <c r="K677" s="1567"/>
      <c r="L677" s="944"/>
      <c r="M677" s="130"/>
      <c r="N677" s="185" t="str">
        <f t="shared" si="19"/>
        <v/>
      </c>
      <c r="O677" s="47"/>
      <c r="P677" s="338"/>
      <c r="Q677" s="643"/>
      <c r="R677" s="644"/>
      <c r="S677" s="644"/>
      <c r="T677" s="644"/>
      <c r="U677" s="644"/>
      <c r="V677" s="644"/>
      <c r="W677" s="644"/>
      <c r="X677" s="644"/>
      <c r="Y677" s="644"/>
      <c r="Z677" s="644"/>
      <c r="AA677" s="644"/>
      <c r="AB677" s="663"/>
    </row>
    <row r="678" spans="1:28" ht="23.45" customHeight="1">
      <c r="A678" s="212"/>
      <c r="B678" s="502"/>
      <c r="C678" s="818"/>
      <c r="D678" s="1565"/>
      <c r="E678" s="1566"/>
      <c r="F678" s="1566"/>
      <c r="G678" s="1566"/>
      <c r="H678" s="1566"/>
      <c r="I678" s="1566"/>
      <c r="J678" s="1566"/>
      <c r="K678" s="1567"/>
      <c r="L678" s="944"/>
      <c r="M678" s="130"/>
      <c r="N678" s="185" t="str">
        <f t="shared" si="19"/>
        <v/>
      </c>
      <c r="O678" s="47"/>
      <c r="P678" s="338"/>
      <c r="Q678" s="643"/>
      <c r="R678" s="644"/>
      <c r="S678" s="644"/>
      <c r="T678" s="644"/>
      <c r="U678" s="644"/>
      <c r="V678" s="644"/>
      <c r="W678" s="644"/>
      <c r="X678" s="644"/>
      <c r="Y678" s="644"/>
      <c r="Z678" s="644"/>
      <c r="AA678" s="644"/>
      <c r="AB678" s="663"/>
    </row>
    <row r="679" spans="1:28" ht="23.45" customHeight="1">
      <c r="A679" s="212"/>
      <c r="B679" s="502"/>
      <c r="C679" s="818"/>
      <c r="D679" s="1565"/>
      <c r="E679" s="1566"/>
      <c r="F679" s="1566"/>
      <c r="G679" s="1566"/>
      <c r="H679" s="1566"/>
      <c r="I679" s="1566"/>
      <c r="J679" s="1566"/>
      <c r="K679" s="1567"/>
      <c r="L679" s="944"/>
      <c r="M679" s="130"/>
      <c r="N679" s="185" t="str">
        <f t="shared" si="19"/>
        <v/>
      </c>
      <c r="O679" s="47"/>
      <c r="P679" s="338"/>
      <c r="Q679" s="643"/>
      <c r="R679" s="656"/>
      <c r="S679" s="656"/>
      <c r="T679" s="644"/>
      <c r="U679" s="644"/>
      <c r="V679" s="644"/>
      <c r="W679" s="644"/>
      <c r="X679" s="644"/>
      <c r="Y679" s="644"/>
      <c r="Z679" s="644"/>
      <c r="AA679" s="644"/>
      <c r="AB679" s="663"/>
    </row>
    <row r="680" spans="1:28" ht="23.45" customHeight="1">
      <c r="A680" s="212"/>
      <c r="B680" s="502"/>
      <c r="C680" s="818"/>
      <c r="D680" s="1565"/>
      <c r="E680" s="1566"/>
      <c r="F680" s="1566"/>
      <c r="G680" s="1566"/>
      <c r="H680" s="1566"/>
      <c r="I680" s="1566"/>
      <c r="J680" s="1566"/>
      <c r="K680" s="1567"/>
      <c r="L680" s="944"/>
      <c r="M680" s="130"/>
      <c r="N680" s="185" t="str">
        <f t="shared" si="19"/>
        <v/>
      </c>
      <c r="O680" s="47"/>
      <c r="P680" s="338"/>
      <c r="Q680" s="643"/>
      <c r="R680" s="644"/>
      <c r="S680" s="644"/>
      <c r="T680" s="644"/>
      <c r="U680" s="644"/>
      <c r="V680" s="644"/>
      <c r="W680" s="644"/>
      <c r="X680" s="644"/>
      <c r="Y680" s="644"/>
      <c r="Z680" s="644"/>
      <c r="AA680" s="644"/>
      <c r="AB680" s="663"/>
    </row>
    <row r="681" spans="1:28" ht="23.45" customHeight="1">
      <c r="A681" s="212"/>
      <c r="B681" s="502"/>
      <c r="C681" s="818"/>
      <c r="D681" s="1565"/>
      <c r="E681" s="1566"/>
      <c r="F681" s="1566"/>
      <c r="G681" s="1566"/>
      <c r="H681" s="1566"/>
      <c r="I681" s="1566"/>
      <c r="J681" s="1566"/>
      <c r="K681" s="1567"/>
      <c r="L681" s="944"/>
      <c r="M681" s="130"/>
      <c r="N681" s="185" t="str">
        <f t="shared" si="19"/>
        <v/>
      </c>
      <c r="O681" s="47"/>
      <c r="P681" s="338"/>
      <c r="Q681" s="643"/>
      <c r="R681" s="644"/>
      <c r="S681" s="644"/>
      <c r="T681" s="644"/>
      <c r="U681" s="644"/>
      <c r="V681" s="644"/>
      <c r="W681" s="644"/>
      <c r="X681" s="644"/>
      <c r="Y681" s="644"/>
      <c r="Z681" s="644"/>
      <c r="AA681" s="644"/>
      <c r="AB681" s="663"/>
    </row>
    <row r="682" spans="1:28" ht="23.45" customHeight="1">
      <c r="A682" s="212"/>
      <c r="B682" s="502"/>
      <c r="C682" s="818"/>
      <c r="D682" s="1565"/>
      <c r="E682" s="1566"/>
      <c r="F682" s="1566"/>
      <c r="G682" s="1566"/>
      <c r="H682" s="1566"/>
      <c r="I682" s="1566"/>
      <c r="J682" s="1566"/>
      <c r="K682" s="1567"/>
      <c r="L682" s="944"/>
      <c r="M682" s="130"/>
      <c r="N682" s="185" t="str">
        <f t="shared" si="19"/>
        <v/>
      </c>
      <c r="O682" s="47"/>
      <c r="P682" s="338"/>
      <c r="Q682" s="643"/>
      <c r="R682" s="644"/>
      <c r="S682" s="644"/>
      <c r="T682" s="644"/>
      <c r="U682" s="644"/>
      <c r="V682" s="644"/>
      <c r="W682" s="644"/>
      <c r="X682" s="644"/>
      <c r="Y682" s="644"/>
      <c r="Z682" s="644"/>
      <c r="AA682" s="644"/>
      <c r="AB682" s="663"/>
    </row>
    <row r="683" spans="1:28" ht="23.45" customHeight="1">
      <c r="A683" s="212"/>
      <c r="B683" s="502"/>
      <c r="C683" s="818"/>
      <c r="D683" s="1565"/>
      <c r="E683" s="1566"/>
      <c r="F683" s="1566"/>
      <c r="G683" s="1566"/>
      <c r="H683" s="1566"/>
      <c r="I683" s="1566"/>
      <c r="J683" s="1566"/>
      <c r="K683" s="1567"/>
      <c r="L683" s="944"/>
      <c r="M683" s="130"/>
      <c r="N683" s="185" t="str">
        <f t="shared" si="19"/>
        <v/>
      </c>
      <c r="O683" s="47"/>
      <c r="P683" s="338"/>
      <c r="Q683" s="643"/>
      <c r="R683" s="644"/>
      <c r="S683" s="644"/>
      <c r="T683" s="644"/>
      <c r="U683" s="644"/>
      <c r="V683" s="644"/>
      <c r="W683" s="644"/>
      <c r="X683" s="644"/>
      <c r="Y683" s="644"/>
      <c r="Z683" s="644"/>
      <c r="AA683" s="644"/>
      <c r="AB683" s="663"/>
    </row>
    <row r="684" spans="1:28" ht="23.45" customHeight="1">
      <c r="A684" s="212"/>
      <c r="B684" s="502"/>
      <c r="C684" s="818"/>
      <c r="D684" s="1565"/>
      <c r="E684" s="1566"/>
      <c r="F684" s="1566"/>
      <c r="G684" s="1566"/>
      <c r="H684" s="1566"/>
      <c r="I684" s="1566"/>
      <c r="J684" s="1566"/>
      <c r="K684" s="1567"/>
      <c r="L684" s="944"/>
      <c r="M684" s="130"/>
      <c r="N684" s="185" t="str">
        <f t="shared" si="19"/>
        <v/>
      </c>
      <c r="O684" s="47"/>
      <c r="P684" s="338"/>
      <c r="Q684" s="643"/>
      <c r="R684" s="644"/>
      <c r="S684" s="644"/>
      <c r="T684" s="644"/>
      <c r="U684" s="644"/>
      <c r="V684" s="644"/>
      <c r="W684" s="644"/>
      <c r="X684" s="644"/>
      <c r="Y684" s="644"/>
      <c r="Z684" s="644"/>
      <c r="AA684" s="644"/>
      <c r="AB684" s="663"/>
    </row>
    <row r="685" spans="1:28" ht="23.45" customHeight="1">
      <c r="A685" s="212"/>
      <c r="B685" s="502"/>
      <c r="C685" s="818"/>
      <c r="D685" s="1565"/>
      <c r="E685" s="1566"/>
      <c r="F685" s="1566"/>
      <c r="G685" s="1566"/>
      <c r="H685" s="1566"/>
      <c r="I685" s="1566"/>
      <c r="J685" s="1566"/>
      <c r="K685" s="1567"/>
      <c r="L685" s="944"/>
      <c r="M685" s="130"/>
      <c r="N685" s="185" t="str">
        <f t="shared" si="19"/>
        <v/>
      </c>
      <c r="O685" s="47"/>
      <c r="P685" s="338"/>
      <c r="Q685" s="643"/>
      <c r="R685" s="644"/>
      <c r="S685" s="644"/>
      <c r="T685" s="644"/>
      <c r="U685" s="644"/>
      <c r="V685" s="644"/>
      <c r="W685" s="644"/>
      <c r="X685" s="644"/>
      <c r="Y685" s="644"/>
      <c r="Z685" s="644"/>
      <c r="AA685" s="644"/>
      <c r="AB685" s="663"/>
    </row>
    <row r="686" spans="1:28" ht="23.45" customHeight="1">
      <c r="A686" s="212"/>
      <c r="B686" s="502"/>
      <c r="C686" s="818"/>
      <c r="D686" s="1565"/>
      <c r="E686" s="1566"/>
      <c r="F686" s="1566"/>
      <c r="G686" s="1566"/>
      <c r="H686" s="1566"/>
      <c r="I686" s="1566"/>
      <c r="J686" s="1566"/>
      <c r="K686" s="1567"/>
      <c r="L686" s="944"/>
      <c r="M686" s="130"/>
      <c r="N686" s="185" t="str">
        <f t="shared" si="19"/>
        <v/>
      </c>
      <c r="O686" s="47"/>
      <c r="P686" s="338"/>
      <c r="Q686" s="643"/>
      <c r="R686" s="644"/>
      <c r="S686" s="644"/>
      <c r="T686" s="644"/>
      <c r="U686" s="644"/>
      <c r="V686" s="644"/>
      <c r="W686" s="644"/>
      <c r="X686" s="644"/>
      <c r="Y686" s="644"/>
      <c r="Z686" s="644"/>
      <c r="AA686" s="644"/>
      <c r="AB686" s="663"/>
    </row>
    <row r="687" spans="1:28" ht="23.45" customHeight="1">
      <c r="A687" s="212"/>
      <c r="B687" s="502"/>
      <c r="C687" s="818"/>
      <c r="D687" s="1565"/>
      <c r="E687" s="1566"/>
      <c r="F687" s="1566"/>
      <c r="G687" s="1566"/>
      <c r="H687" s="1566"/>
      <c r="I687" s="1566"/>
      <c r="J687" s="1566"/>
      <c r="K687" s="1567"/>
      <c r="L687" s="944"/>
      <c r="M687" s="130"/>
      <c r="N687" s="185" t="str">
        <f t="shared" si="19"/>
        <v/>
      </c>
      <c r="O687" s="47"/>
      <c r="P687" s="338"/>
      <c r="Q687" s="643"/>
      <c r="R687" s="644"/>
      <c r="S687" s="644"/>
      <c r="T687" s="644"/>
      <c r="U687" s="644"/>
      <c r="V687" s="644"/>
      <c r="W687" s="644"/>
      <c r="X687" s="644"/>
      <c r="Y687" s="644"/>
      <c r="Z687" s="644"/>
      <c r="AA687" s="644"/>
      <c r="AB687" s="663"/>
    </row>
    <row r="688" spans="1:28" ht="23.45" customHeight="1">
      <c r="A688" s="212"/>
      <c r="B688" s="502"/>
      <c r="C688" s="818"/>
      <c r="D688" s="1565"/>
      <c r="E688" s="1566"/>
      <c r="F688" s="1566"/>
      <c r="G688" s="1566"/>
      <c r="H688" s="1566"/>
      <c r="I688" s="1566"/>
      <c r="J688" s="1566"/>
      <c r="K688" s="1567"/>
      <c r="L688" s="944"/>
      <c r="M688" s="130"/>
      <c r="N688" s="185" t="str">
        <f t="shared" si="19"/>
        <v/>
      </c>
      <c r="O688" s="47"/>
      <c r="P688" s="338"/>
      <c r="Q688" s="643"/>
      <c r="R688" s="644"/>
      <c r="S688" s="644"/>
      <c r="T688" s="644"/>
      <c r="U688" s="644"/>
      <c r="V688" s="644"/>
      <c r="W688" s="644"/>
      <c r="X688" s="644"/>
      <c r="Y688" s="644"/>
      <c r="Z688" s="644"/>
      <c r="AA688" s="644"/>
      <c r="AB688" s="663"/>
    </row>
    <row r="689" spans="1:28" ht="23.45" customHeight="1">
      <c r="A689" s="212"/>
      <c r="B689" s="502"/>
      <c r="C689" s="818"/>
      <c r="D689" s="1565"/>
      <c r="E689" s="1566"/>
      <c r="F689" s="1566"/>
      <c r="G689" s="1566"/>
      <c r="H689" s="1566"/>
      <c r="I689" s="1566"/>
      <c r="J689" s="1566"/>
      <c r="K689" s="1567"/>
      <c r="L689" s="944"/>
      <c r="M689" s="130"/>
      <c r="N689" s="185" t="str">
        <f t="shared" si="19"/>
        <v/>
      </c>
      <c r="O689" s="47"/>
      <c r="P689" s="338"/>
      <c r="Q689" s="643"/>
      <c r="R689" s="644"/>
      <c r="S689" s="644"/>
      <c r="T689" s="644"/>
      <c r="U689" s="644"/>
      <c r="V689" s="644"/>
      <c r="W689" s="644"/>
      <c r="X689" s="644"/>
      <c r="Y689" s="644"/>
      <c r="Z689" s="644"/>
      <c r="AA689" s="644"/>
      <c r="AB689" s="663"/>
    </row>
    <row r="690" spans="1:28" ht="23.45" customHeight="1">
      <c r="A690" s="212"/>
      <c r="B690" s="502"/>
      <c r="C690" s="818"/>
      <c r="D690" s="1565"/>
      <c r="E690" s="1566"/>
      <c r="F690" s="1566"/>
      <c r="G690" s="1566"/>
      <c r="H690" s="1566"/>
      <c r="I690" s="1566"/>
      <c r="J690" s="1566"/>
      <c r="K690" s="1567"/>
      <c r="L690" s="944"/>
      <c r="M690" s="130"/>
      <c r="N690" s="185" t="str">
        <f t="shared" si="19"/>
        <v/>
      </c>
      <c r="O690" s="47"/>
      <c r="P690" s="338"/>
      <c r="Q690" s="643"/>
      <c r="R690" s="644"/>
      <c r="S690" s="644"/>
      <c r="T690" s="644"/>
      <c r="U690" s="644"/>
      <c r="V690" s="644"/>
      <c r="W690" s="644"/>
      <c r="X690" s="644"/>
      <c r="Y690" s="644"/>
      <c r="Z690" s="644"/>
      <c r="AA690" s="644"/>
      <c r="AB690" s="663"/>
    </row>
    <row r="691" spans="1:28" ht="23.45" customHeight="1">
      <c r="A691" s="212"/>
      <c r="B691" s="502"/>
      <c r="C691" s="818"/>
      <c r="D691" s="1565"/>
      <c r="E691" s="1566"/>
      <c r="F691" s="1566"/>
      <c r="G691" s="1566"/>
      <c r="H691" s="1566"/>
      <c r="I691" s="1566"/>
      <c r="J691" s="1566"/>
      <c r="K691" s="1567"/>
      <c r="L691" s="944"/>
      <c r="M691" s="130"/>
      <c r="N691" s="185" t="str">
        <f t="shared" si="19"/>
        <v/>
      </c>
      <c r="O691" s="47"/>
      <c r="P691" s="338"/>
      <c r="Q691" s="643"/>
      <c r="R691" s="644"/>
      <c r="S691" s="644"/>
      <c r="T691" s="644"/>
      <c r="U691" s="644"/>
      <c r="V691" s="644"/>
      <c r="W691" s="644"/>
      <c r="X691" s="644"/>
      <c r="Y691" s="644"/>
      <c r="Z691" s="644"/>
      <c r="AA691" s="644"/>
      <c r="AB691" s="663"/>
    </row>
    <row r="692" spans="1:28" ht="23.45" customHeight="1">
      <c r="A692" s="212"/>
      <c r="B692" s="502"/>
      <c r="C692" s="818"/>
      <c r="D692" s="1565"/>
      <c r="E692" s="1566"/>
      <c r="F692" s="1566"/>
      <c r="G692" s="1566"/>
      <c r="H692" s="1566"/>
      <c r="I692" s="1566"/>
      <c r="J692" s="1566"/>
      <c r="K692" s="1567"/>
      <c r="L692" s="944"/>
      <c r="M692" s="130"/>
      <c r="N692" s="185" t="str">
        <f t="shared" si="19"/>
        <v/>
      </c>
      <c r="O692" s="47"/>
      <c r="P692" s="338"/>
      <c r="Q692" s="643"/>
      <c r="R692" s="644"/>
      <c r="S692" s="644"/>
      <c r="T692" s="644"/>
      <c r="U692" s="644"/>
      <c r="V692" s="644"/>
      <c r="W692" s="644"/>
      <c r="X692" s="644"/>
      <c r="Y692" s="644"/>
      <c r="Z692" s="644"/>
      <c r="AA692" s="644"/>
      <c r="AB692" s="663"/>
    </row>
    <row r="693" spans="1:28" ht="23.45" customHeight="1">
      <c r="A693" s="212"/>
      <c r="B693" s="502"/>
      <c r="C693" s="818"/>
      <c r="D693" s="1565"/>
      <c r="E693" s="1566"/>
      <c r="F693" s="1566"/>
      <c r="G693" s="1566"/>
      <c r="H693" s="1566"/>
      <c r="I693" s="1566"/>
      <c r="J693" s="1566"/>
      <c r="K693" s="1567"/>
      <c r="L693" s="944"/>
      <c r="M693" s="130"/>
      <c r="N693" s="185" t="str">
        <f t="shared" si="19"/>
        <v/>
      </c>
      <c r="O693" s="47"/>
      <c r="P693" s="338"/>
      <c r="Q693" s="643"/>
      <c r="R693" s="644"/>
      <c r="S693" s="644"/>
      <c r="T693" s="644"/>
      <c r="U693" s="644"/>
      <c r="V693" s="644"/>
      <c r="W693" s="644"/>
      <c r="X693" s="644"/>
      <c r="Y693" s="644"/>
      <c r="Z693" s="644"/>
      <c r="AA693" s="644"/>
      <c r="AB693" s="663"/>
    </row>
    <row r="694" spans="1:28" ht="23.45" customHeight="1">
      <c r="A694" s="212"/>
      <c r="B694" s="502"/>
      <c r="C694" s="818"/>
      <c r="D694" s="1565"/>
      <c r="E694" s="1566"/>
      <c r="F694" s="1566"/>
      <c r="G694" s="1566"/>
      <c r="H694" s="1566"/>
      <c r="I694" s="1566"/>
      <c r="J694" s="1566"/>
      <c r="K694" s="1567"/>
      <c r="L694" s="944"/>
      <c r="M694" s="130"/>
      <c r="N694" s="185" t="str">
        <f t="shared" si="19"/>
        <v/>
      </c>
      <c r="O694" s="47"/>
      <c r="P694" s="338"/>
      <c r="Q694" s="643"/>
      <c r="R694" s="644"/>
      <c r="S694" s="644"/>
      <c r="T694" s="644"/>
      <c r="U694" s="644"/>
      <c r="V694" s="644"/>
      <c r="W694" s="644"/>
      <c r="X694" s="644"/>
      <c r="Y694" s="644"/>
      <c r="Z694" s="644"/>
      <c r="AA694" s="644"/>
      <c r="AB694" s="663"/>
    </row>
    <row r="695" spans="1:28" ht="23.45" customHeight="1">
      <c r="A695" s="212"/>
      <c r="B695" s="502"/>
      <c r="C695" s="818"/>
      <c r="D695" s="1565"/>
      <c r="E695" s="1566"/>
      <c r="F695" s="1566"/>
      <c r="G695" s="1566"/>
      <c r="H695" s="1566"/>
      <c r="I695" s="1566"/>
      <c r="J695" s="1566"/>
      <c r="K695" s="1567"/>
      <c r="L695" s="944"/>
      <c r="M695" s="130"/>
      <c r="N695" s="185" t="str">
        <f t="shared" si="19"/>
        <v/>
      </c>
      <c r="O695" s="47"/>
      <c r="P695" s="338"/>
      <c r="Q695" s="643"/>
      <c r="R695" s="644"/>
      <c r="S695" s="644"/>
      <c r="T695" s="644"/>
      <c r="U695" s="644"/>
      <c r="V695" s="644"/>
      <c r="W695" s="644"/>
      <c r="X695" s="644"/>
      <c r="Y695" s="644"/>
      <c r="Z695" s="644"/>
      <c r="AA695" s="644"/>
      <c r="AB695" s="663"/>
    </row>
    <row r="696" spans="1:28" ht="23.45" customHeight="1">
      <c r="A696" s="212"/>
      <c r="B696" s="502"/>
      <c r="C696" s="818"/>
      <c r="D696" s="1565"/>
      <c r="E696" s="1566"/>
      <c r="F696" s="1566"/>
      <c r="G696" s="1566"/>
      <c r="H696" s="1566"/>
      <c r="I696" s="1566"/>
      <c r="J696" s="1566"/>
      <c r="K696" s="1567"/>
      <c r="L696" s="944"/>
      <c r="M696" s="130"/>
      <c r="N696" s="185" t="str">
        <f t="shared" si="19"/>
        <v/>
      </c>
      <c r="O696" s="47"/>
      <c r="P696" s="338"/>
      <c r="Q696" s="643"/>
      <c r="R696" s="644"/>
      <c r="S696" s="644"/>
      <c r="T696" s="644"/>
      <c r="U696" s="644"/>
      <c r="V696" s="644"/>
      <c r="W696" s="644"/>
      <c r="X696" s="644"/>
      <c r="Y696" s="644"/>
      <c r="Z696" s="644"/>
      <c r="AA696" s="644"/>
      <c r="AB696" s="663"/>
    </row>
    <row r="697" spans="1:28" ht="23.45" customHeight="1">
      <c r="A697" s="212"/>
      <c r="B697" s="502"/>
      <c r="C697" s="818"/>
      <c r="D697" s="819"/>
      <c r="E697" s="820"/>
      <c r="F697" s="820"/>
      <c r="G697" s="820"/>
      <c r="H697" s="820"/>
      <c r="I697" s="820"/>
      <c r="J697" s="820"/>
      <c r="K697" s="821"/>
      <c r="L697" s="944"/>
      <c r="M697" s="130"/>
      <c r="N697" s="185"/>
      <c r="O697" s="47"/>
      <c r="P697" s="338"/>
      <c r="Q697" s="643"/>
      <c r="R697" s="644"/>
      <c r="S697" s="644"/>
      <c r="T697" s="644"/>
      <c r="U697" s="644"/>
      <c r="V697" s="644"/>
      <c r="W697" s="644"/>
      <c r="X697" s="644"/>
      <c r="Y697" s="644"/>
      <c r="Z697" s="644"/>
      <c r="AA697" s="644"/>
      <c r="AB697" s="663"/>
    </row>
    <row r="698" spans="1:28" ht="23.45" customHeight="1">
      <c r="A698" s="212"/>
      <c r="B698" s="502"/>
      <c r="C698" s="818"/>
      <c r="D698" s="819"/>
      <c r="E698" s="820"/>
      <c r="F698" s="820"/>
      <c r="G698" s="820"/>
      <c r="H698" s="820"/>
      <c r="I698" s="820"/>
      <c r="J698" s="820"/>
      <c r="K698" s="821"/>
      <c r="L698" s="944"/>
      <c r="M698" s="130"/>
      <c r="N698" s="185"/>
      <c r="O698" s="47"/>
      <c r="P698" s="338"/>
      <c r="Q698" s="643"/>
      <c r="R698" s="644"/>
      <c r="S698" s="644"/>
      <c r="T698" s="644"/>
      <c r="U698" s="644"/>
      <c r="V698" s="644"/>
      <c r="W698" s="644"/>
      <c r="X698" s="644"/>
      <c r="Y698" s="644"/>
      <c r="Z698" s="644"/>
      <c r="AA698" s="644"/>
      <c r="AB698" s="663"/>
    </row>
    <row r="699" spans="1:28" ht="23.45" customHeight="1">
      <c r="A699" s="212"/>
      <c r="B699" s="502"/>
      <c r="C699" s="818"/>
      <c r="D699" s="819"/>
      <c r="E699" s="820"/>
      <c r="F699" s="820"/>
      <c r="G699" s="820"/>
      <c r="H699" s="820"/>
      <c r="I699" s="820"/>
      <c r="J699" s="820"/>
      <c r="K699" s="821"/>
      <c r="L699" s="944"/>
      <c r="M699" s="130"/>
      <c r="N699" s="185"/>
      <c r="O699" s="47"/>
      <c r="P699" s="338"/>
      <c r="Q699" s="643"/>
      <c r="R699" s="644"/>
      <c r="S699" s="644"/>
      <c r="T699" s="644"/>
      <c r="U699" s="644"/>
      <c r="V699" s="644"/>
      <c r="W699" s="644"/>
      <c r="X699" s="644"/>
      <c r="Y699" s="644"/>
      <c r="Z699" s="644"/>
      <c r="AA699" s="644"/>
      <c r="AB699" s="663"/>
    </row>
    <row r="700" spans="1:28" ht="23.45" customHeight="1">
      <c r="A700" s="212"/>
      <c r="B700" s="502"/>
      <c r="C700" s="818"/>
      <c r="D700" s="819"/>
      <c r="E700" s="820"/>
      <c r="F700" s="820"/>
      <c r="G700" s="820"/>
      <c r="H700" s="820"/>
      <c r="I700" s="820"/>
      <c r="J700" s="820"/>
      <c r="K700" s="821"/>
      <c r="L700" s="944"/>
      <c r="M700" s="130"/>
      <c r="N700" s="185"/>
      <c r="O700" s="47"/>
      <c r="P700" s="338"/>
      <c r="Q700" s="643"/>
      <c r="R700" s="644"/>
      <c r="S700" s="644"/>
      <c r="T700" s="644"/>
      <c r="U700" s="644"/>
      <c r="V700" s="644"/>
      <c r="W700" s="644"/>
      <c r="X700" s="644"/>
      <c r="Y700" s="644"/>
      <c r="Z700" s="644"/>
      <c r="AA700" s="644"/>
      <c r="AB700" s="663"/>
    </row>
    <row r="701" spans="1:28" ht="23.45" customHeight="1">
      <c r="A701" s="212"/>
      <c r="B701" s="502"/>
      <c r="C701" s="818"/>
      <c r="D701" s="1565"/>
      <c r="E701" s="1566"/>
      <c r="F701" s="1566"/>
      <c r="G701" s="1566"/>
      <c r="H701" s="1566"/>
      <c r="I701" s="1566"/>
      <c r="J701" s="1566"/>
      <c r="K701" s="1567"/>
      <c r="L701" s="944"/>
      <c r="M701" s="130"/>
      <c r="N701" s="185" t="str">
        <f t="shared" ref="N701:N707" si="20">IF(C701=0,"",C701*M701)</f>
        <v/>
      </c>
      <c r="O701" s="47"/>
      <c r="P701" s="338"/>
      <c r="Q701" s="643"/>
      <c r="R701" s="644"/>
      <c r="S701" s="644"/>
      <c r="T701" s="644"/>
      <c r="U701" s="644"/>
      <c r="V701" s="644"/>
      <c r="W701" s="644"/>
      <c r="X701" s="644"/>
      <c r="Y701" s="644"/>
      <c r="Z701" s="644"/>
      <c r="AA701" s="644"/>
      <c r="AB701" s="663"/>
    </row>
    <row r="702" spans="1:28" ht="23.45" customHeight="1">
      <c r="A702" s="212"/>
      <c r="B702" s="502"/>
      <c r="C702" s="818"/>
      <c r="D702" s="1565"/>
      <c r="E702" s="1566"/>
      <c r="F702" s="1566"/>
      <c r="G702" s="1566"/>
      <c r="H702" s="1566"/>
      <c r="I702" s="1566"/>
      <c r="J702" s="1566"/>
      <c r="K702" s="1567"/>
      <c r="L702" s="944"/>
      <c r="M702" s="130"/>
      <c r="N702" s="185" t="str">
        <f t="shared" si="20"/>
        <v/>
      </c>
      <c r="O702" s="47"/>
      <c r="P702" s="338"/>
      <c r="Q702" s="643"/>
      <c r="R702" s="644"/>
      <c r="S702" s="644"/>
      <c r="T702" s="644"/>
      <c r="U702" s="644"/>
      <c r="V702" s="644"/>
      <c r="W702" s="644"/>
      <c r="X702" s="644"/>
      <c r="Y702" s="644"/>
      <c r="Z702" s="644"/>
      <c r="AA702" s="644"/>
      <c r="AB702" s="663"/>
    </row>
    <row r="703" spans="1:28" ht="23.45" customHeight="1">
      <c r="A703" s="212"/>
      <c r="B703" s="502"/>
      <c r="C703" s="818"/>
      <c r="D703" s="1565"/>
      <c r="E703" s="1566"/>
      <c r="F703" s="1566"/>
      <c r="G703" s="1566"/>
      <c r="H703" s="1566"/>
      <c r="I703" s="1566"/>
      <c r="J703" s="1566"/>
      <c r="K703" s="1567"/>
      <c r="L703" s="944"/>
      <c r="M703" s="130"/>
      <c r="N703" s="185" t="str">
        <f t="shared" si="20"/>
        <v/>
      </c>
      <c r="O703" s="47"/>
      <c r="P703" s="338"/>
      <c r="Q703" s="643"/>
      <c r="R703" s="644"/>
      <c r="S703" s="644"/>
      <c r="T703" s="644"/>
      <c r="U703" s="644"/>
      <c r="V703" s="644"/>
      <c r="W703" s="644"/>
      <c r="X703" s="644"/>
      <c r="Y703" s="644"/>
      <c r="Z703" s="644"/>
      <c r="AA703" s="644"/>
      <c r="AB703" s="663"/>
    </row>
    <row r="704" spans="1:28" ht="23.45" customHeight="1">
      <c r="A704" s="212"/>
      <c r="B704" s="502"/>
      <c r="C704" s="818"/>
      <c r="D704" s="1565"/>
      <c r="E704" s="1566"/>
      <c r="F704" s="1566"/>
      <c r="G704" s="1566"/>
      <c r="H704" s="1566"/>
      <c r="I704" s="1566"/>
      <c r="J704" s="1566"/>
      <c r="K704" s="1567"/>
      <c r="L704" s="944"/>
      <c r="M704" s="130"/>
      <c r="N704" s="185" t="str">
        <f t="shared" si="20"/>
        <v/>
      </c>
      <c r="O704" s="47"/>
      <c r="P704" s="338"/>
      <c r="Q704" s="643"/>
      <c r="R704" s="644"/>
      <c r="S704" s="644"/>
      <c r="T704" s="644"/>
      <c r="U704" s="644"/>
      <c r="V704" s="644"/>
      <c r="W704" s="644"/>
      <c r="X704" s="644"/>
      <c r="Y704" s="644"/>
      <c r="Z704" s="644"/>
      <c r="AA704" s="644"/>
      <c r="AB704" s="663"/>
    </row>
    <row r="705" spans="1:28" ht="23.45" customHeight="1">
      <c r="A705" s="212"/>
      <c r="B705" s="502"/>
      <c r="C705" s="818"/>
      <c r="D705" s="1565"/>
      <c r="E705" s="1566"/>
      <c r="F705" s="1566"/>
      <c r="G705" s="1566"/>
      <c r="H705" s="1566"/>
      <c r="I705" s="1566"/>
      <c r="J705" s="1566"/>
      <c r="K705" s="1567"/>
      <c r="L705" s="944"/>
      <c r="M705" s="130"/>
      <c r="N705" s="185" t="str">
        <f t="shared" si="20"/>
        <v/>
      </c>
      <c r="O705" s="47"/>
      <c r="P705" s="338"/>
      <c r="Q705" s="643"/>
      <c r="R705" s="644"/>
      <c r="S705" s="644"/>
      <c r="T705" s="644"/>
      <c r="U705" s="644"/>
      <c r="V705" s="644"/>
      <c r="W705" s="644"/>
      <c r="X705" s="644"/>
      <c r="Y705" s="644"/>
      <c r="Z705" s="644"/>
      <c r="AA705" s="644"/>
      <c r="AB705" s="663"/>
    </row>
    <row r="706" spans="1:28" ht="23.45" customHeight="1">
      <c r="A706" s="212"/>
      <c r="B706" s="502"/>
      <c r="C706" s="818"/>
      <c r="D706" s="1565"/>
      <c r="E706" s="1566"/>
      <c r="F706" s="1566"/>
      <c r="G706" s="1566"/>
      <c r="H706" s="1566"/>
      <c r="I706" s="1566"/>
      <c r="J706" s="1566"/>
      <c r="K706" s="1567"/>
      <c r="L706" s="944"/>
      <c r="M706" s="130"/>
      <c r="N706" s="185" t="str">
        <f t="shared" si="20"/>
        <v/>
      </c>
      <c r="O706" s="47"/>
      <c r="P706" s="338"/>
      <c r="Q706" s="643"/>
      <c r="R706" s="644"/>
      <c r="S706" s="644"/>
      <c r="T706" s="644"/>
      <c r="U706" s="644"/>
      <c r="V706" s="644"/>
      <c r="W706" s="644"/>
      <c r="X706" s="644"/>
      <c r="Y706" s="644"/>
      <c r="Z706" s="644"/>
      <c r="AA706" s="644"/>
      <c r="AB706" s="663"/>
    </row>
    <row r="707" spans="1:28" ht="23.45" customHeight="1">
      <c r="A707" s="212"/>
      <c r="B707" s="502"/>
      <c r="C707" s="818"/>
      <c r="D707" s="1565"/>
      <c r="E707" s="1566"/>
      <c r="F707" s="1566"/>
      <c r="G707" s="1566"/>
      <c r="H707" s="1566"/>
      <c r="I707" s="1566"/>
      <c r="J707" s="1566"/>
      <c r="K707" s="1567"/>
      <c r="L707" s="944"/>
      <c r="M707" s="130"/>
      <c r="N707" s="185" t="str">
        <f t="shared" si="20"/>
        <v/>
      </c>
      <c r="O707" s="47"/>
      <c r="P707" s="338"/>
      <c r="Q707" s="643"/>
      <c r="R707" s="644"/>
      <c r="S707" s="644"/>
      <c r="T707" s="644"/>
      <c r="U707" s="644"/>
      <c r="V707" s="644"/>
      <c r="W707" s="644"/>
      <c r="X707" s="644"/>
      <c r="Y707" s="644"/>
      <c r="Z707" s="644"/>
      <c r="AA707" s="644"/>
      <c r="AB707" s="663"/>
    </row>
    <row r="708" spans="1:28" s="49" customFormat="1" ht="3.75" customHeight="1">
      <c r="A708" s="340"/>
      <c r="C708" s="945"/>
      <c r="D708" s="946"/>
      <c r="E708" s="945"/>
      <c r="F708" s="945"/>
      <c r="G708" s="945"/>
      <c r="H708" s="945"/>
      <c r="I708" s="945"/>
      <c r="J708" s="945"/>
      <c r="K708" s="945"/>
      <c r="L708" s="945"/>
      <c r="P708" s="201"/>
      <c r="Q708" s="494"/>
      <c r="R708" s="202"/>
      <c r="S708" s="202"/>
      <c r="T708" s="202"/>
      <c r="U708" s="202"/>
      <c r="V708" s="202"/>
      <c r="W708" s="202"/>
      <c r="X708" s="202"/>
      <c r="Y708" s="202"/>
      <c r="Z708" s="202"/>
      <c r="AA708" s="202"/>
      <c r="AB708" s="197"/>
    </row>
    <row r="709" spans="1:28" s="49" customFormat="1" ht="21.75" customHeight="1">
      <c r="A709" s="340"/>
      <c r="B709" s="1568" t="s">
        <v>188</v>
      </c>
      <c r="C709" s="1578"/>
      <c r="D709" s="1578"/>
      <c r="E709" s="1578"/>
      <c r="F709" s="1578"/>
      <c r="G709" s="1578"/>
      <c r="H709" s="1578"/>
      <c r="I709" s="1578"/>
      <c r="J709" s="1578"/>
      <c r="K709" s="1578"/>
      <c r="L709" s="1578"/>
      <c r="M709" s="1569"/>
      <c r="N709" s="1569"/>
      <c r="O709" s="1570"/>
      <c r="P709" s="337"/>
      <c r="Q709" s="494"/>
      <c r="R709" s="202"/>
      <c r="S709" s="202"/>
      <c r="T709" s="202"/>
      <c r="U709" s="202"/>
      <c r="V709" s="202"/>
      <c r="W709" s="202"/>
      <c r="X709" s="202"/>
      <c r="Y709" s="202"/>
      <c r="Z709" s="202"/>
      <c r="AA709" s="202"/>
      <c r="AB709" s="197"/>
    </row>
    <row r="710" spans="1:28" s="49" customFormat="1" ht="21.75" customHeight="1">
      <c r="A710" s="340"/>
      <c r="B710" s="1571" t="s">
        <v>187</v>
      </c>
      <c r="C710" s="1572"/>
      <c r="D710" s="1572"/>
      <c r="E710" s="1572"/>
      <c r="F710" s="1572"/>
      <c r="G710" s="1572"/>
      <c r="H710" s="1572"/>
      <c r="I710" s="1572"/>
      <c r="J710" s="1572"/>
      <c r="K710" s="1572"/>
      <c r="L710" s="1572"/>
      <c r="M710" s="1572"/>
      <c r="N710" s="1572"/>
      <c r="O710" s="1573"/>
      <c r="P710" s="337"/>
      <c r="Q710" s="494"/>
      <c r="R710" s="202"/>
      <c r="S710" s="202"/>
      <c r="T710" s="202"/>
      <c r="U710" s="202"/>
      <c r="V710" s="202"/>
      <c r="W710" s="202"/>
      <c r="X710" s="202"/>
      <c r="Y710" s="202"/>
      <c r="Z710" s="202"/>
      <c r="AA710" s="202"/>
      <c r="AB710" s="197"/>
    </row>
    <row r="711" spans="1:28" ht="12" customHeight="1">
      <c r="A711" s="216"/>
      <c r="B711" s="224" t="str">
        <f>B652</f>
        <v>FAPESP,  SETEMBRO DE 2015</v>
      </c>
      <c r="C711" s="3"/>
      <c r="D711" s="95"/>
      <c r="E711" s="314"/>
      <c r="F711" s="314"/>
      <c r="G711" s="314"/>
      <c r="H711" s="314"/>
      <c r="I711" s="314"/>
      <c r="J711" s="314"/>
      <c r="K711" s="3"/>
      <c r="L711" s="3"/>
      <c r="M711" s="501"/>
      <c r="N711" s="501"/>
      <c r="O711" s="501">
        <v>4</v>
      </c>
      <c r="P711" s="338"/>
      <c r="Q711" s="651"/>
      <c r="R711" s="650"/>
      <c r="S711" s="650"/>
      <c r="T711" s="650"/>
      <c r="U711" s="650"/>
      <c r="V711" s="650"/>
      <c r="W711" s="650"/>
      <c r="X711" s="650"/>
      <c r="Y711" s="650"/>
      <c r="Z711" s="650"/>
      <c r="AA711" s="650"/>
      <c r="AB711" s="665"/>
    </row>
    <row r="712" spans="1:28" ht="12" customHeight="1">
      <c r="A712" s="216"/>
      <c r="B712" s="224"/>
      <c r="C712" s="3"/>
      <c r="D712" s="95"/>
      <c r="E712" s="314"/>
      <c r="F712" s="314"/>
      <c r="G712" s="314"/>
      <c r="H712" s="314"/>
      <c r="I712" s="314"/>
      <c r="J712" s="314"/>
      <c r="K712" s="3"/>
      <c r="L712" s="3"/>
      <c r="M712" s="505"/>
      <c r="N712" s="505"/>
      <c r="O712" s="505"/>
      <c r="P712" s="338"/>
      <c r="Q712" s="651"/>
      <c r="R712" s="650"/>
      <c r="S712" s="650"/>
      <c r="T712" s="650"/>
      <c r="U712" s="650"/>
      <c r="V712" s="650"/>
      <c r="W712" s="650"/>
      <c r="X712" s="650"/>
      <c r="Y712" s="650"/>
      <c r="Z712" s="650"/>
      <c r="AA712" s="650"/>
      <c r="AB712" s="665"/>
    </row>
    <row r="713" spans="1:28" s="500" customFormat="1" ht="12.75" customHeight="1">
      <c r="A713" s="263"/>
      <c r="C713" s="3"/>
      <c r="D713" s="95"/>
      <c r="K713" s="3"/>
      <c r="L713" s="3"/>
      <c r="M713" s="3"/>
      <c r="Q713" s="653"/>
      <c r="R713" s="652"/>
      <c r="S713" s="652"/>
      <c r="T713" s="652"/>
      <c r="U713" s="652"/>
      <c r="V713" s="652"/>
      <c r="W713" s="652"/>
      <c r="X713" s="652"/>
      <c r="Y713" s="652"/>
      <c r="Z713" s="652"/>
      <c r="AA713" s="652"/>
      <c r="AB713" s="652"/>
    </row>
    <row r="714" spans="1:28" s="500" customFormat="1" ht="12.75" customHeight="1">
      <c r="A714" s="263"/>
      <c r="C714" s="3"/>
      <c r="D714" s="95"/>
      <c r="K714" s="3"/>
      <c r="L714" s="3"/>
      <c r="M714" s="3"/>
      <c r="N714" s="1600"/>
      <c r="O714" s="1600"/>
      <c r="Q714" s="653"/>
      <c r="R714" s="652"/>
      <c r="S714" s="652"/>
      <c r="T714" s="652"/>
      <c r="U714" s="652"/>
      <c r="V714" s="652"/>
      <c r="W714" s="652"/>
      <c r="X714" s="652"/>
      <c r="Y714" s="652"/>
      <c r="Z714" s="652"/>
      <c r="AA714" s="652"/>
      <c r="AB714" s="652"/>
    </row>
    <row r="715" spans="1:28" s="500" customFormat="1" ht="12.75" customHeight="1">
      <c r="A715" s="263"/>
      <c r="C715" s="3"/>
      <c r="D715" s="95"/>
      <c r="K715" s="3"/>
      <c r="L715" s="95"/>
      <c r="M715" s="3"/>
      <c r="Q715" s="653"/>
      <c r="R715" s="652"/>
      <c r="S715" s="652"/>
      <c r="T715" s="652"/>
      <c r="U715" s="652"/>
      <c r="V715" s="652"/>
      <c r="W715" s="652"/>
      <c r="X715" s="652"/>
      <c r="Y715" s="652"/>
      <c r="Z715" s="652"/>
      <c r="AA715" s="652"/>
      <c r="AB715" s="652"/>
    </row>
    <row r="716" spans="1:28" s="500" customFormat="1" ht="12.75" customHeight="1">
      <c r="A716" s="263"/>
      <c r="C716" s="3"/>
      <c r="D716" s="95"/>
      <c r="K716" s="3"/>
      <c r="L716" s="3"/>
      <c r="M716" s="3"/>
      <c r="Q716" s="653"/>
      <c r="R716" s="652"/>
      <c r="S716" s="652"/>
      <c r="T716" s="652"/>
      <c r="U716" s="652"/>
      <c r="V716" s="652"/>
      <c r="W716" s="652"/>
      <c r="X716" s="652"/>
      <c r="Y716" s="652"/>
      <c r="Z716" s="652"/>
      <c r="AA716" s="652"/>
      <c r="AB716" s="652"/>
    </row>
    <row r="717" spans="1:28" s="500" customFormat="1" ht="8.1" customHeight="1">
      <c r="A717" s="263"/>
      <c r="C717" s="824"/>
      <c r="D717" s="825"/>
      <c r="E717" s="826"/>
      <c r="F717" s="826"/>
      <c r="G717" s="826"/>
      <c r="H717" s="826"/>
      <c r="I717" s="826"/>
      <c r="J717" s="826"/>
      <c r="K717" s="824"/>
      <c r="L717" s="824"/>
      <c r="M717" s="3"/>
      <c r="Q717" s="653"/>
      <c r="R717" s="652"/>
      <c r="S717" s="652"/>
      <c r="T717" s="652"/>
      <c r="U717" s="652"/>
      <c r="V717" s="652"/>
      <c r="W717" s="652"/>
      <c r="X717" s="652"/>
      <c r="Y717" s="652"/>
      <c r="Z717" s="652"/>
      <c r="AA717" s="652"/>
      <c r="AB717" s="652"/>
    </row>
    <row r="718" spans="1:28" s="500" customFormat="1" ht="19.5" customHeight="1">
      <c r="A718" s="263"/>
      <c r="B718" s="1601" t="s">
        <v>179</v>
      </c>
      <c r="C718" s="1602"/>
      <c r="D718" s="1602"/>
      <c r="E718" s="1602"/>
      <c r="F718" s="1602"/>
      <c r="G718" s="1602"/>
      <c r="H718" s="1602"/>
      <c r="I718" s="1602"/>
      <c r="J718" s="1602"/>
      <c r="K718" s="1602"/>
      <c r="L718" s="1602"/>
      <c r="M718" s="1601"/>
      <c r="N718" s="1601"/>
      <c r="O718" s="1601"/>
      <c r="P718" s="10"/>
      <c r="Q718" s="108"/>
      <c r="R718" s="108"/>
      <c r="S718" s="108"/>
      <c r="T718" s="108"/>
      <c r="U718" s="108"/>
      <c r="V718" s="108"/>
      <c r="W718" s="108"/>
      <c r="X718" s="108"/>
      <c r="Y718" s="108"/>
      <c r="Z718" s="108"/>
      <c r="AA718" s="108"/>
      <c r="AB718" s="108"/>
    </row>
    <row r="719" spans="1:28" s="500" customFormat="1" ht="5.25" customHeight="1">
      <c r="A719" s="263"/>
      <c r="B719" s="503"/>
      <c r="C719" s="905"/>
      <c r="D719" s="949"/>
      <c r="E719" s="828"/>
      <c r="F719" s="828"/>
      <c r="G719" s="828"/>
      <c r="H719" s="828"/>
      <c r="I719" s="828"/>
      <c r="J719" s="828"/>
      <c r="K719" s="828"/>
      <c r="L719" s="828"/>
      <c r="M719" s="8"/>
      <c r="N719" s="504"/>
      <c r="P719" s="10"/>
      <c r="Q719" s="108"/>
      <c r="R719" s="108"/>
      <c r="S719" s="108"/>
      <c r="T719" s="108"/>
      <c r="U719" s="108"/>
      <c r="V719" s="108"/>
      <c r="W719" s="108"/>
      <c r="X719" s="108"/>
      <c r="Y719" s="108"/>
      <c r="Z719" s="108"/>
      <c r="AA719" s="108"/>
      <c r="AB719" s="108"/>
    </row>
    <row r="720" spans="1:28" s="32" customFormat="1" ht="19.5" customHeight="1">
      <c r="A720" s="329"/>
      <c r="B720" s="503" t="s">
        <v>97</v>
      </c>
      <c r="C720" s="905"/>
      <c r="D720" s="949"/>
      <c r="E720" s="971"/>
      <c r="F720" s="1603"/>
      <c r="G720" s="1604"/>
      <c r="H720" s="1604"/>
      <c r="I720" s="1604"/>
      <c r="J720" s="1604"/>
      <c r="K720" s="1604"/>
      <c r="L720" s="1604"/>
      <c r="M720" s="1605"/>
      <c r="N720" s="1605"/>
      <c r="O720" s="1606"/>
      <c r="P720" s="329"/>
      <c r="Q720" s="657"/>
      <c r="R720" s="658"/>
      <c r="S720" s="658"/>
      <c r="T720" s="658"/>
      <c r="U720" s="658"/>
      <c r="V720" s="658"/>
      <c r="W720" s="658"/>
      <c r="X720" s="658"/>
      <c r="Y720" s="658"/>
      <c r="Z720" s="658"/>
      <c r="AA720" s="658"/>
      <c r="AB720" s="666"/>
    </row>
    <row r="721" spans="1:28" s="500" customFormat="1" ht="6" customHeight="1">
      <c r="A721" s="267"/>
      <c r="B721" s="503"/>
      <c r="C721" s="905"/>
      <c r="D721" s="949"/>
      <c r="E721" s="907"/>
      <c r="F721" s="907"/>
      <c r="G721" s="907"/>
      <c r="H721" s="907"/>
      <c r="I721" s="907"/>
      <c r="J721" s="907"/>
      <c r="K721" s="926"/>
      <c r="L721" s="926"/>
      <c r="M721" s="31"/>
      <c r="N721" s="159"/>
      <c r="O721" s="159"/>
      <c r="P721" s="24"/>
      <c r="Q721" s="659"/>
      <c r="R721" s="196"/>
      <c r="S721" s="196"/>
      <c r="T721" s="196"/>
      <c r="U721" s="196"/>
      <c r="V721" s="196"/>
      <c r="W721" s="196"/>
      <c r="X721" s="196"/>
      <c r="Y721" s="196"/>
      <c r="Z721" s="196"/>
      <c r="AA721" s="196"/>
      <c r="AB721" s="196"/>
    </row>
    <row r="722" spans="1:28" s="500" customFormat="1" ht="19.5" customHeight="1">
      <c r="A722" s="267"/>
      <c r="B722" s="1607" t="s">
        <v>0</v>
      </c>
      <c r="C722" s="1608"/>
      <c r="D722" s="1609"/>
      <c r="E722" s="1609"/>
      <c r="F722" s="1609"/>
      <c r="G722" s="907"/>
      <c r="H722" s="907"/>
      <c r="I722" s="907"/>
      <c r="J722" s="907"/>
      <c r="K722" s="926"/>
      <c r="L722" s="926"/>
      <c r="M722" s="31"/>
      <c r="N722" s="159"/>
      <c r="O722" s="159"/>
      <c r="P722" s="24"/>
      <c r="Q722" s="659"/>
      <c r="R722" s="196"/>
      <c r="S722" s="196"/>
      <c r="T722" s="196"/>
      <c r="U722" s="196"/>
      <c r="V722" s="196"/>
      <c r="W722" s="196"/>
      <c r="X722" s="196"/>
      <c r="Y722" s="196"/>
      <c r="Z722" s="196"/>
      <c r="AA722" s="196"/>
      <c r="AB722" s="196"/>
    </row>
    <row r="723" spans="1:28" s="500" customFormat="1" ht="7.5" customHeight="1">
      <c r="A723" s="267"/>
      <c r="B723" s="503"/>
      <c r="C723" s="905"/>
      <c r="D723" s="949"/>
      <c r="E723" s="907"/>
      <c r="F723" s="907"/>
      <c r="G723" s="907"/>
      <c r="H723" s="907"/>
      <c r="I723" s="907"/>
      <c r="J723" s="907"/>
      <c r="K723" s="926"/>
      <c r="L723" s="926"/>
      <c r="M723" s="31"/>
      <c r="N723" s="159"/>
      <c r="O723" s="159"/>
      <c r="P723" s="24"/>
      <c r="Q723" s="660"/>
      <c r="R723" s="196"/>
      <c r="S723" s="196"/>
      <c r="T723" s="196"/>
      <c r="U723" s="196"/>
      <c r="V723" s="196"/>
      <c r="W723" s="196"/>
      <c r="X723" s="196"/>
      <c r="Y723" s="196"/>
      <c r="Z723" s="196"/>
      <c r="AA723" s="196"/>
      <c r="AB723" s="196"/>
    </row>
    <row r="724" spans="1:28" s="16" customFormat="1" ht="19.5" customHeight="1">
      <c r="A724" s="264"/>
      <c r="B724" s="1583" t="s">
        <v>92</v>
      </c>
      <c r="C724" s="1584"/>
      <c r="D724" s="1381" t="str">
        <f>IF(SUM(N728:N771,N779:N828,N836:N885,N893:N944)=0,"",SUM(N728:N771,N779:N828,N836:N885,N893:N944))</f>
        <v/>
      </c>
      <c r="E724" s="1381"/>
      <c r="F724" s="1381"/>
      <c r="G724" s="935"/>
      <c r="H724" s="829"/>
      <c r="I724" s="829"/>
      <c r="J724" s="829"/>
      <c r="K724" s="830"/>
      <c r="L724" s="830"/>
      <c r="M724" s="171"/>
      <c r="P724" s="1"/>
      <c r="Q724" s="171"/>
      <c r="R724" s="485"/>
      <c r="S724" s="196"/>
      <c r="T724" s="196"/>
      <c r="U724" s="196"/>
      <c r="V724" s="196"/>
      <c r="W724" s="196"/>
      <c r="X724" s="196"/>
      <c r="Y724" s="196"/>
      <c r="Z724" s="196"/>
      <c r="AA724" s="196"/>
      <c r="AB724" s="196"/>
    </row>
    <row r="725" spans="1:28" s="16" customFormat="1" ht="5.25" customHeight="1">
      <c r="A725" s="264"/>
      <c r="B725" s="172"/>
      <c r="C725" s="937"/>
      <c r="D725" s="972"/>
      <c r="E725" s="938"/>
      <c r="F725" s="938"/>
      <c r="G725" s="938"/>
      <c r="H725" s="938"/>
      <c r="I725" s="938"/>
      <c r="J725" s="938"/>
      <c r="K725" s="937"/>
      <c r="L725" s="937"/>
      <c r="M725" s="17"/>
      <c r="N725" s="19"/>
      <c r="O725" s="19"/>
      <c r="P725" s="1"/>
      <c r="Q725" s="493"/>
      <c r="R725" s="196"/>
      <c r="S725" s="196"/>
      <c r="T725" s="196"/>
      <c r="U725" s="196"/>
      <c r="V725" s="196"/>
      <c r="W725" s="196"/>
      <c r="X725" s="196"/>
      <c r="Y725" s="196"/>
      <c r="Z725" s="196"/>
      <c r="AA725" s="196"/>
      <c r="AB725" s="196"/>
    </row>
    <row r="726" spans="1:28" ht="15.75" customHeight="1">
      <c r="A726" s="264"/>
      <c r="B726" s="1585" t="s">
        <v>1</v>
      </c>
      <c r="C726" s="1587" t="s">
        <v>7</v>
      </c>
      <c r="D726" s="1589" t="s">
        <v>8</v>
      </c>
      <c r="E726" s="1590"/>
      <c r="F726" s="1590"/>
      <c r="G726" s="1590"/>
      <c r="H726" s="1590"/>
      <c r="I726" s="1590"/>
      <c r="J726" s="1590"/>
      <c r="K726" s="1591"/>
      <c r="L726" s="1595" t="s">
        <v>117</v>
      </c>
      <c r="M726" s="1587" t="s">
        <v>3</v>
      </c>
      <c r="N726" s="1597" t="s">
        <v>4</v>
      </c>
      <c r="O726" s="1599" t="s">
        <v>2</v>
      </c>
      <c r="P726" s="500"/>
      <c r="Q726" s="653"/>
      <c r="R726" s="658"/>
      <c r="S726" s="652"/>
      <c r="T726" s="656"/>
      <c r="U726" s="656"/>
      <c r="V726" s="656"/>
      <c r="W726" s="656"/>
      <c r="X726" s="656"/>
      <c r="Y726" s="652"/>
      <c r="Z726" s="652"/>
      <c r="AA726" s="652"/>
      <c r="AB726" s="652"/>
    </row>
    <row r="727" spans="1:28" s="55" customFormat="1" ht="15.75" customHeight="1">
      <c r="A727" s="265"/>
      <c r="B727" s="1586"/>
      <c r="C727" s="1588"/>
      <c r="D727" s="1592"/>
      <c r="E727" s="1593"/>
      <c r="F727" s="1593"/>
      <c r="G727" s="1593"/>
      <c r="H727" s="1593"/>
      <c r="I727" s="1593"/>
      <c r="J727" s="1593"/>
      <c r="K727" s="1594"/>
      <c r="L727" s="1595"/>
      <c r="M727" s="1596"/>
      <c r="N727" s="1598"/>
      <c r="O727" s="1596"/>
      <c r="P727" s="54"/>
      <c r="Q727" s="660"/>
      <c r="R727" s="652"/>
      <c r="S727" s="652"/>
      <c r="T727" s="652"/>
      <c r="U727" s="652"/>
      <c r="V727" s="652"/>
      <c r="W727" s="652"/>
      <c r="X727" s="652"/>
      <c r="Y727" s="652"/>
      <c r="Z727" s="652"/>
      <c r="AA727" s="652"/>
      <c r="AB727" s="652"/>
    </row>
    <row r="728" spans="1:28" ht="24" customHeight="1">
      <c r="A728" s="266"/>
      <c r="B728" s="502"/>
      <c r="C728" s="818"/>
      <c r="D728" s="1565"/>
      <c r="E728" s="1566"/>
      <c r="F728" s="1566"/>
      <c r="G728" s="1566"/>
      <c r="H728" s="1566"/>
      <c r="I728" s="1566"/>
      <c r="J728" s="1566"/>
      <c r="K728" s="1567"/>
      <c r="L728" s="944"/>
      <c r="M728" s="130"/>
      <c r="N728" s="185" t="str">
        <f t="shared" ref="N728:N771" si="21">IF(C728=0,"",C728*M728)</f>
        <v/>
      </c>
      <c r="O728" s="47"/>
      <c r="P728" s="330"/>
      <c r="Q728" s="653"/>
      <c r="R728" s="300"/>
      <c r="S728" s="644"/>
      <c r="T728" s="644"/>
      <c r="U728" s="644"/>
      <c r="V728" s="644"/>
      <c r="W728" s="644"/>
      <c r="X728" s="644"/>
      <c r="Y728" s="644"/>
      <c r="Z728" s="644"/>
      <c r="AA728" s="644"/>
      <c r="AB728" s="663"/>
    </row>
    <row r="729" spans="1:28" ht="24" customHeight="1">
      <c r="A729" s="266"/>
      <c r="B729" s="502"/>
      <c r="C729" s="818"/>
      <c r="D729" s="819"/>
      <c r="E729" s="820"/>
      <c r="F729" s="820"/>
      <c r="G729" s="820"/>
      <c r="H729" s="820"/>
      <c r="I729" s="820"/>
      <c r="J729" s="820"/>
      <c r="K729" s="821"/>
      <c r="L729" s="944"/>
      <c r="M729" s="130"/>
      <c r="N729" s="185" t="str">
        <f t="shared" si="21"/>
        <v/>
      </c>
      <c r="O729" s="47"/>
      <c r="P729" s="330"/>
      <c r="Q729" s="653"/>
      <c r="R729" s="300"/>
      <c r="S729" s="644"/>
      <c r="T729" s="644"/>
      <c r="U729" s="644"/>
      <c r="V729" s="644"/>
      <c r="W729" s="644"/>
      <c r="X729" s="644"/>
      <c r="Y729" s="644"/>
      <c r="Z729" s="644"/>
      <c r="AA729" s="644"/>
      <c r="AB729" s="663"/>
    </row>
    <row r="730" spans="1:28" ht="24" customHeight="1">
      <c r="A730" s="266"/>
      <c r="B730" s="502"/>
      <c r="C730" s="818"/>
      <c r="D730" s="1565"/>
      <c r="E730" s="1566"/>
      <c r="F730" s="1566"/>
      <c r="G730" s="1566"/>
      <c r="H730" s="1566"/>
      <c r="I730" s="1566"/>
      <c r="J730" s="1566"/>
      <c r="K730" s="1567"/>
      <c r="L730" s="944"/>
      <c r="M730" s="130"/>
      <c r="N730" s="185" t="str">
        <f t="shared" si="21"/>
        <v/>
      </c>
      <c r="O730" s="47"/>
      <c r="P730" s="330"/>
      <c r="Q730" s="653"/>
      <c r="R730" s="652"/>
      <c r="S730" s="644"/>
      <c r="T730" s="656"/>
      <c r="U730" s="656"/>
      <c r="V730" s="656"/>
      <c r="W730" s="656"/>
      <c r="X730" s="644"/>
      <c r="Y730" s="644"/>
      <c r="Z730" s="644"/>
      <c r="AA730" s="644"/>
      <c r="AB730" s="663"/>
    </row>
    <row r="731" spans="1:28" ht="24" customHeight="1">
      <c r="A731" s="266"/>
      <c r="B731" s="502"/>
      <c r="C731" s="818"/>
      <c r="D731" s="1565"/>
      <c r="E731" s="1566"/>
      <c r="F731" s="1566"/>
      <c r="G731" s="1566"/>
      <c r="H731" s="1566"/>
      <c r="I731" s="1566"/>
      <c r="J731" s="1566"/>
      <c r="K731" s="1567"/>
      <c r="L731" s="944"/>
      <c r="M731" s="130"/>
      <c r="N731" s="185" t="str">
        <f t="shared" si="21"/>
        <v/>
      </c>
      <c r="O731" s="47"/>
      <c r="P731" s="330"/>
      <c r="Q731" s="653"/>
      <c r="R731" s="652"/>
      <c r="S731" s="644"/>
      <c r="T731" s="644"/>
      <c r="U731" s="644"/>
      <c r="V731" s="644"/>
      <c r="W731" s="644"/>
      <c r="X731" s="644"/>
      <c r="Y731" s="644"/>
      <c r="Z731" s="644"/>
      <c r="AA731" s="644"/>
      <c r="AB731" s="663"/>
    </row>
    <row r="732" spans="1:28" ht="24" customHeight="1">
      <c r="A732" s="266"/>
      <c r="B732" s="502"/>
      <c r="C732" s="818"/>
      <c r="D732" s="1565"/>
      <c r="E732" s="1566"/>
      <c r="F732" s="1566"/>
      <c r="G732" s="1566"/>
      <c r="H732" s="1566"/>
      <c r="I732" s="1566"/>
      <c r="J732" s="1566"/>
      <c r="K732" s="1567"/>
      <c r="L732" s="944"/>
      <c r="M732" s="130"/>
      <c r="N732" s="185" t="str">
        <f t="shared" si="21"/>
        <v/>
      </c>
      <c r="O732" s="47"/>
      <c r="P732" s="330"/>
      <c r="Q732" s="653"/>
      <c r="R732" s="652"/>
      <c r="S732" s="644"/>
      <c r="T732" s="644"/>
      <c r="U732" s="644"/>
      <c r="V732" s="644"/>
      <c r="W732" s="644"/>
      <c r="X732" s="644"/>
      <c r="Y732" s="644"/>
      <c r="Z732" s="644"/>
      <c r="AA732" s="644"/>
      <c r="AB732" s="663"/>
    </row>
    <row r="733" spans="1:28" ht="24" customHeight="1">
      <c r="A733" s="266"/>
      <c r="B733" s="502"/>
      <c r="C733" s="818"/>
      <c r="D733" s="1565"/>
      <c r="E733" s="1566"/>
      <c r="F733" s="1566"/>
      <c r="G733" s="1566"/>
      <c r="H733" s="1566"/>
      <c r="I733" s="1566"/>
      <c r="J733" s="1566"/>
      <c r="K733" s="1567"/>
      <c r="L733" s="944"/>
      <c r="M733" s="130"/>
      <c r="N733" s="185" t="str">
        <f t="shared" si="21"/>
        <v/>
      </c>
      <c r="O733" s="47"/>
      <c r="P733" s="330"/>
      <c r="Q733" s="653"/>
      <c r="R733" s="505"/>
      <c r="S733" s="661"/>
      <c r="T733" s="652"/>
      <c r="U733" s="652"/>
      <c r="V733" s="652"/>
      <c r="W733" s="644"/>
      <c r="X733" s="644"/>
      <c r="Y733" s="644"/>
      <c r="Z733" s="644"/>
      <c r="AA733" s="644"/>
      <c r="AB733" s="663"/>
    </row>
    <row r="734" spans="1:28" ht="24" customHeight="1">
      <c r="A734" s="266"/>
      <c r="B734" s="502"/>
      <c r="C734" s="818"/>
      <c r="D734" s="1565"/>
      <c r="E734" s="1566"/>
      <c r="F734" s="1566"/>
      <c r="G734" s="1566"/>
      <c r="H734" s="1566"/>
      <c r="I734" s="1566"/>
      <c r="J734" s="1566"/>
      <c r="K734" s="1567"/>
      <c r="L734" s="944"/>
      <c r="M734" s="130"/>
      <c r="N734" s="185" t="str">
        <f t="shared" si="21"/>
        <v/>
      </c>
      <c r="O734" s="47"/>
      <c r="P734" s="330"/>
      <c r="Q734" s="653"/>
      <c r="R734" s="656"/>
      <c r="S734" s="644"/>
      <c r="T734" s="644"/>
      <c r="U734" s="644"/>
      <c r="V734" s="644"/>
      <c r="W734" s="644"/>
      <c r="X734" s="644"/>
      <c r="Y734" s="644"/>
      <c r="Z734" s="644"/>
      <c r="AA734" s="644"/>
      <c r="AB734" s="663"/>
    </row>
    <row r="735" spans="1:28" ht="24" customHeight="1">
      <c r="A735" s="266"/>
      <c r="B735" s="502"/>
      <c r="C735" s="818"/>
      <c r="D735" s="1565"/>
      <c r="E735" s="1566"/>
      <c r="F735" s="1566"/>
      <c r="G735" s="1566"/>
      <c r="H735" s="1566"/>
      <c r="I735" s="1566"/>
      <c r="J735" s="1566"/>
      <c r="K735" s="1567"/>
      <c r="L735" s="944"/>
      <c r="M735" s="130"/>
      <c r="N735" s="185" t="str">
        <f t="shared" si="21"/>
        <v/>
      </c>
      <c r="O735" s="47"/>
      <c r="P735" s="330"/>
      <c r="Q735" s="653"/>
      <c r="R735" s="300"/>
      <c r="S735" s="644"/>
      <c r="T735" s="644"/>
      <c r="U735" s="644"/>
      <c r="V735" s="644"/>
      <c r="W735" s="644"/>
      <c r="X735" s="644"/>
      <c r="Y735" s="644"/>
      <c r="Z735" s="644"/>
      <c r="AA735" s="644"/>
      <c r="AB735" s="663"/>
    </row>
    <row r="736" spans="1:28" ht="24" customHeight="1">
      <c r="A736" s="266"/>
      <c r="B736" s="502"/>
      <c r="C736" s="818"/>
      <c r="D736" s="1565"/>
      <c r="E736" s="1566"/>
      <c r="F736" s="1566"/>
      <c r="G736" s="1566"/>
      <c r="H736" s="1566"/>
      <c r="I736" s="1566"/>
      <c r="J736" s="1566"/>
      <c r="K736" s="1567"/>
      <c r="L736" s="944"/>
      <c r="M736" s="130"/>
      <c r="N736" s="185" t="str">
        <f t="shared" si="21"/>
        <v/>
      </c>
      <c r="O736" s="47"/>
      <c r="P736" s="330"/>
      <c r="Q736" s="653"/>
      <c r="R736" s="644"/>
      <c r="S736" s="644"/>
      <c r="T736" s="644"/>
      <c r="U736" s="644"/>
      <c r="V736" s="644"/>
      <c r="W736" s="644"/>
      <c r="X736" s="644"/>
      <c r="Y736" s="644"/>
      <c r="Z736" s="644"/>
      <c r="AA736" s="644"/>
      <c r="AB736" s="663"/>
    </row>
    <row r="737" spans="1:28" ht="24" customHeight="1">
      <c r="A737" s="266"/>
      <c r="B737" s="502"/>
      <c r="C737" s="818"/>
      <c r="D737" s="1565"/>
      <c r="E737" s="1566"/>
      <c r="F737" s="1566"/>
      <c r="G737" s="1566"/>
      <c r="H737" s="1566"/>
      <c r="I737" s="1566"/>
      <c r="J737" s="1566"/>
      <c r="K737" s="1567"/>
      <c r="L737" s="944"/>
      <c r="M737" s="130"/>
      <c r="N737" s="185" t="str">
        <f t="shared" si="21"/>
        <v/>
      </c>
      <c r="O737" s="47"/>
      <c r="P737" s="330"/>
      <c r="Q737" s="653"/>
      <c r="R737" s="644"/>
      <c r="S737" s="644"/>
      <c r="T737" s="644"/>
      <c r="U737" s="644"/>
      <c r="V737" s="644"/>
      <c r="W737" s="644"/>
      <c r="X737" s="644"/>
      <c r="Y737" s="644"/>
      <c r="Z737" s="644"/>
      <c r="AA737" s="644"/>
      <c r="AB737" s="663"/>
    </row>
    <row r="738" spans="1:28" ht="24" customHeight="1">
      <c r="A738" s="266"/>
      <c r="B738" s="502"/>
      <c r="C738" s="818"/>
      <c r="D738" s="1565"/>
      <c r="E738" s="1566"/>
      <c r="F738" s="1566"/>
      <c r="G738" s="1566"/>
      <c r="H738" s="1566"/>
      <c r="I738" s="1566"/>
      <c r="J738" s="1566"/>
      <c r="K738" s="1567"/>
      <c r="L738" s="944"/>
      <c r="M738" s="130"/>
      <c r="N738" s="185" t="str">
        <f t="shared" si="21"/>
        <v/>
      </c>
      <c r="O738" s="47"/>
      <c r="P738" s="330"/>
      <c r="Q738" s="653"/>
      <c r="R738" s="656"/>
      <c r="S738" s="644"/>
      <c r="T738" s="644"/>
      <c r="U738" s="644"/>
      <c r="V738" s="644"/>
      <c r="W738" s="644"/>
      <c r="X738" s="644"/>
      <c r="Y738" s="644"/>
      <c r="Z738" s="644"/>
      <c r="AA738" s="644"/>
      <c r="AB738" s="663"/>
    </row>
    <row r="739" spans="1:28" ht="24" customHeight="1">
      <c r="A739" s="266"/>
      <c r="B739" s="502"/>
      <c r="C739" s="818"/>
      <c r="D739" s="1565"/>
      <c r="E739" s="1566"/>
      <c r="F739" s="1566"/>
      <c r="G739" s="1566"/>
      <c r="H739" s="1566"/>
      <c r="I739" s="1566"/>
      <c r="J739" s="1566"/>
      <c r="K739" s="1567"/>
      <c r="L739" s="944"/>
      <c r="M739" s="130"/>
      <c r="N739" s="185" t="str">
        <f t="shared" si="21"/>
        <v/>
      </c>
      <c r="O739" s="47"/>
      <c r="P739" s="330"/>
      <c r="Q739" s="653"/>
      <c r="R739" s="300"/>
      <c r="S739" s="644"/>
      <c r="T739" s="644"/>
      <c r="U739" s="644"/>
      <c r="V739" s="644"/>
      <c r="W739" s="644"/>
      <c r="X739" s="644"/>
      <c r="Y739" s="644"/>
      <c r="Z739" s="644"/>
      <c r="AA739" s="644"/>
      <c r="AB739" s="663"/>
    </row>
    <row r="740" spans="1:28" ht="24" customHeight="1">
      <c r="A740" s="266"/>
      <c r="B740" s="502"/>
      <c r="C740" s="818"/>
      <c r="D740" s="1565"/>
      <c r="E740" s="1566"/>
      <c r="F740" s="1566"/>
      <c r="G740" s="1566"/>
      <c r="H740" s="1566"/>
      <c r="I740" s="1566"/>
      <c r="J740" s="1566"/>
      <c r="K740" s="1567"/>
      <c r="L740" s="944"/>
      <c r="M740" s="130"/>
      <c r="N740" s="185" t="str">
        <f t="shared" si="21"/>
        <v/>
      </c>
      <c r="O740" s="47"/>
      <c r="P740" s="330"/>
      <c r="Q740" s="653"/>
      <c r="R740" s="644"/>
      <c r="S740" s="644"/>
      <c r="T740" s="644"/>
      <c r="U740" s="644"/>
      <c r="V740" s="644"/>
      <c r="W740" s="644"/>
      <c r="X740" s="644"/>
      <c r="Y740" s="644"/>
      <c r="Z740" s="644"/>
      <c r="AA740" s="644"/>
      <c r="AB740" s="663"/>
    </row>
    <row r="741" spans="1:28" ht="24" customHeight="1">
      <c r="A741" s="266"/>
      <c r="B741" s="502"/>
      <c r="C741" s="818"/>
      <c r="D741" s="1565"/>
      <c r="E741" s="1566"/>
      <c r="F741" s="1566"/>
      <c r="G741" s="1566"/>
      <c r="H741" s="1566"/>
      <c r="I741" s="1566"/>
      <c r="J741" s="1566"/>
      <c r="K741" s="1567"/>
      <c r="L741" s="944"/>
      <c r="M741" s="130"/>
      <c r="N741" s="185" t="str">
        <f t="shared" si="21"/>
        <v/>
      </c>
      <c r="O741" s="47"/>
      <c r="P741" s="330"/>
      <c r="Q741" s="653"/>
      <c r="R741" s="656"/>
      <c r="S741" s="644"/>
      <c r="T741" s="644"/>
      <c r="U741" s="644"/>
      <c r="V741" s="644"/>
      <c r="W741" s="644"/>
      <c r="X741" s="644"/>
      <c r="Y741" s="644"/>
      <c r="Z741" s="644"/>
      <c r="AA741" s="644"/>
      <c r="AB741" s="663"/>
    </row>
    <row r="742" spans="1:28" ht="24" customHeight="1">
      <c r="A742" s="266"/>
      <c r="B742" s="502"/>
      <c r="C742" s="818"/>
      <c r="D742" s="1565"/>
      <c r="E742" s="1566"/>
      <c r="F742" s="1566"/>
      <c r="G742" s="1566"/>
      <c r="H742" s="1566"/>
      <c r="I742" s="1566"/>
      <c r="J742" s="1566"/>
      <c r="K742" s="1567"/>
      <c r="L742" s="944"/>
      <c r="M742" s="130"/>
      <c r="N742" s="185" t="str">
        <f t="shared" si="21"/>
        <v/>
      </c>
      <c r="O742" s="47"/>
      <c r="P742" s="330"/>
      <c r="Q742" s="653"/>
      <c r="R742" s="300"/>
      <c r="S742" s="644"/>
      <c r="T742" s="644"/>
      <c r="U742" s="644"/>
      <c r="V742" s="644"/>
      <c r="W742" s="644"/>
      <c r="X742" s="644"/>
      <c r="Y742" s="644"/>
      <c r="Z742" s="644"/>
      <c r="AA742" s="644"/>
      <c r="AB742" s="663"/>
    </row>
    <row r="743" spans="1:28" ht="24" customHeight="1">
      <c r="A743" s="266"/>
      <c r="B743" s="502"/>
      <c r="C743" s="818"/>
      <c r="D743" s="1565"/>
      <c r="E743" s="1566"/>
      <c r="F743" s="1566"/>
      <c r="G743" s="1566"/>
      <c r="H743" s="1566"/>
      <c r="I743" s="1566"/>
      <c r="J743" s="1566"/>
      <c r="K743" s="1567"/>
      <c r="L743" s="944"/>
      <c r="M743" s="130"/>
      <c r="N743" s="185" t="str">
        <f t="shared" si="21"/>
        <v/>
      </c>
      <c r="O743" s="47"/>
      <c r="P743" s="330"/>
      <c r="Q743" s="653"/>
      <c r="R743" s="644"/>
      <c r="S743" s="644"/>
      <c r="T743" s="644"/>
      <c r="U743" s="644"/>
      <c r="V743" s="644"/>
      <c r="W743" s="644"/>
      <c r="X743" s="644"/>
      <c r="Y743" s="644"/>
      <c r="Z743" s="644"/>
      <c r="AA743" s="644"/>
      <c r="AB743" s="663"/>
    </row>
    <row r="744" spans="1:28" ht="24" customHeight="1">
      <c r="A744" s="266"/>
      <c r="B744" s="502"/>
      <c r="C744" s="818"/>
      <c r="D744" s="1565"/>
      <c r="E744" s="1566"/>
      <c r="F744" s="1566"/>
      <c r="G744" s="1566"/>
      <c r="H744" s="1566"/>
      <c r="I744" s="1566"/>
      <c r="J744" s="1566"/>
      <c r="K744" s="1567"/>
      <c r="L744" s="944"/>
      <c r="M744" s="130"/>
      <c r="N744" s="185" t="str">
        <f t="shared" si="21"/>
        <v/>
      </c>
      <c r="O744" s="47"/>
      <c r="P744" s="330"/>
      <c r="Q744" s="653"/>
      <c r="R744" s="644"/>
      <c r="S744" s="644"/>
      <c r="T744" s="644"/>
      <c r="U744" s="644"/>
      <c r="V744" s="644"/>
      <c r="W744" s="644"/>
      <c r="X744" s="644"/>
      <c r="Y744" s="644"/>
      <c r="Z744" s="644"/>
      <c r="AA744" s="644"/>
      <c r="AB744" s="663"/>
    </row>
    <row r="745" spans="1:28" ht="24" customHeight="1">
      <c r="A745" s="266"/>
      <c r="B745" s="502"/>
      <c r="C745" s="818"/>
      <c r="D745" s="1565"/>
      <c r="E745" s="1566"/>
      <c r="F745" s="1566"/>
      <c r="G745" s="1566"/>
      <c r="H745" s="1566"/>
      <c r="I745" s="1566"/>
      <c r="J745" s="1566"/>
      <c r="K745" s="1567"/>
      <c r="L745" s="944"/>
      <c r="M745" s="130"/>
      <c r="N745" s="185" t="str">
        <f t="shared" si="21"/>
        <v/>
      </c>
      <c r="O745" s="47"/>
      <c r="P745" s="330"/>
      <c r="Q745" s="653"/>
      <c r="R745" s="656"/>
      <c r="S745" s="644"/>
      <c r="T745" s="644"/>
      <c r="U745" s="644"/>
      <c r="V745" s="644"/>
      <c r="W745" s="644"/>
      <c r="X745" s="644"/>
      <c r="Y745" s="644"/>
      <c r="Z745" s="644"/>
      <c r="AA745" s="644"/>
      <c r="AB745" s="663"/>
    </row>
    <row r="746" spans="1:28" ht="24" customHeight="1">
      <c r="A746" s="266"/>
      <c r="B746" s="502"/>
      <c r="C746" s="818"/>
      <c r="D746" s="1565"/>
      <c r="E746" s="1566"/>
      <c r="F746" s="1566"/>
      <c r="G746" s="1566"/>
      <c r="H746" s="1566"/>
      <c r="I746" s="1566"/>
      <c r="J746" s="1566"/>
      <c r="K746" s="1567"/>
      <c r="L746" s="944"/>
      <c r="M746" s="130"/>
      <c r="N746" s="185" t="str">
        <f t="shared" si="21"/>
        <v/>
      </c>
      <c r="O746" s="47"/>
      <c r="P746" s="330"/>
      <c r="Q746" s="653"/>
      <c r="R746" s="656"/>
      <c r="S746" s="644"/>
      <c r="T746" s="644"/>
      <c r="U746" s="644"/>
      <c r="V746" s="644"/>
      <c r="W746" s="644"/>
      <c r="X746" s="644"/>
      <c r="Y746" s="644"/>
      <c r="Z746" s="644"/>
      <c r="AA746" s="644"/>
      <c r="AB746" s="663"/>
    </row>
    <row r="747" spans="1:28" ht="24" customHeight="1">
      <c r="A747" s="266"/>
      <c r="B747" s="502"/>
      <c r="C747" s="818"/>
      <c r="D747" s="1565"/>
      <c r="E747" s="1566"/>
      <c r="F747" s="1566"/>
      <c r="G747" s="1566"/>
      <c r="H747" s="1566"/>
      <c r="I747" s="1566"/>
      <c r="J747" s="1566"/>
      <c r="K747" s="1567"/>
      <c r="L747" s="944"/>
      <c r="M747" s="130"/>
      <c r="N747" s="185" t="str">
        <f t="shared" si="21"/>
        <v/>
      </c>
      <c r="O747" s="47"/>
      <c r="P747" s="330"/>
      <c r="Q747" s="653"/>
      <c r="R747" s="644"/>
      <c r="S747" s="644"/>
      <c r="T747" s="644"/>
      <c r="U747" s="644"/>
      <c r="V747" s="644"/>
      <c r="W747" s="644"/>
      <c r="X747" s="644"/>
      <c r="Y747" s="644"/>
      <c r="Z747" s="644"/>
      <c r="AA747" s="644"/>
      <c r="AB747" s="663"/>
    </row>
    <row r="748" spans="1:28" ht="24" customHeight="1">
      <c r="A748" s="266"/>
      <c r="B748" s="502"/>
      <c r="C748" s="818"/>
      <c r="D748" s="1565"/>
      <c r="E748" s="1566"/>
      <c r="F748" s="1566"/>
      <c r="G748" s="1566"/>
      <c r="H748" s="1566"/>
      <c r="I748" s="1566"/>
      <c r="J748" s="1566"/>
      <c r="K748" s="1567"/>
      <c r="L748" s="944"/>
      <c r="M748" s="130"/>
      <c r="N748" s="185" t="str">
        <f t="shared" si="21"/>
        <v/>
      </c>
      <c r="O748" s="47"/>
      <c r="P748" s="330"/>
      <c r="Q748" s="653"/>
      <c r="R748" s="145"/>
      <c r="S748" s="644"/>
      <c r="T748" s="644"/>
      <c r="U748" s="644"/>
      <c r="V748" s="644"/>
      <c r="W748" s="644"/>
      <c r="X748" s="644"/>
      <c r="Y748" s="644"/>
      <c r="Z748" s="644"/>
      <c r="AA748" s="644"/>
      <c r="AB748" s="663"/>
    </row>
    <row r="749" spans="1:28" ht="24" customHeight="1">
      <c r="A749" s="266"/>
      <c r="B749" s="502"/>
      <c r="C749" s="818"/>
      <c r="D749" s="1565"/>
      <c r="E749" s="1566"/>
      <c r="F749" s="1566"/>
      <c r="G749" s="1566"/>
      <c r="H749" s="1566"/>
      <c r="I749" s="1566"/>
      <c r="J749" s="1566"/>
      <c r="K749" s="1567"/>
      <c r="L749" s="944"/>
      <c r="M749" s="130"/>
      <c r="N749" s="185" t="str">
        <f t="shared" si="21"/>
        <v/>
      </c>
      <c r="O749" s="47"/>
      <c r="P749" s="330"/>
      <c r="Q749" s="653"/>
      <c r="R749" s="300"/>
      <c r="S749" s="644"/>
      <c r="T749" s="644"/>
      <c r="U749" s="644"/>
      <c r="V749" s="644"/>
      <c r="W749" s="644"/>
      <c r="X749" s="644"/>
      <c r="Y749" s="644"/>
      <c r="Z749" s="644"/>
      <c r="AA749" s="644"/>
      <c r="AB749" s="663"/>
    </row>
    <row r="750" spans="1:28" ht="24" customHeight="1">
      <c r="A750" s="266"/>
      <c r="B750" s="502"/>
      <c r="C750" s="818"/>
      <c r="D750" s="1565"/>
      <c r="E750" s="1566"/>
      <c r="F750" s="1566"/>
      <c r="G750" s="1566"/>
      <c r="H750" s="1566"/>
      <c r="I750" s="1566"/>
      <c r="J750" s="1566"/>
      <c r="K750" s="1567"/>
      <c r="L750" s="944"/>
      <c r="M750" s="130"/>
      <c r="N750" s="185" t="str">
        <f t="shared" si="21"/>
        <v/>
      </c>
      <c r="O750" s="47"/>
      <c r="P750" s="330"/>
      <c r="Q750" s="653"/>
      <c r="R750" s="643"/>
      <c r="S750" s="644"/>
      <c r="T750" s="644"/>
      <c r="U750" s="644"/>
      <c r="V750" s="644"/>
      <c r="W750" s="644"/>
      <c r="X750" s="644"/>
      <c r="Y750" s="644"/>
      <c r="Z750" s="644"/>
      <c r="AA750" s="644"/>
      <c r="AB750" s="663"/>
    </row>
    <row r="751" spans="1:28" ht="24" customHeight="1">
      <c r="A751" s="266"/>
      <c r="B751" s="502"/>
      <c r="C751" s="818"/>
      <c r="D751" s="1565"/>
      <c r="E751" s="1566"/>
      <c r="F751" s="1566"/>
      <c r="G751" s="1566"/>
      <c r="H751" s="1566"/>
      <c r="I751" s="1566"/>
      <c r="J751" s="1566"/>
      <c r="K751" s="1567"/>
      <c r="L751" s="944"/>
      <c r="M751" s="130"/>
      <c r="N751" s="185" t="str">
        <f t="shared" si="21"/>
        <v/>
      </c>
      <c r="O751" s="47"/>
      <c r="P751" s="330"/>
      <c r="Q751" s="653"/>
      <c r="R751" s="643"/>
      <c r="S751" s="644"/>
      <c r="T751" s="644"/>
      <c r="U751" s="644"/>
      <c r="V751" s="644"/>
      <c r="W751" s="644"/>
      <c r="X751" s="644"/>
      <c r="Y751" s="644"/>
      <c r="Z751" s="644"/>
      <c r="AA751" s="644"/>
      <c r="AB751" s="663"/>
    </row>
    <row r="752" spans="1:28" ht="24" customHeight="1">
      <c r="A752" s="266"/>
      <c r="B752" s="502"/>
      <c r="C752" s="818"/>
      <c r="D752" s="1565"/>
      <c r="E752" s="1566"/>
      <c r="F752" s="1566"/>
      <c r="G752" s="1566"/>
      <c r="H752" s="1566"/>
      <c r="I752" s="1566"/>
      <c r="J752" s="1566"/>
      <c r="K752" s="1567"/>
      <c r="L752" s="944"/>
      <c r="M752" s="130"/>
      <c r="N752" s="185" t="str">
        <f t="shared" si="21"/>
        <v/>
      </c>
      <c r="O752" s="47"/>
      <c r="P752" s="330"/>
      <c r="Q752" s="653"/>
      <c r="R752" s="644"/>
      <c r="S752" s="644"/>
      <c r="T752" s="644"/>
      <c r="U752" s="644"/>
      <c r="V752" s="644"/>
      <c r="W752" s="644"/>
      <c r="X752" s="644"/>
      <c r="Y752" s="644"/>
      <c r="Z752" s="644"/>
      <c r="AA752" s="644"/>
      <c r="AB752" s="663"/>
    </row>
    <row r="753" spans="1:28" ht="24" customHeight="1">
      <c r="A753" s="266"/>
      <c r="B753" s="502"/>
      <c r="C753" s="818"/>
      <c r="D753" s="1565"/>
      <c r="E753" s="1566"/>
      <c r="F753" s="1566"/>
      <c r="G753" s="1566"/>
      <c r="H753" s="1566"/>
      <c r="I753" s="1566"/>
      <c r="J753" s="1566"/>
      <c r="K753" s="1567"/>
      <c r="L753" s="944"/>
      <c r="M753" s="130"/>
      <c r="N753" s="185" t="str">
        <f t="shared" si="21"/>
        <v/>
      </c>
      <c r="O753" s="47"/>
      <c r="P753" s="330"/>
      <c r="Q753" s="653"/>
      <c r="R753" s="644"/>
      <c r="S753" s="644"/>
      <c r="T753" s="644"/>
      <c r="U753" s="644"/>
      <c r="V753" s="644"/>
      <c r="W753" s="644"/>
      <c r="X753" s="644"/>
      <c r="Y753" s="644"/>
      <c r="Z753" s="644"/>
      <c r="AA753" s="644"/>
      <c r="AB753" s="663"/>
    </row>
    <row r="754" spans="1:28" ht="24" customHeight="1">
      <c r="A754" s="266"/>
      <c r="B754" s="502"/>
      <c r="C754" s="818"/>
      <c r="D754" s="1565"/>
      <c r="E754" s="1566"/>
      <c r="F754" s="1566"/>
      <c r="G754" s="1566"/>
      <c r="H754" s="1566"/>
      <c r="I754" s="1566"/>
      <c r="J754" s="1566"/>
      <c r="K754" s="1567"/>
      <c r="L754" s="944"/>
      <c r="M754" s="130"/>
      <c r="N754" s="185" t="str">
        <f t="shared" si="21"/>
        <v/>
      </c>
      <c r="O754" s="47"/>
      <c r="P754" s="330"/>
      <c r="Q754" s="643"/>
      <c r="R754" s="644"/>
      <c r="S754" s="644"/>
      <c r="T754" s="644"/>
      <c r="U754" s="644"/>
      <c r="V754" s="644"/>
      <c r="W754" s="644"/>
      <c r="X754" s="644"/>
      <c r="Y754" s="644"/>
      <c r="Z754" s="644"/>
      <c r="AA754" s="644"/>
      <c r="AB754" s="663"/>
    </row>
    <row r="755" spans="1:28" ht="24" customHeight="1">
      <c r="A755" s="266"/>
      <c r="B755" s="502"/>
      <c r="C755" s="818"/>
      <c r="D755" s="1565"/>
      <c r="E755" s="1566"/>
      <c r="F755" s="1566"/>
      <c r="G755" s="1566"/>
      <c r="H755" s="1566"/>
      <c r="I755" s="1566"/>
      <c r="J755" s="1566"/>
      <c r="K755" s="1567"/>
      <c r="L755" s="944"/>
      <c r="M755" s="130"/>
      <c r="N755" s="185" t="str">
        <f t="shared" si="21"/>
        <v/>
      </c>
      <c r="O755" s="47"/>
      <c r="P755" s="330"/>
      <c r="Q755" s="643"/>
      <c r="R755" s="644"/>
      <c r="S755" s="644"/>
      <c r="T755" s="644"/>
      <c r="U755" s="644"/>
      <c r="V755" s="644"/>
      <c r="W755" s="644"/>
      <c r="X755" s="644"/>
      <c r="Y755" s="644"/>
      <c r="Z755" s="644"/>
      <c r="AA755" s="644"/>
      <c r="AB755" s="663"/>
    </row>
    <row r="756" spans="1:28" ht="24" customHeight="1">
      <c r="A756" s="266"/>
      <c r="B756" s="502"/>
      <c r="C756" s="818"/>
      <c r="D756" s="1565"/>
      <c r="E756" s="1566"/>
      <c r="F756" s="1566"/>
      <c r="G756" s="1566"/>
      <c r="H756" s="1566"/>
      <c r="I756" s="1566"/>
      <c r="J756" s="1566"/>
      <c r="K756" s="1567"/>
      <c r="L756" s="944"/>
      <c r="M756" s="130"/>
      <c r="N756" s="185" t="str">
        <f t="shared" si="21"/>
        <v/>
      </c>
      <c r="O756" s="47"/>
      <c r="P756" s="330"/>
      <c r="Q756" s="643"/>
      <c r="R756" s="644"/>
      <c r="S756" s="644"/>
      <c r="T756" s="644"/>
      <c r="U756" s="644"/>
      <c r="V756" s="644"/>
      <c r="W756" s="644"/>
      <c r="X756" s="644"/>
      <c r="Y756" s="644"/>
      <c r="Z756" s="644"/>
      <c r="AA756" s="644"/>
      <c r="AB756" s="663"/>
    </row>
    <row r="757" spans="1:28" ht="24" customHeight="1">
      <c r="A757" s="266"/>
      <c r="B757" s="502"/>
      <c r="C757" s="818"/>
      <c r="D757" s="1565"/>
      <c r="E757" s="1566"/>
      <c r="F757" s="1566"/>
      <c r="G757" s="1566"/>
      <c r="H757" s="1566"/>
      <c r="I757" s="1566"/>
      <c r="J757" s="1566"/>
      <c r="K757" s="1567"/>
      <c r="L757" s="944"/>
      <c r="M757" s="130"/>
      <c r="N757" s="185" t="str">
        <f t="shared" si="21"/>
        <v/>
      </c>
      <c r="O757" s="47"/>
      <c r="P757" s="330"/>
      <c r="Q757" s="643"/>
      <c r="R757" s="644"/>
      <c r="S757" s="644"/>
      <c r="T757" s="644"/>
      <c r="U757" s="644"/>
      <c r="V757" s="644"/>
      <c r="W757" s="644"/>
      <c r="X757" s="644"/>
      <c r="Y757" s="644"/>
      <c r="Z757" s="644"/>
      <c r="AA757" s="644"/>
      <c r="AB757" s="663"/>
    </row>
    <row r="758" spans="1:28" ht="24" customHeight="1">
      <c r="A758" s="266"/>
      <c r="B758" s="502"/>
      <c r="C758" s="818"/>
      <c r="D758" s="1565"/>
      <c r="E758" s="1566"/>
      <c r="F758" s="1566"/>
      <c r="G758" s="1566"/>
      <c r="H758" s="1566"/>
      <c r="I758" s="1566"/>
      <c r="J758" s="1566"/>
      <c r="K758" s="1567"/>
      <c r="L758" s="944"/>
      <c r="M758" s="130"/>
      <c r="N758" s="185" t="str">
        <f t="shared" si="21"/>
        <v/>
      </c>
      <c r="O758" s="47"/>
      <c r="P758" s="330"/>
      <c r="Q758" s="643"/>
      <c r="R758" s="644"/>
      <c r="S758" s="644"/>
      <c r="T758" s="644"/>
      <c r="U758" s="644"/>
      <c r="V758" s="644"/>
      <c r="W758" s="644"/>
      <c r="X758" s="644"/>
      <c r="Y758" s="644"/>
      <c r="Z758" s="644"/>
      <c r="AA758" s="644"/>
      <c r="AB758" s="663"/>
    </row>
    <row r="759" spans="1:28" ht="24" customHeight="1">
      <c r="A759" s="266"/>
      <c r="B759" s="502"/>
      <c r="C759" s="818"/>
      <c r="D759" s="1565"/>
      <c r="E759" s="1566"/>
      <c r="F759" s="1566"/>
      <c r="G759" s="1566"/>
      <c r="H759" s="1566"/>
      <c r="I759" s="1566"/>
      <c r="J759" s="1566"/>
      <c r="K759" s="1567"/>
      <c r="L759" s="944"/>
      <c r="M759" s="130"/>
      <c r="N759" s="185" t="str">
        <f t="shared" si="21"/>
        <v/>
      </c>
      <c r="O759" s="47"/>
      <c r="P759" s="330"/>
      <c r="Q759" s="643"/>
      <c r="R759" s="644"/>
      <c r="S759" s="644"/>
      <c r="T759" s="644"/>
      <c r="U759" s="644"/>
      <c r="V759" s="644"/>
      <c r="W759" s="644"/>
      <c r="X759" s="644"/>
      <c r="Y759" s="644"/>
      <c r="Z759" s="644"/>
      <c r="AA759" s="644"/>
      <c r="AB759" s="663"/>
    </row>
    <row r="760" spans="1:28" ht="24" customHeight="1">
      <c r="A760" s="266"/>
      <c r="B760" s="502"/>
      <c r="C760" s="818"/>
      <c r="D760" s="1565"/>
      <c r="E760" s="1566"/>
      <c r="F760" s="1566"/>
      <c r="G760" s="1566"/>
      <c r="H760" s="1566"/>
      <c r="I760" s="1566"/>
      <c r="J760" s="1566"/>
      <c r="K760" s="1567"/>
      <c r="L760" s="944"/>
      <c r="M760" s="130"/>
      <c r="N760" s="185" t="str">
        <f t="shared" si="21"/>
        <v/>
      </c>
      <c r="O760" s="47"/>
      <c r="P760" s="330"/>
      <c r="Q760" s="643"/>
      <c r="R760" s="644"/>
      <c r="S760" s="644"/>
      <c r="T760" s="644"/>
      <c r="U760" s="644"/>
      <c r="V760" s="644"/>
      <c r="W760" s="644"/>
      <c r="X760" s="644"/>
      <c r="Y760" s="644"/>
      <c r="Z760" s="644"/>
      <c r="AA760" s="644"/>
      <c r="AB760" s="663"/>
    </row>
    <row r="761" spans="1:28" ht="24" customHeight="1">
      <c r="A761" s="266"/>
      <c r="B761" s="502"/>
      <c r="C761" s="818"/>
      <c r="D761" s="1565"/>
      <c r="E761" s="1566"/>
      <c r="F761" s="1566"/>
      <c r="G761" s="1566"/>
      <c r="H761" s="1566"/>
      <c r="I761" s="1566"/>
      <c r="J761" s="1566"/>
      <c r="K761" s="1567"/>
      <c r="L761" s="944"/>
      <c r="M761" s="130"/>
      <c r="N761" s="185" t="str">
        <f t="shared" si="21"/>
        <v/>
      </c>
      <c r="O761" s="47"/>
      <c r="P761" s="330"/>
      <c r="Q761" s="643"/>
      <c r="R761" s="644"/>
      <c r="S761" s="644"/>
      <c r="T761" s="644"/>
      <c r="U761" s="644"/>
      <c r="V761" s="644"/>
      <c r="W761" s="644"/>
      <c r="X761" s="644"/>
      <c r="Y761" s="644"/>
      <c r="Z761" s="644"/>
      <c r="AA761" s="644"/>
      <c r="AB761" s="663"/>
    </row>
    <row r="762" spans="1:28" ht="24" customHeight="1">
      <c r="A762" s="266"/>
      <c r="B762" s="502"/>
      <c r="C762" s="818"/>
      <c r="D762" s="1565"/>
      <c r="E762" s="1566"/>
      <c r="F762" s="1566"/>
      <c r="G762" s="1566"/>
      <c r="H762" s="1566"/>
      <c r="I762" s="1566"/>
      <c r="J762" s="1566"/>
      <c r="K762" s="1567"/>
      <c r="L762" s="944"/>
      <c r="M762" s="130"/>
      <c r="N762" s="185" t="str">
        <f t="shared" si="21"/>
        <v/>
      </c>
      <c r="O762" s="47"/>
      <c r="P762" s="330"/>
      <c r="Q762" s="643"/>
      <c r="R762" s="644"/>
      <c r="S762" s="644"/>
      <c r="T762" s="644"/>
      <c r="U762" s="644"/>
      <c r="V762" s="644"/>
      <c r="W762" s="644"/>
      <c r="X762" s="644"/>
      <c r="Y762" s="644"/>
      <c r="Z762" s="644"/>
      <c r="AA762" s="644"/>
      <c r="AB762" s="663"/>
    </row>
    <row r="763" spans="1:28" ht="24" customHeight="1">
      <c r="A763" s="266"/>
      <c r="B763" s="502"/>
      <c r="C763" s="28"/>
      <c r="D763" s="1565"/>
      <c r="E763" s="1566"/>
      <c r="F763" s="1566"/>
      <c r="G763" s="1566"/>
      <c r="H763" s="1566"/>
      <c r="I763" s="1566"/>
      <c r="J763" s="1566"/>
      <c r="K763" s="1567"/>
      <c r="L763" s="29"/>
      <c r="M763" s="130"/>
      <c r="N763" s="185" t="str">
        <f t="shared" si="21"/>
        <v/>
      </c>
      <c r="O763" s="47"/>
      <c r="P763" s="330"/>
      <c r="Q763" s="643"/>
      <c r="R763" s="644"/>
      <c r="S763" s="644"/>
      <c r="T763" s="644"/>
      <c r="U763" s="644"/>
      <c r="V763" s="644"/>
      <c r="W763" s="644"/>
      <c r="X763" s="644"/>
      <c r="Y763" s="644"/>
      <c r="Z763" s="644"/>
      <c r="AA763" s="644"/>
      <c r="AB763" s="663"/>
    </row>
    <row r="764" spans="1:28" ht="24" customHeight="1">
      <c r="A764" s="266"/>
      <c r="B764" s="502"/>
      <c r="C764" s="28"/>
      <c r="D764" s="1565"/>
      <c r="E764" s="1566"/>
      <c r="F764" s="1566"/>
      <c r="G764" s="1566"/>
      <c r="H764" s="1566"/>
      <c r="I764" s="1566"/>
      <c r="J764" s="1566"/>
      <c r="K764" s="1567"/>
      <c r="L764" s="29"/>
      <c r="M764" s="130"/>
      <c r="N764" s="185" t="str">
        <f t="shared" si="21"/>
        <v/>
      </c>
      <c r="O764" s="47"/>
      <c r="P764" s="330"/>
      <c r="Q764" s="643"/>
      <c r="R764" s="644"/>
      <c r="S764" s="644"/>
      <c r="T764" s="644"/>
      <c r="U764" s="644"/>
      <c r="V764" s="644"/>
      <c r="W764" s="644"/>
      <c r="X764" s="644"/>
      <c r="Y764" s="644"/>
      <c r="Z764" s="644"/>
      <c r="AA764" s="644"/>
      <c r="AB764" s="663"/>
    </row>
    <row r="765" spans="1:28" ht="24" customHeight="1">
      <c r="A765" s="266"/>
      <c r="B765" s="502"/>
      <c r="C765" s="28"/>
      <c r="D765" s="1565"/>
      <c r="E765" s="1566"/>
      <c r="F765" s="1566"/>
      <c r="G765" s="1566"/>
      <c r="H765" s="1566"/>
      <c r="I765" s="1566"/>
      <c r="J765" s="1566"/>
      <c r="K765" s="1567"/>
      <c r="L765" s="29"/>
      <c r="M765" s="130"/>
      <c r="N765" s="185" t="str">
        <f t="shared" si="21"/>
        <v/>
      </c>
      <c r="O765" s="47"/>
      <c r="P765" s="330"/>
      <c r="Q765" s="643"/>
      <c r="R765" s="644"/>
      <c r="S765" s="644"/>
      <c r="T765" s="644"/>
      <c r="U765" s="644"/>
      <c r="V765" s="644"/>
      <c r="W765" s="644"/>
      <c r="X765" s="644"/>
      <c r="Y765" s="644"/>
      <c r="Z765" s="644"/>
      <c r="AA765" s="644"/>
      <c r="AB765" s="663"/>
    </row>
    <row r="766" spans="1:28" ht="24" customHeight="1">
      <c r="A766" s="266"/>
      <c r="B766" s="502"/>
      <c r="C766" s="28"/>
      <c r="D766" s="1565"/>
      <c r="E766" s="1566"/>
      <c r="F766" s="1566"/>
      <c r="G766" s="1566"/>
      <c r="H766" s="1566"/>
      <c r="I766" s="1566"/>
      <c r="J766" s="1566"/>
      <c r="K766" s="1567"/>
      <c r="L766" s="29"/>
      <c r="M766" s="130"/>
      <c r="N766" s="185" t="str">
        <f t="shared" si="21"/>
        <v/>
      </c>
      <c r="O766" s="47"/>
      <c r="P766" s="330"/>
      <c r="Q766" s="643"/>
      <c r="R766" s="644"/>
      <c r="S766" s="644"/>
      <c r="T766" s="644"/>
      <c r="U766" s="644"/>
      <c r="V766" s="644"/>
      <c r="W766" s="644"/>
      <c r="X766" s="644"/>
      <c r="Y766" s="644"/>
      <c r="Z766" s="644"/>
      <c r="AA766" s="644"/>
      <c r="AB766" s="663"/>
    </row>
    <row r="767" spans="1:28" ht="24" customHeight="1">
      <c r="A767" s="266"/>
      <c r="B767" s="502"/>
      <c r="C767" s="28"/>
      <c r="D767" s="1565"/>
      <c r="E767" s="1566"/>
      <c r="F767" s="1566"/>
      <c r="G767" s="1566"/>
      <c r="H767" s="1566"/>
      <c r="I767" s="1566"/>
      <c r="J767" s="1566"/>
      <c r="K767" s="1567"/>
      <c r="L767" s="29"/>
      <c r="M767" s="130"/>
      <c r="N767" s="185" t="str">
        <f t="shared" si="21"/>
        <v/>
      </c>
      <c r="O767" s="47"/>
      <c r="P767" s="330"/>
      <c r="Q767" s="643"/>
      <c r="R767" s="644"/>
      <c r="S767" s="644"/>
      <c r="T767" s="644"/>
      <c r="U767" s="644"/>
      <c r="V767" s="644"/>
      <c r="W767" s="644"/>
      <c r="X767" s="644"/>
      <c r="Y767" s="644"/>
      <c r="Z767" s="644"/>
      <c r="AA767" s="644"/>
      <c r="AB767" s="663"/>
    </row>
    <row r="768" spans="1:28" ht="24" customHeight="1">
      <c r="A768" s="266"/>
      <c r="B768" s="502"/>
      <c r="C768" s="28"/>
      <c r="D768" s="1565"/>
      <c r="E768" s="1566"/>
      <c r="F768" s="1566"/>
      <c r="G768" s="1566"/>
      <c r="H768" s="1566"/>
      <c r="I768" s="1566"/>
      <c r="J768" s="1566"/>
      <c r="K768" s="1567"/>
      <c r="L768" s="29"/>
      <c r="M768" s="130"/>
      <c r="N768" s="185" t="str">
        <f t="shared" si="21"/>
        <v/>
      </c>
      <c r="O768" s="47"/>
      <c r="P768" s="330"/>
      <c r="Q768" s="643"/>
      <c r="R768" s="644"/>
      <c r="S768" s="644"/>
      <c r="T768" s="644"/>
      <c r="U768" s="644"/>
      <c r="V768" s="644"/>
      <c r="W768" s="644"/>
      <c r="X768" s="644"/>
      <c r="Y768" s="644"/>
      <c r="Z768" s="644"/>
      <c r="AA768" s="644"/>
      <c r="AB768" s="663"/>
    </row>
    <row r="769" spans="1:28" ht="24" customHeight="1">
      <c r="A769" s="266"/>
      <c r="B769" s="502"/>
      <c r="C769" s="28"/>
      <c r="D769" s="1565"/>
      <c r="E769" s="1566"/>
      <c r="F769" s="1566"/>
      <c r="G769" s="1566"/>
      <c r="H769" s="1566"/>
      <c r="I769" s="1566"/>
      <c r="J769" s="1566"/>
      <c r="K769" s="1567"/>
      <c r="L769" s="29"/>
      <c r="M769" s="130"/>
      <c r="N769" s="185" t="str">
        <f t="shared" si="21"/>
        <v/>
      </c>
      <c r="O769" s="47"/>
      <c r="P769" s="330"/>
      <c r="Q769" s="643"/>
      <c r="R769" s="644"/>
      <c r="S769" s="644"/>
      <c r="T769" s="644"/>
      <c r="U769" s="644"/>
      <c r="V769" s="644"/>
      <c r="W769" s="644"/>
      <c r="X769" s="644"/>
      <c r="Y769" s="644"/>
      <c r="Z769" s="644"/>
      <c r="AA769" s="644"/>
      <c r="AB769" s="663"/>
    </row>
    <row r="770" spans="1:28" ht="24" customHeight="1">
      <c r="A770" s="266"/>
      <c r="B770" s="502"/>
      <c r="C770" s="818"/>
      <c r="D770" s="1565"/>
      <c r="E770" s="1566"/>
      <c r="F770" s="1566"/>
      <c r="G770" s="1566"/>
      <c r="H770" s="1566"/>
      <c r="I770" s="1566"/>
      <c r="J770" s="1566"/>
      <c r="K770" s="1567"/>
      <c r="L770" s="944"/>
      <c r="M770" s="130"/>
      <c r="N770" s="185" t="str">
        <f t="shared" si="21"/>
        <v/>
      </c>
      <c r="O770" s="47"/>
      <c r="P770" s="330"/>
      <c r="Q770" s="643"/>
      <c r="R770" s="644"/>
      <c r="S770" s="644"/>
      <c r="T770" s="644"/>
      <c r="U770" s="644"/>
      <c r="V770" s="644"/>
      <c r="W770" s="644"/>
      <c r="X770" s="644"/>
      <c r="Y770" s="644"/>
      <c r="Z770" s="644"/>
      <c r="AA770" s="644"/>
      <c r="AB770" s="663"/>
    </row>
    <row r="771" spans="1:28" ht="24" customHeight="1">
      <c r="A771" s="266"/>
      <c r="B771" s="502"/>
      <c r="C771" s="818"/>
      <c r="D771" s="1565"/>
      <c r="E771" s="1566"/>
      <c r="F771" s="1566"/>
      <c r="G771" s="1566"/>
      <c r="H771" s="1566"/>
      <c r="I771" s="1566"/>
      <c r="J771" s="1566"/>
      <c r="K771" s="1567"/>
      <c r="L771" s="944"/>
      <c r="M771" s="130"/>
      <c r="N771" s="185" t="str">
        <f t="shared" si="21"/>
        <v/>
      </c>
      <c r="O771" s="47"/>
      <c r="P771" s="330"/>
      <c r="Q771" s="643"/>
      <c r="R771" s="647"/>
      <c r="S771" s="647"/>
      <c r="T771" s="644"/>
      <c r="U771" s="644"/>
      <c r="V771" s="644"/>
      <c r="W771" s="644"/>
      <c r="X771" s="644"/>
      <c r="Y771" s="644"/>
      <c r="Z771" s="644"/>
      <c r="AA771" s="644"/>
      <c r="AB771" s="663"/>
    </row>
    <row r="772" spans="1:28" s="22" customFormat="1" ht="6" customHeight="1">
      <c r="A772" s="264"/>
      <c r="C772" s="822"/>
      <c r="D772" s="973"/>
      <c r="E772" s="823"/>
      <c r="F772" s="823"/>
      <c r="G772" s="823"/>
      <c r="H772" s="823"/>
      <c r="I772" s="823"/>
      <c r="J772" s="823"/>
      <c r="K772" s="822"/>
      <c r="L772" s="822"/>
      <c r="M772" s="18"/>
      <c r="N772" s="23"/>
      <c r="O772" s="1"/>
      <c r="P772" s="200"/>
      <c r="Q772" s="662"/>
      <c r="R772" s="202"/>
      <c r="S772" s="202"/>
      <c r="T772" s="647"/>
      <c r="U772" s="647"/>
      <c r="V772" s="647"/>
      <c r="W772" s="647"/>
      <c r="X772" s="647"/>
      <c r="Y772" s="647"/>
      <c r="Z772" s="647"/>
      <c r="AA772" s="647"/>
      <c r="AB772" s="664"/>
    </row>
    <row r="773" spans="1:28" s="49" customFormat="1" ht="21.75" customHeight="1">
      <c r="A773" s="340"/>
      <c r="B773" s="1568" t="s">
        <v>188</v>
      </c>
      <c r="C773" s="1578"/>
      <c r="D773" s="1578"/>
      <c r="E773" s="1578"/>
      <c r="F773" s="1578"/>
      <c r="G773" s="1578"/>
      <c r="H773" s="1578"/>
      <c r="I773" s="1578"/>
      <c r="J773" s="1578"/>
      <c r="K773" s="1578"/>
      <c r="L773" s="1578"/>
      <c r="M773" s="1569"/>
      <c r="N773" s="1569"/>
      <c r="O773" s="1570"/>
      <c r="P773" s="337"/>
      <c r="Q773" s="494"/>
      <c r="R773" s="202"/>
      <c r="S773" s="202"/>
      <c r="T773" s="202"/>
      <c r="U773" s="202"/>
      <c r="V773" s="202"/>
      <c r="W773" s="202"/>
      <c r="X773" s="202"/>
      <c r="Y773" s="202"/>
      <c r="Z773" s="202"/>
      <c r="AA773" s="202"/>
      <c r="AB773" s="197"/>
    </row>
    <row r="774" spans="1:28" s="49" customFormat="1" ht="21.75" customHeight="1">
      <c r="A774" s="340"/>
      <c r="B774" s="1571" t="s">
        <v>187</v>
      </c>
      <c r="C774" s="1579"/>
      <c r="D774" s="1579"/>
      <c r="E774" s="1579"/>
      <c r="F774" s="1579"/>
      <c r="G774" s="1579"/>
      <c r="H774" s="1579"/>
      <c r="I774" s="1579"/>
      <c r="J774" s="1579"/>
      <c r="K774" s="1579"/>
      <c r="L774" s="1579"/>
      <c r="M774" s="1572"/>
      <c r="N774" s="1572"/>
      <c r="O774" s="1573"/>
      <c r="P774" s="337"/>
      <c r="Q774" s="494"/>
      <c r="R774" s="650"/>
      <c r="S774" s="650"/>
      <c r="T774" s="202"/>
      <c r="U774" s="202"/>
      <c r="V774" s="202"/>
      <c r="W774" s="202"/>
      <c r="X774" s="202"/>
      <c r="Y774" s="202"/>
      <c r="Z774" s="202"/>
      <c r="AA774" s="202"/>
      <c r="AB774" s="197"/>
    </row>
    <row r="775" spans="1:28" ht="12" customHeight="1">
      <c r="A775" s="216"/>
      <c r="B775" s="462" t="str">
        <f>B711</f>
        <v>FAPESP,  SETEMBRO DE 2015</v>
      </c>
      <c r="C775" s="824"/>
      <c r="D775" s="825"/>
      <c r="E775" s="826"/>
      <c r="F775" s="826"/>
      <c r="G775" s="826"/>
      <c r="H775" s="826"/>
      <c r="I775" s="826"/>
      <c r="J775" s="826"/>
      <c r="K775" s="824"/>
      <c r="L775" s="824"/>
      <c r="M775" s="501"/>
      <c r="N775" s="501"/>
      <c r="O775" s="501">
        <v>1</v>
      </c>
      <c r="P775" s="338"/>
      <c r="Q775" s="651"/>
      <c r="R775" s="650"/>
      <c r="S775" s="650"/>
      <c r="T775" s="650"/>
      <c r="U775" s="650"/>
      <c r="V775" s="650"/>
      <c r="W775" s="650"/>
      <c r="X775" s="650"/>
      <c r="Y775" s="650"/>
      <c r="Z775" s="650"/>
      <c r="AA775" s="650"/>
      <c r="AB775" s="665"/>
    </row>
    <row r="776" spans="1:28" ht="24" customHeight="1">
      <c r="A776" s="216"/>
      <c r="B776" s="309" t="s">
        <v>143</v>
      </c>
      <c r="C776" s="824"/>
      <c r="D776" s="825"/>
      <c r="E776" s="826"/>
      <c r="F776" s="826"/>
      <c r="G776" s="826"/>
      <c r="H776" s="826"/>
      <c r="I776" s="826"/>
      <c r="J776" s="826"/>
      <c r="K776" s="824"/>
      <c r="L776" s="824"/>
      <c r="M776" s="311"/>
      <c r="N776" s="311"/>
      <c r="O776" s="311"/>
      <c r="P776" s="338"/>
      <c r="Q776" s="651"/>
      <c r="R776" s="652"/>
      <c r="S776" s="652"/>
      <c r="T776" s="650"/>
      <c r="U776" s="650"/>
      <c r="V776" s="650"/>
      <c r="W776" s="650"/>
      <c r="X776" s="650"/>
      <c r="Y776" s="650"/>
      <c r="Z776" s="650"/>
      <c r="AA776" s="650"/>
      <c r="AB776" s="665"/>
    </row>
    <row r="777" spans="1:28" ht="15.75" customHeight="1">
      <c r="A777" s="212"/>
      <c r="B777" s="1574" t="s">
        <v>1</v>
      </c>
      <c r="C777" s="1577" t="s">
        <v>7</v>
      </c>
      <c r="D777" s="1581" t="s">
        <v>8</v>
      </c>
      <c r="E777" s="1582"/>
      <c r="F777" s="1582"/>
      <c r="G777" s="1582"/>
      <c r="H777" s="1582"/>
      <c r="I777" s="1582"/>
      <c r="J777" s="1582"/>
      <c r="K777" s="1582"/>
      <c r="L777" s="1577" t="s">
        <v>117</v>
      </c>
      <c r="M777" s="1577" t="s">
        <v>3</v>
      </c>
      <c r="N777" s="1574" t="s">
        <v>4</v>
      </c>
      <c r="O777" s="1574" t="s">
        <v>2</v>
      </c>
      <c r="P777" s="209"/>
      <c r="Q777" s="653"/>
      <c r="R777" s="652"/>
      <c r="S777" s="652"/>
      <c r="T777" s="652"/>
      <c r="U777" s="652"/>
      <c r="V777" s="652"/>
      <c r="W777" s="652"/>
      <c r="X777" s="652"/>
      <c r="Y777" s="652"/>
      <c r="Z777" s="652"/>
      <c r="AA777" s="652"/>
      <c r="AB777" s="652"/>
    </row>
    <row r="778" spans="1:28" s="55" customFormat="1" ht="15.75" customHeight="1">
      <c r="A778" s="266"/>
      <c r="B778" s="1551"/>
      <c r="C778" s="1580"/>
      <c r="D778" s="1582"/>
      <c r="E778" s="1582"/>
      <c r="F778" s="1582"/>
      <c r="G778" s="1582"/>
      <c r="H778" s="1582"/>
      <c r="I778" s="1582"/>
      <c r="J778" s="1582"/>
      <c r="K778" s="1582"/>
      <c r="L778" s="1577"/>
      <c r="M778" s="1551"/>
      <c r="N778" s="1551"/>
      <c r="O778" s="1551"/>
      <c r="P778" s="210"/>
      <c r="Q778" s="653"/>
      <c r="R778" s="644"/>
      <c r="S778" s="644"/>
      <c r="T778" s="652"/>
      <c r="U778" s="652"/>
      <c r="V778" s="652"/>
      <c r="W778" s="652"/>
      <c r="X778" s="652"/>
      <c r="Y778" s="652"/>
      <c r="Z778" s="652"/>
      <c r="AA778" s="652"/>
      <c r="AB778" s="652"/>
    </row>
    <row r="779" spans="1:28" ht="24" customHeight="1">
      <c r="A779" s="212"/>
      <c r="B779" s="502"/>
      <c r="C779" s="827"/>
      <c r="D779" s="1565"/>
      <c r="E779" s="1566"/>
      <c r="F779" s="1566"/>
      <c r="G779" s="1566"/>
      <c r="H779" s="1566"/>
      <c r="I779" s="1566"/>
      <c r="J779" s="1566"/>
      <c r="K779" s="1567"/>
      <c r="L779" s="944"/>
      <c r="M779" s="130"/>
      <c r="N779" s="185" t="str">
        <f t="shared" ref="N779:N816" si="22">IF(C779=0,"",C779*M779)</f>
        <v/>
      </c>
      <c r="O779" s="47"/>
      <c r="P779" s="338"/>
      <c r="Q779" s="643"/>
      <c r="R779" s="644"/>
      <c r="S779" s="644"/>
      <c r="T779" s="644"/>
      <c r="U779" s="644"/>
      <c r="V779" s="644"/>
      <c r="W779" s="644"/>
      <c r="X779" s="644"/>
      <c r="Y779" s="644"/>
      <c r="Z779" s="644"/>
      <c r="AA779" s="644"/>
      <c r="AB779" s="663"/>
    </row>
    <row r="780" spans="1:28" ht="24" customHeight="1">
      <c r="A780" s="212"/>
      <c r="B780" s="502"/>
      <c r="C780" s="818"/>
      <c r="D780" s="1565"/>
      <c r="E780" s="1566"/>
      <c r="F780" s="1566"/>
      <c r="G780" s="1566"/>
      <c r="H780" s="1566"/>
      <c r="I780" s="1566"/>
      <c r="J780" s="1566"/>
      <c r="K780" s="1567"/>
      <c r="L780" s="944"/>
      <c r="M780" s="130"/>
      <c r="N780" s="185" t="str">
        <f t="shared" si="22"/>
        <v/>
      </c>
      <c r="O780" s="47"/>
      <c r="P780" s="338"/>
      <c r="Q780" s="643"/>
      <c r="R780" s="644"/>
      <c r="S780" s="644"/>
      <c r="T780" s="644"/>
      <c r="U780" s="644"/>
      <c r="V780" s="644"/>
      <c r="W780" s="644"/>
      <c r="X780" s="644"/>
      <c r="Y780" s="644"/>
      <c r="Z780" s="644"/>
      <c r="AA780" s="644"/>
      <c r="AB780" s="663"/>
    </row>
    <row r="781" spans="1:28" ht="24" customHeight="1">
      <c r="A781" s="212"/>
      <c r="B781" s="502"/>
      <c r="C781" s="818"/>
      <c r="D781" s="1565"/>
      <c r="E781" s="1566"/>
      <c r="F781" s="1566"/>
      <c r="G781" s="1566"/>
      <c r="H781" s="1566"/>
      <c r="I781" s="1566"/>
      <c r="J781" s="1566"/>
      <c r="K781" s="1567"/>
      <c r="L781" s="944"/>
      <c r="M781" s="130"/>
      <c r="N781" s="185" t="str">
        <f t="shared" si="22"/>
        <v/>
      </c>
      <c r="O781" s="47"/>
      <c r="P781" s="338"/>
      <c r="Q781" s="643"/>
      <c r="R781" s="644"/>
      <c r="S781" s="644"/>
      <c r="T781" s="644"/>
      <c r="U781" s="644"/>
      <c r="V781" s="644"/>
      <c r="W781" s="644"/>
      <c r="X781" s="644"/>
      <c r="Y781" s="644"/>
      <c r="Z781" s="644"/>
      <c r="AA781" s="644"/>
      <c r="AB781" s="663"/>
    </row>
    <row r="782" spans="1:28" ht="24" customHeight="1">
      <c r="A782" s="212"/>
      <c r="B782" s="502"/>
      <c r="C782" s="818"/>
      <c r="D782" s="1565"/>
      <c r="E782" s="1566"/>
      <c r="F782" s="1566"/>
      <c r="G782" s="1566"/>
      <c r="H782" s="1566"/>
      <c r="I782" s="1566"/>
      <c r="J782" s="1566"/>
      <c r="K782" s="1567"/>
      <c r="L782" s="944"/>
      <c r="M782" s="130"/>
      <c r="N782" s="185" t="str">
        <f t="shared" si="22"/>
        <v/>
      </c>
      <c r="O782" s="47"/>
      <c r="P782" s="338"/>
      <c r="Q782" s="643"/>
      <c r="R782" s="644"/>
      <c r="S782" s="644"/>
      <c r="T782" s="644"/>
      <c r="U782" s="644"/>
      <c r="V782" s="644"/>
      <c r="W782" s="644"/>
      <c r="X782" s="644"/>
      <c r="Y782" s="644"/>
      <c r="Z782" s="644"/>
      <c r="AA782" s="644"/>
      <c r="AB782" s="663"/>
    </row>
    <row r="783" spans="1:28" ht="24" customHeight="1">
      <c r="A783" s="212"/>
      <c r="B783" s="502"/>
      <c r="C783" s="818"/>
      <c r="D783" s="1565"/>
      <c r="E783" s="1566"/>
      <c r="F783" s="1566"/>
      <c r="G783" s="1566"/>
      <c r="H783" s="1566"/>
      <c r="I783" s="1566"/>
      <c r="J783" s="1566"/>
      <c r="K783" s="1567"/>
      <c r="L783" s="944"/>
      <c r="M783" s="130"/>
      <c r="N783" s="185" t="str">
        <f t="shared" si="22"/>
        <v/>
      </c>
      <c r="O783" s="47"/>
      <c r="P783" s="338"/>
      <c r="Q783" s="643"/>
      <c r="R783" s="644"/>
      <c r="S783" s="644"/>
      <c r="T783" s="644"/>
      <c r="U783" s="644"/>
      <c r="V783" s="644"/>
      <c r="W783" s="644"/>
      <c r="X783" s="644"/>
      <c r="Y783" s="644"/>
      <c r="Z783" s="644"/>
      <c r="AA783" s="644"/>
      <c r="AB783" s="663"/>
    </row>
    <row r="784" spans="1:28" ht="24" customHeight="1">
      <c r="A784" s="212"/>
      <c r="B784" s="502"/>
      <c r="C784" s="818"/>
      <c r="D784" s="1565"/>
      <c r="E784" s="1566"/>
      <c r="F784" s="1566"/>
      <c r="G784" s="1566"/>
      <c r="H784" s="1566"/>
      <c r="I784" s="1566"/>
      <c r="J784" s="1566"/>
      <c r="K784" s="1567"/>
      <c r="L784" s="944"/>
      <c r="M784" s="130"/>
      <c r="N784" s="185" t="str">
        <f t="shared" si="22"/>
        <v/>
      </c>
      <c r="O784" s="47"/>
      <c r="P784" s="338"/>
      <c r="Q784" s="643"/>
      <c r="R784" s="644"/>
      <c r="S784" s="644"/>
      <c r="T784" s="644"/>
      <c r="U784" s="644"/>
      <c r="V784" s="644"/>
      <c r="W784" s="644"/>
      <c r="X784" s="644"/>
      <c r="Y784" s="644"/>
      <c r="Z784" s="644"/>
      <c r="AA784" s="644"/>
      <c r="AB784" s="663"/>
    </row>
    <row r="785" spans="1:28" ht="24" customHeight="1">
      <c r="A785" s="212"/>
      <c r="B785" s="502"/>
      <c r="C785" s="818"/>
      <c r="D785" s="1565"/>
      <c r="E785" s="1566"/>
      <c r="F785" s="1566"/>
      <c r="G785" s="1566"/>
      <c r="H785" s="1566"/>
      <c r="I785" s="1566"/>
      <c r="J785" s="1566"/>
      <c r="K785" s="1567"/>
      <c r="L785" s="944"/>
      <c r="M785" s="130"/>
      <c r="N785" s="185" t="str">
        <f t="shared" si="22"/>
        <v/>
      </c>
      <c r="O785" s="47"/>
      <c r="P785" s="338"/>
      <c r="Q785" s="643"/>
      <c r="R785" s="644"/>
      <c r="S785" s="644"/>
      <c r="T785" s="644"/>
      <c r="U785" s="644"/>
      <c r="V785" s="644"/>
      <c r="W785" s="644"/>
      <c r="X785" s="644"/>
      <c r="Y785" s="644"/>
      <c r="Z785" s="644"/>
      <c r="AA785" s="644"/>
      <c r="AB785" s="663"/>
    </row>
    <row r="786" spans="1:28" ht="24" customHeight="1">
      <c r="A786" s="212"/>
      <c r="B786" s="502"/>
      <c r="C786" s="818"/>
      <c r="D786" s="1565"/>
      <c r="E786" s="1566"/>
      <c r="F786" s="1566"/>
      <c r="G786" s="1566"/>
      <c r="H786" s="1566"/>
      <c r="I786" s="1566"/>
      <c r="J786" s="1566"/>
      <c r="K786" s="1567"/>
      <c r="L786" s="944"/>
      <c r="M786" s="130"/>
      <c r="N786" s="185" t="str">
        <f t="shared" si="22"/>
        <v/>
      </c>
      <c r="O786" s="47"/>
      <c r="P786" s="338"/>
      <c r="Q786" s="643"/>
      <c r="R786" s="644"/>
      <c r="S786" s="644"/>
      <c r="T786" s="644"/>
      <c r="U786" s="644"/>
      <c r="V786" s="644"/>
      <c r="W786" s="644"/>
      <c r="X786" s="644"/>
      <c r="Y786" s="644"/>
      <c r="Z786" s="644"/>
      <c r="AA786" s="644"/>
      <c r="AB786" s="663"/>
    </row>
    <row r="787" spans="1:28" ht="24" customHeight="1">
      <c r="A787" s="212"/>
      <c r="B787" s="502"/>
      <c r="C787" s="818"/>
      <c r="D787" s="1565"/>
      <c r="E787" s="1566"/>
      <c r="F787" s="1566"/>
      <c r="G787" s="1566"/>
      <c r="H787" s="1566"/>
      <c r="I787" s="1566"/>
      <c r="J787" s="1566"/>
      <c r="K787" s="1567"/>
      <c r="L787" s="944"/>
      <c r="M787" s="130"/>
      <c r="N787" s="185" t="str">
        <f t="shared" si="22"/>
        <v/>
      </c>
      <c r="O787" s="47"/>
      <c r="P787" s="338"/>
      <c r="Q787" s="643"/>
      <c r="R787" s="644"/>
      <c r="S787" s="644"/>
      <c r="T787" s="644"/>
      <c r="U787" s="644"/>
      <c r="V787" s="644"/>
      <c r="W787" s="644"/>
      <c r="X787" s="644"/>
      <c r="Y787" s="644"/>
      <c r="Z787" s="644"/>
      <c r="AA787" s="644"/>
      <c r="AB787" s="663"/>
    </row>
    <row r="788" spans="1:28" ht="24" customHeight="1">
      <c r="A788" s="212"/>
      <c r="B788" s="502"/>
      <c r="C788" s="818"/>
      <c r="D788" s="1565"/>
      <c r="E788" s="1566"/>
      <c r="F788" s="1566"/>
      <c r="G788" s="1566"/>
      <c r="H788" s="1566"/>
      <c r="I788" s="1566"/>
      <c r="J788" s="1566"/>
      <c r="K788" s="1567"/>
      <c r="L788" s="944"/>
      <c r="M788" s="130"/>
      <c r="N788" s="185" t="str">
        <f t="shared" si="22"/>
        <v/>
      </c>
      <c r="O788" s="47"/>
      <c r="P788" s="338"/>
      <c r="Q788" s="643"/>
      <c r="R788" s="644"/>
      <c r="S788" s="644"/>
      <c r="T788" s="644"/>
      <c r="U788" s="644"/>
      <c r="V788" s="644"/>
      <c r="W788" s="644"/>
      <c r="X788" s="644"/>
      <c r="Y788" s="644"/>
      <c r="Z788" s="644"/>
      <c r="AA788" s="644"/>
      <c r="AB788" s="663"/>
    </row>
    <row r="789" spans="1:28" ht="24" customHeight="1">
      <c r="A789" s="212"/>
      <c r="B789" s="502"/>
      <c r="C789" s="818"/>
      <c r="D789" s="1565"/>
      <c r="E789" s="1566"/>
      <c r="F789" s="1566"/>
      <c r="G789" s="1566"/>
      <c r="H789" s="1566"/>
      <c r="I789" s="1566"/>
      <c r="J789" s="1566"/>
      <c r="K789" s="1567"/>
      <c r="L789" s="944"/>
      <c r="M789" s="130"/>
      <c r="N789" s="185" t="str">
        <f t="shared" si="22"/>
        <v/>
      </c>
      <c r="O789" s="47"/>
      <c r="P789" s="338"/>
      <c r="Q789" s="643"/>
      <c r="R789" s="644"/>
      <c r="S789" s="644"/>
      <c r="T789" s="644"/>
      <c r="U789" s="644"/>
      <c r="V789" s="644"/>
      <c r="W789" s="644"/>
      <c r="X789" s="644"/>
      <c r="Y789" s="644"/>
      <c r="Z789" s="644"/>
      <c r="AA789" s="644"/>
      <c r="AB789" s="663"/>
    </row>
    <row r="790" spans="1:28" ht="24" customHeight="1">
      <c r="A790" s="212"/>
      <c r="B790" s="502"/>
      <c r="C790" s="818"/>
      <c r="D790" s="1565"/>
      <c r="E790" s="1566"/>
      <c r="F790" s="1566"/>
      <c r="G790" s="1566"/>
      <c r="H790" s="1566"/>
      <c r="I790" s="1566"/>
      <c r="J790" s="1566"/>
      <c r="K790" s="1567"/>
      <c r="L790" s="944"/>
      <c r="M790" s="130"/>
      <c r="N790" s="185" t="str">
        <f t="shared" si="22"/>
        <v/>
      </c>
      <c r="O790" s="47"/>
      <c r="P790" s="338"/>
      <c r="Q790" s="643"/>
      <c r="R790" s="644"/>
      <c r="S790" s="644"/>
      <c r="T790" s="644"/>
      <c r="U790" s="644"/>
      <c r="V790" s="644"/>
      <c r="W790" s="644"/>
      <c r="X790" s="644"/>
      <c r="Y790" s="644"/>
      <c r="Z790" s="644"/>
      <c r="AA790" s="644"/>
      <c r="AB790" s="663"/>
    </row>
    <row r="791" spans="1:28" ht="24" customHeight="1">
      <c r="A791" s="212"/>
      <c r="B791" s="502"/>
      <c r="C791" s="818"/>
      <c r="D791" s="1565"/>
      <c r="E791" s="1566"/>
      <c r="F791" s="1566"/>
      <c r="G791" s="1566"/>
      <c r="H791" s="1566"/>
      <c r="I791" s="1566"/>
      <c r="J791" s="1566"/>
      <c r="K791" s="1567"/>
      <c r="L791" s="944"/>
      <c r="M791" s="130"/>
      <c r="N791" s="185" t="str">
        <f t="shared" si="22"/>
        <v/>
      </c>
      <c r="O791" s="47"/>
      <c r="P791" s="338"/>
      <c r="Q791" s="643"/>
      <c r="R791" s="644"/>
      <c r="S791" s="644"/>
      <c r="T791" s="644"/>
      <c r="U791" s="644"/>
      <c r="V791" s="644"/>
      <c r="W791" s="644"/>
      <c r="X791" s="644"/>
      <c r="Y791" s="644"/>
      <c r="Z791" s="644"/>
      <c r="AA791" s="644"/>
      <c r="AB791" s="663"/>
    </row>
    <row r="792" spans="1:28" ht="24" customHeight="1">
      <c r="A792" s="212"/>
      <c r="B792" s="502"/>
      <c r="C792" s="818"/>
      <c r="D792" s="1565"/>
      <c r="E792" s="1566"/>
      <c r="F792" s="1566"/>
      <c r="G792" s="1566"/>
      <c r="H792" s="1566"/>
      <c r="I792" s="1566"/>
      <c r="J792" s="1566"/>
      <c r="K792" s="1567"/>
      <c r="L792" s="944"/>
      <c r="M792" s="130"/>
      <c r="N792" s="185" t="str">
        <f t="shared" si="22"/>
        <v/>
      </c>
      <c r="O792" s="47"/>
      <c r="P792" s="338"/>
      <c r="Q792" s="643"/>
      <c r="R792" s="644"/>
      <c r="S792" s="644"/>
      <c r="T792" s="644"/>
      <c r="U792" s="644"/>
      <c r="V792" s="644"/>
      <c r="W792" s="644"/>
      <c r="X792" s="644"/>
      <c r="Y792" s="644"/>
      <c r="Z792" s="644"/>
      <c r="AA792" s="644"/>
      <c r="AB792" s="663"/>
    </row>
    <row r="793" spans="1:28" ht="24" customHeight="1">
      <c r="A793" s="212"/>
      <c r="B793" s="502"/>
      <c r="C793" s="818"/>
      <c r="D793" s="1565"/>
      <c r="E793" s="1566"/>
      <c r="F793" s="1566"/>
      <c r="G793" s="1566"/>
      <c r="H793" s="1566"/>
      <c r="I793" s="1566"/>
      <c r="J793" s="1566"/>
      <c r="K793" s="1567"/>
      <c r="L793" s="944"/>
      <c r="M793" s="130"/>
      <c r="N793" s="185" t="str">
        <f t="shared" si="22"/>
        <v/>
      </c>
      <c r="O793" s="47"/>
      <c r="P793" s="338"/>
      <c r="Q793" s="643"/>
      <c r="R793" s="644"/>
      <c r="S793" s="644"/>
      <c r="T793" s="644"/>
      <c r="U793" s="644"/>
      <c r="V793" s="644"/>
      <c r="W793" s="644"/>
      <c r="X793" s="644"/>
      <c r="Y793" s="644"/>
      <c r="Z793" s="644"/>
      <c r="AA793" s="644"/>
      <c r="AB793" s="663"/>
    </row>
    <row r="794" spans="1:28" ht="24" customHeight="1">
      <c r="A794" s="212"/>
      <c r="B794" s="502"/>
      <c r="C794" s="818"/>
      <c r="D794" s="1565"/>
      <c r="E794" s="1566"/>
      <c r="F794" s="1566"/>
      <c r="G794" s="1566"/>
      <c r="H794" s="1566"/>
      <c r="I794" s="1566"/>
      <c r="J794" s="1566"/>
      <c r="K794" s="1567"/>
      <c r="L794" s="944"/>
      <c r="M794" s="130"/>
      <c r="N794" s="185" t="str">
        <f t="shared" si="22"/>
        <v/>
      </c>
      <c r="O794" s="47"/>
      <c r="P794" s="338"/>
      <c r="Q794" s="643"/>
      <c r="R794" s="644"/>
      <c r="S794" s="644"/>
      <c r="T794" s="644"/>
      <c r="U794" s="644"/>
      <c r="V794" s="644"/>
      <c r="W794" s="644"/>
      <c r="X794" s="644"/>
      <c r="Y794" s="644"/>
      <c r="Z794" s="644"/>
      <c r="AA794" s="644"/>
      <c r="AB794" s="663"/>
    </row>
    <row r="795" spans="1:28" ht="24" customHeight="1">
      <c r="A795" s="212"/>
      <c r="B795" s="502"/>
      <c r="C795" s="818"/>
      <c r="D795" s="1565"/>
      <c r="E795" s="1566"/>
      <c r="F795" s="1566"/>
      <c r="G795" s="1566"/>
      <c r="H795" s="1566"/>
      <c r="I795" s="1566"/>
      <c r="J795" s="1566"/>
      <c r="K795" s="1567"/>
      <c r="L795" s="944"/>
      <c r="M795" s="130"/>
      <c r="N795" s="185" t="str">
        <f t="shared" si="22"/>
        <v/>
      </c>
      <c r="O795" s="47"/>
      <c r="P795" s="338"/>
      <c r="Q795" s="643"/>
      <c r="R795" s="644"/>
      <c r="S795" s="644"/>
      <c r="T795" s="644"/>
      <c r="U795" s="644"/>
      <c r="V795" s="644"/>
      <c r="W795" s="644"/>
      <c r="X795" s="644"/>
      <c r="Y795" s="644"/>
      <c r="Z795" s="644"/>
      <c r="AA795" s="644"/>
      <c r="AB795" s="663"/>
    </row>
    <row r="796" spans="1:28" ht="24" customHeight="1">
      <c r="A796" s="212"/>
      <c r="B796" s="502"/>
      <c r="C796" s="818"/>
      <c r="D796" s="1565"/>
      <c r="E796" s="1566"/>
      <c r="F796" s="1566"/>
      <c r="G796" s="1566"/>
      <c r="H796" s="1566"/>
      <c r="I796" s="1566"/>
      <c r="J796" s="1566"/>
      <c r="K796" s="1567"/>
      <c r="L796" s="944"/>
      <c r="M796" s="130"/>
      <c r="N796" s="185" t="str">
        <f t="shared" si="22"/>
        <v/>
      </c>
      <c r="O796" s="47"/>
      <c r="P796" s="338"/>
      <c r="Q796" s="643"/>
      <c r="R796" s="644"/>
      <c r="S796" s="644"/>
      <c r="T796" s="644"/>
      <c r="U796" s="644"/>
      <c r="V796" s="644"/>
      <c r="W796" s="644"/>
      <c r="X796" s="644"/>
      <c r="Y796" s="644"/>
      <c r="Z796" s="644"/>
      <c r="AA796" s="644"/>
      <c r="AB796" s="663"/>
    </row>
    <row r="797" spans="1:28" ht="24" customHeight="1">
      <c r="A797" s="212"/>
      <c r="B797" s="502"/>
      <c r="C797" s="818"/>
      <c r="D797" s="1565"/>
      <c r="E797" s="1566"/>
      <c r="F797" s="1566"/>
      <c r="G797" s="1566"/>
      <c r="H797" s="1566"/>
      <c r="I797" s="1566"/>
      <c r="J797" s="1566"/>
      <c r="K797" s="1567"/>
      <c r="L797" s="944"/>
      <c r="M797" s="130"/>
      <c r="N797" s="185" t="str">
        <f t="shared" si="22"/>
        <v/>
      </c>
      <c r="O797" s="47"/>
      <c r="P797" s="338"/>
      <c r="Q797" s="643"/>
      <c r="R797" s="644"/>
      <c r="S797" s="644"/>
      <c r="T797" s="644"/>
      <c r="U797" s="644"/>
      <c r="V797" s="644"/>
      <c r="W797" s="644"/>
      <c r="X797" s="644"/>
      <c r="Y797" s="644"/>
      <c r="Z797" s="644"/>
      <c r="AA797" s="644"/>
      <c r="AB797" s="663"/>
    </row>
    <row r="798" spans="1:28" ht="24" customHeight="1">
      <c r="A798" s="212"/>
      <c r="B798" s="502"/>
      <c r="C798" s="818"/>
      <c r="D798" s="1565"/>
      <c r="E798" s="1566"/>
      <c r="F798" s="1566"/>
      <c r="G798" s="1566"/>
      <c r="H798" s="1566"/>
      <c r="I798" s="1566"/>
      <c r="J798" s="1566"/>
      <c r="K798" s="1567"/>
      <c r="L798" s="944"/>
      <c r="M798" s="130"/>
      <c r="N798" s="185" t="str">
        <f t="shared" si="22"/>
        <v/>
      </c>
      <c r="O798" s="47"/>
      <c r="P798" s="338"/>
      <c r="Q798" s="643"/>
      <c r="R798" s="644"/>
      <c r="S798" s="644"/>
      <c r="T798" s="644"/>
      <c r="U798" s="644"/>
      <c r="V798" s="644"/>
      <c r="W798" s="644"/>
      <c r="X798" s="644"/>
      <c r="Y798" s="644"/>
      <c r="Z798" s="644"/>
      <c r="AA798" s="644"/>
      <c r="AB798" s="663"/>
    </row>
    <row r="799" spans="1:28" ht="24" customHeight="1">
      <c r="A799" s="212"/>
      <c r="B799" s="502"/>
      <c r="C799" s="818"/>
      <c r="D799" s="1565"/>
      <c r="E799" s="1566"/>
      <c r="F799" s="1566"/>
      <c r="G799" s="1566"/>
      <c r="H799" s="1566"/>
      <c r="I799" s="1566"/>
      <c r="J799" s="1566"/>
      <c r="K799" s="1567"/>
      <c r="L799" s="944"/>
      <c r="M799" s="130"/>
      <c r="N799" s="185" t="str">
        <f t="shared" si="22"/>
        <v/>
      </c>
      <c r="O799" s="47"/>
      <c r="P799" s="338"/>
      <c r="Q799" s="643"/>
      <c r="R799" s="644"/>
      <c r="S799" s="644"/>
      <c r="T799" s="644"/>
      <c r="U799" s="644"/>
      <c r="V799" s="644"/>
      <c r="W799" s="644"/>
      <c r="X799" s="644"/>
      <c r="Y799" s="644"/>
      <c r="Z799" s="644"/>
      <c r="AA799" s="644"/>
      <c r="AB799" s="663"/>
    </row>
    <row r="800" spans="1:28" ht="24" customHeight="1">
      <c r="A800" s="212"/>
      <c r="B800" s="502"/>
      <c r="C800" s="818"/>
      <c r="D800" s="1565"/>
      <c r="E800" s="1566"/>
      <c r="F800" s="1566"/>
      <c r="G800" s="1566"/>
      <c r="H800" s="1566"/>
      <c r="I800" s="1566"/>
      <c r="J800" s="1566"/>
      <c r="K800" s="1567"/>
      <c r="L800" s="944"/>
      <c r="M800" s="130"/>
      <c r="N800" s="185" t="str">
        <f t="shared" si="22"/>
        <v/>
      </c>
      <c r="O800" s="47"/>
      <c r="P800" s="338"/>
      <c r="Q800" s="643"/>
      <c r="R800" s="644"/>
      <c r="S800" s="644"/>
      <c r="T800" s="644"/>
      <c r="U800" s="644"/>
      <c r="V800" s="644"/>
      <c r="W800" s="644"/>
      <c r="X800" s="644"/>
      <c r="Y800" s="644"/>
      <c r="Z800" s="644"/>
      <c r="AA800" s="644"/>
      <c r="AB800" s="663"/>
    </row>
    <row r="801" spans="1:28" ht="24" customHeight="1">
      <c r="A801" s="212"/>
      <c r="B801" s="502"/>
      <c r="C801" s="818"/>
      <c r="D801" s="1565"/>
      <c r="E801" s="1566"/>
      <c r="F801" s="1566"/>
      <c r="G801" s="1566"/>
      <c r="H801" s="1566"/>
      <c r="I801" s="1566"/>
      <c r="J801" s="1566"/>
      <c r="K801" s="1567"/>
      <c r="L801" s="944"/>
      <c r="M801" s="130"/>
      <c r="N801" s="185" t="str">
        <f t="shared" si="22"/>
        <v/>
      </c>
      <c r="O801" s="47"/>
      <c r="P801" s="338"/>
      <c r="Q801" s="643"/>
      <c r="R801" s="644"/>
      <c r="S801" s="644"/>
      <c r="T801" s="644"/>
      <c r="U801" s="644"/>
      <c r="V801" s="644"/>
      <c r="W801" s="644"/>
      <c r="X801" s="644"/>
      <c r="Y801" s="644"/>
      <c r="Z801" s="644"/>
      <c r="AA801" s="644"/>
      <c r="AB801" s="663"/>
    </row>
    <row r="802" spans="1:28" ht="24" customHeight="1">
      <c r="A802" s="212"/>
      <c r="B802" s="502"/>
      <c r="C802" s="818"/>
      <c r="D802" s="1565"/>
      <c r="E802" s="1566"/>
      <c r="F802" s="1566"/>
      <c r="G802" s="1566"/>
      <c r="H802" s="1566"/>
      <c r="I802" s="1566"/>
      <c r="J802" s="1566"/>
      <c r="K802" s="1567"/>
      <c r="L802" s="944"/>
      <c r="M802" s="130"/>
      <c r="N802" s="185" t="str">
        <f t="shared" si="22"/>
        <v/>
      </c>
      <c r="O802" s="47"/>
      <c r="P802" s="338"/>
      <c r="Q802" s="643"/>
      <c r="R802" s="656"/>
      <c r="S802" s="656"/>
      <c r="T802" s="644"/>
      <c r="U802" s="644"/>
      <c r="V802" s="644"/>
      <c r="W802" s="644"/>
      <c r="X802" s="644"/>
      <c r="Y802" s="644"/>
      <c r="Z802" s="644"/>
      <c r="AA802" s="644"/>
      <c r="AB802" s="663"/>
    </row>
    <row r="803" spans="1:28" ht="24" customHeight="1">
      <c r="A803" s="212"/>
      <c r="B803" s="502"/>
      <c r="C803" s="818"/>
      <c r="D803" s="1565"/>
      <c r="E803" s="1566"/>
      <c r="F803" s="1566"/>
      <c r="G803" s="1566"/>
      <c r="H803" s="1566"/>
      <c r="I803" s="1566"/>
      <c r="J803" s="1566"/>
      <c r="K803" s="1567"/>
      <c r="L803" s="944"/>
      <c r="M803" s="130"/>
      <c r="N803" s="185" t="str">
        <f t="shared" si="22"/>
        <v/>
      </c>
      <c r="O803" s="47"/>
      <c r="P803" s="338"/>
      <c r="Q803" s="643"/>
      <c r="R803" s="644"/>
      <c r="S803" s="644"/>
      <c r="T803" s="644"/>
      <c r="U803" s="644"/>
      <c r="V803" s="644"/>
      <c r="W803" s="644"/>
      <c r="X803" s="644"/>
      <c r="Y803" s="644"/>
      <c r="Z803" s="644"/>
      <c r="AA803" s="644"/>
      <c r="AB803" s="663"/>
    </row>
    <row r="804" spans="1:28" ht="24" customHeight="1">
      <c r="A804" s="212"/>
      <c r="B804" s="502"/>
      <c r="C804" s="818"/>
      <c r="D804" s="1565"/>
      <c r="E804" s="1566"/>
      <c r="F804" s="1566"/>
      <c r="G804" s="1566"/>
      <c r="H804" s="1566"/>
      <c r="I804" s="1566"/>
      <c r="J804" s="1566"/>
      <c r="K804" s="1567"/>
      <c r="L804" s="944"/>
      <c r="M804" s="130"/>
      <c r="N804" s="185" t="str">
        <f t="shared" si="22"/>
        <v/>
      </c>
      <c r="O804" s="47"/>
      <c r="P804" s="338"/>
      <c r="Q804" s="643"/>
      <c r="R804" s="644"/>
      <c r="S804" s="644"/>
      <c r="T804" s="644"/>
      <c r="U804" s="644"/>
      <c r="V804" s="644"/>
      <c r="W804" s="644"/>
      <c r="X804" s="644"/>
      <c r="Y804" s="644"/>
      <c r="Z804" s="644"/>
      <c r="AA804" s="644"/>
      <c r="AB804" s="663"/>
    </row>
    <row r="805" spans="1:28" ht="24" customHeight="1">
      <c r="A805" s="212"/>
      <c r="B805" s="502"/>
      <c r="C805" s="818"/>
      <c r="D805" s="1565"/>
      <c r="E805" s="1566"/>
      <c r="F805" s="1566"/>
      <c r="G805" s="1566"/>
      <c r="H805" s="1566"/>
      <c r="I805" s="1566"/>
      <c r="J805" s="1566"/>
      <c r="K805" s="1567"/>
      <c r="L805" s="944"/>
      <c r="M805" s="130"/>
      <c r="N805" s="185" t="str">
        <f t="shared" si="22"/>
        <v/>
      </c>
      <c r="O805" s="47"/>
      <c r="P805" s="338"/>
      <c r="Q805" s="643"/>
      <c r="R805" s="644"/>
      <c r="S805" s="644"/>
      <c r="T805" s="644"/>
      <c r="U805" s="644"/>
      <c r="V805" s="644"/>
      <c r="W805" s="644"/>
      <c r="X805" s="644"/>
      <c r="Y805" s="644"/>
      <c r="Z805" s="644"/>
      <c r="AA805" s="644"/>
      <c r="AB805" s="663"/>
    </row>
    <row r="806" spans="1:28" ht="24" customHeight="1">
      <c r="A806" s="212"/>
      <c r="B806" s="502"/>
      <c r="C806" s="818"/>
      <c r="D806" s="1565"/>
      <c r="E806" s="1566"/>
      <c r="F806" s="1566"/>
      <c r="G806" s="1566"/>
      <c r="H806" s="1566"/>
      <c r="I806" s="1566"/>
      <c r="J806" s="1566"/>
      <c r="K806" s="1567"/>
      <c r="L806" s="944"/>
      <c r="M806" s="130"/>
      <c r="N806" s="185" t="str">
        <f t="shared" si="22"/>
        <v/>
      </c>
      <c r="O806" s="47"/>
      <c r="P806" s="338"/>
      <c r="Q806" s="643"/>
      <c r="R806" s="644"/>
      <c r="S806" s="644"/>
      <c r="T806" s="644"/>
      <c r="U806" s="644"/>
      <c r="V806" s="644"/>
      <c r="W806" s="644"/>
      <c r="X806" s="644"/>
      <c r="Y806" s="644"/>
      <c r="Z806" s="644"/>
      <c r="AA806" s="644"/>
      <c r="AB806" s="663"/>
    </row>
    <row r="807" spans="1:28" ht="24" customHeight="1">
      <c r="A807" s="212"/>
      <c r="B807" s="502"/>
      <c r="C807" s="818"/>
      <c r="D807" s="1565"/>
      <c r="E807" s="1566"/>
      <c r="F807" s="1566"/>
      <c r="G807" s="1566"/>
      <c r="H807" s="1566"/>
      <c r="I807" s="1566"/>
      <c r="J807" s="1566"/>
      <c r="K807" s="1567"/>
      <c r="L807" s="944"/>
      <c r="M807" s="130"/>
      <c r="N807" s="185" t="str">
        <f t="shared" si="22"/>
        <v/>
      </c>
      <c r="O807" s="47"/>
      <c r="P807" s="338"/>
      <c r="Q807" s="643"/>
      <c r="R807" s="644"/>
      <c r="S807" s="644"/>
      <c r="T807" s="644"/>
      <c r="U807" s="644"/>
      <c r="V807" s="644"/>
      <c r="W807" s="644"/>
      <c r="X807" s="644"/>
      <c r="Y807" s="644"/>
      <c r="Z807" s="644"/>
      <c r="AA807" s="644"/>
      <c r="AB807" s="663"/>
    </row>
    <row r="808" spans="1:28" ht="24" customHeight="1">
      <c r="A808" s="212"/>
      <c r="B808" s="502"/>
      <c r="C808" s="818"/>
      <c r="D808" s="1565"/>
      <c r="E808" s="1566"/>
      <c r="F808" s="1566"/>
      <c r="G808" s="1566"/>
      <c r="H808" s="1566"/>
      <c r="I808" s="1566"/>
      <c r="J808" s="1566"/>
      <c r="K808" s="1567"/>
      <c r="L808" s="944"/>
      <c r="M808" s="130"/>
      <c r="N808" s="185" t="str">
        <f t="shared" si="22"/>
        <v/>
      </c>
      <c r="O808" s="47"/>
      <c r="P808" s="338"/>
      <c r="Q808" s="643"/>
      <c r="R808" s="644"/>
      <c r="S808" s="644"/>
      <c r="T808" s="644"/>
      <c r="U808" s="644"/>
      <c r="V808" s="644"/>
      <c r="W808" s="644"/>
      <c r="X808" s="644"/>
      <c r="Y808" s="644"/>
      <c r="Z808" s="644"/>
      <c r="AA808" s="644"/>
      <c r="AB808" s="663"/>
    </row>
    <row r="809" spans="1:28" ht="24" customHeight="1">
      <c r="A809" s="212"/>
      <c r="B809" s="502"/>
      <c r="C809" s="818"/>
      <c r="D809" s="1565"/>
      <c r="E809" s="1566"/>
      <c r="F809" s="1566"/>
      <c r="G809" s="1566"/>
      <c r="H809" s="1566"/>
      <c r="I809" s="1566"/>
      <c r="J809" s="1566"/>
      <c r="K809" s="1567"/>
      <c r="L809" s="944"/>
      <c r="M809" s="130"/>
      <c r="N809" s="185" t="str">
        <f t="shared" si="22"/>
        <v/>
      </c>
      <c r="O809" s="47"/>
      <c r="P809" s="338"/>
      <c r="Q809" s="643"/>
      <c r="R809" s="644"/>
      <c r="S809" s="644"/>
      <c r="T809" s="644"/>
      <c r="U809" s="644"/>
      <c r="V809" s="644"/>
      <c r="W809" s="644"/>
      <c r="X809" s="644"/>
      <c r="Y809" s="644"/>
      <c r="Z809" s="644"/>
      <c r="AA809" s="644"/>
      <c r="AB809" s="663"/>
    </row>
    <row r="810" spans="1:28" ht="24" customHeight="1">
      <c r="A810" s="212"/>
      <c r="B810" s="502"/>
      <c r="C810" s="818"/>
      <c r="D810" s="1565"/>
      <c r="E810" s="1566"/>
      <c r="F810" s="1566"/>
      <c r="G810" s="1566"/>
      <c r="H810" s="1566"/>
      <c r="I810" s="1566"/>
      <c r="J810" s="1566"/>
      <c r="K810" s="1567"/>
      <c r="L810" s="944"/>
      <c r="M810" s="130"/>
      <c r="N810" s="185" t="str">
        <f t="shared" si="22"/>
        <v/>
      </c>
      <c r="O810" s="47"/>
      <c r="P810" s="338"/>
      <c r="Q810" s="643"/>
      <c r="R810" s="644"/>
      <c r="S810" s="644"/>
      <c r="T810" s="644"/>
      <c r="U810" s="644"/>
      <c r="V810" s="644"/>
      <c r="W810" s="644"/>
      <c r="X810" s="644"/>
      <c r="Y810" s="644"/>
      <c r="Z810" s="644"/>
      <c r="AA810" s="644"/>
      <c r="AB810" s="663"/>
    </row>
    <row r="811" spans="1:28" ht="24" customHeight="1">
      <c r="A811" s="212"/>
      <c r="B811" s="502"/>
      <c r="C811" s="818"/>
      <c r="D811" s="1565"/>
      <c r="E811" s="1566"/>
      <c r="F811" s="1566"/>
      <c r="G811" s="1566"/>
      <c r="H811" s="1566"/>
      <c r="I811" s="1566"/>
      <c r="J811" s="1566"/>
      <c r="K811" s="1567"/>
      <c r="L811" s="944"/>
      <c r="M811" s="130"/>
      <c r="N811" s="185" t="str">
        <f t="shared" si="22"/>
        <v/>
      </c>
      <c r="O811" s="47"/>
      <c r="P811" s="338"/>
      <c r="Q811" s="643"/>
      <c r="R811" s="644"/>
      <c r="S811" s="644"/>
      <c r="T811" s="644"/>
      <c r="U811" s="644"/>
      <c r="V811" s="644"/>
      <c r="W811" s="644"/>
      <c r="X811" s="644"/>
      <c r="Y811" s="644"/>
      <c r="Z811" s="644"/>
      <c r="AA811" s="644"/>
      <c r="AB811" s="663"/>
    </row>
    <row r="812" spans="1:28" ht="24" customHeight="1">
      <c r="A812" s="212"/>
      <c r="B812" s="502"/>
      <c r="C812" s="818"/>
      <c r="D812" s="1565"/>
      <c r="E812" s="1566"/>
      <c r="F812" s="1566"/>
      <c r="G812" s="1566"/>
      <c r="H812" s="1566"/>
      <c r="I812" s="1566"/>
      <c r="J812" s="1566"/>
      <c r="K812" s="1567"/>
      <c r="L812" s="944"/>
      <c r="M812" s="130"/>
      <c r="N812" s="185" t="str">
        <f t="shared" si="22"/>
        <v/>
      </c>
      <c r="O812" s="47"/>
      <c r="P812" s="338"/>
      <c r="Q812" s="643"/>
      <c r="R812" s="644"/>
      <c r="S812" s="644"/>
      <c r="T812" s="644"/>
      <c r="U812" s="644"/>
      <c r="V812" s="644"/>
      <c r="W812" s="644"/>
      <c r="X812" s="644"/>
      <c r="Y812" s="644"/>
      <c r="Z812" s="644"/>
      <c r="AA812" s="644"/>
      <c r="AB812" s="663"/>
    </row>
    <row r="813" spans="1:28" ht="24" customHeight="1">
      <c r="A813" s="212"/>
      <c r="B813" s="502"/>
      <c r="C813" s="818"/>
      <c r="D813" s="1565"/>
      <c r="E813" s="1566"/>
      <c r="F813" s="1566"/>
      <c r="G813" s="1566"/>
      <c r="H813" s="1566"/>
      <c r="I813" s="1566"/>
      <c r="J813" s="1566"/>
      <c r="K813" s="1567"/>
      <c r="L813" s="944"/>
      <c r="M813" s="130"/>
      <c r="N813" s="185" t="str">
        <f t="shared" si="22"/>
        <v/>
      </c>
      <c r="O813" s="47"/>
      <c r="P813" s="338"/>
      <c r="Q813" s="643"/>
      <c r="R813" s="644"/>
      <c r="S813" s="644"/>
      <c r="T813" s="644"/>
      <c r="U813" s="644"/>
      <c r="V813" s="644"/>
      <c r="W813" s="644"/>
      <c r="X813" s="644"/>
      <c r="Y813" s="644"/>
      <c r="Z813" s="644"/>
      <c r="AA813" s="644"/>
      <c r="AB813" s="663"/>
    </row>
    <row r="814" spans="1:28" ht="24" customHeight="1">
      <c r="A814" s="212"/>
      <c r="B814" s="502"/>
      <c r="C814" s="818"/>
      <c r="D814" s="1565"/>
      <c r="E814" s="1566"/>
      <c r="F814" s="1566"/>
      <c r="G814" s="1566"/>
      <c r="H814" s="1566"/>
      <c r="I814" s="1566"/>
      <c r="J814" s="1566"/>
      <c r="K814" s="1567"/>
      <c r="L814" s="944"/>
      <c r="M814" s="130"/>
      <c r="N814" s="185" t="str">
        <f t="shared" si="22"/>
        <v/>
      </c>
      <c r="O814" s="47"/>
      <c r="P814" s="338"/>
      <c r="Q814" s="643"/>
      <c r="R814" s="644"/>
      <c r="S814" s="644"/>
      <c r="T814" s="644"/>
      <c r="U814" s="644"/>
      <c r="V814" s="644"/>
      <c r="W814" s="644"/>
      <c r="X814" s="644"/>
      <c r="Y814" s="644"/>
      <c r="Z814" s="644"/>
      <c r="AA814" s="644"/>
      <c r="AB814" s="663"/>
    </row>
    <row r="815" spans="1:28" ht="24" customHeight="1">
      <c r="A815" s="212"/>
      <c r="B815" s="502"/>
      <c r="C815" s="818"/>
      <c r="D815" s="1565"/>
      <c r="E815" s="1566"/>
      <c r="F815" s="1566"/>
      <c r="G815" s="1566"/>
      <c r="H815" s="1566"/>
      <c r="I815" s="1566"/>
      <c r="J815" s="1566"/>
      <c r="K815" s="1567"/>
      <c r="L815" s="944"/>
      <c r="M815" s="130"/>
      <c r="N815" s="185" t="str">
        <f t="shared" si="22"/>
        <v/>
      </c>
      <c r="O815" s="47"/>
      <c r="P815" s="338"/>
      <c r="Q815" s="643"/>
      <c r="R815" s="644"/>
      <c r="S815" s="644"/>
      <c r="T815" s="644"/>
      <c r="U815" s="644"/>
      <c r="V815" s="644"/>
      <c r="W815" s="644"/>
      <c r="X815" s="644"/>
      <c r="Y815" s="644"/>
      <c r="Z815" s="644"/>
      <c r="AA815" s="644"/>
      <c r="AB815" s="663"/>
    </row>
    <row r="816" spans="1:28" ht="24" customHeight="1">
      <c r="A816" s="212"/>
      <c r="B816" s="502"/>
      <c r="C816" s="818"/>
      <c r="D816" s="1565"/>
      <c r="E816" s="1566"/>
      <c r="F816" s="1566"/>
      <c r="G816" s="1566"/>
      <c r="H816" s="1566"/>
      <c r="I816" s="1566"/>
      <c r="J816" s="1566"/>
      <c r="K816" s="1567"/>
      <c r="L816" s="944"/>
      <c r="M816" s="130"/>
      <c r="N816" s="185" t="str">
        <f t="shared" si="22"/>
        <v/>
      </c>
      <c r="O816" s="47"/>
      <c r="P816" s="338"/>
      <c r="Q816" s="643"/>
      <c r="R816" s="644"/>
      <c r="S816" s="644"/>
      <c r="T816" s="644"/>
      <c r="U816" s="644"/>
      <c r="V816" s="644"/>
      <c r="W816" s="644"/>
      <c r="X816" s="644"/>
      <c r="Y816" s="644"/>
      <c r="Z816" s="644"/>
      <c r="AA816" s="644"/>
      <c r="AB816" s="663"/>
    </row>
    <row r="817" spans="1:28" ht="24" customHeight="1">
      <c r="A817" s="212"/>
      <c r="B817" s="502"/>
      <c r="C817" s="28"/>
      <c r="D817" s="819"/>
      <c r="E817" s="820"/>
      <c r="F817" s="820"/>
      <c r="G817" s="820"/>
      <c r="H817" s="820"/>
      <c r="I817" s="820"/>
      <c r="J817" s="820"/>
      <c r="K817" s="821"/>
      <c r="L817" s="29"/>
      <c r="M817" s="130"/>
      <c r="N817" s="185"/>
      <c r="O817" s="47"/>
      <c r="P817" s="338"/>
      <c r="Q817" s="643"/>
      <c r="R817" s="644"/>
      <c r="S817" s="644"/>
      <c r="T817" s="644"/>
      <c r="U817" s="644"/>
      <c r="V817" s="644"/>
      <c r="W817" s="644"/>
      <c r="X817" s="644"/>
      <c r="Y817" s="644"/>
      <c r="Z817" s="644"/>
      <c r="AA817" s="644"/>
      <c r="AB817" s="663"/>
    </row>
    <row r="818" spans="1:28" ht="24" customHeight="1">
      <c r="A818" s="212"/>
      <c r="B818" s="502"/>
      <c r="C818" s="28"/>
      <c r="D818" s="819"/>
      <c r="E818" s="820"/>
      <c r="F818" s="820"/>
      <c r="G818" s="820"/>
      <c r="H818" s="820"/>
      <c r="I818" s="820"/>
      <c r="J818" s="820"/>
      <c r="K818" s="821"/>
      <c r="L818" s="29"/>
      <c r="M818" s="130"/>
      <c r="N818" s="185"/>
      <c r="O818" s="47"/>
      <c r="P818" s="338"/>
      <c r="Q818" s="643"/>
      <c r="R818" s="644"/>
      <c r="S818" s="644"/>
      <c r="T818" s="644"/>
      <c r="U818" s="644"/>
      <c r="V818" s="644"/>
      <c r="W818" s="644"/>
      <c r="X818" s="644"/>
      <c r="Y818" s="644"/>
      <c r="Z818" s="644"/>
      <c r="AA818" s="644"/>
      <c r="AB818" s="663"/>
    </row>
    <row r="819" spans="1:28" ht="24" customHeight="1">
      <c r="A819" s="212"/>
      <c r="B819" s="502"/>
      <c r="C819" s="28"/>
      <c r="D819" s="819"/>
      <c r="E819" s="820"/>
      <c r="F819" s="820"/>
      <c r="G819" s="820"/>
      <c r="H819" s="820"/>
      <c r="I819" s="820"/>
      <c r="J819" s="820"/>
      <c r="K819" s="821"/>
      <c r="L819" s="29"/>
      <c r="M819" s="130"/>
      <c r="N819" s="185"/>
      <c r="O819" s="47"/>
      <c r="P819" s="338"/>
      <c r="Q819" s="643"/>
      <c r="R819" s="644"/>
      <c r="S819" s="644"/>
      <c r="T819" s="644"/>
      <c r="U819" s="644"/>
      <c r="V819" s="644"/>
      <c r="W819" s="644"/>
      <c r="X819" s="644"/>
      <c r="Y819" s="644"/>
      <c r="Z819" s="644"/>
      <c r="AA819" s="644"/>
      <c r="AB819" s="663"/>
    </row>
    <row r="820" spans="1:28" ht="24" customHeight="1">
      <c r="A820" s="212"/>
      <c r="B820" s="502"/>
      <c r="C820" s="28"/>
      <c r="D820" s="1565"/>
      <c r="E820" s="1566"/>
      <c r="F820" s="1566"/>
      <c r="G820" s="1566"/>
      <c r="H820" s="1566"/>
      <c r="I820" s="1566"/>
      <c r="J820" s="1566"/>
      <c r="K820" s="1567"/>
      <c r="L820" s="29"/>
      <c r="M820" s="130"/>
      <c r="N820" s="185" t="str">
        <f t="shared" ref="N820:N828" si="23">IF(C820=0,"",C820*M820)</f>
        <v/>
      </c>
      <c r="O820" s="47"/>
      <c r="P820" s="338"/>
      <c r="Q820" s="643"/>
      <c r="R820" s="644"/>
      <c r="S820" s="644"/>
      <c r="T820" s="644"/>
      <c r="U820" s="644"/>
      <c r="V820" s="644"/>
      <c r="W820" s="644"/>
      <c r="X820" s="644"/>
      <c r="Y820" s="644"/>
      <c r="Z820" s="644"/>
      <c r="AA820" s="644"/>
      <c r="AB820" s="663"/>
    </row>
    <row r="821" spans="1:28" ht="24" customHeight="1">
      <c r="A821" s="212"/>
      <c r="B821" s="502"/>
      <c r="C821" s="28"/>
      <c r="D821" s="1565"/>
      <c r="E821" s="1566"/>
      <c r="F821" s="1566"/>
      <c r="G821" s="1566"/>
      <c r="H821" s="1566"/>
      <c r="I821" s="1566"/>
      <c r="J821" s="1566"/>
      <c r="K821" s="1567"/>
      <c r="L821" s="29"/>
      <c r="M821" s="130"/>
      <c r="N821" s="185" t="str">
        <f t="shared" si="23"/>
        <v/>
      </c>
      <c r="O821" s="47"/>
      <c r="P821" s="338"/>
      <c r="Q821" s="643"/>
      <c r="R821" s="644"/>
      <c r="S821" s="644"/>
      <c r="T821" s="644"/>
      <c r="U821" s="644"/>
      <c r="V821" s="644"/>
      <c r="W821" s="644"/>
      <c r="X821" s="644"/>
      <c r="Y821" s="644"/>
      <c r="Z821" s="644"/>
      <c r="AA821" s="644"/>
      <c r="AB821" s="663"/>
    </row>
    <row r="822" spans="1:28" ht="24" customHeight="1">
      <c r="A822" s="212"/>
      <c r="B822" s="502"/>
      <c r="C822" s="28"/>
      <c r="D822" s="1565"/>
      <c r="E822" s="1566"/>
      <c r="F822" s="1566"/>
      <c r="G822" s="1566"/>
      <c r="H822" s="1566"/>
      <c r="I822" s="1566"/>
      <c r="J822" s="1566"/>
      <c r="K822" s="1567"/>
      <c r="L822" s="29"/>
      <c r="M822" s="130"/>
      <c r="N822" s="185" t="str">
        <f t="shared" si="23"/>
        <v/>
      </c>
      <c r="O822" s="47"/>
      <c r="P822" s="338"/>
      <c r="Q822" s="643"/>
      <c r="R822" s="644"/>
      <c r="S822" s="644"/>
      <c r="T822" s="644"/>
      <c r="U822" s="644"/>
      <c r="V822" s="644"/>
      <c r="W822" s="644"/>
      <c r="X822" s="644"/>
      <c r="Y822" s="644"/>
      <c r="Z822" s="644"/>
      <c r="AA822" s="644"/>
      <c r="AB822" s="663"/>
    </row>
    <row r="823" spans="1:28" ht="24" customHeight="1">
      <c r="A823" s="212"/>
      <c r="B823" s="502"/>
      <c r="C823" s="818"/>
      <c r="D823" s="1565"/>
      <c r="E823" s="1566"/>
      <c r="F823" s="1566"/>
      <c r="G823" s="1566"/>
      <c r="H823" s="1566"/>
      <c r="I823" s="1566"/>
      <c r="J823" s="1566"/>
      <c r="K823" s="1567"/>
      <c r="L823" s="944"/>
      <c r="M823" s="130"/>
      <c r="N823" s="185" t="str">
        <f t="shared" si="23"/>
        <v/>
      </c>
      <c r="O823" s="47"/>
      <c r="P823" s="338"/>
      <c r="Q823" s="643"/>
      <c r="R823" s="644"/>
      <c r="S823" s="644"/>
      <c r="T823" s="644"/>
      <c r="U823" s="644"/>
      <c r="V823" s="644"/>
      <c r="W823" s="644"/>
      <c r="X823" s="644"/>
      <c r="Y823" s="644"/>
      <c r="Z823" s="644"/>
      <c r="AA823" s="644"/>
      <c r="AB823" s="663"/>
    </row>
    <row r="824" spans="1:28" ht="24" customHeight="1">
      <c r="A824" s="212"/>
      <c r="B824" s="502"/>
      <c r="C824" s="818"/>
      <c r="D824" s="1565"/>
      <c r="E824" s="1566"/>
      <c r="F824" s="1566"/>
      <c r="G824" s="1566"/>
      <c r="H824" s="1566"/>
      <c r="I824" s="1566"/>
      <c r="J824" s="1566"/>
      <c r="K824" s="1567"/>
      <c r="L824" s="944"/>
      <c r="M824" s="130"/>
      <c r="N824" s="185" t="str">
        <f t="shared" si="23"/>
        <v/>
      </c>
      <c r="O824" s="47"/>
      <c r="P824" s="338"/>
      <c r="Q824" s="643"/>
      <c r="R824" s="644"/>
      <c r="S824" s="644"/>
      <c r="T824" s="644"/>
      <c r="U824" s="644"/>
      <c r="V824" s="644"/>
      <c r="W824" s="644"/>
      <c r="X824" s="644"/>
      <c r="Y824" s="644"/>
      <c r="Z824" s="644"/>
      <c r="AA824" s="644"/>
      <c r="AB824" s="663"/>
    </row>
    <row r="825" spans="1:28" ht="24" customHeight="1">
      <c r="A825" s="212"/>
      <c r="B825" s="502"/>
      <c r="C825" s="818"/>
      <c r="D825" s="1565"/>
      <c r="E825" s="1566"/>
      <c r="F825" s="1566"/>
      <c r="G825" s="1566"/>
      <c r="H825" s="1566"/>
      <c r="I825" s="1566"/>
      <c r="J825" s="1566"/>
      <c r="K825" s="1567"/>
      <c r="L825" s="944"/>
      <c r="M825" s="130"/>
      <c r="N825" s="185" t="str">
        <f t="shared" si="23"/>
        <v/>
      </c>
      <c r="O825" s="47"/>
      <c r="P825" s="338"/>
      <c r="Q825" s="643"/>
      <c r="R825" s="644"/>
      <c r="S825" s="644"/>
      <c r="T825" s="644"/>
      <c r="U825" s="644"/>
      <c r="V825" s="644"/>
      <c r="W825" s="644"/>
      <c r="X825" s="644"/>
      <c r="Y825" s="644"/>
      <c r="Z825" s="644"/>
      <c r="AA825" s="644"/>
      <c r="AB825" s="663"/>
    </row>
    <row r="826" spans="1:28" ht="24" customHeight="1">
      <c r="A826" s="212"/>
      <c r="B826" s="502"/>
      <c r="C826" s="818"/>
      <c r="D826" s="1565"/>
      <c r="E826" s="1566"/>
      <c r="F826" s="1566"/>
      <c r="G826" s="1566"/>
      <c r="H826" s="1566"/>
      <c r="I826" s="1566"/>
      <c r="J826" s="1566"/>
      <c r="K826" s="1567"/>
      <c r="L826" s="944"/>
      <c r="M826" s="130"/>
      <c r="N826" s="185" t="str">
        <f t="shared" si="23"/>
        <v/>
      </c>
      <c r="O826" s="47"/>
      <c r="P826" s="338"/>
      <c r="Q826" s="643"/>
      <c r="R826" s="644"/>
      <c r="S826" s="644"/>
      <c r="T826" s="644"/>
      <c r="U826" s="644"/>
      <c r="V826" s="644"/>
      <c r="W826" s="644"/>
      <c r="X826" s="644"/>
      <c r="Y826" s="644"/>
      <c r="Z826" s="644"/>
      <c r="AA826" s="644"/>
      <c r="AB826" s="663"/>
    </row>
    <row r="827" spans="1:28" ht="24" customHeight="1">
      <c r="A827" s="212"/>
      <c r="B827" s="502"/>
      <c r="C827" s="818"/>
      <c r="D827" s="1565"/>
      <c r="E827" s="1566"/>
      <c r="F827" s="1566"/>
      <c r="G827" s="1566"/>
      <c r="H827" s="1566"/>
      <c r="I827" s="1566"/>
      <c r="J827" s="1566"/>
      <c r="K827" s="1567"/>
      <c r="L827" s="944"/>
      <c r="M827" s="130"/>
      <c r="N827" s="185" t="str">
        <f t="shared" si="23"/>
        <v/>
      </c>
      <c r="O827" s="47"/>
      <c r="P827" s="338"/>
      <c r="Q827" s="643"/>
      <c r="R827" s="644"/>
      <c r="S827" s="644"/>
      <c r="T827" s="644"/>
      <c r="U827" s="644"/>
      <c r="V827" s="644"/>
      <c r="W827" s="644"/>
      <c r="X827" s="644"/>
      <c r="Y827" s="644"/>
      <c r="Z827" s="644"/>
      <c r="AA827" s="644"/>
      <c r="AB827" s="663"/>
    </row>
    <row r="828" spans="1:28" ht="24" customHeight="1">
      <c r="A828" s="212"/>
      <c r="B828" s="502"/>
      <c r="C828" s="818"/>
      <c r="D828" s="1565"/>
      <c r="E828" s="1566"/>
      <c r="F828" s="1566"/>
      <c r="G828" s="1566"/>
      <c r="H828" s="1566"/>
      <c r="I828" s="1566"/>
      <c r="J828" s="1566"/>
      <c r="K828" s="1567"/>
      <c r="L828" s="944"/>
      <c r="M828" s="130"/>
      <c r="N828" s="185" t="str">
        <f t="shared" si="23"/>
        <v/>
      </c>
      <c r="O828" s="47"/>
      <c r="P828" s="338"/>
      <c r="Q828" s="643"/>
      <c r="R828" s="644"/>
      <c r="S828" s="644"/>
      <c r="T828" s="644"/>
      <c r="U828" s="644"/>
      <c r="V828" s="644"/>
      <c r="W828" s="644"/>
      <c r="X828" s="644"/>
      <c r="Y828" s="644"/>
      <c r="Z828" s="644"/>
      <c r="AA828" s="644"/>
      <c r="AB828" s="663"/>
    </row>
    <row r="829" spans="1:28" s="49" customFormat="1" ht="3.75" customHeight="1">
      <c r="A829" s="340"/>
      <c r="C829" s="945"/>
      <c r="D829" s="946"/>
      <c r="E829" s="945"/>
      <c r="F829" s="945"/>
      <c r="G829" s="945"/>
      <c r="H829" s="945"/>
      <c r="I829" s="945"/>
      <c r="J829" s="945"/>
      <c r="K829" s="945"/>
      <c r="L829" s="945"/>
      <c r="P829" s="201"/>
      <c r="Q829" s="494"/>
      <c r="R829" s="202"/>
      <c r="S829" s="202"/>
      <c r="T829" s="202"/>
      <c r="U829" s="202"/>
      <c r="V829" s="202"/>
      <c r="W829" s="202"/>
      <c r="X829" s="202"/>
      <c r="Y829" s="202"/>
      <c r="Z829" s="202"/>
      <c r="AA829" s="202"/>
      <c r="AB829" s="197"/>
    </row>
    <row r="830" spans="1:28" s="49" customFormat="1" ht="21.75" customHeight="1">
      <c r="A830" s="340"/>
      <c r="B830" s="1568" t="s">
        <v>188</v>
      </c>
      <c r="C830" s="1578"/>
      <c r="D830" s="1578"/>
      <c r="E830" s="1578"/>
      <c r="F830" s="1578"/>
      <c r="G830" s="1578"/>
      <c r="H830" s="1578"/>
      <c r="I830" s="1578"/>
      <c r="J830" s="1578"/>
      <c r="K830" s="1578"/>
      <c r="L830" s="1578"/>
      <c r="M830" s="1569"/>
      <c r="N830" s="1569"/>
      <c r="O830" s="1570"/>
      <c r="P830" s="337"/>
      <c r="Q830" s="494"/>
      <c r="R830" s="202"/>
      <c r="S830" s="202"/>
      <c r="T830" s="202"/>
      <c r="U830" s="202"/>
      <c r="V830" s="202"/>
      <c r="W830" s="202"/>
      <c r="X830" s="202"/>
      <c r="Y830" s="202"/>
      <c r="Z830" s="202"/>
      <c r="AA830" s="202"/>
      <c r="AB830" s="197"/>
    </row>
    <row r="831" spans="1:28" s="49" customFormat="1" ht="21.75" customHeight="1">
      <c r="A831" s="340"/>
      <c r="B831" s="1571" t="s">
        <v>187</v>
      </c>
      <c r="C831" s="1579"/>
      <c r="D831" s="1579"/>
      <c r="E831" s="1579"/>
      <c r="F831" s="1579"/>
      <c r="G831" s="1579"/>
      <c r="H831" s="1579"/>
      <c r="I831" s="1579"/>
      <c r="J831" s="1579"/>
      <c r="K831" s="1579"/>
      <c r="L831" s="1579"/>
      <c r="M831" s="1572"/>
      <c r="N831" s="1572"/>
      <c r="O831" s="1573"/>
      <c r="P831" s="337"/>
      <c r="Q831" s="494"/>
      <c r="R831" s="202"/>
      <c r="S831" s="202"/>
      <c r="T831" s="202"/>
      <c r="U831" s="202"/>
      <c r="V831" s="202"/>
      <c r="W831" s="202"/>
      <c r="X831" s="202"/>
      <c r="Y831" s="202"/>
      <c r="Z831" s="202"/>
      <c r="AA831" s="202"/>
      <c r="AB831" s="197"/>
    </row>
    <row r="832" spans="1:28" ht="12" customHeight="1">
      <c r="A832" s="216"/>
      <c r="B832" s="224" t="str">
        <f>B775</f>
        <v>FAPESP,  SETEMBRO DE 2015</v>
      </c>
      <c r="C832" s="824"/>
      <c r="D832" s="825"/>
      <c r="E832" s="826"/>
      <c r="F832" s="826"/>
      <c r="G832" s="826"/>
      <c r="H832" s="826"/>
      <c r="I832" s="826"/>
      <c r="J832" s="826"/>
      <c r="K832" s="824"/>
      <c r="L832" s="824"/>
      <c r="M832" s="501"/>
      <c r="N832" s="501"/>
      <c r="O832" s="501">
        <v>2</v>
      </c>
      <c r="P832" s="338"/>
      <c r="Q832" s="651"/>
      <c r="R832" s="650"/>
      <c r="S832" s="650"/>
      <c r="T832" s="650"/>
      <c r="U832" s="650"/>
      <c r="V832" s="650"/>
      <c r="W832" s="650"/>
      <c r="X832" s="650"/>
      <c r="Y832" s="650"/>
      <c r="Z832" s="650"/>
      <c r="AA832" s="650"/>
      <c r="AB832" s="665"/>
    </row>
    <row r="833" spans="1:28" ht="24" customHeight="1">
      <c r="A833" s="216"/>
      <c r="B833" s="309" t="s">
        <v>143</v>
      </c>
      <c r="C833" s="824"/>
      <c r="D833" s="825"/>
      <c r="E833" s="826"/>
      <c r="F833" s="826"/>
      <c r="G833" s="826"/>
      <c r="H833" s="826"/>
      <c r="I833" s="826"/>
      <c r="J833" s="826"/>
      <c r="K833" s="824"/>
      <c r="L833" s="824"/>
      <c r="M833" s="311"/>
      <c r="N833" s="311"/>
      <c r="O833" s="311"/>
      <c r="P833" s="338"/>
      <c r="Q833" s="651"/>
      <c r="R833" s="652"/>
      <c r="S833" s="652"/>
      <c r="T833" s="650"/>
      <c r="U833" s="650"/>
      <c r="V833" s="650"/>
      <c r="W833" s="650"/>
      <c r="X833" s="650"/>
      <c r="Y833" s="650"/>
      <c r="Z833" s="650"/>
      <c r="AA833" s="650"/>
      <c r="AB833" s="665"/>
    </row>
    <row r="834" spans="1:28" ht="15.75" customHeight="1">
      <c r="A834" s="212"/>
      <c r="B834" s="1574" t="s">
        <v>1</v>
      </c>
      <c r="C834" s="1577" t="s">
        <v>7</v>
      </c>
      <c r="D834" s="1581" t="s">
        <v>8</v>
      </c>
      <c r="E834" s="1582"/>
      <c r="F834" s="1582"/>
      <c r="G834" s="1582"/>
      <c r="H834" s="1582"/>
      <c r="I834" s="1582"/>
      <c r="J834" s="1582"/>
      <c r="K834" s="1582"/>
      <c r="L834" s="1577" t="s">
        <v>117</v>
      </c>
      <c r="M834" s="1577" t="s">
        <v>3</v>
      </c>
      <c r="N834" s="1574" t="s">
        <v>4</v>
      </c>
      <c r="O834" s="1574" t="s">
        <v>2</v>
      </c>
      <c r="P834" s="209"/>
      <c r="Q834" s="653"/>
      <c r="R834" s="652"/>
      <c r="S834" s="652"/>
      <c r="T834" s="652"/>
      <c r="U834" s="652"/>
      <c r="V834" s="652"/>
      <c r="W834" s="652"/>
      <c r="X834" s="652"/>
      <c r="Y834" s="652"/>
      <c r="Z834" s="652"/>
      <c r="AA834" s="652"/>
      <c r="AB834" s="652"/>
    </row>
    <row r="835" spans="1:28" s="55" customFormat="1" ht="15.75" customHeight="1">
      <c r="A835" s="266"/>
      <c r="B835" s="1551"/>
      <c r="C835" s="1580"/>
      <c r="D835" s="1582"/>
      <c r="E835" s="1582"/>
      <c r="F835" s="1582"/>
      <c r="G835" s="1582"/>
      <c r="H835" s="1582"/>
      <c r="I835" s="1582"/>
      <c r="J835" s="1582"/>
      <c r="K835" s="1582"/>
      <c r="L835" s="1577"/>
      <c r="M835" s="1551"/>
      <c r="N835" s="1551"/>
      <c r="O835" s="1551"/>
      <c r="P835" s="210"/>
      <c r="Q835" s="653"/>
      <c r="R835" s="644"/>
      <c r="S835" s="644"/>
      <c r="T835" s="652"/>
      <c r="U835" s="652"/>
      <c r="V835" s="652"/>
      <c r="W835" s="652"/>
      <c r="X835" s="652"/>
      <c r="Y835" s="652"/>
      <c r="Z835" s="652"/>
      <c r="AA835" s="652"/>
      <c r="AB835" s="652"/>
    </row>
    <row r="836" spans="1:28" ht="24" customHeight="1">
      <c r="A836" s="212"/>
      <c r="B836" s="502"/>
      <c r="C836" s="827"/>
      <c r="D836" s="1565"/>
      <c r="E836" s="1566"/>
      <c r="F836" s="1566"/>
      <c r="G836" s="1566"/>
      <c r="H836" s="1566"/>
      <c r="I836" s="1566"/>
      <c r="J836" s="1566"/>
      <c r="K836" s="1567"/>
      <c r="L836" s="944"/>
      <c r="M836" s="130"/>
      <c r="N836" s="185" t="str">
        <f t="shared" ref="N836:N875" si="24">IF(C836=0,"",C836*M836)</f>
        <v/>
      </c>
      <c r="O836" s="47"/>
      <c r="P836" s="338"/>
      <c r="Q836" s="643"/>
      <c r="R836" s="644"/>
      <c r="S836" s="644"/>
      <c r="T836" s="644"/>
      <c r="U836" s="644"/>
      <c r="V836" s="644"/>
      <c r="W836" s="644"/>
      <c r="X836" s="644"/>
      <c r="Y836" s="644"/>
      <c r="Z836" s="644"/>
      <c r="AA836" s="644"/>
      <c r="AB836" s="663"/>
    </row>
    <row r="837" spans="1:28" ht="24" customHeight="1">
      <c r="A837" s="212"/>
      <c r="B837" s="502"/>
      <c r="C837" s="818"/>
      <c r="D837" s="1565"/>
      <c r="E837" s="1566"/>
      <c r="F837" s="1566"/>
      <c r="G837" s="1566"/>
      <c r="H837" s="1566"/>
      <c r="I837" s="1566"/>
      <c r="J837" s="1566"/>
      <c r="K837" s="1567"/>
      <c r="L837" s="944"/>
      <c r="M837" s="130"/>
      <c r="N837" s="185" t="str">
        <f t="shared" si="24"/>
        <v/>
      </c>
      <c r="O837" s="47"/>
      <c r="P837" s="338"/>
      <c r="Q837" s="643"/>
      <c r="R837" s="644"/>
      <c r="S837" s="644"/>
      <c r="T837" s="644"/>
      <c r="U837" s="644"/>
      <c r="V837" s="644"/>
      <c r="W837" s="644"/>
      <c r="X837" s="644"/>
      <c r="Y837" s="644"/>
      <c r="Z837" s="644"/>
      <c r="AA837" s="644"/>
      <c r="AB837" s="663"/>
    </row>
    <row r="838" spans="1:28" ht="24" customHeight="1">
      <c r="A838" s="212"/>
      <c r="B838" s="502"/>
      <c r="C838" s="818"/>
      <c r="D838" s="1565"/>
      <c r="E838" s="1566"/>
      <c r="F838" s="1566"/>
      <c r="G838" s="1566"/>
      <c r="H838" s="1566"/>
      <c r="I838" s="1566"/>
      <c r="J838" s="1566"/>
      <c r="K838" s="1567"/>
      <c r="L838" s="944"/>
      <c r="M838" s="130"/>
      <c r="N838" s="185" t="str">
        <f t="shared" si="24"/>
        <v/>
      </c>
      <c r="O838" s="47"/>
      <c r="P838" s="338"/>
      <c r="Q838" s="643"/>
      <c r="R838" s="644"/>
      <c r="S838" s="644"/>
      <c r="T838" s="644"/>
      <c r="U838" s="644"/>
      <c r="V838" s="644"/>
      <c r="W838" s="644"/>
      <c r="X838" s="644"/>
      <c r="Y838" s="644"/>
      <c r="Z838" s="644"/>
      <c r="AA838" s="644"/>
      <c r="AB838" s="663"/>
    </row>
    <row r="839" spans="1:28" ht="24" customHeight="1">
      <c r="A839" s="212"/>
      <c r="B839" s="502"/>
      <c r="C839" s="818"/>
      <c r="D839" s="1565"/>
      <c r="E839" s="1566"/>
      <c r="F839" s="1566"/>
      <c r="G839" s="1566"/>
      <c r="H839" s="1566"/>
      <c r="I839" s="1566"/>
      <c r="J839" s="1566"/>
      <c r="K839" s="1567"/>
      <c r="L839" s="944"/>
      <c r="M839" s="130"/>
      <c r="N839" s="185" t="str">
        <f t="shared" si="24"/>
        <v/>
      </c>
      <c r="O839" s="47"/>
      <c r="P839" s="338"/>
      <c r="Q839" s="643"/>
      <c r="R839" s="644"/>
      <c r="S839" s="644"/>
      <c r="T839" s="644"/>
      <c r="U839" s="644"/>
      <c r="V839" s="644"/>
      <c r="W839" s="644"/>
      <c r="X839" s="644"/>
      <c r="Y839" s="644"/>
      <c r="Z839" s="644"/>
      <c r="AA839" s="644"/>
      <c r="AB839" s="663"/>
    </row>
    <row r="840" spans="1:28" ht="24" customHeight="1">
      <c r="A840" s="212"/>
      <c r="B840" s="502"/>
      <c r="C840" s="818"/>
      <c r="D840" s="1565"/>
      <c r="E840" s="1566"/>
      <c r="F840" s="1566"/>
      <c r="G840" s="1566"/>
      <c r="H840" s="1566"/>
      <c r="I840" s="1566"/>
      <c r="J840" s="1566"/>
      <c r="K840" s="1567"/>
      <c r="L840" s="944"/>
      <c r="M840" s="130"/>
      <c r="N840" s="185" t="str">
        <f t="shared" si="24"/>
        <v/>
      </c>
      <c r="O840" s="47"/>
      <c r="P840" s="338"/>
      <c r="Q840" s="643"/>
      <c r="R840" s="644"/>
      <c r="S840" s="644"/>
      <c r="T840" s="644"/>
      <c r="U840" s="644"/>
      <c r="V840" s="644"/>
      <c r="W840" s="644"/>
      <c r="X840" s="644"/>
      <c r="Y840" s="644"/>
      <c r="Z840" s="644"/>
      <c r="AA840" s="644"/>
      <c r="AB840" s="663"/>
    </row>
    <row r="841" spans="1:28" ht="24" customHeight="1">
      <c r="A841" s="212"/>
      <c r="B841" s="502"/>
      <c r="C841" s="818"/>
      <c r="D841" s="1565"/>
      <c r="E841" s="1566"/>
      <c r="F841" s="1566"/>
      <c r="G841" s="1566"/>
      <c r="H841" s="1566"/>
      <c r="I841" s="1566"/>
      <c r="J841" s="1566"/>
      <c r="K841" s="1567"/>
      <c r="L841" s="944"/>
      <c r="M841" s="130"/>
      <c r="N841" s="185" t="str">
        <f t="shared" si="24"/>
        <v/>
      </c>
      <c r="O841" s="47"/>
      <c r="P841" s="338"/>
      <c r="Q841" s="643"/>
      <c r="R841" s="644"/>
      <c r="S841" s="644"/>
      <c r="T841" s="644"/>
      <c r="U841" s="644"/>
      <c r="V841" s="644"/>
      <c r="W841" s="644"/>
      <c r="X841" s="644"/>
      <c r="Y841" s="644"/>
      <c r="Z841" s="644"/>
      <c r="AA841" s="644"/>
      <c r="AB841" s="663"/>
    </row>
    <row r="842" spans="1:28" ht="24" customHeight="1">
      <c r="A842" s="212"/>
      <c r="B842" s="502"/>
      <c r="C842" s="818"/>
      <c r="D842" s="1565"/>
      <c r="E842" s="1566"/>
      <c r="F842" s="1566"/>
      <c r="G842" s="1566"/>
      <c r="H842" s="1566"/>
      <c r="I842" s="1566"/>
      <c r="J842" s="1566"/>
      <c r="K842" s="1567"/>
      <c r="L842" s="944"/>
      <c r="M842" s="130"/>
      <c r="N842" s="185" t="str">
        <f t="shared" si="24"/>
        <v/>
      </c>
      <c r="O842" s="47"/>
      <c r="P842" s="338"/>
      <c r="Q842" s="643"/>
      <c r="R842" s="644"/>
      <c r="S842" s="644"/>
      <c r="T842" s="644"/>
      <c r="U842" s="644"/>
      <c r="V842" s="644"/>
      <c r="W842" s="644"/>
      <c r="X842" s="644"/>
      <c r="Y842" s="644"/>
      <c r="Z842" s="644"/>
      <c r="AA842" s="644"/>
      <c r="AB842" s="663"/>
    </row>
    <row r="843" spans="1:28" ht="24" customHeight="1">
      <c r="A843" s="212"/>
      <c r="B843" s="502"/>
      <c r="C843" s="818"/>
      <c r="D843" s="1565"/>
      <c r="E843" s="1566"/>
      <c r="F843" s="1566"/>
      <c r="G843" s="1566"/>
      <c r="H843" s="1566"/>
      <c r="I843" s="1566"/>
      <c r="J843" s="1566"/>
      <c r="K843" s="1567"/>
      <c r="L843" s="944"/>
      <c r="M843" s="130"/>
      <c r="N843" s="185" t="str">
        <f t="shared" si="24"/>
        <v/>
      </c>
      <c r="O843" s="47"/>
      <c r="P843" s="338"/>
      <c r="Q843" s="643"/>
      <c r="R843" s="644"/>
      <c r="S843" s="644"/>
      <c r="T843" s="644"/>
      <c r="U843" s="644"/>
      <c r="V843" s="644"/>
      <c r="W843" s="644"/>
      <c r="X843" s="644"/>
      <c r="Y843" s="644"/>
      <c r="Z843" s="644"/>
      <c r="AA843" s="644"/>
      <c r="AB843" s="663"/>
    </row>
    <row r="844" spans="1:28" ht="24" customHeight="1">
      <c r="A844" s="212"/>
      <c r="B844" s="502"/>
      <c r="C844" s="818"/>
      <c r="D844" s="1565"/>
      <c r="E844" s="1566"/>
      <c r="F844" s="1566"/>
      <c r="G844" s="1566"/>
      <c r="H844" s="1566"/>
      <c r="I844" s="1566"/>
      <c r="J844" s="1566"/>
      <c r="K844" s="1567"/>
      <c r="L844" s="944"/>
      <c r="M844" s="130"/>
      <c r="N844" s="185" t="str">
        <f t="shared" si="24"/>
        <v/>
      </c>
      <c r="O844" s="47"/>
      <c r="P844" s="338"/>
      <c r="Q844" s="643"/>
      <c r="R844" s="644"/>
      <c r="S844" s="644"/>
      <c r="T844" s="644"/>
      <c r="U844" s="644"/>
      <c r="V844" s="644"/>
      <c r="W844" s="644"/>
      <c r="X844" s="644"/>
      <c r="Y844" s="644"/>
      <c r="Z844" s="644"/>
      <c r="AA844" s="644"/>
      <c r="AB844" s="663"/>
    </row>
    <row r="845" spans="1:28" ht="24" customHeight="1">
      <c r="A845" s="212"/>
      <c r="B845" s="502"/>
      <c r="C845" s="818"/>
      <c r="D845" s="1565"/>
      <c r="E845" s="1566"/>
      <c r="F845" s="1566"/>
      <c r="G845" s="1566"/>
      <c r="H845" s="1566"/>
      <c r="I845" s="1566"/>
      <c r="J845" s="1566"/>
      <c r="K845" s="1567"/>
      <c r="L845" s="944"/>
      <c r="M845" s="130"/>
      <c r="N845" s="185" t="str">
        <f t="shared" si="24"/>
        <v/>
      </c>
      <c r="O845" s="47"/>
      <c r="P845" s="338"/>
      <c r="Q845" s="643"/>
      <c r="R845" s="644"/>
      <c r="S845" s="644"/>
      <c r="T845" s="644"/>
      <c r="U845" s="644"/>
      <c r="V845" s="644"/>
      <c r="W845" s="644"/>
      <c r="X845" s="644"/>
      <c r="Y845" s="644"/>
      <c r="Z845" s="644"/>
      <c r="AA845" s="644"/>
      <c r="AB845" s="663"/>
    </row>
    <row r="846" spans="1:28" ht="24" customHeight="1">
      <c r="A846" s="212"/>
      <c r="B846" s="502"/>
      <c r="C846" s="818"/>
      <c r="D846" s="1565"/>
      <c r="E846" s="1566"/>
      <c r="F846" s="1566"/>
      <c r="G846" s="1566"/>
      <c r="H846" s="1566"/>
      <c r="I846" s="1566"/>
      <c r="J846" s="1566"/>
      <c r="K846" s="1567"/>
      <c r="L846" s="944"/>
      <c r="M846" s="130"/>
      <c r="N846" s="185" t="str">
        <f t="shared" si="24"/>
        <v/>
      </c>
      <c r="O846" s="47"/>
      <c r="P846" s="338"/>
      <c r="Q846" s="643"/>
      <c r="R846" s="644"/>
      <c r="S846" s="644"/>
      <c r="T846" s="644"/>
      <c r="U846" s="644"/>
      <c r="V846" s="644"/>
      <c r="W846" s="644"/>
      <c r="X846" s="644"/>
      <c r="Y846" s="644"/>
      <c r="Z846" s="644"/>
      <c r="AA846" s="644"/>
      <c r="AB846" s="663"/>
    </row>
    <row r="847" spans="1:28" ht="24" customHeight="1">
      <c r="A847" s="212"/>
      <c r="B847" s="502"/>
      <c r="C847" s="818"/>
      <c r="D847" s="1565"/>
      <c r="E847" s="1566"/>
      <c r="F847" s="1566"/>
      <c r="G847" s="1566"/>
      <c r="H847" s="1566"/>
      <c r="I847" s="1566"/>
      <c r="J847" s="1566"/>
      <c r="K847" s="1567"/>
      <c r="L847" s="944"/>
      <c r="M847" s="130"/>
      <c r="N847" s="185" t="str">
        <f t="shared" si="24"/>
        <v/>
      </c>
      <c r="O847" s="47"/>
      <c r="P847" s="338"/>
      <c r="Q847" s="643"/>
      <c r="R847" s="644"/>
      <c r="S847" s="644"/>
      <c r="T847" s="644"/>
      <c r="U847" s="644"/>
      <c r="V847" s="644"/>
      <c r="W847" s="644"/>
      <c r="X847" s="644"/>
      <c r="Y847" s="644"/>
      <c r="Z847" s="644"/>
      <c r="AA847" s="644"/>
      <c r="AB847" s="663"/>
    </row>
    <row r="848" spans="1:28" ht="24" customHeight="1">
      <c r="A848" s="212"/>
      <c r="B848" s="502"/>
      <c r="C848" s="818"/>
      <c r="D848" s="1565"/>
      <c r="E848" s="1566"/>
      <c r="F848" s="1566"/>
      <c r="G848" s="1566"/>
      <c r="H848" s="1566"/>
      <c r="I848" s="1566"/>
      <c r="J848" s="1566"/>
      <c r="K848" s="1567"/>
      <c r="L848" s="944"/>
      <c r="M848" s="130"/>
      <c r="N848" s="185" t="str">
        <f t="shared" si="24"/>
        <v/>
      </c>
      <c r="O848" s="47"/>
      <c r="P848" s="338"/>
      <c r="Q848" s="643"/>
      <c r="R848" s="644"/>
      <c r="S848" s="644"/>
      <c r="T848" s="644"/>
      <c r="U848" s="644"/>
      <c r="V848" s="644"/>
      <c r="W848" s="644"/>
      <c r="X848" s="644"/>
      <c r="Y848" s="644"/>
      <c r="Z848" s="644"/>
      <c r="AA848" s="644"/>
      <c r="AB848" s="663"/>
    </row>
    <row r="849" spans="1:28" ht="24" customHeight="1">
      <c r="A849" s="212"/>
      <c r="B849" s="502"/>
      <c r="C849" s="818"/>
      <c r="D849" s="1565"/>
      <c r="E849" s="1566"/>
      <c r="F849" s="1566"/>
      <c r="G849" s="1566"/>
      <c r="H849" s="1566"/>
      <c r="I849" s="1566"/>
      <c r="J849" s="1566"/>
      <c r="K849" s="1567"/>
      <c r="L849" s="944"/>
      <c r="M849" s="130"/>
      <c r="N849" s="185" t="str">
        <f t="shared" si="24"/>
        <v/>
      </c>
      <c r="O849" s="47"/>
      <c r="P849" s="338"/>
      <c r="Q849" s="643"/>
      <c r="R849" s="644"/>
      <c r="S849" s="644"/>
      <c r="T849" s="644"/>
      <c r="U849" s="644"/>
      <c r="V849" s="644"/>
      <c r="W849" s="644"/>
      <c r="X849" s="644"/>
      <c r="Y849" s="644"/>
      <c r="Z849" s="644"/>
      <c r="AA849" s="644"/>
      <c r="AB849" s="663"/>
    </row>
    <row r="850" spans="1:28" ht="24" customHeight="1">
      <c r="A850" s="212"/>
      <c r="B850" s="502"/>
      <c r="C850" s="818"/>
      <c r="D850" s="1565"/>
      <c r="E850" s="1566"/>
      <c r="F850" s="1566"/>
      <c r="G850" s="1566"/>
      <c r="H850" s="1566"/>
      <c r="I850" s="1566"/>
      <c r="J850" s="1566"/>
      <c r="K850" s="1567"/>
      <c r="L850" s="944"/>
      <c r="M850" s="130"/>
      <c r="N850" s="185" t="str">
        <f t="shared" si="24"/>
        <v/>
      </c>
      <c r="O850" s="47"/>
      <c r="P850" s="338"/>
      <c r="Q850" s="643"/>
      <c r="R850" s="644"/>
      <c r="S850" s="644"/>
      <c r="T850" s="644"/>
      <c r="U850" s="644"/>
      <c r="V850" s="644"/>
      <c r="W850" s="644"/>
      <c r="X850" s="644"/>
      <c r="Y850" s="644"/>
      <c r="Z850" s="644"/>
      <c r="AA850" s="644"/>
      <c r="AB850" s="663"/>
    </row>
    <row r="851" spans="1:28" ht="24" customHeight="1">
      <c r="A851" s="212"/>
      <c r="B851" s="502"/>
      <c r="C851" s="818"/>
      <c r="D851" s="1565"/>
      <c r="E851" s="1566"/>
      <c r="F851" s="1566"/>
      <c r="G851" s="1566"/>
      <c r="H851" s="1566"/>
      <c r="I851" s="1566"/>
      <c r="J851" s="1566"/>
      <c r="K851" s="1567"/>
      <c r="L851" s="944"/>
      <c r="M851" s="130"/>
      <c r="N851" s="185" t="str">
        <f t="shared" si="24"/>
        <v/>
      </c>
      <c r="O851" s="47"/>
      <c r="P851" s="338"/>
      <c r="Q851" s="643"/>
      <c r="R851" s="644"/>
      <c r="S851" s="644"/>
      <c r="T851" s="644"/>
      <c r="U851" s="644"/>
      <c r="V851" s="644"/>
      <c r="W851" s="644"/>
      <c r="X851" s="644"/>
      <c r="Y851" s="644"/>
      <c r="Z851" s="644"/>
      <c r="AA851" s="644"/>
      <c r="AB851" s="663"/>
    </row>
    <row r="852" spans="1:28" ht="24" customHeight="1">
      <c r="A852" s="212"/>
      <c r="B852" s="502"/>
      <c r="C852" s="818"/>
      <c r="D852" s="1565"/>
      <c r="E852" s="1566"/>
      <c r="F852" s="1566"/>
      <c r="G852" s="1566"/>
      <c r="H852" s="1566"/>
      <c r="I852" s="1566"/>
      <c r="J852" s="1566"/>
      <c r="K852" s="1567"/>
      <c r="L852" s="944"/>
      <c r="M852" s="130"/>
      <c r="N852" s="185" t="str">
        <f t="shared" si="24"/>
        <v/>
      </c>
      <c r="O852" s="47"/>
      <c r="P852" s="338"/>
      <c r="Q852" s="643"/>
      <c r="R852" s="644"/>
      <c r="S852" s="644"/>
      <c r="T852" s="644"/>
      <c r="U852" s="644"/>
      <c r="V852" s="644"/>
      <c r="W852" s="644"/>
      <c r="X852" s="644"/>
      <c r="Y852" s="644"/>
      <c r="Z852" s="644"/>
      <c r="AA852" s="644"/>
      <c r="AB852" s="663"/>
    </row>
    <row r="853" spans="1:28" ht="24" customHeight="1">
      <c r="A853" s="212"/>
      <c r="B853" s="502"/>
      <c r="C853" s="818"/>
      <c r="D853" s="1565"/>
      <c r="E853" s="1566"/>
      <c r="F853" s="1566"/>
      <c r="G853" s="1566"/>
      <c r="H853" s="1566"/>
      <c r="I853" s="1566"/>
      <c r="J853" s="1566"/>
      <c r="K853" s="1567"/>
      <c r="L853" s="944"/>
      <c r="M853" s="130"/>
      <c r="N853" s="185" t="str">
        <f t="shared" si="24"/>
        <v/>
      </c>
      <c r="O853" s="47"/>
      <c r="P853" s="338"/>
      <c r="Q853" s="643"/>
      <c r="R853" s="644"/>
      <c r="S853" s="644"/>
      <c r="T853" s="644"/>
      <c r="U853" s="644"/>
      <c r="V853" s="644"/>
      <c r="W853" s="644"/>
      <c r="X853" s="644"/>
      <c r="Y853" s="644"/>
      <c r="Z853" s="644"/>
      <c r="AA853" s="644"/>
      <c r="AB853" s="663"/>
    </row>
    <row r="854" spans="1:28" ht="24" customHeight="1">
      <c r="A854" s="212"/>
      <c r="B854" s="502"/>
      <c r="C854" s="818"/>
      <c r="D854" s="1565"/>
      <c r="E854" s="1566"/>
      <c r="F854" s="1566"/>
      <c r="G854" s="1566"/>
      <c r="H854" s="1566"/>
      <c r="I854" s="1566"/>
      <c r="J854" s="1566"/>
      <c r="K854" s="1567"/>
      <c r="L854" s="944"/>
      <c r="M854" s="130"/>
      <c r="N854" s="185" t="str">
        <f t="shared" si="24"/>
        <v/>
      </c>
      <c r="O854" s="47"/>
      <c r="P854" s="338"/>
      <c r="Q854" s="643"/>
      <c r="R854" s="644"/>
      <c r="S854" s="644"/>
      <c r="T854" s="644"/>
      <c r="U854" s="644"/>
      <c r="V854" s="644"/>
      <c r="W854" s="644"/>
      <c r="X854" s="644"/>
      <c r="Y854" s="644"/>
      <c r="Z854" s="644"/>
      <c r="AA854" s="644"/>
      <c r="AB854" s="663"/>
    </row>
    <row r="855" spans="1:28" ht="24" customHeight="1">
      <c r="A855" s="212"/>
      <c r="B855" s="502"/>
      <c r="C855" s="818"/>
      <c r="D855" s="1565"/>
      <c r="E855" s="1566"/>
      <c r="F855" s="1566"/>
      <c r="G855" s="1566"/>
      <c r="H855" s="1566"/>
      <c r="I855" s="1566"/>
      <c r="J855" s="1566"/>
      <c r="K855" s="1567"/>
      <c r="L855" s="944"/>
      <c r="M855" s="130"/>
      <c r="N855" s="185" t="str">
        <f t="shared" si="24"/>
        <v/>
      </c>
      <c r="O855" s="47"/>
      <c r="P855" s="338"/>
      <c r="Q855" s="643"/>
      <c r="R855" s="644"/>
      <c r="S855" s="644"/>
      <c r="T855" s="644"/>
      <c r="U855" s="644"/>
      <c r="V855" s="644"/>
      <c r="W855" s="644"/>
      <c r="X855" s="644"/>
      <c r="Y855" s="644"/>
      <c r="Z855" s="644"/>
      <c r="AA855" s="644"/>
      <c r="AB855" s="663"/>
    </row>
    <row r="856" spans="1:28" ht="24" customHeight="1">
      <c r="A856" s="212"/>
      <c r="B856" s="502"/>
      <c r="C856" s="818"/>
      <c r="D856" s="1565"/>
      <c r="E856" s="1566"/>
      <c r="F856" s="1566"/>
      <c r="G856" s="1566"/>
      <c r="H856" s="1566"/>
      <c r="I856" s="1566"/>
      <c r="J856" s="1566"/>
      <c r="K856" s="1567"/>
      <c r="L856" s="944"/>
      <c r="M856" s="130"/>
      <c r="N856" s="185" t="str">
        <f t="shared" si="24"/>
        <v/>
      </c>
      <c r="O856" s="47"/>
      <c r="P856" s="338"/>
      <c r="Q856" s="643"/>
      <c r="R856" s="644"/>
      <c r="S856" s="644"/>
      <c r="T856" s="644"/>
      <c r="U856" s="644"/>
      <c r="V856" s="644"/>
      <c r="W856" s="644"/>
      <c r="X856" s="644"/>
      <c r="Y856" s="644"/>
      <c r="Z856" s="644"/>
      <c r="AA856" s="644"/>
      <c r="AB856" s="663"/>
    </row>
    <row r="857" spans="1:28" ht="24" customHeight="1">
      <c r="A857" s="212"/>
      <c r="B857" s="502"/>
      <c r="C857" s="818"/>
      <c r="D857" s="1565"/>
      <c r="E857" s="1566"/>
      <c r="F857" s="1566"/>
      <c r="G857" s="1566"/>
      <c r="H857" s="1566"/>
      <c r="I857" s="1566"/>
      <c r="J857" s="1566"/>
      <c r="K857" s="1567"/>
      <c r="L857" s="944"/>
      <c r="M857" s="130"/>
      <c r="N857" s="185" t="str">
        <f t="shared" si="24"/>
        <v/>
      </c>
      <c r="O857" s="47"/>
      <c r="P857" s="338"/>
      <c r="Q857" s="643"/>
      <c r="R857" s="644"/>
      <c r="S857" s="644"/>
      <c r="T857" s="644"/>
      <c r="U857" s="644"/>
      <c r="V857" s="644"/>
      <c r="W857" s="644"/>
      <c r="X857" s="644"/>
      <c r="Y857" s="644"/>
      <c r="Z857" s="644"/>
      <c r="AA857" s="644"/>
      <c r="AB857" s="663"/>
    </row>
    <row r="858" spans="1:28" ht="24" customHeight="1">
      <c r="A858" s="212"/>
      <c r="B858" s="502"/>
      <c r="C858" s="818"/>
      <c r="D858" s="1565"/>
      <c r="E858" s="1566"/>
      <c r="F858" s="1566"/>
      <c r="G858" s="1566"/>
      <c r="H858" s="1566"/>
      <c r="I858" s="1566"/>
      <c r="J858" s="1566"/>
      <c r="K858" s="1567"/>
      <c r="L858" s="944"/>
      <c r="M858" s="130"/>
      <c r="N858" s="185" t="str">
        <f t="shared" si="24"/>
        <v/>
      </c>
      <c r="O858" s="47"/>
      <c r="P858" s="338"/>
      <c r="Q858" s="643"/>
      <c r="R858" s="644"/>
      <c r="S858" s="644"/>
      <c r="T858" s="644"/>
      <c r="U858" s="644"/>
      <c r="V858" s="644"/>
      <c r="W858" s="644"/>
      <c r="X858" s="644"/>
      <c r="Y858" s="644"/>
      <c r="Z858" s="644"/>
      <c r="AA858" s="644"/>
      <c r="AB858" s="663"/>
    </row>
    <row r="859" spans="1:28" ht="24" customHeight="1">
      <c r="A859" s="212"/>
      <c r="B859" s="502"/>
      <c r="C859" s="818"/>
      <c r="D859" s="1565"/>
      <c r="E859" s="1566"/>
      <c r="F859" s="1566"/>
      <c r="G859" s="1566"/>
      <c r="H859" s="1566"/>
      <c r="I859" s="1566"/>
      <c r="J859" s="1566"/>
      <c r="K859" s="1567"/>
      <c r="L859" s="944"/>
      <c r="M859" s="130"/>
      <c r="N859" s="185" t="str">
        <f t="shared" si="24"/>
        <v/>
      </c>
      <c r="O859" s="47"/>
      <c r="P859" s="338"/>
      <c r="Q859" s="643"/>
      <c r="R859" s="656"/>
      <c r="S859" s="656"/>
      <c r="T859" s="644"/>
      <c r="U859" s="644"/>
      <c r="V859" s="644"/>
      <c r="W859" s="644"/>
      <c r="X859" s="644"/>
      <c r="Y859" s="644"/>
      <c r="Z859" s="644"/>
      <c r="AA859" s="644"/>
      <c r="AB859" s="663"/>
    </row>
    <row r="860" spans="1:28" ht="24" customHeight="1">
      <c r="A860" s="212"/>
      <c r="B860" s="502"/>
      <c r="C860" s="818"/>
      <c r="D860" s="1565"/>
      <c r="E860" s="1566"/>
      <c r="F860" s="1566"/>
      <c r="G860" s="1566"/>
      <c r="H860" s="1566"/>
      <c r="I860" s="1566"/>
      <c r="J860" s="1566"/>
      <c r="K860" s="1567"/>
      <c r="L860" s="944"/>
      <c r="M860" s="130"/>
      <c r="N860" s="185" t="str">
        <f t="shared" si="24"/>
        <v/>
      </c>
      <c r="O860" s="47"/>
      <c r="P860" s="338"/>
      <c r="Q860" s="643"/>
      <c r="R860" s="644"/>
      <c r="S860" s="644"/>
      <c r="T860" s="644"/>
      <c r="U860" s="644"/>
      <c r="V860" s="644"/>
      <c r="W860" s="644"/>
      <c r="X860" s="644"/>
      <c r="Y860" s="644"/>
      <c r="Z860" s="644"/>
      <c r="AA860" s="644"/>
      <c r="AB860" s="663"/>
    </row>
    <row r="861" spans="1:28" ht="24" customHeight="1">
      <c r="A861" s="212"/>
      <c r="B861" s="502"/>
      <c r="C861" s="818"/>
      <c r="D861" s="1565"/>
      <c r="E861" s="1566"/>
      <c r="F861" s="1566"/>
      <c r="G861" s="1566"/>
      <c r="H861" s="1566"/>
      <c r="I861" s="1566"/>
      <c r="J861" s="1566"/>
      <c r="K861" s="1567"/>
      <c r="L861" s="944"/>
      <c r="M861" s="130"/>
      <c r="N861" s="185" t="str">
        <f t="shared" si="24"/>
        <v/>
      </c>
      <c r="O861" s="47"/>
      <c r="P861" s="338"/>
      <c r="Q861" s="643"/>
      <c r="R861" s="644"/>
      <c r="S861" s="644"/>
      <c r="T861" s="644"/>
      <c r="U861" s="644"/>
      <c r="V861" s="644"/>
      <c r="W861" s="644"/>
      <c r="X861" s="644"/>
      <c r="Y861" s="644"/>
      <c r="Z861" s="644"/>
      <c r="AA861" s="644"/>
      <c r="AB861" s="663"/>
    </row>
    <row r="862" spans="1:28" ht="24" customHeight="1">
      <c r="A862" s="212"/>
      <c r="B862" s="502"/>
      <c r="C862" s="818"/>
      <c r="D862" s="1565"/>
      <c r="E862" s="1566"/>
      <c r="F862" s="1566"/>
      <c r="G862" s="1566"/>
      <c r="H862" s="1566"/>
      <c r="I862" s="1566"/>
      <c r="J862" s="1566"/>
      <c r="K862" s="1567"/>
      <c r="L862" s="944"/>
      <c r="M862" s="130"/>
      <c r="N862" s="185" t="str">
        <f t="shared" si="24"/>
        <v/>
      </c>
      <c r="O862" s="47"/>
      <c r="P862" s="338"/>
      <c r="Q862" s="643"/>
      <c r="R862" s="644"/>
      <c r="S862" s="644"/>
      <c r="T862" s="644"/>
      <c r="U862" s="644"/>
      <c r="V862" s="644"/>
      <c r="W862" s="644"/>
      <c r="X862" s="644"/>
      <c r="Y862" s="644"/>
      <c r="Z862" s="644"/>
      <c r="AA862" s="644"/>
      <c r="AB862" s="663"/>
    </row>
    <row r="863" spans="1:28" ht="24" customHeight="1">
      <c r="A863" s="212"/>
      <c r="B863" s="502"/>
      <c r="C863" s="818"/>
      <c r="D863" s="1565"/>
      <c r="E863" s="1566"/>
      <c r="F863" s="1566"/>
      <c r="G863" s="1566"/>
      <c r="H863" s="1566"/>
      <c r="I863" s="1566"/>
      <c r="J863" s="1566"/>
      <c r="K863" s="1567"/>
      <c r="L863" s="944"/>
      <c r="M863" s="130"/>
      <c r="N863" s="185" t="str">
        <f t="shared" si="24"/>
        <v/>
      </c>
      <c r="O863" s="47"/>
      <c r="P863" s="338"/>
      <c r="Q863" s="643"/>
      <c r="R863" s="644"/>
      <c r="S863" s="644"/>
      <c r="T863" s="644"/>
      <c r="U863" s="644"/>
      <c r="V863" s="644"/>
      <c r="W863" s="644"/>
      <c r="X863" s="644"/>
      <c r="Y863" s="644"/>
      <c r="Z863" s="644"/>
      <c r="AA863" s="644"/>
      <c r="AB863" s="663"/>
    </row>
    <row r="864" spans="1:28" ht="24" customHeight="1">
      <c r="A864" s="212"/>
      <c r="B864" s="502"/>
      <c r="C864" s="818"/>
      <c r="D864" s="1565"/>
      <c r="E864" s="1566"/>
      <c r="F864" s="1566"/>
      <c r="G864" s="1566"/>
      <c r="H864" s="1566"/>
      <c r="I864" s="1566"/>
      <c r="J864" s="1566"/>
      <c r="K864" s="1567"/>
      <c r="L864" s="944"/>
      <c r="M864" s="130"/>
      <c r="N864" s="185" t="str">
        <f t="shared" si="24"/>
        <v/>
      </c>
      <c r="O864" s="47"/>
      <c r="P864" s="338"/>
      <c r="Q864" s="643"/>
      <c r="R864" s="644"/>
      <c r="S864" s="644"/>
      <c r="T864" s="644"/>
      <c r="U864" s="644"/>
      <c r="V864" s="644"/>
      <c r="W864" s="644"/>
      <c r="X864" s="644"/>
      <c r="Y864" s="644"/>
      <c r="Z864" s="644"/>
      <c r="AA864" s="644"/>
      <c r="AB864" s="663"/>
    </row>
    <row r="865" spans="1:28" ht="24" customHeight="1">
      <c r="A865" s="212"/>
      <c r="B865" s="502"/>
      <c r="C865" s="818"/>
      <c r="D865" s="1565"/>
      <c r="E865" s="1566"/>
      <c r="F865" s="1566"/>
      <c r="G865" s="1566"/>
      <c r="H865" s="1566"/>
      <c r="I865" s="1566"/>
      <c r="J865" s="1566"/>
      <c r="K865" s="1567"/>
      <c r="L865" s="944"/>
      <c r="M865" s="130"/>
      <c r="N865" s="185" t="str">
        <f t="shared" si="24"/>
        <v/>
      </c>
      <c r="O865" s="47"/>
      <c r="P865" s="338"/>
      <c r="Q865" s="643"/>
      <c r="R865" s="644"/>
      <c r="S865" s="644"/>
      <c r="T865" s="644"/>
      <c r="U865" s="644"/>
      <c r="V865" s="644"/>
      <c r="W865" s="644"/>
      <c r="X865" s="644"/>
      <c r="Y865" s="644"/>
      <c r="Z865" s="644"/>
      <c r="AA865" s="644"/>
      <c r="AB865" s="663"/>
    </row>
    <row r="866" spans="1:28" ht="24" customHeight="1">
      <c r="A866" s="212"/>
      <c r="B866" s="502"/>
      <c r="C866" s="818"/>
      <c r="D866" s="1565"/>
      <c r="E866" s="1566"/>
      <c r="F866" s="1566"/>
      <c r="G866" s="1566"/>
      <c r="H866" s="1566"/>
      <c r="I866" s="1566"/>
      <c r="J866" s="1566"/>
      <c r="K866" s="1567"/>
      <c r="L866" s="944"/>
      <c r="M866" s="130"/>
      <c r="N866" s="185" t="str">
        <f t="shared" si="24"/>
        <v/>
      </c>
      <c r="O866" s="47"/>
      <c r="P866" s="338"/>
      <c r="Q866" s="643"/>
      <c r="R866" s="644"/>
      <c r="S866" s="644"/>
      <c r="T866" s="644"/>
      <c r="U866" s="644"/>
      <c r="V866" s="644"/>
      <c r="W866" s="644"/>
      <c r="X866" s="644"/>
      <c r="Y866" s="644"/>
      <c r="Z866" s="644"/>
      <c r="AA866" s="644"/>
      <c r="AB866" s="663"/>
    </row>
    <row r="867" spans="1:28" ht="24" customHeight="1">
      <c r="A867" s="212"/>
      <c r="B867" s="502"/>
      <c r="C867" s="818"/>
      <c r="D867" s="1565"/>
      <c r="E867" s="1566"/>
      <c r="F867" s="1566"/>
      <c r="G867" s="1566"/>
      <c r="H867" s="1566"/>
      <c r="I867" s="1566"/>
      <c r="J867" s="1566"/>
      <c r="K867" s="1567"/>
      <c r="L867" s="944"/>
      <c r="M867" s="130"/>
      <c r="N867" s="185" t="str">
        <f t="shared" si="24"/>
        <v/>
      </c>
      <c r="O867" s="47"/>
      <c r="P867" s="338"/>
      <c r="Q867" s="643"/>
      <c r="R867" s="644"/>
      <c r="S867" s="644"/>
      <c r="T867" s="644"/>
      <c r="U867" s="644"/>
      <c r="V867" s="644"/>
      <c r="W867" s="644"/>
      <c r="X867" s="644"/>
      <c r="Y867" s="644"/>
      <c r="Z867" s="644"/>
      <c r="AA867" s="644"/>
      <c r="AB867" s="663"/>
    </row>
    <row r="868" spans="1:28" ht="24" customHeight="1">
      <c r="A868" s="212"/>
      <c r="B868" s="502"/>
      <c r="C868" s="818"/>
      <c r="D868" s="1565"/>
      <c r="E868" s="1566"/>
      <c r="F868" s="1566"/>
      <c r="G868" s="1566"/>
      <c r="H868" s="1566"/>
      <c r="I868" s="1566"/>
      <c r="J868" s="1566"/>
      <c r="K868" s="1567"/>
      <c r="L868" s="944"/>
      <c r="M868" s="130"/>
      <c r="N868" s="185" t="str">
        <f t="shared" si="24"/>
        <v/>
      </c>
      <c r="O868" s="47"/>
      <c r="P868" s="338"/>
      <c r="Q868" s="643"/>
      <c r="R868" s="644"/>
      <c r="S868" s="644"/>
      <c r="T868" s="644"/>
      <c r="U868" s="644"/>
      <c r="V868" s="644"/>
      <c r="W868" s="644"/>
      <c r="X868" s="644"/>
      <c r="Y868" s="644"/>
      <c r="Z868" s="644"/>
      <c r="AA868" s="644"/>
      <c r="AB868" s="663"/>
    </row>
    <row r="869" spans="1:28" ht="24" customHeight="1">
      <c r="A869" s="212"/>
      <c r="B869" s="502"/>
      <c r="C869" s="818"/>
      <c r="D869" s="1565"/>
      <c r="E869" s="1566"/>
      <c r="F869" s="1566"/>
      <c r="G869" s="1566"/>
      <c r="H869" s="1566"/>
      <c r="I869" s="1566"/>
      <c r="J869" s="1566"/>
      <c r="K869" s="1567"/>
      <c r="L869" s="944"/>
      <c r="M869" s="130"/>
      <c r="N869" s="185" t="str">
        <f t="shared" si="24"/>
        <v/>
      </c>
      <c r="O869" s="47"/>
      <c r="P869" s="338"/>
      <c r="Q869" s="643"/>
      <c r="R869" s="644"/>
      <c r="S869" s="644"/>
      <c r="T869" s="644"/>
      <c r="U869" s="644"/>
      <c r="V869" s="644"/>
      <c r="W869" s="644"/>
      <c r="X869" s="644"/>
      <c r="Y869" s="644"/>
      <c r="Z869" s="644"/>
      <c r="AA869" s="644"/>
      <c r="AB869" s="663"/>
    </row>
    <row r="870" spans="1:28" ht="24" customHeight="1">
      <c r="A870" s="212"/>
      <c r="B870" s="502"/>
      <c r="C870" s="28"/>
      <c r="D870" s="1565"/>
      <c r="E870" s="1566"/>
      <c r="F870" s="1566"/>
      <c r="G870" s="1566"/>
      <c r="H870" s="1566"/>
      <c r="I870" s="1566"/>
      <c r="J870" s="1566"/>
      <c r="K870" s="1567"/>
      <c r="L870" s="29"/>
      <c r="M870" s="130"/>
      <c r="N870" s="185" t="str">
        <f t="shared" si="24"/>
        <v/>
      </c>
      <c r="O870" s="47"/>
      <c r="P870" s="338"/>
      <c r="Q870" s="643"/>
      <c r="R870" s="644"/>
      <c r="S870" s="644"/>
      <c r="T870" s="644"/>
      <c r="U870" s="644"/>
      <c r="V870" s="644"/>
      <c r="W870" s="644"/>
      <c r="X870" s="644"/>
      <c r="Y870" s="644"/>
      <c r="Z870" s="644"/>
      <c r="AA870" s="644"/>
      <c r="AB870" s="663"/>
    </row>
    <row r="871" spans="1:28" ht="24" customHeight="1">
      <c r="A871" s="212"/>
      <c r="B871" s="502"/>
      <c r="C871" s="28"/>
      <c r="D871" s="1565"/>
      <c r="E871" s="1566"/>
      <c r="F871" s="1566"/>
      <c r="G871" s="1566"/>
      <c r="H871" s="1566"/>
      <c r="I871" s="1566"/>
      <c r="J871" s="1566"/>
      <c r="K871" s="1567"/>
      <c r="L871" s="29"/>
      <c r="M871" s="130"/>
      <c r="N871" s="185" t="str">
        <f t="shared" si="24"/>
        <v/>
      </c>
      <c r="O871" s="47"/>
      <c r="P871" s="338"/>
      <c r="Q871" s="643"/>
      <c r="R871" s="644"/>
      <c r="S871" s="644"/>
      <c r="T871" s="644"/>
      <c r="U871" s="644"/>
      <c r="V871" s="644"/>
      <c r="W871" s="644"/>
      <c r="X871" s="644"/>
      <c r="Y871" s="644"/>
      <c r="Z871" s="644"/>
      <c r="AA871" s="644"/>
      <c r="AB871" s="663"/>
    </row>
    <row r="872" spans="1:28" ht="24" customHeight="1">
      <c r="A872" s="212"/>
      <c r="B872" s="502"/>
      <c r="C872" s="28"/>
      <c r="D872" s="1565"/>
      <c r="E872" s="1566"/>
      <c r="F872" s="1566"/>
      <c r="G872" s="1566"/>
      <c r="H872" s="1566"/>
      <c r="I872" s="1566"/>
      <c r="J872" s="1566"/>
      <c r="K872" s="1567"/>
      <c r="L872" s="29"/>
      <c r="M872" s="130"/>
      <c r="N872" s="185" t="str">
        <f t="shared" si="24"/>
        <v/>
      </c>
      <c r="O872" s="47"/>
      <c r="P872" s="338"/>
      <c r="Q872" s="643"/>
      <c r="R872" s="644"/>
      <c r="S872" s="644"/>
      <c r="T872" s="644"/>
      <c r="U872" s="644"/>
      <c r="V872" s="644"/>
      <c r="W872" s="644"/>
      <c r="X872" s="644"/>
      <c r="Y872" s="644"/>
      <c r="Z872" s="644"/>
      <c r="AA872" s="644"/>
      <c r="AB872" s="663"/>
    </row>
    <row r="873" spans="1:28" ht="24" customHeight="1">
      <c r="A873" s="212"/>
      <c r="B873" s="502"/>
      <c r="C873" s="28"/>
      <c r="D873" s="1565"/>
      <c r="E873" s="1566"/>
      <c r="F873" s="1566"/>
      <c r="G873" s="1566"/>
      <c r="H873" s="1566"/>
      <c r="I873" s="1566"/>
      <c r="J873" s="1566"/>
      <c r="K873" s="1567"/>
      <c r="L873" s="29"/>
      <c r="M873" s="130"/>
      <c r="N873" s="185" t="str">
        <f t="shared" si="24"/>
        <v/>
      </c>
      <c r="O873" s="47"/>
      <c r="P873" s="338"/>
      <c r="Q873" s="643"/>
      <c r="R873" s="644"/>
      <c r="S873" s="644"/>
      <c r="T873" s="644"/>
      <c r="U873" s="644"/>
      <c r="V873" s="644"/>
      <c r="W873" s="644"/>
      <c r="X873" s="644"/>
      <c r="Y873" s="644"/>
      <c r="Z873" s="644"/>
      <c r="AA873" s="644"/>
      <c r="AB873" s="663"/>
    </row>
    <row r="874" spans="1:28" ht="24" customHeight="1">
      <c r="A874" s="212"/>
      <c r="B874" s="502"/>
      <c r="C874" s="28"/>
      <c r="D874" s="1565"/>
      <c r="E874" s="1566"/>
      <c r="F874" s="1566"/>
      <c r="G874" s="1566"/>
      <c r="H874" s="1566"/>
      <c r="I874" s="1566"/>
      <c r="J874" s="1566"/>
      <c r="K874" s="1567"/>
      <c r="L874" s="29"/>
      <c r="M874" s="130"/>
      <c r="N874" s="185" t="str">
        <f t="shared" si="24"/>
        <v/>
      </c>
      <c r="O874" s="47"/>
      <c r="P874" s="338"/>
      <c r="Q874" s="643"/>
      <c r="R874" s="644"/>
      <c r="S874" s="644"/>
      <c r="T874" s="644"/>
      <c r="U874" s="644"/>
      <c r="V874" s="644"/>
      <c r="W874" s="644"/>
      <c r="X874" s="644"/>
      <c r="Y874" s="644"/>
      <c r="Z874" s="644"/>
      <c r="AA874" s="644"/>
      <c r="AB874" s="663"/>
    </row>
    <row r="875" spans="1:28" ht="24" customHeight="1">
      <c r="A875" s="212"/>
      <c r="B875" s="502"/>
      <c r="C875" s="28"/>
      <c r="D875" s="1565"/>
      <c r="E875" s="1566"/>
      <c r="F875" s="1566"/>
      <c r="G875" s="1566"/>
      <c r="H875" s="1566"/>
      <c r="I875" s="1566"/>
      <c r="J875" s="1566"/>
      <c r="K875" s="1567"/>
      <c r="L875" s="29"/>
      <c r="M875" s="130"/>
      <c r="N875" s="185" t="str">
        <f t="shared" si="24"/>
        <v/>
      </c>
      <c r="O875" s="47"/>
      <c r="P875" s="338"/>
      <c r="Q875" s="643"/>
      <c r="R875" s="644"/>
      <c r="S875" s="644"/>
      <c r="T875" s="644"/>
      <c r="U875" s="644"/>
      <c r="V875" s="644"/>
      <c r="W875" s="644"/>
      <c r="X875" s="644"/>
      <c r="Y875" s="644"/>
      <c r="Z875" s="644"/>
      <c r="AA875" s="644"/>
      <c r="AB875" s="663"/>
    </row>
    <row r="876" spans="1:28" ht="24" customHeight="1">
      <c r="A876" s="212"/>
      <c r="B876" s="502"/>
      <c r="C876" s="28"/>
      <c r="D876" s="819"/>
      <c r="E876" s="820"/>
      <c r="F876" s="820"/>
      <c r="G876" s="820"/>
      <c r="H876" s="820"/>
      <c r="I876" s="820"/>
      <c r="J876" s="820"/>
      <c r="K876" s="821"/>
      <c r="L876" s="29"/>
      <c r="M876" s="130"/>
      <c r="N876" s="185"/>
      <c r="O876" s="47"/>
      <c r="P876" s="338"/>
      <c r="Q876" s="643"/>
      <c r="R876" s="644"/>
      <c r="S876" s="644"/>
      <c r="T876" s="644"/>
      <c r="U876" s="644"/>
      <c r="V876" s="644"/>
      <c r="W876" s="644"/>
      <c r="X876" s="644"/>
      <c r="Y876" s="644"/>
      <c r="Z876" s="644"/>
      <c r="AA876" s="644"/>
      <c r="AB876" s="663"/>
    </row>
    <row r="877" spans="1:28" ht="24" customHeight="1">
      <c r="A877" s="212"/>
      <c r="B877" s="502"/>
      <c r="C877" s="28"/>
      <c r="D877" s="819"/>
      <c r="E877" s="820"/>
      <c r="F877" s="820"/>
      <c r="G877" s="820"/>
      <c r="H877" s="820"/>
      <c r="I877" s="820"/>
      <c r="J877" s="820"/>
      <c r="K877" s="821"/>
      <c r="L877" s="29"/>
      <c r="M877" s="130"/>
      <c r="N877" s="185"/>
      <c r="O877" s="47"/>
      <c r="P877" s="338"/>
      <c r="Q877" s="643"/>
      <c r="R877" s="644"/>
      <c r="S877" s="644"/>
      <c r="T877" s="644"/>
      <c r="U877" s="644"/>
      <c r="V877" s="644"/>
      <c r="W877" s="644"/>
      <c r="X877" s="644"/>
      <c r="Y877" s="644"/>
      <c r="Z877" s="644"/>
      <c r="AA877" s="644"/>
      <c r="AB877" s="663"/>
    </row>
    <row r="878" spans="1:28" ht="24" customHeight="1">
      <c r="A878" s="212"/>
      <c r="B878" s="502"/>
      <c r="C878" s="28"/>
      <c r="D878" s="819"/>
      <c r="E878" s="820"/>
      <c r="F878" s="820"/>
      <c r="G878" s="820"/>
      <c r="H878" s="820"/>
      <c r="I878" s="820"/>
      <c r="J878" s="820"/>
      <c r="K878" s="821"/>
      <c r="L878" s="29"/>
      <c r="M878" s="130"/>
      <c r="N878" s="185"/>
      <c r="O878" s="47"/>
      <c r="P878" s="338"/>
      <c r="Q878" s="643"/>
      <c r="R878" s="644"/>
      <c r="S878" s="644"/>
      <c r="T878" s="644"/>
      <c r="U878" s="644"/>
      <c r="V878" s="644"/>
      <c r="W878" s="644"/>
      <c r="X878" s="644"/>
      <c r="Y878" s="644"/>
      <c r="Z878" s="644"/>
      <c r="AA878" s="644"/>
      <c r="AB878" s="663"/>
    </row>
    <row r="879" spans="1:28" ht="24" customHeight="1">
      <c r="A879" s="212"/>
      <c r="B879" s="502"/>
      <c r="C879" s="28"/>
      <c r="D879" s="1565"/>
      <c r="E879" s="1566"/>
      <c r="F879" s="1566"/>
      <c r="G879" s="1566"/>
      <c r="H879" s="1566"/>
      <c r="I879" s="1566"/>
      <c r="J879" s="1566"/>
      <c r="K879" s="1567"/>
      <c r="L879" s="29"/>
      <c r="M879" s="130"/>
      <c r="N879" s="185" t="str">
        <f t="shared" ref="N879:N885" si="25">IF(C879=0,"",C879*M879)</f>
        <v/>
      </c>
      <c r="O879" s="47"/>
      <c r="P879" s="338"/>
      <c r="Q879" s="643"/>
      <c r="R879" s="644"/>
      <c r="S879" s="644"/>
      <c r="T879" s="644"/>
      <c r="U879" s="644"/>
      <c r="V879" s="644"/>
      <c r="W879" s="644"/>
      <c r="X879" s="644"/>
      <c r="Y879" s="644"/>
      <c r="Z879" s="644"/>
      <c r="AA879" s="644"/>
      <c r="AB879" s="663"/>
    </row>
    <row r="880" spans="1:28" ht="24" customHeight="1">
      <c r="A880" s="212"/>
      <c r="B880" s="502"/>
      <c r="C880" s="28"/>
      <c r="D880" s="1565"/>
      <c r="E880" s="1566"/>
      <c r="F880" s="1566"/>
      <c r="G880" s="1566"/>
      <c r="H880" s="1566"/>
      <c r="I880" s="1566"/>
      <c r="J880" s="1566"/>
      <c r="K880" s="1567"/>
      <c r="L880" s="29"/>
      <c r="M880" s="130"/>
      <c r="N880" s="185" t="str">
        <f t="shared" si="25"/>
        <v/>
      </c>
      <c r="O880" s="47"/>
      <c r="P880" s="338"/>
      <c r="Q880" s="643"/>
      <c r="R880" s="644"/>
      <c r="S880" s="644"/>
      <c r="T880" s="644"/>
      <c r="U880" s="644"/>
      <c r="V880" s="644"/>
      <c r="W880" s="644"/>
      <c r="X880" s="644"/>
      <c r="Y880" s="644"/>
      <c r="Z880" s="644"/>
      <c r="AA880" s="644"/>
      <c r="AB880" s="663"/>
    </row>
    <row r="881" spans="1:28" ht="24" customHeight="1">
      <c r="A881" s="212"/>
      <c r="B881" s="502"/>
      <c r="C881" s="28"/>
      <c r="D881" s="1565"/>
      <c r="E881" s="1566"/>
      <c r="F881" s="1566"/>
      <c r="G881" s="1566"/>
      <c r="H881" s="1566"/>
      <c r="I881" s="1566"/>
      <c r="J881" s="1566"/>
      <c r="K881" s="1567"/>
      <c r="L881" s="29"/>
      <c r="M881" s="130"/>
      <c r="N881" s="185" t="str">
        <f t="shared" si="25"/>
        <v/>
      </c>
      <c r="O881" s="47"/>
      <c r="P881" s="338"/>
      <c r="Q881" s="643"/>
      <c r="R881" s="644"/>
      <c r="S881" s="644"/>
      <c r="T881" s="644"/>
      <c r="U881" s="644"/>
      <c r="V881" s="644"/>
      <c r="W881" s="644"/>
      <c r="X881" s="644"/>
      <c r="Y881" s="644"/>
      <c r="Z881" s="644"/>
      <c r="AA881" s="644"/>
      <c r="AB881" s="663"/>
    </row>
    <row r="882" spans="1:28" ht="24" customHeight="1">
      <c r="A882" s="212"/>
      <c r="B882" s="502"/>
      <c r="C882" s="28"/>
      <c r="D882" s="1565"/>
      <c r="E882" s="1566"/>
      <c r="F882" s="1566"/>
      <c r="G882" s="1566"/>
      <c r="H882" s="1566"/>
      <c r="I882" s="1566"/>
      <c r="J882" s="1566"/>
      <c r="K882" s="1567"/>
      <c r="L882" s="29"/>
      <c r="M882" s="130"/>
      <c r="N882" s="185" t="str">
        <f t="shared" si="25"/>
        <v/>
      </c>
      <c r="O882" s="47"/>
      <c r="P882" s="338"/>
      <c r="Q882" s="643"/>
      <c r="R882" s="644"/>
      <c r="S882" s="644"/>
      <c r="T882" s="644"/>
      <c r="U882" s="644"/>
      <c r="V882" s="644"/>
      <c r="W882" s="644"/>
      <c r="X882" s="644"/>
      <c r="Y882" s="644"/>
      <c r="Z882" s="644"/>
      <c r="AA882" s="644"/>
      <c r="AB882" s="663"/>
    </row>
    <row r="883" spans="1:28" ht="24" customHeight="1">
      <c r="A883" s="212"/>
      <c r="B883" s="502"/>
      <c r="C883" s="28"/>
      <c r="D883" s="1565"/>
      <c r="E883" s="1566"/>
      <c r="F883" s="1566"/>
      <c r="G883" s="1566"/>
      <c r="H883" s="1566"/>
      <c r="I883" s="1566"/>
      <c r="J883" s="1566"/>
      <c r="K883" s="1567"/>
      <c r="L883" s="29"/>
      <c r="M883" s="130"/>
      <c r="N883" s="185" t="str">
        <f t="shared" si="25"/>
        <v/>
      </c>
      <c r="O883" s="47"/>
      <c r="P883" s="338"/>
      <c r="Q883" s="643"/>
      <c r="R883" s="644"/>
      <c r="S883" s="644"/>
      <c r="T883" s="644"/>
      <c r="U883" s="644"/>
      <c r="V883" s="644"/>
      <c r="W883" s="644"/>
      <c r="X883" s="644"/>
      <c r="Y883" s="644"/>
      <c r="Z883" s="644"/>
      <c r="AA883" s="644"/>
      <c r="AB883" s="663"/>
    </row>
    <row r="884" spans="1:28" ht="24" customHeight="1">
      <c r="A884" s="212"/>
      <c r="B884" s="502"/>
      <c r="C884" s="28"/>
      <c r="D884" s="1565"/>
      <c r="E884" s="1566"/>
      <c r="F884" s="1566"/>
      <c r="G884" s="1566"/>
      <c r="H884" s="1566"/>
      <c r="I884" s="1566"/>
      <c r="J884" s="1566"/>
      <c r="K884" s="1567"/>
      <c r="L884" s="29"/>
      <c r="M884" s="130"/>
      <c r="N884" s="185" t="str">
        <f t="shared" si="25"/>
        <v/>
      </c>
      <c r="O884" s="47"/>
      <c r="P884" s="338"/>
      <c r="Q884" s="643"/>
      <c r="R884" s="644"/>
      <c r="S884" s="644"/>
      <c r="T884" s="644"/>
      <c r="U884" s="644"/>
      <c r="V884" s="644"/>
      <c r="W884" s="644"/>
      <c r="X884" s="644"/>
      <c r="Y884" s="644"/>
      <c r="Z884" s="644"/>
      <c r="AA884" s="644"/>
      <c r="AB884" s="663"/>
    </row>
    <row r="885" spans="1:28" ht="24" customHeight="1">
      <c r="A885" s="212"/>
      <c r="B885" s="502"/>
      <c r="C885" s="28"/>
      <c r="D885" s="1565"/>
      <c r="E885" s="1566"/>
      <c r="F885" s="1566"/>
      <c r="G885" s="1566"/>
      <c r="H885" s="1566"/>
      <c r="I885" s="1566"/>
      <c r="J885" s="1566"/>
      <c r="K885" s="1567"/>
      <c r="L885" s="29"/>
      <c r="M885" s="130"/>
      <c r="N885" s="185" t="str">
        <f t="shared" si="25"/>
        <v/>
      </c>
      <c r="O885" s="47"/>
      <c r="P885" s="338"/>
      <c r="Q885" s="643"/>
      <c r="R885" s="644"/>
      <c r="S885" s="644"/>
      <c r="T885" s="644"/>
      <c r="U885" s="644"/>
      <c r="V885" s="644"/>
      <c r="W885" s="644"/>
      <c r="X885" s="644"/>
      <c r="Y885" s="644"/>
      <c r="Z885" s="644"/>
      <c r="AA885" s="644"/>
      <c r="AB885" s="663"/>
    </row>
    <row r="886" spans="1:28" s="49" customFormat="1" ht="3.75" customHeight="1">
      <c r="A886" s="340"/>
      <c r="D886" s="140"/>
      <c r="P886" s="201"/>
      <c r="Q886" s="494"/>
      <c r="R886" s="202"/>
      <c r="S886" s="202"/>
      <c r="T886" s="202"/>
      <c r="U886" s="202"/>
      <c r="V886" s="202"/>
      <c r="W886" s="202"/>
      <c r="X886" s="202"/>
      <c r="Y886" s="202"/>
      <c r="Z886" s="202"/>
      <c r="AA886" s="202"/>
      <c r="AB886" s="197"/>
    </row>
    <row r="887" spans="1:28" s="49" customFormat="1" ht="21.75" customHeight="1">
      <c r="A887" s="340"/>
      <c r="B887" s="1568" t="s">
        <v>188</v>
      </c>
      <c r="C887" s="1578"/>
      <c r="D887" s="1578"/>
      <c r="E887" s="1578"/>
      <c r="F887" s="1578"/>
      <c r="G887" s="1578"/>
      <c r="H887" s="1578"/>
      <c r="I887" s="1578"/>
      <c r="J887" s="1578"/>
      <c r="K887" s="1578"/>
      <c r="L887" s="1578"/>
      <c r="M887" s="1569"/>
      <c r="N887" s="1569"/>
      <c r="O887" s="1570"/>
      <c r="P887" s="337"/>
      <c r="Q887" s="494"/>
      <c r="R887" s="202"/>
      <c r="S887" s="202"/>
      <c r="T887" s="202"/>
      <c r="U887" s="202"/>
      <c r="V887" s="202"/>
      <c r="W887" s="202"/>
      <c r="X887" s="202"/>
      <c r="Y887" s="202"/>
      <c r="Z887" s="202"/>
      <c r="AA887" s="202"/>
      <c r="AB887" s="197"/>
    </row>
    <row r="888" spans="1:28" s="49" customFormat="1" ht="21.75" customHeight="1">
      <c r="A888" s="340"/>
      <c r="B888" s="1571" t="s">
        <v>187</v>
      </c>
      <c r="C888" s="1579"/>
      <c r="D888" s="1579"/>
      <c r="E888" s="1579"/>
      <c r="F888" s="1579"/>
      <c r="G888" s="1579"/>
      <c r="H888" s="1579"/>
      <c r="I888" s="1579"/>
      <c r="J888" s="1579"/>
      <c r="K888" s="1579"/>
      <c r="L888" s="1579"/>
      <c r="M888" s="1572"/>
      <c r="N888" s="1572"/>
      <c r="O888" s="1573"/>
      <c r="P888" s="337"/>
      <c r="Q888" s="494"/>
      <c r="R888" s="202"/>
      <c r="S888" s="202"/>
      <c r="T888" s="202"/>
      <c r="U888" s="202"/>
      <c r="V888" s="202"/>
      <c r="W888" s="202"/>
      <c r="X888" s="202"/>
      <c r="Y888" s="202"/>
      <c r="Z888" s="202"/>
      <c r="AA888" s="202"/>
      <c r="AB888" s="197"/>
    </row>
    <row r="889" spans="1:28" ht="12" customHeight="1">
      <c r="A889" s="216"/>
      <c r="B889" s="224" t="str">
        <f>B832</f>
        <v>FAPESP,  SETEMBRO DE 2015</v>
      </c>
      <c r="C889" s="824"/>
      <c r="D889" s="825"/>
      <c r="E889" s="826"/>
      <c r="F889" s="826"/>
      <c r="G889" s="826"/>
      <c r="H889" s="826"/>
      <c r="I889" s="826"/>
      <c r="J889" s="826"/>
      <c r="K889" s="824"/>
      <c r="L889" s="824"/>
      <c r="M889" s="501"/>
      <c r="N889" s="501"/>
      <c r="O889" s="501">
        <v>3</v>
      </c>
      <c r="P889" s="338"/>
      <c r="Q889" s="651"/>
      <c r="R889" s="650"/>
      <c r="S889" s="650"/>
      <c r="T889" s="650"/>
      <c r="U889" s="650"/>
      <c r="V889" s="650"/>
      <c r="W889" s="650"/>
      <c r="X889" s="650"/>
      <c r="Y889" s="650"/>
      <c r="Z889" s="650"/>
      <c r="AA889" s="650"/>
      <c r="AB889" s="665"/>
    </row>
    <row r="890" spans="1:28" ht="24" customHeight="1">
      <c r="A890" s="216"/>
      <c r="B890" s="309" t="s">
        <v>143</v>
      </c>
      <c r="C890" s="824"/>
      <c r="D890" s="825"/>
      <c r="E890" s="826"/>
      <c r="F890" s="826"/>
      <c r="G890" s="826"/>
      <c r="H890" s="826"/>
      <c r="I890" s="826"/>
      <c r="J890" s="826"/>
      <c r="K890" s="824"/>
      <c r="L890" s="824"/>
      <c r="M890" s="311"/>
      <c r="N890" s="311"/>
      <c r="O890" s="311"/>
      <c r="P890" s="338"/>
      <c r="Q890" s="651"/>
      <c r="R890" s="652"/>
      <c r="S890" s="652"/>
      <c r="T890" s="650"/>
      <c r="U890" s="650"/>
      <c r="V890" s="650"/>
      <c r="W890" s="650"/>
      <c r="X890" s="650"/>
      <c r="Y890" s="650"/>
      <c r="Z890" s="650"/>
      <c r="AA890" s="650"/>
      <c r="AB890" s="665"/>
    </row>
    <row r="891" spans="1:28" ht="15.75" customHeight="1">
      <c r="A891" s="212"/>
      <c r="B891" s="1574" t="s">
        <v>1</v>
      </c>
      <c r="C891" s="1577" t="s">
        <v>7</v>
      </c>
      <c r="D891" s="1581" t="s">
        <v>8</v>
      </c>
      <c r="E891" s="1582"/>
      <c r="F891" s="1582"/>
      <c r="G891" s="1582"/>
      <c r="H891" s="1582"/>
      <c r="I891" s="1582"/>
      <c r="J891" s="1582"/>
      <c r="K891" s="1582"/>
      <c r="L891" s="1577" t="s">
        <v>117</v>
      </c>
      <c r="M891" s="1577" t="s">
        <v>3</v>
      </c>
      <c r="N891" s="1574" t="s">
        <v>4</v>
      </c>
      <c r="O891" s="1574" t="s">
        <v>2</v>
      </c>
      <c r="P891" s="209"/>
      <c r="Q891" s="653"/>
      <c r="R891" s="652"/>
      <c r="S891" s="652"/>
      <c r="T891" s="652"/>
      <c r="U891" s="652"/>
      <c r="V891" s="652"/>
      <c r="W891" s="652"/>
      <c r="X891" s="652"/>
      <c r="Y891" s="652"/>
      <c r="Z891" s="652"/>
      <c r="AA891" s="652"/>
      <c r="AB891" s="652"/>
    </row>
    <row r="892" spans="1:28" s="55" customFormat="1" ht="15.75" customHeight="1">
      <c r="A892" s="266"/>
      <c r="B892" s="1551"/>
      <c r="C892" s="1580"/>
      <c r="D892" s="1582"/>
      <c r="E892" s="1582"/>
      <c r="F892" s="1582"/>
      <c r="G892" s="1582"/>
      <c r="H892" s="1582"/>
      <c r="I892" s="1582"/>
      <c r="J892" s="1582"/>
      <c r="K892" s="1582"/>
      <c r="L892" s="1577"/>
      <c r="M892" s="1551"/>
      <c r="N892" s="1551"/>
      <c r="O892" s="1551"/>
      <c r="P892" s="210"/>
      <c r="Q892" s="653"/>
      <c r="R892" s="644"/>
      <c r="S892" s="644"/>
      <c r="T892" s="652"/>
      <c r="U892" s="652"/>
      <c r="V892" s="652"/>
      <c r="W892" s="652"/>
      <c r="X892" s="652"/>
      <c r="Y892" s="652"/>
      <c r="Z892" s="652"/>
      <c r="AA892" s="652"/>
      <c r="AB892" s="652"/>
    </row>
    <row r="893" spans="1:28" ht="23.45" customHeight="1">
      <c r="A893" s="212"/>
      <c r="B893" s="502"/>
      <c r="C893" s="827"/>
      <c r="D893" s="1565"/>
      <c r="E893" s="1566"/>
      <c r="F893" s="1566"/>
      <c r="G893" s="1566"/>
      <c r="H893" s="1566"/>
      <c r="I893" s="1566"/>
      <c r="J893" s="1566"/>
      <c r="K893" s="1567"/>
      <c r="L893" s="944"/>
      <c r="M893" s="130"/>
      <c r="N893" s="185" t="str">
        <f t="shared" ref="N893:N933" si="26">IF(C893=0,"",C893*M893)</f>
        <v/>
      </c>
      <c r="O893" s="47"/>
      <c r="P893" s="338"/>
      <c r="Q893" s="643"/>
      <c r="R893" s="644"/>
      <c r="S893" s="644"/>
      <c r="T893" s="644"/>
      <c r="U893" s="644"/>
      <c r="V893" s="644"/>
      <c r="W893" s="644"/>
      <c r="X893" s="644"/>
      <c r="Y893" s="644"/>
      <c r="Z893" s="644"/>
      <c r="AA893" s="644"/>
      <c r="AB893" s="663"/>
    </row>
    <row r="894" spans="1:28" ht="23.45" customHeight="1">
      <c r="A894" s="212"/>
      <c r="B894" s="502"/>
      <c r="C894" s="818"/>
      <c r="D894" s="1565"/>
      <c r="E894" s="1566"/>
      <c r="F894" s="1566"/>
      <c r="G894" s="1566"/>
      <c r="H894" s="1566"/>
      <c r="I894" s="1566"/>
      <c r="J894" s="1566"/>
      <c r="K894" s="1567"/>
      <c r="L894" s="944"/>
      <c r="M894" s="130"/>
      <c r="N894" s="185" t="str">
        <f t="shared" si="26"/>
        <v/>
      </c>
      <c r="O894" s="47"/>
      <c r="P894" s="338"/>
      <c r="Q894" s="643"/>
      <c r="R894" s="644"/>
      <c r="S894" s="644"/>
      <c r="T894" s="644"/>
      <c r="U894" s="644"/>
      <c r="V894" s="644"/>
      <c r="W894" s="644"/>
      <c r="X894" s="644"/>
      <c r="Y894" s="644"/>
      <c r="Z894" s="644"/>
      <c r="AA894" s="644"/>
      <c r="AB894" s="663"/>
    </row>
    <row r="895" spans="1:28" ht="23.45" customHeight="1">
      <c r="A895" s="212"/>
      <c r="B895" s="502"/>
      <c r="C895" s="818"/>
      <c r="D895" s="1565"/>
      <c r="E895" s="1566"/>
      <c r="F895" s="1566"/>
      <c r="G895" s="1566"/>
      <c r="H895" s="1566"/>
      <c r="I895" s="1566"/>
      <c r="J895" s="1566"/>
      <c r="K895" s="1567"/>
      <c r="L895" s="944"/>
      <c r="M895" s="130"/>
      <c r="N895" s="185" t="str">
        <f t="shared" si="26"/>
        <v/>
      </c>
      <c r="O895" s="47"/>
      <c r="P895" s="338"/>
      <c r="Q895" s="643"/>
      <c r="R895" s="644"/>
      <c r="S895" s="644"/>
      <c r="T895" s="644"/>
      <c r="U895" s="644"/>
      <c r="V895" s="644"/>
      <c r="W895" s="644"/>
      <c r="X895" s="644"/>
      <c r="Y895" s="644"/>
      <c r="Z895" s="644"/>
      <c r="AA895" s="644"/>
      <c r="AB895" s="663"/>
    </row>
    <row r="896" spans="1:28" ht="23.45" customHeight="1">
      <c r="A896" s="212"/>
      <c r="B896" s="502"/>
      <c r="C896" s="818"/>
      <c r="D896" s="1565"/>
      <c r="E896" s="1566"/>
      <c r="F896" s="1566"/>
      <c r="G896" s="1566"/>
      <c r="H896" s="1566"/>
      <c r="I896" s="1566"/>
      <c r="J896" s="1566"/>
      <c r="K896" s="1567"/>
      <c r="L896" s="944"/>
      <c r="M896" s="130"/>
      <c r="N896" s="185" t="str">
        <f t="shared" si="26"/>
        <v/>
      </c>
      <c r="O896" s="47"/>
      <c r="P896" s="338"/>
      <c r="Q896" s="643"/>
      <c r="R896" s="644"/>
      <c r="S896" s="644"/>
      <c r="T896" s="644"/>
      <c r="U896" s="644"/>
      <c r="V896" s="644"/>
      <c r="W896" s="644"/>
      <c r="X896" s="644"/>
      <c r="Y896" s="644"/>
      <c r="Z896" s="644"/>
      <c r="AA896" s="644"/>
      <c r="AB896" s="663"/>
    </row>
    <row r="897" spans="1:28" ht="23.45" customHeight="1">
      <c r="A897" s="212"/>
      <c r="B897" s="502"/>
      <c r="C897" s="818"/>
      <c r="D897" s="1565"/>
      <c r="E897" s="1566"/>
      <c r="F897" s="1566"/>
      <c r="G897" s="1566"/>
      <c r="H897" s="1566"/>
      <c r="I897" s="1566"/>
      <c r="J897" s="1566"/>
      <c r="K897" s="1567"/>
      <c r="L897" s="944"/>
      <c r="M897" s="130"/>
      <c r="N897" s="185" t="str">
        <f t="shared" si="26"/>
        <v/>
      </c>
      <c r="O897" s="47"/>
      <c r="P897" s="338"/>
      <c r="Q897" s="643"/>
      <c r="R897" s="644"/>
      <c r="S897" s="644"/>
      <c r="T897" s="644"/>
      <c r="U897" s="644"/>
      <c r="V897" s="644"/>
      <c r="W897" s="644"/>
      <c r="X897" s="644"/>
      <c r="Y897" s="644"/>
      <c r="Z897" s="644"/>
      <c r="AA897" s="644"/>
      <c r="AB897" s="663"/>
    </row>
    <row r="898" spans="1:28" ht="23.45" customHeight="1">
      <c r="A898" s="212"/>
      <c r="B898" s="502"/>
      <c r="C898" s="818"/>
      <c r="D898" s="1565"/>
      <c r="E898" s="1566"/>
      <c r="F898" s="1566"/>
      <c r="G898" s="1566"/>
      <c r="H898" s="1566"/>
      <c r="I898" s="1566"/>
      <c r="J898" s="1566"/>
      <c r="K898" s="1567"/>
      <c r="L898" s="944"/>
      <c r="M898" s="130"/>
      <c r="N898" s="185" t="str">
        <f t="shared" si="26"/>
        <v/>
      </c>
      <c r="O898" s="47"/>
      <c r="P898" s="338"/>
      <c r="Q898" s="643"/>
      <c r="R898" s="644"/>
      <c r="S898" s="644"/>
      <c r="T898" s="644"/>
      <c r="U898" s="644"/>
      <c r="V898" s="644"/>
      <c r="W898" s="644"/>
      <c r="X898" s="644"/>
      <c r="Y898" s="644"/>
      <c r="Z898" s="644"/>
      <c r="AA898" s="644"/>
      <c r="AB898" s="663"/>
    </row>
    <row r="899" spans="1:28" ht="23.45" customHeight="1">
      <c r="A899" s="212"/>
      <c r="B899" s="502"/>
      <c r="C899" s="818"/>
      <c r="D899" s="1565"/>
      <c r="E899" s="1566"/>
      <c r="F899" s="1566"/>
      <c r="G899" s="1566"/>
      <c r="H899" s="1566"/>
      <c r="I899" s="1566"/>
      <c r="J899" s="1566"/>
      <c r="K899" s="1567"/>
      <c r="L899" s="944"/>
      <c r="M899" s="130"/>
      <c r="N899" s="185" t="str">
        <f t="shared" si="26"/>
        <v/>
      </c>
      <c r="O899" s="47"/>
      <c r="P899" s="338"/>
      <c r="Q899" s="643"/>
      <c r="R899" s="644"/>
      <c r="S899" s="644"/>
      <c r="T899" s="644"/>
      <c r="U899" s="644"/>
      <c r="V899" s="644"/>
      <c r="W899" s="644"/>
      <c r="X899" s="644"/>
      <c r="Y899" s="644"/>
      <c r="Z899" s="644"/>
      <c r="AA899" s="644"/>
      <c r="AB899" s="663"/>
    </row>
    <row r="900" spans="1:28" ht="23.45" customHeight="1">
      <c r="A900" s="212"/>
      <c r="B900" s="502"/>
      <c r="C900" s="818"/>
      <c r="D900" s="1565"/>
      <c r="E900" s="1566"/>
      <c r="F900" s="1566"/>
      <c r="G900" s="1566"/>
      <c r="H900" s="1566"/>
      <c r="I900" s="1566"/>
      <c r="J900" s="1566"/>
      <c r="K900" s="1567"/>
      <c r="L900" s="944"/>
      <c r="M900" s="130"/>
      <c r="N900" s="185" t="str">
        <f t="shared" si="26"/>
        <v/>
      </c>
      <c r="O900" s="47"/>
      <c r="P900" s="338"/>
      <c r="Q900" s="643"/>
      <c r="R900" s="644"/>
      <c r="S900" s="644"/>
      <c r="T900" s="644"/>
      <c r="U900" s="644"/>
      <c r="V900" s="644"/>
      <c r="W900" s="644"/>
      <c r="X900" s="644"/>
      <c r="Y900" s="644"/>
      <c r="Z900" s="644"/>
      <c r="AA900" s="644"/>
      <c r="AB900" s="663"/>
    </row>
    <row r="901" spans="1:28" ht="23.45" customHeight="1">
      <c r="A901" s="212"/>
      <c r="B901" s="502"/>
      <c r="C901" s="818"/>
      <c r="D901" s="1565"/>
      <c r="E901" s="1566"/>
      <c r="F901" s="1566"/>
      <c r="G901" s="1566"/>
      <c r="H901" s="1566"/>
      <c r="I901" s="1566"/>
      <c r="J901" s="1566"/>
      <c r="K901" s="1567"/>
      <c r="L901" s="944"/>
      <c r="M901" s="130"/>
      <c r="N901" s="185" t="str">
        <f t="shared" si="26"/>
        <v/>
      </c>
      <c r="O901" s="47"/>
      <c r="P901" s="338"/>
      <c r="Q901" s="643"/>
      <c r="R901" s="644"/>
      <c r="S901" s="644"/>
      <c r="T901" s="644"/>
      <c r="U901" s="644"/>
      <c r="V901" s="644"/>
      <c r="W901" s="644"/>
      <c r="X901" s="644"/>
      <c r="Y901" s="644"/>
      <c r="Z901" s="644"/>
      <c r="AA901" s="644"/>
      <c r="AB901" s="663"/>
    </row>
    <row r="902" spans="1:28" ht="23.45" customHeight="1">
      <c r="A902" s="212"/>
      <c r="B902" s="502"/>
      <c r="C902" s="818"/>
      <c r="D902" s="1565"/>
      <c r="E902" s="1566"/>
      <c r="F902" s="1566"/>
      <c r="G902" s="1566"/>
      <c r="H902" s="1566"/>
      <c r="I902" s="1566"/>
      <c r="J902" s="1566"/>
      <c r="K902" s="1567"/>
      <c r="L902" s="944"/>
      <c r="M902" s="130"/>
      <c r="N902" s="185" t="str">
        <f t="shared" si="26"/>
        <v/>
      </c>
      <c r="O902" s="47"/>
      <c r="P902" s="338"/>
      <c r="Q902" s="643"/>
      <c r="R902" s="644"/>
      <c r="S902" s="644"/>
      <c r="T902" s="644"/>
      <c r="U902" s="644"/>
      <c r="V902" s="644"/>
      <c r="W902" s="644"/>
      <c r="X902" s="644"/>
      <c r="Y902" s="644"/>
      <c r="Z902" s="644"/>
      <c r="AA902" s="644"/>
      <c r="AB902" s="663"/>
    </row>
    <row r="903" spans="1:28" ht="23.45" customHeight="1">
      <c r="A903" s="212"/>
      <c r="B903" s="502"/>
      <c r="C903" s="818"/>
      <c r="D903" s="1565"/>
      <c r="E903" s="1566"/>
      <c r="F903" s="1566"/>
      <c r="G903" s="1566"/>
      <c r="H903" s="1566"/>
      <c r="I903" s="1566"/>
      <c r="J903" s="1566"/>
      <c r="K903" s="1567"/>
      <c r="L903" s="944"/>
      <c r="M903" s="130"/>
      <c r="N903" s="185" t="str">
        <f t="shared" si="26"/>
        <v/>
      </c>
      <c r="O903" s="47"/>
      <c r="P903" s="338"/>
      <c r="Q903" s="643"/>
      <c r="R903" s="644"/>
      <c r="S903" s="644"/>
      <c r="T903" s="644"/>
      <c r="U903" s="644"/>
      <c r="V903" s="644"/>
      <c r="W903" s="644"/>
      <c r="X903" s="644"/>
      <c r="Y903" s="644"/>
      <c r="Z903" s="644"/>
      <c r="AA903" s="644"/>
      <c r="AB903" s="663"/>
    </row>
    <row r="904" spans="1:28" ht="23.45" customHeight="1">
      <c r="A904" s="212"/>
      <c r="B904" s="502"/>
      <c r="C904" s="818"/>
      <c r="D904" s="1565"/>
      <c r="E904" s="1566"/>
      <c r="F904" s="1566"/>
      <c r="G904" s="1566"/>
      <c r="H904" s="1566"/>
      <c r="I904" s="1566"/>
      <c r="J904" s="1566"/>
      <c r="K904" s="1567"/>
      <c r="L904" s="944"/>
      <c r="M904" s="130"/>
      <c r="N904" s="185" t="str">
        <f t="shared" si="26"/>
        <v/>
      </c>
      <c r="O904" s="47"/>
      <c r="P904" s="338"/>
      <c r="Q904" s="643"/>
      <c r="R904" s="644"/>
      <c r="S904" s="644"/>
      <c r="T904" s="644"/>
      <c r="U904" s="644"/>
      <c r="V904" s="644"/>
      <c r="W904" s="644"/>
      <c r="X904" s="644"/>
      <c r="Y904" s="644"/>
      <c r="Z904" s="644"/>
      <c r="AA904" s="644"/>
      <c r="AB904" s="663"/>
    </row>
    <row r="905" spans="1:28" ht="23.45" customHeight="1">
      <c r="A905" s="212"/>
      <c r="B905" s="502"/>
      <c r="C905" s="818"/>
      <c r="D905" s="1565"/>
      <c r="E905" s="1566"/>
      <c r="F905" s="1566"/>
      <c r="G905" s="1566"/>
      <c r="H905" s="1566"/>
      <c r="I905" s="1566"/>
      <c r="J905" s="1566"/>
      <c r="K905" s="1567"/>
      <c r="L905" s="944"/>
      <c r="M905" s="130"/>
      <c r="N905" s="185" t="str">
        <f t="shared" si="26"/>
        <v/>
      </c>
      <c r="O905" s="47"/>
      <c r="P905" s="338"/>
      <c r="Q905" s="643"/>
      <c r="R905" s="644"/>
      <c r="S905" s="644"/>
      <c r="T905" s="644"/>
      <c r="U905" s="644"/>
      <c r="V905" s="644"/>
      <c r="W905" s="644"/>
      <c r="X905" s="644"/>
      <c r="Y905" s="644"/>
      <c r="Z905" s="644"/>
      <c r="AA905" s="644"/>
      <c r="AB905" s="663"/>
    </row>
    <row r="906" spans="1:28" ht="23.45" customHeight="1">
      <c r="A906" s="212"/>
      <c r="B906" s="502"/>
      <c r="C906" s="818"/>
      <c r="D906" s="1565"/>
      <c r="E906" s="1566"/>
      <c r="F906" s="1566"/>
      <c r="G906" s="1566"/>
      <c r="H906" s="1566"/>
      <c r="I906" s="1566"/>
      <c r="J906" s="1566"/>
      <c r="K906" s="1567"/>
      <c r="L906" s="944"/>
      <c r="M906" s="130"/>
      <c r="N906" s="185" t="str">
        <f t="shared" si="26"/>
        <v/>
      </c>
      <c r="O906" s="47"/>
      <c r="P906" s="338"/>
      <c r="Q906" s="643"/>
      <c r="R906" s="644"/>
      <c r="S906" s="644"/>
      <c r="T906" s="644"/>
      <c r="U906" s="644"/>
      <c r="V906" s="644"/>
      <c r="W906" s="644"/>
      <c r="X906" s="644"/>
      <c r="Y906" s="644"/>
      <c r="Z906" s="644"/>
      <c r="AA906" s="644"/>
      <c r="AB906" s="663"/>
    </row>
    <row r="907" spans="1:28" ht="23.45" customHeight="1">
      <c r="A907" s="212"/>
      <c r="B907" s="502"/>
      <c r="C907" s="818"/>
      <c r="D907" s="1565"/>
      <c r="E907" s="1566"/>
      <c r="F907" s="1566"/>
      <c r="G907" s="1566"/>
      <c r="H907" s="1566"/>
      <c r="I907" s="1566"/>
      <c r="J907" s="1566"/>
      <c r="K907" s="1567"/>
      <c r="L907" s="944"/>
      <c r="M907" s="130"/>
      <c r="N907" s="185" t="str">
        <f t="shared" si="26"/>
        <v/>
      </c>
      <c r="O907" s="47"/>
      <c r="P907" s="338"/>
      <c r="Q907" s="643"/>
      <c r="R907" s="644"/>
      <c r="S907" s="644"/>
      <c r="T907" s="644"/>
      <c r="U907" s="644"/>
      <c r="V907" s="644"/>
      <c r="W907" s="644"/>
      <c r="X907" s="644"/>
      <c r="Y907" s="644"/>
      <c r="Z907" s="644"/>
      <c r="AA907" s="644"/>
      <c r="AB907" s="663"/>
    </row>
    <row r="908" spans="1:28" ht="23.45" customHeight="1">
      <c r="A908" s="212"/>
      <c r="B908" s="502"/>
      <c r="C908" s="818"/>
      <c r="D908" s="1565"/>
      <c r="E908" s="1566"/>
      <c r="F908" s="1566"/>
      <c r="G908" s="1566"/>
      <c r="H908" s="1566"/>
      <c r="I908" s="1566"/>
      <c r="J908" s="1566"/>
      <c r="K908" s="1567"/>
      <c r="L908" s="944"/>
      <c r="M908" s="130"/>
      <c r="N908" s="185" t="str">
        <f t="shared" si="26"/>
        <v/>
      </c>
      <c r="O908" s="47"/>
      <c r="P908" s="338"/>
      <c r="Q908" s="643"/>
      <c r="R908" s="644"/>
      <c r="S908" s="644"/>
      <c r="T908" s="644"/>
      <c r="U908" s="644"/>
      <c r="V908" s="644"/>
      <c r="W908" s="644"/>
      <c r="X908" s="644"/>
      <c r="Y908" s="644"/>
      <c r="Z908" s="644"/>
      <c r="AA908" s="644"/>
      <c r="AB908" s="663"/>
    </row>
    <row r="909" spans="1:28" ht="23.45" customHeight="1">
      <c r="A909" s="212"/>
      <c r="B909" s="502"/>
      <c r="C909" s="818"/>
      <c r="D909" s="1565"/>
      <c r="E909" s="1566"/>
      <c r="F909" s="1566"/>
      <c r="G909" s="1566"/>
      <c r="H909" s="1566"/>
      <c r="I909" s="1566"/>
      <c r="J909" s="1566"/>
      <c r="K909" s="1567"/>
      <c r="L909" s="944"/>
      <c r="M909" s="130"/>
      <c r="N909" s="185" t="str">
        <f t="shared" si="26"/>
        <v/>
      </c>
      <c r="O909" s="47"/>
      <c r="P909" s="338"/>
      <c r="Q909" s="643"/>
      <c r="R909" s="644"/>
      <c r="S909" s="644"/>
      <c r="T909" s="644"/>
      <c r="U909" s="644"/>
      <c r="V909" s="644"/>
      <c r="W909" s="644"/>
      <c r="X909" s="644"/>
      <c r="Y909" s="644"/>
      <c r="Z909" s="644"/>
      <c r="AA909" s="644"/>
      <c r="AB909" s="663"/>
    </row>
    <row r="910" spans="1:28" ht="23.45" customHeight="1">
      <c r="A910" s="212"/>
      <c r="B910" s="502"/>
      <c r="C910" s="818"/>
      <c r="D910" s="1565"/>
      <c r="E910" s="1566"/>
      <c r="F910" s="1566"/>
      <c r="G910" s="1566"/>
      <c r="H910" s="1566"/>
      <c r="I910" s="1566"/>
      <c r="J910" s="1566"/>
      <c r="K910" s="1567"/>
      <c r="L910" s="944"/>
      <c r="M910" s="130"/>
      <c r="N910" s="185" t="str">
        <f t="shared" si="26"/>
        <v/>
      </c>
      <c r="O910" s="47"/>
      <c r="P910" s="338"/>
      <c r="Q910" s="643"/>
      <c r="R910" s="644"/>
      <c r="S910" s="644"/>
      <c r="T910" s="644"/>
      <c r="U910" s="644"/>
      <c r="V910" s="644"/>
      <c r="W910" s="644"/>
      <c r="X910" s="644"/>
      <c r="Y910" s="644"/>
      <c r="Z910" s="644"/>
      <c r="AA910" s="644"/>
      <c r="AB910" s="663"/>
    </row>
    <row r="911" spans="1:28" ht="23.45" customHeight="1">
      <c r="A911" s="212"/>
      <c r="B911" s="502"/>
      <c r="C911" s="818"/>
      <c r="D911" s="1565"/>
      <c r="E911" s="1566"/>
      <c r="F911" s="1566"/>
      <c r="G911" s="1566"/>
      <c r="H911" s="1566"/>
      <c r="I911" s="1566"/>
      <c r="J911" s="1566"/>
      <c r="K911" s="1567"/>
      <c r="L911" s="944"/>
      <c r="M911" s="130"/>
      <c r="N911" s="185" t="str">
        <f t="shared" si="26"/>
        <v/>
      </c>
      <c r="O911" s="47"/>
      <c r="P911" s="338"/>
      <c r="Q911" s="643"/>
      <c r="R911" s="644"/>
      <c r="S911" s="644"/>
      <c r="T911" s="644"/>
      <c r="U911" s="644"/>
      <c r="V911" s="644"/>
      <c r="W911" s="644"/>
      <c r="X911" s="644"/>
      <c r="Y911" s="644"/>
      <c r="Z911" s="644"/>
      <c r="AA911" s="644"/>
      <c r="AB911" s="663"/>
    </row>
    <row r="912" spans="1:28" ht="23.45" customHeight="1">
      <c r="A912" s="212"/>
      <c r="B912" s="502"/>
      <c r="C912" s="818"/>
      <c r="D912" s="1565"/>
      <c r="E912" s="1566"/>
      <c r="F912" s="1566"/>
      <c r="G912" s="1566"/>
      <c r="H912" s="1566"/>
      <c r="I912" s="1566"/>
      <c r="J912" s="1566"/>
      <c r="K912" s="1567"/>
      <c r="L912" s="944"/>
      <c r="M912" s="130"/>
      <c r="N912" s="185" t="str">
        <f t="shared" si="26"/>
        <v/>
      </c>
      <c r="O912" s="47"/>
      <c r="P912" s="338"/>
      <c r="Q912" s="643"/>
      <c r="R912" s="644"/>
      <c r="S912" s="644"/>
      <c r="T912" s="644"/>
      <c r="U912" s="644"/>
      <c r="V912" s="644"/>
      <c r="W912" s="644"/>
      <c r="X912" s="644"/>
      <c r="Y912" s="644"/>
      <c r="Z912" s="644"/>
      <c r="AA912" s="644"/>
      <c r="AB912" s="663"/>
    </row>
    <row r="913" spans="1:28" ht="23.45" customHeight="1">
      <c r="A913" s="212"/>
      <c r="B913" s="502"/>
      <c r="C913" s="818"/>
      <c r="D913" s="1565"/>
      <c r="E913" s="1566"/>
      <c r="F913" s="1566"/>
      <c r="G913" s="1566"/>
      <c r="H913" s="1566"/>
      <c r="I913" s="1566"/>
      <c r="J913" s="1566"/>
      <c r="K913" s="1567"/>
      <c r="L913" s="944"/>
      <c r="M913" s="130"/>
      <c r="N913" s="185" t="str">
        <f t="shared" si="26"/>
        <v/>
      </c>
      <c r="O913" s="47"/>
      <c r="P913" s="338"/>
      <c r="Q913" s="643"/>
      <c r="R913" s="644"/>
      <c r="S913" s="644"/>
      <c r="T913" s="644"/>
      <c r="U913" s="644"/>
      <c r="V913" s="644"/>
      <c r="W913" s="644"/>
      <c r="X913" s="644"/>
      <c r="Y913" s="644"/>
      <c r="Z913" s="644"/>
      <c r="AA913" s="644"/>
      <c r="AB913" s="663"/>
    </row>
    <row r="914" spans="1:28" ht="23.45" customHeight="1">
      <c r="A914" s="212"/>
      <c r="B914" s="502"/>
      <c r="C914" s="818"/>
      <c r="D914" s="1565"/>
      <c r="E914" s="1566"/>
      <c r="F914" s="1566"/>
      <c r="G914" s="1566"/>
      <c r="H914" s="1566"/>
      <c r="I914" s="1566"/>
      <c r="J914" s="1566"/>
      <c r="K914" s="1567"/>
      <c r="L914" s="944"/>
      <c r="M914" s="130"/>
      <c r="N914" s="185" t="str">
        <f t="shared" si="26"/>
        <v/>
      </c>
      <c r="O914" s="47"/>
      <c r="P914" s="338"/>
      <c r="Q914" s="643"/>
      <c r="R914" s="644"/>
      <c r="S914" s="644"/>
      <c r="T914" s="644"/>
      <c r="U914" s="644"/>
      <c r="V914" s="644"/>
      <c r="W914" s="644"/>
      <c r="X914" s="644"/>
      <c r="Y914" s="644"/>
      <c r="Z914" s="644"/>
      <c r="AA914" s="644"/>
      <c r="AB914" s="663"/>
    </row>
    <row r="915" spans="1:28" ht="23.45" customHeight="1">
      <c r="A915" s="212"/>
      <c r="B915" s="502"/>
      <c r="C915" s="818"/>
      <c r="D915" s="1565"/>
      <c r="E915" s="1566"/>
      <c r="F915" s="1566"/>
      <c r="G915" s="1566"/>
      <c r="H915" s="1566"/>
      <c r="I915" s="1566"/>
      <c r="J915" s="1566"/>
      <c r="K915" s="1567"/>
      <c r="L915" s="944"/>
      <c r="M915" s="130"/>
      <c r="N915" s="185" t="str">
        <f t="shared" si="26"/>
        <v/>
      </c>
      <c r="O915" s="47"/>
      <c r="P915" s="338"/>
      <c r="Q915" s="643"/>
      <c r="R915" s="644"/>
      <c r="S915" s="644"/>
      <c r="T915" s="644"/>
      <c r="U915" s="644"/>
      <c r="V915" s="644"/>
      <c r="W915" s="644"/>
      <c r="X915" s="644"/>
      <c r="Y915" s="644"/>
      <c r="Z915" s="644"/>
      <c r="AA915" s="644"/>
      <c r="AB915" s="663"/>
    </row>
    <row r="916" spans="1:28" ht="23.45" customHeight="1">
      <c r="A916" s="212"/>
      <c r="B916" s="502"/>
      <c r="C916" s="818"/>
      <c r="D916" s="1565"/>
      <c r="E916" s="1566"/>
      <c r="F916" s="1566"/>
      <c r="G916" s="1566"/>
      <c r="H916" s="1566"/>
      <c r="I916" s="1566"/>
      <c r="J916" s="1566"/>
      <c r="K916" s="1567"/>
      <c r="L916" s="944"/>
      <c r="M916" s="130"/>
      <c r="N916" s="185" t="str">
        <f t="shared" si="26"/>
        <v/>
      </c>
      <c r="O916" s="47"/>
      <c r="P916" s="338"/>
      <c r="Q916" s="643"/>
      <c r="R916" s="656"/>
      <c r="S916" s="656"/>
      <c r="T916" s="644"/>
      <c r="U916" s="644"/>
      <c r="V916" s="644"/>
      <c r="W916" s="644"/>
      <c r="X916" s="644"/>
      <c r="Y916" s="644"/>
      <c r="Z916" s="644"/>
      <c r="AA916" s="644"/>
      <c r="AB916" s="663"/>
    </row>
    <row r="917" spans="1:28" ht="23.45" customHeight="1">
      <c r="A917" s="212"/>
      <c r="B917" s="502"/>
      <c r="C917" s="818"/>
      <c r="D917" s="1565"/>
      <c r="E917" s="1566"/>
      <c r="F917" s="1566"/>
      <c r="G917" s="1566"/>
      <c r="H917" s="1566"/>
      <c r="I917" s="1566"/>
      <c r="J917" s="1566"/>
      <c r="K917" s="1567"/>
      <c r="L917" s="944"/>
      <c r="M917" s="130"/>
      <c r="N917" s="185" t="str">
        <f t="shared" si="26"/>
        <v/>
      </c>
      <c r="O917" s="47"/>
      <c r="P917" s="338"/>
      <c r="Q917" s="643"/>
      <c r="R917" s="644"/>
      <c r="S917" s="644"/>
      <c r="T917" s="644"/>
      <c r="U917" s="644"/>
      <c r="V917" s="644"/>
      <c r="W917" s="644"/>
      <c r="X917" s="644"/>
      <c r="Y917" s="644"/>
      <c r="Z917" s="644"/>
      <c r="AA917" s="644"/>
      <c r="AB917" s="663"/>
    </row>
    <row r="918" spans="1:28" ht="23.45" customHeight="1">
      <c r="A918" s="212"/>
      <c r="B918" s="502"/>
      <c r="C918" s="818"/>
      <c r="D918" s="1565"/>
      <c r="E918" s="1566"/>
      <c r="F918" s="1566"/>
      <c r="G918" s="1566"/>
      <c r="H918" s="1566"/>
      <c r="I918" s="1566"/>
      <c r="J918" s="1566"/>
      <c r="K918" s="1567"/>
      <c r="L918" s="944"/>
      <c r="M918" s="130"/>
      <c r="N918" s="185" t="str">
        <f t="shared" si="26"/>
        <v/>
      </c>
      <c r="O918" s="47"/>
      <c r="P918" s="338"/>
      <c r="Q918" s="643"/>
      <c r="R918" s="644"/>
      <c r="S918" s="644"/>
      <c r="T918" s="644"/>
      <c r="U918" s="644"/>
      <c r="V918" s="644"/>
      <c r="W918" s="644"/>
      <c r="X918" s="644"/>
      <c r="Y918" s="644"/>
      <c r="Z918" s="644"/>
      <c r="AA918" s="644"/>
      <c r="AB918" s="663"/>
    </row>
    <row r="919" spans="1:28" ht="23.45" customHeight="1">
      <c r="A919" s="212"/>
      <c r="B919" s="502"/>
      <c r="C919" s="818"/>
      <c r="D919" s="1565"/>
      <c r="E919" s="1566"/>
      <c r="F919" s="1566"/>
      <c r="G919" s="1566"/>
      <c r="H919" s="1566"/>
      <c r="I919" s="1566"/>
      <c r="J919" s="1566"/>
      <c r="K919" s="1567"/>
      <c r="L919" s="944"/>
      <c r="M919" s="130"/>
      <c r="N919" s="185" t="str">
        <f t="shared" si="26"/>
        <v/>
      </c>
      <c r="O919" s="47"/>
      <c r="P919" s="338"/>
      <c r="Q919" s="643"/>
      <c r="R919" s="644"/>
      <c r="S919" s="644"/>
      <c r="T919" s="644"/>
      <c r="U919" s="644"/>
      <c r="V919" s="644"/>
      <c r="W919" s="644"/>
      <c r="X919" s="644"/>
      <c r="Y919" s="644"/>
      <c r="Z919" s="644"/>
      <c r="AA919" s="644"/>
      <c r="AB919" s="663"/>
    </row>
    <row r="920" spans="1:28" ht="23.45" customHeight="1">
      <c r="A920" s="212"/>
      <c r="B920" s="502"/>
      <c r="C920" s="818"/>
      <c r="D920" s="1565"/>
      <c r="E920" s="1566"/>
      <c r="F920" s="1566"/>
      <c r="G920" s="1566"/>
      <c r="H920" s="1566"/>
      <c r="I920" s="1566"/>
      <c r="J920" s="1566"/>
      <c r="K920" s="1567"/>
      <c r="L920" s="944"/>
      <c r="M920" s="130"/>
      <c r="N920" s="185" t="str">
        <f t="shared" si="26"/>
        <v/>
      </c>
      <c r="O920" s="47"/>
      <c r="P920" s="338"/>
      <c r="Q920" s="643"/>
      <c r="R920" s="644"/>
      <c r="S920" s="644"/>
      <c r="T920" s="644"/>
      <c r="U920" s="644"/>
      <c r="V920" s="644"/>
      <c r="W920" s="644"/>
      <c r="X920" s="644"/>
      <c r="Y920" s="644"/>
      <c r="Z920" s="644"/>
      <c r="AA920" s="644"/>
      <c r="AB920" s="663"/>
    </row>
    <row r="921" spans="1:28" ht="23.45" customHeight="1">
      <c r="A921" s="212"/>
      <c r="B921" s="502"/>
      <c r="C921" s="818"/>
      <c r="D921" s="1565"/>
      <c r="E921" s="1566"/>
      <c r="F921" s="1566"/>
      <c r="G921" s="1566"/>
      <c r="H921" s="1566"/>
      <c r="I921" s="1566"/>
      <c r="J921" s="1566"/>
      <c r="K921" s="1567"/>
      <c r="L921" s="944"/>
      <c r="M921" s="130"/>
      <c r="N921" s="185" t="str">
        <f t="shared" si="26"/>
        <v/>
      </c>
      <c r="O921" s="47"/>
      <c r="P921" s="338"/>
      <c r="Q921" s="643"/>
      <c r="R921" s="644"/>
      <c r="S921" s="644"/>
      <c r="T921" s="644"/>
      <c r="U921" s="644"/>
      <c r="V921" s="644"/>
      <c r="W921" s="644"/>
      <c r="X921" s="644"/>
      <c r="Y921" s="644"/>
      <c r="Z921" s="644"/>
      <c r="AA921" s="644"/>
      <c r="AB921" s="663"/>
    </row>
    <row r="922" spans="1:28" ht="23.45" customHeight="1">
      <c r="A922" s="212"/>
      <c r="B922" s="502"/>
      <c r="C922" s="818"/>
      <c r="D922" s="1565"/>
      <c r="E922" s="1566"/>
      <c r="F922" s="1566"/>
      <c r="G922" s="1566"/>
      <c r="H922" s="1566"/>
      <c r="I922" s="1566"/>
      <c r="J922" s="1566"/>
      <c r="K922" s="1567"/>
      <c r="L922" s="944"/>
      <c r="M922" s="130"/>
      <c r="N922" s="185" t="str">
        <f t="shared" si="26"/>
        <v/>
      </c>
      <c r="O922" s="47"/>
      <c r="P922" s="338"/>
      <c r="Q922" s="643"/>
      <c r="R922" s="644"/>
      <c r="S922" s="644"/>
      <c r="T922" s="644"/>
      <c r="U922" s="644"/>
      <c r="V922" s="644"/>
      <c r="W922" s="644"/>
      <c r="X922" s="644"/>
      <c r="Y922" s="644"/>
      <c r="Z922" s="644"/>
      <c r="AA922" s="644"/>
      <c r="AB922" s="663"/>
    </row>
    <row r="923" spans="1:28" ht="23.45" customHeight="1">
      <c r="A923" s="212"/>
      <c r="B923" s="502"/>
      <c r="C923" s="818"/>
      <c r="D923" s="1565"/>
      <c r="E923" s="1566"/>
      <c r="F923" s="1566"/>
      <c r="G923" s="1566"/>
      <c r="H923" s="1566"/>
      <c r="I923" s="1566"/>
      <c r="J923" s="1566"/>
      <c r="K923" s="1567"/>
      <c r="L923" s="944"/>
      <c r="M923" s="130"/>
      <c r="N923" s="185" t="str">
        <f t="shared" si="26"/>
        <v/>
      </c>
      <c r="O923" s="47"/>
      <c r="P923" s="338"/>
      <c r="Q923" s="643"/>
      <c r="R923" s="644"/>
      <c r="S923" s="644"/>
      <c r="T923" s="644"/>
      <c r="U923" s="644"/>
      <c r="V923" s="644"/>
      <c r="W923" s="644"/>
      <c r="X923" s="644"/>
      <c r="Y923" s="644"/>
      <c r="Z923" s="644"/>
      <c r="AA923" s="644"/>
      <c r="AB923" s="663"/>
    </row>
    <row r="924" spans="1:28" ht="23.45" customHeight="1">
      <c r="A924" s="212"/>
      <c r="B924" s="502"/>
      <c r="C924" s="818"/>
      <c r="D924" s="1565"/>
      <c r="E924" s="1566"/>
      <c r="F924" s="1566"/>
      <c r="G924" s="1566"/>
      <c r="H924" s="1566"/>
      <c r="I924" s="1566"/>
      <c r="J924" s="1566"/>
      <c r="K924" s="1567"/>
      <c r="L924" s="944"/>
      <c r="M924" s="130"/>
      <c r="N924" s="185" t="str">
        <f t="shared" si="26"/>
        <v/>
      </c>
      <c r="O924" s="47"/>
      <c r="P924" s="338"/>
      <c r="Q924" s="643"/>
      <c r="R924" s="644"/>
      <c r="S924" s="644"/>
      <c r="T924" s="644"/>
      <c r="U924" s="644"/>
      <c r="V924" s="644"/>
      <c r="W924" s="644"/>
      <c r="X924" s="644"/>
      <c r="Y924" s="644"/>
      <c r="Z924" s="644"/>
      <c r="AA924" s="644"/>
      <c r="AB924" s="663"/>
    </row>
    <row r="925" spans="1:28" ht="23.45" customHeight="1">
      <c r="A925" s="212"/>
      <c r="B925" s="502"/>
      <c r="C925" s="818"/>
      <c r="D925" s="1565"/>
      <c r="E925" s="1566"/>
      <c r="F925" s="1566"/>
      <c r="G925" s="1566"/>
      <c r="H925" s="1566"/>
      <c r="I925" s="1566"/>
      <c r="J925" s="1566"/>
      <c r="K925" s="1567"/>
      <c r="L925" s="944"/>
      <c r="M925" s="130"/>
      <c r="N925" s="185" t="str">
        <f t="shared" si="26"/>
        <v/>
      </c>
      <c r="O925" s="47"/>
      <c r="P925" s="338"/>
      <c r="Q925" s="643"/>
      <c r="R925" s="644"/>
      <c r="S925" s="644"/>
      <c r="T925" s="644"/>
      <c r="U925" s="644"/>
      <c r="V925" s="644"/>
      <c r="W925" s="644"/>
      <c r="X925" s="644"/>
      <c r="Y925" s="644"/>
      <c r="Z925" s="644"/>
      <c r="AA925" s="644"/>
      <c r="AB925" s="663"/>
    </row>
    <row r="926" spans="1:28" ht="23.45" customHeight="1">
      <c r="A926" s="212"/>
      <c r="B926" s="502"/>
      <c r="C926" s="818"/>
      <c r="D926" s="1565"/>
      <c r="E926" s="1566"/>
      <c r="F926" s="1566"/>
      <c r="G926" s="1566"/>
      <c r="H926" s="1566"/>
      <c r="I926" s="1566"/>
      <c r="J926" s="1566"/>
      <c r="K926" s="1567"/>
      <c r="L926" s="944"/>
      <c r="M926" s="130"/>
      <c r="N926" s="185" t="str">
        <f t="shared" si="26"/>
        <v/>
      </c>
      <c r="O926" s="47"/>
      <c r="P926" s="338"/>
      <c r="Q926" s="643"/>
      <c r="R926" s="644"/>
      <c r="S926" s="644"/>
      <c r="T926" s="644"/>
      <c r="U926" s="644"/>
      <c r="V926" s="644"/>
      <c r="W926" s="644"/>
      <c r="X926" s="644"/>
      <c r="Y926" s="644"/>
      <c r="Z926" s="644"/>
      <c r="AA926" s="644"/>
      <c r="AB926" s="663"/>
    </row>
    <row r="927" spans="1:28" ht="23.45" customHeight="1">
      <c r="A927" s="212"/>
      <c r="B927" s="502"/>
      <c r="C927" s="818"/>
      <c r="D927" s="1565"/>
      <c r="E927" s="1566"/>
      <c r="F927" s="1566"/>
      <c r="G927" s="1566"/>
      <c r="H927" s="1566"/>
      <c r="I927" s="1566"/>
      <c r="J927" s="1566"/>
      <c r="K927" s="1567"/>
      <c r="L927" s="944"/>
      <c r="M927" s="130"/>
      <c r="N927" s="185" t="str">
        <f t="shared" si="26"/>
        <v/>
      </c>
      <c r="O927" s="47"/>
      <c r="P927" s="338"/>
      <c r="Q927" s="643"/>
      <c r="R927" s="644"/>
      <c r="S927" s="644"/>
      <c r="T927" s="644"/>
      <c r="U927" s="644"/>
      <c r="V927" s="644"/>
      <c r="W927" s="644"/>
      <c r="X927" s="644"/>
      <c r="Y927" s="644"/>
      <c r="Z927" s="644"/>
      <c r="AA927" s="644"/>
      <c r="AB927" s="663"/>
    </row>
    <row r="928" spans="1:28" ht="23.45" customHeight="1">
      <c r="A928" s="212"/>
      <c r="B928" s="502"/>
      <c r="C928" s="28"/>
      <c r="D928" s="1565"/>
      <c r="E928" s="1566"/>
      <c r="F928" s="1566"/>
      <c r="G928" s="1566"/>
      <c r="H928" s="1566"/>
      <c r="I928" s="1566"/>
      <c r="J928" s="1566"/>
      <c r="K928" s="1567"/>
      <c r="L928" s="29"/>
      <c r="M928" s="130"/>
      <c r="N928" s="185" t="str">
        <f t="shared" si="26"/>
        <v/>
      </c>
      <c r="O928" s="47"/>
      <c r="P928" s="338"/>
      <c r="Q928" s="643"/>
      <c r="R928" s="644"/>
      <c r="S928" s="644"/>
      <c r="T928" s="644"/>
      <c r="U928" s="644"/>
      <c r="V928" s="644"/>
      <c r="W928" s="644"/>
      <c r="X928" s="644"/>
      <c r="Y928" s="644"/>
      <c r="Z928" s="644"/>
      <c r="AA928" s="644"/>
      <c r="AB928" s="663"/>
    </row>
    <row r="929" spans="1:28" ht="23.45" customHeight="1">
      <c r="A929" s="212"/>
      <c r="B929" s="502"/>
      <c r="C929" s="28"/>
      <c r="D929" s="1565"/>
      <c r="E929" s="1566"/>
      <c r="F929" s="1566"/>
      <c r="G929" s="1566"/>
      <c r="H929" s="1566"/>
      <c r="I929" s="1566"/>
      <c r="J929" s="1566"/>
      <c r="K929" s="1567"/>
      <c r="L929" s="29"/>
      <c r="M929" s="130"/>
      <c r="N929" s="185" t="str">
        <f t="shared" si="26"/>
        <v/>
      </c>
      <c r="O929" s="47"/>
      <c r="P929" s="338"/>
      <c r="Q929" s="643"/>
      <c r="R929" s="644"/>
      <c r="S929" s="644"/>
      <c r="T929" s="644"/>
      <c r="U929" s="644"/>
      <c r="V929" s="644"/>
      <c r="W929" s="644"/>
      <c r="X929" s="644"/>
      <c r="Y929" s="644"/>
      <c r="Z929" s="644"/>
      <c r="AA929" s="644"/>
      <c r="AB929" s="663"/>
    </row>
    <row r="930" spans="1:28" ht="23.45" customHeight="1">
      <c r="A930" s="212"/>
      <c r="B930" s="502"/>
      <c r="C930" s="28"/>
      <c r="D930" s="1565"/>
      <c r="E930" s="1566"/>
      <c r="F930" s="1566"/>
      <c r="G930" s="1566"/>
      <c r="H930" s="1566"/>
      <c r="I930" s="1566"/>
      <c r="J930" s="1566"/>
      <c r="K930" s="1567"/>
      <c r="L930" s="29"/>
      <c r="M930" s="130"/>
      <c r="N930" s="185" t="str">
        <f t="shared" si="26"/>
        <v/>
      </c>
      <c r="O930" s="47"/>
      <c r="P930" s="338"/>
      <c r="Q930" s="643"/>
      <c r="R930" s="644"/>
      <c r="S930" s="644"/>
      <c r="T930" s="644"/>
      <c r="U930" s="644"/>
      <c r="V930" s="644"/>
      <c r="W930" s="644"/>
      <c r="X930" s="644"/>
      <c r="Y930" s="644"/>
      <c r="Z930" s="644"/>
      <c r="AA930" s="644"/>
      <c r="AB930" s="663"/>
    </row>
    <row r="931" spans="1:28" ht="23.45" customHeight="1">
      <c r="A931" s="212"/>
      <c r="B931" s="502"/>
      <c r="C931" s="28"/>
      <c r="D931" s="1565"/>
      <c r="E931" s="1566"/>
      <c r="F931" s="1566"/>
      <c r="G931" s="1566"/>
      <c r="H931" s="1566"/>
      <c r="I931" s="1566"/>
      <c r="J931" s="1566"/>
      <c r="K931" s="1567"/>
      <c r="L931" s="29"/>
      <c r="M931" s="130"/>
      <c r="N931" s="185" t="str">
        <f t="shared" si="26"/>
        <v/>
      </c>
      <c r="O931" s="47"/>
      <c r="P931" s="338"/>
      <c r="Q931" s="643"/>
      <c r="R931" s="644"/>
      <c r="S931" s="644"/>
      <c r="T931" s="644"/>
      <c r="U931" s="644"/>
      <c r="V931" s="644"/>
      <c r="W931" s="644"/>
      <c r="X931" s="644"/>
      <c r="Y931" s="644"/>
      <c r="Z931" s="644"/>
      <c r="AA931" s="644"/>
      <c r="AB931" s="663"/>
    </row>
    <row r="932" spans="1:28" ht="23.45" customHeight="1">
      <c r="A932" s="212"/>
      <c r="B932" s="502"/>
      <c r="C932" s="28"/>
      <c r="D932" s="1565"/>
      <c r="E932" s="1566"/>
      <c r="F932" s="1566"/>
      <c r="G932" s="1566"/>
      <c r="H932" s="1566"/>
      <c r="I932" s="1566"/>
      <c r="J932" s="1566"/>
      <c r="K932" s="1567"/>
      <c r="L932" s="29"/>
      <c r="M932" s="130"/>
      <c r="N932" s="185" t="str">
        <f t="shared" si="26"/>
        <v/>
      </c>
      <c r="O932" s="47"/>
      <c r="P932" s="338"/>
      <c r="Q932" s="643"/>
      <c r="R932" s="644"/>
      <c r="S932" s="644"/>
      <c r="T932" s="644"/>
      <c r="U932" s="644"/>
      <c r="V932" s="644"/>
      <c r="W932" s="644"/>
      <c r="X932" s="644"/>
      <c r="Y932" s="644"/>
      <c r="Z932" s="644"/>
      <c r="AA932" s="644"/>
      <c r="AB932" s="663"/>
    </row>
    <row r="933" spans="1:28" ht="23.45" customHeight="1">
      <c r="A933" s="212"/>
      <c r="B933" s="502"/>
      <c r="C933" s="28"/>
      <c r="D933" s="1565"/>
      <c r="E933" s="1566"/>
      <c r="F933" s="1566"/>
      <c r="G933" s="1566"/>
      <c r="H933" s="1566"/>
      <c r="I933" s="1566"/>
      <c r="J933" s="1566"/>
      <c r="K933" s="1567"/>
      <c r="L933" s="29"/>
      <c r="M933" s="130"/>
      <c r="N933" s="185" t="str">
        <f t="shared" si="26"/>
        <v/>
      </c>
      <c r="O933" s="47"/>
      <c r="P933" s="338"/>
      <c r="Q933" s="643"/>
      <c r="R933" s="644"/>
      <c r="S933" s="644"/>
      <c r="T933" s="644"/>
      <c r="U933" s="644"/>
      <c r="V933" s="644"/>
      <c r="W933" s="644"/>
      <c r="X933" s="644"/>
      <c r="Y933" s="644"/>
      <c r="Z933" s="644"/>
      <c r="AA933" s="644"/>
      <c r="AB933" s="663"/>
    </row>
    <row r="934" spans="1:28" ht="23.45" customHeight="1">
      <c r="A934" s="212"/>
      <c r="B934" s="502"/>
      <c r="C934" s="28"/>
      <c r="D934" s="819"/>
      <c r="E934" s="820"/>
      <c r="F934" s="820"/>
      <c r="G934" s="820"/>
      <c r="H934" s="820"/>
      <c r="I934" s="820"/>
      <c r="J934" s="820"/>
      <c r="K934" s="821"/>
      <c r="L934" s="29"/>
      <c r="M934" s="130"/>
      <c r="N934" s="185"/>
      <c r="O934" s="47"/>
      <c r="P934" s="338"/>
      <c r="Q934" s="643"/>
      <c r="R934" s="644"/>
      <c r="S934" s="644"/>
      <c r="T934" s="644"/>
      <c r="U934" s="644"/>
      <c r="V934" s="644"/>
      <c r="W934" s="644"/>
      <c r="X934" s="644"/>
      <c r="Y934" s="644"/>
      <c r="Z934" s="644"/>
      <c r="AA934" s="644"/>
      <c r="AB934" s="663"/>
    </row>
    <row r="935" spans="1:28" ht="23.45" customHeight="1">
      <c r="A935" s="212"/>
      <c r="B935" s="502"/>
      <c r="C935" s="818"/>
      <c r="D935" s="819"/>
      <c r="E935" s="820"/>
      <c r="F935" s="820"/>
      <c r="G935" s="820"/>
      <c r="H935" s="820"/>
      <c r="I935" s="820"/>
      <c r="J935" s="820"/>
      <c r="K935" s="821"/>
      <c r="L935" s="944"/>
      <c r="M935" s="130"/>
      <c r="N935" s="185"/>
      <c r="O935" s="47"/>
      <c r="P935" s="338"/>
      <c r="Q935" s="643"/>
      <c r="R935" s="644"/>
      <c r="S935" s="644"/>
      <c r="T935" s="644"/>
      <c r="U935" s="644"/>
      <c r="V935" s="644"/>
      <c r="W935" s="644"/>
      <c r="X935" s="644"/>
      <c r="Y935" s="644"/>
      <c r="Z935" s="644"/>
      <c r="AA935" s="644"/>
      <c r="AB935" s="663"/>
    </row>
    <row r="936" spans="1:28" ht="23.45" customHeight="1">
      <c r="A936" s="212"/>
      <c r="B936" s="502"/>
      <c r="C936" s="818"/>
      <c r="D936" s="819"/>
      <c r="E936" s="820"/>
      <c r="F936" s="820"/>
      <c r="G936" s="820"/>
      <c r="H936" s="820"/>
      <c r="I936" s="820"/>
      <c r="J936" s="820"/>
      <c r="K936" s="821"/>
      <c r="L936" s="944"/>
      <c r="M936" s="130"/>
      <c r="N936" s="185"/>
      <c r="O936" s="47"/>
      <c r="P936" s="338"/>
      <c r="Q936" s="643"/>
      <c r="R936" s="644"/>
      <c r="S936" s="644"/>
      <c r="T936" s="644"/>
      <c r="U936" s="644"/>
      <c r="V936" s="644"/>
      <c r="W936" s="644"/>
      <c r="X936" s="644"/>
      <c r="Y936" s="644"/>
      <c r="Z936" s="644"/>
      <c r="AA936" s="644"/>
      <c r="AB936" s="663"/>
    </row>
    <row r="937" spans="1:28" ht="23.45" customHeight="1">
      <c r="A937" s="212"/>
      <c r="B937" s="502"/>
      <c r="C937" s="818"/>
      <c r="D937" s="819"/>
      <c r="E937" s="820"/>
      <c r="F937" s="820"/>
      <c r="G937" s="820"/>
      <c r="H937" s="820"/>
      <c r="I937" s="820"/>
      <c r="J937" s="820"/>
      <c r="K937" s="821"/>
      <c r="L937" s="944"/>
      <c r="M937" s="130"/>
      <c r="N937" s="185"/>
      <c r="O937" s="47"/>
      <c r="P937" s="338"/>
      <c r="Q937" s="643"/>
      <c r="R937" s="644"/>
      <c r="S937" s="644"/>
      <c r="T937" s="644"/>
      <c r="U937" s="644"/>
      <c r="V937" s="644"/>
      <c r="W937" s="644"/>
      <c r="X937" s="644"/>
      <c r="Y937" s="644"/>
      <c r="Z937" s="644"/>
      <c r="AA937" s="644"/>
      <c r="AB937" s="663"/>
    </row>
    <row r="938" spans="1:28" ht="23.45" customHeight="1">
      <c r="A938" s="212"/>
      <c r="B938" s="502"/>
      <c r="C938" s="818"/>
      <c r="D938" s="1565"/>
      <c r="E938" s="1566"/>
      <c r="F938" s="1566"/>
      <c r="G938" s="1566"/>
      <c r="H938" s="1566"/>
      <c r="I938" s="1566"/>
      <c r="J938" s="1566"/>
      <c r="K938" s="1567"/>
      <c r="L938" s="944"/>
      <c r="M938" s="130"/>
      <c r="N938" s="185" t="str">
        <f t="shared" ref="N938:N944" si="27">IF(C938=0,"",C938*M938)</f>
        <v/>
      </c>
      <c r="O938" s="47"/>
      <c r="P938" s="338"/>
      <c r="Q938" s="643"/>
      <c r="R938" s="644"/>
      <c r="S938" s="644"/>
      <c r="T938" s="644"/>
      <c r="U938" s="644"/>
      <c r="V938" s="644"/>
      <c r="W938" s="644"/>
      <c r="X938" s="644"/>
      <c r="Y938" s="644"/>
      <c r="Z938" s="644"/>
      <c r="AA938" s="644"/>
      <c r="AB938" s="663"/>
    </row>
    <row r="939" spans="1:28" ht="23.45" customHeight="1">
      <c r="A939" s="212"/>
      <c r="B939" s="502"/>
      <c r="C939" s="818"/>
      <c r="D939" s="1565"/>
      <c r="E939" s="1566"/>
      <c r="F939" s="1566"/>
      <c r="G939" s="1566"/>
      <c r="H939" s="1566"/>
      <c r="I939" s="1566"/>
      <c r="J939" s="1566"/>
      <c r="K939" s="1567"/>
      <c r="L939" s="944"/>
      <c r="M939" s="130"/>
      <c r="N939" s="185" t="str">
        <f t="shared" si="27"/>
        <v/>
      </c>
      <c r="O939" s="47"/>
      <c r="P939" s="338"/>
      <c r="Q939" s="643"/>
      <c r="R939" s="644"/>
      <c r="S939" s="644"/>
      <c r="T939" s="644"/>
      <c r="U939" s="644"/>
      <c r="V939" s="644"/>
      <c r="W939" s="644"/>
      <c r="X939" s="644"/>
      <c r="Y939" s="644"/>
      <c r="Z939" s="644"/>
      <c r="AA939" s="644"/>
      <c r="AB939" s="663"/>
    </row>
    <row r="940" spans="1:28" ht="23.45" customHeight="1">
      <c r="A940" s="212"/>
      <c r="B940" s="502"/>
      <c r="C940" s="818"/>
      <c r="D940" s="1565"/>
      <c r="E940" s="1566"/>
      <c r="F940" s="1566"/>
      <c r="G940" s="1566"/>
      <c r="H940" s="1566"/>
      <c r="I940" s="1566"/>
      <c r="J940" s="1566"/>
      <c r="K940" s="1567"/>
      <c r="L940" s="944"/>
      <c r="M940" s="130"/>
      <c r="N940" s="185" t="str">
        <f t="shared" si="27"/>
        <v/>
      </c>
      <c r="O940" s="47"/>
      <c r="P940" s="338"/>
      <c r="Q940" s="643"/>
      <c r="R940" s="644"/>
      <c r="S940" s="644"/>
      <c r="T940" s="644"/>
      <c r="U940" s="644"/>
      <c r="V940" s="644"/>
      <c r="W940" s="644"/>
      <c r="X940" s="644"/>
      <c r="Y940" s="644"/>
      <c r="Z940" s="644"/>
      <c r="AA940" s="644"/>
      <c r="AB940" s="663"/>
    </row>
    <row r="941" spans="1:28" ht="23.45" customHeight="1">
      <c r="A941" s="212"/>
      <c r="B941" s="502"/>
      <c r="C941" s="818"/>
      <c r="D941" s="1565"/>
      <c r="E941" s="1566"/>
      <c r="F941" s="1566"/>
      <c r="G941" s="1566"/>
      <c r="H941" s="1566"/>
      <c r="I941" s="1566"/>
      <c r="J941" s="1566"/>
      <c r="K941" s="1567"/>
      <c r="L941" s="944"/>
      <c r="M941" s="130"/>
      <c r="N941" s="185" t="str">
        <f t="shared" si="27"/>
        <v/>
      </c>
      <c r="O941" s="47"/>
      <c r="P941" s="338"/>
      <c r="Q941" s="643"/>
      <c r="R941" s="644"/>
      <c r="S941" s="644"/>
      <c r="T941" s="644"/>
      <c r="U941" s="644"/>
      <c r="V941" s="644"/>
      <c r="W941" s="644"/>
      <c r="X941" s="644"/>
      <c r="Y941" s="644"/>
      <c r="Z941" s="644"/>
      <c r="AA941" s="644"/>
      <c r="AB941" s="663"/>
    </row>
    <row r="942" spans="1:28" ht="23.45" customHeight="1">
      <c r="A942" s="212"/>
      <c r="B942" s="502"/>
      <c r="C942" s="818"/>
      <c r="D942" s="1565"/>
      <c r="E942" s="1566"/>
      <c r="F942" s="1566"/>
      <c r="G942" s="1566"/>
      <c r="H942" s="1566"/>
      <c r="I942" s="1566"/>
      <c r="J942" s="1566"/>
      <c r="K942" s="1567"/>
      <c r="L942" s="944"/>
      <c r="M942" s="130"/>
      <c r="N942" s="185" t="str">
        <f t="shared" si="27"/>
        <v/>
      </c>
      <c r="O942" s="47"/>
      <c r="P942" s="338"/>
      <c r="Q942" s="643"/>
      <c r="R942" s="644"/>
      <c r="S942" s="644"/>
      <c r="T942" s="644"/>
      <c r="U942" s="644"/>
      <c r="V942" s="644"/>
      <c r="W942" s="644"/>
      <c r="X942" s="644"/>
      <c r="Y942" s="644"/>
      <c r="Z942" s="644"/>
      <c r="AA942" s="644"/>
      <c r="AB942" s="663"/>
    </row>
    <row r="943" spans="1:28" ht="23.45" customHeight="1">
      <c r="A943" s="212"/>
      <c r="B943" s="502"/>
      <c r="C943" s="818"/>
      <c r="D943" s="1565"/>
      <c r="E943" s="1566"/>
      <c r="F943" s="1566"/>
      <c r="G943" s="1566"/>
      <c r="H943" s="1566"/>
      <c r="I943" s="1566"/>
      <c r="J943" s="1566"/>
      <c r="K943" s="1567"/>
      <c r="L943" s="944"/>
      <c r="M943" s="130"/>
      <c r="N943" s="185" t="str">
        <f t="shared" si="27"/>
        <v/>
      </c>
      <c r="O943" s="47"/>
      <c r="P943" s="338"/>
      <c r="Q943" s="643"/>
      <c r="R943" s="644"/>
      <c r="S943" s="644"/>
      <c r="T943" s="644"/>
      <c r="U943" s="644"/>
      <c r="V943" s="644"/>
      <c r="W943" s="644"/>
      <c r="X943" s="644"/>
      <c r="Y943" s="644"/>
      <c r="Z943" s="644"/>
      <c r="AA943" s="644"/>
      <c r="AB943" s="663"/>
    </row>
    <row r="944" spans="1:28" ht="23.45" customHeight="1">
      <c r="A944" s="212"/>
      <c r="B944" s="502"/>
      <c r="C944" s="818"/>
      <c r="D944" s="1565"/>
      <c r="E944" s="1566"/>
      <c r="F944" s="1566"/>
      <c r="G944" s="1566"/>
      <c r="H944" s="1566"/>
      <c r="I944" s="1566"/>
      <c r="J944" s="1566"/>
      <c r="K944" s="1567"/>
      <c r="L944" s="944"/>
      <c r="M944" s="130"/>
      <c r="N944" s="185" t="str">
        <f t="shared" si="27"/>
        <v/>
      </c>
      <c r="O944" s="47"/>
      <c r="P944" s="338"/>
      <c r="Q944" s="643"/>
      <c r="R944" s="644"/>
      <c r="S944" s="644"/>
      <c r="T944" s="644"/>
      <c r="U944" s="644"/>
      <c r="V944" s="644"/>
      <c r="W944" s="644"/>
      <c r="X944" s="644"/>
      <c r="Y944" s="644"/>
      <c r="Z944" s="644"/>
      <c r="AA944" s="644"/>
      <c r="AB944" s="663"/>
    </row>
    <row r="945" spans="1:28" s="49" customFormat="1" ht="3.75" customHeight="1">
      <c r="A945" s="340"/>
      <c r="C945" s="945"/>
      <c r="D945" s="946"/>
      <c r="E945" s="945"/>
      <c r="F945" s="945"/>
      <c r="G945" s="945"/>
      <c r="H945" s="945"/>
      <c r="I945" s="945"/>
      <c r="J945" s="945"/>
      <c r="K945" s="945"/>
      <c r="L945" s="945"/>
      <c r="P945" s="201"/>
      <c r="Q945" s="494"/>
      <c r="R945" s="202"/>
      <c r="S945" s="202"/>
      <c r="T945" s="202"/>
      <c r="U945" s="202"/>
      <c r="V945" s="202"/>
      <c r="W945" s="202"/>
      <c r="X945" s="202"/>
      <c r="Y945" s="202"/>
      <c r="Z945" s="202"/>
      <c r="AA945" s="202"/>
      <c r="AB945" s="197"/>
    </row>
    <row r="946" spans="1:28" s="49" customFormat="1" ht="21.75" customHeight="1">
      <c r="A946" s="340"/>
      <c r="B946" s="1568" t="s">
        <v>188</v>
      </c>
      <c r="C946" s="1578"/>
      <c r="D946" s="1578"/>
      <c r="E946" s="1578"/>
      <c r="F946" s="1578"/>
      <c r="G946" s="1578"/>
      <c r="H946" s="1578"/>
      <c r="I946" s="1578"/>
      <c r="J946" s="1578"/>
      <c r="K946" s="1578"/>
      <c r="L946" s="1578"/>
      <c r="M946" s="1569"/>
      <c r="N946" s="1569"/>
      <c r="O946" s="1570"/>
      <c r="P946" s="337"/>
      <c r="Q946" s="494"/>
      <c r="R946" s="202"/>
      <c r="S946" s="202"/>
      <c r="T946" s="202"/>
      <c r="U946" s="202"/>
      <c r="V946" s="202"/>
      <c r="W946" s="202"/>
      <c r="X946" s="202"/>
      <c r="Y946" s="202"/>
      <c r="Z946" s="202"/>
      <c r="AA946" s="202"/>
      <c r="AB946" s="197"/>
    </row>
    <row r="947" spans="1:28" s="49" customFormat="1" ht="21.75" customHeight="1">
      <c r="A947" s="340"/>
      <c r="B947" s="1571" t="s">
        <v>187</v>
      </c>
      <c r="C947" s="1579"/>
      <c r="D947" s="1579"/>
      <c r="E947" s="1579"/>
      <c r="F947" s="1579"/>
      <c r="G947" s="1579"/>
      <c r="H947" s="1579"/>
      <c r="I947" s="1579"/>
      <c r="J947" s="1579"/>
      <c r="K947" s="1579"/>
      <c r="L947" s="1579"/>
      <c r="M947" s="1572"/>
      <c r="N947" s="1572"/>
      <c r="O947" s="1573"/>
      <c r="P947" s="337"/>
      <c r="Q947" s="494"/>
      <c r="R947" s="202"/>
      <c r="S947" s="202"/>
      <c r="T947" s="202"/>
      <c r="U947" s="202"/>
      <c r="V947" s="202"/>
      <c r="W947" s="202"/>
      <c r="X947" s="202"/>
      <c r="Y947" s="202"/>
      <c r="Z947" s="202"/>
      <c r="AA947" s="202"/>
      <c r="AB947" s="197"/>
    </row>
    <row r="948" spans="1:28" ht="12" customHeight="1">
      <c r="A948" s="216"/>
      <c r="B948" s="224" t="str">
        <f>B889</f>
        <v>FAPESP,  SETEMBRO DE 2015</v>
      </c>
      <c r="C948" s="824"/>
      <c r="D948" s="825"/>
      <c r="E948" s="826"/>
      <c r="F948" s="826"/>
      <c r="G948" s="826"/>
      <c r="H948" s="826"/>
      <c r="I948" s="826"/>
      <c r="J948" s="826"/>
      <c r="K948" s="824"/>
      <c r="L948" s="824"/>
      <c r="M948" s="501"/>
      <c r="N948" s="501"/>
      <c r="O948" s="501">
        <v>4</v>
      </c>
      <c r="P948" s="338"/>
      <c r="Q948" s="651"/>
      <c r="R948" s="650"/>
      <c r="S948" s="650"/>
      <c r="T948" s="650"/>
      <c r="U948" s="650"/>
      <c r="V948" s="650"/>
      <c r="W948" s="650"/>
      <c r="X948" s="650"/>
      <c r="Y948" s="650"/>
      <c r="Z948" s="650"/>
      <c r="AA948" s="650"/>
      <c r="AB948" s="665"/>
    </row>
    <row r="949" spans="1:28" ht="12" customHeight="1">
      <c r="A949" s="216"/>
      <c r="B949" s="224"/>
      <c r="C949" s="824"/>
      <c r="D949" s="825"/>
      <c r="E949" s="826"/>
      <c r="F949" s="826"/>
      <c r="G949" s="826"/>
      <c r="H949" s="826"/>
      <c r="I949" s="826"/>
      <c r="J949" s="826"/>
      <c r="K949" s="824"/>
      <c r="L949" s="824"/>
      <c r="M949" s="505"/>
      <c r="N949" s="505"/>
      <c r="O949" s="505"/>
      <c r="P949" s="338"/>
      <c r="Q949" s="651"/>
      <c r="R949" s="650"/>
      <c r="S949" s="650"/>
      <c r="T949" s="650"/>
      <c r="U949" s="650"/>
      <c r="V949" s="650"/>
      <c r="W949" s="650"/>
      <c r="X949" s="650"/>
      <c r="Y949" s="650"/>
      <c r="Z949" s="650"/>
      <c r="AA949" s="650"/>
      <c r="AB949" s="665"/>
    </row>
    <row r="950" spans="1:28" s="500" customFormat="1" ht="12.75" customHeight="1">
      <c r="A950" s="263"/>
      <c r="C950" s="824"/>
      <c r="D950" s="825"/>
      <c r="E950" s="826"/>
      <c r="F950" s="826"/>
      <c r="G950" s="826"/>
      <c r="H950" s="826"/>
      <c r="I950" s="826"/>
      <c r="J950" s="826"/>
      <c r="K950" s="824"/>
      <c r="L950" s="824"/>
      <c r="M950" s="3"/>
      <c r="Q950" s="653"/>
      <c r="R950" s="652"/>
      <c r="S950" s="652"/>
      <c r="T950" s="652"/>
      <c r="U950" s="652"/>
      <c r="V950" s="652"/>
      <c r="W950" s="652"/>
      <c r="X950" s="652"/>
      <c r="Y950" s="652"/>
      <c r="Z950" s="652"/>
      <c r="AA950" s="652"/>
      <c r="AB950" s="652"/>
    </row>
    <row r="951" spans="1:28" s="500" customFormat="1" ht="12.75" customHeight="1">
      <c r="A951" s="263"/>
      <c r="C951" s="824"/>
      <c r="D951" s="825"/>
      <c r="E951" s="826"/>
      <c r="F951" s="826"/>
      <c r="G951" s="826"/>
      <c r="H951" s="826"/>
      <c r="I951" s="826"/>
      <c r="J951" s="826"/>
      <c r="K951" s="824"/>
      <c r="L951" s="824"/>
      <c r="M951" s="3"/>
      <c r="N951" s="1600"/>
      <c r="O951" s="1600"/>
      <c r="Q951" s="653"/>
      <c r="R951" s="652"/>
      <c r="S951" s="652"/>
      <c r="T951" s="652"/>
      <c r="U951" s="652"/>
      <c r="V951" s="652"/>
      <c r="W951" s="652"/>
      <c r="X951" s="652"/>
      <c r="Y951" s="652"/>
      <c r="Z951" s="652"/>
      <c r="AA951" s="652"/>
      <c r="AB951" s="652"/>
    </row>
    <row r="952" spans="1:28" s="500" customFormat="1" ht="12.75" customHeight="1">
      <c r="A952" s="263"/>
      <c r="C952" s="824"/>
      <c r="D952" s="825"/>
      <c r="E952" s="826"/>
      <c r="F952" s="826"/>
      <c r="G952" s="826"/>
      <c r="H952" s="826"/>
      <c r="I952" s="826"/>
      <c r="J952" s="826"/>
      <c r="K952" s="824"/>
      <c r="L952" s="825"/>
      <c r="M952" s="3"/>
      <c r="Q952" s="653"/>
      <c r="R952" s="652"/>
      <c r="S952" s="652"/>
      <c r="T952" s="652"/>
      <c r="U952" s="652"/>
      <c r="V952" s="652"/>
      <c r="W952" s="652"/>
      <c r="X952" s="652"/>
      <c r="Y952" s="652"/>
      <c r="Z952" s="652"/>
      <c r="AA952" s="652"/>
      <c r="AB952" s="652"/>
    </row>
    <row r="953" spans="1:28" s="500" customFormat="1" ht="12.75" customHeight="1">
      <c r="A953" s="263"/>
      <c r="C953" s="824"/>
      <c r="D953" s="825"/>
      <c r="E953" s="826"/>
      <c r="F953" s="826"/>
      <c r="G953" s="826"/>
      <c r="H953" s="826"/>
      <c r="I953" s="826"/>
      <c r="J953" s="826"/>
      <c r="K953" s="824"/>
      <c r="L953" s="824"/>
      <c r="M953" s="3"/>
      <c r="Q953" s="653"/>
      <c r="R953" s="652"/>
      <c r="S953" s="652"/>
      <c r="T953" s="652"/>
      <c r="U953" s="652"/>
      <c r="V953" s="652"/>
      <c r="W953" s="652"/>
      <c r="X953" s="652"/>
      <c r="Y953" s="652"/>
      <c r="Z953" s="652"/>
      <c r="AA953" s="652"/>
      <c r="AB953" s="652"/>
    </row>
    <row r="954" spans="1:28" s="500" customFormat="1" ht="8.1" customHeight="1">
      <c r="A954" s="263"/>
      <c r="C954" s="824"/>
      <c r="D954" s="825"/>
      <c r="E954" s="826"/>
      <c r="F954" s="826"/>
      <c r="G954" s="826"/>
      <c r="H954" s="826"/>
      <c r="I954" s="826"/>
      <c r="J954" s="826"/>
      <c r="K954" s="824"/>
      <c r="L954" s="824"/>
      <c r="M954" s="3"/>
      <c r="Q954" s="653"/>
      <c r="R954" s="652"/>
      <c r="S954" s="652"/>
      <c r="T954" s="652"/>
      <c r="U954" s="652"/>
      <c r="V954" s="652"/>
      <c r="W954" s="652"/>
      <c r="X954" s="652"/>
      <c r="Y954" s="652"/>
      <c r="Z954" s="652"/>
      <c r="AA954" s="652"/>
      <c r="AB954" s="652"/>
    </row>
    <row r="955" spans="1:28" s="500" customFormat="1" ht="19.5" customHeight="1">
      <c r="A955" s="263"/>
      <c r="B955" s="1601" t="s">
        <v>179</v>
      </c>
      <c r="C955" s="1602"/>
      <c r="D955" s="1602"/>
      <c r="E955" s="1602"/>
      <c r="F955" s="1602"/>
      <c r="G955" s="1602"/>
      <c r="H955" s="1602"/>
      <c r="I955" s="1602"/>
      <c r="J955" s="1602"/>
      <c r="K955" s="1602"/>
      <c r="L955" s="1602"/>
      <c r="M955" s="1601"/>
      <c r="N955" s="1601"/>
      <c r="O955" s="1601"/>
      <c r="P955" s="10"/>
      <c r="Q955" s="108"/>
      <c r="R955" s="108"/>
      <c r="S955" s="108"/>
      <c r="T955" s="108"/>
      <c r="U955" s="108"/>
      <c r="V955" s="108"/>
      <c r="W955" s="108"/>
      <c r="X955" s="108"/>
      <c r="Y955" s="108"/>
      <c r="Z955" s="108"/>
      <c r="AA955" s="108"/>
      <c r="AB955" s="108"/>
    </row>
    <row r="956" spans="1:28" s="500" customFormat="1" ht="5.25" customHeight="1">
      <c r="A956" s="263"/>
      <c r="B956" s="503"/>
      <c r="C956" s="905"/>
      <c r="D956" s="949"/>
      <c r="E956" s="828"/>
      <c r="F956" s="828"/>
      <c r="G956" s="828"/>
      <c r="H956" s="828"/>
      <c r="I956" s="828"/>
      <c r="J956" s="828"/>
      <c r="K956" s="828"/>
      <c r="L956" s="828"/>
      <c r="M956" s="8"/>
      <c r="N956" s="504"/>
      <c r="P956" s="10"/>
      <c r="Q956" s="108"/>
      <c r="R956" s="108"/>
      <c r="S956" s="108"/>
      <c r="T956" s="108"/>
      <c r="U956" s="108"/>
      <c r="V956" s="108"/>
      <c r="W956" s="108"/>
      <c r="X956" s="108"/>
      <c r="Y956" s="108"/>
      <c r="Z956" s="108"/>
      <c r="AA956" s="108"/>
      <c r="AB956" s="108"/>
    </row>
    <row r="957" spans="1:28" s="32" customFormat="1" ht="19.5" customHeight="1">
      <c r="A957" s="329"/>
      <c r="B957" s="503" t="s">
        <v>97</v>
      </c>
      <c r="C957" s="905"/>
      <c r="D957" s="949"/>
      <c r="E957" s="971"/>
      <c r="F957" s="1603"/>
      <c r="G957" s="1604"/>
      <c r="H957" s="1604"/>
      <c r="I957" s="1604"/>
      <c r="J957" s="1604"/>
      <c r="K957" s="1604"/>
      <c r="L957" s="1604"/>
      <c r="M957" s="1605"/>
      <c r="N957" s="1605"/>
      <c r="O957" s="1606"/>
      <c r="P957" s="329"/>
      <c r="Q957" s="657"/>
      <c r="R957" s="658"/>
      <c r="S957" s="658"/>
      <c r="T957" s="658"/>
      <c r="U957" s="658"/>
      <c r="V957" s="658"/>
      <c r="W957" s="658"/>
      <c r="X957" s="658"/>
      <c r="Y957" s="658"/>
      <c r="Z957" s="658"/>
      <c r="AA957" s="658"/>
      <c r="AB957" s="666"/>
    </row>
    <row r="958" spans="1:28" s="500" customFormat="1" ht="6" customHeight="1">
      <c r="A958" s="267"/>
      <c r="B958" s="503"/>
      <c r="C958" s="905"/>
      <c r="D958" s="949"/>
      <c r="E958" s="907"/>
      <c r="F958" s="907"/>
      <c r="G958" s="907"/>
      <c r="H958" s="907"/>
      <c r="I958" s="907"/>
      <c r="J958" s="907"/>
      <c r="K958" s="926"/>
      <c r="L958" s="926"/>
      <c r="M958" s="31"/>
      <c r="N958" s="159"/>
      <c r="O958" s="159"/>
      <c r="P958" s="24"/>
      <c r="Q958" s="659"/>
      <c r="R958" s="196"/>
      <c r="S958" s="196"/>
      <c r="T958" s="196"/>
      <c r="U958" s="196"/>
      <c r="V958" s="196"/>
      <c r="W958" s="196"/>
      <c r="X958" s="196"/>
      <c r="Y958" s="196"/>
      <c r="Z958" s="196"/>
      <c r="AA958" s="196"/>
      <c r="AB958" s="196"/>
    </row>
    <row r="959" spans="1:28" s="500" customFormat="1" ht="19.5" customHeight="1">
      <c r="A959" s="267"/>
      <c r="B959" s="1607" t="s">
        <v>0</v>
      </c>
      <c r="C959" s="1608"/>
      <c r="D959" s="1609"/>
      <c r="E959" s="1609"/>
      <c r="F959" s="1609"/>
      <c r="G959" s="907"/>
      <c r="H959" s="907"/>
      <c r="I959" s="907"/>
      <c r="J959" s="907"/>
      <c r="K959" s="926"/>
      <c r="L959" s="926"/>
      <c r="M959" s="31"/>
      <c r="N959" s="159"/>
      <c r="O959" s="159"/>
      <c r="P959" s="24"/>
      <c r="Q959" s="659"/>
      <c r="R959" s="196"/>
      <c r="S959" s="196"/>
      <c r="T959" s="196"/>
      <c r="U959" s="196"/>
      <c r="V959" s="196"/>
      <c r="W959" s="196"/>
      <c r="X959" s="196"/>
      <c r="Y959" s="196"/>
      <c r="Z959" s="196"/>
      <c r="AA959" s="196"/>
      <c r="AB959" s="196"/>
    </row>
    <row r="960" spans="1:28" s="500" customFormat="1" ht="7.5" customHeight="1">
      <c r="A960" s="267"/>
      <c r="B960" s="503"/>
      <c r="C960" s="905"/>
      <c r="D960" s="949"/>
      <c r="E960" s="907"/>
      <c r="F960" s="907"/>
      <c r="G960" s="907"/>
      <c r="H960" s="907"/>
      <c r="I960" s="907"/>
      <c r="J960" s="907"/>
      <c r="K960" s="926"/>
      <c r="L960" s="926"/>
      <c r="M960" s="31"/>
      <c r="N960" s="159"/>
      <c r="O960" s="159"/>
      <c r="P960" s="24"/>
      <c r="Q960" s="660"/>
      <c r="R960" s="196"/>
      <c r="S960" s="196"/>
      <c r="T960" s="196"/>
      <c r="U960" s="196"/>
      <c r="V960" s="196"/>
      <c r="W960" s="196"/>
      <c r="X960" s="196"/>
      <c r="Y960" s="196"/>
      <c r="Z960" s="196"/>
      <c r="AA960" s="196"/>
      <c r="AB960" s="196"/>
    </row>
    <row r="961" spans="1:28" s="16" customFormat="1" ht="19.5" customHeight="1">
      <c r="A961" s="264"/>
      <c r="B961" s="1583" t="s">
        <v>92</v>
      </c>
      <c r="C961" s="1584"/>
      <c r="D961" s="1381" t="str">
        <f>IF(SUM(N965:N1008,N1016:N1065,N1073:N1122,N1130:N1181)=0,"",SUM(N965:N1008,N1016:N1065,N1073:N1122,N1130:N1181))</f>
        <v/>
      </c>
      <c r="E961" s="1381"/>
      <c r="F961" s="1381"/>
      <c r="G961" s="935"/>
      <c r="H961" s="829"/>
      <c r="I961" s="829"/>
      <c r="J961" s="829"/>
      <c r="K961" s="830"/>
      <c r="L961" s="830"/>
      <c r="M961" s="171"/>
      <c r="P961" s="1"/>
      <c r="Q961" s="171"/>
      <c r="R961" s="485"/>
      <c r="S961" s="196"/>
      <c r="T961" s="196"/>
      <c r="U961" s="196"/>
      <c r="V961" s="196"/>
      <c r="W961" s="196"/>
      <c r="X961" s="196"/>
      <c r="Y961" s="196"/>
      <c r="Z961" s="196"/>
      <c r="AA961" s="196"/>
      <c r="AB961" s="196"/>
    </row>
    <row r="962" spans="1:28" s="16" customFormat="1" ht="5.25" customHeight="1">
      <c r="A962" s="264"/>
      <c r="B962" s="172"/>
      <c r="C962" s="937"/>
      <c r="D962" s="972"/>
      <c r="E962" s="938"/>
      <c r="F962" s="938"/>
      <c r="G962" s="938"/>
      <c r="H962" s="938"/>
      <c r="I962" s="938"/>
      <c r="J962" s="938"/>
      <c r="K962" s="937"/>
      <c r="L962" s="937"/>
      <c r="M962" s="17"/>
      <c r="N962" s="19"/>
      <c r="O962" s="19"/>
      <c r="P962" s="1"/>
      <c r="Q962" s="493"/>
      <c r="R962" s="196"/>
      <c r="S962" s="196"/>
      <c r="T962" s="196"/>
      <c r="U962" s="196"/>
      <c r="V962" s="196"/>
      <c r="W962" s="196"/>
      <c r="X962" s="196"/>
      <c r="Y962" s="196"/>
      <c r="Z962" s="196"/>
      <c r="AA962" s="196"/>
      <c r="AB962" s="196"/>
    </row>
    <row r="963" spans="1:28" ht="15.75" customHeight="1">
      <c r="A963" s="264"/>
      <c r="B963" s="1585" t="s">
        <v>1</v>
      </c>
      <c r="C963" s="1587" t="s">
        <v>7</v>
      </c>
      <c r="D963" s="1589" t="s">
        <v>8</v>
      </c>
      <c r="E963" s="1590"/>
      <c r="F963" s="1590"/>
      <c r="G963" s="1590"/>
      <c r="H963" s="1590"/>
      <c r="I963" s="1590"/>
      <c r="J963" s="1590"/>
      <c r="K963" s="1591"/>
      <c r="L963" s="1595" t="s">
        <v>117</v>
      </c>
      <c r="M963" s="1587" t="s">
        <v>3</v>
      </c>
      <c r="N963" s="1597" t="s">
        <v>4</v>
      </c>
      <c r="O963" s="1599" t="s">
        <v>2</v>
      </c>
      <c r="P963" s="500"/>
      <c r="Q963" s="653"/>
      <c r="R963" s="658"/>
      <c r="S963" s="652"/>
      <c r="T963" s="656"/>
      <c r="U963" s="656"/>
      <c r="V963" s="656"/>
      <c r="W963" s="656"/>
      <c r="X963" s="656"/>
      <c r="Y963" s="652"/>
      <c r="Z963" s="652"/>
      <c r="AA963" s="652"/>
      <c r="AB963" s="652"/>
    </row>
    <row r="964" spans="1:28" s="55" customFormat="1" ht="15.75" customHeight="1">
      <c r="A964" s="265"/>
      <c r="B964" s="1586"/>
      <c r="C964" s="1588"/>
      <c r="D964" s="1592"/>
      <c r="E964" s="1593"/>
      <c r="F964" s="1593"/>
      <c r="G964" s="1593"/>
      <c r="H964" s="1593"/>
      <c r="I964" s="1593"/>
      <c r="J964" s="1593"/>
      <c r="K964" s="1594"/>
      <c r="L964" s="1595"/>
      <c r="M964" s="1596"/>
      <c r="N964" s="1598"/>
      <c r="O964" s="1596"/>
      <c r="P964" s="54"/>
      <c r="Q964" s="660"/>
      <c r="R964" s="652"/>
      <c r="S964" s="652"/>
      <c r="T964" s="652"/>
      <c r="U964" s="652"/>
      <c r="V964" s="652"/>
      <c r="W964" s="652"/>
      <c r="X964" s="652"/>
      <c r="Y964" s="652"/>
      <c r="Z964" s="652"/>
      <c r="AA964" s="652"/>
      <c r="AB964" s="652"/>
    </row>
    <row r="965" spans="1:28" ht="24" customHeight="1">
      <c r="A965" s="266"/>
      <c r="B965" s="502"/>
      <c r="C965" s="818"/>
      <c r="D965" s="1565"/>
      <c r="E965" s="1566"/>
      <c r="F965" s="1566"/>
      <c r="G965" s="1566"/>
      <c r="H965" s="1566"/>
      <c r="I965" s="1566"/>
      <c r="J965" s="1566"/>
      <c r="K965" s="1567"/>
      <c r="L965" s="944"/>
      <c r="M965" s="130"/>
      <c r="N965" s="185" t="str">
        <f t="shared" ref="N965:N1008" si="28">IF(C965=0,"",C965*M965)</f>
        <v/>
      </c>
      <c r="O965" s="47"/>
      <c r="P965" s="330"/>
      <c r="Q965" s="653"/>
      <c r="R965" s="300"/>
      <c r="S965" s="644"/>
      <c r="T965" s="644"/>
      <c r="U965" s="644"/>
      <c r="V965" s="644"/>
      <c r="W965" s="644"/>
      <c r="X965" s="644"/>
      <c r="Y965" s="644"/>
      <c r="Z965" s="644"/>
      <c r="AA965" s="644"/>
      <c r="AB965" s="663"/>
    </row>
    <row r="966" spans="1:28" ht="24" customHeight="1">
      <c r="A966" s="266"/>
      <c r="B966" s="502"/>
      <c r="C966" s="818"/>
      <c r="D966" s="819"/>
      <c r="E966" s="820"/>
      <c r="F966" s="820"/>
      <c r="G966" s="820"/>
      <c r="H966" s="820"/>
      <c r="I966" s="820"/>
      <c r="J966" s="820"/>
      <c r="K966" s="821"/>
      <c r="L966" s="944"/>
      <c r="M966" s="130"/>
      <c r="N966" s="185" t="str">
        <f t="shared" si="28"/>
        <v/>
      </c>
      <c r="O966" s="47"/>
      <c r="P966" s="330"/>
      <c r="Q966" s="653"/>
      <c r="R966" s="300"/>
      <c r="S966" s="644"/>
      <c r="T966" s="644"/>
      <c r="U966" s="644"/>
      <c r="V966" s="644"/>
      <c r="W966" s="644"/>
      <c r="X966" s="644"/>
      <c r="Y966" s="644"/>
      <c r="Z966" s="644"/>
      <c r="AA966" s="644"/>
      <c r="AB966" s="663"/>
    </row>
    <row r="967" spans="1:28" ht="24" customHeight="1">
      <c r="A967" s="266"/>
      <c r="B967" s="502"/>
      <c r="C967" s="818"/>
      <c r="D967" s="1565"/>
      <c r="E967" s="1566"/>
      <c r="F967" s="1566"/>
      <c r="G967" s="1566"/>
      <c r="H967" s="1566"/>
      <c r="I967" s="1566"/>
      <c r="J967" s="1566"/>
      <c r="K967" s="1567"/>
      <c r="L967" s="944"/>
      <c r="M967" s="130"/>
      <c r="N967" s="185" t="str">
        <f t="shared" si="28"/>
        <v/>
      </c>
      <c r="O967" s="47"/>
      <c r="P967" s="330"/>
      <c r="Q967" s="653"/>
      <c r="R967" s="652"/>
      <c r="S967" s="644"/>
      <c r="T967" s="656"/>
      <c r="U967" s="656"/>
      <c r="V967" s="656"/>
      <c r="W967" s="656"/>
      <c r="X967" s="644"/>
      <c r="Y967" s="644"/>
      <c r="Z967" s="644"/>
      <c r="AA967" s="644"/>
      <c r="AB967" s="663"/>
    </row>
    <row r="968" spans="1:28" ht="24" customHeight="1">
      <c r="A968" s="266"/>
      <c r="B968" s="502"/>
      <c r="C968" s="818"/>
      <c r="D968" s="1565"/>
      <c r="E968" s="1566"/>
      <c r="F968" s="1566"/>
      <c r="G968" s="1566"/>
      <c r="H968" s="1566"/>
      <c r="I968" s="1566"/>
      <c r="J968" s="1566"/>
      <c r="K968" s="1567"/>
      <c r="L968" s="944"/>
      <c r="M968" s="130"/>
      <c r="N968" s="185" t="str">
        <f t="shared" si="28"/>
        <v/>
      </c>
      <c r="O968" s="47"/>
      <c r="P968" s="330"/>
      <c r="Q968" s="653"/>
      <c r="R968" s="652"/>
      <c r="S968" s="644"/>
      <c r="T968" s="644"/>
      <c r="U968" s="644"/>
      <c r="V968" s="644"/>
      <c r="W968" s="644"/>
      <c r="X968" s="644"/>
      <c r="Y968" s="644"/>
      <c r="Z968" s="644"/>
      <c r="AA968" s="644"/>
      <c r="AB968" s="663"/>
    </row>
    <row r="969" spans="1:28" ht="24" customHeight="1">
      <c r="A969" s="266"/>
      <c r="B969" s="502"/>
      <c r="C969" s="818"/>
      <c r="D969" s="1565"/>
      <c r="E969" s="1566"/>
      <c r="F969" s="1566"/>
      <c r="G969" s="1566"/>
      <c r="H969" s="1566"/>
      <c r="I969" s="1566"/>
      <c r="J969" s="1566"/>
      <c r="K969" s="1567"/>
      <c r="L969" s="944"/>
      <c r="M969" s="130"/>
      <c r="N969" s="185" t="str">
        <f t="shared" si="28"/>
        <v/>
      </c>
      <c r="O969" s="47"/>
      <c r="P969" s="330"/>
      <c r="Q969" s="653"/>
      <c r="R969" s="652"/>
      <c r="S969" s="644"/>
      <c r="T969" s="644"/>
      <c r="U969" s="644"/>
      <c r="V969" s="644"/>
      <c r="W969" s="644"/>
      <c r="X969" s="644"/>
      <c r="Y969" s="644"/>
      <c r="Z969" s="644"/>
      <c r="AA969" s="644"/>
      <c r="AB969" s="663"/>
    </row>
    <row r="970" spans="1:28" ht="24" customHeight="1">
      <c r="A970" s="266"/>
      <c r="B970" s="502"/>
      <c r="C970" s="818"/>
      <c r="D970" s="1565"/>
      <c r="E970" s="1566"/>
      <c r="F970" s="1566"/>
      <c r="G970" s="1566"/>
      <c r="H970" s="1566"/>
      <c r="I970" s="1566"/>
      <c r="J970" s="1566"/>
      <c r="K970" s="1567"/>
      <c r="L970" s="944"/>
      <c r="M970" s="130"/>
      <c r="N970" s="185" t="str">
        <f t="shared" si="28"/>
        <v/>
      </c>
      <c r="O970" s="47"/>
      <c r="P970" s="330"/>
      <c r="Q970" s="653"/>
      <c r="R970" s="505"/>
      <c r="S970" s="661"/>
      <c r="T970" s="652"/>
      <c r="U970" s="652"/>
      <c r="V970" s="652"/>
      <c r="W970" s="644"/>
      <c r="X970" s="644"/>
      <c r="Y970" s="644"/>
      <c r="Z970" s="644"/>
      <c r="AA970" s="644"/>
      <c r="AB970" s="663"/>
    </row>
    <row r="971" spans="1:28" ht="24" customHeight="1">
      <c r="A971" s="266"/>
      <c r="B971" s="502"/>
      <c r="C971" s="818"/>
      <c r="D971" s="1565"/>
      <c r="E971" s="1566"/>
      <c r="F971" s="1566"/>
      <c r="G971" s="1566"/>
      <c r="H971" s="1566"/>
      <c r="I971" s="1566"/>
      <c r="J971" s="1566"/>
      <c r="K971" s="1567"/>
      <c r="L971" s="944"/>
      <c r="M971" s="130"/>
      <c r="N971" s="185" t="str">
        <f t="shared" si="28"/>
        <v/>
      </c>
      <c r="O971" s="47"/>
      <c r="P971" s="330"/>
      <c r="Q971" s="653"/>
      <c r="R971" s="656"/>
      <c r="S971" s="644"/>
      <c r="T971" s="644"/>
      <c r="U971" s="644"/>
      <c r="V971" s="644"/>
      <c r="W971" s="644"/>
      <c r="X971" s="644"/>
      <c r="Y971" s="644"/>
      <c r="Z971" s="644"/>
      <c r="AA971" s="644"/>
      <c r="AB971" s="663"/>
    </row>
    <row r="972" spans="1:28" ht="24" customHeight="1">
      <c r="A972" s="266"/>
      <c r="B972" s="502"/>
      <c r="C972" s="818"/>
      <c r="D972" s="1565"/>
      <c r="E972" s="1566"/>
      <c r="F972" s="1566"/>
      <c r="G972" s="1566"/>
      <c r="H972" s="1566"/>
      <c r="I972" s="1566"/>
      <c r="J972" s="1566"/>
      <c r="K972" s="1567"/>
      <c r="L972" s="944"/>
      <c r="M972" s="130"/>
      <c r="N972" s="185" t="str">
        <f t="shared" si="28"/>
        <v/>
      </c>
      <c r="O972" s="47"/>
      <c r="P972" s="330"/>
      <c r="Q972" s="653"/>
      <c r="R972" s="300"/>
      <c r="S972" s="644"/>
      <c r="T972" s="644"/>
      <c r="U972" s="644"/>
      <c r="V972" s="644"/>
      <c r="W972" s="644"/>
      <c r="X972" s="644"/>
      <c r="Y972" s="644"/>
      <c r="Z972" s="644"/>
      <c r="AA972" s="644"/>
      <c r="AB972" s="663"/>
    </row>
    <row r="973" spans="1:28" ht="24" customHeight="1">
      <c r="A973" s="266"/>
      <c r="B973" s="502"/>
      <c r="C973" s="818"/>
      <c r="D973" s="1565"/>
      <c r="E973" s="1566"/>
      <c r="F973" s="1566"/>
      <c r="G973" s="1566"/>
      <c r="H973" s="1566"/>
      <c r="I973" s="1566"/>
      <c r="J973" s="1566"/>
      <c r="K973" s="1567"/>
      <c r="L973" s="944"/>
      <c r="M973" s="130"/>
      <c r="N973" s="185" t="str">
        <f t="shared" si="28"/>
        <v/>
      </c>
      <c r="O973" s="47"/>
      <c r="P973" s="330"/>
      <c r="Q973" s="653"/>
      <c r="R973" s="644"/>
      <c r="S973" s="644"/>
      <c r="T973" s="644"/>
      <c r="U973" s="644"/>
      <c r="V973" s="644"/>
      <c r="W973" s="644"/>
      <c r="X973" s="644"/>
      <c r="Y973" s="644"/>
      <c r="Z973" s="644"/>
      <c r="AA973" s="644"/>
      <c r="AB973" s="663"/>
    </row>
    <row r="974" spans="1:28" ht="24" customHeight="1">
      <c r="A974" s="266"/>
      <c r="B974" s="502"/>
      <c r="C974" s="818"/>
      <c r="D974" s="1565"/>
      <c r="E974" s="1566"/>
      <c r="F974" s="1566"/>
      <c r="G974" s="1566"/>
      <c r="H974" s="1566"/>
      <c r="I974" s="1566"/>
      <c r="J974" s="1566"/>
      <c r="K974" s="1567"/>
      <c r="L974" s="944"/>
      <c r="M974" s="130"/>
      <c r="N974" s="185" t="str">
        <f t="shared" si="28"/>
        <v/>
      </c>
      <c r="O974" s="47"/>
      <c r="P974" s="330"/>
      <c r="Q974" s="653"/>
      <c r="R974" s="644"/>
      <c r="S974" s="644"/>
      <c r="T974" s="644"/>
      <c r="U974" s="644"/>
      <c r="V974" s="644"/>
      <c r="W974" s="644"/>
      <c r="X974" s="644"/>
      <c r="Y974" s="644"/>
      <c r="Z974" s="644"/>
      <c r="AA974" s="644"/>
      <c r="AB974" s="663"/>
    </row>
    <row r="975" spans="1:28" ht="24" customHeight="1">
      <c r="A975" s="266"/>
      <c r="B975" s="502"/>
      <c r="C975" s="818"/>
      <c r="D975" s="1565"/>
      <c r="E975" s="1566"/>
      <c r="F975" s="1566"/>
      <c r="G975" s="1566"/>
      <c r="H975" s="1566"/>
      <c r="I975" s="1566"/>
      <c r="J975" s="1566"/>
      <c r="K975" s="1567"/>
      <c r="L975" s="944"/>
      <c r="M975" s="130"/>
      <c r="N975" s="185" t="str">
        <f t="shared" si="28"/>
        <v/>
      </c>
      <c r="O975" s="47"/>
      <c r="P975" s="330"/>
      <c r="Q975" s="653"/>
      <c r="R975" s="656"/>
      <c r="S975" s="644"/>
      <c r="T975" s="644"/>
      <c r="U975" s="644"/>
      <c r="V975" s="644"/>
      <c r="W975" s="644"/>
      <c r="X975" s="644"/>
      <c r="Y975" s="644"/>
      <c r="Z975" s="644"/>
      <c r="AA975" s="644"/>
      <c r="AB975" s="663"/>
    </row>
    <row r="976" spans="1:28" ht="24" customHeight="1">
      <c r="A976" s="266"/>
      <c r="B976" s="502"/>
      <c r="C976" s="818"/>
      <c r="D976" s="1565"/>
      <c r="E976" s="1566"/>
      <c r="F976" s="1566"/>
      <c r="G976" s="1566"/>
      <c r="H976" s="1566"/>
      <c r="I976" s="1566"/>
      <c r="J976" s="1566"/>
      <c r="K976" s="1567"/>
      <c r="L976" s="944"/>
      <c r="M976" s="130"/>
      <c r="N976" s="185" t="str">
        <f t="shared" si="28"/>
        <v/>
      </c>
      <c r="O976" s="47"/>
      <c r="P976" s="330"/>
      <c r="Q976" s="653"/>
      <c r="R976" s="300"/>
      <c r="S976" s="644"/>
      <c r="T976" s="644"/>
      <c r="U976" s="644"/>
      <c r="V976" s="644"/>
      <c r="W976" s="644"/>
      <c r="X976" s="644"/>
      <c r="Y976" s="644"/>
      <c r="Z976" s="644"/>
      <c r="AA976" s="644"/>
      <c r="AB976" s="663"/>
    </row>
    <row r="977" spans="1:28" ht="24" customHeight="1">
      <c r="A977" s="266"/>
      <c r="B977" s="502"/>
      <c r="C977" s="818"/>
      <c r="D977" s="1565"/>
      <c r="E977" s="1566"/>
      <c r="F977" s="1566"/>
      <c r="G977" s="1566"/>
      <c r="H977" s="1566"/>
      <c r="I977" s="1566"/>
      <c r="J977" s="1566"/>
      <c r="K977" s="1567"/>
      <c r="L977" s="944"/>
      <c r="M977" s="130"/>
      <c r="N977" s="185" t="str">
        <f t="shared" si="28"/>
        <v/>
      </c>
      <c r="O977" s="47"/>
      <c r="P977" s="330"/>
      <c r="Q977" s="653"/>
      <c r="R977" s="644"/>
      <c r="S977" s="644"/>
      <c r="T977" s="644"/>
      <c r="U977" s="644"/>
      <c r="V977" s="644"/>
      <c r="W977" s="644"/>
      <c r="X977" s="644"/>
      <c r="Y977" s="644"/>
      <c r="Z977" s="644"/>
      <c r="AA977" s="644"/>
      <c r="AB977" s="663"/>
    </row>
    <row r="978" spans="1:28" ht="24" customHeight="1">
      <c r="A978" s="266"/>
      <c r="B978" s="502"/>
      <c r="C978" s="818"/>
      <c r="D978" s="1565"/>
      <c r="E978" s="1566"/>
      <c r="F978" s="1566"/>
      <c r="G978" s="1566"/>
      <c r="H978" s="1566"/>
      <c r="I978" s="1566"/>
      <c r="J978" s="1566"/>
      <c r="K978" s="1567"/>
      <c r="L978" s="944"/>
      <c r="M978" s="130"/>
      <c r="N978" s="185" t="str">
        <f t="shared" si="28"/>
        <v/>
      </c>
      <c r="O978" s="47"/>
      <c r="P978" s="330"/>
      <c r="Q978" s="653"/>
      <c r="R978" s="656"/>
      <c r="S978" s="644"/>
      <c r="T978" s="644"/>
      <c r="U978" s="644"/>
      <c r="V978" s="644"/>
      <c r="W978" s="644"/>
      <c r="X978" s="644"/>
      <c r="Y978" s="644"/>
      <c r="Z978" s="644"/>
      <c r="AA978" s="644"/>
      <c r="AB978" s="663"/>
    </row>
    <row r="979" spans="1:28" ht="24" customHeight="1">
      <c r="A979" s="266"/>
      <c r="B979" s="502"/>
      <c r="C979" s="818"/>
      <c r="D979" s="1565"/>
      <c r="E979" s="1566"/>
      <c r="F979" s="1566"/>
      <c r="G979" s="1566"/>
      <c r="H979" s="1566"/>
      <c r="I979" s="1566"/>
      <c r="J979" s="1566"/>
      <c r="K979" s="1567"/>
      <c r="L979" s="944"/>
      <c r="M979" s="130"/>
      <c r="N979" s="185" t="str">
        <f t="shared" si="28"/>
        <v/>
      </c>
      <c r="O979" s="47"/>
      <c r="P979" s="330"/>
      <c r="Q979" s="653"/>
      <c r="R979" s="300"/>
      <c r="S979" s="644"/>
      <c r="T979" s="644"/>
      <c r="U979" s="644"/>
      <c r="V979" s="644"/>
      <c r="W979" s="644"/>
      <c r="X979" s="644"/>
      <c r="Y979" s="644"/>
      <c r="Z979" s="644"/>
      <c r="AA979" s="644"/>
      <c r="AB979" s="663"/>
    </row>
    <row r="980" spans="1:28" ht="24" customHeight="1">
      <c r="A980" s="266"/>
      <c r="B980" s="502"/>
      <c r="C980" s="818"/>
      <c r="D980" s="1565"/>
      <c r="E980" s="1566"/>
      <c r="F980" s="1566"/>
      <c r="G980" s="1566"/>
      <c r="H980" s="1566"/>
      <c r="I980" s="1566"/>
      <c r="J980" s="1566"/>
      <c r="K980" s="1567"/>
      <c r="L980" s="944"/>
      <c r="M980" s="130"/>
      <c r="N980" s="185" t="str">
        <f t="shared" si="28"/>
        <v/>
      </c>
      <c r="O980" s="47"/>
      <c r="P980" s="330"/>
      <c r="Q980" s="653"/>
      <c r="R980" s="644"/>
      <c r="S980" s="644"/>
      <c r="T980" s="644"/>
      <c r="U980" s="644"/>
      <c r="V980" s="644"/>
      <c r="W980" s="644"/>
      <c r="X980" s="644"/>
      <c r="Y980" s="644"/>
      <c r="Z980" s="644"/>
      <c r="AA980" s="644"/>
      <c r="AB980" s="663"/>
    </row>
    <row r="981" spans="1:28" ht="24" customHeight="1">
      <c r="A981" s="266"/>
      <c r="B981" s="502"/>
      <c r="C981" s="28"/>
      <c r="D981" s="1565"/>
      <c r="E981" s="1566"/>
      <c r="F981" s="1566"/>
      <c r="G981" s="1566"/>
      <c r="H981" s="1566"/>
      <c r="I981" s="1566"/>
      <c r="J981" s="1566"/>
      <c r="K981" s="1567"/>
      <c r="L981" s="29"/>
      <c r="M981" s="130"/>
      <c r="N981" s="185" t="str">
        <f t="shared" si="28"/>
        <v/>
      </c>
      <c r="O981" s="47"/>
      <c r="P981" s="330"/>
      <c r="Q981" s="653"/>
      <c r="R981" s="644"/>
      <c r="S981" s="644"/>
      <c r="T981" s="644"/>
      <c r="U981" s="644"/>
      <c r="V981" s="644"/>
      <c r="W981" s="644"/>
      <c r="X981" s="644"/>
      <c r="Y981" s="644"/>
      <c r="Z981" s="644"/>
      <c r="AA981" s="644"/>
      <c r="AB981" s="663"/>
    </row>
    <row r="982" spans="1:28" ht="24" customHeight="1">
      <c r="A982" s="266"/>
      <c r="B982" s="502"/>
      <c r="C982" s="28"/>
      <c r="D982" s="1565"/>
      <c r="E982" s="1566"/>
      <c r="F982" s="1566"/>
      <c r="G982" s="1566"/>
      <c r="H982" s="1566"/>
      <c r="I982" s="1566"/>
      <c r="J982" s="1566"/>
      <c r="K982" s="1567"/>
      <c r="L982" s="29"/>
      <c r="M982" s="130"/>
      <c r="N982" s="185" t="str">
        <f t="shared" si="28"/>
        <v/>
      </c>
      <c r="O982" s="47"/>
      <c r="P982" s="330"/>
      <c r="Q982" s="653"/>
      <c r="R982" s="656"/>
      <c r="S982" s="644"/>
      <c r="T982" s="644"/>
      <c r="U982" s="644"/>
      <c r="V982" s="644"/>
      <c r="W982" s="644"/>
      <c r="X982" s="644"/>
      <c r="Y982" s="644"/>
      <c r="Z982" s="644"/>
      <c r="AA982" s="644"/>
      <c r="AB982" s="663"/>
    </row>
    <row r="983" spans="1:28" ht="24" customHeight="1">
      <c r="A983" s="266"/>
      <c r="B983" s="502"/>
      <c r="C983" s="28"/>
      <c r="D983" s="1565"/>
      <c r="E983" s="1566"/>
      <c r="F983" s="1566"/>
      <c r="G983" s="1566"/>
      <c r="H983" s="1566"/>
      <c r="I983" s="1566"/>
      <c r="J983" s="1566"/>
      <c r="K983" s="1567"/>
      <c r="L983" s="29"/>
      <c r="M983" s="130"/>
      <c r="N983" s="185" t="str">
        <f t="shared" si="28"/>
        <v/>
      </c>
      <c r="O983" s="47"/>
      <c r="P983" s="330"/>
      <c r="Q983" s="653"/>
      <c r="R983" s="656"/>
      <c r="S983" s="644"/>
      <c r="T983" s="644"/>
      <c r="U983" s="644"/>
      <c r="V983" s="644"/>
      <c r="W983" s="644"/>
      <c r="X983" s="644"/>
      <c r="Y983" s="644"/>
      <c r="Z983" s="644"/>
      <c r="AA983" s="644"/>
      <c r="AB983" s="663"/>
    </row>
    <row r="984" spans="1:28" ht="24" customHeight="1">
      <c r="A984" s="266"/>
      <c r="B984" s="502"/>
      <c r="C984" s="28"/>
      <c r="D984" s="1565"/>
      <c r="E984" s="1566"/>
      <c r="F984" s="1566"/>
      <c r="G984" s="1566"/>
      <c r="H984" s="1566"/>
      <c r="I984" s="1566"/>
      <c r="J984" s="1566"/>
      <c r="K984" s="1567"/>
      <c r="L984" s="29"/>
      <c r="M984" s="130"/>
      <c r="N984" s="185" t="str">
        <f t="shared" si="28"/>
        <v/>
      </c>
      <c r="O984" s="47"/>
      <c r="P984" s="330"/>
      <c r="Q984" s="653"/>
      <c r="R984" s="644"/>
      <c r="S984" s="644"/>
      <c r="T984" s="644"/>
      <c r="U984" s="644"/>
      <c r="V984" s="644"/>
      <c r="W984" s="644"/>
      <c r="X984" s="644"/>
      <c r="Y984" s="644"/>
      <c r="Z984" s="644"/>
      <c r="AA984" s="644"/>
      <c r="AB984" s="663"/>
    </row>
    <row r="985" spans="1:28" ht="24" customHeight="1">
      <c r="A985" s="266"/>
      <c r="B985" s="502"/>
      <c r="C985" s="28"/>
      <c r="D985" s="1565"/>
      <c r="E985" s="1566"/>
      <c r="F985" s="1566"/>
      <c r="G985" s="1566"/>
      <c r="H985" s="1566"/>
      <c r="I985" s="1566"/>
      <c r="J985" s="1566"/>
      <c r="K985" s="1567"/>
      <c r="L985" s="29"/>
      <c r="M985" s="130"/>
      <c r="N985" s="185" t="str">
        <f t="shared" si="28"/>
        <v/>
      </c>
      <c r="O985" s="47"/>
      <c r="P985" s="330"/>
      <c r="Q985" s="653"/>
      <c r="R985" s="145"/>
      <c r="S985" s="644"/>
      <c r="T985" s="644"/>
      <c r="U985" s="644"/>
      <c r="V985" s="644"/>
      <c r="W985" s="644"/>
      <c r="X985" s="644"/>
      <c r="Y985" s="644"/>
      <c r="Z985" s="644"/>
      <c r="AA985" s="644"/>
      <c r="AB985" s="663"/>
    </row>
    <row r="986" spans="1:28" ht="24" customHeight="1">
      <c r="A986" s="266"/>
      <c r="B986" s="502"/>
      <c r="C986" s="28"/>
      <c r="D986" s="1565"/>
      <c r="E986" s="1566"/>
      <c r="F986" s="1566"/>
      <c r="G986" s="1566"/>
      <c r="H986" s="1566"/>
      <c r="I986" s="1566"/>
      <c r="J986" s="1566"/>
      <c r="K986" s="1567"/>
      <c r="L986" s="29"/>
      <c r="M986" s="130"/>
      <c r="N986" s="185" t="str">
        <f t="shared" si="28"/>
        <v/>
      </c>
      <c r="O986" s="47"/>
      <c r="P986" s="330"/>
      <c r="Q986" s="653"/>
      <c r="R986" s="300"/>
      <c r="S986" s="644"/>
      <c r="T986" s="644"/>
      <c r="U986" s="644"/>
      <c r="V986" s="644"/>
      <c r="W986" s="644"/>
      <c r="X986" s="644"/>
      <c r="Y986" s="644"/>
      <c r="Z986" s="644"/>
      <c r="AA986" s="644"/>
      <c r="AB986" s="663"/>
    </row>
    <row r="987" spans="1:28" ht="24" customHeight="1">
      <c r="A987" s="266"/>
      <c r="B987" s="502"/>
      <c r="C987" s="28"/>
      <c r="D987" s="1565"/>
      <c r="E987" s="1566"/>
      <c r="F987" s="1566"/>
      <c r="G987" s="1566"/>
      <c r="H987" s="1566"/>
      <c r="I987" s="1566"/>
      <c r="J987" s="1566"/>
      <c r="K987" s="1567"/>
      <c r="L987" s="29"/>
      <c r="M987" s="130"/>
      <c r="N987" s="185" t="str">
        <f t="shared" si="28"/>
        <v/>
      </c>
      <c r="O987" s="47"/>
      <c r="P987" s="330"/>
      <c r="Q987" s="653"/>
      <c r="R987" s="643"/>
      <c r="S987" s="644"/>
      <c r="T987" s="644"/>
      <c r="U987" s="644"/>
      <c r="V987" s="644"/>
      <c r="W987" s="644"/>
      <c r="X987" s="644"/>
      <c r="Y987" s="644"/>
      <c r="Z987" s="644"/>
      <c r="AA987" s="644"/>
      <c r="AB987" s="663"/>
    </row>
    <row r="988" spans="1:28" ht="24" customHeight="1">
      <c r="A988" s="266"/>
      <c r="B988" s="502"/>
      <c r="C988" s="818"/>
      <c r="D988" s="1565"/>
      <c r="E988" s="1566"/>
      <c r="F988" s="1566"/>
      <c r="G988" s="1566"/>
      <c r="H988" s="1566"/>
      <c r="I988" s="1566"/>
      <c r="J988" s="1566"/>
      <c r="K988" s="1567"/>
      <c r="L988" s="944"/>
      <c r="M988" s="130"/>
      <c r="N988" s="185" t="str">
        <f t="shared" si="28"/>
        <v/>
      </c>
      <c r="O988" s="47"/>
      <c r="P988" s="330"/>
      <c r="Q988" s="653"/>
      <c r="R988" s="643"/>
      <c r="S988" s="644"/>
      <c r="T988" s="644"/>
      <c r="U988" s="644"/>
      <c r="V988" s="644"/>
      <c r="W988" s="644"/>
      <c r="X988" s="644"/>
      <c r="Y988" s="644"/>
      <c r="Z988" s="644"/>
      <c r="AA988" s="644"/>
      <c r="AB988" s="663"/>
    </row>
    <row r="989" spans="1:28" ht="24" customHeight="1">
      <c r="A989" s="266"/>
      <c r="B989" s="502"/>
      <c r="C989" s="818"/>
      <c r="D989" s="1565"/>
      <c r="E989" s="1566"/>
      <c r="F989" s="1566"/>
      <c r="G989" s="1566"/>
      <c r="H989" s="1566"/>
      <c r="I989" s="1566"/>
      <c r="J989" s="1566"/>
      <c r="K989" s="1567"/>
      <c r="L989" s="944"/>
      <c r="M989" s="130"/>
      <c r="N989" s="185" t="str">
        <f t="shared" si="28"/>
        <v/>
      </c>
      <c r="O989" s="47"/>
      <c r="P989" s="330"/>
      <c r="Q989" s="653"/>
      <c r="R989" s="644"/>
      <c r="S989" s="644"/>
      <c r="T989" s="644"/>
      <c r="U989" s="644"/>
      <c r="V989" s="644"/>
      <c r="W989" s="644"/>
      <c r="X989" s="644"/>
      <c r="Y989" s="644"/>
      <c r="Z989" s="644"/>
      <c r="AA989" s="644"/>
      <c r="AB989" s="663"/>
    </row>
    <row r="990" spans="1:28" ht="24" customHeight="1">
      <c r="A990" s="266"/>
      <c r="B990" s="502"/>
      <c r="C990" s="818"/>
      <c r="D990" s="1565"/>
      <c r="E990" s="1566"/>
      <c r="F990" s="1566"/>
      <c r="G990" s="1566"/>
      <c r="H990" s="1566"/>
      <c r="I990" s="1566"/>
      <c r="J990" s="1566"/>
      <c r="K990" s="1567"/>
      <c r="L990" s="944"/>
      <c r="M990" s="130"/>
      <c r="N990" s="185" t="str">
        <f t="shared" si="28"/>
        <v/>
      </c>
      <c r="O990" s="47"/>
      <c r="P990" s="330"/>
      <c r="Q990" s="653"/>
      <c r="R990" s="644"/>
      <c r="S990" s="644"/>
      <c r="T990" s="644"/>
      <c r="U990" s="644"/>
      <c r="V990" s="644"/>
      <c r="W990" s="644"/>
      <c r="X990" s="644"/>
      <c r="Y990" s="644"/>
      <c r="Z990" s="644"/>
      <c r="AA990" s="644"/>
      <c r="AB990" s="663"/>
    </row>
    <row r="991" spans="1:28" ht="24" customHeight="1">
      <c r="A991" s="266"/>
      <c r="B991" s="502"/>
      <c r="C991" s="818"/>
      <c r="D991" s="1565"/>
      <c r="E991" s="1566"/>
      <c r="F991" s="1566"/>
      <c r="G991" s="1566"/>
      <c r="H991" s="1566"/>
      <c r="I991" s="1566"/>
      <c r="J991" s="1566"/>
      <c r="K991" s="1567"/>
      <c r="L991" s="944"/>
      <c r="M991" s="130"/>
      <c r="N991" s="185" t="str">
        <f t="shared" si="28"/>
        <v/>
      </c>
      <c r="O991" s="47"/>
      <c r="P991" s="330"/>
      <c r="Q991" s="643"/>
      <c r="R991" s="644"/>
      <c r="S991" s="644"/>
      <c r="T991" s="644"/>
      <c r="U991" s="644"/>
      <c r="V991" s="644"/>
      <c r="W991" s="644"/>
      <c r="X991" s="644"/>
      <c r="Y991" s="644"/>
      <c r="Z991" s="644"/>
      <c r="AA991" s="644"/>
      <c r="AB991" s="663"/>
    </row>
    <row r="992" spans="1:28" ht="24" customHeight="1">
      <c r="A992" s="266"/>
      <c r="B992" s="502"/>
      <c r="C992" s="818"/>
      <c r="D992" s="1565"/>
      <c r="E992" s="1566"/>
      <c r="F992" s="1566"/>
      <c r="G992" s="1566"/>
      <c r="H992" s="1566"/>
      <c r="I992" s="1566"/>
      <c r="J992" s="1566"/>
      <c r="K992" s="1567"/>
      <c r="L992" s="944"/>
      <c r="M992" s="130"/>
      <c r="N992" s="185" t="str">
        <f t="shared" si="28"/>
        <v/>
      </c>
      <c r="O992" s="47"/>
      <c r="P992" s="330"/>
      <c r="Q992" s="643"/>
      <c r="R992" s="644"/>
      <c r="S992" s="644"/>
      <c r="T992" s="644"/>
      <c r="U992" s="644"/>
      <c r="V992" s="644"/>
      <c r="W992" s="644"/>
      <c r="X992" s="644"/>
      <c r="Y992" s="644"/>
      <c r="Z992" s="644"/>
      <c r="AA992" s="644"/>
      <c r="AB992" s="663"/>
    </row>
    <row r="993" spans="1:28" ht="24" customHeight="1">
      <c r="A993" s="266"/>
      <c r="B993" s="502"/>
      <c r="C993" s="818"/>
      <c r="D993" s="1565"/>
      <c r="E993" s="1566"/>
      <c r="F993" s="1566"/>
      <c r="G993" s="1566"/>
      <c r="H993" s="1566"/>
      <c r="I993" s="1566"/>
      <c r="J993" s="1566"/>
      <c r="K993" s="1567"/>
      <c r="L993" s="944"/>
      <c r="M993" s="130"/>
      <c r="N993" s="185" t="str">
        <f t="shared" si="28"/>
        <v/>
      </c>
      <c r="O993" s="47"/>
      <c r="P993" s="330"/>
      <c r="Q993" s="643"/>
      <c r="R993" s="644"/>
      <c r="S993" s="644"/>
      <c r="T993" s="644"/>
      <c r="U993" s="644"/>
      <c r="V993" s="644"/>
      <c r="W993" s="644"/>
      <c r="X993" s="644"/>
      <c r="Y993" s="644"/>
      <c r="Z993" s="644"/>
      <c r="AA993" s="644"/>
      <c r="AB993" s="663"/>
    </row>
    <row r="994" spans="1:28" ht="24" customHeight="1">
      <c r="A994" s="266"/>
      <c r="B994" s="502"/>
      <c r="C994" s="818"/>
      <c r="D994" s="1565"/>
      <c r="E994" s="1566"/>
      <c r="F994" s="1566"/>
      <c r="G994" s="1566"/>
      <c r="H994" s="1566"/>
      <c r="I994" s="1566"/>
      <c r="J994" s="1566"/>
      <c r="K994" s="1567"/>
      <c r="L994" s="944"/>
      <c r="M994" s="130"/>
      <c r="N994" s="185" t="str">
        <f t="shared" si="28"/>
        <v/>
      </c>
      <c r="O994" s="47"/>
      <c r="P994" s="330"/>
      <c r="Q994" s="643"/>
      <c r="R994" s="644"/>
      <c r="S994" s="644"/>
      <c r="T994" s="644"/>
      <c r="U994" s="644"/>
      <c r="V994" s="644"/>
      <c r="W994" s="644"/>
      <c r="X994" s="644"/>
      <c r="Y994" s="644"/>
      <c r="Z994" s="644"/>
      <c r="AA994" s="644"/>
      <c r="AB994" s="663"/>
    </row>
    <row r="995" spans="1:28" ht="24" customHeight="1">
      <c r="A995" s="266"/>
      <c r="B995" s="502"/>
      <c r="C995" s="818"/>
      <c r="D995" s="1565"/>
      <c r="E995" s="1566"/>
      <c r="F995" s="1566"/>
      <c r="G995" s="1566"/>
      <c r="H995" s="1566"/>
      <c r="I995" s="1566"/>
      <c r="J995" s="1566"/>
      <c r="K995" s="1567"/>
      <c r="L995" s="944"/>
      <c r="M995" s="130"/>
      <c r="N995" s="185" t="str">
        <f t="shared" si="28"/>
        <v/>
      </c>
      <c r="O995" s="47"/>
      <c r="P995" s="330"/>
      <c r="Q995" s="643"/>
      <c r="R995" s="644"/>
      <c r="S995" s="644"/>
      <c r="T995" s="644"/>
      <c r="U995" s="644"/>
      <c r="V995" s="644"/>
      <c r="W995" s="644"/>
      <c r="X995" s="644"/>
      <c r="Y995" s="644"/>
      <c r="Z995" s="644"/>
      <c r="AA995" s="644"/>
      <c r="AB995" s="663"/>
    </row>
    <row r="996" spans="1:28" ht="24" customHeight="1">
      <c r="A996" s="266"/>
      <c r="B996" s="502"/>
      <c r="C996" s="818"/>
      <c r="D996" s="1565"/>
      <c r="E996" s="1566"/>
      <c r="F996" s="1566"/>
      <c r="G996" s="1566"/>
      <c r="H996" s="1566"/>
      <c r="I996" s="1566"/>
      <c r="J996" s="1566"/>
      <c r="K996" s="1567"/>
      <c r="L996" s="944"/>
      <c r="M996" s="130"/>
      <c r="N996" s="185" t="str">
        <f t="shared" si="28"/>
        <v/>
      </c>
      <c r="O996" s="47"/>
      <c r="P996" s="330"/>
      <c r="Q996" s="643"/>
      <c r="R996" s="644"/>
      <c r="S996" s="644"/>
      <c r="T996" s="644"/>
      <c r="U996" s="644"/>
      <c r="V996" s="644"/>
      <c r="W996" s="644"/>
      <c r="X996" s="644"/>
      <c r="Y996" s="644"/>
      <c r="Z996" s="644"/>
      <c r="AA996" s="644"/>
      <c r="AB996" s="663"/>
    </row>
    <row r="997" spans="1:28" ht="24" customHeight="1">
      <c r="A997" s="266"/>
      <c r="B997" s="502"/>
      <c r="C997" s="818"/>
      <c r="D997" s="1565"/>
      <c r="E997" s="1566"/>
      <c r="F997" s="1566"/>
      <c r="G997" s="1566"/>
      <c r="H997" s="1566"/>
      <c r="I997" s="1566"/>
      <c r="J997" s="1566"/>
      <c r="K997" s="1567"/>
      <c r="L997" s="944"/>
      <c r="M997" s="130"/>
      <c r="N997" s="185" t="str">
        <f t="shared" si="28"/>
        <v/>
      </c>
      <c r="O997" s="47"/>
      <c r="P997" s="330"/>
      <c r="Q997" s="643"/>
      <c r="R997" s="644"/>
      <c r="S997" s="644"/>
      <c r="T997" s="644"/>
      <c r="U997" s="644"/>
      <c r="V997" s="644"/>
      <c r="W997" s="644"/>
      <c r="X997" s="644"/>
      <c r="Y997" s="644"/>
      <c r="Z997" s="644"/>
      <c r="AA997" s="644"/>
      <c r="AB997" s="663"/>
    </row>
    <row r="998" spans="1:28" ht="24" customHeight="1">
      <c r="A998" s="266"/>
      <c r="B998" s="502"/>
      <c r="C998" s="818"/>
      <c r="D998" s="1565"/>
      <c r="E998" s="1566"/>
      <c r="F998" s="1566"/>
      <c r="G998" s="1566"/>
      <c r="H998" s="1566"/>
      <c r="I998" s="1566"/>
      <c r="J998" s="1566"/>
      <c r="K998" s="1567"/>
      <c r="L998" s="944"/>
      <c r="M998" s="130"/>
      <c r="N998" s="185" t="str">
        <f t="shared" si="28"/>
        <v/>
      </c>
      <c r="O998" s="47"/>
      <c r="P998" s="330"/>
      <c r="Q998" s="643"/>
      <c r="R998" s="644"/>
      <c r="S998" s="644"/>
      <c r="T998" s="644"/>
      <c r="U998" s="644"/>
      <c r="V998" s="644"/>
      <c r="W998" s="644"/>
      <c r="X998" s="644"/>
      <c r="Y998" s="644"/>
      <c r="Z998" s="644"/>
      <c r="AA998" s="644"/>
      <c r="AB998" s="663"/>
    </row>
    <row r="999" spans="1:28" ht="24" customHeight="1">
      <c r="A999" s="266"/>
      <c r="B999" s="502"/>
      <c r="C999" s="818"/>
      <c r="D999" s="1565"/>
      <c r="E999" s="1566"/>
      <c r="F999" s="1566"/>
      <c r="G999" s="1566"/>
      <c r="H999" s="1566"/>
      <c r="I999" s="1566"/>
      <c r="J999" s="1566"/>
      <c r="K999" s="1567"/>
      <c r="L999" s="944"/>
      <c r="M999" s="130"/>
      <c r="N999" s="185" t="str">
        <f t="shared" si="28"/>
        <v/>
      </c>
      <c r="O999" s="47"/>
      <c r="P999" s="330"/>
      <c r="Q999" s="643"/>
      <c r="R999" s="644"/>
      <c r="S999" s="644"/>
      <c r="T999" s="644"/>
      <c r="U999" s="644"/>
      <c r="V999" s="644"/>
      <c r="W999" s="644"/>
      <c r="X999" s="644"/>
      <c r="Y999" s="644"/>
      <c r="Z999" s="644"/>
      <c r="AA999" s="644"/>
      <c r="AB999" s="663"/>
    </row>
    <row r="1000" spans="1:28" ht="24" customHeight="1">
      <c r="A1000" s="266"/>
      <c r="B1000" s="502"/>
      <c r="C1000" s="818"/>
      <c r="D1000" s="1565"/>
      <c r="E1000" s="1566"/>
      <c r="F1000" s="1566"/>
      <c r="G1000" s="1566"/>
      <c r="H1000" s="1566"/>
      <c r="I1000" s="1566"/>
      <c r="J1000" s="1566"/>
      <c r="K1000" s="1567"/>
      <c r="L1000" s="944"/>
      <c r="M1000" s="130"/>
      <c r="N1000" s="185" t="str">
        <f t="shared" si="28"/>
        <v/>
      </c>
      <c r="O1000" s="47"/>
      <c r="P1000" s="330"/>
      <c r="Q1000" s="643"/>
      <c r="R1000" s="644"/>
      <c r="S1000" s="644"/>
      <c r="T1000" s="644"/>
      <c r="U1000" s="644"/>
      <c r="V1000" s="644"/>
      <c r="W1000" s="644"/>
      <c r="X1000" s="644"/>
      <c r="Y1000" s="644"/>
      <c r="Z1000" s="644"/>
      <c r="AA1000" s="644"/>
      <c r="AB1000" s="663"/>
    </row>
    <row r="1001" spans="1:28" ht="24" customHeight="1">
      <c r="A1001" s="266"/>
      <c r="B1001" s="502"/>
      <c r="C1001" s="818"/>
      <c r="D1001" s="1565"/>
      <c r="E1001" s="1566"/>
      <c r="F1001" s="1566"/>
      <c r="G1001" s="1566"/>
      <c r="H1001" s="1566"/>
      <c r="I1001" s="1566"/>
      <c r="J1001" s="1566"/>
      <c r="K1001" s="1567"/>
      <c r="L1001" s="944"/>
      <c r="M1001" s="130"/>
      <c r="N1001" s="185" t="str">
        <f t="shared" si="28"/>
        <v/>
      </c>
      <c r="O1001" s="47"/>
      <c r="P1001" s="330"/>
      <c r="Q1001" s="643"/>
      <c r="R1001" s="644"/>
      <c r="S1001" s="644"/>
      <c r="T1001" s="644"/>
      <c r="U1001" s="644"/>
      <c r="V1001" s="644"/>
      <c r="W1001" s="644"/>
      <c r="X1001" s="644"/>
      <c r="Y1001" s="644"/>
      <c r="Z1001" s="644"/>
      <c r="AA1001" s="644"/>
      <c r="AB1001" s="663"/>
    </row>
    <row r="1002" spans="1:28" ht="24" customHeight="1">
      <c r="A1002" s="266"/>
      <c r="B1002" s="502"/>
      <c r="C1002" s="818"/>
      <c r="D1002" s="1565"/>
      <c r="E1002" s="1566"/>
      <c r="F1002" s="1566"/>
      <c r="G1002" s="1566"/>
      <c r="H1002" s="1566"/>
      <c r="I1002" s="1566"/>
      <c r="J1002" s="1566"/>
      <c r="K1002" s="1567"/>
      <c r="L1002" s="944"/>
      <c r="M1002" s="130"/>
      <c r="N1002" s="185" t="str">
        <f t="shared" si="28"/>
        <v/>
      </c>
      <c r="O1002" s="47"/>
      <c r="P1002" s="330"/>
      <c r="Q1002" s="643"/>
      <c r="R1002" s="644"/>
      <c r="S1002" s="644"/>
      <c r="T1002" s="644"/>
      <c r="U1002" s="644"/>
      <c r="V1002" s="644"/>
      <c r="W1002" s="644"/>
      <c r="X1002" s="644"/>
      <c r="Y1002" s="644"/>
      <c r="Z1002" s="644"/>
      <c r="AA1002" s="644"/>
      <c r="AB1002" s="663"/>
    </row>
    <row r="1003" spans="1:28" ht="24" customHeight="1">
      <c r="A1003" s="266"/>
      <c r="B1003" s="502"/>
      <c r="C1003" s="818"/>
      <c r="D1003" s="1565"/>
      <c r="E1003" s="1566"/>
      <c r="F1003" s="1566"/>
      <c r="G1003" s="1566"/>
      <c r="H1003" s="1566"/>
      <c r="I1003" s="1566"/>
      <c r="J1003" s="1566"/>
      <c r="K1003" s="1567"/>
      <c r="L1003" s="944"/>
      <c r="M1003" s="130"/>
      <c r="N1003" s="185" t="str">
        <f t="shared" si="28"/>
        <v/>
      </c>
      <c r="O1003" s="47"/>
      <c r="P1003" s="330"/>
      <c r="Q1003" s="643"/>
      <c r="R1003" s="644"/>
      <c r="S1003" s="644"/>
      <c r="T1003" s="644"/>
      <c r="U1003" s="644"/>
      <c r="V1003" s="644"/>
      <c r="W1003" s="644"/>
      <c r="X1003" s="644"/>
      <c r="Y1003" s="644"/>
      <c r="Z1003" s="644"/>
      <c r="AA1003" s="644"/>
      <c r="AB1003" s="663"/>
    </row>
    <row r="1004" spans="1:28" ht="24" customHeight="1">
      <c r="A1004" s="266"/>
      <c r="B1004" s="502"/>
      <c r="C1004" s="818"/>
      <c r="D1004" s="1565"/>
      <c r="E1004" s="1566"/>
      <c r="F1004" s="1566"/>
      <c r="G1004" s="1566"/>
      <c r="H1004" s="1566"/>
      <c r="I1004" s="1566"/>
      <c r="J1004" s="1566"/>
      <c r="K1004" s="1567"/>
      <c r="L1004" s="944"/>
      <c r="M1004" s="130"/>
      <c r="N1004" s="185" t="str">
        <f t="shared" si="28"/>
        <v/>
      </c>
      <c r="O1004" s="47"/>
      <c r="P1004" s="330"/>
      <c r="Q1004" s="643"/>
      <c r="R1004" s="644"/>
      <c r="S1004" s="644"/>
      <c r="T1004" s="644"/>
      <c r="U1004" s="644"/>
      <c r="V1004" s="644"/>
      <c r="W1004" s="644"/>
      <c r="X1004" s="644"/>
      <c r="Y1004" s="644"/>
      <c r="Z1004" s="644"/>
      <c r="AA1004" s="644"/>
      <c r="AB1004" s="663"/>
    </row>
    <row r="1005" spans="1:28" ht="24" customHeight="1">
      <c r="A1005" s="266"/>
      <c r="B1005" s="502"/>
      <c r="C1005" s="818"/>
      <c r="D1005" s="1565"/>
      <c r="E1005" s="1566"/>
      <c r="F1005" s="1566"/>
      <c r="G1005" s="1566"/>
      <c r="H1005" s="1566"/>
      <c r="I1005" s="1566"/>
      <c r="J1005" s="1566"/>
      <c r="K1005" s="1567"/>
      <c r="L1005" s="944"/>
      <c r="M1005" s="130"/>
      <c r="N1005" s="185" t="str">
        <f t="shared" si="28"/>
        <v/>
      </c>
      <c r="O1005" s="47"/>
      <c r="P1005" s="330"/>
      <c r="Q1005" s="643"/>
      <c r="R1005" s="644"/>
      <c r="S1005" s="644"/>
      <c r="T1005" s="644"/>
      <c r="U1005" s="644"/>
      <c r="V1005" s="644"/>
      <c r="W1005" s="644"/>
      <c r="X1005" s="644"/>
      <c r="Y1005" s="644"/>
      <c r="Z1005" s="644"/>
      <c r="AA1005" s="644"/>
      <c r="AB1005" s="663"/>
    </row>
    <row r="1006" spans="1:28" ht="24" customHeight="1">
      <c r="A1006" s="266"/>
      <c r="B1006" s="502"/>
      <c r="C1006" s="818"/>
      <c r="D1006" s="1565"/>
      <c r="E1006" s="1566"/>
      <c r="F1006" s="1566"/>
      <c r="G1006" s="1566"/>
      <c r="H1006" s="1566"/>
      <c r="I1006" s="1566"/>
      <c r="J1006" s="1566"/>
      <c r="K1006" s="1567"/>
      <c r="L1006" s="944"/>
      <c r="M1006" s="130"/>
      <c r="N1006" s="185" t="str">
        <f t="shared" si="28"/>
        <v/>
      </c>
      <c r="O1006" s="47"/>
      <c r="P1006" s="330"/>
      <c r="Q1006" s="643"/>
      <c r="R1006" s="644"/>
      <c r="S1006" s="644"/>
      <c r="T1006" s="644"/>
      <c r="U1006" s="644"/>
      <c r="V1006" s="644"/>
      <c r="W1006" s="644"/>
      <c r="X1006" s="644"/>
      <c r="Y1006" s="644"/>
      <c r="Z1006" s="644"/>
      <c r="AA1006" s="644"/>
      <c r="AB1006" s="663"/>
    </row>
    <row r="1007" spans="1:28" ht="24" customHeight="1">
      <c r="A1007" s="266"/>
      <c r="B1007" s="502"/>
      <c r="C1007" s="818"/>
      <c r="D1007" s="1565"/>
      <c r="E1007" s="1566"/>
      <c r="F1007" s="1566"/>
      <c r="G1007" s="1566"/>
      <c r="H1007" s="1566"/>
      <c r="I1007" s="1566"/>
      <c r="J1007" s="1566"/>
      <c r="K1007" s="1567"/>
      <c r="L1007" s="944"/>
      <c r="M1007" s="130"/>
      <c r="N1007" s="185" t="str">
        <f t="shared" si="28"/>
        <v/>
      </c>
      <c r="O1007" s="47"/>
      <c r="P1007" s="330"/>
      <c r="Q1007" s="643"/>
      <c r="R1007" s="644"/>
      <c r="S1007" s="644"/>
      <c r="T1007" s="644"/>
      <c r="U1007" s="644"/>
      <c r="V1007" s="644"/>
      <c r="W1007" s="644"/>
      <c r="X1007" s="644"/>
      <c r="Y1007" s="644"/>
      <c r="Z1007" s="644"/>
      <c r="AA1007" s="644"/>
      <c r="AB1007" s="663"/>
    </row>
    <row r="1008" spans="1:28" ht="24" customHeight="1">
      <c r="A1008" s="266"/>
      <c r="B1008" s="502"/>
      <c r="C1008" s="818"/>
      <c r="D1008" s="1565"/>
      <c r="E1008" s="1566"/>
      <c r="F1008" s="1566"/>
      <c r="G1008" s="1566"/>
      <c r="H1008" s="1566"/>
      <c r="I1008" s="1566"/>
      <c r="J1008" s="1566"/>
      <c r="K1008" s="1567"/>
      <c r="L1008" s="944"/>
      <c r="M1008" s="130"/>
      <c r="N1008" s="185" t="str">
        <f t="shared" si="28"/>
        <v/>
      </c>
      <c r="O1008" s="47"/>
      <c r="P1008" s="330"/>
      <c r="Q1008" s="643"/>
      <c r="R1008" s="647"/>
      <c r="S1008" s="647"/>
      <c r="T1008" s="644"/>
      <c r="U1008" s="644"/>
      <c r="V1008" s="644"/>
      <c r="W1008" s="644"/>
      <c r="X1008" s="644"/>
      <c r="Y1008" s="644"/>
      <c r="Z1008" s="644"/>
      <c r="AA1008" s="644"/>
      <c r="AB1008" s="663"/>
    </row>
    <row r="1009" spans="1:28" s="22" customFormat="1" ht="6" customHeight="1">
      <c r="A1009" s="264"/>
      <c r="C1009" s="822"/>
      <c r="D1009" s="973"/>
      <c r="E1009" s="823"/>
      <c r="F1009" s="823"/>
      <c r="G1009" s="823"/>
      <c r="H1009" s="823"/>
      <c r="I1009" s="823"/>
      <c r="J1009" s="823"/>
      <c r="K1009" s="822"/>
      <c r="L1009" s="822"/>
      <c r="M1009" s="18"/>
      <c r="N1009" s="23"/>
      <c r="O1009" s="1"/>
      <c r="P1009" s="200"/>
      <c r="Q1009" s="662"/>
      <c r="R1009" s="202"/>
      <c r="S1009" s="202"/>
      <c r="T1009" s="647"/>
      <c r="U1009" s="647"/>
      <c r="V1009" s="647"/>
      <c r="W1009" s="647"/>
      <c r="X1009" s="647"/>
      <c r="Y1009" s="647"/>
      <c r="Z1009" s="647"/>
      <c r="AA1009" s="647"/>
      <c r="AB1009" s="664"/>
    </row>
    <row r="1010" spans="1:28" s="49" customFormat="1" ht="21.75" customHeight="1">
      <c r="A1010" s="340"/>
      <c r="B1010" s="1568" t="s">
        <v>188</v>
      </c>
      <c r="C1010" s="1578"/>
      <c r="D1010" s="1578"/>
      <c r="E1010" s="1578"/>
      <c r="F1010" s="1578"/>
      <c r="G1010" s="1578"/>
      <c r="H1010" s="1578"/>
      <c r="I1010" s="1578"/>
      <c r="J1010" s="1578"/>
      <c r="K1010" s="1578"/>
      <c r="L1010" s="1578"/>
      <c r="M1010" s="1569"/>
      <c r="N1010" s="1569"/>
      <c r="O1010" s="1570"/>
      <c r="P1010" s="337"/>
      <c r="Q1010" s="494"/>
      <c r="R1010" s="202"/>
      <c r="S1010" s="202"/>
      <c r="T1010" s="202"/>
      <c r="U1010" s="202"/>
      <c r="V1010" s="202"/>
      <c r="W1010" s="202"/>
      <c r="X1010" s="202"/>
      <c r="Y1010" s="202"/>
      <c r="Z1010" s="202"/>
      <c r="AA1010" s="202"/>
      <c r="AB1010" s="197"/>
    </row>
    <row r="1011" spans="1:28" s="49" customFormat="1" ht="21.75" customHeight="1">
      <c r="A1011" s="340"/>
      <c r="B1011" s="1571" t="s">
        <v>187</v>
      </c>
      <c r="C1011" s="1579"/>
      <c r="D1011" s="1579"/>
      <c r="E1011" s="1579"/>
      <c r="F1011" s="1579"/>
      <c r="G1011" s="1579"/>
      <c r="H1011" s="1579"/>
      <c r="I1011" s="1579"/>
      <c r="J1011" s="1579"/>
      <c r="K1011" s="1579"/>
      <c r="L1011" s="1579"/>
      <c r="M1011" s="1572"/>
      <c r="N1011" s="1572"/>
      <c r="O1011" s="1573"/>
      <c r="P1011" s="337"/>
      <c r="Q1011" s="494"/>
      <c r="R1011" s="650"/>
      <c r="S1011" s="650"/>
      <c r="T1011" s="202"/>
      <c r="U1011" s="202"/>
      <c r="V1011" s="202"/>
      <c r="W1011" s="202"/>
      <c r="X1011" s="202"/>
      <c r="Y1011" s="202"/>
      <c r="Z1011" s="202"/>
      <c r="AA1011" s="202"/>
      <c r="AB1011" s="197"/>
    </row>
    <row r="1012" spans="1:28" ht="12" customHeight="1">
      <c r="A1012" s="216"/>
      <c r="B1012" s="462" t="str">
        <f>B948</f>
        <v>FAPESP,  SETEMBRO DE 2015</v>
      </c>
      <c r="C1012" s="824"/>
      <c r="D1012" s="825"/>
      <c r="E1012" s="826"/>
      <c r="F1012" s="826"/>
      <c r="G1012" s="826"/>
      <c r="H1012" s="826"/>
      <c r="I1012" s="826"/>
      <c r="J1012" s="826"/>
      <c r="K1012" s="824"/>
      <c r="L1012" s="824"/>
      <c r="M1012" s="501"/>
      <c r="N1012" s="501"/>
      <c r="O1012" s="501">
        <v>1</v>
      </c>
      <c r="P1012" s="338"/>
      <c r="Q1012" s="651"/>
      <c r="R1012" s="650"/>
      <c r="S1012" s="650"/>
      <c r="T1012" s="650"/>
      <c r="U1012" s="650"/>
      <c r="V1012" s="650"/>
      <c r="W1012" s="650"/>
      <c r="X1012" s="650"/>
      <c r="Y1012" s="650"/>
      <c r="Z1012" s="650"/>
      <c r="AA1012" s="650"/>
      <c r="AB1012" s="665"/>
    </row>
    <row r="1013" spans="1:28" ht="24" customHeight="1">
      <c r="A1013" s="216"/>
      <c r="B1013" s="309" t="s">
        <v>143</v>
      </c>
      <c r="C1013" s="824"/>
      <c r="D1013" s="825"/>
      <c r="E1013" s="826"/>
      <c r="F1013" s="826"/>
      <c r="G1013" s="826"/>
      <c r="H1013" s="826"/>
      <c r="I1013" s="826"/>
      <c r="J1013" s="826"/>
      <c r="K1013" s="824"/>
      <c r="L1013" s="824"/>
      <c r="M1013" s="311"/>
      <c r="N1013" s="311"/>
      <c r="O1013" s="311"/>
      <c r="P1013" s="338"/>
      <c r="Q1013" s="651"/>
      <c r="R1013" s="652"/>
      <c r="S1013" s="652"/>
      <c r="T1013" s="650"/>
      <c r="U1013" s="650"/>
      <c r="V1013" s="650"/>
      <c r="W1013" s="650"/>
      <c r="X1013" s="650"/>
      <c r="Y1013" s="650"/>
      <c r="Z1013" s="650"/>
      <c r="AA1013" s="650"/>
      <c r="AB1013" s="665"/>
    </row>
    <row r="1014" spans="1:28" ht="15.75" customHeight="1">
      <c r="A1014" s="212"/>
      <c r="B1014" s="1574" t="s">
        <v>1</v>
      </c>
      <c r="C1014" s="1577" t="s">
        <v>7</v>
      </c>
      <c r="D1014" s="1581" t="s">
        <v>8</v>
      </c>
      <c r="E1014" s="1582"/>
      <c r="F1014" s="1582"/>
      <c r="G1014" s="1582"/>
      <c r="H1014" s="1582"/>
      <c r="I1014" s="1582"/>
      <c r="J1014" s="1582"/>
      <c r="K1014" s="1582"/>
      <c r="L1014" s="1577" t="s">
        <v>117</v>
      </c>
      <c r="M1014" s="1577" t="s">
        <v>3</v>
      </c>
      <c r="N1014" s="1574" t="s">
        <v>4</v>
      </c>
      <c r="O1014" s="1574" t="s">
        <v>2</v>
      </c>
      <c r="P1014" s="209"/>
      <c r="Q1014" s="653"/>
      <c r="R1014" s="652"/>
      <c r="S1014" s="652"/>
      <c r="T1014" s="652"/>
      <c r="U1014" s="652"/>
      <c r="V1014" s="652"/>
      <c r="W1014" s="652"/>
      <c r="X1014" s="652"/>
      <c r="Y1014" s="652"/>
      <c r="Z1014" s="652"/>
      <c r="AA1014" s="652"/>
      <c r="AB1014" s="652"/>
    </row>
    <row r="1015" spans="1:28" s="55" customFormat="1" ht="15.75" customHeight="1">
      <c r="A1015" s="266"/>
      <c r="B1015" s="1551"/>
      <c r="C1015" s="1580"/>
      <c r="D1015" s="1582"/>
      <c r="E1015" s="1582"/>
      <c r="F1015" s="1582"/>
      <c r="G1015" s="1582"/>
      <c r="H1015" s="1582"/>
      <c r="I1015" s="1582"/>
      <c r="J1015" s="1582"/>
      <c r="K1015" s="1582"/>
      <c r="L1015" s="1577"/>
      <c r="M1015" s="1551"/>
      <c r="N1015" s="1551"/>
      <c r="O1015" s="1551"/>
      <c r="P1015" s="210"/>
      <c r="Q1015" s="653"/>
      <c r="R1015" s="644"/>
      <c r="S1015" s="644"/>
      <c r="T1015" s="652"/>
      <c r="U1015" s="652"/>
      <c r="V1015" s="652"/>
      <c r="W1015" s="652"/>
      <c r="X1015" s="652"/>
      <c r="Y1015" s="652"/>
      <c r="Z1015" s="652"/>
      <c r="AA1015" s="652"/>
      <c r="AB1015" s="652"/>
    </row>
    <row r="1016" spans="1:28" ht="24" customHeight="1">
      <c r="A1016" s="212"/>
      <c r="B1016" s="502"/>
      <c r="C1016" s="827"/>
      <c r="D1016" s="1565"/>
      <c r="E1016" s="1566"/>
      <c r="F1016" s="1566"/>
      <c r="G1016" s="1566"/>
      <c r="H1016" s="1566"/>
      <c r="I1016" s="1566"/>
      <c r="J1016" s="1566"/>
      <c r="K1016" s="1567"/>
      <c r="L1016" s="944"/>
      <c r="M1016" s="130"/>
      <c r="N1016" s="185" t="str">
        <f t="shared" ref="N1016:N1053" si="29">IF(C1016=0,"",C1016*M1016)</f>
        <v/>
      </c>
      <c r="O1016" s="47"/>
      <c r="P1016" s="338"/>
      <c r="Q1016" s="643"/>
      <c r="R1016" s="644"/>
      <c r="S1016" s="644"/>
      <c r="T1016" s="644"/>
      <c r="U1016" s="644"/>
      <c r="V1016" s="644"/>
      <c r="W1016" s="644"/>
      <c r="X1016" s="644"/>
      <c r="Y1016" s="644"/>
      <c r="Z1016" s="644"/>
      <c r="AA1016" s="644"/>
      <c r="AB1016" s="663"/>
    </row>
    <row r="1017" spans="1:28" ht="24" customHeight="1">
      <c r="A1017" s="212"/>
      <c r="B1017" s="502"/>
      <c r="C1017" s="818"/>
      <c r="D1017" s="1565"/>
      <c r="E1017" s="1566"/>
      <c r="F1017" s="1566"/>
      <c r="G1017" s="1566"/>
      <c r="H1017" s="1566"/>
      <c r="I1017" s="1566"/>
      <c r="J1017" s="1566"/>
      <c r="K1017" s="1567"/>
      <c r="L1017" s="944"/>
      <c r="M1017" s="130"/>
      <c r="N1017" s="185" t="str">
        <f t="shared" si="29"/>
        <v/>
      </c>
      <c r="O1017" s="47"/>
      <c r="P1017" s="338"/>
      <c r="Q1017" s="643"/>
      <c r="R1017" s="644"/>
      <c r="S1017" s="644"/>
      <c r="T1017" s="644"/>
      <c r="U1017" s="644"/>
      <c r="V1017" s="644"/>
      <c r="W1017" s="644"/>
      <c r="X1017" s="644"/>
      <c r="Y1017" s="644"/>
      <c r="Z1017" s="644"/>
      <c r="AA1017" s="644"/>
      <c r="AB1017" s="663"/>
    </row>
    <row r="1018" spans="1:28" ht="24" customHeight="1">
      <c r="A1018" s="212"/>
      <c r="B1018" s="502"/>
      <c r="C1018" s="818"/>
      <c r="D1018" s="1565"/>
      <c r="E1018" s="1566"/>
      <c r="F1018" s="1566"/>
      <c r="G1018" s="1566"/>
      <c r="H1018" s="1566"/>
      <c r="I1018" s="1566"/>
      <c r="J1018" s="1566"/>
      <c r="K1018" s="1567"/>
      <c r="L1018" s="944"/>
      <c r="M1018" s="130"/>
      <c r="N1018" s="185" t="str">
        <f t="shared" si="29"/>
        <v/>
      </c>
      <c r="O1018" s="47"/>
      <c r="P1018" s="338"/>
      <c r="Q1018" s="643"/>
      <c r="R1018" s="644"/>
      <c r="S1018" s="644"/>
      <c r="T1018" s="644"/>
      <c r="U1018" s="644"/>
      <c r="V1018" s="644"/>
      <c r="W1018" s="644"/>
      <c r="X1018" s="644"/>
      <c r="Y1018" s="644"/>
      <c r="Z1018" s="644"/>
      <c r="AA1018" s="644"/>
      <c r="AB1018" s="663"/>
    </row>
    <row r="1019" spans="1:28" ht="24" customHeight="1">
      <c r="A1019" s="212"/>
      <c r="B1019" s="502"/>
      <c r="C1019" s="818"/>
      <c r="D1019" s="1565"/>
      <c r="E1019" s="1566"/>
      <c r="F1019" s="1566"/>
      <c r="G1019" s="1566"/>
      <c r="H1019" s="1566"/>
      <c r="I1019" s="1566"/>
      <c r="J1019" s="1566"/>
      <c r="K1019" s="1567"/>
      <c r="L1019" s="944"/>
      <c r="M1019" s="130"/>
      <c r="N1019" s="185" t="str">
        <f t="shared" si="29"/>
        <v/>
      </c>
      <c r="O1019" s="47"/>
      <c r="P1019" s="338"/>
      <c r="Q1019" s="643"/>
      <c r="R1019" s="644"/>
      <c r="S1019" s="644"/>
      <c r="T1019" s="644"/>
      <c r="U1019" s="644"/>
      <c r="V1019" s="644"/>
      <c r="W1019" s="644"/>
      <c r="X1019" s="644"/>
      <c r="Y1019" s="644"/>
      <c r="Z1019" s="644"/>
      <c r="AA1019" s="644"/>
      <c r="AB1019" s="663"/>
    </row>
    <row r="1020" spans="1:28" ht="24" customHeight="1">
      <c r="A1020" s="212"/>
      <c r="B1020" s="502"/>
      <c r="C1020" s="818"/>
      <c r="D1020" s="1565"/>
      <c r="E1020" s="1566"/>
      <c r="F1020" s="1566"/>
      <c r="G1020" s="1566"/>
      <c r="H1020" s="1566"/>
      <c r="I1020" s="1566"/>
      <c r="J1020" s="1566"/>
      <c r="K1020" s="1567"/>
      <c r="L1020" s="944"/>
      <c r="M1020" s="130"/>
      <c r="N1020" s="185" t="str">
        <f t="shared" si="29"/>
        <v/>
      </c>
      <c r="O1020" s="47"/>
      <c r="P1020" s="338"/>
      <c r="Q1020" s="643"/>
      <c r="R1020" s="644"/>
      <c r="S1020" s="644"/>
      <c r="T1020" s="644"/>
      <c r="U1020" s="644"/>
      <c r="V1020" s="644"/>
      <c r="W1020" s="644"/>
      <c r="X1020" s="644"/>
      <c r="Y1020" s="644"/>
      <c r="Z1020" s="644"/>
      <c r="AA1020" s="644"/>
      <c r="AB1020" s="663"/>
    </row>
    <row r="1021" spans="1:28" ht="24" customHeight="1">
      <c r="A1021" s="212"/>
      <c r="B1021" s="502"/>
      <c r="C1021" s="818"/>
      <c r="D1021" s="1565"/>
      <c r="E1021" s="1566"/>
      <c r="F1021" s="1566"/>
      <c r="G1021" s="1566"/>
      <c r="H1021" s="1566"/>
      <c r="I1021" s="1566"/>
      <c r="J1021" s="1566"/>
      <c r="K1021" s="1567"/>
      <c r="L1021" s="944"/>
      <c r="M1021" s="130"/>
      <c r="N1021" s="185" t="str">
        <f t="shared" si="29"/>
        <v/>
      </c>
      <c r="O1021" s="47"/>
      <c r="P1021" s="338"/>
      <c r="Q1021" s="643"/>
      <c r="R1021" s="644"/>
      <c r="S1021" s="644"/>
      <c r="T1021" s="644"/>
      <c r="U1021" s="644"/>
      <c r="V1021" s="644"/>
      <c r="W1021" s="644"/>
      <c r="X1021" s="644"/>
      <c r="Y1021" s="644"/>
      <c r="Z1021" s="644"/>
      <c r="AA1021" s="644"/>
      <c r="AB1021" s="663"/>
    </row>
    <row r="1022" spans="1:28" ht="24" customHeight="1">
      <c r="A1022" s="212"/>
      <c r="B1022" s="502"/>
      <c r="C1022" s="818"/>
      <c r="D1022" s="1565"/>
      <c r="E1022" s="1566"/>
      <c r="F1022" s="1566"/>
      <c r="G1022" s="1566"/>
      <c r="H1022" s="1566"/>
      <c r="I1022" s="1566"/>
      <c r="J1022" s="1566"/>
      <c r="K1022" s="1567"/>
      <c r="L1022" s="944"/>
      <c r="M1022" s="130"/>
      <c r="N1022" s="185" t="str">
        <f t="shared" si="29"/>
        <v/>
      </c>
      <c r="O1022" s="47"/>
      <c r="P1022" s="338"/>
      <c r="Q1022" s="643"/>
      <c r="R1022" s="644"/>
      <c r="S1022" s="644"/>
      <c r="T1022" s="644"/>
      <c r="U1022" s="644"/>
      <c r="V1022" s="644"/>
      <c r="W1022" s="644"/>
      <c r="X1022" s="644"/>
      <c r="Y1022" s="644"/>
      <c r="Z1022" s="644"/>
      <c r="AA1022" s="644"/>
      <c r="AB1022" s="663"/>
    </row>
    <row r="1023" spans="1:28" ht="24" customHeight="1">
      <c r="A1023" s="212"/>
      <c r="B1023" s="502"/>
      <c r="C1023" s="818"/>
      <c r="D1023" s="1565"/>
      <c r="E1023" s="1566"/>
      <c r="F1023" s="1566"/>
      <c r="G1023" s="1566"/>
      <c r="H1023" s="1566"/>
      <c r="I1023" s="1566"/>
      <c r="J1023" s="1566"/>
      <c r="K1023" s="1567"/>
      <c r="L1023" s="944"/>
      <c r="M1023" s="130"/>
      <c r="N1023" s="185" t="str">
        <f t="shared" si="29"/>
        <v/>
      </c>
      <c r="O1023" s="47"/>
      <c r="P1023" s="338"/>
      <c r="Q1023" s="643"/>
      <c r="R1023" s="644"/>
      <c r="S1023" s="644"/>
      <c r="T1023" s="644"/>
      <c r="U1023" s="644"/>
      <c r="V1023" s="644"/>
      <c r="W1023" s="644"/>
      <c r="X1023" s="644"/>
      <c r="Y1023" s="644"/>
      <c r="Z1023" s="644"/>
      <c r="AA1023" s="644"/>
      <c r="AB1023" s="663"/>
    </row>
    <row r="1024" spans="1:28" ht="24" customHeight="1">
      <c r="A1024" s="212"/>
      <c r="B1024" s="502"/>
      <c r="C1024" s="818"/>
      <c r="D1024" s="1565"/>
      <c r="E1024" s="1566"/>
      <c r="F1024" s="1566"/>
      <c r="G1024" s="1566"/>
      <c r="H1024" s="1566"/>
      <c r="I1024" s="1566"/>
      <c r="J1024" s="1566"/>
      <c r="K1024" s="1567"/>
      <c r="L1024" s="944"/>
      <c r="M1024" s="130"/>
      <c r="N1024" s="185" t="str">
        <f t="shared" si="29"/>
        <v/>
      </c>
      <c r="O1024" s="47"/>
      <c r="P1024" s="338"/>
      <c r="Q1024" s="643"/>
      <c r="R1024" s="644"/>
      <c r="S1024" s="644"/>
      <c r="T1024" s="644"/>
      <c r="U1024" s="644"/>
      <c r="V1024" s="644"/>
      <c r="W1024" s="644"/>
      <c r="X1024" s="644"/>
      <c r="Y1024" s="644"/>
      <c r="Z1024" s="644"/>
      <c r="AA1024" s="644"/>
      <c r="AB1024" s="663"/>
    </row>
    <row r="1025" spans="1:28" ht="24" customHeight="1">
      <c r="A1025" s="212"/>
      <c r="B1025" s="502"/>
      <c r="C1025" s="818"/>
      <c r="D1025" s="1565"/>
      <c r="E1025" s="1566"/>
      <c r="F1025" s="1566"/>
      <c r="G1025" s="1566"/>
      <c r="H1025" s="1566"/>
      <c r="I1025" s="1566"/>
      <c r="J1025" s="1566"/>
      <c r="K1025" s="1567"/>
      <c r="L1025" s="944"/>
      <c r="M1025" s="130"/>
      <c r="N1025" s="185" t="str">
        <f t="shared" si="29"/>
        <v/>
      </c>
      <c r="O1025" s="47"/>
      <c r="P1025" s="338"/>
      <c r="Q1025" s="643"/>
      <c r="R1025" s="644"/>
      <c r="S1025" s="644"/>
      <c r="T1025" s="644"/>
      <c r="U1025" s="644"/>
      <c r="V1025" s="644"/>
      <c r="W1025" s="644"/>
      <c r="X1025" s="644"/>
      <c r="Y1025" s="644"/>
      <c r="Z1025" s="644"/>
      <c r="AA1025" s="644"/>
      <c r="AB1025" s="663"/>
    </row>
    <row r="1026" spans="1:28" ht="24" customHeight="1">
      <c r="A1026" s="212"/>
      <c r="B1026" s="502"/>
      <c r="C1026" s="818"/>
      <c r="D1026" s="1565"/>
      <c r="E1026" s="1566"/>
      <c r="F1026" s="1566"/>
      <c r="G1026" s="1566"/>
      <c r="H1026" s="1566"/>
      <c r="I1026" s="1566"/>
      <c r="J1026" s="1566"/>
      <c r="K1026" s="1567"/>
      <c r="L1026" s="944"/>
      <c r="M1026" s="130"/>
      <c r="N1026" s="185" t="str">
        <f t="shared" si="29"/>
        <v/>
      </c>
      <c r="O1026" s="47"/>
      <c r="P1026" s="338"/>
      <c r="Q1026" s="643"/>
      <c r="R1026" s="644"/>
      <c r="S1026" s="644"/>
      <c r="T1026" s="644"/>
      <c r="U1026" s="644"/>
      <c r="V1026" s="644"/>
      <c r="W1026" s="644"/>
      <c r="X1026" s="644"/>
      <c r="Y1026" s="644"/>
      <c r="Z1026" s="644"/>
      <c r="AA1026" s="644"/>
      <c r="AB1026" s="663"/>
    </row>
    <row r="1027" spans="1:28" ht="24" customHeight="1">
      <c r="A1027" s="212"/>
      <c r="B1027" s="502"/>
      <c r="C1027" s="818"/>
      <c r="D1027" s="1565"/>
      <c r="E1027" s="1566"/>
      <c r="F1027" s="1566"/>
      <c r="G1027" s="1566"/>
      <c r="H1027" s="1566"/>
      <c r="I1027" s="1566"/>
      <c r="J1027" s="1566"/>
      <c r="K1027" s="1567"/>
      <c r="L1027" s="944"/>
      <c r="M1027" s="130"/>
      <c r="N1027" s="185" t="str">
        <f t="shared" si="29"/>
        <v/>
      </c>
      <c r="O1027" s="47"/>
      <c r="P1027" s="338"/>
      <c r="Q1027" s="643"/>
      <c r="R1027" s="644"/>
      <c r="S1027" s="644"/>
      <c r="T1027" s="644"/>
      <c r="U1027" s="644"/>
      <c r="V1027" s="644"/>
      <c r="W1027" s="644"/>
      <c r="X1027" s="644"/>
      <c r="Y1027" s="644"/>
      <c r="Z1027" s="644"/>
      <c r="AA1027" s="644"/>
      <c r="AB1027" s="663"/>
    </row>
    <row r="1028" spans="1:28" ht="24" customHeight="1">
      <c r="A1028" s="212"/>
      <c r="B1028" s="502"/>
      <c r="C1028" s="818"/>
      <c r="D1028" s="1565"/>
      <c r="E1028" s="1566"/>
      <c r="F1028" s="1566"/>
      <c r="G1028" s="1566"/>
      <c r="H1028" s="1566"/>
      <c r="I1028" s="1566"/>
      <c r="J1028" s="1566"/>
      <c r="K1028" s="1567"/>
      <c r="L1028" s="944"/>
      <c r="M1028" s="130"/>
      <c r="N1028" s="185" t="str">
        <f t="shared" si="29"/>
        <v/>
      </c>
      <c r="O1028" s="47"/>
      <c r="P1028" s="338"/>
      <c r="Q1028" s="643"/>
      <c r="R1028" s="644"/>
      <c r="S1028" s="644"/>
      <c r="T1028" s="644"/>
      <c r="U1028" s="644"/>
      <c r="V1028" s="644"/>
      <c r="W1028" s="644"/>
      <c r="X1028" s="644"/>
      <c r="Y1028" s="644"/>
      <c r="Z1028" s="644"/>
      <c r="AA1028" s="644"/>
      <c r="AB1028" s="663"/>
    </row>
    <row r="1029" spans="1:28" ht="24" customHeight="1">
      <c r="A1029" s="212"/>
      <c r="B1029" s="502"/>
      <c r="C1029" s="818"/>
      <c r="D1029" s="1565"/>
      <c r="E1029" s="1566"/>
      <c r="F1029" s="1566"/>
      <c r="G1029" s="1566"/>
      <c r="H1029" s="1566"/>
      <c r="I1029" s="1566"/>
      <c r="J1029" s="1566"/>
      <c r="K1029" s="1567"/>
      <c r="L1029" s="944"/>
      <c r="M1029" s="130"/>
      <c r="N1029" s="185" t="str">
        <f t="shared" si="29"/>
        <v/>
      </c>
      <c r="O1029" s="47"/>
      <c r="P1029" s="338"/>
      <c r="Q1029" s="643"/>
      <c r="R1029" s="644"/>
      <c r="S1029" s="644"/>
      <c r="T1029" s="644"/>
      <c r="U1029" s="644"/>
      <c r="V1029" s="644"/>
      <c r="W1029" s="644"/>
      <c r="X1029" s="644"/>
      <c r="Y1029" s="644"/>
      <c r="Z1029" s="644"/>
      <c r="AA1029" s="644"/>
      <c r="AB1029" s="663"/>
    </row>
    <row r="1030" spans="1:28" ht="24" customHeight="1">
      <c r="A1030" s="212"/>
      <c r="B1030" s="502"/>
      <c r="C1030" s="818"/>
      <c r="D1030" s="1565"/>
      <c r="E1030" s="1566"/>
      <c r="F1030" s="1566"/>
      <c r="G1030" s="1566"/>
      <c r="H1030" s="1566"/>
      <c r="I1030" s="1566"/>
      <c r="J1030" s="1566"/>
      <c r="K1030" s="1567"/>
      <c r="L1030" s="944"/>
      <c r="M1030" s="130"/>
      <c r="N1030" s="185" t="str">
        <f t="shared" si="29"/>
        <v/>
      </c>
      <c r="O1030" s="47"/>
      <c r="P1030" s="338"/>
      <c r="Q1030" s="643"/>
      <c r="R1030" s="644"/>
      <c r="S1030" s="644"/>
      <c r="T1030" s="644"/>
      <c r="U1030" s="644"/>
      <c r="V1030" s="644"/>
      <c r="W1030" s="644"/>
      <c r="X1030" s="644"/>
      <c r="Y1030" s="644"/>
      <c r="Z1030" s="644"/>
      <c r="AA1030" s="644"/>
      <c r="AB1030" s="663"/>
    </row>
    <row r="1031" spans="1:28" ht="24" customHeight="1">
      <c r="A1031" s="212"/>
      <c r="B1031" s="502"/>
      <c r="C1031" s="818"/>
      <c r="D1031" s="1565"/>
      <c r="E1031" s="1566"/>
      <c r="F1031" s="1566"/>
      <c r="G1031" s="1566"/>
      <c r="H1031" s="1566"/>
      <c r="I1031" s="1566"/>
      <c r="J1031" s="1566"/>
      <c r="K1031" s="1567"/>
      <c r="L1031" s="944"/>
      <c r="M1031" s="130"/>
      <c r="N1031" s="185" t="str">
        <f t="shared" si="29"/>
        <v/>
      </c>
      <c r="O1031" s="47"/>
      <c r="P1031" s="338"/>
      <c r="Q1031" s="643"/>
      <c r="R1031" s="644"/>
      <c r="S1031" s="644"/>
      <c r="T1031" s="644"/>
      <c r="U1031" s="644"/>
      <c r="V1031" s="644"/>
      <c r="W1031" s="644"/>
      <c r="X1031" s="644"/>
      <c r="Y1031" s="644"/>
      <c r="Z1031" s="644"/>
      <c r="AA1031" s="644"/>
      <c r="AB1031" s="663"/>
    </row>
    <row r="1032" spans="1:28" ht="24" customHeight="1">
      <c r="A1032" s="212"/>
      <c r="B1032" s="502"/>
      <c r="C1032" s="818"/>
      <c r="D1032" s="1565"/>
      <c r="E1032" s="1566"/>
      <c r="F1032" s="1566"/>
      <c r="G1032" s="1566"/>
      <c r="H1032" s="1566"/>
      <c r="I1032" s="1566"/>
      <c r="J1032" s="1566"/>
      <c r="K1032" s="1567"/>
      <c r="L1032" s="944"/>
      <c r="M1032" s="130"/>
      <c r="N1032" s="185" t="str">
        <f t="shared" si="29"/>
        <v/>
      </c>
      <c r="O1032" s="47"/>
      <c r="P1032" s="338"/>
      <c r="Q1032" s="643"/>
      <c r="R1032" s="644"/>
      <c r="S1032" s="644"/>
      <c r="T1032" s="644"/>
      <c r="U1032" s="644"/>
      <c r="V1032" s="644"/>
      <c r="W1032" s="644"/>
      <c r="X1032" s="644"/>
      <c r="Y1032" s="644"/>
      <c r="Z1032" s="644"/>
      <c r="AA1032" s="644"/>
      <c r="AB1032" s="663"/>
    </row>
    <row r="1033" spans="1:28" ht="24" customHeight="1">
      <c r="A1033" s="212"/>
      <c r="B1033" s="502"/>
      <c r="C1033" s="818"/>
      <c r="D1033" s="1565"/>
      <c r="E1033" s="1566"/>
      <c r="F1033" s="1566"/>
      <c r="G1033" s="1566"/>
      <c r="H1033" s="1566"/>
      <c r="I1033" s="1566"/>
      <c r="J1033" s="1566"/>
      <c r="K1033" s="1567"/>
      <c r="L1033" s="944"/>
      <c r="M1033" s="130"/>
      <c r="N1033" s="185" t="str">
        <f t="shared" si="29"/>
        <v/>
      </c>
      <c r="O1033" s="47"/>
      <c r="P1033" s="338"/>
      <c r="Q1033" s="643"/>
      <c r="R1033" s="644"/>
      <c r="S1033" s="644"/>
      <c r="T1033" s="644"/>
      <c r="U1033" s="644"/>
      <c r="V1033" s="644"/>
      <c r="W1033" s="644"/>
      <c r="X1033" s="644"/>
      <c r="Y1033" s="644"/>
      <c r="Z1033" s="644"/>
      <c r="AA1033" s="644"/>
      <c r="AB1033" s="663"/>
    </row>
    <row r="1034" spans="1:28" ht="24" customHeight="1">
      <c r="A1034" s="212"/>
      <c r="B1034" s="502"/>
      <c r="C1034" s="818"/>
      <c r="D1034" s="1565"/>
      <c r="E1034" s="1566"/>
      <c r="F1034" s="1566"/>
      <c r="G1034" s="1566"/>
      <c r="H1034" s="1566"/>
      <c r="I1034" s="1566"/>
      <c r="J1034" s="1566"/>
      <c r="K1034" s="1567"/>
      <c r="L1034" s="944"/>
      <c r="M1034" s="130"/>
      <c r="N1034" s="185" t="str">
        <f t="shared" si="29"/>
        <v/>
      </c>
      <c r="O1034" s="47"/>
      <c r="P1034" s="338"/>
      <c r="Q1034" s="643"/>
      <c r="R1034" s="644"/>
      <c r="S1034" s="644"/>
      <c r="T1034" s="644"/>
      <c r="U1034" s="644"/>
      <c r="V1034" s="644"/>
      <c r="W1034" s="644"/>
      <c r="X1034" s="644"/>
      <c r="Y1034" s="644"/>
      <c r="Z1034" s="644"/>
      <c r="AA1034" s="644"/>
      <c r="AB1034" s="663"/>
    </row>
    <row r="1035" spans="1:28" ht="24" customHeight="1">
      <c r="A1035" s="212"/>
      <c r="B1035" s="502"/>
      <c r="C1035" s="28"/>
      <c r="D1035" s="1565"/>
      <c r="E1035" s="1566"/>
      <c r="F1035" s="1566"/>
      <c r="G1035" s="1566"/>
      <c r="H1035" s="1566"/>
      <c r="I1035" s="1566"/>
      <c r="J1035" s="1566"/>
      <c r="K1035" s="1567"/>
      <c r="L1035" s="29"/>
      <c r="M1035" s="130"/>
      <c r="N1035" s="185" t="str">
        <f t="shared" si="29"/>
        <v/>
      </c>
      <c r="O1035" s="47"/>
      <c r="P1035" s="338"/>
      <c r="Q1035" s="643"/>
      <c r="R1035" s="644"/>
      <c r="S1035" s="644"/>
      <c r="T1035" s="644"/>
      <c r="U1035" s="644"/>
      <c r="V1035" s="644"/>
      <c r="W1035" s="644"/>
      <c r="X1035" s="644"/>
      <c r="Y1035" s="644"/>
      <c r="Z1035" s="644"/>
      <c r="AA1035" s="644"/>
      <c r="AB1035" s="663"/>
    </row>
    <row r="1036" spans="1:28" ht="24" customHeight="1">
      <c r="A1036" s="212"/>
      <c r="B1036" s="502"/>
      <c r="C1036" s="28"/>
      <c r="D1036" s="1565"/>
      <c r="E1036" s="1566"/>
      <c r="F1036" s="1566"/>
      <c r="G1036" s="1566"/>
      <c r="H1036" s="1566"/>
      <c r="I1036" s="1566"/>
      <c r="J1036" s="1566"/>
      <c r="K1036" s="1567"/>
      <c r="L1036" s="29"/>
      <c r="M1036" s="130"/>
      <c r="N1036" s="185" t="str">
        <f t="shared" si="29"/>
        <v/>
      </c>
      <c r="O1036" s="47"/>
      <c r="P1036" s="338"/>
      <c r="Q1036" s="643"/>
      <c r="R1036" s="644"/>
      <c r="S1036" s="644"/>
      <c r="T1036" s="644"/>
      <c r="U1036" s="644"/>
      <c r="V1036" s="644"/>
      <c r="W1036" s="644"/>
      <c r="X1036" s="644"/>
      <c r="Y1036" s="644"/>
      <c r="Z1036" s="644"/>
      <c r="AA1036" s="644"/>
      <c r="AB1036" s="663"/>
    </row>
    <row r="1037" spans="1:28" ht="24" customHeight="1">
      <c r="A1037" s="212"/>
      <c r="B1037" s="502"/>
      <c r="C1037" s="28"/>
      <c r="D1037" s="1565"/>
      <c r="E1037" s="1566"/>
      <c r="F1037" s="1566"/>
      <c r="G1037" s="1566"/>
      <c r="H1037" s="1566"/>
      <c r="I1037" s="1566"/>
      <c r="J1037" s="1566"/>
      <c r="K1037" s="1567"/>
      <c r="L1037" s="29"/>
      <c r="M1037" s="130"/>
      <c r="N1037" s="185" t="str">
        <f t="shared" si="29"/>
        <v/>
      </c>
      <c r="O1037" s="47"/>
      <c r="P1037" s="338"/>
      <c r="Q1037" s="643"/>
      <c r="R1037" s="644"/>
      <c r="S1037" s="644"/>
      <c r="T1037" s="644"/>
      <c r="U1037" s="644"/>
      <c r="V1037" s="644"/>
      <c r="W1037" s="644"/>
      <c r="X1037" s="644"/>
      <c r="Y1037" s="644"/>
      <c r="Z1037" s="644"/>
      <c r="AA1037" s="644"/>
      <c r="AB1037" s="663"/>
    </row>
    <row r="1038" spans="1:28" ht="24" customHeight="1">
      <c r="A1038" s="212"/>
      <c r="B1038" s="502"/>
      <c r="C1038" s="28"/>
      <c r="D1038" s="1565"/>
      <c r="E1038" s="1566"/>
      <c r="F1038" s="1566"/>
      <c r="G1038" s="1566"/>
      <c r="H1038" s="1566"/>
      <c r="I1038" s="1566"/>
      <c r="J1038" s="1566"/>
      <c r="K1038" s="1567"/>
      <c r="L1038" s="29"/>
      <c r="M1038" s="130"/>
      <c r="N1038" s="185" t="str">
        <f t="shared" si="29"/>
        <v/>
      </c>
      <c r="O1038" s="47"/>
      <c r="P1038" s="338"/>
      <c r="Q1038" s="643"/>
      <c r="R1038" s="644"/>
      <c r="S1038" s="644"/>
      <c r="T1038" s="644"/>
      <c r="U1038" s="644"/>
      <c r="V1038" s="644"/>
      <c r="W1038" s="644"/>
      <c r="X1038" s="644"/>
      <c r="Y1038" s="644"/>
      <c r="Z1038" s="644"/>
      <c r="AA1038" s="644"/>
      <c r="AB1038" s="663"/>
    </row>
    <row r="1039" spans="1:28" ht="24" customHeight="1">
      <c r="A1039" s="212"/>
      <c r="B1039" s="502"/>
      <c r="C1039" s="28"/>
      <c r="D1039" s="1565"/>
      <c r="E1039" s="1566"/>
      <c r="F1039" s="1566"/>
      <c r="G1039" s="1566"/>
      <c r="H1039" s="1566"/>
      <c r="I1039" s="1566"/>
      <c r="J1039" s="1566"/>
      <c r="K1039" s="1567"/>
      <c r="L1039" s="29"/>
      <c r="M1039" s="130"/>
      <c r="N1039" s="185" t="str">
        <f t="shared" si="29"/>
        <v/>
      </c>
      <c r="O1039" s="47"/>
      <c r="P1039" s="338"/>
      <c r="Q1039" s="643"/>
      <c r="R1039" s="656"/>
      <c r="S1039" s="656"/>
      <c r="T1039" s="644"/>
      <c r="U1039" s="644"/>
      <c r="V1039" s="644"/>
      <c r="W1039" s="644"/>
      <c r="X1039" s="644"/>
      <c r="Y1039" s="644"/>
      <c r="Z1039" s="644"/>
      <c r="AA1039" s="644"/>
      <c r="AB1039" s="663"/>
    </row>
    <row r="1040" spans="1:28" ht="24" customHeight="1">
      <c r="A1040" s="212"/>
      <c r="B1040" s="502"/>
      <c r="C1040" s="28"/>
      <c r="D1040" s="1565"/>
      <c r="E1040" s="1566"/>
      <c r="F1040" s="1566"/>
      <c r="G1040" s="1566"/>
      <c r="H1040" s="1566"/>
      <c r="I1040" s="1566"/>
      <c r="J1040" s="1566"/>
      <c r="K1040" s="1567"/>
      <c r="L1040" s="29"/>
      <c r="M1040" s="130"/>
      <c r="N1040" s="185" t="str">
        <f t="shared" si="29"/>
        <v/>
      </c>
      <c r="O1040" s="47"/>
      <c r="P1040" s="338"/>
      <c r="Q1040" s="643"/>
      <c r="R1040" s="644"/>
      <c r="S1040" s="644"/>
      <c r="T1040" s="644"/>
      <c r="U1040" s="644"/>
      <c r="V1040" s="644"/>
      <c r="W1040" s="644"/>
      <c r="X1040" s="644"/>
      <c r="Y1040" s="644"/>
      <c r="Z1040" s="644"/>
      <c r="AA1040" s="644"/>
      <c r="AB1040" s="663"/>
    </row>
    <row r="1041" spans="1:28" ht="24" customHeight="1">
      <c r="A1041" s="212"/>
      <c r="B1041" s="502"/>
      <c r="C1041" s="818"/>
      <c r="D1041" s="1565"/>
      <c r="E1041" s="1566"/>
      <c r="F1041" s="1566"/>
      <c r="G1041" s="1566"/>
      <c r="H1041" s="1566"/>
      <c r="I1041" s="1566"/>
      <c r="J1041" s="1566"/>
      <c r="K1041" s="1567"/>
      <c r="L1041" s="944"/>
      <c r="M1041" s="130"/>
      <c r="N1041" s="185" t="str">
        <f t="shared" si="29"/>
        <v/>
      </c>
      <c r="O1041" s="47"/>
      <c r="P1041" s="338"/>
      <c r="Q1041" s="643"/>
      <c r="R1041" s="644"/>
      <c r="S1041" s="644"/>
      <c r="T1041" s="644"/>
      <c r="U1041" s="644"/>
      <c r="V1041" s="644"/>
      <c r="W1041" s="644"/>
      <c r="X1041" s="644"/>
      <c r="Y1041" s="644"/>
      <c r="Z1041" s="644"/>
      <c r="AA1041" s="644"/>
      <c r="AB1041" s="663"/>
    </row>
    <row r="1042" spans="1:28" ht="24" customHeight="1">
      <c r="A1042" s="212"/>
      <c r="B1042" s="502"/>
      <c r="C1042" s="818"/>
      <c r="D1042" s="1565"/>
      <c r="E1042" s="1566"/>
      <c r="F1042" s="1566"/>
      <c r="G1042" s="1566"/>
      <c r="H1042" s="1566"/>
      <c r="I1042" s="1566"/>
      <c r="J1042" s="1566"/>
      <c r="K1042" s="1567"/>
      <c r="L1042" s="944"/>
      <c r="M1042" s="130"/>
      <c r="N1042" s="185" t="str">
        <f t="shared" si="29"/>
        <v/>
      </c>
      <c r="O1042" s="47"/>
      <c r="P1042" s="338"/>
      <c r="Q1042" s="643"/>
      <c r="R1042" s="644"/>
      <c r="S1042" s="644"/>
      <c r="T1042" s="644"/>
      <c r="U1042" s="644"/>
      <c r="V1042" s="644"/>
      <c r="W1042" s="644"/>
      <c r="X1042" s="644"/>
      <c r="Y1042" s="644"/>
      <c r="Z1042" s="644"/>
      <c r="AA1042" s="644"/>
      <c r="AB1042" s="663"/>
    </row>
    <row r="1043" spans="1:28" ht="24" customHeight="1">
      <c r="A1043" s="212"/>
      <c r="B1043" s="502"/>
      <c r="C1043" s="818"/>
      <c r="D1043" s="1565"/>
      <c r="E1043" s="1566"/>
      <c r="F1043" s="1566"/>
      <c r="G1043" s="1566"/>
      <c r="H1043" s="1566"/>
      <c r="I1043" s="1566"/>
      <c r="J1043" s="1566"/>
      <c r="K1043" s="1567"/>
      <c r="L1043" s="944"/>
      <c r="M1043" s="130"/>
      <c r="N1043" s="185" t="str">
        <f t="shared" si="29"/>
        <v/>
      </c>
      <c r="O1043" s="47"/>
      <c r="P1043" s="338"/>
      <c r="Q1043" s="643"/>
      <c r="R1043" s="644"/>
      <c r="S1043" s="644"/>
      <c r="T1043" s="644"/>
      <c r="U1043" s="644"/>
      <c r="V1043" s="644"/>
      <c r="W1043" s="644"/>
      <c r="X1043" s="644"/>
      <c r="Y1043" s="644"/>
      <c r="Z1043" s="644"/>
      <c r="AA1043" s="644"/>
      <c r="AB1043" s="663"/>
    </row>
    <row r="1044" spans="1:28" ht="24" customHeight="1">
      <c r="A1044" s="212"/>
      <c r="B1044" s="502"/>
      <c r="C1044" s="818"/>
      <c r="D1044" s="1565"/>
      <c r="E1044" s="1566"/>
      <c r="F1044" s="1566"/>
      <c r="G1044" s="1566"/>
      <c r="H1044" s="1566"/>
      <c r="I1044" s="1566"/>
      <c r="J1044" s="1566"/>
      <c r="K1044" s="1567"/>
      <c r="L1044" s="944"/>
      <c r="M1044" s="130"/>
      <c r="N1044" s="185" t="str">
        <f t="shared" si="29"/>
        <v/>
      </c>
      <c r="O1044" s="47"/>
      <c r="P1044" s="338"/>
      <c r="Q1044" s="643"/>
      <c r="R1044" s="644"/>
      <c r="S1044" s="644"/>
      <c r="T1044" s="644"/>
      <c r="U1044" s="644"/>
      <c r="V1044" s="644"/>
      <c r="W1044" s="644"/>
      <c r="X1044" s="644"/>
      <c r="Y1044" s="644"/>
      <c r="Z1044" s="644"/>
      <c r="AA1044" s="644"/>
      <c r="AB1044" s="663"/>
    </row>
    <row r="1045" spans="1:28" ht="24" customHeight="1">
      <c r="A1045" s="212"/>
      <c r="B1045" s="502"/>
      <c r="C1045" s="818"/>
      <c r="D1045" s="1565"/>
      <c r="E1045" s="1566"/>
      <c r="F1045" s="1566"/>
      <c r="G1045" s="1566"/>
      <c r="H1045" s="1566"/>
      <c r="I1045" s="1566"/>
      <c r="J1045" s="1566"/>
      <c r="K1045" s="1567"/>
      <c r="L1045" s="944"/>
      <c r="M1045" s="130"/>
      <c r="N1045" s="185" t="str">
        <f t="shared" si="29"/>
        <v/>
      </c>
      <c r="O1045" s="47"/>
      <c r="P1045" s="338"/>
      <c r="Q1045" s="643"/>
      <c r="R1045" s="644"/>
      <c r="S1045" s="644"/>
      <c r="T1045" s="644"/>
      <c r="U1045" s="644"/>
      <c r="V1045" s="644"/>
      <c r="W1045" s="644"/>
      <c r="X1045" s="644"/>
      <c r="Y1045" s="644"/>
      <c r="Z1045" s="644"/>
      <c r="AA1045" s="644"/>
      <c r="AB1045" s="663"/>
    </row>
    <row r="1046" spans="1:28" ht="24" customHeight="1">
      <c r="A1046" s="212"/>
      <c r="B1046" s="502"/>
      <c r="C1046" s="818"/>
      <c r="D1046" s="1565"/>
      <c r="E1046" s="1566"/>
      <c r="F1046" s="1566"/>
      <c r="G1046" s="1566"/>
      <c r="H1046" s="1566"/>
      <c r="I1046" s="1566"/>
      <c r="J1046" s="1566"/>
      <c r="K1046" s="1567"/>
      <c r="L1046" s="944"/>
      <c r="M1046" s="130"/>
      <c r="N1046" s="185" t="str">
        <f t="shared" si="29"/>
        <v/>
      </c>
      <c r="O1046" s="47"/>
      <c r="P1046" s="338"/>
      <c r="Q1046" s="643"/>
      <c r="R1046" s="644"/>
      <c r="S1046" s="644"/>
      <c r="T1046" s="644"/>
      <c r="U1046" s="644"/>
      <c r="V1046" s="644"/>
      <c r="W1046" s="644"/>
      <c r="X1046" s="644"/>
      <c r="Y1046" s="644"/>
      <c r="Z1046" s="644"/>
      <c r="AA1046" s="644"/>
      <c r="AB1046" s="663"/>
    </row>
    <row r="1047" spans="1:28" ht="24" customHeight="1">
      <c r="A1047" s="212"/>
      <c r="B1047" s="502"/>
      <c r="C1047" s="818"/>
      <c r="D1047" s="1565"/>
      <c r="E1047" s="1566"/>
      <c r="F1047" s="1566"/>
      <c r="G1047" s="1566"/>
      <c r="H1047" s="1566"/>
      <c r="I1047" s="1566"/>
      <c r="J1047" s="1566"/>
      <c r="K1047" s="1567"/>
      <c r="L1047" s="944"/>
      <c r="M1047" s="130"/>
      <c r="N1047" s="185" t="str">
        <f t="shared" si="29"/>
        <v/>
      </c>
      <c r="O1047" s="47"/>
      <c r="P1047" s="338"/>
      <c r="Q1047" s="643"/>
      <c r="R1047" s="644"/>
      <c r="S1047" s="644"/>
      <c r="T1047" s="644"/>
      <c r="U1047" s="644"/>
      <c r="V1047" s="644"/>
      <c r="W1047" s="644"/>
      <c r="X1047" s="644"/>
      <c r="Y1047" s="644"/>
      <c r="Z1047" s="644"/>
      <c r="AA1047" s="644"/>
      <c r="AB1047" s="663"/>
    </row>
    <row r="1048" spans="1:28" ht="24" customHeight="1">
      <c r="A1048" s="212"/>
      <c r="B1048" s="502"/>
      <c r="C1048" s="818"/>
      <c r="D1048" s="1565"/>
      <c r="E1048" s="1566"/>
      <c r="F1048" s="1566"/>
      <c r="G1048" s="1566"/>
      <c r="H1048" s="1566"/>
      <c r="I1048" s="1566"/>
      <c r="J1048" s="1566"/>
      <c r="K1048" s="1567"/>
      <c r="L1048" s="944"/>
      <c r="M1048" s="130"/>
      <c r="N1048" s="185" t="str">
        <f t="shared" si="29"/>
        <v/>
      </c>
      <c r="O1048" s="47"/>
      <c r="P1048" s="338"/>
      <c r="Q1048" s="643"/>
      <c r="R1048" s="644"/>
      <c r="S1048" s="644"/>
      <c r="T1048" s="644"/>
      <c r="U1048" s="644"/>
      <c r="V1048" s="644"/>
      <c r="W1048" s="644"/>
      <c r="X1048" s="644"/>
      <c r="Y1048" s="644"/>
      <c r="Z1048" s="644"/>
      <c r="AA1048" s="644"/>
      <c r="AB1048" s="663"/>
    </row>
    <row r="1049" spans="1:28" ht="24" customHeight="1">
      <c r="A1049" s="212"/>
      <c r="B1049" s="502"/>
      <c r="C1049" s="818"/>
      <c r="D1049" s="1565"/>
      <c r="E1049" s="1566"/>
      <c r="F1049" s="1566"/>
      <c r="G1049" s="1566"/>
      <c r="H1049" s="1566"/>
      <c r="I1049" s="1566"/>
      <c r="J1049" s="1566"/>
      <c r="K1049" s="1567"/>
      <c r="L1049" s="944"/>
      <c r="M1049" s="130"/>
      <c r="N1049" s="185" t="str">
        <f t="shared" si="29"/>
        <v/>
      </c>
      <c r="O1049" s="47"/>
      <c r="P1049" s="338"/>
      <c r="Q1049" s="643"/>
      <c r="R1049" s="644"/>
      <c r="S1049" s="644"/>
      <c r="T1049" s="644"/>
      <c r="U1049" s="644"/>
      <c r="V1049" s="644"/>
      <c r="W1049" s="644"/>
      <c r="X1049" s="644"/>
      <c r="Y1049" s="644"/>
      <c r="Z1049" s="644"/>
      <c r="AA1049" s="644"/>
      <c r="AB1049" s="663"/>
    </row>
    <row r="1050" spans="1:28" ht="24" customHeight="1">
      <c r="A1050" s="212"/>
      <c r="B1050" s="502"/>
      <c r="C1050" s="818"/>
      <c r="D1050" s="1565"/>
      <c r="E1050" s="1566"/>
      <c r="F1050" s="1566"/>
      <c r="G1050" s="1566"/>
      <c r="H1050" s="1566"/>
      <c r="I1050" s="1566"/>
      <c r="J1050" s="1566"/>
      <c r="K1050" s="1567"/>
      <c r="L1050" s="944"/>
      <c r="M1050" s="130"/>
      <c r="N1050" s="185" t="str">
        <f t="shared" si="29"/>
        <v/>
      </c>
      <c r="O1050" s="47"/>
      <c r="P1050" s="338"/>
      <c r="Q1050" s="643"/>
      <c r="R1050" s="644"/>
      <c r="S1050" s="644"/>
      <c r="T1050" s="644"/>
      <c r="U1050" s="644"/>
      <c r="V1050" s="644"/>
      <c r="W1050" s="644"/>
      <c r="X1050" s="644"/>
      <c r="Y1050" s="644"/>
      <c r="Z1050" s="644"/>
      <c r="AA1050" s="644"/>
      <c r="AB1050" s="663"/>
    </row>
    <row r="1051" spans="1:28" ht="24" customHeight="1">
      <c r="A1051" s="212"/>
      <c r="B1051" s="502"/>
      <c r="C1051" s="818"/>
      <c r="D1051" s="1565"/>
      <c r="E1051" s="1566"/>
      <c r="F1051" s="1566"/>
      <c r="G1051" s="1566"/>
      <c r="H1051" s="1566"/>
      <c r="I1051" s="1566"/>
      <c r="J1051" s="1566"/>
      <c r="K1051" s="1567"/>
      <c r="L1051" s="944"/>
      <c r="M1051" s="130"/>
      <c r="N1051" s="185" t="str">
        <f t="shared" si="29"/>
        <v/>
      </c>
      <c r="O1051" s="47"/>
      <c r="P1051" s="338"/>
      <c r="Q1051" s="643"/>
      <c r="R1051" s="644"/>
      <c r="S1051" s="644"/>
      <c r="T1051" s="644"/>
      <c r="U1051" s="644"/>
      <c r="V1051" s="644"/>
      <c r="W1051" s="644"/>
      <c r="X1051" s="644"/>
      <c r="Y1051" s="644"/>
      <c r="Z1051" s="644"/>
      <c r="AA1051" s="644"/>
      <c r="AB1051" s="663"/>
    </row>
    <row r="1052" spans="1:28" ht="24" customHeight="1">
      <c r="A1052" s="212"/>
      <c r="B1052" s="502"/>
      <c r="C1052" s="818"/>
      <c r="D1052" s="1565"/>
      <c r="E1052" s="1566"/>
      <c r="F1052" s="1566"/>
      <c r="G1052" s="1566"/>
      <c r="H1052" s="1566"/>
      <c r="I1052" s="1566"/>
      <c r="J1052" s="1566"/>
      <c r="K1052" s="1567"/>
      <c r="L1052" s="944"/>
      <c r="M1052" s="130"/>
      <c r="N1052" s="185" t="str">
        <f t="shared" si="29"/>
        <v/>
      </c>
      <c r="O1052" s="47"/>
      <c r="P1052" s="338"/>
      <c r="Q1052" s="643"/>
      <c r="R1052" s="644"/>
      <c r="S1052" s="644"/>
      <c r="T1052" s="644"/>
      <c r="U1052" s="644"/>
      <c r="V1052" s="644"/>
      <c r="W1052" s="644"/>
      <c r="X1052" s="644"/>
      <c r="Y1052" s="644"/>
      <c r="Z1052" s="644"/>
      <c r="AA1052" s="644"/>
      <c r="AB1052" s="663"/>
    </row>
    <row r="1053" spans="1:28" ht="24" customHeight="1">
      <c r="A1053" s="212"/>
      <c r="B1053" s="502"/>
      <c r="C1053" s="818"/>
      <c r="D1053" s="1565"/>
      <c r="E1053" s="1566"/>
      <c r="F1053" s="1566"/>
      <c r="G1053" s="1566"/>
      <c r="H1053" s="1566"/>
      <c r="I1053" s="1566"/>
      <c r="J1053" s="1566"/>
      <c r="K1053" s="1567"/>
      <c r="L1053" s="944"/>
      <c r="M1053" s="130"/>
      <c r="N1053" s="185" t="str">
        <f t="shared" si="29"/>
        <v/>
      </c>
      <c r="O1053" s="47"/>
      <c r="P1053" s="338"/>
      <c r="Q1053" s="643"/>
      <c r="R1053" s="644"/>
      <c r="S1053" s="644"/>
      <c r="T1053" s="644"/>
      <c r="U1053" s="644"/>
      <c r="V1053" s="644"/>
      <c r="W1053" s="644"/>
      <c r="X1053" s="644"/>
      <c r="Y1053" s="644"/>
      <c r="Z1053" s="644"/>
      <c r="AA1053" s="644"/>
      <c r="AB1053" s="663"/>
    </row>
    <row r="1054" spans="1:28" ht="24" customHeight="1">
      <c r="A1054" s="212"/>
      <c r="B1054" s="502"/>
      <c r="C1054" s="818"/>
      <c r="D1054" s="819"/>
      <c r="E1054" s="820"/>
      <c r="F1054" s="820"/>
      <c r="G1054" s="820"/>
      <c r="H1054" s="820"/>
      <c r="I1054" s="820"/>
      <c r="J1054" s="820"/>
      <c r="K1054" s="821"/>
      <c r="L1054" s="944"/>
      <c r="M1054" s="130"/>
      <c r="N1054" s="185"/>
      <c r="O1054" s="47"/>
      <c r="P1054" s="338"/>
      <c r="Q1054" s="643"/>
      <c r="R1054" s="644"/>
      <c r="S1054" s="644"/>
      <c r="T1054" s="644"/>
      <c r="U1054" s="644"/>
      <c r="V1054" s="644"/>
      <c r="W1054" s="644"/>
      <c r="X1054" s="644"/>
      <c r="Y1054" s="644"/>
      <c r="Z1054" s="644"/>
      <c r="AA1054" s="644"/>
      <c r="AB1054" s="663"/>
    </row>
    <row r="1055" spans="1:28" ht="24" customHeight="1">
      <c r="A1055" s="212"/>
      <c r="B1055" s="502"/>
      <c r="C1055" s="818"/>
      <c r="D1055" s="819"/>
      <c r="E1055" s="820"/>
      <c r="F1055" s="820"/>
      <c r="G1055" s="820"/>
      <c r="H1055" s="820"/>
      <c r="I1055" s="820"/>
      <c r="J1055" s="820"/>
      <c r="K1055" s="821"/>
      <c r="L1055" s="944"/>
      <c r="M1055" s="130"/>
      <c r="N1055" s="185"/>
      <c r="O1055" s="47"/>
      <c r="P1055" s="338"/>
      <c r="Q1055" s="643"/>
      <c r="R1055" s="644"/>
      <c r="S1055" s="644"/>
      <c r="T1055" s="644"/>
      <c r="U1055" s="644"/>
      <c r="V1055" s="644"/>
      <c r="W1055" s="644"/>
      <c r="X1055" s="644"/>
      <c r="Y1055" s="644"/>
      <c r="Z1055" s="644"/>
      <c r="AA1055" s="644"/>
      <c r="AB1055" s="663"/>
    </row>
    <row r="1056" spans="1:28" ht="24" customHeight="1">
      <c r="A1056" s="212"/>
      <c r="B1056" s="502"/>
      <c r="C1056" s="818"/>
      <c r="D1056" s="819"/>
      <c r="E1056" s="820"/>
      <c r="F1056" s="820"/>
      <c r="G1056" s="820"/>
      <c r="H1056" s="820"/>
      <c r="I1056" s="820"/>
      <c r="J1056" s="820"/>
      <c r="K1056" s="821"/>
      <c r="L1056" s="944"/>
      <c r="M1056" s="130"/>
      <c r="N1056" s="185"/>
      <c r="O1056" s="47"/>
      <c r="P1056" s="338"/>
      <c r="Q1056" s="643"/>
      <c r="R1056" s="644"/>
      <c r="S1056" s="644"/>
      <c r="T1056" s="644"/>
      <c r="U1056" s="644"/>
      <c r="V1056" s="644"/>
      <c r="W1056" s="644"/>
      <c r="X1056" s="644"/>
      <c r="Y1056" s="644"/>
      <c r="Z1056" s="644"/>
      <c r="AA1056" s="644"/>
      <c r="AB1056" s="663"/>
    </row>
    <row r="1057" spans="1:28" ht="24" customHeight="1">
      <c r="A1057" s="212"/>
      <c r="B1057" s="502"/>
      <c r="C1057" s="818"/>
      <c r="D1057" s="1565"/>
      <c r="E1057" s="1566"/>
      <c r="F1057" s="1566"/>
      <c r="G1057" s="1566"/>
      <c r="H1057" s="1566"/>
      <c r="I1057" s="1566"/>
      <c r="J1057" s="1566"/>
      <c r="K1057" s="1567"/>
      <c r="L1057" s="944"/>
      <c r="M1057" s="130"/>
      <c r="N1057" s="185" t="str">
        <f t="shared" ref="N1057:N1065" si="30">IF(C1057=0,"",C1057*M1057)</f>
        <v/>
      </c>
      <c r="O1057" s="47"/>
      <c r="P1057" s="338"/>
      <c r="Q1057" s="643"/>
      <c r="R1057" s="644"/>
      <c r="S1057" s="644"/>
      <c r="T1057" s="644"/>
      <c r="U1057" s="644"/>
      <c r="V1057" s="644"/>
      <c r="W1057" s="644"/>
      <c r="X1057" s="644"/>
      <c r="Y1057" s="644"/>
      <c r="Z1057" s="644"/>
      <c r="AA1057" s="644"/>
      <c r="AB1057" s="663"/>
    </row>
    <row r="1058" spans="1:28" ht="24" customHeight="1">
      <c r="A1058" s="212"/>
      <c r="B1058" s="502"/>
      <c r="C1058" s="818"/>
      <c r="D1058" s="1565"/>
      <c r="E1058" s="1566"/>
      <c r="F1058" s="1566"/>
      <c r="G1058" s="1566"/>
      <c r="H1058" s="1566"/>
      <c r="I1058" s="1566"/>
      <c r="J1058" s="1566"/>
      <c r="K1058" s="1567"/>
      <c r="L1058" s="944"/>
      <c r="M1058" s="130"/>
      <c r="N1058" s="185" t="str">
        <f t="shared" si="30"/>
        <v/>
      </c>
      <c r="O1058" s="47"/>
      <c r="P1058" s="338"/>
      <c r="Q1058" s="643"/>
      <c r="R1058" s="644"/>
      <c r="S1058" s="644"/>
      <c r="T1058" s="644"/>
      <c r="U1058" s="644"/>
      <c r="V1058" s="644"/>
      <c r="W1058" s="644"/>
      <c r="X1058" s="644"/>
      <c r="Y1058" s="644"/>
      <c r="Z1058" s="644"/>
      <c r="AA1058" s="644"/>
      <c r="AB1058" s="663"/>
    </row>
    <row r="1059" spans="1:28" ht="24" customHeight="1">
      <c r="A1059" s="212"/>
      <c r="B1059" s="502"/>
      <c r="C1059" s="818"/>
      <c r="D1059" s="1565"/>
      <c r="E1059" s="1566"/>
      <c r="F1059" s="1566"/>
      <c r="G1059" s="1566"/>
      <c r="H1059" s="1566"/>
      <c r="I1059" s="1566"/>
      <c r="J1059" s="1566"/>
      <c r="K1059" s="1567"/>
      <c r="L1059" s="944"/>
      <c r="M1059" s="130"/>
      <c r="N1059" s="185" t="str">
        <f t="shared" si="30"/>
        <v/>
      </c>
      <c r="O1059" s="47"/>
      <c r="P1059" s="338"/>
      <c r="Q1059" s="643"/>
      <c r="R1059" s="644"/>
      <c r="S1059" s="644"/>
      <c r="T1059" s="644"/>
      <c r="U1059" s="644"/>
      <c r="V1059" s="644"/>
      <c r="W1059" s="644"/>
      <c r="X1059" s="644"/>
      <c r="Y1059" s="644"/>
      <c r="Z1059" s="644"/>
      <c r="AA1059" s="644"/>
      <c r="AB1059" s="663"/>
    </row>
    <row r="1060" spans="1:28" ht="24" customHeight="1">
      <c r="A1060" s="212"/>
      <c r="B1060" s="502"/>
      <c r="C1060" s="818"/>
      <c r="D1060" s="1565"/>
      <c r="E1060" s="1566"/>
      <c r="F1060" s="1566"/>
      <c r="G1060" s="1566"/>
      <c r="H1060" s="1566"/>
      <c r="I1060" s="1566"/>
      <c r="J1060" s="1566"/>
      <c r="K1060" s="1567"/>
      <c r="L1060" s="944"/>
      <c r="M1060" s="130"/>
      <c r="N1060" s="185" t="str">
        <f t="shared" si="30"/>
        <v/>
      </c>
      <c r="O1060" s="47"/>
      <c r="P1060" s="338"/>
      <c r="Q1060" s="643"/>
      <c r="R1060" s="644"/>
      <c r="S1060" s="644"/>
      <c r="T1060" s="644"/>
      <c r="U1060" s="644"/>
      <c r="V1060" s="644"/>
      <c r="W1060" s="644"/>
      <c r="X1060" s="644"/>
      <c r="Y1060" s="644"/>
      <c r="Z1060" s="644"/>
      <c r="AA1060" s="644"/>
      <c r="AB1060" s="663"/>
    </row>
    <row r="1061" spans="1:28" ht="24" customHeight="1">
      <c r="A1061" s="212"/>
      <c r="B1061" s="502"/>
      <c r="C1061" s="818"/>
      <c r="D1061" s="1565"/>
      <c r="E1061" s="1566"/>
      <c r="F1061" s="1566"/>
      <c r="G1061" s="1566"/>
      <c r="H1061" s="1566"/>
      <c r="I1061" s="1566"/>
      <c r="J1061" s="1566"/>
      <c r="K1061" s="1567"/>
      <c r="L1061" s="944"/>
      <c r="M1061" s="130"/>
      <c r="N1061" s="185" t="str">
        <f t="shared" si="30"/>
        <v/>
      </c>
      <c r="O1061" s="47"/>
      <c r="P1061" s="338"/>
      <c r="Q1061" s="643"/>
      <c r="R1061" s="644"/>
      <c r="S1061" s="644"/>
      <c r="T1061" s="644"/>
      <c r="U1061" s="644"/>
      <c r="V1061" s="644"/>
      <c r="W1061" s="644"/>
      <c r="X1061" s="644"/>
      <c r="Y1061" s="644"/>
      <c r="Z1061" s="644"/>
      <c r="AA1061" s="644"/>
      <c r="AB1061" s="663"/>
    </row>
    <row r="1062" spans="1:28" ht="24" customHeight="1">
      <c r="A1062" s="212"/>
      <c r="B1062" s="502"/>
      <c r="C1062" s="818"/>
      <c r="D1062" s="1565"/>
      <c r="E1062" s="1566"/>
      <c r="F1062" s="1566"/>
      <c r="G1062" s="1566"/>
      <c r="H1062" s="1566"/>
      <c r="I1062" s="1566"/>
      <c r="J1062" s="1566"/>
      <c r="K1062" s="1567"/>
      <c r="L1062" s="944"/>
      <c r="M1062" s="130"/>
      <c r="N1062" s="185" t="str">
        <f t="shared" si="30"/>
        <v/>
      </c>
      <c r="O1062" s="47"/>
      <c r="P1062" s="338"/>
      <c r="Q1062" s="643"/>
      <c r="R1062" s="644"/>
      <c r="S1062" s="644"/>
      <c r="T1062" s="644"/>
      <c r="U1062" s="644"/>
      <c r="V1062" s="644"/>
      <c r="W1062" s="644"/>
      <c r="X1062" s="644"/>
      <c r="Y1062" s="644"/>
      <c r="Z1062" s="644"/>
      <c r="AA1062" s="644"/>
      <c r="AB1062" s="663"/>
    </row>
    <row r="1063" spans="1:28" ht="24" customHeight="1">
      <c r="A1063" s="212"/>
      <c r="B1063" s="502"/>
      <c r="C1063" s="818"/>
      <c r="D1063" s="1565"/>
      <c r="E1063" s="1566"/>
      <c r="F1063" s="1566"/>
      <c r="G1063" s="1566"/>
      <c r="H1063" s="1566"/>
      <c r="I1063" s="1566"/>
      <c r="J1063" s="1566"/>
      <c r="K1063" s="1567"/>
      <c r="L1063" s="944"/>
      <c r="M1063" s="130"/>
      <c r="N1063" s="185" t="str">
        <f t="shared" si="30"/>
        <v/>
      </c>
      <c r="O1063" s="47"/>
      <c r="P1063" s="338"/>
      <c r="Q1063" s="643"/>
      <c r="R1063" s="644"/>
      <c r="S1063" s="644"/>
      <c r="T1063" s="644"/>
      <c r="U1063" s="644"/>
      <c r="V1063" s="644"/>
      <c r="W1063" s="644"/>
      <c r="X1063" s="644"/>
      <c r="Y1063" s="644"/>
      <c r="Z1063" s="644"/>
      <c r="AA1063" s="644"/>
      <c r="AB1063" s="663"/>
    </row>
    <row r="1064" spans="1:28" ht="24" customHeight="1">
      <c r="A1064" s="212"/>
      <c r="B1064" s="502"/>
      <c r="C1064" s="818"/>
      <c r="D1064" s="1565"/>
      <c r="E1064" s="1566"/>
      <c r="F1064" s="1566"/>
      <c r="G1064" s="1566"/>
      <c r="H1064" s="1566"/>
      <c r="I1064" s="1566"/>
      <c r="J1064" s="1566"/>
      <c r="K1064" s="1567"/>
      <c r="L1064" s="944"/>
      <c r="M1064" s="130"/>
      <c r="N1064" s="185" t="str">
        <f t="shared" si="30"/>
        <v/>
      </c>
      <c r="O1064" s="47"/>
      <c r="P1064" s="338"/>
      <c r="Q1064" s="643"/>
      <c r="R1064" s="644"/>
      <c r="S1064" s="644"/>
      <c r="T1064" s="644"/>
      <c r="U1064" s="644"/>
      <c r="V1064" s="644"/>
      <c r="W1064" s="644"/>
      <c r="X1064" s="644"/>
      <c r="Y1064" s="644"/>
      <c r="Z1064" s="644"/>
      <c r="AA1064" s="644"/>
      <c r="AB1064" s="663"/>
    </row>
    <row r="1065" spans="1:28" ht="24" customHeight="1">
      <c r="A1065" s="212"/>
      <c r="B1065" s="502"/>
      <c r="C1065" s="818"/>
      <c r="D1065" s="1565"/>
      <c r="E1065" s="1566"/>
      <c r="F1065" s="1566"/>
      <c r="G1065" s="1566"/>
      <c r="H1065" s="1566"/>
      <c r="I1065" s="1566"/>
      <c r="J1065" s="1566"/>
      <c r="K1065" s="1567"/>
      <c r="L1065" s="944"/>
      <c r="M1065" s="130"/>
      <c r="N1065" s="185" t="str">
        <f t="shared" si="30"/>
        <v/>
      </c>
      <c r="O1065" s="47"/>
      <c r="P1065" s="338"/>
      <c r="Q1065" s="643"/>
      <c r="R1065" s="644"/>
      <c r="S1065" s="644"/>
      <c r="T1065" s="644"/>
      <c r="U1065" s="644"/>
      <c r="V1065" s="644"/>
      <c r="W1065" s="644"/>
      <c r="X1065" s="644"/>
      <c r="Y1065" s="644"/>
      <c r="Z1065" s="644"/>
      <c r="AA1065" s="644"/>
      <c r="AB1065" s="663"/>
    </row>
    <row r="1066" spans="1:28" s="49" customFormat="1" ht="3.75" customHeight="1">
      <c r="A1066" s="340"/>
      <c r="C1066" s="945"/>
      <c r="D1066" s="946"/>
      <c r="E1066" s="945"/>
      <c r="F1066" s="945"/>
      <c r="G1066" s="945"/>
      <c r="H1066" s="945"/>
      <c r="I1066" s="945"/>
      <c r="J1066" s="945"/>
      <c r="K1066" s="945"/>
      <c r="L1066" s="945"/>
      <c r="P1066" s="201"/>
      <c r="Q1066" s="494"/>
      <c r="R1066" s="202"/>
      <c r="S1066" s="202"/>
      <c r="T1066" s="202"/>
      <c r="U1066" s="202"/>
      <c r="V1066" s="202"/>
      <c r="W1066" s="202"/>
      <c r="X1066" s="202"/>
      <c r="Y1066" s="202"/>
      <c r="Z1066" s="202"/>
      <c r="AA1066" s="202"/>
      <c r="AB1066" s="197"/>
    </row>
    <row r="1067" spans="1:28" s="49" customFormat="1" ht="21.75" customHeight="1">
      <c r="A1067" s="340"/>
      <c r="B1067" s="1568" t="s">
        <v>188</v>
      </c>
      <c r="C1067" s="1578"/>
      <c r="D1067" s="1578"/>
      <c r="E1067" s="1578"/>
      <c r="F1067" s="1578"/>
      <c r="G1067" s="1578"/>
      <c r="H1067" s="1578"/>
      <c r="I1067" s="1578"/>
      <c r="J1067" s="1578"/>
      <c r="K1067" s="1578"/>
      <c r="L1067" s="1578"/>
      <c r="M1067" s="1569"/>
      <c r="N1067" s="1569"/>
      <c r="O1067" s="1570"/>
      <c r="P1067" s="337"/>
      <c r="Q1067" s="494"/>
      <c r="R1067" s="202"/>
      <c r="S1067" s="202"/>
      <c r="T1067" s="202"/>
      <c r="U1067" s="202"/>
      <c r="V1067" s="202"/>
      <c r="W1067" s="202"/>
      <c r="X1067" s="202"/>
      <c r="Y1067" s="202"/>
      <c r="Z1067" s="202"/>
      <c r="AA1067" s="202"/>
      <c r="AB1067" s="197"/>
    </row>
    <row r="1068" spans="1:28" s="49" customFormat="1" ht="21.75" customHeight="1">
      <c r="A1068" s="340"/>
      <c r="B1068" s="1571" t="s">
        <v>187</v>
      </c>
      <c r="C1068" s="1579"/>
      <c r="D1068" s="1579"/>
      <c r="E1068" s="1579"/>
      <c r="F1068" s="1579"/>
      <c r="G1068" s="1579"/>
      <c r="H1068" s="1579"/>
      <c r="I1068" s="1579"/>
      <c r="J1068" s="1579"/>
      <c r="K1068" s="1579"/>
      <c r="L1068" s="1579"/>
      <c r="M1068" s="1572"/>
      <c r="N1068" s="1572"/>
      <c r="O1068" s="1573"/>
      <c r="P1068" s="337"/>
      <c r="Q1068" s="494"/>
      <c r="R1068" s="202"/>
      <c r="S1068" s="202"/>
      <c r="T1068" s="202"/>
      <c r="U1068" s="202"/>
      <c r="V1068" s="202"/>
      <c r="W1068" s="202"/>
      <c r="X1068" s="202"/>
      <c r="Y1068" s="202"/>
      <c r="Z1068" s="202"/>
      <c r="AA1068" s="202"/>
      <c r="AB1068" s="197"/>
    </row>
    <row r="1069" spans="1:28" ht="12" customHeight="1">
      <c r="A1069" s="216"/>
      <c r="B1069" s="224" t="str">
        <f>B1012</f>
        <v>FAPESP,  SETEMBRO DE 2015</v>
      </c>
      <c r="C1069" s="824"/>
      <c r="D1069" s="825"/>
      <c r="E1069" s="826"/>
      <c r="F1069" s="826"/>
      <c r="G1069" s="826"/>
      <c r="H1069" s="826"/>
      <c r="I1069" s="826"/>
      <c r="J1069" s="826"/>
      <c r="K1069" s="824"/>
      <c r="L1069" s="824"/>
      <c r="M1069" s="501"/>
      <c r="N1069" s="501"/>
      <c r="O1069" s="501">
        <v>2</v>
      </c>
      <c r="P1069" s="338"/>
      <c r="Q1069" s="651"/>
      <c r="R1069" s="650"/>
      <c r="S1069" s="650"/>
      <c r="T1069" s="650"/>
      <c r="U1069" s="650"/>
      <c r="V1069" s="650"/>
      <c r="W1069" s="650"/>
      <c r="X1069" s="650"/>
      <c r="Y1069" s="650"/>
      <c r="Z1069" s="650"/>
      <c r="AA1069" s="650"/>
      <c r="AB1069" s="665"/>
    </row>
    <row r="1070" spans="1:28" ht="24" customHeight="1">
      <c r="A1070" s="216"/>
      <c r="B1070" s="309" t="s">
        <v>143</v>
      </c>
      <c r="C1070" s="824"/>
      <c r="D1070" s="825"/>
      <c r="E1070" s="826"/>
      <c r="F1070" s="826"/>
      <c r="G1070" s="826"/>
      <c r="H1070" s="826"/>
      <c r="I1070" s="826"/>
      <c r="J1070" s="826"/>
      <c r="K1070" s="824"/>
      <c r="L1070" s="824"/>
      <c r="M1070" s="311"/>
      <c r="N1070" s="311"/>
      <c r="O1070" s="311"/>
      <c r="P1070" s="338"/>
      <c r="Q1070" s="651"/>
      <c r="R1070" s="652"/>
      <c r="S1070" s="652"/>
      <c r="T1070" s="650"/>
      <c r="U1070" s="650"/>
      <c r="V1070" s="650"/>
      <c r="W1070" s="650"/>
      <c r="X1070" s="650"/>
      <c r="Y1070" s="650"/>
      <c r="Z1070" s="650"/>
      <c r="AA1070" s="650"/>
      <c r="AB1070" s="665"/>
    </row>
    <row r="1071" spans="1:28" ht="15.75" customHeight="1">
      <c r="A1071" s="212"/>
      <c r="B1071" s="1574" t="s">
        <v>1</v>
      </c>
      <c r="C1071" s="1577" t="s">
        <v>7</v>
      </c>
      <c r="D1071" s="1581" t="s">
        <v>8</v>
      </c>
      <c r="E1071" s="1582"/>
      <c r="F1071" s="1582"/>
      <c r="G1071" s="1582"/>
      <c r="H1071" s="1582"/>
      <c r="I1071" s="1582"/>
      <c r="J1071" s="1582"/>
      <c r="K1071" s="1582"/>
      <c r="L1071" s="1577" t="s">
        <v>117</v>
      </c>
      <c r="M1071" s="1577" t="s">
        <v>3</v>
      </c>
      <c r="N1071" s="1574" t="s">
        <v>4</v>
      </c>
      <c r="O1071" s="1574" t="s">
        <v>2</v>
      </c>
      <c r="P1071" s="209"/>
      <c r="Q1071" s="653"/>
      <c r="R1071" s="652"/>
      <c r="S1071" s="652"/>
      <c r="T1071" s="652"/>
      <c r="U1071" s="652"/>
      <c r="V1071" s="652"/>
      <c r="W1071" s="652"/>
      <c r="X1071" s="652"/>
      <c r="Y1071" s="652"/>
      <c r="Z1071" s="652"/>
      <c r="AA1071" s="652"/>
      <c r="AB1071" s="652"/>
    </row>
    <row r="1072" spans="1:28" s="55" customFormat="1" ht="15.75" customHeight="1">
      <c r="A1072" s="266"/>
      <c r="B1072" s="1551"/>
      <c r="C1072" s="1580"/>
      <c r="D1072" s="1582"/>
      <c r="E1072" s="1582"/>
      <c r="F1072" s="1582"/>
      <c r="G1072" s="1582"/>
      <c r="H1072" s="1582"/>
      <c r="I1072" s="1582"/>
      <c r="J1072" s="1582"/>
      <c r="K1072" s="1582"/>
      <c r="L1072" s="1577"/>
      <c r="M1072" s="1551"/>
      <c r="N1072" s="1551"/>
      <c r="O1072" s="1551"/>
      <c r="P1072" s="210"/>
      <c r="Q1072" s="653"/>
      <c r="R1072" s="644"/>
      <c r="S1072" s="644"/>
      <c r="T1072" s="652"/>
      <c r="U1072" s="652"/>
      <c r="V1072" s="652"/>
      <c r="W1072" s="652"/>
      <c r="X1072" s="652"/>
      <c r="Y1072" s="652"/>
      <c r="Z1072" s="652"/>
      <c r="AA1072" s="652"/>
      <c r="AB1072" s="652"/>
    </row>
    <row r="1073" spans="1:28" ht="24" customHeight="1">
      <c r="A1073" s="212"/>
      <c r="B1073" s="502"/>
      <c r="C1073" s="827"/>
      <c r="D1073" s="1565"/>
      <c r="E1073" s="1566"/>
      <c r="F1073" s="1566"/>
      <c r="G1073" s="1566"/>
      <c r="H1073" s="1566"/>
      <c r="I1073" s="1566"/>
      <c r="J1073" s="1566"/>
      <c r="K1073" s="1567"/>
      <c r="L1073" s="944"/>
      <c r="M1073" s="130"/>
      <c r="N1073" s="185" t="str">
        <f t="shared" ref="N1073:N1112" si="31">IF(C1073=0,"",C1073*M1073)</f>
        <v/>
      </c>
      <c r="O1073" s="47"/>
      <c r="P1073" s="338"/>
      <c r="Q1073" s="643"/>
      <c r="R1073" s="644"/>
      <c r="S1073" s="644"/>
      <c r="T1073" s="644"/>
      <c r="U1073" s="644"/>
      <c r="V1073" s="644"/>
      <c r="W1073" s="644"/>
      <c r="X1073" s="644"/>
      <c r="Y1073" s="644"/>
      <c r="Z1073" s="644"/>
      <c r="AA1073" s="644"/>
      <c r="AB1073" s="663"/>
    </row>
    <row r="1074" spans="1:28" ht="24" customHeight="1">
      <c r="A1074" s="212"/>
      <c r="B1074" s="502"/>
      <c r="C1074" s="818"/>
      <c r="D1074" s="1565"/>
      <c r="E1074" s="1566"/>
      <c r="F1074" s="1566"/>
      <c r="G1074" s="1566"/>
      <c r="H1074" s="1566"/>
      <c r="I1074" s="1566"/>
      <c r="J1074" s="1566"/>
      <c r="K1074" s="1567"/>
      <c r="L1074" s="944"/>
      <c r="M1074" s="130"/>
      <c r="N1074" s="185" t="str">
        <f t="shared" si="31"/>
        <v/>
      </c>
      <c r="O1074" s="47"/>
      <c r="P1074" s="338"/>
      <c r="Q1074" s="643"/>
      <c r="R1074" s="644"/>
      <c r="S1074" s="644"/>
      <c r="T1074" s="644"/>
      <c r="U1074" s="644"/>
      <c r="V1074" s="644"/>
      <c r="W1074" s="644"/>
      <c r="X1074" s="644"/>
      <c r="Y1074" s="644"/>
      <c r="Z1074" s="644"/>
      <c r="AA1074" s="644"/>
      <c r="AB1074" s="663"/>
    </row>
    <row r="1075" spans="1:28" ht="24" customHeight="1">
      <c r="A1075" s="212"/>
      <c r="B1075" s="502"/>
      <c r="C1075" s="818"/>
      <c r="D1075" s="1565"/>
      <c r="E1075" s="1566"/>
      <c r="F1075" s="1566"/>
      <c r="G1075" s="1566"/>
      <c r="H1075" s="1566"/>
      <c r="I1075" s="1566"/>
      <c r="J1075" s="1566"/>
      <c r="K1075" s="1567"/>
      <c r="L1075" s="944"/>
      <c r="M1075" s="130"/>
      <c r="N1075" s="185" t="str">
        <f t="shared" si="31"/>
        <v/>
      </c>
      <c r="O1075" s="47"/>
      <c r="P1075" s="338"/>
      <c r="Q1075" s="643"/>
      <c r="R1075" s="644"/>
      <c r="S1075" s="644"/>
      <c r="T1075" s="644"/>
      <c r="U1075" s="644"/>
      <c r="V1075" s="644"/>
      <c r="W1075" s="644"/>
      <c r="X1075" s="644"/>
      <c r="Y1075" s="644"/>
      <c r="Z1075" s="644"/>
      <c r="AA1075" s="644"/>
      <c r="AB1075" s="663"/>
    </row>
    <row r="1076" spans="1:28" ht="24" customHeight="1">
      <c r="A1076" s="212"/>
      <c r="B1076" s="502"/>
      <c r="C1076" s="818"/>
      <c r="D1076" s="1565"/>
      <c r="E1076" s="1566"/>
      <c r="F1076" s="1566"/>
      <c r="G1076" s="1566"/>
      <c r="H1076" s="1566"/>
      <c r="I1076" s="1566"/>
      <c r="J1076" s="1566"/>
      <c r="K1076" s="1567"/>
      <c r="L1076" s="944"/>
      <c r="M1076" s="130"/>
      <c r="N1076" s="185" t="str">
        <f t="shared" si="31"/>
        <v/>
      </c>
      <c r="O1076" s="47"/>
      <c r="P1076" s="338"/>
      <c r="Q1076" s="643"/>
      <c r="R1076" s="644"/>
      <c r="S1076" s="644"/>
      <c r="T1076" s="644"/>
      <c r="U1076" s="644"/>
      <c r="V1076" s="644"/>
      <c r="W1076" s="644"/>
      <c r="X1076" s="644"/>
      <c r="Y1076" s="644"/>
      <c r="Z1076" s="644"/>
      <c r="AA1076" s="644"/>
      <c r="AB1076" s="663"/>
    </row>
    <row r="1077" spans="1:28" ht="24" customHeight="1">
      <c r="A1077" s="212"/>
      <c r="B1077" s="502"/>
      <c r="C1077" s="818"/>
      <c r="D1077" s="1565"/>
      <c r="E1077" s="1566"/>
      <c r="F1077" s="1566"/>
      <c r="G1077" s="1566"/>
      <c r="H1077" s="1566"/>
      <c r="I1077" s="1566"/>
      <c r="J1077" s="1566"/>
      <c r="K1077" s="1567"/>
      <c r="L1077" s="944"/>
      <c r="M1077" s="130"/>
      <c r="N1077" s="185" t="str">
        <f t="shared" si="31"/>
        <v/>
      </c>
      <c r="O1077" s="47"/>
      <c r="P1077" s="338"/>
      <c r="Q1077" s="643"/>
      <c r="R1077" s="644"/>
      <c r="S1077" s="644"/>
      <c r="T1077" s="644"/>
      <c r="U1077" s="644"/>
      <c r="V1077" s="644"/>
      <c r="W1077" s="644"/>
      <c r="X1077" s="644"/>
      <c r="Y1077" s="644"/>
      <c r="Z1077" s="644"/>
      <c r="AA1077" s="644"/>
      <c r="AB1077" s="663"/>
    </row>
    <row r="1078" spans="1:28" ht="24" customHeight="1">
      <c r="A1078" s="212"/>
      <c r="B1078" s="502"/>
      <c r="C1078" s="818"/>
      <c r="D1078" s="1565"/>
      <c r="E1078" s="1566"/>
      <c r="F1078" s="1566"/>
      <c r="G1078" s="1566"/>
      <c r="H1078" s="1566"/>
      <c r="I1078" s="1566"/>
      <c r="J1078" s="1566"/>
      <c r="K1078" s="1567"/>
      <c r="L1078" s="944"/>
      <c r="M1078" s="130"/>
      <c r="N1078" s="185" t="str">
        <f t="shared" si="31"/>
        <v/>
      </c>
      <c r="O1078" s="47"/>
      <c r="P1078" s="338"/>
      <c r="Q1078" s="643"/>
      <c r="R1078" s="644"/>
      <c r="S1078" s="644"/>
      <c r="T1078" s="644"/>
      <c r="U1078" s="644"/>
      <c r="V1078" s="644"/>
      <c r="W1078" s="644"/>
      <c r="X1078" s="644"/>
      <c r="Y1078" s="644"/>
      <c r="Z1078" s="644"/>
      <c r="AA1078" s="644"/>
      <c r="AB1078" s="663"/>
    </row>
    <row r="1079" spans="1:28" ht="24" customHeight="1">
      <c r="A1079" s="212"/>
      <c r="B1079" s="502"/>
      <c r="C1079" s="818"/>
      <c r="D1079" s="1565"/>
      <c r="E1079" s="1566"/>
      <c r="F1079" s="1566"/>
      <c r="G1079" s="1566"/>
      <c r="H1079" s="1566"/>
      <c r="I1079" s="1566"/>
      <c r="J1079" s="1566"/>
      <c r="K1079" s="1567"/>
      <c r="L1079" s="944"/>
      <c r="M1079" s="130"/>
      <c r="N1079" s="185" t="str">
        <f t="shared" si="31"/>
        <v/>
      </c>
      <c r="O1079" s="47"/>
      <c r="P1079" s="338"/>
      <c r="Q1079" s="643"/>
      <c r="R1079" s="644"/>
      <c r="S1079" s="644"/>
      <c r="T1079" s="644"/>
      <c r="U1079" s="644"/>
      <c r="V1079" s="644"/>
      <c r="W1079" s="644"/>
      <c r="X1079" s="644"/>
      <c r="Y1079" s="644"/>
      <c r="Z1079" s="644"/>
      <c r="AA1079" s="644"/>
      <c r="AB1079" s="663"/>
    </row>
    <row r="1080" spans="1:28" ht="24" customHeight="1">
      <c r="A1080" s="212"/>
      <c r="B1080" s="502"/>
      <c r="C1080" s="818"/>
      <c r="D1080" s="1565"/>
      <c r="E1080" s="1566"/>
      <c r="F1080" s="1566"/>
      <c r="G1080" s="1566"/>
      <c r="H1080" s="1566"/>
      <c r="I1080" s="1566"/>
      <c r="J1080" s="1566"/>
      <c r="K1080" s="1567"/>
      <c r="L1080" s="944"/>
      <c r="M1080" s="130"/>
      <c r="N1080" s="185" t="str">
        <f t="shared" si="31"/>
        <v/>
      </c>
      <c r="O1080" s="47"/>
      <c r="P1080" s="338"/>
      <c r="Q1080" s="643"/>
      <c r="R1080" s="644"/>
      <c r="S1080" s="644"/>
      <c r="T1080" s="644"/>
      <c r="U1080" s="644"/>
      <c r="V1080" s="644"/>
      <c r="W1080" s="644"/>
      <c r="X1080" s="644"/>
      <c r="Y1080" s="644"/>
      <c r="Z1080" s="644"/>
      <c r="AA1080" s="644"/>
      <c r="AB1080" s="663"/>
    </row>
    <row r="1081" spans="1:28" ht="24" customHeight="1">
      <c r="A1081" s="212"/>
      <c r="B1081" s="502"/>
      <c r="C1081" s="818"/>
      <c r="D1081" s="1565"/>
      <c r="E1081" s="1566"/>
      <c r="F1081" s="1566"/>
      <c r="G1081" s="1566"/>
      <c r="H1081" s="1566"/>
      <c r="I1081" s="1566"/>
      <c r="J1081" s="1566"/>
      <c r="K1081" s="1567"/>
      <c r="L1081" s="944"/>
      <c r="M1081" s="130"/>
      <c r="N1081" s="185" t="str">
        <f t="shared" si="31"/>
        <v/>
      </c>
      <c r="O1081" s="47"/>
      <c r="P1081" s="338"/>
      <c r="Q1081" s="643"/>
      <c r="R1081" s="644"/>
      <c r="S1081" s="644"/>
      <c r="T1081" s="644"/>
      <c r="U1081" s="644"/>
      <c r="V1081" s="644"/>
      <c r="W1081" s="644"/>
      <c r="X1081" s="644"/>
      <c r="Y1081" s="644"/>
      <c r="Z1081" s="644"/>
      <c r="AA1081" s="644"/>
      <c r="AB1081" s="663"/>
    </row>
    <row r="1082" spans="1:28" ht="24" customHeight="1">
      <c r="A1082" s="212"/>
      <c r="B1082" s="502"/>
      <c r="C1082" s="818"/>
      <c r="D1082" s="1565"/>
      <c r="E1082" s="1566"/>
      <c r="F1082" s="1566"/>
      <c r="G1082" s="1566"/>
      <c r="H1082" s="1566"/>
      <c r="I1082" s="1566"/>
      <c r="J1082" s="1566"/>
      <c r="K1082" s="1567"/>
      <c r="L1082" s="944"/>
      <c r="M1082" s="130"/>
      <c r="N1082" s="185" t="str">
        <f t="shared" si="31"/>
        <v/>
      </c>
      <c r="O1082" s="47"/>
      <c r="P1082" s="338"/>
      <c r="Q1082" s="643"/>
      <c r="R1082" s="644"/>
      <c r="S1082" s="644"/>
      <c r="T1082" s="644"/>
      <c r="U1082" s="644"/>
      <c r="V1082" s="644"/>
      <c r="W1082" s="644"/>
      <c r="X1082" s="644"/>
      <c r="Y1082" s="644"/>
      <c r="Z1082" s="644"/>
      <c r="AA1082" s="644"/>
      <c r="AB1082" s="663"/>
    </row>
    <row r="1083" spans="1:28" ht="24" customHeight="1">
      <c r="A1083" s="212"/>
      <c r="B1083" s="502"/>
      <c r="C1083" s="818"/>
      <c r="D1083" s="1565"/>
      <c r="E1083" s="1566"/>
      <c r="F1083" s="1566"/>
      <c r="G1083" s="1566"/>
      <c r="H1083" s="1566"/>
      <c r="I1083" s="1566"/>
      <c r="J1083" s="1566"/>
      <c r="K1083" s="1567"/>
      <c r="L1083" s="944"/>
      <c r="M1083" s="130"/>
      <c r="N1083" s="185" t="str">
        <f t="shared" si="31"/>
        <v/>
      </c>
      <c r="O1083" s="47"/>
      <c r="P1083" s="338"/>
      <c r="Q1083" s="643"/>
      <c r="R1083" s="644"/>
      <c r="S1083" s="644"/>
      <c r="T1083" s="644"/>
      <c r="U1083" s="644"/>
      <c r="V1083" s="644"/>
      <c r="W1083" s="644"/>
      <c r="X1083" s="644"/>
      <c r="Y1083" s="644"/>
      <c r="Z1083" s="644"/>
      <c r="AA1083" s="644"/>
      <c r="AB1083" s="663"/>
    </row>
    <row r="1084" spans="1:28" ht="24" customHeight="1">
      <c r="A1084" s="212"/>
      <c r="B1084" s="502"/>
      <c r="C1084" s="818"/>
      <c r="D1084" s="1565"/>
      <c r="E1084" s="1566"/>
      <c r="F1084" s="1566"/>
      <c r="G1084" s="1566"/>
      <c r="H1084" s="1566"/>
      <c r="I1084" s="1566"/>
      <c r="J1084" s="1566"/>
      <c r="K1084" s="1567"/>
      <c r="L1084" s="944"/>
      <c r="M1084" s="130"/>
      <c r="N1084" s="185" t="str">
        <f t="shared" si="31"/>
        <v/>
      </c>
      <c r="O1084" s="47"/>
      <c r="P1084" s="338"/>
      <c r="Q1084" s="643"/>
      <c r="R1084" s="644"/>
      <c r="S1084" s="644"/>
      <c r="T1084" s="644"/>
      <c r="U1084" s="644"/>
      <c r="V1084" s="644"/>
      <c r="W1084" s="644"/>
      <c r="X1084" s="644"/>
      <c r="Y1084" s="644"/>
      <c r="Z1084" s="644"/>
      <c r="AA1084" s="644"/>
      <c r="AB1084" s="663"/>
    </row>
    <row r="1085" spans="1:28" ht="24" customHeight="1">
      <c r="A1085" s="212"/>
      <c r="B1085" s="502"/>
      <c r="C1085" s="818"/>
      <c r="D1085" s="1565"/>
      <c r="E1085" s="1566"/>
      <c r="F1085" s="1566"/>
      <c r="G1085" s="1566"/>
      <c r="H1085" s="1566"/>
      <c r="I1085" s="1566"/>
      <c r="J1085" s="1566"/>
      <c r="K1085" s="1567"/>
      <c r="L1085" s="944"/>
      <c r="M1085" s="130"/>
      <c r="N1085" s="185" t="str">
        <f t="shared" si="31"/>
        <v/>
      </c>
      <c r="O1085" s="47"/>
      <c r="P1085" s="338"/>
      <c r="Q1085" s="643"/>
      <c r="R1085" s="644"/>
      <c r="S1085" s="644"/>
      <c r="T1085" s="644"/>
      <c r="U1085" s="644"/>
      <c r="V1085" s="644"/>
      <c r="W1085" s="644"/>
      <c r="X1085" s="644"/>
      <c r="Y1085" s="644"/>
      <c r="Z1085" s="644"/>
      <c r="AA1085" s="644"/>
      <c r="AB1085" s="663"/>
    </row>
    <row r="1086" spans="1:28" ht="24" customHeight="1">
      <c r="A1086" s="212"/>
      <c r="B1086" s="502"/>
      <c r="C1086" s="818"/>
      <c r="D1086" s="1565"/>
      <c r="E1086" s="1566"/>
      <c r="F1086" s="1566"/>
      <c r="G1086" s="1566"/>
      <c r="H1086" s="1566"/>
      <c r="I1086" s="1566"/>
      <c r="J1086" s="1566"/>
      <c r="K1086" s="1567"/>
      <c r="L1086" s="944"/>
      <c r="M1086" s="130"/>
      <c r="N1086" s="185" t="str">
        <f t="shared" si="31"/>
        <v/>
      </c>
      <c r="O1086" s="47"/>
      <c r="P1086" s="338"/>
      <c r="Q1086" s="643"/>
      <c r="R1086" s="644"/>
      <c r="S1086" s="644"/>
      <c r="T1086" s="644"/>
      <c r="U1086" s="644"/>
      <c r="V1086" s="644"/>
      <c r="W1086" s="644"/>
      <c r="X1086" s="644"/>
      <c r="Y1086" s="644"/>
      <c r="Z1086" s="644"/>
      <c r="AA1086" s="644"/>
      <c r="AB1086" s="663"/>
    </row>
    <row r="1087" spans="1:28" ht="24" customHeight="1">
      <c r="A1087" s="212"/>
      <c r="B1087" s="502"/>
      <c r="C1087" s="818"/>
      <c r="D1087" s="1565"/>
      <c r="E1087" s="1566"/>
      <c r="F1087" s="1566"/>
      <c r="G1087" s="1566"/>
      <c r="H1087" s="1566"/>
      <c r="I1087" s="1566"/>
      <c r="J1087" s="1566"/>
      <c r="K1087" s="1567"/>
      <c r="L1087" s="944"/>
      <c r="M1087" s="130"/>
      <c r="N1087" s="185" t="str">
        <f t="shared" si="31"/>
        <v/>
      </c>
      <c r="O1087" s="47"/>
      <c r="P1087" s="338"/>
      <c r="Q1087" s="643"/>
      <c r="R1087" s="644"/>
      <c r="S1087" s="644"/>
      <c r="T1087" s="644"/>
      <c r="U1087" s="644"/>
      <c r="V1087" s="644"/>
      <c r="W1087" s="644"/>
      <c r="X1087" s="644"/>
      <c r="Y1087" s="644"/>
      <c r="Z1087" s="644"/>
      <c r="AA1087" s="644"/>
      <c r="AB1087" s="663"/>
    </row>
    <row r="1088" spans="1:28" ht="24" customHeight="1">
      <c r="A1088" s="212"/>
      <c r="B1088" s="502"/>
      <c r="C1088" s="28"/>
      <c r="D1088" s="1565"/>
      <c r="E1088" s="1566"/>
      <c r="F1088" s="1566"/>
      <c r="G1088" s="1566"/>
      <c r="H1088" s="1566"/>
      <c r="I1088" s="1566"/>
      <c r="J1088" s="1566"/>
      <c r="K1088" s="1567"/>
      <c r="L1088" s="29"/>
      <c r="M1088" s="130"/>
      <c r="N1088" s="185" t="str">
        <f t="shared" si="31"/>
        <v/>
      </c>
      <c r="O1088" s="47"/>
      <c r="P1088" s="338"/>
      <c r="Q1088" s="643"/>
      <c r="R1088" s="644"/>
      <c r="S1088" s="644"/>
      <c r="T1088" s="644"/>
      <c r="U1088" s="644"/>
      <c r="V1088" s="644"/>
      <c r="W1088" s="644"/>
      <c r="X1088" s="644"/>
      <c r="Y1088" s="644"/>
      <c r="Z1088" s="644"/>
      <c r="AA1088" s="644"/>
      <c r="AB1088" s="663"/>
    </row>
    <row r="1089" spans="1:28" ht="24" customHeight="1">
      <c r="A1089" s="212"/>
      <c r="B1089" s="502"/>
      <c r="C1089" s="28"/>
      <c r="D1089" s="1565"/>
      <c r="E1089" s="1566"/>
      <c r="F1089" s="1566"/>
      <c r="G1089" s="1566"/>
      <c r="H1089" s="1566"/>
      <c r="I1089" s="1566"/>
      <c r="J1089" s="1566"/>
      <c r="K1089" s="1567"/>
      <c r="L1089" s="29"/>
      <c r="M1089" s="130"/>
      <c r="N1089" s="185" t="str">
        <f t="shared" si="31"/>
        <v/>
      </c>
      <c r="O1089" s="47"/>
      <c r="P1089" s="338"/>
      <c r="Q1089" s="643"/>
      <c r="R1089" s="644"/>
      <c r="S1089" s="644"/>
      <c r="T1089" s="644"/>
      <c r="U1089" s="644"/>
      <c r="V1089" s="644"/>
      <c r="W1089" s="644"/>
      <c r="X1089" s="644"/>
      <c r="Y1089" s="644"/>
      <c r="Z1089" s="644"/>
      <c r="AA1089" s="644"/>
      <c r="AB1089" s="663"/>
    </row>
    <row r="1090" spans="1:28" ht="24" customHeight="1">
      <c r="A1090" s="212"/>
      <c r="B1090" s="502"/>
      <c r="C1090" s="28"/>
      <c r="D1090" s="1565"/>
      <c r="E1090" s="1566"/>
      <c r="F1090" s="1566"/>
      <c r="G1090" s="1566"/>
      <c r="H1090" s="1566"/>
      <c r="I1090" s="1566"/>
      <c r="J1090" s="1566"/>
      <c r="K1090" s="1567"/>
      <c r="L1090" s="29"/>
      <c r="M1090" s="130"/>
      <c r="N1090" s="185" t="str">
        <f t="shared" si="31"/>
        <v/>
      </c>
      <c r="O1090" s="47"/>
      <c r="P1090" s="338"/>
      <c r="Q1090" s="643"/>
      <c r="R1090" s="644"/>
      <c r="S1090" s="644"/>
      <c r="T1090" s="644"/>
      <c r="U1090" s="644"/>
      <c r="V1090" s="644"/>
      <c r="W1090" s="644"/>
      <c r="X1090" s="644"/>
      <c r="Y1090" s="644"/>
      <c r="Z1090" s="644"/>
      <c r="AA1090" s="644"/>
      <c r="AB1090" s="663"/>
    </row>
    <row r="1091" spans="1:28" ht="24" customHeight="1">
      <c r="A1091" s="212"/>
      <c r="B1091" s="502"/>
      <c r="C1091" s="28"/>
      <c r="D1091" s="1565"/>
      <c r="E1091" s="1566"/>
      <c r="F1091" s="1566"/>
      <c r="G1091" s="1566"/>
      <c r="H1091" s="1566"/>
      <c r="I1091" s="1566"/>
      <c r="J1091" s="1566"/>
      <c r="K1091" s="1567"/>
      <c r="L1091" s="29"/>
      <c r="M1091" s="130"/>
      <c r="N1091" s="185" t="str">
        <f t="shared" si="31"/>
        <v/>
      </c>
      <c r="O1091" s="47"/>
      <c r="P1091" s="338"/>
      <c r="Q1091" s="643"/>
      <c r="R1091" s="644"/>
      <c r="S1091" s="644"/>
      <c r="T1091" s="644"/>
      <c r="U1091" s="644"/>
      <c r="V1091" s="644"/>
      <c r="W1091" s="644"/>
      <c r="X1091" s="644"/>
      <c r="Y1091" s="644"/>
      <c r="Z1091" s="644"/>
      <c r="AA1091" s="644"/>
      <c r="AB1091" s="663"/>
    </row>
    <row r="1092" spans="1:28" ht="24" customHeight="1">
      <c r="A1092" s="212"/>
      <c r="B1092" s="502"/>
      <c r="C1092" s="28"/>
      <c r="D1092" s="1565"/>
      <c r="E1092" s="1566"/>
      <c r="F1092" s="1566"/>
      <c r="G1092" s="1566"/>
      <c r="H1092" s="1566"/>
      <c r="I1092" s="1566"/>
      <c r="J1092" s="1566"/>
      <c r="K1092" s="1567"/>
      <c r="L1092" s="29"/>
      <c r="M1092" s="130"/>
      <c r="N1092" s="185" t="str">
        <f t="shared" si="31"/>
        <v/>
      </c>
      <c r="O1092" s="47"/>
      <c r="P1092" s="338"/>
      <c r="Q1092" s="643"/>
      <c r="R1092" s="644"/>
      <c r="S1092" s="644"/>
      <c r="T1092" s="644"/>
      <c r="U1092" s="644"/>
      <c r="V1092" s="644"/>
      <c r="W1092" s="644"/>
      <c r="X1092" s="644"/>
      <c r="Y1092" s="644"/>
      <c r="Z1092" s="644"/>
      <c r="AA1092" s="644"/>
      <c r="AB1092" s="663"/>
    </row>
    <row r="1093" spans="1:28" ht="24" customHeight="1">
      <c r="A1093" s="212"/>
      <c r="B1093" s="502"/>
      <c r="C1093" s="28"/>
      <c r="D1093" s="1565"/>
      <c r="E1093" s="1566"/>
      <c r="F1093" s="1566"/>
      <c r="G1093" s="1566"/>
      <c r="H1093" s="1566"/>
      <c r="I1093" s="1566"/>
      <c r="J1093" s="1566"/>
      <c r="K1093" s="1567"/>
      <c r="L1093" s="29"/>
      <c r="M1093" s="130"/>
      <c r="N1093" s="185" t="str">
        <f t="shared" si="31"/>
        <v/>
      </c>
      <c r="O1093" s="47"/>
      <c r="P1093" s="338"/>
      <c r="Q1093" s="643"/>
      <c r="R1093" s="644"/>
      <c r="S1093" s="644"/>
      <c r="T1093" s="644"/>
      <c r="U1093" s="644"/>
      <c r="V1093" s="644"/>
      <c r="W1093" s="644"/>
      <c r="X1093" s="644"/>
      <c r="Y1093" s="644"/>
      <c r="Z1093" s="644"/>
      <c r="AA1093" s="644"/>
      <c r="AB1093" s="663"/>
    </row>
    <row r="1094" spans="1:28" ht="24" customHeight="1">
      <c r="A1094" s="212"/>
      <c r="B1094" s="502"/>
      <c r="C1094" s="28"/>
      <c r="D1094" s="1565"/>
      <c r="E1094" s="1566"/>
      <c r="F1094" s="1566"/>
      <c r="G1094" s="1566"/>
      <c r="H1094" s="1566"/>
      <c r="I1094" s="1566"/>
      <c r="J1094" s="1566"/>
      <c r="K1094" s="1567"/>
      <c r="L1094" s="29"/>
      <c r="M1094" s="130"/>
      <c r="N1094" s="185" t="str">
        <f t="shared" si="31"/>
        <v/>
      </c>
      <c r="O1094" s="47"/>
      <c r="P1094" s="338"/>
      <c r="Q1094" s="643"/>
      <c r="R1094" s="644"/>
      <c r="S1094" s="644"/>
      <c r="T1094" s="644"/>
      <c r="U1094" s="644"/>
      <c r="V1094" s="644"/>
      <c r="W1094" s="644"/>
      <c r="X1094" s="644"/>
      <c r="Y1094" s="644"/>
      <c r="Z1094" s="644"/>
      <c r="AA1094" s="644"/>
      <c r="AB1094" s="663"/>
    </row>
    <row r="1095" spans="1:28" ht="24" customHeight="1">
      <c r="A1095" s="212"/>
      <c r="B1095" s="502"/>
      <c r="C1095" s="28"/>
      <c r="D1095" s="1565"/>
      <c r="E1095" s="1566"/>
      <c r="F1095" s="1566"/>
      <c r="G1095" s="1566"/>
      <c r="H1095" s="1566"/>
      <c r="I1095" s="1566"/>
      <c r="J1095" s="1566"/>
      <c r="K1095" s="1567"/>
      <c r="L1095" s="29"/>
      <c r="M1095" s="130"/>
      <c r="N1095" s="185" t="str">
        <f t="shared" si="31"/>
        <v/>
      </c>
      <c r="O1095" s="47"/>
      <c r="P1095" s="338"/>
      <c r="Q1095" s="643"/>
      <c r="R1095" s="644"/>
      <c r="S1095" s="644"/>
      <c r="T1095" s="644"/>
      <c r="U1095" s="644"/>
      <c r="V1095" s="644"/>
      <c r="W1095" s="644"/>
      <c r="X1095" s="644"/>
      <c r="Y1095" s="644"/>
      <c r="Z1095" s="644"/>
      <c r="AA1095" s="644"/>
      <c r="AB1095" s="663"/>
    </row>
    <row r="1096" spans="1:28" ht="24" customHeight="1">
      <c r="A1096" s="212"/>
      <c r="B1096" s="502"/>
      <c r="C1096" s="28"/>
      <c r="D1096" s="1565"/>
      <c r="E1096" s="1566"/>
      <c r="F1096" s="1566"/>
      <c r="G1096" s="1566"/>
      <c r="H1096" s="1566"/>
      <c r="I1096" s="1566"/>
      <c r="J1096" s="1566"/>
      <c r="K1096" s="1567"/>
      <c r="L1096" s="29"/>
      <c r="M1096" s="130"/>
      <c r="N1096" s="185" t="str">
        <f t="shared" si="31"/>
        <v/>
      </c>
      <c r="O1096" s="47"/>
      <c r="P1096" s="338"/>
      <c r="Q1096" s="643"/>
      <c r="R1096" s="656"/>
      <c r="S1096" s="656"/>
      <c r="T1096" s="644"/>
      <c r="U1096" s="644"/>
      <c r="V1096" s="644"/>
      <c r="W1096" s="644"/>
      <c r="X1096" s="644"/>
      <c r="Y1096" s="644"/>
      <c r="Z1096" s="644"/>
      <c r="AA1096" s="644"/>
      <c r="AB1096" s="663"/>
    </row>
    <row r="1097" spans="1:28" ht="24" customHeight="1">
      <c r="A1097" s="212"/>
      <c r="B1097" s="502"/>
      <c r="C1097" s="28"/>
      <c r="D1097" s="1565"/>
      <c r="E1097" s="1566"/>
      <c r="F1097" s="1566"/>
      <c r="G1097" s="1566"/>
      <c r="H1097" s="1566"/>
      <c r="I1097" s="1566"/>
      <c r="J1097" s="1566"/>
      <c r="K1097" s="1567"/>
      <c r="L1097" s="29"/>
      <c r="M1097" s="130"/>
      <c r="N1097" s="185" t="str">
        <f t="shared" si="31"/>
        <v/>
      </c>
      <c r="O1097" s="47"/>
      <c r="P1097" s="338"/>
      <c r="Q1097" s="643"/>
      <c r="R1097" s="644"/>
      <c r="S1097" s="644"/>
      <c r="T1097" s="644"/>
      <c r="U1097" s="644"/>
      <c r="V1097" s="644"/>
      <c r="W1097" s="644"/>
      <c r="X1097" s="644"/>
      <c r="Y1097" s="644"/>
      <c r="Z1097" s="644"/>
      <c r="AA1097" s="644"/>
      <c r="AB1097" s="663"/>
    </row>
    <row r="1098" spans="1:28" ht="24" customHeight="1">
      <c r="A1098" s="212"/>
      <c r="B1098" s="502"/>
      <c r="C1098" s="28"/>
      <c r="D1098" s="1565"/>
      <c r="E1098" s="1566"/>
      <c r="F1098" s="1566"/>
      <c r="G1098" s="1566"/>
      <c r="H1098" s="1566"/>
      <c r="I1098" s="1566"/>
      <c r="J1098" s="1566"/>
      <c r="K1098" s="1567"/>
      <c r="L1098" s="29"/>
      <c r="M1098" s="130"/>
      <c r="N1098" s="185" t="str">
        <f t="shared" si="31"/>
        <v/>
      </c>
      <c r="O1098" s="47"/>
      <c r="P1098" s="338"/>
      <c r="Q1098" s="643"/>
      <c r="R1098" s="644"/>
      <c r="S1098" s="644"/>
      <c r="T1098" s="644"/>
      <c r="U1098" s="644"/>
      <c r="V1098" s="644"/>
      <c r="W1098" s="644"/>
      <c r="X1098" s="644"/>
      <c r="Y1098" s="644"/>
      <c r="Z1098" s="644"/>
      <c r="AA1098" s="644"/>
      <c r="AB1098" s="663"/>
    </row>
    <row r="1099" spans="1:28" ht="24" customHeight="1">
      <c r="A1099" s="212"/>
      <c r="B1099" s="502"/>
      <c r="C1099" s="28"/>
      <c r="D1099" s="1565"/>
      <c r="E1099" s="1566"/>
      <c r="F1099" s="1566"/>
      <c r="G1099" s="1566"/>
      <c r="H1099" s="1566"/>
      <c r="I1099" s="1566"/>
      <c r="J1099" s="1566"/>
      <c r="K1099" s="1567"/>
      <c r="L1099" s="29"/>
      <c r="M1099" s="130"/>
      <c r="N1099" s="185" t="str">
        <f t="shared" si="31"/>
        <v/>
      </c>
      <c r="O1099" s="47"/>
      <c r="P1099" s="338"/>
      <c r="Q1099" s="643"/>
      <c r="R1099" s="644"/>
      <c r="S1099" s="644"/>
      <c r="T1099" s="644"/>
      <c r="U1099" s="644"/>
      <c r="V1099" s="644"/>
      <c r="W1099" s="644"/>
      <c r="X1099" s="644"/>
      <c r="Y1099" s="644"/>
      <c r="Z1099" s="644"/>
      <c r="AA1099" s="644"/>
      <c r="AB1099" s="663"/>
    </row>
    <row r="1100" spans="1:28" ht="24" customHeight="1">
      <c r="A1100" s="212"/>
      <c r="B1100" s="502"/>
      <c r="C1100" s="28"/>
      <c r="D1100" s="1565"/>
      <c r="E1100" s="1566"/>
      <c r="F1100" s="1566"/>
      <c r="G1100" s="1566"/>
      <c r="H1100" s="1566"/>
      <c r="I1100" s="1566"/>
      <c r="J1100" s="1566"/>
      <c r="K1100" s="1567"/>
      <c r="L1100" s="29"/>
      <c r="M1100" s="130"/>
      <c r="N1100" s="185" t="str">
        <f t="shared" si="31"/>
        <v/>
      </c>
      <c r="O1100" s="47"/>
      <c r="P1100" s="338"/>
      <c r="Q1100" s="643"/>
      <c r="R1100" s="644"/>
      <c r="S1100" s="644"/>
      <c r="T1100" s="644"/>
      <c r="U1100" s="644"/>
      <c r="V1100" s="644"/>
      <c r="W1100" s="644"/>
      <c r="X1100" s="644"/>
      <c r="Y1100" s="644"/>
      <c r="Z1100" s="644"/>
      <c r="AA1100" s="644"/>
      <c r="AB1100" s="663"/>
    </row>
    <row r="1101" spans="1:28" ht="24" customHeight="1">
      <c r="A1101" s="212"/>
      <c r="B1101" s="502"/>
      <c r="C1101" s="28"/>
      <c r="D1101" s="1565"/>
      <c r="E1101" s="1566"/>
      <c r="F1101" s="1566"/>
      <c r="G1101" s="1566"/>
      <c r="H1101" s="1566"/>
      <c r="I1101" s="1566"/>
      <c r="J1101" s="1566"/>
      <c r="K1101" s="1567"/>
      <c r="L1101" s="29"/>
      <c r="M1101" s="130"/>
      <c r="N1101" s="185" t="str">
        <f t="shared" si="31"/>
        <v/>
      </c>
      <c r="O1101" s="47"/>
      <c r="P1101" s="338"/>
      <c r="Q1101" s="643"/>
      <c r="R1101" s="644"/>
      <c r="S1101" s="644"/>
      <c r="T1101" s="644"/>
      <c r="U1101" s="644"/>
      <c r="V1101" s="644"/>
      <c r="W1101" s="644"/>
      <c r="X1101" s="644"/>
      <c r="Y1101" s="644"/>
      <c r="Z1101" s="644"/>
      <c r="AA1101" s="644"/>
      <c r="AB1101" s="663"/>
    </row>
    <row r="1102" spans="1:28" ht="24" customHeight="1">
      <c r="A1102" s="212"/>
      <c r="B1102" s="502"/>
      <c r="C1102" s="28"/>
      <c r="D1102" s="1565"/>
      <c r="E1102" s="1566"/>
      <c r="F1102" s="1566"/>
      <c r="G1102" s="1566"/>
      <c r="H1102" s="1566"/>
      <c r="I1102" s="1566"/>
      <c r="J1102" s="1566"/>
      <c r="K1102" s="1567"/>
      <c r="L1102" s="29"/>
      <c r="M1102" s="130"/>
      <c r="N1102" s="185" t="str">
        <f t="shared" si="31"/>
        <v/>
      </c>
      <c r="O1102" s="47"/>
      <c r="P1102" s="338"/>
      <c r="Q1102" s="643"/>
      <c r="R1102" s="644"/>
      <c r="S1102" s="644"/>
      <c r="T1102" s="644"/>
      <c r="U1102" s="644"/>
      <c r="V1102" s="644"/>
      <c r="W1102" s="644"/>
      <c r="X1102" s="644"/>
      <c r="Y1102" s="644"/>
      <c r="Z1102" s="644"/>
      <c r="AA1102" s="644"/>
      <c r="AB1102" s="663"/>
    </row>
    <row r="1103" spans="1:28" ht="24" customHeight="1">
      <c r="A1103" s="212"/>
      <c r="B1103" s="502"/>
      <c r="C1103" s="28"/>
      <c r="D1103" s="1565"/>
      <c r="E1103" s="1566"/>
      <c r="F1103" s="1566"/>
      <c r="G1103" s="1566"/>
      <c r="H1103" s="1566"/>
      <c r="I1103" s="1566"/>
      <c r="J1103" s="1566"/>
      <c r="K1103" s="1567"/>
      <c r="L1103" s="29"/>
      <c r="M1103" s="130"/>
      <c r="N1103" s="185" t="str">
        <f t="shared" si="31"/>
        <v/>
      </c>
      <c r="O1103" s="47"/>
      <c r="P1103" s="338"/>
      <c r="Q1103" s="643"/>
      <c r="R1103" s="644"/>
      <c r="S1103" s="644"/>
      <c r="T1103" s="644"/>
      <c r="U1103" s="644"/>
      <c r="V1103" s="644"/>
      <c r="W1103" s="644"/>
      <c r="X1103" s="644"/>
      <c r="Y1103" s="644"/>
      <c r="Z1103" s="644"/>
      <c r="AA1103" s="644"/>
      <c r="AB1103" s="663"/>
    </row>
    <row r="1104" spans="1:28" ht="24" customHeight="1">
      <c r="A1104" s="212"/>
      <c r="B1104" s="502"/>
      <c r="C1104" s="28"/>
      <c r="D1104" s="1565"/>
      <c r="E1104" s="1566"/>
      <c r="F1104" s="1566"/>
      <c r="G1104" s="1566"/>
      <c r="H1104" s="1566"/>
      <c r="I1104" s="1566"/>
      <c r="J1104" s="1566"/>
      <c r="K1104" s="1567"/>
      <c r="L1104" s="29"/>
      <c r="M1104" s="130"/>
      <c r="N1104" s="185" t="str">
        <f t="shared" si="31"/>
        <v/>
      </c>
      <c r="O1104" s="47"/>
      <c r="P1104" s="338"/>
      <c r="Q1104" s="643"/>
      <c r="R1104" s="644"/>
      <c r="S1104" s="644"/>
      <c r="T1104" s="644"/>
      <c r="U1104" s="644"/>
      <c r="V1104" s="644"/>
      <c r="W1104" s="644"/>
      <c r="X1104" s="644"/>
      <c r="Y1104" s="644"/>
      <c r="Z1104" s="644"/>
      <c r="AA1104" s="644"/>
      <c r="AB1104" s="663"/>
    </row>
    <row r="1105" spans="1:28" ht="24" customHeight="1">
      <c r="A1105" s="212"/>
      <c r="B1105" s="502"/>
      <c r="C1105" s="28"/>
      <c r="D1105" s="1565"/>
      <c r="E1105" s="1566"/>
      <c r="F1105" s="1566"/>
      <c r="G1105" s="1566"/>
      <c r="H1105" s="1566"/>
      <c r="I1105" s="1566"/>
      <c r="J1105" s="1566"/>
      <c r="K1105" s="1567"/>
      <c r="L1105" s="29"/>
      <c r="M1105" s="130"/>
      <c r="N1105" s="185" t="str">
        <f t="shared" si="31"/>
        <v/>
      </c>
      <c r="O1105" s="47"/>
      <c r="P1105" s="338"/>
      <c r="Q1105" s="643"/>
      <c r="R1105" s="644"/>
      <c r="S1105" s="644"/>
      <c r="T1105" s="644"/>
      <c r="U1105" s="644"/>
      <c r="V1105" s="644"/>
      <c r="W1105" s="644"/>
      <c r="X1105" s="644"/>
      <c r="Y1105" s="644"/>
      <c r="Z1105" s="644"/>
      <c r="AA1105" s="644"/>
      <c r="AB1105" s="663"/>
    </row>
    <row r="1106" spans="1:28" ht="24" customHeight="1">
      <c r="A1106" s="212"/>
      <c r="B1106" s="502"/>
      <c r="C1106" s="28"/>
      <c r="D1106" s="1565"/>
      <c r="E1106" s="1566"/>
      <c r="F1106" s="1566"/>
      <c r="G1106" s="1566"/>
      <c r="H1106" s="1566"/>
      <c r="I1106" s="1566"/>
      <c r="J1106" s="1566"/>
      <c r="K1106" s="1567"/>
      <c r="L1106" s="29"/>
      <c r="M1106" s="130"/>
      <c r="N1106" s="185" t="str">
        <f t="shared" si="31"/>
        <v/>
      </c>
      <c r="O1106" s="47"/>
      <c r="P1106" s="338"/>
      <c r="Q1106" s="643"/>
      <c r="R1106" s="644"/>
      <c r="S1106" s="644"/>
      <c r="T1106" s="644"/>
      <c r="U1106" s="644"/>
      <c r="V1106" s="644"/>
      <c r="W1106" s="644"/>
      <c r="X1106" s="644"/>
      <c r="Y1106" s="644"/>
      <c r="Z1106" s="644"/>
      <c r="AA1106" s="644"/>
      <c r="AB1106" s="663"/>
    </row>
    <row r="1107" spans="1:28" ht="24" customHeight="1">
      <c r="A1107" s="212"/>
      <c r="B1107" s="502"/>
      <c r="C1107" s="28"/>
      <c r="D1107" s="1565"/>
      <c r="E1107" s="1566"/>
      <c r="F1107" s="1566"/>
      <c r="G1107" s="1566"/>
      <c r="H1107" s="1566"/>
      <c r="I1107" s="1566"/>
      <c r="J1107" s="1566"/>
      <c r="K1107" s="1567"/>
      <c r="L1107" s="29"/>
      <c r="M1107" s="130"/>
      <c r="N1107" s="185" t="str">
        <f t="shared" si="31"/>
        <v/>
      </c>
      <c r="O1107" s="47"/>
      <c r="P1107" s="338"/>
      <c r="Q1107" s="643"/>
      <c r="R1107" s="644"/>
      <c r="S1107" s="644"/>
      <c r="T1107" s="644"/>
      <c r="U1107" s="644"/>
      <c r="V1107" s="644"/>
      <c r="W1107" s="644"/>
      <c r="X1107" s="644"/>
      <c r="Y1107" s="644"/>
      <c r="Z1107" s="644"/>
      <c r="AA1107" s="644"/>
      <c r="AB1107" s="663"/>
    </row>
    <row r="1108" spans="1:28" ht="24" customHeight="1">
      <c r="A1108" s="212"/>
      <c r="B1108" s="502"/>
      <c r="C1108" s="28"/>
      <c r="D1108" s="1565"/>
      <c r="E1108" s="1566"/>
      <c r="F1108" s="1566"/>
      <c r="G1108" s="1566"/>
      <c r="H1108" s="1566"/>
      <c r="I1108" s="1566"/>
      <c r="J1108" s="1566"/>
      <c r="K1108" s="1567"/>
      <c r="L1108" s="29"/>
      <c r="M1108" s="130"/>
      <c r="N1108" s="185" t="str">
        <f t="shared" si="31"/>
        <v/>
      </c>
      <c r="O1108" s="47"/>
      <c r="P1108" s="338"/>
      <c r="Q1108" s="643"/>
      <c r="R1108" s="644"/>
      <c r="S1108" s="644"/>
      <c r="T1108" s="644"/>
      <c r="U1108" s="644"/>
      <c r="V1108" s="644"/>
      <c r="W1108" s="644"/>
      <c r="X1108" s="644"/>
      <c r="Y1108" s="644"/>
      <c r="Z1108" s="644"/>
      <c r="AA1108" s="644"/>
      <c r="AB1108" s="663"/>
    </row>
    <row r="1109" spans="1:28" ht="24" customHeight="1">
      <c r="A1109" s="212"/>
      <c r="B1109" s="502"/>
      <c r="C1109" s="28"/>
      <c r="D1109" s="1565"/>
      <c r="E1109" s="1566"/>
      <c r="F1109" s="1566"/>
      <c r="G1109" s="1566"/>
      <c r="H1109" s="1566"/>
      <c r="I1109" s="1566"/>
      <c r="J1109" s="1566"/>
      <c r="K1109" s="1567"/>
      <c r="L1109" s="29"/>
      <c r="M1109" s="130"/>
      <c r="N1109" s="185" t="str">
        <f t="shared" si="31"/>
        <v/>
      </c>
      <c r="O1109" s="47"/>
      <c r="P1109" s="338"/>
      <c r="Q1109" s="643"/>
      <c r="R1109" s="644"/>
      <c r="S1109" s="644"/>
      <c r="T1109" s="644"/>
      <c r="U1109" s="644"/>
      <c r="V1109" s="644"/>
      <c r="W1109" s="644"/>
      <c r="X1109" s="644"/>
      <c r="Y1109" s="644"/>
      <c r="Z1109" s="644"/>
      <c r="AA1109" s="644"/>
      <c r="AB1109" s="663"/>
    </row>
    <row r="1110" spans="1:28" ht="24" customHeight="1">
      <c r="A1110" s="212"/>
      <c r="B1110" s="502"/>
      <c r="C1110" s="28"/>
      <c r="D1110" s="1565"/>
      <c r="E1110" s="1566"/>
      <c r="F1110" s="1566"/>
      <c r="G1110" s="1566"/>
      <c r="H1110" s="1566"/>
      <c r="I1110" s="1566"/>
      <c r="J1110" s="1566"/>
      <c r="K1110" s="1567"/>
      <c r="L1110" s="29"/>
      <c r="M1110" s="130"/>
      <c r="N1110" s="185" t="str">
        <f t="shared" si="31"/>
        <v/>
      </c>
      <c r="O1110" s="47"/>
      <c r="P1110" s="338"/>
      <c r="Q1110" s="643"/>
      <c r="R1110" s="644"/>
      <c r="S1110" s="644"/>
      <c r="T1110" s="644"/>
      <c r="U1110" s="644"/>
      <c r="V1110" s="644"/>
      <c r="W1110" s="644"/>
      <c r="X1110" s="644"/>
      <c r="Y1110" s="644"/>
      <c r="Z1110" s="644"/>
      <c r="AA1110" s="644"/>
      <c r="AB1110" s="663"/>
    </row>
    <row r="1111" spans="1:28" ht="24" customHeight="1">
      <c r="A1111" s="212"/>
      <c r="B1111" s="502"/>
      <c r="C1111" s="28"/>
      <c r="D1111" s="1565"/>
      <c r="E1111" s="1566"/>
      <c r="F1111" s="1566"/>
      <c r="G1111" s="1566"/>
      <c r="H1111" s="1566"/>
      <c r="I1111" s="1566"/>
      <c r="J1111" s="1566"/>
      <c r="K1111" s="1567"/>
      <c r="L1111" s="29"/>
      <c r="M1111" s="130"/>
      <c r="N1111" s="185" t="str">
        <f t="shared" si="31"/>
        <v/>
      </c>
      <c r="O1111" s="47"/>
      <c r="P1111" s="338"/>
      <c r="Q1111" s="643"/>
      <c r="R1111" s="644"/>
      <c r="S1111" s="644"/>
      <c r="T1111" s="644"/>
      <c r="U1111" s="644"/>
      <c r="V1111" s="644"/>
      <c r="W1111" s="644"/>
      <c r="X1111" s="644"/>
      <c r="Y1111" s="644"/>
      <c r="Z1111" s="644"/>
      <c r="AA1111" s="644"/>
      <c r="AB1111" s="663"/>
    </row>
    <row r="1112" spans="1:28" ht="24" customHeight="1">
      <c r="A1112" s="212"/>
      <c r="B1112" s="502"/>
      <c r="C1112" s="28"/>
      <c r="D1112" s="1565"/>
      <c r="E1112" s="1566"/>
      <c r="F1112" s="1566"/>
      <c r="G1112" s="1566"/>
      <c r="H1112" s="1566"/>
      <c r="I1112" s="1566"/>
      <c r="J1112" s="1566"/>
      <c r="K1112" s="1567"/>
      <c r="L1112" s="29"/>
      <c r="M1112" s="130"/>
      <c r="N1112" s="185" t="str">
        <f t="shared" si="31"/>
        <v/>
      </c>
      <c r="O1112" s="47"/>
      <c r="P1112" s="338"/>
      <c r="Q1112" s="643"/>
      <c r="R1112" s="644"/>
      <c r="S1112" s="644"/>
      <c r="T1112" s="644"/>
      <c r="U1112" s="644"/>
      <c r="V1112" s="644"/>
      <c r="W1112" s="644"/>
      <c r="X1112" s="644"/>
      <c r="Y1112" s="644"/>
      <c r="Z1112" s="644"/>
      <c r="AA1112" s="644"/>
      <c r="AB1112" s="663"/>
    </row>
    <row r="1113" spans="1:28" ht="24" customHeight="1">
      <c r="A1113" s="212"/>
      <c r="B1113" s="502"/>
      <c r="C1113" s="28"/>
      <c r="D1113" s="819"/>
      <c r="E1113" s="820"/>
      <c r="F1113" s="820"/>
      <c r="G1113" s="820"/>
      <c r="H1113" s="820"/>
      <c r="I1113" s="820"/>
      <c r="J1113" s="820"/>
      <c r="K1113" s="821"/>
      <c r="L1113" s="29"/>
      <c r="M1113" s="130"/>
      <c r="N1113" s="185"/>
      <c r="O1113" s="47"/>
      <c r="P1113" s="338"/>
      <c r="Q1113" s="643"/>
      <c r="R1113" s="644"/>
      <c r="S1113" s="644"/>
      <c r="T1113" s="644"/>
      <c r="U1113" s="644"/>
      <c r="V1113" s="644"/>
      <c r="W1113" s="644"/>
      <c r="X1113" s="644"/>
      <c r="Y1113" s="644"/>
      <c r="Z1113" s="644"/>
      <c r="AA1113" s="644"/>
      <c r="AB1113" s="663"/>
    </row>
    <row r="1114" spans="1:28" ht="24" customHeight="1">
      <c r="A1114" s="212"/>
      <c r="B1114" s="502"/>
      <c r="C1114" s="28"/>
      <c r="D1114" s="819"/>
      <c r="E1114" s="820"/>
      <c r="F1114" s="820"/>
      <c r="G1114" s="820"/>
      <c r="H1114" s="820"/>
      <c r="I1114" s="820"/>
      <c r="J1114" s="820"/>
      <c r="K1114" s="821"/>
      <c r="L1114" s="29"/>
      <c r="M1114" s="130"/>
      <c r="N1114" s="185"/>
      <c r="O1114" s="47"/>
      <c r="P1114" s="338"/>
      <c r="Q1114" s="643"/>
      <c r="R1114" s="644"/>
      <c r="S1114" s="644"/>
      <c r="T1114" s="644"/>
      <c r="U1114" s="644"/>
      <c r="V1114" s="644"/>
      <c r="W1114" s="644"/>
      <c r="X1114" s="644"/>
      <c r="Y1114" s="644"/>
      <c r="Z1114" s="644"/>
      <c r="AA1114" s="644"/>
      <c r="AB1114" s="663"/>
    </row>
    <row r="1115" spans="1:28" ht="24" customHeight="1">
      <c r="A1115" s="212"/>
      <c r="B1115" s="502"/>
      <c r="C1115" s="28"/>
      <c r="D1115" s="819"/>
      <c r="E1115" s="820"/>
      <c r="F1115" s="820"/>
      <c r="G1115" s="820"/>
      <c r="H1115" s="820"/>
      <c r="I1115" s="820"/>
      <c r="J1115" s="820"/>
      <c r="K1115" s="821"/>
      <c r="L1115" s="29"/>
      <c r="M1115" s="130"/>
      <c r="N1115" s="185"/>
      <c r="O1115" s="47"/>
      <c r="P1115" s="338"/>
      <c r="Q1115" s="643"/>
      <c r="R1115" s="644"/>
      <c r="S1115" s="644"/>
      <c r="T1115" s="644"/>
      <c r="U1115" s="644"/>
      <c r="V1115" s="644"/>
      <c r="W1115" s="644"/>
      <c r="X1115" s="644"/>
      <c r="Y1115" s="644"/>
      <c r="Z1115" s="644"/>
      <c r="AA1115" s="644"/>
      <c r="AB1115" s="663"/>
    </row>
    <row r="1116" spans="1:28" ht="24" customHeight="1">
      <c r="A1116" s="212"/>
      <c r="B1116" s="502"/>
      <c r="C1116" s="28"/>
      <c r="D1116" s="1565"/>
      <c r="E1116" s="1566"/>
      <c r="F1116" s="1566"/>
      <c r="G1116" s="1566"/>
      <c r="H1116" s="1566"/>
      <c r="I1116" s="1566"/>
      <c r="J1116" s="1566"/>
      <c r="K1116" s="1567"/>
      <c r="L1116" s="29"/>
      <c r="M1116" s="130"/>
      <c r="N1116" s="185" t="str">
        <f t="shared" ref="N1116:N1122" si="32">IF(C1116=0,"",C1116*M1116)</f>
        <v/>
      </c>
      <c r="O1116" s="47"/>
      <c r="P1116" s="338"/>
      <c r="Q1116" s="643"/>
      <c r="R1116" s="644"/>
      <c r="S1116" s="644"/>
      <c r="T1116" s="644"/>
      <c r="U1116" s="644"/>
      <c r="V1116" s="644"/>
      <c r="W1116" s="644"/>
      <c r="X1116" s="644"/>
      <c r="Y1116" s="644"/>
      <c r="Z1116" s="644"/>
      <c r="AA1116" s="644"/>
      <c r="AB1116" s="663"/>
    </row>
    <row r="1117" spans="1:28" ht="24" customHeight="1">
      <c r="A1117" s="212"/>
      <c r="B1117" s="502"/>
      <c r="C1117" s="28"/>
      <c r="D1117" s="1565"/>
      <c r="E1117" s="1566"/>
      <c r="F1117" s="1566"/>
      <c r="G1117" s="1566"/>
      <c r="H1117" s="1566"/>
      <c r="I1117" s="1566"/>
      <c r="J1117" s="1566"/>
      <c r="K1117" s="1567"/>
      <c r="L1117" s="29"/>
      <c r="M1117" s="130"/>
      <c r="N1117" s="185" t="str">
        <f t="shared" si="32"/>
        <v/>
      </c>
      <c r="O1117" s="47"/>
      <c r="P1117" s="338"/>
      <c r="Q1117" s="643"/>
      <c r="R1117" s="644"/>
      <c r="S1117" s="644"/>
      <c r="T1117" s="644"/>
      <c r="U1117" s="644"/>
      <c r="V1117" s="644"/>
      <c r="W1117" s="644"/>
      <c r="X1117" s="644"/>
      <c r="Y1117" s="644"/>
      <c r="Z1117" s="644"/>
      <c r="AA1117" s="644"/>
      <c r="AB1117" s="663"/>
    </row>
    <row r="1118" spans="1:28" ht="24" customHeight="1">
      <c r="A1118" s="212"/>
      <c r="B1118" s="502"/>
      <c r="C1118" s="28"/>
      <c r="D1118" s="1565"/>
      <c r="E1118" s="1566"/>
      <c r="F1118" s="1566"/>
      <c r="G1118" s="1566"/>
      <c r="H1118" s="1566"/>
      <c r="I1118" s="1566"/>
      <c r="J1118" s="1566"/>
      <c r="K1118" s="1567"/>
      <c r="L1118" s="29"/>
      <c r="M1118" s="130"/>
      <c r="N1118" s="185" t="str">
        <f t="shared" si="32"/>
        <v/>
      </c>
      <c r="O1118" s="47"/>
      <c r="P1118" s="338"/>
      <c r="Q1118" s="643"/>
      <c r="R1118" s="644"/>
      <c r="S1118" s="644"/>
      <c r="T1118" s="644"/>
      <c r="U1118" s="644"/>
      <c r="V1118" s="644"/>
      <c r="W1118" s="644"/>
      <c r="X1118" s="644"/>
      <c r="Y1118" s="644"/>
      <c r="Z1118" s="644"/>
      <c r="AA1118" s="644"/>
      <c r="AB1118" s="663"/>
    </row>
    <row r="1119" spans="1:28" ht="24" customHeight="1">
      <c r="A1119" s="212"/>
      <c r="B1119" s="502"/>
      <c r="C1119" s="28"/>
      <c r="D1119" s="1565"/>
      <c r="E1119" s="1566"/>
      <c r="F1119" s="1566"/>
      <c r="G1119" s="1566"/>
      <c r="H1119" s="1566"/>
      <c r="I1119" s="1566"/>
      <c r="J1119" s="1566"/>
      <c r="K1119" s="1567"/>
      <c r="L1119" s="29"/>
      <c r="M1119" s="130"/>
      <c r="N1119" s="185" t="str">
        <f t="shared" si="32"/>
        <v/>
      </c>
      <c r="O1119" s="47"/>
      <c r="P1119" s="338"/>
      <c r="Q1119" s="643"/>
      <c r="R1119" s="644"/>
      <c r="S1119" s="644"/>
      <c r="T1119" s="644"/>
      <c r="U1119" s="644"/>
      <c r="V1119" s="644"/>
      <c r="W1119" s="644"/>
      <c r="X1119" s="644"/>
      <c r="Y1119" s="644"/>
      <c r="Z1119" s="644"/>
      <c r="AA1119" s="644"/>
      <c r="AB1119" s="663"/>
    </row>
    <row r="1120" spans="1:28" ht="24" customHeight="1">
      <c r="A1120" s="212"/>
      <c r="B1120" s="502"/>
      <c r="C1120" s="28"/>
      <c r="D1120" s="1565"/>
      <c r="E1120" s="1566"/>
      <c r="F1120" s="1566"/>
      <c r="G1120" s="1566"/>
      <c r="H1120" s="1566"/>
      <c r="I1120" s="1566"/>
      <c r="J1120" s="1566"/>
      <c r="K1120" s="1567"/>
      <c r="L1120" s="29"/>
      <c r="M1120" s="130"/>
      <c r="N1120" s="185" t="str">
        <f t="shared" si="32"/>
        <v/>
      </c>
      <c r="O1120" s="47"/>
      <c r="P1120" s="338"/>
      <c r="Q1120" s="643"/>
      <c r="R1120" s="644"/>
      <c r="S1120" s="644"/>
      <c r="T1120" s="644"/>
      <c r="U1120" s="644"/>
      <c r="V1120" s="644"/>
      <c r="W1120" s="644"/>
      <c r="X1120" s="644"/>
      <c r="Y1120" s="644"/>
      <c r="Z1120" s="644"/>
      <c r="AA1120" s="644"/>
      <c r="AB1120" s="663"/>
    </row>
    <row r="1121" spans="1:28" ht="24" customHeight="1">
      <c r="A1121" s="212"/>
      <c r="B1121" s="502"/>
      <c r="C1121" s="28"/>
      <c r="D1121" s="1565"/>
      <c r="E1121" s="1566"/>
      <c r="F1121" s="1566"/>
      <c r="G1121" s="1566"/>
      <c r="H1121" s="1566"/>
      <c r="I1121" s="1566"/>
      <c r="J1121" s="1566"/>
      <c r="K1121" s="1567"/>
      <c r="L1121" s="29"/>
      <c r="M1121" s="130"/>
      <c r="N1121" s="185" t="str">
        <f t="shared" si="32"/>
        <v/>
      </c>
      <c r="O1121" s="47"/>
      <c r="P1121" s="338"/>
      <c r="Q1121" s="643"/>
      <c r="R1121" s="644"/>
      <c r="S1121" s="644"/>
      <c r="T1121" s="644"/>
      <c r="U1121" s="644"/>
      <c r="V1121" s="644"/>
      <c r="W1121" s="644"/>
      <c r="X1121" s="644"/>
      <c r="Y1121" s="644"/>
      <c r="Z1121" s="644"/>
      <c r="AA1121" s="644"/>
      <c r="AB1121" s="663"/>
    </row>
    <row r="1122" spans="1:28" ht="24" customHeight="1">
      <c r="A1122" s="212"/>
      <c r="B1122" s="502"/>
      <c r="C1122" s="28"/>
      <c r="D1122" s="1565"/>
      <c r="E1122" s="1566"/>
      <c r="F1122" s="1566"/>
      <c r="G1122" s="1566"/>
      <c r="H1122" s="1566"/>
      <c r="I1122" s="1566"/>
      <c r="J1122" s="1566"/>
      <c r="K1122" s="1567"/>
      <c r="L1122" s="29"/>
      <c r="M1122" s="130"/>
      <c r="N1122" s="185" t="str">
        <f t="shared" si="32"/>
        <v/>
      </c>
      <c r="O1122" s="47"/>
      <c r="P1122" s="338"/>
      <c r="Q1122" s="643"/>
      <c r="R1122" s="644"/>
      <c r="S1122" s="644"/>
      <c r="T1122" s="644"/>
      <c r="U1122" s="644"/>
      <c r="V1122" s="644"/>
      <c r="W1122" s="644"/>
      <c r="X1122" s="644"/>
      <c r="Y1122" s="644"/>
      <c r="Z1122" s="644"/>
      <c r="AA1122" s="644"/>
      <c r="AB1122" s="663"/>
    </row>
    <row r="1123" spans="1:28" s="49" customFormat="1" ht="3.75" customHeight="1">
      <c r="A1123" s="340"/>
      <c r="D1123" s="140"/>
      <c r="P1123" s="201"/>
      <c r="Q1123" s="494"/>
      <c r="R1123" s="202"/>
      <c r="S1123" s="202"/>
      <c r="T1123" s="202"/>
      <c r="U1123" s="202"/>
      <c r="V1123" s="202"/>
      <c r="W1123" s="202"/>
      <c r="X1123" s="202"/>
      <c r="Y1123" s="202"/>
      <c r="Z1123" s="202"/>
      <c r="AA1123" s="202"/>
      <c r="AB1123" s="197"/>
    </row>
    <row r="1124" spans="1:28" s="49" customFormat="1" ht="21.75" customHeight="1">
      <c r="A1124" s="340"/>
      <c r="B1124" s="1568" t="s">
        <v>188</v>
      </c>
      <c r="C1124" s="1569"/>
      <c r="D1124" s="1569"/>
      <c r="E1124" s="1569"/>
      <c r="F1124" s="1569"/>
      <c r="G1124" s="1569"/>
      <c r="H1124" s="1569"/>
      <c r="I1124" s="1569"/>
      <c r="J1124" s="1569"/>
      <c r="K1124" s="1569"/>
      <c r="L1124" s="1569"/>
      <c r="M1124" s="1569"/>
      <c r="N1124" s="1569"/>
      <c r="O1124" s="1570"/>
      <c r="P1124" s="337"/>
      <c r="Q1124" s="494"/>
      <c r="R1124" s="202"/>
      <c r="S1124" s="202"/>
      <c r="T1124" s="202"/>
      <c r="U1124" s="202"/>
      <c r="V1124" s="202"/>
      <c r="W1124" s="202"/>
      <c r="X1124" s="202"/>
      <c r="Y1124" s="202"/>
      <c r="Z1124" s="202"/>
      <c r="AA1124" s="202"/>
      <c r="AB1124" s="197"/>
    </row>
    <row r="1125" spans="1:28" s="49" customFormat="1" ht="21.75" customHeight="1">
      <c r="A1125" s="340"/>
      <c r="B1125" s="1571" t="s">
        <v>187</v>
      </c>
      <c r="C1125" s="1572"/>
      <c r="D1125" s="1572"/>
      <c r="E1125" s="1572"/>
      <c r="F1125" s="1572"/>
      <c r="G1125" s="1572"/>
      <c r="H1125" s="1572"/>
      <c r="I1125" s="1572"/>
      <c r="J1125" s="1572"/>
      <c r="K1125" s="1572"/>
      <c r="L1125" s="1572"/>
      <c r="M1125" s="1572"/>
      <c r="N1125" s="1572"/>
      <c r="O1125" s="1573"/>
      <c r="P1125" s="337"/>
      <c r="Q1125" s="494"/>
      <c r="R1125" s="202"/>
      <c r="S1125" s="202"/>
      <c r="T1125" s="202"/>
      <c r="U1125" s="202"/>
      <c r="V1125" s="202"/>
      <c r="W1125" s="202"/>
      <c r="X1125" s="202"/>
      <c r="Y1125" s="202"/>
      <c r="Z1125" s="202"/>
      <c r="AA1125" s="202"/>
      <c r="AB1125" s="197"/>
    </row>
    <row r="1126" spans="1:28" ht="12" customHeight="1">
      <c r="A1126" s="216"/>
      <c r="B1126" s="224" t="str">
        <f>B1069</f>
        <v>FAPESP,  SETEMBRO DE 2015</v>
      </c>
      <c r="C1126" s="3"/>
      <c r="D1126" s="95"/>
      <c r="E1126" s="314"/>
      <c r="F1126" s="314"/>
      <c r="G1126" s="314"/>
      <c r="H1126" s="314"/>
      <c r="I1126" s="314"/>
      <c r="J1126" s="314"/>
      <c r="K1126" s="3"/>
      <c r="L1126" s="3"/>
      <c r="M1126" s="501"/>
      <c r="N1126" s="501"/>
      <c r="O1126" s="501">
        <v>3</v>
      </c>
      <c r="P1126" s="338"/>
      <c r="Q1126" s="651"/>
      <c r="R1126" s="650"/>
      <c r="S1126" s="650"/>
      <c r="T1126" s="650"/>
      <c r="U1126" s="650"/>
      <c r="V1126" s="650"/>
      <c r="W1126" s="650"/>
      <c r="X1126" s="650"/>
      <c r="Y1126" s="650"/>
      <c r="Z1126" s="650"/>
      <c r="AA1126" s="650"/>
      <c r="AB1126" s="665"/>
    </row>
    <row r="1127" spans="1:28" ht="24" customHeight="1">
      <c r="A1127" s="216"/>
      <c r="B1127" s="309" t="s">
        <v>143</v>
      </c>
      <c r="C1127" s="3"/>
      <c r="D1127" s="95"/>
      <c r="E1127" s="314"/>
      <c r="F1127" s="314"/>
      <c r="G1127" s="314"/>
      <c r="H1127" s="314"/>
      <c r="I1127" s="314"/>
      <c r="J1127" s="314"/>
      <c r="K1127" s="3"/>
      <c r="L1127" s="3"/>
      <c r="M1127" s="311"/>
      <c r="N1127" s="311"/>
      <c r="O1127" s="311"/>
      <c r="P1127" s="338"/>
      <c r="Q1127" s="651"/>
      <c r="R1127" s="652"/>
      <c r="S1127" s="652"/>
      <c r="T1127" s="650"/>
      <c r="U1127" s="650"/>
      <c r="V1127" s="650"/>
      <c r="W1127" s="650"/>
      <c r="X1127" s="650"/>
      <c r="Y1127" s="650"/>
      <c r="Z1127" s="650"/>
      <c r="AA1127" s="650"/>
      <c r="AB1127" s="665"/>
    </row>
    <row r="1128" spans="1:28" ht="15.75" customHeight="1">
      <c r="A1128" s="212"/>
      <c r="B1128" s="1574" t="s">
        <v>1</v>
      </c>
      <c r="C1128" s="1574" t="s">
        <v>7</v>
      </c>
      <c r="D1128" s="1575" t="s">
        <v>8</v>
      </c>
      <c r="E1128" s="1576"/>
      <c r="F1128" s="1576"/>
      <c r="G1128" s="1576"/>
      <c r="H1128" s="1576"/>
      <c r="I1128" s="1576"/>
      <c r="J1128" s="1576"/>
      <c r="K1128" s="1576"/>
      <c r="L1128" s="1577" t="s">
        <v>117</v>
      </c>
      <c r="M1128" s="1577" t="s">
        <v>3</v>
      </c>
      <c r="N1128" s="1574" t="s">
        <v>4</v>
      </c>
      <c r="O1128" s="1574" t="s">
        <v>2</v>
      </c>
      <c r="P1128" s="209"/>
      <c r="Q1128" s="653"/>
      <c r="R1128" s="652"/>
      <c r="S1128" s="652"/>
      <c r="T1128" s="652"/>
      <c r="U1128" s="652"/>
      <c r="V1128" s="652"/>
      <c r="W1128" s="652"/>
      <c r="X1128" s="652"/>
      <c r="Y1128" s="652"/>
      <c r="Z1128" s="652"/>
      <c r="AA1128" s="652"/>
      <c r="AB1128" s="652"/>
    </row>
    <row r="1129" spans="1:28" s="55" customFormat="1" ht="15.75" customHeight="1">
      <c r="A1129" s="266"/>
      <c r="B1129" s="1551"/>
      <c r="C1129" s="1551"/>
      <c r="D1129" s="1576"/>
      <c r="E1129" s="1576"/>
      <c r="F1129" s="1576"/>
      <c r="G1129" s="1576"/>
      <c r="H1129" s="1576"/>
      <c r="I1129" s="1576"/>
      <c r="J1129" s="1576"/>
      <c r="K1129" s="1576"/>
      <c r="L1129" s="1577"/>
      <c r="M1129" s="1551"/>
      <c r="N1129" s="1551"/>
      <c r="O1129" s="1551"/>
      <c r="P1129" s="210"/>
      <c r="Q1129" s="653"/>
      <c r="R1129" s="644"/>
      <c r="S1129" s="644"/>
      <c r="T1129" s="652"/>
      <c r="U1129" s="652"/>
      <c r="V1129" s="652"/>
      <c r="W1129" s="652"/>
      <c r="X1129" s="652"/>
      <c r="Y1129" s="652"/>
      <c r="Z1129" s="652"/>
      <c r="AA1129" s="652"/>
      <c r="AB1129" s="652"/>
    </row>
    <row r="1130" spans="1:28" ht="23.45" customHeight="1">
      <c r="A1130" s="212"/>
      <c r="B1130" s="502"/>
      <c r="C1130" s="103"/>
      <c r="D1130" s="1565"/>
      <c r="E1130" s="1566"/>
      <c r="F1130" s="1566"/>
      <c r="G1130" s="1566"/>
      <c r="H1130" s="1566"/>
      <c r="I1130" s="1566"/>
      <c r="J1130" s="1566"/>
      <c r="K1130" s="1567"/>
      <c r="L1130" s="29"/>
      <c r="M1130" s="130"/>
      <c r="N1130" s="185" t="str">
        <f t="shared" ref="N1130:N1170" si="33">IF(C1130=0,"",C1130*M1130)</f>
        <v/>
      </c>
      <c r="O1130" s="47"/>
      <c r="P1130" s="338"/>
      <c r="Q1130" s="643"/>
      <c r="R1130" s="644"/>
      <c r="S1130" s="644"/>
      <c r="T1130" s="644"/>
      <c r="U1130" s="644"/>
      <c r="V1130" s="644"/>
      <c r="W1130" s="644"/>
      <c r="X1130" s="644"/>
      <c r="Y1130" s="644"/>
      <c r="Z1130" s="644"/>
      <c r="AA1130" s="644"/>
      <c r="AB1130" s="663"/>
    </row>
    <row r="1131" spans="1:28" ht="23.45" customHeight="1">
      <c r="A1131" s="212"/>
      <c r="B1131" s="502"/>
      <c r="C1131" s="28"/>
      <c r="D1131" s="1565"/>
      <c r="E1131" s="1566"/>
      <c r="F1131" s="1566"/>
      <c r="G1131" s="1566"/>
      <c r="H1131" s="1566"/>
      <c r="I1131" s="1566"/>
      <c r="J1131" s="1566"/>
      <c r="K1131" s="1567"/>
      <c r="L1131" s="29"/>
      <c r="M1131" s="130"/>
      <c r="N1131" s="185" t="str">
        <f t="shared" si="33"/>
        <v/>
      </c>
      <c r="O1131" s="47"/>
      <c r="P1131" s="338"/>
      <c r="Q1131" s="643"/>
      <c r="R1131" s="644"/>
      <c r="S1131" s="644"/>
      <c r="T1131" s="644"/>
      <c r="U1131" s="644"/>
      <c r="V1131" s="644"/>
      <c r="W1131" s="644"/>
      <c r="X1131" s="644"/>
      <c r="Y1131" s="644"/>
      <c r="Z1131" s="644"/>
      <c r="AA1131" s="644"/>
      <c r="AB1131" s="663"/>
    </row>
    <row r="1132" spans="1:28" ht="23.45" customHeight="1">
      <c r="A1132" s="212"/>
      <c r="B1132" s="502"/>
      <c r="C1132" s="28"/>
      <c r="D1132" s="1565"/>
      <c r="E1132" s="1566"/>
      <c r="F1132" s="1566"/>
      <c r="G1132" s="1566"/>
      <c r="H1132" s="1566"/>
      <c r="I1132" s="1566"/>
      <c r="J1132" s="1566"/>
      <c r="K1132" s="1567"/>
      <c r="L1132" s="29"/>
      <c r="M1132" s="130"/>
      <c r="N1132" s="185" t="str">
        <f t="shared" si="33"/>
        <v/>
      </c>
      <c r="O1132" s="47"/>
      <c r="P1132" s="338"/>
      <c r="Q1132" s="643"/>
      <c r="R1132" s="644"/>
      <c r="S1132" s="644"/>
      <c r="T1132" s="644"/>
      <c r="U1132" s="644"/>
      <c r="V1132" s="644"/>
      <c r="W1132" s="644"/>
      <c r="X1132" s="644"/>
      <c r="Y1132" s="644"/>
      <c r="Z1132" s="644"/>
      <c r="AA1132" s="644"/>
      <c r="AB1132" s="663"/>
    </row>
    <row r="1133" spans="1:28" ht="23.45" customHeight="1">
      <c r="A1133" s="212"/>
      <c r="B1133" s="502"/>
      <c r="C1133" s="28"/>
      <c r="D1133" s="1565"/>
      <c r="E1133" s="1566"/>
      <c r="F1133" s="1566"/>
      <c r="G1133" s="1566"/>
      <c r="H1133" s="1566"/>
      <c r="I1133" s="1566"/>
      <c r="J1133" s="1566"/>
      <c r="K1133" s="1567"/>
      <c r="L1133" s="29"/>
      <c r="M1133" s="130"/>
      <c r="N1133" s="185" t="str">
        <f t="shared" si="33"/>
        <v/>
      </c>
      <c r="O1133" s="47"/>
      <c r="P1133" s="338"/>
      <c r="Q1133" s="643"/>
      <c r="R1133" s="644"/>
      <c r="S1133" s="644"/>
      <c r="T1133" s="644"/>
      <c r="U1133" s="644"/>
      <c r="V1133" s="644"/>
      <c r="W1133" s="644"/>
      <c r="X1133" s="644"/>
      <c r="Y1133" s="644"/>
      <c r="Z1133" s="644"/>
      <c r="AA1133" s="644"/>
      <c r="AB1133" s="663"/>
    </row>
    <row r="1134" spans="1:28" ht="23.45" customHeight="1">
      <c r="A1134" s="212"/>
      <c r="B1134" s="502"/>
      <c r="C1134" s="28"/>
      <c r="D1134" s="1565"/>
      <c r="E1134" s="1566"/>
      <c r="F1134" s="1566"/>
      <c r="G1134" s="1566"/>
      <c r="H1134" s="1566"/>
      <c r="I1134" s="1566"/>
      <c r="J1134" s="1566"/>
      <c r="K1134" s="1567"/>
      <c r="L1134" s="29"/>
      <c r="M1134" s="130"/>
      <c r="N1134" s="185" t="str">
        <f t="shared" si="33"/>
        <v/>
      </c>
      <c r="O1134" s="47"/>
      <c r="P1134" s="338"/>
      <c r="Q1134" s="643"/>
      <c r="R1134" s="644"/>
      <c r="S1134" s="644"/>
      <c r="T1134" s="644"/>
      <c r="U1134" s="644"/>
      <c r="V1134" s="644"/>
      <c r="W1134" s="644"/>
      <c r="X1134" s="644"/>
      <c r="Y1134" s="644"/>
      <c r="Z1134" s="644"/>
      <c r="AA1134" s="644"/>
      <c r="AB1134" s="663"/>
    </row>
    <row r="1135" spans="1:28" ht="23.45" customHeight="1">
      <c r="A1135" s="212"/>
      <c r="B1135" s="502"/>
      <c r="C1135" s="28"/>
      <c r="D1135" s="1565"/>
      <c r="E1135" s="1566"/>
      <c r="F1135" s="1566"/>
      <c r="G1135" s="1566"/>
      <c r="H1135" s="1566"/>
      <c r="I1135" s="1566"/>
      <c r="J1135" s="1566"/>
      <c r="K1135" s="1567"/>
      <c r="L1135" s="29"/>
      <c r="M1135" s="130"/>
      <c r="N1135" s="185" t="str">
        <f t="shared" si="33"/>
        <v/>
      </c>
      <c r="O1135" s="47"/>
      <c r="P1135" s="338"/>
      <c r="Q1135" s="643"/>
      <c r="R1135" s="644"/>
      <c r="S1135" s="644"/>
      <c r="T1135" s="644"/>
      <c r="U1135" s="644"/>
      <c r="V1135" s="644"/>
      <c r="W1135" s="644"/>
      <c r="X1135" s="644"/>
      <c r="Y1135" s="644"/>
      <c r="Z1135" s="644"/>
      <c r="AA1135" s="644"/>
      <c r="AB1135" s="663"/>
    </row>
    <row r="1136" spans="1:28" ht="23.45" customHeight="1">
      <c r="A1136" s="212"/>
      <c r="B1136" s="502"/>
      <c r="C1136" s="28"/>
      <c r="D1136" s="1565"/>
      <c r="E1136" s="1566"/>
      <c r="F1136" s="1566"/>
      <c r="G1136" s="1566"/>
      <c r="H1136" s="1566"/>
      <c r="I1136" s="1566"/>
      <c r="J1136" s="1566"/>
      <c r="K1136" s="1567"/>
      <c r="L1136" s="29"/>
      <c r="M1136" s="130"/>
      <c r="N1136" s="185" t="str">
        <f t="shared" si="33"/>
        <v/>
      </c>
      <c r="O1136" s="47"/>
      <c r="P1136" s="338"/>
      <c r="Q1136" s="643"/>
      <c r="R1136" s="644"/>
      <c r="S1136" s="644"/>
      <c r="T1136" s="644"/>
      <c r="U1136" s="644"/>
      <c r="V1136" s="644"/>
      <c r="W1136" s="644"/>
      <c r="X1136" s="644"/>
      <c r="Y1136" s="644"/>
      <c r="Z1136" s="644"/>
      <c r="AA1136" s="644"/>
      <c r="AB1136" s="663"/>
    </row>
    <row r="1137" spans="1:28" ht="23.45" customHeight="1">
      <c r="A1137" s="212"/>
      <c r="B1137" s="502"/>
      <c r="C1137" s="28"/>
      <c r="D1137" s="1565"/>
      <c r="E1137" s="1566"/>
      <c r="F1137" s="1566"/>
      <c r="G1137" s="1566"/>
      <c r="H1137" s="1566"/>
      <c r="I1137" s="1566"/>
      <c r="J1137" s="1566"/>
      <c r="K1137" s="1567"/>
      <c r="L1137" s="29"/>
      <c r="M1137" s="130"/>
      <c r="N1137" s="185" t="str">
        <f t="shared" si="33"/>
        <v/>
      </c>
      <c r="O1137" s="47"/>
      <c r="P1137" s="338"/>
      <c r="Q1137" s="643"/>
      <c r="R1137" s="644"/>
      <c r="S1137" s="644"/>
      <c r="T1137" s="644"/>
      <c r="U1137" s="644"/>
      <c r="V1137" s="644"/>
      <c r="W1137" s="644"/>
      <c r="X1137" s="644"/>
      <c r="Y1137" s="644"/>
      <c r="Z1137" s="644"/>
      <c r="AA1137" s="644"/>
      <c r="AB1137" s="663"/>
    </row>
    <row r="1138" spans="1:28" ht="23.45" customHeight="1">
      <c r="A1138" s="212"/>
      <c r="B1138" s="502"/>
      <c r="C1138" s="28"/>
      <c r="D1138" s="1565"/>
      <c r="E1138" s="1566"/>
      <c r="F1138" s="1566"/>
      <c r="G1138" s="1566"/>
      <c r="H1138" s="1566"/>
      <c r="I1138" s="1566"/>
      <c r="J1138" s="1566"/>
      <c r="K1138" s="1567"/>
      <c r="L1138" s="29"/>
      <c r="M1138" s="130"/>
      <c r="N1138" s="185" t="str">
        <f t="shared" si="33"/>
        <v/>
      </c>
      <c r="O1138" s="47"/>
      <c r="P1138" s="338"/>
      <c r="Q1138" s="643"/>
      <c r="R1138" s="644"/>
      <c r="S1138" s="644"/>
      <c r="T1138" s="644"/>
      <c r="U1138" s="644"/>
      <c r="V1138" s="644"/>
      <c r="W1138" s="644"/>
      <c r="X1138" s="644"/>
      <c r="Y1138" s="644"/>
      <c r="Z1138" s="644"/>
      <c r="AA1138" s="644"/>
      <c r="AB1138" s="663"/>
    </row>
    <row r="1139" spans="1:28" ht="23.45" customHeight="1">
      <c r="A1139" s="212"/>
      <c r="B1139" s="502"/>
      <c r="C1139" s="28"/>
      <c r="D1139" s="1565"/>
      <c r="E1139" s="1566"/>
      <c r="F1139" s="1566"/>
      <c r="G1139" s="1566"/>
      <c r="H1139" s="1566"/>
      <c r="I1139" s="1566"/>
      <c r="J1139" s="1566"/>
      <c r="K1139" s="1567"/>
      <c r="L1139" s="29"/>
      <c r="M1139" s="130"/>
      <c r="N1139" s="185" t="str">
        <f t="shared" si="33"/>
        <v/>
      </c>
      <c r="O1139" s="47"/>
      <c r="P1139" s="338"/>
      <c r="Q1139" s="643"/>
      <c r="R1139" s="644"/>
      <c r="S1139" s="644"/>
      <c r="T1139" s="644"/>
      <c r="U1139" s="644"/>
      <c r="V1139" s="644"/>
      <c r="W1139" s="644"/>
      <c r="X1139" s="644"/>
      <c r="Y1139" s="644"/>
      <c r="Z1139" s="644"/>
      <c r="AA1139" s="644"/>
      <c r="AB1139" s="663"/>
    </row>
    <row r="1140" spans="1:28" ht="23.45" customHeight="1">
      <c r="A1140" s="212"/>
      <c r="B1140" s="502"/>
      <c r="C1140" s="28"/>
      <c r="D1140" s="1565"/>
      <c r="E1140" s="1566"/>
      <c r="F1140" s="1566"/>
      <c r="G1140" s="1566"/>
      <c r="H1140" s="1566"/>
      <c r="I1140" s="1566"/>
      <c r="J1140" s="1566"/>
      <c r="K1140" s="1567"/>
      <c r="L1140" s="29"/>
      <c r="M1140" s="130"/>
      <c r="N1140" s="185" t="str">
        <f t="shared" si="33"/>
        <v/>
      </c>
      <c r="O1140" s="47"/>
      <c r="P1140" s="338"/>
      <c r="Q1140" s="643"/>
      <c r="R1140" s="644"/>
      <c r="S1140" s="644"/>
      <c r="T1140" s="644"/>
      <c r="U1140" s="644"/>
      <c r="V1140" s="644"/>
      <c r="W1140" s="644"/>
      <c r="X1140" s="644"/>
      <c r="Y1140" s="644"/>
      <c r="Z1140" s="644"/>
      <c r="AA1140" s="644"/>
      <c r="AB1140" s="663"/>
    </row>
    <row r="1141" spans="1:28" ht="23.45" customHeight="1">
      <c r="A1141" s="212"/>
      <c r="B1141" s="502"/>
      <c r="C1141" s="28"/>
      <c r="D1141" s="1565"/>
      <c r="E1141" s="1566"/>
      <c r="F1141" s="1566"/>
      <c r="G1141" s="1566"/>
      <c r="H1141" s="1566"/>
      <c r="I1141" s="1566"/>
      <c r="J1141" s="1566"/>
      <c r="K1141" s="1567"/>
      <c r="L1141" s="29"/>
      <c r="M1141" s="130"/>
      <c r="N1141" s="185" t="str">
        <f t="shared" si="33"/>
        <v/>
      </c>
      <c r="O1141" s="47"/>
      <c r="P1141" s="338"/>
      <c r="Q1141" s="643"/>
      <c r="R1141" s="644"/>
      <c r="S1141" s="644"/>
      <c r="T1141" s="644"/>
      <c r="U1141" s="644"/>
      <c r="V1141" s="644"/>
      <c r="W1141" s="644"/>
      <c r="X1141" s="644"/>
      <c r="Y1141" s="644"/>
      <c r="Z1141" s="644"/>
      <c r="AA1141" s="644"/>
      <c r="AB1141" s="663"/>
    </row>
    <row r="1142" spans="1:28" ht="23.45" customHeight="1">
      <c r="A1142" s="212"/>
      <c r="B1142" s="502"/>
      <c r="C1142" s="28"/>
      <c r="D1142" s="1565"/>
      <c r="E1142" s="1566"/>
      <c r="F1142" s="1566"/>
      <c r="G1142" s="1566"/>
      <c r="H1142" s="1566"/>
      <c r="I1142" s="1566"/>
      <c r="J1142" s="1566"/>
      <c r="K1142" s="1567"/>
      <c r="L1142" s="29"/>
      <c r="M1142" s="130"/>
      <c r="N1142" s="185" t="str">
        <f t="shared" si="33"/>
        <v/>
      </c>
      <c r="O1142" s="47"/>
      <c r="P1142" s="338"/>
      <c r="Q1142" s="643"/>
      <c r="R1142" s="644"/>
      <c r="S1142" s="644"/>
      <c r="T1142" s="644"/>
      <c r="U1142" s="644"/>
      <c r="V1142" s="644"/>
      <c r="W1142" s="644"/>
      <c r="X1142" s="644"/>
      <c r="Y1142" s="644"/>
      <c r="Z1142" s="644"/>
      <c r="AA1142" s="644"/>
      <c r="AB1142" s="663"/>
    </row>
    <row r="1143" spans="1:28" ht="23.45" customHeight="1">
      <c r="A1143" s="212"/>
      <c r="B1143" s="502"/>
      <c r="C1143" s="28"/>
      <c r="D1143" s="1565"/>
      <c r="E1143" s="1566"/>
      <c r="F1143" s="1566"/>
      <c r="G1143" s="1566"/>
      <c r="H1143" s="1566"/>
      <c r="I1143" s="1566"/>
      <c r="J1143" s="1566"/>
      <c r="K1143" s="1567"/>
      <c r="L1143" s="29"/>
      <c r="M1143" s="130"/>
      <c r="N1143" s="185" t="str">
        <f t="shared" si="33"/>
        <v/>
      </c>
      <c r="O1143" s="47"/>
      <c r="P1143" s="338"/>
      <c r="Q1143" s="643"/>
      <c r="R1143" s="644"/>
      <c r="S1143" s="644"/>
      <c r="T1143" s="644"/>
      <c r="U1143" s="644"/>
      <c r="V1143" s="644"/>
      <c r="W1143" s="644"/>
      <c r="X1143" s="644"/>
      <c r="Y1143" s="644"/>
      <c r="Z1143" s="644"/>
      <c r="AA1143" s="644"/>
      <c r="AB1143" s="663"/>
    </row>
    <row r="1144" spans="1:28" ht="23.45" customHeight="1">
      <c r="A1144" s="212"/>
      <c r="B1144" s="502"/>
      <c r="C1144" s="28"/>
      <c r="D1144" s="1565"/>
      <c r="E1144" s="1566"/>
      <c r="F1144" s="1566"/>
      <c r="G1144" s="1566"/>
      <c r="H1144" s="1566"/>
      <c r="I1144" s="1566"/>
      <c r="J1144" s="1566"/>
      <c r="K1144" s="1567"/>
      <c r="L1144" s="29"/>
      <c r="M1144" s="130"/>
      <c r="N1144" s="185" t="str">
        <f t="shared" si="33"/>
        <v/>
      </c>
      <c r="O1144" s="47"/>
      <c r="P1144" s="338"/>
      <c r="Q1144" s="643"/>
      <c r="R1144" s="644"/>
      <c r="S1144" s="644"/>
      <c r="T1144" s="644"/>
      <c r="U1144" s="644"/>
      <c r="V1144" s="644"/>
      <c r="W1144" s="644"/>
      <c r="X1144" s="644"/>
      <c r="Y1144" s="644"/>
      <c r="Z1144" s="644"/>
      <c r="AA1144" s="644"/>
      <c r="AB1144" s="663"/>
    </row>
    <row r="1145" spans="1:28" ht="23.45" customHeight="1">
      <c r="A1145" s="212"/>
      <c r="B1145" s="502"/>
      <c r="C1145" s="28"/>
      <c r="D1145" s="1565"/>
      <c r="E1145" s="1566"/>
      <c r="F1145" s="1566"/>
      <c r="G1145" s="1566"/>
      <c r="H1145" s="1566"/>
      <c r="I1145" s="1566"/>
      <c r="J1145" s="1566"/>
      <c r="K1145" s="1567"/>
      <c r="L1145" s="29"/>
      <c r="M1145" s="130"/>
      <c r="N1145" s="185" t="str">
        <f t="shared" si="33"/>
        <v/>
      </c>
      <c r="O1145" s="47"/>
      <c r="P1145" s="338"/>
      <c r="Q1145" s="643"/>
      <c r="R1145" s="644"/>
      <c r="S1145" s="644"/>
      <c r="T1145" s="644"/>
      <c r="U1145" s="644"/>
      <c r="V1145" s="644"/>
      <c r="W1145" s="644"/>
      <c r="X1145" s="644"/>
      <c r="Y1145" s="644"/>
      <c r="Z1145" s="644"/>
      <c r="AA1145" s="644"/>
      <c r="AB1145" s="663"/>
    </row>
    <row r="1146" spans="1:28" ht="23.45" customHeight="1">
      <c r="A1146" s="212"/>
      <c r="B1146" s="502"/>
      <c r="C1146" s="28"/>
      <c r="D1146" s="1565"/>
      <c r="E1146" s="1566"/>
      <c r="F1146" s="1566"/>
      <c r="G1146" s="1566"/>
      <c r="H1146" s="1566"/>
      <c r="I1146" s="1566"/>
      <c r="J1146" s="1566"/>
      <c r="K1146" s="1567"/>
      <c r="L1146" s="29"/>
      <c r="M1146" s="130"/>
      <c r="N1146" s="185" t="str">
        <f t="shared" si="33"/>
        <v/>
      </c>
      <c r="O1146" s="47"/>
      <c r="P1146" s="338"/>
      <c r="Q1146" s="643"/>
      <c r="R1146" s="644"/>
      <c r="S1146" s="644"/>
      <c r="T1146" s="644"/>
      <c r="U1146" s="644"/>
      <c r="V1146" s="644"/>
      <c r="W1146" s="644"/>
      <c r="X1146" s="644"/>
      <c r="Y1146" s="644"/>
      <c r="Z1146" s="644"/>
      <c r="AA1146" s="644"/>
      <c r="AB1146" s="663"/>
    </row>
    <row r="1147" spans="1:28" ht="23.45" customHeight="1">
      <c r="A1147" s="212"/>
      <c r="B1147" s="502"/>
      <c r="C1147" s="28"/>
      <c r="D1147" s="1565"/>
      <c r="E1147" s="1566"/>
      <c r="F1147" s="1566"/>
      <c r="G1147" s="1566"/>
      <c r="H1147" s="1566"/>
      <c r="I1147" s="1566"/>
      <c r="J1147" s="1566"/>
      <c r="K1147" s="1567"/>
      <c r="L1147" s="29"/>
      <c r="M1147" s="130"/>
      <c r="N1147" s="185" t="str">
        <f t="shared" si="33"/>
        <v/>
      </c>
      <c r="O1147" s="47"/>
      <c r="P1147" s="338"/>
      <c r="Q1147" s="643"/>
      <c r="R1147" s="644"/>
      <c r="S1147" s="644"/>
      <c r="T1147" s="644"/>
      <c r="U1147" s="644"/>
      <c r="V1147" s="644"/>
      <c r="W1147" s="644"/>
      <c r="X1147" s="644"/>
      <c r="Y1147" s="644"/>
      <c r="Z1147" s="644"/>
      <c r="AA1147" s="644"/>
      <c r="AB1147" s="663"/>
    </row>
    <row r="1148" spans="1:28" ht="23.45" customHeight="1">
      <c r="A1148" s="212"/>
      <c r="B1148" s="502"/>
      <c r="C1148" s="28"/>
      <c r="D1148" s="1565"/>
      <c r="E1148" s="1566"/>
      <c r="F1148" s="1566"/>
      <c r="G1148" s="1566"/>
      <c r="H1148" s="1566"/>
      <c r="I1148" s="1566"/>
      <c r="J1148" s="1566"/>
      <c r="K1148" s="1567"/>
      <c r="L1148" s="29"/>
      <c r="M1148" s="130"/>
      <c r="N1148" s="185" t="str">
        <f t="shared" si="33"/>
        <v/>
      </c>
      <c r="O1148" s="47"/>
      <c r="P1148" s="338"/>
      <c r="Q1148" s="643"/>
      <c r="R1148" s="644"/>
      <c r="S1148" s="644"/>
      <c r="T1148" s="644"/>
      <c r="U1148" s="644"/>
      <c r="V1148" s="644"/>
      <c r="W1148" s="644"/>
      <c r="X1148" s="644"/>
      <c r="Y1148" s="644"/>
      <c r="Z1148" s="644"/>
      <c r="AA1148" s="644"/>
      <c r="AB1148" s="663"/>
    </row>
    <row r="1149" spans="1:28" ht="23.45" customHeight="1">
      <c r="A1149" s="212"/>
      <c r="B1149" s="502"/>
      <c r="C1149" s="28"/>
      <c r="D1149" s="1565"/>
      <c r="E1149" s="1566"/>
      <c r="F1149" s="1566"/>
      <c r="G1149" s="1566"/>
      <c r="H1149" s="1566"/>
      <c r="I1149" s="1566"/>
      <c r="J1149" s="1566"/>
      <c r="K1149" s="1567"/>
      <c r="L1149" s="29"/>
      <c r="M1149" s="130"/>
      <c r="N1149" s="185" t="str">
        <f t="shared" si="33"/>
        <v/>
      </c>
      <c r="O1149" s="47"/>
      <c r="P1149" s="338"/>
      <c r="Q1149" s="643"/>
      <c r="R1149" s="644"/>
      <c r="S1149" s="644"/>
      <c r="T1149" s="644"/>
      <c r="U1149" s="644"/>
      <c r="V1149" s="644"/>
      <c r="W1149" s="644"/>
      <c r="X1149" s="644"/>
      <c r="Y1149" s="644"/>
      <c r="Z1149" s="644"/>
      <c r="AA1149" s="644"/>
      <c r="AB1149" s="663"/>
    </row>
    <row r="1150" spans="1:28" ht="23.45" customHeight="1">
      <c r="A1150" s="212"/>
      <c r="B1150" s="502"/>
      <c r="C1150" s="28"/>
      <c r="D1150" s="1565"/>
      <c r="E1150" s="1566"/>
      <c r="F1150" s="1566"/>
      <c r="G1150" s="1566"/>
      <c r="H1150" s="1566"/>
      <c r="I1150" s="1566"/>
      <c r="J1150" s="1566"/>
      <c r="K1150" s="1567"/>
      <c r="L1150" s="29"/>
      <c r="M1150" s="130"/>
      <c r="N1150" s="185" t="str">
        <f t="shared" si="33"/>
        <v/>
      </c>
      <c r="O1150" s="47"/>
      <c r="P1150" s="338"/>
      <c r="Q1150" s="643"/>
      <c r="R1150" s="644"/>
      <c r="S1150" s="644"/>
      <c r="T1150" s="644"/>
      <c r="U1150" s="644"/>
      <c r="V1150" s="644"/>
      <c r="W1150" s="644"/>
      <c r="X1150" s="644"/>
      <c r="Y1150" s="644"/>
      <c r="Z1150" s="644"/>
      <c r="AA1150" s="644"/>
      <c r="AB1150" s="663"/>
    </row>
    <row r="1151" spans="1:28" ht="23.45" customHeight="1">
      <c r="A1151" s="212"/>
      <c r="B1151" s="502"/>
      <c r="C1151" s="28"/>
      <c r="D1151" s="1565"/>
      <c r="E1151" s="1566"/>
      <c r="F1151" s="1566"/>
      <c r="G1151" s="1566"/>
      <c r="H1151" s="1566"/>
      <c r="I1151" s="1566"/>
      <c r="J1151" s="1566"/>
      <c r="K1151" s="1567"/>
      <c r="L1151" s="29"/>
      <c r="M1151" s="130"/>
      <c r="N1151" s="185" t="str">
        <f t="shared" si="33"/>
        <v/>
      </c>
      <c r="O1151" s="47"/>
      <c r="P1151" s="338"/>
      <c r="Q1151" s="643"/>
      <c r="R1151" s="644"/>
      <c r="S1151" s="644"/>
      <c r="T1151" s="644"/>
      <c r="U1151" s="644"/>
      <c r="V1151" s="644"/>
      <c r="W1151" s="644"/>
      <c r="X1151" s="644"/>
      <c r="Y1151" s="644"/>
      <c r="Z1151" s="644"/>
      <c r="AA1151" s="644"/>
      <c r="AB1151" s="663"/>
    </row>
    <row r="1152" spans="1:28" ht="23.45" customHeight="1">
      <c r="A1152" s="212"/>
      <c r="B1152" s="502"/>
      <c r="C1152" s="28"/>
      <c r="D1152" s="1565"/>
      <c r="E1152" s="1566"/>
      <c r="F1152" s="1566"/>
      <c r="G1152" s="1566"/>
      <c r="H1152" s="1566"/>
      <c r="I1152" s="1566"/>
      <c r="J1152" s="1566"/>
      <c r="K1152" s="1567"/>
      <c r="L1152" s="29"/>
      <c r="M1152" s="130"/>
      <c r="N1152" s="185" t="str">
        <f t="shared" si="33"/>
        <v/>
      </c>
      <c r="O1152" s="47"/>
      <c r="P1152" s="338"/>
      <c r="Q1152" s="643"/>
      <c r="R1152" s="644"/>
      <c r="S1152" s="644"/>
      <c r="T1152" s="644"/>
      <c r="U1152" s="644"/>
      <c r="V1152" s="644"/>
      <c r="W1152" s="644"/>
      <c r="X1152" s="644"/>
      <c r="Y1152" s="644"/>
      <c r="Z1152" s="644"/>
      <c r="AA1152" s="644"/>
      <c r="AB1152" s="663"/>
    </row>
    <row r="1153" spans="1:28" ht="23.45" customHeight="1">
      <c r="A1153" s="212"/>
      <c r="B1153" s="502"/>
      <c r="C1153" s="28"/>
      <c r="D1153" s="1565"/>
      <c r="E1153" s="1566"/>
      <c r="F1153" s="1566"/>
      <c r="G1153" s="1566"/>
      <c r="H1153" s="1566"/>
      <c r="I1153" s="1566"/>
      <c r="J1153" s="1566"/>
      <c r="K1153" s="1567"/>
      <c r="L1153" s="29"/>
      <c r="M1153" s="130"/>
      <c r="N1153" s="185" t="str">
        <f t="shared" si="33"/>
        <v/>
      </c>
      <c r="O1153" s="47"/>
      <c r="P1153" s="338"/>
      <c r="Q1153" s="643"/>
      <c r="R1153" s="656"/>
      <c r="S1153" s="656"/>
      <c r="T1153" s="644"/>
      <c r="U1153" s="644"/>
      <c r="V1153" s="644"/>
      <c r="W1153" s="644"/>
      <c r="X1153" s="644"/>
      <c r="Y1153" s="644"/>
      <c r="Z1153" s="644"/>
      <c r="AA1153" s="644"/>
      <c r="AB1153" s="663"/>
    </row>
    <row r="1154" spans="1:28" ht="23.45" customHeight="1">
      <c r="A1154" s="212"/>
      <c r="B1154" s="502"/>
      <c r="C1154" s="28"/>
      <c r="D1154" s="1565"/>
      <c r="E1154" s="1566"/>
      <c r="F1154" s="1566"/>
      <c r="G1154" s="1566"/>
      <c r="H1154" s="1566"/>
      <c r="I1154" s="1566"/>
      <c r="J1154" s="1566"/>
      <c r="K1154" s="1567"/>
      <c r="L1154" s="29"/>
      <c r="M1154" s="130"/>
      <c r="N1154" s="185" t="str">
        <f t="shared" si="33"/>
        <v/>
      </c>
      <c r="O1154" s="47"/>
      <c r="P1154" s="338"/>
      <c r="Q1154" s="643"/>
      <c r="R1154" s="644"/>
      <c r="S1154" s="644"/>
      <c r="T1154" s="644"/>
      <c r="U1154" s="644"/>
      <c r="V1154" s="644"/>
      <c r="W1154" s="644"/>
      <c r="X1154" s="644"/>
      <c r="Y1154" s="644"/>
      <c r="Z1154" s="644"/>
      <c r="AA1154" s="644"/>
      <c r="AB1154" s="663"/>
    </row>
    <row r="1155" spans="1:28" ht="23.45" customHeight="1">
      <c r="A1155" s="212"/>
      <c r="B1155" s="502"/>
      <c r="C1155" s="28"/>
      <c r="D1155" s="1565"/>
      <c r="E1155" s="1566"/>
      <c r="F1155" s="1566"/>
      <c r="G1155" s="1566"/>
      <c r="H1155" s="1566"/>
      <c r="I1155" s="1566"/>
      <c r="J1155" s="1566"/>
      <c r="K1155" s="1567"/>
      <c r="L1155" s="29"/>
      <c r="M1155" s="130"/>
      <c r="N1155" s="185" t="str">
        <f t="shared" si="33"/>
        <v/>
      </c>
      <c r="O1155" s="47"/>
      <c r="P1155" s="338"/>
      <c r="Q1155" s="643"/>
      <c r="R1155" s="644"/>
      <c r="S1155" s="644"/>
      <c r="T1155" s="644"/>
      <c r="U1155" s="644"/>
      <c r="V1155" s="644"/>
      <c r="W1155" s="644"/>
      <c r="X1155" s="644"/>
      <c r="Y1155" s="644"/>
      <c r="Z1155" s="644"/>
      <c r="AA1155" s="644"/>
      <c r="AB1155" s="663"/>
    </row>
    <row r="1156" spans="1:28" ht="23.45" customHeight="1">
      <c r="A1156" s="212"/>
      <c r="B1156" s="502"/>
      <c r="C1156" s="28"/>
      <c r="D1156" s="1565"/>
      <c r="E1156" s="1566"/>
      <c r="F1156" s="1566"/>
      <c r="G1156" s="1566"/>
      <c r="H1156" s="1566"/>
      <c r="I1156" s="1566"/>
      <c r="J1156" s="1566"/>
      <c r="K1156" s="1567"/>
      <c r="L1156" s="29"/>
      <c r="M1156" s="130"/>
      <c r="N1156" s="185" t="str">
        <f t="shared" si="33"/>
        <v/>
      </c>
      <c r="O1156" s="47"/>
      <c r="P1156" s="338"/>
      <c r="Q1156" s="643"/>
      <c r="R1156" s="644"/>
      <c r="S1156" s="644"/>
      <c r="T1156" s="644"/>
      <c r="U1156" s="644"/>
      <c r="V1156" s="644"/>
      <c r="W1156" s="644"/>
      <c r="X1156" s="644"/>
      <c r="Y1156" s="644"/>
      <c r="Z1156" s="644"/>
      <c r="AA1156" s="644"/>
      <c r="AB1156" s="663"/>
    </row>
    <row r="1157" spans="1:28" ht="23.45" customHeight="1">
      <c r="A1157" s="212"/>
      <c r="B1157" s="502"/>
      <c r="C1157" s="28"/>
      <c r="D1157" s="1565"/>
      <c r="E1157" s="1566"/>
      <c r="F1157" s="1566"/>
      <c r="G1157" s="1566"/>
      <c r="H1157" s="1566"/>
      <c r="I1157" s="1566"/>
      <c r="J1157" s="1566"/>
      <c r="K1157" s="1567"/>
      <c r="L1157" s="29"/>
      <c r="M1157" s="130"/>
      <c r="N1157" s="185" t="str">
        <f t="shared" si="33"/>
        <v/>
      </c>
      <c r="O1157" s="47"/>
      <c r="P1157" s="338"/>
      <c r="Q1157" s="643"/>
      <c r="R1157" s="644"/>
      <c r="S1157" s="644"/>
      <c r="T1157" s="644"/>
      <c r="U1157" s="644"/>
      <c r="V1157" s="644"/>
      <c r="W1157" s="644"/>
      <c r="X1157" s="644"/>
      <c r="Y1157" s="644"/>
      <c r="Z1157" s="644"/>
      <c r="AA1157" s="644"/>
      <c r="AB1157" s="663"/>
    </row>
    <row r="1158" spans="1:28" ht="23.45" customHeight="1">
      <c r="A1158" s="212"/>
      <c r="B1158" s="502"/>
      <c r="C1158" s="28"/>
      <c r="D1158" s="1565"/>
      <c r="E1158" s="1566"/>
      <c r="F1158" s="1566"/>
      <c r="G1158" s="1566"/>
      <c r="H1158" s="1566"/>
      <c r="I1158" s="1566"/>
      <c r="J1158" s="1566"/>
      <c r="K1158" s="1567"/>
      <c r="L1158" s="29"/>
      <c r="M1158" s="130"/>
      <c r="N1158" s="185" t="str">
        <f t="shared" si="33"/>
        <v/>
      </c>
      <c r="O1158" s="47"/>
      <c r="P1158" s="338"/>
      <c r="Q1158" s="643"/>
      <c r="R1158" s="644"/>
      <c r="S1158" s="644"/>
      <c r="T1158" s="644"/>
      <c r="U1158" s="644"/>
      <c r="V1158" s="644"/>
      <c r="W1158" s="644"/>
      <c r="X1158" s="644"/>
      <c r="Y1158" s="644"/>
      <c r="Z1158" s="644"/>
      <c r="AA1158" s="644"/>
      <c r="AB1158" s="663"/>
    </row>
    <row r="1159" spans="1:28" ht="23.45" customHeight="1">
      <c r="A1159" s="212"/>
      <c r="B1159" s="502"/>
      <c r="C1159" s="28"/>
      <c r="D1159" s="1565"/>
      <c r="E1159" s="1566"/>
      <c r="F1159" s="1566"/>
      <c r="G1159" s="1566"/>
      <c r="H1159" s="1566"/>
      <c r="I1159" s="1566"/>
      <c r="J1159" s="1566"/>
      <c r="K1159" s="1567"/>
      <c r="L1159" s="29"/>
      <c r="M1159" s="130"/>
      <c r="N1159" s="185" t="str">
        <f t="shared" si="33"/>
        <v/>
      </c>
      <c r="O1159" s="47"/>
      <c r="P1159" s="338"/>
      <c r="Q1159" s="643"/>
      <c r="R1159" s="644"/>
      <c r="S1159" s="644"/>
      <c r="T1159" s="644"/>
      <c r="U1159" s="644"/>
      <c r="V1159" s="644"/>
      <c r="W1159" s="644"/>
      <c r="X1159" s="644"/>
      <c r="Y1159" s="644"/>
      <c r="Z1159" s="644"/>
      <c r="AA1159" s="644"/>
      <c r="AB1159" s="663"/>
    </row>
    <row r="1160" spans="1:28" ht="23.45" customHeight="1">
      <c r="A1160" s="212"/>
      <c r="B1160" s="502"/>
      <c r="C1160" s="28"/>
      <c r="D1160" s="1565"/>
      <c r="E1160" s="1566"/>
      <c r="F1160" s="1566"/>
      <c r="G1160" s="1566"/>
      <c r="H1160" s="1566"/>
      <c r="I1160" s="1566"/>
      <c r="J1160" s="1566"/>
      <c r="K1160" s="1567"/>
      <c r="L1160" s="29"/>
      <c r="M1160" s="130"/>
      <c r="N1160" s="185" t="str">
        <f t="shared" si="33"/>
        <v/>
      </c>
      <c r="O1160" s="47"/>
      <c r="P1160" s="338"/>
      <c r="Q1160" s="643"/>
      <c r="R1160" s="644"/>
      <c r="S1160" s="644"/>
      <c r="T1160" s="644"/>
      <c r="U1160" s="644"/>
      <c r="V1160" s="644"/>
      <c r="W1160" s="644"/>
      <c r="X1160" s="644"/>
      <c r="Y1160" s="644"/>
      <c r="Z1160" s="644"/>
      <c r="AA1160" s="644"/>
      <c r="AB1160" s="663"/>
    </row>
    <row r="1161" spans="1:28" ht="23.45" customHeight="1">
      <c r="A1161" s="212"/>
      <c r="B1161" s="502"/>
      <c r="C1161" s="28"/>
      <c r="D1161" s="1565"/>
      <c r="E1161" s="1566"/>
      <c r="F1161" s="1566"/>
      <c r="G1161" s="1566"/>
      <c r="H1161" s="1566"/>
      <c r="I1161" s="1566"/>
      <c r="J1161" s="1566"/>
      <c r="K1161" s="1567"/>
      <c r="L1161" s="29"/>
      <c r="M1161" s="130"/>
      <c r="N1161" s="185" t="str">
        <f t="shared" si="33"/>
        <v/>
      </c>
      <c r="O1161" s="47"/>
      <c r="P1161" s="338"/>
      <c r="Q1161" s="643"/>
      <c r="R1161" s="644"/>
      <c r="S1161" s="644"/>
      <c r="T1161" s="644"/>
      <c r="U1161" s="644"/>
      <c r="V1161" s="644"/>
      <c r="W1161" s="644"/>
      <c r="X1161" s="644"/>
      <c r="Y1161" s="644"/>
      <c r="Z1161" s="644"/>
      <c r="AA1161" s="644"/>
      <c r="AB1161" s="663"/>
    </row>
    <row r="1162" spans="1:28" ht="23.45" customHeight="1">
      <c r="A1162" s="212"/>
      <c r="B1162" s="502"/>
      <c r="C1162" s="28"/>
      <c r="D1162" s="1565"/>
      <c r="E1162" s="1566"/>
      <c r="F1162" s="1566"/>
      <c r="G1162" s="1566"/>
      <c r="H1162" s="1566"/>
      <c r="I1162" s="1566"/>
      <c r="J1162" s="1566"/>
      <c r="K1162" s="1567"/>
      <c r="L1162" s="29"/>
      <c r="M1162" s="130"/>
      <c r="N1162" s="185" t="str">
        <f t="shared" si="33"/>
        <v/>
      </c>
      <c r="O1162" s="47"/>
      <c r="P1162" s="338"/>
      <c r="Q1162" s="643"/>
      <c r="R1162" s="644"/>
      <c r="S1162" s="644"/>
      <c r="T1162" s="644"/>
      <c r="U1162" s="644"/>
      <c r="V1162" s="644"/>
      <c r="W1162" s="644"/>
      <c r="X1162" s="644"/>
      <c r="Y1162" s="644"/>
      <c r="Z1162" s="644"/>
      <c r="AA1162" s="644"/>
      <c r="AB1162" s="663"/>
    </row>
    <row r="1163" spans="1:28" ht="23.45" customHeight="1">
      <c r="A1163" s="212"/>
      <c r="B1163" s="502"/>
      <c r="C1163" s="28"/>
      <c r="D1163" s="1565"/>
      <c r="E1163" s="1566"/>
      <c r="F1163" s="1566"/>
      <c r="G1163" s="1566"/>
      <c r="H1163" s="1566"/>
      <c r="I1163" s="1566"/>
      <c r="J1163" s="1566"/>
      <c r="K1163" s="1567"/>
      <c r="L1163" s="29"/>
      <c r="M1163" s="130"/>
      <c r="N1163" s="185" t="str">
        <f t="shared" si="33"/>
        <v/>
      </c>
      <c r="O1163" s="47"/>
      <c r="P1163" s="338"/>
      <c r="Q1163" s="643"/>
      <c r="R1163" s="644"/>
      <c r="S1163" s="644"/>
      <c r="T1163" s="644"/>
      <c r="U1163" s="644"/>
      <c r="V1163" s="644"/>
      <c r="W1163" s="644"/>
      <c r="X1163" s="644"/>
      <c r="Y1163" s="644"/>
      <c r="Z1163" s="644"/>
      <c r="AA1163" s="644"/>
      <c r="AB1163" s="663"/>
    </row>
    <row r="1164" spans="1:28" ht="23.45" customHeight="1">
      <c r="A1164" s="212"/>
      <c r="B1164" s="502"/>
      <c r="C1164" s="28"/>
      <c r="D1164" s="1565"/>
      <c r="E1164" s="1566"/>
      <c r="F1164" s="1566"/>
      <c r="G1164" s="1566"/>
      <c r="H1164" s="1566"/>
      <c r="I1164" s="1566"/>
      <c r="J1164" s="1566"/>
      <c r="K1164" s="1567"/>
      <c r="L1164" s="29"/>
      <c r="M1164" s="130"/>
      <c r="N1164" s="185" t="str">
        <f t="shared" si="33"/>
        <v/>
      </c>
      <c r="O1164" s="47"/>
      <c r="P1164" s="338"/>
      <c r="Q1164" s="643"/>
      <c r="R1164" s="644"/>
      <c r="S1164" s="644"/>
      <c r="T1164" s="644"/>
      <c r="U1164" s="644"/>
      <c r="V1164" s="644"/>
      <c r="W1164" s="644"/>
      <c r="X1164" s="644"/>
      <c r="Y1164" s="644"/>
      <c r="Z1164" s="644"/>
      <c r="AA1164" s="644"/>
      <c r="AB1164" s="663"/>
    </row>
    <row r="1165" spans="1:28" ht="23.45" customHeight="1">
      <c r="A1165" s="212"/>
      <c r="B1165" s="502"/>
      <c r="C1165" s="28"/>
      <c r="D1165" s="1565"/>
      <c r="E1165" s="1566"/>
      <c r="F1165" s="1566"/>
      <c r="G1165" s="1566"/>
      <c r="H1165" s="1566"/>
      <c r="I1165" s="1566"/>
      <c r="J1165" s="1566"/>
      <c r="K1165" s="1567"/>
      <c r="L1165" s="29"/>
      <c r="M1165" s="130"/>
      <c r="N1165" s="185" t="str">
        <f t="shared" si="33"/>
        <v/>
      </c>
      <c r="O1165" s="47"/>
      <c r="P1165" s="338"/>
      <c r="Q1165" s="643"/>
      <c r="R1165" s="644"/>
      <c r="S1165" s="644"/>
      <c r="T1165" s="644"/>
      <c r="U1165" s="644"/>
      <c r="V1165" s="644"/>
      <c r="W1165" s="644"/>
      <c r="X1165" s="644"/>
      <c r="Y1165" s="644"/>
      <c r="Z1165" s="644"/>
      <c r="AA1165" s="644"/>
      <c r="AB1165" s="663"/>
    </row>
    <row r="1166" spans="1:28" ht="23.45" customHeight="1">
      <c r="A1166" s="212"/>
      <c r="B1166" s="502"/>
      <c r="C1166" s="28"/>
      <c r="D1166" s="1565"/>
      <c r="E1166" s="1566"/>
      <c r="F1166" s="1566"/>
      <c r="G1166" s="1566"/>
      <c r="H1166" s="1566"/>
      <c r="I1166" s="1566"/>
      <c r="J1166" s="1566"/>
      <c r="K1166" s="1567"/>
      <c r="L1166" s="29"/>
      <c r="M1166" s="130"/>
      <c r="N1166" s="185" t="str">
        <f t="shared" si="33"/>
        <v/>
      </c>
      <c r="O1166" s="47"/>
      <c r="P1166" s="338"/>
      <c r="Q1166" s="643"/>
      <c r="R1166" s="644"/>
      <c r="S1166" s="644"/>
      <c r="T1166" s="644"/>
      <c r="U1166" s="644"/>
      <c r="V1166" s="644"/>
      <c r="W1166" s="644"/>
      <c r="X1166" s="644"/>
      <c r="Y1166" s="644"/>
      <c r="Z1166" s="644"/>
      <c r="AA1166" s="644"/>
      <c r="AB1166" s="663"/>
    </row>
    <row r="1167" spans="1:28" ht="23.45" customHeight="1">
      <c r="A1167" s="212"/>
      <c r="B1167" s="502"/>
      <c r="C1167" s="28"/>
      <c r="D1167" s="1565"/>
      <c r="E1167" s="1566"/>
      <c r="F1167" s="1566"/>
      <c r="G1167" s="1566"/>
      <c r="H1167" s="1566"/>
      <c r="I1167" s="1566"/>
      <c r="J1167" s="1566"/>
      <c r="K1167" s="1567"/>
      <c r="L1167" s="29"/>
      <c r="M1167" s="130"/>
      <c r="N1167" s="185" t="str">
        <f t="shared" si="33"/>
        <v/>
      </c>
      <c r="O1167" s="47"/>
      <c r="P1167" s="338"/>
      <c r="Q1167" s="643"/>
      <c r="R1167" s="644"/>
      <c r="S1167" s="644"/>
      <c r="T1167" s="644"/>
      <c r="U1167" s="644"/>
      <c r="V1167" s="644"/>
      <c r="W1167" s="644"/>
      <c r="X1167" s="644"/>
      <c r="Y1167" s="644"/>
      <c r="Z1167" s="644"/>
      <c r="AA1167" s="644"/>
      <c r="AB1167" s="663"/>
    </row>
    <row r="1168" spans="1:28" ht="23.45" customHeight="1">
      <c r="A1168" s="212"/>
      <c r="B1168" s="502"/>
      <c r="C1168" s="28"/>
      <c r="D1168" s="1565"/>
      <c r="E1168" s="1566"/>
      <c r="F1168" s="1566"/>
      <c r="G1168" s="1566"/>
      <c r="H1168" s="1566"/>
      <c r="I1168" s="1566"/>
      <c r="J1168" s="1566"/>
      <c r="K1168" s="1567"/>
      <c r="L1168" s="29"/>
      <c r="M1168" s="130"/>
      <c r="N1168" s="185" t="str">
        <f t="shared" si="33"/>
        <v/>
      </c>
      <c r="O1168" s="47"/>
      <c r="P1168" s="338"/>
      <c r="Q1168" s="643"/>
      <c r="R1168" s="644"/>
      <c r="S1168" s="644"/>
      <c r="T1168" s="644"/>
      <c r="U1168" s="644"/>
      <c r="V1168" s="644"/>
      <c r="W1168" s="644"/>
      <c r="X1168" s="644"/>
      <c r="Y1168" s="644"/>
      <c r="Z1168" s="644"/>
      <c r="AA1168" s="644"/>
      <c r="AB1168" s="663"/>
    </row>
    <row r="1169" spans="1:28" ht="23.45" customHeight="1">
      <c r="A1169" s="212"/>
      <c r="B1169" s="502"/>
      <c r="C1169" s="28"/>
      <c r="D1169" s="1565"/>
      <c r="E1169" s="1566"/>
      <c r="F1169" s="1566"/>
      <c r="G1169" s="1566"/>
      <c r="H1169" s="1566"/>
      <c r="I1169" s="1566"/>
      <c r="J1169" s="1566"/>
      <c r="K1169" s="1567"/>
      <c r="L1169" s="29"/>
      <c r="M1169" s="130"/>
      <c r="N1169" s="185" t="str">
        <f t="shared" si="33"/>
        <v/>
      </c>
      <c r="O1169" s="47"/>
      <c r="P1169" s="338"/>
      <c r="Q1169" s="643"/>
      <c r="R1169" s="644"/>
      <c r="S1169" s="644"/>
      <c r="T1169" s="644"/>
      <c r="U1169" s="644"/>
      <c r="V1169" s="644"/>
      <c r="W1169" s="644"/>
      <c r="X1169" s="644"/>
      <c r="Y1169" s="644"/>
      <c r="Z1169" s="644"/>
      <c r="AA1169" s="644"/>
      <c r="AB1169" s="663"/>
    </row>
    <row r="1170" spans="1:28" ht="23.45" customHeight="1">
      <c r="A1170" s="212"/>
      <c r="B1170" s="502"/>
      <c r="C1170" s="28"/>
      <c r="D1170" s="1565"/>
      <c r="E1170" s="1566"/>
      <c r="F1170" s="1566"/>
      <c r="G1170" s="1566"/>
      <c r="H1170" s="1566"/>
      <c r="I1170" s="1566"/>
      <c r="J1170" s="1566"/>
      <c r="K1170" s="1567"/>
      <c r="L1170" s="29"/>
      <c r="M1170" s="130"/>
      <c r="N1170" s="185" t="str">
        <f t="shared" si="33"/>
        <v/>
      </c>
      <c r="O1170" s="47"/>
      <c r="P1170" s="338"/>
      <c r="Q1170" s="643"/>
      <c r="R1170" s="644"/>
      <c r="S1170" s="644"/>
      <c r="T1170" s="644"/>
      <c r="U1170" s="644"/>
      <c r="V1170" s="644"/>
      <c r="W1170" s="644"/>
      <c r="X1170" s="644"/>
      <c r="Y1170" s="644"/>
      <c r="Z1170" s="644"/>
      <c r="AA1170" s="644"/>
      <c r="AB1170" s="663"/>
    </row>
    <row r="1171" spans="1:28" ht="23.45" customHeight="1">
      <c r="A1171" s="212"/>
      <c r="B1171" s="502"/>
      <c r="C1171" s="28"/>
      <c r="D1171" s="819"/>
      <c r="E1171" s="820"/>
      <c r="F1171" s="820"/>
      <c r="G1171" s="820"/>
      <c r="H1171" s="820"/>
      <c r="I1171" s="820"/>
      <c r="J1171" s="820"/>
      <c r="K1171" s="821"/>
      <c r="L1171" s="29"/>
      <c r="M1171" s="130"/>
      <c r="N1171" s="185"/>
      <c r="O1171" s="47"/>
      <c r="P1171" s="338"/>
      <c r="Q1171" s="643"/>
      <c r="R1171" s="644"/>
      <c r="S1171" s="644"/>
      <c r="T1171" s="644"/>
      <c r="U1171" s="644"/>
      <c r="V1171" s="644"/>
      <c r="W1171" s="644"/>
      <c r="X1171" s="644"/>
      <c r="Y1171" s="644"/>
      <c r="Z1171" s="644"/>
      <c r="AA1171" s="644"/>
      <c r="AB1171" s="663"/>
    </row>
    <row r="1172" spans="1:28" ht="23.45" customHeight="1">
      <c r="A1172" s="212"/>
      <c r="B1172" s="502"/>
      <c r="C1172" s="28"/>
      <c r="D1172" s="819"/>
      <c r="E1172" s="820"/>
      <c r="F1172" s="820"/>
      <c r="G1172" s="820"/>
      <c r="H1172" s="820"/>
      <c r="I1172" s="820"/>
      <c r="J1172" s="820"/>
      <c r="K1172" s="821"/>
      <c r="L1172" s="29"/>
      <c r="M1172" s="130"/>
      <c r="N1172" s="185"/>
      <c r="O1172" s="47"/>
      <c r="P1172" s="338"/>
      <c r="Q1172" s="643"/>
      <c r="R1172" s="644"/>
      <c r="S1172" s="644"/>
      <c r="T1172" s="644"/>
      <c r="U1172" s="644"/>
      <c r="V1172" s="644"/>
      <c r="W1172" s="644"/>
      <c r="X1172" s="644"/>
      <c r="Y1172" s="644"/>
      <c r="Z1172" s="644"/>
      <c r="AA1172" s="644"/>
      <c r="AB1172" s="663"/>
    </row>
    <row r="1173" spans="1:28" ht="23.45" customHeight="1">
      <c r="A1173" s="212"/>
      <c r="B1173" s="502"/>
      <c r="C1173" s="28"/>
      <c r="D1173" s="819"/>
      <c r="E1173" s="820"/>
      <c r="F1173" s="820"/>
      <c r="G1173" s="820"/>
      <c r="H1173" s="820"/>
      <c r="I1173" s="820"/>
      <c r="J1173" s="820"/>
      <c r="K1173" s="821"/>
      <c r="L1173" s="29"/>
      <c r="M1173" s="130"/>
      <c r="N1173" s="185"/>
      <c r="O1173" s="47"/>
      <c r="P1173" s="338"/>
      <c r="Q1173" s="643"/>
      <c r="R1173" s="644"/>
      <c r="S1173" s="644"/>
      <c r="T1173" s="644"/>
      <c r="U1173" s="644"/>
      <c r="V1173" s="644"/>
      <c r="W1173" s="644"/>
      <c r="X1173" s="644"/>
      <c r="Y1173" s="644"/>
      <c r="Z1173" s="644"/>
      <c r="AA1173" s="644"/>
      <c r="AB1173" s="663"/>
    </row>
    <row r="1174" spans="1:28" ht="23.45" customHeight="1">
      <c r="A1174" s="212"/>
      <c r="B1174" s="502"/>
      <c r="C1174" s="28"/>
      <c r="D1174" s="819"/>
      <c r="E1174" s="820"/>
      <c r="F1174" s="820"/>
      <c r="G1174" s="820"/>
      <c r="H1174" s="820"/>
      <c r="I1174" s="820"/>
      <c r="J1174" s="820"/>
      <c r="K1174" s="821"/>
      <c r="L1174" s="29"/>
      <c r="M1174" s="130"/>
      <c r="N1174" s="185"/>
      <c r="O1174" s="47"/>
      <c r="P1174" s="338"/>
      <c r="Q1174" s="643"/>
      <c r="R1174" s="644"/>
      <c r="S1174" s="644"/>
      <c r="T1174" s="644"/>
      <c r="U1174" s="644"/>
      <c r="V1174" s="644"/>
      <c r="W1174" s="644"/>
      <c r="X1174" s="644"/>
      <c r="Y1174" s="644"/>
      <c r="Z1174" s="644"/>
      <c r="AA1174" s="644"/>
      <c r="AB1174" s="663"/>
    </row>
    <row r="1175" spans="1:28" ht="23.45" customHeight="1">
      <c r="A1175" s="212"/>
      <c r="B1175" s="502"/>
      <c r="C1175" s="28"/>
      <c r="D1175" s="1565"/>
      <c r="E1175" s="1566"/>
      <c r="F1175" s="1566"/>
      <c r="G1175" s="1566"/>
      <c r="H1175" s="1566"/>
      <c r="I1175" s="1566"/>
      <c r="J1175" s="1566"/>
      <c r="K1175" s="1567"/>
      <c r="L1175" s="29"/>
      <c r="M1175" s="130"/>
      <c r="N1175" s="185" t="str">
        <f t="shared" ref="N1175:N1181" si="34">IF(C1175=0,"",C1175*M1175)</f>
        <v/>
      </c>
      <c r="O1175" s="47"/>
      <c r="P1175" s="338"/>
      <c r="Q1175" s="643"/>
      <c r="R1175" s="644"/>
      <c r="S1175" s="644"/>
      <c r="T1175" s="644"/>
      <c r="U1175" s="644"/>
      <c r="V1175" s="644"/>
      <c r="W1175" s="644"/>
      <c r="X1175" s="644"/>
      <c r="Y1175" s="644"/>
      <c r="Z1175" s="644"/>
      <c r="AA1175" s="644"/>
      <c r="AB1175" s="663"/>
    </row>
    <row r="1176" spans="1:28" ht="23.45" customHeight="1">
      <c r="A1176" s="212"/>
      <c r="B1176" s="502"/>
      <c r="C1176" s="28"/>
      <c r="D1176" s="1565"/>
      <c r="E1176" s="1566"/>
      <c r="F1176" s="1566"/>
      <c r="G1176" s="1566"/>
      <c r="H1176" s="1566"/>
      <c r="I1176" s="1566"/>
      <c r="J1176" s="1566"/>
      <c r="K1176" s="1567"/>
      <c r="L1176" s="29"/>
      <c r="M1176" s="130"/>
      <c r="N1176" s="185" t="str">
        <f t="shared" si="34"/>
        <v/>
      </c>
      <c r="O1176" s="47"/>
      <c r="P1176" s="338"/>
      <c r="Q1176" s="643"/>
      <c r="R1176" s="644"/>
      <c r="S1176" s="644"/>
      <c r="T1176" s="644"/>
      <c r="U1176" s="644"/>
      <c r="V1176" s="644"/>
      <c r="W1176" s="644"/>
      <c r="X1176" s="644"/>
      <c r="Y1176" s="644"/>
      <c r="Z1176" s="644"/>
      <c r="AA1176" s="644"/>
      <c r="AB1176" s="663"/>
    </row>
    <row r="1177" spans="1:28" ht="23.45" customHeight="1">
      <c r="A1177" s="212"/>
      <c r="B1177" s="502"/>
      <c r="C1177" s="28"/>
      <c r="D1177" s="1565"/>
      <c r="E1177" s="1566"/>
      <c r="F1177" s="1566"/>
      <c r="G1177" s="1566"/>
      <c r="H1177" s="1566"/>
      <c r="I1177" s="1566"/>
      <c r="J1177" s="1566"/>
      <c r="K1177" s="1567"/>
      <c r="L1177" s="29"/>
      <c r="M1177" s="130"/>
      <c r="N1177" s="185" t="str">
        <f t="shared" si="34"/>
        <v/>
      </c>
      <c r="O1177" s="47"/>
      <c r="P1177" s="338"/>
      <c r="Q1177" s="643"/>
      <c r="R1177" s="644"/>
      <c r="S1177" s="644"/>
      <c r="T1177" s="644"/>
      <c r="U1177" s="644"/>
      <c r="V1177" s="644"/>
      <c r="W1177" s="644"/>
      <c r="X1177" s="644"/>
      <c r="Y1177" s="644"/>
      <c r="Z1177" s="644"/>
      <c r="AA1177" s="644"/>
      <c r="AB1177" s="663"/>
    </row>
    <row r="1178" spans="1:28" ht="23.45" customHeight="1">
      <c r="A1178" s="212"/>
      <c r="B1178" s="502"/>
      <c r="C1178" s="28"/>
      <c r="D1178" s="1565"/>
      <c r="E1178" s="1566"/>
      <c r="F1178" s="1566"/>
      <c r="G1178" s="1566"/>
      <c r="H1178" s="1566"/>
      <c r="I1178" s="1566"/>
      <c r="J1178" s="1566"/>
      <c r="K1178" s="1567"/>
      <c r="L1178" s="29"/>
      <c r="M1178" s="130"/>
      <c r="N1178" s="185" t="str">
        <f t="shared" si="34"/>
        <v/>
      </c>
      <c r="O1178" s="47"/>
      <c r="P1178" s="338"/>
      <c r="Q1178" s="643"/>
      <c r="R1178" s="644"/>
      <c r="S1178" s="644"/>
      <c r="T1178" s="644"/>
      <c r="U1178" s="644"/>
      <c r="V1178" s="644"/>
      <c r="W1178" s="644"/>
      <c r="X1178" s="644"/>
      <c r="Y1178" s="644"/>
      <c r="Z1178" s="644"/>
      <c r="AA1178" s="644"/>
      <c r="AB1178" s="663"/>
    </row>
    <row r="1179" spans="1:28" ht="23.45" customHeight="1">
      <c r="A1179" s="212"/>
      <c r="B1179" s="502"/>
      <c r="C1179" s="28"/>
      <c r="D1179" s="1565"/>
      <c r="E1179" s="1566"/>
      <c r="F1179" s="1566"/>
      <c r="G1179" s="1566"/>
      <c r="H1179" s="1566"/>
      <c r="I1179" s="1566"/>
      <c r="J1179" s="1566"/>
      <c r="K1179" s="1567"/>
      <c r="L1179" s="29"/>
      <c r="M1179" s="130"/>
      <c r="N1179" s="185" t="str">
        <f t="shared" si="34"/>
        <v/>
      </c>
      <c r="O1179" s="47"/>
      <c r="P1179" s="338"/>
      <c r="Q1179" s="643"/>
      <c r="R1179" s="644"/>
      <c r="S1179" s="644"/>
      <c r="T1179" s="644"/>
      <c r="U1179" s="644"/>
      <c r="V1179" s="644"/>
      <c r="W1179" s="644"/>
      <c r="X1179" s="644"/>
      <c r="Y1179" s="644"/>
      <c r="Z1179" s="644"/>
      <c r="AA1179" s="644"/>
      <c r="AB1179" s="663"/>
    </row>
    <row r="1180" spans="1:28" ht="23.45" customHeight="1">
      <c r="A1180" s="212"/>
      <c r="B1180" s="502"/>
      <c r="C1180" s="28"/>
      <c r="D1180" s="1565"/>
      <c r="E1180" s="1566"/>
      <c r="F1180" s="1566"/>
      <c r="G1180" s="1566"/>
      <c r="H1180" s="1566"/>
      <c r="I1180" s="1566"/>
      <c r="J1180" s="1566"/>
      <c r="K1180" s="1567"/>
      <c r="L1180" s="29"/>
      <c r="M1180" s="130"/>
      <c r="N1180" s="185" t="str">
        <f t="shared" si="34"/>
        <v/>
      </c>
      <c r="O1180" s="47"/>
      <c r="P1180" s="338"/>
      <c r="Q1180" s="643"/>
      <c r="R1180" s="644"/>
      <c r="S1180" s="644"/>
      <c r="T1180" s="644"/>
      <c r="U1180" s="644"/>
      <c r="V1180" s="644"/>
      <c r="W1180" s="644"/>
      <c r="X1180" s="644"/>
      <c r="Y1180" s="644"/>
      <c r="Z1180" s="644"/>
      <c r="AA1180" s="644"/>
      <c r="AB1180" s="663"/>
    </row>
    <row r="1181" spans="1:28" ht="23.45" customHeight="1">
      <c r="A1181" s="212"/>
      <c r="B1181" s="502"/>
      <c r="C1181" s="28"/>
      <c r="D1181" s="1565"/>
      <c r="E1181" s="1566"/>
      <c r="F1181" s="1566"/>
      <c r="G1181" s="1566"/>
      <c r="H1181" s="1566"/>
      <c r="I1181" s="1566"/>
      <c r="J1181" s="1566"/>
      <c r="K1181" s="1567"/>
      <c r="L1181" s="29"/>
      <c r="M1181" s="130"/>
      <c r="N1181" s="185" t="str">
        <f t="shared" si="34"/>
        <v/>
      </c>
      <c r="O1181" s="47"/>
      <c r="P1181" s="338"/>
      <c r="Q1181" s="643"/>
      <c r="R1181" s="644"/>
      <c r="S1181" s="644"/>
      <c r="T1181" s="644"/>
      <c r="U1181" s="644"/>
      <c r="V1181" s="644"/>
      <c r="W1181" s="644"/>
      <c r="X1181" s="644"/>
      <c r="Y1181" s="644"/>
      <c r="Z1181" s="644"/>
      <c r="AA1181" s="644"/>
      <c r="AB1181" s="663"/>
    </row>
    <row r="1182" spans="1:28" s="49" customFormat="1" ht="3.75" customHeight="1">
      <c r="A1182" s="340"/>
      <c r="D1182" s="140"/>
      <c r="P1182" s="201"/>
      <c r="Q1182" s="494"/>
      <c r="R1182" s="202"/>
      <c r="S1182" s="202"/>
      <c r="T1182" s="202"/>
      <c r="U1182" s="202"/>
      <c r="V1182" s="202"/>
      <c r="W1182" s="202"/>
      <c r="X1182" s="202"/>
      <c r="Y1182" s="202"/>
      <c r="Z1182" s="202"/>
      <c r="AA1182" s="202"/>
      <c r="AB1182" s="197"/>
    </row>
    <row r="1183" spans="1:28" s="49" customFormat="1" ht="21.75" customHeight="1">
      <c r="A1183" s="340"/>
      <c r="B1183" s="1568" t="s">
        <v>188</v>
      </c>
      <c r="C1183" s="1569"/>
      <c r="D1183" s="1569"/>
      <c r="E1183" s="1569"/>
      <c r="F1183" s="1569"/>
      <c r="G1183" s="1569"/>
      <c r="H1183" s="1569"/>
      <c r="I1183" s="1569"/>
      <c r="J1183" s="1569"/>
      <c r="K1183" s="1569"/>
      <c r="L1183" s="1569"/>
      <c r="M1183" s="1569"/>
      <c r="N1183" s="1569"/>
      <c r="O1183" s="1570"/>
      <c r="P1183" s="337"/>
      <c r="Q1183" s="494"/>
      <c r="R1183" s="202"/>
      <c r="S1183" s="202"/>
      <c r="T1183" s="202"/>
      <c r="U1183" s="202"/>
      <c r="V1183" s="202"/>
      <c r="W1183" s="202"/>
      <c r="X1183" s="202"/>
      <c r="Y1183" s="202"/>
      <c r="Z1183" s="202"/>
      <c r="AA1183" s="202"/>
      <c r="AB1183" s="197"/>
    </row>
    <row r="1184" spans="1:28" s="49" customFormat="1" ht="21.75" customHeight="1">
      <c r="A1184" s="340"/>
      <c r="B1184" s="1571" t="s">
        <v>187</v>
      </c>
      <c r="C1184" s="1572"/>
      <c r="D1184" s="1572"/>
      <c r="E1184" s="1572"/>
      <c r="F1184" s="1572"/>
      <c r="G1184" s="1572"/>
      <c r="H1184" s="1572"/>
      <c r="I1184" s="1572"/>
      <c r="J1184" s="1572"/>
      <c r="K1184" s="1572"/>
      <c r="L1184" s="1572"/>
      <c r="M1184" s="1572"/>
      <c r="N1184" s="1572"/>
      <c r="O1184" s="1573"/>
      <c r="P1184" s="337"/>
      <c r="Q1184" s="494"/>
      <c r="R1184" s="202"/>
      <c r="S1184" s="202"/>
      <c r="T1184" s="202"/>
      <c r="U1184" s="202"/>
      <c r="V1184" s="202"/>
      <c r="W1184" s="202"/>
      <c r="X1184" s="202"/>
      <c r="Y1184" s="202"/>
      <c r="Z1184" s="202"/>
      <c r="AA1184" s="202"/>
      <c r="AB1184" s="197"/>
    </row>
    <row r="1185" spans="1:28" ht="24.75" customHeight="1">
      <c r="A1185" s="216"/>
      <c r="B1185" s="224" t="str">
        <f>B1126</f>
        <v>FAPESP,  SETEMBRO DE 2015</v>
      </c>
      <c r="C1185" s="3"/>
      <c r="D1185" s="95"/>
      <c r="E1185" s="314"/>
      <c r="F1185" s="314"/>
      <c r="G1185" s="314"/>
      <c r="H1185" s="314"/>
      <c r="I1185" s="314"/>
      <c r="J1185" s="314"/>
      <c r="K1185" s="3"/>
      <c r="L1185" s="3"/>
      <c r="M1185" s="501"/>
      <c r="N1185" s="501"/>
      <c r="O1185" s="501">
        <v>4</v>
      </c>
      <c r="P1185" s="338"/>
      <c r="Q1185" s="651"/>
      <c r="R1185" s="650"/>
      <c r="S1185" s="650"/>
      <c r="T1185" s="650"/>
      <c r="U1185" s="650"/>
      <c r="V1185" s="650"/>
      <c r="W1185" s="650"/>
      <c r="X1185" s="650"/>
      <c r="Y1185" s="650"/>
      <c r="Z1185" s="650"/>
      <c r="AA1185" s="650"/>
      <c r="AB1185" s="665"/>
    </row>
    <row r="1186" spans="1:28" ht="12" customHeight="1">
      <c r="A1186" s="216"/>
      <c r="B1186" s="224"/>
      <c r="C1186" s="3"/>
      <c r="D1186" s="95"/>
      <c r="E1186" s="314"/>
      <c r="F1186" s="314"/>
      <c r="G1186" s="314"/>
      <c r="H1186" s="314"/>
      <c r="I1186" s="314"/>
      <c r="J1186" s="314"/>
      <c r="K1186" s="3"/>
      <c r="L1186" s="3"/>
      <c r="M1186" s="505"/>
      <c r="N1186" s="505"/>
      <c r="O1186" s="505"/>
      <c r="P1186" s="338"/>
      <c r="Q1186" s="651"/>
      <c r="R1186" s="650"/>
      <c r="S1186" s="650"/>
      <c r="T1186" s="650"/>
      <c r="U1186" s="650"/>
      <c r="V1186" s="650"/>
      <c r="W1186" s="650"/>
      <c r="X1186" s="650"/>
      <c r="Y1186" s="650"/>
      <c r="Z1186" s="650"/>
      <c r="AA1186" s="650"/>
      <c r="AB1186" s="665"/>
    </row>
  </sheetData>
  <sheetProtection algorithmName="SHA-512" hashValue="XTnZ+PSeP5REm5LOR5cfMdh6x/7HICs/ztsBsqT7+kfyMij0CC6ue9X6gw0WUrVNRhrL3zDEuwsHU4oruUWqiQ==" saltValue="YJrOUPU0kQLuWSlZ3Uas5w==" spinCount="100000" sheet="1" objects="1" scenarios="1"/>
  <mergeCells count="1141">
    <mergeCell ref="D194:K194"/>
    <mergeCell ref="D193:K193"/>
    <mergeCell ref="D211:K211"/>
    <mergeCell ref="D210:K210"/>
    <mergeCell ref="D209:K209"/>
    <mergeCell ref="D192:K192"/>
    <mergeCell ref="D191:K191"/>
    <mergeCell ref="D208:K208"/>
    <mergeCell ref="D207:K207"/>
    <mergeCell ref="D206:K206"/>
    <mergeCell ref="D205:K205"/>
    <mergeCell ref="D204:K204"/>
    <mergeCell ref="D203:K203"/>
    <mergeCell ref="D202:K202"/>
    <mergeCell ref="D201:K201"/>
    <mergeCell ref="O180:O181"/>
    <mergeCell ref="N180:N181"/>
    <mergeCell ref="M180:M181"/>
    <mergeCell ref="L180:L181"/>
    <mergeCell ref="D180:K181"/>
    <mergeCell ref="D199:K199"/>
    <mergeCell ref="D198:K198"/>
    <mergeCell ref="D197:K197"/>
    <mergeCell ref="D196:K196"/>
    <mergeCell ref="D195:K195"/>
    <mergeCell ref="D200:K200"/>
    <mergeCell ref="D168:K168"/>
    <mergeCell ref="D169:K169"/>
    <mergeCell ref="D170:K170"/>
    <mergeCell ref="D171:K171"/>
    <mergeCell ref="D172:K172"/>
    <mergeCell ref="D173:K173"/>
    <mergeCell ref="D174:K174"/>
    <mergeCell ref="B176:O176"/>
    <mergeCell ref="B177:O177"/>
    <mergeCell ref="C180:C181"/>
    <mergeCell ref="B180:B181"/>
    <mergeCell ref="D190:K190"/>
    <mergeCell ref="D189:K189"/>
    <mergeCell ref="D188:K188"/>
    <mergeCell ref="D187:K187"/>
    <mergeCell ref="D186:K186"/>
    <mergeCell ref="D185:K185"/>
    <mergeCell ref="D184:K184"/>
    <mergeCell ref="D183:K183"/>
    <mergeCell ref="D182:K182"/>
    <mergeCell ref="B236:O236"/>
    <mergeCell ref="B235:O235"/>
    <mergeCell ref="D233:K233"/>
    <mergeCell ref="D232:K232"/>
    <mergeCell ref="D231:K231"/>
    <mergeCell ref="D230:K230"/>
    <mergeCell ref="D229:K229"/>
    <mergeCell ref="D228:K228"/>
    <mergeCell ref="D227:K227"/>
    <mergeCell ref="D221:K221"/>
    <mergeCell ref="D220:K220"/>
    <mergeCell ref="D219:K219"/>
    <mergeCell ref="D218:K218"/>
    <mergeCell ref="D217:K217"/>
    <mergeCell ref="D216:K216"/>
    <mergeCell ref="D215:K215"/>
    <mergeCell ref="D214:K214"/>
    <mergeCell ref="D222:K222"/>
    <mergeCell ref="D135:K135"/>
    <mergeCell ref="D136:K136"/>
    <mergeCell ref="D137:K137"/>
    <mergeCell ref="D138:K138"/>
    <mergeCell ref="D139:K139"/>
    <mergeCell ref="D140:K140"/>
    <mergeCell ref="D141:K141"/>
    <mergeCell ref="D142:K142"/>
    <mergeCell ref="D143:K143"/>
    <mergeCell ref="D213:K213"/>
    <mergeCell ref="D212:K212"/>
    <mergeCell ref="D144:K144"/>
    <mergeCell ref="D145:K145"/>
    <mergeCell ref="D146:K146"/>
    <mergeCell ref="D147:K147"/>
    <mergeCell ref="D148:K148"/>
    <mergeCell ref="D149:K149"/>
    <mergeCell ref="D150:K150"/>
    <mergeCell ref="D151:K151"/>
    <mergeCell ref="D152:K152"/>
    <mergeCell ref="D153:K153"/>
    <mergeCell ref="D154:K154"/>
    <mergeCell ref="D155:K155"/>
    <mergeCell ref="D156:K156"/>
    <mergeCell ref="D157:K157"/>
    <mergeCell ref="D158:K158"/>
    <mergeCell ref="D159:K159"/>
    <mergeCell ref="D160:K160"/>
    <mergeCell ref="D161:K161"/>
    <mergeCell ref="D162:K162"/>
    <mergeCell ref="D163:K163"/>
    <mergeCell ref="D164:K164"/>
    <mergeCell ref="D117:K117"/>
    <mergeCell ref="D110:K110"/>
    <mergeCell ref="D111:K111"/>
    <mergeCell ref="D113:K113"/>
    <mergeCell ref="D114:K114"/>
    <mergeCell ref="D115:K115"/>
    <mergeCell ref="D116:K116"/>
    <mergeCell ref="D102:K102"/>
    <mergeCell ref="B119:O119"/>
    <mergeCell ref="B123:B124"/>
    <mergeCell ref="C123:C124"/>
    <mergeCell ref="D123:K124"/>
    <mergeCell ref="L123:L124"/>
    <mergeCell ref="M123:M124"/>
    <mergeCell ref="D132:K132"/>
    <mergeCell ref="D133:K133"/>
    <mergeCell ref="D134:K134"/>
    <mergeCell ref="D88:K88"/>
    <mergeCell ref="D48:K48"/>
    <mergeCell ref="D97:K97"/>
    <mergeCell ref="D46:K46"/>
    <mergeCell ref="D31:K31"/>
    <mergeCell ref="D54:K54"/>
    <mergeCell ref="D52:K52"/>
    <mergeCell ref="D53:K53"/>
    <mergeCell ref="D40:K40"/>
    <mergeCell ref="D41:K41"/>
    <mergeCell ref="D42:K42"/>
    <mergeCell ref="D43:K43"/>
    <mergeCell ref="D44:K44"/>
    <mergeCell ref="D75:K75"/>
    <mergeCell ref="D80:K80"/>
    <mergeCell ref="D79:K79"/>
    <mergeCell ref="D81:K81"/>
    <mergeCell ref="D92:K92"/>
    <mergeCell ref="D94:K94"/>
    <mergeCell ref="D95:K95"/>
    <mergeCell ref="D96:K96"/>
    <mergeCell ref="D57:K57"/>
    <mergeCell ref="D87:K87"/>
    <mergeCell ref="D86:K86"/>
    <mergeCell ref="D85:K85"/>
    <mergeCell ref="D51:K51"/>
    <mergeCell ref="D60:K60"/>
    <mergeCell ref="D78:K78"/>
    <mergeCell ref="D70:K70"/>
    <mergeCell ref="D50:K50"/>
    <mergeCell ref="D59:K59"/>
    <mergeCell ref="D56:K56"/>
    <mergeCell ref="D72:K72"/>
    <mergeCell ref="D73:K73"/>
    <mergeCell ref="D82:K82"/>
    <mergeCell ref="D74:K74"/>
    <mergeCell ref="D77:K77"/>
    <mergeCell ref="D28:K28"/>
    <mergeCell ref="D19:K19"/>
    <mergeCell ref="D22:K22"/>
    <mergeCell ref="D20:K20"/>
    <mergeCell ref="D23:K23"/>
    <mergeCell ref="D27:K27"/>
    <mergeCell ref="D18:K18"/>
    <mergeCell ref="D34:K34"/>
    <mergeCell ref="D35:K35"/>
    <mergeCell ref="D36:K36"/>
    <mergeCell ref="D37:K37"/>
    <mergeCell ref="D38:K38"/>
    <mergeCell ref="D39:K39"/>
    <mergeCell ref="D32:K32"/>
    <mergeCell ref="D33:K33"/>
    <mergeCell ref="D11:F11"/>
    <mergeCell ref="D13:F13"/>
    <mergeCell ref="D15:K16"/>
    <mergeCell ref="N15:N16"/>
    <mergeCell ref="M15:M16"/>
    <mergeCell ref="D45:K45"/>
    <mergeCell ref="D24:K24"/>
    <mergeCell ref="D25:K25"/>
    <mergeCell ref="D26:K26"/>
    <mergeCell ref="D47:K47"/>
    <mergeCell ref="D30:K30"/>
    <mergeCell ref="D29:K29"/>
    <mergeCell ref="D71:K71"/>
    <mergeCell ref="B66:B67"/>
    <mergeCell ref="M66:M67"/>
    <mergeCell ref="D58:K58"/>
    <mergeCell ref="D55:K55"/>
    <mergeCell ref="B62:O62"/>
    <mergeCell ref="B244:O244"/>
    <mergeCell ref="F246:O246"/>
    <mergeCell ref="B248:C248"/>
    <mergeCell ref="D248:F248"/>
    <mergeCell ref="B250:C250"/>
    <mergeCell ref="D250:F250"/>
    <mergeCell ref="B252:B253"/>
    <mergeCell ref="C252:C253"/>
    <mergeCell ref="D252:K253"/>
    <mergeCell ref="L252:L253"/>
    <mergeCell ref="M252:M253"/>
    <mergeCell ref="N252:N253"/>
    <mergeCell ref="O252:O253"/>
    <mergeCell ref="N2:O2"/>
    <mergeCell ref="B7:O7"/>
    <mergeCell ref="L15:L16"/>
    <mergeCell ref="D21:K21"/>
    <mergeCell ref="B15:B16"/>
    <mergeCell ref="C15:C16"/>
    <mergeCell ref="O15:O16"/>
    <mergeCell ref="B11:C11"/>
    <mergeCell ref="B13:C13"/>
    <mergeCell ref="B63:O63"/>
    <mergeCell ref="L66:L67"/>
    <mergeCell ref="D66:K67"/>
    <mergeCell ref="C66:C67"/>
    <mergeCell ref="D93:K93"/>
    <mergeCell ref="D68:K68"/>
    <mergeCell ref="D49:K49"/>
    <mergeCell ref="D17:K17"/>
    <mergeCell ref="D83:K83"/>
    <mergeCell ref="F9:O9"/>
    <mergeCell ref="D272:K272"/>
    <mergeCell ref="D273:K273"/>
    <mergeCell ref="D274:K274"/>
    <mergeCell ref="D254:K254"/>
    <mergeCell ref="D256:K256"/>
    <mergeCell ref="N66:N67"/>
    <mergeCell ref="O66:O67"/>
    <mergeCell ref="D127:K127"/>
    <mergeCell ref="D128:K128"/>
    <mergeCell ref="D129:K129"/>
    <mergeCell ref="D130:K130"/>
    <mergeCell ref="D131:K131"/>
    <mergeCell ref="D103:K103"/>
    <mergeCell ref="D104:K104"/>
    <mergeCell ref="D105:K105"/>
    <mergeCell ref="D109:K109"/>
    <mergeCell ref="B120:O120"/>
    <mergeCell ref="D112:K112"/>
    <mergeCell ref="D98:K98"/>
    <mergeCell ref="D99:K99"/>
    <mergeCell ref="D100:K100"/>
    <mergeCell ref="D101:K101"/>
    <mergeCell ref="N123:N124"/>
    <mergeCell ref="O123:O124"/>
    <mergeCell ref="D125:K125"/>
    <mergeCell ref="D126:K126"/>
    <mergeCell ref="D69:K69"/>
    <mergeCell ref="D91:K91"/>
    <mergeCell ref="D76:K76"/>
    <mergeCell ref="D90:K90"/>
    <mergeCell ref="D89:K89"/>
    <mergeCell ref="D84:K84"/>
    <mergeCell ref="D257:K257"/>
    <mergeCell ref="D258:K258"/>
    <mergeCell ref="D259:K259"/>
    <mergeCell ref="D260:K260"/>
    <mergeCell ref="D261:K261"/>
    <mergeCell ref="D262:K262"/>
    <mergeCell ref="D263:K263"/>
    <mergeCell ref="D264:K264"/>
    <mergeCell ref="D265:K265"/>
    <mergeCell ref="N240:O240"/>
    <mergeCell ref="D293:K293"/>
    <mergeCell ref="D294:K294"/>
    <mergeCell ref="D295:K295"/>
    <mergeCell ref="D296:K296"/>
    <mergeCell ref="D297:K297"/>
    <mergeCell ref="B299:O299"/>
    <mergeCell ref="B300:O300"/>
    <mergeCell ref="D275:K275"/>
    <mergeCell ref="D276:K276"/>
    <mergeCell ref="D277:K277"/>
    <mergeCell ref="D278:K278"/>
    <mergeCell ref="D279:K279"/>
    <mergeCell ref="D280:K280"/>
    <mergeCell ref="D281:K281"/>
    <mergeCell ref="D282:K282"/>
    <mergeCell ref="D283:K283"/>
    <mergeCell ref="D266:K266"/>
    <mergeCell ref="D267:K267"/>
    <mergeCell ref="D268:K268"/>
    <mergeCell ref="D269:K269"/>
    <mergeCell ref="D270:K270"/>
    <mergeCell ref="D271:K271"/>
    <mergeCell ref="B303:B304"/>
    <mergeCell ref="C303:C304"/>
    <mergeCell ref="D303:K304"/>
    <mergeCell ref="L303:L304"/>
    <mergeCell ref="M303:M304"/>
    <mergeCell ref="N303:N304"/>
    <mergeCell ref="O303:O304"/>
    <mergeCell ref="D284:K284"/>
    <mergeCell ref="D285:K285"/>
    <mergeCell ref="D286:K286"/>
    <mergeCell ref="D287:K287"/>
    <mergeCell ref="D288:K288"/>
    <mergeCell ref="D289:K289"/>
    <mergeCell ref="D290:K290"/>
    <mergeCell ref="D291:K291"/>
    <mergeCell ref="D292:K292"/>
    <mergeCell ref="D314:K314"/>
    <mergeCell ref="D315:K315"/>
    <mergeCell ref="D316:K316"/>
    <mergeCell ref="D317:K317"/>
    <mergeCell ref="D318:K318"/>
    <mergeCell ref="D319:K319"/>
    <mergeCell ref="D320:K320"/>
    <mergeCell ref="D321:K321"/>
    <mergeCell ref="D322:K322"/>
    <mergeCell ref="D305:K305"/>
    <mergeCell ref="D306:K306"/>
    <mergeCell ref="D307:K307"/>
    <mergeCell ref="D308:K308"/>
    <mergeCell ref="D309:K309"/>
    <mergeCell ref="D310:K310"/>
    <mergeCell ref="D311:K311"/>
    <mergeCell ref="D312:K312"/>
    <mergeCell ref="D313:K313"/>
    <mergeCell ref="D332:K332"/>
    <mergeCell ref="D333:K333"/>
    <mergeCell ref="D334:K334"/>
    <mergeCell ref="D335:K335"/>
    <mergeCell ref="D336:K336"/>
    <mergeCell ref="D337:K337"/>
    <mergeCell ref="D338:K338"/>
    <mergeCell ref="D339:K339"/>
    <mergeCell ref="D340:K340"/>
    <mergeCell ref="D323:K323"/>
    <mergeCell ref="D324:K324"/>
    <mergeCell ref="D325:K325"/>
    <mergeCell ref="D326:K326"/>
    <mergeCell ref="D327:K327"/>
    <mergeCell ref="D328:K328"/>
    <mergeCell ref="D329:K329"/>
    <mergeCell ref="D330:K330"/>
    <mergeCell ref="D331:K331"/>
    <mergeCell ref="D353:K353"/>
    <mergeCell ref="D354:K354"/>
    <mergeCell ref="B356:O356"/>
    <mergeCell ref="B357:O357"/>
    <mergeCell ref="B360:B361"/>
    <mergeCell ref="C360:C361"/>
    <mergeCell ref="D360:K361"/>
    <mergeCell ref="L360:L361"/>
    <mergeCell ref="M360:M361"/>
    <mergeCell ref="N360:N361"/>
    <mergeCell ref="O360:O361"/>
    <mergeCell ref="D341:K341"/>
    <mergeCell ref="D342:K342"/>
    <mergeCell ref="D346:K346"/>
    <mergeCell ref="D347:K347"/>
    <mergeCell ref="D348:K348"/>
    <mergeCell ref="D349:K349"/>
    <mergeCell ref="D350:K350"/>
    <mergeCell ref="D351:K351"/>
    <mergeCell ref="D352:K352"/>
    <mergeCell ref="D371:K371"/>
    <mergeCell ref="D372:K372"/>
    <mergeCell ref="D373:K373"/>
    <mergeCell ref="D374:K374"/>
    <mergeCell ref="D375:K375"/>
    <mergeCell ref="D376:K376"/>
    <mergeCell ref="D377:K377"/>
    <mergeCell ref="D378:K378"/>
    <mergeCell ref="D379:K379"/>
    <mergeCell ref="D362:K362"/>
    <mergeCell ref="D363:K363"/>
    <mergeCell ref="D364:K364"/>
    <mergeCell ref="D365:K365"/>
    <mergeCell ref="D366:K366"/>
    <mergeCell ref="D367:K367"/>
    <mergeCell ref="D368:K368"/>
    <mergeCell ref="D369:K369"/>
    <mergeCell ref="D370:K370"/>
    <mergeCell ref="D389:K389"/>
    <mergeCell ref="D390:K390"/>
    <mergeCell ref="D391:K391"/>
    <mergeCell ref="D392:K392"/>
    <mergeCell ref="D393:K393"/>
    <mergeCell ref="D394:K394"/>
    <mergeCell ref="D395:K395"/>
    <mergeCell ref="D396:K396"/>
    <mergeCell ref="D397:K397"/>
    <mergeCell ref="D380:K380"/>
    <mergeCell ref="D381:K381"/>
    <mergeCell ref="D382:K382"/>
    <mergeCell ref="D383:K383"/>
    <mergeCell ref="D384:K384"/>
    <mergeCell ref="D385:K385"/>
    <mergeCell ref="D386:K386"/>
    <mergeCell ref="D387:K387"/>
    <mergeCell ref="D388:K388"/>
    <mergeCell ref="D410:K410"/>
    <mergeCell ref="D411:K411"/>
    <mergeCell ref="B413:O413"/>
    <mergeCell ref="B414:O414"/>
    <mergeCell ref="B417:B418"/>
    <mergeCell ref="C417:C418"/>
    <mergeCell ref="D417:K418"/>
    <mergeCell ref="L417:L418"/>
    <mergeCell ref="M417:M418"/>
    <mergeCell ref="N417:N418"/>
    <mergeCell ref="O417:O418"/>
    <mergeCell ref="D398:K398"/>
    <mergeCell ref="D399:K399"/>
    <mergeCell ref="D400:K400"/>
    <mergeCell ref="D401:K401"/>
    <mergeCell ref="D405:K405"/>
    <mergeCell ref="D406:K406"/>
    <mergeCell ref="D407:K407"/>
    <mergeCell ref="D408:K408"/>
    <mergeCell ref="D409:K409"/>
    <mergeCell ref="D428:K428"/>
    <mergeCell ref="D429:K429"/>
    <mergeCell ref="D430:K430"/>
    <mergeCell ref="D431:K431"/>
    <mergeCell ref="D432:K432"/>
    <mergeCell ref="D433:K433"/>
    <mergeCell ref="D434:K434"/>
    <mergeCell ref="D435:K435"/>
    <mergeCell ref="D436:K436"/>
    <mergeCell ref="D419:K419"/>
    <mergeCell ref="D420:K420"/>
    <mergeCell ref="D421:K421"/>
    <mergeCell ref="D422:K422"/>
    <mergeCell ref="D423:K423"/>
    <mergeCell ref="D424:K424"/>
    <mergeCell ref="D425:K425"/>
    <mergeCell ref="D426:K426"/>
    <mergeCell ref="D427:K427"/>
    <mergeCell ref="D446:K446"/>
    <mergeCell ref="D447:K447"/>
    <mergeCell ref="D448:K448"/>
    <mergeCell ref="D449:K449"/>
    <mergeCell ref="D450:K450"/>
    <mergeCell ref="D451:K451"/>
    <mergeCell ref="D452:K452"/>
    <mergeCell ref="D453:K453"/>
    <mergeCell ref="D454:K454"/>
    <mergeCell ref="D437:K437"/>
    <mergeCell ref="D438:K438"/>
    <mergeCell ref="D439:K439"/>
    <mergeCell ref="D440:K440"/>
    <mergeCell ref="D441:K441"/>
    <mergeCell ref="D442:K442"/>
    <mergeCell ref="D443:K443"/>
    <mergeCell ref="D444:K444"/>
    <mergeCell ref="D445:K445"/>
    <mergeCell ref="O489:O490"/>
    <mergeCell ref="D468:K468"/>
    <mergeCell ref="D469:K469"/>
    <mergeCell ref="D470:K470"/>
    <mergeCell ref="B472:O472"/>
    <mergeCell ref="B473:O473"/>
    <mergeCell ref="N477:O477"/>
    <mergeCell ref="B481:O481"/>
    <mergeCell ref="F483:O483"/>
    <mergeCell ref="B485:C485"/>
    <mergeCell ref="D485:F485"/>
    <mergeCell ref="D455:K455"/>
    <mergeCell ref="D456:K456"/>
    <mergeCell ref="D457:K457"/>
    <mergeCell ref="D458:K458"/>
    <mergeCell ref="D459:K459"/>
    <mergeCell ref="D464:K464"/>
    <mergeCell ref="D465:K465"/>
    <mergeCell ref="D466:K466"/>
    <mergeCell ref="D467:K467"/>
    <mergeCell ref="D491:K491"/>
    <mergeCell ref="D493:K493"/>
    <mergeCell ref="D494:K494"/>
    <mergeCell ref="D495:K495"/>
    <mergeCell ref="D496:K496"/>
    <mergeCell ref="D497:K497"/>
    <mergeCell ref="D498:K498"/>
    <mergeCell ref="D499:K499"/>
    <mergeCell ref="D500:K500"/>
    <mergeCell ref="B487:C487"/>
    <mergeCell ref="D487:F487"/>
    <mergeCell ref="B489:B490"/>
    <mergeCell ref="C489:C490"/>
    <mergeCell ref="D489:K490"/>
    <mergeCell ref="L489:L490"/>
    <mergeCell ref="M489:M490"/>
    <mergeCell ref="N489:N490"/>
    <mergeCell ref="D510:K510"/>
    <mergeCell ref="D511:K511"/>
    <mergeCell ref="D512:K512"/>
    <mergeCell ref="D513:K513"/>
    <mergeCell ref="D514:K514"/>
    <mergeCell ref="D515:K515"/>
    <mergeCell ref="D516:K516"/>
    <mergeCell ref="D517:K517"/>
    <mergeCell ref="D518:K518"/>
    <mergeCell ref="D501:K501"/>
    <mergeCell ref="D502:K502"/>
    <mergeCell ref="D503:K503"/>
    <mergeCell ref="D504:K504"/>
    <mergeCell ref="D505:K505"/>
    <mergeCell ref="D506:K506"/>
    <mergeCell ref="D507:K507"/>
    <mergeCell ref="D508:K508"/>
    <mergeCell ref="D509:K509"/>
    <mergeCell ref="D528:K528"/>
    <mergeCell ref="D529:K529"/>
    <mergeCell ref="D530:K530"/>
    <mergeCell ref="D531:K531"/>
    <mergeCell ref="D532:K532"/>
    <mergeCell ref="D533:K533"/>
    <mergeCell ref="D534:K534"/>
    <mergeCell ref="B536:O536"/>
    <mergeCell ref="B537:O537"/>
    <mergeCell ref="D519:K519"/>
    <mergeCell ref="D520:K520"/>
    <mergeCell ref="D521:K521"/>
    <mergeCell ref="D522:K522"/>
    <mergeCell ref="D523:K523"/>
    <mergeCell ref="D524:K524"/>
    <mergeCell ref="D525:K525"/>
    <mergeCell ref="D526:K526"/>
    <mergeCell ref="D527:K527"/>
    <mergeCell ref="D544:K544"/>
    <mergeCell ref="D545:K545"/>
    <mergeCell ref="D546:K546"/>
    <mergeCell ref="D547:K547"/>
    <mergeCell ref="D548:K548"/>
    <mergeCell ref="D549:K549"/>
    <mergeCell ref="D550:K550"/>
    <mergeCell ref="D551:K551"/>
    <mergeCell ref="D552:K552"/>
    <mergeCell ref="B540:B541"/>
    <mergeCell ref="C540:C541"/>
    <mergeCell ref="D540:K541"/>
    <mergeCell ref="L540:L541"/>
    <mergeCell ref="M540:M541"/>
    <mergeCell ref="N540:N541"/>
    <mergeCell ref="O540:O541"/>
    <mergeCell ref="D542:K542"/>
    <mergeCell ref="D543:K543"/>
    <mergeCell ref="D562:K562"/>
    <mergeCell ref="D563:K563"/>
    <mergeCell ref="D564:K564"/>
    <mergeCell ref="D565:K565"/>
    <mergeCell ref="D566:K566"/>
    <mergeCell ref="D567:K567"/>
    <mergeCell ref="D568:K568"/>
    <mergeCell ref="D569:K569"/>
    <mergeCell ref="D570:K570"/>
    <mergeCell ref="D553:K553"/>
    <mergeCell ref="D554:K554"/>
    <mergeCell ref="D555:K555"/>
    <mergeCell ref="D556:K556"/>
    <mergeCell ref="D557:K557"/>
    <mergeCell ref="D558:K558"/>
    <mergeCell ref="D559:K559"/>
    <mergeCell ref="D560:K560"/>
    <mergeCell ref="D561:K561"/>
    <mergeCell ref="D583:K583"/>
    <mergeCell ref="D584:K584"/>
    <mergeCell ref="D585:K585"/>
    <mergeCell ref="D586:K586"/>
    <mergeCell ref="D587:K587"/>
    <mergeCell ref="D588:K588"/>
    <mergeCell ref="D589:K589"/>
    <mergeCell ref="D590:K590"/>
    <mergeCell ref="D591:K591"/>
    <mergeCell ref="D571:K571"/>
    <mergeCell ref="D572:K572"/>
    <mergeCell ref="D573:K573"/>
    <mergeCell ref="D574:K574"/>
    <mergeCell ref="D575:K575"/>
    <mergeCell ref="D576:K576"/>
    <mergeCell ref="D577:K577"/>
    <mergeCell ref="D578:K578"/>
    <mergeCell ref="D579:K579"/>
    <mergeCell ref="D599:K599"/>
    <mergeCell ref="D600:K600"/>
    <mergeCell ref="D601:K601"/>
    <mergeCell ref="D602:K602"/>
    <mergeCell ref="D603:K603"/>
    <mergeCell ref="D604:K604"/>
    <mergeCell ref="D605:K605"/>
    <mergeCell ref="D606:K606"/>
    <mergeCell ref="D607:K607"/>
    <mergeCell ref="B593:O593"/>
    <mergeCell ref="B594:O594"/>
    <mergeCell ref="B597:B598"/>
    <mergeCell ref="C597:C598"/>
    <mergeCell ref="D597:K598"/>
    <mergeCell ref="L597:L598"/>
    <mergeCell ref="M597:M598"/>
    <mergeCell ref="N597:N598"/>
    <mergeCell ref="O597:O598"/>
    <mergeCell ref="D617:K617"/>
    <mergeCell ref="D618:K618"/>
    <mergeCell ref="D619:K619"/>
    <mergeCell ref="D620:K620"/>
    <mergeCell ref="D621:K621"/>
    <mergeCell ref="D622:K622"/>
    <mergeCell ref="D623:K623"/>
    <mergeCell ref="D624:K624"/>
    <mergeCell ref="D625:K625"/>
    <mergeCell ref="D608:K608"/>
    <mergeCell ref="D609:K609"/>
    <mergeCell ref="D610:K610"/>
    <mergeCell ref="D611:K611"/>
    <mergeCell ref="D612:K612"/>
    <mergeCell ref="D613:K613"/>
    <mergeCell ref="D614:K614"/>
    <mergeCell ref="D615:K615"/>
    <mergeCell ref="D616:K616"/>
    <mergeCell ref="D635:K635"/>
    <mergeCell ref="D636:K636"/>
    <mergeCell ref="D637:K637"/>
    <mergeCell ref="D638:K638"/>
    <mergeCell ref="D642:K642"/>
    <mergeCell ref="D643:K643"/>
    <mergeCell ref="D644:K644"/>
    <mergeCell ref="D645:K645"/>
    <mergeCell ref="D646:K646"/>
    <mergeCell ref="D626:K626"/>
    <mergeCell ref="D627:K627"/>
    <mergeCell ref="D628:K628"/>
    <mergeCell ref="D629:K629"/>
    <mergeCell ref="D630:K630"/>
    <mergeCell ref="D631:K631"/>
    <mergeCell ref="D632:K632"/>
    <mergeCell ref="D633:K633"/>
    <mergeCell ref="D634:K634"/>
    <mergeCell ref="D656:K656"/>
    <mergeCell ref="D657:K657"/>
    <mergeCell ref="D658:K658"/>
    <mergeCell ref="D659:K659"/>
    <mergeCell ref="D660:K660"/>
    <mergeCell ref="D661:K661"/>
    <mergeCell ref="D662:K662"/>
    <mergeCell ref="D663:K663"/>
    <mergeCell ref="D664:K664"/>
    <mergeCell ref="D647:K647"/>
    <mergeCell ref="D648:K648"/>
    <mergeCell ref="B650:O650"/>
    <mergeCell ref="B651:O651"/>
    <mergeCell ref="B654:B655"/>
    <mergeCell ref="C654:C655"/>
    <mergeCell ref="D654:K655"/>
    <mergeCell ref="L654:L655"/>
    <mergeCell ref="M654:M655"/>
    <mergeCell ref="N654:N655"/>
    <mergeCell ref="O654:O655"/>
    <mergeCell ref="D674:K674"/>
    <mergeCell ref="D675:K675"/>
    <mergeCell ref="D676:K676"/>
    <mergeCell ref="D677:K677"/>
    <mergeCell ref="D678:K678"/>
    <mergeCell ref="D679:K679"/>
    <mergeCell ref="D680:K680"/>
    <mergeCell ref="D681:K681"/>
    <mergeCell ref="D682:K682"/>
    <mergeCell ref="D665:K665"/>
    <mergeCell ref="D666:K666"/>
    <mergeCell ref="D667:K667"/>
    <mergeCell ref="D668:K668"/>
    <mergeCell ref="D669:K669"/>
    <mergeCell ref="D670:K670"/>
    <mergeCell ref="D671:K671"/>
    <mergeCell ref="D672:K672"/>
    <mergeCell ref="D673:K673"/>
    <mergeCell ref="D692:K692"/>
    <mergeCell ref="D693:K693"/>
    <mergeCell ref="D694:K694"/>
    <mergeCell ref="D695:K695"/>
    <mergeCell ref="D696:K696"/>
    <mergeCell ref="D701:K701"/>
    <mergeCell ref="D702:K702"/>
    <mergeCell ref="D703:K703"/>
    <mergeCell ref="D704:K704"/>
    <mergeCell ref="D683:K683"/>
    <mergeCell ref="D684:K684"/>
    <mergeCell ref="D685:K685"/>
    <mergeCell ref="D686:K686"/>
    <mergeCell ref="D687:K687"/>
    <mergeCell ref="D688:K688"/>
    <mergeCell ref="D689:K689"/>
    <mergeCell ref="D690:K690"/>
    <mergeCell ref="D691:K691"/>
    <mergeCell ref="B724:C724"/>
    <mergeCell ref="D724:F724"/>
    <mergeCell ref="B726:B727"/>
    <mergeCell ref="C726:C727"/>
    <mergeCell ref="D726:K727"/>
    <mergeCell ref="L726:L727"/>
    <mergeCell ref="M726:M727"/>
    <mergeCell ref="N726:N727"/>
    <mergeCell ref="O726:O727"/>
    <mergeCell ref="D705:K705"/>
    <mergeCell ref="D706:K706"/>
    <mergeCell ref="D707:K707"/>
    <mergeCell ref="B709:O709"/>
    <mergeCell ref="B710:O710"/>
    <mergeCell ref="N714:O714"/>
    <mergeCell ref="B718:O718"/>
    <mergeCell ref="F720:O720"/>
    <mergeCell ref="B722:C722"/>
    <mergeCell ref="D722:F722"/>
    <mergeCell ref="D738:K738"/>
    <mergeCell ref="D739:K739"/>
    <mergeCell ref="D740:K740"/>
    <mergeCell ref="D741:K741"/>
    <mergeCell ref="D742:K742"/>
    <mergeCell ref="D743:K743"/>
    <mergeCell ref="D744:K744"/>
    <mergeCell ref="D745:K745"/>
    <mergeCell ref="D746:K746"/>
    <mergeCell ref="D728:K728"/>
    <mergeCell ref="D730:K730"/>
    <mergeCell ref="D731:K731"/>
    <mergeCell ref="D732:K732"/>
    <mergeCell ref="D733:K733"/>
    <mergeCell ref="D734:K734"/>
    <mergeCell ref="D735:K735"/>
    <mergeCell ref="D736:K736"/>
    <mergeCell ref="D737:K737"/>
    <mergeCell ref="D756:K756"/>
    <mergeCell ref="D757:K757"/>
    <mergeCell ref="D758:K758"/>
    <mergeCell ref="D759:K759"/>
    <mergeCell ref="D760:K760"/>
    <mergeCell ref="D761:K761"/>
    <mergeCell ref="D762:K762"/>
    <mergeCell ref="D763:K763"/>
    <mergeCell ref="D764:K764"/>
    <mergeCell ref="D747:K747"/>
    <mergeCell ref="D748:K748"/>
    <mergeCell ref="D749:K749"/>
    <mergeCell ref="D750:K750"/>
    <mergeCell ref="D751:K751"/>
    <mergeCell ref="D752:K752"/>
    <mergeCell ref="D753:K753"/>
    <mergeCell ref="D754:K754"/>
    <mergeCell ref="D755:K755"/>
    <mergeCell ref="B777:B778"/>
    <mergeCell ref="C777:C778"/>
    <mergeCell ref="D777:K778"/>
    <mergeCell ref="L777:L778"/>
    <mergeCell ref="M777:M778"/>
    <mergeCell ref="N777:N778"/>
    <mergeCell ref="O777:O778"/>
    <mergeCell ref="D779:K779"/>
    <mergeCell ref="D780:K780"/>
    <mergeCell ref="D765:K765"/>
    <mergeCell ref="D766:K766"/>
    <mergeCell ref="D767:K767"/>
    <mergeCell ref="D768:K768"/>
    <mergeCell ref="D769:K769"/>
    <mergeCell ref="D770:K770"/>
    <mergeCell ref="D771:K771"/>
    <mergeCell ref="B773:O773"/>
    <mergeCell ref="B774:O774"/>
    <mergeCell ref="D790:K790"/>
    <mergeCell ref="D791:K791"/>
    <mergeCell ref="D792:K792"/>
    <mergeCell ref="D793:K793"/>
    <mergeCell ref="D794:K794"/>
    <mergeCell ref="D795:K795"/>
    <mergeCell ref="D796:K796"/>
    <mergeCell ref="D797:K797"/>
    <mergeCell ref="D798:K798"/>
    <mergeCell ref="D781:K781"/>
    <mergeCell ref="D782:K782"/>
    <mergeCell ref="D783:K783"/>
    <mergeCell ref="D784:K784"/>
    <mergeCell ref="D785:K785"/>
    <mergeCell ref="D786:K786"/>
    <mergeCell ref="D787:K787"/>
    <mergeCell ref="D788:K788"/>
    <mergeCell ref="D789:K789"/>
    <mergeCell ref="D808:K808"/>
    <mergeCell ref="D809:K809"/>
    <mergeCell ref="D810:K810"/>
    <mergeCell ref="D811:K811"/>
    <mergeCell ref="D812:K812"/>
    <mergeCell ref="D813:K813"/>
    <mergeCell ref="D814:K814"/>
    <mergeCell ref="D815:K815"/>
    <mergeCell ref="D816:K816"/>
    <mergeCell ref="D799:K799"/>
    <mergeCell ref="D800:K800"/>
    <mergeCell ref="D801:K801"/>
    <mergeCell ref="D802:K802"/>
    <mergeCell ref="D803:K803"/>
    <mergeCell ref="D804:K804"/>
    <mergeCell ref="D805:K805"/>
    <mergeCell ref="D806:K806"/>
    <mergeCell ref="D807:K807"/>
    <mergeCell ref="B830:O830"/>
    <mergeCell ref="B831:O831"/>
    <mergeCell ref="B834:B835"/>
    <mergeCell ref="C834:C835"/>
    <mergeCell ref="D834:K835"/>
    <mergeCell ref="L834:L835"/>
    <mergeCell ref="M834:M835"/>
    <mergeCell ref="N834:N835"/>
    <mergeCell ref="O834:O835"/>
    <mergeCell ref="D820:K820"/>
    <mergeCell ref="D821:K821"/>
    <mergeCell ref="D822:K822"/>
    <mergeCell ref="D823:K823"/>
    <mergeCell ref="D824:K824"/>
    <mergeCell ref="D825:K825"/>
    <mergeCell ref="D826:K826"/>
    <mergeCell ref="D827:K827"/>
    <mergeCell ref="D828:K828"/>
    <mergeCell ref="D845:K845"/>
    <mergeCell ref="D846:K846"/>
    <mergeCell ref="D847:K847"/>
    <mergeCell ref="D848:K848"/>
    <mergeCell ref="D849:K849"/>
    <mergeCell ref="D850:K850"/>
    <mergeCell ref="D851:K851"/>
    <mergeCell ref="D852:K852"/>
    <mergeCell ref="D853:K853"/>
    <mergeCell ref="D836:K836"/>
    <mergeCell ref="D837:K837"/>
    <mergeCell ref="D838:K838"/>
    <mergeCell ref="D839:K839"/>
    <mergeCell ref="D840:K840"/>
    <mergeCell ref="D841:K841"/>
    <mergeCell ref="D842:K842"/>
    <mergeCell ref="D843:K843"/>
    <mergeCell ref="D844:K844"/>
    <mergeCell ref="D863:K863"/>
    <mergeCell ref="D864:K864"/>
    <mergeCell ref="D865:K865"/>
    <mergeCell ref="D866:K866"/>
    <mergeCell ref="D867:K867"/>
    <mergeCell ref="D868:K868"/>
    <mergeCell ref="D869:K869"/>
    <mergeCell ref="D870:K870"/>
    <mergeCell ref="D871:K871"/>
    <mergeCell ref="D854:K854"/>
    <mergeCell ref="D855:K855"/>
    <mergeCell ref="D856:K856"/>
    <mergeCell ref="D857:K857"/>
    <mergeCell ref="D858:K858"/>
    <mergeCell ref="D859:K859"/>
    <mergeCell ref="D860:K860"/>
    <mergeCell ref="D861:K861"/>
    <mergeCell ref="D862:K862"/>
    <mergeCell ref="D884:K884"/>
    <mergeCell ref="D885:K885"/>
    <mergeCell ref="B887:O887"/>
    <mergeCell ref="B888:O888"/>
    <mergeCell ref="B891:B892"/>
    <mergeCell ref="C891:C892"/>
    <mergeCell ref="D891:K892"/>
    <mergeCell ref="L891:L892"/>
    <mergeCell ref="M891:M892"/>
    <mergeCell ref="N891:N892"/>
    <mergeCell ref="O891:O892"/>
    <mergeCell ref="D872:K872"/>
    <mergeCell ref="D873:K873"/>
    <mergeCell ref="D874:K874"/>
    <mergeCell ref="D875:K875"/>
    <mergeCell ref="D879:K879"/>
    <mergeCell ref="D880:K880"/>
    <mergeCell ref="D881:K881"/>
    <mergeCell ref="D882:K882"/>
    <mergeCell ref="D883:K883"/>
    <mergeCell ref="D902:K902"/>
    <mergeCell ref="D903:K903"/>
    <mergeCell ref="D904:K904"/>
    <mergeCell ref="D905:K905"/>
    <mergeCell ref="D906:K906"/>
    <mergeCell ref="D907:K907"/>
    <mergeCell ref="D908:K908"/>
    <mergeCell ref="D909:K909"/>
    <mergeCell ref="D910:K910"/>
    <mergeCell ref="D893:K893"/>
    <mergeCell ref="D894:K894"/>
    <mergeCell ref="D895:K895"/>
    <mergeCell ref="D896:K896"/>
    <mergeCell ref="D897:K897"/>
    <mergeCell ref="D898:K898"/>
    <mergeCell ref="D899:K899"/>
    <mergeCell ref="D900:K900"/>
    <mergeCell ref="D901:K901"/>
    <mergeCell ref="D920:K920"/>
    <mergeCell ref="D921:K921"/>
    <mergeCell ref="D922:K922"/>
    <mergeCell ref="D923:K923"/>
    <mergeCell ref="D924:K924"/>
    <mergeCell ref="D925:K925"/>
    <mergeCell ref="D926:K926"/>
    <mergeCell ref="D927:K927"/>
    <mergeCell ref="D928:K928"/>
    <mergeCell ref="D911:K911"/>
    <mergeCell ref="D912:K912"/>
    <mergeCell ref="D913:K913"/>
    <mergeCell ref="D914:K914"/>
    <mergeCell ref="D915:K915"/>
    <mergeCell ref="D916:K916"/>
    <mergeCell ref="D917:K917"/>
    <mergeCell ref="D918:K918"/>
    <mergeCell ref="D919:K919"/>
    <mergeCell ref="O963:O964"/>
    <mergeCell ref="D942:K942"/>
    <mergeCell ref="D943:K943"/>
    <mergeCell ref="D944:K944"/>
    <mergeCell ref="B946:O946"/>
    <mergeCell ref="B947:O947"/>
    <mergeCell ref="N951:O951"/>
    <mergeCell ref="B955:O955"/>
    <mergeCell ref="F957:O957"/>
    <mergeCell ref="B959:C959"/>
    <mergeCell ref="D959:F959"/>
    <mergeCell ref="D929:K929"/>
    <mergeCell ref="D930:K930"/>
    <mergeCell ref="D931:K931"/>
    <mergeCell ref="D932:K932"/>
    <mergeCell ref="D933:K933"/>
    <mergeCell ref="D938:K938"/>
    <mergeCell ref="D939:K939"/>
    <mergeCell ref="D940:K940"/>
    <mergeCell ref="D941:K941"/>
    <mergeCell ref="D965:K965"/>
    <mergeCell ref="D967:K967"/>
    <mergeCell ref="D968:K968"/>
    <mergeCell ref="D969:K969"/>
    <mergeCell ref="D970:K970"/>
    <mergeCell ref="D971:K971"/>
    <mergeCell ref="D972:K972"/>
    <mergeCell ref="D973:K973"/>
    <mergeCell ref="D974:K974"/>
    <mergeCell ref="B961:C961"/>
    <mergeCell ref="D961:F961"/>
    <mergeCell ref="B963:B964"/>
    <mergeCell ref="C963:C964"/>
    <mergeCell ref="D963:K964"/>
    <mergeCell ref="L963:L964"/>
    <mergeCell ref="M963:M964"/>
    <mergeCell ref="N963:N964"/>
    <mergeCell ref="D984:K984"/>
    <mergeCell ref="D985:K985"/>
    <mergeCell ref="D986:K986"/>
    <mergeCell ref="D987:K987"/>
    <mergeCell ref="D988:K988"/>
    <mergeCell ref="D989:K989"/>
    <mergeCell ref="D990:K990"/>
    <mergeCell ref="D991:K991"/>
    <mergeCell ref="D992:K992"/>
    <mergeCell ref="D975:K975"/>
    <mergeCell ref="D976:K976"/>
    <mergeCell ref="D977:K977"/>
    <mergeCell ref="D978:K978"/>
    <mergeCell ref="D979:K979"/>
    <mergeCell ref="D980:K980"/>
    <mergeCell ref="D981:K981"/>
    <mergeCell ref="D982:K982"/>
    <mergeCell ref="D983:K983"/>
    <mergeCell ref="D1002:K1002"/>
    <mergeCell ref="D1003:K1003"/>
    <mergeCell ref="D1004:K1004"/>
    <mergeCell ref="D1005:K1005"/>
    <mergeCell ref="D1006:K1006"/>
    <mergeCell ref="D1007:K1007"/>
    <mergeCell ref="D1008:K1008"/>
    <mergeCell ref="B1010:O1010"/>
    <mergeCell ref="B1011:O1011"/>
    <mergeCell ref="D993:K993"/>
    <mergeCell ref="D994:K994"/>
    <mergeCell ref="D995:K995"/>
    <mergeCell ref="D996:K996"/>
    <mergeCell ref="D997:K997"/>
    <mergeCell ref="D998:K998"/>
    <mergeCell ref="D999:K999"/>
    <mergeCell ref="D1000:K1000"/>
    <mergeCell ref="D1001:K1001"/>
    <mergeCell ref="D1018:K1018"/>
    <mergeCell ref="D1019:K1019"/>
    <mergeCell ref="D1020:K1020"/>
    <mergeCell ref="D1021:K1021"/>
    <mergeCell ref="D1022:K1022"/>
    <mergeCell ref="D1023:K1023"/>
    <mergeCell ref="D1024:K1024"/>
    <mergeCell ref="D1025:K1025"/>
    <mergeCell ref="D1026:K1026"/>
    <mergeCell ref="B1014:B1015"/>
    <mergeCell ref="C1014:C1015"/>
    <mergeCell ref="D1014:K1015"/>
    <mergeCell ref="L1014:L1015"/>
    <mergeCell ref="M1014:M1015"/>
    <mergeCell ref="N1014:N1015"/>
    <mergeCell ref="O1014:O1015"/>
    <mergeCell ref="D1016:K1016"/>
    <mergeCell ref="D1017:K1017"/>
    <mergeCell ref="D1036:K1036"/>
    <mergeCell ref="D1037:K1037"/>
    <mergeCell ref="D1038:K1038"/>
    <mergeCell ref="D1039:K1039"/>
    <mergeCell ref="D1040:K1040"/>
    <mergeCell ref="D1041:K1041"/>
    <mergeCell ref="D1042:K1042"/>
    <mergeCell ref="D1043:K1043"/>
    <mergeCell ref="D1044:K1044"/>
    <mergeCell ref="D1027:K1027"/>
    <mergeCell ref="D1028:K1028"/>
    <mergeCell ref="D1029:K1029"/>
    <mergeCell ref="D1030:K1030"/>
    <mergeCell ref="D1031:K1031"/>
    <mergeCell ref="D1032:K1032"/>
    <mergeCell ref="D1033:K1033"/>
    <mergeCell ref="D1034:K1034"/>
    <mergeCell ref="D1035:K1035"/>
    <mergeCell ref="D1057:K1057"/>
    <mergeCell ref="D1058:K1058"/>
    <mergeCell ref="D1059:K1059"/>
    <mergeCell ref="D1060:K1060"/>
    <mergeCell ref="D1061:K1061"/>
    <mergeCell ref="D1062:K1062"/>
    <mergeCell ref="D1063:K1063"/>
    <mergeCell ref="D1064:K1064"/>
    <mergeCell ref="D1065:K1065"/>
    <mergeCell ref="D1045:K1045"/>
    <mergeCell ref="D1046:K1046"/>
    <mergeCell ref="D1047:K1047"/>
    <mergeCell ref="D1048:K1048"/>
    <mergeCell ref="D1049:K1049"/>
    <mergeCell ref="D1050:K1050"/>
    <mergeCell ref="D1051:K1051"/>
    <mergeCell ref="D1052:K1052"/>
    <mergeCell ref="D1053:K1053"/>
    <mergeCell ref="D1073:K1073"/>
    <mergeCell ref="D1074:K1074"/>
    <mergeCell ref="D1075:K1075"/>
    <mergeCell ref="D1076:K1076"/>
    <mergeCell ref="D1077:K1077"/>
    <mergeCell ref="D1078:K1078"/>
    <mergeCell ref="D1079:K1079"/>
    <mergeCell ref="D1080:K1080"/>
    <mergeCell ref="D1081:K1081"/>
    <mergeCell ref="B1067:O1067"/>
    <mergeCell ref="B1068:O1068"/>
    <mergeCell ref="B1071:B1072"/>
    <mergeCell ref="C1071:C1072"/>
    <mergeCell ref="D1071:K1072"/>
    <mergeCell ref="L1071:L1072"/>
    <mergeCell ref="M1071:M1072"/>
    <mergeCell ref="N1071:N1072"/>
    <mergeCell ref="O1071:O1072"/>
    <mergeCell ref="D1091:K1091"/>
    <mergeCell ref="D1092:K1092"/>
    <mergeCell ref="D1093:K1093"/>
    <mergeCell ref="D1094:K1094"/>
    <mergeCell ref="D1095:K1095"/>
    <mergeCell ref="D1096:K1096"/>
    <mergeCell ref="D1097:K1097"/>
    <mergeCell ref="D1098:K1098"/>
    <mergeCell ref="D1099:K1099"/>
    <mergeCell ref="D1082:K1082"/>
    <mergeCell ref="D1083:K1083"/>
    <mergeCell ref="D1084:K1084"/>
    <mergeCell ref="D1085:K1085"/>
    <mergeCell ref="D1086:K1086"/>
    <mergeCell ref="D1087:K1087"/>
    <mergeCell ref="D1088:K1088"/>
    <mergeCell ref="D1089:K1089"/>
    <mergeCell ref="D1090:K1090"/>
    <mergeCell ref="D1109:K1109"/>
    <mergeCell ref="D1110:K1110"/>
    <mergeCell ref="D1111:K1111"/>
    <mergeCell ref="D1112:K1112"/>
    <mergeCell ref="D1116:K1116"/>
    <mergeCell ref="D1117:K1117"/>
    <mergeCell ref="D1118:K1118"/>
    <mergeCell ref="D1119:K1119"/>
    <mergeCell ref="D1120:K1120"/>
    <mergeCell ref="D1100:K1100"/>
    <mergeCell ref="D1101:K1101"/>
    <mergeCell ref="D1102:K1102"/>
    <mergeCell ref="D1103:K1103"/>
    <mergeCell ref="D1104:K1104"/>
    <mergeCell ref="D1105:K1105"/>
    <mergeCell ref="D1106:K1106"/>
    <mergeCell ref="D1107:K1107"/>
    <mergeCell ref="D1108:K1108"/>
    <mergeCell ref="D1130:K1130"/>
    <mergeCell ref="D1131:K1131"/>
    <mergeCell ref="D1132:K1132"/>
    <mergeCell ref="D1133:K1133"/>
    <mergeCell ref="D1134:K1134"/>
    <mergeCell ref="D1135:K1135"/>
    <mergeCell ref="D1136:K1136"/>
    <mergeCell ref="D1137:K1137"/>
    <mergeCell ref="D1138:K1138"/>
    <mergeCell ref="D1121:K1121"/>
    <mergeCell ref="D1122:K1122"/>
    <mergeCell ref="B1124:O1124"/>
    <mergeCell ref="B1125:O1125"/>
    <mergeCell ref="B1128:B1129"/>
    <mergeCell ref="C1128:C1129"/>
    <mergeCell ref="D1128:K1129"/>
    <mergeCell ref="L1128:L1129"/>
    <mergeCell ref="M1128:M1129"/>
    <mergeCell ref="N1128:N1129"/>
    <mergeCell ref="O1128:O1129"/>
    <mergeCell ref="D1148:K1148"/>
    <mergeCell ref="D1149:K1149"/>
    <mergeCell ref="D1150:K1150"/>
    <mergeCell ref="D1151:K1151"/>
    <mergeCell ref="D1152:K1152"/>
    <mergeCell ref="D1153:K1153"/>
    <mergeCell ref="D1154:K1154"/>
    <mergeCell ref="D1155:K1155"/>
    <mergeCell ref="D1156:K1156"/>
    <mergeCell ref="D1139:K1139"/>
    <mergeCell ref="D1140:K1140"/>
    <mergeCell ref="D1141:K1141"/>
    <mergeCell ref="D1142:K1142"/>
    <mergeCell ref="D1143:K1143"/>
    <mergeCell ref="D1144:K1144"/>
    <mergeCell ref="D1145:K1145"/>
    <mergeCell ref="D1146:K1146"/>
    <mergeCell ref="D1147:K1147"/>
    <mergeCell ref="D1179:K1179"/>
    <mergeCell ref="D1180:K1180"/>
    <mergeCell ref="D1181:K1181"/>
    <mergeCell ref="B1183:O1183"/>
    <mergeCell ref="B1184:O1184"/>
    <mergeCell ref="D1166:K1166"/>
    <mergeCell ref="D1167:K1167"/>
    <mergeCell ref="D1168:K1168"/>
    <mergeCell ref="D1169:K1169"/>
    <mergeCell ref="D1170:K1170"/>
    <mergeCell ref="D1175:K1175"/>
    <mergeCell ref="D1176:K1176"/>
    <mergeCell ref="D1177:K1177"/>
    <mergeCell ref="D1178:K1178"/>
    <mergeCell ref="D1157:K1157"/>
    <mergeCell ref="D1158:K1158"/>
    <mergeCell ref="D1159:K1159"/>
    <mergeCell ref="D1160:K1160"/>
    <mergeCell ref="D1161:K1161"/>
    <mergeCell ref="D1162:K1162"/>
    <mergeCell ref="D1163:K1163"/>
    <mergeCell ref="D1164:K1164"/>
    <mergeCell ref="D1165:K1165"/>
  </mergeCells>
  <phoneticPr fontId="0" type="noConversion"/>
  <conditionalFormatting sqref="N772 N535 N298 N61 N1009">
    <cfRule type="cellIs" dxfId="374" priority="46" stopIfTrue="1" operator="equal">
      <formula>"INDIQUE A MOEDA"</formula>
    </cfRule>
  </conditionalFormatting>
  <conditionalFormatting sqref="M779:M828 M836:M885 M728:M771 M893:M944 M542:M591 M599:M648 M491:M534 M656:M707 M305:M354 M362:M411 M254:M297 M419:M470 M68:M117 M125:M174 M182:M233 M1016:M1065 M1073:M1122 M965:M1008 M1130:M1181 M17:M60">
    <cfRule type="cellIs" dxfId="373" priority="45" stopIfTrue="1" operator="equal">
      <formula>0</formula>
    </cfRule>
  </conditionalFormatting>
  <conditionalFormatting sqref="N779:N828 N836:N885 N893:N944 D724 N542:N591 N599:N648 N656:N707 D487 N305:N354 N362:N411 N419:N470 D250 N68:N117 N125:N174 N182:N233 D13 N1016:N1065 N1073:N1122 N1130:N1181 D961 N17:N60 N254:N297 N491:N534 N728:N771 N965:N1008">
    <cfRule type="cellIs" dxfId="372" priority="41" stopIfTrue="1" operator="equal">
      <formula>""</formula>
    </cfRule>
  </conditionalFormatting>
  <conditionalFormatting sqref="L728:L771 B779:L828 B836:L885 C760:K771 E732:K759 D722 E728:K729 C728:D759 B728:B771 F720:O720 B893:L944 L491:L534 B542:L591 B599:L648 C523:K534 E495:K522 D485 E491:K492 C491:D522 B491:B534 F483:O483 B656:L707 L254:L297 B305:L354 B362:L411 C286:K297 E258:K285 D248 E254:K255 C254:D285 B254:B297 F246:O246 B419:L470 L17:L60 B68:L117 B125:L174 C48:L60 E20:K60 D11 E17:K17 B17:D60 C31:L46 F9:O9 B182:L233 L965:L1008 B1016:L1065 B1073:L1122 C997:K1008 E969:K996 D959 E965:K966 C965:D996 B965:B1008 F957:O957 B1130:L1181 B57:L57">
    <cfRule type="cellIs" dxfId="371" priority="40" stopIfTrue="1" operator="equal">
      <formula>""</formula>
    </cfRule>
  </conditionalFormatting>
  <dataValidations xWindow="646" yWindow="447" count="7">
    <dataValidation allowBlank="1" showInputMessage="1" showErrorMessage="1" promptTitle="ATENÇÃO" prompt="Faça a correlação entre o item solicitado e o orçamento apresentado." sqref="L1130:L1181 L17:L60 L1016:L1065 L965:L1008 L728:L771 L779:L828 L836:L885 L893:L944 L656:L707 L599:L648 L542:L591 L491:L534 L254:L297 L305:L354 L362:L411 L419:L470 L1073:L1122 L68:L117 L125:L174 L182:L233"/>
    <dataValidation type="whole" allowBlank="1" showInputMessage="1" showErrorMessage="1" errorTitle="ATENÇÃO" error="ESTE CAMPO SÓ ACEITAS NÚMEROS INTEIROS" sqref="C965:C1008 C17:C60 C1073:C1122 C1130:C1181 C893:C944 C836:C885 C779:C828 C728:C771 C491:C534 C542:C591 C599:C648 C656:C707 C419:C470 C362:C411 C305:C354 C254:C297 C182:C233 C125:C174 C68:C117 C1016:C1065">
      <formula1>1</formula1>
      <formula2>100000000</formula2>
    </dataValidation>
    <dataValidation type="decimal" allowBlank="1" showInputMessage="1" showErrorMessage="1" errorTitle="ATENÇÃO!" error="Esse campo só aceita NÚMEROS." sqref="M965:M1008 M17:M60 M1073:M1122 M1016:M1065 M779:M828 M836:M885 M893:M944 M728:M771 M491:M534 M656:M707 M599:M648 M542:M591 M305:M354 M362:M411 M419:M470 M254:M297 M68:M117 M125:M174 M182:M233 M1130:M1181">
      <formula1>0.1</formula1>
      <formula2>99999999999.9999</formula2>
    </dataValidation>
    <dataValidation allowBlank="1" showInputMessage="1" showErrorMessage="1" promptTitle="ATENÇÃO!" prompt="PREENCHIMENTO OBRIGATÓRIO SE O PROJETO ENVOLVER A_x000a_A AQUISIÇÃO DE RADIOISÓTOPOS OU RADIOATIVOS." sqref="K958:L958 K721:L721 K484:L484 K247:L247 K10:L10"/>
    <dataValidation allowBlank="1" showErrorMessage="1" sqref="D1130:K1181 D17:K60 D1016:K1065 D1073:K1122 E957:P957 G959:O961 G722:O724 E720:P720 D836:K885 D779:K828 D728:K771 D893:K944 D656:K707 D491:K534 D542:K591 D599:K648 E483:P483 G485:O487 G248:O250 E246:P246 D362:K411 D305:K354 D254:K297 D419:K470 G11:O13 E9:P9 D125:K174 D68:K117 D965:K1008 D182:K233"/>
    <dataValidation allowBlank="1" showInputMessage="1" showErrorMessage="1" promptTitle="EXEMPLO:" prompt="99/99999-9 - (SE FOR PEDIDO INICIAL, NÃO É NECESSÁRIO PREENCHER ESTE CAMPO)." sqref="D959 D722 D485 D248 D11"/>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1"/>
  </dataValidations>
  <printOptions horizontalCentered="1"/>
  <pageMargins left="0.74803149606299213" right="0.27559055118110237" top="0.39370078740157483" bottom="0.39370078740157483" header="0" footer="0"/>
  <pageSetup paperSize="9" scale="60" fitToHeight="20" orientation="portrait" r:id="rId1"/>
  <headerFooter alignWithMargins="0"/>
  <rowBreaks count="19" manualBreakCount="19">
    <brk id="64" min="1" max="14" man="1"/>
    <brk id="121" min="1" max="14" man="1"/>
    <brk id="178" min="1" max="14" man="1"/>
    <brk id="238" min="1" max="14" man="1"/>
    <brk id="301" min="1" max="14" man="1"/>
    <brk id="358" min="1" max="14" man="1"/>
    <brk id="415" min="1" max="14" man="1"/>
    <brk id="475" min="1" max="14" man="1"/>
    <brk id="538" min="1" max="14" man="1"/>
    <brk id="595" min="1" max="14" man="1"/>
    <brk id="652" min="1" max="14" man="1"/>
    <brk id="712" min="1" max="14" man="1"/>
    <brk id="775" min="1" max="14" man="1"/>
    <brk id="832" min="1" max="14" man="1"/>
    <brk id="889" min="1" max="14" man="1"/>
    <brk id="949" min="1" max="14" man="1"/>
    <brk id="1012" min="1" max="14" man="1"/>
    <brk id="1069" min="1" max="14" man="1"/>
    <brk id="1126" min="1" max="14" man="1"/>
  </rowBreaks>
  <drawing r:id="rId2"/>
  <legacyDrawing r:id="rId3"/>
  <mc:AlternateContent xmlns:mc="http://schemas.openxmlformats.org/markup-compatibility/2006">
    <mc:Choice Requires="x14">
      <controls>
        <mc:AlternateContent xmlns:mc="http://schemas.openxmlformats.org/markup-compatibility/2006">
          <mc:Choice Requires="x14">
            <control shapeId="1027" r:id="rId4" name="Check Box 3">
              <controlPr defaultSize="0" autoFill="0" autoLine="0" autoPict="0">
                <anchor moveWithCells="1">
                  <from>
                    <xdr:col>1</xdr:col>
                    <xdr:colOff>0</xdr:colOff>
                    <xdr:row>16</xdr:row>
                    <xdr:rowOff>0</xdr:rowOff>
                  </from>
                  <to>
                    <xdr:col>1</xdr:col>
                    <xdr:colOff>0</xdr:colOff>
                    <xdr:row>16</xdr:row>
                    <xdr:rowOff>219075</xdr:rowOff>
                  </to>
                </anchor>
              </controlPr>
            </control>
          </mc:Choice>
        </mc:AlternateContent>
        <mc:AlternateContent xmlns:mc="http://schemas.openxmlformats.org/markup-compatibility/2006">
          <mc:Choice Requires="x14">
            <control shapeId="1028" r:id="rId5" name="Check Box 4">
              <controlPr defaultSize="0" autoFill="0" autoLine="0" autoPict="0">
                <anchor moveWithCells="1">
                  <from>
                    <xdr:col>1</xdr:col>
                    <xdr:colOff>0</xdr:colOff>
                    <xdr:row>16</xdr:row>
                    <xdr:rowOff>219075</xdr:rowOff>
                  </from>
                  <to>
                    <xdr:col>1</xdr:col>
                    <xdr:colOff>0</xdr:colOff>
                    <xdr:row>17</xdr:row>
                    <xdr:rowOff>133350</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1</xdr:col>
                    <xdr:colOff>0</xdr:colOff>
                    <xdr:row>17</xdr:row>
                    <xdr:rowOff>219075</xdr:rowOff>
                  </from>
                  <to>
                    <xdr:col>1</xdr:col>
                    <xdr:colOff>0</xdr:colOff>
                    <xdr:row>18</xdr:row>
                    <xdr:rowOff>133350</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xdr:col>
                    <xdr:colOff>0</xdr:colOff>
                    <xdr:row>19</xdr:row>
                    <xdr:rowOff>219075</xdr:rowOff>
                  </from>
                  <to>
                    <xdr:col>1</xdr:col>
                    <xdr:colOff>0</xdr:colOff>
                    <xdr:row>20</xdr:row>
                    <xdr:rowOff>133350</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1</xdr:col>
                    <xdr:colOff>0</xdr:colOff>
                    <xdr:row>22</xdr:row>
                    <xdr:rowOff>219075</xdr:rowOff>
                  </from>
                  <to>
                    <xdr:col>1</xdr:col>
                    <xdr:colOff>0</xdr:colOff>
                    <xdr:row>23</xdr:row>
                    <xdr:rowOff>133350</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1</xdr:col>
                    <xdr:colOff>0</xdr:colOff>
                    <xdr:row>23</xdr:row>
                    <xdr:rowOff>219075</xdr:rowOff>
                  </from>
                  <to>
                    <xdr:col>1</xdr:col>
                    <xdr:colOff>0</xdr:colOff>
                    <xdr:row>24</xdr:row>
                    <xdr:rowOff>133350</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1</xdr:col>
                    <xdr:colOff>0</xdr:colOff>
                    <xdr:row>24</xdr:row>
                    <xdr:rowOff>219075</xdr:rowOff>
                  </from>
                  <to>
                    <xdr:col>1</xdr:col>
                    <xdr:colOff>0</xdr:colOff>
                    <xdr:row>25</xdr:row>
                    <xdr:rowOff>133350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1</xdr:col>
                    <xdr:colOff>0</xdr:colOff>
                    <xdr:row>25</xdr:row>
                    <xdr:rowOff>219075</xdr:rowOff>
                  </from>
                  <to>
                    <xdr:col>1</xdr:col>
                    <xdr:colOff>0</xdr:colOff>
                    <xdr:row>26</xdr:row>
                    <xdr:rowOff>133350</xdr:rowOff>
                  </to>
                </anchor>
              </controlPr>
            </control>
          </mc:Choice>
        </mc:AlternateContent>
        <mc:AlternateContent xmlns:mc="http://schemas.openxmlformats.org/markup-compatibility/2006">
          <mc:Choice Requires="x14">
            <control shapeId="1036" r:id="rId12" name="Check Box 12">
              <controlPr defaultSize="0" autoFill="0" autoLine="0" autoPict="0">
                <anchor moveWithCells="1">
                  <from>
                    <xdr:col>1</xdr:col>
                    <xdr:colOff>0</xdr:colOff>
                    <xdr:row>27</xdr:row>
                    <xdr:rowOff>219075</xdr:rowOff>
                  </from>
                  <to>
                    <xdr:col>1</xdr:col>
                    <xdr:colOff>0</xdr:colOff>
                    <xdr:row>28</xdr:row>
                    <xdr:rowOff>133350</xdr:rowOff>
                  </to>
                </anchor>
              </controlPr>
            </control>
          </mc:Choice>
        </mc:AlternateContent>
        <mc:AlternateContent xmlns:mc="http://schemas.openxmlformats.org/markup-compatibility/2006">
          <mc:Choice Requires="x14">
            <control shapeId="1037" r:id="rId13" name="Check Box 13">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038" r:id="rId14" name="Check Box 14">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39" r:id="rId15" name="Check Box 15">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40" r:id="rId16" name="Check Box 16">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41" r:id="rId17" name="Check Box 17">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42" r:id="rId18" name="Check Box 18">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43" r:id="rId19" name="Check Box 19">
              <controlPr defaultSize="0" autoFill="0" autoLine="0" autoPict="0">
                <anchor moveWithCells="1">
                  <from>
                    <xdr:col>1</xdr:col>
                    <xdr:colOff>0</xdr:colOff>
                    <xdr:row>16</xdr:row>
                    <xdr:rowOff>0</xdr:rowOff>
                  </from>
                  <to>
                    <xdr:col>1</xdr:col>
                    <xdr:colOff>0</xdr:colOff>
                    <xdr:row>16</xdr:row>
                    <xdr:rowOff>219075</xdr:rowOff>
                  </to>
                </anchor>
              </controlPr>
            </control>
          </mc:Choice>
        </mc:AlternateContent>
        <mc:AlternateContent xmlns:mc="http://schemas.openxmlformats.org/markup-compatibility/2006">
          <mc:Choice Requires="x14">
            <control shapeId="1044" r:id="rId20" name="Check Box 20">
              <controlPr defaultSize="0" autoFill="0" autoLine="0" autoPict="0">
                <anchor moveWithCells="1">
                  <from>
                    <xdr:col>1</xdr:col>
                    <xdr:colOff>0</xdr:colOff>
                    <xdr:row>16</xdr:row>
                    <xdr:rowOff>219075</xdr:rowOff>
                  </from>
                  <to>
                    <xdr:col>1</xdr:col>
                    <xdr:colOff>0</xdr:colOff>
                    <xdr:row>17</xdr:row>
                    <xdr:rowOff>133350</xdr:rowOff>
                  </to>
                </anchor>
              </controlPr>
            </control>
          </mc:Choice>
        </mc:AlternateContent>
        <mc:AlternateContent xmlns:mc="http://schemas.openxmlformats.org/markup-compatibility/2006">
          <mc:Choice Requires="x14">
            <control shapeId="1045" r:id="rId21" name="Check Box 21">
              <controlPr defaultSize="0" autoFill="0" autoLine="0" autoPict="0">
                <anchor moveWithCells="1">
                  <from>
                    <xdr:col>1</xdr:col>
                    <xdr:colOff>0</xdr:colOff>
                    <xdr:row>17</xdr:row>
                    <xdr:rowOff>219075</xdr:rowOff>
                  </from>
                  <to>
                    <xdr:col>1</xdr:col>
                    <xdr:colOff>0</xdr:colOff>
                    <xdr:row>18</xdr:row>
                    <xdr:rowOff>133350</xdr:rowOff>
                  </to>
                </anchor>
              </controlPr>
            </control>
          </mc:Choice>
        </mc:AlternateContent>
        <mc:AlternateContent xmlns:mc="http://schemas.openxmlformats.org/markup-compatibility/2006">
          <mc:Choice Requires="x14">
            <control shapeId="1046" r:id="rId22" name="Check Box 22">
              <controlPr defaultSize="0" autoFill="0" autoLine="0" autoPict="0">
                <anchor moveWithCells="1">
                  <from>
                    <xdr:col>1</xdr:col>
                    <xdr:colOff>0</xdr:colOff>
                    <xdr:row>19</xdr:row>
                    <xdr:rowOff>219075</xdr:rowOff>
                  </from>
                  <to>
                    <xdr:col>1</xdr:col>
                    <xdr:colOff>0</xdr:colOff>
                    <xdr:row>20</xdr:row>
                    <xdr:rowOff>133350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0</xdr:colOff>
                    <xdr:row>22</xdr:row>
                    <xdr:rowOff>219075</xdr:rowOff>
                  </from>
                  <to>
                    <xdr:col>1</xdr:col>
                    <xdr:colOff>0</xdr:colOff>
                    <xdr:row>23</xdr:row>
                    <xdr:rowOff>133350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0</xdr:colOff>
                    <xdr:row>23</xdr:row>
                    <xdr:rowOff>219075</xdr:rowOff>
                  </from>
                  <to>
                    <xdr:col>1</xdr:col>
                    <xdr:colOff>0</xdr:colOff>
                    <xdr:row>24</xdr:row>
                    <xdr:rowOff>133350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0</xdr:colOff>
                    <xdr:row>24</xdr:row>
                    <xdr:rowOff>219075</xdr:rowOff>
                  </from>
                  <to>
                    <xdr:col>1</xdr:col>
                    <xdr:colOff>0</xdr:colOff>
                    <xdr:row>25</xdr:row>
                    <xdr:rowOff>133350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0</xdr:colOff>
                    <xdr:row>25</xdr:row>
                    <xdr:rowOff>219075</xdr:rowOff>
                  </from>
                  <to>
                    <xdr:col>1</xdr:col>
                    <xdr:colOff>0</xdr:colOff>
                    <xdr:row>26</xdr:row>
                    <xdr:rowOff>133350</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0</xdr:colOff>
                    <xdr:row>26</xdr:row>
                    <xdr:rowOff>219075</xdr:rowOff>
                  </from>
                  <to>
                    <xdr:col>1</xdr:col>
                    <xdr:colOff>0</xdr:colOff>
                    <xdr:row>27</xdr:row>
                    <xdr:rowOff>133350</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0</xdr:colOff>
                    <xdr:row>27</xdr:row>
                    <xdr:rowOff>219075</xdr:rowOff>
                  </from>
                  <to>
                    <xdr:col>1</xdr:col>
                    <xdr:colOff>0</xdr:colOff>
                    <xdr:row>28</xdr:row>
                    <xdr:rowOff>133350</xdr:rowOff>
                  </to>
                </anchor>
              </controlPr>
            </control>
          </mc:Choice>
        </mc:AlternateContent>
        <mc:AlternateContent xmlns:mc="http://schemas.openxmlformats.org/markup-compatibility/2006">
          <mc:Choice Requires="x14">
            <control shapeId="1053" r:id="rId29" name="Check Box 29">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054" r:id="rId30" name="Check Box 30">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55" r:id="rId31" name="Check Box 31">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56" r:id="rId32" name="Check Box 32">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57" r:id="rId33" name="Check Box 33">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58" r:id="rId34" name="Check Box 34">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60" r:id="rId35" name="Check Box 36">
              <controlPr defaultSize="0" autoFill="0" autoLine="0" autoPict="0">
                <anchor moveWithCells="1">
                  <from>
                    <xdr:col>1</xdr:col>
                    <xdr:colOff>0</xdr:colOff>
                    <xdr:row>17</xdr:row>
                    <xdr:rowOff>219075</xdr:rowOff>
                  </from>
                  <to>
                    <xdr:col>1</xdr:col>
                    <xdr:colOff>0</xdr:colOff>
                    <xdr:row>18</xdr:row>
                    <xdr:rowOff>133350</xdr:rowOff>
                  </to>
                </anchor>
              </controlPr>
            </control>
          </mc:Choice>
        </mc:AlternateContent>
        <mc:AlternateContent xmlns:mc="http://schemas.openxmlformats.org/markup-compatibility/2006">
          <mc:Choice Requires="x14">
            <control shapeId="1062" r:id="rId36" name="Check Box 38">
              <controlPr defaultSize="0" autoFill="0" autoLine="0" autoPict="0">
                <anchor moveWithCells="1">
                  <from>
                    <xdr:col>1</xdr:col>
                    <xdr:colOff>0</xdr:colOff>
                    <xdr:row>19</xdr:row>
                    <xdr:rowOff>219075</xdr:rowOff>
                  </from>
                  <to>
                    <xdr:col>1</xdr:col>
                    <xdr:colOff>0</xdr:colOff>
                    <xdr:row>20</xdr:row>
                    <xdr:rowOff>133350</xdr:rowOff>
                  </to>
                </anchor>
              </controlPr>
            </control>
          </mc:Choice>
        </mc:AlternateContent>
        <mc:AlternateContent xmlns:mc="http://schemas.openxmlformats.org/markup-compatibility/2006">
          <mc:Choice Requires="x14">
            <control shapeId="1064" r:id="rId37" name="Check Box 40">
              <controlPr defaultSize="0" autoFill="0" autoLine="0" autoPict="0">
                <anchor moveWithCells="1">
                  <from>
                    <xdr:col>1</xdr:col>
                    <xdr:colOff>0</xdr:colOff>
                    <xdr:row>22</xdr:row>
                    <xdr:rowOff>219075</xdr:rowOff>
                  </from>
                  <to>
                    <xdr:col>1</xdr:col>
                    <xdr:colOff>0</xdr:colOff>
                    <xdr:row>23</xdr:row>
                    <xdr:rowOff>133350</xdr:rowOff>
                  </to>
                </anchor>
              </controlPr>
            </control>
          </mc:Choice>
        </mc:AlternateContent>
        <mc:AlternateContent xmlns:mc="http://schemas.openxmlformats.org/markup-compatibility/2006">
          <mc:Choice Requires="x14">
            <control shapeId="1066" r:id="rId38" name="Check Box 42">
              <controlPr defaultSize="0" autoFill="0" autoLine="0" autoPict="0">
                <anchor moveWithCells="1">
                  <from>
                    <xdr:col>1</xdr:col>
                    <xdr:colOff>0</xdr:colOff>
                    <xdr:row>23</xdr:row>
                    <xdr:rowOff>219075</xdr:rowOff>
                  </from>
                  <to>
                    <xdr:col>1</xdr:col>
                    <xdr:colOff>0</xdr:colOff>
                    <xdr:row>24</xdr:row>
                    <xdr:rowOff>133350</xdr:rowOff>
                  </to>
                </anchor>
              </controlPr>
            </control>
          </mc:Choice>
        </mc:AlternateContent>
        <mc:AlternateContent xmlns:mc="http://schemas.openxmlformats.org/markup-compatibility/2006">
          <mc:Choice Requires="x14">
            <control shapeId="1068" r:id="rId39" name="Check Box 44">
              <controlPr defaultSize="0" autoFill="0" autoLine="0" autoPict="0">
                <anchor moveWithCells="1">
                  <from>
                    <xdr:col>1</xdr:col>
                    <xdr:colOff>0</xdr:colOff>
                    <xdr:row>24</xdr:row>
                    <xdr:rowOff>219075</xdr:rowOff>
                  </from>
                  <to>
                    <xdr:col>1</xdr:col>
                    <xdr:colOff>0</xdr:colOff>
                    <xdr:row>25</xdr:row>
                    <xdr:rowOff>133350</xdr:rowOff>
                  </to>
                </anchor>
              </controlPr>
            </control>
          </mc:Choice>
        </mc:AlternateContent>
        <mc:AlternateContent xmlns:mc="http://schemas.openxmlformats.org/markup-compatibility/2006">
          <mc:Choice Requires="x14">
            <control shapeId="1070" r:id="rId40" name="Check Box 46">
              <controlPr defaultSize="0" autoFill="0" autoLine="0" autoPict="0">
                <anchor moveWithCells="1">
                  <from>
                    <xdr:col>1</xdr:col>
                    <xdr:colOff>0</xdr:colOff>
                    <xdr:row>25</xdr:row>
                    <xdr:rowOff>219075</xdr:rowOff>
                  </from>
                  <to>
                    <xdr:col>1</xdr:col>
                    <xdr:colOff>0</xdr:colOff>
                    <xdr:row>26</xdr:row>
                    <xdr:rowOff>133350</xdr:rowOff>
                  </to>
                </anchor>
              </controlPr>
            </control>
          </mc:Choice>
        </mc:AlternateContent>
        <mc:AlternateContent xmlns:mc="http://schemas.openxmlformats.org/markup-compatibility/2006">
          <mc:Choice Requires="x14">
            <control shapeId="1072" r:id="rId41" name="Check Box 48">
              <controlPr defaultSize="0" autoFill="0" autoLine="0" autoPict="0">
                <anchor moveWithCells="1">
                  <from>
                    <xdr:col>1</xdr:col>
                    <xdr:colOff>0</xdr:colOff>
                    <xdr:row>26</xdr:row>
                    <xdr:rowOff>219075</xdr:rowOff>
                  </from>
                  <to>
                    <xdr:col>1</xdr:col>
                    <xdr:colOff>0</xdr:colOff>
                    <xdr:row>27</xdr:row>
                    <xdr:rowOff>133350</xdr:rowOff>
                  </to>
                </anchor>
              </controlPr>
            </control>
          </mc:Choice>
        </mc:AlternateContent>
        <mc:AlternateContent xmlns:mc="http://schemas.openxmlformats.org/markup-compatibility/2006">
          <mc:Choice Requires="x14">
            <control shapeId="1074" r:id="rId42" name="Check Box 50">
              <controlPr defaultSize="0" autoFill="0" autoLine="0" autoPict="0">
                <anchor moveWithCells="1">
                  <from>
                    <xdr:col>1</xdr:col>
                    <xdr:colOff>0</xdr:colOff>
                    <xdr:row>27</xdr:row>
                    <xdr:rowOff>219075</xdr:rowOff>
                  </from>
                  <to>
                    <xdr:col>1</xdr:col>
                    <xdr:colOff>0</xdr:colOff>
                    <xdr:row>28</xdr:row>
                    <xdr:rowOff>133350</xdr:rowOff>
                  </to>
                </anchor>
              </controlPr>
            </control>
          </mc:Choice>
        </mc:AlternateContent>
        <mc:AlternateContent xmlns:mc="http://schemas.openxmlformats.org/markup-compatibility/2006">
          <mc:Choice Requires="x14">
            <control shapeId="1076" r:id="rId43" name="Check Box 52">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078" r:id="rId44" name="Check Box 54">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80" r:id="rId45" name="Check Box 56">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82" r:id="rId46" name="Check Box 58">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84" r:id="rId47" name="Check Box 60">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86" r:id="rId48" name="Check Box 62">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313" r:id="rId49" name="Check Box 289">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14" r:id="rId50" name="Check Box 290">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15" r:id="rId51" name="Check Box 291">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16" r:id="rId52" name="Check Box 292">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17" r:id="rId53" name="Check Box 293">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18" r:id="rId54" name="Check Box 294">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19" r:id="rId55" name="Check Box 295">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21" r:id="rId56" name="Check Box 297">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22" r:id="rId57" name="Check Box 298">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23" r:id="rId58" name="Check Box 299">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24" r:id="rId59" name="Check Box 300">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25" r:id="rId60" name="Check Box 301">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26" r:id="rId61" name="Check Box 302">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27" r:id="rId62" name="Check Box 303">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29" r:id="rId63" name="Check Box 305">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30" r:id="rId64" name="Check Box 306">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31" r:id="rId65" name="Check Box 307">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32" r:id="rId66" name="Check Box 308">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33" r:id="rId67" name="Check Box 309">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99" r:id="rId68" name="Check Box 375">
              <controlPr defaultSize="0" autoFill="0" autoLine="0" autoPict="0">
                <anchor moveWithCells="1">
                  <from>
                    <xdr:col>1</xdr:col>
                    <xdr:colOff>0</xdr:colOff>
                    <xdr:row>27</xdr:row>
                    <xdr:rowOff>219075</xdr:rowOff>
                  </from>
                  <to>
                    <xdr:col>1</xdr:col>
                    <xdr:colOff>0</xdr:colOff>
                    <xdr:row>28</xdr:row>
                    <xdr:rowOff>133350</xdr:rowOff>
                  </to>
                </anchor>
              </controlPr>
            </control>
          </mc:Choice>
        </mc:AlternateContent>
        <mc:AlternateContent xmlns:mc="http://schemas.openxmlformats.org/markup-compatibility/2006">
          <mc:Choice Requires="x14">
            <control shapeId="1400" r:id="rId69" name="Check Box 376">
              <controlPr defaultSize="0" autoFill="0" autoLine="0" autoPict="0">
                <anchor moveWithCells="1">
                  <from>
                    <xdr:col>1</xdr:col>
                    <xdr:colOff>0</xdr:colOff>
                    <xdr:row>28</xdr:row>
                    <xdr:rowOff>219075</xdr:rowOff>
                  </from>
                  <to>
                    <xdr:col>1</xdr:col>
                    <xdr:colOff>0</xdr:colOff>
                    <xdr:row>29</xdr:row>
                    <xdr:rowOff>133350</xdr:rowOff>
                  </to>
                </anchor>
              </controlPr>
            </control>
          </mc:Choice>
        </mc:AlternateContent>
        <mc:AlternateContent xmlns:mc="http://schemas.openxmlformats.org/markup-compatibility/2006">
          <mc:Choice Requires="x14">
            <control shapeId="1401" r:id="rId70" name="Check Box 377">
              <controlPr defaultSize="0" autoFill="0" autoLine="0" autoPict="0">
                <anchor moveWithCells="1">
                  <from>
                    <xdr:col>1</xdr:col>
                    <xdr:colOff>0</xdr:colOff>
                    <xdr:row>27</xdr:row>
                    <xdr:rowOff>219075</xdr:rowOff>
                  </from>
                  <to>
                    <xdr:col>1</xdr:col>
                    <xdr:colOff>0</xdr:colOff>
                    <xdr:row>28</xdr:row>
                    <xdr:rowOff>133350</xdr:rowOff>
                  </to>
                </anchor>
              </controlPr>
            </control>
          </mc:Choice>
        </mc:AlternateContent>
        <mc:AlternateContent xmlns:mc="http://schemas.openxmlformats.org/markup-compatibility/2006">
          <mc:Choice Requires="x14">
            <control shapeId="1402" r:id="rId71" name="Check Box 378">
              <controlPr defaultSize="0" autoFill="0" autoLine="0" autoPict="0">
                <anchor moveWithCells="1">
                  <from>
                    <xdr:col>1</xdr:col>
                    <xdr:colOff>0</xdr:colOff>
                    <xdr:row>28</xdr:row>
                    <xdr:rowOff>219075</xdr:rowOff>
                  </from>
                  <to>
                    <xdr:col>1</xdr:col>
                    <xdr:colOff>0</xdr:colOff>
                    <xdr:row>29</xdr:row>
                    <xdr:rowOff>133350</xdr:rowOff>
                  </to>
                </anchor>
              </controlPr>
            </control>
          </mc:Choice>
        </mc:AlternateContent>
        <mc:AlternateContent xmlns:mc="http://schemas.openxmlformats.org/markup-compatibility/2006">
          <mc:Choice Requires="x14">
            <control shapeId="1403" r:id="rId72" name="Check Box 379">
              <controlPr defaultSize="0" autoFill="0" autoLine="0" autoPict="0">
                <anchor moveWithCells="1">
                  <from>
                    <xdr:col>1</xdr:col>
                    <xdr:colOff>0</xdr:colOff>
                    <xdr:row>27</xdr:row>
                    <xdr:rowOff>219075</xdr:rowOff>
                  </from>
                  <to>
                    <xdr:col>1</xdr:col>
                    <xdr:colOff>0</xdr:colOff>
                    <xdr:row>28</xdr:row>
                    <xdr:rowOff>133350</xdr:rowOff>
                  </to>
                </anchor>
              </controlPr>
            </control>
          </mc:Choice>
        </mc:AlternateContent>
        <mc:AlternateContent xmlns:mc="http://schemas.openxmlformats.org/markup-compatibility/2006">
          <mc:Choice Requires="x14">
            <control shapeId="1404" r:id="rId73" name="Check Box 380">
              <controlPr defaultSize="0" autoFill="0" autoLine="0" autoPict="0">
                <anchor moveWithCells="1">
                  <from>
                    <xdr:col>1</xdr:col>
                    <xdr:colOff>0</xdr:colOff>
                    <xdr:row>28</xdr:row>
                    <xdr:rowOff>219075</xdr:rowOff>
                  </from>
                  <to>
                    <xdr:col>1</xdr:col>
                    <xdr:colOff>0</xdr:colOff>
                    <xdr:row>29</xdr:row>
                    <xdr:rowOff>133350</xdr:rowOff>
                  </to>
                </anchor>
              </controlPr>
            </control>
          </mc:Choice>
        </mc:AlternateContent>
        <mc:AlternateContent xmlns:mc="http://schemas.openxmlformats.org/markup-compatibility/2006">
          <mc:Choice Requires="x14">
            <control shapeId="1405" r:id="rId74" name="Check Box 381">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406" r:id="rId75" name="Check Box 382">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407" r:id="rId76" name="Check Box 383">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408" r:id="rId77" name="Check Box 384">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409" r:id="rId78" name="Check Box 385">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410" r:id="rId79" name="Check Box 386">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411" r:id="rId80" name="Check Box 387">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412" r:id="rId81" name="Check Box 388">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413" r:id="rId82" name="Check Box 389">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414" r:id="rId83" name="Check Box 390">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415" r:id="rId84" name="Check Box 391">
              <controlPr defaultSize="0" autoFill="0" autoLine="0" autoPict="0">
                <anchor moveWithCells="1">
                  <from>
                    <xdr:col>1</xdr:col>
                    <xdr:colOff>0</xdr:colOff>
                    <xdr:row>46</xdr:row>
                    <xdr:rowOff>219075</xdr:rowOff>
                  </from>
                  <to>
                    <xdr:col>1</xdr:col>
                    <xdr:colOff>0</xdr:colOff>
                    <xdr:row>47</xdr:row>
                    <xdr:rowOff>133350</xdr:rowOff>
                  </to>
                </anchor>
              </controlPr>
            </control>
          </mc:Choice>
        </mc:AlternateContent>
        <mc:AlternateContent xmlns:mc="http://schemas.openxmlformats.org/markup-compatibility/2006">
          <mc:Choice Requires="x14">
            <control shapeId="1416" r:id="rId85" name="Check Box 392">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417" r:id="rId86" name="Check Box 393">
              <controlPr defaultSize="0" autoFill="0" autoLine="0" autoPict="0">
                <anchor moveWithCells="1">
                  <from>
                    <xdr:col>1</xdr:col>
                    <xdr:colOff>0</xdr:colOff>
                    <xdr:row>46</xdr:row>
                    <xdr:rowOff>219075</xdr:rowOff>
                  </from>
                  <to>
                    <xdr:col>1</xdr:col>
                    <xdr:colOff>0</xdr:colOff>
                    <xdr:row>47</xdr:row>
                    <xdr:rowOff>133350</xdr:rowOff>
                  </to>
                </anchor>
              </controlPr>
            </control>
          </mc:Choice>
        </mc:AlternateContent>
        <mc:AlternateContent xmlns:mc="http://schemas.openxmlformats.org/markup-compatibility/2006">
          <mc:Choice Requires="x14">
            <control shapeId="1418" r:id="rId87" name="Check Box 394">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419" r:id="rId88" name="Check Box 395">
              <controlPr defaultSize="0" autoFill="0" autoLine="0" autoPict="0">
                <anchor moveWithCells="1">
                  <from>
                    <xdr:col>1</xdr:col>
                    <xdr:colOff>0</xdr:colOff>
                    <xdr:row>46</xdr:row>
                    <xdr:rowOff>219075</xdr:rowOff>
                  </from>
                  <to>
                    <xdr:col>1</xdr:col>
                    <xdr:colOff>0</xdr:colOff>
                    <xdr:row>47</xdr:row>
                    <xdr:rowOff>133350</xdr:rowOff>
                  </to>
                </anchor>
              </controlPr>
            </control>
          </mc:Choice>
        </mc:AlternateContent>
        <mc:AlternateContent xmlns:mc="http://schemas.openxmlformats.org/markup-compatibility/2006">
          <mc:Choice Requires="x14">
            <control shapeId="1420" r:id="rId89" name="Check Box 396">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421" r:id="rId90" name="Check Box 397">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422" r:id="rId91" name="Check Box 398">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423" r:id="rId92" name="Check Box 399">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424" r:id="rId93" name="Check Box 400">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425" r:id="rId94" name="Check Box 401">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426" r:id="rId95" name="Check Box 402">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427" r:id="rId96" name="Check Box 403">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428" r:id="rId97" name="Check Box 404">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429" r:id="rId98" name="Check Box 405">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430" r:id="rId99" name="Check Box 406">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431" r:id="rId100" name="Check Box 407">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432" r:id="rId101" name="Check Box 408">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433" r:id="rId102" name="Check Box 409">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434" r:id="rId103" name="Check Box 410">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835" r:id="rId104" name="Check Box 811">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36" r:id="rId105" name="Check Box 812">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37" r:id="rId106" name="Check Box 813">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38" r:id="rId107" name="Check Box 814">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39" r:id="rId108" name="Check Box 815">
              <controlPr defaultSize="0" autoFill="0" autoLine="0" autoPict="0">
                <anchor moveWithCells="1">
                  <from>
                    <xdr:col>1</xdr:col>
                    <xdr:colOff>0</xdr:colOff>
                    <xdr:row>67</xdr:row>
                    <xdr:rowOff>219075</xdr:rowOff>
                  </from>
                  <to>
                    <xdr:col>1</xdr:col>
                    <xdr:colOff>0</xdr:colOff>
                    <xdr:row>68</xdr:row>
                    <xdr:rowOff>133350</xdr:rowOff>
                  </to>
                </anchor>
              </controlPr>
            </control>
          </mc:Choice>
        </mc:AlternateContent>
        <mc:AlternateContent xmlns:mc="http://schemas.openxmlformats.org/markup-compatibility/2006">
          <mc:Choice Requires="x14">
            <control shapeId="1840" r:id="rId109" name="Check Box 816">
              <controlPr defaultSize="0" autoFill="0" autoLine="0" autoPict="0">
                <anchor moveWithCells="1">
                  <from>
                    <xdr:col>1</xdr:col>
                    <xdr:colOff>0</xdr:colOff>
                    <xdr:row>68</xdr:row>
                    <xdr:rowOff>219075</xdr:rowOff>
                  </from>
                  <to>
                    <xdr:col>1</xdr:col>
                    <xdr:colOff>0</xdr:colOff>
                    <xdr:row>69</xdr:row>
                    <xdr:rowOff>133350</xdr:rowOff>
                  </to>
                </anchor>
              </controlPr>
            </control>
          </mc:Choice>
        </mc:AlternateContent>
        <mc:AlternateContent xmlns:mc="http://schemas.openxmlformats.org/markup-compatibility/2006">
          <mc:Choice Requires="x14">
            <control shapeId="1841" r:id="rId110" name="Check Box 817">
              <controlPr defaultSize="0" autoFill="0" autoLine="0" autoPict="0">
                <anchor moveWithCells="1">
                  <from>
                    <xdr:col>1</xdr:col>
                    <xdr:colOff>0</xdr:colOff>
                    <xdr:row>69</xdr:row>
                    <xdr:rowOff>219075</xdr:rowOff>
                  </from>
                  <to>
                    <xdr:col>1</xdr:col>
                    <xdr:colOff>0</xdr:colOff>
                    <xdr:row>70</xdr:row>
                    <xdr:rowOff>133350</xdr:rowOff>
                  </to>
                </anchor>
              </controlPr>
            </control>
          </mc:Choice>
        </mc:AlternateContent>
        <mc:AlternateContent xmlns:mc="http://schemas.openxmlformats.org/markup-compatibility/2006">
          <mc:Choice Requires="x14">
            <control shapeId="1842" r:id="rId111" name="Check Box 818">
              <controlPr defaultSize="0" autoFill="0" autoLine="0" autoPict="0">
                <anchor moveWithCells="1">
                  <from>
                    <xdr:col>1</xdr:col>
                    <xdr:colOff>0</xdr:colOff>
                    <xdr:row>70</xdr:row>
                    <xdr:rowOff>219075</xdr:rowOff>
                  </from>
                  <to>
                    <xdr:col>1</xdr:col>
                    <xdr:colOff>0</xdr:colOff>
                    <xdr:row>71</xdr:row>
                    <xdr:rowOff>133350</xdr:rowOff>
                  </to>
                </anchor>
              </controlPr>
            </control>
          </mc:Choice>
        </mc:AlternateContent>
        <mc:AlternateContent xmlns:mc="http://schemas.openxmlformats.org/markup-compatibility/2006">
          <mc:Choice Requires="x14">
            <control shapeId="1843" r:id="rId112" name="Check Box 819">
              <controlPr defaultSize="0" autoFill="0" autoLine="0" autoPict="0">
                <anchor moveWithCells="1">
                  <from>
                    <xdr:col>1</xdr:col>
                    <xdr:colOff>0</xdr:colOff>
                    <xdr:row>71</xdr:row>
                    <xdr:rowOff>219075</xdr:rowOff>
                  </from>
                  <to>
                    <xdr:col>1</xdr:col>
                    <xdr:colOff>0</xdr:colOff>
                    <xdr:row>72</xdr:row>
                    <xdr:rowOff>133350</xdr:rowOff>
                  </to>
                </anchor>
              </controlPr>
            </control>
          </mc:Choice>
        </mc:AlternateContent>
        <mc:AlternateContent xmlns:mc="http://schemas.openxmlformats.org/markup-compatibility/2006">
          <mc:Choice Requires="x14">
            <control shapeId="1844" r:id="rId113" name="Check Box 820">
              <controlPr defaultSize="0" autoFill="0" autoLine="0" autoPict="0">
                <anchor moveWithCells="1">
                  <from>
                    <xdr:col>1</xdr:col>
                    <xdr:colOff>0</xdr:colOff>
                    <xdr:row>72</xdr:row>
                    <xdr:rowOff>219075</xdr:rowOff>
                  </from>
                  <to>
                    <xdr:col>1</xdr:col>
                    <xdr:colOff>0</xdr:colOff>
                    <xdr:row>73</xdr:row>
                    <xdr:rowOff>133350</xdr:rowOff>
                  </to>
                </anchor>
              </controlPr>
            </control>
          </mc:Choice>
        </mc:AlternateContent>
        <mc:AlternateContent xmlns:mc="http://schemas.openxmlformats.org/markup-compatibility/2006">
          <mc:Choice Requires="x14">
            <control shapeId="1845" r:id="rId114" name="Check Box 821">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846" r:id="rId115" name="Check Box 822">
              <controlPr defaultSize="0" autoFill="0" autoLine="0" autoPict="0">
                <anchor moveWithCells="1">
                  <from>
                    <xdr:col>1</xdr:col>
                    <xdr:colOff>0</xdr:colOff>
                    <xdr:row>84</xdr:row>
                    <xdr:rowOff>219075</xdr:rowOff>
                  </from>
                  <to>
                    <xdr:col>1</xdr:col>
                    <xdr:colOff>0</xdr:colOff>
                    <xdr:row>85</xdr:row>
                    <xdr:rowOff>133350</xdr:rowOff>
                  </to>
                </anchor>
              </controlPr>
            </control>
          </mc:Choice>
        </mc:AlternateContent>
        <mc:AlternateContent xmlns:mc="http://schemas.openxmlformats.org/markup-compatibility/2006">
          <mc:Choice Requires="x14">
            <control shapeId="1847" r:id="rId116" name="Check Box 823">
              <controlPr defaultSize="0" autoFill="0" autoLine="0" autoPict="0">
                <anchor moveWithCells="1">
                  <from>
                    <xdr:col>1</xdr:col>
                    <xdr:colOff>0</xdr:colOff>
                    <xdr:row>85</xdr:row>
                    <xdr:rowOff>219075</xdr:rowOff>
                  </from>
                  <to>
                    <xdr:col>1</xdr:col>
                    <xdr:colOff>0</xdr:colOff>
                    <xdr:row>86</xdr:row>
                    <xdr:rowOff>133350</xdr:rowOff>
                  </to>
                </anchor>
              </controlPr>
            </control>
          </mc:Choice>
        </mc:AlternateContent>
        <mc:AlternateContent xmlns:mc="http://schemas.openxmlformats.org/markup-compatibility/2006">
          <mc:Choice Requires="x14">
            <control shapeId="1848" r:id="rId117" name="Check Box 824">
              <controlPr defaultSize="0" autoFill="0" autoLine="0" autoPict="0">
                <anchor moveWithCells="1">
                  <from>
                    <xdr:col>1</xdr:col>
                    <xdr:colOff>0</xdr:colOff>
                    <xdr:row>86</xdr:row>
                    <xdr:rowOff>219075</xdr:rowOff>
                  </from>
                  <to>
                    <xdr:col>1</xdr:col>
                    <xdr:colOff>0</xdr:colOff>
                    <xdr:row>87</xdr:row>
                    <xdr:rowOff>133350</xdr:rowOff>
                  </to>
                </anchor>
              </controlPr>
            </control>
          </mc:Choice>
        </mc:AlternateContent>
        <mc:AlternateContent xmlns:mc="http://schemas.openxmlformats.org/markup-compatibility/2006">
          <mc:Choice Requires="x14">
            <control shapeId="1849" r:id="rId118" name="Check Box 825">
              <controlPr defaultSize="0" autoFill="0" autoLine="0" autoPict="0">
                <anchor moveWithCells="1">
                  <from>
                    <xdr:col>1</xdr:col>
                    <xdr:colOff>0</xdr:colOff>
                    <xdr:row>89</xdr:row>
                    <xdr:rowOff>0</xdr:rowOff>
                  </from>
                  <to>
                    <xdr:col>1</xdr:col>
                    <xdr:colOff>0</xdr:colOff>
                    <xdr:row>89</xdr:row>
                    <xdr:rowOff>219075</xdr:rowOff>
                  </to>
                </anchor>
              </controlPr>
            </control>
          </mc:Choice>
        </mc:AlternateContent>
        <mc:AlternateContent xmlns:mc="http://schemas.openxmlformats.org/markup-compatibility/2006">
          <mc:Choice Requires="x14">
            <control shapeId="1850" r:id="rId119" name="Check Box 826">
              <controlPr defaultSize="0" autoFill="0" autoLine="0" autoPict="0">
                <anchor moveWithCells="1">
                  <from>
                    <xdr:col>1</xdr:col>
                    <xdr:colOff>0</xdr:colOff>
                    <xdr:row>89</xdr:row>
                    <xdr:rowOff>219075</xdr:rowOff>
                  </from>
                  <to>
                    <xdr:col>1</xdr:col>
                    <xdr:colOff>0</xdr:colOff>
                    <xdr:row>90</xdr:row>
                    <xdr:rowOff>133350</xdr:rowOff>
                  </to>
                </anchor>
              </controlPr>
            </control>
          </mc:Choice>
        </mc:AlternateContent>
        <mc:AlternateContent xmlns:mc="http://schemas.openxmlformats.org/markup-compatibility/2006">
          <mc:Choice Requires="x14">
            <control shapeId="1851" r:id="rId120" name="Check Box 827">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52" r:id="rId121" name="Check Box 828">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53" r:id="rId122" name="Check Box 829">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54" r:id="rId123" name="Check Box 830">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55" r:id="rId124" name="Check Box 831">
              <controlPr defaultSize="0" autoFill="0" autoLine="0" autoPict="0">
                <anchor moveWithCells="1">
                  <from>
                    <xdr:col>1</xdr:col>
                    <xdr:colOff>0</xdr:colOff>
                    <xdr:row>67</xdr:row>
                    <xdr:rowOff>219075</xdr:rowOff>
                  </from>
                  <to>
                    <xdr:col>1</xdr:col>
                    <xdr:colOff>0</xdr:colOff>
                    <xdr:row>68</xdr:row>
                    <xdr:rowOff>133350</xdr:rowOff>
                  </to>
                </anchor>
              </controlPr>
            </control>
          </mc:Choice>
        </mc:AlternateContent>
        <mc:AlternateContent xmlns:mc="http://schemas.openxmlformats.org/markup-compatibility/2006">
          <mc:Choice Requires="x14">
            <control shapeId="1856" r:id="rId125" name="Check Box 832">
              <controlPr defaultSize="0" autoFill="0" autoLine="0" autoPict="0">
                <anchor moveWithCells="1">
                  <from>
                    <xdr:col>1</xdr:col>
                    <xdr:colOff>0</xdr:colOff>
                    <xdr:row>68</xdr:row>
                    <xdr:rowOff>219075</xdr:rowOff>
                  </from>
                  <to>
                    <xdr:col>1</xdr:col>
                    <xdr:colOff>0</xdr:colOff>
                    <xdr:row>69</xdr:row>
                    <xdr:rowOff>133350</xdr:rowOff>
                  </to>
                </anchor>
              </controlPr>
            </control>
          </mc:Choice>
        </mc:AlternateContent>
        <mc:AlternateContent xmlns:mc="http://schemas.openxmlformats.org/markup-compatibility/2006">
          <mc:Choice Requires="x14">
            <control shapeId="1857" r:id="rId126" name="Check Box 833">
              <controlPr defaultSize="0" autoFill="0" autoLine="0" autoPict="0">
                <anchor moveWithCells="1">
                  <from>
                    <xdr:col>1</xdr:col>
                    <xdr:colOff>0</xdr:colOff>
                    <xdr:row>69</xdr:row>
                    <xdr:rowOff>219075</xdr:rowOff>
                  </from>
                  <to>
                    <xdr:col>1</xdr:col>
                    <xdr:colOff>0</xdr:colOff>
                    <xdr:row>70</xdr:row>
                    <xdr:rowOff>133350</xdr:rowOff>
                  </to>
                </anchor>
              </controlPr>
            </control>
          </mc:Choice>
        </mc:AlternateContent>
        <mc:AlternateContent xmlns:mc="http://schemas.openxmlformats.org/markup-compatibility/2006">
          <mc:Choice Requires="x14">
            <control shapeId="1858" r:id="rId127" name="Check Box 834">
              <controlPr defaultSize="0" autoFill="0" autoLine="0" autoPict="0">
                <anchor moveWithCells="1">
                  <from>
                    <xdr:col>1</xdr:col>
                    <xdr:colOff>0</xdr:colOff>
                    <xdr:row>70</xdr:row>
                    <xdr:rowOff>219075</xdr:rowOff>
                  </from>
                  <to>
                    <xdr:col>1</xdr:col>
                    <xdr:colOff>0</xdr:colOff>
                    <xdr:row>71</xdr:row>
                    <xdr:rowOff>133350</xdr:rowOff>
                  </to>
                </anchor>
              </controlPr>
            </control>
          </mc:Choice>
        </mc:AlternateContent>
        <mc:AlternateContent xmlns:mc="http://schemas.openxmlformats.org/markup-compatibility/2006">
          <mc:Choice Requires="x14">
            <control shapeId="1859" r:id="rId128" name="Check Box 835">
              <controlPr defaultSize="0" autoFill="0" autoLine="0" autoPict="0">
                <anchor moveWithCells="1">
                  <from>
                    <xdr:col>1</xdr:col>
                    <xdr:colOff>0</xdr:colOff>
                    <xdr:row>71</xdr:row>
                    <xdr:rowOff>219075</xdr:rowOff>
                  </from>
                  <to>
                    <xdr:col>1</xdr:col>
                    <xdr:colOff>0</xdr:colOff>
                    <xdr:row>72</xdr:row>
                    <xdr:rowOff>133350</xdr:rowOff>
                  </to>
                </anchor>
              </controlPr>
            </control>
          </mc:Choice>
        </mc:AlternateContent>
        <mc:AlternateContent xmlns:mc="http://schemas.openxmlformats.org/markup-compatibility/2006">
          <mc:Choice Requires="x14">
            <control shapeId="1860" r:id="rId129" name="Check Box 836">
              <controlPr defaultSize="0" autoFill="0" autoLine="0" autoPict="0">
                <anchor moveWithCells="1">
                  <from>
                    <xdr:col>1</xdr:col>
                    <xdr:colOff>0</xdr:colOff>
                    <xdr:row>72</xdr:row>
                    <xdr:rowOff>219075</xdr:rowOff>
                  </from>
                  <to>
                    <xdr:col>1</xdr:col>
                    <xdr:colOff>0</xdr:colOff>
                    <xdr:row>73</xdr:row>
                    <xdr:rowOff>133350</xdr:rowOff>
                  </to>
                </anchor>
              </controlPr>
            </control>
          </mc:Choice>
        </mc:AlternateContent>
        <mc:AlternateContent xmlns:mc="http://schemas.openxmlformats.org/markup-compatibility/2006">
          <mc:Choice Requires="x14">
            <control shapeId="1861" r:id="rId130" name="Check Box 837">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862" r:id="rId131" name="Check Box 838">
              <controlPr defaultSize="0" autoFill="0" autoLine="0" autoPict="0">
                <anchor moveWithCells="1">
                  <from>
                    <xdr:col>1</xdr:col>
                    <xdr:colOff>0</xdr:colOff>
                    <xdr:row>84</xdr:row>
                    <xdr:rowOff>219075</xdr:rowOff>
                  </from>
                  <to>
                    <xdr:col>1</xdr:col>
                    <xdr:colOff>0</xdr:colOff>
                    <xdr:row>85</xdr:row>
                    <xdr:rowOff>133350</xdr:rowOff>
                  </to>
                </anchor>
              </controlPr>
            </control>
          </mc:Choice>
        </mc:AlternateContent>
        <mc:AlternateContent xmlns:mc="http://schemas.openxmlformats.org/markup-compatibility/2006">
          <mc:Choice Requires="x14">
            <control shapeId="1863" r:id="rId132" name="Check Box 839">
              <controlPr defaultSize="0" autoFill="0" autoLine="0" autoPict="0">
                <anchor moveWithCells="1">
                  <from>
                    <xdr:col>1</xdr:col>
                    <xdr:colOff>0</xdr:colOff>
                    <xdr:row>85</xdr:row>
                    <xdr:rowOff>219075</xdr:rowOff>
                  </from>
                  <to>
                    <xdr:col>1</xdr:col>
                    <xdr:colOff>0</xdr:colOff>
                    <xdr:row>86</xdr:row>
                    <xdr:rowOff>133350</xdr:rowOff>
                  </to>
                </anchor>
              </controlPr>
            </control>
          </mc:Choice>
        </mc:AlternateContent>
        <mc:AlternateContent xmlns:mc="http://schemas.openxmlformats.org/markup-compatibility/2006">
          <mc:Choice Requires="x14">
            <control shapeId="1864" r:id="rId133" name="Check Box 840">
              <controlPr defaultSize="0" autoFill="0" autoLine="0" autoPict="0">
                <anchor moveWithCells="1">
                  <from>
                    <xdr:col>1</xdr:col>
                    <xdr:colOff>0</xdr:colOff>
                    <xdr:row>86</xdr:row>
                    <xdr:rowOff>219075</xdr:rowOff>
                  </from>
                  <to>
                    <xdr:col>1</xdr:col>
                    <xdr:colOff>0</xdr:colOff>
                    <xdr:row>87</xdr:row>
                    <xdr:rowOff>133350</xdr:rowOff>
                  </to>
                </anchor>
              </controlPr>
            </control>
          </mc:Choice>
        </mc:AlternateContent>
        <mc:AlternateContent xmlns:mc="http://schemas.openxmlformats.org/markup-compatibility/2006">
          <mc:Choice Requires="x14">
            <control shapeId="1865" r:id="rId134" name="Check Box 841">
              <controlPr defaultSize="0" autoFill="0" autoLine="0" autoPict="0">
                <anchor moveWithCells="1">
                  <from>
                    <xdr:col>1</xdr:col>
                    <xdr:colOff>0</xdr:colOff>
                    <xdr:row>89</xdr:row>
                    <xdr:rowOff>0</xdr:rowOff>
                  </from>
                  <to>
                    <xdr:col>1</xdr:col>
                    <xdr:colOff>0</xdr:colOff>
                    <xdr:row>89</xdr:row>
                    <xdr:rowOff>219075</xdr:rowOff>
                  </to>
                </anchor>
              </controlPr>
            </control>
          </mc:Choice>
        </mc:AlternateContent>
        <mc:AlternateContent xmlns:mc="http://schemas.openxmlformats.org/markup-compatibility/2006">
          <mc:Choice Requires="x14">
            <control shapeId="1866" r:id="rId135" name="Check Box 842">
              <controlPr defaultSize="0" autoFill="0" autoLine="0" autoPict="0">
                <anchor moveWithCells="1">
                  <from>
                    <xdr:col>1</xdr:col>
                    <xdr:colOff>0</xdr:colOff>
                    <xdr:row>89</xdr:row>
                    <xdr:rowOff>219075</xdr:rowOff>
                  </from>
                  <to>
                    <xdr:col>1</xdr:col>
                    <xdr:colOff>0</xdr:colOff>
                    <xdr:row>90</xdr:row>
                    <xdr:rowOff>133350</xdr:rowOff>
                  </to>
                </anchor>
              </controlPr>
            </control>
          </mc:Choice>
        </mc:AlternateContent>
        <mc:AlternateContent xmlns:mc="http://schemas.openxmlformats.org/markup-compatibility/2006">
          <mc:Choice Requires="x14">
            <control shapeId="1867" r:id="rId136" name="Check Box 843">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68" r:id="rId137" name="Check Box 844">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69" r:id="rId138" name="Check Box 845">
              <controlPr defaultSize="0" autoFill="0" autoLine="0" autoPict="0">
                <anchor moveWithCells="1">
                  <from>
                    <xdr:col>1</xdr:col>
                    <xdr:colOff>0</xdr:colOff>
                    <xdr:row>67</xdr:row>
                    <xdr:rowOff>219075</xdr:rowOff>
                  </from>
                  <to>
                    <xdr:col>1</xdr:col>
                    <xdr:colOff>0</xdr:colOff>
                    <xdr:row>68</xdr:row>
                    <xdr:rowOff>133350</xdr:rowOff>
                  </to>
                </anchor>
              </controlPr>
            </control>
          </mc:Choice>
        </mc:AlternateContent>
        <mc:AlternateContent xmlns:mc="http://schemas.openxmlformats.org/markup-compatibility/2006">
          <mc:Choice Requires="x14">
            <control shapeId="1870" r:id="rId139" name="Check Box 846">
              <controlPr defaultSize="0" autoFill="0" autoLine="0" autoPict="0">
                <anchor moveWithCells="1">
                  <from>
                    <xdr:col>1</xdr:col>
                    <xdr:colOff>0</xdr:colOff>
                    <xdr:row>68</xdr:row>
                    <xdr:rowOff>219075</xdr:rowOff>
                  </from>
                  <to>
                    <xdr:col>1</xdr:col>
                    <xdr:colOff>0</xdr:colOff>
                    <xdr:row>69</xdr:row>
                    <xdr:rowOff>133350</xdr:rowOff>
                  </to>
                </anchor>
              </controlPr>
            </control>
          </mc:Choice>
        </mc:AlternateContent>
        <mc:AlternateContent xmlns:mc="http://schemas.openxmlformats.org/markup-compatibility/2006">
          <mc:Choice Requires="x14">
            <control shapeId="1871" r:id="rId140" name="Check Box 847">
              <controlPr defaultSize="0" autoFill="0" autoLine="0" autoPict="0">
                <anchor moveWithCells="1">
                  <from>
                    <xdr:col>1</xdr:col>
                    <xdr:colOff>0</xdr:colOff>
                    <xdr:row>69</xdr:row>
                    <xdr:rowOff>219075</xdr:rowOff>
                  </from>
                  <to>
                    <xdr:col>1</xdr:col>
                    <xdr:colOff>0</xdr:colOff>
                    <xdr:row>70</xdr:row>
                    <xdr:rowOff>133350</xdr:rowOff>
                  </to>
                </anchor>
              </controlPr>
            </control>
          </mc:Choice>
        </mc:AlternateContent>
        <mc:AlternateContent xmlns:mc="http://schemas.openxmlformats.org/markup-compatibility/2006">
          <mc:Choice Requires="x14">
            <control shapeId="1872" r:id="rId141" name="Check Box 848">
              <controlPr defaultSize="0" autoFill="0" autoLine="0" autoPict="0">
                <anchor moveWithCells="1">
                  <from>
                    <xdr:col>1</xdr:col>
                    <xdr:colOff>0</xdr:colOff>
                    <xdr:row>70</xdr:row>
                    <xdr:rowOff>219075</xdr:rowOff>
                  </from>
                  <to>
                    <xdr:col>1</xdr:col>
                    <xdr:colOff>0</xdr:colOff>
                    <xdr:row>71</xdr:row>
                    <xdr:rowOff>133350</xdr:rowOff>
                  </to>
                </anchor>
              </controlPr>
            </control>
          </mc:Choice>
        </mc:AlternateContent>
        <mc:AlternateContent xmlns:mc="http://schemas.openxmlformats.org/markup-compatibility/2006">
          <mc:Choice Requires="x14">
            <control shapeId="1873" r:id="rId142" name="Check Box 849">
              <controlPr defaultSize="0" autoFill="0" autoLine="0" autoPict="0">
                <anchor moveWithCells="1">
                  <from>
                    <xdr:col>1</xdr:col>
                    <xdr:colOff>0</xdr:colOff>
                    <xdr:row>71</xdr:row>
                    <xdr:rowOff>219075</xdr:rowOff>
                  </from>
                  <to>
                    <xdr:col>1</xdr:col>
                    <xdr:colOff>0</xdr:colOff>
                    <xdr:row>72</xdr:row>
                    <xdr:rowOff>133350</xdr:rowOff>
                  </to>
                </anchor>
              </controlPr>
            </control>
          </mc:Choice>
        </mc:AlternateContent>
        <mc:AlternateContent xmlns:mc="http://schemas.openxmlformats.org/markup-compatibility/2006">
          <mc:Choice Requires="x14">
            <control shapeId="1874" r:id="rId143" name="Check Box 850">
              <controlPr defaultSize="0" autoFill="0" autoLine="0" autoPict="0">
                <anchor moveWithCells="1">
                  <from>
                    <xdr:col>1</xdr:col>
                    <xdr:colOff>0</xdr:colOff>
                    <xdr:row>72</xdr:row>
                    <xdr:rowOff>219075</xdr:rowOff>
                  </from>
                  <to>
                    <xdr:col>1</xdr:col>
                    <xdr:colOff>0</xdr:colOff>
                    <xdr:row>73</xdr:row>
                    <xdr:rowOff>133350</xdr:rowOff>
                  </to>
                </anchor>
              </controlPr>
            </control>
          </mc:Choice>
        </mc:AlternateContent>
        <mc:AlternateContent xmlns:mc="http://schemas.openxmlformats.org/markup-compatibility/2006">
          <mc:Choice Requires="x14">
            <control shapeId="1875" r:id="rId144" name="Check Box 851">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876" r:id="rId145" name="Check Box 852">
              <controlPr defaultSize="0" autoFill="0" autoLine="0" autoPict="0">
                <anchor moveWithCells="1">
                  <from>
                    <xdr:col>1</xdr:col>
                    <xdr:colOff>0</xdr:colOff>
                    <xdr:row>84</xdr:row>
                    <xdr:rowOff>219075</xdr:rowOff>
                  </from>
                  <to>
                    <xdr:col>1</xdr:col>
                    <xdr:colOff>0</xdr:colOff>
                    <xdr:row>85</xdr:row>
                    <xdr:rowOff>133350</xdr:rowOff>
                  </to>
                </anchor>
              </controlPr>
            </control>
          </mc:Choice>
        </mc:AlternateContent>
        <mc:AlternateContent xmlns:mc="http://schemas.openxmlformats.org/markup-compatibility/2006">
          <mc:Choice Requires="x14">
            <control shapeId="1877" r:id="rId146" name="Check Box 853">
              <controlPr defaultSize="0" autoFill="0" autoLine="0" autoPict="0">
                <anchor moveWithCells="1">
                  <from>
                    <xdr:col>1</xdr:col>
                    <xdr:colOff>0</xdr:colOff>
                    <xdr:row>85</xdr:row>
                    <xdr:rowOff>228600</xdr:rowOff>
                  </from>
                  <to>
                    <xdr:col>1</xdr:col>
                    <xdr:colOff>0</xdr:colOff>
                    <xdr:row>86</xdr:row>
                    <xdr:rowOff>142875</xdr:rowOff>
                  </to>
                </anchor>
              </controlPr>
            </control>
          </mc:Choice>
        </mc:AlternateContent>
        <mc:AlternateContent xmlns:mc="http://schemas.openxmlformats.org/markup-compatibility/2006">
          <mc:Choice Requires="x14">
            <control shapeId="1878" r:id="rId147" name="Check Box 854">
              <controlPr defaultSize="0" autoFill="0" autoLine="0" autoPict="0">
                <anchor moveWithCells="1">
                  <from>
                    <xdr:col>1</xdr:col>
                    <xdr:colOff>0</xdr:colOff>
                    <xdr:row>86</xdr:row>
                    <xdr:rowOff>219075</xdr:rowOff>
                  </from>
                  <to>
                    <xdr:col>1</xdr:col>
                    <xdr:colOff>0</xdr:colOff>
                    <xdr:row>87</xdr:row>
                    <xdr:rowOff>133350</xdr:rowOff>
                  </to>
                </anchor>
              </controlPr>
            </control>
          </mc:Choice>
        </mc:AlternateContent>
        <mc:AlternateContent xmlns:mc="http://schemas.openxmlformats.org/markup-compatibility/2006">
          <mc:Choice Requires="x14">
            <control shapeId="1880" r:id="rId148" name="Check Box 856">
              <controlPr defaultSize="0" autoFill="0" autoLine="0" autoPict="0">
                <anchor moveWithCells="1">
                  <from>
                    <xdr:col>1</xdr:col>
                    <xdr:colOff>0</xdr:colOff>
                    <xdr:row>89</xdr:row>
                    <xdr:rowOff>219075</xdr:rowOff>
                  </from>
                  <to>
                    <xdr:col>1</xdr:col>
                    <xdr:colOff>0</xdr:colOff>
                    <xdr:row>90</xdr:row>
                    <xdr:rowOff>133350</xdr:rowOff>
                  </to>
                </anchor>
              </controlPr>
            </control>
          </mc:Choice>
        </mc:AlternateContent>
        <mc:AlternateContent xmlns:mc="http://schemas.openxmlformats.org/markup-compatibility/2006">
          <mc:Choice Requires="x14">
            <control shapeId="1881" r:id="rId149" name="Check Box 857">
              <controlPr defaultSize="0" autoFill="0" autoLine="0" autoPict="0">
                <anchor moveWithCells="1">
                  <from>
                    <xdr:col>1</xdr:col>
                    <xdr:colOff>0</xdr:colOff>
                    <xdr:row>72</xdr:row>
                    <xdr:rowOff>219075</xdr:rowOff>
                  </from>
                  <to>
                    <xdr:col>1</xdr:col>
                    <xdr:colOff>0</xdr:colOff>
                    <xdr:row>73</xdr:row>
                    <xdr:rowOff>133350</xdr:rowOff>
                  </to>
                </anchor>
              </controlPr>
            </control>
          </mc:Choice>
        </mc:AlternateContent>
        <mc:AlternateContent xmlns:mc="http://schemas.openxmlformats.org/markup-compatibility/2006">
          <mc:Choice Requires="x14">
            <control shapeId="1882" r:id="rId150" name="Check Box 858">
              <controlPr defaultSize="0" autoFill="0" autoLine="0" autoPict="0">
                <anchor moveWithCells="1">
                  <from>
                    <xdr:col>1</xdr:col>
                    <xdr:colOff>0</xdr:colOff>
                    <xdr:row>73</xdr:row>
                    <xdr:rowOff>0</xdr:rowOff>
                  </from>
                  <to>
                    <xdr:col>1</xdr:col>
                    <xdr:colOff>0</xdr:colOff>
                    <xdr:row>73</xdr:row>
                    <xdr:rowOff>219075</xdr:rowOff>
                  </to>
                </anchor>
              </controlPr>
            </control>
          </mc:Choice>
        </mc:AlternateContent>
        <mc:AlternateContent xmlns:mc="http://schemas.openxmlformats.org/markup-compatibility/2006">
          <mc:Choice Requires="x14">
            <control shapeId="1883" r:id="rId151" name="Check Box 859">
              <controlPr defaultSize="0" autoFill="0" autoLine="0" autoPict="0">
                <anchor moveWithCells="1">
                  <from>
                    <xdr:col>1</xdr:col>
                    <xdr:colOff>0</xdr:colOff>
                    <xdr:row>72</xdr:row>
                    <xdr:rowOff>219075</xdr:rowOff>
                  </from>
                  <to>
                    <xdr:col>1</xdr:col>
                    <xdr:colOff>0</xdr:colOff>
                    <xdr:row>73</xdr:row>
                    <xdr:rowOff>133350</xdr:rowOff>
                  </to>
                </anchor>
              </controlPr>
            </control>
          </mc:Choice>
        </mc:AlternateContent>
        <mc:AlternateContent xmlns:mc="http://schemas.openxmlformats.org/markup-compatibility/2006">
          <mc:Choice Requires="x14">
            <control shapeId="1884" r:id="rId152" name="Check Box 860">
              <controlPr defaultSize="0" autoFill="0" autoLine="0" autoPict="0">
                <anchor moveWithCells="1">
                  <from>
                    <xdr:col>1</xdr:col>
                    <xdr:colOff>0</xdr:colOff>
                    <xdr:row>73</xdr:row>
                    <xdr:rowOff>0</xdr:rowOff>
                  </from>
                  <to>
                    <xdr:col>1</xdr:col>
                    <xdr:colOff>0</xdr:colOff>
                    <xdr:row>73</xdr:row>
                    <xdr:rowOff>219075</xdr:rowOff>
                  </to>
                </anchor>
              </controlPr>
            </control>
          </mc:Choice>
        </mc:AlternateContent>
        <mc:AlternateContent xmlns:mc="http://schemas.openxmlformats.org/markup-compatibility/2006">
          <mc:Choice Requires="x14">
            <control shapeId="1885" r:id="rId153" name="Check Box 861">
              <controlPr defaultSize="0" autoFill="0" autoLine="0" autoPict="0">
                <anchor moveWithCells="1">
                  <from>
                    <xdr:col>1</xdr:col>
                    <xdr:colOff>0</xdr:colOff>
                    <xdr:row>72</xdr:row>
                    <xdr:rowOff>219075</xdr:rowOff>
                  </from>
                  <to>
                    <xdr:col>1</xdr:col>
                    <xdr:colOff>0</xdr:colOff>
                    <xdr:row>73</xdr:row>
                    <xdr:rowOff>133350</xdr:rowOff>
                  </to>
                </anchor>
              </controlPr>
            </control>
          </mc:Choice>
        </mc:AlternateContent>
        <mc:AlternateContent xmlns:mc="http://schemas.openxmlformats.org/markup-compatibility/2006">
          <mc:Choice Requires="x14">
            <control shapeId="1886" r:id="rId154" name="Check Box 862">
              <controlPr defaultSize="0" autoFill="0" autoLine="0" autoPict="0">
                <anchor moveWithCells="1">
                  <from>
                    <xdr:col>1</xdr:col>
                    <xdr:colOff>0</xdr:colOff>
                    <xdr:row>73</xdr:row>
                    <xdr:rowOff>0</xdr:rowOff>
                  </from>
                  <to>
                    <xdr:col>1</xdr:col>
                    <xdr:colOff>0</xdr:colOff>
                    <xdr:row>73</xdr:row>
                    <xdr:rowOff>219075</xdr:rowOff>
                  </to>
                </anchor>
              </controlPr>
            </control>
          </mc:Choice>
        </mc:AlternateContent>
        <mc:AlternateContent xmlns:mc="http://schemas.openxmlformats.org/markup-compatibility/2006">
          <mc:Choice Requires="x14">
            <control shapeId="1887" r:id="rId155" name="Check Box 863">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888" r:id="rId156" name="Check Box 864">
              <controlPr defaultSize="0" autoFill="0" autoLine="0" autoPict="0">
                <anchor moveWithCells="1">
                  <from>
                    <xdr:col>1</xdr:col>
                    <xdr:colOff>0</xdr:colOff>
                    <xdr:row>76</xdr:row>
                    <xdr:rowOff>219075</xdr:rowOff>
                  </from>
                  <to>
                    <xdr:col>1</xdr:col>
                    <xdr:colOff>0</xdr:colOff>
                    <xdr:row>77</xdr:row>
                    <xdr:rowOff>133350</xdr:rowOff>
                  </to>
                </anchor>
              </controlPr>
            </control>
          </mc:Choice>
        </mc:AlternateContent>
        <mc:AlternateContent xmlns:mc="http://schemas.openxmlformats.org/markup-compatibility/2006">
          <mc:Choice Requires="x14">
            <control shapeId="1889" r:id="rId157" name="Check Box 865">
              <controlPr defaultSize="0" autoFill="0" autoLine="0" autoPict="0">
                <anchor moveWithCells="1">
                  <from>
                    <xdr:col>1</xdr:col>
                    <xdr:colOff>0</xdr:colOff>
                    <xdr:row>78</xdr:row>
                    <xdr:rowOff>219075</xdr:rowOff>
                  </from>
                  <to>
                    <xdr:col>1</xdr:col>
                    <xdr:colOff>0</xdr:colOff>
                    <xdr:row>79</xdr:row>
                    <xdr:rowOff>133350</xdr:rowOff>
                  </to>
                </anchor>
              </controlPr>
            </control>
          </mc:Choice>
        </mc:AlternateContent>
        <mc:AlternateContent xmlns:mc="http://schemas.openxmlformats.org/markup-compatibility/2006">
          <mc:Choice Requires="x14">
            <control shapeId="1890" r:id="rId158" name="Check Box 866">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891" r:id="rId159" name="Check Box 867">
              <controlPr defaultSize="0" autoFill="0" autoLine="0" autoPict="0">
                <anchor moveWithCells="1">
                  <from>
                    <xdr:col>1</xdr:col>
                    <xdr:colOff>0</xdr:colOff>
                    <xdr:row>76</xdr:row>
                    <xdr:rowOff>219075</xdr:rowOff>
                  </from>
                  <to>
                    <xdr:col>1</xdr:col>
                    <xdr:colOff>0</xdr:colOff>
                    <xdr:row>77</xdr:row>
                    <xdr:rowOff>133350</xdr:rowOff>
                  </to>
                </anchor>
              </controlPr>
            </control>
          </mc:Choice>
        </mc:AlternateContent>
        <mc:AlternateContent xmlns:mc="http://schemas.openxmlformats.org/markup-compatibility/2006">
          <mc:Choice Requires="x14">
            <control shapeId="1892" r:id="rId160" name="Check Box 868">
              <controlPr defaultSize="0" autoFill="0" autoLine="0" autoPict="0">
                <anchor moveWithCells="1">
                  <from>
                    <xdr:col>1</xdr:col>
                    <xdr:colOff>0</xdr:colOff>
                    <xdr:row>78</xdr:row>
                    <xdr:rowOff>219075</xdr:rowOff>
                  </from>
                  <to>
                    <xdr:col>1</xdr:col>
                    <xdr:colOff>0</xdr:colOff>
                    <xdr:row>79</xdr:row>
                    <xdr:rowOff>133350</xdr:rowOff>
                  </to>
                </anchor>
              </controlPr>
            </control>
          </mc:Choice>
        </mc:AlternateContent>
        <mc:AlternateContent xmlns:mc="http://schemas.openxmlformats.org/markup-compatibility/2006">
          <mc:Choice Requires="x14">
            <control shapeId="1893" r:id="rId161" name="Check Box 869">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894" r:id="rId162" name="Check Box 870">
              <controlPr defaultSize="0" autoFill="0" autoLine="0" autoPict="0">
                <anchor moveWithCells="1">
                  <from>
                    <xdr:col>1</xdr:col>
                    <xdr:colOff>0</xdr:colOff>
                    <xdr:row>76</xdr:row>
                    <xdr:rowOff>219075</xdr:rowOff>
                  </from>
                  <to>
                    <xdr:col>1</xdr:col>
                    <xdr:colOff>0</xdr:colOff>
                    <xdr:row>77</xdr:row>
                    <xdr:rowOff>133350</xdr:rowOff>
                  </to>
                </anchor>
              </controlPr>
            </control>
          </mc:Choice>
        </mc:AlternateContent>
        <mc:AlternateContent xmlns:mc="http://schemas.openxmlformats.org/markup-compatibility/2006">
          <mc:Choice Requires="x14">
            <control shapeId="1895" r:id="rId163" name="Check Box 871">
              <controlPr defaultSize="0" autoFill="0" autoLine="0" autoPict="0">
                <anchor moveWithCells="1">
                  <from>
                    <xdr:col>1</xdr:col>
                    <xdr:colOff>0</xdr:colOff>
                    <xdr:row>78</xdr:row>
                    <xdr:rowOff>219075</xdr:rowOff>
                  </from>
                  <to>
                    <xdr:col>1</xdr:col>
                    <xdr:colOff>0</xdr:colOff>
                    <xdr:row>79</xdr:row>
                    <xdr:rowOff>133350</xdr:rowOff>
                  </to>
                </anchor>
              </controlPr>
            </control>
          </mc:Choice>
        </mc:AlternateContent>
        <mc:AlternateContent xmlns:mc="http://schemas.openxmlformats.org/markup-compatibility/2006">
          <mc:Choice Requires="x14">
            <control shapeId="1896" r:id="rId164" name="Check Box 872">
              <controlPr defaultSize="0" autoFill="0" autoLine="0" autoPict="0">
                <anchor moveWithCells="1">
                  <from>
                    <xdr:col>1</xdr:col>
                    <xdr:colOff>0</xdr:colOff>
                    <xdr:row>76</xdr:row>
                    <xdr:rowOff>219075</xdr:rowOff>
                  </from>
                  <to>
                    <xdr:col>1</xdr:col>
                    <xdr:colOff>0</xdr:colOff>
                    <xdr:row>77</xdr:row>
                    <xdr:rowOff>133350</xdr:rowOff>
                  </to>
                </anchor>
              </controlPr>
            </control>
          </mc:Choice>
        </mc:AlternateContent>
        <mc:AlternateContent xmlns:mc="http://schemas.openxmlformats.org/markup-compatibility/2006">
          <mc:Choice Requires="x14">
            <control shapeId="1897" r:id="rId165" name="Check Box 873">
              <controlPr defaultSize="0" autoFill="0" autoLine="0" autoPict="0">
                <anchor moveWithCells="1">
                  <from>
                    <xdr:col>1</xdr:col>
                    <xdr:colOff>0</xdr:colOff>
                    <xdr:row>77</xdr:row>
                    <xdr:rowOff>219075</xdr:rowOff>
                  </from>
                  <to>
                    <xdr:col>1</xdr:col>
                    <xdr:colOff>0</xdr:colOff>
                    <xdr:row>78</xdr:row>
                    <xdr:rowOff>133350</xdr:rowOff>
                  </to>
                </anchor>
              </controlPr>
            </control>
          </mc:Choice>
        </mc:AlternateContent>
        <mc:AlternateContent xmlns:mc="http://schemas.openxmlformats.org/markup-compatibility/2006">
          <mc:Choice Requires="x14">
            <control shapeId="1898" r:id="rId166" name="Check Box 874">
              <controlPr defaultSize="0" autoFill="0" autoLine="0" autoPict="0">
                <anchor moveWithCells="1">
                  <from>
                    <xdr:col>1</xdr:col>
                    <xdr:colOff>0</xdr:colOff>
                    <xdr:row>76</xdr:row>
                    <xdr:rowOff>219075</xdr:rowOff>
                  </from>
                  <to>
                    <xdr:col>1</xdr:col>
                    <xdr:colOff>0</xdr:colOff>
                    <xdr:row>77</xdr:row>
                    <xdr:rowOff>133350</xdr:rowOff>
                  </to>
                </anchor>
              </controlPr>
            </control>
          </mc:Choice>
        </mc:AlternateContent>
        <mc:AlternateContent xmlns:mc="http://schemas.openxmlformats.org/markup-compatibility/2006">
          <mc:Choice Requires="x14">
            <control shapeId="1899" r:id="rId167" name="Check Box 875">
              <controlPr defaultSize="0" autoFill="0" autoLine="0" autoPict="0">
                <anchor moveWithCells="1">
                  <from>
                    <xdr:col>1</xdr:col>
                    <xdr:colOff>0</xdr:colOff>
                    <xdr:row>77</xdr:row>
                    <xdr:rowOff>219075</xdr:rowOff>
                  </from>
                  <to>
                    <xdr:col>1</xdr:col>
                    <xdr:colOff>0</xdr:colOff>
                    <xdr:row>78</xdr:row>
                    <xdr:rowOff>133350</xdr:rowOff>
                  </to>
                </anchor>
              </controlPr>
            </control>
          </mc:Choice>
        </mc:AlternateContent>
        <mc:AlternateContent xmlns:mc="http://schemas.openxmlformats.org/markup-compatibility/2006">
          <mc:Choice Requires="x14">
            <control shapeId="1900" r:id="rId168" name="Check Box 876">
              <controlPr defaultSize="0" autoFill="0" autoLine="0" autoPict="0">
                <anchor moveWithCells="1">
                  <from>
                    <xdr:col>1</xdr:col>
                    <xdr:colOff>0</xdr:colOff>
                    <xdr:row>76</xdr:row>
                    <xdr:rowOff>219075</xdr:rowOff>
                  </from>
                  <to>
                    <xdr:col>1</xdr:col>
                    <xdr:colOff>0</xdr:colOff>
                    <xdr:row>77</xdr:row>
                    <xdr:rowOff>133350</xdr:rowOff>
                  </to>
                </anchor>
              </controlPr>
            </control>
          </mc:Choice>
        </mc:AlternateContent>
        <mc:AlternateContent xmlns:mc="http://schemas.openxmlformats.org/markup-compatibility/2006">
          <mc:Choice Requires="x14">
            <control shapeId="1901" r:id="rId169" name="Check Box 877">
              <controlPr defaultSize="0" autoFill="0" autoLine="0" autoPict="0">
                <anchor moveWithCells="1">
                  <from>
                    <xdr:col>1</xdr:col>
                    <xdr:colOff>0</xdr:colOff>
                    <xdr:row>77</xdr:row>
                    <xdr:rowOff>219075</xdr:rowOff>
                  </from>
                  <to>
                    <xdr:col>1</xdr:col>
                    <xdr:colOff>0</xdr:colOff>
                    <xdr:row>78</xdr:row>
                    <xdr:rowOff>133350</xdr:rowOff>
                  </to>
                </anchor>
              </controlPr>
            </control>
          </mc:Choice>
        </mc:AlternateContent>
        <mc:AlternateContent xmlns:mc="http://schemas.openxmlformats.org/markup-compatibility/2006">
          <mc:Choice Requires="x14">
            <control shapeId="1902" r:id="rId170" name="Check Box 878">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903" r:id="rId171" name="Check Box 879">
              <controlPr defaultSize="0" autoFill="0" autoLine="0" autoPict="0">
                <anchor moveWithCells="1">
                  <from>
                    <xdr:col>1</xdr:col>
                    <xdr:colOff>0</xdr:colOff>
                    <xdr:row>75</xdr:row>
                    <xdr:rowOff>219075</xdr:rowOff>
                  </from>
                  <to>
                    <xdr:col>1</xdr:col>
                    <xdr:colOff>0</xdr:colOff>
                    <xdr:row>76</xdr:row>
                    <xdr:rowOff>133350</xdr:rowOff>
                  </to>
                </anchor>
              </controlPr>
            </control>
          </mc:Choice>
        </mc:AlternateContent>
        <mc:AlternateContent xmlns:mc="http://schemas.openxmlformats.org/markup-compatibility/2006">
          <mc:Choice Requires="x14">
            <control shapeId="1904" r:id="rId172" name="Check Box 880">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905" r:id="rId173" name="Check Box 881">
              <controlPr defaultSize="0" autoFill="0" autoLine="0" autoPict="0">
                <anchor moveWithCells="1">
                  <from>
                    <xdr:col>1</xdr:col>
                    <xdr:colOff>0</xdr:colOff>
                    <xdr:row>75</xdr:row>
                    <xdr:rowOff>219075</xdr:rowOff>
                  </from>
                  <to>
                    <xdr:col>1</xdr:col>
                    <xdr:colOff>0</xdr:colOff>
                    <xdr:row>76</xdr:row>
                    <xdr:rowOff>133350</xdr:rowOff>
                  </to>
                </anchor>
              </controlPr>
            </control>
          </mc:Choice>
        </mc:AlternateContent>
        <mc:AlternateContent xmlns:mc="http://schemas.openxmlformats.org/markup-compatibility/2006">
          <mc:Choice Requires="x14">
            <control shapeId="1906" r:id="rId174" name="Check Box 882">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907" r:id="rId175" name="Check Box 883">
              <controlPr defaultSize="0" autoFill="0" autoLine="0" autoPict="0">
                <anchor moveWithCells="1">
                  <from>
                    <xdr:col>1</xdr:col>
                    <xdr:colOff>0</xdr:colOff>
                    <xdr:row>75</xdr:row>
                    <xdr:rowOff>219075</xdr:rowOff>
                  </from>
                  <to>
                    <xdr:col>1</xdr:col>
                    <xdr:colOff>0</xdr:colOff>
                    <xdr:row>76</xdr:row>
                    <xdr:rowOff>133350</xdr:rowOff>
                  </to>
                </anchor>
              </controlPr>
            </control>
          </mc:Choice>
        </mc:AlternateContent>
        <mc:AlternateContent xmlns:mc="http://schemas.openxmlformats.org/markup-compatibility/2006">
          <mc:Choice Requires="x14">
            <control shapeId="1908" r:id="rId176" name="Check Box 884">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909" r:id="rId177" name="Check Box 885">
              <controlPr defaultSize="0" autoFill="0" autoLine="0" autoPict="0">
                <anchor moveWithCells="1">
                  <from>
                    <xdr:col>1</xdr:col>
                    <xdr:colOff>0</xdr:colOff>
                    <xdr:row>74</xdr:row>
                    <xdr:rowOff>219075</xdr:rowOff>
                  </from>
                  <to>
                    <xdr:col>1</xdr:col>
                    <xdr:colOff>0</xdr:colOff>
                    <xdr:row>75</xdr:row>
                    <xdr:rowOff>133350</xdr:rowOff>
                  </to>
                </anchor>
              </controlPr>
            </control>
          </mc:Choice>
        </mc:AlternateContent>
        <mc:AlternateContent xmlns:mc="http://schemas.openxmlformats.org/markup-compatibility/2006">
          <mc:Choice Requires="x14">
            <control shapeId="1910" r:id="rId178" name="Check Box 886">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911" r:id="rId179" name="Check Box 887">
              <controlPr defaultSize="0" autoFill="0" autoLine="0" autoPict="0">
                <anchor moveWithCells="1">
                  <from>
                    <xdr:col>1</xdr:col>
                    <xdr:colOff>0</xdr:colOff>
                    <xdr:row>74</xdr:row>
                    <xdr:rowOff>219075</xdr:rowOff>
                  </from>
                  <to>
                    <xdr:col>1</xdr:col>
                    <xdr:colOff>0</xdr:colOff>
                    <xdr:row>75</xdr:row>
                    <xdr:rowOff>133350</xdr:rowOff>
                  </to>
                </anchor>
              </controlPr>
            </control>
          </mc:Choice>
        </mc:AlternateContent>
        <mc:AlternateContent xmlns:mc="http://schemas.openxmlformats.org/markup-compatibility/2006">
          <mc:Choice Requires="x14">
            <control shapeId="1912" r:id="rId180" name="Check Box 888">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913" r:id="rId181" name="Check Box 889">
              <controlPr defaultSize="0" autoFill="0" autoLine="0" autoPict="0">
                <anchor moveWithCells="1">
                  <from>
                    <xdr:col>1</xdr:col>
                    <xdr:colOff>0</xdr:colOff>
                    <xdr:row>74</xdr:row>
                    <xdr:rowOff>219075</xdr:rowOff>
                  </from>
                  <to>
                    <xdr:col>1</xdr:col>
                    <xdr:colOff>0</xdr:colOff>
                    <xdr:row>75</xdr:row>
                    <xdr:rowOff>133350</xdr:rowOff>
                  </to>
                </anchor>
              </controlPr>
            </control>
          </mc:Choice>
        </mc:AlternateContent>
        <mc:AlternateContent xmlns:mc="http://schemas.openxmlformats.org/markup-compatibility/2006">
          <mc:Choice Requires="x14">
            <control shapeId="1914" r:id="rId182" name="Check Box 890">
              <controlPr defaultSize="0" autoFill="0" autoLine="0" autoPict="0">
                <anchor moveWithCells="1">
                  <from>
                    <xdr:col>1</xdr:col>
                    <xdr:colOff>0</xdr:colOff>
                    <xdr:row>75</xdr:row>
                    <xdr:rowOff>219075</xdr:rowOff>
                  </from>
                  <to>
                    <xdr:col>1</xdr:col>
                    <xdr:colOff>0</xdr:colOff>
                    <xdr:row>76</xdr:row>
                    <xdr:rowOff>133350</xdr:rowOff>
                  </to>
                </anchor>
              </controlPr>
            </control>
          </mc:Choice>
        </mc:AlternateContent>
        <mc:AlternateContent xmlns:mc="http://schemas.openxmlformats.org/markup-compatibility/2006">
          <mc:Choice Requires="x14">
            <control shapeId="1915" r:id="rId183" name="Check Box 891">
              <controlPr defaultSize="0" autoFill="0" autoLine="0" autoPict="0">
                <anchor moveWithCells="1">
                  <from>
                    <xdr:col>1</xdr:col>
                    <xdr:colOff>0</xdr:colOff>
                    <xdr:row>75</xdr:row>
                    <xdr:rowOff>219075</xdr:rowOff>
                  </from>
                  <to>
                    <xdr:col>1</xdr:col>
                    <xdr:colOff>0</xdr:colOff>
                    <xdr:row>76</xdr:row>
                    <xdr:rowOff>133350</xdr:rowOff>
                  </to>
                </anchor>
              </controlPr>
            </control>
          </mc:Choice>
        </mc:AlternateContent>
        <mc:AlternateContent xmlns:mc="http://schemas.openxmlformats.org/markup-compatibility/2006">
          <mc:Choice Requires="x14">
            <control shapeId="1916" r:id="rId184" name="Check Box 892">
              <controlPr defaultSize="0" autoFill="0" autoLine="0" autoPict="0">
                <anchor moveWithCells="1">
                  <from>
                    <xdr:col>1</xdr:col>
                    <xdr:colOff>0</xdr:colOff>
                    <xdr:row>75</xdr:row>
                    <xdr:rowOff>219075</xdr:rowOff>
                  </from>
                  <to>
                    <xdr:col>1</xdr:col>
                    <xdr:colOff>0</xdr:colOff>
                    <xdr:row>76</xdr:row>
                    <xdr:rowOff>133350</xdr:rowOff>
                  </to>
                </anchor>
              </controlPr>
            </control>
          </mc:Choice>
        </mc:AlternateContent>
        <mc:AlternateContent xmlns:mc="http://schemas.openxmlformats.org/markup-compatibility/2006">
          <mc:Choice Requires="x14">
            <control shapeId="1917" r:id="rId185" name="Check Box 893">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18" r:id="rId186" name="Check Box 894">
              <controlPr defaultSize="0" autoFill="0" autoLine="0" autoPict="0">
                <anchor moveWithCells="1">
                  <from>
                    <xdr:col>1</xdr:col>
                    <xdr:colOff>0</xdr:colOff>
                    <xdr:row>116</xdr:row>
                    <xdr:rowOff>0</xdr:rowOff>
                  </from>
                  <to>
                    <xdr:col>1</xdr:col>
                    <xdr:colOff>0</xdr:colOff>
                    <xdr:row>116</xdr:row>
                    <xdr:rowOff>219075</xdr:rowOff>
                  </to>
                </anchor>
              </controlPr>
            </control>
          </mc:Choice>
        </mc:AlternateContent>
        <mc:AlternateContent xmlns:mc="http://schemas.openxmlformats.org/markup-compatibility/2006">
          <mc:Choice Requires="x14">
            <control shapeId="1919" r:id="rId187" name="Check Box 895">
              <controlPr defaultSize="0" autoFill="0" autoLine="0" autoPict="0">
                <anchor moveWithCells="1">
                  <from>
                    <xdr:col>1</xdr:col>
                    <xdr:colOff>0</xdr:colOff>
                    <xdr:row>116</xdr:row>
                    <xdr:rowOff>0</xdr:rowOff>
                  </from>
                  <to>
                    <xdr:col>1</xdr:col>
                    <xdr:colOff>0</xdr:colOff>
                    <xdr:row>116</xdr:row>
                    <xdr:rowOff>219075</xdr:rowOff>
                  </to>
                </anchor>
              </controlPr>
            </control>
          </mc:Choice>
        </mc:AlternateContent>
        <mc:AlternateContent xmlns:mc="http://schemas.openxmlformats.org/markup-compatibility/2006">
          <mc:Choice Requires="x14">
            <control shapeId="1920" r:id="rId188" name="Check Box 896">
              <controlPr defaultSize="0" autoFill="0" autoLine="0" autoPict="0">
                <anchor moveWithCells="1">
                  <from>
                    <xdr:col>1</xdr:col>
                    <xdr:colOff>0</xdr:colOff>
                    <xdr:row>116</xdr:row>
                    <xdr:rowOff>219075</xdr:rowOff>
                  </from>
                  <to>
                    <xdr:col>1</xdr:col>
                    <xdr:colOff>0</xdr:colOff>
                    <xdr:row>118</xdr:row>
                    <xdr:rowOff>85725</xdr:rowOff>
                  </to>
                </anchor>
              </controlPr>
            </control>
          </mc:Choice>
        </mc:AlternateContent>
        <mc:AlternateContent xmlns:mc="http://schemas.openxmlformats.org/markup-compatibility/2006">
          <mc:Choice Requires="x14">
            <control shapeId="1922" r:id="rId189" name="Check Box 898">
              <controlPr defaultSize="0" autoFill="0" autoLine="0" autoPict="0">
                <anchor moveWithCells="1">
                  <from>
                    <xdr:col>1</xdr:col>
                    <xdr:colOff>0</xdr:colOff>
                    <xdr:row>117</xdr:row>
                    <xdr:rowOff>0</xdr:rowOff>
                  </from>
                  <to>
                    <xdr:col>1</xdr:col>
                    <xdr:colOff>0</xdr:colOff>
                    <xdr:row>118</xdr:row>
                    <xdr:rowOff>171450</xdr:rowOff>
                  </to>
                </anchor>
              </controlPr>
            </control>
          </mc:Choice>
        </mc:AlternateContent>
        <mc:AlternateContent xmlns:mc="http://schemas.openxmlformats.org/markup-compatibility/2006">
          <mc:Choice Requires="x14">
            <control shapeId="1923" r:id="rId190" name="Check Box 899">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24" r:id="rId191" name="Check Box 900">
              <controlPr defaultSize="0" autoFill="0" autoLine="0" autoPict="0">
                <anchor moveWithCells="1">
                  <from>
                    <xdr:col>1</xdr:col>
                    <xdr:colOff>0</xdr:colOff>
                    <xdr:row>116</xdr:row>
                    <xdr:rowOff>0</xdr:rowOff>
                  </from>
                  <to>
                    <xdr:col>1</xdr:col>
                    <xdr:colOff>0</xdr:colOff>
                    <xdr:row>116</xdr:row>
                    <xdr:rowOff>219075</xdr:rowOff>
                  </to>
                </anchor>
              </controlPr>
            </control>
          </mc:Choice>
        </mc:AlternateContent>
        <mc:AlternateContent xmlns:mc="http://schemas.openxmlformats.org/markup-compatibility/2006">
          <mc:Choice Requires="x14">
            <control shapeId="1929" r:id="rId192" name="Check Box 905">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30" r:id="rId193" name="Check Box 906">
              <controlPr defaultSize="0" autoFill="0" autoLine="0" autoPict="0">
                <anchor moveWithCells="1">
                  <from>
                    <xdr:col>1</xdr:col>
                    <xdr:colOff>0</xdr:colOff>
                    <xdr:row>116</xdr:row>
                    <xdr:rowOff>0</xdr:rowOff>
                  </from>
                  <to>
                    <xdr:col>1</xdr:col>
                    <xdr:colOff>0</xdr:colOff>
                    <xdr:row>116</xdr:row>
                    <xdr:rowOff>219075</xdr:rowOff>
                  </to>
                </anchor>
              </controlPr>
            </control>
          </mc:Choice>
        </mc:AlternateContent>
        <mc:AlternateContent xmlns:mc="http://schemas.openxmlformats.org/markup-compatibility/2006">
          <mc:Choice Requires="x14">
            <control shapeId="1931" r:id="rId194" name="Check Box 907">
              <controlPr defaultSize="0" autoFill="0" autoLine="0" autoPict="0">
                <anchor moveWithCells="1">
                  <from>
                    <xdr:col>1</xdr:col>
                    <xdr:colOff>0</xdr:colOff>
                    <xdr:row>116</xdr:row>
                    <xdr:rowOff>0</xdr:rowOff>
                  </from>
                  <to>
                    <xdr:col>1</xdr:col>
                    <xdr:colOff>0</xdr:colOff>
                    <xdr:row>116</xdr:row>
                    <xdr:rowOff>219075</xdr:rowOff>
                  </to>
                </anchor>
              </controlPr>
            </control>
          </mc:Choice>
        </mc:AlternateContent>
        <mc:AlternateContent xmlns:mc="http://schemas.openxmlformats.org/markup-compatibility/2006">
          <mc:Choice Requires="x14">
            <control shapeId="1932" r:id="rId195" name="Check Box 908">
              <controlPr defaultSize="0" autoFill="0" autoLine="0" autoPict="0">
                <anchor moveWithCells="1">
                  <from>
                    <xdr:col>1</xdr:col>
                    <xdr:colOff>0</xdr:colOff>
                    <xdr:row>116</xdr:row>
                    <xdr:rowOff>219075</xdr:rowOff>
                  </from>
                  <to>
                    <xdr:col>1</xdr:col>
                    <xdr:colOff>0</xdr:colOff>
                    <xdr:row>118</xdr:row>
                    <xdr:rowOff>85725</xdr:rowOff>
                  </to>
                </anchor>
              </controlPr>
            </control>
          </mc:Choice>
        </mc:AlternateContent>
        <mc:AlternateContent xmlns:mc="http://schemas.openxmlformats.org/markup-compatibility/2006">
          <mc:Choice Requires="x14">
            <control shapeId="1935" r:id="rId196" name="Check Box 911">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36" r:id="rId197" name="Check Box 912">
              <controlPr defaultSize="0" autoFill="0" autoLine="0" autoPict="0">
                <anchor moveWithCells="1">
                  <from>
                    <xdr:col>1</xdr:col>
                    <xdr:colOff>0</xdr:colOff>
                    <xdr:row>92</xdr:row>
                    <xdr:rowOff>219075</xdr:rowOff>
                  </from>
                  <to>
                    <xdr:col>1</xdr:col>
                    <xdr:colOff>0</xdr:colOff>
                    <xdr:row>93</xdr:row>
                    <xdr:rowOff>133350</xdr:rowOff>
                  </to>
                </anchor>
              </controlPr>
            </control>
          </mc:Choice>
        </mc:AlternateContent>
        <mc:AlternateContent xmlns:mc="http://schemas.openxmlformats.org/markup-compatibility/2006">
          <mc:Choice Requires="x14">
            <control shapeId="1937" r:id="rId198" name="Check Box 913">
              <controlPr defaultSize="0" autoFill="0" autoLine="0" autoPict="0">
                <anchor moveWithCells="1">
                  <from>
                    <xdr:col>1</xdr:col>
                    <xdr:colOff>0</xdr:colOff>
                    <xdr:row>116</xdr:row>
                    <xdr:rowOff>0</xdr:rowOff>
                  </from>
                  <to>
                    <xdr:col>1</xdr:col>
                    <xdr:colOff>0</xdr:colOff>
                    <xdr:row>116</xdr:row>
                    <xdr:rowOff>219075</xdr:rowOff>
                  </to>
                </anchor>
              </controlPr>
            </control>
          </mc:Choice>
        </mc:AlternateContent>
        <mc:AlternateContent xmlns:mc="http://schemas.openxmlformats.org/markup-compatibility/2006">
          <mc:Choice Requires="x14">
            <control shapeId="1938" r:id="rId199" name="Check Box 914">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41" r:id="rId200" name="Check Box 917">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42" r:id="rId201" name="Check Box 918">
              <controlPr defaultSize="0" autoFill="0" autoLine="0" autoPict="0">
                <anchor moveWithCells="1">
                  <from>
                    <xdr:col>1</xdr:col>
                    <xdr:colOff>0</xdr:colOff>
                    <xdr:row>92</xdr:row>
                    <xdr:rowOff>219075</xdr:rowOff>
                  </from>
                  <to>
                    <xdr:col>1</xdr:col>
                    <xdr:colOff>0</xdr:colOff>
                    <xdr:row>93</xdr:row>
                    <xdr:rowOff>133350</xdr:rowOff>
                  </to>
                </anchor>
              </controlPr>
            </control>
          </mc:Choice>
        </mc:AlternateContent>
        <mc:AlternateContent xmlns:mc="http://schemas.openxmlformats.org/markup-compatibility/2006">
          <mc:Choice Requires="x14">
            <control shapeId="1943" r:id="rId202" name="Check Box 919">
              <controlPr defaultSize="0" autoFill="0" autoLine="0" autoPict="0">
                <anchor moveWithCells="1">
                  <from>
                    <xdr:col>1</xdr:col>
                    <xdr:colOff>0</xdr:colOff>
                    <xdr:row>116</xdr:row>
                    <xdr:rowOff>0</xdr:rowOff>
                  </from>
                  <to>
                    <xdr:col>1</xdr:col>
                    <xdr:colOff>0</xdr:colOff>
                    <xdr:row>116</xdr:row>
                    <xdr:rowOff>219075</xdr:rowOff>
                  </to>
                </anchor>
              </controlPr>
            </control>
          </mc:Choice>
        </mc:AlternateContent>
        <mc:AlternateContent xmlns:mc="http://schemas.openxmlformats.org/markup-compatibility/2006">
          <mc:Choice Requires="x14">
            <control shapeId="1944" r:id="rId203" name="Check Box 920">
              <controlPr defaultSize="0" autoFill="0" autoLine="0" autoPict="0">
                <anchor moveWithCells="1">
                  <from>
                    <xdr:col>1</xdr:col>
                    <xdr:colOff>0</xdr:colOff>
                    <xdr:row>92</xdr:row>
                    <xdr:rowOff>219075</xdr:rowOff>
                  </from>
                  <to>
                    <xdr:col>1</xdr:col>
                    <xdr:colOff>0</xdr:colOff>
                    <xdr:row>93</xdr:row>
                    <xdr:rowOff>133350</xdr:rowOff>
                  </to>
                </anchor>
              </controlPr>
            </control>
          </mc:Choice>
        </mc:AlternateContent>
        <mc:AlternateContent xmlns:mc="http://schemas.openxmlformats.org/markup-compatibility/2006">
          <mc:Choice Requires="x14">
            <control shapeId="1948" r:id="rId204" name="Check Box 924">
              <controlPr defaultSize="0" autoFill="0" autoLine="0" autoPict="0">
                <anchor moveWithCells="1">
                  <from>
                    <xdr:col>1</xdr:col>
                    <xdr:colOff>0</xdr:colOff>
                    <xdr:row>92</xdr:row>
                    <xdr:rowOff>219075</xdr:rowOff>
                  </from>
                  <to>
                    <xdr:col>1</xdr:col>
                    <xdr:colOff>0</xdr:colOff>
                    <xdr:row>93</xdr:row>
                    <xdr:rowOff>133350</xdr:rowOff>
                  </to>
                </anchor>
              </controlPr>
            </control>
          </mc:Choice>
        </mc:AlternateContent>
        <mc:AlternateContent xmlns:mc="http://schemas.openxmlformats.org/markup-compatibility/2006">
          <mc:Choice Requires="x14">
            <control shapeId="1950" r:id="rId205" name="Check Box 926">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51" r:id="rId206" name="Check Box 927">
              <controlPr defaultSize="0" autoFill="0" autoLine="0" autoPict="0">
                <anchor moveWithCells="1">
                  <from>
                    <xdr:col>1</xdr:col>
                    <xdr:colOff>0</xdr:colOff>
                    <xdr:row>92</xdr:row>
                    <xdr:rowOff>0</xdr:rowOff>
                  </from>
                  <to>
                    <xdr:col>1</xdr:col>
                    <xdr:colOff>0</xdr:colOff>
                    <xdr:row>92</xdr:row>
                    <xdr:rowOff>219075</xdr:rowOff>
                  </to>
                </anchor>
              </controlPr>
            </control>
          </mc:Choice>
        </mc:AlternateContent>
        <mc:AlternateContent xmlns:mc="http://schemas.openxmlformats.org/markup-compatibility/2006">
          <mc:Choice Requires="x14">
            <control shapeId="1952" r:id="rId207" name="Check Box 928">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54" r:id="rId208" name="Check Box 930">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56" r:id="rId209" name="Check Box 932">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58" r:id="rId210" name="Check Box 934">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60" r:id="rId211" name="Check Box 936">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65" r:id="rId212" name="Check Box 941">
              <controlPr defaultSize="0" autoFill="0" autoLine="0" autoPict="0">
                <anchor moveWithCells="1">
                  <from>
                    <xdr:col>1</xdr:col>
                    <xdr:colOff>0</xdr:colOff>
                    <xdr:row>78</xdr:row>
                    <xdr:rowOff>219075</xdr:rowOff>
                  </from>
                  <to>
                    <xdr:col>1</xdr:col>
                    <xdr:colOff>0</xdr:colOff>
                    <xdr:row>79</xdr:row>
                    <xdr:rowOff>133350</xdr:rowOff>
                  </to>
                </anchor>
              </controlPr>
            </control>
          </mc:Choice>
        </mc:AlternateContent>
        <mc:AlternateContent xmlns:mc="http://schemas.openxmlformats.org/markup-compatibility/2006">
          <mc:Choice Requires="x14">
            <control shapeId="1966" r:id="rId213" name="Check Box 942">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67" r:id="rId214" name="Check Box 943">
              <controlPr defaultSize="0" autoFill="0" autoLine="0" autoPict="0">
                <anchor moveWithCells="1">
                  <from>
                    <xdr:col>1</xdr:col>
                    <xdr:colOff>0</xdr:colOff>
                    <xdr:row>78</xdr:row>
                    <xdr:rowOff>219075</xdr:rowOff>
                  </from>
                  <to>
                    <xdr:col>1</xdr:col>
                    <xdr:colOff>0</xdr:colOff>
                    <xdr:row>79</xdr:row>
                    <xdr:rowOff>133350</xdr:rowOff>
                  </to>
                </anchor>
              </controlPr>
            </control>
          </mc:Choice>
        </mc:AlternateContent>
        <mc:AlternateContent xmlns:mc="http://schemas.openxmlformats.org/markup-compatibility/2006">
          <mc:Choice Requires="x14">
            <control shapeId="1968" r:id="rId215" name="Check Box 944">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69" r:id="rId216" name="Check Box 945">
              <controlPr defaultSize="0" autoFill="0" autoLine="0" autoPict="0">
                <anchor moveWithCells="1">
                  <from>
                    <xdr:col>1</xdr:col>
                    <xdr:colOff>0</xdr:colOff>
                    <xdr:row>78</xdr:row>
                    <xdr:rowOff>219075</xdr:rowOff>
                  </from>
                  <to>
                    <xdr:col>1</xdr:col>
                    <xdr:colOff>0</xdr:colOff>
                    <xdr:row>79</xdr:row>
                    <xdr:rowOff>133350</xdr:rowOff>
                  </to>
                </anchor>
              </controlPr>
            </control>
          </mc:Choice>
        </mc:AlternateContent>
        <mc:AlternateContent xmlns:mc="http://schemas.openxmlformats.org/markup-compatibility/2006">
          <mc:Choice Requires="x14">
            <control shapeId="1970" r:id="rId217" name="Check Box 946">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71" r:id="rId218" name="Check Box 947">
              <controlPr defaultSize="0" autoFill="0" autoLine="0" autoPict="0">
                <anchor moveWithCells="1">
                  <from>
                    <xdr:col>1</xdr:col>
                    <xdr:colOff>0</xdr:colOff>
                    <xdr:row>78</xdr:row>
                    <xdr:rowOff>219075</xdr:rowOff>
                  </from>
                  <to>
                    <xdr:col>1</xdr:col>
                    <xdr:colOff>0</xdr:colOff>
                    <xdr:row>79</xdr:row>
                    <xdr:rowOff>133350</xdr:rowOff>
                  </to>
                </anchor>
              </controlPr>
            </control>
          </mc:Choice>
        </mc:AlternateContent>
        <mc:AlternateContent xmlns:mc="http://schemas.openxmlformats.org/markup-compatibility/2006">
          <mc:Choice Requires="x14">
            <control shapeId="1972" r:id="rId219" name="Check Box 948">
              <controlPr defaultSize="0" autoFill="0" autoLine="0" autoPict="0">
                <anchor moveWithCells="1">
                  <from>
                    <xdr:col>1</xdr:col>
                    <xdr:colOff>0</xdr:colOff>
                    <xdr:row>79</xdr:row>
                    <xdr:rowOff>219075</xdr:rowOff>
                  </from>
                  <to>
                    <xdr:col>1</xdr:col>
                    <xdr:colOff>0</xdr:colOff>
                    <xdr:row>80</xdr:row>
                    <xdr:rowOff>133350</xdr:rowOff>
                  </to>
                </anchor>
              </controlPr>
            </control>
          </mc:Choice>
        </mc:AlternateContent>
        <mc:AlternateContent xmlns:mc="http://schemas.openxmlformats.org/markup-compatibility/2006">
          <mc:Choice Requires="x14">
            <control shapeId="1973" r:id="rId220" name="Check Box 949">
              <controlPr defaultSize="0" autoFill="0" autoLine="0" autoPict="0">
                <anchor moveWithCells="1">
                  <from>
                    <xdr:col>1</xdr:col>
                    <xdr:colOff>0</xdr:colOff>
                    <xdr:row>78</xdr:row>
                    <xdr:rowOff>219075</xdr:rowOff>
                  </from>
                  <to>
                    <xdr:col>1</xdr:col>
                    <xdr:colOff>0</xdr:colOff>
                    <xdr:row>79</xdr:row>
                    <xdr:rowOff>133350</xdr:rowOff>
                  </to>
                </anchor>
              </controlPr>
            </control>
          </mc:Choice>
        </mc:AlternateContent>
        <mc:AlternateContent xmlns:mc="http://schemas.openxmlformats.org/markup-compatibility/2006">
          <mc:Choice Requires="x14">
            <control shapeId="1974" r:id="rId221" name="Check Box 950">
              <controlPr defaultSize="0" autoFill="0" autoLine="0" autoPict="0">
                <anchor moveWithCells="1">
                  <from>
                    <xdr:col>1</xdr:col>
                    <xdr:colOff>0</xdr:colOff>
                    <xdr:row>79</xdr:row>
                    <xdr:rowOff>219075</xdr:rowOff>
                  </from>
                  <to>
                    <xdr:col>1</xdr:col>
                    <xdr:colOff>0</xdr:colOff>
                    <xdr:row>80</xdr:row>
                    <xdr:rowOff>133350</xdr:rowOff>
                  </to>
                </anchor>
              </controlPr>
            </control>
          </mc:Choice>
        </mc:AlternateContent>
        <mc:AlternateContent xmlns:mc="http://schemas.openxmlformats.org/markup-compatibility/2006">
          <mc:Choice Requires="x14">
            <control shapeId="1975" r:id="rId222" name="Check Box 951">
              <controlPr defaultSize="0" autoFill="0" autoLine="0" autoPict="0">
                <anchor moveWithCells="1">
                  <from>
                    <xdr:col>1</xdr:col>
                    <xdr:colOff>0</xdr:colOff>
                    <xdr:row>78</xdr:row>
                    <xdr:rowOff>219075</xdr:rowOff>
                  </from>
                  <to>
                    <xdr:col>1</xdr:col>
                    <xdr:colOff>0</xdr:colOff>
                    <xdr:row>79</xdr:row>
                    <xdr:rowOff>133350</xdr:rowOff>
                  </to>
                </anchor>
              </controlPr>
            </control>
          </mc:Choice>
        </mc:AlternateContent>
        <mc:AlternateContent xmlns:mc="http://schemas.openxmlformats.org/markup-compatibility/2006">
          <mc:Choice Requires="x14">
            <control shapeId="1976" r:id="rId223" name="Check Box 952">
              <controlPr defaultSize="0" autoFill="0" autoLine="0" autoPict="0">
                <anchor moveWithCells="1">
                  <from>
                    <xdr:col>1</xdr:col>
                    <xdr:colOff>0</xdr:colOff>
                    <xdr:row>79</xdr:row>
                    <xdr:rowOff>219075</xdr:rowOff>
                  </from>
                  <to>
                    <xdr:col>1</xdr:col>
                    <xdr:colOff>0</xdr:colOff>
                    <xdr:row>80</xdr:row>
                    <xdr:rowOff>133350</xdr:rowOff>
                  </to>
                </anchor>
              </controlPr>
            </control>
          </mc:Choice>
        </mc:AlternateContent>
        <mc:AlternateContent xmlns:mc="http://schemas.openxmlformats.org/markup-compatibility/2006">
          <mc:Choice Requires="x14">
            <control shapeId="1977" r:id="rId224" name="Check Box 953">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78" r:id="rId225" name="Check Box 954">
              <controlPr defaultSize="0" autoFill="0" autoLine="0" autoPict="0">
                <anchor moveWithCells="1">
                  <from>
                    <xdr:col>1</xdr:col>
                    <xdr:colOff>0</xdr:colOff>
                    <xdr:row>83</xdr:row>
                    <xdr:rowOff>219075</xdr:rowOff>
                  </from>
                  <to>
                    <xdr:col>1</xdr:col>
                    <xdr:colOff>0</xdr:colOff>
                    <xdr:row>84</xdr:row>
                    <xdr:rowOff>133350</xdr:rowOff>
                  </to>
                </anchor>
              </controlPr>
            </control>
          </mc:Choice>
        </mc:AlternateContent>
        <mc:AlternateContent xmlns:mc="http://schemas.openxmlformats.org/markup-compatibility/2006">
          <mc:Choice Requires="x14">
            <control shapeId="1979" r:id="rId226" name="Check Box 955">
              <controlPr defaultSize="0" autoFill="0" autoLine="0" autoPict="0">
                <anchor moveWithCells="1">
                  <from>
                    <xdr:col>1</xdr:col>
                    <xdr:colOff>0</xdr:colOff>
                    <xdr:row>84</xdr:row>
                    <xdr:rowOff>0</xdr:rowOff>
                  </from>
                  <to>
                    <xdr:col>1</xdr:col>
                    <xdr:colOff>0</xdr:colOff>
                    <xdr:row>84</xdr:row>
                    <xdr:rowOff>219075</xdr:rowOff>
                  </to>
                </anchor>
              </controlPr>
            </control>
          </mc:Choice>
        </mc:AlternateContent>
        <mc:AlternateContent xmlns:mc="http://schemas.openxmlformats.org/markup-compatibility/2006">
          <mc:Choice Requires="x14">
            <control shapeId="1980" r:id="rId227" name="Check Box 956">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81" r:id="rId228" name="Check Box 957">
              <controlPr defaultSize="0" autoFill="0" autoLine="0" autoPict="0">
                <anchor moveWithCells="1">
                  <from>
                    <xdr:col>1</xdr:col>
                    <xdr:colOff>0</xdr:colOff>
                    <xdr:row>83</xdr:row>
                    <xdr:rowOff>219075</xdr:rowOff>
                  </from>
                  <to>
                    <xdr:col>1</xdr:col>
                    <xdr:colOff>0</xdr:colOff>
                    <xdr:row>84</xdr:row>
                    <xdr:rowOff>133350</xdr:rowOff>
                  </to>
                </anchor>
              </controlPr>
            </control>
          </mc:Choice>
        </mc:AlternateContent>
        <mc:AlternateContent xmlns:mc="http://schemas.openxmlformats.org/markup-compatibility/2006">
          <mc:Choice Requires="x14">
            <control shapeId="1982" r:id="rId229" name="Check Box 958">
              <controlPr defaultSize="0" autoFill="0" autoLine="0" autoPict="0">
                <anchor moveWithCells="1">
                  <from>
                    <xdr:col>1</xdr:col>
                    <xdr:colOff>0</xdr:colOff>
                    <xdr:row>84</xdr:row>
                    <xdr:rowOff>0</xdr:rowOff>
                  </from>
                  <to>
                    <xdr:col>1</xdr:col>
                    <xdr:colOff>0</xdr:colOff>
                    <xdr:row>84</xdr:row>
                    <xdr:rowOff>219075</xdr:rowOff>
                  </to>
                </anchor>
              </controlPr>
            </control>
          </mc:Choice>
        </mc:AlternateContent>
        <mc:AlternateContent xmlns:mc="http://schemas.openxmlformats.org/markup-compatibility/2006">
          <mc:Choice Requires="x14">
            <control shapeId="1983" r:id="rId230" name="Check Box 959">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84" r:id="rId231" name="Check Box 960">
              <controlPr defaultSize="0" autoFill="0" autoLine="0" autoPict="0">
                <anchor moveWithCells="1">
                  <from>
                    <xdr:col>1</xdr:col>
                    <xdr:colOff>0</xdr:colOff>
                    <xdr:row>83</xdr:row>
                    <xdr:rowOff>219075</xdr:rowOff>
                  </from>
                  <to>
                    <xdr:col>1</xdr:col>
                    <xdr:colOff>0</xdr:colOff>
                    <xdr:row>84</xdr:row>
                    <xdr:rowOff>133350</xdr:rowOff>
                  </to>
                </anchor>
              </controlPr>
            </control>
          </mc:Choice>
        </mc:AlternateContent>
        <mc:AlternateContent xmlns:mc="http://schemas.openxmlformats.org/markup-compatibility/2006">
          <mc:Choice Requires="x14">
            <control shapeId="1985" r:id="rId232" name="Check Box 961">
              <controlPr defaultSize="0" autoFill="0" autoLine="0" autoPict="0">
                <anchor moveWithCells="1">
                  <from>
                    <xdr:col>1</xdr:col>
                    <xdr:colOff>0</xdr:colOff>
                    <xdr:row>84</xdr:row>
                    <xdr:rowOff>0</xdr:rowOff>
                  </from>
                  <to>
                    <xdr:col>1</xdr:col>
                    <xdr:colOff>0</xdr:colOff>
                    <xdr:row>84</xdr:row>
                    <xdr:rowOff>219075</xdr:rowOff>
                  </to>
                </anchor>
              </controlPr>
            </control>
          </mc:Choice>
        </mc:AlternateContent>
        <mc:AlternateContent xmlns:mc="http://schemas.openxmlformats.org/markup-compatibility/2006">
          <mc:Choice Requires="x14">
            <control shapeId="1986" r:id="rId233" name="Check Box 962">
              <controlPr defaultSize="0" autoFill="0" autoLine="0" autoPict="0">
                <anchor moveWithCells="1">
                  <from>
                    <xdr:col>1</xdr:col>
                    <xdr:colOff>0</xdr:colOff>
                    <xdr:row>83</xdr:row>
                    <xdr:rowOff>219075</xdr:rowOff>
                  </from>
                  <to>
                    <xdr:col>1</xdr:col>
                    <xdr:colOff>0</xdr:colOff>
                    <xdr:row>84</xdr:row>
                    <xdr:rowOff>133350</xdr:rowOff>
                  </to>
                </anchor>
              </controlPr>
            </control>
          </mc:Choice>
        </mc:AlternateContent>
        <mc:AlternateContent xmlns:mc="http://schemas.openxmlformats.org/markup-compatibility/2006">
          <mc:Choice Requires="x14">
            <control shapeId="1987" r:id="rId234" name="Check Box 963">
              <controlPr defaultSize="0" autoFill="0" autoLine="0" autoPict="0">
                <anchor moveWithCells="1">
                  <from>
                    <xdr:col>1</xdr:col>
                    <xdr:colOff>0</xdr:colOff>
                    <xdr:row>84</xdr:row>
                    <xdr:rowOff>0</xdr:rowOff>
                  </from>
                  <to>
                    <xdr:col>1</xdr:col>
                    <xdr:colOff>0</xdr:colOff>
                    <xdr:row>84</xdr:row>
                    <xdr:rowOff>219075</xdr:rowOff>
                  </to>
                </anchor>
              </controlPr>
            </control>
          </mc:Choice>
        </mc:AlternateContent>
        <mc:AlternateContent xmlns:mc="http://schemas.openxmlformats.org/markup-compatibility/2006">
          <mc:Choice Requires="x14">
            <control shapeId="1988" r:id="rId235" name="Check Box 964">
              <controlPr defaultSize="0" autoFill="0" autoLine="0" autoPict="0">
                <anchor moveWithCells="1">
                  <from>
                    <xdr:col>1</xdr:col>
                    <xdr:colOff>0</xdr:colOff>
                    <xdr:row>83</xdr:row>
                    <xdr:rowOff>219075</xdr:rowOff>
                  </from>
                  <to>
                    <xdr:col>1</xdr:col>
                    <xdr:colOff>0</xdr:colOff>
                    <xdr:row>84</xdr:row>
                    <xdr:rowOff>133350</xdr:rowOff>
                  </to>
                </anchor>
              </controlPr>
            </control>
          </mc:Choice>
        </mc:AlternateContent>
        <mc:AlternateContent xmlns:mc="http://schemas.openxmlformats.org/markup-compatibility/2006">
          <mc:Choice Requires="x14">
            <control shapeId="1989" r:id="rId236" name="Check Box 965">
              <controlPr defaultSize="0" autoFill="0" autoLine="0" autoPict="0">
                <anchor moveWithCells="1">
                  <from>
                    <xdr:col>1</xdr:col>
                    <xdr:colOff>0</xdr:colOff>
                    <xdr:row>84</xdr:row>
                    <xdr:rowOff>0</xdr:rowOff>
                  </from>
                  <to>
                    <xdr:col>1</xdr:col>
                    <xdr:colOff>0</xdr:colOff>
                    <xdr:row>84</xdr:row>
                    <xdr:rowOff>219075</xdr:rowOff>
                  </to>
                </anchor>
              </controlPr>
            </control>
          </mc:Choice>
        </mc:AlternateContent>
        <mc:AlternateContent xmlns:mc="http://schemas.openxmlformats.org/markup-compatibility/2006">
          <mc:Choice Requires="x14">
            <control shapeId="1990" r:id="rId237" name="Check Box 966">
              <controlPr defaultSize="0" autoFill="0" autoLine="0" autoPict="0">
                <anchor moveWithCells="1">
                  <from>
                    <xdr:col>1</xdr:col>
                    <xdr:colOff>0</xdr:colOff>
                    <xdr:row>83</xdr:row>
                    <xdr:rowOff>219075</xdr:rowOff>
                  </from>
                  <to>
                    <xdr:col>1</xdr:col>
                    <xdr:colOff>0</xdr:colOff>
                    <xdr:row>84</xdr:row>
                    <xdr:rowOff>133350</xdr:rowOff>
                  </to>
                </anchor>
              </controlPr>
            </control>
          </mc:Choice>
        </mc:AlternateContent>
        <mc:AlternateContent xmlns:mc="http://schemas.openxmlformats.org/markup-compatibility/2006">
          <mc:Choice Requires="x14">
            <control shapeId="1991" r:id="rId238" name="Check Box 967">
              <controlPr defaultSize="0" autoFill="0" autoLine="0" autoPict="0">
                <anchor moveWithCells="1">
                  <from>
                    <xdr:col>1</xdr:col>
                    <xdr:colOff>0</xdr:colOff>
                    <xdr:row>84</xdr:row>
                    <xdr:rowOff>0</xdr:rowOff>
                  </from>
                  <to>
                    <xdr:col>1</xdr:col>
                    <xdr:colOff>0</xdr:colOff>
                    <xdr:row>84</xdr:row>
                    <xdr:rowOff>219075</xdr:rowOff>
                  </to>
                </anchor>
              </controlPr>
            </control>
          </mc:Choice>
        </mc:AlternateContent>
        <mc:AlternateContent xmlns:mc="http://schemas.openxmlformats.org/markup-compatibility/2006">
          <mc:Choice Requires="x14">
            <control shapeId="1992" r:id="rId239" name="Check Box 968">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93" r:id="rId240" name="Check Box 969">
              <controlPr defaultSize="0" autoFill="0" autoLine="0" autoPict="0">
                <anchor moveWithCells="1">
                  <from>
                    <xdr:col>1</xdr:col>
                    <xdr:colOff>0</xdr:colOff>
                    <xdr:row>82</xdr:row>
                    <xdr:rowOff>219075</xdr:rowOff>
                  </from>
                  <to>
                    <xdr:col>1</xdr:col>
                    <xdr:colOff>0</xdr:colOff>
                    <xdr:row>83</xdr:row>
                    <xdr:rowOff>133350</xdr:rowOff>
                  </to>
                </anchor>
              </controlPr>
            </control>
          </mc:Choice>
        </mc:AlternateContent>
        <mc:AlternateContent xmlns:mc="http://schemas.openxmlformats.org/markup-compatibility/2006">
          <mc:Choice Requires="x14">
            <control shapeId="1994" r:id="rId241" name="Check Box 970">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95" r:id="rId242" name="Check Box 971">
              <controlPr defaultSize="0" autoFill="0" autoLine="0" autoPict="0">
                <anchor moveWithCells="1">
                  <from>
                    <xdr:col>1</xdr:col>
                    <xdr:colOff>0</xdr:colOff>
                    <xdr:row>82</xdr:row>
                    <xdr:rowOff>219075</xdr:rowOff>
                  </from>
                  <to>
                    <xdr:col>1</xdr:col>
                    <xdr:colOff>0</xdr:colOff>
                    <xdr:row>83</xdr:row>
                    <xdr:rowOff>133350</xdr:rowOff>
                  </to>
                </anchor>
              </controlPr>
            </control>
          </mc:Choice>
        </mc:AlternateContent>
        <mc:AlternateContent xmlns:mc="http://schemas.openxmlformats.org/markup-compatibility/2006">
          <mc:Choice Requires="x14">
            <control shapeId="1996" r:id="rId243" name="Check Box 972">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97" r:id="rId244" name="Check Box 973">
              <controlPr defaultSize="0" autoFill="0" autoLine="0" autoPict="0">
                <anchor moveWithCells="1">
                  <from>
                    <xdr:col>1</xdr:col>
                    <xdr:colOff>0</xdr:colOff>
                    <xdr:row>82</xdr:row>
                    <xdr:rowOff>219075</xdr:rowOff>
                  </from>
                  <to>
                    <xdr:col>1</xdr:col>
                    <xdr:colOff>0</xdr:colOff>
                    <xdr:row>83</xdr:row>
                    <xdr:rowOff>133350</xdr:rowOff>
                  </to>
                </anchor>
              </controlPr>
            </control>
          </mc:Choice>
        </mc:AlternateContent>
        <mc:AlternateContent xmlns:mc="http://schemas.openxmlformats.org/markup-compatibility/2006">
          <mc:Choice Requires="x14">
            <control shapeId="1998" r:id="rId245" name="Check Box 974">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99" r:id="rId246" name="Check Box 975">
              <controlPr defaultSize="0" autoFill="0" autoLine="0" autoPict="0">
                <anchor moveWithCells="1">
                  <from>
                    <xdr:col>1</xdr:col>
                    <xdr:colOff>0</xdr:colOff>
                    <xdr:row>81</xdr:row>
                    <xdr:rowOff>219075</xdr:rowOff>
                  </from>
                  <to>
                    <xdr:col>1</xdr:col>
                    <xdr:colOff>0</xdr:colOff>
                    <xdr:row>82</xdr:row>
                    <xdr:rowOff>133350</xdr:rowOff>
                  </to>
                </anchor>
              </controlPr>
            </control>
          </mc:Choice>
        </mc:AlternateContent>
        <mc:AlternateContent xmlns:mc="http://schemas.openxmlformats.org/markup-compatibility/2006">
          <mc:Choice Requires="x14">
            <control shapeId="2000" r:id="rId247" name="Check Box 976">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2001" r:id="rId248" name="Check Box 977">
              <controlPr defaultSize="0" autoFill="0" autoLine="0" autoPict="0">
                <anchor moveWithCells="1">
                  <from>
                    <xdr:col>1</xdr:col>
                    <xdr:colOff>0</xdr:colOff>
                    <xdr:row>81</xdr:row>
                    <xdr:rowOff>219075</xdr:rowOff>
                  </from>
                  <to>
                    <xdr:col>1</xdr:col>
                    <xdr:colOff>0</xdr:colOff>
                    <xdr:row>82</xdr:row>
                    <xdr:rowOff>133350</xdr:rowOff>
                  </to>
                </anchor>
              </controlPr>
            </control>
          </mc:Choice>
        </mc:AlternateContent>
        <mc:AlternateContent xmlns:mc="http://schemas.openxmlformats.org/markup-compatibility/2006">
          <mc:Choice Requires="x14">
            <control shapeId="2002" r:id="rId249" name="Check Box 978">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2003" r:id="rId250" name="Check Box 979">
              <controlPr defaultSize="0" autoFill="0" autoLine="0" autoPict="0">
                <anchor moveWithCells="1">
                  <from>
                    <xdr:col>1</xdr:col>
                    <xdr:colOff>0</xdr:colOff>
                    <xdr:row>81</xdr:row>
                    <xdr:rowOff>219075</xdr:rowOff>
                  </from>
                  <to>
                    <xdr:col>1</xdr:col>
                    <xdr:colOff>0</xdr:colOff>
                    <xdr:row>82</xdr:row>
                    <xdr:rowOff>133350</xdr:rowOff>
                  </to>
                </anchor>
              </controlPr>
            </control>
          </mc:Choice>
        </mc:AlternateContent>
        <mc:AlternateContent xmlns:mc="http://schemas.openxmlformats.org/markup-compatibility/2006">
          <mc:Choice Requires="x14">
            <control shapeId="2004" r:id="rId251" name="Check Box 980">
              <controlPr defaultSize="0" autoFill="0" autoLine="0" autoPict="0">
                <anchor moveWithCells="1">
                  <from>
                    <xdr:col>1</xdr:col>
                    <xdr:colOff>0</xdr:colOff>
                    <xdr:row>82</xdr:row>
                    <xdr:rowOff>219075</xdr:rowOff>
                  </from>
                  <to>
                    <xdr:col>1</xdr:col>
                    <xdr:colOff>0</xdr:colOff>
                    <xdr:row>83</xdr:row>
                    <xdr:rowOff>133350</xdr:rowOff>
                  </to>
                </anchor>
              </controlPr>
            </control>
          </mc:Choice>
        </mc:AlternateContent>
        <mc:AlternateContent xmlns:mc="http://schemas.openxmlformats.org/markup-compatibility/2006">
          <mc:Choice Requires="x14">
            <control shapeId="2005" r:id="rId252" name="Check Box 981">
              <controlPr defaultSize="0" autoFill="0" autoLine="0" autoPict="0">
                <anchor moveWithCells="1">
                  <from>
                    <xdr:col>1</xdr:col>
                    <xdr:colOff>0</xdr:colOff>
                    <xdr:row>82</xdr:row>
                    <xdr:rowOff>219075</xdr:rowOff>
                  </from>
                  <to>
                    <xdr:col>1</xdr:col>
                    <xdr:colOff>0</xdr:colOff>
                    <xdr:row>83</xdr:row>
                    <xdr:rowOff>133350</xdr:rowOff>
                  </to>
                </anchor>
              </controlPr>
            </control>
          </mc:Choice>
        </mc:AlternateContent>
        <mc:AlternateContent xmlns:mc="http://schemas.openxmlformats.org/markup-compatibility/2006">
          <mc:Choice Requires="x14">
            <control shapeId="2006" r:id="rId253" name="Check Box 982">
              <controlPr defaultSize="0" autoFill="0" autoLine="0" autoPict="0">
                <anchor moveWithCells="1">
                  <from>
                    <xdr:col>1</xdr:col>
                    <xdr:colOff>0</xdr:colOff>
                    <xdr:row>82</xdr:row>
                    <xdr:rowOff>219075</xdr:rowOff>
                  </from>
                  <to>
                    <xdr:col>1</xdr:col>
                    <xdr:colOff>0</xdr:colOff>
                    <xdr:row>83</xdr:row>
                    <xdr:rowOff>133350</xdr:rowOff>
                  </to>
                </anchor>
              </controlPr>
            </control>
          </mc:Choice>
        </mc:AlternateContent>
        <mc:AlternateContent xmlns:mc="http://schemas.openxmlformats.org/markup-compatibility/2006">
          <mc:Choice Requires="x14">
            <control shapeId="2019" r:id="rId254" name="Check Box 995">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2031" r:id="rId255" name="Check Box 1007">
              <controlPr defaultSize="0" autoFill="0" autoLine="0" autoPict="0">
                <anchor moveWithCells="1">
                  <from>
                    <xdr:col>1</xdr:col>
                    <xdr:colOff>0</xdr:colOff>
                    <xdr:row>16</xdr:row>
                    <xdr:rowOff>0</xdr:rowOff>
                  </from>
                  <to>
                    <xdr:col>1</xdr:col>
                    <xdr:colOff>0</xdr:colOff>
                    <xdr:row>16</xdr:row>
                    <xdr:rowOff>219075</xdr:rowOff>
                  </to>
                </anchor>
              </controlPr>
            </control>
          </mc:Choice>
        </mc:AlternateContent>
        <mc:AlternateContent xmlns:mc="http://schemas.openxmlformats.org/markup-compatibility/2006">
          <mc:Choice Requires="x14">
            <control shapeId="2032" r:id="rId256" name="Check Box 1008">
              <controlPr defaultSize="0" autoFill="0" autoLine="0" autoPict="0">
                <anchor moveWithCells="1">
                  <from>
                    <xdr:col>1</xdr:col>
                    <xdr:colOff>0</xdr:colOff>
                    <xdr:row>16</xdr:row>
                    <xdr:rowOff>0</xdr:rowOff>
                  </from>
                  <to>
                    <xdr:col>1</xdr:col>
                    <xdr:colOff>0</xdr:colOff>
                    <xdr:row>16</xdr:row>
                    <xdr:rowOff>219075</xdr:rowOff>
                  </to>
                </anchor>
              </controlPr>
            </control>
          </mc:Choice>
        </mc:AlternateContent>
        <mc:AlternateContent xmlns:mc="http://schemas.openxmlformats.org/markup-compatibility/2006">
          <mc:Choice Requires="x14">
            <control shapeId="2033" r:id="rId257" name="Check Box 1009">
              <controlPr defaultSize="0" autoFill="0" autoLine="0" autoPict="0">
                <anchor moveWithCells="1">
                  <from>
                    <xdr:col>1</xdr:col>
                    <xdr:colOff>0</xdr:colOff>
                    <xdr:row>17</xdr:row>
                    <xdr:rowOff>0</xdr:rowOff>
                  </from>
                  <to>
                    <xdr:col>1</xdr:col>
                    <xdr:colOff>0</xdr:colOff>
                    <xdr:row>17</xdr:row>
                    <xdr:rowOff>219075</xdr:rowOff>
                  </to>
                </anchor>
              </controlPr>
            </control>
          </mc:Choice>
        </mc:AlternateContent>
        <mc:AlternateContent xmlns:mc="http://schemas.openxmlformats.org/markup-compatibility/2006">
          <mc:Choice Requires="x14">
            <control shapeId="2034" r:id="rId258" name="Check Box 1010">
              <controlPr defaultSize="0" autoFill="0" autoLine="0" autoPict="0">
                <anchor moveWithCells="1">
                  <from>
                    <xdr:col>1</xdr:col>
                    <xdr:colOff>0</xdr:colOff>
                    <xdr:row>19</xdr:row>
                    <xdr:rowOff>0</xdr:rowOff>
                  </from>
                  <to>
                    <xdr:col>1</xdr:col>
                    <xdr:colOff>0</xdr:colOff>
                    <xdr:row>19</xdr:row>
                    <xdr:rowOff>219075</xdr:rowOff>
                  </to>
                </anchor>
              </controlPr>
            </control>
          </mc:Choice>
        </mc:AlternateContent>
        <mc:AlternateContent xmlns:mc="http://schemas.openxmlformats.org/markup-compatibility/2006">
          <mc:Choice Requires="x14">
            <control shapeId="2035" r:id="rId259" name="Check Box 1011">
              <controlPr defaultSize="0" autoFill="0" autoLine="0" autoPict="0">
                <anchor moveWithCells="1">
                  <from>
                    <xdr:col>1</xdr:col>
                    <xdr:colOff>0</xdr:colOff>
                    <xdr:row>22</xdr:row>
                    <xdr:rowOff>0</xdr:rowOff>
                  </from>
                  <to>
                    <xdr:col>1</xdr:col>
                    <xdr:colOff>0</xdr:colOff>
                    <xdr:row>22</xdr:row>
                    <xdr:rowOff>219075</xdr:rowOff>
                  </to>
                </anchor>
              </controlPr>
            </control>
          </mc:Choice>
        </mc:AlternateContent>
        <mc:AlternateContent xmlns:mc="http://schemas.openxmlformats.org/markup-compatibility/2006">
          <mc:Choice Requires="x14">
            <control shapeId="2036" r:id="rId260" name="Check Box 1012">
              <controlPr defaultSize="0" autoFill="0" autoLine="0" autoPict="0">
                <anchor moveWithCells="1">
                  <from>
                    <xdr:col>1</xdr:col>
                    <xdr:colOff>0</xdr:colOff>
                    <xdr:row>23</xdr:row>
                    <xdr:rowOff>0</xdr:rowOff>
                  </from>
                  <to>
                    <xdr:col>1</xdr:col>
                    <xdr:colOff>0</xdr:colOff>
                    <xdr:row>23</xdr:row>
                    <xdr:rowOff>219075</xdr:rowOff>
                  </to>
                </anchor>
              </controlPr>
            </control>
          </mc:Choice>
        </mc:AlternateContent>
        <mc:AlternateContent xmlns:mc="http://schemas.openxmlformats.org/markup-compatibility/2006">
          <mc:Choice Requires="x14">
            <control shapeId="2037" r:id="rId261" name="Check Box 1013">
              <controlPr defaultSize="0" autoFill="0" autoLine="0" autoPict="0">
                <anchor moveWithCells="1">
                  <from>
                    <xdr:col>1</xdr:col>
                    <xdr:colOff>0</xdr:colOff>
                    <xdr:row>17</xdr:row>
                    <xdr:rowOff>0</xdr:rowOff>
                  </from>
                  <to>
                    <xdr:col>1</xdr:col>
                    <xdr:colOff>0</xdr:colOff>
                    <xdr:row>17</xdr:row>
                    <xdr:rowOff>219075</xdr:rowOff>
                  </to>
                </anchor>
              </controlPr>
            </control>
          </mc:Choice>
        </mc:AlternateContent>
        <mc:AlternateContent xmlns:mc="http://schemas.openxmlformats.org/markup-compatibility/2006">
          <mc:Choice Requires="x14">
            <control shapeId="2038" r:id="rId262" name="Check Box 1014">
              <controlPr defaultSize="0" autoFill="0" autoLine="0" autoPict="0">
                <anchor moveWithCells="1">
                  <from>
                    <xdr:col>1</xdr:col>
                    <xdr:colOff>0</xdr:colOff>
                    <xdr:row>19</xdr:row>
                    <xdr:rowOff>0</xdr:rowOff>
                  </from>
                  <to>
                    <xdr:col>1</xdr:col>
                    <xdr:colOff>0</xdr:colOff>
                    <xdr:row>19</xdr:row>
                    <xdr:rowOff>219075</xdr:rowOff>
                  </to>
                </anchor>
              </controlPr>
            </control>
          </mc:Choice>
        </mc:AlternateContent>
        <mc:AlternateContent xmlns:mc="http://schemas.openxmlformats.org/markup-compatibility/2006">
          <mc:Choice Requires="x14">
            <control shapeId="2039" r:id="rId263" name="Check Box 1015">
              <controlPr defaultSize="0" autoFill="0" autoLine="0" autoPict="0">
                <anchor moveWithCells="1">
                  <from>
                    <xdr:col>1</xdr:col>
                    <xdr:colOff>0</xdr:colOff>
                    <xdr:row>22</xdr:row>
                    <xdr:rowOff>0</xdr:rowOff>
                  </from>
                  <to>
                    <xdr:col>1</xdr:col>
                    <xdr:colOff>0</xdr:colOff>
                    <xdr:row>22</xdr:row>
                    <xdr:rowOff>219075</xdr:rowOff>
                  </to>
                </anchor>
              </controlPr>
            </control>
          </mc:Choice>
        </mc:AlternateContent>
        <mc:AlternateContent xmlns:mc="http://schemas.openxmlformats.org/markup-compatibility/2006">
          <mc:Choice Requires="x14">
            <control shapeId="2040" r:id="rId264" name="Check Box 1016">
              <controlPr defaultSize="0" autoFill="0" autoLine="0" autoPict="0">
                <anchor moveWithCells="1">
                  <from>
                    <xdr:col>1</xdr:col>
                    <xdr:colOff>0</xdr:colOff>
                    <xdr:row>23</xdr:row>
                    <xdr:rowOff>0</xdr:rowOff>
                  </from>
                  <to>
                    <xdr:col>1</xdr:col>
                    <xdr:colOff>0</xdr:colOff>
                    <xdr:row>23</xdr:row>
                    <xdr:rowOff>219075</xdr:rowOff>
                  </to>
                </anchor>
              </controlPr>
            </control>
          </mc:Choice>
        </mc:AlternateContent>
        <mc:AlternateContent xmlns:mc="http://schemas.openxmlformats.org/markup-compatibility/2006">
          <mc:Choice Requires="x14">
            <control shapeId="2041" r:id="rId265" name="Check Box 1017">
              <controlPr defaultSize="0" autoFill="0" autoLine="0" autoPict="0">
                <anchor moveWithCells="1">
                  <from>
                    <xdr:col>1</xdr:col>
                    <xdr:colOff>0</xdr:colOff>
                    <xdr:row>24</xdr:row>
                    <xdr:rowOff>0</xdr:rowOff>
                  </from>
                  <to>
                    <xdr:col>1</xdr:col>
                    <xdr:colOff>0</xdr:colOff>
                    <xdr:row>24</xdr:row>
                    <xdr:rowOff>219075</xdr:rowOff>
                  </to>
                </anchor>
              </controlPr>
            </control>
          </mc:Choice>
        </mc:AlternateContent>
        <mc:AlternateContent xmlns:mc="http://schemas.openxmlformats.org/markup-compatibility/2006">
          <mc:Choice Requires="x14">
            <control shapeId="2042" r:id="rId266" name="Check Box 1018">
              <controlPr defaultSize="0" autoFill="0" autoLine="0" autoPict="0">
                <anchor moveWithCells="1">
                  <from>
                    <xdr:col>1</xdr:col>
                    <xdr:colOff>0</xdr:colOff>
                    <xdr:row>25</xdr:row>
                    <xdr:rowOff>0</xdr:rowOff>
                  </from>
                  <to>
                    <xdr:col>1</xdr:col>
                    <xdr:colOff>0</xdr:colOff>
                    <xdr:row>25</xdr:row>
                    <xdr:rowOff>219075</xdr:rowOff>
                  </to>
                </anchor>
              </controlPr>
            </control>
          </mc:Choice>
        </mc:AlternateContent>
        <mc:AlternateContent xmlns:mc="http://schemas.openxmlformats.org/markup-compatibility/2006">
          <mc:Choice Requires="x14">
            <control shapeId="2043" r:id="rId267" name="Check Box 1019">
              <controlPr defaultSize="0" autoFill="0" autoLine="0" autoPict="0">
                <anchor moveWithCells="1">
                  <from>
                    <xdr:col>1</xdr:col>
                    <xdr:colOff>0</xdr:colOff>
                    <xdr:row>26</xdr:row>
                    <xdr:rowOff>0</xdr:rowOff>
                  </from>
                  <to>
                    <xdr:col>1</xdr:col>
                    <xdr:colOff>0</xdr:colOff>
                    <xdr:row>26</xdr:row>
                    <xdr:rowOff>219075</xdr:rowOff>
                  </to>
                </anchor>
              </controlPr>
            </control>
          </mc:Choice>
        </mc:AlternateContent>
        <mc:AlternateContent xmlns:mc="http://schemas.openxmlformats.org/markup-compatibility/2006">
          <mc:Choice Requires="x14">
            <control shapeId="2044" r:id="rId268" name="Check Box 1020">
              <controlPr defaultSize="0" autoFill="0" autoLine="0" autoPict="0">
                <anchor moveWithCells="1">
                  <from>
                    <xdr:col>1</xdr:col>
                    <xdr:colOff>0</xdr:colOff>
                    <xdr:row>27</xdr:row>
                    <xdr:rowOff>0</xdr:rowOff>
                  </from>
                  <to>
                    <xdr:col>1</xdr:col>
                    <xdr:colOff>0</xdr:colOff>
                    <xdr:row>27</xdr:row>
                    <xdr:rowOff>219075</xdr:rowOff>
                  </to>
                </anchor>
              </controlPr>
            </control>
          </mc:Choice>
        </mc:AlternateContent>
        <mc:AlternateContent xmlns:mc="http://schemas.openxmlformats.org/markup-compatibility/2006">
          <mc:Choice Requires="x14">
            <control shapeId="2045" r:id="rId269" name="Check Box 1021">
              <controlPr defaultSize="0" autoFill="0" autoLine="0" autoPict="0">
                <anchor moveWithCells="1">
                  <from>
                    <xdr:col>1</xdr:col>
                    <xdr:colOff>0</xdr:colOff>
                    <xdr:row>28</xdr:row>
                    <xdr:rowOff>0</xdr:rowOff>
                  </from>
                  <to>
                    <xdr:col>1</xdr:col>
                    <xdr:colOff>0</xdr:colOff>
                    <xdr:row>28</xdr:row>
                    <xdr:rowOff>219075</xdr:rowOff>
                  </to>
                </anchor>
              </controlPr>
            </control>
          </mc:Choice>
        </mc:AlternateContent>
        <mc:AlternateContent xmlns:mc="http://schemas.openxmlformats.org/markup-compatibility/2006">
          <mc:Choice Requires="x14">
            <control shapeId="2046" r:id="rId270" name="Check Box 1022">
              <controlPr defaultSize="0" autoFill="0" autoLine="0" autoPict="0">
                <anchor moveWithCells="1">
                  <from>
                    <xdr:col>1</xdr:col>
                    <xdr:colOff>0</xdr:colOff>
                    <xdr:row>29</xdr:row>
                    <xdr:rowOff>0</xdr:rowOff>
                  </from>
                  <to>
                    <xdr:col>1</xdr:col>
                    <xdr:colOff>0</xdr:colOff>
                    <xdr:row>29</xdr:row>
                    <xdr:rowOff>219075</xdr:rowOff>
                  </to>
                </anchor>
              </controlPr>
            </control>
          </mc:Choice>
        </mc:AlternateContent>
        <mc:AlternateContent xmlns:mc="http://schemas.openxmlformats.org/markup-compatibility/2006">
          <mc:Choice Requires="x14">
            <control shapeId="2047" r:id="rId271" name="Check Box 1023">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6384" r:id="rId272" name="Check Box 1024">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6385" r:id="rId273" name="Check Box 1025">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6386" r:id="rId274" name="Check Box 1026">
              <controlPr defaultSize="0" autoFill="0" autoLine="0" autoPict="0">
                <anchor moveWithCells="1">
                  <from>
                    <xdr:col>1</xdr:col>
                    <xdr:colOff>0</xdr:colOff>
                    <xdr:row>46</xdr:row>
                    <xdr:rowOff>0</xdr:rowOff>
                  </from>
                  <to>
                    <xdr:col>1</xdr:col>
                    <xdr:colOff>0</xdr:colOff>
                    <xdr:row>46</xdr:row>
                    <xdr:rowOff>219075</xdr:rowOff>
                  </to>
                </anchor>
              </controlPr>
            </control>
          </mc:Choice>
        </mc:AlternateContent>
        <mc:AlternateContent xmlns:mc="http://schemas.openxmlformats.org/markup-compatibility/2006">
          <mc:Choice Requires="x14">
            <control shapeId="16387" r:id="rId275" name="Check Box 1027">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88" r:id="rId276" name="Check Box 1028">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89" r:id="rId277" name="Check Box 1029">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0" r:id="rId278" name="Check Box 1030">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1" r:id="rId279" name="Check Box 1031">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2" r:id="rId280" name="Check Box 1032">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3" r:id="rId281" name="Check Box 1033">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4" r:id="rId282" name="Check Box 1034">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5" r:id="rId283" name="Check Box 1035">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6" r:id="rId284" name="Check Box 1036">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7" r:id="rId285" name="Check Box 1037">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8" r:id="rId286" name="Check Box 1038">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9" r:id="rId287" name="Check Box 1039">
              <controlPr defaultSize="0" autoFill="0" autoLine="0" autoPict="0">
                <anchor moveWithCells="1">
                  <from>
                    <xdr:col>1</xdr:col>
                    <xdr:colOff>0</xdr:colOff>
                    <xdr:row>46</xdr:row>
                    <xdr:rowOff>0</xdr:rowOff>
                  </from>
                  <to>
                    <xdr:col>1</xdr:col>
                    <xdr:colOff>0</xdr:colOff>
                    <xdr:row>46</xdr:row>
                    <xdr:rowOff>219075</xdr:rowOff>
                  </to>
                </anchor>
              </controlPr>
            </control>
          </mc:Choice>
        </mc:AlternateContent>
        <mc:AlternateContent xmlns:mc="http://schemas.openxmlformats.org/markup-compatibility/2006">
          <mc:Choice Requires="x14">
            <control shapeId="16400" r:id="rId288" name="Check Box 1040">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6401" r:id="rId289" name="Check Box 1041">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6402" r:id="rId290" name="Check Box 1042">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6403" r:id="rId291" name="Check Box 1043">
              <controlPr defaultSize="0" autoFill="0" autoLine="0" autoPict="0">
                <anchor moveWithCells="1">
                  <from>
                    <xdr:col>1</xdr:col>
                    <xdr:colOff>0</xdr:colOff>
                    <xdr:row>29</xdr:row>
                    <xdr:rowOff>0</xdr:rowOff>
                  </from>
                  <to>
                    <xdr:col>1</xdr:col>
                    <xdr:colOff>0</xdr:colOff>
                    <xdr:row>29</xdr:row>
                    <xdr:rowOff>219075</xdr:rowOff>
                  </to>
                </anchor>
              </controlPr>
            </control>
          </mc:Choice>
        </mc:AlternateContent>
        <mc:AlternateContent xmlns:mc="http://schemas.openxmlformats.org/markup-compatibility/2006">
          <mc:Choice Requires="x14">
            <control shapeId="16404" r:id="rId292" name="Check Box 1044">
              <controlPr defaultSize="0" autoFill="0" autoLine="0" autoPict="0">
                <anchor moveWithCells="1">
                  <from>
                    <xdr:col>1</xdr:col>
                    <xdr:colOff>0</xdr:colOff>
                    <xdr:row>28</xdr:row>
                    <xdr:rowOff>0</xdr:rowOff>
                  </from>
                  <to>
                    <xdr:col>1</xdr:col>
                    <xdr:colOff>0</xdr:colOff>
                    <xdr:row>28</xdr:row>
                    <xdr:rowOff>219075</xdr:rowOff>
                  </to>
                </anchor>
              </controlPr>
            </control>
          </mc:Choice>
        </mc:AlternateContent>
        <mc:AlternateContent xmlns:mc="http://schemas.openxmlformats.org/markup-compatibility/2006">
          <mc:Choice Requires="x14">
            <control shapeId="16405" r:id="rId293" name="Check Box 1045">
              <controlPr defaultSize="0" autoFill="0" autoLine="0" autoPict="0">
                <anchor moveWithCells="1">
                  <from>
                    <xdr:col>1</xdr:col>
                    <xdr:colOff>0</xdr:colOff>
                    <xdr:row>27</xdr:row>
                    <xdr:rowOff>0</xdr:rowOff>
                  </from>
                  <to>
                    <xdr:col>1</xdr:col>
                    <xdr:colOff>0</xdr:colOff>
                    <xdr:row>27</xdr:row>
                    <xdr:rowOff>219075</xdr:rowOff>
                  </to>
                </anchor>
              </controlPr>
            </control>
          </mc:Choice>
        </mc:AlternateContent>
        <mc:AlternateContent xmlns:mc="http://schemas.openxmlformats.org/markup-compatibility/2006">
          <mc:Choice Requires="x14">
            <control shapeId="16406" r:id="rId294" name="Check Box 1046">
              <controlPr defaultSize="0" autoFill="0" autoLine="0" autoPict="0">
                <anchor moveWithCells="1">
                  <from>
                    <xdr:col>1</xdr:col>
                    <xdr:colOff>0</xdr:colOff>
                    <xdr:row>26</xdr:row>
                    <xdr:rowOff>0</xdr:rowOff>
                  </from>
                  <to>
                    <xdr:col>1</xdr:col>
                    <xdr:colOff>0</xdr:colOff>
                    <xdr:row>26</xdr:row>
                    <xdr:rowOff>219075</xdr:rowOff>
                  </to>
                </anchor>
              </controlPr>
            </control>
          </mc:Choice>
        </mc:AlternateContent>
        <mc:AlternateContent xmlns:mc="http://schemas.openxmlformats.org/markup-compatibility/2006">
          <mc:Choice Requires="x14">
            <control shapeId="16407" r:id="rId295" name="Check Box 1047">
              <controlPr defaultSize="0" autoFill="0" autoLine="0" autoPict="0">
                <anchor moveWithCells="1">
                  <from>
                    <xdr:col>1</xdr:col>
                    <xdr:colOff>0</xdr:colOff>
                    <xdr:row>25</xdr:row>
                    <xdr:rowOff>0</xdr:rowOff>
                  </from>
                  <to>
                    <xdr:col>1</xdr:col>
                    <xdr:colOff>0</xdr:colOff>
                    <xdr:row>25</xdr:row>
                    <xdr:rowOff>219075</xdr:rowOff>
                  </to>
                </anchor>
              </controlPr>
            </control>
          </mc:Choice>
        </mc:AlternateContent>
        <mc:AlternateContent xmlns:mc="http://schemas.openxmlformats.org/markup-compatibility/2006">
          <mc:Choice Requires="x14">
            <control shapeId="16408" r:id="rId296" name="Check Box 1048">
              <controlPr defaultSize="0" autoFill="0" autoLine="0" autoPict="0">
                <anchor moveWithCells="1">
                  <from>
                    <xdr:col>1</xdr:col>
                    <xdr:colOff>0</xdr:colOff>
                    <xdr:row>24</xdr:row>
                    <xdr:rowOff>0</xdr:rowOff>
                  </from>
                  <to>
                    <xdr:col>1</xdr:col>
                    <xdr:colOff>0</xdr:colOff>
                    <xdr:row>24</xdr:row>
                    <xdr:rowOff>219075</xdr:rowOff>
                  </to>
                </anchor>
              </controlPr>
            </control>
          </mc:Choice>
        </mc:AlternateContent>
        <mc:AlternateContent xmlns:mc="http://schemas.openxmlformats.org/markup-compatibility/2006">
          <mc:Choice Requires="x14">
            <control shapeId="16409" r:id="rId297" name="Check Box 1049">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6410" r:id="rId298" name="Check Box 1050">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6411" r:id="rId299" name="Check Box 1051">
              <controlPr defaultSize="0" autoFill="0" autoLine="0" autoPict="0">
                <anchor moveWithCells="1">
                  <from>
                    <xdr:col>1</xdr:col>
                    <xdr:colOff>0</xdr:colOff>
                    <xdr:row>68</xdr:row>
                    <xdr:rowOff>0</xdr:rowOff>
                  </from>
                  <to>
                    <xdr:col>1</xdr:col>
                    <xdr:colOff>0</xdr:colOff>
                    <xdr:row>68</xdr:row>
                    <xdr:rowOff>219075</xdr:rowOff>
                  </to>
                </anchor>
              </controlPr>
            </control>
          </mc:Choice>
        </mc:AlternateContent>
        <mc:AlternateContent xmlns:mc="http://schemas.openxmlformats.org/markup-compatibility/2006">
          <mc:Choice Requires="x14">
            <control shapeId="16412" r:id="rId300" name="Check Box 1052">
              <controlPr defaultSize="0" autoFill="0" autoLine="0" autoPict="0">
                <anchor moveWithCells="1">
                  <from>
                    <xdr:col>1</xdr:col>
                    <xdr:colOff>0</xdr:colOff>
                    <xdr:row>68</xdr:row>
                    <xdr:rowOff>0</xdr:rowOff>
                  </from>
                  <to>
                    <xdr:col>1</xdr:col>
                    <xdr:colOff>0</xdr:colOff>
                    <xdr:row>68</xdr:row>
                    <xdr:rowOff>219075</xdr:rowOff>
                  </to>
                </anchor>
              </controlPr>
            </control>
          </mc:Choice>
        </mc:AlternateContent>
        <mc:AlternateContent xmlns:mc="http://schemas.openxmlformats.org/markup-compatibility/2006">
          <mc:Choice Requires="x14">
            <control shapeId="16413" r:id="rId301" name="Check Box 1053">
              <controlPr defaultSize="0" autoFill="0" autoLine="0" autoPict="0">
                <anchor moveWithCells="1">
                  <from>
                    <xdr:col>1</xdr:col>
                    <xdr:colOff>0</xdr:colOff>
                    <xdr:row>69</xdr:row>
                    <xdr:rowOff>0</xdr:rowOff>
                  </from>
                  <to>
                    <xdr:col>1</xdr:col>
                    <xdr:colOff>0</xdr:colOff>
                    <xdr:row>69</xdr:row>
                    <xdr:rowOff>219075</xdr:rowOff>
                  </to>
                </anchor>
              </controlPr>
            </control>
          </mc:Choice>
        </mc:AlternateContent>
        <mc:AlternateContent xmlns:mc="http://schemas.openxmlformats.org/markup-compatibility/2006">
          <mc:Choice Requires="x14">
            <control shapeId="16414" r:id="rId302" name="Check Box 1054">
              <controlPr defaultSize="0" autoFill="0" autoLine="0" autoPict="0">
                <anchor moveWithCells="1">
                  <from>
                    <xdr:col>1</xdr:col>
                    <xdr:colOff>0</xdr:colOff>
                    <xdr:row>69</xdr:row>
                    <xdr:rowOff>0</xdr:rowOff>
                  </from>
                  <to>
                    <xdr:col>1</xdr:col>
                    <xdr:colOff>0</xdr:colOff>
                    <xdr:row>69</xdr:row>
                    <xdr:rowOff>219075</xdr:rowOff>
                  </to>
                </anchor>
              </controlPr>
            </control>
          </mc:Choice>
        </mc:AlternateContent>
        <mc:AlternateContent xmlns:mc="http://schemas.openxmlformats.org/markup-compatibility/2006">
          <mc:Choice Requires="x14">
            <control shapeId="16415" r:id="rId303" name="Check Box 1055">
              <controlPr defaultSize="0" autoFill="0" autoLine="0" autoPict="0">
                <anchor moveWithCells="1">
                  <from>
                    <xdr:col>1</xdr:col>
                    <xdr:colOff>0</xdr:colOff>
                    <xdr:row>70</xdr:row>
                    <xdr:rowOff>0</xdr:rowOff>
                  </from>
                  <to>
                    <xdr:col>1</xdr:col>
                    <xdr:colOff>0</xdr:colOff>
                    <xdr:row>70</xdr:row>
                    <xdr:rowOff>219075</xdr:rowOff>
                  </to>
                </anchor>
              </controlPr>
            </control>
          </mc:Choice>
        </mc:AlternateContent>
        <mc:AlternateContent xmlns:mc="http://schemas.openxmlformats.org/markup-compatibility/2006">
          <mc:Choice Requires="x14">
            <control shapeId="16416" r:id="rId304" name="Check Box 1056">
              <controlPr defaultSize="0" autoFill="0" autoLine="0" autoPict="0">
                <anchor moveWithCells="1">
                  <from>
                    <xdr:col>1</xdr:col>
                    <xdr:colOff>0</xdr:colOff>
                    <xdr:row>71</xdr:row>
                    <xdr:rowOff>0</xdr:rowOff>
                  </from>
                  <to>
                    <xdr:col>1</xdr:col>
                    <xdr:colOff>0</xdr:colOff>
                    <xdr:row>71</xdr:row>
                    <xdr:rowOff>219075</xdr:rowOff>
                  </to>
                </anchor>
              </controlPr>
            </control>
          </mc:Choice>
        </mc:AlternateContent>
        <mc:AlternateContent xmlns:mc="http://schemas.openxmlformats.org/markup-compatibility/2006">
          <mc:Choice Requires="x14">
            <control shapeId="16417" r:id="rId305" name="Check Box 1057">
              <controlPr defaultSize="0" autoFill="0" autoLine="0" autoPict="0">
                <anchor moveWithCells="1">
                  <from>
                    <xdr:col>1</xdr:col>
                    <xdr:colOff>0</xdr:colOff>
                    <xdr:row>72</xdr:row>
                    <xdr:rowOff>0</xdr:rowOff>
                  </from>
                  <to>
                    <xdr:col>1</xdr:col>
                    <xdr:colOff>0</xdr:colOff>
                    <xdr:row>72</xdr:row>
                    <xdr:rowOff>219075</xdr:rowOff>
                  </to>
                </anchor>
              </controlPr>
            </control>
          </mc:Choice>
        </mc:AlternateContent>
        <mc:AlternateContent xmlns:mc="http://schemas.openxmlformats.org/markup-compatibility/2006">
          <mc:Choice Requires="x14">
            <control shapeId="16418" r:id="rId306" name="Check Box 1058">
              <controlPr defaultSize="0" autoFill="0" autoLine="0" autoPict="0">
                <anchor moveWithCells="1">
                  <from>
                    <xdr:col>1</xdr:col>
                    <xdr:colOff>0</xdr:colOff>
                    <xdr:row>73</xdr:row>
                    <xdr:rowOff>0</xdr:rowOff>
                  </from>
                  <to>
                    <xdr:col>1</xdr:col>
                    <xdr:colOff>0</xdr:colOff>
                    <xdr:row>73</xdr:row>
                    <xdr:rowOff>219075</xdr:rowOff>
                  </to>
                </anchor>
              </controlPr>
            </control>
          </mc:Choice>
        </mc:AlternateContent>
        <mc:AlternateContent xmlns:mc="http://schemas.openxmlformats.org/markup-compatibility/2006">
          <mc:Choice Requires="x14">
            <control shapeId="16419" r:id="rId307" name="Check Box 1059">
              <controlPr defaultSize="0" autoFill="0" autoLine="0" autoPict="0">
                <anchor moveWithCells="1">
                  <from>
                    <xdr:col>1</xdr:col>
                    <xdr:colOff>0</xdr:colOff>
                    <xdr:row>74</xdr:row>
                    <xdr:rowOff>0</xdr:rowOff>
                  </from>
                  <to>
                    <xdr:col>1</xdr:col>
                    <xdr:colOff>0</xdr:colOff>
                    <xdr:row>74</xdr:row>
                    <xdr:rowOff>219075</xdr:rowOff>
                  </to>
                </anchor>
              </controlPr>
            </control>
          </mc:Choice>
        </mc:AlternateContent>
        <mc:AlternateContent xmlns:mc="http://schemas.openxmlformats.org/markup-compatibility/2006">
          <mc:Choice Requires="x14">
            <control shapeId="16420" r:id="rId308" name="Check Box 1060">
              <controlPr defaultSize="0" autoFill="0" autoLine="0" autoPict="0">
                <anchor moveWithCells="1">
                  <from>
                    <xdr:col>1</xdr:col>
                    <xdr:colOff>0</xdr:colOff>
                    <xdr:row>75</xdr:row>
                    <xdr:rowOff>0</xdr:rowOff>
                  </from>
                  <to>
                    <xdr:col>1</xdr:col>
                    <xdr:colOff>0</xdr:colOff>
                    <xdr:row>75</xdr:row>
                    <xdr:rowOff>219075</xdr:rowOff>
                  </to>
                </anchor>
              </controlPr>
            </control>
          </mc:Choice>
        </mc:AlternateContent>
        <mc:AlternateContent xmlns:mc="http://schemas.openxmlformats.org/markup-compatibility/2006">
          <mc:Choice Requires="x14">
            <control shapeId="16421" r:id="rId309" name="Check Box 1061">
              <controlPr defaultSize="0" autoFill="0" autoLine="0" autoPict="0">
                <anchor moveWithCells="1">
                  <from>
                    <xdr:col>1</xdr:col>
                    <xdr:colOff>0</xdr:colOff>
                    <xdr:row>76</xdr:row>
                    <xdr:rowOff>0</xdr:rowOff>
                  </from>
                  <to>
                    <xdr:col>1</xdr:col>
                    <xdr:colOff>0</xdr:colOff>
                    <xdr:row>76</xdr:row>
                    <xdr:rowOff>219075</xdr:rowOff>
                  </to>
                </anchor>
              </controlPr>
            </control>
          </mc:Choice>
        </mc:AlternateContent>
        <mc:AlternateContent xmlns:mc="http://schemas.openxmlformats.org/markup-compatibility/2006">
          <mc:Choice Requires="x14">
            <control shapeId="16422" r:id="rId310" name="Check Box 1062">
              <controlPr defaultSize="0" autoFill="0" autoLine="0" autoPict="0">
                <anchor moveWithCells="1">
                  <from>
                    <xdr:col>1</xdr:col>
                    <xdr:colOff>0</xdr:colOff>
                    <xdr:row>77</xdr:row>
                    <xdr:rowOff>0</xdr:rowOff>
                  </from>
                  <to>
                    <xdr:col>1</xdr:col>
                    <xdr:colOff>0</xdr:colOff>
                    <xdr:row>77</xdr:row>
                    <xdr:rowOff>219075</xdr:rowOff>
                  </to>
                </anchor>
              </controlPr>
            </control>
          </mc:Choice>
        </mc:AlternateContent>
        <mc:AlternateContent xmlns:mc="http://schemas.openxmlformats.org/markup-compatibility/2006">
          <mc:Choice Requires="x14">
            <control shapeId="16423" r:id="rId311" name="Check Box 1063">
              <controlPr defaultSize="0" autoFill="0" autoLine="0" autoPict="0">
                <anchor moveWithCells="1">
                  <from>
                    <xdr:col>1</xdr:col>
                    <xdr:colOff>0</xdr:colOff>
                    <xdr:row>79</xdr:row>
                    <xdr:rowOff>0</xdr:rowOff>
                  </from>
                  <to>
                    <xdr:col>1</xdr:col>
                    <xdr:colOff>0</xdr:colOff>
                    <xdr:row>79</xdr:row>
                    <xdr:rowOff>219075</xdr:rowOff>
                  </to>
                </anchor>
              </controlPr>
            </control>
          </mc:Choice>
        </mc:AlternateContent>
        <mc:AlternateContent xmlns:mc="http://schemas.openxmlformats.org/markup-compatibility/2006">
          <mc:Choice Requires="x14">
            <control shapeId="16424" r:id="rId312" name="Check Box 1064">
              <controlPr defaultSize="0" autoFill="0" autoLine="0" autoPict="0">
                <anchor moveWithCells="1">
                  <from>
                    <xdr:col>1</xdr:col>
                    <xdr:colOff>0</xdr:colOff>
                    <xdr:row>78</xdr:row>
                    <xdr:rowOff>0</xdr:rowOff>
                  </from>
                  <to>
                    <xdr:col>1</xdr:col>
                    <xdr:colOff>0</xdr:colOff>
                    <xdr:row>78</xdr:row>
                    <xdr:rowOff>219075</xdr:rowOff>
                  </to>
                </anchor>
              </controlPr>
            </control>
          </mc:Choice>
        </mc:AlternateContent>
        <mc:AlternateContent xmlns:mc="http://schemas.openxmlformats.org/markup-compatibility/2006">
          <mc:Choice Requires="x14">
            <control shapeId="16425" r:id="rId313" name="Check Box 1065">
              <controlPr defaultSize="0" autoFill="0" autoLine="0" autoPict="0">
                <anchor moveWithCells="1">
                  <from>
                    <xdr:col>1</xdr:col>
                    <xdr:colOff>0</xdr:colOff>
                    <xdr:row>79</xdr:row>
                    <xdr:rowOff>0</xdr:rowOff>
                  </from>
                  <to>
                    <xdr:col>1</xdr:col>
                    <xdr:colOff>0</xdr:colOff>
                    <xdr:row>79</xdr:row>
                    <xdr:rowOff>219075</xdr:rowOff>
                  </to>
                </anchor>
              </controlPr>
            </control>
          </mc:Choice>
        </mc:AlternateContent>
        <mc:AlternateContent xmlns:mc="http://schemas.openxmlformats.org/markup-compatibility/2006">
          <mc:Choice Requires="x14">
            <control shapeId="16426" r:id="rId314" name="Check Box 1066">
              <controlPr defaultSize="0" autoFill="0" autoLine="0" autoPict="0">
                <anchor moveWithCells="1">
                  <from>
                    <xdr:col>1</xdr:col>
                    <xdr:colOff>0</xdr:colOff>
                    <xdr:row>78</xdr:row>
                    <xdr:rowOff>0</xdr:rowOff>
                  </from>
                  <to>
                    <xdr:col>1</xdr:col>
                    <xdr:colOff>0</xdr:colOff>
                    <xdr:row>78</xdr:row>
                    <xdr:rowOff>219075</xdr:rowOff>
                  </to>
                </anchor>
              </controlPr>
            </control>
          </mc:Choice>
        </mc:AlternateContent>
        <mc:AlternateContent xmlns:mc="http://schemas.openxmlformats.org/markup-compatibility/2006">
          <mc:Choice Requires="x14">
            <control shapeId="16427" r:id="rId315" name="Check Box 1067">
              <controlPr defaultSize="0" autoFill="0" autoLine="0" autoPict="0">
                <anchor moveWithCells="1">
                  <from>
                    <xdr:col>1</xdr:col>
                    <xdr:colOff>0</xdr:colOff>
                    <xdr:row>77</xdr:row>
                    <xdr:rowOff>0</xdr:rowOff>
                  </from>
                  <to>
                    <xdr:col>1</xdr:col>
                    <xdr:colOff>0</xdr:colOff>
                    <xdr:row>77</xdr:row>
                    <xdr:rowOff>219075</xdr:rowOff>
                  </to>
                </anchor>
              </controlPr>
            </control>
          </mc:Choice>
        </mc:AlternateContent>
        <mc:AlternateContent xmlns:mc="http://schemas.openxmlformats.org/markup-compatibility/2006">
          <mc:Choice Requires="x14">
            <control shapeId="16428" r:id="rId316" name="Check Box 1068">
              <controlPr defaultSize="0" autoFill="0" autoLine="0" autoPict="0">
                <anchor moveWithCells="1">
                  <from>
                    <xdr:col>1</xdr:col>
                    <xdr:colOff>0</xdr:colOff>
                    <xdr:row>76</xdr:row>
                    <xdr:rowOff>0</xdr:rowOff>
                  </from>
                  <to>
                    <xdr:col>1</xdr:col>
                    <xdr:colOff>0</xdr:colOff>
                    <xdr:row>76</xdr:row>
                    <xdr:rowOff>219075</xdr:rowOff>
                  </to>
                </anchor>
              </controlPr>
            </control>
          </mc:Choice>
        </mc:AlternateContent>
        <mc:AlternateContent xmlns:mc="http://schemas.openxmlformats.org/markup-compatibility/2006">
          <mc:Choice Requires="x14">
            <control shapeId="16429" r:id="rId317" name="Check Box 1069">
              <controlPr defaultSize="0" autoFill="0" autoLine="0" autoPict="0">
                <anchor moveWithCells="1">
                  <from>
                    <xdr:col>1</xdr:col>
                    <xdr:colOff>0</xdr:colOff>
                    <xdr:row>74</xdr:row>
                    <xdr:rowOff>0</xdr:rowOff>
                  </from>
                  <to>
                    <xdr:col>1</xdr:col>
                    <xdr:colOff>0</xdr:colOff>
                    <xdr:row>74</xdr:row>
                    <xdr:rowOff>219075</xdr:rowOff>
                  </to>
                </anchor>
              </controlPr>
            </control>
          </mc:Choice>
        </mc:AlternateContent>
        <mc:AlternateContent xmlns:mc="http://schemas.openxmlformats.org/markup-compatibility/2006">
          <mc:Choice Requires="x14">
            <control shapeId="16430" r:id="rId318" name="Check Box 1070">
              <controlPr defaultSize="0" autoFill="0" autoLine="0" autoPict="0">
                <anchor moveWithCells="1">
                  <from>
                    <xdr:col>1</xdr:col>
                    <xdr:colOff>0</xdr:colOff>
                    <xdr:row>75</xdr:row>
                    <xdr:rowOff>0</xdr:rowOff>
                  </from>
                  <to>
                    <xdr:col>1</xdr:col>
                    <xdr:colOff>0</xdr:colOff>
                    <xdr:row>75</xdr:row>
                    <xdr:rowOff>219075</xdr:rowOff>
                  </to>
                </anchor>
              </controlPr>
            </control>
          </mc:Choice>
        </mc:AlternateContent>
        <mc:AlternateContent xmlns:mc="http://schemas.openxmlformats.org/markup-compatibility/2006">
          <mc:Choice Requires="x14">
            <control shapeId="16431" r:id="rId319" name="Check Box 1071">
              <controlPr defaultSize="0" autoFill="0" autoLine="0" autoPict="0">
                <anchor moveWithCells="1">
                  <from>
                    <xdr:col>1</xdr:col>
                    <xdr:colOff>0</xdr:colOff>
                    <xdr:row>73</xdr:row>
                    <xdr:rowOff>0</xdr:rowOff>
                  </from>
                  <to>
                    <xdr:col>1</xdr:col>
                    <xdr:colOff>0</xdr:colOff>
                    <xdr:row>73</xdr:row>
                    <xdr:rowOff>219075</xdr:rowOff>
                  </to>
                </anchor>
              </controlPr>
            </control>
          </mc:Choice>
        </mc:AlternateContent>
        <mc:AlternateContent xmlns:mc="http://schemas.openxmlformats.org/markup-compatibility/2006">
          <mc:Choice Requires="x14">
            <control shapeId="16432" r:id="rId320" name="Check Box 1072">
              <controlPr defaultSize="0" autoFill="0" autoLine="0" autoPict="0">
                <anchor moveWithCells="1">
                  <from>
                    <xdr:col>1</xdr:col>
                    <xdr:colOff>0</xdr:colOff>
                    <xdr:row>72</xdr:row>
                    <xdr:rowOff>0</xdr:rowOff>
                  </from>
                  <to>
                    <xdr:col>1</xdr:col>
                    <xdr:colOff>0</xdr:colOff>
                    <xdr:row>72</xdr:row>
                    <xdr:rowOff>219075</xdr:rowOff>
                  </to>
                </anchor>
              </controlPr>
            </control>
          </mc:Choice>
        </mc:AlternateContent>
        <mc:AlternateContent xmlns:mc="http://schemas.openxmlformats.org/markup-compatibility/2006">
          <mc:Choice Requires="x14">
            <control shapeId="16433" r:id="rId321" name="Check Box 1073">
              <controlPr defaultSize="0" autoFill="0" autoLine="0" autoPict="0">
                <anchor moveWithCells="1">
                  <from>
                    <xdr:col>1</xdr:col>
                    <xdr:colOff>0</xdr:colOff>
                    <xdr:row>71</xdr:row>
                    <xdr:rowOff>0</xdr:rowOff>
                  </from>
                  <to>
                    <xdr:col>1</xdr:col>
                    <xdr:colOff>0</xdr:colOff>
                    <xdr:row>71</xdr:row>
                    <xdr:rowOff>219075</xdr:rowOff>
                  </to>
                </anchor>
              </controlPr>
            </control>
          </mc:Choice>
        </mc:AlternateContent>
        <mc:AlternateContent xmlns:mc="http://schemas.openxmlformats.org/markup-compatibility/2006">
          <mc:Choice Requires="x14">
            <control shapeId="16434" r:id="rId322" name="Check Box 1074">
              <controlPr defaultSize="0" autoFill="0" autoLine="0" autoPict="0">
                <anchor moveWithCells="1">
                  <from>
                    <xdr:col>1</xdr:col>
                    <xdr:colOff>0</xdr:colOff>
                    <xdr:row>70</xdr:row>
                    <xdr:rowOff>0</xdr:rowOff>
                  </from>
                  <to>
                    <xdr:col>1</xdr:col>
                    <xdr:colOff>0</xdr:colOff>
                    <xdr:row>70</xdr:row>
                    <xdr:rowOff>219075</xdr:rowOff>
                  </to>
                </anchor>
              </controlPr>
            </control>
          </mc:Choice>
        </mc:AlternateContent>
        <mc:AlternateContent xmlns:mc="http://schemas.openxmlformats.org/markup-compatibility/2006">
          <mc:Choice Requires="x14">
            <control shapeId="16435" r:id="rId323" name="Check Box 1075">
              <controlPr defaultSize="0" autoFill="0" autoLine="0" autoPict="0">
                <anchor moveWithCells="1">
                  <from>
                    <xdr:col>1</xdr:col>
                    <xdr:colOff>0</xdr:colOff>
                    <xdr:row>80</xdr:row>
                    <xdr:rowOff>0</xdr:rowOff>
                  </from>
                  <to>
                    <xdr:col>1</xdr:col>
                    <xdr:colOff>0</xdr:colOff>
                    <xdr:row>80</xdr:row>
                    <xdr:rowOff>219075</xdr:rowOff>
                  </to>
                </anchor>
              </controlPr>
            </control>
          </mc:Choice>
        </mc:AlternateContent>
        <mc:AlternateContent xmlns:mc="http://schemas.openxmlformats.org/markup-compatibility/2006">
          <mc:Choice Requires="x14">
            <control shapeId="16436" r:id="rId324" name="Check Box 1076">
              <controlPr defaultSize="0" autoFill="0" autoLine="0" autoPict="0">
                <anchor moveWithCells="1">
                  <from>
                    <xdr:col>1</xdr:col>
                    <xdr:colOff>0</xdr:colOff>
                    <xdr:row>81</xdr:row>
                    <xdr:rowOff>0</xdr:rowOff>
                  </from>
                  <to>
                    <xdr:col>1</xdr:col>
                    <xdr:colOff>0</xdr:colOff>
                    <xdr:row>81</xdr:row>
                    <xdr:rowOff>219075</xdr:rowOff>
                  </to>
                </anchor>
              </controlPr>
            </control>
          </mc:Choice>
        </mc:AlternateContent>
        <mc:AlternateContent xmlns:mc="http://schemas.openxmlformats.org/markup-compatibility/2006">
          <mc:Choice Requires="x14">
            <control shapeId="16437" r:id="rId325" name="Check Box 1077">
              <controlPr defaultSize="0" autoFill="0" autoLine="0" autoPict="0">
                <anchor moveWithCells="1">
                  <from>
                    <xdr:col>1</xdr:col>
                    <xdr:colOff>0</xdr:colOff>
                    <xdr:row>82</xdr:row>
                    <xdr:rowOff>0</xdr:rowOff>
                  </from>
                  <to>
                    <xdr:col>1</xdr:col>
                    <xdr:colOff>0</xdr:colOff>
                    <xdr:row>82</xdr:row>
                    <xdr:rowOff>219075</xdr:rowOff>
                  </to>
                </anchor>
              </controlPr>
            </control>
          </mc:Choice>
        </mc:AlternateContent>
        <mc:AlternateContent xmlns:mc="http://schemas.openxmlformats.org/markup-compatibility/2006">
          <mc:Choice Requires="x14">
            <control shapeId="16438" r:id="rId326" name="Check Box 1078">
              <controlPr defaultSize="0" autoFill="0" autoLine="0" autoPict="0">
                <anchor moveWithCells="1">
                  <from>
                    <xdr:col>1</xdr:col>
                    <xdr:colOff>0</xdr:colOff>
                    <xdr:row>83</xdr:row>
                    <xdr:rowOff>0</xdr:rowOff>
                  </from>
                  <to>
                    <xdr:col>1</xdr:col>
                    <xdr:colOff>0</xdr:colOff>
                    <xdr:row>83</xdr:row>
                    <xdr:rowOff>219075</xdr:rowOff>
                  </to>
                </anchor>
              </controlPr>
            </control>
          </mc:Choice>
        </mc:AlternateContent>
        <mc:AlternateContent xmlns:mc="http://schemas.openxmlformats.org/markup-compatibility/2006">
          <mc:Choice Requires="x14">
            <control shapeId="16439" r:id="rId327" name="Check Box 1079">
              <controlPr defaultSize="0" autoFill="0" autoLine="0" autoPict="0">
                <anchor moveWithCells="1">
                  <from>
                    <xdr:col>1</xdr:col>
                    <xdr:colOff>0</xdr:colOff>
                    <xdr:row>85</xdr:row>
                    <xdr:rowOff>0</xdr:rowOff>
                  </from>
                  <to>
                    <xdr:col>1</xdr:col>
                    <xdr:colOff>0</xdr:colOff>
                    <xdr:row>85</xdr:row>
                    <xdr:rowOff>219075</xdr:rowOff>
                  </to>
                </anchor>
              </controlPr>
            </control>
          </mc:Choice>
        </mc:AlternateContent>
        <mc:AlternateContent xmlns:mc="http://schemas.openxmlformats.org/markup-compatibility/2006">
          <mc:Choice Requires="x14">
            <control shapeId="16440" r:id="rId328" name="Check Box 1080">
              <controlPr defaultSize="0" autoFill="0" autoLine="0" autoPict="0">
                <anchor moveWithCells="1">
                  <from>
                    <xdr:col>1</xdr:col>
                    <xdr:colOff>0</xdr:colOff>
                    <xdr:row>84</xdr:row>
                    <xdr:rowOff>0</xdr:rowOff>
                  </from>
                  <to>
                    <xdr:col>1</xdr:col>
                    <xdr:colOff>0</xdr:colOff>
                    <xdr:row>84</xdr:row>
                    <xdr:rowOff>219075</xdr:rowOff>
                  </to>
                </anchor>
              </controlPr>
            </control>
          </mc:Choice>
        </mc:AlternateContent>
        <mc:AlternateContent xmlns:mc="http://schemas.openxmlformats.org/markup-compatibility/2006">
          <mc:Choice Requires="x14">
            <control shapeId="16441" r:id="rId329" name="Check Box 1081">
              <controlPr defaultSize="0" autoFill="0" autoLine="0" autoPict="0">
                <anchor moveWithCells="1">
                  <from>
                    <xdr:col>1</xdr:col>
                    <xdr:colOff>0</xdr:colOff>
                    <xdr:row>86</xdr:row>
                    <xdr:rowOff>0</xdr:rowOff>
                  </from>
                  <to>
                    <xdr:col>1</xdr:col>
                    <xdr:colOff>0</xdr:colOff>
                    <xdr:row>86</xdr:row>
                    <xdr:rowOff>219075</xdr:rowOff>
                  </to>
                </anchor>
              </controlPr>
            </control>
          </mc:Choice>
        </mc:AlternateContent>
        <mc:AlternateContent xmlns:mc="http://schemas.openxmlformats.org/markup-compatibility/2006">
          <mc:Choice Requires="x14">
            <control shapeId="16442" r:id="rId330" name="Check Box 1082">
              <controlPr defaultSize="0" autoFill="0" autoLine="0" autoPict="0">
                <anchor moveWithCells="1">
                  <from>
                    <xdr:col>1</xdr:col>
                    <xdr:colOff>0</xdr:colOff>
                    <xdr:row>88</xdr:row>
                    <xdr:rowOff>0</xdr:rowOff>
                  </from>
                  <to>
                    <xdr:col>1</xdr:col>
                    <xdr:colOff>0</xdr:colOff>
                    <xdr:row>88</xdr:row>
                    <xdr:rowOff>219075</xdr:rowOff>
                  </to>
                </anchor>
              </controlPr>
            </control>
          </mc:Choice>
        </mc:AlternateContent>
        <mc:AlternateContent xmlns:mc="http://schemas.openxmlformats.org/markup-compatibility/2006">
          <mc:Choice Requires="x14">
            <control shapeId="16443" r:id="rId331" name="Check Box 1083">
              <controlPr defaultSize="0" autoFill="0" autoLine="0" autoPict="0">
                <anchor moveWithCells="1">
                  <from>
                    <xdr:col>1</xdr:col>
                    <xdr:colOff>0</xdr:colOff>
                    <xdr:row>89</xdr:row>
                    <xdr:rowOff>0</xdr:rowOff>
                  </from>
                  <to>
                    <xdr:col>1</xdr:col>
                    <xdr:colOff>0</xdr:colOff>
                    <xdr:row>89</xdr:row>
                    <xdr:rowOff>219075</xdr:rowOff>
                  </to>
                </anchor>
              </controlPr>
            </control>
          </mc:Choice>
        </mc:AlternateContent>
        <mc:AlternateContent xmlns:mc="http://schemas.openxmlformats.org/markup-compatibility/2006">
          <mc:Choice Requires="x14">
            <control shapeId="16444" r:id="rId332" name="Check Box 1084">
              <controlPr defaultSize="0" autoFill="0" autoLine="0" autoPict="0">
                <anchor moveWithCells="1">
                  <from>
                    <xdr:col>1</xdr:col>
                    <xdr:colOff>0</xdr:colOff>
                    <xdr:row>90</xdr:row>
                    <xdr:rowOff>0</xdr:rowOff>
                  </from>
                  <to>
                    <xdr:col>1</xdr:col>
                    <xdr:colOff>0</xdr:colOff>
                    <xdr:row>90</xdr:row>
                    <xdr:rowOff>219075</xdr:rowOff>
                  </to>
                </anchor>
              </controlPr>
            </control>
          </mc:Choice>
        </mc:AlternateContent>
        <mc:AlternateContent xmlns:mc="http://schemas.openxmlformats.org/markup-compatibility/2006">
          <mc:Choice Requires="x14">
            <control shapeId="16445" r:id="rId333" name="Check Box 1085">
              <controlPr defaultSize="0" autoFill="0" autoLine="0" autoPict="0">
                <anchor moveWithCells="1">
                  <from>
                    <xdr:col>1</xdr:col>
                    <xdr:colOff>0</xdr:colOff>
                    <xdr:row>91</xdr:row>
                    <xdr:rowOff>0</xdr:rowOff>
                  </from>
                  <to>
                    <xdr:col>1</xdr:col>
                    <xdr:colOff>0</xdr:colOff>
                    <xdr:row>91</xdr:row>
                    <xdr:rowOff>219075</xdr:rowOff>
                  </to>
                </anchor>
              </controlPr>
            </control>
          </mc:Choice>
        </mc:AlternateContent>
        <mc:AlternateContent xmlns:mc="http://schemas.openxmlformats.org/markup-compatibility/2006">
          <mc:Choice Requires="x14">
            <control shapeId="16446" r:id="rId334" name="Check Box 1086">
              <controlPr defaultSize="0" autoFill="0" autoLine="0" autoPict="0">
                <anchor moveWithCells="1">
                  <from>
                    <xdr:col>1</xdr:col>
                    <xdr:colOff>0</xdr:colOff>
                    <xdr:row>92</xdr:row>
                    <xdr:rowOff>0</xdr:rowOff>
                  </from>
                  <to>
                    <xdr:col>1</xdr:col>
                    <xdr:colOff>0</xdr:colOff>
                    <xdr:row>92</xdr:row>
                    <xdr:rowOff>219075</xdr:rowOff>
                  </to>
                </anchor>
              </controlPr>
            </control>
          </mc:Choice>
        </mc:AlternateContent>
        <mc:AlternateContent xmlns:mc="http://schemas.openxmlformats.org/markup-compatibility/2006">
          <mc:Choice Requires="x14">
            <control shapeId="16447" r:id="rId335" name="Check Box 1087">
              <controlPr defaultSize="0" autoFill="0" autoLine="0" autoPict="0">
                <anchor moveWithCells="1">
                  <from>
                    <xdr:col>1</xdr:col>
                    <xdr:colOff>0</xdr:colOff>
                    <xdr:row>93</xdr:row>
                    <xdr:rowOff>0</xdr:rowOff>
                  </from>
                  <to>
                    <xdr:col>1</xdr:col>
                    <xdr:colOff>0</xdr:colOff>
                    <xdr:row>93</xdr:row>
                    <xdr:rowOff>219075</xdr:rowOff>
                  </to>
                </anchor>
              </controlPr>
            </control>
          </mc:Choice>
        </mc:AlternateContent>
        <mc:AlternateContent xmlns:mc="http://schemas.openxmlformats.org/markup-compatibility/2006">
          <mc:Choice Requires="x14">
            <control shapeId="16448" r:id="rId336" name="Check Box 1088">
              <controlPr defaultSize="0" autoFill="0" autoLine="0" autoPict="0">
                <anchor moveWithCells="1">
                  <from>
                    <xdr:col>1</xdr:col>
                    <xdr:colOff>0</xdr:colOff>
                    <xdr:row>116</xdr:row>
                    <xdr:rowOff>0</xdr:rowOff>
                  </from>
                  <to>
                    <xdr:col>1</xdr:col>
                    <xdr:colOff>0</xdr:colOff>
                    <xdr:row>116</xdr:row>
                    <xdr:rowOff>219075</xdr:rowOff>
                  </to>
                </anchor>
              </controlPr>
            </control>
          </mc:Choice>
        </mc:AlternateContent>
        <mc:AlternateContent xmlns:mc="http://schemas.openxmlformats.org/markup-compatibility/2006">
          <mc:Choice Requires="x14">
            <control shapeId="16449" r:id="rId337" name="Check Box 1089">
              <controlPr defaultSize="0" autoFill="0" autoLine="0" autoPict="0">
                <anchor moveWithCells="1">
                  <from>
                    <xdr:col>1</xdr:col>
                    <xdr:colOff>0</xdr:colOff>
                    <xdr:row>117</xdr:row>
                    <xdr:rowOff>0</xdr:rowOff>
                  </from>
                  <to>
                    <xdr:col>1</xdr:col>
                    <xdr:colOff>0</xdr:colOff>
                    <xdr:row>118</xdr:row>
                    <xdr:rowOff>171450</xdr:rowOff>
                  </to>
                </anchor>
              </controlPr>
            </control>
          </mc:Choice>
        </mc:AlternateContent>
        <mc:AlternateContent xmlns:mc="http://schemas.openxmlformats.org/markup-compatibility/2006">
          <mc:Choice Requires="x14">
            <control shapeId="16450" r:id="rId338" name="Check Box 1090">
              <controlPr defaultSize="0" autoFill="0" autoLine="0" autoPict="0">
                <anchor moveWithCells="1">
                  <from>
                    <xdr:col>1</xdr:col>
                    <xdr:colOff>0</xdr:colOff>
                    <xdr:row>117</xdr:row>
                    <xdr:rowOff>0</xdr:rowOff>
                  </from>
                  <to>
                    <xdr:col>1</xdr:col>
                    <xdr:colOff>0</xdr:colOff>
                    <xdr:row>118</xdr:row>
                    <xdr:rowOff>171450</xdr:rowOff>
                  </to>
                </anchor>
              </controlPr>
            </control>
          </mc:Choice>
        </mc:AlternateContent>
        <mc:AlternateContent xmlns:mc="http://schemas.openxmlformats.org/markup-compatibility/2006">
          <mc:Choice Requires="x14">
            <control shapeId="16451" r:id="rId339" name="Check Box 1091">
              <controlPr defaultSize="0" autoFill="0" autoLine="0" autoPict="0">
                <anchor moveWithCells="1">
                  <from>
                    <xdr:col>1</xdr:col>
                    <xdr:colOff>0</xdr:colOff>
                    <xdr:row>117</xdr:row>
                    <xdr:rowOff>0</xdr:rowOff>
                  </from>
                  <to>
                    <xdr:col>1</xdr:col>
                    <xdr:colOff>0</xdr:colOff>
                    <xdr:row>118</xdr:row>
                    <xdr:rowOff>171450</xdr:rowOff>
                  </to>
                </anchor>
              </controlPr>
            </control>
          </mc:Choice>
        </mc:AlternateContent>
        <mc:AlternateContent xmlns:mc="http://schemas.openxmlformats.org/markup-compatibility/2006">
          <mc:Choice Requires="x14">
            <control shapeId="16453" r:id="rId340" name="Check Box 1093">
              <controlPr defaultSize="0" autoFill="0" autoLine="0" autoPict="0">
                <anchor moveWithCells="1">
                  <from>
                    <xdr:col>1</xdr:col>
                    <xdr:colOff>0</xdr:colOff>
                    <xdr:row>117</xdr:row>
                    <xdr:rowOff>0</xdr:rowOff>
                  </from>
                  <to>
                    <xdr:col>1</xdr:col>
                    <xdr:colOff>0</xdr:colOff>
                    <xdr:row>118</xdr:row>
                    <xdr:rowOff>171450</xdr:rowOff>
                  </to>
                </anchor>
              </controlPr>
            </control>
          </mc:Choice>
        </mc:AlternateContent>
        <mc:AlternateContent xmlns:mc="http://schemas.openxmlformats.org/markup-compatibility/2006">
          <mc:Choice Requires="x14">
            <control shapeId="16454" r:id="rId341" name="Check Box 1094">
              <controlPr defaultSize="0" autoFill="0" autoLine="0" autoPict="0">
                <anchor moveWithCells="1">
                  <from>
                    <xdr:col>1</xdr:col>
                    <xdr:colOff>0</xdr:colOff>
                    <xdr:row>117</xdr:row>
                    <xdr:rowOff>0</xdr:rowOff>
                  </from>
                  <to>
                    <xdr:col>1</xdr:col>
                    <xdr:colOff>0</xdr:colOff>
                    <xdr:row>118</xdr:row>
                    <xdr:rowOff>171450</xdr:rowOff>
                  </to>
                </anchor>
              </controlPr>
            </control>
          </mc:Choice>
        </mc:AlternateContent>
        <mc:AlternateContent xmlns:mc="http://schemas.openxmlformats.org/markup-compatibility/2006">
          <mc:Choice Requires="x14">
            <control shapeId="16455" r:id="rId342" name="Check Box 1095">
              <controlPr defaultSize="0" autoFill="0" autoLine="0" autoPict="0">
                <anchor moveWithCells="1">
                  <from>
                    <xdr:col>1</xdr:col>
                    <xdr:colOff>0</xdr:colOff>
                    <xdr:row>117</xdr:row>
                    <xdr:rowOff>0</xdr:rowOff>
                  </from>
                  <to>
                    <xdr:col>1</xdr:col>
                    <xdr:colOff>0</xdr:colOff>
                    <xdr:row>118</xdr:row>
                    <xdr:rowOff>171450</xdr:rowOff>
                  </to>
                </anchor>
              </controlPr>
            </control>
          </mc:Choice>
        </mc:AlternateContent>
        <mc:AlternateContent xmlns:mc="http://schemas.openxmlformats.org/markup-compatibility/2006">
          <mc:Choice Requires="x14">
            <control shapeId="16456" r:id="rId343" name="Check Box 1096">
              <controlPr defaultSize="0" autoFill="0" autoLine="0" autoPict="0">
                <anchor moveWithCells="1">
                  <from>
                    <xdr:col>1</xdr:col>
                    <xdr:colOff>0</xdr:colOff>
                    <xdr:row>116</xdr:row>
                    <xdr:rowOff>0</xdr:rowOff>
                  </from>
                  <to>
                    <xdr:col>1</xdr:col>
                    <xdr:colOff>0</xdr:colOff>
                    <xdr:row>116</xdr:row>
                    <xdr:rowOff>219075</xdr:rowOff>
                  </to>
                </anchor>
              </controlPr>
            </control>
          </mc:Choice>
        </mc:AlternateContent>
        <mc:AlternateContent xmlns:mc="http://schemas.openxmlformats.org/markup-compatibility/2006">
          <mc:Choice Requires="x14">
            <control shapeId="16457" r:id="rId344" name="Check Box 1097">
              <controlPr defaultSize="0" autoFill="0" autoLine="0" autoPict="0">
                <anchor moveWithCells="1">
                  <from>
                    <xdr:col>1</xdr:col>
                    <xdr:colOff>0</xdr:colOff>
                    <xdr:row>93</xdr:row>
                    <xdr:rowOff>0</xdr:rowOff>
                  </from>
                  <to>
                    <xdr:col>1</xdr:col>
                    <xdr:colOff>0</xdr:colOff>
                    <xdr:row>93</xdr:row>
                    <xdr:rowOff>219075</xdr:rowOff>
                  </to>
                </anchor>
              </controlPr>
            </control>
          </mc:Choice>
        </mc:AlternateContent>
        <mc:AlternateContent xmlns:mc="http://schemas.openxmlformats.org/markup-compatibility/2006">
          <mc:Choice Requires="x14">
            <control shapeId="16458" r:id="rId345" name="Check Box 1098">
              <controlPr defaultSize="0" autoFill="0" autoLine="0" autoPict="0">
                <anchor moveWithCells="1">
                  <from>
                    <xdr:col>1</xdr:col>
                    <xdr:colOff>0</xdr:colOff>
                    <xdr:row>84</xdr:row>
                    <xdr:rowOff>0</xdr:rowOff>
                  </from>
                  <to>
                    <xdr:col>1</xdr:col>
                    <xdr:colOff>0</xdr:colOff>
                    <xdr:row>84</xdr:row>
                    <xdr:rowOff>219075</xdr:rowOff>
                  </to>
                </anchor>
              </controlPr>
            </control>
          </mc:Choice>
        </mc:AlternateContent>
        <mc:AlternateContent xmlns:mc="http://schemas.openxmlformats.org/markup-compatibility/2006">
          <mc:Choice Requires="x14">
            <control shapeId="16459" r:id="rId346" name="Check Box 1099">
              <controlPr defaultSize="0" autoFill="0" autoLine="0" autoPict="0">
                <anchor moveWithCells="1">
                  <from>
                    <xdr:col>1</xdr:col>
                    <xdr:colOff>0</xdr:colOff>
                    <xdr:row>85</xdr:row>
                    <xdr:rowOff>0</xdr:rowOff>
                  </from>
                  <to>
                    <xdr:col>1</xdr:col>
                    <xdr:colOff>0</xdr:colOff>
                    <xdr:row>85</xdr:row>
                    <xdr:rowOff>219075</xdr:rowOff>
                  </to>
                </anchor>
              </controlPr>
            </control>
          </mc:Choice>
        </mc:AlternateContent>
        <mc:AlternateContent xmlns:mc="http://schemas.openxmlformats.org/markup-compatibility/2006">
          <mc:Choice Requires="x14">
            <control shapeId="16460" r:id="rId347" name="Check Box 1100">
              <controlPr defaultSize="0" autoFill="0" autoLine="0" autoPict="0">
                <anchor moveWithCells="1">
                  <from>
                    <xdr:col>1</xdr:col>
                    <xdr:colOff>0</xdr:colOff>
                    <xdr:row>86</xdr:row>
                    <xdr:rowOff>0</xdr:rowOff>
                  </from>
                  <to>
                    <xdr:col>1</xdr:col>
                    <xdr:colOff>0</xdr:colOff>
                    <xdr:row>86</xdr:row>
                    <xdr:rowOff>219075</xdr:rowOff>
                  </to>
                </anchor>
              </controlPr>
            </control>
          </mc:Choice>
        </mc:AlternateContent>
        <mc:AlternateContent xmlns:mc="http://schemas.openxmlformats.org/markup-compatibility/2006">
          <mc:Choice Requires="x14">
            <control shapeId="16461" r:id="rId348" name="Check Box 1101">
              <controlPr defaultSize="0" autoFill="0" autoLine="0" autoPict="0">
                <anchor moveWithCells="1">
                  <from>
                    <xdr:col>1</xdr:col>
                    <xdr:colOff>0</xdr:colOff>
                    <xdr:row>88</xdr:row>
                    <xdr:rowOff>0</xdr:rowOff>
                  </from>
                  <to>
                    <xdr:col>1</xdr:col>
                    <xdr:colOff>0</xdr:colOff>
                    <xdr:row>88</xdr:row>
                    <xdr:rowOff>219075</xdr:rowOff>
                  </to>
                </anchor>
              </controlPr>
            </control>
          </mc:Choice>
        </mc:AlternateContent>
        <mc:AlternateContent xmlns:mc="http://schemas.openxmlformats.org/markup-compatibility/2006">
          <mc:Choice Requires="x14">
            <control shapeId="16462" r:id="rId349" name="Check Box 1102">
              <controlPr defaultSize="0" autoFill="0" autoLine="0" autoPict="0">
                <anchor moveWithCells="1">
                  <from>
                    <xdr:col>1</xdr:col>
                    <xdr:colOff>0</xdr:colOff>
                    <xdr:row>89</xdr:row>
                    <xdr:rowOff>0</xdr:rowOff>
                  </from>
                  <to>
                    <xdr:col>1</xdr:col>
                    <xdr:colOff>0</xdr:colOff>
                    <xdr:row>89</xdr:row>
                    <xdr:rowOff>219075</xdr:rowOff>
                  </to>
                </anchor>
              </controlPr>
            </control>
          </mc:Choice>
        </mc:AlternateContent>
        <mc:AlternateContent xmlns:mc="http://schemas.openxmlformats.org/markup-compatibility/2006">
          <mc:Choice Requires="x14">
            <control shapeId="16463" r:id="rId350" name="Check Box 1103">
              <controlPr defaultSize="0" autoFill="0" autoLine="0" autoPict="0">
                <anchor moveWithCells="1">
                  <from>
                    <xdr:col>1</xdr:col>
                    <xdr:colOff>0</xdr:colOff>
                    <xdr:row>90</xdr:row>
                    <xdr:rowOff>0</xdr:rowOff>
                  </from>
                  <to>
                    <xdr:col>1</xdr:col>
                    <xdr:colOff>0</xdr:colOff>
                    <xdr:row>90</xdr:row>
                    <xdr:rowOff>219075</xdr:rowOff>
                  </to>
                </anchor>
              </controlPr>
            </control>
          </mc:Choice>
        </mc:AlternateContent>
        <mc:AlternateContent xmlns:mc="http://schemas.openxmlformats.org/markup-compatibility/2006">
          <mc:Choice Requires="x14">
            <control shapeId="16464" r:id="rId351" name="Check Box 1104">
              <controlPr defaultSize="0" autoFill="0" autoLine="0" autoPict="0">
                <anchor moveWithCells="1">
                  <from>
                    <xdr:col>1</xdr:col>
                    <xdr:colOff>0</xdr:colOff>
                    <xdr:row>92</xdr:row>
                    <xdr:rowOff>0</xdr:rowOff>
                  </from>
                  <to>
                    <xdr:col>1</xdr:col>
                    <xdr:colOff>0</xdr:colOff>
                    <xdr:row>92</xdr:row>
                    <xdr:rowOff>219075</xdr:rowOff>
                  </to>
                </anchor>
              </controlPr>
            </control>
          </mc:Choice>
        </mc:AlternateContent>
        <mc:AlternateContent xmlns:mc="http://schemas.openxmlformats.org/markup-compatibility/2006">
          <mc:Choice Requires="x14">
            <control shapeId="16465" r:id="rId352" name="Check Box 1105">
              <controlPr defaultSize="0" autoFill="0" autoLine="0" autoPict="0">
                <anchor moveWithCells="1">
                  <from>
                    <xdr:col>1</xdr:col>
                    <xdr:colOff>0</xdr:colOff>
                    <xdr:row>91</xdr:row>
                    <xdr:rowOff>0</xdr:rowOff>
                  </from>
                  <to>
                    <xdr:col>1</xdr:col>
                    <xdr:colOff>0</xdr:colOff>
                    <xdr:row>91</xdr:row>
                    <xdr:rowOff>219075</xdr:rowOff>
                  </to>
                </anchor>
              </controlPr>
            </control>
          </mc:Choice>
        </mc:AlternateContent>
        <mc:AlternateContent xmlns:mc="http://schemas.openxmlformats.org/markup-compatibility/2006">
          <mc:Choice Requires="x14">
            <control shapeId="16466" r:id="rId353" name="Check Box 1106">
              <controlPr defaultSize="0" autoFill="0" autoLine="0" autoPict="0">
                <anchor moveWithCells="1">
                  <from>
                    <xdr:col>1</xdr:col>
                    <xdr:colOff>0</xdr:colOff>
                    <xdr:row>80</xdr:row>
                    <xdr:rowOff>0</xdr:rowOff>
                  </from>
                  <to>
                    <xdr:col>1</xdr:col>
                    <xdr:colOff>0</xdr:colOff>
                    <xdr:row>80</xdr:row>
                    <xdr:rowOff>219075</xdr:rowOff>
                  </to>
                </anchor>
              </controlPr>
            </control>
          </mc:Choice>
        </mc:AlternateContent>
        <mc:AlternateContent xmlns:mc="http://schemas.openxmlformats.org/markup-compatibility/2006">
          <mc:Choice Requires="x14">
            <control shapeId="16467" r:id="rId354" name="Check Box 1107">
              <controlPr defaultSize="0" autoFill="0" autoLine="0" autoPict="0">
                <anchor moveWithCells="1">
                  <from>
                    <xdr:col>1</xdr:col>
                    <xdr:colOff>0</xdr:colOff>
                    <xdr:row>81</xdr:row>
                    <xdr:rowOff>0</xdr:rowOff>
                  </from>
                  <to>
                    <xdr:col>1</xdr:col>
                    <xdr:colOff>0</xdr:colOff>
                    <xdr:row>81</xdr:row>
                    <xdr:rowOff>219075</xdr:rowOff>
                  </to>
                </anchor>
              </controlPr>
            </control>
          </mc:Choice>
        </mc:AlternateContent>
        <mc:AlternateContent xmlns:mc="http://schemas.openxmlformats.org/markup-compatibility/2006">
          <mc:Choice Requires="x14">
            <control shapeId="16468" r:id="rId355" name="Check Box 1108">
              <controlPr defaultSize="0" autoFill="0" autoLine="0" autoPict="0">
                <anchor moveWithCells="1">
                  <from>
                    <xdr:col>1</xdr:col>
                    <xdr:colOff>0</xdr:colOff>
                    <xdr:row>82</xdr:row>
                    <xdr:rowOff>0</xdr:rowOff>
                  </from>
                  <to>
                    <xdr:col>1</xdr:col>
                    <xdr:colOff>0</xdr:colOff>
                    <xdr:row>82</xdr:row>
                    <xdr:rowOff>219075</xdr:rowOff>
                  </to>
                </anchor>
              </controlPr>
            </control>
          </mc:Choice>
        </mc:AlternateContent>
        <mc:AlternateContent xmlns:mc="http://schemas.openxmlformats.org/markup-compatibility/2006">
          <mc:Choice Requires="x14">
            <control shapeId="16469" r:id="rId356" name="Check Box 1109">
              <controlPr defaultSize="0" autoFill="0" autoLine="0" autoPict="0">
                <anchor moveWithCells="1">
                  <from>
                    <xdr:col>1</xdr:col>
                    <xdr:colOff>0</xdr:colOff>
                    <xdr:row>83</xdr:row>
                    <xdr:rowOff>0</xdr:rowOff>
                  </from>
                  <to>
                    <xdr:col>1</xdr:col>
                    <xdr:colOff>0</xdr:colOff>
                    <xdr:row>83</xdr:row>
                    <xdr:rowOff>219075</xdr:rowOff>
                  </to>
                </anchor>
              </controlPr>
            </control>
          </mc:Choice>
        </mc:AlternateContent>
        <mc:AlternateContent xmlns:mc="http://schemas.openxmlformats.org/markup-compatibility/2006">
          <mc:Choice Requires="x14">
            <control shapeId="16599" r:id="rId357" name="Check Box 1239">
              <controlPr defaultSize="0" autoFill="0" autoLine="0" autoPict="0">
                <anchor moveWithCells="1">
                  <from>
                    <xdr:col>1</xdr:col>
                    <xdr:colOff>0</xdr:colOff>
                    <xdr:row>20</xdr:row>
                    <xdr:rowOff>0</xdr:rowOff>
                  </from>
                  <to>
                    <xdr:col>1</xdr:col>
                    <xdr:colOff>0</xdr:colOff>
                    <xdr:row>20</xdr:row>
                    <xdr:rowOff>219075</xdr:rowOff>
                  </to>
                </anchor>
              </controlPr>
            </control>
          </mc:Choice>
        </mc:AlternateContent>
        <mc:AlternateContent xmlns:mc="http://schemas.openxmlformats.org/markup-compatibility/2006">
          <mc:Choice Requires="x14">
            <control shapeId="16600" r:id="rId358" name="Check Box 1240">
              <controlPr defaultSize="0" autoFill="0" autoLine="0" autoPict="0">
                <anchor moveWithCells="1">
                  <from>
                    <xdr:col>1</xdr:col>
                    <xdr:colOff>0</xdr:colOff>
                    <xdr:row>21</xdr:row>
                    <xdr:rowOff>0</xdr:rowOff>
                  </from>
                  <to>
                    <xdr:col>1</xdr:col>
                    <xdr:colOff>0</xdr:colOff>
                    <xdr:row>21</xdr:row>
                    <xdr:rowOff>219075</xdr:rowOff>
                  </to>
                </anchor>
              </controlPr>
            </control>
          </mc:Choice>
        </mc:AlternateContent>
        <mc:AlternateContent xmlns:mc="http://schemas.openxmlformats.org/markup-compatibility/2006">
          <mc:Choice Requires="x14">
            <control shapeId="16601" r:id="rId359" name="Check Box 1241">
              <controlPr defaultSize="0" autoFill="0" autoLine="0" autoPict="0">
                <anchor moveWithCells="1">
                  <from>
                    <xdr:col>1</xdr:col>
                    <xdr:colOff>0</xdr:colOff>
                    <xdr:row>20</xdr:row>
                    <xdr:rowOff>0</xdr:rowOff>
                  </from>
                  <to>
                    <xdr:col>1</xdr:col>
                    <xdr:colOff>0</xdr:colOff>
                    <xdr:row>20</xdr:row>
                    <xdr:rowOff>219075</xdr:rowOff>
                  </to>
                </anchor>
              </controlPr>
            </control>
          </mc:Choice>
        </mc:AlternateContent>
        <mc:AlternateContent xmlns:mc="http://schemas.openxmlformats.org/markup-compatibility/2006">
          <mc:Choice Requires="x14">
            <control shapeId="16602" r:id="rId360" name="Check Box 1242">
              <controlPr defaultSize="0" autoFill="0" autoLine="0" autoPict="0">
                <anchor moveWithCells="1">
                  <from>
                    <xdr:col>1</xdr:col>
                    <xdr:colOff>0</xdr:colOff>
                    <xdr:row>21</xdr:row>
                    <xdr:rowOff>0</xdr:rowOff>
                  </from>
                  <to>
                    <xdr:col>1</xdr:col>
                    <xdr:colOff>0</xdr:colOff>
                    <xdr:row>21</xdr:row>
                    <xdr:rowOff>219075</xdr:rowOff>
                  </to>
                </anchor>
              </controlPr>
            </control>
          </mc:Choice>
        </mc:AlternateContent>
        <mc:AlternateContent xmlns:mc="http://schemas.openxmlformats.org/markup-compatibility/2006">
          <mc:Choice Requires="x14">
            <control shapeId="16688" r:id="rId361" name="Check Box 1328">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6689" r:id="rId362" name="Check Box 1329">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6690" r:id="rId363" name="Check Box 1330">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6691" r:id="rId364" name="Check Box 1331">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6692" r:id="rId365" name="Check Box 1332">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6693" r:id="rId366" name="Check Box 1333">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6694" r:id="rId367" name="Check Box 1334">
              <controlPr defaultSize="0" autoFill="0" autoLine="0" autoPict="0">
                <anchor moveWithCells="1">
                  <from>
                    <xdr:col>1</xdr:col>
                    <xdr:colOff>0</xdr:colOff>
                    <xdr:row>18</xdr:row>
                    <xdr:rowOff>0</xdr:rowOff>
                  </from>
                  <to>
                    <xdr:col>1</xdr:col>
                    <xdr:colOff>0</xdr:colOff>
                    <xdr:row>18</xdr:row>
                    <xdr:rowOff>219075</xdr:rowOff>
                  </to>
                </anchor>
              </controlPr>
            </control>
          </mc:Choice>
        </mc:AlternateContent>
        <mc:AlternateContent xmlns:mc="http://schemas.openxmlformats.org/markup-compatibility/2006">
          <mc:Choice Requires="x14">
            <control shapeId="16695" r:id="rId368" name="Check Box 1335">
              <controlPr defaultSize="0" autoFill="0" autoLine="0" autoPict="0">
                <anchor moveWithCells="1">
                  <from>
                    <xdr:col>1</xdr:col>
                    <xdr:colOff>0</xdr:colOff>
                    <xdr:row>18</xdr:row>
                    <xdr:rowOff>0</xdr:rowOff>
                  </from>
                  <to>
                    <xdr:col>1</xdr:col>
                    <xdr:colOff>0</xdr:colOff>
                    <xdr:row>18</xdr:row>
                    <xdr:rowOff>219075</xdr:rowOff>
                  </to>
                </anchor>
              </controlPr>
            </control>
          </mc:Choice>
        </mc:AlternateContent>
        <mc:AlternateContent xmlns:mc="http://schemas.openxmlformats.org/markup-compatibility/2006">
          <mc:Choice Requires="x14">
            <control shapeId="16719" r:id="rId369" name="Option Button 1359">
              <controlPr defaultSize="0" autoFill="0" autoLine="0" autoPict="0">
                <anchor moveWithCells="1">
                  <from>
                    <xdr:col>11</xdr:col>
                    <xdr:colOff>85725</xdr:colOff>
                    <xdr:row>1186</xdr:row>
                    <xdr:rowOff>0</xdr:rowOff>
                  </from>
                  <to>
                    <xdr:col>11</xdr:col>
                    <xdr:colOff>390525</xdr:colOff>
                    <xdr:row>1186</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IO1804"/>
  <sheetViews>
    <sheetView showGridLines="0" showRowColHeaders="0" zoomScaleNormal="100" zoomScaleSheetLayoutView="70" workbookViewId="0"/>
  </sheetViews>
  <sheetFormatPr defaultColWidth="0" defaultRowHeight="0" customHeight="1" zeroHeight="1"/>
  <cols>
    <col min="1" max="1" width="2.140625" style="262" customWidth="1"/>
    <col min="2" max="2" width="5.7109375" style="247" customWidth="1"/>
    <col min="3" max="3" width="6.85546875" style="3" customWidth="1"/>
    <col min="4" max="4" width="7.140625" style="3" customWidth="1"/>
    <col min="5" max="5" width="7.140625" style="247" customWidth="1"/>
    <col min="6" max="6" width="9.28515625" style="247" customWidth="1"/>
    <col min="7" max="7" width="6.42578125" style="247" customWidth="1"/>
    <col min="8" max="8" width="4.140625" style="247" customWidth="1"/>
    <col min="9" max="9" width="10" style="247" bestFit="1" customWidth="1"/>
    <col min="10" max="10" width="3" style="247" customWidth="1"/>
    <col min="11" max="11" width="11.140625" style="247" customWidth="1"/>
    <col min="12" max="12" width="14.140625" style="3" customWidth="1"/>
    <col min="13" max="13" width="9.85546875" style="3" customWidth="1"/>
    <col min="14" max="14" width="12.85546875" style="247" customWidth="1"/>
    <col min="15" max="15" width="8" style="247" customWidth="1"/>
    <col min="16" max="16" width="6.85546875" style="247" customWidth="1"/>
    <col min="17" max="17" width="8.140625" style="247" customWidth="1"/>
    <col min="18" max="18" width="5.7109375" style="247" customWidth="1"/>
    <col min="19" max="19" width="7.42578125" style="247" bestFit="1" customWidth="1"/>
    <col min="20" max="20" width="10.7109375" style="247" customWidth="1"/>
    <col min="21" max="21" width="2.5703125" style="25" customWidth="1"/>
    <col min="22" max="22" width="8.42578125" style="25" hidden="1" customWidth="1"/>
    <col min="23" max="23" width="9.5703125" style="145" hidden="1" customWidth="1"/>
    <col min="24" max="24" width="9.5703125" style="25" hidden="1" customWidth="1"/>
    <col min="25" max="249" width="0" style="25" hidden="1" customWidth="1"/>
    <col min="250" max="16384" width="9.140625" style="25" hidden="1"/>
  </cols>
  <sheetData>
    <row r="1" spans="1:34" s="33" customFormat="1" ht="10.5" customHeight="1">
      <c r="A1" s="407"/>
      <c r="B1" s="50"/>
      <c r="C1" s="62"/>
      <c r="D1" s="62"/>
      <c r="E1" s="50"/>
      <c r="F1" s="50"/>
      <c r="G1" s="50"/>
      <c r="H1" s="50"/>
      <c r="I1" s="50"/>
      <c r="J1" s="50"/>
      <c r="K1" s="50"/>
      <c r="L1" s="50"/>
      <c r="M1" s="62"/>
      <c r="N1" s="62"/>
      <c r="O1" s="50"/>
      <c r="P1" s="50"/>
      <c r="Q1" s="50"/>
      <c r="R1" s="50"/>
      <c r="S1" s="50"/>
      <c r="T1" s="50"/>
      <c r="U1" s="341"/>
      <c r="W1" s="149"/>
    </row>
    <row r="2" spans="1:34" s="33" customFormat="1" ht="12.75" customHeight="1">
      <c r="A2" s="353"/>
      <c r="B2" s="50"/>
      <c r="C2" s="62"/>
      <c r="D2" s="62"/>
      <c r="E2" s="50"/>
      <c r="F2" s="50"/>
      <c r="G2" s="50"/>
      <c r="H2" s="50"/>
      <c r="I2" s="50"/>
      <c r="J2" s="50"/>
      <c r="K2" s="50"/>
      <c r="L2" s="50"/>
      <c r="M2" s="62"/>
      <c r="N2" s="62"/>
      <c r="O2" s="50"/>
      <c r="P2" s="50"/>
      <c r="Q2" s="50"/>
      <c r="R2" s="50"/>
      <c r="S2" s="50"/>
      <c r="T2" s="50"/>
      <c r="U2" s="341"/>
      <c r="W2" s="149"/>
    </row>
    <row r="3" spans="1:34" s="33" customFormat="1" ht="12.75" customHeight="1">
      <c r="A3" s="353"/>
      <c r="B3" s="50"/>
      <c r="C3" s="62"/>
      <c r="D3" s="62"/>
      <c r="E3" s="50"/>
      <c r="F3" s="50"/>
      <c r="G3" s="50"/>
      <c r="H3" s="50"/>
      <c r="I3" s="50"/>
      <c r="J3" s="50"/>
      <c r="K3" s="50"/>
      <c r="P3" s="50"/>
      <c r="Q3" s="50"/>
      <c r="U3" s="341"/>
      <c r="W3" s="149"/>
    </row>
    <row r="4" spans="1:34" s="33" customFormat="1" ht="12.75" customHeight="1">
      <c r="A4" s="353"/>
      <c r="B4" s="50"/>
      <c r="C4" s="62"/>
      <c r="D4" s="62"/>
      <c r="E4" s="50"/>
      <c r="F4" s="50"/>
      <c r="G4" s="50"/>
      <c r="H4" s="50"/>
      <c r="I4" s="50"/>
      <c r="J4" s="50"/>
      <c r="K4" s="50"/>
      <c r="L4" s="50"/>
      <c r="M4" s="62"/>
      <c r="N4" s="62"/>
      <c r="Q4" s="50"/>
      <c r="U4" s="341"/>
      <c r="W4" s="149"/>
    </row>
    <row r="5" spans="1:34" s="33" customFormat="1" ht="12.75" customHeight="1">
      <c r="A5" s="353"/>
      <c r="B5" s="50"/>
      <c r="C5" s="62"/>
      <c r="D5" s="62"/>
      <c r="E5" s="50"/>
      <c r="F5" s="50"/>
      <c r="G5" s="50"/>
      <c r="H5" s="50"/>
      <c r="I5" s="50"/>
      <c r="J5" s="50"/>
      <c r="K5" s="50"/>
      <c r="L5" s="50"/>
      <c r="M5" s="62"/>
      <c r="N5" s="62"/>
      <c r="O5" s="50"/>
      <c r="P5" s="50"/>
      <c r="Q5" s="50"/>
      <c r="U5" s="341"/>
      <c r="W5" s="149"/>
    </row>
    <row r="6" spans="1:34" s="2" customFormat="1" ht="19.5" customHeight="1">
      <c r="A6" s="352"/>
      <c r="B6" s="1601" t="s">
        <v>180</v>
      </c>
      <c r="C6" s="1601"/>
      <c r="D6" s="1601"/>
      <c r="E6" s="1601"/>
      <c r="F6" s="1601"/>
      <c r="G6" s="1601"/>
      <c r="H6" s="1601"/>
      <c r="I6" s="1601"/>
      <c r="J6" s="1601"/>
      <c r="K6" s="1601"/>
      <c r="L6" s="1601"/>
      <c r="M6" s="1601"/>
      <c r="N6" s="1601"/>
      <c r="O6" s="1601"/>
      <c r="P6" s="1601"/>
      <c r="Q6" s="1601"/>
      <c r="R6" s="1601"/>
      <c r="S6" s="1601"/>
      <c r="T6" s="1601"/>
      <c r="U6" s="209"/>
      <c r="W6" s="146"/>
    </row>
    <row r="7" spans="1:34" s="2" customFormat="1" ht="3.75" customHeight="1">
      <c r="A7" s="352"/>
      <c r="B7" s="5"/>
      <c r="C7" s="7"/>
      <c r="D7" s="7"/>
      <c r="E7" s="8"/>
      <c r="F7" s="8"/>
      <c r="G7" s="8"/>
      <c r="H7" s="8"/>
      <c r="I7" s="8"/>
      <c r="J7" s="8"/>
      <c r="K7" s="8"/>
      <c r="L7" s="8"/>
      <c r="M7" s="8"/>
      <c r="N7" s="8"/>
      <c r="O7" s="8"/>
      <c r="P7" s="8"/>
      <c r="Q7" s="8"/>
      <c r="R7" s="9"/>
      <c r="S7" s="245"/>
      <c r="T7" s="245"/>
      <c r="U7" s="209"/>
      <c r="W7" s="146"/>
    </row>
    <row r="8" spans="1:34" s="2" customFormat="1" ht="19.5" customHeight="1">
      <c r="A8" s="354"/>
      <c r="B8" s="5" t="s">
        <v>97</v>
      </c>
      <c r="C8" s="7"/>
      <c r="D8" s="7"/>
      <c r="E8" s="7"/>
      <c r="F8" s="32"/>
      <c r="G8" s="1663"/>
      <c r="H8" s="1663"/>
      <c r="I8" s="1663"/>
      <c r="J8" s="1663"/>
      <c r="K8" s="1663"/>
      <c r="L8" s="1663"/>
      <c r="M8" s="1663"/>
      <c r="N8" s="1663"/>
      <c r="O8" s="1663"/>
      <c r="P8" s="1663"/>
      <c r="Q8" s="1663"/>
      <c r="R8" s="1663"/>
      <c r="S8" s="1663"/>
      <c r="T8" s="1663"/>
      <c r="U8" s="338"/>
      <c r="W8" s="146"/>
    </row>
    <row r="9" spans="1:34" s="2" customFormat="1" ht="9" customHeight="1">
      <c r="A9" s="260"/>
      <c r="B9" s="5"/>
      <c r="C9" s="7"/>
      <c r="D9" s="7"/>
      <c r="E9" s="32"/>
      <c r="F9" s="32"/>
      <c r="G9" s="32"/>
      <c r="H9" s="32"/>
      <c r="I9" s="32"/>
      <c r="J9" s="32"/>
      <c r="K9" s="32"/>
      <c r="L9" s="31"/>
      <c r="M9" s="31"/>
      <c r="N9" s="31"/>
      <c r="O9" s="31"/>
      <c r="P9" s="31"/>
      <c r="Q9" s="31"/>
      <c r="R9" s="159"/>
      <c r="S9" s="159"/>
      <c r="T9" s="159"/>
      <c r="U9" s="209"/>
      <c r="W9" s="146"/>
    </row>
    <row r="10" spans="1:34" s="245" customFormat="1" ht="19.5" customHeight="1">
      <c r="A10" s="260"/>
      <c r="B10" s="5" t="s">
        <v>0</v>
      </c>
      <c r="C10" s="7"/>
      <c r="D10" s="7"/>
      <c r="E10" s="1612"/>
      <c r="F10" s="1612"/>
      <c r="G10" s="1612"/>
      <c r="H10" s="32"/>
      <c r="J10" s="32"/>
      <c r="K10" s="32"/>
      <c r="L10" s="31"/>
      <c r="M10" s="31"/>
      <c r="N10" s="31"/>
      <c r="O10" s="31"/>
      <c r="P10" s="31"/>
      <c r="Q10" s="31"/>
      <c r="R10" s="159"/>
      <c r="S10" s="159"/>
      <c r="T10" s="159"/>
      <c r="U10" s="209"/>
      <c r="W10" s="146"/>
    </row>
    <row r="11" spans="1:34" s="245" customFormat="1" ht="5.25" customHeight="1">
      <c r="A11" s="260"/>
      <c r="B11" s="5"/>
      <c r="C11" s="7"/>
      <c r="D11" s="7"/>
      <c r="E11" s="32"/>
      <c r="F11" s="32"/>
      <c r="G11" s="32"/>
      <c r="H11" s="32"/>
      <c r="I11" s="32"/>
      <c r="J11" s="32"/>
      <c r="K11" s="32"/>
      <c r="L11" s="31"/>
      <c r="M11" s="31"/>
      <c r="N11" s="31"/>
      <c r="O11" s="31"/>
      <c r="P11" s="31"/>
      <c r="Q11" s="31"/>
      <c r="R11" s="159"/>
      <c r="S11" s="159"/>
      <c r="T11" s="159"/>
      <c r="U11" s="209"/>
      <c r="W11" s="146"/>
    </row>
    <row r="12" spans="1:34" s="40" customFormat="1" ht="14.25" customHeight="1">
      <c r="A12" s="355"/>
      <c r="B12" s="70" t="s">
        <v>114</v>
      </c>
      <c r="C12" s="71"/>
      <c r="D12" s="71"/>
      <c r="E12" s="71"/>
      <c r="F12" s="71"/>
      <c r="G12" s="71"/>
      <c r="H12" s="71"/>
      <c r="I12" s="71"/>
      <c r="J12" s="71"/>
      <c r="K12" s="71"/>
      <c r="L12" s="71"/>
      <c r="M12" s="71"/>
      <c r="N12" s="71"/>
      <c r="O12" s="71"/>
      <c r="P12" s="71"/>
      <c r="Q12" s="71"/>
      <c r="R12" s="71"/>
      <c r="S12" s="71"/>
      <c r="T12" s="248"/>
      <c r="U12" s="342"/>
      <c r="W12" s="142"/>
    </row>
    <row r="13" spans="1:34" s="40" customFormat="1" ht="3.75" customHeight="1">
      <c r="A13" s="355"/>
      <c r="B13" s="251"/>
      <c r="C13" s="71"/>
      <c r="D13" s="250"/>
      <c r="E13" s="71"/>
      <c r="F13" s="71"/>
      <c r="G13" s="71"/>
      <c r="H13" s="71"/>
      <c r="I13" s="71"/>
      <c r="J13" s="71"/>
      <c r="K13" s="71"/>
      <c r="L13" s="71"/>
      <c r="M13" s="71"/>
      <c r="N13" s="71"/>
      <c r="O13" s="71"/>
      <c r="P13" s="71"/>
      <c r="Q13" s="71"/>
      <c r="R13" s="71"/>
      <c r="S13" s="71"/>
      <c r="T13" s="248"/>
      <c r="U13" s="343"/>
      <c r="W13" s="142"/>
    </row>
    <row r="14" spans="1:34" s="81" customFormat="1" ht="17.25" customHeight="1">
      <c r="A14" s="356"/>
      <c r="B14" s="1660" t="s">
        <v>82</v>
      </c>
      <c r="C14" s="1661"/>
      <c r="D14" s="252" t="s">
        <v>22</v>
      </c>
      <c r="E14" s="74" t="s">
        <v>23</v>
      </c>
      <c r="F14" s="191">
        <v>1</v>
      </c>
      <c r="G14" s="105"/>
      <c r="I14" s="1660" t="s">
        <v>86</v>
      </c>
      <c r="J14" s="1661"/>
      <c r="K14" s="79"/>
      <c r="L14" s="74" t="s">
        <v>23</v>
      </c>
      <c r="M14" s="78"/>
      <c r="N14" s="1670"/>
      <c r="O14" s="1660" t="s">
        <v>83</v>
      </c>
      <c r="P14" s="1661"/>
      <c r="Q14" s="79"/>
      <c r="R14" s="74" t="s">
        <v>23</v>
      </c>
      <c r="S14" s="1668"/>
      <c r="T14" s="1669"/>
      <c r="U14" s="344"/>
      <c r="W14" s="475"/>
    </row>
    <row r="15" spans="1:34" s="39" customFormat="1" ht="6.75" customHeight="1">
      <c r="A15" s="261"/>
      <c r="B15" s="122"/>
      <c r="C15" s="852"/>
      <c r="D15" s="852"/>
      <c r="E15" s="852"/>
      <c r="F15" s="852"/>
      <c r="G15" s="852"/>
      <c r="H15" s="955"/>
      <c r="I15" s="852"/>
      <c r="J15" s="852"/>
      <c r="K15" s="852"/>
      <c r="L15" s="852"/>
      <c r="M15" s="122"/>
      <c r="N15" s="1670"/>
      <c r="P15" s="122"/>
      <c r="Q15" s="245"/>
      <c r="R15" s="5"/>
      <c r="S15" s="122"/>
      <c r="T15" s="249"/>
      <c r="U15" s="345"/>
      <c r="V15" s="143"/>
      <c r="W15" s="143"/>
      <c r="X15" s="143"/>
      <c r="Y15" s="143"/>
      <c r="Z15" s="143"/>
      <c r="AA15" s="143"/>
      <c r="AB15" s="143"/>
      <c r="AC15" s="143"/>
      <c r="AD15" s="143"/>
      <c r="AE15" s="143"/>
      <c r="AF15" s="143"/>
      <c r="AG15" s="143"/>
      <c r="AH15" s="143"/>
    </row>
    <row r="16" spans="1:34" s="39" customFormat="1" ht="17.25" customHeight="1">
      <c r="A16" s="261"/>
      <c r="B16" s="1660" t="s">
        <v>84</v>
      </c>
      <c r="C16" s="1662"/>
      <c r="D16" s="956"/>
      <c r="E16" s="915" t="s">
        <v>23</v>
      </c>
      <c r="F16" s="920"/>
      <c r="G16" s="852"/>
      <c r="H16" s="955"/>
      <c r="I16" s="1666" t="s">
        <v>85</v>
      </c>
      <c r="J16" s="1662"/>
      <c r="K16" s="956"/>
      <c r="L16" s="915" t="s">
        <v>23</v>
      </c>
      <c r="M16" s="414"/>
      <c r="N16" s="1670"/>
      <c r="O16" s="1660" t="s">
        <v>115</v>
      </c>
      <c r="P16" s="1661"/>
      <c r="Q16" s="79"/>
      <c r="R16" s="74" t="s">
        <v>23</v>
      </c>
      <c r="S16" s="1668"/>
      <c r="T16" s="1669"/>
      <c r="U16" s="345"/>
      <c r="V16" s="143"/>
      <c r="W16" s="143"/>
      <c r="X16" s="143"/>
      <c r="Y16" s="143"/>
      <c r="Z16" s="143"/>
      <c r="AA16" s="143"/>
      <c r="AB16" s="143"/>
      <c r="AC16" s="143"/>
      <c r="AD16" s="143"/>
      <c r="AE16" s="143"/>
      <c r="AF16" s="143"/>
      <c r="AG16" s="143"/>
      <c r="AH16" s="143"/>
    </row>
    <row r="17" spans="1:26" s="143" customFormat="1" ht="8.25" customHeight="1">
      <c r="A17" s="261"/>
      <c r="C17" s="873"/>
      <c r="D17" s="873"/>
      <c r="E17" s="873"/>
      <c r="F17" s="873"/>
      <c r="G17" s="873"/>
      <c r="H17" s="873"/>
      <c r="I17" s="873"/>
      <c r="J17" s="873"/>
      <c r="K17" s="873"/>
      <c r="L17" s="873"/>
      <c r="T17" s="249"/>
      <c r="U17" s="345"/>
    </row>
    <row r="18" spans="1:26" s="36" customFormat="1" ht="19.5" customHeight="1">
      <c r="A18" s="261"/>
      <c r="B18" s="1664" t="s">
        <v>91</v>
      </c>
      <c r="C18" s="1665"/>
      <c r="D18" s="1667" t="str">
        <f>IF(SUM(Q22:S61,Q69:S119,Q127:S176,Q184:S233)=0,"",SUM(Q22:S61,Q69:S119,Q127:S176,Q184:S233))</f>
        <v/>
      </c>
      <c r="E18" s="1667"/>
      <c r="F18" s="1667"/>
      <c r="G18" s="1667"/>
      <c r="H18" s="1667"/>
      <c r="I18" s="872"/>
      <c r="J18" s="872"/>
      <c r="K18" s="872"/>
      <c r="L18" s="872"/>
      <c r="M18" s="35"/>
      <c r="N18" s="35"/>
      <c r="T18" s="157"/>
      <c r="U18" s="346"/>
    </row>
    <row r="19" spans="1:26" s="36" customFormat="1" ht="3.75" customHeight="1">
      <c r="A19" s="261"/>
      <c r="B19" s="153"/>
      <c r="C19" s="957"/>
      <c r="D19" s="822"/>
      <c r="E19" s="823"/>
      <c r="F19" s="823"/>
      <c r="G19" s="823"/>
      <c r="H19" s="823"/>
      <c r="I19" s="823"/>
      <c r="J19" s="823"/>
      <c r="K19" s="823"/>
      <c r="L19" s="822"/>
      <c r="M19" s="18"/>
      <c r="N19" s="18"/>
      <c r="O19" s="18"/>
      <c r="P19" s="18"/>
      <c r="Q19" s="18"/>
      <c r="R19" s="169"/>
      <c r="S19" s="169"/>
      <c r="T19" s="170"/>
      <c r="U19" s="347"/>
      <c r="V19" s="35"/>
      <c r="W19" s="35"/>
      <c r="X19" s="35"/>
      <c r="Y19" s="35"/>
      <c r="Z19" s="35"/>
    </row>
    <row r="20" spans="1:26" s="39" customFormat="1" ht="12.75" customHeight="1">
      <c r="A20" s="260"/>
      <c r="B20" s="1629" t="s">
        <v>1</v>
      </c>
      <c r="C20" s="1644" t="s">
        <v>7</v>
      </c>
      <c r="D20" s="1646" t="s">
        <v>8</v>
      </c>
      <c r="E20" s="1647"/>
      <c r="F20" s="1647"/>
      <c r="G20" s="1647"/>
      <c r="H20" s="1647"/>
      <c r="I20" s="1647"/>
      <c r="J20" s="1647"/>
      <c r="K20" s="1648"/>
      <c r="L20" s="1644" t="s">
        <v>117</v>
      </c>
      <c r="M20" s="1587" t="s">
        <v>53</v>
      </c>
      <c r="N20" s="1644" t="s">
        <v>3</v>
      </c>
      <c r="O20" s="1671" t="s">
        <v>118</v>
      </c>
      <c r="P20" s="1672"/>
      <c r="Q20" s="1671" t="s">
        <v>119</v>
      </c>
      <c r="R20" s="1675"/>
      <c r="S20" s="1672"/>
      <c r="T20" s="1631" t="s">
        <v>2</v>
      </c>
      <c r="U20" s="348"/>
      <c r="W20" s="143"/>
    </row>
    <row r="21" spans="1:26" s="38" customFormat="1" ht="20.25" customHeight="1" thickBot="1">
      <c r="A21" s="269"/>
      <c r="B21" s="1630"/>
      <c r="C21" s="1645"/>
      <c r="D21" s="1649"/>
      <c r="E21" s="1650"/>
      <c r="F21" s="1650"/>
      <c r="G21" s="1650"/>
      <c r="H21" s="1650"/>
      <c r="I21" s="1650"/>
      <c r="J21" s="1650"/>
      <c r="K21" s="1651"/>
      <c r="L21" s="1645"/>
      <c r="M21" s="1652"/>
      <c r="N21" s="1652"/>
      <c r="O21" s="1673"/>
      <c r="P21" s="1674"/>
      <c r="Q21" s="1676"/>
      <c r="R21" s="1677"/>
      <c r="S21" s="1678"/>
      <c r="T21" s="1632"/>
      <c r="U21" s="349"/>
      <c r="V21" s="88"/>
      <c r="W21" s="89"/>
    </row>
    <row r="22" spans="1:26" s="39" customFormat="1" ht="23.45" customHeight="1">
      <c r="A22" s="260"/>
      <c r="B22" s="282"/>
      <c r="C22" s="865"/>
      <c r="D22" s="1642"/>
      <c r="E22" s="1643"/>
      <c r="F22" s="1643"/>
      <c r="G22" s="1643"/>
      <c r="H22" s="1643"/>
      <c r="I22" s="1643"/>
      <c r="J22" s="1643"/>
      <c r="K22" s="1643"/>
      <c r="L22" s="942"/>
      <c r="M22" s="253"/>
      <c r="N22" s="254"/>
      <c r="O22" s="1639" t="str">
        <f>IF(C22*N22=0,"",C22*N22)</f>
        <v/>
      </c>
      <c r="P22" s="1640"/>
      <c r="Q22" s="1619" t="str">
        <f>IF(ISERROR(INDEX($W$22:$W$27,MATCH(M22,$V$22:$V$27,0))*O22),"",INDEX($W$22:$W$27,MATCH(M22,$V$22:$V$27,0))*O22)</f>
        <v/>
      </c>
      <c r="R22" s="1619"/>
      <c r="S22" s="1619"/>
      <c r="T22" s="413"/>
      <c r="U22" s="350"/>
      <c r="V22" s="469" t="str">
        <f>D14</f>
        <v>USD</v>
      </c>
      <c r="W22" s="470">
        <f>F14</f>
        <v>1</v>
      </c>
    </row>
    <row r="23" spans="1:26" s="39" customFormat="1" ht="23.45" customHeight="1">
      <c r="A23" s="357"/>
      <c r="B23" s="281"/>
      <c r="C23" s="865"/>
      <c r="D23" s="1615"/>
      <c r="E23" s="1616"/>
      <c r="F23" s="1616"/>
      <c r="G23" s="1616"/>
      <c r="H23" s="1616"/>
      <c r="I23" s="1616"/>
      <c r="J23" s="1616"/>
      <c r="K23" s="1616"/>
      <c r="L23" s="942"/>
      <c r="M23" s="253"/>
      <c r="N23" s="131"/>
      <c r="O23" s="1639" t="str">
        <f t="shared" ref="O23:O61" si="0">IF(C23*N23=0,"",C23*N23)</f>
        <v/>
      </c>
      <c r="P23" s="1640"/>
      <c r="Q23" s="1619" t="str">
        <f t="shared" ref="Q23:Q61" si="1">IF(ISERROR(INDEX($W$22:$W$27,MATCH(M23,$V$22:$V$27,0))*O23),"",INDEX($W$22:$W$27,MATCH(M23,$V$22:$V$27,0))*O23)</f>
        <v/>
      </c>
      <c r="R23" s="1619"/>
      <c r="S23" s="1619"/>
      <c r="T23" s="412"/>
      <c r="U23" s="350"/>
      <c r="V23" s="469" t="str">
        <f>IF(K14=0,"",K14)</f>
        <v/>
      </c>
      <c r="W23" s="470">
        <f>M14</f>
        <v>0</v>
      </c>
    </row>
    <row r="24" spans="1:26" s="39" customFormat="1" ht="23.45" customHeight="1">
      <c r="A24" s="357"/>
      <c r="B24" s="281"/>
      <c r="C24" s="865"/>
      <c r="D24" s="1615"/>
      <c r="E24" s="1616"/>
      <c r="F24" s="1616"/>
      <c r="G24" s="1616"/>
      <c r="H24" s="1616"/>
      <c r="I24" s="1616"/>
      <c r="J24" s="1616"/>
      <c r="K24" s="1616"/>
      <c r="L24" s="942"/>
      <c r="M24" s="253"/>
      <c r="N24" s="131"/>
      <c r="O24" s="1639" t="str">
        <f t="shared" si="0"/>
        <v/>
      </c>
      <c r="P24" s="1640"/>
      <c r="Q24" s="1619" t="str">
        <f t="shared" si="1"/>
        <v/>
      </c>
      <c r="R24" s="1619"/>
      <c r="S24" s="1619"/>
      <c r="T24" s="412"/>
      <c r="U24" s="350"/>
      <c r="V24" s="469" t="str">
        <f>IF(Q14=0,"",Q14)</f>
        <v/>
      </c>
      <c r="W24" s="470">
        <f>S14</f>
        <v>0</v>
      </c>
    </row>
    <row r="25" spans="1:26" s="39" customFormat="1" ht="23.45" customHeight="1">
      <c r="A25" s="357"/>
      <c r="B25" s="281"/>
      <c r="C25" s="865"/>
      <c r="D25" s="1615"/>
      <c r="E25" s="1616"/>
      <c r="F25" s="1616"/>
      <c r="G25" s="1616"/>
      <c r="H25" s="1616"/>
      <c r="I25" s="1616"/>
      <c r="J25" s="1616"/>
      <c r="K25" s="1616"/>
      <c r="L25" s="942"/>
      <c r="M25" s="253"/>
      <c r="N25" s="131"/>
      <c r="O25" s="1639" t="str">
        <f t="shared" si="0"/>
        <v/>
      </c>
      <c r="P25" s="1640"/>
      <c r="Q25" s="1619" t="str">
        <f t="shared" si="1"/>
        <v/>
      </c>
      <c r="R25" s="1619"/>
      <c r="S25" s="1619"/>
      <c r="T25" s="412"/>
      <c r="U25" s="350"/>
      <c r="V25" s="469" t="str">
        <f>IF(D16=0,"",D16)</f>
        <v/>
      </c>
      <c r="W25" s="470">
        <f>F16</f>
        <v>0</v>
      </c>
    </row>
    <row r="26" spans="1:26" s="39" customFormat="1" ht="23.45" customHeight="1">
      <c r="A26" s="357"/>
      <c r="B26" s="281"/>
      <c r="C26" s="865"/>
      <c r="D26" s="1642"/>
      <c r="E26" s="1643"/>
      <c r="F26" s="1643"/>
      <c r="G26" s="1643"/>
      <c r="H26" s="1643"/>
      <c r="I26" s="1643"/>
      <c r="J26" s="1643"/>
      <c r="K26" s="1643"/>
      <c r="L26" s="942"/>
      <c r="M26" s="253"/>
      <c r="N26" s="131"/>
      <c r="O26" s="1639" t="str">
        <f t="shared" si="0"/>
        <v/>
      </c>
      <c r="P26" s="1640"/>
      <c r="Q26" s="1619" t="str">
        <f t="shared" si="1"/>
        <v/>
      </c>
      <c r="R26" s="1619"/>
      <c r="S26" s="1619"/>
      <c r="T26" s="412"/>
      <c r="U26" s="350"/>
      <c r="V26" s="469" t="str">
        <f>IF(K16=0,"",K16)</f>
        <v/>
      </c>
      <c r="W26" s="470">
        <f>M16</f>
        <v>0</v>
      </c>
    </row>
    <row r="27" spans="1:26" s="39" customFormat="1" ht="23.45" customHeight="1">
      <c r="A27" s="357"/>
      <c r="B27" s="281"/>
      <c r="C27" s="865"/>
      <c r="D27" s="1615"/>
      <c r="E27" s="1616"/>
      <c r="F27" s="1616"/>
      <c r="G27" s="1616"/>
      <c r="H27" s="1616"/>
      <c r="I27" s="1616"/>
      <c r="J27" s="1616"/>
      <c r="K27" s="1616"/>
      <c r="L27" s="942"/>
      <c r="M27" s="253"/>
      <c r="N27" s="131"/>
      <c r="O27" s="1639" t="str">
        <f t="shared" si="0"/>
        <v/>
      </c>
      <c r="P27" s="1640"/>
      <c r="Q27" s="1619" t="str">
        <f t="shared" si="1"/>
        <v/>
      </c>
      <c r="R27" s="1619"/>
      <c r="S27" s="1619"/>
      <c r="T27" s="412"/>
      <c r="U27" s="350"/>
      <c r="V27" s="469" t="str">
        <f>IF(Q16=0,"", Q16)</f>
        <v/>
      </c>
      <c r="W27" s="470">
        <f>S16</f>
        <v>0</v>
      </c>
    </row>
    <row r="28" spans="1:26" s="39" customFormat="1" ht="23.45" customHeight="1">
      <c r="A28" s="357"/>
      <c r="B28" s="281"/>
      <c r="C28" s="865"/>
      <c r="D28" s="1615"/>
      <c r="E28" s="1616"/>
      <c r="F28" s="1616"/>
      <c r="G28" s="1616"/>
      <c r="H28" s="1616"/>
      <c r="I28" s="1616"/>
      <c r="J28" s="1616"/>
      <c r="K28" s="1616"/>
      <c r="L28" s="942"/>
      <c r="M28" s="253"/>
      <c r="N28" s="131"/>
      <c r="O28" s="1639" t="str">
        <f t="shared" si="0"/>
        <v/>
      </c>
      <c r="P28" s="1640"/>
      <c r="Q28" s="1619" t="str">
        <f t="shared" si="1"/>
        <v/>
      </c>
      <c r="R28" s="1619"/>
      <c r="S28" s="1619"/>
      <c r="T28" s="412"/>
      <c r="U28" s="350"/>
      <c r="W28" s="143"/>
    </row>
    <row r="29" spans="1:26" s="39" customFormat="1" ht="23.45" customHeight="1">
      <c r="A29" s="357"/>
      <c r="B29" s="281"/>
      <c r="C29" s="865"/>
      <c r="D29" s="1615"/>
      <c r="E29" s="1616"/>
      <c r="F29" s="1616"/>
      <c r="G29" s="1616"/>
      <c r="H29" s="1616"/>
      <c r="I29" s="1616"/>
      <c r="J29" s="1616"/>
      <c r="K29" s="1616"/>
      <c r="L29" s="942"/>
      <c r="M29" s="253"/>
      <c r="N29" s="131"/>
      <c r="O29" s="1639" t="str">
        <f t="shared" si="0"/>
        <v/>
      </c>
      <c r="P29" s="1640"/>
      <c r="Q29" s="1619" t="str">
        <f t="shared" si="1"/>
        <v/>
      </c>
      <c r="R29" s="1619"/>
      <c r="S29" s="1619"/>
      <c r="T29" s="412"/>
      <c r="U29" s="350"/>
      <c r="W29" s="143"/>
    </row>
    <row r="30" spans="1:26" s="39" customFormat="1" ht="23.45" customHeight="1">
      <c r="A30" s="357"/>
      <c r="B30" s="281"/>
      <c r="C30" s="865"/>
      <c r="D30" s="1615"/>
      <c r="E30" s="1616"/>
      <c r="F30" s="1616"/>
      <c r="G30" s="1616"/>
      <c r="H30" s="1616"/>
      <c r="I30" s="1616"/>
      <c r="J30" s="1616"/>
      <c r="K30" s="1616"/>
      <c r="L30" s="942"/>
      <c r="M30" s="253"/>
      <c r="N30" s="131"/>
      <c r="O30" s="1639" t="str">
        <f t="shared" si="0"/>
        <v/>
      </c>
      <c r="P30" s="1640"/>
      <c r="Q30" s="1619" t="str">
        <f t="shared" si="1"/>
        <v/>
      </c>
      <c r="R30" s="1619"/>
      <c r="S30" s="1619"/>
      <c r="T30" s="412"/>
      <c r="U30" s="350"/>
      <c r="W30" s="143"/>
    </row>
    <row r="31" spans="1:26" s="39" customFormat="1" ht="23.45" customHeight="1">
      <c r="A31" s="357"/>
      <c r="B31" s="281"/>
      <c r="C31" s="865"/>
      <c r="D31" s="1615"/>
      <c r="E31" s="1616"/>
      <c r="F31" s="1616"/>
      <c r="G31" s="1616"/>
      <c r="H31" s="1616"/>
      <c r="I31" s="1616"/>
      <c r="J31" s="1616"/>
      <c r="K31" s="1616"/>
      <c r="L31" s="942"/>
      <c r="M31" s="253"/>
      <c r="N31" s="131"/>
      <c r="O31" s="1639" t="str">
        <f t="shared" si="0"/>
        <v/>
      </c>
      <c r="P31" s="1640"/>
      <c r="Q31" s="1619" t="str">
        <f t="shared" si="1"/>
        <v/>
      </c>
      <c r="R31" s="1619"/>
      <c r="S31" s="1619"/>
      <c r="T31" s="412"/>
      <c r="U31" s="350"/>
      <c r="W31" s="143"/>
    </row>
    <row r="32" spans="1:26" s="39" customFormat="1" ht="23.45" customHeight="1">
      <c r="A32" s="357"/>
      <c r="B32" s="281"/>
      <c r="C32" s="865"/>
      <c r="D32" s="1615"/>
      <c r="E32" s="1616"/>
      <c r="F32" s="1616"/>
      <c r="G32" s="1616"/>
      <c r="H32" s="1616"/>
      <c r="I32" s="1616"/>
      <c r="J32" s="1616"/>
      <c r="K32" s="1616"/>
      <c r="L32" s="942"/>
      <c r="M32" s="253"/>
      <c r="N32" s="131"/>
      <c r="O32" s="1639" t="str">
        <f t="shared" si="0"/>
        <v/>
      </c>
      <c r="P32" s="1640"/>
      <c r="Q32" s="1619" t="str">
        <f t="shared" si="1"/>
        <v/>
      </c>
      <c r="R32" s="1619"/>
      <c r="S32" s="1619"/>
      <c r="T32" s="412"/>
      <c r="U32" s="350"/>
      <c r="W32" s="143"/>
    </row>
    <row r="33" spans="1:23" s="39" customFormat="1" ht="23.45" customHeight="1">
      <c r="A33" s="357"/>
      <c r="B33" s="281"/>
      <c r="C33" s="865"/>
      <c r="D33" s="1615"/>
      <c r="E33" s="1616"/>
      <c r="F33" s="1616"/>
      <c r="G33" s="1616"/>
      <c r="H33" s="1616"/>
      <c r="I33" s="1616"/>
      <c r="J33" s="1616"/>
      <c r="K33" s="1616"/>
      <c r="L33" s="942"/>
      <c r="M33" s="253"/>
      <c r="N33" s="131"/>
      <c r="O33" s="1639" t="str">
        <f t="shared" si="0"/>
        <v/>
      </c>
      <c r="P33" s="1640"/>
      <c r="Q33" s="1619" t="str">
        <f t="shared" si="1"/>
        <v/>
      </c>
      <c r="R33" s="1619"/>
      <c r="S33" s="1619"/>
      <c r="T33" s="412"/>
      <c r="U33" s="350"/>
      <c r="W33" s="143"/>
    </row>
    <row r="34" spans="1:23" s="39" customFormat="1" ht="23.45" customHeight="1">
      <c r="A34" s="357"/>
      <c r="B34" s="281"/>
      <c r="C34" s="865"/>
      <c r="D34" s="1615"/>
      <c r="E34" s="1616"/>
      <c r="F34" s="1616"/>
      <c r="G34" s="1616"/>
      <c r="H34" s="1616"/>
      <c r="I34" s="1616"/>
      <c r="J34" s="1616"/>
      <c r="K34" s="1616"/>
      <c r="L34" s="942"/>
      <c r="M34" s="253"/>
      <c r="N34" s="131"/>
      <c r="O34" s="1639" t="str">
        <f t="shared" si="0"/>
        <v/>
      </c>
      <c r="P34" s="1640"/>
      <c r="Q34" s="1619" t="str">
        <f t="shared" si="1"/>
        <v/>
      </c>
      <c r="R34" s="1619"/>
      <c r="S34" s="1619"/>
      <c r="T34" s="412"/>
      <c r="U34" s="350"/>
      <c r="W34" s="143"/>
    </row>
    <row r="35" spans="1:23" s="39" customFormat="1" ht="23.45" customHeight="1">
      <c r="A35" s="357"/>
      <c r="B35" s="281"/>
      <c r="C35" s="865"/>
      <c r="D35" s="1615"/>
      <c r="E35" s="1616"/>
      <c r="F35" s="1616"/>
      <c r="G35" s="1616"/>
      <c r="H35" s="1616"/>
      <c r="I35" s="1616"/>
      <c r="J35" s="1616"/>
      <c r="K35" s="1616"/>
      <c r="L35" s="942"/>
      <c r="M35" s="253"/>
      <c r="N35" s="131"/>
      <c r="O35" s="1639" t="str">
        <f t="shared" si="0"/>
        <v/>
      </c>
      <c r="P35" s="1640"/>
      <c r="Q35" s="1619" t="str">
        <f t="shared" si="1"/>
        <v/>
      </c>
      <c r="R35" s="1619"/>
      <c r="S35" s="1619"/>
      <c r="T35" s="412"/>
      <c r="U35" s="350"/>
      <c r="W35" s="143"/>
    </row>
    <row r="36" spans="1:23" s="39" customFormat="1" ht="23.45" customHeight="1">
      <c r="A36" s="357"/>
      <c r="B36" s="281"/>
      <c r="C36" s="865"/>
      <c r="D36" s="1615"/>
      <c r="E36" s="1616"/>
      <c r="F36" s="1616"/>
      <c r="G36" s="1616"/>
      <c r="H36" s="1616"/>
      <c r="I36" s="1616"/>
      <c r="J36" s="1616"/>
      <c r="K36" s="1616"/>
      <c r="L36" s="942"/>
      <c r="M36" s="253"/>
      <c r="N36" s="131"/>
      <c r="O36" s="1639" t="str">
        <f t="shared" si="0"/>
        <v/>
      </c>
      <c r="P36" s="1640"/>
      <c r="Q36" s="1619" t="str">
        <f t="shared" si="1"/>
        <v/>
      </c>
      <c r="R36" s="1619"/>
      <c r="S36" s="1619"/>
      <c r="T36" s="412"/>
      <c r="U36" s="350"/>
      <c r="W36" s="143"/>
    </row>
    <row r="37" spans="1:23" s="39" customFormat="1" ht="23.45" customHeight="1">
      <c r="A37" s="357"/>
      <c r="B37" s="281"/>
      <c r="C37" s="865"/>
      <c r="D37" s="1615"/>
      <c r="E37" s="1616"/>
      <c r="F37" s="1616"/>
      <c r="G37" s="1616"/>
      <c r="H37" s="1616"/>
      <c r="I37" s="1616"/>
      <c r="J37" s="1616"/>
      <c r="K37" s="1616"/>
      <c r="L37" s="942"/>
      <c r="M37" s="253"/>
      <c r="N37" s="131"/>
      <c r="O37" s="1639" t="str">
        <f t="shared" si="0"/>
        <v/>
      </c>
      <c r="P37" s="1640"/>
      <c r="Q37" s="1619" t="str">
        <f t="shared" si="1"/>
        <v/>
      </c>
      <c r="R37" s="1619"/>
      <c r="S37" s="1619"/>
      <c r="T37" s="412"/>
      <c r="U37" s="350"/>
      <c r="W37" s="143"/>
    </row>
    <row r="38" spans="1:23" s="39" customFormat="1" ht="23.45" customHeight="1">
      <c r="A38" s="357"/>
      <c r="B38" s="281"/>
      <c r="C38" s="865"/>
      <c r="D38" s="1615"/>
      <c r="E38" s="1616"/>
      <c r="F38" s="1616"/>
      <c r="G38" s="1616"/>
      <c r="H38" s="1616"/>
      <c r="I38" s="1616"/>
      <c r="J38" s="1616"/>
      <c r="K38" s="1616"/>
      <c r="L38" s="942"/>
      <c r="M38" s="253"/>
      <c r="N38" s="131"/>
      <c r="O38" s="1639" t="str">
        <f t="shared" si="0"/>
        <v/>
      </c>
      <c r="P38" s="1640"/>
      <c r="Q38" s="1619" t="str">
        <f t="shared" si="1"/>
        <v/>
      </c>
      <c r="R38" s="1619"/>
      <c r="S38" s="1619"/>
      <c r="T38" s="412"/>
      <c r="U38" s="350"/>
      <c r="W38" s="143"/>
    </row>
    <row r="39" spans="1:23" s="39" customFormat="1" ht="23.45" customHeight="1">
      <c r="A39" s="357"/>
      <c r="B39" s="281"/>
      <c r="C39" s="865"/>
      <c r="D39" s="1615"/>
      <c r="E39" s="1616"/>
      <c r="F39" s="1616"/>
      <c r="G39" s="1616"/>
      <c r="H39" s="1616"/>
      <c r="I39" s="1616"/>
      <c r="J39" s="1616"/>
      <c r="K39" s="1616"/>
      <c r="L39" s="942"/>
      <c r="M39" s="253"/>
      <c r="N39" s="131"/>
      <c r="O39" s="1639" t="str">
        <f t="shared" si="0"/>
        <v/>
      </c>
      <c r="P39" s="1640"/>
      <c r="Q39" s="1619" t="str">
        <f t="shared" si="1"/>
        <v/>
      </c>
      <c r="R39" s="1619"/>
      <c r="S39" s="1619"/>
      <c r="T39" s="412"/>
      <c r="U39" s="350"/>
      <c r="W39" s="143"/>
    </row>
    <row r="40" spans="1:23" s="39" customFormat="1" ht="23.45" customHeight="1">
      <c r="A40" s="357"/>
      <c r="B40" s="281"/>
      <c r="C40" s="865"/>
      <c r="D40" s="1615"/>
      <c r="E40" s="1616"/>
      <c r="F40" s="1616"/>
      <c r="G40" s="1616"/>
      <c r="H40" s="1616"/>
      <c r="I40" s="1616"/>
      <c r="J40" s="1616"/>
      <c r="K40" s="1616"/>
      <c r="L40" s="942"/>
      <c r="M40" s="253"/>
      <c r="N40" s="131"/>
      <c r="O40" s="1639" t="str">
        <f t="shared" si="0"/>
        <v/>
      </c>
      <c r="P40" s="1640"/>
      <c r="Q40" s="1619" t="str">
        <f t="shared" si="1"/>
        <v/>
      </c>
      <c r="R40" s="1619"/>
      <c r="S40" s="1619"/>
      <c r="T40" s="412"/>
      <c r="U40" s="350"/>
      <c r="W40" s="143"/>
    </row>
    <row r="41" spans="1:23" s="39" customFormat="1" ht="23.45" customHeight="1">
      <c r="A41" s="357"/>
      <c r="B41" s="281"/>
      <c r="C41" s="865"/>
      <c r="D41" s="1615"/>
      <c r="E41" s="1616"/>
      <c r="F41" s="1616"/>
      <c r="G41" s="1616"/>
      <c r="H41" s="1616"/>
      <c r="I41" s="1616"/>
      <c r="J41" s="1616"/>
      <c r="K41" s="1616"/>
      <c r="L41" s="942"/>
      <c r="M41" s="253"/>
      <c r="N41" s="131"/>
      <c r="O41" s="1639" t="str">
        <f t="shared" si="0"/>
        <v/>
      </c>
      <c r="P41" s="1640"/>
      <c r="Q41" s="1619" t="str">
        <f t="shared" si="1"/>
        <v/>
      </c>
      <c r="R41" s="1619"/>
      <c r="S41" s="1619"/>
      <c r="T41" s="412"/>
      <c r="U41" s="350"/>
      <c r="W41" s="143"/>
    </row>
    <row r="42" spans="1:23" s="39" customFormat="1" ht="23.45" customHeight="1">
      <c r="A42" s="357"/>
      <c r="B42" s="281"/>
      <c r="C42" s="865"/>
      <c r="D42" s="1615"/>
      <c r="E42" s="1616"/>
      <c r="F42" s="1616"/>
      <c r="G42" s="1616"/>
      <c r="H42" s="1616"/>
      <c r="I42" s="1616"/>
      <c r="J42" s="1616"/>
      <c r="K42" s="1616"/>
      <c r="L42" s="942"/>
      <c r="M42" s="253"/>
      <c r="N42" s="131"/>
      <c r="O42" s="1639" t="str">
        <f t="shared" si="0"/>
        <v/>
      </c>
      <c r="P42" s="1640"/>
      <c r="Q42" s="1619" t="str">
        <f t="shared" si="1"/>
        <v/>
      </c>
      <c r="R42" s="1619"/>
      <c r="S42" s="1619"/>
      <c r="T42" s="412"/>
      <c r="U42" s="350"/>
      <c r="W42" s="143"/>
    </row>
    <row r="43" spans="1:23" s="39" customFormat="1" ht="23.45" customHeight="1">
      <c r="A43" s="357"/>
      <c r="B43" s="281"/>
      <c r="C43" s="865"/>
      <c r="D43" s="1615"/>
      <c r="E43" s="1616"/>
      <c r="F43" s="1616"/>
      <c r="G43" s="1616"/>
      <c r="H43" s="1616"/>
      <c r="I43" s="1616"/>
      <c r="J43" s="1616"/>
      <c r="K43" s="1616"/>
      <c r="L43" s="942"/>
      <c r="M43" s="253"/>
      <c r="N43" s="131"/>
      <c r="O43" s="1639" t="str">
        <f t="shared" si="0"/>
        <v/>
      </c>
      <c r="P43" s="1640"/>
      <c r="Q43" s="1619" t="str">
        <f t="shared" si="1"/>
        <v/>
      </c>
      <c r="R43" s="1619"/>
      <c r="S43" s="1619"/>
      <c r="T43" s="412"/>
      <c r="U43" s="350"/>
      <c r="W43" s="143"/>
    </row>
    <row r="44" spans="1:23" s="39" customFormat="1" ht="23.45" customHeight="1">
      <c r="A44" s="357"/>
      <c r="B44" s="281"/>
      <c r="C44" s="865"/>
      <c r="D44" s="1615"/>
      <c r="E44" s="1616"/>
      <c r="F44" s="1616"/>
      <c r="G44" s="1616"/>
      <c r="H44" s="1616"/>
      <c r="I44" s="1616"/>
      <c r="J44" s="1616"/>
      <c r="K44" s="1616"/>
      <c r="L44" s="942"/>
      <c r="M44" s="253"/>
      <c r="N44" s="131"/>
      <c r="O44" s="1639" t="str">
        <f t="shared" si="0"/>
        <v/>
      </c>
      <c r="P44" s="1640"/>
      <c r="Q44" s="1619" t="str">
        <f t="shared" si="1"/>
        <v/>
      </c>
      <c r="R44" s="1619"/>
      <c r="S44" s="1619"/>
      <c r="T44" s="412"/>
      <c r="U44" s="350"/>
      <c r="W44" s="143"/>
    </row>
    <row r="45" spans="1:23" s="39" customFormat="1" ht="23.45" customHeight="1">
      <c r="A45" s="357"/>
      <c r="B45" s="281"/>
      <c r="C45" s="865"/>
      <c r="D45" s="1615"/>
      <c r="E45" s="1616"/>
      <c r="F45" s="1616"/>
      <c r="G45" s="1616"/>
      <c r="H45" s="1616"/>
      <c r="I45" s="1616"/>
      <c r="J45" s="1616"/>
      <c r="K45" s="1616"/>
      <c r="L45" s="942"/>
      <c r="M45" s="253"/>
      <c r="N45" s="131"/>
      <c r="O45" s="1639" t="str">
        <f t="shared" si="0"/>
        <v/>
      </c>
      <c r="P45" s="1640"/>
      <c r="Q45" s="1619" t="str">
        <f t="shared" si="1"/>
        <v/>
      </c>
      <c r="R45" s="1619"/>
      <c r="S45" s="1619"/>
      <c r="T45" s="412"/>
      <c r="U45" s="350"/>
      <c r="W45" s="143"/>
    </row>
    <row r="46" spans="1:23" s="39" customFormat="1" ht="23.45" customHeight="1">
      <c r="A46" s="357"/>
      <c r="B46" s="281"/>
      <c r="C46" s="865"/>
      <c r="D46" s="1615"/>
      <c r="E46" s="1616"/>
      <c r="F46" s="1616"/>
      <c r="G46" s="1616"/>
      <c r="H46" s="1616"/>
      <c r="I46" s="1616"/>
      <c r="J46" s="1616"/>
      <c r="K46" s="1616"/>
      <c r="L46" s="942"/>
      <c r="M46" s="253"/>
      <c r="N46" s="131"/>
      <c r="O46" s="1639" t="str">
        <f t="shared" si="0"/>
        <v/>
      </c>
      <c r="P46" s="1640"/>
      <c r="Q46" s="1619" t="str">
        <f t="shared" si="1"/>
        <v/>
      </c>
      <c r="R46" s="1619"/>
      <c r="S46" s="1619"/>
      <c r="T46" s="412"/>
      <c r="U46" s="350"/>
      <c r="W46" s="143"/>
    </row>
    <row r="47" spans="1:23" s="39" customFormat="1" ht="23.45" customHeight="1">
      <c r="A47" s="357"/>
      <c r="B47" s="281"/>
      <c r="C47" s="865"/>
      <c r="D47" s="1615"/>
      <c r="E47" s="1616"/>
      <c r="F47" s="1616"/>
      <c r="G47" s="1616"/>
      <c r="H47" s="1616"/>
      <c r="I47" s="1616"/>
      <c r="J47" s="1616"/>
      <c r="K47" s="1616"/>
      <c r="L47" s="942"/>
      <c r="M47" s="253"/>
      <c r="N47" s="131"/>
      <c r="O47" s="1639" t="str">
        <f t="shared" si="0"/>
        <v/>
      </c>
      <c r="P47" s="1640"/>
      <c r="Q47" s="1619" t="str">
        <f t="shared" si="1"/>
        <v/>
      </c>
      <c r="R47" s="1619"/>
      <c r="S47" s="1619"/>
      <c r="T47" s="412"/>
      <c r="U47" s="350"/>
      <c r="W47" s="143"/>
    </row>
    <row r="48" spans="1:23" s="39" customFormat="1" ht="23.45" customHeight="1">
      <c r="A48" s="357"/>
      <c r="B48" s="281"/>
      <c r="C48" s="865"/>
      <c r="D48" s="1615"/>
      <c r="E48" s="1616"/>
      <c r="F48" s="1616"/>
      <c r="G48" s="1616"/>
      <c r="H48" s="1616"/>
      <c r="I48" s="1616"/>
      <c r="J48" s="1616"/>
      <c r="K48" s="1616"/>
      <c r="L48" s="942"/>
      <c r="M48" s="253"/>
      <c r="N48" s="131"/>
      <c r="O48" s="1639" t="str">
        <f t="shared" si="0"/>
        <v/>
      </c>
      <c r="P48" s="1640"/>
      <c r="Q48" s="1619" t="str">
        <f t="shared" si="1"/>
        <v/>
      </c>
      <c r="R48" s="1619"/>
      <c r="S48" s="1619"/>
      <c r="T48" s="412"/>
      <c r="U48" s="350"/>
      <c r="W48" s="143"/>
    </row>
    <row r="49" spans="1:248" s="39" customFormat="1" ht="23.45" customHeight="1">
      <c r="A49" s="357"/>
      <c r="B49" s="281"/>
      <c r="C49" s="865"/>
      <c r="D49" s="1615"/>
      <c r="E49" s="1616"/>
      <c r="F49" s="1616"/>
      <c r="G49" s="1616"/>
      <c r="H49" s="1616"/>
      <c r="I49" s="1616"/>
      <c r="J49" s="1616"/>
      <c r="K49" s="1616"/>
      <c r="L49" s="942"/>
      <c r="M49" s="253"/>
      <c r="N49" s="131"/>
      <c r="O49" s="1639" t="str">
        <f t="shared" si="0"/>
        <v/>
      </c>
      <c r="P49" s="1640"/>
      <c r="Q49" s="1619" t="str">
        <f t="shared" si="1"/>
        <v/>
      </c>
      <c r="R49" s="1619"/>
      <c r="S49" s="1619"/>
      <c r="T49" s="412"/>
      <c r="U49" s="350"/>
      <c r="W49" s="143"/>
    </row>
    <row r="50" spans="1:248" s="39" customFormat="1" ht="23.45" customHeight="1">
      <c r="A50" s="357"/>
      <c r="B50" s="281"/>
      <c r="C50" s="865"/>
      <c r="D50" s="1615"/>
      <c r="E50" s="1616"/>
      <c r="F50" s="1616"/>
      <c r="G50" s="1616"/>
      <c r="H50" s="1616"/>
      <c r="I50" s="1616"/>
      <c r="J50" s="1616"/>
      <c r="K50" s="1616"/>
      <c r="L50" s="942"/>
      <c r="M50" s="253"/>
      <c r="N50" s="131"/>
      <c r="O50" s="1639" t="str">
        <f t="shared" si="0"/>
        <v/>
      </c>
      <c r="P50" s="1640"/>
      <c r="Q50" s="1619" t="str">
        <f t="shared" si="1"/>
        <v/>
      </c>
      <c r="R50" s="1619"/>
      <c r="S50" s="1619"/>
      <c r="T50" s="412"/>
      <c r="U50" s="350"/>
      <c r="W50" s="143"/>
    </row>
    <row r="51" spans="1:248" s="39" customFormat="1" ht="23.45" customHeight="1">
      <c r="A51" s="357"/>
      <c r="B51" s="281"/>
      <c r="C51" s="865"/>
      <c r="D51" s="1615"/>
      <c r="E51" s="1616"/>
      <c r="F51" s="1616"/>
      <c r="G51" s="1616"/>
      <c r="H51" s="1616"/>
      <c r="I51" s="1616"/>
      <c r="J51" s="1616"/>
      <c r="K51" s="1657"/>
      <c r="L51" s="942"/>
      <c r="M51" s="253"/>
      <c r="N51" s="131"/>
      <c r="O51" s="1639" t="str">
        <f t="shared" si="0"/>
        <v/>
      </c>
      <c r="P51" s="1640"/>
      <c r="Q51" s="1619" t="str">
        <f t="shared" si="1"/>
        <v/>
      </c>
      <c r="R51" s="1619"/>
      <c r="S51" s="1619"/>
      <c r="T51" s="412"/>
      <c r="U51" s="350"/>
      <c r="W51" s="143"/>
    </row>
    <row r="52" spans="1:248" s="39" customFormat="1" ht="23.45" customHeight="1">
      <c r="A52" s="357"/>
      <c r="B52" s="281"/>
      <c r="C52" s="865"/>
      <c r="D52" s="1615"/>
      <c r="E52" s="1616"/>
      <c r="F52" s="1616"/>
      <c r="G52" s="1616"/>
      <c r="H52" s="1616"/>
      <c r="I52" s="1616"/>
      <c r="J52" s="1616"/>
      <c r="K52" s="1616"/>
      <c r="L52" s="942"/>
      <c r="M52" s="253"/>
      <c r="N52" s="131"/>
      <c r="O52" s="1639" t="str">
        <f t="shared" si="0"/>
        <v/>
      </c>
      <c r="P52" s="1640"/>
      <c r="Q52" s="1619" t="str">
        <f t="shared" si="1"/>
        <v/>
      </c>
      <c r="R52" s="1619"/>
      <c r="S52" s="1619"/>
      <c r="T52" s="412"/>
      <c r="U52" s="350"/>
      <c r="V52" s="155"/>
      <c r="W52" s="157"/>
      <c r="X52" s="155"/>
    </row>
    <row r="53" spans="1:248" s="39" customFormat="1" ht="23.45" customHeight="1">
      <c r="A53" s="357"/>
      <c r="B53" s="281"/>
      <c r="C53" s="865"/>
      <c r="D53" s="1615"/>
      <c r="E53" s="1616"/>
      <c r="F53" s="1616"/>
      <c r="G53" s="1616"/>
      <c r="H53" s="1616"/>
      <c r="I53" s="1616"/>
      <c r="J53" s="1616"/>
      <c r="K53" s="1616"/>
      <c r="L53" s="942"/>
      <c r="M53" s="253"/>
      <c r="N53" s="131"/>
      <c r="O53" s="1639" t="str">
        <f t="shared" si="0"/>
        <v/>
      </c>
      <c r="P53" s="1640"/>
      <c r="Q53" s="1619" t="str">
        <f t="shared" si="1"/>
        <v/>
      </c>
      <c r="R53" s="1619"/>
      <c r="S53" s="1619"/>
      <c r="T53" s="412"/>
      <c r="U53" s="350"/>
      <c r="V53" s="202"/>
      <c r="W53" s="202"/>
      <c r="X53" s="202"/>
    </row>
    <row r="54" spans="1:248" s="39" customFormat="1" ht="23.45" customHeight="1">
      <c r="A54" s="357"/>
      <c r="B54" s="281"/>
      <c r="C54" s="865"/>
      <c r="D54" s="1615"/>
      <c r="E54" s="1616"/>
      <c r="F54" s="1616"/>
      <c r="G54" s="1616"/>
      <c r="H54" s="1616"/>
      <c r="I54" s="1616"/>
      <c r="J54" s="1616"/>
      <c r="K54" s="1616"/>
      <c r="L54" s="942"/>
      <c r="M54" s="253"/>
      <c r="N54" s="131"/>
      <c r="O54" s="1639" t="str">
        <f t="shared" si="0"/>
        <v/>
      </c>
      <c r="P54" s="1640"/>
      <c r="Q54" s="1619" t="str">
        <f t="shared" si="1"/>
        <v/>
      </c>
      <c r="R54" s="1619"/>
      <c r="S54" s="1619"/>
      <c r="T54" s="412"/>
      <c r="U54" s="350"/>
      <c r="V54" s="202"/>
      <c r="W54" s="202"/>
      <c r="X54" s="202"/>
    </row>
    <row r="55" spans="1:248" s="39" customFormat="1" ht="23.45" customHeight="1">
      <c r="A55" s="357"/>
      <c r="B55" s="281"/>
      <c r="C55" s="865"/>
      <c r="D55" s="1615"/>
      <c r="E55" s="1616"/>
      <c r="F55" s="1616"/>
      <c r="G55" s="1616"/>
      <c r="H55" s="1616"/>
      <c r="I55" s="1616"/>
      <c r="J55" s="1616"/>
      <c r="K55" s="1616"/>
      <c r="L55" s="942"/>
      <c r="M55" s="253"/>
      <c r="N55" s="131"/>
      <c r="O55" s="1639" t="str">
        <f t="shared" si="0"/>
        <v/>
      </c>
      <c r="P55" s="1640"/>
      <c r="Q55" s="1619" t="str">
        <f t="shared" si="1"/>
        <v/>
      </c>
      <c r="R55" s="1619"/>
      <c r="S55" s="1619"/>
      <c r="T55" s="412"/>
      <c r="U55" s="350"/>
      <c r="V55" s="203"/>
      <c r="W55" s="476"/>
      <c r="X55" s="203"/>
    </row>
    <row r="56" spans="1:248" s="39" customFormat="1" ht="23.45" customHeight="1">
      <c r="A56" s="357"/>
      <c r="B56" s="281"/>
      <c r="C56" s="90"/>
      <c r="D56" s="1615"/>
      <c r="E56" s="1616"/>
      <c r="F56" s="1616"/>
      <c r="G56" s="1616"/>
      <c r="H56" s="1616"/>
      <c r="I56" s="1616"/>
      <c r="J56" s="1616"/>
      <c r="K56" s="1616"/>
      <c r="L56" s="217"/>
      <c r="M56" s="253"/>
      <c r="N56" s="131"/>
      <c r="O56" s="1639" t="str">
        <f t="shared" si="0"/>
        <v/>
      </c>
      <c r="P56" s="1640"/>
      <c r="Q56" s="1619" t="str">
        <f t="shared" si="1"/>
        <v/>
      </c>
      <c r="R56" s="1619"/>
      <c r="S56" s="1619"/>
      <c r="T56" s="412"/>
      <c r="U56" s="350"/>
      <c r="V56" s="203"/>
      <c r="W56" s="476"/>
      <c r="X56" s="203"/>
    </row>
    <row r="57" spans="1:248" s="39" customFormat="1" ht="23.45" customHeight="1">
      <c r="A57" s="357"/>
      <c r="B57" s="281"/>
      <c r="C57" s="90"/>
      <c r="D57" s="1615"/>
      <c r="E57" s="1616"/>
      <c r="F57" s="1616"/>
      <c r="G57" s="1616"/>
      <c r="H57" s="1616"/>
      <c r="I57" s="1616"/>
      <c r="J57" s="1616"/>
      <c r="K57" s="1616"/>
      <c r="L57" s="217"/>
      <c r="M57" s="253"/>
      <c r="N57" s="131"/>
      <c r="O57" s="1639" t="str">
        <f t="shared" si="0"/>
        <v/>
      </c>
      <c r="P57" s="1640"/>
      <c r="Q57" s="1619" t="str">
        <f t="shared" si="1"/>
        <v/>
      </c>
      <c r="R57" s="1619"/>
      <c r="S57" s="1619"/>
      <c r="T57" s="412"/>
      <c r="U57" s="350"/>
      <c r="V57" s="89"/>
      <c r="W57" s="89"/>
      <c r="X57" s="89"/>
    </row>
    <row r="58" spans="1:248" s="39" customFormat="1" ht="23.45" customHeight="1">
      <c r="A58" s="357"/>
      <c r="B58" s="281"/>
      <c r="C58" s="90"/>
      <c r="D58" s="1615"/>
      <c r="E58" s="1616"/>
      <c r="F58" s="1616"/>
      <c r="G58" s="1616"/>
      <c r="H58" s="1616"/>
      <c r="I58" s="1616"/>
      <c r="J58" s="1616"/>
      <c r="K58" s="1616"/>
      <c r="L58" s="217"/>
      <c r="M58" s="253"/>
      <c r="N58" s="131"/>
      <c r="O58" s="1639" t="str">
        <f t="shared" si="0"/>
        <v/>
      </c>
      <c r="P58" s="1640"/>
      <c r="Q58" s="1619" t="str">
        <f t="shared" si="1"/>
        <v/>
      </c>
      <c r="R58" s="1619"/>
      <c r="S58" s="1619"/>
      <c r="T58" s="412"/>
      <c r="U58" s="350"/>
      <c r="V58" s="143"/>
      <c r="W58" s="143"/>
      <c r="X58" s="143"/>
    </row>
    <row r="59" spans="1:248" s="39" customFormat="1" ht="23.45" customHeight="1">
      <c r="A59" s="357"/>
      <c r="B59" s="281"/>
      <c r="C59" s="90"/>
      <c r="D59" s="1615"/>
      <c r="E59" s="1616"/>
      <c r="F59" s="1616"/>
      <c r="G59" s="1616"/>
      <c r="H59" s="1616"/>
      <c r="I59" s="1616"/>
      <c r="J59" s="1616"/>
      <c r="K59" s="1616"/>
      <c r="L59" s="217"/>
      <c r="M59" s="253"/>
      <c r="N59" s="131"/>
      <c r="O59" s="1639" t="str">
        <f t="shared" si="0"/>
        <v/>
      </c>
      <c r="P59" s="1640"/>
      <c r="Q59" s="1619" t="str">
        <f t="shared" si="1"/>
        <v/>
      </c>
      <c r="R59" s="1619"/>
      <c r="S59" s="1619"/>
      <c r="T59" s="412"/>
      <c r="U59" s="350"/>
      <c r="V59" s="88"/>
      <c r="W59" s="89"/>
      <c r="X59" s="89"/>
    </row>
    <row r="60" spans="1:248" s="39" customFormat="1" ht="23.45" customHeight="1">
      <c r="A60" s="357"/>
      <c r="B60" s="281"/>
      <c r="C60" s="90"/>
      <c r="D60" s="1615"/>
      <c r="E60" s="1616"/>
      <c r="F60" s="1616"/>
      <c r="G60" s="1616"/>
      <c r="H60" s="1616"/>
      <c r="I60" s="1616"/>
      <c r="J60" s="1616"/>
      <c r="K60" s="1616"/>
      <c r="L60" s="217"/>
      <c r="M60" s="253"/>
      <c r="N60" s="131"/>
      <c r="O60" s="1639" t="str">
        <f t="shared" si="0"/>
        <v/>
      </c>
      <c r="P60" s="1640"/>
      <c r="Q60" s="1619" t="str">
        <f t="shared" si="1"/>
        <v/>
      </c>
      <c r="R60" s="1619"/>
      <c r="S60" s="1619"/>
      <c r="T60" s="412"/>
      <c r="U60" s="350"/>
      <c r="V60" s="162"/>
      <c r="W60" s="163"/>
      <c r="X60" s="164"/>
    </row>
    <row r="61" spans="1:248" s="39" customFormat="1" ht="23.45" customHeight="1">
      <c r="A61" s="357"/>
      <c r="B61" s="281"/>
      <c r="C61" s="90"/>
      <c r="D61" s="1615"/>
      <c r="E61" s="1616"/>
      <c r="F61" s="1616"/>
      <c r="G61" s="1616"/>
      <c r="H61" s="1616"/>
      <c r="I61" s="1616"/>
      <c r="J61" s="1616"/>
      <c r="K61" s="1616"/>
      <c r="L61" s="217"/>
      <c r="M61" s="253"/>
      <c r="N61" s="131"/>
      <c r="O61" s="1639" t="str">
        <f t="shared" si="0"/>
        <v/>
      </c>
      <c r="P61" s="1640"/>
      <c r="Q61" s="1619" t="str">
        <f t="shared" si="1"/>
        <v/>
      </c>
      <c r="R61" s="1619"/>
      <c r="S61" s="1619"/>
      <c r="T61" s="412"/>
      <c r="U61" s="350"/>
      <c r="V61" s="162"/>
      <c r="W61" s="163"/>
      <c r="X61" s="164"/>
    </row>
    <row r="62" spans="1:248" s="155" customFormat="1" ht="3.75" customHeight="1">
      <c r="A62" s="260"/>
      <c r="B62" s="231"/>
      <c r="C62" s="232"/>
      <c r="D62" s="233"/>
      <c r="E62" s="233"/>
      <c r="F62" s="233"/>
      <c r="G62" s="233"/>
      <c r="H62" s="233"/>
      <c r="I62" s="233"/>
      <c r="J62" s="233"/>
      <c r="K62" s="233"/>
      <c r="L62" s="234"/>
      <c r="M62" s="235"/>
      <c r="N62" s="236"/>
      <c r="O62" s="237"/>
      <c r="P62" s="238"/>
      <c r="Q62" s="239"/>
      <c r="R62" s="240"/>
      <c r="S62" s="240"/>
      <c r="T62" s="241"/>
      <c r="U62" s="218"/>
      <c r="V62" s="165"/>
      <c r="W62" s="163"/>
      <c r="X62" s="164"/>
    </row>
    <row r="63" spans="1:248" s="49" customFormat="1" ht="21.75" customHeight="1">
      <c r="A63" s="358"/>
      <c r="B63" s="1568" t="s">
        <v>189</v>
      </c>
      <c r="C63" s="1578"/>
      <c r="D63" s="1578"/>
      <c r="E63" s="1578"/>
      <c r="F63" s="1578"/>
      <c r="G63" s="1578"/>
      <c r="H63" s="1578"/>
      <c r="I63" s="1578"/>
      <c r="J63" s="1578"/>
      <c r="K63" s="1578"/>
      <c r="L63" s="1578"/>
      <c r="M63" s="1569"/>
      <c r="N63" s="1569"/>
      <c r="O63" s="1569"/>
      <c r="P63" s="1569"/>
      <c r="Q63" s="1569"/>
      <c r="R63" s="1569"/>
      <c r="S63" s="1569"/>
      <c r="T63" s="1570"/>
      <c r="U63" s="351"/>
      <c r="V63" s="165"/>
      <c r="W63" s="163"/>
      <c r="X63" s="164"/>
      <c r="Y63" s="202"/>
      <c r="Z63" s="197"/>
      <c r="AA63" s="197"/>
      <c r="AB63" s="197"/>
      <c r="AC63" s="197"/>
      <c r="AD63" s="197"/>
      <c r="AE63" s="197"/>
      <c r="AF63" s="197"/>
      <c r="AG63" s="197"/>
      <c r="AH63" s="197"/>
      <c r="AI63" s="197"/>
      <c r="AJ63" s="197"/>
      <c r="AK63" s="197"/>
      <c r="AL63" s="197"/>
      <c r="AM63" s="197"/>
      <c r="AN63" s="197"/>
      <c r="AO63" s="194"/>
      <c r="AP63" s="194"/>
      <c r="AQ63" s="194"/>
      <c r="AR63" s="194"/>
      <c r="AS63" s="194"/>
      <c r="AT63" s="194"/>
      <c r="AU63" s="194"/>
      <c r="AV63" s="194"/>
      <c r="AW63" s="194"/>
      <c r="AX63" s="194"/>
      <c r="AY63" s="194"/>
      <c r="AZ63" s="194"/>
      <c r="BA63" s="194"/>
      <c r="BB63" s="194"/>
      <c r="BC63" s="194"/>
      <c r="BD63" s="194"/>
      <c r="BE63" s="194"/>
      <c r="BF63" s="194"/>
      <c r="BG63" s="194"/>
      <c r="BH63" s="194"/>
      <c r="BI63" s="194"/>
      <c r="BJ63" s="194"/>
      <c r="BK63" s="194"/>
      <c r="BL63" s="194"/>
      <c r="BM63" s="194"/>
      <c r="BN63" s="194"/>
      <c r="BO63" s="194"/>
      <c r="BP63" s="194"/>
      <c r="BQ63" s="194"/>
      <c r="BR63" s="194"/>
      <c r="BS63" s="194"/>
      <c r="BT63" s="194"/>
      <c r="BU63" s="194"/>
      <c r="BV63" s="194"/>
      <c r="BW63" s="194"/>
      <c r="BX63" s="194"/>
      <c r="BY63" s="194"/>
      <c r="BZ63" s="194"/>
      <c r="CA63" s="194"/>
      <c r="CB63" s="194"/>
      <c r="CC63" s="194"/>
      <c r="CD63" s="194"/>
      <c r="CE63" s="194"/>
      <c r="CF63" s="194"/>
      <c r="CG63" s="194"/>
      <c r="CH63" s="194"/>
      <c r="CI63" s="194"/>
      <c r="CJ63" s="194"/>
      <c r="CK63" s="194"/>
      <c r="CL63" s="194"/>
      <c r="CM63" s="194"/>
      <c r="CN63" s="194"/>
      <c r="CO63" s="194"/>
      <c r="CP63" s="194"/>
      <c r="CQ63" s="194"/>
      <c r="CR63" s="194"/>
      <c r="CS63" s="194"/>
      <c r="CT63" s="194"/>
      <c r="CU63" s="194"/>
      <c r="CV63" s="194"/>
      <c r="CW63" s="194"/>
      <c r="CX63" s="194"/>
      <c r="CY63" s="194"/>
      <c r="CZ63" s="194"/>
      <c r="DA63" s="194"/>
      <c r="DB63" s="194"/>
      <c r="DC63" s="194"/>
      <c r="DD63" s="194"/>
      <c r="DE63" s="194"/>
      <c r="DF63" s="194"/>
      <c r="DG63" s="194"/>
      <c r="DH63" s="194"/>
      <c r="DI63" s="194"/>
      <c r="DJ63" s="194"/>
      <c r="DK63" s="194"/>
      <c r="DL63" s="194"/>
      <c r="DM63" s="194"/>
      <c r="DN63" s="194"/>
      <c r="DO63" s="194"/>
      <c r="DP63" s="194"/>
      <c r="DQ63" s="194"/>
      <c r="DR63" s="194"/>
      <c r="DS63" s="194"/>
      <c r="DT63" s="194"/>
      <c r="DU63" s="194"/>
      <c r="DV63" s="194"/>
      <c r="DW63" s="194"/>
      <c r="DX63" s="194"/>
      <c r="DY63" s="194"/>
      <c r="DZ63" s="194"/>
      <c r="EA63" s="194"/>
      <c r="EB63" s="194"/>
      <c r="EC63" s="194"/>
      <c r="ED63" s="194"/>
      <c r="EE63" s="194"/>
      <c r="EF63" s="194"/>
      <c r="EG63" s="194"/>
      <c r="EH63" s="194"/>
      <c r="EI63" s="194"/>
      <c r="EJ63" s="194"/>
      <c r="EK63" s="194"/>
      <c r="EL63" s="194"/>
      <c r="EM63" s="194"/>
      <c r="EN63" s="194"/>
      <c r="EO63" s="194"/>
      <c r="EP63" s="194"/>
      <c r="EQ63" s="194"/>
      <c r="ER63" s="194"/>
      <c r="ES63" s="194"/>
      <c r="ET63" s="194"/>
      <c r="EU63" s="194"/>
      <c r="EV63" s="194"/>
      <c r="EW63" s="194"/>
      <c r="EX63" s="194"/>
      <c r="EY63" s="194"/>
      <c r="EZ63" s="194"/>
      <c r="FA63" s="194"/>
      <c r="FB63" s="194"/>
      <c r="FC63" s="194"/>
      <c r="FD63" s="194"/>
      <c r="FE63" s="194"/>
      <c r="FF63" s="194"/>
      <c r="FG63" s="194"/>
      <c r="FH63" s="194"/>
      <c r="FI63" s="194"/>
      <c r="FJ63" s="194"/>
      <c r="FK63" s="194"/>
      <c r="FL63" s="194"/>
      <c r="FM63" s="194"/>
      <c r="FN63" s="194"/>
      <c r="FO63" s="194"/>
      <c r="FP63" s="194"/>
      <c r="FQ63" s="194"/>
      <c r="FR63" s="194"/>
      <c r="FS63" s="194"/>
      <c r="FT63" s="194"/>
      <c r="FU63" s="194"/>
      <c r="FV63" s="194"/>
      <c r="FW63" s="194"/>
      <c r="FX63" s="194"/>
      <c r="FY63" s="194"/>
      <c r="FZ63" s="194"/>
      <c r="GA63" s="194"/>
      <c r="GB63" s="194"/>
      <c r="GC63" s="194"/>
      <c r="GD63" s="194"/>
      <c r="GE63" s="194"/>
      <c r="GF63" s="194"/>
      <c r="GG63" s="194"/>
      <c r="GH63" s="194"/>
      <c r="GI63" s="194"/>
      <c r="GJ63" s="194"/>
      <c r="GK63" s="194"/>
      <c r="GL63" s="194"/>
      <c r="GM63" s="194"/>
      <c r="GN63" s="194"/>
      <c r="GO63" s="194"/>
      <c r="GP63" s="194"/>
      <c r="GQ63" s="194"/>
      <c r="GR63" s="194"/>
      <c r="GS63" s="194"/>
      <c r="GT63" s="194"/>
      <c r="GU63" s="194"/>
      <c r="GV63" s="194"/>
      <c r="GW63" s="194"/>
      <c r="GX63" s="194"/>
      <c r="GY63" s="194"/>
      <c r="GZ63" s="194"/>
      <c r="HA63" s="194"/>
      <c r="HB63" s="194"/>
      <c r="HC63" s="194"/>
      <c r="HD63" s="194"/>
      <c r="HE63" s="194"/>
      <c r="HF63" s="194"/>
      <c r="HG63" s="194"/>
      <c r="HH63" s="194"/>
      <c r="HI63" s="194"/>
      <c r="HJ63" s="194"/>
      <c r="HK63" s="194"/>
      <c r="HL63" s="194"/>
      <c r="HM63" s="194"/>
      <c r="HN63" s="194"/>
      <c r="HO63" s="194"/>
      <c r="HP63" s="194"/>
      <c r="HQ63" s="194"/>
      <c r="HR63" s="194"/>
      <c r="HS63" s="194"/>
      <c r="HT63" s="194"/>
      <c r="HU63" s="194"/>
      <c r="HV63" s="194"/>
      <c r="HW63" s="194"/>
      <c r="HX63" s="194"/>
      <c r="HY63" s="194"/>
      <c r="HZ63" s="194"/>
      <c r="IA63" s="194"/>
      <c r="IB63" s="194"/>
      <c r="IC63" s="194"/>
      <c r="ID63" s="194"/>
      <c r="IE63" s="194"/>
      <c r="IF63" s="194"/>
      <c r="IG63" s="194"/>
      <c r="IH63" s="194"/>
      <c r="II63" s="194"/>
      <c r="IJ63" s="194"/>
      <c r="IK63" s="194"/>
      <c r="IL63" s="194"/>
      <c r="IM63" s="194"/>
      <c r="IN63" s="194"/>
    </row>
    <row r="64" spans="1:248" s="49" customFormat="1" ht="21.75" customHeight="1">
      <c r="A64" s="358"/>
      <c r="B64" s="1625" t="s">
        <v>187</v>
      </c>
      <c r="C64" s="1626"/>
      <c r="D64" s="1626"/>
      <c r="E64" s="1626"/>
      <c r="F64" s="1626"/>
      <c r="G64" s="1626"/>
      <c r="H64" s="1626"/>
      <c r="I64" s="1626"/>
      <c r="J64" s="1626"/>
      <c r="K64" s="1626"/>
      <c r="L64" s="1626"/>
      <c r="M64" s="1627"/>
      <c r="N64" s="1627"/>
      <c r="O64" s="1627"/>
      <c r="P64" s="1627"/>
      <c r="Q64" s="1627"/>
      <c r="R64" s="1627"/>
      <c r="S64" s="1627"/>
      <c r="T64" s="1628"/>
      <c r="U64" s="351"/>
      <c r="V64" s="165"/>
      <c r="W64" s="163"/>
      <c r="X64" s="164"/>
      <c r="Y64" s="202"/>
      <c r="Z64" s="197"/>
      <c r="AA64" s="197"/>
      <c r="AB64" s="197"/>
      <c r="AC64" s="197"/>
      <c r="AD64" s="197"/>
      <c r="AE64" s="197"/>
      <c r="AF64" s="197"/>
      <c r="AG64" s="197"/>
      <c r="AH64" s="197"/>
      <c r="AI64" s="197"/>
      <c r="AJ64" s="197"/>
      <c r="AK64" s="197"/>
      <c r="AL64" s="197"/>
      <c r="AM64" s="197"/>
      <c r="AN64" s="197"/>
      <c r="AO64" s="194"/>
      <c r="AP64" s="194"/>
      <c r="AQ64" s="194"/>
      <c r="AR64" s="194"/>
      <c r="AS64" s="194"/>
      <c r="AT64" s="194"/>
      <c r="AU64" s="194"/>
      <c r="AV64" s="194"/>
      <c r="AW64" s="194"/>
      <c r="AX64" s="194"/>
      <c r="AY64" s="194"/>
      <c r="AZ64" s="194"/>
      <c r="BA64" s="194"/>
      <c r="BB64" s="194"/>
      <c r="BC64" s="194"/>
      <c r="BD64" s="194"/>
      <c r="BE64" s="194"/>
      <c r="BF64" s="194"/>
      <c r="BG64" s="194"/>
      <c r="BH64" s="194"/>
      <c r="BI64" s="194"/>
      <c r="BJ64" s="194"/>
      <c r="BK64" s="194"/>
      <c r="BL64" s="194"/>
      <c r="BM64" s="194"/>
      <c r="BN64" s="194"/>
      <c r="BO64" s="194"/>
      <c r="BP64" s="194"/>
      <c r="BQ64" s="194"/>
      <c r="BR64" s="194"/>
      <c r="BS64" s="194"/>
      <c r="BT64" s="194"/>
      <c r="BU64" s="194"/>
      <c r="BV64" s="194"/>
      <c r="BW64" s="194"/>
      <c r="BX64" s="194"/>
      <c r="BY64" s="194"/>
      <c r="BZ64" s="194"/>
      <c r="CA64" s="194"/>
      <c r="CB64" s="194"/>
      <c r="CC64" s="194"/>
      <c r="CD64" s="194"/>
      <c r="CE64" s="194"/>
      <c r="CF64" s="194"/>
      <c r="CG64" s="194"/>
      <c r="CH64" s="194"/>
      <c r="CI64" s="194"/>
      <c r="CJ64" s="194"/>
      <c r="CK64" s="194"/>
      <c r="CL64" s="194"/>
      <c r="CM64" s="194"/>
      <c r="CN64" s="194"/>
      <c r="CO64" s="194"/>
      <c r="CP64" s="194"/>
      <c r="CQ64" s="194"/>
      <c r="CR64" s="194"/>
      <c r="CS64" s="194"/>
      <c r="CT64" s="194"/>
      <c r="CU64" s="194"/>
      <c r="CV64" s="194"/>
      <c r="CW64" s="194"/>
      <c r="CX64" s="194"/>
      <c r="CY64" s="194"/>
      <c r="CZ64" s="194"/>
      <c r="DA64" s="194"/>
      <c r="DB64" s="194"/>
      <c r="DC64" s="194"/>
      <c r="DD64" s="194"/>
      <c r="DE64" s="194"/>
      <c r="DF64" s="194"/>
      <c r="DG64" s="194"/>
      <c r="DH64" s="194"/>
      <c r="DI64" s="194"/>
      <c r="DJ64" s="194"/>
      <c r="DK64" s="194"/>
      <c r="DL64" s="194"/>
      <c r="DM64" s="194"/>
      <c r="DN64" s="194"/>
      <c r="DO64" s="194"/>
      <c r="DP64" s="194"/>
      <c r="DQ64" s="194"/>
      <c r="DR64" s="194"/>
      <c r="DS64" s="194"/>
      <c r="DT64" s="194"/>
      <c r="DU64" s="194"/>
      <c r="DV64" s="194"/>
      <c r="DW64" s="194"/>
      <c r="DX64" s="194"/>
      <c r="DY64" s="194"/>
      <c r="DZ64" s="194"/>
      <c r="EA64" s="194"/>
      <c r="EB64" s="194"/>
      <c r="EC64" s="194"/>
      <c r="ED64" s="194"/>
      <c r="EE64" s="194"/>
      <c r="EF64" s="194"/>
      <c r="EG64" s="194"/>
      <c r="EH64" s="194"/>
      <c r="EI64" s="194"/>
      <c r="EJ64" s="194"/>
      <c r="EK64" s="194"/>
      <c r="EL64" s="194"/>
      <c r="EM64" s="194"/>
      <c r="EN64" s="194"/>
      <c r="EO64" s="194"/>
      <c r="EP64" s="194"/>
      <c r="EQ64" s="194"/>
      <c r="ER64" s="194"/>
      <c r="ES64" s="194"/>
      <c r="ET64" s="194"/>
      <c r="EU64" s="194"/>
      <c r="EV64" s="194"/>
      <c r="EW64" s="194"/>
      <c r="EX64" s="194"/>
      <c r="EY64" s="194"/>
      <c r="EZ64" s="194"/>
      <c r="FA64" s="194"/>
      <c r="FB64" s="194"/>
      <c r="FC64" s="194"/>
      <c r="FD64" s="194"/>
      <c r="FE64" s="194"/>
      <c r="FF64" s="194"/>
      <c r="FG64" s="194"/>
      <c r="FH64" s="194"/>
      <c r="FI64" s="194"/>
      <c r="FJ64" s="194"/>
      <c r="FK64" s="194"/>
      <c r="FL64" s="194"/>
      <c r="FM64" s="194"/>
      <c r="FN64" s="194"/>
      <c r="FO64" s="194"/>
      <c r="FP64" s="194"/>
      <c r="FQ64" s="194"/>
      <c r="FR64" s="194"/>
      <c r="FS64" s="194"/>
      <c r="FT64" s="194"/>
      <c r="FU64" s="194"/>
      <c r="FV64" s="194"/>
      <c r="FW64" s="194"/>
      <c r="FX64" s="194"/>
      <c r="FY64" s="194"/>
      <c r="FZ64" s="194"/>
      <c r="GA64" s="194"/>
      <c r="GB64" s="194"/>
      <c r="GC64" s="194"/>
      <c r="GD64" s="194"/>
      <c r="GE64" s="194"/>
      <c r="GF64" s="194"/>
      <c r="GG64" s="194"/>
      <c r="GH64" s="194"/>
      <c r="GI64" s="194"/>
      <c r="GJ64" s="194"/>
      <c r="GK64" s="194"/>
      <c r="GL64" s="194"/>
      <c r="GM64" s="194"/>
      <c r="GN64" s="194"/>
      <c r="GO64" s="194"/>
      <c r="GP64" s="194"/>
      <c r="GQ64" s="194"/>
      <c r="GR64" s="194"/>
      <c r="GS64" s="194"/>
      <c r="GT64" s="194"/>
      <c r="GU64" s="194"/>
      <c r="GV64" s="194"/>
      <c r="GW64" s="194"/>
      <c r="GX64" s="194"/>
      <c r="GY64" s="194"/>
      <c r="GZ64" s="194"/>
      <c r="HA64" s="194"/>
      <c r="HB64" s="194"/>
      <c r="HC64" s="194"/>
      <c r="HD64" s="194"/>
      <c r="HE64" s="194"/>
      <c r="HF64" s="194"/>
      <c r="HG64" s="194"/>
      <c r="HH64" s="194"/>
      <c r="HI64" s="194"/>
      <c r="HJ64" s="194"/>
      <c r="HK64" s="194"/>
      <c r="HL64" s="194"/>
      <c r="HM64" s="194"/>
      <c r="HN64" s="194"/>
      <c r="HO64" s="194"/>
      <c r="HP64" s="194"/>
      <c r="HQ64" s="194"/>
      <c r="HR64" s="194"/>
      <c r="HS64" s="194"/>
      <c r="HT64" s="194"/>
      <c r="HU64" s="194"/>
      <c r="HV64" s="194"/>
      <c r="HW64" s="194"/>
      <c r="HX64" s="194"/>
      <c r="HY64" s="194"/>
      <c r="HZ64" s="194"/>
      <c r="IA64" s="194"/>
      <c r="IB64" s="194"/>
      <c r="IC64" s="194"/>
      <c r="ID64" s="194"/>
      <c r="IE64" s="194"/>
      <c r="IF64" s="194"/>
      <c r="IG64" s="194"/>
      <c r="IH64" s="194"/>
      <c r="II64" s="194"/>
      <c r="IJ64" s="194"/>
      <c r="IK64" s="194"/>
      <c r="IL64" s="194"/>
      <c r="IM64" s="194"/>
      <c r="IN64" s="194"/>
    </row>
    <row r="65" spans="1:248" s="230" customFormat="1" ht="12" customHeight="1">
      <c r="A65" s="260"/>
      <c r="B65" s="224" t="str">
        <f>'1-MPN'!B121</f>
        <v>FAPESP,  SETEMBRO DE 2015</v>
      </c>
      <c r="C65" s="824"/>
      <c r="D65" s="824"/>
      <c r="E65" s="826"/>
      <c r="F65" s="826"/>
      <c r="G65" s="826"/>
      <c r="H65" s="826"/>
      <c r="I65" s="826"/>
      <c r="J65" s="826"/>
      <c r="K65" s="826"/>
      <c r="L65" s="824"/>
      <c r="M65" s="1641"/>
      <c r="N65" s="1641"/>
      <c r="O65" s="1641"/>
      <c r="P65" s="1641"/>
      <c r="Q65" s="1641"/>
      <c r="R65" s="1641"/>
      <c r="S65" s="246"/>
      <c r="T65" s="246">
        <v>1</v>
      </c>
      <c r="U65" s="210"/>
      <c r="V65" s="143"/>
      <c r="W65" s="143"/>
      <c r="X65" s="143"/>
      <c r="Y65" s="203"/>
      <c r="Z65" s="198"/>
      <c r="AA65" s="198"/>
      <c r="AB65" s="198"/>
      <c r="AC65" s="198"/>
      <c r="AD65" s="198"/>
      <c r="AE65" s="198"/>
      <c r="AF65" s="198"/>
      <c r="AG65" s="198"/>
      <c r="AH65" s="198"/>
      <c r="AI65" s="198"/>
      <c r="AJ65" s="198"/>
      <c r="AK65" s="198"/>
      <c r="AL65" s="198"/>
      <c r="AM65" s="198"/>
      <c r="AN65" s="198"/>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c r="BM65" s="186"/>
      <c r="BN65" s="186"/>
      <c r="BO65" s="186"/>
      <c r="BP65" s="186"/>
      <c r="BQ65" s="186"/>
      <c r="BR65" s="186"/>
      <c r="BS65" s="186"/>
      <c r="BT65" s="186"/>
      <c r="BU65" s="186"/>
      <c r="BV65" s="186"/>
      <c r="BW65" s="186"/>
      <c r="BX65" s="186"/>
      <c r="BY65" s="186"/>
      <c r="BZ65" s="186"/>
      <c r="CA65" s="186"/>
      <c r="CB65" s="186"/>
      <c r="CC65" s="186"/>
      <c r="CD65" s="186"/>
      <c r="CE65" s="186"/>
      <c r="CF65" s="186"/>
      <c r="CG65" s="186"/>
      <c r="CH65" s="186"/>
      <c r="CI65" s="186"/>
      <c r="CJ65" s="186"/>
      <c r="CK65" s="186"/>
      <c r="CL65" s="186"/>
      <c r="CM65" s="186"/>
      <c r="CN65" s="186"/>
      <c r="CO65" s="186"/>
      <c r="CP65" s="186"/>
      <c r="CQ65" s="186"/>
      <c r="CR65" s="186"/>
      <c r="CS65" s="186"/>
      <c r="CT65" s="186"/>
      <c r="CU65" s="186"/>
      <c r="CV65" s="186"/>
      <c r="CW65" s="186"/>
      <c r="CX65" s="186"/>
      <c r="CY65" s="186"/>
      <c r="CZ65" s="186"/>
      <c r="DA65" s="186"/>
      <c r="DB65" s="186"/>
      <c r="DC65" s="186"/>
      <c r="DD65" s="186"/>
      <c r="DE65" s="186"/>
      <c r="DF65" s="186"/>
      <c r="DG65" s="186"/>
      <c r="DH65" s="186"/>
      <c r="DI65" s="186"/>
      <c r="DJ65" s="186"/>
      <c r="DK65" s="186"/>
      <c r="DL65" s="186"/>
      <c r="DM65" s="186"/>
      <c r="DN65" s="186"/>
      <c r="DO65" s="186"/>
      <c r="DP65" s="186"/>
      <c r="DQ65" s="186"/>
      <c r="DR65" s="186"/>
      <c r="DS65" s="186"/>
      <c r="DT65" s="186"/>
      <c r="DU65" s="186"/>
      <c r="DV65" s="186"/>
      <c r="DW65" s="186"/>
      <c r="DX65" s="186"/>
      <c r="DY65" s="186"/>
      <c r="DZ65" s="186"/>
      <c r="EA65" s="186"/>
      <c r="EB65" s="186"/>
      <c r="EC65" s="186"/>
      <c r="ED65" s="186"/>
      <c r="EE65" s="186"/>
      <c r="EF65" s="186"/>
      <c r="EG65" s="186"/>
      <c r="EH65" s="186"/>
      <c r="EI65" s="186"/>
      <c r="EJ65" s="186"/>
      <c r="EK65" s="186"/>
      <c r="EL65" s="186"/>
      <c r="EM65" s="186"/>
      <c r="EN65" s="186"/>
      <c r="EO65" s="186"/>
      <c r="EP65" s="186"/>
      <c r="EQ65" s="186"/>
      <c r="ER65" s="186"/>
      <c r="ES65" s="186"/>
      <c r="ET65" s="186"/>
      <c r="EU65" s="186"/>
      <c r="EV65" s="186"/>
      <c r="EW65" s="186"/>
      <c r="EX65" s="186"/>
      <c r="EY65" s="186"/>
      <c r="EZ65" s="186"/>
      <c r="FA65" s="186"/>
      <c r="FB65" s="186"/>
      <c r="FC65" s="186"/>
      <c r="FD65" s="186"/>
      <c r="FE65" s="186"/>
      <c r="FF65" s="186"/>
      <c r="FG65" s="186"/>
      <c r="FH65" s="186"/>
      <c r="FI65" s="186"/>
      <c r="FJ65" s="186"/>
      <c r="FK65" s="186"/>
      <c r="FL65" s="186"/>
      <c r="FM65" s="186"/>
      <c r="FN65" s="186"/>
      <c r="FO65" s="186"/>
      <c r="FP65" s="186"/>
      <c r="FQ65" s="186"/>
      <c r="FR65" s="186"/>
      <c r="FS65" s="186"/>
      <c r="FT65" s="186"/>
      <c r="FU65" s="186"/>
      <c r="FV65" s="186"/>
      <c r="FW65" s="186"/>
      <c r="FX65" s="186"/>
      <c r="FY65" s="186"/>
      <c r="FZ65" s="186"/>
      <c r="GA65" s="186"/>
      <c r="GB65" s="186"/>
      <c r="GC65" s="186"/>
      <c r="GD65" s="186"/>
      <c r="GE65" s="186"/>
      <c r="GF65" s="186"/>
      <c r="GG65" s="186"/>
      <c r="GH65" s="186"/>
      <c r="GI65" s="186"/>
      <c r="GJ65" s="186"/>
      <c r="GK65" s="186"/>
      <c r="GL65" s="186"/>
      <c r="GM65" s="186"/>
      <c r="GN65" s="186"/>
      <c r="GO65" s="186"/>
      <c r="GP65" s="186"/>
      <c r="GQ65" s="186"/>
      <c r="GR65" s="186"/>
      <c r="GS65" s="186"/>
      <c r="GT65" s="186"/>
      <c r="GU65" s="186"/>
      <c r="GV65" s="186"/>
      <c r="GW65" s="186"/>
      <c r="GX65" s="186"/>
      <c r="GY65" s="186"/>
      <c r="GZ65" s="186"/>
      <c r="HA65" s="186"/>
      <c r="HB65" s="186"/>
      <c r="HC65" s="186"/>
      <c r="HD65" s="186"/>
      <c r="HE65" s="186"/>
      <c r="HF65" s="186"/>
      <c r="HG65" s="186"/>
      <c r="HH65" s="186"/>
      <c r="HI65" s="186"/>
      <c r="HJ65" s="186"/>
      <c r="HK65" s="186"/>
      <c r="HL65" s="186"/>
      <c r="HM65" s="186"/>
      <c r="HN65" s="186"/>
      <c r="HO65" s="186"/>
      <c r="HP65" s="186"/>
      <c r="HQ65" s="186"/>
      <c r="HR65" s="186"/>
      <c r="HS65" s="186"/>
      <c r="HT65" s="186"/>
      <c r="HU65" s="186"/>
      <c r="HV65" s="186"/>
      <c r="HW65" s="186"/>
      <c r="HX65" s="186"/>
      <c r="HY65" s="186"/>
      <c r="HZ65" s="186"/>
      <c r="IA65" s="186"/>
      <c r="IB65" s="186"/>
      <c r="IC65" s="186"/>
      <c r="ID65" s="186"/>
      <c r="IE65" s="186"/>
      <c r="IF65" s="186"/>
      <c r="IG65" s="186"/>
      <c r="IH65" s="186"/>
      <c r="II65" s="186"/>
      <c r="IJ65" s="186"/>
      <c r="IK65" s="186"/>
      <c r="IL65" s="186"/>
      <c r="IM65" s="186"/>
      <c r="IN65" s="186"/>
    </row>
    <row r="66" spans="1:248" s="308" customFormat="1" ht="21" customHeight="1">
      <c r="A66" s="260"/>
      <c r="B66" s="309" t="s">
        <v>144</v>
      </c>
      <c r="C66" s="824"/>
      <c r="D66" s="824"/>
      <c r="E66" s="826"/>
      <c r="F66" s="826"/>
      <c r="G66" s="826"/>
      <c r="H66" s="826"/>
      <c r="I66" s="826"/>
      <c r="J66" s="826"/>
      <c r="K66" s="826"/>
      <c r="L66" s="824"/>
      <c r="M66" s="311"/>
      <c r="N66" s="311"/>
      <c r="O66" s="311"/>
      <c r="P66" s="311"/>
      <c r="Q66" s="311"/>
      <c r="R66" s="311"/>
      <c r="S66" s="311"/>
      <c r="T66" s="311"/>
      <c r="U66" s="210"/>
      <c r="V66" s="143"/>
      <c r="W66" s="143"/>
      <c r="X66" s="143"/>
      <c r="Y66" s="203"/>
      <c r="Z66" s="198"/>
      <c r="AA66" s="198"/>
      <c r="AB66" s="198"/>
      <c r="AC66" s="198"/>
      <c r="AD66" s="198"/>
      <c r="AE66" s="198"/>
      <c r="AF66" s="198"/>
      <c r="AG66" s="198"/>
      <c r="AH66" s="198"/>
      <c r="AI66" s="198"/>
      <c r="AJ66" s="198"/>
      <c r="AK66" s="198"/>
      <c r="AL66" s="198"/>
      <c r="AM66" s="198"/>
      <c r="AN66" s="198"/>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c r="BO66" s="186"/>
      <c r="BP66" s="186"/>
      <c r="BQ66" s="186"/>
      <c r="BR66" s="186"/>
      <c r="BS66" s="186"/>
      <c r="BT66" s="186"/>
      <c r="BU66" s="186"/>
      <c r="BV66" s="186"/>
      <c r="BW66" s="186"/>
      <c r="BX66" s="186"/>
      <c r="BY66" s="186"/>
      <c r="BZ66" s="186"/>
      <c r="CA66" s="186"/>
      <c r="CB66" s="186"/>
      <c r="CC66" s="186"/>
      <c r="CD66" s="186"/>
      <c r="CE66" s="186"/>
      <c r="CF66" s="186"/>
      <c r="CG66" s="186"/>
      <c r="CH66" s="186"/>
      <c r="CI66" s="186"/>
      <c r="CJ66" s="186"/>
      <c r="CK66" s="186"/>
      <c r="CL66" s="186"/>
      <c r="CM66" s="186"/>
      <c r="CN66" s="186"/>
      <c r="CO66" s="186"/>
      <c r="CP66" s="186"/>
      <c r="CQ66" s="186"/>
      <c r="CR66" s="186"/>
      <c r="CS66" s="186"/>
      <c r="CT66" s="186"/>
      <c r="CU66" s="186"/>
      <c r="CV66" s="186"/>
      <c r="CW66" s="186"/>
      <c r="CX66" s="186"/>
      <c r="CY66" s="186"/>
      <c r="CZ66" s="186"/>
      <c r="DA66" s="186"/>
      <c r="DB66" s="186"/>
      <c r="DC66" s="186"/>
      <c r="DD66" s="186"/>
      <c r="DE66" s="186"/>
      <c r="DF66" s="186"/>
      <c r="DG66" s="186"/>
      <c r="DH66" s="186"/>
      <c r="DI66" s="186"/>
      <c r="DJ66" s="186"/>
      <c r="DK66" s="186"/>
      <c r="DL66" s="186"/>
      <c r="DM66" s="186"/>
      <c r="DN66" s="186"/>
      <c r="DO66" s="186"/>
      <c r="DP66" s="186"/>
      <c r="DQ66" s="186"/>
      <c r="DR66" s="186"/>
      <c r="DS66" s="186"/>
      <c r="DT66" s="186"/>
      <c r="DU66" s="186"/>
      <c r="DV66" s="186"/>
      <c r="DW66" s="186"/>
      <c r="DX66" s="186"/>
      <c r="DY66" s="186"/>
      <c r="DZ66" s="186"/>
      <c r="EA66" s="186"/>
      <c r="EB66" s="186"/>
      <c r="EC66" s="186"/>
      <c r="ED66" s="186"/>
      <c r="EE66" s="186"/>
      <c r="EF66" s="186"/>
      <c r="EG66" s="186"/>
      <c r="EH66" s="186"/>
      <c r="EI66" s="186"/>
      <c r="EJ66" s="186"/>
      <c r="EK66" s="186"/>
      <c r="EL66" s="186"/>
      <c r="EM66" s="186"/>
      <c r="EN66" s="186"/>
      <c r="EO66" s="186"/>
      <c r="EP66" s="186"/>
      <c r="EQ66" s="186"/>
      <c r="ER66" s="186"/>
      <c r="ES66" s="186"/>
      <c r="ET66" s="186"/>
      <c r="EU66" s="186"/>
      <c r="EV66" s="186"/>
      <c r="EW66" s="186"/>
      <c r="EX66" s="186"/>
      <c r="EY66" s="186"/>
      <c r="EZ66" s="186"/>
      <c r="FA66" s="186"/>
      <c r="FB66" s="186"/>
      <c r="FC66" s="186"/>
      <c r="FD66" s="186"/>
      <c r="FE66" s="186"/>
      <c r="FF66" s="186"/>
      <c r="FG66" s="186"/>
      <c r="FH66" s="186"/>
      <c r="FI66" s="186"/>
      <c r="FJ66" s="186"/>
      <c r="FK66" s="186"/>
      <c r="FL66" s="186"/>
      <c r="FM66" s="186"/>
      <c r="FN66" s="186"/>
      <c r="FO66" s="186"/>
      <c r="FP66" s="186"/>
      <c r="FQ66" s="186"/>
      <c r="FR66" s="186"/>
      <c r="FS66" s="186"/>
      <c r="FT66" s="186"/>
      <c r="FU66" s="186"/>
      <c r="FV66" s="186"/>
      <c r="FW66" s="186"/>
      <c r="FX66" s="186"/>
      <c r="FY66" s="186"/>
      <c r="FZ66" s="186"/>
      <c r="GA66" s="186"/>
      <c r="GB66" s="186"/>
      <c r="GC66" s="186"/>
      <c r="GD66" s="186"/>
      <c r="GE66" s="186"/>
      <c r="GF66" s="186"/>
      <c r="GG66" s="186"/>
      <c r="GH66" s="186"/>
      <c r="GI66" s="186"/>
      <c r="GJ66" s="186"/>
      <c r="GK66" s="186"/>
      <c r="GL66" s="186"/>
      <c r="GM66" s="186"/>
      <c r="GN66" s="186"/>
      <c r="GO66" s="186"/>
      <c r="GP66" s="186"/>
      <c r="GQ66" s="186"/>
      <c r="GR66" s="186"/>
      <c r="GS66" s="186"/>
      <c r="GT66" s="186"/>
      <c r="GU66" s="186"/>
      <c r="GV66" s="186"/>
      <c r="GW66" s="186"/>
      <c r="GX66" s="186"/>
      <c r="GY66" s="186"/>
      <c r="GZ66" s="186"/>
      <c r="HA66" s="186"/>
      <c r="HB66" s="186"/>
      <c r="HC66" s="186"/>
      <c r="HD66" s="186"/>
      <c r="HE66" s="186"/>
      <c r="HF66" s="186"/>
      <c r="HG66" s="186"/>
      <c r="HH66" s="186"/>
      <c r="HI66" s="186"/>
      <c r="HJ66" s="186"/>
      <c r="HK66" s="186"/>
      <c r="HL66" s="186"/>
      <c r="HM66" s="186"/>
      <c r="HN66" s="186"/>
      <c r="HO66" s="186"/>
      <c r="HP66" s="186"/>
      <c r="HQ66" s="186"/>
      <c r="HR66" s="186"/>
      <c r="HS66" s="186"/>
      <c r="HT66" s="186"/>
      <c r="HU66" s="186"/>
      <c r="HV66" s="186"/>
      <c r="HW66" s="186"/>
      <c r="HX66" s="186"/>
      <c r="HY66" s="186"/>
      <c r="HZ66" s="186"/>
      <c r="IA66" s="186"/>
      <c r="IB66" s="186"/>
      <c r="IC66" s="186"/>
      <c r="ID66" s="186"/>
      <c r="IE66" s="186"/>
      <c r="IF66" s="186"/>
      <c r="IG66" s="186"/>
      <c r="IH66" s="186"/>
      <c r="II66" s="186"/>
      <c r="IJ66" s="186"/>
      <c r="IK66" s="186"/>
      <c r="IL66" s="186"/>
      <c r="IM66" s="186"/>
      <c r="IN66" s="186"/>
    </row>
    <row r="67" spans="1:248" s="39" customFormat="1" ht="12.75" customHeight="1">
      <c r="A67" s="260"/>
      <c r="B67" s="1629" t="s">
        <v>1</v>
      </c>
      <c r="C67" s="1644" t="s">
        <v>7</v>
      </c>
      <c r="D67" s="1646" t="s">
        <v>8</v>
      </c>
      <c r="E67" s="1647"/>
      <c r="F67" s="1647"/>
      <c r="G67" s="1647"/>
      <c r="H67" s="1647"/>
      <c r="I67" s="1647"/>
      <c r="J67" s="1647"/>
      <c r="K67" s="1648"/>
      <c r="L67" s="1644" t="s">
        <v>117</v>
      </c>
      <c r="M67" s="1587" t="s">
        <v>53</v>
      </c>
      <c r="N67" s="1644" t="s">
        <v>3</v>
      </c>
      <c r="O67" s="1633" t="s">
        <v>118</v>
      </c>
      <c r="P67" s="1634"/>
      <c r="Q67" s="1633" t="s">
        <v>119</v>
      </c>
      <c r="R67" s="1653"/>
      <c r="S67" s="1634"/>
      <c r="T67" s="1631" t="s">
        <v>2</v>
      </c>
      <c r="U67" s="348"/>
      <c r="W67" s="143"/>
    </row>
    <row r="68" spans="1:248" s="38" customFormat="1" ht="20.25" customHeight="1" thickBot="1">
      <c r="A68" s="269"/>
      <c r="B68" s="1630"/>
      <c r="C68" s="1645"/>
      <c r="D68" s="1649"/>
      <c r="E68" s="1650"/>
      <c r="F68" s="1650"/>
      <c r="G68" s="1650"/>
      <c r="H68" s="1650"/>
      <c r="I68" s="1650"/>
      <c r="J68" s="1650"/>
      <c r="K68" s="1651"/>
      <c r="L68" s="1645"/>
      <c r="M68" s="1652"/>
      <c r="N68" s="1652"/>
      <c r="O68" s="1635"/>
      <c r="P68" s="1636"/>
      <c r="Q68" s="1654"/>
      <c r="R68" s="1655"/>
      <c r="S68" s="1656"/>
      <c r="T68" s="1632"/>
      <c r="U68" s="349"/>
      <c r="V68" s="88"/>
      <c r="W68" s="89"/>
    </row>
    <row r="69" spans="1:248" s="39" customFormat="1" ht="23.45" customHeight="1">
      <c r="A69" s="260"/>
      <c r="B69" s="282"/>
      <c r="C69" s="865"/>
      <c r="D69" s="1642"/>
      <c r="E69" s="1643"/>
      <c r="F69" s="1643"/>
      <c r="G69" s="1643"/>
      <c r="H69" s="1643"/>
      <c r="I69" s="1643"/>
      <c r="J69" s="1643"/>
      <c r="K69" s="1643"/>
      <c r="L69" s="942"/>
      <c r="M69" s="253"/>
      <c r="N69" s="254"/>
      <c r="O69" s="1639" t="str">
        <f t="shared" ref="O69:O119" si="2">IF(C69*N69=0,"",C69*N69)</f>
        <v/>
      </c>
      <c r="P69" s="1640"/>
      <c r="Q69" s="1619" t="str">
        <f>IF(ISERROR(INDEX($W$22:$W$27,MATCH(M69,$V$22:$V$27,0))*O69),"",INDEX($W$22:$W$27,MATCH(M69,$V$22:$V$27,0))*O69)</f>
        <v/>
      </c>
      <c r="R69" s="1619"/>
      <c r="S69" s="1619"/>
      <c r="T69" s="413"/>
      <c r="U69" s="350"/>
      <c r="V69" s="143"/>
      <c r="W69" s="143"/>
      <c r="X69" s="143"/>
      <c r="Y69" s="143"/>
    </row>
    <row r="70" spans="1:248" s="39" customFormat="1" ht="23.45" customHeight="1">
      <c r="A70" s="260"/>
      <c r="B70" s="281"/>
      <c r="C70" s="865"/>
      <c r="D70" s="1615"/>
      <c r="E70" s="1616"/>
      <c r="F70" s="1616"/>
      <c r="G70" s="1616"/>
      <c r="H70" s="1616"/>
      <c r="I70" s="1616"/>
      <c r="J70" s="1616"/>
      <c r="K70" s="1616"/>
      <c r="L70" s="942"/>
      <c r="M70" s="253"/>
      <c r="N70" s="131"/>
      <c r="O70" s="1617" t="str">
        <f t="shared" si="2"/>
        <v/>
      </c>
      <c r="P70" s="1618"/>
      <c r="Q70" s="1619" t="str">
        <f t="shared" ref="Q70:Q119" si="3">IF(ISERROR(INDEX($W$22:$W$27,MATCH(M70,$V$22:$V$27,0))*O70),"",INDEX($W$22:$W$27,MATCH(M70,$V$22:$V$27,0))*O70)</f>
        <v/>
      </c>
      <c r="R70" s="1619"/>
      <c r="S70" s="1619"/>
      <c r="T70" s="412"/>
      <c r="U70" s="350"/>
      <c r="V70" s="143"/>
      <c r="W70" s="143"/>
      <c r="X70" s="143"/>
      <c r="Y70" s="143"/>
    </row>
    <row r="71" spans="1:248" s="39" customFormat="1" ht="23.45" customHeight="1">
      <c r="A71" s="260"/>
      <c r="B71" s="281"/>
      <c r="C71" s="865"/>
      <c r="D71" s="1615"/>
      <c r="E71" s="1616"/>
      <c r="F71" s="1616"/>
      <c r="G71" s="1616"/>
      <c r="H71" s="1616"/>
      <c r="I71" s="1616"/>
      <c r="J71" s="1616"/>
      <c r="K71" s="1616"/>
      <c r="L71" s="942"/>
      <c r="M71" s="253"/>
      <c r="N71" s="131"/>
      <c r="O71" s="1617" t="str">
        <f t="shared" si="2"/>
        <v/>
      </c>
      <c r="P71" s="1618"/>
      <c r="Q71" s="1619" t="str">
        <f t="shared" si="3"/>
        <v/>
      </c>
      <c r="R71" s="1619"/>
      <c r="S71" s="1619"/>
      <c r="T71" s="412"/>
      <c r="U71" s="350"/>
      <c r="V71" s="143"/>
      <c r="W71" s="143"/>
      <c r="X71" s="143"/>
      <c r="Y71" s="143"/>
    </row>
    <row r="72" spans="1:248" s="39" customFormat="1" ht="23.45" customHeight="1">
      <c r="A72" s="260"/>
      <c r="B72" s="281"/>
      <c r="C72" s="865"/>
      <c r="D72" s="1615"/>
      <c r="E72" s="1616"/>
      <c r="F72" s="1616"/>
      <c r="G72" s="1616"/>
      <c r="H72" s="1616"/>
      <c r="I72" s="1616"/>
      <c r="J72" s="1616"/>
      <c r="K72" s="1616"/>
      <c r="L72" s="942"/>
      <c r="M72" s="253"/>
      <c r="N72" s="131"/>
      <c r="O72" s="1617" t="str">
        <f t="shared" si="2"/>
        <v/>
      </c>
      <c r="P72" s="1618"/>
      <c r="Q72" s="1619" t="str">
        <f t="shared" si="3"/>
        <v/>
      </c>
      <c r="R72" s="1619"/>
      <c r="S72" s="1619"/>
      <c r="T72" s="412"/>
      <c r="U72" s="350"/>
      <c r="V72" s="143"/>
      <c r="W72" s="143"/>
      <c r="X72" s="143"/>
      <c r="Y72" s="143"/>
    </row>
    <row r="73" spans="1:248" s="39" customFormat="1" ht="23.45" customHeight="1">
      <c r="A73" s="260"/>
      <c r="B73" s="281"/>
      <c r="C73" s="865"/>
      <c r="D73" s="1615"/>
      <c r="E73" s="1616"/>
      <c r="F73" s="1616"/>
      <c r="G73" s="1616"/>
      <c r="H73" s="1616"/>
      <c r="I73" s="1616"/>
      <c r="J73" s="1616"/>
      <c r="K73" s="1616"/>
      <c r="L73" s="942"/>
      <c r="M73" s="253"/>
      <c r="N73" s="131"/>
      <c r="O73" s="1617" t="str">
        <f t="shared" si="2"/>
        <v/>
      </c>
      <c r="P73" s="1618"/>
      <c r="Q73" s="1619" t="str">
        <f t="shared" si="3"/>
        <v/>
      </c>
      <c r="R73" s="1619"/>
      <c r="S73" s="1619"/>
      <c r="T73" s="412"/>
      <c r="U73" s="350"/>
      <c r="V73" s="143"/>
      <c r="W73" s="143"/>
      <c r="X73" s="143"/>
      <c r="Y73" s="143"/>
    </row>
    <row r="74" spans="1:248" s="39" customFormat="1" ht="23.45" customHeight="1">
      <c r="A74" s="260"/>
      <c r="B74" s="281"/>
      <c r="C74" s="865"/>
      <c r="D74" s="1615"/>
      <c r="E74" s="1616"/>
      <c r="F74" s="1616"/>
      <c r="G74" s="1616"/>
      <c r="H74" s="1616"/>
      <c r="I74" s="1616"/>
      <c r="J74" s="1616"/>
      <c r="K74" s="1616"/>
      <c r="L74" s="942"/>
      <c r="M74" s="253"/>
      <c r="N74" s="131"/>
      <c r="O74" s="1617" t="str">
        <f t="shared" si="2"/>
        <v/>
      </c>
      <c r="P74" s="1618"/>
      <c r="Q74" s="1619" t="str">
        <f t="shared" si="3"/>
        <v/>
      </c>
      <c r="R74" s="1619"/>
      <c r="S74" s="1619"/>
      <c r="T74" s="412"/>
      <c r="U74" s="350"/>
      <c r="V74" s="143"/>
      <c r="W74" s="143"/>
      <c r="X74" s="143"/>
      <c r="Y74" s="143"/>
    </row>
    <row r="75" spans="1:248" s="39" customFormat="1" ht="23.45" customHeight="1">
      <c r="A75" s="260"/>
      <c r="B75" s="281"/>
      <c r="C75" s="865"/>
      <c r="D75" s="1615"/>
      <c r="E75" s="1616"/>
      <c r="F75" s="1616"/>
      <c r="G75" s="1616"/>
      <c r="H75" s="1616"/>
      <c r="I75" s="1616"/>
      <c r="J75" s="1616"/>
      <c r="K75" s="1616"/>
      <c r="L75" s="942"/>
      <c r="M75" s="253"/>
      <c r="N75" s="131"/>
      <c r="O75" s="1617" t="str">
        <f t="shared" si="2"/>
        <v/>
      </c>
      <c r="P75" s="1618"/>
      <c r="Q75" s="1619" t="str">
        <f t="shared" si="3"/>
        <v/>
      </c>
      <c r="R75" s="1619"/>
      <c r="S75" s="1619"/>
      <c r="T75" s="412"/>
      <c r="U75" s="350"/>
      <c r="V75" s="143"/>
      <c r="W75" s="143"/>
      <c r="X75" s="143"/>
      <c r="Y75" s="143"/>
    </row>
    <row r="76" spans="1:248" s="39" customFormat="1" ht="23.45" customHeight="1">
      <c r="A76" s="260"/>
      <c r="B76" s="281"/>
      <c r="C76" s="865"/>
      <c r="D76" s="1615"/>
      <c r="E76" s="1616"/>
      <c r="F76" s="1616"/>
      <c r="G76" s="1616"/>
      <c r="H76" s="1616"/>
      <c r="I76" s="1616"/>
      <c r="J76" s="1616"/>
      <c r="K76" s="1657"/>
      <c r="L76" s="942"/>
      <c r="M76" s="253"/>
      <c r="N76" s="131"/>
      <c r="O76" s="1617" t="str">
        <f t="shared" si="2"/>
        <v/>
      </c>
      <c r="P76" s="1618"/>
      <c r="Q76" s="1619" t="str">
        <f t="shared" si="3"/>
        <v/>
      </c>
      <c r="R76" s="1619"/>
      <c r="S76" s="1619"/>
      <c r="T76" s="412"/>
      <c r="U76" s="350"/>
      <c r="V76" s="162"/>
      <c r="W76" s="163"/>
      <c r="X76" s="164"/>
      <c r="Y76" s="143"/>
    </row>
    <row r="77" spans="1:248" s="39" customFormat="1" ht="23.45" customHeight="1">
      <c r="A77" s="260"/>
      <c r="B77" s="281"/>
      <c r="C77" s="865"/>
      <c r="D77" s="1615"/>
      <c r="E77" s="1616"/>
      <c r="F77" s="1616"/>
      <c r="G77" s="1616"/>
      <c r="H77" s="1616"/>
      <c r="I77" s="1616"/>
      <c r="J77" s="1616"/>
      <c r="K77" s="1616"/>
      <c r="L77" s="942"/>
      <c r="M77" s="253"/>
      <c r="N77" s="131"/>
      <c r="O77" s="1617" t="str">
        <f t="shared" si="2"/>
        <v/>
      </c>
      <c r="P77" s="1618"/>
      <c r="Q77" s="1619" t="str">
        <f t="shared" si="3"/>
        <v/>
      </c>
      <c r="R77" s="1619"/>
      <c r="S77" s="1619"/>
      <c r="T77" s="412"/>
      <c r="U77" s="350"/>
      <c r="V77" s="162"/>
      <c r="W77" s="163"/>
      <c r="X77" s="164"/>
      <c r="Y77" s="143"/>
    </row>
    <row r="78" spans="1:248" s="39" customFormat="1" ht="23.45" customHeight="1">
      <c r="A78" s="260"/>
      <c r="B78" s="281"/>
      <c r="C78" s="865"/>
      <c r="D78" s="1615"/>
      <c r="E78" s="1616"/>
      <c r="F78" s="1616"/>
      <c r="G78" s="1616"/>
      <c r="H78" s="1616"/>
      <c r="I78" s="1616"/>
      <c r="J78" s="1616"/>
      <c r="K78" s="1616"/>
      <c r="L78" s="942"/>
      <c r="M78" s="253"/>
      <c r="N78" s="131"/>
      <c r="O78" s="1617" t="str">
        <f t="shared" si="2"/>
        <v/>
      </c>
      <c r="P78" s="1618"/>
      <c r="Q78" s="1619" t="str">
        <f t="shared" si="3"/>
        <v/>
      </c>
      <c r="R78" s="1619"/>
      <c r="S78" s="1619"/>
      <c r="T78" s="412"/>
      <c r="U78" s="350"/>
      <c r="V78" s="165"/>
      <c r="W78" s="163"/>
      <c r="X78" s="164"/>
      <c r="Y78" s="143"/>
    </row>
    <row r="79" spans="1:248" s="39" customFormat="1" ht="23.45" customHeight="1">
      <c r="A79" s="260"/>
      <c r="B79" s="281"/>
      <c r="C79" s="865"/>
      <c r="D79" s="1615"/>
      <c r="E79" s="1616"/>
      <c r="F79" s="1616"/>
      <c r="G79" s="1616"/>
      <c r="H79" s="1616"/>
      <c r="I79" s="1616"/>
      <c r="J79" s="1616"/>
      <c r="K79" s="1616"/>
      <c r="L79" s="942"/>
      <c r="M79" s="253"/>
      <c r="N79" s="131"/>
      <c r="O79" s="1617" t="str">
        <f t="shared" si="2"/>
        <v/>
      </c>
      <c r="P79" s="1618"/>
      <c r="Q79" s="1619" t="str">
        <f t="shared" si="3"/>
        <v/>
      </c>
      <c r="R79" s="1619"/>
      <c r="S79" s="1619"/>
      <c r="T79" s="412"/>
      <c r="U79" s="350"/>
      <c r="V79" s="165"/>
      <c r="W79" s="163"/>
      <c r="X79" s="164"/>
      <c r="Y79" s="143"/>
    </row>
    <row r="80" spans="1:248" s="39" customFormat="1" ht="23.45" customHeight="1">
      <c r="A80" s="260"/>
      <c r="B80" s="281"/>
      <c r="C80" s="865"/>
      <c r="D80" s="1615"/>
      <c r="E80" s="1616"/>
      <c r="F80" s="1616"/>
      <c r="G80" s="1616"/>
      <c r="H80" s="1616"/>
      <c r="I80" s="1616"/>
      <c r="J80" s="1616"/>
      <c r="K80" s="1616"/>
      <c r="L80" s="942"/>
      <c r="M80" s="253"/>
      <c r="N80" s="131"/>
      <c r="O80" s="1617" t="str">
        <f t="shared" si="2"/>
        <v/>
      </c>
      <c r="P80" s="1618"/>
      <c r="Q80" s="1619" t="str">
        <f t="shared" si="3"/>
        <v/>
      </c>
      <c r="R80" s="1619"/>
      <c r="S80" s="1619"/>
      <c r="T80" s="412"/>
      <c r="U80" s="350"/>
      <c r="V80" s="143"/>
      <c r="W80" s="143"/>
      <c r="X80" s="143"/>
      <c r="Y80" s="143"/>
    </row>
    <row r="81" spans="1:25" s="39" customFormat="1" ht="23.45" customHeight="1">
      <c r="A81" s="260"/>
      <c r="B81" s="281"/>
      <c r="C81" s="865"/>
      <c r="D81" s="1615"/>
      <c r="E81" s="1616"/>
      <c r="F81" s="1616"/>
      <c r="G81" s="1616"/>
      <c r="H81" s="1616"/>
      <c r="I81" s="1616"/>
      <c r="J81" s="1616"/>
      <c r="K81" s="1616"/>
      <c r="L81" s="942"/>
      <c r="M81" s="253"/>
      <c r="N81" s="131"/>
      <c r="O81" s="1617" t="str">
        <f t="shared" si="2"/>
        <v/>
      </c>
      <c r="P81" s="1618"/>
      <c r="Q81" s="1619" t="str">
        <f t="shared" si="3"/>
        <v/>
      </c>
      <c r="R81" s="1619"/>
      <c r="S81" s="1619"/>
      <c r="T81" s="412"/>
      <c r="U81" s="350"/>
      <c r="V81" s="143"/>
      <c r="W81" s="143"/>
      <c r="X81" s="143"/>
      <c r="Y81" s="143"/>
    </row>
    <row r="82" spans="1:25" s="39" customFormat="1" ht="23.45" customHeight="1">
      <c r="A82" s="260"/>
      <c r="B82" s="281"/>
      <c r="C82" s="865"/>
      <c r="D82" s="1615"/>
      <c r="E82" s="1616"/>
      <c r="F82" s="1616"/>
      <c r="G82" s="1616"/>
      <c r="H82" s="1616"/>
      <c r="I82" s="1616"/>
      <c r="J82" s="1616"/>
      <c r="K82" s="1616"/>
      <c r="L82" s="942"/>
      <c r="M82" s="253"/>
      <c r="N82" s="131"/>
      <c r="O82" s="1617" t="str">
        <f t="shared" si="2"/>
        <v/>
      </c>
      <c r="P82" s="1618"/>
      <c r="Q82" s="1619" t="str">
        <f t="shared" si="3"/>
        <v/>
      </c>
      <c r="R82" s="1619"/>
      <c r="S82" s="1619"/>
      <c r="T82" s="412"/>
      <c r="U82" s="350"/>
      <c r="V82" s="143"/>
      <c r="W82" s="143"/>
      <c r="X82" s="143"/>
      <c r="Y82" s="143"/>
    </row>
    <row r="83" spans="1:25" s="39" customFormat="1" ht="23.45" customHeight="1">
      <c r="A83" s="260"/>
      <c r="B83" s="281"/>
      <c r="C83" s="865"/>
      <c r="D83" s="1615"/>
      <c r="E83" s="1616"/>
      <c r="F83" s="1616"/>
      <c r="G83" s="1616"/>
      <c r="H83" s="1616"/>
      <c r="I83" s="1616"/>
      <c r="J83" s="1616"/>
      <c r="K83" s="1616"/>
      <c r="L83" s="942"/>
      <c r="M83" s="253"/>
      <c r="N83" s="131"/>
      <c r="O83" s="1617" t="str">
        <f t="shared" si="2"/>
        <v/>
      </c>
      <c r="P83" s="1618"/>
      <c r="Q83" s="1619" t="str">
        <f t="shared" si="3"/>
        <v/>
      </c>
      <c r="R83" s="1619"/>
      <c r="S83" s="1619"/>
      <c r="T83" s="412"/>
      <c r="U83" s="350"/>
      <c r="V83" s="143"/>
      <c r="W83" s="143"/>
      <c r="X83" s="143"/>
      <c r="Y83" s="143"/>
    </row>
    <row r="84" spans="1:25" s="39" customFormat="1" ht="23.45" customHeight="1">
      <c r="A84" s="260"/>
      <c r="B84" s="281"/>
      <c r="C84" s="865"/>
      <c r="D84" s="1615"/>
      <c r="E84" s="1616"/>
      <c r="F84" s="1616"/>
      <c r="G84" s="1616"/>
      <c r="H84" s="1616"/>
      <c r="I84" s="1616"/>
      <c r="J84" s="1616"/>
      <c r="K84" s="1616"/>
      <c r="L84" s="942"/>
      <c r="M84" s="253"/>
      <c r="N84" s="131"/>
      <c r="O84" s="1617" t="str">
        <f t="shared" si="2"/>
        <v/>
      </c>
      <c r="P84" s="1618"/>
      <c r="Q84" s="1619" t="str">
        <f t="shared" si="3"/>
        <v/>
      </c>
      <c r="R84" s="1619"/>
      <c r="S84" s="1619"/>
      <c r="T84" s="412"/>
      <c r="U84" s="350"/>
      <c r="V84" s="143"/>
      <c r="W84" s="143"/>
      <c r="X84" s="143"/>
      <c r="Y84" s="143"/>
    </row>
    <row r="85" spans="1:25" s="39" customFormat="1" ht="23.45" customHeight="1">
      <c r="A85" s="260"/>
      <c r="B85" s="281"/>
      <c r="C85" s="865"/>
      <c r="D85" s="1615"/>
      <c r="E85" s="1616"/>
      <c r="F85" s="1616"/>
      <c r="G85" s="1616"/>
      <c r="H85" s="1616"/>
      <c r="I85" s="1616"/>
      <c r="J85" s="1616"/>
      <c r="K85" s="1616"/>
      <c r="L85" s="942"/>
      <c r="M85" s="253"/>
      <c r="N85" s="131"/>
      <c r="O85" s="1617" t="str">
        <f t="shared" si="2"/>
        <v/>
      </c>
      <c r="P85" s="1618"/>
      <c r="Q85" s="1619" t="str">
        <f t="shared" si="3"/>
        <v/>
      </c>
      <c r="R85" s="1619"/>
      <c r="S85" s="1619"/>
      <c r="T85" s="412"/>
      <c r="U85" s="350"/>
      <c r="V85" s="143"/>
      <c r="W85" s="143"/>
      <c r="X85" s="143"/>
      <c r="Y85" s="143"/>
    </row>
    <row r="86" spans="1:25" s="39" customFormat="1" ht="23.45" customHeight="1">
      <c r="A86" s="260"/>
      <c r="B86" s="281"/>
      <c r="C86" s="865"/>
      <c r="D86" s="1615"/>
      <c r="E86" s="1616"/>
      <c r="F86" s="1616"/>
      <c r="G86" s="1616"/>
      <c r="H86" s="1616"/>
      <c r="I86" s="1616"/>
      <c r="J86" s="1616"/>
      <c r="K86" s="1616"/>
      <c r="L86" s="942"/>
      <c r="M86" s="253"/>
      <c r="N86" s="131"/>
      <c r="O86" s="1617" t="str">
        <f t="shared" si="2"/>
        <v/>
      </c>
      <c r="P86" s="1618"/>
      <c r="Q86" s="1619" t="str">
        <f t="shared" si="3"/>
        <v/>
      </c>
      <c r="R86" s="1619"/>
      <c r="S86" s="1619"/>
      <c r="T86" s="412"/>
      <c r="U86" s="350"/>
      <c r="V86" s="143"/>
      <c r="W86" s="143"/>
      <c r="X86" s="143"/>
      <c r="Y86" s="143"/>
    </row>
    <row r="87" spans="1:25" s="39" customFormat="1" ht="23.45" customHeight="1">
      <c r="A87" s="260"/>
      <c r="B87" s="281"/>
      <c r="C87" s="865"/>
      <c r="D87" s="1615"/>
      <c r="E87" s="1616"/>
      <c r="F87" s="1616"/>
      <c r="G87" s="1616"/>
      <c r="H87" s="1616"/>
      <c r="I87" s="1616"/>
      <c r="J87" s="1616"/>
      <c r="K87" s="1616"/>
      <c r="L87" s="942"/>
      <c r="M87" s="253"/>
      <c r="N87" s="131"/>
      <c r="O87" s="1617" t="str">
        <f t="shared" si="2"/>
        <v/>
      </c>
      <c r="P87" s="1618"/>
      <c r="Q87" s="1619" t="str">
        <f t="shared" si="3"/>
        <v/>
      </c>
      <c r="R87" s="1619"/>
      <c r="S87" s="1619"/>
      <c r="T87" s="412"/>
      <c r="U87" s="350"/>
      <c r="V87" s="143"/>
      <c r="W87" s="143"/>
      <c r="X87" s="143"/>
      <c r="Y87" s="143"/>
    </row>
    <row r="88" spans="1:25" s="39" customFormat="1" ht="23.45" customHeight="1">
      <c r="A88" s="260"/>
      <c r="B88" s="281"/>
      <c r="C88" s="865"/>
      <c r="D88" s="1615"/>
      <c r="E88" s="1616"/>
      <c r="F88" s="1616"/>
      <c r="G88" s="1616"/>
      <c r="H88" s="1616"/>
      <c r="I88" s="1616"/>
      <c r="J88" s="1616"/>
      <c r="K88" s="1616"/>
      <c r="L88" s="942"/>
      <c r="M88" s="253"/>
      <c r="N88" s="131"/>
      <c r="O88" s="1617" t="str">
        <f t="shared" si="2"/>
        <v/>
      </c>
      <c r="P88" s="1618"/>
      <c r="Q88" s="1619" t="str">
        <f t="shared" si="3"/>
        <v/>
      </c>
      <c r="R88" s="1619"/>
      <c r="S88" s="1619"/>
      <c r="T88" s="412"/>
      <c r="U88" s="350"/>
      <c r="V88" s="143"/>
      <c r="W88" s="143"/>
      <c r="X88" s="143"/>
      <c r="Y88" s="143"/>
    </row>
    <row r="89" spans="1:25" s="39" customFormat="1" ht="23.45" customHeight="1">
      <c r="A89" s="260"/>
      <c r="B89" s="281"/>
      <c r="C89" s="865"/>
      <c r="D89" s="1615"/>
      <c r="E89" s="1616"/>
      <c r="F89" s="1616"/>
      <c r="G89" s="1616"/>
      <c r="H89" s="1616"/>
      <c r="I89" s="1616"/>
      <c r="J89" s="1616"/>
      <c r="K89" s="1616"/>
      <c r="L89" s="942"/>
      <c r="M89" s="253"/>
      <c r="N89" s="131"/>
      <c r="O89" s="1617" t="str">
        <f t="shared" si="2"/>
        <v/>
      </c>
      <c r="P89" s="1618"/>
      <c r="Q89" s="1619" t="str">
        <f t="shared" si="3"/>
        <v/>
      </c>
      <c r="R89" s="1619"/>
      <c r="S89" s="1619"/>
      <c r="T89" s="412"/>
      <c r="U89" s="350"/>
      <c r="V89" s="143"/>
      <c r="W89" s="143"/>
      <c r="X89" s="143"/>
      <c r="Y89" s="143"/>
    </row>
    <row r="90" spans="1:25" s="39" customFormat="1" ht="23.45" customHeight="1">
      <c r="A90" s="260"/>
      <c r="B90" s="281"/>
      <c r="C90" s="865"/>
      <c r="D90" s="1615"/>
      <c r="E90" s="1616"/>
      <c r="F90" s="1616"/>
      <c r="G90" s="1616"/>
      <c r="H90" s="1616"/>
      <c r="I90" s="1616"/>
      <c r="J90" s="1616"/>
      <c r="K90" s="1616"/>
      <c r="L90" s="942"/>
      <c r="M90" s="253"/>
      <c r="N90" s="131"/>
      <c r="O90" s="1617" t="str">
        <f t="shared" si="2"/>
        <v/>
      </c>
      <c r="P90" s="1618"/>
      <c r="Q90" s="1619" t="str">
        <f t="shared" si="3"/>
        <v/>
      </c>
      <c r="R90" s="1619"/>
      <c r="S90" s="1619"/>
      <c r="T90" s="412"/>
      <c r="U90" s="350"/>
      <c r="V90" s="143"/>
      <c r="W90" s="143"/>
      <c r="X90" s="143"/>
      <c r="Y90" s="143"/>
    </row>
    <row r="91" spans="1:25" s="39" customFormat="1" ht="23.45" customHeight="1">
      <c r="A91" s="260"/>
      <c r="B91" s="281"/>
      <c r="C91" s="865"/>
      <c r="D91" s="1615"/>
      <c r="E91" s="1616"/>
      <c r="F91" s="1616"/>
      <c r="G91" s="1616"/>
      <c r="H91" s="1616"/>
      <c r="I91" s="1616"/>
      <c r="J91" s="1616"/>
      <c r="K91" s="1616"/>
      <c r="L91" s="942"/>
      <c r="M91" s="253"/>
      <c r="N91" s="131"/>
      <c r="O91" s="1617" t="str">
        <f t="shared" si="2"/>
        <v/>
      </c>
      <c r="P91" s="1618"/>
      <c r="Q91" s="1619" t="str">
        <f t="shared" si="3"/>
        <v/>
      </c>
      <c r="R91" s="1619"/>
      <c r="S91" s="1619"/>
      <c r="T91" s="412"/>
      <c r="U91" s="350"/>
      <c r="V91" s="143"/>
      <c r="W91" s="143"/>
      <c r="X91" s="143"/>
      <c r="Y91" s="143"/>
    </row>
    <row r="92" spans="1:25" s="39" customFormat="1" ht="23.45" customHeight="1">
      <c r="A92" s="260"/>
      <c r="B92" s="281"/>
      <c r="C92" s="865"/>
      <c r="D92" s="1615"/>
      <c r="E92" s="1616"/>
      <c r="F92" s="1616"/>
      <c r="G92" s="1616"/>
      <c r="H92" s="1616"/>
      <c r="I92" s="1616"/>
      <c r="J92" s="1616"/>
      <c r="K92" s="1616"/>
      <c r="L92" s="942"/>
      <c r="M92" s="253"/>
      <c r="N92" s="131"/>
      <c r="O92" s="1617" t="str">
        <f t="shared" si="2"/>
        <v/>
      </c>
      <c r="P92" s="1618"/>
      <c r="Q92" s="1619" t="str">
        <f t="shared" si="3"/>
        <v/>
      </c>
      <c r="R92" s="1619"/>
      <c r="S92" s="1619"/>
      <c r="T92" s="412"/>
      <c r="U92" s="350"/>
      <c r="V92" s="162"/>
      <c r="W92" s="163"/>
      <c r="X92" s="164"/>
      <c r="Y92" s="143"/>
    </row>
    <row r="93" spans="1:25" s="39" customFormat="1" ht="23.45" customHeight="1">
      <c r="A93" s="260"/>
      <c r="B93" s="281"/>
      <c r="C93" s="865"/>
      <c r="D93" s="1615"/>
      <c r="E93" s="1616"/>
      <c r="F93" s="1616"/>
      <c r="G93" s="1616"/>
      <c r="H93" s="1616"/>
      <c r="I93" s="1616"/>
      <c r="J93" s="1616"/>
      <c r="K93" s="1616"/>
      <c r="L93" s="942"/>
      <c r="M93" s="253"/>
      <c r="N93" s="131"/>
      <c r="O93" s="1617" t="str">
        <f t="shared" si="2"/>
        <v/>
      </c>
      <c r="P93" s="1618"/>
      <c r="Q93" s="1619" t="str">
        <f t="shared" si="3"/>
        <v/>
      </c>
      <c r="R93" s="1619"/>
      <c r="S93" s="1619"/>
      <c r="T93" s="412"/>
      <c r="U93" s="350"/>
      <c r="V93" s="162"/>
      <c r="W93" s="163"/>
      <c r="X93" s="164"/>
      <c r="Y93" s="143"/>
    </row>
    <row r="94" spans="1:25" s="39" customFormat="1" ht="23.45" customHeight="1">
      <c r="A94" s="260"/>
      <c r="B94" s="281"/>
      <c r="C94" s="865"/>
      <c r="D94" s="1615"/>
      <c r="E94" s="1616"/>
      <c r="F94" s="1616"/>
      <c r="G94" s="1616"/>
      <c r="H94" s="1616"/>
      <c r="I94" s="1616"/>
      <c r="J94" s="1616"/>
      <c r="K94" s="1616"/>
      <c r="L94" s="942"/>
      <c r="M94" s="253"/>
      <c r="N94" s="131"/>
      <c r="O94" s="1617" t="str">
        <f t="shared" si="2"/>
        <v/>
      </c>
      <c r="P94" s="1618"/>
      <c r="Q94" s="1619" t="str">
        <f t="shared" si="3"/>
        <v/>
      </c>
      <c r="R94" s="1619"/>
      <c r="S94" s="1619"/>
      <c r="T94" s="412"/>
      <c r="U94" s="350"/>
      <c r="V94" s="165"/>
      <c r="W94" s="163"/>
      <c r="X94" s="164"/>
      <c r="Y94" s="143"/>
    </row>
    <row r="95" spans="1:25" s="39" customFormat="1" ht="23.45" customHeight="1">
      <c r="A95" s="260"/>
      <c r="B95" s="281"/>
      <c r="C95" s="865"/>
      <c r="D95" s="1615"/>
      <c r="E95" s="1616"/>
      <c r="F95" s="1616"/>
      <c r="G95" s="1616"/>
      <c r="H95" s="1616"/>
      <c r="I95" s="1616"/>
      <c r="J95" s="1616"/>
      <c r="K95" s="1616"/>
      <c r="L95" s="942"/>
      <c r="M95" s="253"/>
      <c r="N95" s="131"/>
      <c r="O95" s="1617" t="str">
        <f t="shared" si="2"/>
        <v/>
      </c>
      <c r="P95" s="1618"/>
      <c r="Q95" s="1619" t="str">
        <f t="shared" si="3"/>
        <v/>
      </c>
      <c r="R95" s="1619"/>
      <c r="S95" s="1619"/>
      <c r="T95" s="412"/>
      <c r="U95" s="350"/>
      <c r="V95" s="165"/>
      <c r="W95" s="163"/>
      <c r="X95" s="164"/>
      <c r="Y95" s="143"/>
    </row>
    <row r="96" spans="1:25" s="39" customFormat="1" ht="23.45" customHeight="1">
      <c r="A96" s="260"/>
      <c r="B96" s="281"/>
      <c r="C96" s="865"/>
      <c r="D96" s="1615"/>
      <c r="E96" s="1616"/>
      <c r="F96" s="1616"/>
      <c r="G96" s="1616"/>
      <c r="H96" s="1616"/>
      <c r="I96" s="1616"/>
      <c r="J96" s="1616"/>
      <c r="K96" s="1616"/>
      <c r="L96" s="942"/>
      <c r="M96" s="253"/>
      <c r="N96" s="131"/>
      <c r="O96" s="1617" t="str">
        <f t="shared" si="2"/>
        <v/>
      </c>
      <c r="P96" s="1618"/>
      <c r="Q96" s="1619" t="str">
        <f t="shared" si="3"/>
        <v/>
      </c>
      <c r="R96" s="1619"/>
      <c r="S96" s="1619"/>
      <c r="T96" s="412"/>
      <c r="U96" s="350"/>
      <c r="V96" s="143"/>
      <c r="W96" s="143"/>
      <c r="X96" s="143"/>
      <c r="Y96" s="143"/>
    </row>
    <row r="97" spans="1:25" s="39" customFormat="1" ht="23.45" customHeight="1">
      <c r="A97" s="260"/>
      <c r="B97" s="281"/>
      <c r="C97" s="865"/>
      <c r="D97" s="1615"/>
      <c r="E97" s="1616"/>
      <c r="F97" s="1616"/>
      <c r="G97" s="1616"/>
      <c r="H97" s="1616"/>
      <c r="I97" s="1616"/>
      <c r="J97" s="1616"/>
      <c r="K97" s="1616"/>
      <c r="L97" s="942"/>
      <c r="M97" s="253"/>
      <c r="N97" s="131"/>
      <c r="O97" s="1617" t="str">
        <f t="shared" si="2"/>
        <v/>
      </c>
      <c r="P97" s="1618"/>
      <c r="Q97" s="1619" t="str">
        <f t="shared" si="3"/>
        <v/>
      </c>
      <c r="R97" s="1619"/>
      <c r="S97" s="1619"/>
      <c r="T97" s="412"/>
      <c r="U97" s="350"/>
      <c r="V97" s="143"/>
      <c r="W97" s="143"/>
      <c r="X97" s="143"/>
      <c r="Y97" s="143"/>
    </row>
    <row r="98" spans="1:25" s="39" customFormat="1" ht="23.45" customHeight="1">
      <c r="A98" s="260"/>
      <c r="B98" s="281"/>
      <c r="C98" s="865"/>
      <c r="D98" s="1615"/>
      <c r="E98" s="1616"/>
      <c r="F98" s="1616"/>
      <c r="G98" s="1616"/>
      <c r="H98" s="1616"/>
      <c r="I98" s="1616"/>
      <c r="J98" s="1616"/>
      <c r="K98" s="1616"/>
      <c r="L98" s="942"/>
      <c r="M98" s="253"/>
      <c r="N98" s="131"/>
      <c r="O98" s="1617" t="str">
        <f t="shared" si="2"/>
        <v/>
      </c>
      <c r="P98" s="1618"/>
      <c r="Q98" s="1619" t="str">
        <f t="shared" si="3"/>
        <v/>
      </c>
      <c r="R98" s="1619"/>
      <c r="S98" s="1619"/>
      <c r="T98" s="412"/>
      <c r="U98" s="350"/>
      <c r="V98" s="143"/>
      <c r="W98" s="143"/>
      <c r="X98" s="143"/>
      <c r="Y98" s="143"/>
    </row>
    <row r="99" spans="1:25" s="39" customFormat="1" ht="23.45" customHeight="1">
      <c r="A99" s="260"/>
      <c r="B99" s="281"/>
      <c r="C99" s="865"/>
      <c r="D99" s="1615"/>
      <c r="E99" s="1616"/>
      <c r="F99" s="1616"/>
      <c r="G99" s="1616"/>
      <c r="H99" s="1616"/>
      <c r="I99" s="1616"/>
      <c r="J99" s="1616"/>
      <c r="K99" s="1616"/>
      <c r="L99" s="942"/>
      <c r="M99" s="253"/>
      <c r="N99" s="131"/>
      <c r="O99" s="1617" t="str">
        <f t="shared" si="2"/>
        <v/>
      </c>
      <c r="P99" s="1618"/>
      <c r="Q99" s="1619" t="str">
        <f t="shared" si="3"/>
        <v/>
      </c>
      <c r="R99" s="1619"/>
      <c r="S99" s="1619"/>
      <c r="T99" s="412"/>
      <c r="U99" s="350"/>
      <c r="V99" s="143"/>
      <c r="W99" s="143"/>
      <c r="X99" s="143"/>
      <c r="Y99" s="143"/>
    </row>
    <row r="100" spans="1:25" s="39" customFormat="1" ht="23.45" customHeight="1">
      <c r="A100" s="260"/>
      <c r="B100" s="281"/>
      <c r="C100" s="865"/>
      <c r="D100" s="1615"/>
      <c r="E100" s="1616"/>
      <c r="F100" s="1616"/>
      <c r="G100" s="1616"/>
      <c r="H100" s="1616"/>
      <c r="I100" s="1616"/>
      <c r="J100" s="1616"/>
      <c r="K100" s="1616"/>
      <c r="L100" s="942"/>
      <c r="M100" s="253"/>
      <c r="N100" s="131"/>
      <c r="O100" s="1617" t="str">
        <f t="shared" si="2"/>
        <v/>
      </c>
      <c r="P100" s="1618"/>
      <c r="Q100" s="1619" t="str">
        <f t="shared" si="3"/>
        <v/>
      </c>
      <c r="R100" s="1619"/>
      <c r="S100" s="1619"/>
      <c r="T100" s="412"/>
      <c r="U100" s="350"/>
      <c r="W100" s="143"/>
      <c r="Y100" s="143"/>
    </row>
    <row r="101" spans="1:25" s="39" customFormat="1" ht="23.45" customHeight="1">
      <c r="A101" s="260"/>
      <c r="B101" s="281"/>
      <c r="C101" s="865"/>
      <c r="D101" s="1615"/>
      <c r="E101" s="1616"/>
      <c r="F101" s="1616"/>
      <c r="G101" s="1616"/>
      <c r="H101" s="1616"/>
      <c r="I101" s="1616"/>
      <c r="J101" s="1616"/>
      <c r="K101" s="1616"/>
      <c r="L101" s="942"/>
      <c r="M101" s="253"/>
      <c r="N101" s="131"/>
      <c r="O101" s="1617" t="str">
        <f t="shared" si="2"/>
        <v/>
      </c>
      <c r="P101" s="1618"/>
      <c r="Q101" s="1619" t="str">
        <f t="shared" si="3"/>
        <v/>
      </c>
      <c r="R101" s="1619"/>
      <c r="S101" s="1619"/>
      <c r="T101" s="412"/>
      <c r="U101" s="350"/>
      <c r="W101" s="143"/>
      <c r="Y101" s="143"/>
    </row>
    <row r="102" spans="1:25" s="39" customFormat="1" ht="23.45" customHeight="1">
      <c r="A102" s="260"/>
      <c r="B102" s="281"/>
      <c r="C102" s="865"/>
      <c r="D102" s="1615"/>
      <c r="E102" s="1616"/>
      <c r="F102" s="1616"/>
      <c r="G102" s="1616"/>
      <c r="H102" s="1616"/>
      <c r="I102" s="1616"/>
      <c r="J102" s="1616"/>
      <c r="K102" s="1616"/>
      <c r="L102" s="942"/>
      <c r="M102" s="253"/>
      <c r="N102" s="131"/>
      <c r="O102" s="1617" t="str">
        <f t="shared" si="2"/>
        <v/>
      </c>
      <c r="P102" s="1618"/>
      <c r="Q102" s="1619" t="str">
        <f t="shared" si="3"/>
        <v/>
      </c>
      <c r="R102" s="1619"/>
      <c r="S102" s="1619"/>
      <c r="T102" s="412"/>
      <c r="U102" s="350"/>
      <c r="W102" s="143"/>
      <c r="Y102" s="143"/>
    </row>
    <row r="103" spans="1:25" s="39" customFormat="1" ht="23.45" customHeight="1">
      <c r="A103" s="260"/>
      <c r="B103" s="281"/>
      <c r="C103" s="865"/>
      <c r="D103" s="1615"/>
      <c r="E103" s="1616"/>
      <c r="F103" s="1616"/>
      <c r="G103" s="1616"/>
      <c r="H103" s="1616"/>
      <c r="I103" s="1616"/>
      <c r="J103" s="1616"/>
      <c r="K103" s="1616"/>
      <c r="L103" s="942"/>
      <c r="M103" s="253"/>
      <c r="N103" s="131"/>
      <c r="O103" s="1617" t="str">
        <f t="shared" si="2"/>
        <v/>
      </c>
      <c r="P103" s="1618"/>
      <c r="Q103" s="1619" t="str">
        <f t="shared" si="3"/>
        <v/>
      </c>
      <c r="R103" s="1619"/>
      <c r="S103" s="1619"/>
      <c r="T103" s="412"/>
      <c r="U103" s="350"/>
      <c r="W103" s="143"/>
      <c r="Y103" s="143"/>
    </row>
    <row r="104" spans="1:25" s="39" customFormat="1" ht="23.45" customHeight="1">
      <c r="A104" s="260"/>
      <c r="B104" s="281"/>
      <c r="C104" s="865"/>
      <c r="D104" s="1615"/>
      <c r="E104" s="1616"/>
      <c r="F104" s="1616"/>
      <c r="G104" s="1616"/>
      <c r="H104" s="1616"/>
      <c r="I104" s="1616"/>
      <c r="J104" s="1616"/>
      <c r="K104" s="1616"/>
      <c r="L104" s="942"/>
      <c r="M104" s="253"/>
      <c r="N104" s="131"/>
      <c r="O104" s="1617" t="str">
        <f t="shared" si="2"/>
        <v/>
      </c>
      <c r="P104" s="1618"/>
      <c r="Q104" s="1619" t="str">
        <f t="shared" si="3"/>
        <v/>
      </c>
      <c r="R104" s="1619"/>
      <c r="S104" s="1619"/>
      <c r="T104" s="412"/>
      <c r="U104" s="350"/>
      <c r="W104" s="143"/>
      <c r="Y104" s="143"/>
    </row>
    <row r="105" spans="1:25" s="39" customFormat="1" ht="23.45" customHeight="1">
      <c r="A105" s="260"/>
      <c r="B105" s="281"/>
      <c r="C105" s="865"/>
      <c r="D105" s="1615"/>
      <c r="E105" s="1616"/>
      <c r="F105" s="1616"/>
      <c r="G105" s="1616"/>
      <c r="H105" s="1616"/>
      <c r="I105" s="1616"/>
      <c r="J105" s="1616"/>
      <c r="K105" s="1616"/>
      <c r="L105" s="942"/>
      <c r="M105" s="253"/>
      <c r="N105" s="131"/>
      <c r="O105" s="1617" t="str">
        <f t="shared" si="2"/>
        <v/>
      </c>
      <c r="P105" s="1618"/>
      <c r="Q105" s="1619" t="str">
        <f t="shared" si="3"/>
        <v/>
      </c>
      <c r="R105" s="1619"/>
      <c r="S105" s="1619"/>
      <c r="T105" s="412"/>
      <c r="U105" s="350"/>
      <c r="W105" s="143"/>
      <c r="Y105" s="143"/>
    </row>
    <row r="106" spans="1:25" s="39" customFormat="1" ht="23.45" customHeight="1">
      <c r="A106" s="260"/>
      <c r="B106" s="281"/>
      <c r="C106" s="865"/>
      <c r="D106" s="1615"/>
      <c r="E106" s="1616"/>
      <c r="F106" s="1616"/>
      <c r="G106" s="1616"/>
      <c r="H106" s="1616"/>
      <c r="I106" s="1616"/>
      <c r="J106" s="1616"/>
      <c r="K106" s="1616"/>
      <c r="L106" s="942"/>
      <c r="M106" s="253"/>
      <c r="N106" s="131"/>
      <c r="O106" s="1617" t="str">
        <f>IF(C106*N106=0,"",C106*N106)</f>
        <v/>
      </c>
      <c r="P106" s="1618"/>
      <c r="Q106" s="1619" t="str">
        <f>IF(ISERROR(INDEX($W$22:$W$27,MATCH(M106,$V$22:$V$27,0))*O106),"",INDEX($W$22:$W$27,MATCH(M106,$V$22:$V$27,0))*O106)</f>
        <v/>
      </c>
      <c r="R106" s="1619"/>
      <c r="S106" s="1619"/>
      <c r="T106" s="412"/>
      <c r="U106" s="350"/>
      <c r="W106" s="143"/>
      <c r="Y106" s="143"/>
    </row>
    <row r="107" spans="1:25" s="39" customFormat="1" ht="23.45" customHeight="1">
      <c r="A107" s="260"/>
      <c r="B107" s="281"/>
      <c r="C107" s="865"/>
      <c r="D107" s="1615"/>
      <c r="E107" s="1616"/>
      <c r="F107" s="1616"/>
      <c r="G107" s="1616"/>
      <c r="H107" s="1616"/>
      <c r="I107" s="1616"/>
      <c r="J107" s="1616"/>
      <c r="K107" s="1616"/>
      <c r="L107" s="942"/>
      <c r="M107" s="253"/>
      <c r="N107" s="131"/>
      <c r="O107" s="1617" t="str">
        <f t="shared" si="2"/>
        <v/>
      </c>
      <c r="P107" s="1618"/>
      <c r="Q107" s="1619" t="str">
        <f t="shared" si="3"/>
        <v/>
      </c>
      <c r="R107" s="1619"/>
      <c r="S107" s="1619"/>
      <c r="T107" s="412"/>
      <c r="U107" s="350"/>
      <c r="V107" s="155"/>
      <c r="W107" s="157"/>
      <c r="X107" s="155"/>
      <c r="Y107" s="143"/>
    </row>
    <row r="108" spans="1:25" s="39" customFormat="1" ht="23.45" customHeight="1">
      <c r="A108" s="260"/>
      <c r="B108" s="281"/>
      <c r="C108" s="865"/>
      <c r="D108" s="1615"/>
      <c r="E108" s="1616"/>
      <c r="F108" s="1616"/>
      <c r="G108" s="1616"/>
      <c r="H108" s="1616"/>
      <c r="I108" s="1616"/>
      <c r="J108" s="1616"/>
      <c r="K108" s="1616"/>
      <c r="L108" s="942"/>
      <c r="M108" s="253"/>
      <c r="N108" s="131"/>
      <c r="O108" s="1617" t="str">
        <f>IF(C108*N108=0,"",C108*N108)</f>
        <v/>
      </c>
      <c r="P108" s="1618"/>
      <c r="Q108" s="1619" t="str">
        <f>IF(ISERROR(INDEX($W$22:$W$27,MATCH(M108,$V$22:$V$27,0))*O108),"",INDEX($W$22:$W$27,MATCH(M108,$V$22:$V$27,0))*O108)</f>
        <v/>
      </c>
      <c r="R108" s="1619"/>
      <c r="S108" s="1619"/>
      <c r="T108" s="412"/>
      <c r="U108" s="350"/>
      <c r="V108" s="155"/>
      <c r="W108" s="157"/>
      <c r="X108" s="155"/>
      <c r="Y108" s="143"/>
    </row>
    <row r="109" spans="1:25" s="39" customFormat="1" ht="23.45" customHeight="1">
      <c r="A109" s="260"/>
      <c r="B109" s="281"/>
      <c r="C109" s="90"/>
      <c r="D109" s="1615"/>
      <c r="E109" s="1616"/>
      <c r="F109" s="1616"/>
      <c r="G109" s="1616"/>
      <c r="H109" s="1616"/>
      <c r="I109" s="1616"/>
      <c r="J109" s="1616"/>
      <c r="K109" s="1616"/>
      <c r="L109" s="217"/>
      <c r="M109" s="253"/>
      <c r="N109" s="131"/>
      <c r="O109" s="1617" t="str">
        <f>IF(C109*N109=0,"",C109*N109)</f>
        <v/>
      </c>
      <c r="P109" s="1618"/>
      <c r="Q109" s="1619" t="str">
        <f>IF(ISERROR(INDEX($W$22:$W$27,MATCH(M109,$V$22:$V$27,0))*O109),"",INDEX($W$22:$W$27,MATCH(M109,$V$22:$V$27,0))*O109)</f>
        <v/>
      </c>
      <c r="R109" s="1619"/>
      <c r="S109" s="1619"/>
      <c r="T109" s="412"/>
      <c r="U109" s="350"/>
      <c r="V109" s="155"/>
      <c r="W109" s="157"/>
      <c r="X109" s="155"/>
      <c r="Y109" s="143"/>
    </row>
    <row r="110" spans="1:25" s="39" customFormat="1" ht="23.45" customHeight="1">
      <c r="A110" s="260"/>
      <c r="B110" s="281"/>
      <c r="C110" s="90"/>
      <c r="D110" s="1615"/>
      <c r="E110" s="1616"/>
      <c r="F110" s="1616"/>
      <c r="G110" s="1616"/>
      <c r="H110" s="1616"/>
      <c r="I110" s="1616"/>
      <c r="J110" s="1616"/>
      <c r="K110" s="1616"/>
      <c r="L110" s="217"/>
      <c r="M110" s="253"/>
      <c r="N110" s="131"/>
      <c r="O110" s="1617" t="str">
        <f>IF(C110*N110=0,"",C110*N110)</f>
        <v/>
      </c>
      <c r="P110" s="1618"/>
      <c r="Q110" s="1619" t="str">
        <f>IF(ISERROR(INDEX($W$22:$W$27,MATCH(M110,$V$22:$V$27,0))*O110),"",INDEX($W$22:$W$27,MATCH(M110,$V$22:$V$27,0))*O110)</f>
        <v/>
      </c>
      <c r="R110" s="1619"/>
      <c r="S110" s="1619"/>
      <c r="T110" s="412"/>
      <c r="U110" s="350"/>
      <c r="V110" s="155"/>
      <c r="W110" s="157"/>
      <c r="X110" s="155"/>
      <c r="Y110" s="143"/>
    </row>
    <row r="111" spans="1:25" s="39" customFormat="1" ht="23.45" customHeight="1">
      <c r="A111" s="260"/>
      <c r="B111" s="281"/>
      <c r="C111" s="90"/>
      <c r="D111" s="1615"/>
      <c r="E111" s="1616"/>
      <c r="F111" s="1616"/>
      <c r="G111" s="1616"/>
      <c r="H111" s="1616"/>
      <c r="I111" s="1616"/>
      <c r="J111" s="1616"/>
      <c r="K111" s="1616"/>
      <c r="L111" s="217"/>
      <c r="M111" s="253"/>
      <c r="N111" s="131"/>
      <c r="O111" s="1617" t="str">
        <f t="shared" si="2"/>
        <v/>
      </c>
      <c r="P111" s="1618"/>
      <c r="Q111" s="1619" t="str">
        <f t="shared" si="3"/>
        <v/>
      </c>
      <c r="R111" s="1619"/>
      <c r="S111" s="1619"/>
      <c r="T111" s="412"/>
      <c r="U111" s="350"/>
      <c r="V111" s="202"/>
      <c r="W111" s="202"/>
      <c r="X111" s="202"/>
      <c r="Y111" s="143"/>
    </row>
    <row r="112" spans="1:25" s="39" customFormat="1" ht="23.45" customHeight="1">
      <c r="A112" s="260"/>
      <c r="B112" s="281"/>
      <c r="C112" s="90"/>
      <c r="D112" s="1615"/>
      <c r="E112" s="1616"/>
      <c r="F112" s="1616"/>
      <c r="G112" s="1616"/>
      <c r="H112" s="1616"/>
      <c r="I112" s="1616"/>
      <c r="J112" s="1616"/>
      <c r="K112" s="1616"/>
      <c r="L112" s="217"/>
      <c r="M112" s="253"/>
      <c r="N112" s="131"/>
      <c r="O112" s="1617" t="str">
        <f t="shared" si="2"/>
        <v/>
      </c>
      <c r="P112" s="1618"/>
      <c r="Q112" s="1619" t="str">
        <f t="shared" si="3"/>
        <v/>
      </c>
      <c r="R112" s="1619"/>
      <c r="S112" s="1619"/>
      <c r="T112" s="412"/>
      <c r="U112" s="350"/>
      <c r="V112" s="202"/>
      <c r="W112" s="202"/>
      <c r="X112" s="202"/>
      <c r="Y112" s="143"/>
    </row>
    <row r="113" spans="1:248" s="39" customFormat="1" ht="23.45" customHeight="1">
      <c r="A113" s="260"/>
      <c r="B113" s="281"/>
      <c r="C113" s="90"/>
      <c r="D113" s="1615"/>
      <c r="E113" s="1616"/>
      <c r="F113" s="1616"/>
      <c r="G113" s="1616"/>
      <c r="H113" s="1616"/>
      <c r="I113" s="1616"/>
      <c r="J113" s="1616"/>
      <c r="K113" s="1616"/>
      <c r="L113" s="217"/>
      <c r="M113" s="253"/>
      <c r="N113" s="131"/>
      <c r="O113" s="1617" t="str">
        <f t="shared" si="2"/>
        <v/>
      </c>
      <c r="P113" s="1618"/>
      <c r="Q113" s="1619" t="str">
        <f t="shared" si="3"/>
        <v/>
      </c>
      <c r="R113" s="1619"/>
      <c r="S113" s="1619"/>
      <c r="T113" s="412"/>
      <c r="U113" s="350"/>
      <c r="V113" s="203"/>
      <c r="W113" s="476"/>
      <c r="X113" s="203"/>
      <c r="Y113" s="143"/>
    </row>
    <row r="114" spans="1:248" s="39" customFormat="1" ht="23.45" customHeight="1">
      <c r="A114" s="260"/>
      <c r="B114" s="281"/>
      <c r="C114" s="90"/>
      <c r="D114" s="1615"/>
      <c r="E114" s="1616"/>
      <c r="F114" s="1616"/>
      <c r="G114" s="1616"/>
      <c r="H114" s="1616"/>
      <c r="I114" s="1616"/>
      <c r="J114" s="1616"/>
      <c r="K114" s="1616"/>
      <c r="L114" s="217"/>
      <c r="M114" s="253"/>
      <c r="N114" s="131"/>
      <c r="O114" s="1617" t="str">
        <f t="shared" si="2"/>
        <v/>
      </c>
      <c r="P114" s="1618"/>
      <c r="Q114" s="1619" t="str">
        <f t="shared" si="3"/>
        <v/>
      </c>
      <c r="R114" s="1619"/>
      <c r="S114" s="1619"/>
      <c r="T114" s="412"/>
      <c r="U114" s="350"/>
      <c r="V114" s="51"/>
      <c r="W114" s="122"/>
      <c r="X114" s="51"/>
    </row>
    <row r="115" spans="1:248" s="39" customFormat="1" ht="23.45" customHeight="1">
      <c r="A115" s="260"/>
      <c r="B115" s="281"/>
      <c r="C115" s="90"/>
      <c r="D115" s="1615"/>
      <c r="E115" s="1616"/>
      <c r="F115" s="1616"/>
      <c r="G115" s="1616"/>
      <c r="H115" s="1616"/>
      <c r="I115" s="1616"/>
      <c r="J115" s="1616"/>
      <c r="K115" s="1616"/>
      <c r="L115" s="217"/>
      <c r="M115" s="253"/>
      <c r="N115" s="131"/>
      <c r="O115" s="1617" t="str">
        <f t="shared" si="2"/>
        <v/>
      </c>
      <c r="P115" s="1618"/>
      <c r="Q115" s="1619" t="str">
        <f t="shared" si="3"/>
        <v/>
      </c>
      <c r="R115" s="1619"/>
      <c r="S115" s="1619"/>
      <c r="T115" s="412"/>
      <c r="U115" s="350"/>
      <c r="V115" s="51"/>
      <c r="W115" s="122"/>
      <c r="X115" s="51"/>
    </row>
    <row r="116" spans="1:248" s="39" customFormat="1" ht="23.45" customHeight="1">
      <c r="A116" s="260"/>
      <c r="B116" s="281"/>
      <c r="C116" s="865"/>
      <c r="D116" s="1615"/>
      <c r="E116" s="1616"/>
      <c r="F116" s="1616"/>
      <c r="G116" s="1616"/>
      <c r="H116" s="1616"/>
      <c r="I116" s="1616"/>
      <c r="J116" s="1616"/>
      <c r="K116" s="1616"/>
      <c r="L116" s="942"/>
      <c r="M116" s="253"/>
      <c r="N116" s="131"/>
      <c r="O116" s="1617" t="str">
        <f t="shared" si="2"/>
        <v/>
      </c>
      <c r="P116" s="1618"/>
      <c r="Q116" s="1619" t="str">
        <f t="shared" si="3"/>
        <v/>
      </c>
      <c r="R116" s="1619"/>
      <c r="S116" s="1619"/>
      <c r="T116" s="412"/>
      <c r="U116" s="350"/>
      <c r="V116" s="51"/>
      <c r="W116" s="122"/>
      <c r="X116" s="51"/>
    </row>
    <row r="117" spans="1:248" s="39" customFormat="1" ht="23.45" customHeight="1">
      <c r="A117" s="260"/>
      <c r="B117" s="281"/>
      <c r="C117" s="865"/>
      <c r="D117" s="1615"/>
      <c r="E117" s="1616"/>
      <c r="F117" s="1616"/>
      <c r="G117" s="1616"/>
      <c r="H117" s="1616"/>
      <c r="I117" s="1616"/>
      <c r="J117" s="1616"/>
      <c r="K117" s="1616"/>
      <c r="L117" s="942"/>
      <c r="M117" s="253"/>
      <c r="N117" s="131"/>
      <c r="O117" s="1617" t="str">
        <f t="shared" si="2"/>
        <v/>
      </c>
      <c r="P117" s="1618"/>
      <c r="Q117" s="1619" t="str">
        <f t="shared" si="3"/>
        <v/>
      </c>
      <c r="R117" s="1619"/>
      <c r="S117" s="1619"/>
      <c r="T117" s="412"/>
      <c r="U117" s="350"/>
      <c r="V117" s="51"/>
      <c r="W117" s="122"/>
      <c r="X117" s="51"/>
    </row>
    <row r="118" spans="1:248" s="39" customFormat="1" ht="23.45" customHeight="1">
      <c r="A118" s="260"/>
      <c r="B118" s="281"/>
      <c r="C118" s="865"/>
      <c r="D118" s="1615"/>
      <c r="E118" s="1616"/>
      <c r="F118" s="1616"/>
      <c r="G118" s="1616"/>
      <c r="H118" s="1616"/>
      <c r="I118" s="1616"/>
      <c r="J118" s="1616"/>
      <c r="K118" s="1616"/>
      <c r="L118" s="942"/>
      <c r="M118" s="253"/>
      <c r="N118" s="131"/>
      <c r="O118" s="1617" t="str">
        <f t="shared" si="2"/>
        <v/>
      </c>
      <c r="P118" s="1618"/>
      <c r="Q118" s="1619" t="str">
        <f t="shared" si="3"/>
        <v/>
      </c>
      <c r="R118" s="1619"/>
      <c r="S118" s="1619"/>
      <c r="T118" s="412"/>
      <c r="U118" s="350"/>
      <c r="V118" s="51"/>
      <c r="W118" s="122"/>
      <c r="X118" s="51"/>
    </row>
    <row r="119" spans="1:248" s="39" customFormat="1" ht="23.45" customHeight="1">
      <c r="A119" s="260"/>
      <c r="B119" s="281"/>
      <c r="C119" s="865"/>
      <c r="D119" s="1615"/>
      <c r="E119" s="1616"/>
      <c r="F119" s="1616"/>
      <c r="G119" s="1616"/>
      <c r="H119" s="1616"/>
      <c r="I119" s="1616"/>
      <c r="J119" s="1616"/>
      <c r="K119" s="1616"/>
      <c r="L119" s="942"/>
      <c r="M119" s="253"/>
      <c r="N119" s="131"/>
      <c r="O119" s="1617" t="str">
        <f t="shared" si="2"/>
        <v/>
      </c>
      <c r="P119" s="1618"/>
      <c r="Q119" s="1619" t="str">
        <f t="shared" si="3"/>
        <v/>
      </c>
      <c r="R119" s="1619"/>
      <c r="S119" s="1619"/>
      <c r="T119" s="412"/>
      <c r="U119" s="350"/>
      <c r="V119" s="51"/>
      <c r="W119" s="122"/>
      <c r="X119" s="51"/>
    </row>
    <row r="120" spans="1:248" s="155" customFormat="1" ht="3.75" customHeight="1">
      <c r="A120" s="260"/>
      <c r="B120" s="231"/>
      <c r="C120" s="943"/>
      <c r="D120" s="233"/>
      <c r="E120" s="233"/>
      <c r="F120" s="233"/>
      <c r="G120" s="233"/>
      <c r="H120" s="233"/>
      <c r="I120" s="233"/>
      <c r="J120" s="233"/>
      <c r="K120" s="233"/>
      <c r="L120" s="234"/>
      <c r="M120" s="235"/>
      <c r="N120" s="236"/>
      <c r="O120" s="237"/>
      <c r="P120" s="238"/>
      <c r="Q120" s="239"/>
      <c r="R120" s="240"/>
      <c r="S120" s="240"/>
      <c r="T120" s="241"/>
      <c r="U120" s="218"/>
      <c r="V120" s="51"/>
      <c r="W120" s="122"/>
      <c r="X120" s="51"/>
    </row>
    <row r="121" spans="1:248" s="49" customFormat="1" ht="21.75" customHeight="1">
      <c r="A121" s="358"/>
      <c r="B121" s="1568" t="str">
        <f>B63</f>
        <v>-É IMPRESCINDÍVEL A APRESENTAÇÃO DE 3 ORÇAMENTOS DE FORNECEDORES/REPRESENTANTES AUTORIZADOS PARA CADA UM DOS ITENS SOLICITADOS. INFORME SE HOUVER UM ÚNICO FORNECEDOR.</v>
      </c>
      <c r="C121" s="1578"/>
      <c r="D121" s="1578"/>
      <c r="E121" s="1578"/>
      <c r="F121" s="1578"/>
      <c r="G121" s="1578"/>
      <c r="H121" s="1578"/>
      <c r="I121" s="1578"/>
      <c r="J121" s="1578"/>
      <c r="K121" s="1578"/>
      <c r="L121" s="1578"/>
      <c r="M121" s="1569"/>
      <c r="N121" s="1569"/>
      <c r="O121" s="1569"/>
      <c r="P121" s="1569"/>
      <c r="Q121" s="1569"/>
      <c r="R121" s="1569"/>
      <c r="S121" s="1569"/>
      <c r="T121" s="1570"/>
      <c r="U121" s="351"/>
      <c r="V121" s="51"/>
      <c r="W121" s="122"/>
      <c r="X121" s="51"/>
      <c r="Y121" s="202"/>
      <c r="Z121" s="197"/>
      <c r="AA121" s="197"/>
      <c r="AB121" s="197"/>
      <c r="AC121" s="197"/>
      <c r="AD121" s="197"/>
      <c r="AE121" s="197"/>
      <c r="AF121" s="197"/>
      <c r="AG121" s="197"/>
      <c r="AH121" s="197"/>
      <c r="AI121" s="197"/>
      <c r="AJ121" s="197"/>
      <c r="AK121" s="197"/>
      <c r="AL121" s="197"/>
      <c r="AM121" s="197"/>
      <c r="AN121" s="197"/>
      <c r="AO121" s="194"/>
      <c r="AP121" s="194"/>
      <c r="AQ121" s="194"/>
      <c r="AR121" s="194"/>
      <c r="AS121" s="194"/>
      <c r="AT121" s="194"/>
      <c r="AU121" s="194"/>
      <c r="AV121" s="194"/>
      <c r="AW121" s="194"/>
      <c r="AX121" s="194"/>
      <c r="AY121" s="194"/>
      <c r="AZ121" s="194"/>
      <c r="BA121" s="194"/>
      <c r="BB121" s="194"/>
      <c r="BC121" s="194"/>
      <c r="BD121" s="194"/>
      <c r="BE121" s="194"/>
      <c r="BF121" s="194"/>
      <c r="BG121" s="194"/>
      <c r="BH121" s="194"/>
      <c r="BI121" s="194"/>
      <c r="BJ121" s="194"/>
      <c r="BK121" s="194"/>
      <c r="BL121" s="194"/>
      <c r="BM121" s="194"/>
      <c r="BN121" s="194"/>
      <c r="BO121" s="194"/>
      <c r="BP121" s="194"/>
      <c r="BQ121" s="194"/>
      <c r="BR121" s="194"/>
      <c r="BS121" s="194"/>
      <c r="BT121" s="194"/>
      <c r="BU121" s="194"/>
      <c r="BV121" s="194"/>
      <c r="BW121" s="194"/>
      <c r="BX121" s="194"/>
      <c r="BY121" s="194"/>
      <c r="BZ121" s="194"/>
      <c r="CA121" s="194"/>
      <c r="CB121" s="194"/>
      <c r="CC121" s="194"/>
      <c r="CD121" s="194"/>
      <c r="CE121" s="194"/>
      <c r="CF121" s="194"/>
      <c r="CG121" s="194"/>
      <c r="CH121" s="194"/>
      <c r="CI121" s="194"/>
      <c r="CJ121" s="194"/>
      <c r="CK121" s="194"/>
      <c r="CL121" s="194"/>
      <c r="CM121" s="194"/>
      <c r="CN121" s="194"/>
      <c r="CO121" s="194"/>
      <c r="CP121" s="194"/>
      <c r="CQ121" s="194"/>
      <c r="CR121" s="194"/>
      <c r="CS121" s="194"/>
      <c r="CT121" s="194"/>
      <c r="CU121" s="194"/>
      <c r="CV121" s="194"/>
      <c r="CW121" s="194"/>
      <c r="CX121" s="194"/>
      <c r="CY121" s="194"/>
      <c r="CZ121" s="194"/>
      <c r="DA121" s="194"/>
      <c r="DB121" s="194"/>
      <c r="DC121" s="194"/>
      <c r="DD121" s="194"/>
      <c r="DE121" s="194"/>
      <c r="DF121" s="194"/>
      <c r="DG121" s="194"/>
      <c r="DH121" s="194"/>
      <c r="DI121" s="194"/>
      <c r="DJ121" s="194"/>
      <c r="DK121" s="194"/>
      <c r="DL121" s="194"/>
      <c r="DM121" s="194"/>
      <c r="DN121" s="194"/>
      <c r="DO121" s="194"/>
      <c r="DP121" s="194"/>
      <c r="DQ121" s="194"/>
      <c r="DR121" s="194"/>
      <c r="DS121" s="194"/>
      <c r="DT121" s="194"/>
      <c r="DU121" s="194"/>
      <c r="DV121" s="194"/>
      <c r="DW121" s="194"/>
      <c r="DX121" s="194"/>
      <c r="DY121" s="194"/>
      <c r="DZ121" s="194"/>
      <c r="EA121" s="194"/>
      <c r="EB121" s="194"/>
      <c r="EC121" s="194"/>
      <c r="ED121" s="194"/>
      <c r="EE121" s="194"/>
      <c r="EF121" s="194"/>
      <c r="EG121" s="194"/>
      <c r="EH121" s="194"/>
      <c r="EI121" s="194"/>
      <c r="EJ121" s="194"/>
      <c r="EK121" s="194"/>
      <c r="EL121" s="194"/>
      <c r="EM121" s="194"/>
      <c r="EN121" s="194"/>
      <c r="EO121" s="194"/>
      <c r="EP121" s="194"/>
      <c r="EQ121" s="194"/>
      <c r="ER121" s="194"/>
      <c r="ES121" s="194"/>
      <c r="ET121" s="194"/>
      <c r="EU121" s="194"/>
      <c r="EV121" s="194"/>
      <c r="EW121" s="194"/>
      <c r="EX121" s="194"/>
      <c r="EY121" s="194"/>
      <c r="EZ121" s="194"/>
      <c r="FA121" s="194"/>
      <c r="FB121" s="194"/>
      <c r="FC121" s="194"/>
      <c r="FD121" s="194"/>
      <c r="FE121" s="194"/>
      <c r="FF121" s="194"/>
      <c r="FG121" s="194"/>
      <c r="FH121" s="194"/>
      <c r="FI121" s="194"/>
      <c r="FJ121" s="194"/>
      <c r="FK121" s="194"/>
      <c r="FL121" s="194"/>
      <c r="FM121" s="194"/>
      <c r="FN121" s="194"/>
      <c r="FO121" s="194"/>
      <c r="FP121" s="194"/>
      <c r="FQ121" s="194"/>
      <c r="FR121" s="194"/>
      <c r="FS121" s="194"/>
      <c r="FT121" s="194"/>
      <c r="FU121" s="194"/>
      <c r="FV121" s="194"/>
      <c r="FW121" s="194"/>
      <c r="FX121" s="194"/>
      <c r="FY121" s="194"/>
      <c r="FZ121" s="194"/>
      <c r="GA121" s="194"/>
      <c r="GB121" s="194"/>
      <c r="GC121" s="194"/>
      <c r="GD121" s="194"/>
      <c r="GE121" s="194"/>
      <c r="GF121" s="194"/>
      <c r="GG121" s="194"/>
      <c r="GH121" s="194"/>
      <c r="GI121" s="194"/>
      <c r="GJ121" s="194"/>
      <c r="GK121" s="194"/>
      <c r="GL121" s="194"/>
      <c r="GM121" s="194"/>
      <c r="GN121" s="194"/>
      <c r="GO121" s="194"/>
      <c r="GP121" s="194"/>
      <c r="GQ121" s="194"/>
      <c r="GR121" s="194"/>
      <c r="GS121" s="194"/>
      <c r="GT121" s="194"/>
      <c r="GU121" s="194"/>
      <c r="GV121" s="194"/>
      <c r="GW121" s="194"/>
      <c r="GX121" s="194"/>
      <c r="GY121" s="194"/>
      <c r="GZ121" s="194"/>
      <c r="HA121" s="194"/>
      <c r="HB121" s="194"/>
      <c r="HC121" s="194"/>
      <c r="HD121" s="194"/>
      <c r="HE121" s="194"/>
      <c r="HF121" s="194"/>
      <c r="HG121" s="194"/>
      <c r="HH121" s="194"/>
      <c r="HI121" s="194"/>
      <c r="HJ121" s="194"/>
      <c r="HK121" s="194"/>
      <c r="HL121" s="194"/>
      <c r="HM121" s="194"/>
      <c r="HN121" s="194"/>
      <c r="HO121" s="194"/>
      <c r="HP121" s="194"/>
      <c r="HQ121" s="194"/>
      <c r="HR121" s="194"/>
      <c r="HS121" s="194"/>
      <c r="HT121" s="194"/>
      <c r="HU121" s="194"/>
      <c r="HV121" s="194"/>
      <c r="HW121" s="194"/>
      <c r="HX121" s="194"/>
      <c r="HY121" s="194"/>
      <c r="HZ121" s="194"/>
      <c r="IA121" s="194"/>
      <c r="IB121" s="194"/>
      <c r="IC121" s="194"/>
      <c r="ID121" s="194"/>
      <c r="IE121" s="194"/>
      <c r="IF121" s="194"/>
      <c r="IG121" s="194"/>
      <c r="IH121" s="194"/>
      <c r="II121" s="194"/>
      <c r="IJ121" s="194"/>
      <c r="IK121" s="194"/>
      <c r="IL121" s="194"/>
      <c r="IM121" s="194"/>
      <c r="IN121" s="194"/>
    </row>
    <row r="122" spans="1:248" s="49" customFormat="1" ht="21.75" customHeight="1">
      <c r="A122" s="358"/>
      <c r="B122" s="1625" t="str">
        <f>B64</f>
        <v xml:space="preserve">- JUSTIFIQUE EM ANEXO A UTILIDADE DE CADA MATERIAL SOLICITADO PARA O DESENVOLVIMENTO DO PROJETO DE PESQUISA PROPOSTO.  </v>
      </c>
      <c r="C122" s="1626"/>
      <c r="D122" s="1626"/>
      <c r="E122" s="1626"/>
      <c r="F122" s="1626"/>
      <c r="G122" s="1626"/>
      <c r="H122" s="1626"/>
      <c r="I122" s="1626"/>
      <c r="J122" s="1626"/>
      <c r="K122" s="1626"/>
      <c r="L122" s="1626"/>
      <c r="M122" s="1627"/>
      <c r="N122" s="1627"/>
      <c r="O122" s="1627"/>
      <c r="P122" s="1627"/>
      <c r="Q122" s="1627"/>
      <c r="R122" s="1627"/>
      <c r="S122" s="1627"/>
      <c r="T122" s="1628"/>
      <c r="U122" s="351"/>
      <c r="V122" s="51"/>
      <c r="W122" s="122"/>
      <c r="X122" s="51"/>
      <c r="Y122" s="202"/>
      <c r="Z122" s="197"/>
      <c r="AA122" s="197"/>
      <c r="AB122" s="197"/>
      <c r="AC122" s="197"/>
      <c r="AD122" s="197"/>
      <c r="AE122" s="197"/>
      <c r="AF122" s="197"/>
      <c r="AG122" s="197"/>
      <c r="AH122" s="197"/>
      <c r="AI122" s="197"/>
      <c r="AJ122" s="197"/>
      <c r="AK122" s="197"/>
      <c r="AL122" s="197"/>
      <c r="AM122" s="197"/>
      <c r="AN122" s="197"/>
      <c r="AO122" s="194"/>
      <c r="AP122" s="194"/>
      <c r="AQ122" s="194"/>
      <c r="AR122" s="194"/>
      <c r="AS122" s="194"/>
      <c r="AT122" s="194"/>
      <c r="AU122" s="194"/>
      <c r="AV122" s="194"/>
      <c r="AW122" s="194"/>
      <c r="AX122" s="194"/>
      <c r="AY122" s="194"/>
      <c r="AZ122" s="194"/>
      <c r="BA122" s="194"/>
      <c r="BB122" s="194"/>
      <c r="BC122" s="194"/>
      <c r="BD122" s="194"/>
      <c r="BE122" s="194"/>
      <c r="BF122" s="194"/>
      <c r="BG122" s="194"/>
      <c r="BH122" s="194"/>
      <c r="BI122" s="194"/>
      <c r="BJ122" s="194"/>
      <c r="BK122" s="194"/>
      <c r="BL122" s="194"/>
      <c r="BM122" s="194"/>
      <c r="BN122" s="194"/>
      <c r="BO122" s="194"/>
      <c r="BP122" s="194"/>
      <c r="BQ122" s="194"/>
      <c r="BR122" s="194"/>
      <c r="BS122" s="194"/>
      <c r="BT122" s="194"/>
      <c r="BU122" s="194"/>
      <c r="BV122" s="194"/>
      <c r="BW122" s="194"/>
      <c r="BX122" s="194"/>
      <c r="BY122" s="194"/>
      <c r="BZ122" s="194"/>
      <c r="CA122" s="194"/>
      <c r="CB122" s="194"/>
      <c r="CC122" s="194"/>
      <c r="CD122" s="194"/>
      <c r="CE122" s="194"/>
      <c r="CF122" s="194"/>
      <c r="CG122" s="194"/>
      <c r="CH122" s="194"/>
      <c r="CI122" s="194"/>
      <c r="CJ122" s="194"/>
      <c r="CK122" s="194"/>
      <c r="CL122" s="194"/>
      <c r="CM122" s="194"/>
      <c r="CN122" s="194"/>
      <c r="CO122" s="194"/>
      <c r="CP122" s="194"/>
      <c r="CQ122" s="194"/>
      <c r="CR122" s="194"/>
      <c r="CS122" s="194"/>
      <c r="CT122" s="194"/>
      <c r="CU122" s="194"/>
      <c r="CV122" s="194"/>
      <c r="CW122" s="194"/>
      <c r="CX122" s="194"/>
      <c r="CY122" s="194"/>
      <c r="CZ122" s="194"/>
      <c r="DA122" s="194"/>
      <c r="DB122" s="194"/>
      <c r="DC122" s="194"/>
      <c r="DD122" s="194"/>
      <c r="DE122" s="194"/>
      <c r="DF122" s="194"/>
      <c r="DG122" s="194"/>
      <c r="DH122" s="194"/>
      <c r="DI122" s="194"/>
      <c r="DJ122" s="194"/>
      <c r="DK122" s="194"/>
      <c r="DL122" s="194"/>
      <c r="DM122" s="194"/>
      <c r="DN122" s="194"/>
      <c r="DO122" s="194"/>
      <c r="DP122" s="194"/>
      <c r="DQ122" s="194"/>
      <c r="DR122" s="194"/>
      <c r="DS122" s="194"/>
      <c r="DT122" s="194"/>
      <c r="DU122" s="194"/>
      <c r="DV122" s="194"/>
      <c r="DW122" s="194"/>
      <c r="DX122" s="194"/>
      <c r="DY122" s="194"/>
      <c r="DZ122" s="194"/>
      <c r="EA122" s="194"/>
      <c r="EB122" s="194"/>
      <c r="EC122" s="194"/>
      <c r="ED122" s="194"/>
      <c r="EE122" s="194"/>
      <c r="EF122" s="194"/>
      <c r="EG122" s="194"/>
      <c r="EH122" s="194"/>
      <c r="EI122" s="194"/>
      <c r="EJ122" s="194"/>
      <c r="EK122" s="194"/>
      <c r="EL122" s="194"/>
      <c r="EM122" s="194"/>
      <c r="EN122" s="194"/>
      <c r="EO122" s="194"/>
      <c r="EP122" s="194"/>
      <c r="EQ122" s="194"/>
      <c r="ER122" s="194"/>
      <c r="ES122" s="194"/>
      <c r="ET122" s="194"/>
      <c r="EU122" s="194"/>
      <c r="EV122" s="194"/>
      <c r="EW122" s="194"/>
      <c r="EX122" s="194"/>
      <c r="EY122" s="194"/>
      <c r="EZ122" s="194"/>
      <c r="FA122" s="194"/>
      <c r="FB122" s="194"/>
      <c r="FC122" s="194"/>
      <c r="FD122" s="194"/>
      <c r="FE122" s="194"/>
      <c r="FF122" s="194"/>
      <c r="FG122" s="194"/>
      <c r="FH122" s="194"/>
      <c r="FI122" s="194"/>
      <c r="FJ122" s="194"/>
      <c r="FK122" s="194"/>
      <c r="FL122" s="194"/>
      <c r="FM122" s="194"/>
      <c r="FN122" s="194"/>
      <c r="FO122" s="194"/>
      <c r="FP122" s="194"/>
      <c r="FQ122" s="194"/>
      <c r="FR122" s="194"/>
      <c r="FS122" s="194"/>
      <c r="FT122" s="194"/>
      <c r="FU122" s="194"/>
      <c r="FV122" s="194"/>
      <c r="FW122" s="194"/>
      <c r="FX122" s="194"/>
      <c r="FY122" s="194"/>
      <c r="FZ122" s="194"/>
      <c r="GA122" s="194"/>
      <c r="GB122" s="194"/>
      <c r="GC122" s="194"/>
      <c r="GD122" s="194"/>
      <c r="GE122" s="194"/>
      <c r="GF122" s="194"/>
      <c r="GG122" s="194"/>
      <c r="GH122" s="194"/>
      <c r="GI122" s="194"/>
      <c r="GJ122" s="194"/>
      <c r="GK122" s="194"/>
      <c r="GL122" s="194"/>
      <c r="GM122" s="194"/>
      <c r="GN122" s="194"/>
      <c r="GO122" s="194"/>
      <c r="GP122" s="194"/>
      <c r="GQ122" s="194"/>
      <c r="GR122" s="194"/>
      <c r="GS122" s="194"/>
      <c r="GT122" s="194"/>
      <c r="GU122" s="194"/>
      <c r="GV122" s="194"/>
      <c r="GW122" s="194"/>
      <c r="GX122" s="194"/>
      <c r="GY122" s="194"/>
      <c r="GZ122" s="194"/>
      <c r="HA122" s="194"/>
      <c r="HB122" s="194"/>
      <c r="HC122" s="194"/>
      <c r="HD122" s="194"/>
      <c r="HE122" s="194"/>
      <c r="HF122" s="194"/>
      <c r="HG122" s="194"/>
      <c r="HH122" s="194"/>
      <c r="HI122" s="194"/>
      <c r="HJ122" s="194"/>
      <c r="HK122" s="194"/>
      <c r="HL122" s="194"/>
      <c r="HM122" s="194"/>
      <c r="HN122" s="194"/>
      <c r="HO122" s="194"/>
      <c r="HP122" s="194"/>
      <c r="HQ122" s="194"/>
      <c r="HR122" s="194"/>
      <c r="HS122" s="194"/>
      <c r="HT122" s="194"/>
      <c r="HU122" s="194"/>
      <c r="HV122" s="194"/>
      <c r="HW122" s="194"/>
      <c r="HX122" s="194"/>
      <c r="HY122" s="194"/>
      <c r="HZ122" s="194"/>
      <c r="IA122" s="194"/>
      <c r="IB122" s="194"/>
      <c r="IC122" s="194"/>
      <c r="ID122" s="194"/>
      <c r="IE122" s="194"/>
      <c r="IF122" s="194"/>
      <c r="IG122" s="194"/>
      <c r="IH122" s="194"/>
      <c r="II122" s="194"/>
      <c r="IJ122" s="194"/>
      <c r="IK122" s="194"/>
      <c r="IL122" s="194"/>
      <c r="IM122" s="194"/>
      <c r="IN122" s="194"/>
    </row>
    <row r="123" spans="1:248" s="230" customFormat="1" ht="12" customHeight="1">
      <c r="A123" s="260"/>
      <c r="B123" s="224" t="str">
        <f>B65</f>
        <v>FAPESP,  SETEMBRO DE 2015</v>
      </c>
      <c r="C123" s="824"/>
      <c r="D123" s="824"/>
      <c r="E123" s="826"/>
      <c r="F123" s="826"/>
      <c r="G123" s="826"/>
      <c r="H123" s="826"/>
      <c r="I123" s="826"/>
      <c r="J123" s="826"/>
      <c r="K123" s="826"/>
      <c r="L123" s="824"/>
      <c r="M123" s="1641"/>
      <c r="N123" s="1641"/>
      <c r="O123" s="1641"/>
      <c r="P123" s="1641"/>
      <c r="Q123" s="1641"/>
      <c r="R123" s="1641"/>
      <c r="S123" s="211">
        <v>7</v>
      </c>
      <c r="T123" s="203">
        <v>2</v>
      </c>
      <c r="U123" s="203"/>
      <c r="V123" s="51"/>
      <c r="W123" s="122"/>
      <c r="X123" s="51"/>
      <c r="Y123" s="203"/>
      <c r="Z123" s="198"/>
      <c r="AA123" s="198"/>
      <c r="AB123" s="198"/>
      <c r="AC123" s="198"/>
      <c r="AD123" s="198"/>
      <c r="AE123" s="198"/>
      <c r="AF123" s="198"/>
      <c r="AG123" s="198"/>
      <c r="AH123" s="198"/>
      <c r="AI123" s="198"/>
      <c r="AJ123" s="198"/>
      <c r="AK123" s="198"/>
      <c r="AL123" s="198"/>
      <c r="AM123" s="198"/>
      <c r="AN123" s="198"/>
      <c r="AO123" s="186"/>
      <c r="AP123" s="186"/>
      <c r="AQ123" s="186"/>
      <c r="AR123" s="186"/>
      <c r="AS123" s="186"/>
      <c r="AT123" s="186"/>
      <c r="AU123" s="186"/>
      <c r="AV123" s="186"/>
      <c r="AW123" s="186"/>
      <c r="AX123" s="186"/>
      <c r="AY123" s="186"/>
      <c r="AZ123" s="186"/>
      <c r="BA123" s="186"/>
      <c r="BB123" s="186"/>
      <c r="BC123" s="186"/>
      <c r="BD123" s="186"/>
      <c r="BE123" s="186"/>
      <c r="BF123" s="186"/>
      <c r="BG123" s="186"/>
      <c r="BH123" s="186"/>
      <c r="BI123" s="186"/>
      <c r="BJ123" s="186"/>
      <c r="BK123" s="186"/>
      <c r="BL123" s="186"/>
      <c r="BM123" s="186"/>
      <c r="BN123" s="186"/>
      <c r="BO123" s="186"/>
      <c r="BP123" s="186"/>
      <c r="BQ123" s="186"/>
      <c r="BR123" s="186"/>
      <c r="BS123" s="186"/>
      <c r="BT123" s="186"/>
      <c r="BU123" s="186"/>
      <c r="BV123" s="186"/>
      <c r="BW123" s="186"/>
      <c r="BX123" s="186"/>
      <c r="BY123" s="186"/>
      <c r="BZ123" s="186"/>
      <c r="CA123" s="186"/>
      <c r="CB123" s="186"/>
      <c r="CC123" s="186"/>
      <c r="CD123" s="186"/>
      <c r="CE123" s="186"/>
      <c r="CF123" s="186"/>
      <c r="CG123" s="186"/>
      <c r="CH123" s="186"/>
      <c r="CI123" s="186"/>
      <c r="CJ123" s="186"/>
      <c r="CK123" s="186"/>
      <c r="CL123" s="186"/>
      <c r="CM123" s="186"/>
      <c r="CN123" s="186"/>
      <c r="CO123" s="186"/>
      <c r="CP123" s="186"/>
      <c r="CQ123" s="186"/>
      <c r="CR123" s="186"/>
      <c r="CS123" s="186"/>
      <c r="CT123" s="186"/>
      <c r="CU123" s="186"/>
      <c r="CV123" s="186"/>
      <c r="CW123" s="186"/>
      <c r="CX123" s="186"/>
      <c r="CY123" s="186"/>
      <c r="CZ123" s="186"/>
      <c r="DA123" s="186"/>
      <c r="DB123" s="186"/>
      <c r="DC123" s="186"/>
      <c r="DD123" s="186"/>
      <c r="DE123" s="186"/>
      <c r="DF123" s="186"/>
      <c r="DG123" s="186"/>
      <c r="DH123" s="186"/>
      <c r="DI123" s="186"/>
      <c r="DJ123" s="186"/>
      <c r="DK123" s="186"/>
      <c r="DL123" s="186"/>
      <c r="DM123" s="186"/>
      <c r="DN123" s="186"/>
      <c r="DO123" s="186"/>
      <c r="DP123" s="186"/>
      <c r="DQ123" s="186"/>
      <c r="DR123" s="186"/>
      <c r="DS123" s="186"/>
      <c r="DT123" s="186"/>
      <c r="DU123" s="186"/>
      <c r="DV123" s="186"/>
      <c r="DW123" s="186"/>
      <c r="DX123" s="186"/>
      <c r="DY123" s="186"/>
      <c r="DZ123" s="186"/>
      <c r="EA123" s="186"/>
      <c r="EB123" s="186"/>
      <c r="EC123" s="186"/>
      <c r="ED123" s="186"/>
      <c r="EE123" s="186"/>
      <c r="EF123" s="186"/>
      <c r="EG123" s="186"/>
      <c r="EH123" s="186"/>
      <c r="EI123" s="186"/>
      <c r="EJ123" s="186"/>
      <c r="EK123" s="186"/>
      <c r="EL123" s="186"/>
      <c r="EM123" s="186"/>
      <c r="EN123" s="186"/>
      <c r="EO123" s="186"/>
      <c r="EP123" s="186"/>
      <c r="EQ123" s="186"/>
      <c r="ER123" s="186"/>
      <c r="ES123" s="186"/>
      <c r="ET123" s="186"/>
      <c r="EU123" s="186"/>
      <c r="EV123" s="186"/>
      <c r="EW123" s="186"/>
      <c r="EX123" s="186"/>
      <c r="EY123" s="186"/>
      <c r="EZ123" s="186"/>
      <c r="FA123" s="186"/>
      <c r="FB123" s="186"/>
      <c r="FC123" s="186"/>
      <c r="FD123" s="186"/>
      <c r="FE123" s="186"/>
      <c r="FF123" s="186"/>
      <c r="FG123" s="186"/>
      <c r="FH123" s="186"/>
      <c r="FI123" s="186"/>
      <c r="FJ123" s="186"/>
      <c r="FK123" s="186"/>
      <c r="FL123" s="186"/>
      <c r="FM123" s="186"/>
      <c r="FN123" s="186"/>
      <c r="FO123" s="186"/>
      <c r="FP123" s="186"/>
      <c r="FQ123" s="186"/>
      <c r="FR123" s="186"/>
      <c r="FS123" s="186"/>
      <c r="FT123" s="186"/>
      <c r="FU123" s="186"/>
      <c r="FV123" s="186"/>
      <c r="FW123" s="186"/>
      <c r="FX123" s="186"/>
      <c r="FY123" s="186"/>
      <c r="FZ123" s="186"/>
      <c r="GA123" s="186"/>
      <c r="GB123" s="186"/>
      <c r="GC123" s="186"/>
      <c r="GD123" s="186"/>
      <c r="GE123" s="186"/>
      <c r="GF123" s="186"/>
      <c r="GG123" s="186"/>
      <c r="GH123" s="186"/>
      <c r="GI123" s="186"/>
      <c r="GJ123" s="186"/>
      <c r="GK123" s="186"/>
      <c r="GL123" s="186"/>
      <c r="GM123" s="186"/>
      <c r="GN123" s="186"/>
      <c r="GO123" s="186"/>
      <c r="GP123" s="186"/>
      <c r="GQ123" s="186"/>
      <c r="GR123" s="186"/>
      <c r="GS123" s="186"/>
      <c r="GT123" s="186"/>
      <c r="GU123" s="186"/>
      <c r="GV123" s="186"/>
      <c r="GW123" s="186"/>
      <c r="GX123" s="186"/>
      <c r="GY123" s="186"/>
      <c r="GZ123" s="186"/>
      <c r="HA123" s="186"/>
      <c r="HB123" s="186"/>
      <c r="HC123" s="186"/>
      <c r="HD123" s="186"/>
      <c r="HE123" s="186"/>
      <c r="HF123" s="186"/>
      <c r="HG123" s="186"/>
      <c r="HH123" s="186"/>
      <c r="HI123" s="186"/>
      <c r="HJ123" s="186"/>
      <c r="HK123" s="186"/>
      <c r="HL123" s="186"/>
      <c r="HM123" s="186"/>
      <c r="HN123" s="186"/>
      <c r="HO123" s="186"/>
      <c r="HP123" s="186"/>
      <c r="HQ123" s="186"/>
      <c r="HR123" s="186"/>
      <c r="HS123" s="186"/>
      <c r="HT123" s="186"/>
      <c r="HU123" s="186"/>
      <c r="HV123" s="186"/>
      <c r="HW123" s="186"/>
      <c r="HX123" s="186"/>
      <c r="HY123" s="186"/>
      <c r="HZ123" s="186"/>
      <c r="IA123" s="186"/>
      <c r="IB123" s="186"/>
      <c r="IC123" s="186"/>
      <c r="ID123" s="186"/>
      <c r="IE123" s="186"/>
      <c r="IF123" s="186"/>
      <c r="IG123" s="186"/>
      <c r="IH123" s="186"/>
      <c r="II123" s="186"/>
      <c r="IJ123" s="186"/>
      <c r="IK123" s="186"/>
      <c r="IL123" s="186"/>
      <c r="IM123" s="186"/>
      <c r="IN123" s="186"/>
    </row>
    <row r="124" spans="1:248" s="314" customFormat="1" ht="21" customHeight="1">
      <c r="A124" s="260"/>
      <c r="B124" s="309" t="s">
        <v>144</v>
      </c>
      <c r="C124" s="824"/>
      <c r="D124" s="824"/>
      <c r="E124" s="826"/>
      <c r="F124" s="826"/>
      <c r="G124" s="826"/>
      <c r="H124" s="826"/>
      <c r="I124" s="826"/>
      <c r="J124" s="826"/>
      <c r="K124" s="826"/>
      <c r="L124" s="824"/>
      <c r="M124" s="311"/>
      <c r="N124" s="311"/>
      <c r="O124" s="311"/>
      <c r="P124" s="311"/>
      <c r="Q124" s="311"/>
      <c r="R124" s="311"/>
      <c r="S124" s="311"/>
      <c r="T124" s="311"/>
      <c r="U124" s="210"/>
      <c r="V124" s="143"/>
      <c r="W124" s="143"/>
      <c r="X124" s="143"/>
      <c r="Y124" s="203"/>
      <c r="Z124" s="198"/>
      <c r="AA124" s="198"/>
      <c r="AB124" s="198"/>
      <c r="AC124" s="198"/>
      <c r="AD124" s="198"/>
      <c r="AE124" s="198"/>
      <c r="AF124" s="198"/>
      <c r="AG124" s="198"/>
      <c r="AH124" s="198"/>
      <c r="AI124" s="198"/>
      <c r="AJ124" s="198"/>
      <c r="AK124" s="198"/>
      <c r="AL124" s="198"/>
      <c r="AM124" s="198"/>
      <c r="AN124" s="198"/>
      <c r="AO124" s="186"/>
      <c r="AP124" s="186"/>
      <c r="AQ124" s="186"/>
      <c r="AR124" s="186"/>
      <c r="AS124" s="186"/>
      <c r="AT124" s="186"/>
      <c r="AU124" s="186"/>
      <c r="AV124" s="186"/>
      <c r="AW124" s="186"/>
      <c r="AX124" s="186"/>
      <c r="AY124" s="186"/>
      <c r="AZ124" s="186"/>
      <c r="BA124" s="186"/>
      <c r="BB124" s="186"/>
      <c r="BC124" s="186"/>
      <c r="BD124" s="186"/>
      <c r="BE124" s="186"/>
      <c r="BF124" s="186"/>
      <c r="BG124" s="186"/>
      <c r="BH124" s="186"/>
      <c r="BI124" s="186"/>
      <c r="BJ124" s="186"/>
      <c r="BK124" s="186"/>
      <c r="BL124" s="186"/>
      <c r="BM124" s="186"/>
      <c r="BN124" s="186"/>
      <c r="BO124" s="186"/>
      <c r="BP124" s="186"/>
      <c r="BQ124" s="186"/>
      <c r="BR124" s="186"/>
      <c r="BS124" s="186"/>
      <c r="BT124" s="186"/>
      <c r="BU124" s="186"/>
      <c r="BV124" s="186"/>
      <c r="BW124" s="186"/>
      <c r="BX124" s="186"/>
      <c r="BY124" s="186"/>
      <c r="BZ124" s="186"/>
      <c r="CA124" s="186"/>
      <c r="CB124" s="186"/>
      <c r="CC124" s="186"/>
      <c r="CD124" s="186"/>
      <c r="CE124" s="186"/>
      <c r="CF124" s="186"/>
      <c r="CG124" s="186"/>
      <c r="CH124" s="186"/>
      <c r="CI124" s="186"/>
      <c r="CJ124" s="186"/>
      <c r="CK124" s="186"/>
      <c r="CL124" s="186"/>
      <c r="CM124" s="186"/>
      <c r="CN124" s="186"/>
      <c r="CO124" s="186"/>
      <c r="CP124" s="186"/>
      <c r="CQ124" s="186"/>
      <c r="CR124" s="186"/>
      <c r="CS124" s="186"/>
      <c r="CT124" s="186"/>
      <c r="CU124" s="186"/>
      <c r="CV124" s="186"/>
      <c r="CW124" s="186"/>
      <c r="CX124" s="186"/>
      <c r="CY124" s="186"/>
      <c r="CZ124" s="186"/>
      <c r="DA124" s="186"/>
      <c r="DB124" s="186"/>
      <c r="DC124" s="186"/>
      <c r="DD124" s="186"/>
      <c r="DE124" s="186"/>
      <c r="DF124" s="186"/>
      <c r="DG124" s="186"/>
      <c r="DH124" s="186"/>
      <c r="DI124" s="186"/>
      <c r="DJ124" s="186"/>
      <c r="DK124" s="186"/>
      <c r="DL124" s="186"/>
      <c r="DM124" s="186"/>
      <c r="DN124" s="186"/>
      <c r="DO124" s="186"/>
      <c r="DP124" s="186"/>
      <c r="DQ124" s="186"/>
      <c r="DR124" s="186"/>
      <c r="DS124" s="186"/>
      <c r="DT124" s="186"/>
      <c r="DU124" s="186"/>
      <c r="DV124" s="186"/>
      <c r="DW124" s="186"/>
      <c r="DX124" s="186"/>
      <c r="DY124" s="186"/>
      <c r="DZ124" s="186"/>
      <c r="EA124" s="186"/>
      <c r="EB124" s="186"/>
      <c r="EC124" s="186"/>
      <c r="ED124" s="186"/>
      <c r="EE124" s="186"/>
      <c r="EF124" s="186"/>
      <c r="EG124" s="186"/>
      <c r="EH124" s="186"/>
      <c r="EI124" s="186"/>
      <c r="EJ124" s="186"/>
      <c r="EK124" s="186"/>
      <c r="EL124" s="186"/>
      <c r="EM124" s="186"/>
      <c r="EN124" s="186"/>
      <c r="EO124" s="186"/>
      <c r="EP124" s="186"/>
      <c r="EQ124" s="186"/>
      <c r="ER124" s="186"/>
      <c r="ES124" s="186"/>
      <c r="ET124" s="186"/>
      <c r="EU124" s="186"/>
      <c r="EV124" s="186"/>
      <c r="EW124" s="186"/>
      <c r="EX124" s="186"/>
      <c r="EY124" s="186"/>
      <c r="EZ124" s="186"/>
      <c r="FA124" s="186"/>
      <c r="FB124" s="186"/>
      <c r="FC124" s="186"/>
      <c r="FD124" s="186"/>
      <c r="FE124" s="186"/>
      <c r="FF124" s="186"/>
      <c r="FG124" s="186"/>
      <c r="FH124" s="186"/>
      <c r="FI124" s="186"/>
      <c r="FJ124" s="186"/>
      <c r="FK124" s="186"/>
      <c r="FL124" s="186"/>
      <c r="FM124" s="186"/>
      <c r="FN124" s="186"/>
      <c r="FO124" s="186"/>
      <c r="FP124" s="186"/>
      <c r="FQ124" s="186"/>
      <c r="FR124" s="186"/>
      <c r="FS124" s="186"/>
      <c r="FT124" s="186"/>
      <c r="FU124" s="186"/>
      <c r="FV124" s="186"/>
      <c r="FW124" s="186"/>
      <c r="FX124" s="186"/>
      <c r="FY124" s="186"/>
      <c r="FZ124" s="186"/>
      <c r="GA124" s="186"/>
      <c r="GB124" s="186"/>
      <c r="GC124" s="186"/>
      <c r="GD124" s="186"/>
      <c r="GE124" s="186"/>
      <c r="GF124" s="186"/>
      <c r="GG124" s="186"/>
      <c r="GH124" s="186"/>
      <c r="GI124" s="186"/>
      <c r="GJ124" s="186"/>
      <c r="GK124" s="186"/>
      <c r="GL124" s="186"/>
      <c r="GM124" s="186"/>
      <c r="GN124" s="186"/>
      <c r="GO124" s="186"/>
      <c r="GP124" s="186"/>
      <c r="GQ124" s="186"/>
      <c r="GR124" s="186"/>
      <c r="GS124" s="186"/>
      <c r="GT124" s="186"/>
      <c r="GU124" s="186"/>
      <c r="GV124" s="186"/>
      <c r="GW124" s="186"/>
      <c r="GX124" s="186"/>
      <c r="GY124" s="186"/>
      <c r="GZ124" s="186"/>
      <c r="HA124" s="186"/>
      <c r="HB124" s="186"/>
      <c r="HC124" s="186"/>
      <c r="HD124" s="186"/>
      <c r="HE124" s="186"/>
      <c r="HF124" s="186"/>
      <c r="HG124" s="186"/>
      <c r="HH124" s="186"/>
      <c r="HI124" s="186"/>
      <c r="HJ124" s="186"/>
      <c r="HK124" s="186"/>
      <c r="HL124" s="186"/>
      <c r="HM124" s="186"/>
      <c r="HN124" s="186"/>
      <c r="HO124" s="186"/>
      <c r="HP124" s="186"/>
      <c r="HQ124" s="186"/>
      <c r="HR124" s="186"/>
      <c r="HS124" s="186"/>
      <c r="HT124" s="186"/>
      <c r="HU124" s="186"/>
      <c r="HV124" s="186"/>
      <c r="HW124" s="186"/>
      <c r="HX124" s="186"/>
      <c r="HY124" s="186"/>
      <c r="HZ124" s="186"/>
      <c r="IA124" s="186"/>
      <c r="IB124" s="186"/>
      <c r="IC124" s="186"/>
      <c r="ID124" s="186"/>
      <c r="IE124" s="186"/>
      <c r="IF124" s="186"/>
      <c r="IG124" s="186"/>
      <c r="IH124" s="186"/>
      <c r="II124" s="186"/>
      <c r="IJ124" s="186"/>
      <c r="IK124" s="186"/>
      <c r="IL124" s="186"/>
      <c r="IM124" s="186"/>
      <c r="IN124" s="186"/>
    </row>
    <row r="125" spans="1:248" s="39" customFormat="1" ht="12.75" customHeight="1">
      <c r="A125" s="260"/>
      <c r="B125" s="1629" t="s">
        <v>1</v>
      </c>
      <c r="C125" s="1644" t="s">
        <v>7</v>
      </c>
      <c r="D125" s="1646" t="s">
        <v>8</v>
      </c>
      <c r="E125" s="1647"/>
      <c r="F125" s="1647"/>
      <c r="G125" s="1647"/>
      <c r="H125" s="1647"/>
      <c r="I125" s="1647"/>
      <c r="J125" s="1647"/>
      <c r="K125" s="1648"/>
      <c r="L125" s="1644" t="s">
        <v>117</v>
      </c>
      <c r="M125" s="1587" t="s">
        <v>53</v>
      </c>
      <c r="N125" s="1644" t="s">
        <v>3</v>
      </c>
      <c r="O125" s="1633" t="s">
        <v>118</v>
      </c>
      <c r="P125" s="1634"/>
      <c r="Q125" s="1633" t="s">
        <v>119</v>
      </c>
      <c r="R125" s="1653"/>
      <c r="S125" s="1634"/>
      <c r="T125" s="1631" t="s">
        <v>2</v>
      </c>
      <c r="U125" s="348"/>
      <c r="W125" s="143"/>
    </row>
    <row r="126" spans="1:248" s="38" customFormat="1" ht="20.25" customHeight="1" thickBot="1">
      <c r="A126" s="269"/>
      <c r="B126" s="1630"/>
      <c r="C126" s="1645"/>
      <c r="D126" s="1649"/>
      <c r="E126" s="1650"/>
      <c r="F126" s="1650"/>
      <c r="G126" s="1650"/>
      <c r="H126" s="1650"/>
      <c r="I126" s="1650"/>
      <c r="J126" s="1650"/>
      <c r="K126" s="1651"/>
      <c r="L126" s="1645"/>
      <c r="M126" s="1652"/>
      <c r="N126" s="1652"/>
      <c r="O126" s="1635"/>
      <c r="P126" s="1636"/>
      <c r="Q126" s="1654"/>
      <c r="R126" s="1655"/>
      <c r="S126" s="1656"/>
      <c r="T126" s="1632"/>
      <c r="U126" s="349"/>
      <c r="V126" s="88"/>
      <c r="W126" s="89"/>
    </row>
    <row r="127" spans="1:248" s="39" customFormat="1" ht="23.45" customHeight="1">
      <c r="A127" s="260"/>
      <c r="B127" s="282"/>
      <c r="C127" s="865"/>
      <c r="D127" s="1642"/>
      <c r="E127" s="1643"/>
      <c r="F127" s="1643"/>
      <c r="G127" s="1643"/>
      <c r="H127" s="1643"/>
      <c r="I127" s="1643"/>
      <c r="J127" s="1643"/>
      <c r="K127" s="1643"/>
      <c r="L127" s="942"/>
      <c r="M127" s="253"/>
      <c r="N127" s="254"/>
      <c r="O127" s="1639" t="str">
        <f t="shared" ref="O127:O176" si="4">IF(C127*N127=0,"",C127*N127)</f>
        <v/>
      </c>
      <c r="P127" s="1640"/>
      <c r="Q127" s="1619" t="str">
        <f>IF(ISERROR(INDEX($W$22:$W$27,MATCH(M127,$V$22:$V$27,0))*O127),"",INDEX($W$22:$W$27,MATCH(M127,$V$22:$V$27,0))*O127)</f>
        <v/>
      </c>
      <c r="R127" s="1619"/>
      <c r="S127" s="1619"/>
      <c r="T127" s="413"/>
      <c r="U127" s="350"/>
      <c r="V127" s="143"/>
      <c r="W127" s="143"/>
      <c r="X127" s="143"/>
      <c r="Y127" s="143"/>
    </row>
    <row r="128" spans="1:248" s="39" customFormat="1" ht="23.45" customHeight="1">
      <c r="A128" s="260"/>
      <c r="B128" s="281"/>
      <c r="C128" s="865"/>
      <c r="D128" s="1615"/>
      <c r="E128" s="1616"/>
      <c r="F128" s="1616"/>
      <c r="G128" s="1616"/>
      <c r="H128" s="1616"/>
      <c r="I128" s="1616"/>
      <c r="J128" s="1616"/>
      <c r="K128" s="1616"/>
      <c r="L128" s="942"/>
      <c r="M128" s="253"/>
      <c r="N128" s="131"/>
      <c r="O128" s="1617" t="str">
        <f t="shared" si="4"/>
        <v/>
      </c>
      <c r="P128" s="1618"/>
      <c r="Q128" s="1619" t="str">
        <f t="shared" ref="Q128:Q176" si="5">IF(ISERROR(INDEX($W$22:$W$27,MATCH(M128,$V$22:$V$27,0))*O128),"",INDEX($W$22:$W$27,MATCH(M128,$V$22:$V$27,0))*O128)</f>
        <v/>
      </c>
      <c r="R128" s="1619"/>
      <c r="S128" s="1619"/>
      <c r="T128" s="412"/>
      <c r="U128" s="350"/>
      <c r="V128" s="143"/>
      <c r="W128" s="143"/>
      <c r="X128" s="143"/>
      <c r="Y128" s="143"/>
    </row>
    <row r="129" spans="1:25" s="39" customFormat="1" ht="23.45" customHeight="1">
      <c r="A129" s="260"/>
      <c r="B129" s="281"/>
      <c r="C129" s="865"/>
      <c r="D129" s="1615"/>
      <c r="E129" s="1616"/>
      <c r="F129" s="1616"/>
      <c r="G129" s="1616"/>
      <c r="H129" s="1616"/>
      <c r="I129" s="1616"/>
      <c r="J129" s="1616"/>
      <c r="K129" s="1616"/>
      <c r="L129" s="942"/>
      <c r="M129" s="253"/>
      <c r="N129" s="131"/>
      <c r="O129" s="1617" t="str">
        <f t="shared" si="4"/>
        <v/>
      </c>
      <c r="P129" s="1618"/>
      <c r="Q129" s="1619" t="str">
        <f t="shared" si="5"/>
        <v/>
      </c>
      <c r="R129" s="1619"/>
      <c r="S129" s="1619"/>
      <c r="T129" s="412"/>
      <c r="U129" s="350"/>
      <c r="V129" s="143"/>
      <c r="W129" s="143"/>
      <c r="X129" s="143"/>
      <c r="Y129" s="143"/>
    </row>
    <row r="130" spans="1:25" s="39" customFormat="1" ht="23.45" customHeight="1">
      <c r="A130" s="260"/>
      <c r="B130" s="281"/>
      <c r="C130" s="865"/>
      <c r="D130" s="1615"/>
      <c r="E130" s="1616"/>
      <c r="F130" s="1616"/>
      <c r="G130" s="1616"/>
      <c r="H130" s="1616"/>
      <c r="I130" s="1616"/>
      <c r="J130" s="1616"/>
      <c r="K130" s="1616"/>
      <c r="L130" s="942"/>
      <c r="M130" s="253"/>
      <c r="N130" s="131"/>
      <c r="O130" s="1617" t="str">
        <f t="shared" si="4"/>
        <v/>
      </c>
      <c r="P130" s="1618"/>
      <c r="Q130" s="1619" t="str">
        <f t="shared" si="5"/>
        <v/>
      </c>
      <c r="R130" s="1619"/>
      <c r="S130" s="1619"/>
      <c r="T130" s="412"/>
      <c r="U130" s="350"/>
      <c r="V130" s="143"/>
      <c r="W130" s="143"/>
      <c r="X130" s="143"/>
      <c r="Y130" s="143"/>
    </row>
    <row r="131" spans="1:25" s="39" customFormat="1" ht="23.45" customHeight="1">
      <c r="A131" s="260"/>
      <c r="B131" s="281"/>
      <c r="C131" s="865"/>
      <c r="D131" s="1615"/>
      <c r="E131" s="1616"/>
      <c r="F131" s="1616"/>
      <c r="G131" s="1616"/>
      <c r="H131" s="1616"/>
      <c r="I131" s="1616"/>
      <c r="J131" s="1616"/>
      <c r="K131" s="1616"/>
      <c r="L131" s="942"/>
      <c r="M131" s="253"/>
      <c r="N131" s="131"/>
      <c r="O131" s="1617" t="str">
        <f t="shared" si="4"/>
        <v/>
      </c>
      <c r="P131" s="1618"/>
      <c r="Q131" s="1619" t="str">
        <f t="shared" si="5"/>
        <v/>
      </c>
      <c r="R131" s="1619"/>
      <c r="S131" s="1619"/>
      <c r="T131" s="412"/>
      <c r="U131" s="350"/>
      <c r="V131" s="143"/>
      <c r="W131" s="143"/>
      <c r="X131" s="143"/>
      <c r="Y131" s="143"/>
    </row>
    <row r="132" spans="1:25" s="39" customFormat="1" ht="23.45" customHeight="1">
      <c r="A132" s="260"/>
      <c r="B132" s="281"/>
      <c r="C132" s="865"/>
      <c r="D132" s="1615"/>
      <c r="E132" s="1616"/>
      <c r="F132" s="1616"/>
      <c r="G132" s="1616"/>
      <c r="H132" s="1616"/>
      <c r="I132" s="1616"/>
      <c r="J132" s="1616"/>
      <c r="K132" s="1616"/>
      <c r="L132" s="942"/>
      <c r="M132" s="253"/>
      <c r="N132" s="131"/>
      <c r="O132" s="1617" t="str">
        <f t="shared" si="4"/>
        <v/>
      </c>
      <c r="P132" s="1618"/>
      <c r="Q132" s="1619" t="str">
        <f t="shared" si="5"/>
        <v/>
      </c>
      <c r="R132" s="1619"/>
      <c r="S132" s="1619"/>
      <c r="T132" s="412"/>
      <c r="U132" s="350"/>
      <c r="V132" s="143"/>
      <c r="W132" s="143"/>
      <c r="X132" s="143"/>
      <c r="Y132" s="143"/>
    </row>
    <row r="133" spans="1:25" s="39" customFormat="1" ht="23.45" customHeight="1">
      <c r="A133" s="260"/>
      <c r="B133" s="281"/>
      <c r="C133" s="865"/>
      <c r="D133" s="1615"/>
      <c r="E133" s="1616"/>
      <c r="F133" s="1616"/>
      <c r="G133" s="1616"/>
      <c r="H133" s="1616"/>
      <c r="I133" s="1616"/>
      <c r="J133" s="1616"/>
      <c r="K133" s="1616"/>
      <c r="L133" s="942"/>
      <c r="M133" s="253"/>
      <c r="N133" s="131"/>
      <c r="O133" s="1617" t="str">
        <f t="shared" si="4"/>
        <v/>
      </c>
      <c r="P133" s="1618"/>
      <c r="Q133" s="1619" t="str">
        <f t="shared" si="5"/>
        <v/>
      </c>
      <c r="R133" s="1619"/>
      <c r="S133" s="1619"/>
      <c r="T133" s="412"/>
      <c r="U133" s="350"/>
      <c r="V133" s="143"/>
      <c r="W133" s="143"/>
      <c r="X133" s="143"/>
      <c r="Y133" s="143"/>
    </row>
    <row r="134" spans="1:25" s="39" customFormat="1" ht="23.45" customHeight="1">
      <c r="A134" s="260"/>
      <c r="B134" s="281"/>
      <c r="C134" s="865"/>
      <c r="D134" s="1615"/>
      <c r="E134" s="1616"/>
      <c r="F134" s="1616"/>
      <c r="G134" s="1616"/>
      <c r="H134" s="1616"/>
      <c r="I134" s="1616"/>
      <c r="J134" s="1616"/>
      <c r="K134" s="1657"/>
      <c r="L134" s="942"/>
      <c r="M134" s="253"/>
      <c r="N134" s="131"/>
      <c r="O134" s="1617" t="str">
        <f t="shared" si="4"/>
        <v/>
      </c>
      <c r="P134" s="1618"/>
      <c r="Q134" s="1619" t="str">
        <f t="shared" si="5"/>
        <v/>
      </c>
      <c r="R134" s="1619"/>
      <c r="S134" s="1619"/>
      <c r="T134" s="412"/>
      <c r="U134" s="350"/>
      <c r="V134" s="162"/>
      <c r="W134" s="163"/>
      <c r="X134" s="164"/>
      <c r="Y134" s="143"/>
    </row>
    <row r="135" spans="1:25" s="39" customFormat="1" ht="23.45" customHeight="1">
      <c r="A135" s="260"/>
      <c r="B135" s="281"/>
      <c r="C135" s="865"/>
      <c r="D135" s="1615"/>
      <c r="E135" s="1616"/>
      <c r="F135" s="1616"/>
      <c r="G135" s="1616"/>
      <c r="H135" s="1616"/>
      <c r="I135" s="1616"/>
      <c r="J135" s="1616"/>
      <c r="K135" s="1616"/>
      <c r="L135" s="942"/>
      <c r="M135" s="253"/>
      <c r="N135" s="131"/>
      <c r="O135" s="1617" t="str">
        <f t="shared" si="4"/>
        <v/>
      </c>
      <c r="P135" s="1618"/>
      <c r="Q135" s="1619" t="str">
        <f t="shared" si="5"/>
        <v/>
      </c>
      <c r="R135" s="1619"/>
      <c r="S135" s="1619"/>
      <c r="T135" s="412"/>
      <c r="U135" s="350"/>
      <c r="V135" s="162"/>
      <c r="W135" s="163"/>
      <c r="X135" s="164"/>
      <c r="Y135" s="143"/>
    </row>
    <row r="136" spans="1:25" s="39" customFormat="1" ht="23.45" customHeight="1">
      <c r="A136" s="260"/>
      <c r="B136" s="281"/>
      <c r="C136" s="865"/>
      <c r="D136" s="1615"/>
      <c r="E136" s="1616"/>
      <c r="F136" s="1616"/>
      <c r="G136" s="1616"/>
      <c r="H136" s="1616"/>
      <c r="I136" s="1616"/>
      <c r="J136" s="1616"/>
      <c r="K136" s="1616"/>
      <c r="L136" s="942"/>
      <c r="M136" s="253"/>
      <c r="N136" s="131"/>
      <c r="O136" s="1617" t="str">
        <f t="shared" si="4"/>
        <v/>
      </c>
      <c r="P136" s="1618"/>
      <c r="Q136" s="1619" t="str">
        <f t="shared" si="5"/>
        <v/>
      </c>
      <c r="R136" s="1619"/>
      <c r="S136" s="1619"/>
      <c r="T136" s="412"/>
      <c r="U136" s="350"/>
      <c r="V136" s="165"/>
      <c r="W136" s="163"/>
      <c r="X136" s="164"/>
      <c r="Y136" s="143"/>
    </row>
    <row r="137" spans="1:25" s="39" customFormat="1" ht="23.45" customHeight="1">
      <c r="A137" s="260"/>
      <c r="B137" s="281"/>
      <c r="C137" s="865"/>
      <c r="D137" s="1615"/>
      <c r="E137" s="1616"/>
      <c r="F137" s="1616"/>
      <c r="G137" s="1616"/>
      <c r="H137" s="1616"/>
      <c r="I137" s="1616"/>
      <c r="J137" s="1616"/>
      <c r="K137" s="1616"/>
      <c r="L137" s="942"/>
      <c r="M137" s="253"/>
      <c r="N137" s="131"/>
      <c r="O137" s="1617" t="str">
        <f t="shared" si="4"/>
        <v/>
      </c>
      <c r="P137" s="1618"/>
      <c r="Q137" s="1619" t="str">
        <f t="shared" si="5"/>
        <v/>
      </c>
      <c r="R137" s="1619"/>
      <c r="S137" s="1619"/>
      <c r="T137" s="412"/>
      <c r="U137" s="350"/>
      <c r="V137" s="165"/>
      <c r="W137" s="163"/>
      <c r="X137" s="164"/>
      <c r="Y137" s="143"/>
    </row>
    <row r="138" spans="1:25" s="39" customFormat="1" ht="23.45" customHeight="1">
      <c r="A138" s="260"/>
      <c r="B138" s="281"/>
      <c r="C138" s="865"/>
      <c r="D138" s="1615"/>
      <c r="E138" s="1616"/>
      <c r="F138" s="1616"/>
      <c r="G138" s="1616"/>
      <c r="H138" s="1616"/>
      <c r="I138" s="1616"/>
      <c r="J138" s="1616"/>
      <c r="K138" s="1616"/>
      <c r="L138" s="942"/>
      <c r="M138" s="253"/>
      <c r="N138" s="131"/>
      <c r="O138" s="1617" t="str">
        <f t="shared" si="4"/>
        <v/>
      </c>
      <c r="P138" s="1618"/>
      <c r="Q138" s="1619" t="str">
        <f t="shared" si="5"/>
        <v/>
      </c>
      <c r="R138" s="1619"/>
      <c r="S138" s="1619"/>
      <c r="T138" s="412"/>
      <c r="U138" s="350"/>
      <c r="V138" s="143"/>
      <c r="W138" s="143"/>
      <c r="X138" s="143"/>
      <c r="Y138" s="143"/>
    </row>
    <row r="139" spans="1:25" s="39" customFormat="1" ht="23.45" customHeight="1">
      <c r="A139" s="260"/>
      <c r="B139" s="281"/>
      <c r="C139" s="865"/>
      <c r="D139" s="1615"/>
      <c r="E139" s="1616"/>
      <c r="F139" s="1616"/>
      <c r="G139" s="1616"/>
      <c r="H139" s="1616"/>
      <c r="I139" s="1616"/>
      <c r="J139" s="1616"/>
      <c r="K139" s="1616"/>
      <c r="L139" s="942"/>
      <c r="M139" s="253"/>
      <c r="N139" s="131"/>
      <c r="O139" s="1617" t="str">
        <f t="shared" si="4"/>
        <v/>
      </c>
      <c r="P139" s="1618"/>
      <c r="Q139" s="1619" t="str">
        <f t="shared" si="5"/>
        <v/>
      </c>
      <c r="R139" s="1619"/>
      <c r="S139" s="1619"/>
      <c r="T139" s="412"/>
      <c r="U139" s="350"/>
      <c r="V139" s="143"/>
      <c r="W139" s="143"/>
      <c r="X139" s="143"/>
      <c r="Y139" s="143"/>
    </row>
    <row r="140" spans="1:25" s="39" customFormat="1" ht="23.45" customHeight="1">
      <c r="A140" s="260"/>
      <c r="B140" s="281"/>
      <c r="C140" s="865"/>
      <c r="D140" s="1615"/>
      <c r="E140" s="1616"/>
      <c r="F140" s="1616"/>
      <c r="G140" s="1616"/>
      <c r="H140" s="1616"/>
      <c r="I140" s="1616"/>
      <c r="J140" s="1616"/>
      <c r="K140" s="1616"/>
      <c r="L140" s="942"/>
      <c r="M140" s="253"/>
      <c r="N140" s="131"/>
      <c r="O140" s="1617" t="str">
        <f t="shared" si="4"/>
        <v/>
      </c>
      <c r="P140" s="1618"/>
      <c r="Q140" s="1619" t="str">
        <f t="shared" si="5"/>
        <v/>
      </c>
      <c r="R140" s="1619"/>
      <c r="S140" s="1619"/>
      <c r="T140" s="412"/>
      <c r="U140" s="350"/>
      <c r="V140" s="143"/>
      <c r="W140" s="143"/>
      <c r="X140" s="143"/>
      <c r="Y140" s="143"/>
    </row>
    <row r="141" spans="1:25" s="39" customFormat="1" ht="23.45" customHeight="1">
      <c r="A141" s="260"/>
      <c r="B141" s="281"/>
      <c r="C141" s="865"/>
      <c r="D141" s="1615"/>
      <c r="E141" s="1616"/>
      <c r="F141" s="1616"/>
      <c r="G141" s="1616"/>
      <c r="H141" s="1616"/>
      <c r="I141" s="1616"/>
      <c r="J141" s="1616"/>
      <c r="K141" s="1616"/>
      <c r="L141" s="942"/>
      <c r="M141" s="253"/>
      <c r="N141" s="131"/>
      <c r="O141" s="1617" t="str">
        <f t="shared" si="4"/>
        <v/>
      </c>
      <c r="P141" s="1618"/>
      <c r="Q141" s="1619" t="str">
        <f t="shared" si="5"/>
        <v/>
      </c>
      <c r="R141" s="1619"/>
      <c r="S141" s="1619"/>
      <c r="T141" s="412"/>
      <c r="U141" s="350"/>
      <c r="V141" s="143"/>
      <c r="W141" s="143"/>
      <c r="X141" s="143"/>
      <c r="Y141" s="143"/>
    </row>
    <row r="142" spans="1:25" s="39" customFormat="1" ht="23.45" customHeight="1">
      <c r="A142" s="260"/>
      <c r="B142" s="281"/>
      <c r="C142" s="865"/>
      <c r="D142" s="1615"/>
      <c r="E142" s="1616"/>
      <c r="F142" s="1616"/>
      <c r="G142" s="1616"/>
      <c r="H142" s="1616"/>
      <c r="I142" s="1616"/>
      <c r="J142" s="1616"/>
      <c r="K142" s="1616"/>
      <c r="L142" s="942"/>
      <c r="M142" s="253"/>
      <c r="N142" s="131"/>
      <c r="O142" s="1617" t="str">
        <f t="shared" si="4"/>
        <v/>
      </c>
      <c r="P142" s="1618"/>
      <c r="Q142" s="1619" t="str">
        <f t="shared" si="5"/>
        <v/>
      </c>
      <c r="R142" s="1619"/>
      <c r="S142" s="1619"/>
      <c r="T142" s="412"/>
      <c r="U142" s="350"/>
      <c r="V142" s="143"/>
      <c r="W142" s="143"/>
      <c r="X142" s="143"/>
      <c r="Y142" s="143"/>
    </row>
    <row r="143" spans="1:25" s="39" customFormat="1" ht="23.45" customHeight="1">
      <c r="A143" s="260"/>
      <c r="B143" s="281"/>
      <c r="C143" s="865"/>
      <c r="D143" s="1615"/>
      <c r="E143" s="1616"/>
      <c r="F143" s="1616"/>
      <c r="G143" s="1616"/>
      <c r="H143" s="1616"/>
      <c r="I143" s="1616"/>
      <c r="J143" s="1616"/>
      <c r="K143" s="1616"/>
      <c r="L143" s="942"/>
      <c r="M143" s="253"/>
      <c r="N143" s="131"/>
      <c r="O143" s="1617" t="str">
        <f t="shared" si="4"/>
        <v/>
      </c>
      <c r="P143" s="1618"/>
      <c r="Q143" s="1619" t="str">
        <f t="shared" si="5"/>
        <v/>
      </c>
      <c r="R143" s="1619"/>
      <c r="S143" s="1619"/>
      <c r="T143" s="412"/>
      <c r="U143" s="350"/>
      <c r="V143" s="143"/>
      <c r="W143" s="143"/>
      <c r="X143" s="143"/>
      <c r="Y143" s="143"/>
    </row>
    <row r="144" spans="1:25" s="39" customFormat="1" ht="23.45" customHeight="1">
      <c r="A144" s="260"/>
      <c r="B144" s="281"/>
      <c r="C144" s="865"/>
      <c r="D144" s="1615"/>
      <c r="E144" s="1616"/>
      <c r="F144" s="1616"/>
      <c r="G144" s="1616"/>
      <c r="H144" s="1616"/>
      <c r="I144" s="1616"/>
      <c r="J144" s="1616"/>
      <c r="K144" s="1616"/>
      <c r="L144" s="942"/>
      <c r="M144" s="253"/>
      <c r="N144" s="131"/>
      <c r="O144" s="1617" t="str">
        <f t="shared" si="4"/>
        <v/>
      </c>
      <c r="P144" s="1618"/>
      <c r="Q144" s="1619" t="str">
        <f t="shared" si="5"/>
        <v/>
      </c>
      <c r="R144" s="1619"/>
      <c r="S144" s="1619"/>
      <c r="T144" s="412"/>
      <c r="U144" s="350"/>
      <c r="V144" s="143"/>
      <c r="W144" s="143"/>
      <c r="X144" s="143"/>
      <c r="Y144" s="143"/>
    </row>
    <row r="145" spans="1:25" s="39" customFormat="1" ht="23.45" customHeight="1">
      <c r="A145" s="260"/>
      <c r="B145" s="281"/>
      <c r="C145" s="865"/>
      <c r="D145" s="1615"/>
      <c r="E145" s="1616"/>
      <c r="F145" s="1616"/>
      <c r="G145" s="1616"/>
      <c r="H145" s="1616"/>
      <c r="I145" s="1616"/>
      <c r="J145" s="1616"/>
      <c r="K145" s="1616"/>
      <c r="L145" s="942"/>
      <c r="M145" s="253"/>
      <c r="N145" s="131"/>
      <c r="O145" s="1617" t="str">
        <f t="shared" si="4"/>
        <v/>
      </c>
      <c r="P145" s="1618"/>
      <c r="Q145" s="1619" t="str">
        <f t="shared" si="5"/>
        <v/>
      </c>
      <c r="R145" s="1619"/>
      <c r="S145" s="1619"/>
      <c r="T145" s="412"/>
      <c r="U145" s="350"/>
      <c r="V145" s="143"/>
      <c r="W145" s="143"/>
      <c r="X145" s="143"/>
      <c r="Y145" s="143"/>
    </row>
    <row r="146" spans="1:25" s="39" customFormat="1" ht="23.45" customHeight="1">
      <c r="A146" s="260"/>
      <c r="B146" s="281"/>
      <c r="C146" s="865"/>
      <c r="D146" s="1615"/>
      <c r="E146" s="1616"/>
      <c r="F146" s="1616"/>
      <c r="G146" s="1616"/>
      <c r="H146" s="1616"/>
      <c r="I146" s="1616"/>
      <c r="J146" s="1616"/>
      <c r="K146" s="1616"/>
      <c r="L146" s="942"/>
      <c r="M146" s="253"/>
      <c r="N146" s="131"/>
      <c r="O146" s="1617" t="str">
        <f t="shared" si="4"/>
        <v/>
      </c>
      <c r="P146" s="1618"/>
      <c r="Q146" s="1619" t="str">
        <f t="shared" si="5"/>
        <v/>
      </c>
      <c r="R146" s="1619"/>
      <c r="S146" s="1619"/>
      <c r="T146" s="412"/>
      <c r="U146" s="350"/>
      <c r="V146" s="143"/>
      <c r="W146" s="143"/>
      <c r="X146" s="143"/>
      <c r="Y146" s="143"/>
    </row>
    <row r="147" spans="1:25" s="39" customFormat="1" ht="23.45" customHeight="1">
      <c r="A147" s="260"/>
      <c r="B147" s="281"/>
      <c r="C147" s="865"/>
      <c r="D147" s="1615"/>
      <c r="E147" s="1616"/>
      <c r="F147" s="1616"/>
      <c r="G147" s="1616"/>
      <c r="H147" s="1616"/>
      <c r="I147" s="1616"/>
      <c r="J147" s="1616"/>
      <c r="K147" s="1616"/>
      <c r="L147" s="942"/>
      <c r="M147" s="253"/>
      <c r="N147" s="131"/>
      <c r="O147" s="1617" t="str">
        <f t="shared" si="4"/>
        <v/>
      </c>
      <c r="P147" s="1618"/>
      <c r="Q147" s="1619" t="str">
        <f t="shared" si="5"/>
        <v/>
      </c>
      <c r="R147" s="1619"/>
      <c r="S147" s="1619"/>
      <c r="T147" s="412"/>
      <c r="U147" s="350"/>
      <c r="V147" s="143"/>
      <c r="W147" s="143"/>
      <c r="X147" s="143"/>
      <c r="Y147" s="143"/>
    </row>
    <row r="148" spans="1:25" s="39" customFormat="1" ht="23.45" customHeight="1">
      <c r="A148" s="260"/>
      <c r="B148" s="281"/>
      <c r="C148" s="865"/>
      <c r="D148" s="1615"/>
      <c r="E148" s="1616"/>
      <c r="F148" s="1616"/>
      <c r="G148" s="1616"/>
      <c r="H148" s="1616"/>
      <c r="I148" s="1616"/>
      <c r="J148" s="1616"/>
      <c r="K148" s="1616"/>
      <c r="L148" s="942"/>
      <c r="M148" s="253"/>
      <c r="N148" s="131"/>
      <c r="O148" s="1617" t="str">
        <f t="shared" si="4"/>
        <v/>
      </c>
      <c r="P148" s="1618"/>
      <c r="Q148" s="1619" t="str">
        <f t="shared" si="5"/>
        <v/>
      </c>
      <c r="R148" s="1619"/>
      <c r="S148" s="1619"/>
      <c r="T148" s="412"/>
      <c r="U148" s="350"/>
      <c r="V148" s="143"/>
      <c r="W148" s="143"/>
      <c r="X148" s="143"/>
      <c r="Y148" s="143"/>
    </row>
    <row r="149" spans="1:25" s="39" customFormat="1" ht="23.45" customHeight="1">
      <c r="A149" s="260"/>
      <c r="B149" s="281"/>
      <c r="C149" s="865"/>
      <c r="D149" s="1615"/>
      <c r="E149" s="1616"/>
      <c r="F149" s="1616"/>
      <c r="G149" s="1616"/>
      <c r="H149" s="1616"/>
      <c r="I149" s="1616"/>
      <c r="J149" s="1616"/>
      <c r="K149" s="1616"/>
      <c r="L149" s="942"/>
      <c r="M149" s="253"/>
      <c r="N149" s="131"/>
      <c r="O149" s="1617" t="str">
        <f t="shared" si="4"/>
        <v/>
      </c>
      <c r="P149" s="1618"/>
      <c r="Q149" s="1619" t="str">
        <f t="shared" si="5"/>
        <v/>
      </c>
      <c r="R149" s="1619"/>
      <c r="S149" s="1619"/>
      <c r="T149" s="412"/>
      <c r="U149" s="350"/>
      <c r="V149" s="143"/>
      <c r="W149" s="143"/>
      <c r="X149" s="143"/>
      <c r="Y149" s="143"/>
    </row>
    <row r="150" spans="1:25" s="39" customFormat="1" ht="23.45" customHeight="1">
      <c r="A150" s="260"/>
      <c r="B150" s="281"/>
      <c r="C150" s="865"/>
      <c r="D150" s="1615"/>
      <c r="E150" s="1616"/>
      <c r="F150" s="1616"/>
      <c r="G150" s="1616"/>
      <c r="H150" s="1616"/>
      <c r="I150" s="1616"/>
      <c r="J150" s="1616"/>
      <c r="K150" s="1616"/>
      <c r="L150" s="942"/>
      <c r="M150" s="253"/>
      <c r="N150" s="131"/>
      <c r="O150" s="1617" t="str">
        <f t="shared" si="4"/>
        <v/>
      </c>
      <c r="P150" s="1618"/>
      <c r="Q150" s="1619" t="str">
        <f t="shared" si="5"/>
        <v/>
      </c>
      <c r="R150" s="1619"/>
      <c r="S150" s="1619"/>
      <c r="T150" s="412"/>
      <c r="U150" s="350"/>
      <c r="V150" s="162"/>
      <c r="W150" s="163"/>
      <c r="X150" s="164"/>
      <c r="Y150" s="143"/>
    </row>
    <row r="151" spans="1:25" s="39" customFormat="1" ht="23.45" customHeight="1">
      <c r="A151" s="260"/>
      <c r="B151" s="281"/>
      <c r="C151" s="865"/>
      <c r="D151" s="1615"/>
      <c r="E151" s="1616"/>
      <c r="F151" s="1616"/>
      <c r="G151" s="1616"/>
      <c r="H151" s="1616"/>
      <c r="I151" s="1616"/>
      <c r="J151" s="1616"/>
      <c r="K151" s="1616"/>
      <c r="L151" s="942"/>
      <c r="M151" s="253"/>
      <c r="N151" s="131"/>
      <c r="O151" s="1617" t="str">
        <f t="shared" si="4"/>
        <v/>
      </c>
      <c r="P151" s="1618"/>
      <c r="Q151" s="1619" t="str">
        <f t="shared" si="5"/>
        <v/>
      </c>
      <c r="R151" s="1619"/>
      <c r="S151" s="1619"/>
      <c r="T151" s="412"/>
      <c r="U151" s="350"/>
      <c r="V151" s="162"/>
      <c r="W151" s="163"/>
      <c r="X151" s="164"/>
      <c r="Y151" s="143"/>
    </row>
    <row r="152" spans="1:25" s="39" customFormat="1" ht="23.45" customHeight="1">
      <c r="A152" s="260"/>
      <c r="B152" s="281"/>
      <c r="C152" s="865"/>
      <c r="D152" s="1615"/>
      <c r="E152" s="1616"/>
      <c r="F152" s="1616"/>
      <c r="G152" s="1616"/>
      <c r="H152" s="1616"/>
      <c r="I152" s="1616"/>
      <c r="J152" s="1616"/>
      <c r="K152" s="1616"/>
      <c r="L152" s="942"/>
      <c r="M152" s="253"/>
      <c r="N152" s="131"/>
      <c r="O152" s="1617" t="str">
        <f t="shared" si="4"/>
        <v/>
      </c>
      <c r="P152" s="1618"/>
      <c r="Q152" s="1619" t="str">
        <f t="shared" si="5"/>
        <v/>
      </c>
      <c r="R152" s="1619"/>
      <c r="S152" s="1619"/>
      <c r="T152" s="412"/>
      <c r="U152" s="350"/>
      <c r="V152" s="165"/>
      <c r="W152" s="163"/>
      <c r="X152" s="164"/>
      <c r="Y152" s="143"/>
    </row>
    <row r="153" spans="1:25" s="39" customFormat="1" ht="23.45" customHeight="1">
      <c r="A153" s="260"/>
      <c r="B153" s="281"/>
      <c r="C153" s="865"/>
      <c r="D153" s="1615"/>
      <c r="E153" s="1616"/>
      <c r="F153" s="1616"/>
      <c r="G153" s="1616"/>
      <c r="H153" s="1616"/>
      <c r="I153" s="1616"/>
      <c r="J153" s="1616"/>
      <c r="K153" s="1616"/>
      <c r="L153" s="942"/>
      <c r="M153" s="253"/>
      <c r="N153" s="131"/>
      <c r="O153" s="1617" t="str">
        <f t="shared" si="4"/>
        <v/>
      </c>
      <c r="P153" s="1618"/>
      <c r="Q153" s="1619" t="str">
        <f t="shared" si="5"/>
        <v/>
      </c>
      <c r="R153" s="1619"/>
      <c r="S153" s="1619"/>
      <c r="T153" s="412"/>
      <c r="U153" s="350"/>
      <c r="V153" s="165"/>
      <c r="W153" s="163"/>
      <c r="X153" s="164"/>
      <c r="Y153" s="143"/>
    </row>
    <row r="154" spans="1:25" s="39" customFormat="1" ht="23.45" customHeight="1">
      <c r="A154" s="260"/>
      <c r="B154" s="281"/>
      <c r="C154" s="865"/>
      <c r="D154" s="1615"/>
      <c r="E154" s="1616"/>
      <c r="F154" s="1616"/>
      <c r="G154" s="1616"/>
      <c r="H154" s="1616"/>
      <c r="I154" s="1616"/>
      <c r="J154" s="1616"/>
      <c r="K154" s="1616"/>
      <c r="L154" s="942"/>
      <c r="M154" s="253"/>
      <c r="N154" s="131"/>
      <c r="O154" s="1617" t="str">
        <f t="shared" si="4"/>
        <v/>
      </c>
      <c r="P154" s="1618"/>
      <c r="Q154" s="1619" t="str">
        <f t="shared" si="5"/>
        <v/>
      </c>
      <c r="R154" s="1619"/>
      <c r="S154" s="1619"/>
      <c r="T154" s="412"/>
      <c r="U154" s="350"/>
      <c r="V154" s="143"/>
      <c r="W154" s="143"/>
      <c r="X154" s="143"/>
      <c r="Y154" s="143"/>
    </row>
    <row r="155" spans="1:25" s="39" customFormat="1" ht="23.45" customHeight="1">
      <c r="A155" s="260"/>
      <c r="B155" s="281"/>
      <c r="C155" s="865"/>
      <c r="D155" s="1615"/>
      <c r="E155" s="1616"/>
      <c r="F155" s="1616"/>
      <c r="G155" s="1616"/>
      <c r="H155" s="1616"/>
      <c r="I155" s="1616"/>
      <c r="J155" s="1616"/>
      <c r="K155" s="1616"/>
      <c r="L155" s="942"/>
      <c r="M155" s="253"/>
      <c r="N155" s="131"/>
      <c r="O155" s="1617" t="str">
        <f t="shared" si="4"/>
        <v/>
      </c>
      <c r="P155" s="1618"/>
      <c r="Q155" s="1619" t="str">
        <f t="shared" si="5"/>
        <v/>
      </c>
      <c r="R155" s="1619"/>
      <c r="S155" s="1619"/>
      <c r="T155" s="412"/>
      <c r="U155" s="350"/>
      <c r="V155" s="143"/>
      <c r="W155" s="143"/>
      <c r="X155" s="143"/>
      <c r="Y155" s="143"/>
    </row>
    <row r="156" spans="1:25" s="39" customFormat="1" ht="23.45" customHeight="1">
      <c r="A156" s="260"/>
      <c r="B156" s="281"/>
      <c r="C156" s="865"/>
      <c r="D156" s="1615"/>
      <c r="E156" s="1616"/>
      <c r="F156" s="1616"/>
      <c r="G156" s="1616"/>
      <c r="H156" s="1616"/>
      <c r="I156" s="1616"/>
      <c r="J156" s="1616"/>
      <c r="K156" s="1616"/>
      <c r="L156" s="942"/>
      <c r="M156" s="253"/>
      <c r="N156" s="131"/>
      <c r="O156" s="1617" t="str">
        <f t="shared" si="4"/>
        <v/>
      </c>
      <c r="P156" s="1618"/>
      <c r="Q156" s="1619" t="str">
        <f t="shared" si="5"/>
        <v/>
      </c>
      <c r="R156" s="1619"/>
      <c r="S156" s="1619"/>
      <c r="T156" s="412"/>
      <c r="U156" s="350"/>
      <c r="V156" s="143"/>
      <c r="W156" s="143"/>
      <c r="X156" s="143"/>
      <c r="Y156" s="143"/>
    </row>
    <row r="157" spans="1:25" s="39" customFormat="1" ht="23.45" customHeight="1">
      <c r="A157" s="260"/>
      <c r="B157" s="281"/>
      <c r="C157" s="865"/>
      <c r="D157" s="1615"/>
      <c r="E157" s="1616"/>
      <c r="F157" s="1616"/>
      <c r="G157" s="1616"/>
      <c r="H157" s="1616"/>
      <c r="I157" s="1616"/>
      <c r="J157" s="1616"/>
      <c r="K157" s="1616"/>
      <c r="L157" s="942"/>
      <c r="M157" s="253"/>
      <c r="N157" s="131"/>
      <c r="O157" s="1617" t="str">
        <f t="shared" si="4"/>
        <v/>
      </c>
      <c r="P157" s="1618"/>
      <c r="Q157" s="1619" t="str">
        <f t="shared" si="5"/>
        <v/>
      </c>
      <c r="R157" s="1619"/>
      <c r="S157" s="1619"/>
      <c r="T157" s="412"/>
      <c r="U157" s="350"/>
      <c r="V157" s="143"/>
      <c r="W157" s="143"/>
      <c r="X157" s="143"/>
      <c r="Y157" s="143"/>
    </row>
    <row r="158" spans="1:25" s="39" customFormat="1" ht="23.45" customHeight="1">
      <c r="A158" s="260"/>
      <c r="B158" s="281"/>
      <c r="C158" s="865"/>
      <c r="D158" s="1615"/>
      <c r="E158" s="1616"/>
      <c r="F158" s="1616"/>
      <c r="G158" s="1616"/>
      <c r="H158" s="1616"/>
      <c r="I158" s="1616"/>
      <c r="J158" s="1616"/>
      <c r="K158" s="1616"/>
      <c r="L158" s="942"/>
      <c r="M158" s="253"/>
      <c r="N158" s="131"/>
      <c r="O158" s="1617" t="str">
        <f t="shared" si="4"/>
        <v/>
      </c>
      <c r="P158" s="1618"/>
      <c r="Q158" s="1619" t="str">
        <f t="shared" si="5"/>
        <v/>
      </c>
      <c r="R158" s="1619"/>
      <c r="S158" s="1619"/>
      <c r="T158" s="412"/>
      <c r="U158" s="350"/>
      <c r="W158" s="143"/>
      <c r="Y158" s="143"/>
    </row>
    <row r="159" spans="1:25" s="39" customFormat="1" ht="23.45" customHeight="1">
      <c r="A159" s="260"/>
      <c r="B159" s="281"/>
      <c r="C159" s="865"/>
      <c r="D159" s="1615"/>
      <c r="E159" s="1616"/>
      <c r="F159" s="1616"/>
      <c r="G159" s="1616"/>
      <c r="H159" s="1616"/>
      <c r="I159" s="1616"/>
      <c r="J159" s="1616"/>
      <c r="K159" s="1616"/>
      <c r="L159" s="942"/>
      <c r="M159" s="253"/>
      <c r="N159" s="131"/>
      <c r="O159" s="1617" t="str">
        <f t="shared" si="4"/>
        <v/>
      </c>
      <c r="P159" s="1618"/>
      <c r="Q159" s="1619" t="str">
        <f t="shared" si="5"/>
        <v/>
      </c>
      <c r="R159" s="1619"/>
      <c r="S159" s="1619"/>
      <c r="T159" s="412"/>
      <c r="U159" s="350"/>
      <c r="W159" s="143"/>
      <c r="Y159" s="143"/>
    </row>
    <row r="160" spans="1:25" s="39" customFormat="1" ht="23.45" customHeight="1">
      <c r="A160" s="260"/>
      <c r="B160" s="281"/>
      <c r="C160" s="865"/>
      <c r="D160" s="1615"/>
      <c r="E160" s="1616"/>
      <c r="F160" s="1616"/>
      <c r="G160" s="1616"/>
      <c r="H160" s="1616"/>
      <c r="I160" s="1616"/>
      <c r="J160" s="1616"/>
      <c r="K160" s="1616"/>
      <c r="L160" s="942"/>
      <c r="M160" s="253"/>
      <c r="N160" s="131"/>
      <c r="O160" s="1617" t="str">
        <f>IF(C160*N160=0,"",C160*N160)</f>
        <v/>
      </c>
      <c r="P160" s="1618"/>
      <c r="Q160" s="1619" t="str">
        <f>IF(ISERROR(INDEX($W$22:$W$27,MATCH(M160,$V$22:$V$27,0))*O160),"",INDEX($W$22:$W$27,MATCH(M160,$V$22:$V$27,0))*O160)</f>
        <v/>
      </c>
      <c r="R160" s="1619"/>
      <c r="S160" s="1619"/>
      <c r="T160" s="412"/>
      <c r="U160" s="350"/>
      <c r="V160" s="143"/>
      <c r="W160" s="143"/>
      <c r="X160" s="143"/>
      <c r="Y160" s="143"/>
    </row>
    <row r="161" spans="1:25" s="39" customFormat="1" ht="23.45" customHeight="1">
      <c r="A161" s="260"/>
      <c r="B161" s="281"/>
      <c r="C161" s="865"/>
      <c r="D161" s="1615"/>
      <c r="E161" s="1616"/>
      <c r="F161" s="1616"/>
      <c r="G161" s="1616"/>
      <c r="H161" s="1616"/>
      <c r="I161" s="1616"/>
      <c r="J161" s="1616"/>
      <c r="K161" s="1616"/>
      <c r="L161" s="942"/>
      <c r="M161" s="253"/>
      <c r="N161" s="131"/>
      <c r="O161" s="1617" t="str">
        <f>IF(C161*N161=0,"",C161*N161)</f>
        <v/>
      </c>
      <c r="P161" s="1618"/>
      <c r="Q161" s="1619" t="str">
        <f>IF(ISERROR(INDEX($W$22:$W$27,MATCH(M161,$V$22:$V$27,0))*O161),"",INDEX($W$22:$W$27,MATCH(M161,$V$22:$V$27,0))*O161)</f>
        <v/>
      </c>
      <c r="R161" s="1619"/>
      <c r="S161" s="1619"/>
      <c r="T161" s="412"/>
      <c r="U161" s="350"/>
      <c r="W161" s="143"/>
      <c r="Y161" s="143"/>
    </row>
    <row r="162" spans="1:25" s="39" customFormat="1" ht="23.45" customHeight="1">
      <c r="A162" s="260"/>
      <c r="B162" s="281"/>
      <c r="C162" s="865"/>
      <c r="D162" s="1615"/>
      <c r="E162" s="1616"/>
      <c r="F162" s="1616"/>
      <c r="G162" s="1616"/>
      <c r="H162" s="1616"/>
      <c r="I162" s="1616"/>
      <c r="J162" s="1616"/>
      <c r="K162" s="1616"/>
      <c r="L162" s="942"/>
      <c r="M162" s="253"/>
      <c r="N162" s="131"/>
      <c r="O162" s="1617" t="str">
        <f>IF(C162*N162=0,"",C162*N162)</f>
        <v/>
      </c>
      <c r="P162" s="1618"/>
      <c r="Q162" s="1619" t="str">
        <f>IF(ISERROR(INDEX($W$22:$W$27,MATCH(M162,$V$22:$V$27,0))*O162),"",INDEX($W$22:$W$27,MATCH(M162,$V$22:$V$27,0))*O162)</f>
        <v/>
      </c>
      <c r="R162" s="1619"/>
      <c r="S162" s="1619"/>
      <c r="T162" s="412"/>
      <c r="U162" s="350"/>
      <c r="W162" s="143"/>
      <c r="Y162" s="143"/>
    </row>
    <row r="163" spans="1:25" s="39" customFormat="1" ht="23.45" customHeight="1">
      <c r="A163" s="260"/>
      <c r="B163" s="281"/>
      <c r="C163" s="90"/>
      <c r="D163" s="1615"/>
      <c r="E163" s="1616"/>
      <c r="F163" s="1616"/>
      <c r="G163" s="1616"/>
      <c r="H163" s="1616"/>
      <c r="I163" s="1616"/>
      <c r="J163" s="1616"/>
      <c r="K163" s="1616"/>
      <c r="L163" s="217"/>
      <c r="M163" s="253"/>
      <c r="N163" s="131"/>
      <c r="O163" s="1617" t="str">
        <f t="shared" si="4"/>
        <v/>
      </c>
      <c r="P163" s="1618"/>
      <c r="Q163" s="1619" t="str">
        <f t="shared" si="5"/>
        <v/>
      </c>
      <c r="R163" s="1619"/>
      <c r="S163" s="1619"/>
      <c r="T163" s="412"/>
      <c r="U163" s="350"/>
      <c r="W163" s="143"/>
      <c r="Y163" s="143"/>
    </row>
    <row r="164" spans="1:25" s="39" customFormat="1" ht="23.45" customHeight="1">
      <c r="A164" s="260"/>
      <c r="B164" s="281"/>
      <c r="C164" s="90"/>
      <c r="D164" s="1615"/>
      <c r="E164" s="1616"/>
      <c r="F164" s="1616"/>
      <c r="G164" s="1616"/>
      <c r="H164" s="1616"/>
      <c r="I164" s="1616"/>
      <c r="J164" s="1616"/>
      <c r="K164" s="1616"/>
      <c r="L164" s="217"/>
      <c r="M164" s="253"/>
      <c r="N164" s="131"/>
      <c r="O164" s="1617" t="str">
        <f t="shared" si="4"/>
        <v/>
      </c>
      <c r="P164" s="1618"/>
      <c r="Q164" s="1619" t="str">
        <f t="shared" si="5"/>
        <v/>
      </c>
      <c r="R164" s="1619"/>
      <c r="S164" s="1619"/>
      <c r="T164" s="412"/>
      <c r="U164" s="350"/>
      <c r="W164" s="143"/>
      <c r="Y164" s="143"/>
    </row>
    <row r="165" spans="1:25" s="39" customFormat="1" ht="23.45" customHeight="1">
      <c r="A165" s="260"/>
      <c r="B165" s="281"/>
      <c r="C165" s="90"/>
      <c r="D165" s="1615"/>
      <c r="E165" s="1616"/>
      <c r="F165" s="1616"/>
      <c r="G165" s="1616"/>
      <c r="H165" s="1616"/>
      <c r="I165" s="1616"/>
      <c r="J165" s="1616"/>
      <c r="K165" s="1616"/>
      <c r="L165" s="217"/>
      <c r="M165" s="253"/>
      <c r="N165" s="131"/>
      <c r="O165" s="1617" t="str">
        <f t="shared" si="4"/>
        <v/>
      </c>
      <c r="P165" s="1618"/>
      <c r="Q165" s="1619" t="str">
        <f t="shared" si="5"/>
        <v/>
      </c>
      <c r="R165" s="1619"/>
      <c r="S165" s="1619"/>
      <c r="T165" s="412"/>
      <c r="U165" s="350"/>
      <c r="W165" s="143"/>
      <c r="Y165" s="143"/>
    </row>
    <row r="166" spans="1:25" s="39" customFormat="1" ht="23.45" customHeight="1">
      <c r="A166" s="260"/>
      <c r="B166" s="281"/>
      <c r="C166" s="90"/>
      <c r="D166" s="1615"/>
      <c r="E166" s="1616"/>
      <c r="F166" s="1616"/>
      <c r="G166" s="1616"/>
      <c r="H166" s="1616"/>
      <c r="I166" s="1616"/>
      <c r="J166" s="1616"/>
      <c r="K166" s="1616"/>
      <c r="L166" s="217"/>
      <c r="M166" s="253"/>
      <c r="N166" s="131"/>
      <c r="O166" s="1617" t="str">
        <f t="shared" si="4"/>
        <v/>
      </c>
      <c r="P166" s="1618"/>
      <c r="Q166" s="1619" t="str">
        <f t="shared" si="5"/>
        <v/>
      </c>
      <c r="R166" s="1619"/>
      <c r="S166" s="1619"/>
      <c r="T166" s="412"/>
      <c r="U166" s="350"/>
      <c r="W166" s="143"/>
      <c r="Y166" s="143"/>
    </row>
    <row r="167" spans="1:25" s="39" customFormat="1" ht="23.45" customHeight="1">
      <c r="A167" s="260"/>
      <c r="B167" s="281"/>
      <c r="C167" s="90"/>
      <c r="D167" s="1615"/>
      <c r="E167" s="1616"/>
      <c r="F167" s="1616"/>
      <c r="G167" s="1616"/>
      <c r="H167" s="1616"/>
      <c r="I167" s="1616"/>
      <c r="J167" s="1616"/>
      <c r="K167" s="1616"/>
      <c r="L167" s="217"/>
      <c r="M167" s="253"/>
      <c r="N167" s="131"/>
      <c r="O167" s="1617" t="str">
        <f t="shared" si="4"/>
        <v/>
      </c>
      <c r="P167" s="1618"/>
      <c r="Q167" s="1619" t="str">
        <f t="shared" si="5"/>
        <v/>
      </c>
      <c r="R167" s="1619"/>
      <c r="S167" s="1619"/>
      <c r="T167" s="412"/>
      <c r="U167" s="350"/>
      <c r="V167" s="155"/>
      <c r="W167" s="157"/>
      <c r="X167" s="155"/>
      <c r="Y167" s="143"/>
    </row>
    <row r="168" spans="1:25" s="39" customFormat="1" ht="23.45" customHeight="1">
      <c r="A168" s="260"/>
      <c r="B168" s="281"/>
      <c r="C168" s="90"/>
      <c r="D168" s="1615"/>
      <c r="E168" s="1616"/>
      <c r="F168" s="1616"/>
      <c r="G168" s="1616"/>
      <c r="H168" s="1616"/>
      <c r="I168" s="1616"/>
      <c r="J168" s="1616"/>
      <c r="K168" s="1616"/>
      <c r="L168" s="217"/>
      <c r="M168" s="253"/>
      <c r="N168" s="131"/>
      <c r="O168" s="1617" t="str">
        <f t="shared" si="4"/>
        <v/>
      </c>
      <c r="P168" s="1618"/>
      <c r="Q168" s="1619" t="str">
        <f t="shared" si="5"/>
        <v/>
      </c>
      <c r="R168" s="1619"/>
      <c r="S168" s="1619"/>
      <c r="T168" s="412"/>
      <c r="U168" s="350"/>
      <c r="V168" s="202"/>
      <c r="W168" s="202"/>
      <c r="X168" s="202"/>
      <c r="Y168" s="143"/>
    </row>
    <row r="169" spans="1:25" s="39" customFormat="1" ht="23.45" customHeight="1">
      <c r="A169" s="260"/>
      <c r="B169" s="281"/>
      <c r="C169" s="865"/>
      <c r="D169" s="1615"/>
      <c r="E169" s="1616"/>
      <c r="F169" s="1616"/>
      <c r="G169" s="1616"/>
      <c r="H169" s="1616"/>
      <c r="I169" s="1616"/>
      <c r="J169" s="1616"/>
      <c r="K169" s="1616"/>
      <c r="L169" s="942"/>
      <c r="M169" s="253"/>
      <c r="N169" s="131"/>
      <c r="O169" s="1617" t="str">
        <f t="shared" si="4"/>
        <v/>
      </c>
      <c r="P169" s="1618"/>
      <c r="Q169" s="1619" t="str">
        <f t="shared" si="5"/>
        <v/>
      </c>
      <c r="R169" s="1619"/>
      <c r="S169" s="1619"/>
      <c r="T169" s="412"/>
      <c r="U169" s="350"/>
      <c r="V169" s="202"/>
      <c r="W169" s="202"/>
      <c r="X169" s="202"/>
      <c r="Y169" s="143"/>
    </row>
    <row r="170" spans="1:25" s="39" customFormat="1" ht="23.45" customHeight="1">
      <c r="A170" s="260"/>
      <c r="B170" s="281"/>
      <c r="C170" s="865"/>
      <c r="D170" s="1615"/>
      <c r="E170" s="1616"/>
      <c r="F170" s="1616"/>
      <c r="G170" s="1616"/>
      <c r="H170" s="1616"/>
      <c r="I170" s="1616"/>
      <c r="J170" s="1616"/>
      <c r="K170" s="1616"/>
      <c r="L170" s="942"/>
      <c r="M170" s="253"/>
      <c r="N170" s="131"/>
      <c r="O170" s="1617" t="str">
        <f t="shared" si="4"/>
        <v/>
      </c>
      <c r="P170" s="1618"/>
      <c r="Q170" s="1619" t="str">
        <f t="shared" si="5"/>
        <v/>
      </c>
      <c r="R170" s="1619"/>
      <c r="S170" s="1619"/>
      <c r="T170" s="412"/>
      <c r="U170" s="350"/>
      <c r="V170" s="203"/>
      <c r="W170" s="476"/>
      <c r="X170" s="203"/>
      <c r="Y170" s="143"/>
    </row>
    <row r="171" spans="1:25" s="39" customFormat="1" ht="23.45" customHeight="1">
      <c r="A171" s="260"/>
      <c r="B171" s="281"/>
      <c r="C171" s="865"/>
      <c r="D171" s="1615"/>
      <c r="E171" s="1616"/>
      <c r="F171" s="1616"/>
      <c r="G171" s="1616"/>
      <c r="H171" s="1616"/>
      <c r="I171" s="1616"/>
      <c r="J171" s="1616"/>
      <c r="K171" s="1616"/>
      <c r="L171" s="942"/>
      <c r="M171" s="253"/>
      <c r="N171" s="131"/>
      <c r="O171" s="1617" t="str">
        <f t="shared" si="4"/>
        <v/>
      </c>
      <c r="P171" s="1618"/>
      <c r="Q171" s="1619" t="str">
        <f t="shared" si="5"/>
        <v/>
      </c>
      <c r="R171" s="1619"/>
      <c r="S171" s="1619"/>
      <c r="T171" s="412"/>
      <c r="U171" s="350"/>
      <c r="V171" s="51"/>
      <c r="W171" s="122"/>
      <c r="X171" s="51"/>
    </row>
    <row r="172" spans="1:25" s="39" customFormat="1" ht="23.45" customHeight="1">
      <c r="A172" s="260"/>
      <c r="B172" s="281"/>
      <c r="C172" s="865"/>
      <c r="D172" s="1615"/>
      <c r="E172" s="1616"/>
      <c r="F172" s="1616"/>
      <c r="G172" s="1616"/>
      <c r="H172" s="1616"/>
      <c r="I172" s="1616"/>
      <c r="J172" s="1616"/>
      <c r="K172" s="1616"/>
      <c r="L172" s="942"/>
      <c r="M172" s="253"/>
      <c r="N172" s="131"/>
      <c r="O172" s="1617" t="str">
        <f t="shared" si="4"/>
        <v/>
      </c>
      <c r="P172" s="1618"/>
      <c r="Q172" s="1619" t="str">
        <f t="shared" si="5"/>
        <v/>
      </c>
      <c r="R172" s="1619"/>
      <c r="S172" s="1619"/>
      <c r="T172" s="412"/>
      <c r="U172" s="350"/>
      <c r="V172" s="51"/>
      <c r="W172" s="122"/>
      <c r="X172" s="51"/>
    </row>
    <row r="173" spans="1:25" s="39" customFormat="1" ht="23.45" customHeight="1">
      <c r="A173" s="260"/>
      <c r="B173" s="281"/>
      <c r="C173" s="865"/>
      <c r="D173" s="1615"/>
      <c r="E173" s="1616"/>
      <c r="F173" s="1616"/>
      <c r="G173" s="1616"/>
      <c r="H173" s="1616"/>
      <c r="I173" s="1616"/>
      <c r="J173" s="1616"/>
      <c r="K173" s="1616"/>
      <c r="L173" s="942"/>
      <c r="M173" s="253"/>
      <c r="N173" s="131"/>
      <c r="O173" s="1617" t="str">
        <f t="shared" si="4"/>
        <v/>
      </c>
      <c r="P173" s="1618"/>
      <c r="Q173" s="1619" t="str">
        <f t="shared" si="5"/>
        <v/>
      </c>
      <c r="R173" s="1619"/>
      <c r="S173" s="1619"/>
      <c r="T173" s="412"/>
      <c r="U173" s="350"/>
      <c r="V173" s="51"/>
      <c r="W173" s="122"/>
      <c r="X173" s="51"/>
    </row>
    <row r="174" spans="1:25" s="39" customFormat="1" ht="23.45" customHeight="1">
      <c r="A174" s="260"/>
      <c r="B174" s="281"/>
      <c r="C174" s="865"/>
      <c r="D174" s="1615"/>
      <c r="E174" s="1616"/>
      <c r="F174" s="1616"/>
      <c r="G174" s="1616"/>
      <c r="H174" s="1616"/>
      <c r="I174" s="1616"/>
      <c r="J174" s="1616"/>
      <c r="K174" s="1616"/>
      <c r="L174" s="942"/>
      <c r="M174" s="253"/>
      <c r="N174" s="131"/>
      <c r="O174" s="1617" t="str">
        <f t="shared" si="4"/>
        <v/>
      </c>
      <c r="P174" s="1618"/>
      <c r="Q174" s="1619" t="str">
        <f t="shared" si="5"/>
        <v/>
      </c>
      <c r="R174" s="1619"/>
      <c r="S174" s="1619"/>
      <c r="T174" s="412"/>
      <c r="U174" s="350"/>
      <c r="V174" s="51"/>
      <c r="W174" s="122"/>
      <c r="X174" s="51"/>
    </row>
    <row r="175" spans="1:25" s="39" customFormat="1" ht="23.45" customHeight="1">
      <c r="A175" s="260"/>
      <c r="B175" s="281"/>
      <c r="C175" s="865"/>
      <c r="D175" s="1615"/>
      <c r="E175" s="1616"/>
      <c r="F175" s="1616"/>
      <c r="G175" s="1616"/>
      <c r="H175" s="1616"/>
      <c r="I175" s="1616"/>
      <c r="J175" s="1616"/>
      <c r="K175" s="1616"/>
      <c r="L175" s="942"/>
      <c r="M175" s="253"/>
      <c r="N175" s="131"/>
      <c r="O175" s="1617" t="str">
        <f t="shared" si="4"/>
        <v/>
      </c>
      <c r="P175" s="1618"/>
      <c r="Q175" s="1619" t="str">
        <f t="shared" si="5"/>
        <v/>
      </c>
      <c r="R175" s="1619"/>
      <c r="S175" s="1619"/>
      <c r="T175" s="412"/>
      <c r="U175" s="350"/>
      <c r="V175" s="51"/>
      <c r="W175" s="122"/>
      <c r="X175" s="51"/>
    </row>
    <row r="176" spans="1:25" s="39" customFormat="1" ht="23.45" customHeight="1">
      <c r="A176" s="260"/>
      <c r="B176" s="281"/>
      <c r="C176" s="865"/>
      <c r="D176" s="1615"/>
      <c r="E176" s="1616"/>
      <c r="F176" s="1616"/>
      <c r="G176" s="1616"/>
      <c r="H176" s="1616"/>
      <c r="I176" s="1616"/>
      <c r="J176" s="1616"/>
      <c r="K176" s="1616"/>
      <c r="L176" s="942"/>
      <c r="M176" s="253"/>
      <c r="N176" s="131"/>
      <c r="O176" s="1617" t="str">
        <f t="shared" si="4"/>
        <v/>
      </c>
      <c r="P176" s="1618"/>
      <c r="Q176" s="1619" t="str">
        <f t="shared" si="5"/>
        <v/>
      </c>
      <c r="R176" s="1619"/>
      <c r="S176" s="1619"/>
      <c r="T176" s="412"/>
      <c r="U176" s="350"/>
      <c r="V176" s="51"/>
      <c r="W176" s="122"/>
      <c r="X176" s="51"/>
    </row>
    <row r="177" spans="1:248" s="155" customFormat="1" ht="3.75" customHeight="1">
      <c r="A177" s="260"/>
      <c r="B177" s="231"/>
      <c r="C177" s="943"/>
      <c r="D177" s="233"/>
      <c r="E177" s="233"/>
      <c r="F177" s="233"/>
      <c r="G177" s="233"/>
      <c r="H177" s="233"/>
      <c r="I177" s="233"/>
      <c r="J177" s="233"/>
      <c r="K177" s="233"/>
      <c r="L177" s="234"/>
      <c r="M177" s="235"/>
      <c r="N177" s="236"/>
      <c r="O177" s="237"/>
      <c r="P177" s="238"/>
      <c r="Q177" s="239"/>
      <c r="R177" s="240"/>
      <c r="S177" s="240"/>
      <c r="T177" s="241"/>
      <c r="U177" s="218"/>
      <c r="V177" s="51"/>
      <c r="W177" s="122"/>
      <c r="X177" s="51"/>
    </row>
    <row r="178" spans="1:248" s="49" customFormat="1" ht="21.75" customHeight="1">
      <c r="A178" s="358"/>
      <c r="B178" s="1568" t="str">
        <f>B121</f>
        <v>-É IMPRESCINDÍVEL A APRESENTAÇÃO DE 3 ORÇAMENTOS DE FORNECEDORES/REPRESENTANTES AUTORIZADOS PARA CADA UM DOS ITENS SOLICITADOS. INFORME SE HOUVER UM ÚNICO FORNECEDOR.</v>
      </c>
      <c r="C178" s="1578"/>
      <c r="D178" s="1578"/>
      <c r="E178" s="1578"/>
      <c r="F178" s="1578"/>
      <c r="G178" s="1578"/>
      <c r="H178" s="1578"/>
      <c r="I178" s="1578"/>
      <c r="J178" s="1578"/>
      <c r="K178" s="1578"/>
      <c r="L178" s="1578"/>
      <c r="M178" s="1569"/>
      <c r="N178" s="1569"/>
      <c r="O178" s="1569"/>
      <c r="P178" s="1569"/>
      <c r="Q178" s="1569"/>
      <c r="R178" s="1569"/>
      <c r="S178" s="1569"/>
      <c r="T178" s="1570"/>
      <c r="U178" s="351"/>
      <c r="V178" s="51"/>
      <c r="W178" s="122"/>
      <c r="X178" s="51"/>
      <c r="Y178" s="202"/>
      <c r="Z178" s="197"/>
      <c r="AA178" s="197"/>
      <c r="AB178" s="197"/>
      <c r="AC178" s="197"/>
      <c r="AD178" s="197"/>
      <c r="AE178" s="197"/>
      <c r="AF178" s="197"/>
      <c r="AG178" s="197"/>
      <c r="AH178" s="197"/>
      <c r="AI178" s="197"/>
      <c r="AJ178" s="197"/>
      <c r="AK178" s="197"/>
      <c r="AL178" s="197"/>
      <c r="AM178" s="197"/>
      <c r="AN178" s="197"/>
      <c r="AO178" s="194"/>
      <c r="AP178" s="194"/>
      <c r="AQ178" s="194"/>
      <c r="AR178" s="194"/>
      <c r="AS178" s="194"/>
      <c r="AT178" s="194"/>
      <c r="AU178" s="194"/>
      <c r="AV178" s="194"/>
      <c r="AW178" s="194"/>
      <c r="AX178" s="194"/>
      <c r="AY178" s="194"/>
      <c r="AZ178" s="194"/>
      <c r="BA178" s="194"/>
      <c r="BB178" s="194"/>
      <c r="BC178" s="194"/>
      <c r="BD178" s="194"/>
      <c r="BE178" s="194"/>
      <c r="BF178" s="194"/>
      <c r="BG178" s="194"/>
      <c r="BH178" s="194"/>
      <c r="BI178" s="194"/>
      <c r="BJ178" s="194"/>
      <c r="BK178" s="194"/>
      <c r="BL178" s="194"/>
      <c r="BM178" s="194"/>
      <c r="BN178" s="194"/>
      <c r="BO178" s="194"/>
      <c r="BP178" s="194"/>
      <c r="BQ178" s="194"/>
      <c r="BR178" s="194"/>
      <c r="BS178" s="194"/>
      <c r="BT178" s="194"/>
      <c r="BU178" s="194"/>
      <c r="BV178" s="194"/>
      <c r="BW178" s="194"/>
      <c r="BX178" s="194"/>
      <c r="BY178" s="194"/>
      <c r="BZ178" s="194"/>
      <c r="CA178" s="194"/>
      <c r="CB178" s="194"/>
      <c r="CC178" s="194"/>
      <c r="CD178" s="194"/>
      <c r="CE178" s="194"/>
      <c r="CF178" s="194"/>
      <c r="CG178" s="194"/>
      <c r="CH178" s="194"/>
      <c r="CI178" s="194"/>
      <c r="CJ178" s="194"/>
      <c r="CK178" s="194"/>
      <c r="CL178" s="194"/>
      <c r="CM178" s="194"/>
      <c r="CN178" s="194"/>
      <c r="CO178" s="194"/>
      <c r="CP178" s="194"/>
      <c r="CQ178" s="194"/>
      <c r="CR178" s="194"/>
      <c r="CS178" s="194"/>
      <c r="CT178" s="194"/>
      <c r="CU178" s="194"/>
      <c r="CV178" s="194"/>
      <c r="CW178" s="194"/>
      <c r="CX178" s="194"/>
      <c r="CY178" s="194"/>
      <c r="CZ178" s="194"/>
      <c r="DA178" s="194"/>
      <c r="DB178" s="194"/>
      <c r="DC178" s="194"/>
      <c r="DD178" s="194"/>
      <c r="DE178" s="194"/>
      <c r="DF178" s="194"/>
      <c r="DG178" s="194"/>
      <c r="DH178" s="194"/>
      <c r="DI178" s="194"/>
      <c r="DJ178" s="194"/>
      <c r="DK178" s="194"/>
      <c r="DL178" s="194"/>
      <c r="DM178" s="194"/>
      <c r="DN178" s="194"/>
      <c r="DO178" s="194"/>
      <c r="DP178" s="194"/>
      <c r="DQ178" s="194"/>
      <c r="DR178" s="194"/>
      <c r="DS178" s="194"/>
      <c r="DT178" s="194"/>
      <c r="DU178" s="194"/>
      <c r="DV178" s="194"/>
      <c r="DW178" s="194"/>
      <c r="DX178" s="194"/>
      <c r="DY178" s="194"/>
      <c r="DZ178" s="194"/>
      <c r="EA178" s="194"/>
      <c r="EB178" s="194"/>
      <c r="EC178" s="194"/>
      <c r="ED178" s="194"/>
      <c r="EE178" s="194"/>
      <c r="EF178" s="194"/>
      <c r="EG178" s="194"/>
      <c r="EH178" s="194"/>
      <c r="EI178" s="194"/>
      <c r="EJ178" s="194"/>
      <c r="EK178" s="194"/>
      <c r="EL178" s="194"/>
      <c r="EM178" s="194"/>
      <c r="EN178" s="194"/>
      <c r="EO178" s="194"/>
      <c r="EP178" s="194"/>
      <c r="EQ178" s="194"/>
      <c r="ER178" s="194"/>
      <c r="ES178" s="194"/>
      <c r="ET178" s="194"/>
      <c r="EU178" s="194"/>
      <c r="EV178" s="194"/>
      <c r="EW178" s="194"/>
      <c r="EX178" s="194"/>
      <c r="EY178" s="194"/>
      <c r="EZ178" s="194"/>
      <c r="FA178" s="194"/>
      <c r="FB178" s="194"/>
      <c r="FC178" s="194"/>
      <c r="FD178" s="194"/>
      <c r="FE178" s="194"/>
      <c r="FF178" s="194"/>
      <c r="FG178" s="194"/>
      <c r="FH178" s="194"/>
      <c r="FI178" s="194"/>
      <c r="FJ178" s="194"/>
      <c r="FK178" s="194"/>
      <c r="FL178" s="194"/>
      <c r="FM178" s="194"/>
      <c r="FN178" s="194"/>
      <c r="FO178" s="194"/>
      <c r="FP178" s="194"/>
      <c r="FQ178" s="194"/>
      <c r="FR178" s="194"/>
      <c r="FS178" s="194"/>
      <c r="FT178" s="194"/>
      <c r="FU178" s="194"/>
      <c r="FV178" s="194"/>
      <c r="FW178" s="194"/>
      <c r="FX178" s="194"/>
      <c r="FY178" s="194"/>
      <c r="FZ178" s="194"/>
      <c r="GA178" s="194"/>
      <c r="GB178" s="194"/>
      <c r="GC178" s="194"/>
      <c r="GD178" s="194"/>
      <c r="GE178" s="194"/>
      <c r="GF178" s="194"/>
      <c r="GG178" s="194"/>
      <c r="GH178" s="194"/>
      <c r="GI178" s="194"/>
      <c r="GJ178" s="194"/>
      <c r="GK178" s="194"/>
      <c r="GL178" s="194"/>
      <c r="GM178" s="194"/>
      <c r="GN178" s="194"/>
      <c r="GO178" s="194"/>
      <c r="GP178" s="194"/>
      <c r="GQ178" s="194"/>
      <c r="GR178" s="194"/>
      <c r="GS178" s="194"/>
      <c r="GT178" s="194"/>
      <c r="GU178" s="194"/>
      <c r="GV178" s="194"/>
      <c r="GW178" s="194"/>
      <c r="GX178" s="194"/>
      <c r="GY178" s="194"/>
      <c r="GZ178" s="194"/>
      <c r="HA178" s="194"/>
      <c r="HB178" s="194"/>
      <c r="HC178" s="194"/>
      <c r="HD178" s="194"/>
      <c r="HE178" s="194"/>
      <c r="HF178" s="194"/>
      <c r="HG178" s="194"/>
      <c r="HH178" s="194"/>
      <c r="HI178" s="194"/>
      <c r="HJ178" s="194"/>
      <c r="HK178" s="194"/>
      <c r="HL178" s="194"/>
      <c r="HM178" s="194"/>
      <c r="HN178" s="194"/>
      <c r="HO178" s="194"/>
      <c r="HP178" s="194"/>
      <c r="HQ178" s="194"/>
      <c r="HR178" s="194"/>
      <c r="HS178" s="194"/>
      <c r="HT178" s="194"/>
      <c r="HU178" s="194"/>
      <c r="HV178" s="194"/>
      <c r="HW178" s="194"/>
      <c r="HX178" s="194"/>
      <c r="HY178" s="194"/>
      <c r="HZ178" s="194"/>
      <c r="IA178" s="194"/>
      <c r="IB178" s="194"/>
      <c r="IC178" s="194"/>
      <c r="ID178" s="194"/>
      <c r="IE178" s="194"/>
      <c r="IF178" s="194"/>
      <c r="IG178" s="194"/>
      <c r="IH178" s="194"/>
      <c r="II178" s="194"/>
      <c r="IJ178" s="194"/>
      <c r="IK178" s="194"/>
      <c r="IL178" s="194"/>
      <c r="IM178" s="194"/>
      <c r="IN178" s="194"/>
    </row>
    <row r="179" spans="1:248" s="49" customFormat="1" ht="21.75" customHeight="1">
      <c r="A179" s="358"/>
      <c r="B179" s="1625" t="str">
        <f>B122</f>
        <v xml:space="preserve">- JUSTIFIQUE EM ANEXO A UTILIDADE DE CADA MATERIAL SOLICITADO PARA O DESENVOLVIMENTO DO PROJETO DE PESQUISA PROPOSTO.  </v>
      </c>
      <c r="C179" s="1626"/>
      <c r="D179" s="1626"/>
      <c r="E179" s="1626"/>
      <c r="F179" s="1626"/>
      <c r="G179" s="1626"/>
      <c r="H179" s="1626"/>
      <c r="I179" s="1626"/>
      <c r="J179" s="1626"/>
      <c r="K179" s="1626"/>
      <c r="L179" s="1626"/>
      <c r="M179" s="1627"/>
      <c r="N179" s="1627"/>
      <c r="O179" s="1627"/>
      <c r="P179" s="1627"/>
      <c r="Q179" s="1627"/>
      <c r="R179" s="1627"/>
      <c r="S179" s="1627"/>
      <c r="T179" s="1628"/>
      <c r="U179" s="351"/>
      <c r="V179" s="51"/>
      <c r="W179" s="122"/>
      <c r="X179" s="51"/>
      <c r="Y179" s="202"/>
      <c r="Z179" s="197"/>
      <c r="AA179" s="197"/>
      <c r="AB179" s="197"/>
      <c r="AC179" s="197"/>
      <c r="AD179" s="197"/>
      <c r="AE179" s="197"/>
      <c r="AF179" s="197"/>
      <c r="AG179" s="197"/>
      <c r="AH179" s="197"/>
      <c r="AI179" s="197"/>
      <c r="AJ179" s="197"/>
      <c r="AK179" s="197"/>
      <c r="AL179" s="197"/>
      <c r="AM179" s="197"/>
      <c r="AN179" s="197"/>
      <c r="AO179" s="194"/>
      <c r="AP179" s="194"/>
      <c r="AQ179" s="194"/>
      <c r="AR179" s="194"/>
      <c r="AS179" s="194"/>
      <c r="AT179" s="194"/>
      <c r="AU179" s="194"/>
      <c r="AV179" s="194"/>
      <c r="AW179" s="194"/>
      <c r="AX179" s="194"/>
      <c r="AY179" s="194"/>
      <c r="AZ179" s="194"/>
      <c r="BA179" s="194"/>
      <c r="BB179" s="194"/>
      <c r="BC179" s="194"/>
      <c r="BD179" s="194"/>
      <c r="BE179" s="194"/>
      <c r="BF179" s="194"/>
      <c r="BG179" s="194"/>
      <c r="BH179" s="194"/>
      <c r="BI179" s="194"/>
      <c r="BJ179" s="194"/>
      <c r="BK179" s="194"/>
      <c r="BL179" s="194"/>
      <c r="BM179" s="194"/>
      <c r="BN179" s="194"/>
      <c r="BO179" s="194"/>
      <c r="BP179" s="194"/>
      <c r="BQ179" s="194"/>
      <c r="BR179" s="194"/>
      <c r="BS179" s="194"/>
      <c r="BT179" s="194"/>
      <c r="BU179" s="194"/>
      <c r="BV179" s="194"/>
      <c r="BW179" s="194"/>
      <c r="BX179" s="194"/>
      <c r="BY179" s="194"/>
      <c r="BZ179" s="194"/>
      <c r="CA179" s="194"/>
      <c r="CB179" s="194"/>
      <c r="CC179" s="194"/>
      <c r="CD179" s="194"/>
      <c r="CE179" s="194"/>
      <c r="CF179" s="194"/>
      <c r="CG179" s="194"/>
      <c r="CH179" s="194"/>
      <c r="CI179" s="194"/>
      <c r="CJ179" s="194"/>
      <c r="CK179" s="194"/>
      <c r="CL179" s="194"/>
      <c r="CM179" s="194"/>
      <c r="CN179" s="194"/>
      <c r="CO179" s="194"/>
      <c r="CP179" s="194"/>
      <c r="CQ179" s="194"/>
      <c r="CR179" s="194"/>
      <c r="CS179" s="194"/>
      <c r="CT179" s="194"/>
      <c r="CU179" s="194"/>
      <c r="CV179" s="194"/>
      <c r="CW179" s="194"/>
      <c r="CX179" s="194"/>
      <c r="CY179" s="194"/>
      <c r="CZ179" s="194"/>
      <c r="DA179" s="194"/>
      <c r="DB179" s="194"/>
      <c r="DC179" s="194"/>
      <c r="DD179" s="194"/>
      <c r="DE179" s="194"/>
      <c r="DF179" s="194"/>
      <c r="DG179" s="194"/>
      <c r="DH179" s="194"/>
      <c r="DI179" s="194"/>
      <c r="DJ179" s="194"/>
      <c r="DK179" s="194"/>
      <c r="DL179" s="194"/>
      <c r="DM179" s="194"/>
      <c r="DN179" s="194"/>
      <c r="DO179" s="194"/>
      <c r="DP179" s="194"/>
      <c r="DQ179" s="194"/>
      <c r="DR179" s="194"/>
      <c r="DS179" s="194"/>
      <c r="DT179" s="194"/>
      <c r="DU179" s="194"/>
      <c r="DV179" s="194"/>
      <c r="DW179" s="194"/>
      <c r="DX179" s="194"/>
      <c r="DY179" s="194"/>
      <c r="DZ179" s="194"/>
      <c r="EA179" s="194"/>
      <c r="EB179" s="194"/>
      <c r="EC179" s="194"/>
      <c r="ED179" s="194"/>
      <c r="EE179" s="194"/>
      <c r="EF179" s="194"/>
      <c r="EG179" s="194"/>
      <c r="EH179" s="194"/>
      <c r="EI179" s="194"/>
      <c r="EJ179" s="194"/>
      <c r="EK179" s="194"/>
      <c r="EL179" s="194"/>
      <c r="EM179" s="194"/>
      <c r="EN179" s="194"/>
      <c r="EO179" s="194"/>
      <c r="EP179" s="194"/>
      <c r="EQ179" s="194"/>
      <c r="ER179" s="194"/>
      <c r="ES179" s="194"/>
      <c r="ET179" s="194"/>
      <c r="EU179" s="194"/>
      <c r="EV179" s="194"/>
      <c r="EW179" s="194"/>
      <c r="EX179" s="194"/>
      <c r="EY179" s="194"/>
      <c r="EZ179" s="194"/>
      <c r="FA179" s="194"/>
      <c r="FB179" s="194"/>
      <c r="FC179" s="194"/>
      <c r="FD179" s="194"/>
      <c r="FE179" s="194"/>
      <c r="FF179" s="194"/>
      <c r="FG179" s="194"/>
      <c r="FH179" s="194"/>
      <c r="FI179" s="194"/>
      <c r="FJ179" s="194"/>
      <c r="FK179" s="194"/>
      <c r="FL179" s="194"/>
      <c r="FM179" s="194"/>
      <c r="FN179" s="194"/>
      <c r="FO179" s="194"/>
      <c r="FP179" s="194"/>
      <c r="FQ179" s="194"/>
      <c r="FR179" s="194"/>
      <c r="FS179" s="194"/>
      <c r="FT179" s="194"/>
      <c r="FU179" s="194"/>
      <c r="FV179" s="194"/>
      <c r="FW179" s="194"/>
      <c r="FX179" s="194"/>
      <c r="FY179" s="194"/>
      <c r="FZ179" s="194"/>
      <c r="GA179" s="194"/>
      <c r="GB179" s="194"/>
      <c r="GC179" s="194"/>
      <c r="GD179" s="194"/>
      <c r="GE179" s="194"/>
      <c r="GF179" s="194"/>
      <c r="GG179" s="194"/>
      <c r="GH179" s="194"/>
      <c r="GI179" s="194"/>
      <c r="GJ179" s="194"/>
      <c r="GK179" s="194"/>
      <c r="GL179" s="194"/>
      <c r="GM179" s="194"/>
      <c r="GN179" s="194"/>
      <c r="GO179" s="194"/>
      <c r="GP179" s="194"/>
      <c r="GQ179" s="194"/>
      <c r="GR179" s="194"/>
      <c r="GS179" s="194"/>
      <c r="GT179" s="194"/>
      <c r="GU179" s="194"/>
      <c r="GV179" s="194"/>
      <c r="GW179" s="194"/>
      <c r="GX179" s="194"/>
      <c r="GY179" s="194"/>
      <c r="GZ179" s="194"/>
      <c r="HA179" s="194"/>
      <c r="HB179" s="194"/>
      <c r="HC179" s="194"/>
      <c r="HD179" s="194"/>
      <c r="HE179" s="194"/>
      <c r="HF179" s="194"/>
      <c r="HG179" s="194"/>
      <c r="HH179" s="194"/>
      <c r="HI179" s="194"/>
      <c r="HJ179" s="194"/>
      <c r="HK179" s="194"/>
      <c r="HL179" s="194"/>
      <c r="HM179" s="194"/>
      <c r="HN179" s="194"/>
      <c r="HO179" s="194"/>
      <c r="HP179" s="194"/>
      <c r="HQ179" s="194"/>
      <c r="HR179" s="194"/>
      <c r="HS179" s="194"/>
      <c r="HT179" s="194"/>
      <c r="HU179" s="194"/>
      <c r="HV179" s="194"/>
      <c r="HW179" s="194"/>
      <c r="HX179" s="194"/>
      <c r="HY179" s="194"/>
      <c r="HZ179" s="194"/>
      <c r="IA179" s="194"/>
      <c r="IB179" s="194"/>
      <c r="IC179" s="194"/>
      <c r="ID179" s="194"/>
      <c r="IE179" s="194"/>
      <c r="IF179" s="194"/>
      <c r="IG179" s="194"/>
      <c r="IH179" s="194"/>
      <c r="II179" s="194"/>
      <c r="IJ179" s="194"/>
      <c r="IK179" s="194"/>
      <c r="IL179" s="194"/>
      <c r="IM179" s="194"/>
      <c r="IN179" s="194"/>
    </row>
    <row r="180" spans="1:248" s="314" customFormat="1" ht="12" customHeight="1">
      <c r="A180" s="260"/>
      <c r="B180" s="224" t="str">
        <f>B123</f>
        <v>FAPESP,  SETEMBRO DE 2015</v>
      </c>
      <c r="C180" s="824"/>
      <c r="D180" s="824"/>
      <c r="E180" s="826"/>
      <c r="F180" s="826"/>
      <c r="G180" s="826"/>
      <c r="H180" s="826"/>
      <c r="I180" s="826"/>
      <c r="J180" s="826"/>
      <c r="K180" s="826"/>
      <c r="L180" s="824"/>
      <c r="M180" s="1641"/>
      <c r="N180" s="1641"/>
      <c r="O180" s="1641"/>
      <c r="P180" s="1641"/>
      <c r="Q180" s="1641"/>
      <c r="R180" s="1641"/>
      <c r="S180" s="211">
        <v>7</v>
      </c>
      <c r="T180" s="203">
        <v>3</v>
      </c>
      <c r="U180" s="203"/>
      <c r="V180" s="51"/>
      <c r="W180" s="122"/>
      <c r="X180" s="51"/>
      <c r="Y180" s="203"/>
      <c r="Z180" s="198"/>
      <c r="AA180" s="198"/>
      <c r="AB180" s="198"/>
      <c r="AC180" s="198"/>
      <c r="AD180" s="198"/>
      <c r="AE180" s="198"/>
      <c r="AF180" s="198"/>
      <c r="AG180" s="198"/>
      <c r="AH180" s="198"/>
      <c r="AI180" s="198"/>
      <c r="AJ180" s="198"/>
      <c r="AK180" s="198"/>
      <c r="AL180" s="198"/>
      <c r="AM180" s="198"/>
      <c r="AN180" s="198"/>
      <c r="AO180" s="186"/>
      <c r="AP180" s="186"/>
      <c r="AQ180" s="186"/>
      <c r="AR180" s="186"/>
      <c r="AS180" s="186"/>
      <c r="AT180" s="186"/>
      <c r="AU180" s="186"/>
      <c r="AV180" s="186"/>
      <c r="AW180" s="186"/>
      <c r="AX180" s="186"/>
      <c r="AY180" s="186"/>
      <c r="AZ180" s="186"/>
      <c r="BA180" s="186"/>
      <c r="BB180" s="186"/>
      <c r="BC180" s="186"/>
      <c r="BD180" s="186"/>
      <c r="BE180" s="186"/>
      <c r="BF180" s="186"/>
      <c r="BG180" s="186"/>
      <c r="BH180" s="186"/>
      <c r="BI180" s="186"/>
      <c r="BJ180" s="186"/>
      <c r="BK180" s="186"/>
      <c r="BL180" s="186"/>
      <c r="BM180" s="186"/>
      <c r="BN180" s="186"/>
      <c r="BO180" s="186"/>
      <c r="BP180" s="186"/>
      <c r="BQ180" s="186"/>
      <c r="BR180" s="186"/>
      <c r="BS180" s="186"/>
      <c r="BT180" s="186"/>
      <c r="BU180" s="186"/>
      <c r="BV180" s="186"/>
      <c r="BW180" s="186"/>
      <c r="BX180" s="186"/>
      <c r="BY180" s="186"/>
      <c r="BZ180" s="186"/>
      <c r="CA180" s="186"/>
      <c r="CB180" s="186"/>
      <c r="CC180" s="186"/>
      <c r="CD180" s="186"/>
      <c r="CE180" s="186"/>
      <c r="CF180" s="186"/>
      <c r="CG180" s="186"/>
      <c r="CH180" s="186"/>
      <c r="CI180" s="186"/>
      <c r="CJ180" s="186"/>
      <c r="CK180" s="186"/>
      <c r="CL180" s="186"/>
      <c r="CM180" s="186"/>
      <c r="CN180" s="186"/>
      <c r="CO180" s="186"/>
      <c r="CP180" s="186"/>
      <c r="CQ180" s="186"/>
      <c r="CR180" s="186"/>
      <c r="CS180" s="186"/>
      <c r="CT180" s="186"/>
      <c r="CU180" s="186"/>
      <c r="CV180" s="186"/>
      <c r="CW180" s="186"/>
      <c r="CX180" s="186"/>
      <c r="CY180" s="186"/>
      <c r="CZ180" s="186"/>
      <c r="DA180" s="186"/>
      <c r="DB180" s="186"/>
      <c r="DC180" s="186"/>
      <c r="DD180" s="186"/>
      <c r="DE180" s="186"/>
      <c r="DF180" s="186"/>
      <c r="DG180" s="186"/>
      <c r="DH180" s="186"/>
      <c r="DI180" s="186"/>
      <c r="DJ180" s="186"/>
      <c r="DK180" s="186"/>
      <c r="DL180" s="186"/>
      <c r="DM180" s="186"/>
      <c r="DN180" s="186"/>
      <c r="DO180" s="186"/>
      <c r="DP180" s="186"/>
      <c r="DQ180" s="186"/>
      <c r="DR180" s="186"/>
      <c r="DS180" s="186"/>
      <c r="DT180" s="186"/>
      <c r="DU180" s="186"/>
      <c r="DV180" s="186"/>
      <c r="DW180" s="186"/>
      <c r="DX180" s="186"/>
      <c r="DY180" s="186"/>
      <c r="DZ180" s="186"/>
      <c r="EA180" s="186"/>
      <c r="EB180" s="186"/>
      <c r="EC180" s="186"/>
      <c r="ED180" s="186"/>
      <c r="EE180" s="186"/>
      <c r="EF180" s="186"/>
      <c r="EG180" s="186"/>
      <c r="EH180" s="186"/>
      <c r="EI180" s="186"/>
      <c r="EJ180" s="186"/>
      <c r="EK180" s="186"/>
      <c r="EL180" s="186"/>
      <c r="EM180" s="186"/>
      <c r="EN180" s="186"/>
      <c r="EO180" s="186"/>
      <c r="EP180" s="186"/>
      <c r="EQ180" s="186"/>
      <c r="ER180" s="186"/>
      <c r="ES180" s="186"/>
      <c r="ET180" s="186"/>
      <c r="EU180" s="186"/>
      <c r="EV180" s="186"/>
      <c r="EW180" s="186"/>
      <c r="EX180" s="186"/>
      <c r="EY180" s="186"/>
      <c r="EZ180" s="186"/>
      <c r="FA180" s="186"/>
      <c r="FB180" s="186"/>
      <c r="FC180" s="186"/>
      <c r="FD180" s="186"/>
      <c r="FE180" s="186"/>
      <c r="FF180" s="186"/>
      <c r="FG180" s="186"/>
      <c r="FH180" s="186"/>
      <c r="FI180" s="186"/>
      <c r="FJ180" s="186"/>
      <c r="FK180" s="186"/>
      <c r="FL180" s="186"/>
      <c r="FM180" s="186"/>
      <c r="FN180" s="186"/>
      <c r="FO180" s="186"/>
      <c r="FP180" s="186"/>
      <c r="FQ180" s="186"/>
      <c r="FR180" s="186"/>
      <c r="FS180" s="186"/>
      <c r="FT180" s="186"/>
      <c r="FU180" s="186"/>
      <c r="FV180" s="186"/>
      <c r="FW180" s="186"/>
      <c r="FX180" s="186"/>
      <c r="FY180" s="186"/>
      <c r="FZ180" s="186"/>
      <c r="GA180" s="186"/>
      <c r="GB180" s="186"/>
      <c r="GC180" s="186"/>
      <c r="GD180" s="186"/>
      <c r="GE180" s="186"/>
      <c r="GF180" s="186"/>
      <c r="GG180" s="186"/>
      <c r="GH180" s="186"/>
      <c r="GI180" s="186"/>
      <c r="GJ180" s="186"/>
      <c r="GK180" s="186"/>
      <c r="GL180" s="186"/>
      <c r="GM180" s="186"/>
      <c r="GN180" s="186"/>
      <c r="GO180" s="186"/>
      <c r="GP180" s="186"/>
      <c r="GQ180" s="186"/>
      <c r="GR180" s="186"/>
      <c r="GS180" s="186"/>
      <c r="GT180" s="186"/>
      <c r="GU180" s="186"/>
      <c r="GV180" s="186"/>
      <c r="GW180" s="186"/>
      <c r="GX180" s="186"/>
      <c r="GY180" s="186"/>
      <c r="GZ180" s="186"/>
      <c r="HA180" s="186"/>
      <c r="HB180" s="186"/>
      <c r="HC180" s="186"/>
      <c r="HD180" s="186"/>
      <c r="HE180" s="186"/>
      <c r="HF180" s="186"/>
      <c r="HG180" s="186"/>
      <c r="HH180" s="186"/>
      <c r="HI180" s="186"/>
      <c r="HJ180" s="186"/>
      <c r="HK180" s="186"/>
      <c r="HL180" s="186"/>
      <c r="HM180" s="186"/>
      <c r="HN180" s="186"/>
      <c r="HO180" s="186"/>
      <c r="HP180" s="186"/>
      <c r="HQ180" s="186"/>
      <c r="HR180" s="186"/>
      <c r="HS180" s="186"/>
      <c r="HT180" s="186"/>
      <c r="HU180" s="186"/>
      <c r="HV180" s="186"/>
      <c r="HW180" s="186"/>
      <c r="HX180" s="186"/>
      <c r="HY180" s="186"/>
      <c r="HZ180" s="186"/>
      <c r="IA180" s="186"/>
      <c r="IB180" s="186"/>
      <c r="IC180" s="186"/>
      <c r="ID180" s="186"/>
      <c r="IE180" s="186"/>
      <c r="IF180" s="186"/>
      <c r="IG180" s="186"/>
      <c r="IH180" s="186"/>
      <c r="II180" s="186"/>
      <c r="IJ180" s="186"/>
      <c r="IK180" s="186"/>
      <c r="IL180" s="186"/>
      <c r="IM180" s="186"/>
      <c r="IN180" s="186"/>
    </row>
    <row r="181" spans="1:248" s="314" customFormat="1" ht="21" customHeight="1">
      <c r="A181" s="260"/>
      <c r="B181" s="309" t="s">
        <v>144</v>
      </c>
      <c r="C181" s="824"/>
      <c r="D181" s="824"/>
      <c r="E181" s="826"/>
      <c r="F181" s="826"/>
      <c r="G181" s="826"/>
      <c r="H181" s="826"/>
      <c r="I181" s="826"/>
      <c r="J181" s="826"/>
      <c r="K181" s="826"/>
      <c r="L181" s="824"/>
      <c r="M181" s="311"/>
      <c r="N181" s="311"/>
      <c r="O181" s="311"/>
      <c r="P181" s="311"/>
      <c r="Q181" s="311"/>
      <c r="R181" s="311"/>
      <c r="S181" s="311"/>
      <c r="T181" s="311"/>
      <c r="U181" s="210"/>
      <c r="V181" s="143"/>
      <c r="W181" s="143"/>
      <c r="X181" s="143"/>
      <c r="Y181" s="203"/>
      <c r="Z181" s="198"/>
      <c r="AA181" s="198"/>
      <c r="AB181" s="198"/>
      <c r="AC181" s="198"/>
      <c r="AD181" s="198"/>
      <c r="AE181" s="198"/>
      <c r="AF181" s="198"/>
      <c r="AG181" s="198"/>
      <c r="AH181" s="198"/>
      <c r="AI181" s="198"/>
      <c r="AJ181" s="198"/>
      <c r="AK181" s="198"/>
      <c r="AL181" s="198"/>
      <c r="AM181" s="198"/>
      <c r="AN181" s="198"/>
      <c r="AO181" s="186"/>
      <c r="AP181" s="186"/>
      <c r="AQ181" s="186"/>
      <c r="AR181" s="186"/>
      <c r="AS181" s="186"/>
      <c r="AT181" s="186"/>
      <c r="AU181" s="186"/>
      <c r="AV181" s="186"/>
      <c r="AW181" s="186"/>
      <c r="AX181" s="186"/>
      <c r="AY181" s="186"/>
      <c r="AZ181" s="186"/>
      <c r="BA181" s="186"/>
      <c r="BB181" s="186"/>
      <c r="BC181" s="186"/>
      <c r="BD181" s="186"/>
      <c r="BE181" s="186"/>
      <c r="BF181" s="186"/>
      <c r="BG181" s="186"/>
      <c r="BH181" s="186"/>
      <c r="BI181" s="186"/>
      <c r="BJ181" s="186"/>
      <c r="BK181" s="186"/>
      <c r="BL181" s="186"/>
      <c r="BM181" s="186"/>
      <c r="BN181" s="186"/>
      <c r="BO181" s="186"/>
      <c r="BP181" s="186"/>
      <c r="BQ181" s="186"/>
      <c r="BR181" s="186"/>
      <c r="BS181" s="186"/>
      <c r="BT181" s="186"/>
      <c r="BU181" s="186"/>
      <c r="BV181" s="186"/>
      <c r="BW181" s="186"/>
      <c r="BX181" s="186"/>
      <c r="BY181" s="186"/>
      <c r="BZ181" s="186"/>
      <c r="CA181" s="186"/>
      <c r="CB181" s="186"/>
      <c r="CC181" s="186"/>
      <c r="CD181" s="186"/>
      <c r="CE181" s="186"/>
      <c r="CF181" s="186"/>
      <c r="CG181" s="186"/>
      <c r="CH181" s="186"/>
      <c r="CI181" s="186"/>
      <c r="CJ181" s="186"/>
      <c r="CK181" s="186"/>
      <c r="CL181" s="186"/>
      <c r="CM181" s="186"/>
      <c r="CN181" s="186"/>
      <c r="CO181" s="186"/>
      <c r="CP181" s="186"/>
      <c r="CQ181" s="186"/>
      <c r="CR181" s="186"/>
      <c r="CS181" s="186"/>
      <c r="CT181" s="186"/>
      <c r="CU181" s="186"/>
      <c r="CV181" s="186"/>
      <c r="CW181" s="186"/>
      <c r="CX181" s="186"/>
      <c r="CY181" s="186"/>
      <c r="CZ181" s="186"/>
      <c r="DA181" s="186"/>
      <c r="DB181" s="186"/>
      <c r="DC181" s="186"/>
      <c r="DD181" s="186"/>
      <c r="DE181" s="186"/>
      <c r="DF181" s="186"/>
      <c r="DG181" s="186"/>
      <c r="DH181" s="186"/>
      <c r="DI181" s="186"/>
      <c r="DJ181" s="186"/>
      <c r="DK181" s="186"/>
      <c r="DL181" s="186"/>
      <c r="DM181" s="186"/>
      <c r="DN181" s="186"/>
      <c r="DO181" s="186"/>
      <c r="DP181" s="186"/>
      <c r="DQ181" s="186"/>
      <c r="DR181" s="186"/>
      <c r="DS181" s="186"/>
      <c r="DT181" s="186"/>
      <c r="DU181" s="186"/>
      <c r="DV181" s="186"/>
      <c r="DW181" s="186"/>
      <c r="DX181" s="186"/>
      <c r="DY181" s="186"/>
      <c r="DZ181" s="186"/>
      <c r="EA181" s="186"/>
      <c r="EB181" s="186"/>
      <c r="EC181" s="186"/>
      <c r="ED181" s="186"/>
      <c r="EE181" s="186"/>
      <c r="EF181" s="186"/>
      <c r="EG181" s="186"/>
      <c r="EH181" s="186"/>
      <c r="EI181" s="186"/>
      <c r="EJ181" s="186"/>
      <c r="EK181" s="186"/>
      <c r="EL181" s="186"/>
      <c r="EM181" s="186"/>
      <c r="EN181" s="186"/>
      <c r="EO181" s="186"/>
      <c r="EP181" s="186"/>
      <c r="EQ181" s="186"/>
      <c r="ER181" s="186"/>
      <c r="ES181" s="186"/>
      <c r="ET181" s="186"/>
      <c r="EU181" s="186"/>
      <c r="EV181" s="186"/>
      <c r="EW181" s="186"/>
      <c r="EX181" s="186"/>
      <c r="EY181" s="186"/>
      <c r="EZ181" s="186"/>
      <c r="FA181" s="186"/>
      <c r="FB181" s="186"/>
      <c r="FC181" s="186"/>
      <c r="FD181" s="186"/>
      <c r="FE181" s="186"/>
      <c r="FF181" s="186"/>
      <c r="FG181" s="186"/>
      <c r="FH181" s="186"/>
      <c r="FI181" s="186"/>
      <c r="FJ181" s="186"/>
      <c r="FK181" s="186"/>
      <c r="FL181" s="186"/>
      <c r="FM181" s="186"/>
      <c r="FN181" s="186"/>
      <c r="FO181" s="186"/>
      <c r="FP181" s="186"/>
      <c r="FQ181" s="186"/>
      <c r="FR181" s="186"/>
      <c r="FS181" s="186"/>
      <c r="FT181" s="186"/>
      <c r="FU181" s="186"/>
      <c r="FV181" s="186"/>
      <c r="FW181" s="186"/>
      <c r="FX181" s="186"/>
      <c r="FY181" s="186"/>
      <c r="FZ181" s="186"/>
      <c r="GA181" s="186"/>
      <c r="GB181" s="186"/>
      <c r="GC181" s="186"/>
      <c r="GD181" s="186"/>
      <c r="GE181" s="186"/>
      <c r="GF181" s="186"/>
      <c r="GG181" s="186"/>
      <c r="GH181" s="186"/>
      <c r="GI181" s="186"/>
      <c r="GJ181" s="186"/>
      <c r="GK181" s="186"/>
      <c r="GL181" s="186"/>
      <c r="GM181" s="186"/>
      <c r="GN181" s="186"/>
      <c r="GO181" s="186"/>
      <c r="GP181" s="186"/>
      <c r="GQ181" s="186"/>
      <c r="GR181" s="186"/>
      <c r="GS181" s="186"/>
      <c r="GT181" s="186"/>
      <c r="GU181" s="186"/>
      <c r="GV181" s="186"/>
      <c r="GW181" s="186"/>
      <c r="GX181" s="186"/>
      <c r="GY181" s="186"/>
      <c r="GZ181" s="186"/>
      <c r="HA181" s="186"/>
      <c r="HB181" s="186"/>
      <c r="HC181" s="186"/>
      <c r="HD181" s="186"/>
      <c r="HE181" s="186"/>
      <c r="HF181" s="186"/>
      <c r="HG181" s="186"/>
      <c r="HH181" s="186"/>
      <c r="HI181" s="186"/>
      <c r="HJ181" s="186"/>
      <c r="HK181" s="186"/>
      <c r="HL181" s="186"/>
      <c r="HM181" s="186"/>
      <c r="HN181" s="186"/>
      <c r="HO181" s="186"/>
      <c r="HP181" s="186"/>
      <c r="HQ181" s="186"/>
      <c r="HR181" s="186"/>
      <c r="HS181" s="186"/>
      <c r="HT181" s="186"/>
      <c r="HU181" s="186"/>
      <c r="HV181" s="186"/>
      <c r="HW181" s="186"/>
      <c r="HX181" s="186"/>
      <c r="HY181" s="186"/>
      <c r="HZ181" s="186"/>
      <c r="IA181" s="186"/>
      <c r="IB181" s="186"/>
      <c r="IC181" s="186"/>
      <c r="ID181" s="186"/>
      <c r="IE181" s="186"/>
      <c r="IF181" s="186"/>
      <c r="IG181" s="186"/>
      <c r="IH181" s="186"/>
      <c r="II181" s="186"/>
      <c r="IJ181" s="186"/>
      <c r="IK181" s="186"/>
      <c r="IL181" s="186"/>
      <c r="IM181" s="186"/>
      <c r="IN181" s="186"/>
    </row>
    <row r="182" spans="1:248" s="39" customFormat="1" ht="12.75" customHeight="1">
      <c r="A182" s="260"/>
      <c r="B182" s="1629" t="s">
        <v>1</v>
      </c>
      <c r="C182" s="1644" t="s">
        <v>7</v>
      </c>
      <c r="D182" s="1646" t="s">
        <v>8</v>
      </c>
      <c r="E182" s="1647"/>
      <c r="F182" s="1647"/>
      <c r="G182" s="1647"/>
      <c r="H182" s="1647"/>
      <c r="I182" s="1647"/>
      <c r="J182" s="1647"/>
      <c r="K182" s="1648"/>
      <c r="L182" s="1644" t="s">
        <v>117</v>
      </c>
      <c r="M182" s="1587" t="s">
        <v>53</v>
      </c>
      <c r="N182" s="1644" t="s">
        <v>3</v>
      </c>
      <c r="O182" s="1633" t="s">
        <v>118</v>
      </c>
      <c r="P182" s="1634"/>
      <c r="Q182" s="1633" t="s">
        <v>119</v>
      </c>
      <c r="R182" s="1653"/>
      <c r="S182" s="1634"/>
      <c r="T182" s="1631" t="s">
        <v>2</v>
      </c>
      <c r="U182" s="348"/>
      <c r="W182" s="143"/>
    </row>
    <row r="183" spans="1:248" s="38" customFormat="1" ht="20.25" customHeight="1" thickBot="1">
      <c r="A183" s="269"/>
      <c r="B183" s="1630"/>
      <c r="C183" s="1645"/>
      <c r="D183" s="1649"/>
      <c r="E183" s="1650"/>
      <c r="F183" s="1650"/>
      <c r="G183" s="1650"/>
      <c r="H183" s="1650"/>
      <c r="I183" s="1650"/>
      <c r="J183" s="1650"/>
      <c r="K183" s="1651"/>
      <c r="L183" s="1645"/>
      <c r="M183" s="1652"/>
      <c r="N183" s="1652"/>
      <c r="O183" s="1635"/>
      <c r="P183" s="1636"/>
      <c r="Q183" s="1654"/>
      <c r="R183" s="1655"/>
      <c r="S183" s="1656"/>
      <c r="T183" s="1632"/>
      <c r="U183" s="349"/>
      <c r="V183" s="88"/>
      <c r="W183" s="89"/>
    </row>
    <row r="184" spans="1:248" s="39" customFormat="1" ht="23.45" customHeight="1">
      <c r="A184" s="260"/>
      <c r="B184" s="282"/>
      <c r="C184" s="865"/>
      <c r="D184" s="1642"/>
      <c r="E184" s="1643"/>
      <c r="F184" s="1643"/>
      <c r="G184" s="1643"/>
      <c r="H184" s="1643"/>
      <c r="I184" s="1643"/>
      <c r="J184" s="1643"/>
      <c r="K184" s="1643"/>
      <c r="L184" s="942"/>
      <c r="M184" s="253"/>
      <c r="N184" s="254"/>
      <c r="O184" s="1639" t="str">
        <f t="shared" ref="O184:O233" si="6">IF(C184*N184=0,"",C184*N184)</f>
        <v/>
      </c>
      <c r="P184" s="1640"/>
      <c r="Q184" s="1619" t="str">
        <f>IF(ISERROR(INDEX($W$22:$W$27,MATCH(M184,$V$22:$V$27,0))*O184),"",INDEX($W$22:$W$27,MATCH(M184,$V$22:$V$27,0))*O184)</f>
        <v/>
      </c>
      <c r="R184" s="1619"/>
      <c r="S184" s="1619"/>
      <c r="T184" s="413"/>
      <c r="U184" s="350"/>
      <c r="V184" s="143"/>
      <c r="W184" s="143"/>
      <c r="X184" s="143"/>
      <c r="Y184" s="143"/>
    </row>
    <row r="185" spans="1:248" s="39" customFormat="1" ht="23.45" customHeight="1">
      <c r="A185" s="260"/>
      <c r="B185" s="281"/>
      <c r="C185" s="865"/>
      <c r="D185" s="1615"/>
      <c r="E185" s="1616"/>
      <c r="F185" s="1616"/>
      <c r="G185" s="1616"/>
      <c r="H185" s="1616"/>
      <c r="I185" s="1616"/>
      <c r="J185" s="1616"/>
      <c r="K185" s="1616"/>
      <c r="L185" s="942"/>
      <c r="M185" s="253"/>
      <c r="N185" s="131"/>
      <c r="O185" s="1617" t="str">
        <f t="shared" si="6"/>
        <v/>
      </c>
      <c r="P185" s="1618"/>
      <c r="Q185" s="1619" t="str">
        <f t="shared" ref="Q185:Q233" si="7">IF(ISERROR(INDEX($W$22:$W$27,MATCH(M185,$V$22:$V$27,0))*O185),"",INDEX($W$22:$W$27,MATCH(M185,$V$22:$V$27,0))*O185)</f>
        <v/>
      </c>
      <c r="R185" s="1619"/>
      <c r="S185" s="1619"/>
      <c r="T185" s="412"/>
      <c r="U185" s="350"/>
      <c r="V185" s="143"/>
      <c r="W185" s="143"/>
      <c r="X185" s="143"/>
      <c r="Y185" s="143"/>
    </row>
    <row r="186" spans="1:248" s="39" customFormat="1" ht="23.45" customHeight="1">
      <c r="A186" s="260"/>
      <c r="B186" s="281"/>
      <c r="C186" s="865"/>
      <c r="D186" s="1615"/>
      <c r="E186" s="1616"/>
      <c r="F186" s="1616"/>
      <c r="G186" s="1616"/>
      <c r="H186" s="1616"/>
      <c r="I186" s="1616"/>
      <c r="J186" s="1616"/>
      <c r="K186" s="1616"/>
      <c r="L186" s="942"/>
      <c r="M186" s="253"/>
      <c r="N186" s="131"/>
      <c r="O186" s="1617" t="str">
        <f t="shared" si="6"/>
        <v/>
      </c>
      <c r="P186" s="1618"/>
      <c r="Q186" s="1619" t="str">
        <f t="shared" si="7"/>
        <v/>
      </c>
      <c r="R186" s="1619"/>
      <c r="S186" s="1619"/>
      <c r="T186" s="412"/>
      <c r="U186" s="350"/>
      <c r="V186" s="143"/>
      <c r="W186" s="143"/>
      <c r="X186" s="143"/>
      <c r="Y186" s="143"/>
    </row>
    <row r="187" spans="1:248" s="39" customFormat="1" ht="23.45" customHeight="1">
      <c r="A187" s="260"/>
      <c r="B187" s="281"/>
      <c r="C187" s="865"/>
      <c r="D187" s="1615"/>
      <c r="E187" s="1616"/>
      <c r="F187" s="1616"/>
      <c r="G187" s="1616"/>
      <c r="H187" s="1616"/>
      <c r="I187" s="1616"/>
      <c r="J187" s="1616"/>
      <c r="K187" s="1616"/>
      <c r="L187" s="942"/>
      <c r="M187" s="253"/>
      <c r="N187" s="131"/>
      <c r="O187" s="1617" t="str">
        <f t="shared" si="6"/>
        <v/>
      </c>
      <c r="P187" s="1618"/>
      <c r="Q187" s="1619" t="str">
        <f t="shared" si="7"/>
        <v/>
      </c>
      <c r="R187" s="1619"/>
      <c r="S187" s="1619"/>
      <c r="T187" s="412"/>
      <c r="U187" s="350"/>
      <c r="V187" s="143"/>
      <c r="W187" s="143"/>
      <c r="X187" s="143"/>
      <c r="Y187" s="143"/>
    </row>
    <row r="188" spans="1:248" s="39" customFormat="1" ht="23.45" customHeight="1">
      <c r="A188" s="260"/>
      <c r="B188" s="281"/>
      <c r="C188" s="865"/>
      <c r="D188" s="1615"/>
      <c r="E188" s="1616"/>
      <c r="F188" s="1616"/>
      <c r="G188" s="1616"/>
      <c r="H188" s="1616"/>
      <c r="I188" s="1616"/>
      <c r="J188" s="1616"/>
      <c r="K188" s="1616"/>
      <c r="L188" s="942"/>
      <c r="M188" s="253"/>
      <c r="N188" s="131"/>
      <c r="O188" s="1617" t="str">
        <f t="shared" si="6"/>
        <v/>
      </c>
      <c r="P188" s="1618"/>
      <c r="Q188" s="1619" t="str">
        <f t="shared" si="7"/>
        <v/>
      </c>
      <c r="R188" s="1619"/>
      <c r="S188" s="1619"/>
      <c r="T188" s="412"/>
      <c r="U188" s="350"/>
      <c r="V188" s="143"/>
      <c r="W188" s="143"/>
      <c r="X188" s="143"/>
      <c r="Y188" s="143"/>
    </row>
    <row r="189" spans="1:248" s="39" customFormat="1" ht="23.45" customHeight="1">
      <c r="A189" s="260"/>
      <c r="B189" s="281"/>
      <c r="C189" s="865"/>
      <c r="D189" s="1615"/>
      <c r="E189" s="1616"/>
      <c r="F189" s="1616"/>
      <c r="G189" s="1616"/>
      <c r="H189" s="1616"/>
      <c r="I189" s="1616"/>
      <c r="J189" s="1616"/>
      <c r="K189" s="1616"/>
      <c r="L189" s="942"/>
      <c r="M189" s="253"/>
      <c r="N189" s="131"/>
      <c r="O189" s="1617" t="str">
        <f t="shared" si="6"/>
        <v/>
      </c>
      <c r="P189" s="1618"/>
      <c r="Q189" s="1619" t="str">
        <f t="shared" si="7"/>
        <v/>
      </c>
      <c r="R189" s="1619"/>
      <c r="S189" s="1619"/>
      <c r="T189" s="412"/>
      <c r="U189" s="350"/>
      <c r="V189" s="143"/>
      <c r="W189" s="143"/>
      <c r="X189" s="143"/>
      <c r="Y189" s="143"/>
    </row>
    <row r="190" spans="1:248" s="39" customFormat="1" ht="23.45" customHeight="1">
      <c r="A190" s="260"/>
      <c r="B190" s="281"/>
      <c r="C190" s="865"/>
      <c r="D190" s="1615"/>
      <c r="E190" s="1616"/>
      <c r="F190" s="1616"/>
      <c r="G190" s="1616"/>
      <c r="H190" s="1616"/>
      <c r="I190" s="1616"/>
      <c r="J190" s="1616"/>
      <c r="K190" s="1616"/>
      <c r="L190" s="942"/>
      <c r="M190" s="253"/>
      <c r="N190" s="131"/>
      <c r="O190" s="1617" t="str">
        <f t="shared" si="6"/>
        <v/>
      </c>
      <c r="P190" s="1618"/>
      <c r="Q190" s="1619" t="str">
        <f t="shared" si="7"/>
        <v/>
      </c>
      <c r="R190" s="1619"/>
      <c r="S190" s="1619"/>
      <c r="T190" s="412"/>
      <c r="U190" s="350"/>
      <c r="V190" s="143"/>
      <c r="W190" s="143"/>
      <c r="X190" s="143"/>
      <c r="Y190" s="143"/>
    </row>
    <row r="191" spans="1:248" s="39" customFormat="1" ht="23.45" customHeight="1">
      <c r="A191" s="260"/>
      <c r="B191" s="281"/>
      <c r="C191" s="865"/>
      <c r="D191" s="1615"/>
      <c r="E191" s="1616"/>
      <c r="F191" s="1616"/>
      <c r="G191" s="1616"/>
      <c r="H191" s="1616"/>
      <c r="I191" s="1616"/>
      <c r="J191" s="1616"/>
      <c r="K191" s="1657"/>
      <c r="L191" s="942"/>
      <c r="M191" s="253"/>
      <c r="N191" s="131"/>
      <c r="O191" s="1617" t="str">
        <f t="shared" si="6"/>
        <v/>
      </c>
      <c r="P191" s="1618"/>
      <c r="Q191" s="1619" t="str">
        <f t="shared" si="7"/>
        <v/>
      </c>
      <c r="R191" s="1619"/>
      <c r="S191" s="1619"/>
      <c r="T191" s="412"/>
      <c r="U191" s="350"/>
      <c r="V191" s="162"/>
      <c r="W191" s="163"/>
      <c r="X191" s="164"/>
      <c r="Y191" s="143"/>
    </row>
    <row r="192" spans="1:248" s="39" customFormat="1" ht="23.45" customHeight="1">
      <c r="A192" s="260"/>
      <c r="B192" s="281"/>
      <c r="C192" s="865"/>
      <c r="D192" s="1615"/>
      <c r="E192" s="1616"/>
      <c r="F192" s="1616"/>
      <c r="G192" s="1616"/>
      <c r="H192" s="1616"/>
      <c r="I192" s="1616"/>
      <c r="J192" s="1616"/>
      <c r="K192" s="1616"/>
      <c r="L192" s="942"/>
      <c r="M192" s="253"/>
      <c r="N192" s="131"/>
      <c r="O192" s="1617" t="str">
        <f t="shared" si="6"/>
        <v/>
      </c>
      <c r="P192" s="1618"/>
      <c r="Q192" s="1619" t="str">
        <f t="shared" si="7"/>
        <v/>
      </c>
      <c r="R192" s="1619"/>
      <c r="S192" s="1619"/>
      <c r="T192" s="412"/>
      <c r="U192" s="350"/>
      <c r="V192" s="162"/>
      <c r="W192" s="163"/>
      <c r="X192" s="164"/>
      <c r="Y192" s="143"/>
    </row>
    <row r="193" spans="1:25" s="39" customFormat="1" ht="23.45" customHeight="1">
      <c r="A193" s="260"/>
      <c r="B193" s="281"/>
      <c r="C193" s="865"/>
      <c r="D193" s="1615"/>
      <c r="E193" s="1616"/>
      <c r="F193" s="1616"/>
      <c r="G193" s="1616"/>
      <c r="H193" s="1616"/>
      <c r="I193" s="1616"/>
      <c r="J193" s="1616"/>
      <c r="K193" s="1616"/>
      <c r="L193" s="942"/>
      <c r="M193" s="253"/>
      <c r="N193" s="131"/>
      <c r="O193" s="1617" t="str">
        <f t="shared" si="6"/>
        <v/>
      </c>
      <c r="P193" s="1618"/>
      <c r="Q193" s="1619" t="str">
        <f t="shared" si="7"/>
        <v/>
      </c>
      <c r="R193" s="1619"/>
      <c r="S193" s="1619"/>
      <c r="T193" s="412"/>
      <c r="U193" s="350"/>
      <c r="V193" s="165"/>
      <c r="W193" s="163"/>
      <c r="X193" s="164"/>
      <c r="Y193" s="143"/>
    </row>
    <row r="194" spans="1:25" s="39" customFormat="1" ht="23.45" customHeight="1">
      <c r="A194" s="260"/>
      <c r="B194" s="281"/>
      <c r="C194" s="865"/>
      <c r="D194" s="1615"/>
      <c r="E194" s="1616"/>
      <c r="F194" s="1616"/>
      <c r="G194" s="1616"/>
      <c r="H194" s="1616"/>
      <c r="I194" s="1616"/>
      <c r="J194" s="1616"/>
      <c r="K194" s="1616"/>
      <c r="L194" s="942"/>
      <c r="M194" s="253"/>
      <c r="N194" s="131"/>
      <c r="O194" s="1617" t="str">
        <f t="shared" si="6"/>
        <v/>
      </c>
      <c r="P194" s="1618"/>
      <c r="Q194" s="1619" t="str">
        <f t="shared" si="7"/>
        <v/>
      </c>
      <c r="R194" s="1619"/>
      <c r="S194" s="1619"/>
      <c r="T194" s="412"/>
      <c r="U194" s="350"/>
      <c r="V194" s="165"/>
      <c r="W194" s="163"/>
      <c r="X194" s="164"/>
      <c r="Y194" s="143"/>
    </row>
    <row r="195" spans="1:25" s="39" customFormat="1" ht="23.45" customHeight="1">
      <c r="A195" s="260"/>
      <c r="B195" s="281"/>
      <c r="C195" s="865"/>
      <c r="D195" s="1615"/>
      <c r="E195" s="1616"/>
      <c r="F195" s="1616"/>
      <c r="G195" s="1616"/>
      <c r="H195" s="1616"/>
      <c r="I195" s="1616"/>
      <c r="J195" s="1616"/>
      <c r="K195" s="1616"/>
      <c r="L195" s="942"/>
      <c r="M195" s="253"/>
      <c r="N195" s="131"/>
      <c r="O195" s="1617" t="str">
        <f t="shared" si="6"/>
        <v/>
      </c>
      <c r="P195" s="1618"/>
      <c r="Q195" s="1619" t="str">
        <f t="shared" si="7"/>
        <v/>
      </c>
      <c r="R195" s="1619"/>
      <c r="S195" s="1619"/>
      <c r="T195" s="412"/>
      <c r="U195" s="350"/>
      <c r="V195" s="143"/>
      <c r="W195" s="143"/>
      <c r="X195" s="143"/>
      <c r="Y195" s="143"/>
    </row>
    <row r="196" spans="1:25" s="39" customFormat="1" ht="23.45" customHeight="1">
      <c r="A196" s="260"/>
      <c r="B196" s="281"/>
      <c r="C196" s="865"/>
      <c r="D196" s="1615"/>
      <c r="E196" s="1616"/>
      <c r="F196" s="1616"/>
      <c r="G196" s="1616"/>
      <c r="H196" s="1616"/>
      <c r="I196" s="1616"/>
      <c r="J196" s="1616"/>
      <c r="K196" s="1616"/>
      <c r="L196" s="942"/>
      <c r="M196" s="253"/>
      <c r="N196" s="131"/>
      <c r="O196" s="1617" t="str">
        <f t="shared" si="6"/>
        <v/>
      </c>
      <c r="P196" s="1618"/>
      <c r="Q196" s="1619" t="str">
        <f t="shared" si="7"/>
        <v/>
      </c>
      <c r="R196" s="1619"/>
      <c r="S196" s="1619"/>
      <c r="T196" s="412"/>
      <c r="U196" s="350"/>
      <c r="V196" s="143"/>
      <c r="W196" s="143"/>
      <c r="X196" s="143"/>
      <c r="Y196" s="143"/>
    </row>
    <row r="197" spans="1:25" s="39" customFormat="1" ht="23.45" customHeight="1">
      <c r="A197" s="260"/>
      <c r="B197" s="281"/>
      <c r="C197" s="865"/>
      <c r="D197" s="1615"/>
      <c r="E197" s="1616"/>
      <c r="F197" s="1616"/>
      <c r="G197" s="1616"/>
      <c r="H197" s="1616"/>
      <c r="I197" s="1616"/>
      <c r="J197" s="1616"/>
      <c r="K197" s="1616"/>
      <c r="L197" s="942"/>
      <c r="M197" s="253"/>
      <c r="N197" s="131"/>
      <c r="O197" s="1617" t="str">
        <f t="shared" si="6"/>
        <v/>
      </c>
      <c r="P197" s="1618"/>
      <c r="Q197" s="1619" t="str">
        <f t="shared" si="7"/>
        <v/>
      </c>
      <c r="R197" s="1619"/>
      <c r="S197" s="1619"/>
      <c r="T197" s="412"/>
      <c r="U197" s="350"/>
      <c r="V197" s="143"/>
      <c r="W197" s="143"/>
      <c r="X197" s="143"/>
      <c r="Y197" s="143"/>
    </row>
    <row r="198" spans="1:25" s="39" customFormat="1" ht="23.45" customHeight="1">
      <c r="A198" s="260"/>
      <c r="B198" s="281"/>
      <c r="C198" s="865"/>
      <c r="D198" s="1615"/>
      <c r="E198" s="1616"/>
      <c r="F198" s="1616"/>
      <c r="G198" s="1616"/>
      <c r="H198" s="1616"/>
      <c r="I198" s="1616"/>
      <c r="J198" s="1616"/>
      <c r="K198" s="1616"/>
      <c r="L198" s="942"/>
      <c r="M198" s="253"/>
      <c r="N198" s="131"/>
      <c r="O198" s="1617" t="str">
        <f t="shared" si="6"/>
        <v/>
      </c>
      <c r="P198" s="1618"/>
      <c r="Q198" s="1619" t="str">
        <f t="shared" si="7"/>
        <v/>
      </c>
      <c r="R198" s="1619"/>
      <c r="S198" s="1619"/>
      <c r="T198" s="412"/>
      <c r="U198" s="350"/>
      <c r="V198" s="143"/>
      <c r="W198" s="143"/>
      <c r="X198" s="143"/>
      <c r="Y198" s="143"/>
    </row>
    <row r="199" spans="1:25" s="39" customFormat="1" ht="23.45" customHeight="1">
      <c r="A199" s="260"/>
      <c r="B199" s="281"/>
      <c r="C199" s="865"/>
      <c r="D199" s="1615"/>
      <c r="E199" s="1616"/>
      <c r="F199" s="1616"/>
      <c r="G199" s="1616"/>
      <c r="H199" s="1616"/>
      <c r="I199" s="1616"/>
      <c r="J199" s="1616"/>
      <c r="K199" s="1616"/>
      <c r="L199" s="942"/>
      <c r="M199" s="253"/>
      <c r="N199" s="131"/>
      <c r="O199" s="1617" t="str">
        <f t="shared" si="6"/>
        <v/>
      </c>
      <c r="P199" s="1618"/>
      <c r="Q199" s="1619" t="str">
        <f t="shared" si="7"/>
        <v/>
      </c>
      <c r="R199" s="1619"/>
      <c r="S199" s="1619"/>
      <c r="T199" s="412"/>
      <c r="U199" s="350"/>
      <c r="V199" s="143"/>
      <c r="W199" s="143"/>
      <c r="X199" s="143"/>
      <c r="Y199" s="143"/>
    </row>
    <row r="200" spans="1:25" s="39" customFormat="1" ht="23.45" customHeight="1">
      <c r="A200" s="260"/>
      <c r="B200" s="281"/>
      <c r="C200" s="865"/>
      <c r="D200" s="1615"/>
      <c r="E200" s="1616"/>
      <c r="F200" s="1616"/>
      <c r="G200" s="1616"/>
      <c r="H200" s="1616"/>
      <c r="I200" s="1616"/>
      <c r="J200" s="1616"/>
      <c r="K200" s="1616"/>
      <c r="L200" s="942"/>
      <c r="M200" s="253"/>
      <c r="N200" s="131"/>
      <c r="O200" s="1617" t="str">
        <f t="shared" si="6"/>
        <v/>
      </c>
      <c r="P200" s="1618"/>
      <c r="Q200" s="1619" t="str">
        <f t="shared" si="7"/>
        <v/>
      </c>
      <c r="R200" s="1619"/>
      <c r="S200" s="1619"/>
      <c r="T200" s="412"/>
      <c r="U200" s="350"/>
      <c r="V200" s="143"/>
      <c r="W200" s="143"/>
      <c r="X200" s="143"/>
      <c r="Y200" s="143"/>
    </row>
    <row r="201" spans="1:25" s="39" customFormat="1" ht="23.45" customHeight="1">
      <c r="A201" s="260"/>
      <c r="B201" s="281"/>
      <c r="C201" s="865"/>
      <c r="D201" s="1615"/>
      <c r="E201" s="1616"/>
      <c r="F201" s="1616"/>
      <c r="G201" s="1616"/>
      <c r="H201" s="1616"/>
      <c r="I201" s="1616"/>
      <c r="J201" s="1616"/>
      <c r="K201" s="1616"/>
      <c r="L201" s="942"/>
      <c r="M201" s="253"/>
      <c r="N201" s="131"/>
      <c r="O201" s="1617" t="str">
        <f t="shared" si="6"/>
        <v/>
      </c>
      <c r="P201" s="1618"/>
      <c r="Q201" s="1619" t="str">
        <f t="shared" si="7"/>
        <v/>
      </c>
      <c r="R201" s="1619"/>
      <c r="S201" s="1619"/>
      <c r="T201" s="412"/>
      <c r="U201" s="350"/>
      <c r="V201" s="143"/>
      <c r="W201" s="143"/>
      <c r="X201" s="143"/>
      <c r="Y201" s="143"/>
    </row>
    <row r="202" spans="1:25" s="39" customFormat="1" ht="23.45" customHeight="1">
      <c r="A202" s="260"/>
      <c r="B202" s="281"/>
      <c r="C202" s="865"/>
      <c r="D202" s="1615"/>
      <c r="E202" s="1616"/>
      <c r="F202" s="1616"/>
      <c r="G202" s="1616"/>
      <c r="H202" s="1616"/>
      <c r="I202" s="1616"/>
      <c r="J202" s="1616"/>
      <c r="K202" s="1616"/>
      <c r="L202" s="942"/>
      <c r="M202" s="253"/>
      <c r="N202" s="131"/>
      <c r="O202" s="1617" t="str">
        <f t="shared" si="6"/>
        <v/>
      </c>
      <c r="P202" s="1618"/>
      <c r="Q202" s="1619" t="str">
        <f t="shared" si="7"/>
        <v/>
      </c>
      <c r="R202" s="1619"/>
      <c r="S202" s="1619"/>
      <c r="T202" s="412"/>
      <c r="U202" s="350"/>
      <c r="V202" s="143"/>
      <c r="W202" s="143"/>
      <c r="X202" s="143"/>
      <c r="Y202" s="143"/>
    </row>
    <row r="203" spans="1:25" s="39" customFormat="1" ht="23.45" customHeight="1">
      <c r="A203" s="260"/>
      <c r="B203" s="281"/>
      <c r="C203" s="865"/>
      <c r="D203" s="1615"/>
      <c r="E203" s="1616"/>
      <c r="F203" s="1616"/>
      <c r="G203" s="1616"/>
      <c r="H203" s="1616"/>
      <c r="I203" s="1616"/>
      <c r="J203" s="1616"/>
      <c r="K203" s="1616"/>
      <c r="L203" s="942"/>
      <c r="M203" s="253"/>
      <c r="N203" s="131"/>
      <c r="O203" s="1617" t="str">
        <f t="shared" si="6"/>
        <v/>
      </c>
      <c r="P203" s="1618"/>
      <c r="Q203" s="1619" t="str">
        <f t="shared" si="7"/>
        <v/>
      </c>
      <c r="R203" s="1619"/>
      <c r="S203" s="1619"/>
      <c r="T203" s="412"/>
      <c r="U203" s="350"/>
      <c r="V203" s="143"/>
      <c r="W203" s="143"/>
      <c r="X203" s="143"/>
      <c r="Y203" s="143"/>
    </row>
    <row r="204" spans="1:25" s="39" customFormat="1" ht="23.45" customHeight="1">
      <c r="A204" s="260"/>
      <c r="B204" s="281"/>
      <c r="C204" s="865"/>
      <c r="D204" s="1615"/>
      <c r="E204" s="1616"/>
      <c r="F204" s="1616"/>
      <c r="G204" s="1616"/>
      <c r="H204" s="1616"/>
      <c r="I204" s="1616"/>
      <c r="J204" s="1616"/>
      <c r="K204" s="1616"/>
      <c r="L204" s="942"/>
      <c r="M204" s="253"/>
      <c r="N204" s="131"/>
      <c r="O204" s="1617" t="str">
        <f t="shared" si="6"/>
        <v/>
      </c>
      <c r="P204" s="1618"/>
      <c r="Q204" s="1619" t="str">
        <f t="shared" si="7"/>
        <v/>
      </c>
      <c r="R204" s="1619"/>
      <c r="S204" s="1619"/>
      <c r="T204" s="412"/>
      <c r="U204" s="350"/>
      <c r="V204" s="143"/>
      <c r="W204" s="143"/>
      <c r="X204" s="143"/>
      <c r="Y204" s="143"/>
    </row>
    <row r="205" spans="1:25" s="39" customFormat="1" ht="23.45" customHeight="1">
      <c r="A205" s="260"/>
      <c r="B205" s="281"/>
      <c r="C205" s="865"/>
      <c r="D205" s="1615"/>
      <c r="E205" s="1616"/>
      <c r="F205" s="1616"/>
      <c r="G205" s="1616"/>
      <c r="H205" s="1616"/>
      <c r="I205" s="1616"/>
      <c r="J205" s="1616"/>
      <c r="K205" s="1616"/>
      <c r="L205" s="942"/>
      <c r="M205" s="253"/>
      <c r="N205" s="131"/>
      <c r="O205" s="1617" t="str">
        <f t="shared" si="6"/>
        <v/>
      </c>
      <c r="P205" s="1618"/>
      <c r="Q205" s="1619" t="str">
        <f t="shared" si="7"/>
        <v/>
      </c>
      <c r="R205" s="1619"/>
      <c r="S205" s="1619"/>
      <c r="T205" s="412"/>
      <c r="U205" s="350"/>
      <c r="V205" s="143"/>
      <c r="W205" s="143"/>
      <c r="X205" s="143"/>
      <c r="Y205" s="143"/>
    </row>
    <row r="206" spans="1:25" s="39" customFormat="1" ht="23.45" customHeight="1">
      <c r="A206" s="260"/>
      <c r="B206" s="281"/>
      <c r="C206" s="865"/>
      <c r="D206" s="1615"/>
      <c r="E206" s="1616"/>
      <c r="F206" s="1616"/>
      <c r="G206" s="1616"/>
      <c r="H206" s="1616"/>
      <c r="I206" s="1616"/>
      <c r="J206" s="1616"/>
      <c r="K206" s="1616"/>
      <c r="L206" s="942"/>
      <c r="M206" s="253"/>
      <c r="N206" s="131"/>
      <c r="O206" s="1617" t="str">
        <f t="shared" si="6"/>
        <v/>
      </c>
      <c r="P206" s="1618"/>
      <c r="Q206" s="1619" t="str">
        <f t="shared" si="7"/>
        <v/>
      </c>
      <c r="R206" s="1619"/>
      <c r="S206" s="1619"/>
      <c r="T206" s="412"/>
      <c r="U206" s="350"/>
      <c r="V206" s="143"/>
      <c r="W206" s="143"/>
      <c r="X206" s="143"/>
      <c r="Y206" s="143"/>
    </row>
    <row r="207" spans="1:25" s="39" customFormat="1" ht="23.45" customHeight="1">
      <c r="A207" s="260"/>
      <c r="B207" s="281"/>
      <c r="C207" s="865"/>
      <c r="D207" s="1615"/>
      <c r="E207" s="1616"/>
      <c r="F207" s="1616"/>
      <c r="G207" s="1616"/>
      <c r="H207" s="1616"/>
      <c r="I207" s="1616"/>
      <c r="J207" s="1616"/>
      <c r="K207" s="1616"/>
      <c r="L207" s="942"/>
      <c r="M207" s="253"/>
      <c r="N207" s="131"/>
      <c r="O207" s="1617" t="str">
        <f t="shared" si="6"/>
        <v/>
      </c>
      <c r="P207" s="1618"/>
      <c r="Q207" s="1619" t="str">
        <f t="shared" si="7"/>
        <v/>
      </c>
      <c r="R207" s="1619"/>
      <c r="S207" s="1619"/>
      <c r="T207" s="412"/>
      <c r="U207" s="350"/>
      <c r="V207" s="162"/>
      <c r="W207" s="163"/>
      <c r="X207" s="164"/>
      <c r="Y207" s="143"/>
    </row>
    <row r="208" spans="1:25" s="39" customFormat="1" ht="23.45" customHeight="1">
      <c r="A208" s="260"/>
      <c r="B208" s="281"/>
      <c r="C208" s="865"/>
      <c r="D208" s="1615"/>
      <c r="E208" s="1616"/>
      <c r="F208" s="1616"/>
      <c r="G208" s="1616"/>
      <c r="H208" s="1616"/>
      <c r="I208" s="1616"/>
      <c r="J208" s="1616"/>
      <c r="K208" s="1616"/>
      <c r="L208" s="942"/>
      <c r="M208" s="253"/>
      <c r="N208" s="131"/>
      <c r="O208" s="1617" t="str">
        <f t="shared" si="6"/>
        <v/>
      </c>
      <c r="P208" s="1618"/>
      <c r="Q208" s="1619" t="str">
        <f t="shared" si="7"/>
        <v/>
      </c>
      <c r="R208" s="1619"/>
      <c r="S208" s="1619"/>
      <c r="T208" s="412"/>
      <c r="U208" s="350"/>
      <c r="V208" s="162"/>
      <c r="W208" s="163"/>
      <c r="X208" s="164"/>
      <c r="Y208" s="143"/>
    </row>
    <row r="209" spans="1:25" s="39" customFormat="1" ht="23.45" customHeight="1">
      <c r="A209" s="260"/>
      <c r="B209" s="281"/>
      <c r="C209" s="865"/>
      <c r="D209" s="1615"/>
      <c r="E209" s="1616"/>
      <c r="F209" s="1616"/>
      <c r="G209" s="1616"/>
      <c r="H209" s="1616"/>
      <c r="I209" s="1616"/>
      <c r="J209" s="1616"/>
      <c r="K209" s="1616"/>
      <c r="L209" s="942"/>
      <c r="M209" s="253"/>
      <c r="N209" s="131"/>
      <c r="O209" s="1617" t="str">
        <f t="shared" si="6"/>
        <v/>
      </c>
      <c r="P209" s="1618"/>
      <c r="Q209" s="1619" t="str">
        <f t="shared" si="7"/>
        <v/>
      </c>
      <c r="R209" s="1619"/>
      <c r="S209" s="1619"/>
      <c r="T209" s="412"/>
      <c r="U209" s="350"/>
      <c r="V209" s="165"/>
      <c r="W209" s="163"/>
      <c r="X209" s="164"/>
      <c r="Y209" s="143"/>
    </row>
    <row r="210" spans="1:25" s="39" customFormat="1" ht="23.45" customHeight="1">
      <c r="A210" s="260"/>
      <c r="B210" s="281"/>
      <c r="C210" s="865"/>
      <c r="D210" s="1615"/>
      <c r="E210" s="1616"/>
      <c r="F210" s="1616"/>
      <c r="G210" s="1616"/>
      <c r="H210" s="1616"/>
      <c r="I210" s="1616"/>
      <c r="J210" s="1616"/>
      <c r="K210" s="1616"/>
      <c r="L210" s="942"/>
      <c r="M210" s="253"/>
      <c r="N210" s="131"/>
      <c r="O210" s="1617" t="str">
        <f t="shared" si="6"/>
        <v/>
      </c>
      <c r="P210" s="1618"/>
      <c r="Q210" s="1619" t="str">
        <f t="shared" si="7"/>
        <v/>
      </c>
      <c r="R210" s="1619"/>
      <c r="S210" s="1619"/>
      <c r="T210" s="412"/>
      <c r="U210" s="350"/>
      <c r="V210" s="165"/>
      <c r="W210" s="163"/>
      <c r="X210" s="164"/>
      <c r="Y210" s="143"/>
    </row>
    <row r="211" spans="1:25" s="39" customFormat="1" ht="23.45" customHeight="1">
      <c r="A211" s="260"/>
      <c r="B211" s="281"/>
      <c r="C211" s="865"/>
      <c r="D211" s="1615"/>
      <c r="E211" s="1616"/>
      <c r="F211" s="1616"/>
      <c r="G211" s="1616"/>
      <c r="H211" s="1616"/>
      <c r="I211" s="1616"/>
      <c r="J211" s="1616"/>
      <c r="K211" s="1616"/>
      <c r="L211" s="942"/>
      <c r="M211" s="253"/>
      <c r="N211" s="131"/>
      <c r="O211" s="1617" t="str">
        <f t="shared" si="6"/>
        <v/>
      </c>
      <c r="P211" s="1618"/>
      <c r="Q211" s="1619" t="str">
        <f t="shared" si="7"/>
        <v/>
      </c>
      <c r="R211" s="1619"/>
      <c r="S211" s="1619"/>
      <c r="T211" s="412"/>
      <c r="U211" s="350"/>
      <c r="V211" s="143"/>
      <c r="W211" s="143"/>
      <c r="X211" s="143"/>
      <c r="Y211" s="143"/>
    </row>
    <row r="212" spans="1:25" s="39" customFormat="1" ht="23.45" customHeight="1">
      <c r="A212" s="260"/>
      <c r="B212" s="281"/>
      <c r="C212" s="865"/>
      <c r="D212" s="1615"/>
      <c r="E212" s="1616"/>
      <c r="F212" s="1616"/>
      <c r="G212" s="1616"/>
      <c r="H212" s="1616"/>
      <c r="I212" s="1616"/>
      <c r="J212" s="1616"/>
      <c r="K212" s="1616"/>
      <c r="L212" s="942"/>
      <c r="M212" s="253"/>
      <c r="N212" s="131"/>
      <c r="O212" s="1617" t="str">
        <f t="shared" si="6"/>
        <v/>
      </c>
      <c r="P212" s="1618"/>
      <c r="Q212" s="1619" t="str">
        <f t="shared" si="7"/>
        <v/>
      </c>
      <c r="R212" s="1619"/>
      <c r="S212" s="1619"/>
      <c r="T212" s="412"/>
      <c r="U212" s="350"/>
      <c r="V212" s="143"/>
      <c r="W212" s="143"/>
      <c r="X212" s="143"/>
      <c r="Y212" s="143"/>
    </row>
    <row r="213" spans="1:25" s="39" customFormat="1" ht="23.45" customHeight="1">
      <c r="A213" s="260"/>
      <c r="B213" s="281"/>
      <c r="C213" s="865"/>
      <c r="D213" s="1615"/>
      <c r="E213" s="1616"/>
      <c r="F213" s="1616"/>
      <c r="G213" s="1616"/>
      <c r="H213" s="1616"/>
      <c r="I213" s="1616"/>
      <c r="J213" s="1616"/>
      <c r="K213" s="1616"/>
      <c r="L213" s="942"/>
      <c r="M213" s="253"/>
      <c r="N213" s="131"/>
      <c r="O213" s="1617" t="str">
        <f t="shared" si="6"/>
        <v/>
      </c>
      <c r="P213" s="1618"/>
      <c r="Q213" s="1619" t="str">
        <f t="shared" si="7"/>
        <v/>
      </c>
      <c r="R213" s="1619"/>
      <c r="S213" s="1619"/>
      <c r="T213" s="412"/>
      <c r="U213" s="350"/>
      <c r="V213" s="143"/>
      <c r="W213" s="143"/>
      <c r="X213" s="143"/>
      <c r="Y213" s="143"/>
    </row>
    <row r="214" spans="1:25" s="39" customFormat="1" ht="23.45" customHeight="1">
      <c r="A214" s="260"/>
      <c r="B214" s="281"/>
      <c r="C214" s="865"/>
      <c r="D214" s="1615"/>
      <c r="E214" s="1616"/>
      <c r="F214" s="1616"/>
      <c r="G214" s="1616"/>
      <c r="H214" s="1616"/>
      <c r="I214" s="1616"/>
      <c r="J214" s="1616"/>
      <c r="K214" s="1616"/>
      <c r="L214" s="942"/>
      <c r="M214" s="253"/>
      <c r="N214" s="131"/>
      <c r="O214" s="1617" t="str">
        <f t="shared" si="6"/>
        <v/>
      </c>
      <c r="P214" s="1618"/>
      <c r="Q214" s="1619" t="str">
        <f t="shared" si="7"/>
        <v/>
      </c>
      <c r="R214" s="1619"/>
      <c r="S214" s="1619"/>
      <c r="T214" s="412"/>
      <c r="U214" s="350"/>
      <c r="V214" s="143"/>
      <c r="W214" s="143"/>
      <c r="X214" s="143"/>
      <c r="Y214" s="143"/>
    </row>
    <row r="215" spans="1:25" s="39" customFormat="1" ht="23.45" customHeight="1">
      <c r="A215" s="260"/>
      <c r="B215" s="281"/>
      <c r="C215" s="865"/>
      <c r="D215" s="1615"/>
      <c r="E215" s="1616"/>
      <c r="F215" s="1616"/>
      <c r="G215" s="1616"/>
      <c r="H215" s="1616"/>
      <c r="I215" s="1616"/>
      <c r="J215" s="1616"/>
      <c r="K215" s="1616"/>
      <c r="L215" s="942"/>
      <c r="M215" s="253"/>
      <c r="N215" s="131"/>
      <c r="O215" s="1617" t="str">
        <f t="shared" si="6"/>
        <v/>
      </c>
      <c r="P215" s="1618"/>
      <c r="Q215" s="1619" t="str">
        <f t="shared" si="7"/>
        <v/>
      </c>
      <c r="R215" s="1619"/>
      <c r="S215" s="1619"/>
      <c r="T215" s="412"/>
      <c r="U215" s="350"/>
      <c r="W215" s="143"/>
      <c r="Y215" s="143"/>
    </row>
    <row r="216" spans="1:25" s="39" customFormat="1" ht="23.45" customHeight="1">
      <c r="A216" s="260"/>
      <c r="B216" s="281"/>
      <c r="C216" s="90"/>
      <c r="D216" s="1615"/>
      <c r="E216" s="1616"/>
      <c r="F216" s="1616"/>
      <c r="G216" s="1616"/>
      <c r="H216" s="1616"/>
      <c r="I216" s="1616"/>
      <c r="J216" s="1616"/>
      <c r="K216" s="1616"/>
      <c r="L216" s="217"/>
      <c r="M216" s="253"/>
      <c r="N216" s="131"/>
      <c r="O216" s="1617" t="str">
        <f t="shared" si="6"/>
        <v/>
      </c>
      <c r="P216" s="1618"/>
      <c r="Q216" s="1619" t="str">
        <f t="shared" si="7"/>
        <v/>
      </c>
      <c r="R216" s="1619"/>
      <c r="S216" s="1619"/>
      <c r="T216" s="412"/>
      <c r="U216" s="350"/>
      <c r="W216" s="143"/>
      <c r="Y216" s="143"/>
    </row>
    <row r="217" spans="1:25" s="39" customFormat="1" ht="23.45" customHeight="1">
      <c r="A217" s="260"/>
      <c r="B217" s="281"/>
      <c r="C217" s="90"/>
      <c r="D217" s="1615"/>
      <c r="E217" s="1616"/>
      <c r="F217" s="1616"/>
      <c r="G217" s="1616"/>
      <c r="H217" s="1616"/>
      <c r="I217" s="1616"/>
      <c r="J217" s="1616"/>
      <c r="K217" s="1616"/>
      <c r="L217" s="217"/>
      <c r="M217" s="253"/>
      <c r="N217" s="131"/>
      <c r="O217" s="1617" t="str">
        <f t="shared" si="6"/>
        <v/>
      </c>
      <c r="P217" s="1618"/>
      <c r="Q217" s="1619" t="str">
        <f t="shared" si="7"/>
        <v/>
      </c>
      <c r="R217" s="1619"/>
      <c r="S217" s="1619"/>
      <c r="T217" s="412"/>
      <c r="U217" s="350"/>
      <c r="W217" s="143"/>
      <c r="Y217" s="143"/>
    </row>
    <row r="218" spans="1:25" s="39" customFormat="1" ht="23.45" customHeight="1">
      <c r="A218" s="260"/>
      <c r="B218" s="281"/>
      <c r="C218" s="90"/>
      <c r="D218" s="1615"/>
      <c r="E218" s="1616"/>
      <c r="F218" s="1616"/>
      <c r="G218" s="1616"/>
      <c r="H218" s="1616"/>
      <c r="I218" s="1616"/>
      <c r="J218" s="1616"/>
      <c r="K218" s="1616"/>
      <c r="L218" s="217"/>
      <c r="M218" s="253"/>
      <c r="N218" s="131"/>
      <c r="O218" s="1617" t="str">
        <f>IF(C218*N218=0,"",C218*N218)</f>
        <v/>
      </c>
      <c r="P218" s="1618"/>
      <c r="Q218" s="1619" t="str">
        <f>IF(ISERROR(INDEX($W$22:$W$27,MATCH(M218,$V$22:$V$27,0))*O218),"",INDEX($W$22:$W$27,MATCH(M218,$V$22:$V$27,0))*O218)</f>
        <v/>
      </c>
      <c r="R218" s="1619"/>
      <c r="S218" s="1619"/>
      <c r="T218" s="412"/>
      <c r="U218" s="350"/>
      <c r="W218" s="143"/>
      <c r="Y218" s="143"/>
    </row>
    <row r="219" spans="1:25" s="39" customFormat="1" ht="23.45" customHeight="1">
      <c r="A219" s="260"/>
      <c r="B219" s="281"/>
      <c r="C219" s="90"/>
      <c r="D219" s="1615"/>
      <c r="E219" s="1616"/>
      <c r="F219" s="1616"/>
      <c r="G219" s="1616"/>
      <c r="H219" s="1616"/>
      <c r="I219" s="1616"/>
      <c r="J219" s="1616"/>
      <c r="K219" s="1616"/>
      <c r="L219" s="217"/>
      <c r="M219" s="253"/>
      <c r="N219" s="131"/>
      <c r="O219" s="1617" t="str">
        <f>IF(C219*N219=0,"",C219*N219)</f>
        <v/>
      </c>
      <c r="P219" s="1618"/>
      <c r="Q219" s="1619" t="str">
        <f>IF(ISERROR(INDEX($W$22:$W$27,MATCH(M219,$V$22:$V$27,0))*O219),"",INDEX($W$22:$W$27,MATCH(M219,$V$22:$V$27,0))*O219)</f>
        <v/>
      </c>
      <c r="R219" s="1619"/>
      <c r="S219" s="1619"/>
      <c r="T219" s="412"/>
      <c r="U219" s="350"/>
      <c r="W219" s="143"/>
      <c r="Y219" s="143"/>
    </row>
    <row r="220" spans="1:25" s="39" customFormat="1" ht="23.45" customHeight="1">
      <c r="A220" s="260"/>
      <c r="B220" s="281"/>
      <c r="C220" s="90"/>
      <c r="D220" s="1615"/>
      <c r="E220" s="1616"/>
      <c r="F220" s="1616"/>
      <c r="G220" s="1616"/>
      <c r="H220" s="1616"/>
      <c r="I220" s="1616"/>
      <c r="J220" s="1616"/>
      <c r="K220" s="1616"/>
      <c r="L220" s="217"/>
      <c r="M220" s="253"/>
      <c r="N220" s="131"/>
      <c r="O220" s="1617" t="str">
        <f>IF(C220*N220=0,"",C220*N220)</f>
        <v/>
      </c>
      <c r="P220" s="1618"/>
      <c r="Q220" s="1619" t="str">
        <f>IF(ISERROR(INDEX($W$22:$W$27,MATCH(M220,$V$22:$V$27,0))*O220),"",INDEX($W$22:$W$27,MATCH(M220,$V$22:$V$27,0))*O220)</f>
        <v/>
      </c>
      <c r="R220" s="1619"/>
      <c r="S220" s="1619"/>
      <c r="T220" s="412"/>
      <c r="U220" s="350"/>
      <c r="W220" s="143"/>
      <c r="Y220" s="143"/>
    </row>
    <row r="221" spans="1:25" s="39" customFormat="1" ht="23.45" customHeight="1">
      <c r="A221" s="260"/>
      <c r="B221" s="281"/>
      <c r="C221" s="90"/>
      <c r="D221" s="1615"/>
      <c r="E221" s="1616"/>
      <c r="F221" s="1616"/>
      <c r="G221" s="1616"/>
      <c r="H221" s="1616"/>
      <c r="I221" s="1616"/>
      <c r="J221" s="1616"/>
      <c r="K221" s="1616"/>
      <c r="L221" s="217"/>
      <c r="M221" s="253"/>
      <c r="N221" s="131"/>
      <c r="O221" s="1617" t="str">
        <f t="shared" si="6"/>
        <v/>
      </c>
      <c r="P221" s="1618"/>
      <c r="Q221" s="1619" t="str">
        <f t="shared" si="7"/>
        <v/>
      </c>
      <c r="R221" s="1619"/>
      <c r="S221" s="1619"/>
      <c r="T221" s="412"/>
      <c r="U221" s="350"/>
      <c r="W221" s="143"/>
      <c r="Y221" s="143"/>
    </row>
    <row r="222" spans="1:25" s="39" customFormat="1" ht="23.45" customHeight="1">
      <c r="A222" s="260"/>
      <c r="B222" s="281"/>
      <c r="C222" s="90"/>
      <c r="D222" s="1615"/>
      <c r="E222" s="1616"/>
      <c r="F222" s="1616"/>
      <c r="G222" s="1616"/>
      <c r="H222" s="1616"/>
      <c r="I222" s="1616"/>
      <c r="J222" s="1616"/>
      <c r="K222" s="1616"/>
      <c r="L222" s="217"/>
      <c r="M222" s="253"/>
      <c r="N222" s="131"/>
      <c r="O222" s="1617" t="str">
        <f t="shared" si="6"/>
        <v/>
      </c>
      <c r="P222" s="1618"/>
      <c r="Q222" s="1619" t="str">
        <f t="shared" si="7"/>
        <v/>
      </c>
      <c r="R222" s="1619"/>
      <c r="S222" s="1619"/>
      <c r="T222" s="412"/>
      <c r="U222" s="350"/>
      <c r="Y222" s="542"/>
    </row>
    <row r="223" spans="1:25" s="39" customFormat="1" ht="23.45" customHeight="1">
      <c r="A223" s="260"/>
      <c r="B223" s="281"/>
      <c r="C223" s="90"/>
      <c r="D223" s="1615"/>
      <c r="E223" s="1616"/>
      <c r="F223" s="1616"/>
      <c r="G223" s="1616"/>
      <c r="H223" s="1616"/>
      <c r="I223" s="1616"/>
      <c r="J223" s="1616"/>
      <c r="K223" s="1616"/>
      <c r="L223" s="217"/>
      <c r="M223" s="253"/>
      <c r="N223" s="131"/>
      <c r="O223" s="1617" t="str">
        <f t="shared" si="6"/>
        <v/>
      </c>
      <c r="P223" s="1618"/>
      <c r="Q223" s="1619" t="str">
        <f t="shared" si="7"/>
        <v/>
      </c>
      <c r="R223" s="1619"/>
      <c r="S223" s="1619"/>
      <c r="T223" s="412"/>
      <c r="U223" s="350"/>
      <c r="Y223" s="542"/>
    </row>
    <row r="224" spans="1:25" s="39" customFormat="1" ht="23.25" customHeight="1">
      <c r="A224" s="260"/>
      <c r="B224" s="281"/>
      <c r="C224" s="90"/>
      <c r="D224" s="1615"/>
      <c r="E224" s="1616"/>
      <c r="F224" s="1616"/>
      <c r="G224" s="1616"/>
      <c r="H224" s="1616"/>
      <c r="I224" s="1616"/>
      <c r="J224" s="1616"/>
      <c r="K224" s="1616"/>
      <c r="L224" s="217"/>
      <c r="M224" s="253"/>
      <c r="N224" s="131"/>
      <c r="O224" s="1617" t="str">
        <f t="shared" si="6"/>
        <v/>
      </c>
      <c r="P224" s="1618"/>
      <c r="Q224" s="1619" t="str">
        <f t="shared" si="7"/>
        <v/>
      </c>
      <c r="R224" s="1619"/>
      <c r="S224" s="1619"/>
      <c r="T224" s="412"/>
      <c r="U224" s="350"/>
      <c r="V224" s="155"/>
      <c r="Y224" s="542"/>
    </row>
    <row r="225" spans="1:248" s="39" customFormat="1" ht="23.45" customHeight="1">
      <c r="A225" s="260"/>
      <c r="B225" s="281"/>
      <c r="C225" s="90"/>
      <c r="D225" s="1615"/>
      <c r="E225" s="1616"/>
      <c r="F225" s="1616"/>
      <c r="G225" s="1616"/>
      <c r="H225" s="1616"/>
      <c r="I225" s="1616"/>
      <c r="J225" s="1616"/>
      <c r="K225" s="1616"/>
      <c r="L225" s="217"/>
      <c r="M225" s="253"/>
      <c r="N225" s="131"/>
      <c r="O225" s="1617" t="str">
        <f t="shared" si="6"/>
        <v/>
      </c>
      <c r="P225" s="1618"/>
      <c r="Q225" s="1619" t="str">
        <f t="shared" si="7"/>
        <v/>
      </c>
      <c r="R225" s="1619"/>
      <c r="S225" s="1619"/>
      <c r="T225" s="412"/>
      <c r="U225" s="350"/>
      <c r="V225" s="202"/>
      <c r="Y225" s="542"/>
    </row>
    <row r="226" spans="1:248" s="39" customFormat="1" ht="23.45" customHeight="1">
      <c r="A226" s="260"/>
      <c r="B226" s="281"/>
      <c r="C226" s="90"/>
      <c r="D226" s="1615"/>
      <c r="E226" s="1616"/>
      <c r="F226" s="1616"/>
      <c r="G226" s="1616"/>
      <c r="H226" s="1616"/>
      <c r="I226" s="1616"/>
      <c r="J226" s="1616"/>
      <c r="K226" s="1616"/>
      <c r="L226" s="217"/>
      <c r="M226" s="253"/>
      <c r="N226" s="131"/>
      <c r="O226" s="1617" t="str">
        <f t="shared" si="6"/>
        <v/>
      </c>
      <c r="P226" s="1618"/>
      <c r="Q226" s="1619" t="str">
        <f t="shared" si="7"/>
        <v/>
      </c>
      <c r="R226" s="1619"/>
      <c r="S226" s="1619"/>
      <c r="T226" s="412"/>
      <c r="U226" s="350"/>
      <c r="V226" s="202"/>
      <c r="Y226" s="542"/>
    </row>
    <row r="227" spans="1:248" s="39" customFormat="1" ht="23.45" customHeight="1">
      <c r="A227" s="260"/>
      <c r="B227" s="281"/>
      <c r="C227" s="90"/>
      <c r="D227" s="1615"/>
      <c r="E227" s="1616"/>
      <c r="F227" s="1616"/>
      <c r="G227" s="1616"/>
      <c r="H227" s="1616"/>
      <c r="I227" s="1616"/>
      <c r="J227" s="1616"/>
      <c r="K227" s="1616"/>
      <c r="L227" s="217"/>
      <c r="M227" s="253"/>
      <c r="N227" s="131"/>
      <c r="O227" s="1617" t="str">
        <f t="shared" si="6"/>
        <v/>
      </c>
      <c r="P227" s="1618"/>
      <c r="Q227" s="1619" t="str">
        <f t="shared" si="7"/>
        <v/>
      </c>
      <c r="R227" s="1619"/>
      <c r="S227" s="1619"/>
      <c r="T227" s="412"/>
      <c r="U227" s="350"/>
      <c r="V227" s="203"/>
      <c r="Y227" s="542"/>
    </row>
    <row r="228" spans="1:248" s="39" customFormat="1" ht="23.45" customHeight="1">
      <c r="A228" s="260"/>
      <c r="B228" s="281"/>
      <c r="C228" s="90"/>
      <c r="D228" s="1615"/>
      <c r="E228" s="1616"/>
      <c r="F228" s="1616"/>
      <c r="G228" s="1616"/>
      <c r="H228" s="1616"/>
      <c r="I228" s="1616"/>
      <c r="J228" s="1616"/>
      <c r="K228" s="1616"/>
      <c r="L228" s="217"/>
      <c r="M228" s="253"/>
      <c r="N228" s="131"/>
      <c r="O228" s="1617" t="str">
        <f t="shared" si="6"/>
        <v/>
      </c>
      <c r="P228" s="1618"/>
      <c r="Q228" s="1619" t="str">
        <f t="shared" si="7"/>
        <v/>
      </c>
      <c r="R228" s="1619"/>
      <c r="S228" s="1619"/>
      <c r="T228" s="412"/>
      <c r="U228" s="350"/>
      <c r="V228" s="51"/>
      <c r="Y228" s="543"/>
    </row>
    <row r="229" spans="1:248" s="39" customFormat="1" ht="23.45" customHeight="1">
      <c r="A229" s="260"/>
      <c r="B229" s="281"/>
      <c r="C229" s="90"/>
      <c r="D229" s="1615"/>
      <c r="E229" s="1616"/>
      <c r="F229" s="1616"/>
      <c r="G229" s="1616"/>
      <c r="H229" s="1616"/>
      <c r="I229" s="1616"/>
      <c r="J229" s="1616"/>
      <c r="K229" s="1616"/>
      <c r="L229" s="217"/>
      <c r="M229" s="253"/>
      <c r="N229" s="131"/>
      <c r="O229" s="1617" t="str">
        <f t="shared" si="6"/>
        <v/>
      </c>
      <c r="P229" s="1618"/>
      <c r="Q229" s="1619" t="str">
        <f t="shared" si="7"/>
        <v/>
      </c>
      <c r="R229" s="1619"/>
      <c r="S229" s="1619"/>
      <c r="T229" s="412"/>
      <c r="U229" s="350"/>
      <c r="V229" s="51"/>
      <c r="Y229" s="543"/>
    </row>
    <row r="230" spans="1:248" s="39" customFormat="1" ht="23.45" customHeight="1">
      <c r="A230" s="260"/>
      <c r="B230" s="281"/>
      <c r="C230" s="90"/>
      <c r="D230" s="1615"/>
      <c r="E230" s="1616"/>
      <c r="F230" s="1616"/>
      <c r="G230" s="1616"/>
      <c r="H230" s="1616"/>
      <c r="I230" s="1616"/>
      <c r="J230" s="1616"/>
      <c r="K230" s="1616"/>
      <c r="L230" s="217"/>
      <c r="M230" s="253"/>
      <c r="N230" s="131"/>
      <c r="O230" s="1617" t="str">
        <f t="shared" si="6"/>
        <v/>
      </c>
      <c r="P230" s="1618"/>
      <c r="Q230" s="1619" t="str">
        <f t="shared" si="7"/>
        <v/>
      </c>
      <c r="R230" s="1619"/>
      <c r="S230" s="1619"/>
      <c r="T230" s="412"/>
      <c r="U230" s="350"/>
      <c r="V230" s="51"/>
      <c r="Y230" s="543"/>
    </row>
    <row r="231" spans="1:248" s="39" customFormat="1" ht="23.45" customHeight="1">
      <c r="A231" s="260"/>
      <c r="B231" s="281"/>
      <c r="C231" s="90"/>
      <c r="D231" s="1615"/>
      <c r="E231" s="1616"/>
      <c r="F231" s="1616"/>
      <c r="G231" s="1616"/>
      <c r="H231" s="1616"/>
      <c r="I231" s="1616"/>
      <c r="J231" s="1616"/>
      <c r="K231" s="1616"/>
      <c r="L231" s="217"/>
      <c r="M231" s="253"/>
      <c r="N231" s="131"/>
      <c r="O231" s="1617" t="str">
        <f t="shared" si="6"/>
        <v/>
      </c>
      <c r="P231" s="1618"/>
      <c r="Q231" s="1619" t="str">
        <f t="shared" si="7"/>
        <v/>
      </c>
      <c r="R231" s="1619"/>
      <c r="S231" s="1619"/>
      <c r="T231" s="412"/>
      <c r="U231" s="350"/>
      <c r="V231" s="51"/>
      <c r="Y231" s="543"/>
    </row>
    <row r="232" spans="1:248" s="39" customFormat="1" ht="23.45" customHeight="1">
      <c r="A232" s="260"/>
      <c r="B232" s="281"/>
      <c r="C232" s="90"/>
      <c r="D232" s="1615"/>
      <c r="E232" s="1616"/>
      <c r="F232" s="1616"/>
      <c r="G232" s="1616"/>
      <c r="H232" s="1616"/>
      <c r="I232" s="1616"/>
      <c r="J232" s="1616"/>
      <c r="K232" s="1616"/>
      <c r="L232" s="217"/>
      <c r="M232" s="253"/>
      <c r="N232" s="131"/>
      <c r="O232" s="1617" t="str">
        <f t="shared" si="6"/>
        <v/>
      </c>
      <c r="P232" s="1618"/>
      <c r="Q232" s="1619" t="str">
        <f t="shared" si="7"/>
        <v/>
      </c>
      <c r="R232" s="1619"/>
      <c r="S232" s="1619"/>
      <c r="T232" s="412"/>
      <c r="U232" s="350"/>
      <c r="V232" s="51"/>
      <c r="Y232" s="543"/>
    </row>
    <row r="233" spans="1:248" s="39" customFormat="1" ht="23.45" customHeight="1">
      <c r="A233" s="260"/>
      <c r="B233" s="281"/>
      <c r="C233" s="865"/>
      <c r="D233" s="1615"/>
      <c r="E233" s="1616"/>
      <c r="F233" s="1616"/>
      <c r="G233" s="1616"/>
      <c r="H233" s="1616"/>
      <c r="I233" s="1616"/>
      <c r="J233" s="1616"/>
      <c r="K233" s="1616"/>
      <c r="L233" s="942"/>
      <c r="M233" s="253"/>
      <c r="N233" s="131"/>
      <c r="O233" s="1617" t="str">
        <f t="shared" si="6"/>
        <v/>
      </c>
      <c r="P233" s="1618"/>
      <c r="Q233" s="1619" t="str">
        <f t="shared" si="7"/>
        <v/>
      </c>
      <c r="R233" s="1619"/>
      <c r="S233" s="1619"/>
      <c r="T233" s="412"/>
      <c r="U233" s="350"/>
      <c r="V233" s="51"/>
      <c r="Y233" s="543"/>
    </row>
    <row r="234" spans="1:248" s="155" customFormat="1" ht="3.75" customHeight="1">
      <c r="A234" s="260"/>
      <c r="B234" s="231"/>
      <c r="C234" s="943"/>
      <c r="D234" s="233"/>
      <c r="E234" s="233"/>
      <c r="F234" s="233"/>
      <c r="G234" s="233"/>
      <c r="H234" s="233"/>
      <c r="I234" s="233"/>
      <c r="J234" s="233"/>
      <c r="K234" s="233"/>
      <c r="L234" s="234"/>
      <c r="M234" s="235"/>
      <c r="N234" s="236"/>
      <c r="O234" s="237"/>
      <c r="P234" s="238"/>
      <c r="Q234" s="239"/>
      <c r="R234" s="240"/>
      <c r="S234" s="240"/>
      <c r="T234" s="241"/>
      <c r="U234" s="218"/>
      <c r="V234" s="51"/>
      <c r="Y234" s="544"/>
    </row>
    <row r="235" spans="1:248" s="49" customFormat="1" ht="21.75" customHeight="1">
      <c r="A235" s="358"/>
      <c r="B235" s="1568" t="str">
        <f>B178</f>
        <v>-É IMPRESCINDÍVEL A APRESENTAÇÃO DE 3 ORÇAMENTOS DE FORNECEDORES/REPRESENTANTES AUTORIZADOS PARA CADA UM DOS ITENS SOLICITADOS. INFORME SE HOUVER UM ÚNICO FORNECEDOR.</v>
      </c>
      <c r="C235" s="1578"/>
      <c r="D235" s="1578"/>
      <c r="E235" s="1578"/>
      <c r="F235" s="1578"/>
      <c r="G235" s="1578"/>
      <c r="H235" s="1578"/>
      <c r="I235" s="1578"/>
      <c r="J235" s="1578"/>
      <c r="K235" s="1578"/>
      <c r="L235" s="1578"/>
      <c r="M235" s="1569"/>
      <c r="N235" s="1569"/>
      <c r="O235" s="1569"/>
      <c r="P235" s="1569"/>
      <c r="Q235" s="1569"/>
      <c r="R235" s="1569"/>
      <c r="S235" s="1569"/>
      <c r="T235" s="1570"/>
      <c r="U235" s="351"/>
      <c r="V235" s="51"/>
      <c r="Z235" s="197"/>
      <c r="AA235" s="197"/>
      <c r="AB235" s="197"/>
      <c r="AC235" s="197"/>
      <c r="AD235" s="197"/>
      <c r="AE235" s="197"/>
      <c r="AF235" s="197"/>
      <c r="AG235" s="197"/>
      <c r="AH235" s="197"/>
      <c r="AI235" s="197"/>
      <c r="AJ235" s="197"/>
      <c r="AK235" s="197"/>
      <c r="AL235" s="197"/>
      <c r="AM235" s="197"/>
      <c r="AN235" s="197"/>
      <c r="AO235" s="194"/>
      <c r="AP235" s="194"/>
      <c r="AQ235" s="194"/>
      <c r="AR235" s="194"/>
      <c r="AS235" s="194"/>
      <c r="AT235" s="194"/>
      <c r="AU235" s="194"/>
      <c r="AV235" s="194"/>
      <c r="AW235" s="194"/>
      <c r="AX235" s="194"/>
      <c r="AY235" s="194"/>
      <c r="AZ235" s="194"/>
      <c r="BA235" s="194"/>
      <c r="BB235" s="194"/>
      <c r="BC235" s="194"/>
      <c r="BD235" s="194"/>
      <c r="BE235" s="194"/>
      <c r="BF235" s="194"/>
      <c r="BG235" s="194"/>
      <c r="BH235" s="194"/>
      <c r="BI235" s="194"/>
      <c r="BJ235" s="194"/>
      <c r="BK235" s="194"/>
      <c r="BL235" s="194"/>
      <c r="BM235" s="194"/>
      <c r="BN235" s="194"/>
      <c r="BO235" s="194"/>
      <c r="BP235" s="194"/>
      <c r="BQ235" s="194"/>
      <c r="BR235" s="194"/>
      <c r="BS235" s="194"/>
      <c r="BT235" s="194"/>
      <c r="BU235" s="194"/>
      <c r="BV235" s="194"/>
      <c r="BW235" s="194"/>
      <c r="BX235" s="194"/>
      <c r="BY235" s="194"/>
      <c r="BZ235" s="194"/>
      <c r="CA235" s="194"/>
      <c r="CB235" s="194"/>
      <c r="CC235" s="194"/>
      <c r="CD235" s="194"/>
      <c r="CE235" s="194"/>
      <c r="CF235" s="194"/>
      <c r="CG235" s="194"/>
      <c r="CH235" s="194"/>
      <c r="CI235" s="194"/>
      <c r="CJ235" s="194"/>
      <c r="CK235" s="194"/>
      <c r="CL235" s="194"/>
      <c r="CM235" s="194"/>
      <c r="CN235" s="194"/>
      <c r="CO235" s="194"/>
      <c r="CP235" s="194"/>
      <c r="CQ235" s="194"/>
      <c r="CR235" s="194"/>
      <c r="CS235" s="194"/>
      <c r="CT235" s="194"/>
      <c r="CU235" s="194"/>
      <c r="CV235" s="194"/>
      <c r="CW235" s="194"/>
      <c r="CX235" s="194"/>
      <c r="CY235" s="194"/>
      <c r="CZ235" s="194"/>
      <c r="DA235" s="194"/>
      <c r="DB235" s="194"/>
      <c r="DC235" s="194"/>
      <c r="DD235" s="194"/>
      <c r="DE235" s="194"/>
      <c r="DF235" s="194"/>
      <c r="DG235" s="194"/>
      <c r="DH235" s="194"/>
      <c r="DI235" s="194"/>
      <c r="DJ235" s="194"/>
      <c r="DK235" s="194"/>
      <c r="DL235" s="194"/>
      <c r="DM235" s="194"/>
      <c r="DN235" s="194"/>
      <c r="DO235" s="194"/>
      <c r="DP235" s="194"/>
      <c r="DQ235" s="194"/>
      <c r="DR235" s="194"/>
      <c r="DS235" s="194"/>
      <c r="DT235" s="194"/>
      <c r="DU235" s="194"/>
      <c r="DV235" s="194"/>
      <c r="DW235" s="194"/>
      <c r="DX235" s="194"/>
      <c r="DY235" s="194"/>
      <c r="DZ235" s="194"/>
      <c r="EA235" s="194"/>
      <c r="EB235" s="194"/>
      <c r="EC235" s="194"/>
      <c r="ED235" s="194"/>
      <c r="EE235" s="194"/>
      <c r="EF235" s="194"/>
      <c r="EG235" s="194"/>
      <c r="EH235" s="194"/>
      <c r="EI235" s="194"/>
      <c r="EJ235" s="194"/>
      <c r="EK235" s="194"/>
      <c r="EL235" s="194"/>
      <c r="EM235" s="194"/>
      <c r="EN235" s="194"/>
      <c r="EO235" s="194"/>
      <c r="EP235" s="194"/>
      <c r="EQ235" s="194"/>
      <c r="ER235" s="194"/>
      <c r="ES235" s="194"/>
      <c r="ET235" s="194"/>
      <c r="EU235" s="194"/>
      <c r="EV235" s="194"/>
      <c r="EW235" s="194"/>
      <c r="EX235" s="194"/>
      <c r="EY235" s="194"/>
      <c r="EZ235" s="194"/>
      <c r="FA235" s="194"/>
      <c r="FB235" s="194"/>
      <c r="FC235" s="194"/>
      <c r="FD235" s="194"/>
      <c r="FE235" s="194"/>
      <c r="FF235" s="194"/>
      <c r="FG235" s="194"/>
      <c r="FH235" s="194"/>
      <c r="FI235" s="194"/>
      <c r="FJ235" s="194"/>
      <c r="FK235" s="194"/>
      <c r="FL235" s="194"/>
      <c r="FM235" s="194"/>
      <c r="FN235" s="194"/>
      <c r="FO235" s="194"/>
      <c r="FP235" s="194"/>
      <c r="FQ235" s="194"/>
      <c r="FR235" s="194"/>
      <c r="FS235" s="194"/>
      <c r="FT235" s="194"/>
      <c r="FU235" s="194"/>
      <c r="FV235" s="194"/>
      <c r="FW235" s="194"/>
      <c r="FX235" s="194"/>
      <c r="FY235" s="194"/>
      <c r="FZ235" s="194"/>
      <c r="GA235" s="194"/>
      <c r="GB235" s="194"/>
      <c r="GC235" s="194"/>
      <c r="GD235" s="194"/>
      <c r="GE235" s="194"/>
      <c r="GF235" s="194"/>
      <c r="GG235" s="194"/>
      <c r="GH235" s="194"/>
      <c r="GI235" s="194"/>
      <c r="GJ235" s="194"/>
      <c r="GK235" s="194"/>
      <c r="GL235" s="194"/>
      <c r="GM235" s="194"/>
      <c r="GN235" s="194"/>
      <c r="GO235" s="194"/>
      <c r="GP235" s="194"/>
      <c r="GQ235" s="194"/>
      <c r="GR235" s="194"/>
      <c r="GS235" s="194"/>
      <c r="GT235" s="194"/>
      <c r="GU235" s="194"/>
      <c r="GV235" s="194"/>
      <c r="GW235" s="194"/>
      <c r="GX235" s="194"/>
      <c r="GY235" s="194"/>
      <c r="GZ235" s="194"/>
      <c r="HA235" s="194"/>
      <c r="HB235" s="194"/>
      <c r="HC235" s="194"/>
      <c r="HD235" s="194"/>
      <c r="HE235" s="194"/>
      <c r="HF235" s="194"/>
      <c r="HG235" s="194"/>
      <c r="HH235" s="194"/>
      <c r="HI235" s="194"/>
      <c r="HJ235" s="194"/>
      <c r="HK235" s="194"/>
      <c r="HL235" s="194"/>
      <c r="HM235" s="194"/>
      <c r="HN235" s="194"/>
      <c r="HO235" s="194"/>
      <c r="HP235" s="194"/>
      <c r="HQ235" s="194"/>
      <c r="HR235" s="194"/>
      <c r="HS235" s="194"/>
      <c r="HT235" s="194"/>
      <c r="HU235" s="194"/>
      <c r="HV235" s="194"/>
      <c r="HW235" s="194"/>
      <c r="HX235" s="194"/>
      <c r="HY235" s="194"/>
      <c r="HZ235" s="194"/>
      <c r="IA235" s="194"/>
      <c r="IB235" s="194"/>
      <c r="IC235" s="194"/>
      <c r="ID235" s="194"/>
      <c r="IE235" s="194"/>
      <c r="IF235" s="194"/>
      <c r="IG235" s="194"/>
      <c r="IH235" s="194"/>
      <c r="II235" s="194"/>
      <c r="IJ235" s="194"/>
      <c r="IK235" s="194"/>
      <c r="IL235" s="194"/>
      <c r="IM235" s="194"/>
      <c r="IN235" s="194"/>
    </row>
    <row r="236" spans="1:248" s="49" customFormat="1" ht="21.75" customHeight="1">
      <c r="A236" s="358"/>
      <c r="B236" s="1625" t="str">
        <f>B179</f>
        <v xml:space="preserve">- JUSTIFIQUE EM ANEXO A UTILIDADE DE CADA MATERIAL SOLICITADO PARA O DESENVOLVIMENTO DO PROJETO DE PESQUISA PROPOSTO.  </v>
      </c>
      <c r="C236" s="1626"/>
      <c r="D236" s="1626"/>
      <c r="E236" s="1626"/>
      <c r="F236" s="1626"/>
      <c r="G236" s="1626"/>
      <c r="H236" s="1626"/>
      <c r="I236" s="1626"/>
      <c r="J236" s="1626"/>
      <c r="K236" s="1626"/>
      <c r="L236" s="1626"/>
      <c r="M236" s="1627"/>
      <c r="N236" s="1627"/>
      <c r="O236" s="1627"/>
      <c r="P236" s="1627"/>
      <c r="Q236" s="1627"/>
      <c r="R236" s="1627"/>
      <c r="S236" s="1627"/>
      <c r="T236" s="1628"/>
      <c r="U236" s="351"/>
      <c r="V236" s="51"/>
      <c r="Y236" s="202"/>
      <c r="Z236" s="197"/>
      <c r="AA236" s="197"/>
      <c r="AB236" s="197"/>
      <c r="AC236" s="197"/>
      <c r="AD236" s="197"/>
      <c r="AE236" s="197"/>
      <c r="AF236" s="197"/>
      <c r="AG236" s="197"/>
      <c r="AH236" s="197"/>
      <c r="AI236" s="197"/>
      <c r="AJ236" s="197"/>
      <c r="AK236" s="197"/>
      <c r="AL236" s="197"/>
      <c r="AM236" s="197"/>
      <c r="AN236" s="197"/>
      <c r="AO236" s="194"/>
      <c r="AP236" s="194"/>
      <c r="AQ236" s="194"/>
      <c r="AR236" s="194"/>
      <c r="AS236" s="194"/>
      <c r="AT236" s="194"/>
      <c r="AU236" s="194"/>
      <c r="AV236" s="194"/>
      <c r="AW236" s="194"/>
      <c r="AX236" s="194"/>
      <c r="AY236" s="194"/>
      <c r="AZ236" s="194"/>
      <c r="BA236" s="194"/>
      <c r="BB236" s="194"/>
      <c r="BC236" s="194"/>
      <c r="BD236" s="194"/>
      <c r="BE236" s="194"/>
      <c r="BF236" s="194"/>
      <c r="BG236" s="194"/>
      <c r="BH236" s="194"/>
      <c r="BI236" s="194"/>
      <c r="BJ236" s="194"/>
      <c r="BK236" s="194"/>
      <c r="BL236" s="194"/>
      <c r="BM236" s="194"/>
      <c r="BN236" s="194"/>
      <c r="BO236" s="194"/>
      <c r="BP236" s="194"/>
      <c r="BQ236" s="194"/>
      <c r="BR236" s="194"/>
      <c r="BS236" s="194"/>
      <c r="BT236" s="194"/>
      <c r="BU236" s="194"/>
      <c r="BV236" s="194"/>
      <c r="BW236" s="194"/>
      <c r="BX236" s="194"/>
      <c r="BY236" s="194"/>
      <c r="BZ236" s="194"/>
      <c r="CA236" s="194"/>
      <c r="CB236" s="194"/>
      <c r="CC236" s="194"/>
      <c r="CD236" s="194"/>
      <c r="CE236" s="194"/>
      <c r="CF236" s="194"/>
      <c r="CG236" s="194"/>
      <c r="CH236" s="194"/>
      <c r="CI236" s="194"/>
      <c r="CJ236" s="194"/>
      <c r="CK236" s="194"/>
      <c r="CL236" s="194"/>
      <c r="CM236" s="194"/>
      <c r="CN236" s="194"/>
      <c r="CO236" s="194"/>
      <c r="CP236" s="194"/>
      <c r="CQ236" s="194"/>
      <c r="CR236" s="194"/>
      <c r="CS236" s="194"/>
      <c r="CT236" s="194"/>
      <c r="CU236" s="194"/>
      <c r="CV236" s="194"/>
      <c r="CW236" s="194"/>
      <c r="CX236" s="194"/>
      <c r="CY236" s="194"/>
      <c r="CZ236" s="194"/>
      <c r="DA236" s="194"/>
      <c r="DB236" s="194"/>
      <c r="DC236" s="194"/>
      <c r="DD236" s="194"/>
      <c r="DE236" s="194"/>
      <c r="DF236" s="194"/>
      <c r="DG236" s="194"/>
      <c r="DH236" s="194"/>
      <c r="DI236" s="194"/>
      <c r="DJ236" s="194"/>
      <c r="DK236" s="194"/>
      <c r="DL236" s="194"/>
      <c r="DM236" s="194"/>
      <c r="DN236" s="194"/>
      <c r="DO236" s="194"/>
      <c r="DP236" s="194"/>
      <c r="DQ236" s="194"/>
      <c r="DR236" s="194"/>
      <c r="DS236" s="194"/>
      <c r="DT236" s="194"/>
      <c r="DU236" s="194"/>
      <c r="DV236" s="194"/>
      <c r="DW236" s="194"/>
      <c r="DX236" s="194"/>
      <c r="DY236" s="194"/>
      <c r="DZ236" s="194"/>
      <c r="EA236" s="194"/>
      <c r="EB236" s="194"/>
      <c r="EC236" s="194"/>
      <c r="ED236" s="194"/>
      <c r="EE236" s="194"/>
      <c r="EF236" s="194"/>
      <c r="EG236" s="194"/>
      <c r="EH236" s="194"/>
      <c r="EI236" s="194"/>
      <c r="EJ236" s="194"/>
      <c r="EK236" s="194"/>
      <c r="EL236" s="194"/>
      <c r="EM236" s="194"/>
      <c r="EN236" s="194"/>
      <c r="EO236" s="194"/>
      <c r="EP236" s="194"/>
      <c r="EQ236" s="194"/>
      <c r="ER236" s="194"/>
      <c r="ES236" s="194"/>
      <c r="ET236" s="194"/>
      <c r="EU236" s="194"/>
      <c r="EV236" s="194"/>
      <c r="EW236" s="194"/>
      <c r="EX236" s="194"/>
      <c r="EY236" s="194"/>
      <c r="EZ236" s="194"/>
      <c r="FA236" s="194"/>
      <c r="FB236" s="194"/>
      <c r="FC236" s="194"/>
      <c r="FD236" s="194"/>
      <c r="FE236" s="194"/>
      <c r="FF236" s="194"/>
      <c r="FG236" s="194"/>
      <c r="FH236" s="194"/>
      <c r="FI236" s="194"/>
      <c r="FJ236" s="194"/>
      <c r="FK236" s="194"/>
      <c r="FL236" s="194"/>
      <c r="FM236" s="194"/>
      <c r="FN236" s="194"/>
      <c r="FO236" s="194"/>
      <c r="FP236" s="194"/>
      <c r="FQ236" s="194"/>
      <c r="FR236" s="194"/>
      <c r="FS236" s="194"/>
      <c r="FT236" s="194"/>
      <c r="FU236" s="194"/>
      <c r="FV236" s="194"/>
      <c r="FW236" s="194"/>
      <c r="FX236" s="194"/>
      <c r="FY236" s="194"/>
      <c r="FZ236" s="194"/>
      <c r="GA236" s="194"/>
      <c r="GB236" s="194"/>
      <c r="GC236" s="194"/>
      <c r="GD236" s="194"/>
      <c r="GE236" s="194"/>
      <c r="GF236" s="194"/>
      <c r="GG236" s="194"/>
      <c r="GH236" s="194"/>
      <c r="GI236" s="194"/>
      <c r="GJ236" s="194"/>
      <c r="GK236" s="194"/>
      <c r="GL236" s="194"/>
      <c r="GM236" s="194"/>
      <c r="GN236" s="194"/>
      <c r="GO236" s="194"/>
      <c r="GP236" s="194"/>
      <c r="GQ236" s="194"/>
      <c r="GR236" s="194"/>
      <c r="GS236" s="194"/>
      <c r="GT236" s="194"/>
      <c r="GU236" s="194"/>
      <c r="GV236" s="194"/>
      <c r="GW236" s="194"/>
      <c r="GX236" s="194"/>
      <c r="GY236" s="194"/>
      <c r="GZ236" s="194"/>
      <c r="HA236" s="194"/>
      <c r="HB236" s="194"/>
      <c r="HC236" s="194"/>
      <c r="HD236" s="194"/>
      <c r="HE236" s="194"/>
      <c r="HF236" s="194"/>
      <c r="HG236" s="194"/>
      <c r="HH236" s="194"/>
      <c r="HI236" s="194"/>
      <c r="HJ236" s="194"/>
      <c r="HK236" s="194"/>
      <c r="HL236" s="194"/>
      <c r="HM236" s="194"/>
      <c r="HN236" s="194"/>
      <c r="HO236" s="194"/>
      <c r="HP236" s="194"/>
      <c r="HQ236" s="194"/>
      <c r="HR236" s="194"/>
      <c r="HS236" s="194"/>
      <c r="HT236" s="194"/>
      <c r="HU236" s="194"/>
      <c r="HV236" s="194"/>
      <c r="HW236" s="194"/>
      <c r="HX236" s="194"/>
      <c r="HY236" s="194"/>
      <c r="HZ236" s="194"/>
      <c r="IA236" s="194"/>
      <c r="IB236" s="194"/>
      <c r="IC236" s="194"/>
      <c r="ID236" s="194"/>
      <c r="IE236" s="194"/>
      <c r="IF236" s="194"/>
      <c r="IG236" s="194"/>
      <c r="IH236" s="194"/>
      <c r="II236" s="194"/>
      <c r="IJ236" s="194"/>
      <c r="IK236" s="194"/>
      <c r="IL236" s="194"/>
      <c r="IM236" s="194"/>
      <c r="IN236" s="194"/>
    </row>
    <row r="237" spans="1:248" s="314" customFormat="1" ht="12" customHeight="1">
      <c r="A237" s="260"/>
      <c r="B237" s="224" t="str">
        <f>B180</f>
        <v>FAPESP,  SETEMBRO DE 2015</v>
      </c>
      <c r="C237" s="824"/>
      <c r="D237" s="824"/>
      <c r="E237" s="826"/>
      <c r="F237" s="826"/>
      <c r="G237" s="826"/>
      <c r="H237" s="826"/>
      <c r="I237" s="826"/>
      <c r="J237" s="826"/>
      <c r="K237" s="826"/>
      <c r="L237" s="824"/>
      <c r="M237" s="1641"/>
      <c r="N237" s="1641"/>
      <c r="O237" s="1641"/>
      <c r="P237" s="1641"/>
      <c r="Q237" s="1641"/>
      <c r="R237" s="1641"/>
      <c r="S237" s="211">
        <v>7</v>
      </c>
      <c r="T237" s="203">
        <v>4</v>
      </c>
      <c r="U237" s="203"/>
      <c r="V237" s="51"/>
      <c r="Y237" s="203"/>
      <c r="Z237" s="198"/>
      <c r="AA237" s="198"/>
      <c r="AB237" s="198"/>
      <c r="AC237" s="198"/>
      <c r="AD237" s="198"/>
      <c r="AE237" s="198"/>
      <c r="AF237" s="198"/>
      <c r="AG237" s="198"/>
      <c r="AH237" s="198"/>
      <c r="AI237" s="198"/>
      <c r="AJ237" s="198"/>
      <c r="AK237" s="198"/>
      <c r="AL237" s="198"/>
      <c r="AM237" s="198"/>
      <c r="AN237" s="198"/>
      <c r="AO237" s="186"/>
      <c r="AP237" s="186"/>
      <c r="AQ237" s="186"/>
      <c r="AR237" s="186"/>
      <c r="AS237" s="186"/>
      <c r="AT237" s="186"/>
      <c r="AU237" s="186"/>
      <c r="AV237" s="186"/>
      <c r="AW237" s="186"/>
      <c r="AX237" s="186"/>
      <c r="AY237" s="186"/>
      <c r="AZ237" s="186"/>
      <c r="BA237" s="186"/>
      <c r="BB237" s="186"/>
      <c r="BC237" s="186"/>
      <c r="BD237" s="186"/>
      <c r="BE237" s="186"/>
      <c r="BF237" s="186"/>
      <c r="BG237" s="186"/>
      <c r="BH237" s="186"/>
      <c r="BI237" s="186"/>
      <c r="BJ237" s="186"/>
      <c r="BK237" s="186"/>
      <c r="BL237" s="186"/>
      <c r="BM237" s="186"/>
      <c r="BN237" s="186"/>
      <c r="BO237" s="186"/>
      <c r="BP237" s="186"/>
      <c r="BQ237" s="186"/>
      <c r="BR237" s="186"/>
      <c r="BS237" s="186"/>
      <c r="BT237" s="186"/>
      <c r="BU237" s="186"/>
      <c r="BV237" s="186"/>
      <c r="BW237" s="186"/>
      <c r="BX237" s="186"/>
      <c r="BY237" s="186"/>
      <c r="BZ237" s="186"/>
      <c r="CA237" s="186"/>
      <c r="CB237" s="186"/>
      <c r="CC237" s="186"/>
      <c r="CD237" s="186"/>
      <c r="CE237" s="186"/>
      <c r="CF237" s="186"/>
      <c r="CG237" s="186"/>
      <c r="CH237" s="186"/>
      <c r="CI237" s="186"/>
      <c r="CJ237" s="186"/>
      <c r="CK237" s="186"/>
      <c r="CL237" s="186"/>
      <c r="CM237" s="186"/>
      <c r="CN237" s="186"/>
      <c r="CO237" s="186"/>
      <c r="CP237" s="186"/>
      <c r="CQ237" s="186"/>
      <c r="CR237" s="186"/>
      <c r="CS237" s="186"/>
      <c r="CT237" s="186"/>
      <c r="CU237" s="186"/>
      <c r="CV237" s="186"/>
      <c r="CW237" s="186"/>
      <c r="CX237" s="186"/>
      <c r="CY237" s="186"/>
      <c r="CZ237" s="186"/>
      <c r="DA237" s="186"/>
      <c r="DB237" s="186"/>
      <c r="DC237" s="186"/>
      <c r="DD237" s="186"/>
      <c r="DE237" s="186"/>
      <c r="DF237" s="186"/>
      <c r="DG237" s="186"/>
      <c r="DH237" s="186"/>
      <c r="DI237" s="186"/>
      <c r="DJ237" s="186"/>
      <c r="DK237" s="186"/>
      <c r="DL237" s="186"/>
      <c r="DM237" s="186"/>
      <c r="DN237" s="186"/>
      <c r="DO237" s="186"/>
      <c r="DP237" s="186"/>
      <c r="DQ237" s="186"/>
      <c r="DR237" s="186"/>
      <c r="DS237" s="186"/>
      <c r="DT237" s="186"/>
      <c r="DU237" s="186"/>
      <c r="DV237" s="186"/>
      <c r="DW237" s="186"/>
      <c r="DX237" s="186"/>
      <c r="DY237" s="186"/>
      <c r="DZ237" s="186"/>
      <c r="EA237" s="186"/>
      <c r="EB237" s="186"/>
      <c r="EC237" s="186"/>
      <c r="ED237" s="186"/>
      <c r="EE237" s="186"/>
      <c r="EF237" s="186"/>
      <c r="EG237" s="186"/>
      <c r="EH237" s="186"/>
      <c r="EI237" s="186"/>
      <c r="EJ237" s="186"/>
      <c r="EK237" s="186"/>
      <c r="EL237" s="186"/>
      <c r="EM237" s="186"/>
      <c r="EN237" s="186"/>
      <c r="EO237" s="186"/>
      <c r="EP237" s="186"/>
      <c r="EQ237" s="186"/>
      <c r="ER237" s="186"/>
      <c r="ES237" s="186"/>
      <c r="ET237" s="186"/>
      <c r="EU237" s="186"/>
      <c r="EV237" s="186"/>
      <c r="EW237" s="186"/>
      <c r="EX237" s="186"/>
      <c r="EY237" s="186"/>
      <c r="EZ237" s="186"/>
      <c r="FA237" s="186"/>
      <c r="FB237" s="186"/>
      <c r="FC237" s="186"/>
      <c r="FD237" s="186"/>
      <c r="FE237" s="186"/>
      <c r="FF237" s="186"/>
      <c r="FG237" s="186"/>
      <c r="FH237" s="186"/>
      <c r="FI237" s="186"/>
      <c r="FJ237" s="186"/>
      <c r="FK237" s="186"/>
      <c r="FL237" s="186"/>
      <c r="FM237" s="186"/>
      <c r="FN237" s="186"/>
      <c r="FO237" s="186"/>
      <c r="FP237" s="186"/>
      <c r="FQ237" s="186"/>
      <c r="FR237" s="186"/>
      <c r="FS237" s="186"/>
      <c r="FT237" s="186"/>
      <c r="FU237" s="186"/>
      <c r="FV237" s="186"/>
      <c r="FW237" s="186"/>
      <c r="FX237" s="186"/>
      <c r="FY237" s="186"/>
      <c r="FZ237" s="186"/>
      <c r="GA237" s="186"/>
      <c r="GB237" s="186"/>
      <c r="GC237" s="186"/>
      <c r="GD237" s="186"/>
      <c r="GE237" s="186"/>
      <c r="GF237" s="186"/>
      <c r="GG237" s="186"/>
      <c r="GH237" s="186"/>
      <c r="GI237" s="186"/>
      <c r="GJ237" s="186"/>
      <c r="GK237" s="186"/>
      <c r="GL237" s="186"/>
      <c r="GM237" s="186"/>
      <c r="GN237" s="186"/>
      <c r="GO237" s="186"/>
      <c r="GP237" s="186"/>
      <c r="GQ237" s="186"/>
      <c r="GR237" s="186"/>
      <c r="GS237" s="186"/>
      <c r="GT237" s="186"/>
      <c r="GU237" s="186"/>
      <c r="GV237" s="186"/>
      <c r="GW237" s="186"/>
      <c r="GX237" s="186"/>
      <c r="GY237" s="186"/>
      <c r="GZ237" s="186"/>
      <c r="HA237" s="186"/>
      <c r="HB237" s="186"/>
      <c r="HC237" s="186"/>
      <c r="HD237" s="186"/>
      <c r="HE237" s="186"/>
      <c r="HF237" s="186"/>
      <c r="HG237" s="186"/>
      <c r="HH237" s="186"/>
      <c r="HI237" s="186"/>
      <c r="HJ237" s="186"/>
      <c r="HK237" s="186"/>
      <c r="HL237" s="186"/>
      <c r="HM237" s="186"/>
      <c r="HN237" s="186"/>
      <c r="HO237" s="186"/>
      <c r="HP237" s="186"/>
      <c r="HQ237" s="186"/>
      <c r="HR237" s="186"/>
      <c r="HS237" s="186"/>
      <c r="HT237" s="186"/>
      <c r="HU237" s="186"/>
      <c r="HV237" s="186"/>
      <c r="HW237" s="186"/>
      <c r="HX237" s="186"/>
      <c r="HY237" s="186"/>
      <c r="HZ237" s="186"/>
      <c r="IA237" s="186"/>
      <c r="IB237" s="186"/>
      <c r="IC237" s="186"/>
      <c r="ID237" s="186"/>
      <c r="IE237" s="186"/>
      <c r="IF237" s="186"/>
      <c r="IG237" s="186"/>
      <c r="IH237" s="186"/>
      <c r="II237" s="186"/>
      <c r="IJ237" s="186"/>
      <c r="IK237" s="186"/>
      <c r="IL237" s="186"/>
      <c r="IM237" s="186"/>
      <c r="IN237" s="186"/>
    </row>
    <row r="238" spans="1:248" s="442" customFormat="1" ht="12.75" customHeight="1">
      <c r="A238" s="260"/>
      <c r="C238" s="965"/>
      <c r="D238" s="965"/>
      <c r="E238" s="966"/>
      <c r="F238" s="966"/>
      <c r="G238" s="966"/>
      <c r="H238" s="966"/>
      <c r="I238" s="966"/>
      <c r="J238" s="966"/>
      <c r="K238" s="966"/>
      <c r="L238" s="965"/>
      <c r="M238" s="443"/>
    </row>
    <row r="239" spans="1:248" s="33" customFormat="1" ht="12.75" customHeight="1">
      <c r="A239" s="353"/>
      <c r="B239" s="50"/>
      <c r="C239" s="832"/>
      <c r="D239" s="832"/>
      <c r="E239" s="831"/>
      <c r="F239" s="831"/>
      <c r="G239" s="831"/>
      <c r="H239" s="831"/>
      <c r="I239" s="831"/>
      <c r="J239" s="831"/>
      <c r="K239" s="831"/>
      <c r="L239" s="831"/>
      <c r="M239" s="62"/>
      <c r="N239" s="62"/>
      <c r="O239" s="50"/>
      <c r="P239" s="50"/>
      <c r="Q239" s="50"/>
      <c r="R239" s="50"/>
      <c r="S239" s="50"/>
      <c r="T239" s="50"/>
      <c r="U239" s="341"/>
    </row>
    <row r="240" spans="1:248" s="33" customFormat="1" ht="12.75" customHeight="1">
      <c r="A240" s="353"/>
      <c r="B240" s="50"/>
      <c r="C240" s="832"/>
      <c r="D240" s="832"/>
      <c r="E240" s="831"/>
      <c r="F240" s="831"/>
      <c r="G240" s="831"/>
      <c r="H240" s="831"/>
      <c r="I240" s="831"/>
      <c r="J240" s="831"/>
      <c r="K240" s="831"/>
      <c r="L240" s="923"/>
      <c r="P240" s="50"/>
      <c r="Q240" s="50"/>
      <c r="U240" s="341"/>
      <c r="W240" s="149"/>
    </row>
    <row r="241" spans="1:34" s="33" customFormat="1" ht="12.75" customHeight="1">
      <c r="A241" s="353"/>
      <c r="B241" s="50"/>
      <c r="C241" s="832"/>
      <c r="D241" s="832"/>
      <c r="E241" s="831"/>
      <c r="F241" s="831"/>
      <c r="G241" s="831"/>
      <c r="H241" s="831"/>
      <c r="I241" s="831"/>
      <c r="J241" s="831"/>
      <c r="K241" s="831"/>
      <c r="L241" s="831"/>
      <c r="M241" s="62"/>
      <c r="N241" s="62"/>
      <c r="Q241" s="50"/>
      <c r="U241" s="341"/>
      <c r="W241" s="149"/>
    </row>
    <row r="242" spans="1:34" s="33" customFormat="1" ht="12.75" customHeight="1">
      <c r="A242" s="353"/>
      <c r="B242" s="50"/>
      <c r="C242" s="832"/>
      <c r="D242" s="832"/>
      <c r="E242" s="831"/>
      <c r="F242" s="831"/>
      <c r="G242" s="831"/>
      <c r="H242" s="831"/>
      <c r="I242" s="831"/>
      <c r="J242" s="831"/>
      <c r="K242" s="831"/>
      <c r="L242" s="831"/>
      <c r="M242" s="62"/>
      <c r="N242" s="62"/>
      <c r="O242" s="50"/>
      <c r="P242" s="50"/>
      <c r="Q242" s="50"/>
      <c r="U242" s="341"/>
      <c r="W242" s="149"/>
    </row>
    <row r="243" spans="1:34" s="516" customFormat="1" ht="19.5" customHeight="1">
      <c r="A243" s="352"/>
      <c r="B243" s="1601" t="s">
        <v>180</v>
      </c>
      <c r="C243" s="1602"/>
      <c r="D243" s="1602"/>
      <c r="E243" s="1602"/>
      <c r="F243" s="1602"/>
      <c r="G243" s="1602"/>
      <c r="H243" s="1602"/>
      <c r="I243" s="1602"/>
      <c r="J243" s="1602"/>
      <c r="K243" s="1602"/>
      <c r="L243" s="1602"/>
      <c r="M243" s="1601"/>
      <c r="N243" s="1601"/>
      <c r="O243" s="1601"/>
      <c r="P243" s="1601"/>
      <c r="Q243" s="1601"/>
      <c r="R243" s="1601"/>
      <c r="S243" s="1601"/>
      <c r="T243" s="1601"/>
      <c r="U243" s="209"/>
      <c r="W243" s="146"/>
    </row>
    <row r="244" spans="1:34" s="516" customFormat="1" ht="3.75" customHeight="1">
      <c r="A244" s="352"/>
      <c r="B244" s="528"/>
      <c r="C244" s="905"/>
      <c r="D244" s="905"/>
      <c r="E244" s="828"/>
      <c r="F244" s="828"/>
      <c r="G244" s="828"/>
      <c r="H244" s="828"/>
      <c r="I244" s="828"/>
      <c r="J244" s="828"/>
      <c r="K244" s="828"/>
      <c r="L244" s="828"/>
      <c r="M244" s="8"/>
      <c r="N244" s="8"/>
      <c r="O244" s="8"/>
      <c r="P244" s="8"/>
      <c r="Q244" s="8"/>
      <c r="R244" s="527"/>
      <c r="U244" s="209"/>
      <c r="W244" s="146"/>
    </row>
    <row r="245" spans="1:34" s="516" customFormat="1" ht="19.5" customHeight="1">
      <c r="A245" s="354"/>
      <c r="B245" s="528" t="s">
        <v>97</v>
      </c>
      <c r="C245" s="905"/>
      <c r="D245" s="905"/>
      <c r="E245" s="905"/>
      <c r="F245" s="907"/>
      <c r="G245" s="1679"/>
      <c r="H245" s="1679"/>
      <c r="I245" s="1679"/>
      <c r="J245" s="1679"/>
      <c r="K245" s="1679"/>
      <c r="L245" s="1679"/>
      <c r="M245" s="1663"/>
      <c r="N245" s="1663"/>
      <c r="O245" s="1663"/>
      <c r="P245" s="1663"/>
      <c r="Q245" s="1663"/>
      <c r="R245" s="1663"/>
      <c r="S245" s="1663"/>
      <c r="T245" s="1663"/>
      <c r="U245" s="338"/>
      <c r="W245" s="146"/>
    </row>
    <row r="246" spans="1:34" s="516" customFormat="1" ht="9" customHeight="1">
      <c r="A246" s="260"/>
      <c r="B246" s="528"/>
      <c r="C246" s="905"/>
      <c r="D246" s="905"/>
      <c r="E246" s="907"/>
      <c r="F246" s="907"/>
      <c r="G246" s="907"/>
      <c r="H246" s="907"/>
      <c r="I246" s="907"/>
      <c r="J246" s="907"/>
      <c r="K246" s="907"/>
      <c r="L246" s="926"/>
      <c r="M246" s="31"/>
      <c r="N246" s="31"/>
      <c r="O246" s="31"/>
      <c r="P246" s="31"/>
      <c r="Q246" s="31"/>
      <c r="R246" s="159"/>
      <c r="S246" s="159"/>
      <c r="T246" s="159"/>
      <c r="U246" s="209"/>
      <c r="W246" s="146"/>
    </row>
    <row r="247" spans="1:34" s="516" customFormat="1" ht="19.5" customHeight="1">
      <c r="A247" s="260"/>
      <c r="B247" s="528" t="s">
        <v>0</v>
      </c>
      <c r="C247" s="905"/>
      <c r="D247" s="905"/>
      <c r="E247" s="1609"/>
      <c r="F247" s="1609"/>
      <c r="G247" s="1609"/>
      <c r="H247" s="907"/>
      <c r="I247" s="826"/>
      <c r="J247" s="907"/>
      <c r="K247" s="907"/>
      <c r="L247" s="926"/>
      <c r="M247" s="31"/>
      <c r="N247" s="31"/>
      <c r="O247" s="31"/>
      <c r="P247" s="31"/>
      <c r="Q247" s="31"/>
      <c r="R247" s="159"/>
      <c r="S247" s="159"/>
      <c r="T247" s="159"/>
      <c r="U247" s="209"/>
      <c r="W247" s="146"/>
    </row>
    <row r="248" spans="1:34" s="516" customFormat="1" ht="5.25" customHeight="1">
      <c r="A248" s="260"/>
      <c r="B248" s="528"/>
      <c r="C248" s="905"/>
      <c r="D248" s="905"/>
      <c r="E248" s="907"/>
      <c r="F248" s="907"/>
      <c r="G248" s="907"/>
      <c r="H248" s="907"/>
      <c r="I248" s="907"/>
      <c r="J248" s="907"/>
      <c r="K248" s="907"/>
      <c r="L248" s="926"/>
      <c r="M248" s="31"/>
      <c r="N248" s="31"/>
      <c r="O248" s="31"/>
      <c r="P248" s="31"/>
      <c r="Q248" s="31"/>
      <c r="R248" s="159"/>
      <c r="S248" s="159"/>
      <c r="T248" s="159"/>
      <c r="U248" s="209"/>
      <c r="W248" s="146"/>
    </row>
    <row r="249" spans="1:34" s="40" customFormat="1" ht="14.25" customHeight="1">
      <c r="A249" s="355"/>
      <c r="B249" s="70" t="s">
        <v>114</v>
      </c>
      <c r="C249" s="914"/>
      <c r="D249" s="914"/>
      <c r="E249" s="914"/>
      <c r="F249" s="914"/>
      <c r="G249" s="914"/>
      <c r="H249" s="914"/>
      <c r="I249" s="914"/>
      <c r="J249" s="914"/>
      <c r="K249" s="914"/>
      <c r="L249" s="914"/>
      <c r="M249" s="71"/>
      <c r="N249" s="71"/>
      <c r="O249" s="71"/>
      <c r="P249" s="71"/>
      <c r="Q249" s="71"/>
      <c r="R249" s="71"/>
      <c r="S249" s="71"/>
      <c r="T249" s="248"/>
      <c r="U249" s="342"/>
      <c r="W249" s="142"/>
    </row>
    <row r="250" spans="1:34" s="40" customFormat="1" ht="3.75" customHeight="1">
      <c r="A250" s="355"/>
      <c r="B250" s="251"/>
      <c r="C250" s="914"/>
      <c r="D250" s="967"/>
      <c r="E250" s="914"/>
      <c r="F250" s="914"/>
      <c r="G250" s="914"/>
      <c r="H250" s="914"/>
      <c r="I250" s="914"/>
      <c r="J250" s="914"/>
      <c r="K250" s="914"/>
      <c r="L250" s="914"/>
      <c r="M250" s="71"/>
      <c r="N250" s="71"/>
      <c r="O250" s="71"/>
      <c r="P250" s="71"/>
      <c r="Q250" s="71"/>
      <c r="R250" s="71"/>
      <c r="S250" s="71"/>
      <c r="T250" s="248"/>
      <c r="U250" s="343"/>
      <c r="W250" s="142"/>
    </row>
    <row r="251" spans="1:34" s="518" customFormat="1" ht="17.25" customHeight="1">
      <c r="A251" s="356"/>
      <c r="B251" s="1660" t="s">
        <v>82</v>
      </c>
      <c r="C251" s="1662"/>
      <c r="D251" s="968" t="s">
        <v>22</v>
      </c>
      <c r="E251" s="915" t="s">
        <v>23</v>
      </c>
      <c r="F251" s="969">
        <v>1</v>
      </c>
      <c r="G251" s="970"/>
      <c r="H251" s="955"/>
      <c r="I251" s="1666" t="s">
        <v>86</v>
      </c>
      <c r="J251" s="1662"/>
      <c r="K251" s="956"/>
      <c r="L251" s="915" t="s">
        <v>23</v>
      </c>
      <c r="M251" s="517"/>
      <c r="N251" s="1670"/>
      <c r="O251" s="1660" t="s">
        <v>83</v>
      </c>
      <c r="P251" s="1661"/>
      <c r="Q251" s="79"/>
      <c r="R251" s="74" t="s">
        <v>23</v>
      </c>
      <c r="S251" s="1668"/>
      <c r="T251" s="1669"/>
      <c r="U251" s="344"/>
      <c r="W251" s="475"/>
    </row>
    <row r="252" spans="1:34" s="39" customFormat="1" ht="6.75" customHeight="1">
      <c r="A252" s="261"/>
      <c r="B252" s="122"/>
      <c r="C252" s="852"/>
      <c r="D252" s="852"/>
      <c r="E252" s="852"/>
      <c r="F252" s="852"/>
      <c r="G252" s="852"/>
      <c r="H252" s="955"/>
      <c r="I252" s="852"/>
      <c r="J252" s="852"/>
      <c r="K252" s="852"/>
      <c r="L252" s="852"/>
      <c r="M252" s="122"/>
      <c r="N252" s="1670"/>
      <c r="P252" s="122"/>
      <c r="Q252" s="516"/>
      <c r="R252" s="528"/>
      <c r="S252" s="122"/>
      <c r="T252" s="249"/>
      <c r="U252" s="345"/>
      <c r="V252" s="143"/>
      <c r="W252" s="143"/>
      <c r="X252" s="143"/>
      <c r="Y252" s="143"/>
      <c r="Z252" s="143"/>
      <c r="AA252" s="143"/>
      <c r="AB252" s="143"/>
      <c r="AC252" s="143"/>
      <c r="AD252" s="143"/>
      <c r="AE252" s="143"/>
      <c r="AF252" s="143"/>
      <c r="AG252" s="143"/>
      <c r="AH252" s="143"/>
    </row>
    <row r="253" spans="1:34" s="39" customFormat="1" ht="17.25" customHeight="1">
      <c r="A253" s="261"/>
      <c r="B253" s="1660" t="s">
        <v>84</v>
      </c>
      <c r="C253" s="1662"/>
      <c r="D253" s="956"/>
      <c r="E253" s="915" t="s">
        <v>23</v>
      </c>
      <c r="F253" s="920"/>
      <c r="G253" s="852"/>
      <c r="H253" s="955"/>
      <c r="I253" s="1666" t="s">
        <v>85</v>
      </c>
      <c r="J253" s="1662"/>
      <c r="K253" s="956"/>
      <c r="L253" s="915" t="s">
        <v>23</v>
      </c>
      <c r="M253" s="517"/>
      <c r="N253" s="1670"/>
      <c r="O253" s="1660" t="s">
        <v>115</v>
      </c>
      <c r="P253" s="1661"/>
      <c r="Q253" s="79"/>
      <c r="R253" s="74" t="s">
        <v>23</v>
      </c>
      <c r="S253" s="1668"/>
      <c r="T253" s="1669"/>
      <c r="U253" s="345"/>
      <c r="V253" s="143"/>
      <c r="W253" s="143"/>
      <c r="X253" s="143"/>
      <c r="Y253" s="143"/>
      <c r="Z253" s="143"/>
      <c r="AA253" s="143"/>
      <c r="AB253" s="143"/>
      <c r="AC253" s="143"/>
      <c r="AD253" s="143"/>
      <c r="AE253" s="143"/>
      <c r="AF253" s="143"/>
      <c r="AG253" s="143"/>
      <c r="AH253" s="143"/>
    </row>
    <row r="254" spans="1:34" s="143" customFormat="1" ht="8.25" customHeight="1">
      <c r="A254" s="261"/>
      <c r="C254" s="873"/>
      <c r="D254" s="873"/>
      <c r="E254" s="873"/>
      <c r="F254" s="873"/>
      <c r="G254" s="873"/>
      <c r="H254" s="873"/>
      <c r="I254" s="873"/>
      <c r="J254" s="873"/>
      <c r="K254" s="873"/>
      <c r="L254" s="873"/>
      <c r="T254" s="249"/>
      <c r="U254" s="345"/>
    </row>
    <row r="255" spans="1:34" s="36" customFormat="1" ht="19.5" customHeight="1">
      <c r="A255" s="261"/>
      <c r="B255" s="1664" t="s">
        <v>91</v>
      </c>
      <c r="C255" s="1665"/>
      <c r="D255" s="1667" t="str">
        <f>IF(SUM(Q259:S298,Q306:S356,Q364:S413,Q421:S470)=0,"",SUM(Q259:S298,Q306:S356,Q364:S413,Q421:S470))</f>
        <v/>
      </c>
      <c r="E255" s="1667"/>
      <c r="F255" s="1667"/>
      <c r="G255" s="1667"/>
      <c r="H255" s="1667"/>
      <c r="I255" s="872"/>
      <c r="J255" s="872"/>
      <c r="K255" s="872"/>
      <c r="L255" s="872"/>
      <c r="M255" s="35"/>
      <c r="N255" s="35"/>
      <c r="R255" s="507" t="s">
        <v>236</v>
      </c>
      <c r="T255" s="157"/>
      <c r="U255" s="346"/>
    </row>
    <row r="256" spans="1:34" s="36" customFormat="1" ht="3.75" customHeight="1">
      <c r="A256" s="261"/>
      <c r="B256" s="153"/>
      <c r="C256" s="957"/>
      <c r="D256" s="822"/>
      <c r="E256" s="823"/>
      <c r="F256" s="823"/>
      <c r="G256" s="823"/>
      <c r="H256" s="823"/>
      <c r="I256" s="823"/>
      <c r="J256" s="823"/>
      <c r="K256" s="823"/>
      <c r="L256" s="822"/>
      <c r="M256" s="18"/>
      <c r="N256" s="18"/>
      <c r="O256" s="18"/>
      <c r="P256" s="18"/>
      <c r="Q256" s="18"/>
      <c r="R256" s="169"/>
      <c r="S256" s="169"/>
      <c r="T256" s="170"/>
      <c r="U256" s="347"/>
      <c r="V256" s="35"/>
      <c r="W256" s="35"/>
      <c r="X256" s="35"/>
      <c r="Y256" s="35"/>
      <c r="Z256" s="35"/>
    </row>
    <row r="257" spans="1:23" s="39" customFormat="1" ht="12.75" customHeight="1">
      <c r="A257" s="260"/>
      <c r="B257" s="1629" t="s">
        <v>1</v>
      </c>
      <c r="C257" s="1644" t="s">
        <v>7</v>
      </c>
      <c r="D257" s="1646" t="s">
        <v>8</v>
      </c>
      <c r="E257" s="1647"/>
      <c r="F257" s="1647"/>
      <c r="G257" s="1647"/>
      <c r="H257" s="1647"/>
      <c r="I257" s="1647"/>
      <c r="J257" s="1647"/>
      <c r="K257" s="1648"/>
      <c r="L257" s="1644" t="s">
        <v>117</v>
      </c>
      <c r="M257" s="1587" t="s">
        <v>53</v>
      </c>
      <c r="N257" s="1644" t="s">
        <v>3</v>
      </c>
      <c r="O257" s="1671" t="s">
        <v>118</v>
      </c>
      <c r="P257" s="1672"/>
      <c r="Q257" s="1671" t="s">
        <v>119</v>
      </c>
      <c r="R257" s="1675"/>
      <c r="S257" s="1672"/>
      <c r="T257" s="1631" t="s">
        <v>2</v>
      </c>
      <c r="U257" s="348"/>
      <c r="W257" s="143"/>
    </row>
    <row r="258" spans="1:23" s="38" customFormat="1" ht="20.25" customHeight="1" thickBot="1">
      <c r="A258" s="269"/>
      <c r="B258" s="1630"/>
      <c r="C258" s="1645"/>
      <c r="D258" s="1649"/>
      <c r="E258" s="1650"/>
      <c r="F258" s="1650"/>
      <c r="G258" s="1650"/>
      <c r="H258" s="1650"/>
      <c r="I258" s="1650"/>
      <c r="J258" s="1650"/>
      <c r="K258" s="1651"/>
      <c r="L258" s="1645"/>
      <c r="M258" s="1652"/>
      <c r="N258" s="1652"/>
      <c r="O258" s="1673"/>
      <c r="P258" s="1674"/>
      <c r="Q258" s="1676"/>
      <c r="R258" s="1677"/>
      <c r="S258" s="1678"/>
      <c r="T258" s="1632"/>
      <c r="U258" s="349"/>
      <c r="V258" s="88"/>
      <c r="W258" s="89"/>
    </row>
    <row r="259" spans="1:23" s="39" customFormat="1" ht="23.45" customHeight="1">
      <c r="A259" s="260"/>
      <c r="B259" s="282"/>
      <c r="C259" s="865"/>
      <c r="D259" s="1642"/>
      <c r="E259" s="1643"/>
      <c r="F259" s="1643"/>
      <c r="G259" s="1643"/>
      <c r="H259" s="1643"/>
      <c r="I259" s="1643"/>
      <c r="J259" s="1643"/>
      <c r="K259" s="1643"/>
      <c r="L259" s="942"/>
      <c r="M259" s="253"/>
      <c r="N259" s="254"/>
      <c r="O259" s="1639" t="str">
        <f>IF(C259*N259=0,"",C259*N259)</f>
        <v/>
      </c>
      <c r="P259" s="1640"/>
      <c r="Q259" s="1681" t="str">
        <f>IF(ISERROR(INDEX($W$259:$W$264,MATCH(M259,$V$259:$V$264,0))*O259),"",INDEX($W$259:$W$264,MATCH(M259,V$259:$V$264,0))*O259)</f>
        <v/>
      </c>
      <c r="R259" s="1682"/>
      <c r="S259" s="1683"/>
      <c r="T259" s="413"/>
      <c r="U259" s="350"/>
      <c r="V259" s="469" t="str">
        <f>D251</f>
        <v>USD</v>
      </c>
      <c r="W259" s="470">
        <f>F251</f>
        <v>1</v>
      </c>
    </row>
    <row r="260" spans="1:23" s="39" customFormat="1" ht="23.45" customHeight="1">
      <c r="A260" s="357"/>
      <c r="B260" s="281"/>
      <c r="C260" s="865"/>
      <c r="D260" s="1615"/>
      <c r="E260" s="1616"/>
      <c r="F260" s="1616"/>
      <c r="G260" s="1616"/>
      <c r="H260" s="1616"/>
      <c r="I260" s="1616"/>
      <c r="J260" s="1616"/>
      <c r="K260" s="1616"/>
      <c r="L260" s="942"/>
      <c r="M260" s="253"/>
      <c r="N260" s="131"/>
      <c r="O260" s="1639" t="str">
        <f t="shared" ref="O260:O298" si="8">IF(C260*N260=0,"",C260*N260)</f>
        <v/>
      </c>
      <c r="P260" s="1640"/>
      <c r="Q260" s="1680" t="str">
        <f>IF(ISERROR(INDEX($W$259:$W$264,MATCH(M260,$V$259:$V$264,0))*O260),"",INDEX($W$259:$W$264,MATCH(M260,V$259:$V$264,0))*O260)</f>
        <v/>
      </c>
      <c r="R260" s="1680"/>
      <c r="S260" s="1680"/>
      <c r="T260" s="412"/>
      <c r="U260" s="350"/>
      <c r="V260" s="469" t="str">
        <f>IF(K251=0,"",K251)</f>
        <v/>
      </c>
      <c r="W260" s="470">
        <f>M251</f>
        <v>0</v>
      </c>
    </row>
    <row r="261" spans="1:23" s="39" customFormat="1" ht="23.45" customHeight="1">
      <c r="A261" s="357"/>
      <c r="B261" s="281"/>
      <c r="C261" s="865"/>
      <c r="D261" s="1615"/>
      <c r="E261" s="1616"/>
      <c r="F261" s="1616"/>
      <c r="G261" s="1616"/>
      <c r="H261" s="1616"/>
      <c r="I261" s="1616"/>
      <c r="J261" s="1616"/>
      <c r="K261" s="1616"/>
      <c r="L261" s="942"/>
      <c r="M261" s="253"/>
      <c r="N261" s="131"/>
      <c r="O261" s="1639" t="str">
        <f t="shared" si="8"/>
        <v/>
      </c>
      <c r="P261" s="1640"/>
      <c r="Q261" s="1680" t="str">
        <f>IF(ISERROR(INDEX($W$259:$W$264,MATCH(M261,$V$259:$V$264,0))*O261),"",INDEX($W$259:$W$264,MATCH(M261,V$259:$V$264,0))*O261)</f>
        <v/>
      </c>
      <c r="R261" s="1680"/>
      <c r="S261" s="1680"/>
      <c r="T261" s="412"/>
      <c r="U261" s="350"/>
      <c r="V261" s="469" t="str">
        <f>IF(Q251=0,"",Q251)</f>
        <v/>
      </c>
      <c r="W261" s="470">
        <f>S251</f>
        <v>0</v>
      </c>
    </row>
    <row r="262" spans="1:23" s="39" customFormat="1" ht="23.45" customHeight="1">
      <c r="A262" s="357"/>
      <c r="B262" s="281"/>
      <c r="C262" s="865"/>
      <c r="D262" s="1615"/>
      <c r="E262" s="1616"/>
      <c r="F262" s="1616"/>
      <c r="G262" s="1616"/>
      <c r="H262" s="1616"/>
      <c r="I262" s="1616"/>
      <c r="J262" s="1616"/>
      <c r="K262" s="1616"/>
      <c r="L262" s="942"/>
      <c r="M262" s="253"/>
      <c r="N262" s="131"/>
      <c r="O262" s="1639" t="str">
        <f t="shared" si="8"/>
        <v/>
      </c>
      <c r="P262" s="1640"/>
      <c r="Q262" s="1680" t="str">
        <f>IF(ISERROR(INDEX($W$259:$W$264,MATCH(M262,$V$259:$V$264,0))*O262),"",INDEX($W$259:$W$264,MATCH(M262,V$259:$V$264,0))*O262)</f>
        <v/>
      </c>
      <c r="R262" s="1680"/>
      <c r="S262" s="1680"/>
      <c r="T262" s="412"/>
      <c r="U262" s="350"/>
      <c r="V262" s="469" t="str">
        <f>IF(D253=0,"",D253)</f>
        <v/>
      </c>
      <c r="W262" s="470">
        <f>F253</f>
        <v>0</v>
      </c>
    </row>
    <row r="263" spans="1:23" s="39" customFormat="1" ht="23.45" customHeight="1">
      <c r="A263" s="357"/>
      <c r="B263" s="281"/>
      <c r="C263" s="865"/>
      <c r="D263" s="1642"/>
      <c r="E263" s="1643"/>
      <c r="F263" s="1643"/>
      <c r="G263" s="1643"/>
      <c r="H263" s="1643"/>
      <c r="I263" s="1643"/>
      <c r="J263" s="1643"/>
      <c r="K263" s="1643"/>
      <c r="L263" s="942"/>
      <c r="M263" s="253"/>
      <c r="N263" s="131"/>
      <c r="O263" s="1639" t="str">
        <f t="shared" si="8"/>
        <v/>
      </c>
      <c r="P263" s="1640"/>
      <c r="Q263" s="1680" t="str">
        <f>IF(ISERROR(INDEX($W$259:$W$264,MATCH(M263,$V$259:$V$264,0))*O263),"",INDEX($W$259:$W$264,MATCH(M263,V$259:$V$264,0))*O263)</f>
        <v/>
      </c>
      <c r="R263" s="1680"/>
      <c r="S263" s="1680"/>
      <c r="T263" s="412"/>
      <c r="U263" s="350"/>
      <c r="V263" s="469" t="str">
        <f>IF(K253=0,"",K253)</f>
        <v/>
      </c>
      <c r="W263" s="470">
        <f>M253</f>
        <v>0</v>
      </c>
    </row>
    <row r="264" spans="1:23" s="39" customFormat="1" ht="23.45" customHeight="1">
      <c r="A264" s="357"/>
      <c r="B264" s="281"/>
      <c r="C264" s="865"/>
      <c r="D264" s="1615"/>
      <c r="E264" s="1616"/>
      <c r="F264" s="1616"/>
      <c r="G264" s="1616"/>
      <c r="H264" s="1616"/>
      <c r="I264" s="1616"/>
      <c r="J264" s="1616"/>
      <c r="K264" s="1616"/>
      <c r="L264" s="942"/>
      <c r="M264" s="253"/>
      <c r="N264" s="131"/>
      <c r="O264" s="1639" t="str">
        <f t="shared" si="8"/>
        <v/>
      </c>
      <c r="P264" s="1640"/>
      <c r="Q264" s="1680" t="str">
        <f>IF(ISERROR(INDEX($W$259:$W$264,MATCH(M264,$V$259:$V$264,0))*O264),"",INDEX($W$259:$W$264,MATCH(M264,V$259:$V$264,0))*O264)</f>
        <v/>
      </c>
      <c r="R264" s="1680"/>
      <c r="S264" s="1680"/>
      <c r="T264" s="412"/>
      <c r="U264" s="350"/>
      <c r="V264" s="469" t="str">
        <f>IF(Q253=0,"", Q253)</f>
        <v/>
      </c>
      <c r="W264" s="470">
        <f>S253</f>
        <v>0</v>
      </c>
    </row>
    <row r="265" spans="1:23" s="39" customFormat="1" ht="23.45" customHeight="1">
      <c r="A265" s="357"/>
      <c r="B265" s="281"/>
      <c r="C265" s="865"/>
      <c r="D265" s="1615"/>
      <c r="E265" s="1616"/>
      <c r="F265" s="1616"/>
      <c r="G265" s="1616"/>
      <c r="H265" s="1616"/>
      <c r="I265" s="1616"/>
      <c r="J265" s="1616"/>
      <c r="K265" s="1616"/>
      <c r="L265" s="942"/>
      <c r="M265" s="253"/>
      <c r="N265" s="131"/>
      <c r="O265" s="1639" t="str">
        <f t="shared" si="8"/>
        <v/>
      </c>
      <c r="P265" s="1640"/>
      <c r="Q265" s="1680" t="str">
        <f>IF(ISERROR(INDEX($W$259:$W$264,MATCH(M265,$V$259:$V$264,0))*O265),"",INDEX($W$259:$W$264,MATCH(M265,V$259:$V$264,0))*O265)</f>
        <v/>
      </c>
      <c r="R265" s="1680"/>
      <c r="S265" s="1680"/>
      <c r="T265" s="412"/>
      <c r="U265" s="350"/>
      <c r="W265" s="143"/>
    </row>
    <row r="266" spans="1:23" s="39" customFormat="1" ht="23.45" customHeight="1">
      <c r="A266" s="357"/>
      <c r="B266" s="281"/>
      <c r="C266" s="865"/>
      <c r="D266" s="1615"/>
      <c r="E266" s="1616"/>
      <c r="F266" s="1616"/>
      <c r="G266" s="1616"/>
      <c r="H266" s="1616"/>
      <c r="I266" s="1616"/>
      <c r="J266" s="1616"/>
      <c r="K266" s="1616"/>
      <c r="L266" s="942"/>
      <c r="M266" s="253"/>
      <c r="N266" s="131"/>
      <c r="O266" s="1639" t="str">
        <f t="shared" si="8"/>
        <v/>
      </c>
      <c r="P266" s="1640"/>
      <c r="Q266" s="1680" t="str">
        <f>IF(ISERROR(INDEX($W$259:$W$264,MATCH(M266,$V$259:$V$264,0))*O266),"",INDEX($W$259:$W$264,MATCH(M266,V$259:$V$264,0))*O266)</f>
        <v/>
      </c>
      <c r="R266" s="1680"/>
      <c r="S266" s="1680"/>
      <c r="T266" s="412"/>
      <c r="U266" s="350"/>
      <c r="W266" s="143"/>
    </row>
    <row r="267" spans="1:23" s="39" customFormat="1" ht="23.45" customHeight="1">
      <c r="A267" s="357"/>
      <c r="B267" s="281"/>
      <c r="C267" s="865"/>
      <c r="D267" s="1615"/>
      <c r="E267" s="1616"/>
      <c r="F267" s="1616"/>
      <c r="G267" s="1616"/>
      <c r="H267" s="1616"/>
      <c r="I267" s="1616"/>
      <c r="J267" s="1616"/>
      <c r="K267" s="1616"/>
      <c r="L267" s="942"/>
      <c r="M267" s="253"/>
      <c r="N267" s="131"/>
      <c r="O267" s="1639" t="str">
        <f t="shared" si="8"/>
        <v/>
      </c>
      <c r="P267" s="1640"/>
      <c r="Q267" s="1680" t="str">
        <f>IF(ISERROR(INDEX($W$259:$W$264,MATCH(M267,$V$259:$V$264,0))*O267),"",INDEX($W$259:$W$264,MATCH(M267,V$259:$V$264,0))*O267)</f>
        <v/>
      </c>
      <c r="R267" s="1680"/>
      <c r="S267" s="1680"/>
      <c r="T267" s="412"/>
      <c r="U267" s="350"/>
      <c r="W267" s="143"/>
    </row>
    <row r="268" spans="1:23" s="39" customFormat="1" ht="23.45" customHeight="1">
      <c r="A268" s="357"/>
      <c r="B268" s="281"/>
      <c r="C268" s="865"/>
      <c r="D268" s="1615"/>
      <c r="E268" s="1616"/>
      <c r="F268" s="1616"/>
      <c r="G268" s="1616"/>
      <c r="H268" s="1616"/>
      <c r="I268" s="1616"/>
      <c r="J268" s="1616"/>
      <c r="K268" s="1616"/>
      <c r="L268" s="942"/>
      <c r="M268" s="253"/>
      <c r="N268" s="131"/>
      <c r="O268" s="1639" t="str">
        <f t="shared" si="8"/>
        <v/>
      </c>
      <c r="P268" s="1640"/>
      <c r="Q268" s="1680" t="str">
        <f>IF(ISERROR(INDEX($W$259:$W$264,MATCH(M268,$V$259:$V$264,0))*O268),"",INDEX($W$259:$W$264,MATCH(M268,V$259:$V$264,0))*O268)</f>
        <v/>
      </c>
      <c r="R268" s="1680"/>
      <c r="S268" s="1680"/>
      <c r="T268" s="412"/>
      <c r="U268" s="350"/>
      <c r="W268" s="143"/>
    </row>
    <row r="269" spans="1:23" s="39" customFormat="1" ht="23.45" customHeight="1">
      <c r="A269" s="357"/>
      <c r="B269" s="281"/>
      <c r="C269" s="865"/>
      <c r="D269" s="1615"/>
      <c r="E269" s="1616"/>
      <c r="F269" s="1616"/>
      <c r="G269" s="1616"/>
      <c r="H269" s="1616"/>
      <c r="I269" s="1616"/>
      <c r="J269" s="1616"/>
      <c r="K269" s="1616"/>
      <c r="L269" s="942"/>
      <c r="M269" s="253"/>
      <c r="N269" s="131"/>
      <c r="O269" s="1639" t="str">
        <f t="shared" si="8"/>
        <v/>
      </c>
      <c r="P269" s="1640"/>
      <c r="Q269" s="1680" t="str">
        <f>IF(ISERROR(INDEX($W$259:$W$264,MATCH(M269,$V$259:$V$264,0))*O269),"",INDEX($W$259:$W$264,MATCH(M269,V$259:$V$264,0))*O269)</f>
        <v/>
      </c>
      <c r="R269" s="1680"/>
      <c r="S269" s="1680"/>
      <c r="T269" s="412"/>
      <c r="U269" s="350"/>
      <c r="W269" s="143"/>
    </row>
    <row r="270" spans="1:23" s="39" customFormat="1" ht="23.45" customHeight="1">
      <c r="A270" s="357"/>
      <c r="B270" s="281"/>
      <c r="C270" s="865"/>
      <c r="D270" s="1615"/>
      <c r="E270" s="1616"/>
      <c r="F270" s="1616"/>
      <c r="G270" s="1616"/>
      <c r="H270" s="1616"/>
      <c r="I270" s="1616"/>
      <c r="J270" s="1616"/>
      <c r="K270" s="1616"/>
      <c r="L270" s="942"/>
      <c r="M270" s="253"/>
      <c r="N270" s="131"/>
      <c r="O270" s="1639" t="str">
        <f t="shared" si="8"/>
        <v/>
      </c>
      <c r="P270" s="1640"/>
      <c r="Q270" s="1680" t="str">
        <f>IF(ISERROR(INDEX($W$259:$W$264,MATCH(M270,$V$259:$V$264,0))*O270),"",INDEX($W$259:$W$264,MATCH(M270,V$259:$V$264,0))*O270)</f>
        <v/>
      </c>
      <c r="R270" s="1680"/>
      <c r="S270" s="1680"/>
      <c r="T270" s="412"/>
      <c r="U270" s="350"/>
      <c r="W270" s="143"/>
    </row>
    <row r="271" spans="1:23" s="39" customFormat="1" ht="23.45" customHeight="1">
      <c r="A271" s="357"/>
      <c r="B271" s="281"/>
      <c r="C271" s="865"/>
      <c r="D271" s="1615"/>
      <c r="E271" s="1616"/>
      <c r="F271" s="1616"/>
      <c r="G271" s="1616"/>
      <c r="H271" s="1616"/>
      <c r="I271" s="1616"/>
      <c r="J271" s="1616"/>
      <c r="K271" s="1616"/>
      <c r="L271" s="942"/>
      <c r="M271" s="253"/>
      <c r="N271" s="131"/>
      <c r="O271" s="1639" t="str">
        <f t="shared" si="8"/>
        <v/>
      </c>
      <c r="P271" s="1640"/>
      <c r="Q271" s="1680" t="str">
        <f>IF(ISERROR(INDEX($W$259:$W$264,MATCH(M271,$V$259:$V$264,0))*O271),"",INDEX($W$259:$W$264,MATCH(M271,V$259:$V$264,0))*O271)</f>
        <v/>
      </c>
      <c r="R271" s="1680"/>
      <c r="S271" s="1680"/>
      <c r="T271" s="412"/>
      <c r="U271" s="350"/>
      <c r="W271" s="143"/>
    </row>
    <row r="272" spans="1:23" s="39" customFormat="1" ht="23.45" customHeight="1">
      <c r="A272" s="357"/>
      <c r="B272" s="281"/>
      <c r="C272" s="865"/>
      <c r="D272" s="1615"/>
      <c r="E272" s="1616"/>
      <c r="F272" s="1616"/>
      <c r="G272" s="1616"/>
      <c r="H272" s="1616"/>
      <c r="I272" s="1616"/>
      <c r="J272" s="1616"/>
      <c r="K272" s="1616"/>
      <c r="L272" s="942"/>
      <c r="M272" s="253"/>
      <c r="N272" s="131"/>
      <c r="O272" s="1639" t="str">
        <f t="shared" si="8"/>
        <v/>
      </c>
      <c r="P272" s="1640"/>
      <c r="Q272" s="1680" t="str">
        <f>IF(ISERROR(INDEX($W$259:$W$264,MATCH(M272,$V$259:$V$264,0))*O272),"",INDEX($W$259:$W$264,MATCH(M272,V$259:$V$264,0))*O272)</f>
        <v/>
      </c>
      <c r="R272" s="1680"/>
      <c r="S272" s="1680"/>
      <c r="T272" s="412"/>
      <c r="U272" s="350"/>
      <c r="W272" s="143"/>
    </row>
    <row r="273" spans="1:23" s="39" customFormat="1" ht="23.45" customHeight="1">
      <c r="A273" s="357"/>
      <c r="B273" s="281"/>
      <c r="C273" s="865"/>
      <c r="D273" s="1615"/>
      <c r="E273" s="1616"/>
      <c r="F273" s="1616"/>
      <c r="G273" s="1616"/>
      <c r="H273" s="1616"/>
      <c r="I273" s="1616"/>
      <c r="J273" s="1616"/>
      <c r="K273" s="1616"/>
      <c r="L273" s="942"/>
      <c r="M273" s="253"/>
      <c r="N273" s="131"/>
      <c r="O273" s="1639" t="str">
        <f t="shared" si="8"/>
        <v/>
      </c>
      <c r="P273" s="1640"/>
      <c r="Q273" s="1680" t="str">
        <f>IF(ISERROR(INDEX($W$259:$W$264,MATCH(M273,$V$259:$V$264,0))*O273),"",INDEX($W$259:$W$264,MATCH(M273,V$259:$V$264,0))*O273)</f>
        <v/>
      </c>
      <c r="R273" s="1680"/>
      <c r="S273" s="1680"/>
      <c r="T273" s="412"/>
      <c r="U273" s="350"/>
      <c r="W273" s="143"/>
    </row>
    <row r="274" spans="1:23" s="39" customFormat="1" ht="23.45" customHeight="1">
      <c r="A274" s="357"/>
      <c r="B274" s="281"/>
      <c r="C274" s="90"/>
      <c r="D274" s="1615"/>
      <c r="E274" s="1616"/>
      <c r="F274" s="1616"/>
      <c r="G274" s="1616"/>
      <c r="H274" s="1616"/>
      <c r="I274" s="1616"/>
      <c r="J274" s="1616"/>
      <c r="K274" s="1616"/>
      <c r="L274" s="217"/>
      <c r="M274" s="253"/>
      <c r="N274" s="131"/>
      <c r="O274" s="1639" t="str">
        <f t="shared" si="8"/>
        <v/>
      </c>
      <c r="P274" s="1640"/>
      <c r="Q274" s="1680" t="str">
        <f>IF(ISERROR(INDEX($W$259:$W$264,MATCH(M274,$V$259:$V$264,0))*O274),"",INDEX($W$259:$W$264,MATCH(M274,V$259:$V$264,0))*O274)</f>
        <v/>
      </c>
      <c r="R274" s="1680"/>
      <c r="S274" s="1680"/>
      <c r="T274" s="412"/>
      <c r="U274" s="350"/>
      <c r="W274" s="143"/>
    </row>
    <row r="275" spans="1:23" s="39" customFormat="1" ht="23.45" customHeight="1">
      <c r="A275" s="357"/>
      <c r="B275" s="281"/>
      <c r="C275" s="90"/>
      <c r="D275" s="1615"/>
      <c r="E275" s="1616"/>
      <c r="F275" s="1616"/>
      <c r="G275" s="1616"/>
      <c r="H275" s="1616"/>
      <c r="I275" s="1616"/>
      <c r="J275" s="1616"/>
      <c r="K275" s="1616"/>
      <c r="L275" s="217"/>
      <c r="M275" s="253"/>
      <c r="N275" s="131"/>
      <c r="O275" s="1639" t="str">
        <f t="shared" si="8"/>
        <v/>
      </c>
      <c r="P275" s="1640"/>
      <c r="Q275" s="1680" t="str">
        <f>IF(ISERROR(INDEX($W$259:$W$264,MATCH(M275,$V$259:$V$264,0))*O275),"",INDEX($W$259:$W$264,MATCH(M275,V$259:$V$264,0))*O275)</f>
        <v/>
      </c>
      <c r="R275" s="1680"/>
      <c r="S275" s="1680"/>
      <c r="T275" s="412"/>
      <c r="U275" s="350"/>
      <c r="W275" s="143"/>
    </row>
    <row r="276" spans="1:23" s="39" customFormat="1" ht="23.45" customHeight="1">
      <c r="A276" s="357"/>
      <c r="B276" s="281"/>
      <c r="C276" s="90"/>
      <c r="D276" s="1615"/>
      <c r="E276" s="1616"/>
      <c r="F276" s="1616"/>
      <c r="G276" s="1616"/>
      <c r="H276" s="1616"/>
      <c r="I276" s="1616"/>
      <c r="J276" s="1616"/>
      <c r="K276" s="1616"/>
      <c r="L276" s="217"/>
      <c r="M276" s="253"/>
      <c r="N276" s="131"/>
      <c r="O276" s="1639" t="str">
        <f t="shared" si="8"/>
        <v/>
      </c>
      <c r="P276" s="1640"/>
      <c r="Q276" s="1680" t="str">
        <f>IF(ISERROR(INDEX($W$259:$W$264,MATCH(M276,$V$259:$V$264,0))*O276),"",INDEX($W$259:$W$264,MATCH(M276,V$259:$V$264,0))*O276)</f>
        <v/>
      </c>
      <c r="R276" s="1680"/>
      <c r="S276" s="1680"/>
      <c r="T276" s="412"/>
      <c r="U276" s="350"/>
      <c r="W276" s="143"/>
    </row>
    <row r="277" spans="1:23" s="39" customFormat="1" ht="23.45" customHeight="1">
      <c r="A277" s="357"/>
      <c r="B277" s="281"/>
      <c r="C277" s="90"/>
      <c r="D277" s="1615"/>
      <c r="E277" s="1616"/>
      <c r="F277" s="1616"/>
      <c r="G277" s="1616"/>
      <c r="H277" s="1616"/>
      <c r="I277" s="1616"/>
      <c r="J277" s="1616"/>
      <c r="K277" s="1616"/>
      <c r="L277" s="217"/>
      <c r="M277" s="253"/>
      <c r="N277" s="131"/>
      <c r="O277" s="1639" t="str">
        <f t="shared" si="8"/>
        <v/>
      </c>
      <c r="P277" s="1640"/>
      <c r="Q277" s="1680" t="str">
        <f>IF(ISERROR(INDEX($W$259:$W$264,MATCH(M277,$V$259:$V$264,0))*O277),"",INDEX($W$259:$W$264,MATCH(M277,V$259:$V$264,0))*O277)</f>
        <v/>
      </c>
      <c r="R277" s="1680"/>
      <c r="S277" s="1680"/>
      <c r="T277" s="412"/>
      <c r="U277" s="350"/>
      <c r="W277" s="143"/>
    </row>
    <row r="278" spans="1:23" s="39" customFormat="1" ht="23.45" customHeight="1">
      <c r="A278" s="357"/>
      <c r="B278" s="281"/>
      <c r="C278" s="90"/>
      <c r="D278" s="1615"/>
      <c r="E278" s="1616"/>
      <c r="F278" s="1616"/>
      <c r="G278" s="1616"/>
      <c r="H278" s="1616"/>
      <c r="I278" s="1616"/>
      <c r="J278" s="1616"/>
      <c r="K278" s="1616"/>
      <c r="L278" s="217"/>
      <c r="M278" s="253"/>
      <c r="N278" s="131"/>
      <c r="O278" s="1639" t="str">
        <f t="shared" si="8"/>
        <v/>
      </c>
      <c r="P278" s="1640"/>
      <c r="Q278" s="1680" t="str">
        <f>IF(ISERROR(INDEX($W$259:$W$264,MATCH(M278,$V$259:$V$264,0))*O278),"",INDEX($W$259:$W$264,MATCH(M278,V$259:$V$264,0))*O278)</f>
        <v/>
      </c>
      <c r="R278" s="1680"/>
      <c r="S278" s="1680"/>
      <c r="T278" s="412"/>
      <c r="U278" s="350"/>
      <c r="W278" s="143"/>
    </row>
    <row r="279" spans="1:23" s="39" customFormat="1" ht="23.45" customHeight="1">
      <c r="A279" s="357"/>
      <c r="B279" s="281"/>
      <c r="C279" s="90"/>
      <c r="D279" s="1615"/>
      <c r="E279" s="1616"/>
      <c r="F279" s="1616"/>
      <c r="G279" s="1616"/>
      <c r="H279" s="1616"/>
      <c r="I279" s="1616"/>
      <c r="J279" s="1616"/>
      <c r="K279" s="1616"/>
      <c r="L279" s="217"/>
      <c r="M279" s="253"/>
      <c r="N279" s="131"/>
      <c r="O279" s="1639" t="str">
        <f t="shared" si="8"/>
        <v/>
      </c>
      <c r="P279" s="1640"/>
      <c r="Q279" s="1680" t="str">
        <f>IF(ISERROR(INDEX($W$259:$W$264,MATCH(M279,$V$259:$V$264,0))*O279),"",INDEX($W$259:$W$264,MATCH(M279,V$259:$V$264,0))*O279)</f>
        <v/>
      </c>
      <c r="R279" s="1680"/>
      <c r="S279" s="1680"/>
      <c r="T279" s="412"/>
      <c r="U279" s="350"/>
      <c r="W279" s="143"/>
    </row>
    <row r="280" spans="1:23" s="39" customFormat="1" ht="23.45" customHeight="1">
      <c r="A280" s="357"/>
      <c r="B280" s="281"/>
      <c r="C280" s="90"/>
      <c r="D280" s="1615"/>
      <c r="E280" s="1616"/>
      <c r="F280" s="1616"/>
      <c r="G280" s="1616"/>
      <c r="H280" s="1616"/>
      <c r="I280" s="1616"/>
      <c r="J280" s="1616"/>
      <c r="K280" s="1616"/>
      <c r="L280" s="217"/>
      <c r="M280" s="253"/>
      <c r="N280" s="131"/>
      <c r="O280" s="1639" t="str">
        <f t="shared" si="8"/>
        <v/>
      </c>
      <c r="P280" s="1640"/>
      <c r="Q280" s="1680" t="str">
        <f>IF(ISERROR(INDEX($W$259:$W$264,MATCH(M280,$V$259:$V$264,0))*O280),"",INDEX($W$259:$W$264,MATCH(M280,V$259:$V$264,0))*O280)</f>
        <v/>
      </c>
      <c r="R280" s="1680"/>
      <c r="S280" s="1680"/>
      <c r="T280" s="412"/>
      <c r="U280" s="350"/>
      <c r="W280" s="143"/>
    </row>
    <row r="281" spans="1:23" s="39" customFormat="1" ht="23.45" customHeight="1">
      <c r="A281" s="357"/>
      <c r="B281" s="281"/>
      <c r="C281" s="865"/>
      <c r="D281" s="1615"/>
      <c r="E281" s="1616"/>
      <c r="F281" s="1616"/>
      <c r="G281" s="1616"/>
      <c r="H281" s="1616"/>
      <c r="I281" s="1616"/>
      <c r="J281" s="1616"/>
      <c r="K281" s="1616"/>
      <c r="L281" s="942"/>
      <c r="M281" s="253"/>
      <c r="N281" s="131"/>
      <c r="O281" s="1639" t="str">
        <f t="shared" si="8"/>
        <v/>
      </c>
      <c r="P281" s="1640"/>
      <c r="Q281" s="1680" t="str">
        <f>IF(ISERROR(INDEX($W$259:$W$264,MATCH(M281,$V$259:$V$264,0))*O281),"",INDEX($W$259:$W$264,MATCH(M281,V$259:$V$264,0))*O281)</f>
        <v/>
      </c>
      <c r="R281" s="1680"/>
      <c r="S281" s="1680"/>
      <c r="T281" s="412"/>
      <c r="U281" s="350"/>
      <c r="W281" s="143"/>
    </row>
    <row r="282" spans="1:23" s="39" customFormat="1" ht="23.45" customHeight="1">
      <c r="A282" s="357"/>
      <c r="B282" s="281"/>
      <c r="C282" s="865"/>
      <c r="D282" s="1615"/>
      <c r="E282" s="1616"/>
      <c r="F282" s="1616"/>
      <c r="G282" s="1616"/>
      <c r="H282" s="1616"/>
      <c r="I282" s="1616"/>
      <c r="J282" s="1616"/>
      <c r="K282" s="1616"/>
      <c r="L282" s="942"/>
      <c r="M282" s="253"/>
      <c r="N282" s="131"/>
      <c r="O282" s="1639" t="str">
        <f t="shared" si="8"/>
        <v/>
      </c>
      <c r="P282" s="1640"/>
      <c r="Q282" s="1680" t="str">
        <f>IF(ISERROR(INDEX($W$259:$W$264,MATCH(M282,$V$259:$V$264,0))*O282),"",INDEX($W$259:$W$264,MATCH(M282,V$259:$V$264,0))*O282)</f>
        <v/>
      </c>
      <c r="R282" s="1680"/>
      <c r="S282" s="1680"/>
      <c r="T282" s="412"/>
      <c r="U282" s="350"/>
      <c r="W282" s="143"/>
    </row>
    <row r="283" spans="1:23" s="39" customFormat="1" ht="23.45" customHeight="1">
      <c r="A283" s="357"/>
      <c r="B283" s="281"/>
      <c r="C283" s="865"/>
      <c r="D283" s="1615"/>
      <c r="E283" s="1616"/>
      <c r="F283" s="1616"/>
      <c r="G283" s="1616"/>
      <c r="H283" s="1616"/>
      <c r="I283" s="1616"/>
      <c r="J283" s="1616"/>
      <c r="K283" s="1616"/>
      <c r="L283" s="942"/>
      <c r="M283" s="253"/>
      <c r="N283" s="131"/>
      <c r="O283" s="1639" t="str">
        <f t="shared" si="8"/>
        <v/>
      </c>
      <c r="P283" s="1640"/>
      <c r="Q283" s="1680" t="str">
        <f>IF(ISERROR(INDEX($W$259:$W$264,MATCH(M283,$V$259:$V$264,0))*O283),"",INDEX($W$259:$W$264,MATCH(M283,V$259:$V$264,0))*O283)</f>
        <v/>
      </c>
      <c r="R283" s="1680"/>
      <c r="S283" s="1680"/>
      <c r="T283" s="412"/>
      <c r="U283" s="350"/>
      <c r="W283" s="143"/>
    </row>
    <row r="284" spans="1:23" s="39" customFormat="1" ht="23.45" customHeight="1">
      <c r="A284" s="357"/>
      <c r="B284" s="281"/>
      <c r="C284" s="865"/>
      <c r="D284" s="1615"/>
      <c r="E284" s="1616"/>
      <c r="F284" s="1616"/>
      <c r="G284" s="1616"/>
      <c r="H284" s="1616"/>
      <c r="I284" s="1616"/>
      <c r="J284" s="1616"/>
      <c r="K284" s="1616"/>
      <c r="L284" s="942"/>
      <c r="M284" s="253"/>
      <c r="N284" s="131"/>
      <c r="O284" s="1639" t="str">
        <f t="shared" si="8"/>
        <v/>
      </c>
      <c r="P284" s="1640"/>
      <c r="Q284" s="1680" t="str">
        <f>IF(ISERROR(INDEX($W$259:$W$264,MATCH(M284,$V$259:$V$264,0))*O284),"",INDEX($W$259:$W$264,MATCH(M284,V$259:$V$264,0))*O284)</f>
        <v/>
      </c>
      <c r="R284" s="1680"/>
      <c r="S284" s="1680"/>
      <c r="T284" s="412"/>
      <c r="U284" s="350"/>
      <c r="W284" s="143"/>
    </row>
    <row r="285" spans="1:23" s="39" customFormat="1" ht="23.45" customHeight="1">
      <c r="A285" s="357"/>
      <c r="B285" s="281"/>
      <c r="C285" s="865"/>
      <c r="D285" s="1615"/>
      <c r="E285" s="1616"/>
      <c r="F285" s="1616"/>
      <c r="G285" s="1616"/>
      <c r="H285" s="1616"/>
      <c r="I285" s="1616"/>
      <c r="J285" s="1616"/>
      <c r="K285" s="1616"/>
      <c r="L285" s="942"/>
      <c r="M285" s="253"/>
      <c r="N285" s="131"/>
      <c r="O285" s="1639" t="str">
        <f t="shared" si="8"/>
        <v/>
      </c>
      <c r="P285" s="1640"/>
      <c r="Q285" s="1680" t="str">
        <f>IF(ISERROR(INDEX($W$259:$W$264,MATCH(M285,$V$259:$V$264,0))*O285),"",INDEX($W$259:$W$264,MATCH(M285,V$259:$V$264,0))*O285)</f>
        <v/>
      </c>
      <c r="R285" s="1680"/>
      <c r="S285" s="1680"/>
      <c r="T285" s="412"/>
      <c r="U285" s="350"/>
      <c r="W285" s="143"/>
    </row>
    <row r="286" spans="1:23" s="39" customFormat="1" ht="23.45" customHeight="1">
      <c r="A286" s="357"/>
      <c r="B286" s="281"/>
      <c r="C286" s="865"/>
      <c r="D286" s="1615"/>
      <c r="E286" s="1616"/>
      <c r="F286" s="1616"/>
      <c r="G286" s="1616"/>
      <c r="H286" s="1616"/>
      <c r="I286" s="1616"/>
      <c r="J286" s="1616"/>
      <c r="K286" s="1616"/>
      <c r="L286" s="942"/>
      <c r="M286" s="253"/>
      <c r="N286" s="131"/>
      <c r="O286" s="1639" t="str">
        <f t="shared" si="8"/>
        <v/>
      </c>
      <c r="P286" s="1640"/>
      <c r="Q286" s="1680" t="str">
        <f>IF(ISERROR(INDEX($W$259:$W$264,MATCH(M286,$V$259:$V$264,0))*O286),"",INDEX($W$259:$W$264,MATCH(M286,V$259:$V$264,0))*O286)</f>
        <v/>
      </c>
      <c r="R286" s="1680"/>
      <c r="S286" s="1680"/>
      <c r="T286" s="412"/>
      <c r="U286" s="350"/>
      <c r="W286" s="143"/>
    </row>
    <row r="287" spans="1:23" s="39" customFormat="1" ht="23.45" customHeight="1">
      <c r="A287" s="357"/>
      <c r="B287" s="281"/>
      <c r="C287" s="865"/>
      <c r="D287" s="1615"/>
      <c r="E287" s="1616"/>
      <c r="F287" s="1616"/>
      <c r="G287" s="1616"/>
      <c r="H287" s="1616"/>
      <c r="I287" s="1616"/>
      <c r="J287" s="1616"/>
      <c r="K287" s="1616"/>
      <c r="L287" s="942"/>
      <c r="M287" s="253"/>
      <c r="N287" s="131"/>
      <c r="O287" s="1639" t="str">
        <f t="shared" si="8"/>
        <v/>
      </c>
      <c r="P287" s="1640"/>
      <c r="Q287" s="1680" t="str">
        <f>IF(ISERROR(INDEX($W$259:$W$264,MATCH(M287,$V$259:$V$264,0))*O287),"",INDEX($W$259:$W$264,MATCH(M287,V$259:$V$264,0))*O287)</f>
        <v/>
      </c>
      <c r="R287" s="1680"/>
      <c r="S287" s="1680"/>
      <c r="T287" s="412"/>
      <c r="U287" s="350"/>
      <c r="W287" s="143"/>
    </row>
    <row r="288" spans="1:23" s="39" customFormat="1" ht="23.45" customHeight="1">
      <c r="A288" s="357"/>
      <c r="B288" s="281"/>
      <c r="C288" s="865"/>
      <c r="D288" s="1615"/>
      <c r="E288" s="1616"/>
      <c r="F288" s="1616"/>
      <c r="G288" s="1616"/>
      <c r="H288" s="1616"/>
      <c r="I288" s="1616"/>
      <c r="J288" s="1616"/>
      <c r="K288" s="1657"/>
      <c r="L288" s="942"/>
      <c r="M288" s="253"/>
      <c r="N288" s="131"/>
      <c r="O288" s="1639" t="str">
        <f t="shared" si="8"/>
        <v/>
      </c>
      <c r="P288" s="1640"/>
      <c r="Q288" s="1680" t="str">
        <f>IF(ISERROR(INDEX($W$259:$W$264,MATCH(M288,$V$259:$V$264,0))*O288),"",INDEX($W$259:$W$264,MATCH(M288,V$259:$V$264,0))*O288)</f>
        <v/>
      </c>
      <c r="R288" s="1680"/>
      <c r="S288" s="1680"/>
      <c r="T288" s="412"/>
      <c r="U288" s="350"/>
      <c r="W288" s="143"/>
    </row>
    <row r="289" spans="1:248" s="39" customFormat="1" ht="23.45" customHeight="1">
      <c r="A289" s="357"/>
      <c r="B289" s="281"/>
      <c r="C289" s="865"/>
      <c r="D289" s="1615"/>
      <c r="E289" s="1616"/>
      <c r="F289" s="1616"/>
      <c r="G289" s="1616"/>
      <c r="H289" s="1616"/>
      <c r="I289" s="1616"/>
      <c r="J289" s="1616"/>
      <c r="K289" s="1616"/>
      <c r="L289" s="942"/>
      <c r="M289" s="253"/>
      <c r="N289" s="131"/>
      <c r="O289" s="1639" t="str">
        <f t="shared" si="8"/>
        <v/>
      </c>
      <c r="P289" s="1640"/>
      <c r="Q289" s="1680" t="str">
        <f>IF(ISERROR(INDEX($W$259:$W$264,MATCH(M289,$V$259:$V$264,0))*O289),"",INDEX($W$259:$W$264,MATCH(M289,V$259:$V$264,0))*O289)</f>
        <v/>
      </c>
      <c r="R289" s="1680"/>
      <c r="S289" s="1680"/>
      <c r="T289" s="412"/>
      <c r="U289" s="350"/>
      <c r="V289" s="155"/>
      <c r="W289" s="157"/>
      <c r="X289" s="155"/>
    </row>
    <row r="290" spans="1:248" s="39" customFormat="1" ht="23.45" customHeight="1">
      <c r="A290" s="357"/>
      <c r="B290" s="281"/>
      <c r="C290" s="865"/>
      <c r="D290" s="1615"/>
      <c r="E290" s="1616"/>
      <c r="F290" s="1616"/>
      <c r="G290" s="1616"/>
      <c r="H290" s="1616"/>
      <c r="I290" s="1616"/>
      <c r="J290" s="1616"/>
      <c r="K290" s="1616"/>
      <c r="L290" s="942"/>
      <c r="M290" s="253"/>
      <c r="N290" s="131"/>
      <c r="O290" s="1639" t="str">
        <f t="shared" si="8"/>
        <v/>
      </c>
      <c r="P290" s="1640"/>
      <c r="Q290" s="1680" t="str">
        <f>IF(ISERROR(INDEX($W$259:$W$264,MATCH(M290,$V$259:$V$264,0))*O290),"",INDEX($W$259:$W$264,MATCH(M290,V$259:$V$264,0))*O290)</f>
        <v/>
      </c>
      <c r="R290" s="1680"/>
      <c r="S290" s="1680"/>
      <c r="T290" s="412"/>
      <c r="U290" s="350"/>
      <c r="V290" s="202"/>
      <c r="W290" s="202"/>
      <c r="X290" s="202"/>
    </row>
    <row r="291" spans="1:248" s="39" customFormat="1" ht="23.45" customHeight="1">
      <c r="A291" s="357"/>
      <c r="B291" s="281"/>
      <c r="C291" s="865"/>
      <c r="D291" s="1615"/>
      <c r="E291" s="1616"/>
      <c r="F291" s="1616"/>
      <c r="G291" s="1616"/>
      <c r="H291" s="1616"/>
      <c r="I291" s="1616"/>
      <c r="J291" s="1616"/>
      <c r="K291" s="1616"/>
      <c r="L291" s="942"/>
      <c r="M291" s="253"/>
      <c r="N291" s="131"/>
      <c r="O291" s="1639" t="str">
        <f t="shared" si="8"/>
        <v/>
      </c>
      <c r="P291" s="1640"/>
      <c r="Q291" s="1680" t="str">
        <f>IF(ISERROR(INDEX($W$259:$W$264,MATCH(M291,$V$259:$V$264,0))*O291),"",INDEX($W$259:$W$264,MATCH(M291,V$259:$V$264,0))*O291)</f>
        <v/>
      </c>
      <c r="R291" s="1680"/>
      <c r="S291" s="1680"/>
      <c r="T291" s="412"/>
      <c r="U291" s="350"/>
      <c r="V291" s="202"/>
      <c r="W291" s="202"/>
      <c r="X291" s="202"/>
    </row>
    <row r="292" spans="1:248" s="39" customFormat="1" ht="23.45" customHeight="1">
      <c r="A292" s="357"/>
      <c r="B292" s="281"/>
      <c r="C292" s="865"/>
      <c r="D292" s="1615"/>
      <c r="E292" s="1616"/>
      <c r="F292" s="1616"/>
      <c r="G292" s="1616"/>
      <c r="H292" s="1616"/>
      <c r="I292" s="1616"/>
      <c r="J292" s="1616"/>
      <c r="K292" s="1616"/>
      <c r="L292" s="942"/>
      <c r="M292" s="253"/>
      <c r="N292" s="131"/>
      <c r="O292" s="1639" t="str">
        <f t="shared" si="8"/>
        <v/>
      </c>
      <c r="P292" s="1640"/>
      <c r="Q292" s="1680" t="str">
        <f>IF(ISERROR(INDEX($W$259:$W$264,MATCH(M292,$V$259:$V$264,0))*O292),"",INDEX($W$259:$W$264,MATCH(M292,V$259:$V$264,0))*O292)</f>
        <v/>
      </c>
      <c r="R292" s="1680"/>
      <c r="S292" s="1680"/>
      <c r="T292" s="412"/>
      <c r="U292" s="350"/>
      <c r="V292" s="203"/>
      <c r="W292" s="476"/>
      <c r="X292" s="203"/>
    </row>
    <row r="293" spans="1:248" s="39" customFormat="1" ht="23.45" customHeight="1">
      <c r="A293" s="357"/>
      <c r="B293" s="281"/>
      <c r="C293" s="865"/>
      <c r="D293" s="1615"/>
      <c r="E293" s="1616"/>
      <c r="F293" s="1616"/>
      <c r="G293" s="1616"/>
      <c r="H293" s="1616"/>
      <c r="I293" s="1616"/>
      <c r="J293" s="1616"/>
      <c r="K293" s="1616"/>
      <c r="L293" s="942"/>
      <c r="M293" s="253"/>
      <c r="N293" s="131"/>
      <c r="O293" s="1639" t="str">
        <f t="shared" si="8"/>
        <v/>
      </c>
      <c r="P293" s="1640"/>
      <c r="Q293" s="1680" t="str">
        <f>IF(ISERROR(INDEX($W$259:$W$264,MATCH(M293,$V$259:$V$264,0))*O293),"",INDEX($W$259:$W$264,MATCH(M293,V$259:$V$264,0))*O293)</f>
        <v/>
      </c>
      <c r="R293" s="1680"/>
      <c r="S293" s="1680"/>
      <c r="T293" s="412"/>
      <c r="U293" s="350"/>
      <c r="V293" s="203"/>
      <c r="W293" s="476"/>
      <c r="X293" s="203"/>
    </row>
    <row r="294" spans="1:248" s="39" customFormat="1" ht="23.45" customHeight="1">
      <c r="A294" s="357"/>
      <c r="B294" s="281"/>
      <c r="C294" s="865"/>
      <c r="D294" s="1615"/>
      <c r="E294" s="1616"/>
      <c r="F294" s="1616"/>
      <c r="G294" s="1616"/>
      <c r="H294" s="1616"/>
      <c r="I294" s="1616"/>
      <c r="J294" s="1616"/>
      <c r="K294" s="1616"/>
      <c r="L294" s="942"/>
      <c r="M294" s="253"/>
      <c r="N294" s="131"/>
      <c r="O294" s="1639" t="str">
        <f t="shared" si="8"/>
        <v/>
      </c>
      <c r="P294" s="1640"/>
      <c r="Q294" s="1680" t="str">
        <f>IF(ISERROR(INDEX($W$259:$W$264,MATCH(M294,$V$259:$V$264,0))*O294),"",INDEX($W$259:$W$264,MATCH(M294,V$259:$V$264,0))*O294)</f>
        <v/>
      </c>
      <c r="R294" s="1680"/>
      <c r="S294" s="1680"/>
      <c r="T294" s="412"/>
      <c r="U294" s="350"/>
      <c r="V294" s="89"/>
      <c r="W294" s="89"/>
      <c r="X294" s="89"/>
    </row>
    <row r="295" spans="1:248" s="39" customFormat="1" ht="23.45" customHeight="1">
      <c r="A295" s="357"/>
      <c r="B295" s="281"/>
      <c r="C295" s="865"/>
      <c r="D295" s="1615"/>
      <c r="E295" s="1616"/>
      <c r="F295" s="1616"/>
      <c r="G295" s="1616"/>
      <c r="H295" s="1616"/>
      <c r="I295" s="1616"/>
      <c r="J295" s="1616"/>
      <c r="K295" s="1616"/>
      <c r="L295" s="942"/>
      <c r="M295" s="253"/>
      <c r="N295" s="131"/>
      <c r="O295" s="1639" t="str">
        <f t="shared" si="8"/>
        <v/>
      </c>
      <c r="P295" s="1640"/>
      <c r="Q295" s="1680" t="str">
        <f>IF(ISERROR(INDEX($W$259:$W$264,MATCH(M295,$V$259:$V$264,0))*O295),"",INDEX($W$259:$W$264,MATCH(M295,V$259:$V$264,0))*O295)</f>
        <v/>
      </c>
      <c r="R295" s="1680"/>
      <c r="S295" s="1680"/>
      <c r="T295" s="412"/>
      <c r="U295" s="350"/>
      <c r="V295" s="143"/>
      <c r="W295" s="143"/>
      <c r="X295" s="143"/>
    </row>
    <row r="296" spans="1:248" s="39" customFormat="1" ht="23.45" customHeight="1">
      <c r="A296" s="357"/>
      <c r="B296" s="281"/>
      <c r="C296" s="865"/>
      <c r="D296" s="1615"/>
      <c r="E296" s="1616"/>
      <c r="F296" s="1616"/>
      <c r="G296" s="1616"/>
      <c r="H296" s="1616"/>
      <c r="I296" s="1616"/>
      <c r="J296" s="1616"/>
      <c r="K296" s="1616"/>
      <c r="L296" s="942"/>
      <c r="M296" s="253"/>
      <c r="N296" s="131"/>
      <c r="O296" s="1639" t="str">
        <f t="shared" si="8"/>
        <v/>
      </c>
      <c r="P296" s="1640"/>
      <c r="Q296" s="1680" t="str">
        <f>IF(ISERROR(INDEX($W$259:$W$264,MATCH(M296,$V$259:$V$264,0))*O296),"",INDEX($W$259:$W$264,MATCH(M296,V$259:$V$264,0))*O296)</f>
        <v/>
      </c>
      <c r="R296" s="1680"/>
      <c r="S296" s="1680"/>
      <c r="T296" s="412"/>
      <c r="U296" s="350"/>
      <c r="V296" s="88"/>
      <c r="W296" s="89"/>
      <c r="X296" s="89"/>
    </row>
    <row r="297" spans="1:248" s="39" customFormat="1" ht="23.45" customHeight="1">
      <c r="A297" s="357"/>
      <c r="B297" s="281"/>
      <c r="C297" s="865"/>
      <c r="D297" s="1615"/>
      <c r="E297" s="1616"/>
      <c r="F297" s="1616"/>
      <c r="G297" s="1616"/>
      <c r="H297" s="1616"/>
      <c r="I297" s="1616"/>
      <c r="J297" s="1616"/>
      <c r="K297" s="1616"/>
      <c r="L297" s="942"/>
      <c r="M297" s="253"/>
      <c r="N297" s="131"/>
      <c r="O297" s="1639" t="str">
        <f t="shared" si="8"/>
        <v/>
      </c>
      <c r="P297" s="1640"/>
      <c r="Q297" s="1680" t="str">
        <f>IF(ISERROR(INDEX($W$259:$W$264,MATCH(M297,$V$259:$V$264,0))*O297),"",INDEX($W$259:$W$264,MATCH(M297,V$259:$V$264,0))*O297)</f>
        <v/>
      </c>
      <c r="R297" s="1680"/>
      <c r="S297" s="1680"/>
      <c r="T297" s="412"/>
      <c r="U297" s="350"/>
      <c r="V297" s="162"/>
      <c r="W297" s="163"/>
      <c r="X297" s="164"/>
    </row>
    <row r="298" spans="1:248" s="39" customFormat="1" ht="23.45" customHeight="1">
      <c r="A298" s="357"/>
      <c r="B298" s="281"/>
      <c r="C298" s="865"/>
      <c r="D298" s="1615"/>
      <c r="E298" s="1616"/>
      <c r="F298" s="1616"/>
      <c r="G298" s="1616"/>
      <c r="H298" s="1616"/>
      <c r="I298" s="1616"/>
      <c r="J298" s="1616"/>
      <c r="K298" s="1616"/>
      <c r="L298" s="942"/>
      <c r="M298" s="253"/>
      <c r="N298" s="131"/>
      <c r="O298" s="1639" t="str">
        <f t="shared" si="8"/>
        <v/>
      </c>
      <c r="P298" s="1640"/>
      <c r="Q298" s="1680" t="str">
        <f>IF(ISERROR(INDEX($W$259:$W$264,MATCH(M298,$V$259:$V$264,0))*O298),"",INDEX($W$259:$W$264,MATCH(M298,V$259:$V$264,0))*O298)</f>
        <v/>
      </c>
      <c r="R298" s="1680"/>
      <c r="S298" s="1680"/>
      <c r="T298" s="412"/>
      <c r="U298" s="350"/>
      <c r="V298" s="162"/>
      <c r="W298" s="163"/>
      <c r="X298" s="164"/>
    </row>
    <row r="299" spans="1:248" s="155" customFormat="1" ht="3.95" customHeight="1">
      <c r="A299" s="260"/>
      <c r="B299" s="231"/>
      <c r="C299" s="943"/>
      <c r="D299" s="233"/>
      <c r="E299" s="233"/>
      <c r="F299" s="233"/>
      <c r="G299" s="233"/>
      <c r="H299" s="233"/>
      <c r="I299" s="233"/>
      <c r="J299" s="233"/>
      <c r="K299" s="233"/>
      <c r="L299" s="234"/>
      <c r="M299" s="235"/>
      <c r="N299" s="236"/>
      <c r="O299" s="237"/>
      <c r="P299" s="238"/>
      <c r="Q299" s="239"/>
      <c r="R299" s="240"/>
      <c r="S299" s="240"/>
      <c r="T299" s="241"/>
      <c r="U299" s="218"/>
      <c r="V299" s="165"/>
      <c r="W299" s="163"/>
      <c r="X299" s="164"/>
    </row>
    <row r="300" spans="1:248" s="49" customFormat="1" ht="23.45" customHeight="1">
      <c r="A300" s="358"/>
      <c r="B300" s="1568" t="s">
        <v>189</v>
      </c>
      <c r="C300" s="1578"/>
      <c r="D300" s="1578"/>
      <c r="E300" s="1578"/>
      <c r="F300" s="1578"/>
      <c r="G300" s="1578"/>
      <c r="H300" s="1578"/>
      <c r="I300" s="1578"/>
      <c r="J300" s="1578"/>
      <c r="K300" s="1578"/>
      <c r="L300" s="1578"/>
      <c r="M300" s="1569"/>
      <c r="N300" s="1569"/>
      <c r="O300" s="1569"/>
      <c r="P300" s="1569"/>
      <c r="Q300" s="1569"/>
      <c r="R300" s="1569"/>
      <c r="S300" s="1569"/>
      <c r="T300" s="1570"/>
      <c r="U300" s="351"/>
      <c r="V300" s="165"/>
      <c r="W300" s="163"/>
      <c r="X300" s="164"/>
      <c r="Y300" s="202"/>
      <c r="Z300" s="197"/>
      <c r="AA300" s="197"/>
      <c r="AB300" s="197"/>
      <c r="AC300" s="197"/>
      <c r="AD300" s="197"/>
      <c r="AE300" s="197"/>
      <c r="AF300" s="197"/>
      <c r="AG300" s="197"/>
      <c r="AH300" s="197"/>
      <c r="AI300" s="197"/>
      <c r="AJ300" s="197"/>
      <c r="AK300" s="197"/>
      <c r="AL300" s="197"/>
      <c r="AM300" s="197"/>
      <c r="AN300" s="197"/>
      <c r="AO300" s="194"/>
      <c r="AP300" s="194"/>
      <c r="AQ300" s="194"/>
      <c r="AR300" s="194"/>
      <c r="AS300" s="194"/>
      <c r="AT300" s="194"/>
      <c r="AU300" s="194"/>
      <c r="AV300" s="194"/>
      <c r="AW300" s="194"/>
      <c r="AX300" s="194"/>
      <c r="AY300" s="194"/>
      <c r="AZ300" s="194"/>
      <c r="BA300" s="194"/>
      <c r="BB300" s="194"/>
      <c r="BC300" s="194"/>
      <c r="BD300" s="194"/>
      <c r="BE300" s="194"/>
      <c r="BF300" s="194"/>
      <c r="BG300" s="194"/>
      <c r="BH300" s="194"/>
      <c r="BI300" s="194"/>
      <c r="BJ300" s="194"/>
      <c r="BK300" s="194"/>
      <c r="BL300" s="194"/>
      <c r="BM300" s="194"/>
      <c r="BN300" s="194"/>
      <c r="BO300" s="194"/>
      <c r="BP300" s="194"/>
      <c r="BQ300" s="194"/>
      <c r="BR300" s="194"/>
      <c r="BS300" s="194"/>
      <c r="BT300" s="194"/>
      <c r="BU300" s="194"/>
      <c r="BV300" s="194"/>
      <c r="BW300" s="194"/>
      <c r="BX300" s="194"/>
      <c r="BY300" s="194"/>
      <c r="BZ300" s="194"/>
      <c r="CA300" s="194"/>
      <c r="CB300" s="194"/>
      <c r="CC300" s="194"/>
      <c r="CD300" s="194"/>
      <c r="CE300" s="194"/>
      <c r="CF300" s="194"/>
      <c r="CG300" s="194"/>
      <c r="CH300" s="194"/>
      <c r="CI300" s="194"/>
      <c r="CJ300" s="194"/>
      <c r="CK300" s="194"/>
      <c r="CL300" s="194"/>
      <c r="CM300" s="194"/>
      <c r="CN300" s="194"/>
      <c r="CO300" s="194"/>
      <c r="CP300" s="194"/>
      <c r="CQ300" s="194"/>
      <c r="CR300" s="194"/>
      <c r="CS300" s="194"/>
      <c r="CT300" s="194"/>
      <c r="CU300" s="194"/>
      <c r="CV300" s="194"/>
      <c r="CW300" s="194"/>
      <c r="CX300" s="194"/>
      <c r="CY300" s="194"/>
      <c r="CZ300" s="194"/>
      <c r="DA300" s="194"/>
      <c r="DB300" s="194"/>
      <c r="DC300" s="194"/>
      <c r="DD300" s="194"/>
      <c r="DE300" s="194"/>
      <c r="DF300" s="194"/>
      <c r="DG300" s="194"/>
      <c r="DH300" s="194"/>
      <c r="DI300" s="194"/>
      <c r="DJ300" s="194"/>
      <c r="DK300" s="194"/>
      <c r="DL300" s="194"/>
      <c r="DM300" s="194"/>
      <c r="DN300" s="194"/>
      <c r="DO300" s="194"/>
      <c r="DP300" s="194"/>
      <c r="DQ300" s="194"/>
      <c r="DR300" s="194"/>
      <c r="DS300" s="194"/>
      <c r="DT300" s="194"/>
      <c r="DU300" s="194"/>
      <c r="DV300" s="194"/>
      <c r="DW300" s="194"/>
      <c r="DX300" s="194"/>
      <c r="DY300" s="194"/>
      <c r="DZ300" s="194"/>
      <c r="EA300" s="194"/>
      <c r="EB300" s="194"/>
      <c r="EC300" s="194"/>
      <c r="ED300" s="194"/>
      <c r="EE300" s="194"/>
      <c r="EF300" s="194"/>
      <c r="EG300" s="194"/>
      <c r="EH300" s="194"/>
      <c r="EI300" s="194"/>
      <c r="EJ300" s="194"/>
      <c r="EK300" s="194"/>
      <c r="EL300" s="194"/>
      <c r="EM300" s="194"/>
      <c r="EN300" s="194"/>
      <c r="EO300" s="194"/>
      <c r="EP300" s="194"/>
      <c r="EQ300" s="194"/>
      <c r="ER300" s="194"/>
      <c r="ES300" s="194"/>
      <c r="ET300" s="194"/>
      <c r="EU300" s="194"/>
      <c r="EV300" s="194"/>
      <c r="EW300" s="194"/>
      <c r="EX300" s="194"/>
      <c r="EY300" s="194"/>
      <c r="EZ300" s="194"/>
      <c r="FA300" s="194"/>
      <c r="FB300" s="194"/>
      <c r="FC300" s="194"/>
      <c r="FD300" s="194"/>
      <c r="FE300" s="194"/>
      <c r="FF300" s="194"/>
      <c r="FG300" s="194"/>
      <c r="FH300" s="194"/>
      <c r="FI300" s="194"/>
      <c r="FJ300" s="194"/>
      <c r="FK300" s="194"/>
      <c r="FL300" s="194"/>
      <c r="FM300" s="194"/>
      <c r="FN300" s="194"/>
      <c r="FO300" s="194"/>
      <c r="FP300" s="194"/>
      <c r="FQ300" s="194"/>
      <c r="FR300" s="194"/>
      <c r="FS300" s="194"/>
      <c r="FT300" s="194"/>
      <c r="FU300" s="194"/>
      <c r="FV300" s="194"/>
      <c r="FW300" s="194"/>
      <c r="FX300" s="194"/>
      <c r="FY300" s="194"/>
      <c r="FZ300" s="194"/>
      <c r="GA300" s="194"/>
      <c r="GB300" s="194"/>
      <c r="GC300" s="194"/>
      <c r="GD300" s="194"/>
      <c r="GE300" s="194"/>
      <c r="GF300" s="194"/>
      <c r="GG300" s="194"/>
      <c r="GH300" s="194"/>
      <c r="GI300" s="194"/>
      <c r="GJ300" s="194"/>
      <c r="GK300" s="194"/>
      <c r="GL300" s="194"/>
      <c r="GM300" s="194"/>
      <c r="GN300" s="194"/>
      <c r="GO300" s="194"/>
      <c r="GP300" s="194"/>
      <c r="GQ300" s="194"/>
      <c r="GR300" s="194"/>
      <c r="GS300" s="194"/>
      <c r="GT300" s="194"/>
      <c r="GU300" s="194"/>
      <c r="GV300" s="194"/>
      <c r="GW300" s="194"/>
      <c r="GX300" s="194"/>
      <c r="GY300" s="194"/>
      <c r="GZ300" s="194"/>
      <c r="HA300" s="194"/>
      <c r="HB300" s="194"/>
      <c r="HC300" s="194"/>
      <c r="HD300" s="194"/>
      <c r="HE300" s="194"/>
      <c r="HF300" s="194"/>
      <c r="HG300" s="194"/>
      <c r="HH300" s="194"/>
      <c r="HI300" s="194"/>
      <c r="HJ300" s="194"/>
      <c r="HK300" s="194"/>
      <c r="HL300" s="194"/>
      <c r="HM300" s="194"/>
      <c r="HN300" s="194"/>
      <c r="HO300" s="194"/>
      <c r="HP300" s="194"/>
      <c r="HQ300" s="194"/>
      <c r="HR300" s="194"/>
      <c r="HS300" s="194"/>
      <c r="HT300" s="194"/>
      <c r="HU300" s="194"/>
      <c r="HV300" s="194"/>
      <c r="HW300" s="194"/>
      <c r="HX300" s="194"/>
      <c r="HY300" s="194"/>
      <c r="HZ300" s="194"/>
      <c r="IA300" s="194"/>
      <c r="IB300" s="194"/>
      <c r="IC300" s="194"/>
      <c r="ID300" s="194"/>
      <c r="IE300" s="194"/>
      <c r="IF300" s="194"/>
      <c r="IG300" s="194"/>
      <c r="IH300" s="194"/>
      <c r="II300" s="194"/>
      <c r="IJ300" s="194"/>
      <c r="IK300" s="194"/>
      <c r="IL300" s="194"/>
      <c r="IM300" s="194"/>
      <c r="IN300" s="194"/>
    </row>
    <row r="301" spans="1:248" s="49" customFormat="1" ht="23.45" customHeight="1">
      <c r="A301" s="358"/>
      <c r="B301" s="1625" t="s">
        <v>187</v>
      </c>
      <c r="C301" s="1626"/>
      <c r="D301" s="1626"/>
      <c r="E301" s="1626"/>
      <c r="F301" s="1626"/>
      <c r="G301" s="1626"/>
      <c r="H301" s="1626"/>
      <c r="I301" s="1626"/>
      <c r="J301" s="1626"/>
      <c r="K301" s="1626"/>
      <c r="L301" s="1626"/>
      <c r="M301" s="1627"/>
      <c r="N301" s="1627"/>
      <c r="O301" s="1627"/>
      <c r="P301" s="1627"/>
      <c r="Q301" s="1627"/>
      <c r="R301" s="1627"/>
      <c r="S301" s="1627"/>
      <c r="T301" s="1628"/>
      <c r="U301" s="351"/>
      <c r="V301" s="165"/>
      <c r="W301" s="163"/>
      <c r="X301" s="164"/>
      <c r="Y301" s="202"/>
      <c r="Z301" s="197"/>
      <c r="AA301" s="197"/>
      <c r="AB301" s="197"/>
      <c r="AC301" s="197"/>
      <c r="AD301" s="197"/>
      <c r="AE301" s="197"/>
      <c r="AF301" s="197"/>
      <c r="AG301" s="197"/>
      <c r="AH301" s="197"/>
      <c r="AI301" s="197"/>
      <c r="AJ301" s="197"/>
      <c r="AK301" s="197"/>
      <c r="AL301" s="197"/>
      <c r="AM301" s="197"/>
      <c r="AN301" s="197"/>
      <c r="AO301" s="194"/>
      <c r="AP301" s="194"/>
      <c r="AQ301" s="194"/>
      <c r="AR301" s="194"/>
      <c r="AS301" s="194"/>
      <c r="AT301" s="194"/>
      <c r="AU301" s="194"/>
      <c r="AV301" s="194"/>
      <c r="AW301" s="194"/>
      <c r="AX301" s="194"/>
      <c r="AY301" s="194"/>
      <c r="AZ301" s="194"/>
      <c r="BA301" s="194"/>
      <c r="BB301" s="194"/>
      <c r="BC301" s="194"/>
      <c r="BD301" s="194"/>
      <c r="BE301" s="194"/>
      <c r="BF301" s="194"/>
      <c r="BG301" s="194"/>
      <c r="BH301" s="194"/>
      <c r="BI301" s="194"/>
      <c r="BJ301" s="194"/>
      <c r="BK301" s="194"/>
      <c r="BL301" s="194"/>
      <c r="BM301" s="194"/>
      <c r="BN301" s="194"/>
      <c r="BO301" s="194"/>
      <c r="BP301" s="194"/>
      <c r="BQ301" s="194"/>
      <c r="BR301" s="194"/>
      <c r="BS301" s="194"/>
      <c r="BT301" s="194"/>
      <c r="BU301" s="194"/>
      <c r="BV301" s="194"/>
      <c r="BW301" s="194"/>
      <c r="BX301" s="194"/>
      <c r="BY301" s="194"/>
      <c r="BZ301" s="194"/>
      <c r="CA301" s="194"/>
      <c r="CB301" s="194"/>
      <c r="CC301" s="194"/>
      <c r="CD301" s="194"/>
      <c r="CE301" s="194"/>
      <c r="CF301" s="194"/>
      <c r="CG301" s="194"/>
      <c r="CH301" s="194"/>
      <c r="CI301" s="194"/>
      <c r="CJ301" s="194"/>
      <c r="CK301" s="194"/>
      <c r="CL301" s="194"/>
      <c r="CM301" s="194"/>
      <c r="CN301" s="194"/>
      <c r="CO301" s="194"/>
      <c r="CP301" s="194"/>
      <c r="CQ301" s="194"/>
      <c r="CR301" s="194"/>
      <c r="CS301" s="194"/>
      <c r="CT301" s="194"/>
      <c r="CU301" s="194"/>
      <c r="CV301" s="194"/>
      <c r="CW301" s="194"/>
      <c r="CX301" s="194"/>
      <c r="CY301" s="194"/>
      <c r="CZ301" s="194"/>
      <c r="DA301" s="194"/>
      <c r="DB301" s="194"/>
      <c r="DC301" s="194"/>
      <c r="DD301" s="194"/>
      <c r="DE301" s="194"/>
      <c r="DF301" s="194"/>
      <c r="DG301" s="194"/>
      <c r="DH301" s="194"/>
      <c r="DI301" s="194"/>
      <c r="DJ301" s="194"/>
      <c r="DK301" s="194"/>
      <c r="DL301" s="194"/>
      <c r="DM301" s="194"/>
      <c r="DN301" s="194"/>
      <c r="DO301" s="194"/>
      <c r="DP301" s="194"/>
      <c r="DQ301" s="194"/>
      <c r="DR301" s="194"/>
      <c r="DS301" s="194"/>
      <c r="DT301" s="194"/>
      <c r="DU301" s="194"/>
      <c r="DV301" s="194"/>
      <c r="DW301" s="194"/>
      <c r="DX301" s="194"/>
      <c r="DY301" s="194"/>
      <c r="DZ301" s="194"/>
      <c r="EA301" s="194"/>
      <c r="EB301" s="194"/>
      <c r="EC301" s="194"/>
      <c r="ED301" s="194"/>
      <c r="EE301" s="194"/>
      <c r="EF301" s="194"/>
      <c r="EG301" s="194"/>
      <c r="EH301" s="194"/>
      <c r="EI301" s="194"/>
      <c r="EJ301" s="194"/>
      <c r="EK301" s="194"/>
      <c r="EL301" s="194"/>
      <c r="EM301" s="194"/>
      <c r="EN301" s="194"/>
      <c r="EO301" s="194"/>
      <c r="EP301" s="194"/>
      <c r="EQ301" s="194"/>
      <c r="ER301" s="194"/>
      <c r="ES301" s="194"/>
      <c r="ET301" s="194"/>
      <c r="EU301" s="194"/>
      <c r="EV301" s="194"/>
      <c r="EW301" s="194"/>
      <c r="EX301" s="194"/>
      <c r="EY301" s="194"/>
      <c r="EZ301" s="194"/>
      <c r="FA301" s="194"/>
      <c r="FB301" s="194"/>
      <c r="FC301" s="194"/>
      <c r="FD301" s="194"/>
      <c r="FE301" s="194"/>
      <c r="FF301" s="194"/>
      <c r="FG301" s="194"/>
      <c r="FH301" s="194"/>
      <c r="FI301" s="194"/>
      <c r="FJ301" s="194"/>
      <c r="FK301" s="194"/>
      <c r="FL301" s="194"/>
      <c r="FM301" s="194"/>
      <c r="FN301" s="194"/>
      <c r="FO301" s="194"/>
      <c r="FP301" s="194"/>
      <c r="FQ301" s="194"/>
      <c r="FR301" s="194"/>
      <c r="FS301" s="194"/>
      <c r="FT301" s="194"/>
      <c r="FU301" s="194"/>
      <c r="FV301" s="194"/>
      <c r="FW301" s="194"/>
      <c r="FX301" s="194"/>
      <c r="FY301" s="194"/>
      <c r="FZ301" s="194"/>
      <c r="GA301" s="194"/>
      <c r="GB301" s="194"/>
      <c r="GC301" s="194"/>
      <c r="GD301" s="194"/>
      <c r="GE301" s="194"/>
      <c r="GF301" s="194"/>
      <c r="GG301" s="194"/>
      <c r="GH301" s="194"/>
      <c r="GI301" s="194"/>
      <c r="GJ301" s="194"/>
      <c r="GK301" s="194"/>
      <c r="GL301" s="194"/>
      <c r="GM301" s="194"/>
      <c r="GN301" s="194"/>
      <c r="GO301" s="194"/>
      <c r="GP301" s="194"/>
      <c r="GQ301" s="194"/>
      <c r="GR301" s="194"/>
      <c r="GS301" s="194"/>
      <c r="GT301" s="194"/>
      <c r="GU301" s="194"/>
      <c r="GV301" s="194"/>
      <c r="GW301" s="194"/>
      <c r="GX301" s="194"/>
      <c r="GY301" s="194"/>
      <c r="GZ301" s="194"/>
      <c r="HA301" s="194"/>
      <c r="HB301" s="194"/>
      <c r="HC301" s="194"/>
      <c r="HD301" s="194"/>
      <c r="HE301" s="194"/>
      <c r="HF301" s="194"/>
      <c r="HG301" s="194"/>
      <c r="HH301" s="194"/>
      <c r="HI301" s="194"/>
      <c r="HJ301" s="194"/>
      <c r="HK301" s="194"/>
      <c r="HL301" s="194"/>
      <c r="HM301" s="194"/>
      <c r="HN301" s="194"/>
      <c r="HO301" s="194"/>
      <c r="HP301" s="194"/>
      <c r="HQ301" s="194"/>
      <c r="HR301" s="194"/>
      <c r="HS301" s="194"/>
      <c r="HT301" s="194"/>
      <c r="HU301" s="194"/>
      <c r="HV301" s="194"/>
      <c r="HW301" s="194"/>
      <c r="HX301" s="194"/>
      <c r="HY301" s="194"/>
      <c r="HZ301" s="194"/>
      <c r="IA301" s="194"/>
      <c r="IB301" s="194"/>
      <c r="IC301" s="194"/>
      <c r="ID301" s="194"/>
      <c r="IE301" s="194"/>
      <c r="IF301" s="194"/>
      <c r="IG301" s="194"/>
      <c r="IH301" s="194"/>
      <c r="II301" s="194"/>
      <c r="IJ301" s="194"/>
      <c r="IK301" s="194"/>
      <c r="IL301" s="194"/>
      <c r="IM301" s="194"/>
      <c r="IN301" s="194"/>
    </row>
    <row r="302" spans="1:248" s="314" customFormat="1" ht="23.45" customHeight="1">
      <c r="A302" s="260"/>
      <c r="B302" s="613" t="str">
        <f>B237</f>
        <v>FAPESP,  SETEMBRO DE 2015</v>
      </c>
      <c r="C302" s="824"/>
      <c r="D302" s="824"/>
      <c r="E302" s="826"/>
      <c r="F302" s="826"/>
      <c r="G302" s="826"/>
      <c r="H302" s="826"/>
      <c r="I302" s="826"/>
      <c r="J302" s="826"/>
      <c r="K302" s="826"/>
      <c r="L302" s="824"/>
      <c r="M302" s="1641"/>
      <c r="N302" s="1641"/>
      <c r="O302" s="1641"/>
      <c r="P302" s="1641"/>
      <c r="Q302" s="1641"/>
      <c r="R302" s="1641"/>
      <c r="S302" s="521"/>
      <c r="T302" s="521">
        <v>1</v>
      </c>
      <c r="U302" s="210"/>
      <c r="V302" s="143"/>
      <c r="W302" s="143"/>
      <c r="X302" s="143"/>
      <c r="Y302" s="203"/>
      <c r="Z302" s="198"/>
      <c r="AA302" s="198"/>
      <c r="AB302" s="198"/>
      <c r="AC302" s="198"/>
      <c r="AD302" s="198"/>
      <c r="AE302" s="198"/>
      <c r="AF302" s="198"/>
      <c r="AG302" s="198"/>
      <c r="AH302" s="198"/>
      <c r="AI302" s="198"/>
      <c r="AJ302" s="198"/>
      <c r="AK302" s="198"/>
      <c r="AL302" s="198"/>
      <c r="AM302" s="198"/>
      <c r="AN302" s="198"/>
      <c r="AO302" s="186"/>
      <c r="AP302" s="186"/>
      <c r="AQ302" s="186"/>
      <c r="AR302" s="186"/>
      <c r="AS302" s="186"/>
      <c r="AT302" s="186"/>
      <c r="AU302" s="186"/>
      <c r="AV302" s="186"/>
      <c r="AW302" s="186"/>
      <c r="AX302" s="186"/>
      <c r="AY302" s="186"/>
      <c r="AZ302" s="186"/>
      <c r="BA302" s="186"/>
      <c r="BB302" s="186"/>
      <c r="BC302" s="186"/>
      <c r="BD302" s="186"/>
      <c r="BE302" s="186"/>
      <c r="BF302" s="186"/>
      <c r="BG302" s="186"/>
      <c r="BH302" s="186"/>
      <c r="BI302" s="186"/>
      <c r="BJ302" s="186"/>
      <c r="BK302" s="186"/>
      <c r="BL302" s="186"/>
      <c r="BM302" s="186"/>
      <c r="BN302" s="186"/>
      <c r="BO302" s="186"/>
      <c r="BP302" s="186"/>
      <c r="BQ302" s="186"/>
      <c r="BR302" s="186"/>
      <c r="BS302" s="186"/>
      <c r="BT302" s="186"/>
      <c r="BU302" s="186"/>
      <c r="BV302" s="186"/>
      <c r="BW302" s="186"/>
      <c r="BX302" s="186"/>
      <c r="BY302" s="186"/>
      <c r="BZ302" s="186"/>
      <c r="CA302" s="186"/>
      <c r="CB302" s="186"/>
      <c r="CC302" s="186"/>
      <c r="CD302" s="186"/>
      <c r="CE302" s="186"/>
      <c r="CF302" s="186"/>
      <c r="CG302" s="186"/>
      <c r="CH302" s="186"/>
      <c r="CI302" s="186"/>
      <c r="CJ302" s="186"/>
      <c r="CK302" s="186"/>
      <c r="CL302" s="186"/>
      <c r="CM302" s="186"/>
      <c r="CN302" s="186"/>
      <c r="CO302" s="186"/>
      <c r="CP302" s="186"/>
      <c r="CQ302" s="186"/>
      <c r="CR302" s="186"/>
      <c r="CS302" s="186"/>
      <c r="CT302" s="186"/>
      <c r="CU302" s="186"/>
      <c r="CV302" s="186"/>
      <c r="CW302" s="186"/>
      <c r="CX302" s="186"/>
      <c r="CY302" s="186"/>
      <c r="CZ302" s="186"/>
      <c r="DA302" s="186"/>
      <c r="DB302" s="186"/>
      <c r="DC302" s="186"/>
      <c r="DD302" s="186"/>
      <c r="DE302" s="186"/>
      <c r="DF302" s="186"/>
      <c r="DG302" s="186"/>
      <c r="DH302" s="186"/>
      <c r="DI302" s="186"/>
      <c r="DJ302" s="186"/>
      <c r="DK302" s="186"/>
      <c r="DL302" s="186"/>
      <c r="DM302" s="186"/>
      <c r="DN302" s="186"/>
      <c r="DO302" s="186"/>
      <c r="DP302" s="186"/>
      <c r="DQ302" s="186"/>
      <c r="DR302" s="186"/>
      <c r="DS302" s="186"/>
      <c r="DT302" s="186"/>
      <c r="DU302" s="186"/>
      <c r="DV302" s="186"/>
      <c r="DW302" s="186"/>
      <c r="DX302" s="186"/>
      <c r="DY302" s="186"/>
      <c r="DZ302" s="186"/>
      <c r="EA302" s="186"/>
      <c r="EB302" s="186"/>
      <c r="EC302" s="186"/>
      <c r="ED302" s="186"/>
      <c r="EE302" s="186"/>
      <c r="EF302" s="186"/>
      <c r="EG302" s="186"/>
      <c r="EH302" s="186"/>
      <c r="EI302" s="186"/>
      <c r="EJ302" s="186"/>
      <c r="EK302" s="186"/>
      <c r="EL302" s="186"/>
      <c r="EM302" s="186"/>
      <c r="EN302" s="186"/>
      <c r="EO302" s="186"/>
      <c r="EP302" s="186"/>
      <c r="EQ302" s="186"/>
      <c r="ER302" s="186"/>
      <c r="ES302" s="186"/>
      <c r="ET302" s="186"/>
      <c r="EU302" s="186"/>
      <c r="EV302" s="186"/>
      <c r="EW302" s="186"/>
      <c r="EX302" s="186"/>
      <c r="EY302" s="186"/>
      <c r="EZ302" s="186"/>
      <c r="FA302" s="186"/>
      <c r="FB302" s="186"/>
      <c r="FC302" s="186"/>
      <c r="FD302" s="186"/>
      <c r="FE302" s="186"/>
      <c r="FF302" s="186"/>
      <c r="FG302" s="186"/>
      <c r="FH302" s="186"/>
      <c r="FI302" s="186"/>
      <c r="FJ302" s="186"/>
      <c r="FK302" s="186"/>
      <c r="FL302" s="186"/>
      <c r="FM302" s="186"/>
      <c r="FN302" s="186"/>
      <c r="FO302" s="186"/>
      <c r="FP302" s="186"/>
      <c r="FQ302" s="186"/>
      <c r="FR302" s="186"/>
      <c r="FS302" s="186"/>
      <c r="FT302" s="186"/>
      <c r="FU302" s="186"/>
      <c r="FV302" s="186"/>
      <c r="FW302" s="186"/>
      <c r="FX302" s="186"/>
      <c r="FY302" s="186"/>
      <c r="FZ302" s="186"/>
      <c r="GA302" s="186"/>
      <c r="GB302" s="186"/>
      <c r="GC302" s="186"/>
      <c r="GD302" s="186"/>
      <c r="GE302" s="186"/>
      <c r="GF302" s="186"/>
      <c r="GG302" s="186"/>
      <c r="GH302" s="186"/>
      <c r="GI302" s="186"/>
      <c r="GJ302" s="186"/>
      <c r="GK302" s="186"/>
      <c r="GL302" s="186"/>
      <c r="GM302" s="186"/>
      <c r="GN302" s="186"/>
      <c r="GO302" s="186"/>
      <c r="GP302" s="186"/>
      <c r="GQ302" s="186"/>
      <c r="GR302" s="186"/>
      <c r="GS302" s="186"/>
      <c r="GT302" s="186"/>
      <c r="GU302" s="186"/>
      <c r="GV302" s="186"/>
      <c r="GW302" s="186"/>
      <c r="GX302" s="186"/>
      <c r="GY302" s="186"/>
      <c r="GZ302" s="186"/>
      <c r="HA302" s="186"/>
      <c r="HB302" s="186"/>
      <c r="HC302" s="186"/>
      <c r="HD302" s="186"/>
      <c r="HE302" s="186"/>
      <c r="HF302" s="186"/>
      <c r="HG302" s="186"/>
      <c r="HH302" s="186"/>
      <c r="HI302" s="186"/>
      <c r="HJ302" s="186"/>
      <c r="HK302" s="186"/>
      <c r="HL302" s="186"/>
      <c r="HM302" s="186"/>
      <c r="HN302" s="186"/>
      <c r="HO302" s="186"/>
      <c r="HP302" s="186"/>
      <c r="HQ302" s="186"/>
      <c r="HR302" s="186"/>
      <c r="HS302" s="186"/>
      <c r="HT302" s="186"/>
      <c r="HU302" s="186"/>
      <c r="HV302" s="186"/>
      <c r="HW302" s="186"/>
      <c r="HX302" s="186"/>
      <c r="HY302" s="186"/>
      <c r="HZ302" s="186"/>
      <c r="IA302" s="186"/>
      <c r="IB302" s="186"/>
      <c r="IC302" s="186"/>
      <c r="ID302" s="186"/>
      <c r="IE302" s="186"/>
      <c r="IF302" s="186"/>
      <c r="IG302" s="186"/>
      <c r="IH302" s="186"/>
      <c r="II302" s="186"/>
      <c r="IJ302" s="186"/>
      <c r="IK302" s="186"/>
      <c r="IL302" s="186"/>
      <c r="IM302" s="186"/>
      <c r="IN302" s="186"/>
    </row>
    <row r="303" spans="1:248" s="314" customFormat="1" ht="23.45" customHeight="1">
      <c r="A303" s="260"/>
      <c r="B303" s="309" t="s">
        <v>144</v>
      </c>
      <c r="C303" s="824"/>
      <c r="D303" s="824"/>
      <c r="E303" s="826"/>
      <c r="F303" s="826"/>
      <c r="G303" s="826"/>
      <c r="H303" s="826"/>
      <c r="I303" s="826"/>
      <c r="J303" s="826"/>
      <c r="K303" s="826"/>
      <c r="L303" s="824"/>
      <c r="M303" s="311"/>
      <c r="N303" s="311"/>
      <c r="O303" s="311"/>
      <c r="P303" s="311"/>
      <c r="Q303" s="311"/>
      <c r="R303" s="311"/>
      <c r="S303" s="311"/>
      <c r="T303" s="311"/>
      <c r="U303" s="210"/>
      <c r="V303" s="143"/>
      <c r="W303" s="143"/>
      <c r="X303" s="143"/>
      <c r="Y303" s="203"/>
      <c r="Z303" s="198"/>
      <c r="AA303" s="198"/>
      <c r="AB303" s="198"/>
      <c r="AC303" s="198"/>
      <c r="AD303" s="198"/>
      <c r="AE303" s="198"/>
      <c r="AF303" s="198"/>
      <c r="AG303" s="198"/>
      <c r="AH303" s="198"/>
      <c r="AI303" s="198"/>
      <c r="AJ303" s="198"/>
      <c r="AK303" s="198"/>
      <c r="AL303" s="198"/>
      <c r="AM303" s="198"/>
      <c r="AN303" s="198"/>
      <c r="AO303" s="186"/>
      <c r="AP303" s="186"/>
      <c r="AQ303" s="186"/>
      <c r="AR303" s="186"/>
      <c r="AS303" s="186"/>
      <c r="AT303" s="186"/>
      <c r="AU303" s="186"/>
      <c r="AV303" s="186"/>
      <c r="AW303" s="186"/>
      <c r="AX303" s="186"/>
      <c r="AY303" s="186"/>
      <c r="AZ303" s="186"/>
      <c r="BA303" s="186"/>
      <c r="BB303" s="186"/>
      <c r="BC303" s="186"/>
      <c r="BD303" s="186"/>
      <c r="BE303" s="186"/>
      <c r="BF303" s="186"/>
      <c r="BG303" s="186"/>
      <c r="BH303" s="186"/>
      <c r="BI303" s="186"/>
      <c r="BJ303" s="186"/>
      <c r="BK303" s="186"/>
      <c r="BL303" s="186"/>
      <c r="BM303" s="186"/>
      <c r="BN303" s="186"/>
      <c r="BO303" s="186"/>
      <c r="BP303" s="186"/>
      <c r="BQ303" s="186"/>
      <c r="BR303" s="186"/>
      <c r="BS303" s="186"/>
      <c r="BT303" s="186"/>
      <c r="BU303" s="186"/>
      <c r="BV303" s="186"/>
      <c r="BW303" s="186"/>
      <c r="BX303" s="186"/>
      <c r="BY303" s="186"/>
      <c r="BZ303" s="186"/>
      <c r="CA303" s="186"/>
      <c r="CB303" s="186"/>
      <c r="CC303" s="186"/>
      <c r="CD303" s="186"/>
      <c r="CE303" s="186"/>
      <c r="CF303" s="186"/>
      <c r="CG303" s="186"/>
      <c r="CH303" s="186"/>
      <c r="CI303" s="186"/>
      <c r="CJ303" s="186"/>
      <c r="CK303" s="186"/>
      <c r="CL303" s="186"/>
      <c r="CM303" s="186"/>
      <c r="CN303" s="186"/>
      <c r="CO303" s="186"/>
      <c r="CP303" s="186"/>
      <c r="CQ303" s="186"/>
      <c r="CR303" s="186"/>
      <c r="CS303" s="186"/>
      <c r="CT303" s="186"/>
      <c r="CU303" s="186"/>
      <c r="CV303" s="186"/>
      <c r="CW303" s="186"/>
      <c r="CX303" s="186"/>
      <c r="CY303" s="186"/>
      <c r="CZ303" s="186"/>
      <c r="DA303" s="186"/>
      <c r="DB303" s="186"/>
      <c r="DC303" s="186"/>
      <c r="DD303" s="186"/>
      <c r="DE303" s="186"/>
      <c r="DF303" s="186"/>
      <c r="DG303" s="186"/>
      <c r="DH303" s="186"/>
      <c r="DI303" s="186"/>
      <c r="DJ303" s="186"/>
      <c r="DK303" s="186"/>
      <c r="DL303" s="186"/>
      <c r="DM303" s="186"/>
      <c r="DN303" s="186"/>
      <c r="DO303" s="186"/>
      <c r="DP303" s="186"/>
      <c r="DQ303" s="186"/>
      <c r="DR303" s="186"/>
      <c r="DS303" s="186"/>
      <c r="DT303" s="186"/>
      <c r="DU303" s="186"/>
      <c r="DV303" s="186"/>
      <c r="DW303" s="186"/>
      <c r="DX303" s="186"/>
      <c r="DY303" s="186"/>
      <c r="DZ303" s="186"/>
      <c r="EA303" s="186"/>
      <c r="EB303" s="186"/>
      <c r="EC303" s="186"/>
      <c r="ED303" s="186"/>
      <c r="EE303" s="186"/>
      <c r="EF303" s="186"/>
      <c r="EG303" s="186"/>
      <c r="EH303" s="186"/>
      <c r="EI303" s="186"/>
      <c r="EJ303" s="186"/>
      <c r="EK303" s="186"/>
      <c r="EL303" s="186"/>
      <c r="EM303" s="186"/>
      <c r="EN303" s="186"/>
      <c r="EO303" s="186"/>
      <c r="EP303" s="186"/>
      <c r="EQ303" s="186"/>
      <c r="ER303" s="186"/>
      <c r="ES303" s="186"/>
      <c r="ET303" s="186"/>
      <c r="EU303" s="186"/>
      <c r="EV303" s="186"/>
      <c r="EW303" s="186"/>
      <c r="EX303" s="186"/>
      <c r="EY303" s="186"/>
      <c r="EZ303" s="186"/>
      <c r="FA303" s="186"/>
      <c r="FB303" s="186"/>
      <c r="FC303" s="186"/>
      <c r="FD303" s="186"/>
      <c r="FE303" s="186"/>
      <c r="FF303" s="186"/>
      <c r="FG303" s="186"/>
      <c r="FH303" s="186"/>
      <c r="FI303" s="186"/>
      <c r="FJ303" s="186"/>
      <c r="FK303" s="186"/>
      <c r="FL303" s="186"/>
      <c r="FM303" s="186"/>
      <c r="FN303" s="186"/>
      <c r="FO303" s="186"/>
      <c r="FP303" s="186"/>
      <c r="FQ303" s="186"/>
      <c r="FR303" s="186"/>
      <c r="FS303" s="186"/>
      <c r="FT303" s="186"/>
      <c r="FU303" s="186"/>
      <c r="FV303" s="186"/>
      <c r="FW303" s="186"/>
      <c r="FX303" s="186"/>
      <c r="FY303" s="186"/>
      <c r="FZ303" s="186"/>
      <c r="GA303" s="186"/>
      <c r="GB303" s="186"/>
      <c r="GC303" s="186"/>
      <c r="GD303" s="186"/>
      <c r="GE303" s="186"/>
      <c r="GF303" s="186"/>
      <c r="GG303" s="186"/>
      <c r="GH303" s="186"/>
      <c r="GI303" s="186"/>
      <c r="GJ303" s="186"/>
      <c r="GK303" s="186"/>
      <c r="GL303" s="186"/>
      <c r="GM303" s="186"/>
      <c r="GN303" s="186"/>
      <c r="GO303" s="186"/>
      <c r="GP303" s="186"/>
      <c r="GQ303" s="186"/>
      <c r="GR303" s="186"/>
      <c r="GS303" s="186"/>
      <c r="GT303" s="186"/>
      <c r="GU303" s="186"/>
      <c r="GV303" s="186"/>
      <c r="GW303" s="186"/>
      <c r="GX303" s="186"/>
      <c r="GY303" s="186"/>
      <c r="GZ303" s="186"/>
      <c r="HA303" s="186"/>
      <c r="HB303" s="186"/>
      <c r="HC303" s="186"/>
      <c r="HD303" s="186"/>
      <c r="HE303" s="186"/>
      <c r="HF303" s="186"/>
      <c r="HG303" s="186"/>
      <c r="HH303" s="186"/>
      <c r="HI303" s="186"/>
      <c r="HJ303" s="186"/>
      <c r="HK303" s="186"/>
      <c r="HL303" s="186"/>
      <c r="HM303" s="186"/>
      <c r="HN303" s="186"/>
      <c r="HO303" s="186"/>
      <c r="HP303" s="186"/>
      <c r="HQ303" s="186"/>
      <c r="HR303" s="186"/>
      <c r="HS303" s="186"/>
      <c r="HT303" s="186"/>
      <c r="HU303" s="186"/>
      <c r="HV303" s="186"/>
      <c r="HW303" s="186"/>
      <c r="HX303" s="186"/>
      <c r="HY303" s="186"/>
      <c r="HZ303" s="186"/>
      <c r="IA303" s="186"/>
      <c r="IB303" s="186"/>
      <c r="IC303" s="186"/>
      <c r="ID303" s="186"/>
      <c r="IE303" s="186"/>
      <c r="IF303" s="186"/>
      <c r="IG303" s="186"/>
      <c r="IH303" s="186"/>
      <c r="II303" s="186"/>
      <c r="IJ303" s="186"/>
      <c r="IK303" s="186"/>
      <c r="IL303" s="186"/>
      <c r="IM303" s="186"/>
      <c r="IN303" s="186"/>
    </row>
    <row r="304" spans="1:248" s="39" customFormat="1" ht="23.45" customHeight="1">
      <c r="A304" s="260"/>
      <c r="B304" s="1629" t="s">
        <v>1</v>
      </c>
      <c r="C304" s="1644" t="s">
        <v>7</v>
      </c>
      <c r="D304" s="1646" t="s">
        <v>8</v>
      </c>
      <c r="E304" s="1647"/>
      <c r="F304" s="1647"/>
      <c r="G304" s="1647"/>
      <c r="H304" s="1647"/>
      <c r="I304" s="1647"/>
      <c r="J304" s="1647"/>
      <c r="K304" s="1648"/>
      <c r="L304" s="1644" t="s">
        <v>117</v>
      </c>
      <c r="M304" s="1587" t="s">
        <v>53</v>
      </c>
      <c r="N304" s="1644" t="s">
        <v>3</v>
      </c>
      <c r="O304" s="1633" t="s">
        <v>118</v>
      </c>
      <c r="P304" s="1634"/>
      <c r="Q304" s="1633" t="s">
        <v>119</v>
      </c>
      <c r="R304" s="1653"/>
      <c r="S304" s="1634"/>
      <c r="T304" s="1631" t="s">
        <v>2</v>
      </c>
      <c r="U304" s="348"/>
      <c r="W304" s="143"/>
    </row>
    <row r="305" spans="1:25" s="38" customFormat="1" ht="23.45" customHeight="1" thickBot="1">
      <c r="A305" s="269"/>
      <c r="B305" s="1630"/>
      <c r="C305" s="1645"/>
      <c r="D305" s="1649"/>
      <c r="E305" s="1650"/>
      <c r="F305" s="1650"/>
      <c r="G305" s="1650"/>
      <c r="H305" s="1650"/>
      <c r="I305" s="1650"/>
      <c r="J305" s="1650"/>
      <c r="K305" s="1651"/>
      <c r="L305" s="1645"/>
      <c r="M305" s="1652"/>
      <c r="N305" s="1652"/>
      <c r="O305" s="1635"/>
      <c r="P305" s="1636"/>
      <c r="Q305" s="1654"/>
      <c r="R305" s="1655"/>
      <c r="S305" s="1656"/>
      <c r="T305" s="1632"/>
      <c r="U305" s="349"/>
      <c r="V305" s="88"/>
      <c r="W305" s="89"/>
    </row>
    <row r="306" spans="1:25" s="39" customFormat="1" ht="23.45" customHeight="1">
      <c r="A306" s="260"/>
      <c r="B306" s="282"/>
      <c r="C306" s="865"/>
      <c r="D306" s="1642"/>
      <c r="E306" s="1643"/>
      <c r="F306" s="1643"/>
      <c r="G306" s="1643"/>
      <c r="H306" s="1643"/>
      <c r="I306" s="1643"/>
      <c r="J306" s="1643"/>
      <c r="K306" s="1643"/>
      <c r="L306" s="942"/>
      <c r="M306" s="253"/>
      <c r="N306" s="254"/>
      <c r="O306" s="1684" t="str">
        <f t="shared" ref="O306:O355" si="9">IF(C306*N306=0,"",C306*N306)</f>
        <v/>
      </c>
      <c r="P306" s="1685"/>
      <c r="Q306" s="1680" t="str">
        <f>IF(ISERROR(INDEX($W$259:$W$264,MATCH(M306,$V$259:$V$264,0))*O306),"",INDEX($W$259:$W$264,MATCH(M306,V$259:$V$264,0))*O306)</f>
        <v/>
      </c>
      <c r="R306" s="1680"/>
      <c r="S306" s="1680"/>
      <c r="T306" s="413"/>
      <c r="U306" s="350"/>
      <c r="V306" s="143"/>
      <c r="W306" s="143"/>
      <c r="X306" s="143"/>
      <c r="Y306" s="143"/>
    </row>
    <row r="307" spans="1:25" s="39" customFormat="1" ht="23.45" customHeight="1">
      <c r="A307" s="260"/>
      <c r="B307" s="281"/>
      <c r="C307" s="865"/>
      <c r="D307" s="1615"/>
      <c r="E307" s="1616"/>
      <c r="F307" s="1616"/>
      <c r="G307" s="1616"/>
      <c r="H307" s="1616"/>
      <c r="I307" s="1616"/>
      <c r="J307" s="1616"/>
      <c r="K307" s="1616"/>
      <c r="L307" s="942"/>
      <c r="M307" s="253"/>
      <c r="N307" s="131"/>
      <c r="O307" s="1617" t="str">
        <f t="shared" si="9"/>
        <v/>
      </c>
      <c r="P307" s="1618"/>
      <c r="Q307" s="1680" t="str">
        <f>IF(ISERROR(INDEX($W$259:$W$264,MATCH(M307,$V$259:$V$264,0))*O307),"",INDEX($W$259:$W$264,MATCH(M307,V$259:$V$264,0))*O307)</f>
        <v/>
      </c>
      <c r="R307" s="1680"/>
      <c r="S307" s="1680"/>
      <c r="T307" s="412"/>
      <c r="U307" s="350"/>
      <c r="V307" s="143"/>
      <c r="W307" s="143"/>
      <c r="X307" s="143"/>
      <c r="Y307" s="143"/>
    </row>
    <row r="308" spans="1:25" s="39" customFormat="1" ht="23.45" customHeight="1">
      <c r="A308" s="260"/>
      <c r="B308" s="281"/>
      <c r="C308" s="865"/>
      <c r="D308" s="1615"/>
      <c r="E308" s="1616"/>
      <c r="F308" s="1616"/>
      <c r="G308" s="1616"/>
      <c r="H308" s="1616"/>
      <c r="I308" s="1616"/>
      <c r="J308" s="1616"/>
      <c r="K308" s="1616"/>
      <c r="L308" s="942"/>
      <c r="M308" s="253"/>
      <c r="N308" s="131"/>
      <c r="O308" s="1617" t="str">
        <f t="shared" si="9"/>
        <v/>
      </c>
      <c r="P308" s="1618"/>
      <c r="Q308" s="1680" t="str">
        <f>IF(ISERROR(INDEX($W$259:$W$264,MATCH(M308,$V$259:$V$264,0))*O308),"",INDEX($W$259:$W$264,MATCH(M308,V$259:$V$264,0))*O308)</f>
        <v/>
      </c>
      <c r="R308" s="1680"/>
      <c r="S308" s="1680"/>
      <c r="T308" s="412"/>
      <c r="U308" s="350"/>
      <c r="V308" s="143"/>
      <c r="W308" s="143"/>
      <c r="X308" s="143"/>
      <c r="Y308" s="143"/>
    </row>
    <row r="309" spans="1:25" s="39" customFormat="1" ht="23.45" customHeight="1">
      <c r="A309" s="260"/>
      <c r="B309" s="281"/>
      <c r="C309" s="865"/>
      <c r="D309" s="1615"/>
      <c r="E309" s="1616"/>
      <c r="F309" s="1616"/>
      <c r="G309" s="1616"/>
      <c r="H309" s="1616"/>
      <c r="I309" s="1616"/>
      <c r="J309" s="1616"/>
      <c r="K309" s="1616"/>
      <c r="L309" s="942"/>
      <c r="M309" s="253"/>
      <c r="N309" s="131"/>
      <c r="O309" s="1617" t="str">
        <f t="shared" si="9"/>
        <v/>
      </c>
      <c r="P309" s="1618"/>
      <c r="Q309" s="1680" t="str">
        <f>IF(ISERROR(INDEX($W$259:$W$264,MATCH(M309,$V$259:$V$264,0))*O309),"",INDEX($W$259:$W$264,MATCH(M309,V$259:$V$264,0))*O309)</f>
        <v/>
      </c>
      <c r="R309" s="1680"/>
      <c r="S309" s="1680"/>
      <c r="T309" s="412"/>
      <c r="U309" s="350"/>
      <c r="V309" s="143"/>
      <c r="W309" s="143"/>
      <c r="X309" s="143"/>
      <c r="Y309" s="143"/>
    </row>
    <row r="310" spans="1:25" s="39" customFormat="1" ht="23.45" customHeight="1">
      <c r="A310" s="260"/>
      <c r="B310" s="281"/>
      <c r="C310" s="865"/>
      <c r="D310" s="1615"/>
      <c r="E310" s="1616"/>
      <c r="F310" s="1616"/>
      <c r="G310" s="1616"/>
      <c r="H310" s="1616"/>
      <c r="I310" s="1616"/>
      <c r="J310" s="1616"/>
      <c r="K310" s="1616"/>
      <c r="L310" s="942"/>
      <c r="M310" s="253"/>
      <c r="N310" s="131"/>
      <c r="O310" s="1617" t="str">
        <f t="shared" si="9"/>
        <v/>
      </c>
      <c r="P310" s="1618"/>
      <c r="Q310" s="1680" t="str">
        <f>IF(ISERROR(INDEX($W$259:$W$264,MATCH(M310,$V$259:$V$264,0))*O310),"",INDEX($W$259:$W$264,MATCH(M310,V$259:$V$264,0))*O310)</f>
        <v/>
      </c>
      <c r="R310" s="1680"/>
      <c r="S310" s="1680"/>
      <c r="T310" s="412"/>
      <c r="U310" s="350"/>
      <c r="V310" s="143"/>
      <c r="W310" s="143"/>
      <c r="X310" s="143"/>
      <c r="Y310" s="143"/>
    </row>
    <row r="311" spans="1:25" s="39" customFormat="1" ht="23.45" customHeight="1">
      <c r="A311" s="260"/>
      <c r="B311" s="281"/>
      <c r="C311" s="865"/>
      <c r="D311" s="1615"/>
      <c r="E311" s="1616"/>
      <c r="F311" s="1616"/>
      <c r="G311" s="1616"/>
      <c r="H311" s="1616"/>
      <c r="I311" s="1616"/>
      <c r="J311" s="1616"/>
      <c r="K311" s="1616"/>
      <c r="L311" s="942"/>
      <c r="M311" s="253"/>
      <c r="N311" s="131"/>
      <c r="O311" s="1617" t="str">
        <f t="shared" si="9"/>
        <v/>
      </c>
      <c r="P311" s="1618"/>
      <c r="Q311" s="1680" t="str">
        <f>IF(ISERROR(INDEX($W$259:$W$264,MATCH(M311,$V$259:$V$264,0))*O311),"",INDEX($W$259:$W$264,MATCH(M311,V$259:$V$264,0))*O311)</f>
        <v/>
      </c>
      <c r="R311" s="1680"/>
      <c r="S311" s="1680"/>
      <c r="T311" s="412"/>
      <c r="U311" s="350"/>
      <c r="V311" s="143"/>
      <c r="W311" s="143"/>
      <c r="X311" s="143"/>
      <c r="Y311" s="143"/>
    </row>
    <row r="312" spans="1:25" s="39" customFormat="1" ht="23.45" customHeight="1">
      <c r="A312" s="260"/>
      <c r="B312" s="281"/>
      <c r="C312" s="865"/>
      <c r="D312" s="1615"/>
      <c r="E312" s="1616"/>
      <c r="F312" s="1616"/>
      <c r="G312" s="1616"/>
      <c r="H312" s="1616"/>
      <c r="I312" s="1616"/>
      <c r="J312" s="1616"/>
      <c r="K312" s="1616"/>
      <c r="L312" s="942"/>
      <c r="M312" s="253"/>
      <c r="N312" s="131"/>
      <c r="O312" s="1617" t="str">
        <f t="shared" si="9"/>
        <v/>
      </c>
      <c r="P312" s="1618"/>
      <c r="Q312" s="1680" t="str">
        <f>IF(ISERROR(INDEX($W$259:$W$264,MATCH(M312,$V$259:$V$264,0))*O312),"",INDEX($W$259:$W$264,MATCH(M312,V$259:$V$264,0))*O312)</f>
        <v/>
      </c>
      <c r="R312" s="1680"/>
      <c r="S312" s="1680"/>
      <c r="T312" s="412"/>
      <c r="U312" s="350"/>
      <c r="V312" s="143"/>
      <c r="W312" s="143"/>
      <c r="X312" s="143"/>
      <c r="Y312" s="143"/>
    </row>
    <row r="313" spans="1:25" s="39" customFormat="1" ht="23.45" customHeight="1">
      <c r="A313" s="260"/>
      <c r="B313" s="281"/>
      <c r="C313" s="865"/>
      <c r="D313" s="1615"/>
      <c r="E313" s="1616"/>
      <c r="F313" s="1616"/>
      <c r="G313" s="1616"/>
      <c r="H313" s="1616"/>
      <c r="I313" s="1616"/>
      <c r="J313" s="1616"/>
      <c r="K313" s="1657"/>
      <c r="L313" s="942"/>
      <c r="M313" s="253"/>
      <c r="N313" s="131"/>
      <c r="O313" s="1617" t="str">
        <f t="shared" si="9"/>
        <v/>
      </c>
      <c r="P313" s="1618"/>
      <c r="Q313" s="1680" t="str">
        <f>IF(ISERROR(INDEX($W$259:$W$264,MATCH(M313,$V$259:$V$264,0))*O313),"",INDEX($W$259:$W$264,MATCH(M313,V$259:$V$264,0))*O313)</f>
        <v/>
      </c>
      <c r="R313" s="1680"/>
      <c r="S313" s="1680"/>
      <c r="T313" s="412"/>
      <c r="U313" s="350"/>
      <c r="V313" s="162"/>
      <c r="W313" s="163"/>
      <c r="X313" s="164"/>
      <c r="Y313" s="143"/>
    </row>
    <row r="314" spans="1:25" s="39" customFormat="1" ht="23.45" customHeight="1">
      <c r="A314" s="260"/>
      <c r="B314" s="281"/>
      <c r="C314" s="865"/>
      <c r="D314" s="1615"/>
      <c r="E314" s="1616"/>
      <c r="F314" s="1616"/>
      <c r="G314" s="1616"/>
      <c r="H314" s="1616"/>
      <c r="I314" s="1616"/>
      <c r="J314" s="1616"/>
      <c r="K314" s="1616"/>
      <c r="L314" s="942"/>
      <c r="M314" s="253"/>
      <c r="N314" s="131"/>
      <c r="O314" s="1617" t="str">
        <f t="shared" si="9"/>
        <v/>
      </c>
      <c r="P314" s="1618"/>
      <c r="Q314" s="1680" t="str">
        <f>IF(ISERROR(INDEX($W$259:$W$264,MATCH(M314,$V$259:$V$264,0))*O314),"",INDEX($W$259:$W$264,MATCH(M314,V$259:$V$264,0))*O314)</f>
        <v/>
      </c>
      <c r="R314" s="1680"/>
      <c r="S314" s="1680"/>
      <c r="T314" s="412"/>
      <c r="U314" s="350"/>
      <c r="V314" s="162"/>
      <c r="W314" s="163"/>
      <c r="X314" s="164"/>
      <c r="Y314" s="143"/>
    </row>
    <row r="315" spans="1:25" s="39" customFormat="1" ht="23.45" customHeight="1">
      <c r="A315" s="260"/>
      <c r="B315" s="281"/>
      <c r="C315" s="865"/>
      <c r="D315" s="1615"/>
      <c r="E315" s="1616"/>
      <c r="F315" s="1616"/>
      <c r="G315" s="1616"/>
      <c r="H315" s="1616"/>
      <c r="I315" s="1616"/>
      <c r="J315" s="1616"/>
      <c r="K315" s="1616"/>
      <c r="L315" s="942"/>
      <c r="M315" s="253"/>
      <c r="N315" s="131"/>
      <c r="O315" s="1617" t="str">
        <f t="shared" si="9"/>
        <v/>
      </c>
      <c r="P315" s="1618"/>
      <c r="Q315" s="1680" t="str">
        <f>IF(ISERROR(INDEX($W$259:$W$264,MATCH(M315,$V$259:$V$264,0))*O315),"",INDEX($W$259:$W$264,MATCH(M315,V$259:$V$264,0))*O315)</f>
        <v/>
      </c>
      <c r="R315" s="1680"/>
      <c r="S315" s="1680"/>
      <c r="T315" s="412"/>
      <c r="U315" s="350"/>
      <c r="V315" s="165"/>
      <c r="W315" s="163"/>
      <c r="X315" s="164"/>
      <c r="Y315" s="143"/>
    </row>
    <row r="316" spans="1:25" s="39" customFormat="1" ht="23.45" customHeight="1">
      <c r="A316" s="260"/>
      <c r="B316" s="281"/>
      <c r="C316" s="865"/>
      <c r="D316" s="1615"/>
      <c r="E316" s="1616"/>
      <c r="F316" s="1616"/>
      <c r="G316" s="1616"/>
      <c r="H316" s="1616"/>
      <c r="I316" s="1616"/>
      <c r="J316" s="1616"/>
      <c r="K316" s="1616"/>
      <c r="L316" s="942"/>
      <c r="M316" s="253"/>
      <c r="N316" s="131"/>
      <c r="O316" s="1617" t="str">
        <f t="shared" si="9"/>
        <v/>
      </c>
      <c r="P316" s="1618"/>
      <c r="Q316" s="1680" t="str">
        <f>IF(ISERROR(INDEX($W$259:$W$264,MATCH(M316,$V$259:$V$264,0))*O316),"",INDEX($W$259:$W$264,MATCH(M316,V$259:$V$264,0))*O316)</f>
        <v/>
      </c>
      <c r="R316" s="1680"/>
      <c r="S316" s="1680"/>
      <c r="T316" s="412"/>
      <c r="U316" s="350"/>
      <c r="V316" s="165"/>
      <c r="W316" s="163"/>
      <c r="X316" s="164"/>
      <c r="Y316" s="143"/>
    </row>
    <row r="317" spans="1:25" s="39" customFormat="1" ht="23.45" customHeight="1">
      <c r="A317" s="260"/>
      <c r="B317" s="281"/>
      <c r="C317" s="865"/>
      <c r="D317" s="1615"/>
      <c r="E317" s="1616"/>
      <c r="F317" s="1616"/>
      <c r="G317" s="1616"/>
      <c r="H317" s="1616"/>
      <c r="I317" s="1616"/>
      <c r="J317" s="1616"/>
      <c r="K317" s="1616"/>
      <c r="L317" s="942"/>
      <c r="M317" s="253"/>
      <c r="N317" s="131"/>
      <c r="O317" s="1617" t="str">
        <f t="shared" si="9"/>
        <v/>
      </c>
      <c r="P317" s="1618"/>
      <c r="Q317" s="1680" t="str">
        <f>IF(ISERROR(INDEX($W$259:$W$264,MATCH(M317,$V$259:$V$264,0))*O317),"",INDEX($W$259:$W$264,MATCH(M317,V$259:$V$264,0))*O317)</f>
        <v/>
      </c>
      <c r="R317" s="1680"/>
      <c r="S317" s="1680"/>
      <c r="T317" s="412"/>
      <c r="U317" s="350"/>
      <c r="V317" s="143"/>
      <c r="W317" s="143"/>
      <c r="X317" s="143"/>
      <c r="Y317" s="143"/>
    </row>
    <row r="318" spans="1:25" s="39" customFormat="1" ht="23.45" customHeight="1">
      <c r="A318" s="260"/>
      <c r="B318" s="281"/>
      <c r="C318" s="865"/>
      <c r="D318" s="1615"/>
      <c r="E318" s="1616"/>
      <c r="F318" s="1616"/>
      <c r="G318" s="1616"/>
      <c r="H318" s="1616"/>
      <c r="I318" s="1616"/>
      <c r="J318" s="1616"/>
      <c r="K318" s="1616"/>
      <c r="L318" s="942"/>
      <c r="M318" s="253"/>
      <c r="N318" s="131"/>
      <c r="O318" s="1617" t="str">
        <f t="shared" si="9"/>
        <v/>
      </c>
      <c r="P318" s="1618"/>
      <c r="Q318" s="1680" t="str">
        <f>IF(ISERROR(INDEX($W$259:$W$264,MATCH(M318,$V$259:$V$264,0))*O318),"",INDEX($W$259:$W$264,MATCH(M318,V$259:$V$264,0))*O318)</f>
        <v/>
      </c>
      <c r="R318" s="1680"/>
      <c r="S318" s="1680"/>
      <c r="T318" s="412"/>
      <c r="U318" s="350"/>
      <c r="V318" s="143"/>
      <c r="W318" s="143"/>
      <c r="X318" s="143"/>
      <c r="Y318" s="143"/>
    </row>
    <row r="319" spans="1:25" s="39" customFormat="1" ht="23.45" customHeight="1">
      <c r="A319" s="260"/>
      <c r="B319" s="281"/>
      <c r="C319" s="865"/>
      <c r="D319" s="1615"/>
      <c r="E319" s="1616"/>
      <c r="F319" s="1616"/>
      <c r="G319" s="1616"/>
      <c r="H319" s="1616"/>
      <c r="I319" s="1616"/>
      <c r="J319" s="1616"/>
      <c r="K319" s="1616"/>
      <c r="L319" s="942"/>
      <c r="M319" s="253"/>
      <c r="N319" s="131"/>
      <c r="O319" s="1617" t="str">
        <f t="shared" si="9"/>
        <v/>
      </c>
      <c r="P319" s="1618"/>
      <c r="Q319" s="1680" t="str">
        <f>IF(ISERROR(INDEX($W$259:$W$264,MATCH(M319,$V$259:$V$264,0))*O319),"",INDEX($W$259:$W$264,MATCH(M319,V$259:$V$264,0))*O319)</f>
        <v/>
      </c>
      <c r="R319" s="1680"/>
      <c r="S319" s="1680"/>
      <c r="T319" s="412"/>
      <c r="U319" s="350"/>
      <c r="V319" s="143"/>
      <c r="W319" s="143"/>
      <c r="X319" s="143"/>
      <c r="Y319" s="143"/>
    </row>
    <row r="320" spans="1:25" s="39" customFormat="1" ht="23.45" customHeight="1">
      <c r="A320" s="260"/>
      <c r="B320" s="281"/>
      <c r="C320" s="865"/>
      <c r="D320" s="1615"/>
      <c r="E320" s="1616"/>
      <c r="F320" s="1616"/>
      <c r="G320" s="1616"/>
      <c r="H320" s="1616"/>
      <c r="I320" s="1616"/>
      <c r="J320" s="1616"/>
      <c r="K320" s="1616"/>
      <c r="L320" s="942"/>
      <c r="M320" s="253"/>
      <c r="N320" s="131"/>
      <c r="O320" s="1617" t="str">
        <f t="shared" si="9"/>
        <v/>
      </c>
      <c r="P320" s="1618"/>
      <c r="Q320" s="1680" t="str">
        <f>IF(ISERROR(INDEX($W$259:$W$264,MATCH(M320,$V$259:$V$264,0))*O320),"",INDEX($W$259:$W$264,MATCH(M320,V$259:$V$264,0))*O320)</f>
        <v/>
      </c>
      <c r="R320" s="1680"/>
      <c r="S320" s="1680"/>
      <c r="T320" s="412"/>
      <c r="U320" s="350"/>
      <c r="V320" s="143"/>
      <c r="W320" s="143"/>
      <c r="X320" s="143"/>
      <c r="Y320" s="143"/>
    </row>
    <row r="321" spans="1:25" s="39" customFormat="1" ht="23.45" customHeight="1">
      <c r="A321" s="260"/>
      <c r="B321" s="281"/>
      <c r="C321" s="865"/>
      <c r="D321" s="1615"/>
      <c r="E321" s="1616"/>
      <c r="F321" s="1616"/>
      <c r="G321" s="1616"/>
      <c r="H321" s="1616"/>
      <c r="I321" s="1616"/>
      <c r="J321" s="1616"/>
      <c r="K321" s="1616"/>
      <c r="L321" s="942"/>
      <c r="M321" s="253"/>
      <c r="N321" s="131"/>
      <c r="O321" s="1617" t="str">
        <f t="shared" si="9"/>
        <v/>
      </c>
      <c r="P321" s="1618"/>
      <c r="Q321" s="1680" t="str">
        <f>IF(ISERROR(INDEX($W$259:$W$264,MATCH(M321,$V$259:$V$264,0))*O321),"",INDEX($W$259:$W$264,MATCH(M321,V$259:$V$264,0))*O321)</f>
        <v/>
      </c>
      <c r="R321" s="1680"/>
      <c r="S321" s="1680"/>
      <c r="T321" s="412"/>
      <c r="U321" s="350"/>
      <c r="V321" s="143"/>
      <c r="W321" s="143"/>
      <c r="X321" s="143"/>
      <c r="Y321" s="143"/>
    </row>
    <row r="322" spans="1:25" s="39" customFormat="1" ht="23.45" customHeight="1">
      <c r="A322" s="260"/>
      <c r="B322" s="281"/>
      <c r="C322" s="865"/>
      <c r="D322" s="1615"/>
      <c r="E322" s="1616"/>
      <c r="F322" s="1616"/>
      <c r="G322" s="1616"/>
      <c r="H322" s="1616"/>
      <c r="I322" s="1616"/>
      <c r="J322" s="1616"/>
      <c r="K322" s="1616"/>
      <c r="L322" s="942"/>
      <c r="M322" s="253"/>
      <c r="N322" s="131"/>
      <c r="O322" s="1617" t="str">
        <f t="shared" si="9"/>
        <v/>
      </c>
      <c r="P322" s="1618"/>
      <c r="Q322" s="1680" t="str">
        <f>IF(ISERROR(INDEX($W$259:$W$264,MATCH(M322,$V$259:$V$264,0))*O322),"",INDEX($W$259:$W$264,MATCH(M322,V$259:$V$264,0))*O322)</f>
        <v/>
      </c>
      <c r="R322" s="1680"/>
      <c r="S322" s="1680"/>
      <c r="T322" s="412"/>
      <c r="U322" s="350"/>
      <c r="V322" s="143"/>
      <c r="W322" s="143"/>
      <c r="X322" s="143"/>
      <c r="Y322" s="143"/>
    </row>
    <row r="323" spans="1:25" s="39" customFormat="1" ht="23.45" customHeight="1">
      <c r="A323" s="260"/>
      <c r="B323" s="281"/>
      <c r="C323" s="865"/>
      <c r="D323" s="1615"/>
      <c r="E323" s="1616"/>
      <c r="F323" s="1616"/>
      <c r="G323" s="1616"/>
      <c r="H323" s="1616"/>
      <c r="I323" s="1616"/>
      <c r="J323" s="1616"/>
      <c r="K323" s="1616"/>
      <c r="L323" s="942"/>
      <c r="M323" s="253"/>
      <c r="N323" s="131"/>
      <c r="O323" s="1617" t="str">
        <f t="shared" si="9"/>
        <v/>
      </c>
      <c r="P323" s="1618"/>
      <c r="Q323" s="1680" t="str">
        <f>IF(ISERROR(INDEX($W$259:$W$264,MATCH(M323,$V$259:$V$264,0))*O323),"",INDEX($W$259:$W$264,MATCH(M323,V$259:$V$264,0))*O323)</f>
        <v/>
      </c>
      <c r="R323" s="1680"/>
      <c r="S323" s="1680"/>
      <c r="T323" s="412"/>
      <c r="U323" s="350"/>
      <c r="V323" s="143"/>
      <c r="W323" s="143"/>
      <c r="X323" s="143"/>
      <c r="Y323" s="143"/>
    </row>
    <row r="324" spans="1:25" s="39" customFormat="1" ht="23.45" customHeight="1">
      <c r="A324" s="260"/>
      <c r="B324" s="281"/>
      <c r="C324" s="865"/>
      <c r="D324" s="1615"/>
      <c r="E324" s="1616"/>
      <c r="F324" s="1616"/>
      <c r="G324" s="1616"/>
      <c r="H324" s="1616"/>
      <c r="I324" s="1616"/>
      <c r="J324" s="1616"/>
      <c r="K324" s="1616"/>
      <c r="L324" s="942"/>
      <c r="M324" s="253"/>
      <c r="N324" s="131"/>
      <c r="O324" s="1617" t="str">
        <f t="shared" si="9"/>
        <v/>
      </c>
      <c r="P324" s="1618"/>
      <c r="Q324" s="1680" t="str">
        <f>IF(ISERROR(INDEX($W$259:$W$264,MATCH(M324,$V$259:$V$264,0))*O324),"",INDEX($W$259:$W$264,MATCH(M324,V$259:$V$264,0))*O324)</f>
        <v/>
      </c>
      <c r="R324" s="1680"/>
      <c r="S324" s="1680"/>
      <c r="T324" s="412"/>
      <c r="U324" s="350"/>
      <c r="V324" s="143"/>
      <c r="W324" s="143"/>
      <c r="X324" s="143"/>
      <c r="Y324" s="143"/>
    </row>
    <row r="325" spans="1:25" s="39" customFormat="1" ht="23.45" customHeight="1">
      <c r="A325" s="260"/>
      <c r="B325" s="281"/>
      <c r="C325" s="865"/>
      <c r="D325" s="1615"/>
      <c r="E325" s="1616"/>
      <c r="F325" s="1616"/>
      <c r="G325" s="1616"/>
      <c r="H325" s="1616"/>
      <c r="I325" s="1616"/>
      <c r="J325" s="1616"/>
      <c r="K325" s="1616"/>
      <c r="L325" s="942"/>
      <c r="M325" s="253"/>
      <c r="N325" s="131"/>
      <c r="O325" s="1617" t="str">
        <f t="shared" si="9"/>
        <v/>
      </c>
      <c r="P325" s="1618"/>
      <c r="Q325" s="1680" t="str">
        <f>IF(ISERROR(INDEX($W$259:$W$264,MATCH(M325,$V$259:$V$264,0))*O325),"",INDEX($W$259:$W$264,MATCH(M325,V$259:$V$264,0))*O325)</f>
        <v/>
      </c>
      <c r="R325" s="1680"/>
      <c r="S325" s="1680"/>
      <c r="T325" s="412"/>
      <c r="U325" s="350"/>
      <c r="V325" s="143"/>
      <c r="W325" s="143"/>
      <c r="X325" s="143"/>
      <c r="Y325" s="143"/>
    </row>
    <row r="326" spans="1:25" s="39" customFormat="1" ht="23.45" customHeight="1">
      <c r="A326" s="260"/>
      <c r="B326" s="281"/>
      <c r="C326" s="865"/>
      <c r="D326" s="1615"/>
      <c r="E326" s="1616"/>
      <c r="F326" s="1616"/>
      <c r="G326" s="1616"/>
      <c r="H326" s="1616"/>
      <c r="I326" s="1616"/>
      <c r="J326" s="1616"/>
      <c r="K326" s="1616"/>
      <c r="L326" s="942"/>
      <c r="M326" s="253"/>
      <c r="N326" s="131"/>
      <c r="O326" s="1617" t="str">
        <f t="shared" si="9"/>
        <v/>
      </c>
      <c r="P326" s="1618"/>
      <c r="Q326" s="1680" t="str">
        <f>IF(ISERROR(INDEX($W$259:$W$264,MATCH(M326,$V$259:$V$264,0))*O326),"",INDEX($W$259:$W$264,MATCH(M326,V$259:$V$264,0))*O326)</f>
        <v/>
      </c>
      <c r="R326" s="1680"/>
      <c r="S326" s="1680"/>
      <c r="T326" s="412"/>
      <c r="U326" s="350"/>
      <c r="V326" s="143"/>
      <c r="W326" s="143"/>
      <c r="X326" s="143"/>
      <c r="Y326" s="143"/>
    </row>
    <row r="327" spans="1:25" s="39" customFormat="1" ht="23.45" customHeight="1">
      <c r="A327" s="260"/>
      <c r="B327" s="281"/>
      <c r="C327" s="90"/>
      <c r="D327" s="1615"/>
      <c r="E327" s="1616"/>
      <c r="F327" s="1616"/>
      <c r="G327" s="1616"/>
      <c r="H327" s="1616"/>
      <c r="I327" s="1616"/>
      <c r="J327" s="1616"/>
      <c r="K327" s="1616"/>
      <c r="L327" s="217"/>
      <c r="M327" s="253"/>
      <c r="N327" s="131"/>
      <c r="O327" s="1617" t="str">
        <f t="shared" si="9"/>
        <v/>
      </c>
      <c r="P327" s="1618"/>
      <c r="Q327" s="1680" t="str">
        <f>IF(ISERROR(INDEX($W$259:$W$264,MATCH(M327,$V$259:$V$264,0))*O327),"",INDEX($W$259:$W$264,MATCH(M327,V$259:$V$264,0))*O327)</f>
        <v/>
      </c>
      <c r="R327" s="1680"/>
      <c r="S327" s="1680"/>
      <c r="T327" s="412"/>
      <c r="U327" s="350"/>
      <c r="V327" s="143"/>
      <c r="W327" s="143"/>
      <c r="X327" s="143"/>
      <c r="Y327" s="143"/>
    </row>
    <row r="328" spans="1:25" s="39" customFormat="1" ht="23.45" customHeight="1">
      <c r="A328" s="260"/>
      <c r="B328" s="281"/>
      <c r="C328" s="90"/>
      <c r="D328" s="1615"/>
      <c r="E328" s="1616"/>
      <c r="F328" s="1616"/>
      <c r="G328" s="1616"/>
      <c r="H328" s="1616"/>
      <c r="I328" s="1616"/>
      <c r="J328" s="1616"/>
      <c r="K328" s="1616"/>
      <c r="L328" s="217"/>
      <c r="M328" s="253"/>
      <c r="N328" s="131"/>
      <c r="O328" s="1617" t="str">
        <f t="shared" si="9"/>
        <v/>
      </c>
      <c r="P328" s="1618"/>
      <c r="Q328" s="1680" t="str">
        <f>IF(ISERROR(INDEX($W$259:$W$264,MATCH(M328,$V$259:$V$264,0))*O328),"",INDEX($W$259:$W$264,MATCH(M328,V$259:$V$264,0))*O328)</f>
        <v/>
      </c>
      <c r="R328" s="1680"/>
      <c r="S328" s="1680"/>
      <c r="T328" s="412"/>
      <c r="U328" s="350"/>
      <c r="V328" s="143"/>
      <c r="W328" s="143"/>
      <c r="X328" s="143"/>
      <c r="Y328" s="143"/>
    </row>
    <row r="329" spans="1:25" s="39" customFormat="1" ht="23.45" customHeight="1">
      <c r="A329" s="260"/>
      <c r="B329" s="281"/>
      <c r="C329" s="90"/>
      <c r="D329" s="1615"/>
      <c r="E329" s="1616"/>
      <c r="F329" s="1616"/>
      <c r="G329" s="1616"/>
      <c r="H329" s="1616"/>
      <c r="I329" s="1616"/>
      <c r="J329" s="1616"/>
      <c r="K329" s="1616"/>
      <c r="L329" s="217"/>
      <c r="M329" s="253"/>
      <c r="N329" s="131"/>
      <c r="O329" s="1617" t="str">
        <f t="shared" si="9"/>
        <v/>
      </c>
      <c r="P329" s="1618"/>
      <c r="Q329" s="1680" t="str">
        <f>IF(ISERROR(INDEX($W$259:$W$264,MATCH(M329,$V$259:$V$264,0))*O329),"",INDEX($W$259:$W$264,MATCH(M329,V$259:$V$264,0))*O329)</f>
        <v/>
      </c>
      <c r="R329" s="1680"/>
      <c r="S329" s="1680"/>
      <c r="T329" s="412"/>
      <c r="U329" s="350"/>
      <c r="V329" s="162"/>
      <c r="W329" s="163"/>
      <c r="X329" s="164"/>
      <c r="Y329" s="143"/>
    </row>
    <row r="330" spans="1:25" s="39" customFormat="1" ht="23.45" customHeight="1">
      <c r="A330" s="260"/>
      <c r="B330" s="281"/>
      <c r="C330" s="90"/>
      <c r="D330" s="1615"/>
      <c r="E330" s="1616"/>
      <c r="F330" s="1616"/>
      <c r="G330" s="1616"/>
      <c r="H330" s="1616"/>
      <c r="I330" s="1616"/>
      <c r="J330" s="1616"/>
      <c r="K330" s="1616"/>
      <c r="L330" s="217"/>
      <c r="M330" s="253"/>
      <c r="N330" s="131"/>
      <c r="O330" s="1617" t="str">
        <f t="shared" si="9"/>
        <v/>
      </c>
      <c r="P330" s="1618"/>
      <c r="Q330" s="1680" t="str">
        <f>IF(ISERROR(INDEX($W$259:$W$264,MATCH(M330,$V$259:$V$264,0))*O330),"",INDEX($W$259:$W$264,MATCH(M330,V$259:$V$264,0))*O330)</f>
        <v/>
      </c>
      <c r="R330" s="1680"/>
      <c r="S330" s="1680"/>
      <c r="T330" s="412"/>
      <c r="U330" s="350"/>
      <c r="V330" s="162"/>
      <c r="W330" s="163"/>
      <c r="X330" s="164"/>
      <c r="Y330" s="143"/>
    </row>
    <row r="331" spans="1:25" s="39" customFormat="1" ht="23.45" customHeight="1">
      <c r="A331" s="260"/>
      <c r="B331" s="281"/>
      <c r="C331" s="90"/>
      <c r="D331" s="1615"/>
      <c r="E331" s="1616"/>
      <c r="F331" s="1616"/>
      <c r="G331" s="1616"/>
      <c r="H331" s="1616"/>
      <c r="I331" s="1616"/>
      <c r="J331" s="1616"/>
      <c r="K331" s="1616"/>
      <c r="L331" s="217"/>
      <c r="M331" s="253"/>
      <c r="N331" s="131"/>
      <c r="O331" s="1617" t="str">
        <f t="shared" si="9"/>
        <v/>
      </c>
      <c r="P331" s="1618"/>
      <c r="Q331" s="1680" t="str">
        <f>IF(ISERROR(INDEX($W$259:$W$264,MATCH(M331,$V$259:$V$264,0))*O331),"",INDEX($W$259:$W$264,MATCH(M331,V$259:$V$264,0))*O331)</f>
        <v/>
      </c>
      <c r="R331" s="1680"/>
      <c r="S331" s="1680"/>
      <c r="T331" s="412"/>
      <c r="U331" s="350"/>
      <c r="V331" s="165"/>
      <c r="W331" s="163"/>
      <c r="X331" s="164"/>
      <c r="Y331" s="143"/>
    </row>
    <row r="332" spans="1:25" s="39" customFormat="1" ht="23.45" customHeight="1">
      <c r="A332" s="260"/>
      <c r="B332" s="281"/>
      <c r="C332" s="90"/>
      <c r="D332" s="1615"/>
      <c r="E332" s="1616"/>
      <c r="F332" s="1616"/>
      <c r="G332" s="1616"/>
      <c r="H332" s="1616"/>
      <c r="I332" s="1616"/>
      <c r="J332" s="1616"/>
      <c r="K332" s="1616"/>
      <c r="L332" s="217"/>
      <c r="M332" s="253"/>
      <c r="N332" s="131"/>
      <c r="O332" s="1617" t="str">
        <f t="shared" si="9"/>
        <v/>
      </c>
      <c r="P332" s="1618"/>
      <c r="Q332" s="1680" t="str">
        <f>IF(ISERROR(INDEX($W$259:$W$264,MATCH(M332,$V$259:$V$264,0))*O332),"",INDEX($W$259:$W$264,MATCH(M332,V$259:$V$264,0))*O332)</f>
        <v/>
      </c>
      <c r="R332" s="1680"/>
      <c r="S332" s="1680"/>
      <c r="T332" s="412"/>
      <c r="U332" s="350"/>
      <c r="V332" s="165"/>
      <c r="W332" s="163"/>
      <c r="X332" s="164"/>
      <c r="Y332" s="143"/>
    </row>
    <row r="333" spans="1:25" s="39" customFormat="1" ht="23.45" customHeight="1">
      <c r="A333" s="260"/>
      <c r="B333" s="281"/>
      <c r="C333" s="90"/>
      <c r="D333" s="1615"/>
      <c r="E333" s="1616"/>
      <c r="F333" s="1616"/>
      <c r="G333" s="1616"/>
      <c r="H333" s="1616"/>
      <c r="I333" s="1616"/>
      <c r="J333" s="1616"/>
      <c r="K333" s="1616"/>
      <c r="L333" s="217"/>
      <c r="M333" s="253"/>
      <c r="N333" s="131"/>
      <c r="O333" s="1617" t="str">
        <f t="shared" si="9"/>
        <v/>
      </c>
      <c r="P333" s="1618"/>
      <c r="Q333" s="1680" t="str">
        <f>IF(ISERROR(INDEX($W$259:$W$264,MATCH(M333,$V$259:$V$264,0))*O333),"",INDEX($W$259:$W$264,MATCH(M333,V$259:$V$264,0))*O333)</f>
        <v/>
      </c>
      <c r="R333" s="1680"/>
      <c r="S333" s="1680"/>
      <c r="T333" s="412"/>
      <c r="U333" s="350"/>
      <c r="V333" s="143"/>
      <c r="W333" s="143"/>
      <c r="X333" s="143"/>
      <c r="Y333" s="143"/>
    </row>
    <row r="334" spans="1:25" s="39" customFormat="1" ht="23.45" customHeight="1">
      <c r="A334" s="260"/>
      <c r="B334" s="281"/>
      <c r="C334" s="865"/>
      <c r="D334" s="1615"/>
      <c r="E334" s="1616"/>
      <c r="F334" s="1616"/>
      <c r="G334" s="1616"/>
      <c r="H334" s="1616"/>
      <c r="I334" s="1616"/>
      <c r="J334" s="1616"/>
      <c r="K334" s="1616"/>
      <c r="L334" s="942"/>
      <c r="M334" s="253"/>
      <c r="N334" s="131"/>
      <c r="O334" s="1617" t="str">
        <f t="shared" si="9"/>
        <v/>
      </c>
      <c r="P334" s="1618"/>
      <c r="Q334" s="1680" t="str">
        <f>IF(ISERROR(INDEX($W$259:$W$264,MATCH(M334,$V$259:$V$264,0))*O334),"",INDEX($W$259:$W$264,MATCH(M334,V$259:$V$264,0))*O334)</f>
        <v/>
      </c>
      <c r="R334" s="1680"/>
      <c r="S334" s="1680"/>
      <c r="T334" s="412"/>
      <c r="U334" s="350"/>
      <c r="V334" s="143"/>
      <c r="W334" s="143"/>
      <c r="X334" s="143"/>
      <c r="Y334" s="143"/>
    </row>
    <row r="335" spans="1:25" s="39" customFormat="1" ht="23.45" customHeight="1">
      <c r="A335" s="260"/>
      <c r="B335" s="281"/>
      <c r="C335" s="865"/>
      <c r="D335" s="1615"/>
      <c r="E335" s="1616"/>
      <c r="F335" s="1616"/>
      <c r="G335" s="1616"/>
      <c r="H335" s="1616"/>
      <c r="I335" s="1616"/>
      <c r="J335" s="1616"/>
      <c r="K335" s="1616"/>
      <c r="L335" s="942"/>
      <c r="M335" s="253"/>
      <c r="N335" s="131"/>
      <c r="O335" s="1617" t="str">
        <f t="shared" si="9"/>
        <v/>
      </c>
      <c r="P335" s="1618"/>
      <c r="Q335" s="1680" t="str">
        <f>IF(ISERROR(INDEX($W$259:$W$264,MATCH(M335,$V$259:$V$264,0))*O335),"",INDEX($W$259:$W$264,MATCH(M335,V$259:$V$264,0))*O335)</f>
        <v/>
      </c>
      <c r="R335" s="1680"/>
      <c r="S335" s="1680"/>
      <c r="T335" s="412"/>
      <c r="U335" s="350"/>
      <c r="V335" s="143"/>
      <c r="W335" s="143"/>
      <c r="X335" s="143"/>
      <c r="Y335" s="143"/>
    </row>
    <row r="336" spans="1:25" s="39" customFormat="1" ht="23.45" customHeight="1">
      <c r="A336" s="260"/>
      <c r="B336" s="281"/>
      <c r="C336" s="865"/>
      <c r="D336" s="1615"/>
      <c r="E336" s="1616"/>
      <c r="F336" s="1616"/>
      <c r="G336" s="1616"/>
      <c r="H336" s="1616"/>
      <c r="I336" s="1616"/>
      <c r="J336" s="1616"/>
      <c r="K336" s="1616"/>
      <c r="L336" s="942"/>
      <c r="M336" s="253"/>
      <c r="N336" s="131"/>
      <c r="O336" s="1617" t="str">
        <f t="shared" si="9"/>
        <v/>
      </c>
      <c r="P336" s="1618"/>
      <c r="Q336" s="1680" t="str">
        <f>IF(ISERROR(INDEX($W$259:$W$264,MATCH(M336,$V$259:$V$264,0))*O336),"",INDEX($W$259:$W$264,MATCH(M336,V$259:$V$264,0))*O336)</f>
        <v/>
      </c>
      <c r="R336" s="1680"/>
      <c r="S336" s="1680"/>
      <c r="T336" s="412"/>
      <c r="U336" s="350"/>
      <c r="V336" s="143"/>
      <c r="W336" s="143"/>
      <c r="X336" s="143"/>
      <c r="Y336" s="143"/>
    </row>
    <row r="337" spans="1:25" s="39" customFormat="1" ht="23.45" customHeight="1">
      <c r="A337" s="260"/>
      <c r="B337" s="281"/>
      <c r="C337" s="865"/>
      <c r="D337" s="1615"/>
      <c r="E337" s="1616"/>
      <c r="F337" s="1616"/>
      <c r="G337" s="1616"/>
      <c r="H337" s="1616"/>
      <c r="I337" s="1616"/>
      <c r="J337" s="1616"/>
      <c r="K337" s="1616"/>
      <c r="L337" s="942"/>
      <c r="M337" s="253"/>
      <c r="N337" s="131"/>
      <c r="O337" s="1617" t="str">
        <f t="shared" si="9"/>
        <v/>
      </c>
      <c r="P337" s="1618"/>
      <c r="Q337" s="1680" t="str">
        <f>IF(ISERROR(INDEX($W$259:$W$264,MATCH(M337,$V$259:$V$264,0))*O337),"",INDEX($W$259:$W$264,MATCH(M337,V$259:$V$264,0))*O337)</f>
        <v/>
      </c>
      <c r="R337" s="1680"/>
      <c r="S337" s="1680"/>
      <c r="T337" s="412"/>
      <c r="U337" s="350"/>
      <c r="W337" s="143"/>
      <c r="Y337" s="143"/>
    </row>
    <row r="338" spans="1:25" s="39" customFormat="1" ht="23.45" customHeight="1">
      <c r="A338" s="260"/>
      <c r="B338" s="281"/>
      <c r="C338" s="865"/>
      <c r="D338" s="1615"/>
      <c r="E338" s="1616"/>
      <c r="F338" s="1616"/>
      <c r="G338" s="1616"/>
      <c r="H338" s="1616"/>
      <c r="I338" s="1616"/>
      <c r="J338" s="1616"/>
      <c r="K338" s="1616"/>
      <c r="L338" s="942"/>
      <c r="M338" s="253"/>
      <c r="N338" s="131"/>
      <c r="O338" s="1617" t="str">
        <f t="shared" si="9"/>
        <v/>
      </c>
      <c r="P338" s="1618"/>
      <c r="Q338" s="1680" t="str">
        <f>IF(ISERROR(INDEX($W$259:$W$264,MATCH(M338,$V$259:$V$264,0))*O338),"",INDEX($W$259:$W$264,MATCH(M338,V$259:$V$264,0))*O338)</f>
        <v/>
      </c>
      <c r="R338" s="1680"/>
      <c r="S338" s="1680"/>
      <c r="T338" s="412"/>
      <c r="U338" s="350"/>
      <c r="W338" s="143"/>
      <c r="Y338" s="143"/>
    </row>
    <row r="339" spans="1:25" s="39" customFormat="1" ht="23.45" customHeight="1">
      <c r="A339" s="260"/>
      <c r="B339" s="281"/>
      <c r="C339" s="865"/>
      <c r="D339" s="1615"/>
      <c r="E339" s="1616"/>
      <c r="F339" s="1616"/>
      <c r="G339" s="1616"/>
      <c r="H339" s="1616"/>
      <c r="I339" s="1616"/>
      <c r="J339" s="1616"/>
      <c r="K339" s="1616"/>
      <c r="L339" s="942"/>
      <c r="M339" s="253"/>
      <c r="N339" s="131"/>
      <c r="O339" s="1617" t="str">
        <f t="shared" si="9"/>
        <v/>
      </c>
      <c r="P339" s="1618"/>
      <c r="Q339" s="1680" t="str">
        <f>IF(ISERROR(INDEX($W$259:$W$264,MATCH(M339,$V$259:$V$264,0))*O339),"",INDEX($W$259:$W$264,MATCH(M339,V$259:$V$264,0))*O339)</f>
        <v/>
      </c>
      <c r="R339" s="1680"/>
      <c r="S339" s="1680"/>
      <c r="T339" s="412"/>
      <c r="U339" s="350"/>
      <c r="W339" s="143"/>
      <c r="Y339" s="143"/>
    </row>
    <row r="340" spans="1:25" s="39" customFormat="1" ht="23.45" customHeight="1">
      <c r="A340" s="260"/>
      <c r="B340" s="281"/>
      <c r="C340" s="865"/>
      <c r="D340" s="1615"/>
      <c r="E340" s="1616"/>
      <c r="F340" s="1616"/>
      <c r="G340" s="1616"/>
      <c r="H340" s="1616"/>
      <c r="I340" s="1616"/>
      <c r="J340" s="1616"/>
      <c r="K340" s="1616"/>
      <c r="L340" s="942"/>
      <c r="M340" s="253"/>
      <c r="N340" s="131"/>
      <c r="O340" s="1617" t="str">
        <f t="shared" si="9"/>
        <v/>
      </c>
      <c r="P340" s="1618"/>
      <c r="Q340" s="1680" t="str">
        <f>IF(ISERROR(INDEX($W$259:$W$264,MATCH(M340,$V$259:$V$264,0))*O340),"",INDEX($W$259:$W$264,MATCH(M340,V$259:$V$264,0))*O340)</f>
        <v/>
      </c>
      <c r="R340" s="1680"/>
      <c r="S340" s="1680"/>
      <c r="T340" s="412"/>
      <c r="U340" s="350"/>
      <c r="W340" s="143"/>
      <c r="Y340" s="143"/>
    </row>
    <row r="341" spans="1:25" s="39" customFormat="1" ht="23.45" customHeight="1">
      <c r="A341" s="260"/>
      <c r="B341" s="281"/>
      <c r="C341" s="865"/>
      <c r="D341" s="1615"/>
      <c r="E341" s="1616"/>
      <c r="F341" s="1616"/>
      <c r="G341" s="1616"/>
      <c r="H341" s="1616"/>
      <c r="I341" s="1616"/>
      <c r="J341" s="1616"/>
      <c r="K341" s="1616"/>
      <c r="L341" s="942"/>
      <c r="M341" s="253"/>
      <c r="N341" s="131"/>
      <c r="O341" s="1617" t="str">
        <f t="shared" si="9"/>
        <v/>
      </c>
      <c r="P341" s="1618"/>
      <c r="Q341" s="1680" t="str">
        <f>IF(ISERROR(INDEX($W$259:$W$264,MATCH(M341,$V$259:$V$264,0))*O341),"",INDEX($W$259:$W$264,MATCH(M341,V$259:$V$264,0))*O341)</f>
        <v/>
      </c>
      <c r="R341" s="1680"/>
      <c r="S341" s="1680"/>
      <c r="T341" s="412"/>
      <c r="U341" s="350"/>
      <c r="W341" s="143"/>
      <c r="Y341" s="143"/>
    </row>
    <row r="342" spans="1:25" s="39" customFormat="1" ht="23.45" customHeight="1">
      <c r="A342" s="260"/>
      <c r="B342" s="281"/>
      <c r="C342" s="865"/>
      <c r="D342" s="1615"/>
      <c r="E342" s="1616"/>
      <c r="F342" s="1616"/>
      <c r="G342" s="1616"/>
      <c r="H342" s="1616"/>
      <c r="I342" s="1616"/>
      <c r="J342" s="1616"/>
      <c r="K342" s="1616"/>
      <c r="L342" s="942"/>
      <c r="M342" s="253"/>
      <c r="N342" s="131"/>
      <c r="O342" s="1617" t="str">
        <f t="shared" si="9"/>
        <v/>
      </c>
      <c r="P342" s="1618"/>
      <c r="Q342" s="1680" t="str">
        <f>IF(ISERROR(INDEX($W$259:$W$264,MATCH(M342,$V$259:$V$264,0))*O342),"",INDEX($W$259:$W$264,MATCH(M342,V$259:$V$264,0))*O342)</f>
        <v/>
      </c>
      <c r="R342" s="1680"/>
      <c r="S342" s="1680"/>
      <c r="T342" s="412"/>
      <c r="U342" s="350"/>
      <c r="W342" s="143"/>
      <c r="Y342" s="143"/>
    </row>
    <row r="343" spans="1:25" s="39" customFormat="1" ht="23.45" customHeight="1">
      <c r="A343" s="260"/>
      <c r="B343" s="281"/>
      <c r="C343" s="865"/>
      <c r="D343" s="1615"/>
      <c r="E343" s="1616"/>
      <c r="F343" s="1616"/>
      <c r="G343" s="1616"/>
      <c r="H343" s="1616"/>
      <c r="I343" s="1616"/>
      <c r="J343" s="1616"/>
      <c r="K343" s="1616"/>
      <c r="L343" s="942"/>
      <c r="M343" s="253"/>
      <c r="N343" s="131"/>
      <c r="O343" s="1617" t="str">
        <f t="shared" si="9"/>
        <v/>
      </c>
      <c r="P343" s="1618"/>
      <c r="Q343" s="1680" t="str">
        <f>IF(ISERROR(INDEX($W$259:$W$264,MATCH(M343,$V$259:$V$264,0))*O343),"",INDEX($W$259:$W$264,MATCH(M343,V$259:$V$264,0))*O343)</f>
        <v/>
      </c>
      <c r="R343" s="1680"/>
      <c r="S343" s="1680"/>
      <c r="T343" s="412"/>
      <c r="U343" s="350"/>
      <c r="V343" s="155"/>
      <c r="W343" s="157"/>
      <c r="X343" s="155"/>
      <c r="Y343" s="143"/>
    </row>
    <row r="344" spans="1:25" s="39" customFormat="1" ht="23.45" customHeight="1">
      <c r="A344" s="260"/>
      <c r="B344" s="281"/>
      <c r="C344" s="865"/>
      <c r="D344" s="1615"/>
      <c r="E344" s="1616"/>
      <c r="F344" s="1616"/>
      <c r="G344" s="1616"/>
      <c r="H344" s="1616"/>
      <c r="I344" s="1616"/>
      <c r="J344" s="1616"/>
      <c r="K344" s="1616"/>
      <c r="L344" s="942"/>
      <c r="M344" s="253"/>
      <c r="N344" s="131"/>
      <c r="O344" s="1617" t="str">
        <f t="shared" si="9"/>
        <v/>
      </c>
      <c r="P344" s="1618"/>
      <c r="Q344" s="1680" t="str">
        <f>IF(ISERROR(INDEX($W$259:$W$264,MATCH(M344,$V$259:$V$264,0))*O344),"",INDEX($W$259:$W$264,MATCH(M344,V$259:$V$264,0))*O344)</f>
        <v/>
      </c>
      <c r="R344" s="1680"/>
      <c r="S344" s="1680"/>
      <c r="T344" s="412"/>
      <c r="U344" s="350"/>
      <c r="V344" s="202"/>
      <c r="W344" s="202"/>
      <c r="X344" s="202"/>
      <c r="Y344" s="143"/>
    </row>
    <row r="345" spans="1:25" s="39" customFormat="1" ht="23.45" customHeight="1">
      <c r="A345" s="260"/>
      <c r="B345" s="281"/>
      <c r="C345" s="865"/>
      <c r="D345" s="1615"/>
      <c r="E345" s="1616"/>
      <c r="F345" s="1616"/>
      <c r="G345" s="1616"/>
      <c r="H345" s="1616"/>
      <c r="I345" s="1616"/>
      <c r="J345" s="1616"/>
      <c r="K345" s="1616"/>
      <c r="L345" s="942"/>
      <c r="M345" s="253"/>
      <c r="N345" s="131"/>
      <c r="O345" s="1617" t="str">
        <f t="shared" si="9"/>
        <v/>
      </c>
      <c r="P345" s="1618"/>
      <c r="Q345" s="1680" t="str">
        <f>IF(ISERROR(INDEX($W$259:$W$264,MATCH(M345,$V$259:$V$264,0))*O345),"",INDEX($W$259:$W$264,MATCH(M345,V$259:$V$264,0))*O345)</f>
        <v/>
      </c>
      <c r="R345" s="1680"/>
      <c r="S345" s="1680"/>
      <c r="T345" s="412"/>
      <c r="U345" s="350"/>
      <c r="V345" s="202"/>
      <c r="W345" s="202"/>
      <c r="X345" s="202"/>
      <c r="Y345" s="143"/>
    </row>
    <row r="346" spans="1:25" s="39" customFormat="1" ht="23.45" customHeight="1">
      <c r="A346" s="260"/>
      <c r="B346" s="281"/>
      <c r="C346" s="865"/>
      <c r="D346" s="1615"/>
      <c r="E346" s="1616"/>
      <c r="F346" s="1616"/>
      <c r="G346" s="1616"/>
      <c r="H346" s="1616"/>
      <c r="I346" s="1616"/>
      <c r="J346" s="1616"/>
      <c r="K346" s="1616"/>
      <c r="L346" s="942"/>
      <c r="M346" s="253"/>
      <c r="N346" s="131"/>
      <c r="O346" s="1617" t="str">
        <f t="shared" si="9"/>
        <v/>
      </c>
      <c r="P346" s="1618"/>
      <c r="Q346" s="1680" t="str">
        <f>IF(ISERROR(INDEX($W$259:$W$264,MATCH(M346,$V$259:$V$264,0))*O346),"",INDEX($W$259:$W$264,MATCH(M346,V$259:$V$264,0))*O346)</f>
        <v/>
      </c>
      <c r="R346" s="1680"/>
      <c r="S346" s="1680"/>
      <c r="T346" s="412"/>
      <c r="U346" s="350"/>
      <c r="V346" s="203"/>
      <c r="W346" s="476"/>
      <c r="X346" s="203"/>
      <c r="Y346" s="143"/>
    </row>
    <row r="347" spans="1:25" s="39" customFormat="1" ht="23.45" customHeight="1">
      <c r="A347" s="260"/>
      <c r="B347" s="281"/>
      <c r="C347" s="865"/>
      <c r="D347" s="1615"/>
      <c r="E347" s="1616"/>
      <c r="F347" s="1616"/>
      <c r="G347" s="1616"/>
      <c r="H347" s="1616"/>
      <c r="I347" s="1616"/>
      <c r="J347" s="1616"/>
      <c r="K347" s="1616"/>
      <c r="L347" s="942"/>
      <c r="M347" s="253"/>
      <c r="N347" s="131"/>
      <c r="O347" s="1617" t="str">
        <f t="shared" si="9"/>
        <v/>
      </c>
      <c r="P347" s="1618"/>
      <c r="Q347" s="1680" t="str">
        <f>IF(ISERROR(INDEX($W$259:$W$264,MATCH(M347,$V$259:$V$264,0))*O347),"",INDEX($W$259:$W$264,MATCH(M347,V$259:$V$264,0))*O347)</f>
        <v/>
      </c>
      <c r="R347" s="1680"/>
      <c r="S347" s="1680"/>
      <c r="T347" s="412"/>
      <c r="U347" s="350"/>
      <c r="V347" s="51"/>
      <c r="W347" s="122"/>
      <c r="X347" s="51"/>
    </row>
    <row r="348" spans="1:25" s="39" customFormat="1" ht="23.45" customHeight="1">
      <c r="A348" s="260"/>
      <c r="B348" s="281"/>
      <c r="C348" s="865"/>
      <c r="D348" s="1615"/>
      <c r="E348" s="1616"/>
      <c r="F348" s="1616"/>
      <c r="G348" s="1616"/>
      <c r="H348" s="1616"/>
      <c r="I348" s="1616"/>
      <c r="J348" s="1616"/>
      <c r="K348" s="1616"/>
      <c r="L348" s="942"/>
      <c r="M348" s="253"/>
      <c r="N348" s="131"/>
      <c r="O348" s="1617" t="str">
        <f>IF(C348*N348=0,"",C348*N348)</f>
        <v/>
      </c>
      <c r="P348" s="1618"/>
      <c r="Q348" s="1680" t="str">
        <f>IF(ISERROR(INDEX($W$259:$W$264,MATCH(M348,$V$259:$V$264,0))*O348),"",INDEX($W$259:$W$264,MATCH(M348,V$259:$V$264,0))*O348)</f>
        <v/>
      </c>
      <c r="R348" s="1680"/>
      <c r="S348" s="1680"/>
      <c r="T348" s="412"/>
      <c r="U348" s="350"/>
      <c r="V348" s="202"/>
      <c r="W348" s="202"/>
      <c r="X348" s="202"/>
      <c r="Y348" s="143"/>
    </row>
    <row r="349" spans="1:25" s="39" customFormat="1" ht="23.45" customHeight="1">
      <c r="A349" s="260"/>
      <c r="B349" s="281"/>
      <c r="C349" s="865"/>
      <c r="D349" s="1615"/>
      <c r="E349" s="1616"/>
      <c r="F349" s="1616"/>
      <c r="G349" s="1616"/>
      <c r="H349" s="1616"/>
      <c r="I349" s="1616"/>
      <c r="J349" s="1616"/>
      <c r="K349" s="1616"/>
      <c r="L349" s="942"/>
      <c r="M349" s="253"/>
      <c r="N349" s="131"/>
      <c r="O349" s="1617" t="str">
        <f>IF(C349*N349=0,"",C349*N349)</f>
        <v/>
      </c>
      <c r="P349" s="1618"/>
      <c r="Q349" s="1680" t="str">
        <f>IF(ISERROR(INDEX($W$259:$W$264,MATCH(M349,$V$259:$V$264,0))*O349),"",INDEX($W$259:$W$264,MATCH(M349,V$259:$V$264,0))*O349)</f>
        <v/>
      </c>
      <c r="R349" s="1680"/>
      <c r="S349" s="1680"/>
      <c r="T349" s="412"/>
      <c r="U349" s="350"/>
      <c r="V349" s="203"/>
      <c r="W349" s="476"/>
      <c r="X349" s="203"/>
      <c r="Y349" s="143"/>
    </row>
    <row r="350" spans="1:25" s="39" customFormat="1" ht="23.45" customHeight="1">
      <c r="A350" s="260"/>
      <c r="B350" s="281"/>
      <c r="C350" s="865"/>
      <c r="D350" s="1615"/>
      <c r="E350" s="1616"/>
      <c r="F350" s="1616"/>
      <c r="G350" s="1616"/>
      <c r="H350" s="1616"/>
      <c r="I350" s="1616"/>
      <c r="J350" s="1616"/>
      <c r="K350" s="1616"/>
      <c r="L350" s="942"/>
      <c r="M350" s="253"/>
      <c r="N350" s="131"/>
      <c r="O350" s="1617" t="str">
        <f>IF(C350*N350=0,"",C350*N350)</f>
        <v/>
      </c>
      <c r="P350" s="1618"/>
      <c r="Q350" s="1680" t="str">
        <f>IF(ISERROR(INDEX($W$259:$W$264,MATCH(M350,$V$259:$V$264,0))*O350),"",INDEX($W$259:$W$264,MATCH(M350,V$259:$V$264,0))*O350)</f>
        <v/>
      </c>
      <c r="R350" s="1680"/>
      <c r="S350" s="1680"/>
      <c r="T350" s="412"/>
      <c r="U350" s="350"/>
      <c r="V350" s="51"/>
      <c r="W350" s="122"/>
      <c r="X350" s="51"/>
    </row>
    <row r="351" spans="1:25" s="39" customFormat="1" ht="23.45" customHeight="1">
      <c r="A351" s="260"/>
      <c r="B351" s="281"/>
      <c r="C351" s="865"/>
      <c r="D351" s="1615"/>
      <c r="E351" s="1616"/>
      <c r="F351" s="1616"/>
      <c r="G351" s="1616"/>
      <c r="H351" s="1616"/>
      <c r="I351" s="1616"/>
      <c r="J351" s="1616"/>
      <c r="K351" s="1616"/>
      <c r="L351" s="942"/>
      <c r="M351" s="253"/>
      <c r="N351" s="131"/>
      <c r="O351" s="1617" t="str">
        <f t="shared" si="9"/>
        <v/>
      </c>
      <c r="P351" s="1618"/>
      <c r="Q351" s="1680" t="str">
        <f>IF(ISERROR(INDEX($W$259:$W$264,MATCH(M351,$V$259:$V$264,0))*O351),"",INDEX($W$259:$W$264,MATCH(M351,V$259:$V$264,0))*O351)</f>
        <v/>
      </c>
      <c r="R351" s="1680"/>
      <c r="S351" s="1680"/>
      <c r="T351" s="412"/>
      <c r="U351" s="350"/>
      <c r="V351" s="51"/>
      <c r="W351" s="122"/>
      <c r="X351" s="51"/>
    </row>
    <row r="352" spans="1:25" s="39" customFormat="1" ht="23.45" customHeight="1">
      <c r="A352" s="260"/>
      <c r="B352" s="281"/>
      <c r="C352" s="865"/>
      <c r="D352" s="1615"/>
      <c r="E352" s="1616"/>
      <c r="F352" s="1616"/>
      <c r="G352" s="1616"/>
      <c r="H352" s="1616"/>
      <c r="I352" s="1616"/>
      <c r="J352" s="1616"/>
      <c r="K352" s="1616"/>
      <c r="L352" s="942"/>
      <c r="M352" s="253"/>
      <c r="N352" s="131"/>
      <c r="O352" s="1617" t="str">
        <f t="shared" si="9"/>
        <v/>
      </c>
      <c r="P352" s="1618"/>
      <c r="Q352" s="1680" t="str">
        <f>IF(ISERROR(INDEX($W$259:$W$264,MATCH(M352,$V$259:$V$264,0))*O352),"",INDEX($W$259:$W$264,MATCH(M352,V$259:$V$264,0))*O352)</f>
        <v/>
      </c>
      <c r="R352" s="1680"/>
      <c r="S352" s="1680"/>
      <c r="T352" s="412"/>
      <c r="U352" s="350"/>
      <c r="V352" s="51"/>
      <c r="W352" s="122"/>
      <c r="X352" s="51"/>
    </row>
    <row r="353" spans="1:248" s="39" customFormat="1" ht="23.45" customHeight="1">
      <c r="A353" s="260"/>
      <c r="B353" s="281"/>
      <c r="C353" s="865"/>
      <c r="D353" s="1615"/>
      <c r="E353" s="1616"/>
      <c r="F353" s="1616"/>
      <c r="G353" s="1616"/>
      <c r="H353" s="1616"/>
      <c r="I353" s="1616"/>
      <c r="J353" s="1616"/>
      <c r="K353" s="1616"/>
      <c r="L353" s="942"/>
      <c r="M353" s="253"/>
      <c r="N353" s="131"/>
      <c r="O353" s="1617" t="str">
        <f t="shared" si="9"/>
        <v/>
      </c>
      <c r="P353" s="1618"/>
      <c r="Q353" s="1680" t="str">
        <f>IF(ISERROR(INDEX($W$259:$W$264,MATCH(M353,$V$259:$V$264,0))*O353),"",INDEX($W$259:$W$264,MATCH(M353,V$259:$V$264,0))*O353)</f>
        <v/>
      </c>
      <c r="R353" s="1680"/>
      <c r="S353" s="1680"/>
      <c r="T353" s="412"/>
      <c r="U353" s="350"/>
      <c r="V353" s="51"/>
      <c r="W353" s="122"/>
      <c r="X353" s="51"/>
    </row>
    <row r="354" spans="1:248" s="39" customFormat="1" ht="23.45" customHeight="1">
      <c r="A354" s="260"/>
      <c r="B354" s="281"/>
      <c r="C354" s="865"/>
      <c r="D354" s="1615"/>
      <c r="E354" s="1616"/>
      <c r="F354" s="1616"/>
      <c r="G354" s="1616"/>
      <c r="H354" s="1616"/>
      <c r="I354" s="1616"/>
      <c r="J354" s="1616"/>
      <c r="K354" s="1616"/>
      <c r="L354" s="942"/>
      <c r="M354" s="253"/>
      <c r="N354" s="131"/>
      <c r="O354" s="1617" t="str">
        <f t="shared" si="9"/>
        <v/>
      </c>
      <c r="P354" s="1618"/>
      <c r="Q354" s="1680" t="str">
        <f>IF(ISERROR(INDEX($W$259:$W$264,MATCH(M354,$V$259:$V$264,0))*O354),"",INDEX($W$259:$W$264,MATCH(M354,V$259:$V$264,0))*O354)</f>
        <v/>
      </c>
      <c r="R354" s="1680"/>
      <c r="S354" s="1680"/>
      <c r="T354" s="412"/>
      <c r="U354" s="350"/>
      <c r="V354" s="51"/>
      <c r="W354" s="122"/>
      <c r="X354" s="51"/>
    </row>
    <row r="355" spans="1:248" s="39" customFormat="1" ht="23.45" customHeight="1">
      <c r="A355" s="260"/>
      <c r="B355" s="281"/>
      <c r="C355" s="865"/>
      <c r="D355" s="1615"/>
      <c r="E355" s="1616"/>
      <c r="F355" s="1616"/>
      <c r="G355" s="1616"/>
      <c r="H355" s="1616"/>
      <c r="I355" s="1616"/>
      <c r="J355" s="1616"/>
      <c r="K355" s="1616"/>
      <c r="L355" s="942"/>
      <c r="M355" s="253"/>
      <c r="N355" s="131"/>
      <c r="O355" s="1617" t="str">
        <f t="shared" si="9"/>
        <v/>
      </c>
      <c r="P355" s="1618"/>
      <c r="Q355" s="1680" t="str">
        <f>IF(ISERROR(INDEX($W$259:$W$264,MATCH(M355,$V$259:$V$264,0))*O355),"",INDEX($W$259:$W$264,MATCH(M355,V$259:$V$264,0))*O355)</f>
        <v/>
      </c>
      <c r="R355" s="1680"/>
      <c r="S355" s="1680"/>
      <c r="T355" s="412"/>
      <c r="U355" s="350"/>
      <c r="V355" s="51"/>
      <c r="W355" s="122"/>
      <c r="X355" s="51"/>
    </row>
    <row r="356" spans="1:248" s="155" customFormat="1" ht="3.75" customHeight="1">
      <c r="A356" s="260"/>
      <c r="B356" s="231"/>
      <c r="C356" s="943"/>
      <c r="D356" s="233"/>
      <c r="E356" s="233"/>
      <c r="F356" s="233"/>
      <c r="G356" s="233"/>
      <c r="H356" s="233"/>
      <c r="I356" s="233"/>
      <c r="J356" s="233"/>
      <c r="K356" s="233"/>
      <c r="L356" s="234"/>
      <c r="M356" s="235"/>
      <c r="N356" s="236"/>
      <c r="O356" s="237"/>
      <c r="P356" s="238"/>
      <c r="Q356" s="239"/>
      <c r="R356" s="240"/>
      <c r="S356" s="240"/>
      <c r="T356" s="241"/>
      <c r="U356" s="218"/>
      <c r="V356" s="51"/>
      <c r="W356" s="122"/>
      <c r="X356" s="51"/>
    </row>
    <row r="357" spans="1:248" s="49" customFormat="1" ht="21.75" customHeight="1">
      <c r="A357" s="358"/>
      <c r="B357" s="1568" t="str">
        <f>B300</f>
        <v>-É IMPRESCINDÍVEL A APRESENTAÇÃO DE 3 ORÇAMENTOS DE FORNECEDORES/REPRESENTANTES AUTORIZADOS PARA CADA UM DOS ITENS SOLICITADOS. INFORME SE HOUVER UM ÚNICO FORNECEDOR.</v>
      </c>
      <c r="C357" s="1578"/>
      <c r="D357" s="1578"/>
      <c r="E357" s="1578"/>
      <c r="F357" s="1578"/>
      <c r="G357" s="1578"/>
      <c r="H357" s="1578"/>
      <c r="I357" s="1578"/>
      <c r="J357" s="1578"/>
      <c r="K357" s="1578"/>
      <c r="L357" s="1578"/>
      <c r="M357" s="1569"/>
      <c r="N357" s="1569"/>
      <c r="O357" s="1569"/>
      <c r="P357" s="1569"/>
      <c r="Q357" s="1569"/>
      <c r="R357" s="1569"/>
      <c r="S357" s="1569"/>
      <c r="T357" s="1570"/>
      <c r="U357" s="351"/>
      <c r="V357" s="51"/>
      <c r="W357" s="122"/>
      <c r="X357" s="51"/>
      <c r="Y357" s="202"/>
      <c r="Z357" s="197"/>
      <c r="AA357" s="197"/>
      <c r="AB357" s="197"/>
      <c r="AC357" s="197"/>
      <c r="AD357" s="197"/>
      <c r="AE357" s="197"/>
      <c r="AF357" s="197"/>
      <c r="AG357" s="197"/>
      <c r="AH357" s="197"/>
      <c r="AI357" s="197"/>
      <c r="AJ357" s="197"/>
      <c r="AK357" s="197"/>
      <c r="AL357" s="197"/>
      <c r="AM357" s="197"/>
      <c r="AN357" s="197"/>
      <c r="AO357" s="194"/>
      <c r="AP357" s="194"/>
      <c r="AQ357" s="194"/>
      <c r="AR357" s="194"/>
      <c r="AS357" s="194"/>
      <c r="AT357" s="194"/>
      <c r="AU357" s="194"/>
      <c r="AV357" s="194"/>
      <c r="AW357" s="194"/>
      <c r="AX357" s="194"/>
      <c r="AY357" s="194"/>
      <c r="AZ357" s="194"/>
      <c r="BA357" s="194"/>
      <c r="BB357" s="194"/>
      <c r="BC357" s="194"/>
      <c r="BD357" s="194"/>
      <c r="BE357" s="194"/>
      <c r="BF357" s="194"/>
      <c r="BG357" s="194"/>
      <c r="BH357" s="194"/>
      <c r="BI357" s="194"/>
      <c r="BJ357" s="194"/>
      <c r="BK357" s="194"/>
      <c r="BL357" s="194"/>
      <c r="BM357" s="194"/>
      <c r="BN357" s="194"/>
      <c r="BO357" s="194"/>
      <c r="BP357" s="194"/>
      <c r="BQ357" s="194"/>
      <c r="BR357" s="194"/>
      <c r="BS357" s="194"/>
      <c r="BT357" s="194"/>
      <c r="BU357" s="194"/>
      <c r="BV357" s="194"/>
      <c r="BW357" s="194"/>
      <c r="BX357" s="194"/>
      <c r="BY357" s="194"/>
      <c r="BZ357" s="194"/>
      <c r="CA357" s="194"/>
      <c r="CB357" s="194"/>
      <c r="CC357" s="194"/>
      <c r="CD357" s="194"/>
      <c r="CE357" s="194"/>
      <c r="CF357" s="194"/>
      <c r="CG357" s="194"/>
      <c r="CH357" s="194"/>
      <c r="CI357" s="194"/>
      <c r="CJ357" s="194"/>
      <c r="CK357" s="194"/>
      <c r="CL357" s="194"/>
      <c r="CM357" s="194"/>
      <c r="CN357" s="194"/>
      <c r="CO357" s="194"/>
      <c r="CP357" s="194"/>
      <c r="CQ357" s="194"/>
      <c r="CR357" s="194"/>
      <c r="CS357" s="194"/>
      <c r="CT357" s="194"/>
      <c r="CU357" s="194"/>
      <c r="CV357" s="194"/>
      <c r="CW357" s="194"/>
      <c r="CX357" s="194"/>
      <c r="CY357" s="194"/>
      <c r="CZ357" s="194"/>
      <c r="DA357" s="194"/>
      <c r="DB357" s="194"/>
      <c r="DC357" s="194"/>
      <c r="DD357" s="194"/>
      <c r="DE357" s="194"/>
      <c r="DF357" s="194"/>
      <c r="DG357" s="194"/>
      <c r="DH357" s="194"/>
      <c r="DI357" s="194"/>
      <c r="DJ357" s="194"/>
      <c r="DK357" s="194"/>
      <c r="DL357" s="194"/>
      <c r="DM357" s="194"/>
      <c r="DN357" s="194"/>
      <c r="DO357" s="194"/>
      <c r="DP357" s="194"/>
      <c r="DQ357" s="194"/>
      <c r="DR357" s="194"/>
      <c r="DS357" s="194"/>
      <c r="DT357" s="194"/>
      <c r="DU357" s="194"/>
      <c r="DV357" s="194"/>
      <c r="DW357" s="194"/>
      <c r="DX357" s="194"/>
      <c r="DY357" s="194"/>
      <c r="DZ357" s="194"/>
      <c r="EA357" s="194"/>
      <c r="EB357" s="194"/>
      <c r="EC357" s="194"/>
      <c r="ED357" s="194"/>
      <c r="EE357" s="194"/>
      <c r="EF357" s="194"/>
      <c r="EG357" s="194"/>
      <c r="EH357" s="194"/>
      <c r="EI357" s="194"/>
      <c r="EJ357" s="194"/>
      <c r="EK357" s="194"/>
      <c r="EL357" s="194"/>
      <c r="EM357" s="194"/>
      <c r="EN357" s="194"/>
      <c r="EO357" s="194"/>
      <c r="EP357" s="194"/>
      <c r="EQ357" s="194"/>
      <c r="ER357" s="194"/>
      <c r="ES357" s="194"/>
      <c r="ET357" s="194"/>
      <c r="EU357" s="194"/>
      <c r="EV357" s="194"/>
      <c r="EW357" s="194"/>
      <c r="EX357" s="194"/>
      <c r="EY357" s="194"/>
      <c r="EZ357" s="194"/>
      <c r="FA357" s="194"/>
      <c r="FB357" s="194"/>
      <c r="FC357" s="194"/>
      <c r="FD357" s="194"/>
      <c r="FE357" s="194"/>
      <c r="FF357" s="194"/>
      <c r="FG357" s="194"/>
      <c r="FH357" s="194"/>
      <c r="FI357" s="194"/>
      <c r="FJ357" s="194"/>
      <c r="FK357" s="194"/>
      <c r="FL357" s="194"/>
      <c r="FM357" s="194"/>
      <c r="FN357" s="194"/>
      <c r="FO357" s="194"/>
      <c r="FP357" s="194"/>
      <c r="FQ357" s="194"/>
      <c r="FR357" s="194"/>
      <c r="FS357" s="194"/>
      <c r="FT357" s="194"/>
      <c r="FU357" s="194"/>
      <c r="FV357" s="194"/>
      <c r="FW357" s="194"/>
      <c r="FX357" s="194"/>
      <c r="FY357" s="194"/>
      <c r="FZ357" s="194"/>
      <c r="GA357" s="194"/>
      <c r="GB357" s="194"/>
      <c r="GC357" s="194"/>
      <c r="GD357" s="194"/>
      <c r="GE357" s="194"/>
      <c r="GF357" s="194"/>
      <c r="GG357" s="194"/>
      <c r="GH357" s="194"/>
      <c r="GI357" s="194"/>
      <c r="GJ357" s="194"/>
      <c r="GK357" s="194"/>
      <c r="GL357" s="194"/>
      <c r="GM357" s="194"/>
      <c r="GN357" s="194"/>
      <c r="GO357" s="194"/>
      <c r="GP357" s="194"/>
      <c r="GQ357" s="194"/>
      <c r="GR357" s="194"/>
      <c r="GS357" s="194"/>
      <c r="GT357" s="194"/>
      <c r="GU357" s="194"/>
      <c r="GV357" s="194"/>
      <c r="GW357" s="194"/>
      <c r="GX357" s="194"/>
      <c r="GY357" s="194"/>
      <c r="GZ357" s="194"/>
      <c r="HA357" s="194"/>
      <c r="HB357" s="194"/>
      <c r="HC357" s="194"/>
      <c r="HD357" s="194"/>
      <c r="HE357" s="194"/>
      <c r="HF357" s="194"/>
      <c r="HG357" s="194"/>
      <c r="HH357" s="194"/>
      <c r="HI357" s="194"/>
      <c r="HJ357" s="194"/>
      <c r="HK357" s="194"/>
      <c r="HL357" s="194"/>
      <c r="HM357" s="194"/>
      <c r="HN357" s="194"/>
      <c r="HO357" s="194"/>
      <c r="HP357" s="194"/>
      <c r="HQ357" s="194"/>
      <c r="HR357" s="194"/>
      <c r="HS357" s="194"/>
      <c r="HT357" s="194"/>
      <c r="HU357" s="194"/>
      <c r="HV357" s="194"/>
      <c r="HW357" s="194"/>
      <c r="HX357" s="194"/>
      <c r="HY357" s="194"/>
      <c r="HZ357" s="194"/>
      <c r="IA357" s="194"/>
      <c r="IB357" s="194"/>
      <c r="IC357" s="194"/>
      <c r="ID357" s="194"/>
      <c r="IE357" s="194"/>
      <c r="IF357" s="194"/>
      <c r="IG357" s="194"/>
      <c r="IH357" s="194"/>
      <c r="II357" s="194"/>
      <c r="IJ357" s="194"/>
      <c r="IK357" s="194"/>
      <c r="IL357" s="194"/>
      <c r="IM357" s="194"/>
      <c r="IN357" s="194"/>
    </row>
    <row r="358" spans="1:248" s="49" customFormat="1" ht="21.75" customHeight="1">
      <c r="A358" s="358"/>
      <c r="B358" s="1625" t="str">
        <f>B301</f>
        <v xml:space="preserve">- JUSTIFIQUE EM ANEXO A UTILIDADE DE CADA MATERIAL SOLICITADO PARA O DESENVOLVIMENTO DO PROJETO DE PESQUISA PROPOSTO.  </v>
      </c>
      <c r="C358" s="1626"/>
      <c r="D358" s="1626"/>
      <c r="E358" s="1626"/>
      <c r="F358" s="1626"/>
      <c r="G358" s="1626"/>
      <c r="H358" s="1626"/>
      <c r="I358" s="1626"/>
      <c r="J358" s="1626"/>
      <c r="K358" s="1626"/>
      <c r="L358" s="1626"/>
      <c r="M358" s="1627"/>
      <c r="N358" s="1627"/>
      <c r="O358" s="1627"/>
      <c r="P358" s="1627"/>
      <c r="Q358" s="1627"/>
      <c r="R358" s="1627"/>
      <c r="S358" s="1627"/>
      <c r="T358" s="1628"/>
      <c r="U358" s="351"/>
      <c r="V358" s="51"/>
      <c r="W358" s="122"/>
      <c r="X358" s="51"/>
      <c r="Y358" s="202"/>
      <c r="Z358" s="197"/>
      <c r="AA358" s="197"/>
      <c r="AB358" s="197"/>
      <c r="AC358" s="197"/>
      <c r="AD358" s="197"/>
      <c r="AE358" s="197"/>
      <c r="AF358" s="197"/>
      <c r="AG358" s="197"/>
      <c r="AH358" s="197"/>
      <c r="AI358" s="197"/>
      <c r="AJ358" s="197"/>
      <c r="AK358" s="197"/>
      <c r="AL358" s="197"/>
      <c r="AM358" s="197"/>
      <c r="AN358" s="197"/>
      <c r="AO358" s="194"/>
      <c r="AP358" s="194"/>
      <c r="AQ358" s="194"/>
      <c r="AR358" s="194"/>
      <c r="AS358" s="194"/>
      <c r="AT358" s="194"/>
      <c r="AU358" s="194"/>
      <c r="AV358" s="194"/>
      <c r="AW358" s="194"/>
      <c r="AX358" s="194"/>
      <c r="AY358" s="194"/>
      <c r="AZ358" s="194"/>
      <c r="BA358" s="194"/>
      <c r="BB358" s="194"/>
      <c r="BC358" s="194"/>
      <c r="BD358" s="194"/>
      <c r="BE358" s="194"/>
      <c r="BF358" s="194"/>
      <c r="BG358" s="194"/>
      <c r="BH358" s="194"/>
      <c r="BI358" s="194"/>
      <c r="BJ358" s="194"/>
      <c r="BK358" s="194"/>
      <c r="BL358" s="194"/>
      <c r="BM358" s="194"/>
      <c r="BN358" s="194"/>
      <c r="BO358" s="194"/>
      <c r="BP358" s="194"/>
      <c r="BQ358" s="194"/>
      <c r="BR358" s="194"/>
      <c r="BS358" s="194"/>
      <c r="BT358" s="194"/>
      <c r="BU358" s="194"/>
      <c r="BV358" s="194"/>
      <c r="BW358" s="194"/>
      <c r="BX358" s="194"/>
      <c r="BY358" s="194"/>
      <c r="BZ358" s="194"/>
      <c r="CA358" s="194"/>
      <c r="CB358" s="194"/>
      <c r="CC358" s="194"/>
      <c r="CD358" s="194"/>
      <c r="CE358" s="194"/>
      <c r="CF358" s="194"/>
      <c r="CG358" s="194"/>
      <c r="CH358" s="194"/>
      <c r="CI358" s="194"/>
      <c r="CJ358" s="194"/>
      <c r="CK358" s="194"/>
      <c r="CL358" s="194"/>
      <c r="CM358" s="194"/>
      <c r="CN358" s="194"/>
      <c r="CO358" s="194"/>
      <c r="CP358" s="194"/>
      <c r="CQ358" s="194"/>
      <c r="CR358" s="194"/>
      <c r="CS358" s="194"/>
      <c r="CT358" s="194"/>
      <c r="CU358" s="194"/>
      <c r="CV358" s="194"/>
      <c r="CW358" s="194"/>
      <c r="CX358" s="194"/>
      <c r="CY358" s="194"/>
      <c r="CZ358" s="194"/>
      <c r="DA358" s="194"/>
      <c r="DB358" s="194"/>
      <c r="DC358" s="194"/>
      <c r="DD358" s="194"/>
      <c r="DE358" s="194"/>
      <c r="DF358" s="194"/>
      <c r="DG358" s="194"/>
      <c r="DH358" s="194"/>
      <c r="DI358" s="194"/>
      <c r="DJ358" s="194"/>
      <c r="DK358" s="194"/>
      <c r="DL358" s="194"/>
      <c r="DM358" s="194"/>
      <c r="DN358" s="194"/>
      <c r="DO358" s="194"/>
      <c r="DP358" s="194"/>
      <c r="DQ358" s="194"/>
      <c r="DR358" s="194"/>
      <c r="DS358" s="194"/>
      <c r="DT358" s="194"/>
      <c r="DU358" s="194"/>
      <c r="DV358" s="194"/>
      <c r="DW358" s="194"/>
      <c r="DX358" s="194"/>
      <c r="DY358" s="194"/>
      <c r="DZ358" s="194"/>
      <c r="EA358" s="194"/>
      <c r="EB358" s="194"/>
      <c r="EC358" s="194"/>
      <c r="ED358" s="194"/>
      <c r="EE358" s="194"/>
      <c r="EF358" s="194"/>
      <c r="EG358" s="194"/>
      <c r="EH358" s="194"/>
      <c r="EI358" s="194"/>
      <c r="EJ358" s="194"/>
      <c r="EK358" s="194"/>
      <c r="EL358" s="194"/>
      <c r="EM358" s="194"/>
      <c r="EN358" s="194"/>
      <c r="EO358" s="194"/>
      <c r="EP358" s="194"/>
      <c r="EQ358" s="194"/>
      <c r="ER358" s="194"/>
      <c r="ES358" s="194"/>
      <c r="ET358" s="194"/>
      <c r="EU358" s="194"/>
      <c r="EV358" s="194"/>
      <c r="EW358" s="194"/>
      <c r="EX358" s="194"/>
      <c r="EY358" s="194"/>
      <c r="EZ358" s="194"/>
      <c r="FA358" s="194"/>
      <c r="FB358" s="194"/>
      <c r="FC358" s="194"/>
      <c r="FD358" s="194"/>
      <c r="FE358" s="194"/>
      <c r="FF358" s="194"/>
      <c r="FG358" s="194"/>
      <c r="FH358" s="194"/>
      <c r="FI358" s="194"/>
      <c r="FJ358" s="194"/>
      <c r="FK358" s="194"/>
      <c r="FL358" s="194"/>
      <c r="FM358" s="194"/>
      <c r="FN358" s="194"/>
      <c r="FO358" s="194"/>
      <c r="FP358" s="194"/>
      <c r="FQ358" s="194"/>
      <c r="FR358" s="194"/>
      <c r="FS358" s="194"/>
      <c r="FT358" s="194"/>
      <c r="FU358" s="194"/>
      <c r="FV358" s="194"/>
      <c r="FW358" s="194"/>
      <c r="FX358" s="194"/>
      <c r="FY358" s="194"/>
      <c r="FZ358" s="194"/>
      <c r="GA358" s="194"/>
      <c r="GB358" s="194"/>
      <c r="GC358" s="194"/>
      <c r="GD358" s="194"/>
      <c r="GE358" s="194"/>
      <c r="GF358" s="194"/>
      <c r="GG358" s="194"/>
      <c r="GH358" s="194"/>
      <c r="GI358" s="194"/>
      <c r="GJ358" s="194"/>
      <c r="GK358" s="194"/>
      <c r="GL358" s="194"/>
      <c r="GM358" s="194"/>
      <c r="GN358" s="194"/>
      <c r="GO358" s="194"/>
      <c r="GP358" s="194"/>
      <c r="GQ358" s="194"/>
      <c r="GR358" s="194"/>
      <c r="GS358" s="194"/>
      <c r="GT358" s="194"/>
      <c r="GU358" s="194"/>
      <c r="GV358" s="194"/>
      <c r="GW358" s="194"/>
      <c r="GX358" s="194"/>
      <c r="GY358" s="194"/>
      <c r="GZ358" s="194"/>
      <c r="HA358" s="194"/>
      <c r="HB358" s="194"/>
      <c r="HC358" s="194"/>
      <c r="HD358" s="194"/>
      <c r="HE358" s="194"/>
      <c r="HF358" s="194"/>
      <c r="HG358" s="194"/>
      <c r="HH358" s="194"/>
      <c r="HI358" s="194"/>
      <c r="HJ358" s="194"/>
      <c r="HK358" s="194"/>
      <c r="HL358" s="194"/>
      <c r="HM358" s="194"/>
      <c r="HN358" s="194"/>
      <c r="HO358" s="194"/>
      <c r="HP358" s="194"/>
      <c r="HQ358" s="194"/>
      <c r="HR358" s="194"/>
      <c r="HS358" s="194"/>
      <c r="HT358" s="194"/>
      <c r="HU358" s="194"/>
      <c r="HV358" s="194"/>
      <c r="HW358" s="194"/>
      <c r="HX358" s="194"/>
      <c r="HY358" s="194"/>
      <c r="HZ358" s="194"/>
      <c r="IA358" s="194"/>
      <c r="IB358" s="194"/>
      <c r="IC358" s="194"/>
      <c r="ID358" s="194"/>
      <c r="IE358" s="194"/>
      <c r="IF358" s="194"/>
      <c r="IG358" s="194"/>
      <c r="IH358" s="194"/>
      <c r="II358" s="194"/>
      <c r="IJ358" s="194"/>
      <c r="IK358" s="194"/>
      <c r="IL358" s="194"/>
      <c r="IM358" s="194"/>
      <c r="IN358" s="194"/>
    </row>
    <row r="359" spans="1:248" s="314" customFormat="1" ht="12" customHeight="1">
      <c r="A359" s="260"/>
      <c r="B359" s="224" t="str">
        <f>B302</f>
        <v>FAPESP,  SETEMBRO DE 2015</v>
      </c>
      <c r="C359" s="824"/>
      <c r="D359" s="824"/>
      <c r="E359" s="826"/>
      <c r="F359" s="826"/>
      <c r="G359" s="826"/>
      <c r="H359" s="826"/>
      <c r="I359" s="826"/>
      <c r="J359" s="826"/>
      <c r="K359" s="826"/>
      <c r="L359" s="824"/>
      <c r="M359" s="1641"/>
      <c r="N359" s="1641"/>
      <c r="O359" s="1641"/>
      <c r="P359" s="1641"/>
      <c r="Q359" s="1641"/>
      <c r="R359" s="1641"/>
      <c r="S359" s="211">
        <v>7</v>
      </c>
      <c r="T359" s="203">
        <v>2</v>
      </c>
      <c r="U359" s="203"/>
      <c r="V359" s="51"/>
      <c r="W359" s="122"/>
      <c r="X359" s="51"/>
      <c r="Y359" s="203"/>
      <c r="Z359" s="198"/>
      <c r="AA359" s="198"/>
      <c r="AB359" s="198"/>
      <c r="AC359" s="198"/>
      <c r="AD359" s="198"/>
      <c r="AE359" s="198"/>
      <c r="AF359" s="198"/>
      <c r="AG359" s="198"/>
      <c r="AH359" s="198"/>
      <c r="AI359" s="198"/>
      <c r="AJ359" s="198"/>
      <c r="AK359" s="198"/>
      <c r="AL359" s="198"/>
      <c r="AM359" s="198"/>
      <c r="AN359" s="198"/>
      <c r="AO359" s="186"/>
      <c r="AP359" s="186"/>
      <c r="AQ359" s="186"/>
      <c r="AR359" s="186"/>
      <c r="AS359" s="186"/>
      <c r="AT359" s="186"/>
      <c r="AU359" s="186"/>
      <c r="AV359" s="186"/>
      <c r="AW359" s="186"/>
      <c r="AX359" s="186"/>
      <c r="AY359" s="186"/>
      <c r="AZ359" s="186"/>
      <c r="BA359" s="186"/>
      <c r="BB359" s="186"/>
      <c r="BC359" s="186"/>
      <c r="BD359" s="186"/>
      <c r="BE359" s="186"/>
      <c r="BF359" s="186"/>
      <c r="BG359" s="186"/>
      <c r="BH359" s="186"/>
      <c r="BI359" s="186"/>
      <c r="BJ359" s="186"/>
      <c r="BK359" s="186"/>
      <c r="BL359" s="186"/>
      <c r="BM359" s="186"/>
      <c r="BN359" s="186"/>
      <c r="BO359" s="186"/>
      <c r="BP359" s="186"/>
      <c r="BQ359" s="186"/>
      <c r="BR359" s="186"/>
      <c r="BS359" s="186"/>
      <c r="BT359" s="186"/>
      <c r="BU359" s="186"/>
      <c r="BV359" s="186"/>
      <c r="BW359" s="186"/>
      <c r="BX359" s="186"/>
      <c r="BY359" s="186"/>
      <c r="BZ359" s="186"/>
      <c r="CA359" s="186"/>
      <c r="CB359" s="186"/>
      <c r="CC359" s="186"/>
      <c r="CD359" s="186"/>
      <c r="CE359" s="186"/>
      <c r="CF359" s="186"/>
      <c r="CG359" s="186"/>
      <c r="CH359" s="186"/>
      <c r="CI359" s="186"/>
      <c r="CJ359" s="186"/>
      <c r="CK359" s="186"/>
      <c r="CL359" s="186"/>
      <c r="CM359" s="186"/>
      <c r="CN359" s="186"/>
      <c r="CO359" s="186"/>
      <c r="CP359" s="186"/>
      <c r="CQ359" s="186"/>
      <c r="CR359" s="186"/>
      <c r="CS359" s="186"/>
      <c r="CT359" s="186"/>
      <c r="CU359" s="186"/>
      <c r="CV359" s="186"/>
      <c r="CW359" s="186"/>
      <c r="CX359" s="186"/>
      <c r="CY359" s="186"/>
      <c r="CZ359" s="186"/>
      <c r="DA359" s="186"/>
      <c r="DB359" s="186"/>
      <c r="DC359" s="186"/>
      <c r="DD359" s="186"/>
      <c r="DE359" s="186"/>
      <c r="DF359" s="186"/>
      <c r="DG359" s="186"/>
      <c r="DH359" s="186"/>
      <c r="DI359" s="186"/>
      <c r="DJ359" s="186"/>
      <c r="DK359" s="186"/>
      <c r="DL359" s="186"/>
      <c r="DM359" s="186"/>
      <c r="DN359" s="186"/>
      <c r="DO359" s="186"/>
      <c r="DP359" s="186"/>
      <c r="DQ359" s="186"/>
      <c r="DR359" s="186"/>
      <c r="DS359" s="186"/>
      <c r="DT359" s="186"/>
      <c r="DU359" s="186"/>
      <c r="DV359" s="186"/>
      <c r="DW359" s="186"/>
      <c r="DX359" s="186"/>
      <c r="DY359" s="186"/>
      <c r="DZ359" s="186"/>
      <c r="EA359" s="186"/>
      <c r="EB359" s="186"/>
      <c r="EC359" s="186"/>
      <c r="ED359" s="186"/>
      <c r="EE359" s="186"/>
      <c r="EF359" s="186"/>
      <c r="EG359" s="186"/>
      <c r="EH359" s="186"/>
      <c r="EI359" s="186"/>
      <c r="EJ359" s="186"/>
      <c r="EK359" s="186"/>
      <c r="EL359" s="186"/>
      <c r="EM359" s="186"/>
      <c r="EN359" s="186"/>
      <c r="EO359" s="186"/>
      <c r="EP359" s="186"/>
      <c r="EQ359" s="186"/>
      <c r="ER359" s="186"/>
      <c r="ES359" s="186"/>
      <c r="ET359" s="186"/>
      <c r="EU359" s="186"/>
      <c r="EV359" s="186"/>
      <c r="EW359" s="186"/>
      <c r="EX359" s="186"/>
      <c r="EY359" s="186"/>
      <c r="EZ359" s="186"/>
      <c r="FA359" s="186"/>
      <c r="FB359" s="186"/>
      <c r="FC359" s="186"/>
      <c r="FD359" s="186"/>
      <c r="FE359" s="186"/>
      <c r="FF359" s="186"/>
      <c r="FG359" s="186"/>
      <c r="FH359" s="186"/>
      <c r="FI359" s="186"/>
      <c r="FJ359" s="186"/>
      <c r="FK359" s="186"/>
      <c r="FL359" s="186"/>
      <c r="FM359" s="186"/>
      <c r="FN359" s="186"/>
      <c r="FO359" s="186"/>
      <c r="FP359" s="186"/>
      <c r="FQ359" s="186"/>
      <c r="FR359" s="186"/>
      <c r="FS359" s="186"/>
      <c r="FT359" s="186"/>
      <c r="FU359" s="186"/>
      <c r="FV359" s="186"/>
      <c r="FW359" s="186"/>
      <c r="FX359" s="186"/>
      <c r="FY359" s="186"/>
      <c r="FZ359" s="186"/>
      <c r="GA359" s="186"/>
      <c r="GB359" s="186"/>
      <c r="GC359" s="186"/>
      <c r="GD359" s="186"/>
      <c r="GE359" s="186"/>
      <c r="GF359" s="186"/>
      <c r="GG359" s="186"/>
      <c r="GH359" s="186"/>
      <c r="GI359" s="186"/>
      <c r="GJ359" s="186"/>
      <c r="GK359" s="186"/>
      <c r="GL359" s="186"/>
      <c r="GM359" s="186"/>
      <c r="GN359" s="186"/>
      <c r="GO359" s="186"/>
      <c r="GP359" s="186"/>
      <c r="GQ359" s="186"/>
      <c r="GR359" s="186"/>
      <c r="GS359" s="186"/>
      <c r="GT359" s="186"/>
      <c r="GU359" s="186"/>
      <c r="GV359" s="186"/>
      <c r="GW359" s="186"/>
      <c r="GX359" s="186"/>
      <c r="GY359" s="186"/>
      <c r="GZ359" s="186"/>
      <c r="HA359" s="186"/>
      <c r="HB359" s="186"/>
      <c r="HC359" s="186"/>
      <c r="HD359" s="186"/>
      <c r="HE359" s="186"/>
      <c r="HF359" s="186"/>
      <c r="HG359" s="186"/>
      <c r="HH359" s="186"/>
      <c r="HI359" s="186"/>
      <c r="HJ359" s="186"/>
      <c r="HK359" s="186"/>
      <c r="HL359" s="186"/>
      <c r="HM359" s="186"/>
      <c r="HN359" s="186"/>
      <c r="HO359" s="186"/>
      <c r="HP359" s="186"/>
      <c r="HQ359" s="186"/>
      <c r="HR359" s="186"/>
      <c r="HS359" s="186"/>
      <c r="HT359" s="186"/>
      <c r="HU359" s="186"/>
      <c r="HV359" s="186"/>
      <c r="HW359" s="186"/>
      <c r="HX359" s="186"/>
      <c r="HY359" s="186"/>
      <c r="HZ359" s="186"/>
      <c r="IA359" s="186"/>
      <c r="IB359" s="186"/>
      <c r="IC359" s="186"/>
      <c r="ID359" s="186"/>
      <c r="IE359" s="186"/>
      <c r="IF359" s="186"/>
      <c r="IG359" s="186"/>
      <c r="IH359" s="186"/>
      <c r="II359" s="186"/>
      <c r="IJ359" s="186"/>
      <c r="IK359" s="186"/>
      <c r="IL359" s="186"/>
      <c r="IM359" s="186"/>
      <c r="IN359" s="186"/>
    </row>
    <row r="360" spans="1:248" s="314" customFormat="1" ht="21" customHeight="1">
      <c r="A360" s="260"/>
      <c r="B360" s="309" t="s">
        <v>144</v>
      </c>
      <c r="C360" s="824"/>
      <c r="D360" s="824"/>
      <c r="E360" s="826"/>
      <c r="F360" s="826"/>
      <c r="G360" s="826"/>
      <c r="H360" s="826"/>
      <c r="I360" s="826"/>
      <c r="J360" s="826"/>
      <c r="K360" s="826"/>
      <c r="L360" s="824"/>
      <c r="M360" s="311"/>
      <c r="N360" s="311"/>
      <c r="O360" s="311"/>
      <c r="P360" s="311"/>
      <c r="Q360" s="311"/>
      <c r="R360" s="311"/>
      <c r="S360" s="311"/>
      <c r="T360" s="311"/>
      <c r="U360" s="210"/>
      <c r="V360" s="143"/>
      <c r="W360" s="143"/>
      <c r="X360" s="143"/>
      <c r="Y360" s="203"/>
      <c r="Z360" s="198"/>
      <c r="AA360" s="198"/>
      <c r="AB360" s="198"/>
      <c r="AC360" s="198"/>
      <c r="AD360" s="198"/>
      <c r="AE360" s="198"/>
      <c r="AF360" s="198"/>
      <c r="AG360" s="198"/>
      <c r="AH360" s="198"/>
      <c r="AI360" s="198"/>
      <c r="AJ360" s="198"/>
      <c r="AK360" s="198"/>
      <c r="AL360" s="198"/>
      <c r="AM360" s="198"/>
      <c r="AN360" s="198"/>
      <c r="AO360" s="186"/>
      <c r="AP360" s="186"/>
      <c r="AQ360" s="186"/>
      <c r="AR360" s="186"/>
      <c r="AS360" s="186"/>
      <c r="AT360" s="186"/>
      <c r="AU360" s="186"/>
      <c r="AV360" s="186"/>
      <c r="AW360" s="186"/>
      <c r="AX360" s="186"/>
      <c r="AY360" s="186"/>
      <c r="AZ360" s="186"/>
      <c r="BA360" s="186"/>
      <c r="BB360" s="186"/>
      <c r="BC360" s="186"/>
      <c r="BD360" s="186"/>
      <c r="BE360" s="186"/>
      <c r="BF360" s="186"/>
      <c r="BG360" s="186"/>
      <c r="BH360" s="186"/>
      <c r="BI360" s="186"/>
      <c r="BJ360" s="186"/>
      <c r="BK360" s="186"/>
      <c r="BL360" s="186"/>
      <c r="BM360" s="186"/>
      <c r="BN360" s="186"/>
      <c r="BO360" s="186"/>
      <c r="BP360" s="186"/>
      <c r="BQ360" s="186"/>
      <c r="BR360" s="186"/>
      <c r="BS360" s="186"/>
      <c r="BT360" s="186"/>
      <c r="BU360" s="186"/>
      <c r="BV360" s="186"/>
      <c r="BW360" s="186"/>
      <c r="BX360" s="186"/>
      <c r="BY360" s="186"/>
      <c r="BZ360" s="186"/>
      <c r="CA360" s="186"/>
      <c r="CB360" s="186"/>
      <c r="CC360" s="186"/>
      <c r="CD360" s="186"/>
      <c r="CE360" s="186"/>
      <c r="CF360" s="186"/>
      <c r="CG360" s="186"/>
      <c r="CH360" s="186"/>
      <c r="CI360" s="186"/>
      <c r="CJ360" s="186"/>
      <c r="CK360" s="186"/>
      <c r="CL360" s="186"/>
      <c r="CM360" s="186"/>
      <c r="CN360" s="186"/>
      <c r="CO360" s="186"/>
      <c r="CP360" s="186"/>
      <c r="CQ360" s="186"/>
      <c r="CR360" s="186"/>
      <c r="CS360" s="186"/>
      <c r="CT360" s="186"/>
      <c r="CU360" s="186"/>
      <c r="CV360" s="186"/>
      <c r="CW360" s="186"/>
      <c r="CX360" s="186"/>
      <c r="CY360" s="186"/>
      <c r="CZ360" s="186"/>
      <c r="DA360" s="186"/>
      <c r="DB360" s="186"/>
      <c r="DC360" s="186"/>
      <c r="DD360" s="186"/>
      <c r="DE360" s="186"/>
      <c r="DF360" s="186"/>
      <c r="DG360" s="186"/>
      <c r="DH360" s="186"/>
      <c r="DI360" s="186"/>
      <c r="DJ360" s="186"/>
      <c r="DK360" s="186"/>
      <c r="DL360" s="186"/>
      <c r="DM360" s="186"/>
      <c r="DN360" s="186"/>
      <c r="DO360" s="186"/>
      <c r="DP360" s="186"/>
      <c r="DQ360" s="186"/>
      <c r="DR360" s="186"/>
      <c r="DS360" s="186"/>
      <c r="DT360" s="186"/>
      <c r="DU360" s="186"/>
      <c r="DV360" s="186"/>
      <c r="DW360" s="186"/>
      <c r="DX360" s="186"/>
      <c r="DY360" s="186"/>
      <c r="DZ360" s="186"/>
      <c r="EA360" s="186"/>
      <c r="EB360" s="186"/>
      <c r="EC360" s="186"/>
      <c r="ED360" s="186"/>
      <c r="EE360" s="186"/>
      <c r="EF360" s="186"/>
      <c r="EG360" s="186"/>
      <c r="EH360" s="186"/>
      <c r="EI360" s="186"/>
      <c r="EJ360" s="186"/>
      <c r="EK360" s="186"/>
      <c r="EL360" s="186"/>
      <c r="EM360" s="186"/>
      <c r="EN360" s="186"/>
      <c r="EO360" s="186"/>
      <c r="EP360" s="186"/>
      <c r="EQ360" s="186"/>
      <c r="ER360" s="186"/>
      <c r="ES360" s="186"/>
      <c r="ET360" s="186"/>
      <c r="EU360" s="186"/>
      <c r="EV360" s="186"/>
      <c r="EW360" s="186"/>
      <c r="EX360" s="186"/>
      <c r="EY360" s="186"/>
      <c r="EZ360" s="186"/>
      <c r="FA360" s="186"/>
      <c r="FB360" s="186"/>
      <c r="FC360" s="186"/>
      <c r="FD360" s="186"/>
      <c r="FE360" s="186"/>
      <c r="FF360" s="186"/>
      <c r="FG360" s="186"/>
      <c r="FH360" s="186"/>
      <c r="FI360" s="186"/>
      <c r="FJ360" s="186"/>
      <c r="FK360" s="186"/>
      <c r="FL360" s="186"/>
      <c r="FM360" s="186"/>
      <c r="FN360" s="186"/>
      <c r="FO360" s="186"/>
      <c r="FP360" s="186"/>
      <c r="FQ360" s="186"/>
      <c r="FR360" s="186"/>
      <c r="FS360" s="186"/>
      <c r="FT360" s="186"/>
      <c r="FU360" s="186"/>
      <c r="FV360" s="186"/>
      <c r="FW360" s="186"/>
      <c r="FX360" s="186"/>
      <c r="FY360" s="186"/>
      <c r="FZ360" s="186"/>
      <c r="GA360" s="186"/>
      <c r="GB360" s="186"/>
      <c r="GC360" s="186"/>
      <c r="GD360" s="186"/>
      <c r="GE360" s="186"/>
      <c r="GF360" s="186"/>
      <c r="GG360" s="186"/>
      <c r="GH360" s="186"/>
      <c r="GI360" s="186"/>
      <c r="GJ360" s="186"/>
      <c r="GK360" s="186"/>
      <c r="GL360" s="186"/>
      <c r="GM360" s="186"/>
      <c r="GN360" s="186"/>
      <c r="GO360" s="186"/>
      <c r="GP360" s="186"/>
      <c r="GQ360" s="186"/>
      <c r="GR360" s="186"/>
      <c r="GS360" s="186"/>
      <c r="GT360" s="186"/>
      <c r="GU360" s="186"/>
      <c r="GV360" s="186"/>
      <c r="GW360" s="186"/>
      <c r="GX360" s="186"/>
      <c r="GY360" s="186"/>
      <c r="GZ360" s="186"/>
      <c r="HA360" s="186"/>
      <c r="HB360" s="186"/>
      <c r="HC360" s="186"/>
      <c r="HD360" s="186"/>
      <c r="HE360" s="186"/>
      <c r="HF360" s="186"/>
      <c r="HG360" s="186"/>
      <c r="HH360" s="186"/>
      <c r="HI360" s="186"/>
      <c r="HJ360" s="186"/>
      <c r="HK360" s="186"/>
      <c r="HL360" s="186"/>
      <c r="HM360" s="186"/>
      <c r="HN360" s="186"/>
      <c r="HO360" s="186"/>
      <c r="HP360" s="186"/>
      <c r="HQ360" s="186"/>
      <c r="HR360" s="186"/>
      <c r="HS360" s="186"/>
      <c r="HT360" s="186"/>
      <c r="HU360" s="186"/>
      <c r="HV360" s="186"/>
      <c r="HW360" s="186"/>
      <c r="HX360" s="186"/>
      <c r="HY360" s="186"/>
      <c r="HZ360" s="186"/>
      <c r="IA360" s="186"/>
      <c r="IB360" s="186"/>
      <c r="IC360" s="186"/>
      <c r="ID360" s="186"/>
      <c r="IE360" s="186"/>
      <c r="IF360" s="186"/>
      <c r="IG360" s="186"/>
      <c r="IH360" s="186"/>
      <c r="II360" s="186"/>
      <c r="IJ360" s="186"/>
      <c r="IK360" s="186"/>
      <c r="IL360" s="186"/>
      <c r="IM360" s="186"/>
      <c r="IN360" s="186"/>
    </row>
    <row r="361" spans="1:248" s="39" customFormat="1" ht="12.75" customHeight="1">
      <c r="A361" s="260"/>
      <c r="B361" s="1629" t="s">
        <v>1</v>
      </c>
      <c r="C361" s="1644" t="s">
        <v>7</v>
      </c>
      <c r="D361" s="1646" t="s">
        <v>8</v>
      </c>
      <c r="E361" s="1647"/>
      <c r="F361" s="1647"/>
      <c r="G361" s="1647"/>
      <c r="H361" s="1647"/>
      <c r="I361" s="1647"/>
      <c r="J361" s="1647"/>
      <c r="K361" s="1648"/>
      <c r="L361" s="1644" t="s">
        <v>117</v>
      </c>
      <c r="M361" s="1587" t="s">
        <v>53</v>
      </c>
      <c r="N361" s="1644" t="s">
        <v>3</v>
      </c>
      <c r="O361" s="1633" t="s">
        <v>118</v>
      </c>
      <c r="P361" s="1634"/>
      <c r="Q361" s="1633" t="s">
        <v>119</v>
      </c>
      <c r="R361" s="1653"/>
      <c r="S361" s="1634"/>
      <c r="T361" s="1631" t="s">
        <v>2</v>
      </c>
      <c r="U361" s="348"/>
      <c r="W361" s="143"/>
    </row>
    <row r="362" spans="1:248" s="38" customFormat="1" ht="20.25" customHeight="1" thickBot="1">
      <c r="A362" s="269"/>
      <c r="B362" s="1630"/>
      <c r="C362" s="1645"/>
      <c r="D362" s="1649"/>
      <c r="E362" s="1650"/>
      <c r="F362" s="1650"/>
      <c r="G362" s="1650"/>
      <c r="H362" s="1650"/>
      <c r="I362" s="1650"/>
      <c r="J362" s="1650"/>
      <c r="K362" s="1651"/>
      <c r="L362" s="1645"/>
      <c r="M362" s="1652"/>
      <c r="N362" s="1652"/>
      <c r="O362" s="1635"/>
      <c r="P362" s="1636"/>
      <c r="Q362" s="1654"/>
      <c r="R362" s="1655"/>
      <c r="S362" s="1656"/>
      <c r="T362" s="1632"/>
      <c r="U362" s="349"/>
      <c r="V362" s="88"/>
      <c r="W362" s="89"/>
    </row>
    <row r="363" spans="1:248" s="39" customFormat="1" ht="23.45" customHeight="1">
      <c r="A363" s="260"/>
      <c r="B363" s="282"/>
      <c r="C363" s="865"/>
      <c r="D363" s="1642"/>
      <c r="E363" s="1643"/>
      <c r="F363" s="1643"/>
      <c r="G363" s="1643"/>
      <c r="H363" s="1643"/>
      <c r="I363" s="1643"/>
      <c r="J363" s="1643"/>
      <c r="K363" s="1643"/>
      <c r="L363" s="942"/>
      <c r="M363" s="253"/>
      <c r="N363" s="254"/>
      <c r="O363" s="1639" t="str">
        <f t="shared" ref="O363:O412" si="10">IF(C363*N363=0,"",C363*N363)</f>
        <v/>
      </c>
      <c r="P363" s="1640"/>
      <c r="Q363" s="1680" t="str">
        <f>IF(ISERROR(INDEX($W$259:$W$264,MATCH(M363,$V$259:$V$264,0))*O363),"",INDEX($W$259:$W$264,MATCH(M363,V$259:$V$264,0))*O363)</f>
        <v/>
      </c>
      <c r="R363" s="1680"/>
      <c r="S363" s="1680"/>
      <c r="T363" s="413"/>
      <c r="U363" s="350"/>
      <c r="V363" s="143"/>
      <c r="W363" s="143"/>
      <c r="X363" s="143"/>
      <c r="Y363" s="143"/>
    </row>
    <row r="364" spans="1:248" s="39" customFormat="1" ht="23.45" customHeight="1">
      <c r="A364" s="260"/>
      <c r="B364" s="281"/>
      <c r="C364" s="865"/>
      <c r="D364" s="1615"/>
      <c r="E364" s="1616"/>
      <c r="F364" s="1616"/>
      <c r="G364" s="1616"/>
      <c r="H364" s="1616"/>
      <c r="I364" s="1616"/>
      <c r="J364" s="1616"/>
      <c r="K364" s="1616"/>
      <c r="L364" s="942"/>
      <c r="M364" s="253"/>
      <c r="N364" s="131"/>
      <c r="O364" s="1617" t="str">
        <f t="shared" si="10"/>
        <v/>
      </c>
      <c r="P364" s="1618"/>
      <c r="Q364" s="1680" t="str">
        <f>IF(ISERROR(INDEX($W$259:$W$264,MATCH(M364,$V$259:$V$264,0))*O364),"",INDEX($W$259:$W$264,MATCH(M364,V$259:$V$264,0))*O364)</f>
        <v/>
      </c>
      <c r="R364" s="1680"/>
      <c r="S364" s="1680"/>
      <c r="T364" s="412"/>
      <c r="U364" s="350"/>
      <c r="V364" s="143"/>
      <c r="W364" s="143"/>
      <c r="X364" s="143"/>
      <c r="Y364" s="143"/>
    </row>
    <row r="365" spans="1:248" s="39" customFormat="1" ht="23.45" customHeight="1">
      <c r="A365" s="260"/>
      <c r="B365" s="281"/>
      <c r="C365" s="865"/>
      <c r="D365" s="1615"/>
      <c r="E365" s="1616"/>
      <c r="F365" s="1616"/>
      <c r="G365" s="1616"/>
      <c r="H365" s="1616"/>
      <c r="I365" s="1616"/>
      <c r="J365" s="1616"/>
      <c r="K365" s="1616"/>
      <c r="L365" s="942"/>
      <c r="M365" s="253"/>
      <c r="N365" s="131"/>
      <c r="O365" s="1617" t="str">
        <f t="shared" si="10"/>
        <v/>
      </c>
      <c r="P365" s="1618"/>
      <c r="Q365" s="1680" t="str">
        <f>IF(ISERROR(INDEX($W$259:$W$264,MATCH(M365,$V$259:$V$264,0))*O365),"",INDEX($W$259:$W$264,MATCH(M365,V$259:$V$264,0))*O365)</f>
        <v/>
      </c>
      <c r="R365" s="1680"/>
      <c r="S365" s="1680"/>
      <c r="T365" s="412"/>
      <c r="U365" s="350"/>
      <c r="V365" s="143"/>
      <c r="W365" s="143"/>
      <c r="X365" s="143"/>
      <c r="Y365" s="143"/>
    </row>
    <row r="366" spans="1:248" s="39" customFormat="1" ht="23.45" customHeight="1">
      <c r="A366" s="260"/>
      <c r="B366" s="281"/>
      <c r="C366" s="865"/>
      <c r="D366" s="1615"/>
      <c r="E366" s="1616"/>
      <c r="F366" s="1616"/>
      <c r="G366" s="1616"/>
      <c r="H366" s="1616"/>
      <c r="I366" s="1616"/>
      <c r="J366" s="1616"/>
      <c r="K366" s="1616"/>
      <c r="L366" s="942"/>
      <c r="M366" s="253"/>
      <c r="N366" s="131"/>
      <c r="O366" s="1617" t="str">
        <f t="shared" si="10"/>
        <v/>
      </c>
      <c r="P366" s="1618"/>
      <c r="Q366" s="1680" t="str">
        <f>IF(ISERROR(INDEX($W$259:$W$264,MATCH(M366,$V$259:$V$264,0))*O366),"",INDEX($W$259:$W$264,MATCH(M366,V$259:$V$264,0))*O366)</f>
        <v/>
      </c>
      <c r="R366" s="1680"/>
      <c r="S366" s="1680"/>
      <c r="T366" s="412"/>
      <c r="U366" s="350"/>
      <c r="V366" s="143"/>
      <c r="W366" s="143"/>
      <c r="X366" s="143"/>
      <c r="Y366" s="143"/>
    </row>
    <row r="367" spans="1:248" s="39" customFormat="1" ht="23.45" customHeight="1">
      <c r="A367" s="260"/>
      <c r="B367" s="281"/>
      <c r="C367" s="865"/>
      <c r="D367" s="1615"/>
      <c r="E367" s="1616"/>
      <c r="F367" s="1616"/>
      <c r="G367" s="1616"/>
      <c r="H367" s="1616"/>
      <c r="I367" s="1616"/>
      <c r="J367" s="1616"/>
      <c r="K367" s="1616"/>
      <c r="L367" s="942"/>
      <c r="M367" s="253"/>
      <c r="N367" s="131"/>
      <c r="O367" s="1617" t="str">
        <f t="shared" si="10"/>
        <v/>
      </c>
      <c r="P367" s="1618"/>
      <c r="Q367" s="1680" t="str">
        <f>IF(ISERROR(INDEX($W$259:$W$264,MATCH(M367,$V$259:$V$264,0))*O367),"",INDEX($W$259:$W$264,MATCH(M367,V$259:$V$264,0))*O367)</f>
        <v/>
      </c>
      <c r="R367" s="1680"/>
      <c r="S367" s="1680"/>
      <c r="T367" s="412"/>
      <c r="U367" s="350"/>
      <c r="V367" s="143"/>
      <c r="W367" s="143"/>
      <c r="X367" s="143"/>
      <c r="Y367" s="143"/>
    </row>
    <row r="368" spans="1:248" s="39" customFormat="1" ht="23.45" customHeight="1">
      <c r="A368" s="260"/>
      <c r="B368" s="281"/>
      <c r="C368" s="865"/>
      <c r="D368" s="1615"/>
      <c r="E368" s="1616"/>
      <c r="F368" s="1616"/>
      <c r="G368" s="1616"/>
      <c r="H368" s="1616"/>
      <c r="I368" s="1616"/>
      <c r="J368" s="1616"/>
      <c r="K368" s="1616"/>
      <c r="L368" s="942"/>
      <c r="M368" s="253"/>
      <c r="N368" s="131"/>
      <c r="O368" s="1617" t="str">
        <f t="shared" si="10"/>
        <v/>
      </c>
      <c r="P368" s="1618"/>
      <c r="Q368" s="1680" t="str">
        <f>IF(ISERROR(INDEX($W$259:$W$264,MATCH(M368,$V$259:$V$264,0))*O368),"",INDEX($W$259:$W$264,MATCH(M368,V$259:$V$264,0))*O368)</f>
        <v/>
      </c>
      <c r="R368" s="1680"/>
      <c r="S368" s="1680"/>
      <c r="T368" s="412"/>
      <c r="U368" s="350"/>
      <c r="V368" s="143"/>
      <c r="W368" s="143"/>
      <c r="X368" s="143"/>
      <c r="Y368" s="143"/>
    </row>
    <row r="369" spans="1:25" s="39" customFormat="1" ht="23.45" customHeight="1">
      <c r="A369" s="260"/>
      <c r="B369" s="281"/>
      <c r="C369" s="865"/>
      <c r="D369" s="1615"/>
      <c r="E369" s="1616"/>
      <c r="F369" s="1616"/>
      <c r="G369" s="1616"/>
      <c r="H369" s="1616"/>
      <c r="I369" s="1616"/>
      <c r="J369" s="1616"/>
      <c r="K369" s="1616"/>
      <c r="L369" s="942"/>
      <c r="M369" s="253"/>
      <c r="N369" s="131"/>
      <c r="O369" s="1617" t="str">
        <f t="shared" si="10"/>
        <v/>
      </c>
      <c r="P369" s="1618"/>
      <c r="Q369" s="1680" t="str">
        <f>IF(ISERROR(INDEX($W$259:$W$264,MATCH(M369,$V$259:$V$264,0))*O369),"",INDEX($W$259:$W$264,MATCH(M369,V$259:$V$264,0))*O369)</f>
        <v/>
      </c>
      <c r="R369" s="1680"/>
      <c r="S369" s="1680"/>
      <c r="T369" s="412"/>
      <c r="U369" s="350"/>
      <c r="V369" s="143"/>
      <c r="W369" s="143"/>
      <c r="X369" s="143"/>
      <c r="Y369" s="143"/>
    </row>
    <row r="370" spans="1:25" s="39" customFormat="1" ht="23.45" customHeight="1">
      <c r="A370" s="260"/>
      <c r="B370" s="281"/>
      <c r="C370" s="865"/>
      <c r="D370" s="1615"/>
      <c r="E370" s="1616"/>
      <c r="F370" s="1616"/>
      <c r="G370" s="1616"/>
      <c r="H370" s="1616"/>
      <c r="I370" s="1616"/>
      <c r="J370" s="1616"/>
      <c r="K370" s="1657"/>
      <c r="L370" s="942"/>
      <c r="M370" s="253"/>
      <c r="N370" s="131"/>
      <c r="O370" s="1617" t="str">
        <f t="shared" si="10"/>
        <v/>
      </c>
      <c r="P370" s="1618"/>
      <c r="Q370" s="1680" t="str">
        <f>IF(ISERROR(INDEX($W$259:$W$264,MATCH(M370,$V$259:$V$264,0))*O370),"",INDEX($W$259:$W$264,MATCH(M370,V$259:$V$264,0))*O370)</f>
        <v/>
      </c>
      <c r="R370" s="1680"/>
      <c r="S370" s="1680"/>
      <c r="T370" s="412"/>
      <c r="U370" s="350"/>
      <c r="V370" s="162"/>
      <c r="W370" s="163"/>
      <c r="X370" s="164"/>
      <c r="Y370" s="143"/>
    </row>
    <row r="371" spans="1:25" s="39" customFormat="1" ht="23.45" customHeight="1">
      <c r="A371" s="260"/>
      <c r="B371" s="281"/>
      <c r="C371" s="865"/>
      <c r="D371" s="1615"/>
      <c r="E371" s="1616"/>
      <c r="F371" s="1616"/>
      <c r="G371" s="1616"/>
      <c r="H371" s="1616"/>
      <c r="I371" s="1616"/>
      <c r="J371" s="1616"/>
      <c r="K371" s="1616"/>
      <c r="L371" s="942"/>
      <c r="M371" s="253"/>
      <c r="N371" s="131"/>
      <c r="O371" s="1617" t="str">
        <f t="shared" si="10"/>
        <v/>
      </c>
      <c r="P371" s="1618"/>
      <c r="Q371" s="1680" t="str">
        <f>IF(ISERROR(INDEX($W$259:$W$264,MATCH(M371,$V$259:$V$264,0))*O371),"",INDEX($W$259:$W$264,MATCH(M371,V$259:$V$264,0))*O371)</f>
        <v/>
      </c>
      <c r="R371" s="1680"/>
      <c r="S371" s="1680"/>
      <c r="T371" s="412"/>
      <c r="U371" s="350"/>
      <c r="V371" s="162"/>
      <c r="W371" s="163"/>
      <c r="X371" s="164"/>
      <c r="Y371" s="143"/>
    </row>
    <row r="372" spans="1:25" s="39" customFormat="1" ht="23.45" customHeight="1">
      <c r="A372" s="260"/>
      <c r="B372" s="281"/>
      <c r="C372" s="865"/>
      <c r="D372" s="1615"/>
      <c r="E372" s="1616"/>
      <c r="F372" s="1616"/>
      <c r="G372" s="1616"/>
      <c r="H372" s="1616"/>
      <c r="I372" s="1616"/>
      <c r="J372" s="1616"/>
      <c r="K372" s="1616"/>
      <c r="L372" s="942"/>
      <c r="M372" s="253"/>
      <c r="N372" s="131"/>
      <c r="O372" s="1617" t="str">
        <f t="shared" si="10"/>
        <v/>
      </c>
      <c r="P372" s="1618"/>
      <c r="Q372" s="1680" t="str">
        <f>IF(ISERROR(INDEX($W$259:$W$264,MATCH(M372,$V$259:$V$264,0))*O372),"",INDEX($W$259:$W$264,MATCH(M372,V$259:$V$264,0))*O372)</f>
        <v/>
      </c>
      <c r="R372" s="1680"/>
      <c r="S372" s="1680"/>
      <c r="T372" s="412"/>
      <c r="U372" s="350"/>
      <c r="V372" s="165"/>
      <c r="W372" s="163"/>
      <c r="X372" s="164"/>
      <c r="Y372" s="143"/>
    </row>
    <row r="373" spans="1:25" s="39" customFormat="1" ht="23.45" customHeight="1">
      <c r="A373" s="260"/>
      <c r="B373" s="281"/>
      <c r="C373" s="865"/>
      <c r="D373" s="1615"/>
      <c r="E373" s="1616"/>
      <c r="F373" s="1616"/>
      <c r="G373" s="1616"/>
      <c r="H373" s="1616"/>
      <c r="I373" s="1616"/>
      <c r="J373" s="1616"/>
      <c r="K373" s="1616"/>
      <c r="L373" s="942"/>
      <c r="M373" s="253"/>
      <c r="N373" s="131"/>
      <c r="O373" s="1617" t="str">
        <f t="shared" si="10"/>
        <v/>
      </c>
      <c r="P373" s="1618"/>
      <c r="Q373" s="1680" t="str">
        <f>IF(ISERROR(INDEX($W$259:$W$264,MATCH(M373,$V$259:$V$264,0))*O373),"",INDEX($W$259:$W$264,MATCH(M373,V$259:$V$264,0))*O373)</f>
        <v/>
      </c>
      <c r="R373" s="1680"/>
      <c r="S373" s="1680"/>
      <c r="T373" s="412"/>
      <c r="U373" s="350"/>
      <c r="V373" s="165"/>
      <c r="W373" s="163"/>
      <c r="X373" s="164"/>
      <c r="Y373" s="143"/>
    </row>
    <row r="374" spans="1:25" s="39" customFormat="1" ht="23.45" customHeight="1">
      <c r="A374" s="260"/>
      <c r="B374" s="281"/>
      <c r="C374" s="865"/>
      <c r="D374" s="1615"/>
      <c r="E374" s="1616"/>
      <c r="F374" s="1616"/>
      <c r="G374" s="1616"/>
      <c r="H374" s="1616"/>
      <c r="I374" s="1616"/>
      <c r="J374" s="1616"/>
      <c r="K374" s="1616"/>
      <c r="L374" s="942"/>
      <c r="M374" s="253"/>
      <c r="N374" s="131"/>
      <c r="O374" s="1617" t="str">
        <f t="shared" si="10"/>
        <v/>
      </c>
      <c r="P374" s="1618"/>
      <c r="Q374" s="1680" t="str">
        <f>IF(ISERROR(INDEX($W$259:$W$264,MATCH(M374,$V$259:$V$264,0))*O374),"",INDEX($W$259:$W$264,MATCH(M374,V$259:$V$264,0))*O374)</f>
        <v/>
      </c>
      <c r="R374" s="1680"/>
      <c r="S374" s="1680"/>
      <c r="T374" s="412"/>
      <c r="U374" s="350"/>
      <c r="V374" s="143"/>
      <c r="W374" s="143"/>
      <c r="X374" s="143"/>
      <c r="Y374" s="143"/>
    </row>
    <row r="375" spans="1:25" s="39" customFormat="1" ht="23.45" customHeight="1">
      <c r="A375" s="260"/>
      <c r="B375" s="281"/>
      <c r="C375" s="865"/>
      <c r="D375" s="1615"/>
      <c r="E375" s="1616"/>
      <c r="F375" s="1616"/>
      <c r="G375" s="1616"/>
      <c r="H375" s="1616"/>
      <c r="I375" s="1616"/>
      <c r="J375" s="1616"/>
      <c r="K375" s="1616"/>
      <c r="L375" s="942"/>
      <c r="M375" s="253"/>
      <c r="N375" s="131"/>
      <c r="O375" s="1617" t="str">
        <f t="shared" si="10"/>
        <v/>
      </c>
      <c r="P375" s="1618"/>
      <c r="Q375" s="1680" t="str">
        <f>IF(ISERROR(INDEX($W$259:$W$264,MATCH(M375,$V$259:$V$264,0))*O375),"",INDEX($W$259:$W$264,MATCH(M375,V$259:$V$264,0))*O375)</f>
        <v/>
      </c>
      <c r="R375" s="1680"/>
      <c r="S375" s="1680"/>
      <c r="T375" s="412"/>
      <c r="U375" s="350"/>
      <c r="V375" s="143"/>
      <c r="W375" s="143"/>
      <c r="X375" s="143"/>
      <c r="Y375" s="143"/>
    </row>
    <row r="376" spans="1:25" s="39" customFormat="1" ht="23.45" customHeight="1">
      <c r="A376" s="260"/>
      <c r="B376" s="281"/>
      <c r="C376" s="865"/>
      <c r="D376" s="1615"/>
      <c r="E376" s="1616"/>
      <c r="F376" s="1616"/>
      <c r="G376" s="1616"/>
      <c r="H376" s="1616"/>
      <c r="I376" s="1616"/>
      <c r="J376" s="1616"/>
      <c r="K376" s="1616"/>
      <c r="L376" s="942"/>
      <c r="M376" s="253"/>
      <c r="N376" s="131"/>
      <c r="O376" s="1617" t="str">
        <f t="shared" si="10"/>
        <v/>
      </c>
      <c r="P376" s="1618"/>
      <c r="Q376" s="1680" t="str">
        <f>IF(ISERROR(INDEX($W$259:$W$264,MATCH(M376,$V$259:$V$264,0))*O376),"",INDEX($W$259:$W$264,MATCH(M376,V$259:$V$264,0))*O376)</f>
        <v/>
      </c>
      <c r="R376" s="1680"/>
      <c r="S376" s="1680"/>
      <c r="T376" s="412"/>
      <c r="U376" s="350"/>
      <c r="V376" s="143"/>
      <c r="W376" s="143"/>
      <c r="X376" s="143"/>
      <c r="Y376" s="143"/>
    </row>
    <row r="377" spans="1:25" s="39" customFormat="1" ht="23.45" customHeight="1">
      <c r="A377" s="260"/>
      <c r="B377" s="281"/>
      <c r="C377" s="865"/>
      <c r="D377" s="1615"/>
      <c r="E377" s="1616"/>
      <c r="F377" s="1616"/>
      <c r="G377" s="1616"/>
      <c r="H377" s="1616"/>
      <c r="I377" s="1616"/>
      <c r="J377" s="1616"/>
      <c r="K377" s="1616"/>
      <c r="L377" s="942"/>
      <c r="M377" s="253"/>
      <c r="N377" s="131"/>
      <c r="O377" s="1617" t="str">
        <f t="shared" si="10"/>
        <v/>
      </c>
      <c r="P377" s="1618"/>
      <c r="Q377" s="1680" t="str">
        <f>IF(ISERROR(INDEX($W$259:$W$264,MATCH(M377,$V$259:$V$264,0))*O377),"",INDEX($W$259:$W$264,MATCH(M377,V$259:$V$264,0))*O377)</f>
        <v/>
      </c>
      <c r="R377" s="1680"/>
      <c r="S377" s="1680"/>
      <c r="T377" s="412"/>
      <c r="U377" s="350"/>
      <c r="V377" s="143"/>
      <c r="W377" s="143"/>
      <c r="X377" s="143"/>
      <c r="Y377" s="143"/>
    </row>
    <row r="378" spans="1:25" s="39" customFormat="1" ht="23.45" customHeight="1">
      <c r="A378" s="260"/>
      <c r="B378" s="281"/>
      <c r="C378" s="865"/>
      <c r="D378" s="1615"/>
      <c r="E378" s="1616"/>
      <c r="F378" s="1616"/>
      <c r="G378" s="1616"/>
      <c r="H378" s="1616"/>
      <c r="I378" s="1616"/>
      <c r="J378" s="1616"/>
      <c r="K378" s="1616"/>
      <c r="L378" s="942"/>
      <c r="M378" s="253"/>
      <c r="N378" s="131"/>
      <c r="O378" s="1617" t="str">
        <f t="shared" si="10"/>
        <v/>
      </c>
      <c r="P378" s="1618"/>
      <c r="Q378" s="1680" t="str">
        <f>IF(ISERROR(INDEX($W$259:$W$264,MATCH(M378,$V$259:$V$264,0))*O378),"",INDEX($W$259:$W$264,MATCH(M378,V$259:$V$264,0))*O378)</f>
        <v/>
      </c>
      <c r="R378" s="1680"/>
      <c r="S378" s="1680"/>
      <c r="T378" s="412"/>
      <c r="U378" s="350"/>
      <c r="V378" s="143"/>
      <c r="W378" s="143"/>
      <c r="X378" s="143"/>
      <c r="Y378" s="143"/>
    </row>
    <row r="379" spans="1:25" s="39" customFormat="1" ht="23.45" customHeight="1">
      <c r="A379" s="260"/>
      <c r="B379" s="281"/>
      <c r="C379" s="865"/>
      <c r="D379" s="1615"/>
      <c r="E379" s="1616"/>
      <c r="F379" s="1616"/>
      <c r="G379" s="1616"/>
      <c r="H379" s="1616"/>
      <c r="I379" s="1616"/>
      <c r="J379" s="1616"/>
      <c r="K379" s="1616"/>
      <c r="L379" s="942"/>
      <c r="M379" s="253"/>
      <c r="N379" s="131"/>
      <c r="O379" s="1617" t="str">
        <f t="shared" si="10"/>
        <v/>
      </c>
      <c r="P379" s="1618"/>
      <c r="Q379" s="1680" t="str">
        <f>IF(ISERROR(INDEX($W$259:$W$264,MATCH(M379,$V$259:$V$264,0))*O379),"",INDEX($W$259:$W$264,MATCH(M379,V$259:$V$264,0))*O379)</f>
        <v/>
      </c>
      <c r="R379" s="1680"/>
      <c r="S379" s="1680"/>
      <c r="T379" s="412"/>
      <c r="U379" s="350"/>
      <c r="V379" s="143"/>
      <c r="W379" s="143"/>
      <c r="X379" s="143"/>
      <c r="Y379" s="143"/>
    </row>
    <row r="380" spans="1:25" s="39" customFormat="1" ht="23.45" customHeight="1">
      <c r="A380" s="260"/>
      <c r="B380" s="281"/>
      <c r="C380" s="865"/>
      <c r="D380" s="1615"/>
      <c r="E380" s="1616"/>
      <c r="F380" s="1616"/>
      <c r="G380" s="1616"/>
      <c r="H380" s="1616"/>
      <c r="I380" s="1616"/>
      <c r="J380" s="1616"/>
      <c r="K380" s="1616"/>
      <c r="L380" s="942"/>
      <c r="M380" s="253"/>
      <c r="N380" s="131"/>
      <c r="O380" s="1617" t="str">
        <f t="shared" si="10"/>
        <v/>
      </c>
      <c r="P380" s="1618"/>
      <c r="Q380" s="1680" t="str">
        <f>IF(ISERROR(INDEX($W$259:$W$264,MATCH(M380,$V$259:$V$264,0))*O380),"",INDEX($W$259:$W$264,MATCH(M380,V$259:$V$264,0))*O380)</f>
        <v/>
      </c>
      <c r="R380" s="1680"/>
      <c r="S380" s="1680"/>
      <c r="T380" s="412"/>
      <c r="U380" s="350"/>
      <c r="V380" s="143"/>
      <c r="W380" s="143"/>
      <c r="X380" s="143"/>
      <c r="Y380" s="143"/>
    </row>
    <row r="381" spans="1:25" s="39" customFormat="1" ht="23.45" customHeight="1">
      <c r="A381" s="260"/>
      <c r="B381" s="281"/>
      <c r="C381" s="90"/>
      <c r="D381" s="1615"/>
      <c r="E381" s="1616"/>
      <c r="F381" s="1616"/>
      <c r="G381" s="1616"/>
      <c r="H381" s="1616"/>
      <c r="I381" s="1616"/>
      <c r="J381" s="1616"/>
      <c r="K381" s="1616"/>
      <c r="L381" s="217"/>
      <c r="M381" s="253"/>
      <c r="N381" s="131"/>
      <c r="O381" s="1617" t="str">
        <f t="shared" si="10"/>
        <v/>
      </c>
      <c r="P381" s="1618"/>
      <c r="Q381" s="1680" t="str">
        <f>IF(ISERROR(INDEX($W$259:$W$264,MATCH(M381,$V$259:$V$264,0))*O381),"",INDEX($W$259:$W$264,MATCH(M381,V$259:$V$264,0))*O381)</f>
        <v/>
      </c>
      <c r="R381" s="1680"/>
      <c r="S381" s="1680"/>
      <c r="T381" s="412"/>
      <c r="U381" s="350"/>
      <c r="V381" s="143"/>
      <c r="W381" s="143"/>
      <c r="X381" s="143"/>
      <c r="Y381" s="143"/>
    </row>
    <row r="382" spans="1:25" s="39" customFormat="1" ht="23.45" customHeight="1">
      <c r="A382" s="260"/>
      <c r="B382" s="281"/>
      <c r="C382" s="90"/>
      <c r="D382" s="1615"/>
      <c r="E382" s="1616"/>
      <c r="F382" s="1616"/>
      <c r="G382" s="1616"/>
      <c r="H382" s="1616"/>
      <c r="I382" s="1616"/>
      <c r="J382" s="1616"/>
      <c r="K382" s="1616"/>
      <c r="L382" s="217"/>
      <c r="M382" s="253"/>
      <c r="N382" s="131"/>
      <c r="O382" s="1617" t="str">
        <f t="shared" si="10"/>
        <v/>
      </c>
      <c r="P382" s="1618"/>
      <c r="Q382" s="1680" t="str">
        <f>IF(ISERROR(INDEX($W$259:$W$264,MATCH(M382,$V$259:$V$264,0))*O382),"",INDEX($W$259:$W$264,MATCH(M382,V$259:$V$264,0))*O382)</f>
        <v/>
      </c>
      <c r="R382" s="1680"/>
      <c r="S382" s="1680"/>
      <c r="T382" s="412"/>
      <c r="U382" s="350"/>
      <c r="V382" s="143"/>
      <c r="W382" s="143"/>
      <c r="X382" s="143"/>
      <c r="Y382" s="143"/>
    </row>
    <row r="383" spans="1:25" s="39" customFormat="1" ht="23.45" customHeight="1">
      <c r="A383" s="260"/>
      <c r="B383" s="281"/>
      <c r="C383" s="90"/>
      <c r="D383" s="1615"/>
      <c r="E383" s="1616"/>
      <c r="F383" s="1616"/>
      <c r="G383" s="1616"/>
      <c r="H383" s="1616"/>
      <c r="I383" s="1616"/>
      <c r="J383" s="1616"/>
      <c r="K383" s="1616"/>
      <c r="L383" s="217"/>
      <c r="M383" s="253"/>
      <c r="N383" s="131"/>
      <c r="O383" s="1617" t="str">
        <f t="shared" si="10"/>
        <v/>
      </c>
      <c r="P383" s="1618"/>
      <c r="Q383" s="1680" t="str">
        <f>IF(ISERROR(INDEX($W$259:$W$264,MATCH(M383,$V$259:$V$264,0))*O383),"",INDEX($W$259:$W$264,MATCH(M383,V$259:$V$264,0))*O383)</f>
        <v/>
      </c>
      <c r="R383" s="1680"/>
      <c r="S383" s="1680"/>
      <c r="T383" s="412"/>
      <c r="U383" s="350"/>
      <c r="V383" s="143"/>
      <c r="W383" s="143"/>
      <c r="X383" s="143"/>
      <c r="Y383" s="143"/>
    </row>
    <row r="384" spans="1:25" s="39" customFormat="1" ht="23.45" customHeight="1">
      <c r="A384" s="260"/>
      <c r="B384" s="281"/>
      <c r="C384" s="90"/>
      <c r="D384" s="1615"/>
      <c r="E384" s="1616"/>
      <c r="F384" s="1616"/>
      <c r="G384" s="1616"/>
      <c r="H384" s="1616"/>
      <c r="I384" s="1616"/>
      <c r="J384" s="1616"/>
      <c r="K384" s="1616"/>
      <c r="L384" s="217"/>
      <c r="M384" s="253"/>
      <c r="N384" s="131"/>
      <c r="O384" s="1617" t="str">
        <f t="shared" si="10"/>
        <v/>
      </c>
      <c r="P384" s="1618"/>
      <c r="Q384" s="1680" t="str">
        <f>IF(ISERROR(INDEX($W$259:$W$264,MATCH(M384,$V$259:$V$264,0))*O384),"",INDEX($W$259:$W$264,MATCH(M384,V$259:$V$264,0))*O384)</f>
        <v/>
      </c>
      <c r="R384" s="1680"/>
      <c r="S384" s="1680"/>
      <c r="T384" s="412"/>
      <c r="U384" s="350"/>
      <c r="V384" s="143"/>
      <c r="W384" s="143"/>
      <c r="X384" s="143"/>
      <c r="Y384" s="143"/>
    </row>
    <row r="385" spans="1:25" s="39" customFormat="1" ht="23.45" customHeight="1">
      <c r="A385" s="260"/>
      <c r="B385" s="281"/>
      <c r="C385" s="90"/>
      <c r="D385" s="1615"/>
      <c r="E385" s="1616"/>
      <c r="F385" s="1616"/>
      <c r="G385" s="1616"/>
      <c r="H385" s="1616"/>
      <c r="I385" s="1616"/>
      <c r="J385" s="1616"/>
      <c r="K385" s="1616"/>
      <c r="L385" s="217"/>
      <c r="M385" s="253"/>
      <c r="N385" s="131"/>
      <c r="O385" s="1617" t="str">
        <f t="shared" si="10"/>
        <v/>
      </c>
      <c r="P385" s="1618"/>
      <c r="Q385" s="1680" t="str">
        <f>IF(ISERROR(INDEX($W$259:$W$264,MATCH(M385,$V$259:$V$264,0))*O385),"",INDEX($W$259:$W$264,MATCH(M385,V$259:$V$264,0))*O385)</f>
        <v/>
      </c>
      <c r="R385" s="1680"/>
      <c r="S385" s="1680"/>
      <c r="T385" s="412"/>
      <c r="U385" s="350"/>
      <c r="V385" s="143"/>
      <c r="W385" s="143"/>
      <c r="X385" s="143"/>
      <c r="Y385" s="143"/>
    </row>
    <row r="386" spans="1:25" s="39" customFormat="1" ht="23.45" customHeight="1">
      <c r="A386" s="260"/>
      <c r="B386" s="281"/>
      <c r="C386" s="90"/>
      <c r="D386" s="1615"/>
      <c r="E386" s="1616"/>
      <c r="F386" s="1616"/>
      <c r="G386" s="1616"/>
      <c r="H386" s="1616"/>
      <c r="I386" s="1616"/>
      <c r="J386" s="1616"/>
      <c r="K386" s="1616"/>
      <c r="L386" s="217"/>
      <c r="M386" s="253"/>
      <c r="N386" s="131"/>
      <c r="O386" s="1617" t="str">
        <f t="shared" si="10"/>
        <v/>
      </c>
      <c r="P386" s="1618"/>
      <c r="Q386" s="1680" t="str">
        <f>IF(ISERROR(INDEX($W$259:$W$264,MATCH(M386,$V$259:$V$264,0))*O386),"",INDEX($W$259:$W$264,MATCH(M386,V$259:$V$264,0))*O386)</f>
        <v/>
      </c>
      <c r="R386" s="1680"/>
      <c r="S386" s="1680"/>
      <c r="T386" s="412"/>
      <c r="U386" s="350"/>
      <c r="V386" s="162"/>
      <c r="W386" s="163"/>
      <c r="X386" s="164"/>
      <c r="Y386" s="143"/>
    </row>
    <row r="387" spans="1:25" s="39" customFormat="1" ht="23.45" customHeight="1">
      <c r="A387" s="260"/>
      <c r="B387" s="281"/>
      <c r="C387" s="865"/>
      <c r="D387" s="1615"/>
      <c r="E387" s="1616"/>
      <c r="F387" s="1616"/>
      <c r="G387" s="1616"/>
      <c r="H387" s="1616"/>
      <c r="I387" s="1616"/>
      <c r="J387" s="1616"/>
      <c r="K387" s="1616"/>
      <c r="L387" s="942"/>
      <c r="M387" s="253"/>
      <c r="N387" s="131"/>
      <c r="O387" s="1617" t="str">
        <f t="shared" si="10"/>
        <v/>
      </c>
      <c r="P387" s="1618"/>
      <c r="Q387" s="1680" t="str">
        <f>IF(ISERROR(INDEX($W$259:$W$264,MATCH(M387,$V$259:$V$264,0))*O387),"",INDEX($W$259:$W$264,MATCH(M387,V$259:$V$264,0))*O387)</f>
        <v/>
      </c>
      <c r="R387" s="1680"/>
      <c r="S387" s="1680"/>
      <c r="T387" s="412"/>
      <c r="U387" s="350"/>
      <c r="V387" s="162"/>
      <c r="W387" s="163"/>
      <c r="X387" s="164"/>
      <c r="Y387" s="143"/>
    </row>
    <row r="388" spans="1:25" s="39" customFormat="1" ht="23.45" customHeight="1">
      <c r="A388" s="260"/>
      <c r="B388" s="281"/>
      <c r="C388" s="865"/>
      <c r="D388" s="1615"/>
      <c r="E388" s="1616"/>
      <c r="F388" s="1616"/>
      <c r="G388" s="1616"/>
      <c r="H388" s="1616"/>
      <c r="I388" s="1616"/>
      <c r="J388" s="1616"/>
      <c r="K388" s="1616"/>
      <c r="L388" s="942"/>
      <c r="M388" s="253"/>
      <c r="N388" s="131"/>
      <c r="O388" s="1617" t="str">
        <f t="shared" si="10"/>
        <v/>
      </c>
      <c r="P388" s="1618"/>
      <c r="Q388" s="1680" t="str">
        <f>IF(ISERROR(INDEX($W$259:$W$264,MATCH(M388,$V$259:$V$264,0))*O388),"",INDEX($W$259:$W$264,MATCH(M388,V$259:$V$264,0))*O388)</f>
        <v/>
      </c>
      <c r="R388" s="1680"/>
      <c r="S388" s="1680"/>
      <c r="T388" s="412"/>
      <c r="U388" s="350"/>
      <c r="V388" s="165"/>
      <c r="W388" s="163"/>
      <c r="X388" s="164"/>
      <c r="Y388" s="143"/>
    </row>
    <row r="389" spans="1:25" s="39" customFormat="1" ht="23.45" customHeight="1">
      <c r="A389" s="260"/>
      <c r="B389" s="281"/>
      <c r="C389" s="865"/>
      <c r="D389" s="1615"/>
      <c r="E389" s="1616"/>
      <c r="F389" s="1616"/>
      <c r="G389" s="1616"/>
      <c r="H389" s="1616"/>
      <c r="I389" s="1616"/>
      <c r="J389" s="1616"/>
      <c r="K389" s="1616"/>
      <c r="L389" s="942"/>
      <c r="M389" s="253"/>
      <c r="N389" s="131"/>
      <c r="O389" s="1617" t="str">
        <f t="shared" si="10"/>
        <v/>
      </c>
      <c r="P389" s="1618"/>
      <c r="Q389" s="1680" t="str">
        <f>IF(ISERROR(INDEX($W$259:$W$264,MATCH(M389,$V$259:$V$264,0))*O389),"",INDEX($W$259:$W$264,MATCH(M389,V$259:$V$264,0))*O389)</f>
        <v/>
      </c>
      <c r="R389" s="1680"/>
      <c r="S389" s="1680"/>
      <c r="T389" s="412"/>
      <c r="U389" s="350"/>
      <c r="V389" s="165"/>
      <c r="W389" s="163"/>
      <c r="X389" s="164"/>
      <c r="Y389" s="143"/>
    </row>
    <row r="390" spans="1:25" s="39" customFormat="1" ht="23.45" customHeight="1">
      <c r="A390" s="260"/>
      <c r="B390" s="281"/>
      <c r="C390" s="865"/>
      <c r="D390" s="1615"/>
      <c r="E390" s="1616"/>
      <c r="F390" s="1616"/>
      <c r="G390" s="1616"/>
      <c r="H390" s="1616"/>
      <c r="I390" s="1616"/>
      <c r="J390" s="1616"/>
      <c r="K390" s="1616"/>
      <c r="L390" s="942"/>
      <c r="M390" s="253"/>
      <c r="N390" s="131"/>
      <c r="O390" s="1617" t="str">
        <f t="shared" si="10"/>
        <v/>
      </c>
      <c r="P390" s="1618"/>
      <c r="Q390" s="1680" t="str">
        <f>IF(ISERROR(INDEX($W$259:$W$264,MATCH(M390,$V$259:$V$264,0))*O390),"",INDEX($W$259:$W$264,MATCH(M390,V$259:$V$264,0))*O390)</f>
        <v/>
      </c>
      <c r="R390" s="1680"/>
      <c r="S390" s="1680"/>
      <c r="T390" s="412"/>
      <c r="U390" s="350"/>
      <c r="V390" s="143"/>
      <c r="W390" s="143"/>
      <c r="X390" s="143"/>
      <c r="Y390" s="143"/>
    </row>
    <row r="391" spans="1:25" s="39" customFormat="1" ht="23.45" customHeight="1">
      <c r="A391" s="260"/>
      <c r="B391" s="281"/>
      <c r="C391" s="865"/>
      <c r="D391" s="1615"/>
      <c r="E391" s="1616"/>
      <c r="F391" s="1616"/>
      <c r="G391" s="1616"/>
      <c r="H391" s="1616"/>
      <c r="I391" s="1616"/>
      <c r="J391" s="1616"/>
      <c r="K391" s="1616"/>
      <c r="L391" s="942"/>
      <c r="M391" s="253"/>
      <c r="N391" s="131"/>
      <c r="O391" s="1617" t="str">
        <f t="shared" si="10"/>
        <v/>
      </c>
      <c r="P391" s="1618"/>
      <c r="Q391" s="1680" t="str">
        <f>IF(ISERROR(INDEX($W$259:$W$264,MATCH(M391,$V$259:$V$264,0))*O391),"",INDEX($W$259:$W$264,MATCH(M391,V$259:$V$264,0))*O391)</f>
        <v/>
      </c>
      <c r="R391" s="1680"/>
      <c r="S391" s="1680"/>
      <c r="T391" s="412"/>
      <c r="U391" s="350"/>
      <c r="V391" s="143"/>
      <c r="W391" s="143"/>
      <c r="X391" s="143"/>
      <c r="Y391" s="143"/>
    </row>
    <row r="392" spans="1:25" s="39" customFormat="1" ht="23.45" customHeight="1">
      <c r="A392" s="260"/>
      <c r="B392" s="281"/>
      <c r="C392" s="865"/>
      <c r="D392" s="1615"/>
      <c r="E392" s="1616"/>
      <c r="F392" s="1616"/>
      <c r="G392" s="1616"/>
      <c r="H392" s="1616"/>
      <c r="I392" s="1616"/>
      <c r="J392" s="1616"/>
      <c r="K392" s="1616"/>
      <c r="L392" s="942"/>
      <c r="M392" s="253"/>
      <c r="N392" s="131"/>
      <c r="O392" s="1617" t="str">
        <f t="shared" si="10"/>
        <v/>
      </c>
      <c r="P392" s="1618"/>
      <c r="Q392" s="1680" t="str">
        <f>IF(ISERROR(INDEX($W$259:$W$264,MATCH(M392,$V$259:$V$264,0))*O392),"",INDEX($W$259:$W$264,MATCH(M392,V$259:$V$264,0))*O392)</f>
        <v/>
      </c>
      <c r="R392" s="1680"/>
      <c r="S392" s="1680"/>
      <c r="T392" s="412"/>
      <c r="U392" s="350"/>
      <c r="V392" s="143"/>
      <c r="W392" s="143"/>
      <c r="X392" s="143"/>
      <c r="Y392" s="143"/>
    </row>
    <row r="393" spans="1:25" s="39" customFormat="1" ht="23.45" customHeight="1">
      <c r="A393" s="260"/>
      <c r="B393" s="281"/>
      <c r="C393" s="865"/>
      <c r="D393" s="1615"/>
      <c r="E393" s="1616"/>
      <c r="F393" s="1616"/>
      <c r="G393" s="1616"/>
      <c r="H393" s="1616"/>
      <c r="I393" s="1616"/>
      <c r="J393" s="1616"/>
      <c r="K393" s="1616"/>
      <c r="L393" s="942"/>
      <c r="M393" s="253"/>
      <c r="N393" s="131"/>
      <c r="O393" s="1617" t="str">
        <f t="shared" si="10"/>
        <v/>
      </c>
      <c r="P393" s="1618"/>
      <c r="Q393" s="1680" t="str">
        <f>IF(ISERROR(INDEX($W$259:$W$264,MATCH(M393,$V$259:$V$264,0))*O393),"",INDEX($W$259:$W$264,MATCH(M393,V$259:$V$264,0))*O393)</f>
        <v/>
      </c>
      <c r="R393" s="1680"/>
      <c r="S393" s="1680"/>
      <c r="T393" s="412"/>
      <c r="U393" s="350"/>
      <c r="V393" s="143"/>
      <c r="W393" s="143"/>
      <c r="X393" s="143"/>
      <c r="Y393" s="143"/>
    </row>
    <row r="394" spans="1:25" s="39" customFormat="1" ht="23.45" customHeight="1">
      <c r="A394" s="260"/>
      <c r="B394" s="281"/>
      <c r="C394" s="865"/>
      <c r="D394" s="1615"/>
      <c r="E394" s="1616"/>
      <c r="F394" s="1616"/>
      <c r="G394" s="1616"/>
      <c r="H394" s="1616"/>
      <c r="I394" s="1616"/>
      <c r="J394" s="1616"/>
      <c r="K394" s="1616"/>
      <c r="L394" s="942"/>
      <c r="M394" s="253"/>
      <c r="N394" s="131"/>
      <c r="O394" s="1617" t="str">
        <f t="shared" si="10"/>
        <v/>
      </c>
      <c r="P394" s="1618"/>
      <c r="Q394" s="1680" t="str">
        <f>IF(ISERROR(INDEX($W$259:$W$264,MATCH(M394,$V$259:$V$264,0))*O394),"",INDEX($W$259:$W$264,MATCH(M394,V$259:$V$264,0))*O394)</f>
        <v/>
      </c>
      <c r="R394" s="1680"/>
      <c r="S394" s="1680"/>
      <c r="T394" s="412"/>
      <c r="U394" s="350"/>
      <c r="W394" s="143"/>
      <c r="Y394" s="143"/>
    </row>
    <row r="395" spans="1:25" s="39" customFormat="1" ht="23.45" customHeight="1">
      <c r="A395" s="260"/>
      <c r="B395" s="281"/>
      <c r="C395" s="865"/>
      <c r="D395" s="1615"/>
      <c r="E395" s="1616"/>
      <c r="F395" s="1616"/>
      <c r="G395" s="1616"/>
      <c r="H395" s="1616"/>
      <c r="I395" s="1616"/>
      <c r="J395" s="1616"/>
      <c r="K395" s="1616"/>
      <c r="L395" s="942"/>
      <c r="M395" s="253"/>
      <c r="N395" s="131"/>
      <c r="O395" s="1617" t="str">
        <f t="shared" si="10"/>
        <v/>
      </c>
      <c r="P395" s="1618"/>
      <c r="Q395" s="1680" t="str">
        <f>IF(ISERROR(INDEX($W$259:$W$264,MATCH(M395,$V$259:$V$264,0))*O395),"",INDEX($W$259:$W$264,MATCH(M395,V$259:$V$264,0))*O395)</f>
        <v/>
      </c>
      <c r="R395" s="1680"/>
      <c r="S395" s="1680"/>
      <c r="T395" s="412"/>
      <c r="U395" s="350"/>
      <c r="W395" s="143"/>
      <c r="Y395" s="143"/>
    </row>
    <row r="396" spans="1:25" s="39" customFormat="1" ht="23.45" customHeight="1">
      <c r="A396" s="260"/>
      <c r="B396" s="281"/>
      <c r="C396" s="865"/>
      <c r="D396" s="1615"/>
      <c r="E396" s="1616"/>
      <c r="F396" s="1616"/>
      <c r="G396" s="1616"/>
      <c r="H396" s="1616"/>
      <c r="I396" s="1616"/>
      <c r="J396" s="1616"/>
      <c r="K396" s="1616"/>
      <c r="L396" s="942"/>
      <c r="M396" s="253"/>
      <c r="N396" s="131"/>
      <c r="O396" s="1617" t="str">
        <f t="shared" si="10"/>
        <v/>
      </c>
      <c r="P396" s="1618"/>
      <c r="Q396" s="1680" t="str">
        <f>IF(ISERROR(INDEX($W$259:$W$264,MATCH(M396,$V$259:$V$264,0))*O396),"",INDEX($W$259:$W$264,MATCH(M396,V$259:$V$264,0))*O396)</f>
        <v/>
      </c>
      <c r="R396" s="1680"/>
      <c r="S396" s="1680"/>
      <c r="T396" s="412"/>
      <c r="U396" s="350"/>
      <c r="W396" s="143"/>
      <c r="Y396" s="143"/>
    </row>
    <row r="397" spans="1:25" s="39" customFormat="1" ht="23.45" customHeight="1">
      <c r="A397" s="260"/>
      <c r="B397" s="281"/>
      <c r="C397" s="865"/>
      <c r="D397" s="1615"/>
      <c r="E397" s="1616"/>
      <c r="F397" s="1616"/>
      <c r="G397" s="1616"/>
      <c r="H397" s="1616"/>
      <c r="I397" s="1616"/>
      <c r="J397" s="1616"/>
      <c r="K397" s="1616"/>
      <c r="L397" s="942"/>
      <c r="M397" s="253"/>
      <c r="N397" s="131"/>
      <c r="O397" s="1617" t="str">
        <f t="shared" si="10"/>
        <v/>
      </c>
      <c r="P397" s="1618"/>
      <c r="Q397" s="1680" t="str">
        <f>IF(ISERROR(INDEX($W$259:$W$264,MATCH(M397,$V$259:$V$264,0))*O397),"",INDEX($W$259:$W$264,MATCH(M397,V$259:$V$264,0))*O397)</f>
        <v/>
      </c>
      <c r="R397" s="1680"/>
      <c r="S397" s="1680"/>
      <c r="T397" s="412"/>
      <c r="U397" s="350"/>
      <c r="W397" s="143"/>
      <c r="Y397" s="143"/>
    </row>
    <row r="398" spans="1:25" s="39" customFormat="1" ht="23.45" customHeight="1">
      <c r="A398" s="260"/>
      <c r="B398" s="281"/>
      <c r="C398" s="865"/>
      <c r="D398" s="1615"/>
      <c r="E398" s="1616"/>
      <c r="F398" s="1616"/>
      <c r="G398" s="1616"/>
      <c r="H398" s="1616"/>
      <c r="I398" s="1616"/>
      <c r="J398" s="1616"/>
      <c r="K398" s="1616"/>
      <c r="L398" s="942"/>
      <c r="M398" s="253"/>
      <c r="N398" s="131"/>
      <c r="O398" s="1617" t="str">
        <f t="shared" si="10"/>
        <v/>
      </c>
      <c r="P398" s="1618"/>
      <c r="Q398" s="1680" t="str">
        <f>IF(ISERROR(INDEX($W$259:$W$264,MATCH(M398,$V$259:$V$264,0))*O398),"",INDEX($W$259:$W$264,MATCH(M398,V$259:$V$264,0))*O398)</f>
        <v/>
      </c>
      <c r="R398" s="1680"/>
      <c r="S398" s="1680"/>
      <c r="T398" s="412"/>
      <c r="U398" s="350"/>
      <c r="W398" s="143"/>
      <c r="Y398" s="143"/>
    </row>
    <row r="399" spans="1:25" s="39" customFormat="1" ht="23.45" customHeight="1">
      <c r="A399" s="260"/>
      <c r="B399" s="281"/>
      <c r="C399" s="865"/>
      <c r="D399" s="1615"/>
      <c r="E399" s="1616"/>
      <c r="F399" s="1616"/>
      <c r="G399" s="1616"/>
      <c r="H399" s="1616"/>
      <c r="I399" s="1616"/>
      <c r="J399" s="1616"/>
      <c r="K399" s="1616"/>
      <c r="L399" s="942"/>
      <c r="M399" s="253"/>
      <c r="N399" s="131"/>
      <c r="O399" s="1617" t="str">
        <f t="shared" si="10"/>
        <v/>
      </c>
      <c r="P399" s="1618"/>
      <c r="Q399" s="1680" t="str">
        <f>IF(ISERROR(INDEX($W$259:$W$264,MATCH(M399,$V$259:$V$264,0))*O399),"",INDEX($W$259:$W$264,MATCH(M399,V$259:$V$264,0))*O399)</f>
        <v/>
      </c>
      <c r="R399" s="1680"/>
      <c r="S399" s="1680"/>
      <c r="T399" s="412"/>
      <c r="U399" s="350"/>
      <c r="W399" s="143"/>
      <c r="Y399" s="143"/>
    </row>
    <row r="400" spans="1:25" s="39" customFormat="1" ht="23.45" customHeight="1">
      <c r="A400" s="260"/>
      <c r="B400" s="281"/>
      <c r="C400" s="865"/>
      <c r="D400" s="1615"/>
      <c r="E400" s="1616"/>
      <c r="F400" s="1616"/>
      <c r="G400" s="1616"/>
      <c r="H400" s="1616"/>
      <c r="I400" s="1616"/>
      <c r="J400" s="1616"/>
      <c r="K400" s="1616"/>
      <c r="L400" s="942"/>
      <c r="M400" s="253"/>
      <c r="N400" s="131"/>
      <c r="O400" s="1617" t="str">
        <f t="shared" si="10"/>
        <v/>
      </c>
      <c r="P400" s="1618"/>
      <c r="Q400" s="1680" t="str">
        <f>IF(ISERROR(INDEX($W$259:$W$264,MATCH(M400,$V$259:$V$264,0))*O400),"",INDEX($W$259:$W$264,MATCH(M400,V$259:$V$264,0))*O400)</f>
        <v/>
      </c>
      <c r="R400" s="1680"/>
      <c r="S400" s="1680"/>
      <c r="T400" s="412"/>
      <c r="U400" s="350"/>
      <c r="V400" s="155"/>
      <c r="W400" s="157"/>
      <c r="X400" s="155"/>
      <c r="Y400" s="143"/>
    </row>
    <row r="401" spans="1:248" s="39" customFormat="1" ht="23.45" customHeight="1">
      <c r="A401" s="260"/>
      <c r="B401" s="281"/>
      <c r="C401" s="865"/>
      <c r="D401" s="1615"/>
      <c r="E401" s="1616"/>
      <c r="F401" s="1616"/>
      <c r="G401" s="1616"/>
      <c r="H401" s="1616"/>
      <c r="I401" s="1616"/>
      <c r="J401" s="1616"/>
      <c r="K401" s="1616"/>
      <c r="L401" s="942"/>
      <c r="M401" s="253"/>
      <c r="N401" s="131"/>
      <c r="O401" s="1617" t="str">
        <f t="shared" si="10"/>
        <v/>
      </c>
      <c r="P401" s="1618"/>
      <c r="Q401" s="1680" t="str">
        <f>IF(ISERROR(INDEX($W$259:$W$264,MATCH(M401,$V$259:$V$264,0))*O401),"",INDEX($W$259:$W$264,MATCH(M401,V$259:$V$264,0))*O401)</f>
        <v/>
      </c>
      <c r="R401" s="1680"/>
      <c r="S401" s="1680"/>
      <c r="T401" s="412"/>
      <c r="U401" s="350"/>
      <c r="V401" s="202"/>
      <c r="W401" s="202"/>
      <c r="X401" s="202"/>
      <c r="Y401" s="143"/>
    </row>
    <row r="402" spans="1:248" s="39" customFormat="1" ht="23.45" customHeight="1">
      <c r="A402" s="260"/>
      <c r="B402" s="281"/>
      <c r="C402" s="865"/>
      <c r="D402" s="1615"/>
      <c r="E402" s="1616"/>
      <c r="F402" s="1616"/>
      <c r="G402" s="1616"/>
      <c r="H402" s="1616"/>
      <c r="I402" s="1616"/>
      <c r="J402" s="1616"/>
      <c r="K402" s="1616"/>
      <c r="L402" s="942"/>
      <c r="M402" s="253"/>
      <c r="N402" s="131"/>
      <c r="O402" s="1617" t="str">
        <f t="shared" si="10"/>
        <v/>
      </c>
      <c r="P402" s="1618"/>
      <c r="Q402" s="1680" t="str">
        <f>IF(ISERROR(INDEX($W$259:$W$264,MATCH(M402,$V$259:$V$264,0))*O402),"",INDEX($W$259:$W$264,MATCH(M402,V$259:$V$264,0))*O402)</f>
        <v/>
      </c>
      <c r="R402" s="1680"/>
      <c r="S402" s="1680"/>
      <c r="T402" s="412"/>
      <c r="U402" s="350"/>
      <c r="V402" s="202"/>
      <c r="W402" s="202"/>
      <c r="X402" s="202"/>
      <c r="Y402" s="143"/>
    </row>
    <row r="403" spans="1:248" s="39" customFormat="1" ht="23.45" customHeight="1">
      <c r="A403" s="260"/>
      <c r="B403" s="281"/>
      <c r="C403" s="865"/>
      <c r="D403" s="1615"/>
      <c r="E403" s="1616"/>
      <c r="F403" s="1616"/>
      <c r="G403" s="1616"/>
      <c r="H403" s="1616"/>
      <c r="I403" s="1616"/>
      <c r="J403" s="1616"/>
      <c r="K403" s="1616"/>
      <c r="L403" s="942"/>
      <c r="M403" s="253"/>
      <c r="N403" s="131"/>
      <c r="O403" s="1617" t="str">
        <f t="shared" si="10"/>
        <v/>
      </c>
      <c r="P403" s="1618"/>
      <c r="Q403" s="1680" t="str">
        <f>IF(ISERROR(INDEX($W$259:$W$264,MATCH(M403,$V$259:$V$264,0))*O403),"",INDEX($W$259:$W$264,MATCH(M403,V$259:$V$264,0))*O403)</f>
        <v/>
      </c>
      <c r="R403" s="1680"/>
      <c r="S403" s="1680"/>
      <c r="T403" s="412"/>
      <c r="U403" s="350"/>
      <c r="V403" s="203"/>
      <c r="W403" s="476"/>
      <c r="X403" s="203"/>
      <c r="Y403" s="143"/>
    </row>
    <row r="404" spans="1:248" s="39" customFormat="1" ht="23.45" customHeight="1">
      <c r="A404" s="260"/>
      <c r="B404" s="281"/>
      <c r="C404" s="865"/>
      <c r="D404" s="1615"/>
      <c r="E404" s="1616"/>
      <c r="F404" s="1616"/>
      <c r="G404" s="1616"/>
      <c r="H404" s="1616"/>
      <c r="I404" s="1616"/>
      <c r="J404" s="1616"/>
      <c r="K404" s="1616"/>
      <c r="L404" s="942"/>
      <c r="M404" s="253"/>
      <c r="N404" s="131"/>
      <c r="O404" s="1617" t="str">
        <f t="shared" si="10"/>
        <v/>
      </c>
      <c r="P404" s="1618"/>
      <c r="Q404" s="1680" t="str">
        <f>IF(ISERROR(INDEX($W$259:$W$264,MATCH(M404,$V$259:$V$264,0))*O404),"",INDEX($W$259:$W$264,MATCH(M404,V$259:$V$264,0))*O404)</f>
        <v/>
      </c>
      <c r="R404" s="1680"/>
      <c r="S404" s="1680"/>
      <c r="T404" s="412"/>
      <c r="U404" s="350"/>
      <c r="V404" s="51"/>
      <c r="W404" s="122"/>
      <c r="X404" s="51"/>
    </row>
    <row r="405" spans="1:248" s="39" customFormat="1" ht="23.45" customHeight="1">
      <c r="A405" s="260"/>
      <c r="B405" s="281"/>
      <c r="C405" s="865"/>
      <c r="D405" s="1615"/>
      <c r="E405" s="1616"/>
      <c r="F405" s="1616"/>
      <c r="G405" s="1616"/>
      <c r="H405" s="1616"/>
      <c r="I405" s="1616"/>
      <c r="J405" s="1616"/>
      <c r="K405" s="1616"/>
      <c r="L405" s="942"/>
      <c r="M405" s="253"/>
      <c r="N405" s="131"/>
      <c r="O405" s="1617" t="str">
        <f>IF(C405*N405=0,"",C405*N405)</f>
        <v/>
      </c>
      <c r="P405" s="1618"/>
      <c r="Q405" s="1680" t="str">
        <f>IF(ISERROR(INDEX($W$259:$W$264,MATCH(M405,$V$259:$V$264,0))*O405),"",INDEX($W$259:$W$264,MATCH(M405,V$259:$V$264,0))*O405)</f>
        <v/>
      </c>
      <c r="R405" s="1680"/>
      <c r="S405" s="1680"/>
      <c r="T405" s="412"/>
      <c r="U405" s="350"/>
      <c r="W405" s="143"/>
      <c r="Y405" s="143"/>
    </row>
    <row r="406" spans="1:248" s="39" customFormat="1" ht="23.45" customHeight="1">
      <c r="A406" s="260"/>
      <c r="B406" s="281"/>
      <c r="C406" s="865"/>
      <c r="D406" s="1615"/>
      <c r="E406" s="1616"/>
      <c r="F406" s="1616"/>
      <c r="G406" s="1616"/>
      <c r="H406" s="1616"/>
      <c r="I406" s="1616"/>
      <c r="J406" s="1616"/>
      <c r="K406" s="1616"/>
      <c r="L406" s="942"/>
      <c r="M406" s="253"/>
      <c r="N406" s="131"/>
      <c r="O406" s="1617" t="str">
        <f>IF(C406*N406=0,"",C406*N406)</f>
        <v/>
      </c>
      <c r="P406" s="1618"/>
      <c r="Q406" s="1680" t="str">
        <f>IF(ISERROR(INDEX($W$259:$W$264,MATCH(M406,$V$259:$V$264,0))*O406),"",INDEX($W$259:$W$264,MATCH(M406,V$259:$V$264,0))*O406)</f>
        <v/>
      </c>
      <c r="R406" s="1680"/>
      <c r="S406" s="1680"/>
      <c r="T406" s="412"/>
      <c r="U406" s="350"/>
      <c r="W406" s="143"/>
      <c r="Y406" s="143"/>
    </row>
    <row r="407" spans="1:248" s="39" customFormat="1" ht="23.45" customHeight="1">
      <c r="A407" s="260"/>
      <c r="B407" s="281"/>
      <c r="C407" s="865"/>
      <c r="D407" s="1615"/>
      <c r="E407" s="1616"/>
      <c r="F407" s="1616"/>
      <c r="G407" s="1616"/>
      <c r="H407" s="1616"/>
      <c r="I407" s="1616"/>
      <c r="J407" s="1616"/>
      <c r="K407" s="1616"/>
      <c r="L407" s="942"/>
      <c r="M407" s="253"/>
      <c r="N407" s="131"/>
      <c r="O407" s="1617" t="str">
        <f>IF(C407*N407=0,"",C407*N407)</f>
        <v/>
      </c>
      <c r="P407" s="1618"/>
      <c r="Q407" s="1680" t="str">
        <f>IF(ISERROR(INDEX($W$259:$W$264,MATCH(M407,$V$259:$V$264,0))*O407),"",INDEX($W$259:$W$264,MATCH(M407,V$259:$V$264,0))*O407)</f>
        <v/>
      </c>
      <c r="R407" s="1680"/>
      <c r="S407" s="1680"/>
      <c r="T407" s="412"/>
      <c r="U407" s="350"/>
      <c r="V407" s="155"/>
      <c r="W407" s="157"/>
      <c r="X407" s="155"/>
      <c r="Y407" s="143"/>
    </row>
    <row r="408" spans="1:248" s="39" customFormat="1" ht="23.45" customHeight="1">
      <c r="A408" s="260"/>
      <c r="B408" s="281"/>
      <c r="C408" s="865"/>
      <c r="D408" s="1615"/>
      <c r="E408" s="1616"/>
      <c r="F408" s="1616"/>
      <c r="G408" s="1616"/>
      <c r="H408" s="1616"/>
      <c r="I408" s="1616"/>
      <c r="J408" s="1616"/>
      <c r="K408" s="1616"/>
      <c r="L408" s="942"/>
      <c r="M408" s="253"/>
      <c r="N408" s="131"/>
      <c r="O408" s="1617" t="str">
        <f t="shared" si="10"/>
        <v/>
      </c>
      <c r="P408" s="1618"/>
      <c r="Q408" s="1680" t="str">
        <f>IF(ISERROR(INDEX($W$259:$W$264,MATCH(M408,$V$259:$V$264,0))*O408),"",INDEX($W$259:$W$264,MATCH(M408,V$259:$V$264,0))*O408)</f>
        <v/>
      </c>
      <c r="R408" s="1680"/>
      <c r="S408" s="1680"/>
      <c r="T408" s="412"/>
      <c r="U408" s="350"/>
      <c r="V408" s="51"/>
      <c r="W408" s="122"/>
      <c r="X408" s="51"/>
    </row>
    <row r="409" spans="1:248" s="39" customFormat="1" ht="23.45" customHeight="1">
      <c r="A409" s="260"/>
      <c r="B409" s="281"/>
      <c r="C409" s="865"/>
      <c r="D409" s="1615"/>
      <c r="E409" s="1616"/>
      <c r="F409" s="1616"/>
      <c r="G409" s="1616"/>
      <c r="H409" s="1616"/>
      <c r="I409" s="1616"/>
      <c r="J409" s="1616"/>
      <c r="K409" s="1616"/>
      <c r="L409" s="942"/>
      <c r="M409" s="253"/>
      <c r="N409" s="131"/>
      <c r="O409" s="1617" t="str">
        <f t="shared" si="10"/>
        <v/>
      </c>
      <c r="P409" s="1618"/>
      <c r="Q409" s="1680" t="str">
        <f>IF(ISERROR(INDEX($W$259:$W$264,MATCH(M409,$V$259:$V$264,0))*O409),"",INDEX($W$259:$W$264,MATCH(M409,V$259:$V$264,0))*O409)</f>
        <v/>
      </c>
      <c r="R409" s="1680"/>
      <c r="S409" s="1680"/>
      <c r="T409" s="412"/>
      <c r="U409" s="350"/>
      <c r="V409" s="51"/>
      <c r="W409" s="122"/>
      <c r="X409" s="51"/>
    </row>
    <row r="410" spans="1:248" s="39" customFormat="1" ht="23.45" customHeight="1">
      <c r="A410" s="260"/>
      <c r="B410" s="281"/>
      <c r="C410" s="865"/>
      <c r="D410" s="1615"/>
      <c r="E410" s="1616"/>
      <c r="F410" s="1616"/>
      <c r="G410" s="1616"/>
      <c r="H410" s="1616"/>
      <c r="I410" s="1616"/>
      <c r="J410" s="1616"/>
      <c r="K410" s="1616"/>
      <c r="L410" s="942"/>
      <c r="M410" s="253"/>
      <c r="N410" s="131"/>
      <c r="O410" s="1617" t="str">
        <f t="shared" si="10"/>
        <v/>
      </c>
      <c r="P410" s="1618"/>
      <c r="Q410" s="1680" t="str">
        <f>IF(ISERROR(INDEX($W$259:$W$264,MATCH(M410,$V$259:$V$264,0))*O410),"",INDEX($W$259:$W$264,MATCH(M410,V$259:$V$264,0))*O410)</f>
        <v/>
      </c>
      <c r="R410" s="1680"/>
      <c r="S410" s="1680"/>
      <c r="T410" s="412"/>
      <c r="U410" s="350"/>
      <c r="V410" s="51"/>
      <c r="W410" s="122"/>
      <c r="X410" s="51"/>
    </row>
    <row r="411" spans="1:248" s="39" customFormat="1" ht="23.45" customHeight="1">
      <c r="A411" s="260"/>
      <c r="B411" s="281"/>
      <c r="C411" s="865"/>
      <c r="D411" s="1615"/>
      <c r="E411" s="1616"/>
      <c r="F411" s="1616"/>
      <c r="G411" s="1616"/>
      <c r="H411" s="1616"/>
      <c r="I411" s="1616"/>
      <c r="J411" s="1616"/>
      <c r="K411" s="1616"/>
      <c r="L411" s="942"/>
      <c r="M411" s="253"/>
      <c r="N411" s="131"/>
      <c r="O411" s="1617" t="str">
        <f t="shared" si="10"/>
        <v/>
      </c>
      <c r="P411" s="1618"/>
      <c r="Q411" s="1680" t="str">
        <f>IF(ISERROR(INDEX($W$259:$W$264,MATCH(M411,$V$259:$V$264,0))*O411),"",INDEX($W$259:$W$264,MATCH(M411,V$259:$V$264,0))*O411)</f>
        <v/>
      </c>
      <c r="R411" s="1680"/>
      <c r="S411" s="1680"/>
      <c r="T411" s="412"/>
      <c r="U411" s="350"/>
      <c r="V411" s="51"/>
      <c r="W411" s="122"/>
      <c r="X411" s="51"/>
    </row>
    <row r="412" spans="1:248" s="39" customFormat="1" ht="23.45" customHeight="1">
      <c r="A412" s="260"/>
      <c r="B412" s="281"/>
      <c r="C412" s="865"/>
      <c r="D412" s="1615"/>
      <c r="E412" s="1616"/>
      <c r="F412" s="1616"/>
      <c r="G412" s="1616"/>
      <c r="H412" s="1616"/>
      <c r="I412" s="1616"/>
      <c r="J412" s="1616"/>
      <c r="K412" s="1616"/>
      <c r="L412" s="942"/>
      <c r="M412" s="253"/>
      <c r="N412" s="131"/>
      <c r="O412" s="1617" t="str">
        <f t="shared" si="10"/>
        <v/>
      </c>
      <c r="P412" s="1618"/>
      <c r="Q412" s="1680" t="str">
        <f>IF(ISERROR(INDEX($W$259:$W$264,MATCH(M412,$V$259:$V$264,0))*O412),"",INDEX($W$259:$W$264,MATCH(M412,V$259:$V$264,0))*O412)</f>
        <v/>
      </c>
      <c r="R412" s="1680"/>
      <c r="S412" s="1680"/>
      <c r="T412" s="412"/>
      <c r="U412" s="350"/>
      <c r="V412" s="51"/>
      <c r="W412" s="122"/>
      <c r="X412" s="51"/>
    </row>
    <row r="413" spans="1:248" s="155" customFormat="1" ht="3.75" customHeight="1">
      <c r="A413" s="260"/>
      <c r="B413" s="231"/>
      <c r="C413" s="943"/>
      <c r="D413" s="233"/>
      <c r="E413" s="233"/>
      <c r="F413" s="233"/>
      <c r="G413" s="233"/>
      <c r="H413" s="233"/>
      <c r="I413" s="233"/>
      <c r="J413" s="233"/>
      <c r="K413" s="233"/>
      <c r="L413" s="234"/>
      <c r="M413" s="235"/>
      <c r="N413" s="236"/>
      <c r="O413" s="237"/>
      <c r="P413" s="238"/>
      <c r="Q413" s="239"/>
      <c r="R413" s="240"/>
      <c r="S413" s="240"/>
      <c r="T413" s="241"/>
      <c r="U413" s="218"/>
      <c r="V413" s="51"/>
      <c r="W413" s="122"/>
      <c r="X413" s="51"/>
    </row>
    <row r="414" spans="1:248" s="49" customFormat="1" ht="21.75" customHeight="1">
      <c r="A414" s="358"/>
      <c r="B414" s="1568" t="str">
        <f>B357</f>
        <v>-É IMPRESCINDÍVEL A APRESENTAÇÃO DE 3 ORÇAMENTOS DE FORNECEDORES/REPRESENTANTES AUTORIZADOS PARA CADA UM DOS ITENS SOLICITADOS. INFORME SE HOUVER UM ÚNICO FORNECEDOR.</v>
      </c>
      <c r="C414" s="1578"/>
      <c r="D414" s="1578"/>
      <c r="E414" s="1578"/>
      <c r="F414" s="1578"/>
      <c r="G414" s="1578"/>
      <c r="H414" s="1578"/>
      <c r="I414" s="1578"/>
      <c r="J414" s="1578"/>
      <c r="K414" s="1578"/>
      <c r="L414" s="1578"/>
      <c r="M414" s="1569"/>
      <c r="N414" s="1569"/>
      <c r="O414" s="1569"/>
      <c r="P414" s="1569"/>
      <c r="Q414" s="1569"/>
      <c r="R414" s="1569"/>
      <c r="S414" s="1569"/>
      <c r="T414" s="1570"/>
      <c r="U414" s="351"/>
      <c r="V414" s="51"/>
      <c r="W414" s="122"/>
      <c r="X414" s="51"/>
      <c r="Y414" s="202"/>
      <c r="Z414" s="197"/>
      <c r="AA414" s="197"/>
      <c r="AB414" s="197"/>
      <c r="AC414" s="197"/>
      <c r="AD414" s="197"/>
      <c r="AE414" s="197"/>
      <c r="AF414" s="197"/>
      <c r="AG414" s="197"/>
      <c r="AH414" s="197"/>
      <c r="AI414" s="197"/>
      <c r="AJ414" s="197"/>
      <c r="AK414" s="197"/>
      <c r="AL414" s="197"/>
      <c r="AM414" s="197"/>
      <c r="AN414" s="197"/>
      <c r="AO414" s="194"/>
      <c r="AP414" s="194"/>
      <c r="AQ414" s="194"/>
      <c r="AR414" s="194"/>
      <c r="AS414" s="194"/>
      <c r="AT414" s="194"/>
      <c r="AU414" s="194"/>
      <c r="AV414" s="194"/>
      <c r="AW414" s="194"/>
      <c r="AX414" s="194"/>
      <c r="AY414" s="194"/>
      <c r="AZ414" s="194"/>
      <c r="BA414" s="194"/>
      <c r="BB414" s="194"/>
      <c r="BC414" s="194"/>
      <c r="BD414" s="194"/>
      <c r="BE414" s="194"/>
      <c r="BF414" s="194"/>
      <c r="BG414" s="194"/>
      <c r="BH414" s="194"/>
      <c r="BI414" s="194"/>
      <c r="BJ414" s="194"/>
      <c r="BK414" s="194"/>
      <c r="BL414" s="194"/>
      <c r="BM414" s="194"/>
      <c r="BN414" s="194"/>
      <c r="BO414" s="194"/>
      <c r="BP414" s="194"/>
      <c r="BQ414" s="194"/>
      <c r="BR414" s="194"/>
      <c r="BS414" s="194"/>
      <c r="BT414" s="194"/>
      <c r="BU414" s="194"/>
      <c r="BV414" s="194"/>
      <c r="BW414" s="194"/>
      <c r="BX414" s="194"/>
      <c r="BY414" s="194"/>
      <c r="BZ414" s="194"/>
      <c r="CA414" s="194"/>
      <c r="CB414" s="194"/>
      <c r="CC414" s="194"/>
      <c r="CD414" s="194"/>
      <c r="CE414" s="194"/>
      <c r="CF414" s="194"/>
      <c r="CG414" s="194"/>
      <c r="CH414" s="194"/>
      <c r="CI414" s="194"/>
      <c r="CJ414" s="194"/>
      <c r="CK414" s="194"/>
      <c r="CL414" s="194"/>
      <c r="CM414" s="194"/>
      <c r="CN414" s="194"/>
      <c r="CO414" s="194"/>
      <c r="CP414" s="194"/>
      <c r="CQ414" s="194"/>
      <c r="CR414" s="194"/>
      <c r="CS414" s="194"/>
      <c r="CT414" s="194"/>
      <c r="CU414" s="194"/>
      <c r="CV414" s="194"/>
      <c r="CW414" s="194"/>
      <c r="CX414" s="194"/>
      <c r="CY414" s="194"/>
      <c r="CZ414" s="194"/>
      <c r="DA414" s="194"/>
      <c r="DB414" s="194"/>
      <c r="DC414" s="194"/>
      <c r="DD414" s="194"/>
      <c r="DE414" s="194"/>
      <c r="DF414" s="194"/>
      <c r="DG414" s="194"/>
      <c r="DH414" s="194"/>
      <c r="DI414" s="194"/>
      <c r="DJ414" s="194"/>
      <c r="DK414" s="194"/>
      <c r="DL414" s="194"/>
      <c r="DM414" s="194"/>
      <c r="DN414" s="194"/>
      <c r="DO414" s="194"/>
      <c r="DP414" s="194"/>
      <c r="DQ414" s="194"/>
      <c r="DR414" s="194"/>
      <c r="DS414" s="194"/>
      <c r="DT414" s="194"/>
      <c r="DU414" s="194"/>
      <c r="DV414" s="194"/>
      <c r="DW414" s="194"/>
      <c r="DX414" s="194"/>
      <c r="DY414" s="194"/>
      <c r="DZ414" s="194"/>
      <c r="EA414" s="194"/>
      <c r="EB414" s="194"/>
      <c r="EC414" s="194"/>
      <c r="ED414" s="194"/>
      <c r="EE414" s="194"/>
      <c r="EF414" s="194"/>
      <c r="EG414" s="194"/>
      <c r="EH414" s="194"/>
      <c r="EI414" s="194"/>
      <c r="EJ414" s="194"/>
      <c r="EK414" s="194"/>
      <c r="EL414" s="194"/>
      <c r="EM414" s="194"/>
      <c r="EN414" s="194"/>
      <c r="EO414" s="194"/>
      <c r="EP414" s="194"/>
      <c r="EQ414" s="194"/>
      <c r="ER414" s="194"/>
      <c r="ES414" s="194"/>
      <c r="ET414" s="194"/>
      <c r="EU414" s="194"/>
      <c r="EV414" s="194"/>
      <c r="EW414" s="194"/>
      <c r="EX414" s="194"/>
      <c r="EY414" s="194"/>
      <c r="EZ414" s="194"/>
      <c r="FA414" s="194"/>
      <c r="FB414" s="194"/>
      <c r="FC414" s="194"/>
      <c r="FD414" s="194"/>
      <c r="FE414" s="194"/>
      <c r="FF414" s="194"/>
      <c r="FG414" s="194"/>
      <c r="FH414" s="194"/>
      <c r="FI414" s="194"/>
      <c r="FJ414" s="194"/>
      <c r="FK414" s="194"/>
      <c r="FL414" s="194"/>
      <c r="FM414" s="194"/>
      <c r="FN414" s="194"/>
      <c r="FO414" s="194"/>
      <c r="FP414" s="194"/>
      <c r="FQ414" s="194"/>
      <c r="FR414" s="194"/>
      <c r="FS414" s="194"/>
      <c r="FT414" s="194"/>
      <c r="FU414" s="194"/>
      <c r="FV414" s="194"/>
      <c r="FW414" s="194"/>
      <c r="FX414" s="194"/>
      <c r="FY414" s="194"/>
      <c r="FZ414" s="194"/>
      <c r="GA414" s="194"/>
      <c r="GB414" s="194"/>
      <c r="GC414" s="194"/>
      <c r="GD414" s="194"/>
      <c r="GE414" s="194"/>
      <c r="GF414" s="194"/>
      <c r="GG414" s="194"/>
      <c r="GH414" s="194"/>
      <c r="GI414" s="194"/>
      <c r="GJ414" s="194"/>
      <c r="GK414" s="194"/>
      <c r="GL414" s="194"/>
      <c r="GM414" s="194"/>
      <c r="GN414" s="194"/>
      <c r="GO414" s="194"/>
      <c r="GP414" s="194"/>
      <c r="GQ414" s="194"/>
      <c r="GR414" s="194"/>
      <c r="GS414" s="194"/>
      <c r="GT414" s="194"/>
      <c r="GU414" s="194"/>
      <c r="GV414" s="194"/>
      <c r="GW414" s="194"/>
      <c r="GX414" s="194"/>
      <c r="GY414" s="194"/>
      <c r="GZ414" s="194"/>
      <c r="HA414" s="194"/>
      <c r="HB414" s="194"/>
      <c r="HC414" s="194"/>
      <c r="HD414" s="194"/>
      <c r="HE414" s="194"/>
      <c r="HF414" s="194"/>
      <c r="HG414" s="194"/>
      <c r="HH414" s="194"/>
      <c r="HI414" s="194"/>
      <c r="HJ414" s="194"/>
      <c r="HK414" s="194"/>
      <c r="HL414" s="194"/>
      <c r="HM414" s="194"/>
      <c r="HN414" s="194"/>
      <c r="HO414" s="194"/>
      <c r="HP414" s="194"/>
      <c r="HQ414" s="194"/>
      <c r="HR414" s="194"/>
      <c r="HS414" s="194"/>
      <c r="HT414" s="194"/>
      <c r="HU414" s="194"/>
      <c r="HV414" s="194"/>
      <c r="HW414" s="194"/>
      <c r="HX414" s="194"/>
      <c r="HY414" s="194"/>
      <c r="HZ414" s="194"/>
      <c r="IA414" s="194"/>
      <c r="IB414" s="194"/>
      <c r="IC414" s="194"/>
      <c r="ID414" s="194"/>
      <c r="IE414" s="194"/>
      <c r="IF414" s="194"/>
      <c r="IG414" s="194"/>
      <c r="IH414" s="194"/>
      <c r="II414" s="194"/>
      <c r="IJ414" s="194"/>
      <c r="IK414" s="194"/>
      <c r="IL414" s="194"/>
      <c r="IM414" s="194"/>
      <c r="IN414" s="194"/>
    </row>
    <row r="415" spans="1:248" s="49" customFormat="1" ht="21.75" customHeight="1">
      <c r="A415" s="358"/>
      <c r="B415" s="1625" t="str">
        <f>B358</f>
        <v xml:space="preserve">- JUSTIFIQUE EM ANEXO A UTILIDADE DE CADA MATERIAL SOLICITADO PARA O DESENVOLVIMENTO DO PROJETO DE PESQUISA PROPOSTO.  </v>
      </c>
      <c r="C415" s="1626"/>
      <c r="D415" s="1626"/>
      <c r="E415" s="1626"/>
      <c r="F415" s="1626"/>
      <c r="G415" s="1626"/>
      <c r="H415" s="1626"/>
      <c r="I415" s="1626"/>
      <c r="J415" s="1626"/>
      <c r="K415" s="1626"/>
      <c r="L415" s="1626"/>
      <c r="M415" s="1627"/>
      <c r="N415" s="1627"/>
      <c r="O415" s="1627"/>
      <c r="P415" s="1627"/>
      <c r="Q415" s="1627"/>
      <c r="R415" s="1627"/>
      <c r="S415" s="1627"/>
      <c r="T415" s="1628"/>
      <c r="U415" s="351"/>
      <c r="V415" s="51"/>
      <c r="W415" s="122"/>
      <c r="X415" s="51"/>
      <c r="Y415" s="202"/>
      <c r="Z415" s="197"/>
      <c r="AA415" s="197"/>
      <c r="AB415" s="197"/>
      <c r="AC415" s="197"/>
      <c r="AD415" s="197"/>
      <c r="AE415" s="197"/>
      <c r="AF415" s="197"/>
      <c r="AG415" s="197"/>
      <c r="AH415" s="197"/>
      <c r="AI415" s="197"/>
      <c r="AJ415" s="197"/>
      <c r="AK415" s="197"/>
      <c r="AL415" s="197"/>
      <c r="AM415" s="197"/>
      <c r="AN415" s="197"/>
      <c r="AO415" s="194"/>
      <c r="AP415" s="194"/>
      <c r="AQ415" s="194"/>
      <c r="AR415" s="194"/>
      <c r="AS415" s="194"/>
      <c r="AT415" s="194"/>
      <c r="AU415" s="194"/>
      <c r="AV415" s="194"/>
      <c r="AW415" s="194"/>
      <c r="AX415" s="194"/>
      <c r="AY415" s="194"/>
      <c r="AZ415" s="194"/>
      <c r="BA415" s="194"/>
      <c r="BB415" s="194"/>
      <c r="BC415" s="194"/>
      <c r="BD415" s="194"/>
      <c r="BE415" s="194"/>
      <c r="BF415" s="194"/>
      <c r="BG415" s="194"/>
      <c r="BH415" s="194"/>
      <c r="BI415" s="194"/>
      <c r="BJ415" s="194"/>
      <c r="BK415" s="194"/>
      <c r="BL415" s="194"/>
      <c r="BM415" s="194"/>
      <c r="BN415" s="194"/>
      <c r="BO415" s="194"/>
      <c r="BP415" s="194"/>
      <c r="BQ415" s="194"/>
      <c r="BR415" s="194"/>
      <c r="BS415" s="194"/>
      <c r="BT415" s="194"/>
      <c r="BU415" s="194"/>
      <c r="BV415" s="194"/>
      <c r="BW415" s="194"/>
      <c r="BX415" s="194"/>
      <c r="BY415" s="194"/>
      <c r="BZ415" s="194"/>
      <c r="CA415" s="194"/>
      <c r="CB415" s="194"/>
      <c r="CC415" s="194"/>
      <c r="CD415" s="194"/>
      <c r="CE415" s="194"/>
      <c r="CF415" s="194"/>
      <c r="CG415" s="194"/>
      <c r="CH415" s="194"/>
      <c r="CI415" s="194"/>
      <c r="CJ415" s="194"/>
      <c r="CK415" s="194"/>
      <c r="CL415" s="194"/>
      <c r="CM415" s="194"/>
      <c r="CN415" s="194"/>
      <c r="CO415" s="194"/>
      <c r="CP415" s="194"/>
      <c r="CQ415" s="194"/>
      <c r="CR415" s="194"/>
      <c r="CS415" s="194"/>
      <c r="CT415" s="194"/>
      <c r="CU415" s="194"/>
      <c r="CV415" s="194"/>
      <c r="CW415" s="194"/>
      <c r="CX415" s="194"/>
      <c r="CY415" s="194"/>
      <c r="CZ415" s="194"/>
      <c r="DA415" s="194"/>
      <c r="DB415" s="194"/>
      <c r="DC415" s="194"/>
      <c r="DD415" s="194"/>
      <c r="DE415" s="194"/>
      <c r="DF415" s="194"/>
      <c r="DG415" s="194"/>
      <c r="DH415" s="194"/>
      <c r="DI415" s="194"/>
      <c r="DJ415" s="194"/>
      <c r="DK415" s="194"/>
      <c r="DL415" s="194"/>
      <c r="DM415" s="194"/>
      <c r="DN415" s="194"/>
      <c r="DO415" s="194"/>
      <c r="DP415" s="194"/>
      <c r="DQ415" s="194"/>
      <c r="DR415" s="194"/>
      <c r="DS415" s="194"/>
      <c r="DT415" s="194"/>
      <c r="DU415" s="194"/>
      <c r="DV415" s="194"/>
      <c r="DW415" s="194"/>
      <c r="DX415" s="194"/>
      <c r="DY415" s="194"/>
      <c r="DZ415" s="194"/>
      <c r="EA415" s="194"/>
      <c r="EB415" s="194"/>
      <c r="EC415" s="194"/>
      <c r="ED415" s="194"/>
      <c r="EE415" s="194"/>
      <c r="EF415" s="194"/>
      <c r="EG415" s="194"/>
      <c r="EH415" s="194"/>
      <c r="EI415" s="194"/>
      <c r="EJ415" s="194"/>
      <c r="EK415" s="194"/>
      <c r="EL415" s="194"/>
      <c r="EM415" s="194"/>
      <c r="EN415" s="194"/>
      <c r="EO415" s="194"/>
      <c r="EP415" s="194"/>
      <c r="EQ415" s="194"/>
      <c r="ER415" s="194"/>
      <c r="ES415" s="194"/>
      <c r="ET415" s="194"/>
      <c r="EU415" s="194"/>
      <c r="EV415" s="194"/>
      <c r="EW415" s="194"/>
      <c r="EX415" s="194"/>
      <c r="EY415" s="194"/>
      <c r="EZ415" s="194"/>
      <c r="FA415" s="194"/>
      <c r="FB415" s="194"/>
      <c r="FC415" s="194"/>
      <c r="FD415" s="194"/>
      <c r="FE415" s="194"/>
      <c r="FF415" s="194"/>
      <c r="FG415" s="194"/>
      <c r="FH415" s="194"/>
      <c r="FI415" s="194"/>
      <c r="FJ415" s="194"/>
      <c r="FK415" s="194"/>
      <c r="FL415" s="194"/>
      <c r="FM415" s="194"/>
      <c r="FN415" s="194"/>
      <c r="FO415" s="194"/>
      <c r="FP415" s="194"/>
      <c r="FQ415" s="194"/>
      <c r="FR415" s="194"/>
      <c r="FS415" s="194"/>
      <c r="FT415" s="194"/>
      <c r="FU415" s="194"/>
      <c r="FV415" s="194"/>
      <c r="FW415" s="194"/>
      <c r="FX415" s="194"/>
      <c r="FY415" s="194"/>
      <c r="FZ415" s="194"/>
      <c r="GA415" s="194"/>
      <c r="GB415" s="194"/>
      <c r="GC415" s="194"/>
      <c r="GD415" s="194"/>
      <c r="GE415" s="194"/>
      <c r="GF415" s="194"/>
      <c r="GG415" s="194"/>
      <c r="GH415" s="194"/>
      <c r="GI415" s="194"/>
      <c r="GJ415" s="194"/>
      <c r="GK415" s="194"/>
      <c r="GL415" s="194"/>
      <c r="GM415" s="194"/>
      <c r="GN415" s="194"/>
      <c r="GO415" s="194"/>
      <c r="GP415" s="194"/>
      <c r="GQ415" s="194"/>
      <c r="GR415" s="194"/>
      <c r="GS415" s="194"/>
      <c r="GT415" s="194"/>
      <c r="GU415" s="194"/>
      <c r="GV415" s="194"/>
      <c r="GW415" s="194"/>
      <c r="GX415" s="194"/>
      <c r="GY415" s="194"/>
      <c r="GZ415" s="194"/>
      <c r="HA415" s="194"/>
      <c r="HB415" s="194"/>
      <c r="HC415" s="194"/>
      <c r="HD415" s="194"/>
      <c r="HE415" s="194"/>
      <c r="HF415" s="194"/>
      <c r="HG415" s="194"/>
      <c r="HH415" s="194"/>
      <c r="HI415" s="194"/>
      <c r="HJ415" s="194"/>
      <c r="HK415" s="194"/>
      <c r="HL415" s="194"/>
      <c r="HM415" s="194"/>
      <c r="HN415" s="194"/>
      <c r="HO415" s="194"/>
      <c r="HP415" s="194"/>
      <c r="HQ415" s="194"/>
      <c r="HR415" s="194"/>
      <c r="HS415" s="194"/>
      <c r="HT415" s="194"/>
      <c r="HU415" s="194"/>
      <c r="HV415" s="194"/>
      <c r="HW415" s="194"/>
      <c r="HX415" s="194"/>
      <c r="HY415" s="194"/>
      <c r="HZ415" s="194"/>
      <c r="IA415" s="194"/>
      <c r="IB415" s="194"/>
      <c r="IC415" s="194"/>
      <c r="ID415" s="194"/>
      <c r="IE415" s="194"/>
      <c r="IF415" s="194"/>
      <c r="IG415" s="194"/>
      <c r="IH415" s="194"/>
      <c r="II415" s="194"/>
      <c r="IJ415" s="194"/>
      <c r="IK415" s="194"/>
      <c r="IL415" s="194"/>
      <c r="IM415" s="194"/>
      <c r="IN415" s="194"/>
    </row>
    <row r="416" spans="1:248" s="314" customFormat="1" ht="12" customHeight="1">
      <c r="A416" s="260"/>
      <c r="B416" s="224" t="str">
        <f>B359</f>
        <v>FAPESP,  SETEMBRO DE 2015</v>
      </c>
      <c r="C416" s="824"/>
      <c r="D416" s="824"/>
      <c r="E416" s="826"/>
      <c r="F416" s="826"/>
      <c r="G416" s="826"/>
      <c r="H416" s="826"/>
      <c r="I416" s="826"/>
      <c r="J416" s="826"/>
      <c r="K416" s="826"/>
      <c r="L416" s="824"/>
      <c r="M416" s="1641"/>
      <c r="N416" s="1641"/>
      <c r="O416" s="1641"/>
      <c r="P416" s="1641"/>
      <c r="Q416" s="1641"/>
      <c r="R416" s="1641"/>
      <c r="S416" s="211">
        <v>7</v>
      </c>
      <c r="T416" s="203">
        <v>3</v>
      </c>
      <c r="U416" s="203"/>
      <c r="V416" s="51"/>
      <c r="W416" s="122"/>
      <c r="X416" s="51"/>
      <c r="Y416" s="203"/>
      <c r="Z416" s="198"/>
      <c r="AA416" s="198"/>
      <c r="AB416" s="198"/>
      <c r="AC416" s="198"/>
      <c r="AD416" s="198"/>
      <c r="AE416" s="198"/>
      <c r="AF416" s="198"/>
      <c r="AG416" s="198"/>
      <c r="AH416" s="198"/>
      <c r="AI416" s="198"/>
      <c r="AJ416" s="198"/>
      <c r="AK416" s="198"/>
      <c r="AL416" s="198"/>
      <c r="AM416" s="198"/>
      <c r="AN416" s="198"/>
      <c r="AO416" s="186"/>
      <c r="AP416" s="186"/>
      <c r="AQ416" s="186"/>
      <c r="AR416" s="186"/>
      <c r="AS416" s="186"/>
      <c r="AT416" s="186"/>
      <c r="AU416" s="186"/>
      <c r="AV416" s="186"/>
      <c r="AW416" s="186"/>
      <c r="AX416" s="186"/>
      <c r="AY416" s="186"/>
      <c r="AZ416" s="186"/>
      <c r="BA416" s="186"/>
      <c r="BB416" s="186"/>
      <c r="BC416" s="186"/>
      <c r="BD416" s="186"/>
      <c r="BE416" s="186"/>
      <c r="BF416" s="186"/>
      <c r="BG416" s="186"/>
      <c r="BH416" s="186"/>
      <c r="BI416" s="186"/>
      <c r="BJ416" s="186"/>
      <c r="BK416" s="186"/>
      <c r="BL416" s="186"/>
      <c r="BM416" s="186"/>
      <c r="BN416" s="186"/>
      <c r="BO416" s="186"/>
      <c r="BP416" s="186"/>
      <c r="BQ416" s="186"/>
      <c r="BR416" s="186"/>
      <c r="BS416" s="186"/>
      <c r="BT416" s="186"/>
      <c r="BU416" s="186"/>
      <c r="BV416" s="186"/>
      <c r="BW416" s="186"/>
      <c r="BX416" s="186"/>
      <c r="BY416" s="186"/>
      <c r="BZ416" s="186"/>
      <c r="CA416" s="186"/>
      <c r="CB416" s="186"/>
      <c r="CC416" s="186"/>
      <c r="CD416" s="186"/>
      <c r="CE416" s="186"/>
      <c r="CF416" s="186"/>
      <c r="CG416" s="186"/>
      <c r="CH416" s="186"/>
      <c r="CI416" s="186"/>
      <c r="CJ416" s="186"/>
      <c r="CK416" s="186"/>
      <c r="CL416" s="186"/>
      <c r="CM416" s="186"/>
      <c r="CN416" s="186"/>
      <c r="CO416" s="186"/>
      <c r="CP416" s="186"/>
      <c r="CQ416" s="186"/>
      <c r="CR416" s="186"/>
      <c r="CS416" s="186"/>
      <c r="CT416" s="186"/>
      <c r="CU416" s="186"/>
      <c r="CV416" s="186"/>
      <c r="CW416" s="186"/>
      <c r="CX416" s="186"/>
      <c r="CY416" s="186"/>
      <c r="CZ416" s="186"/>
      <c r="DA416" s="186"/>
      <c r="DB416" s="186"/>
      <c r="DC416" s="186"/>
      <c r="DD416" s="186"/>
      <c r="DE416" s="186"/>
      <c r="DF416" s="186"/>
      <c r="DG416" s="186"/>
      <c r="DH416" s="186"/>
      <c r="DI416" s="186"/>
      <c r="DJ416" s="186"/>
      <c r="DK416" s="186"/>
      <c r="DL416" s="186"/>
      <c r="DM416" s="186"/>
      <c r="DN416" s="186"/>
      <c r="DO416" s="186"/>
      <c r="DP416" s="186"/>
      <c r="DQ416" s="186"/>
      <c r="DR416" s="186"/>
      <c r="DS416" s="186"/>
      <c r="DT416" s="186"/>
      <c r="DU416" s="186"/>
      <c r="DV416" s="186"/>
      <c r="DW416" s="186"/>
      <c r="DX416" s="186"/>
      <c r="DY416" s="186"/>
      <c r="DZ416" s="186"/>
      <c r="EA416" s="186"/>
      <c r="EB416" s="186"/>
      <c r="EC416" s="186"/>
      <c r="ED416" s="186"/>
      <c r="EE416" s="186"/>
      <c r="EF416" s="186"/>
      <c r="EG416" s="186"/>
      <c r="EH416" s="186"/>
      <c r="EI416" s="186"/>
      <c r="EJ416" s="186"/>
      <c r="EK416" s="186"/>
      <c r="EL416" s="186"/>
      <c r="EM416" s="186"/>
      <c r="EN416" s="186"/>
      <c r="EO416" s="186"/>
      <c r="EP416" s="186"/>
      <c r="EQ416" s="186"/>
      <c r="ER416" s="186"/>
      <c r="ES416" s="186"/>
      <c r="ET416" s="186"/>
      <c r="EU416" s="186"/>
      <c r="EV416" s="186"/>
      <c r="EW416" s="186"/>
      <c r="EX416" s="186"/>
      <c r="EY416" s="186"/>
      <c r="EZ416" s="186"/>
      <c r="FA416" s="186"/>
      <c r="FB416" s="186"/>
      <c r="FC416" s="186"/>
      <c r="FD416" s="186"/>
      <c r="FE416" s="186"/>
      <c r="FF416" s="186"/>
      <c r="FG416" s="186"/>
      <c r="FH416" s="186"/>
      <c r="FI416" s="186"/>
      <c r="FJ416" s="186"/>
      <c r="FK416" s="186"/>
      <c r="FL416" s="186"/>
      <c r="FM416" s="186"/>
      <c r="FN416" s="186"/>
      <c r="FO416" s="186"/>
      <c r="FP416" s="186"/>
      <c r="FQ416" s="186"/>
      <c r="FR416" s="186"/>
      <c r="FS416" s="186"/>
      <c r="FT416" s="186"/>
      <c r="FU416" s="186"/>
      <c r="FV416" s="186"/>
      <c r="FW416" s="186"/>
      <c r="FX416" s="186"/>
      <c r="FY416" s="186"/>
      <c r="FZ416" s="186"/>
      <c r="GA416" s="186"/>
      <c r="GB416" s="186"/>
      <c r="GC416" s="186"/>
      <c r="GD416" s="186"/>
      <c r="GE416" s="186"/>
      <c r="GF416" s="186"/>
      <c r="GG416" s="186"/>
      <c r="GH416" s="186"/>
      <c r="GI416" s="186"/>
      <c r="GJ416" s="186"/>
      <c r="GK416" s="186"/>
      <c r="GL416" s="186"/>
      <c r="GM416" s="186"/>
      <c r="GN416" s="186"/>
      <c r="GO416" s="186"/>
      <c r="GP416" s="186"/>
      <c r="GQ416" s="186"/>
      <c r="GR416" s="186"/>
      <c r="GS416" s="186"/>
      <c r="GT416" s="186"/>
      <c r="GU416" s="186"/>
      <c r="GV416" s="186"/>
      <c r="GW416" s="186"/>
      <c r="GX416" s="186"/>
      <c r="GY416" s="186"/>
      <c r="GZ416" s="186"/>
      <c r="HA416" s="186"/>
      <c r="HB416" s="186"/>
      <c r="HC416" s="186"/>
      <c r="HD416" s="186"/>
      <c r="HE416" s="186"/>
      <c r="HF416" s="186"/>
      <c r="HG416" s="186"/>
      <c r="HH416" s="186"/>
      <c r="HI416" s="186"/>
      <c r="HJ416" s="186"/>
      <c r="HK416" s="186"/>
      <c r="HL416" s="186"/>
      <c r="HM416" s="186"/>
      <c r="HN416" s="186"/>
      <c r="HO416" s="186"/>
      <c r="HP416" s="186"/>
      <c r="HQ416" s="186"/>
      <c r="HR416" s="186"/>
      <c r="HS416" s="186"/>
      <c r="HT416" s="186"/>
      <c r="HU416" s="186"/>
      <c r="HV416" s="186"/>
      <c r="HW416" s="186"/>
      <c r="HX416" s="186"/>
      <c r="HY416" s="186"/>
      <c r="HZ416" s="186"/>
      <c r="IA416" s="186"/>
      <c r="IB416" s="186"/>
      <c r="IC416" s="186"/>
      <c r="ID416" s="186"/>
      <c r="IE416" s="186"/>
      <c r="IF416" s="186"/>
      <c r="IG416" s="186"/>
      <c r="IH416" s="186"/>
      <c r="II416" s="186"/>
      <c r="IJ416" s="186"/>
      <c r="IK416" s="186"/>
      <c r="IL416" s="186"/>
      <c r="IM416" s="186"/>
      <c r="IN416" s="186"/>
    </row>
    <row r="417" spans="1:248" s="314" customFormat="1" ht="21" customHeight="1">
      <c r="A417" s="260"/>
      <c r="B417" s="309" t="s">
        <v>144</v>
      </c>
      <c r="C417" s="824"/>
      <c r="D417" s="824"/>
      <c r="E417" s="826"/>
      <c r="F417" s="826"/>
      <c r="G417" s="826"/>
      <c r="H417" s="826"/>
      <c r="I417" s="826"/>
      <c r="J417" s="826"/>
      <c r="K417" s="826"/>
      <c r="L417" s="824"/>
      <c r="M417" s="311"/>
      <c r="N417" s="311"/>
      <c r="O417" s="311"/>
      <c r="P417" s="311"/>
      <c r="Q417" s="311"/>
      <c r="R417" s="311"/>
      <c r="S417" s="311"/>
      <c r="T417" s="311"/>
      <c r="U417" s="210"/>
      <c r="V417" s="143"/>
      <c r="W417" s="143"/>
      <c r="X417" s="143"/>
      <c r="Y417" s="203"/>
      <c r="Z417" s="198"/>
      <c r="AA417" s="198"/>
      <c r="AB417" s="198"/>
      <c r="AC417" s="198"/>
      <c r="AD417" s="198"/>
      <c r="AE417" s="198"/>
      <c r="AF417" s="198"/>
      <c r="AG417" s="198"/>
      <c r="AH417" s="198"/>
      <c r="AI417" s="198"/>
      <c r="AJ417" s="198"/>
      <c r="AK417" s="198"/>
      <c r="AL417" s="198"/>
      <c r="AM417" s="198"/>
      <c r="AN417" s="198"/>
      <c r="AO417" s="186"/>
      <c r="AP417" s="186"/>
      <c r="AQ417" s="186"/>
      <c r="AR417" s="186"/>
      <c r="AS417" s="186"/>
      <c r="AT417" s="186"/>
      <c r="AU417" s="186"/>
      <c r="AV417" s="186"/>
      <c r="AW417" s="186"/>
      <c r="AX417" s="186"/>
      <c r="AY417" s="186"/>
      <c r="AZ417" s="186"/>
      <c r="BA417" s="186"/>
      <c r="BB417" s="186"/>
      <c r="BC417" s="186"/>
      <c r="BD417" s="186"/>
      <c r="BE417" s="186"/>
      <c r="BF417" s="186"/>
      <c r="BG417" s="186"/>
      <c r="BH417" s="186"/>
      <c r="BI417" s="186"/>
      <c r="BJ417" s="186"/>
      <c r="BK417" s="186"/>
      <c r="BL417" s="186"/>
      <c r="BM417" s="186"/>
      <c r="BN417" s="186"/>
      <c r="BO417" s="186"/>
      <c r="BP417" s="186"/>
      <c r="BQ417" s="186"/>
      <c r="BR417" s="186"/>
      <c r="BS417" s="186"/>
      <c r="BT417" s="186"/>
      <c r="BU417" s="186"/>
      <c r="BV417" s="186"/>
      <c r="BW417" s="186"/>
      <c r="BX417" s="186"/>
      <c r="BY417" s="186"/>
      <c r="BZ417" s="186"/>
      <c r="CA417" s="186"/>
      <c r="CB417" s="186"/>
      <c r="CC417" s="186"/>
      <c r="CD417" s="186"/>
      <c r="CE417" s="186"/>
      <c r="CF417" s="186"/>
      <c r="CG417" s="186"/>
      <c r="CH417" s="186"/>
      <c r="CI417" s="186"/>
      <c r="CJ417" s="186"/>
      <c r="CK417" s="186"/>
      <c r="CL417" s="186"/>
      <c r="CM417" s="186"/>
      <c r="CN417" s="186"/>
      <c r="CO417" s="186"/>
      <c r="CP417" s="186"/>
      <c r="CQ417" s="186"/>
      <c r="CR417" s="186"/>
      <c r="CS417" s="186"/>
      <c r="CT417" s="186"/>
      <c r="CU417" s="186"/>
      <c r="CV417" s="186"/>
      <c r="CW417" s="186"/>
      <c r="CX417" s="186"/>
      <c r="CY417" s="186"/>
      <c r="CZ417" s="186"/>
      <c r="DA417" s="186"/>
      <c r="DB417" s="186"/>
      <c r="DC417" s="186"/>
      <c r="DD417" s="186"/>
      <c r="DE417" s="186"/>
      <c r="DF417" s="186"/>
      <c r="DG417" s="186"/>
      <c r="DH417" s="186"/>
      <c r="DI417" s="186"/>
      <c r="DJ417" s="186"/>
      <c r="DK417" s="186"/>
      <c r="DL417" s="186"/>
      <c r="DM417" s="186"/>
      <c r="DN417" s="186"/>
      <c r="DO417" s="186"/>
      <c r="DP417" s="186"/>
      <c r="DQ417" s="186"/>
      <c r="DR417" s="186"/>
      <c r="DS417" s="186"/>
      <c r="DT417" s="186"/>
      <c r="DU417" s="186"/>
      <c r="DV417" s="186"/>
      <c r="DW417" s="186"/>
      <c r="DX417" s="186"/>
      <c r="DY417" s="186"/>
      <c r="DZ417" s="186"/>
      <c r="EA417" s="186"/>
      <c r="EB417" s="186"/>
      <c r="EC417" s="186"/>
      <c r="ED417" s="186"/>
      <c r="EE417" s="186"/>
      <c r="EF417" s="186"/>
      <c r="EG417" s="186"/>
      <c r="EH417" s="186"/>
      <c r="EI417" s="186"/>
      <c r="EJ417" s="186"/>
      <c r="EK417" s="186"/>
      <c r="EL417" s="186"/>
      <c r="EM417" s="186"/>
      <c r="EN417" s="186"/>
      <c r="EO417" s="186"/>
      <c r="EP417" s="186"/>
      <c r="EQ417" s="186"/>
      <c r="ER417" s="186"/>
      <c r="ES417" s="186"/>
      <c r="ET417" s="186"/>
      <c r="EU417" s="186"/>
      <c r="EV417" s="186"/>
      <c r="EW417" s="186"/>
      <c r="EX417" s="186"/>
      <c r="EY417" s="186"/>
      <c r="EZ417" s="186"/>
      <c r="FA417" s="186"/>
      <c r="FB417" s="186"/>
      <c r="FC417" s="186"/>
      <c r="FD417" s="186"/>
      <c r="FE417" s="186"/>
      <c r="FF417" s="186"/>
      <c r="FG417" s="186"/>
      <c r="FH417" s="186"/>
      <c r="FI417" s="186"/>
      <c r="FJ417" s="186"/>
      <c r="FK417" s="186"/>
      <c r="FL417" s="186"/>
      <c r="FM417" s="186"/>
      <c r="FN417" s="186"/>
      <c r="FO417" s="186"/>
      <c r="FP417" s="186"/>
      <c r="FQ417" s="186"/>
      <c r="FR417" s="186"/>
      <c r="FS417" s="186"/>
      <c r="FT417" s="186"/>
      <c r="FU417" s="186"/>
      <c r="FV417" s="186"/>
      <c r="FW417" s="186"/>
      <c r="FX417" s="186"/>
      <c r="FY417" s="186"/>
      <c r="FZ417" s="186"/>
      <c r="GA417" s="186"/>
      <c r="GB417" s="186"/>
      <c r="GC417" s="186"/>
      <c r="GD417" s="186"/>
      <c r="GE417" s="186"/>
      <c r="GF417" s="186"/>
      <c r="GG417" s="186"/>
      <c r="GH417" s="186"/>
      <c r="GI417" s="186"/>
      <c r="GJ417" s="186"/>
      <c r="GK417" s="186"/>
      <c r="GL417" s="186"/>
      <c r="GM417" s="186"/>
      <c r="GN417" s="186"/>
      <c r="GO417" s="186"/>
      <c r="GP417" s="186"/>
      <c r="GQ417" s="186"/>
      <c r="GR417" s="186"/>
      <c r="GS417" s="186"/>
      <c r="GT417" s="186"/>
      <c r="GU417" s="186"/>
      <c r="GV417" s="186"/>
      <c r="GW417" s="186"/>
      <c r="GX417" s="186"/>
      <c r="GY417" s="186"/>
      <c r="GZ417" s="186"/>
      <c r="HA417" s="186"/>
      <c r="HB417" s="186"/>
      <c r="HC417" s="186"/>
      <c r="HD417" s="186"/>
      <c r="HE417" s="186"/>
      <c r="HF417" s="186"/>
      <c r="HG417" s="186"/>
      <c r="HH417" s="186"/>
      <c r="HI417" s="186"/>
      <c r="HJ417" s="186"/>
      <c r="HK417" s="186"/>
      <c r="HL417" s="186"/>
      <c r="HM417" s="186"/>
      <c r="HN417" s="186"/>
      <c r="HO417" s="186"/>
      <c r="HP417" s="186"/>
      <c r="HQ417" s="186"/>
      <c r="HR417" s="186"/>
      <c r="HS417" s="186"/>
      <c r="HT417" s="186"/>
      <c r="HU417" s="186"/>
      <c r="HV417" s="186"/>
      <c r="HW417" s="186"/>
      <c r="HX417" s="186"/>
      <c r="HY417" s="186"/>
      <c r="HZ417" s="186"/>
      <c r="IA417" s="186"/>
      <c r="IB417" s="186"/>
      <c r="IC417" s="186"/>
      <c r="ID417" s="186"/>
      <c r="IE417" s="186"/>
      <c r="IF417" s="186"/>
      <c r="IG417" s="186"/>
      <c r="IH417" s="186"/>
      <c r="II417" s="186"/>
      <c r="IJ417" s="186"/>
      <c r="IK417" s="186"/>
      <c r="IL417" s="186"/>
      <c r="IM417" s="186"/>
      <c r="IN417" s="186"/>
    </row>
    <row r="418" spans="1:248" s="39" customFormat="1" ht="12.75" customHeight="1">
      <c r="A418" s="260"/>
      <c r="B418" s="1629" t="s">
        <v>1</v>
      </c>
      <c r="C418" s="1644" t="s">
        <v>7</v>
      </c>
      <c r="D418" s="1646" t="s">
        <v>8</v>
      </c>
      <c r="E418" s="1647"/>
      <c r="F418" s="1647"/>
      <c r="G418" s="1647"/>
      <c r="H418" s="1647"/>
      <c r="I418" s="1647"/>
      <c r="J418" s="1647"/>
      <c r="K418" s="1648"/>
      <c r="L418" s="1644" t="s">
        <v>117</v>
      </c>
      <c r="M418" s="1587" t="s">
        <v>53</v>
      </c>
      <c r="N418" s="1644" t="s">
        <v>3</v>
      </c>
      <c r="O418" s="1633" t="s">
        <v>118</v>
      </c>
      <c r="P418" s="1634"/>
      <c r="Q418" s="1633" t="s">
        <v>119</v>
      </c>
      <c r="R418" s="1653"/>
      <c r="S418" s="1634"/>
      <c r="T418" s="1631" t="s">
        <v>2</v>
      </c>
      <c r="U418" s="348"/>
      <c r="W418" s="143"/>
    </row>
    <row r="419" spans="1:248" s="38" customFormat="1" ht="20.25" customHeight="1" thickBot="1">
      <c r="A419" s="269"/>
      <c r="B419" s="1630"/>
      <c r="C419" s="1645"/>
      <c r="D419" s="1649"/>
      <c r="E419" s="1650"/>
      <c r="F419" s="1650"/>
      <c r="G419" s="1650"/>
      <c r="H419" s="1650"/>
      <c r="I419" s="1650"/>
      <c r="J419" s="1650"/>
      <c r="K419" s="1651"/>
      <c r="L419" s="1645"/>
      <c r="M419" s="1652"/>
      <c r="N419" s="1652"/>
      <c r="O419" s="1635"/>
      <c r="P419" s="1636"/>
      <c r="Q419" s="1654"/>
      <c r="R419" s="1655"/>
      <c r="S419" s="1656"/>
      <c r="T419" s="1632"/>
      <c r="U419" s="349"/>
      <c r="V419" s="88"/>
      <c r="W419" s="89"/>
    </row>
    <row r="420" spans="1:248" s="39" customFormat="1" ht="23.45" customHeight="1">
      <c r="A420" s="260"/>
      <c r="B420" s="282"/>
      <c r="C420" s="865"/>
      <c r="D420" s="1642"/>
      <c r="E420" s="1643"/>
      <c r="F420" s="1643"/>
      <c r="G420" s="1643"/>
      <c r="H420" s="1643"/>
      <c r="I420" s="1643"/>
      <c r="J420" s="1643"/>
      <c r="K420" s="1643"/>
      <c r="L420" s="942"/>
      <c r="M420" s="253"/>
      <c r="N420" s="254"/>
      <c r="O420" s="1639" t="str">
        <f t="shared" ref="O420:O469" si="11">IF(C420*N420=0,"",C420*N420)</f>
        <v/>
      </c>
      <c r="P420" s="1640"/>
      <c r="Q420" s="1680" t="str">
        <f>IF(ISERROR(INDEX($W$259:$W$264,MATCH(M420,$V$259:$V$264,0))*O420),"",INDEX($W$259:$W$264,MATCH(M420,V$259:$V$264,0))*O420)</f>
        <v/>
      </c>
      <c r="R420" s="1680"/>
      <c r="S420" s="1680"/>
      <c r="T420" s="413"/>
      <c r="U420" s="350"/>
      <c r="V420" s="143"/>
      <c r="W420" s="143"/>
      <c r="X420" s="143"/>
      <c r="Y420" s="143"/>
    </row>
    <row r="421" spans="1:248" s="39" customFormat="1" ht="23.45" customHeight="1">
      <c r="A421" s="260"/>
      <c r="B421" s="281"/>
      <c r="C421" s="865"/>
      <c r="D421" s="1615"/>
      <c r="E421" s="1616"/>
      <c r="F421" s="1616"/>
      <c r="G421" s="1616"/>
      <c r="H421" s="1616"/>
      <c r="I421" s="1616"/>
      <c r="J421" s="1616"/>
      <c r="K421" s="1616"/>
      <c r="L421" s="942"/>
      <c r="M421" s="253"/>
      <c r="N421" s="131"/>
      <c r="O421" s="1617" t="str">
        <f t="shared" si="11"/>
        <v/>
      </c>
      <c r="P421" s="1618"/>
      <c r="Q421" s="1680" t="str">
        <f>IF(ISERROR(INDEX($W$259:$W$264,MATCH(M421,$V$259:$V$264,0))*O421),"",INDEX($W$259:$W$264,MATCH(M421,V$259:$V$264,0))*O421)</f>
        <v/>
      </c>
      <c r="R421" s="1680"/>
      <c r="S421" s="1680"/>
      <c r="T421" s="412"/>
      <c r="U421" s="350"/>
      <c r="V421" s="143"/>
      <c r="W421" s="143"/>
      <c r="X421" s="143"/>
      <c r="Y421" s="143"/>
    </row>
    <row r="422" spans="1:248" s="39" customFormat="1" ht="23.45" customHeight="1">
      <c r="A422" s="260"/>
      <c r="B422" s="281"/>
      <c r="C422" s="865"/>
      <c r="D422" s="1615"/>
      <c r="E422" s="1616"/>
      <c r="F422" s="1616"/>
      <c r="G422" s="1616"/>
      <c r="H422" s="1616"/>
      <c r="I422" s="1616"/>
      <c r="J422" s="1616"/>
      <c r="K422" s="1616"/>
      <c r="L422" s="942"/>
      <c r="M422" s="253"/>
      <c r="N422" s="131"/>
      <c r="O422" s="1617" t="str">
        <f t="shared" si="11"/>
        <v/>
      </c>
      <c r="P422" s="1618"/>
      <c r="Q422" s="1680" t="str">
        <f>IF(ISERROR(INDEX($W$259:$W$264,MATCH(M422,$V$259:$V$264,0))*O422),"",INDEX($W$259:$W$264,MATCH(M422,V$259:$V$264,0))*O422)</f>
        <v/>
      </c>
      <c r="R422" s="1680"/>
      <c r="S422" s="1680"/>
      <c r="T422" s="412"/>
      <c r="U422" s="350"/>
      <c r="V422" s="143"/>
      <c r="W422" s="143"/>
      <c r="X422" s="143"/>
      <c r="Y422" s="143"/>
    </row>
    <row r="423" spans="1:248" s="39" customFormat="1" ht="23.45" customHeight="1">
      <c r="A423" s="260"/>
      <c r="B423" s="281"/>
      <c r="C423" s="865"/>
      <c r="D423" s="1615"/>
      <c r="E423" s="1616"/>
      <c r="F423" s="1616"/>
      <c r="G423" s="1616"/>
      <c r="H423" s="1616"/>
      <c r="I423" s="1616"/>
      <c r="J423" s="1616"/>
      <c r="K423" s="1616"/>
      <c r="L423" s="942"/>
      <c r="M423" s="253"/>
      <c r="N423" s="131"/>
      <c r="O423" s="1617" t="str">
        <f t="shared" si="11"/>
        <v/>
      </c>
      <c r="P423" s="1618"/>
      <c r="Q423" s="1680" t="str">
        <f>IF(ISERROR(INDEX($W$259:$W$264,MATCH(M423,$V$259:$V$264,0))*O423),"",INDEX($W$259:$W$264,MATCH(M423,V$259:$V$264,0))*O423)</f>
        <v/>
      </c>
      <c r="R423" s="1680"/>
      <c r="S423" s="1680"/>
      <c r="T423" s="412"/>
      <c r="U423" s="350"/>
      <c r="V423" s="143"/>
      <c r="W423" s="143"/>
      <c r="X423" s="143"/>
      <c r="Y423" s="143"/>
    </row>
    <row r="424" spans="1:248" s="39" customFormat="1" ht="23.45" customHeight="1">
      <c r="A424" s="260"/>
      <c r="B424" s="281"/>
      <c r="C424" s="865"/>
      <c r="D424" s="1615"/>
      <c r="E424" s="1616"/>
      <c r="F424" s="1616"/>
      <c r="G424" s="1616"/>
      <c r="H424" s="1616"/>
      <c r="I424" s="1616"/>
      <c r="J424" s="1616"/>
      <c r="K424" s="1616"/>
      <c r="L424" s="942"/>
      <c r="M424" s="253"/>
      <c r="N424" s="131"/>
      <c r="O424" s="1617" t="str">
        <f t="shared" si="11"/>
        <v/>
      </c>
      <c r="P424" s="1618"/>
      <c r="Q424" s="1680" t="str">
        <f>IF(ISERROR(INDEX($W$259:$W$264,MATCH(M424,$V$259:$V$264,0))*O424),"",INDEX($W$259:$W$264,MATCH(M424,V$259:$V$264,0))*O424)</f>
        <v/>
      </c>
      <c r="R424" s="1680"/>
      <c r="S424" s="1680"/>
      <c r="T424" s="412"/>
      <c r="U424" s="350"/>
      <c r="V424" s="143"/>
      <c r="W424" s="143"/>
      <c r="X424" s="143"/>
      <c r="Y424" s="143"/>
    </row>
    <row r="425" spans="1:248" s="39" customFormat="1" ht="23.45" customHeight="1">
      <c r="A425" s="260"/>
      <c r="B425" s="281"/>
      <c r="C425" s="865"/>
      <c r="D425" s="1615"/>
      <c r="E425" s="1616"/>
      <c r="F425" s="1616"/>
      <c r="G425" s="1616"/>
      <c r="H425" s="1616"/>
      <c r="I425" s="1616"/>
      <c r="J425" s="1616"/>
      <c r="K425" s="1616"/>
      <c r="L425" s="942"/>
      <c r="M425" s="253"/>
      <c r="N425" s="131"/>
      <c r="O425" s="1617" t="str">
        <f t="shared" si="11"/>
        <v/>
      </c>
      <c r="P425" s="1618"/>
      <c r="Q425" s="1680" t="str">
        <f>IF(ISERROR(INDEX($W$259:$W$264,MATCH(M425,$V$259:$V$264,0))*O425),"",INDEX($W$259:$W$264,MATCH(M425,V$259:$V$264,0))*O425)</f>
        <v/>
      </c>
      <c r="R425" s="1680"/>
      <c r="S425" s="1680"/>
      <c r="T425" s="412"/>
      <c r="U425" s="350"/>
      <c r="V425" s="143"/>
      <c r="W425" s="143"/>
      <c r="X425" s="143"/>
      <c r="Y425" s="143"/>
    </row>
    <row r="426" spans="1:248" s="39" customFormat="1" ht="23.45" customHeight="1">
      <c r="A426" s="260"/>
      <c r="B426" s="281"/>
      <c r="C426" s="865"/>
      <c r="D426" s="1615"/>
      <c r="E426" s="1616"/>
      <c r="F426" s="1616"/>
      <c r="G426" s="1616"/>
      <c r="H426" s="1616"/>
      <c r="I426" s="1616"/>
      <c r="J426" s="1616"/>
      <c r="K426" s="1616"/>
      <c r="L426" s="942"/>
      <c r="M426" s="253"/>
      <c r="N426" s="131"/>
      <c r="O426" s="1617" t="str">
        <f t="shared" si="11"/>
        <v/>
      </c>
      <c r="P426" s="1618"/>
      <c r="Q426" s="1680" t="str">
        <f>IF(ISERROR(INDEX($W$259:$W$264,MATCH(M426,$V$259:$V$264,0))*O426),"",INDEX($W$259:$W$264,MATCH(M426,V$259:$V$264,0))*O426)</f>
        <v/>
      </c>
      <c r="R426" s="1680"/>
      <c r="S426" s="1680"/>
      <c r="T426" s="412"/>
      <c r="U426" s="350"/>
      <c r="V426" s="143"/>
      <c r="W426" s="143"/>
      <c r="X426" s="143"/>
      <c r="Y426" s="143"/>
    </row>
    <row r="427" spans="1:248" s="39" customFormat="1" ht="23.45" customHeight="1">
      <c r="A427" s="260"/>
      <c r="B427" s="281"/>
      <c r="C427" s="865"/>
      <c r="D427" s="1615"/>
      <c r="E427" s="1616"/>
      <c r="F427" s="1616"/>
      <c r="G427" s="1616"/>
      <c r="H427" s="1616"/>
      <c r="I427" s="1616"/>
      <c r="J427" s="1616"/>
      <c r="K427" s="1657"/>
      <c r="L427" s="942"/>
      <c r="M427" s="253"/>
      <c r="N427" s="131"/>
      <c r="O427" s="1617" t="str">
        <f t="shared" si="11"/>
        <v/>
      </c>
      <c r="P427" s="1618"/>
      <c r="Q427" s="1680" t="str">
        <f>IF(ISERROR(INDEX($W$259:$W$264,MATCH(M427,$V$259:$V$264,0))*O427),"",INDEX($W$259:$W$264,MATCH(M427,V$259:$V$264,0))*O427)</f>
        <v/>
      </c>
      <c r="R427" s="1680"/>
      <c r="S427" s="1680"/>
      <c r="T427" s="412"/>
      <c r="U427" s="350"/>
      <c r="V427" s="162"/>
      <c r="W427" s="163"/>
      <c r="X427" s="164"/>
      <c r="Y427" s="143"/>
    </row>
    <row r="428" spans="1:248" s="39" customFormat="1" ht="23.45" customHeight="1">
      <c r="A428" s="260"/>
      <c r="B428" s="281"/>
      <c r="C428" s="865"/>
      <c r="D428" s="1615"/>
      <c r="E428" s="1616"/>
      <c r="F428" s="1616"/>
      <c r="G428" s="1616"/>
      <c r="H428" s="1616"/>
      <c r="I428" s="1616"/>
      <c r="J428" s="1616"/>
      <c r="K428" s="1616"/>
      <c r="L428" s="942"/>
      <c r="M428" s="253"/>
      <c r="N428" s="131"/>
      <c r="O428" s="1617" t="str">
        <f t="shared" si="11"/>
        <v/>
      </c>
      <c r="P428" s="1618"/>
      <c r="Q428" s="1680" t="str">
        <f>IF(ISERROR(INDEX($W$259:$W$264,MATCH(M428,$V$259:$V$264,0))*O428),"",INDEX($W$259:$W$264,MATCH(M428,V$259:$V$264,0))*O428)</f>
        <v/>
      </c>
      <c r="R428" s="1680"/>
      <c r="S428" s="1680"/>
      <c r="T428" s="412"/>
      <c r="U428" s="350"/>
      <c r="V428" s="162"/>
      <c r="W428" s="163"/>
      <c r="X428" s="164"/>
      <c r="Y428" s="143"/>
    </row>
    <row r="429" spans="1:248" s="39" customFormat="1" ht="23.45" customHeight="1">
      <c r="A429" s="260"/>
      <c r="B429" s="281"/>
      <c r="C429" s="865"/>
      <c r="D429" s="1615"/>
      <c r="E429" s="1616"/>
      <c r="F429" s="1616"/>
      <c r="G429" s="1616"/>
      <c r="H429" s="1616"/>
      <c r="I429" s="1616"/>
      <c r="J429" s="1616"/>
      <c r="K429" s="1616"/>
      <c r="L429" s="942"/>
      <c r="M429" s="253"/>
      <c r="N429" s="131"/>
      <c r="O429" s="1617" t="str">
        <f t="shared" si="11"/>
        <v/>
      </c>
      <c r="P429" s="1618"/>
      <c r="Q429" s="1680" t="str">
        <f>IF(ISERROR(INDEX($W$259:$W$264,MATCH(M429,$V$259:$V$264,0))*O429),"",INDEX($W$259:$W$264,MATCH(M429,V$259:$V$264,0))*O429)</f>
        <v/>
      </c>
      <c r="R429" s="1680"/>
      <c r="S429" s="1680"/>
      <c r="T429" s="412"/>
      <c r="U429" s="350"/>
      <c r="V429" s="165"/>
      <c r="W429" s="163"/>
      <c r="X429" s="164"/>
      <c r="Y429" s="143"/>
    </row>
    <row r="430" spans="1:248" s="39" customFormat="1" ht="23.45" customHeight="1">
      <c r="A430" s="260"/>
      <c r="B430" s="281"/>
      <c r="C430" s="865"/>
      <c r="D430" s="1615"/>
      <c r="E430" s="1616"/>
      <c r="F430" s="1616"/>
      <c r="G430" s="1616"/>
      <c r="H430" s="1616"/>
      <c r="I430" s="1616"/>
      <c r="J430" s="1616"/>
      <c r="K430" s="1616"/>
      <c r="L430" s="942"/>
      <c r="M430" s="253"/>
      <c r="N430" s="131"/>
      <c r="O430" s="1617" t="str">
        <f t="shared" si="11"/>
        <v/>
      </c>
      <c r="P430" s="1618"/>
      <c r="Q430" s="1680" t="str">
        <f>IF(ISERROR(INDEX($W$259:$W$264,MATCH(M430,$V$259:$V$264,0))*O430),"",INDEX($W$259:$W$264,MATCH(M430,V$259:$V$264,0))*O430)</f>
        <v/>
      </c>
      <c r="R430" s="1680"/>
      <c r="S430" s="1680"/>
      <c r="T430" s="412"/>
      <c r="U430" s="350"/>
      <c r="V430" s="165"/>
      <c r="W430" s="163"/>
      <c r="X430" s="164"/>
      <c r="Y430" s="143"/>
    </row>
    <row r="431" spans="1:248" s="39" customFormat="1" ht="23.45" customHeight="1">
      <c r="A431" s="260"/>
      <c r="B431" s="281"/>
      <c r="C431" s="865"/>
      <c r="D431" s="1615"/>
      <c r="E431" s="1616"/>
      <c r="F431" s="1616"/>
      <c r="G431" s="1616"/>
      <c r="H431" s="1616"/>
      <c r="I431" s="1616"/>
      <c r="J431" s="1616"/>
      <c r="K431" s="1616"/>
      <c r="L431" s="942"/>
      <c r="M431" s="253"/>
      <c r="N431" s="131"/>
      <c r="O431" s="1617" t="str">
        <f t="shared" si="11"/>
        <v/>
      </c>
      <c r="P431" s="1618"/>
      <c r="Q431" s="1680" t="str">
        <f>IF(ISERROR(INDEX($W$259:$W$264,MATCH(M431,$V$259:$V$264,0))*O431),"",INDEX($W$259:$W$264,MATCH(M431,V$259:$V$264,0))*O431)</f>
        <v/>
      </c>
      <c r="R431" s="1680"/>
      <c r="S431" s="1680"/>
      <c r="T431" s="412"/>
      <c r="U431" s="350"/>
      <c r="V431" s="143"/>
      <c r="W431" s="143"/>
      <c r="X431" s="143"/>
      <c r="Y431" s="143"/>
    </row>
    <row r="432" spans="1:248" s="39" customFormat="1" ht="23.45" customHeight="1">
      <c r="A432" s="260"/>
      <c r="B432" s="281"/>
      <c r="C432" s="865"/>
      <c r="D432" s="1615"/>
      <c r="E432" s="1616"/>
      <c r="F432" s="1616"/>
      <c r="G432" s="1616"/>
      <c r="H432" s="1616"/>
      <c r="I432" s="1616"/>
      <c r="J432" s="1616"/>
      <c r="K432" s="1616"/>
      <c r="L432" s="942"/>
      <c r="M432" s="253"/>
      <c r="N432" s="131"/>
      <c r="O432" s="1617" t="str">
        <f t="shared" si="11"/>
        <v/>
      </c>
      <c r="P432" s="1618"/>
      <c r="Q432" s="1680" t="str">
        <f>IF(ISERROR(INDEX($W$259:$W$264,MATCH(M432,$V$259:$V$264,0))*O432),"",INDEX($W$259:$W$264,MATCH(M432,V$259:$V$264,0))*O432)</f>
        <v/>
      </c>
      <c r="R432" s="1680"/>
      <c r="S432" s="1680"/>
      <c r="T432" s="412"/>
      <c r="U432" s="350"/>
      <c r="V432" s="143"/>
      <c r="W432" s="143"/>
      <c r="X432" s="143"/>
      <c r="Y432" s="143"/>
    </row>
    <row r="433" spans="1:25" s="39" customFormat="1" ht="23.45" customHeight="1">
      <c r="A433" s="260"/>
      <c r="B433" s="281"/>
      <c r="C433" s="865"/>
      <c r="D433" s="1615"/>
      <c r="E433" s="1616"/>
      <c r="F433" s="1616"/>
      <c r="G433" s="1616"/>
      <c r="H433" s="1616"/>
      <c r="I433" s="1616"/>
      <c r="J433" s="1616"/>
      <c r="K433" s="1616"/>
      <c r="L433" s="942"/>
      <c r="M433" s="253"/>
      <c r="N433" s="131"/>
      <c r="O433" s="1617" t="str">
        <f t="shared" si="11"/>
        <v/>
      </c>
      <c r="P433" s="1618"/>
      <c r="Q433" s="1680" t="str">
        <f>IF(ISERROR(INDEX($W$259:$W$264,MATCH(M433,$V$259:$V$264,0))*O433),"",INDEX($W$259:$W$264,MATCH(M433,V$259:$V$264,0))*O433)</f>
        <v/>
      </c>
      <c r="R433" s="1680"/>
      <c r="S433" s="1680"/>
      <c r="T433" s="412"/>
      <c r="U433" s="350"/>
      <c r="V433" s="143"/>
      <c r="W433" s="143"/>
      <c r="X433" s="143"/>
      <c r="Y433" s="143"/>
    </row>
    <row r="434" spans="1:25" s="39" customFormat="1" ht="23.45" customHeight="1">
      <c r="A434" s="260"/>
      <c r="B434" s="281"/>
      <c r="C434" s="90"/>
      <c r="D434" s="1615"/>
      <c r="E434" s="1616"/>
      <c r="F434" s="1616"/>
      <c r="G434" s="1616"/>
      <c r="H434" s="1616"/>
      <c r="I434" s="1616"/>
      <c r="J434" s="1616"/>
      <c r="K434" s="1616"/>
      <c r="L434" s="217"/>
      <c r="M434" s="253"/>
      <c r="N434" s="131"/>
      <c r="O434" s="1617" t="str">
        <f t="shared" si="11"/>
        <v/>
      </c>
      <c r="P434" s="1618"/>
      <c r="Q434" s="1680" t="str">
        <f>IF(ISERROR(INDEX($W$259:$W$264,MATCH(M434,$V$259:$V$264,0))*O434),"",INDEX($W$259:$W$264,MATCH(M434,V$259:$V$264,0))*O434)</f>
        <v/>
      </c>
      <c r="R434" s="1680"/>
      <c r="S434" s="1680"/>
      <c r="T434" s="412"/>
      <c r="U434" s="350"/>
      <c r="V434" s="143"/>
      <c r="W434" s="143"/>
      <c r="X434" s="143"/>
      <c r="Y434" s="143"/>
    </row>
    <row r="435" spans="1:25" s="39" customFormat="1" ht="23.45" customHeight="1">
      <c r="A435" s="260"/>
      <c r="B435" s="281"/>
      <c r="C435" s="90"/>
      <c r="D435" s="1615"/>
      <c r="E435" s="1616"/>
      <c r="F435" s="1616"/>
      <c r="G435" s="1616"/>
      <c r="H435" s="1616"/>
      <c r="I435" s="1616"/>
      <c r="J435" s="1616"/>
      <c r="K435" s="1616"/>
      <c r="L435" s="217"/>
      <c r="M435" s="253"/>
      <c r="N435" s="131"/>
      <c r="O435" s="1617" t="str">
        <f t="shared" si="11"/>
        <v/>
      </c>
      <c r="P435" s="1618"/>
      <c r="Q435" s="1680" t="str">
        <f>IF(ISERROR(INDEX($W$259:$W$264,MATCH(M435,$V$259:$V$264,0))*O435),"",INDEX($W$259:$W$264,MATCH(M435,V$259:$V$264,0))*O435)</f>
        <v/>
      </c>
      <c r="R435" s="1680"/>
      <c r="S435" s="1680"/>
      <c r="T435" s="412"/>
      <c r="U435" s="350"/>
      <c r="V435" s="143"/>
      <c r="W435" s="143"/>
      <c r="X435" s="143"/>
      <c r="Y435" s="143"/>
    </row>
    <row r="436" spans="1:25" s="39" customFormat="1" ht="23.45" customHeight="1">
      <c r="A436" s="260"/>
      <c r="B436" s="281"/>
      <c r="C436" s="90"/>
      <c r="D436" s="1615"/>
      <c r="E436" s="1616"/>
      <c r="F436" s="1616"/>
      <c r="G436" s="1616"/>
      <c r="H436" s="1616"/>
      <c r="I436" s="1616"/>
      <c r="J436" s="1616"/>
      <c r="K436" s="1616"/>
      <c r="L436" s="217"/>
      <c r="M436" s="253"/>
      <c r="N436" s="131"/>
      <c r="O436" s="1617" t="str">
        <f t="shared" si="11"/>
        <v/>
      </c>
      <c r="P436" s="1618"/>
      <c r="Q436" s="1680" t="str">
        <f>IF(ISERROR(INDEX($W$259:$W$264,MATCH(M436,$V$259:$V$264,0))*O436),"",INDEX($W$259:$W$264,MATCH(M436,V$259:$V$264,0))*O436)</f>
        <v/>
      </c>
      <c r="R436" s="1680"/>
      <c r="S436" s="1680"/>
      <c r="T436" s="412"/>
      <c r="U436" s="350"/>
      <c r="V436" s="143"/>
      <c r="W436" s="143"/>
      <c r="X436" s="143"/>
      <c r="Y436" s="143"/>
    </row>
    <row r="437" spans="1:25" s="39" customFormat="1" ht="23.45" customHeight="1">
      <c r="A437" s="260"/>
      <c r="B437" s="281"/>
      <c r="C437" s="90"/>
      <c r="D437" s="1615"/>
      <c r="E437" s="1616"/>
      <c r="F437" s="1616"/>
      <c r="G437" s="1616"/>
      <c r="H437" s="1616"/>
      <c r="I437" s="1616"/>
      <c r="J437" s="1616"/>
      <c r="K437" s="1616"/>
      <c r="L437" s="217"/>
      <c r="M437" s="253"/>
      <c r="N437" s="131"/>
      <c r="O437" s="1617" t="str">
        <f t="shared" si="11"/>
        <v/>
      </c>
      <c r="P437" s="1618"/>
      <c r="Q437" s="1680" t="str">
        <f>IF(ISERROR(INDEX($W$259:$W$264,MATCH(M437,$V$259:$V$264,0))*O437),"",INDEX($W$259:$W$264,MATCH(M437,V$259:$V$264,0))*O437)</f>
        <v/>
      </c>
      <c r="R437" s="1680"/>
      <c r="S437" s="1680"/>
      <c r="T437" s="412"/>
      <c r="U437" s="350"/>
      <c r="V437" s="143"/>
      <c r="W437" s="143"/>
      <c r="X437" s="143"/>
      <c r="Y437" s="143"/>
    </row>
    <row r="438" spans="1:25" s="39" customFormat="1" ht="23.45" customHeight="1">
      <c r="A438" s="260"/>
      <c r="B438" s="281"/>
      <c r="C438" s="90"/>
      <c r="D438" s="1615"/>
      <c r="E438" s="1616"/>
      <c r="F438" s="1616"/>
      <c r="G438" s="1616"/>
      <c r="H438" s="1616"/>
      <c r="I438" s="1616"/>
      <c r="J438" s="1616"/>
      <c r="K438" s="1616"/>
      <c r="L438" s="217"/>
      <c r="M438" s="253"/>
      <c r="N438" s="131"/>
      <c r="O438" s="1617" t="str">
        <f t="shared" si="11"/>
        <v/>
      </c>
      <c r="P438" s="1618"/>
      <c r="Q438" s="1680" t="str">
        <f>IF(ISERROR(INDEX($W$259:$W$264,MATCH(M438,$V$259:$V$264,0))*O438),"",INDEX($W$259:$W$264,MATCH(M438,V$259:$V$264,0))*O438)</f>
        <v/>
      </c>
      <c r="R438" s="1680"/>
      <c r="S438" s="1680"/>
      <c r="T438" s="412"/>
      <c r="U438" s="350"/>
      <c r="V438" s="143"/>
      <c r="W438" s="143"/>
      <c r="X438" s="143"/>
      <c r="Y438" s="143"/>
    </row>
    <row r="439" spans="1:25" s="39" customFormat="1" ht="23.45" customHeight="1">
      <c r="A439" s="260"/>
      <c r="B439" s="281"/>
      <c r="C439" s="90"/>
      <c r="D439" s="1615"/>
      <c r="E439" s="1616"/>
      <c r="F439" s="1616"/>
      <c r="G439" s="1616"/>
      <c r="H439" s="1616"/>
      <c r="I439" s="1616"/>
      <c r="J439" s="1616"/>
      <c r="K439" s="1616"/>
      <c r="L439" s="217"/>
      <c r="M439" s="253"/>
      <c r="N439" s="131"/>
      <c r="O439" s="1617" t="str">
        <f t="shared" si="11"/>
        <v/>
      </c>
      <c r="P439" s="1618"/>
      <c r="Q439" s="1680" t="str">
        <f>IF(ISERROR(INDEX($W$259:$W$264,MATCH(M439,$V$259:$V$264,0))*O439),"",INDEX($W$259:$W$264,MATCH(M439,V$259:$V$264,0))*O439)</f>
        <v/>
      </c>
      <c r="R439" s="1680"/>
      <c r="S439" s="1680"/>
      <c r="T439" s="412"/>
      <c r="U439" s="350"/>
      <c r="V439" s="143"/>
      <c r="W439" s="143"/>
      <c r="X439" s="143"/>
      <c r="Y439" s="143"/>
    </row>
    <row r="440" spans="1:25" s="39" customFormat="1" ht="23.45" customHeight="1">
      <c r="A440" s="260"/>
      <c r="B440" s="281"/>
      <c r="C440" s="90"/>
      <c r="D440" s="1615"/>
      <c r="E440" s="1616"/>
      <c r="F440" s="1616"/>
      <c r="G440" s="1616"/>
      <c r="H440" s="1616"/>
      <c r="I440" s="1616"/>
      <c r="J440" s="1616"/>
      <c r="K440" s="1616"/>
      <c r="L440" s="217"/>
      <c r="M440" s="253"/>
      <c r="N440" s="131"/>
      <c r="O440" s="1617" t="str">
        <f t="shared" si="11"/>
        <v/>
      </c>
      <c r="P440" s="1618"/>
      <c r="Q440" s="1680" t="str">
        <f>IF(ISERROR(INDEX($W$259:$W$264,MATCH(M440,$V$259:$V$264,0))*O440),"",INDEX($W$259:$W$264,MATCH(M440,V$259:$V$264,0))*O440)</f>
        <v/>
      </c>
      <c r="R440" s="1680"/>
      <c r="S440" s="1680"/>
      <c r="T440" s="412"/>
      <c r="U440" s="350"/>
      <c r="V440" s="143"/>
      <c r="W440" s="143"/>
      <c r="X440" s="143"/>
      <c r="Y440" s="143"/>
    </row>
    <row r="441" spans="1:25" s="39" customFormat="1" ht="23.45" customHeight="1">
      <c r="A441" s="260"/>
      <c r="B441" s="281"/>
      <c r="C441" s="90"/>
      <c r="D441" s="1615"/>
      <c r="E441" s="1616"/>
      <c r="F441" s="1616"/>
      <c r="G441" s="1616"/>
      <c r="H441" s="1616"/>
      <c r="I441" s="1616"/>
      <c r="J441" s="1616"/>
      <c r="K441" s="1616"/>
      <c r="L441" s="217"/>
      <c r="M441" s="253"/>
      <c r="N441" s="131"/>
      <c r="O441" s="1617" t="str">
        <f t="shared" si="11"/>
        <v/>
      </c>
      <c r="P441" s="1618"/>
      <c r="Q441" s="1680" t="str">
        <f>IF(ISERROR(INDEX($W$259:$W$264,MATCH(M441,$V$259:$V$264,0))*O441),"",INDEX($W$259:$W$264,MATCH(M441,V$259:$V$264,0))*O441)</f>
        <v/>
      </c>
      <c r="R441" s="1680"/>
      <c r="S441" s="1680"/>
      <c r="T441" s="412"/>
      <c r="U441" s="350"/>
      <c r="V441" s="143"/>
      <c r="W441" s="143"/>
      <c r="X441" s="143"/>
      <c r="Y441" s="143"/>
    </row>
    <row r="442" spans="1:25" s="39" customFormat="1" ht="23.45" customHeight="1">
      <c r="A442" s="260"/>
      <c r="B442" s="281"/>
      <c r="C442" s="90"/>
      <c r="D442" s="1615"/>
      <c r="E442" s="1616"/>
      <c r="F442" s="1616"/>
      <c r="G442" s="1616"/>
      <c r="H442" s="1616"/>
      <c r="I442" s="1616"/>
      <c r="J442" s="1616"/>
      <c r="K442" s="1616"/>
      <c r="L442" s="217"/>
      <c r="M442" s="253"/>
      <c r="N442" s="131"/>
      <c r="O442" s="1617" t="str">
        <f t="shared" si="11"/>
        <v/>
      </c>
      <c r="P442" s="1618"/>
      <c r="Q442" s="1680" t="str">
        <f>IF(ISERROR(INDEX($W$259:$W$264,MATCH(M442,$V$259:$V$264,0))*O442),"",INDEX($W$259:$W$264,MATCH(M442,V$259:$V$264,0))*O442)</f>
        <v/>
      </c>
      <c r="R442" s="1680"/>
      <c r="S442" s="1680"/>
      <c r="T442" s="412"/>
      <c r="U442" s="350"/>
      <c r="V442" s="143"/>
      <c r="W442" s="143"/>
      <c r="X442" s="143"/>
      <c r="Y442" s="143"/>
    </row>
    <row r="443" spans="1:25" s="39" customFormat="1" ht="23.45" customHeight="1">
      <c r="A443" s="260"/>
      <c r="B443" s="281"/>
      <c r="C443" s="90"/>
      <c r="D443" s="1615"/>
      <c r="E443" s="1616"/>
      <c r="F443" s="1616"/>
      <c r="G443" s="1616"/>
      <c r="H443" s="1616"/>
      <c r="I443" s="1616"/>
      <c r="J443" s="1616"/>
      <c r="K443" s="1616"/>
      <c r="L443" s="217"/>
      <c r="M443" s="253"/>
      <c r="N443" s="131"/>
      <c r="O443" s="1617" t="str">
        <f t="shared" si="11"/>
        <v/>
      </c>
      <c r="P443" s="1618"/>
      <c r="Q443" s="1680" t="str">
        <f>IF(ISERROR(INDEX($W$259:$W$264,MATCH(M443,$V$259:$V$264,0))*O443),"",INDEX($W$259:$W$264,MATCH(M443,V$259:$V$264,0))*O443)</f>
        <v/>
      </c>
      <c r="R443" s="1680"/>
      <c r="S443" s="1680"/>
      <c r="T443" s="412"/>
      <c r="U443" s="350"/>
      <c r="V443" s="162"/>
      <c r="W443" s="163"/>
      <c r="X443" s="164"/>
      <c r="Y443" s="143"/>
    </row>
    <row r="444" spans="1:25" s="39" customFormat="1" ht="23.45" customHeight="1">
      <c r="A444" s="260"/>
      <c r="B444" s="281"/>
      <c r="C444" s="90"/>
      <c r="D444" s="1615"/>
      <c r="E444" s="1616"/>
      <c r="F444" s="1616"/>
      <c r="G444" s="1616"/>
      <c r="H444" s="1616"/>
      <c r="I444" s="1616"/>
      <c r="J444" s="1616"/>
      <c r="K444" s="1616"/>
      <c r="L444" s="217"/>
      <c r="M444" s="253"/>
      <c r="N444" s="131"/>
      <c r="O444" s="1617" t="str">
        <f t="shared" si="11"/>
        <v/>
      </c>
      <c r="P444" s="1618"/>
      <c r="Q444" s="1680" t="str">
        <f>IF(ISERROR(INDEX($W$259:$W$264,MATCH(M444,$V$259:$V$264,0))*O444),"",INDEX($W$259:$W$264,MATCH(M444,V$259:$V$264,0))*O444)</f>
        <v/>
      </c>
      <c r="R444" s="1680"/>
      <c r="S444" s="1680"/>
      <c r="T444" s="412"/>
      <c r="U444" s="350"/>
      <c r="V444" s="162"/>
      <c r="W444" s="163"/>
      <c r="X444" s="164"/>
      <c r="Y444" s="143"/>
    </row>
    <row r="445" spans="1:25" s="39" customFormat="1" ht="23.45" customHeight="1">
      <c r="A445" s="260"/>
      <c r="B445" s="281"/>
      <c r="C445" s="90"/>
      <c r="D445" s="1615"/>
      <c r="E445" s="1616"/>
      <c r="F445" s="1616"/>
      <c r="G445" s="1616"/>
      <c r="H445" s="1616"/>
      <c r="I445" s="1616"/>
      <c r="J445" s="1616"/>
      <c r="K445" s="1616"/>
      <c r="L445" s="217"/>
      <c r="M445" s="253"/>
      <c r="N445" s="131"/>
      <c r="O445" s="1617" t="str">
        <f t="shared" si="11"/>
        <v/>
      </c>
      <c r="P445" s="1618"/>
      <c r="Q445" s="1680" t="str">
        <f>IF(ISERROR(INDEX($W$259:$W$264,MATCH(M445,$V$259:$V$264,0))*O445),"",INDEX($W$259:$W$264,MATCH(M445,V$259:$V$264,0))*O445)</f>
        <v/>
      </c>
      <c r="R445" s="1680"/>
      <c r="S445" s="1680"/>
      <c r="T445" s="412"/>
      <c r="U445" s="350"/>
      <c r="V445" s="165"/>
      <c r="W445" s="163"/>
      <c r="X445" s="164"/>
      <c r="Y445" s="143"/>
    </row>
    <row r="446" spans="1:25" s="39" customFormat="1" ht="23.45" customHeight="1">
      <c r="A446" s="260"/>
      <c r="B446" s="281"/>
      <c r="C446" s="90"/>
      <c r="D446" s="1615"/>
      <c r="E446" s="1616"/>
      <c r="F446" s="1616"/>
      <c r="G446" s="1616"/>
      <c r="H446" s="1616"/>
      <c r="I446" s="1616"/>
      <c r="J446" s="1616"/>
      <c r="K446" s="1616"/>
      <c r="L446" s="217"/>
      <c r="M446" s="253"/>
      <c r="N446" s="131"/>
      <c r="O446" s="1617" t="str">
        <f t="shared" si="11"/>
        <v/>
      </c>
      <c r="P446" s="1618"/>
      <c r="Q446" s="1680" t="str">
        <f>IF(ISERROR(INDEX($W$259:$W$264,MATCH(M446,$V$259:$V$264,0))*O446),"",INDEX($W$259:$W$264,MATCH(M446,V$259:$V$264,0))*O446)</f>
        <v/>
      </c>
      <c r="R446" s="1680"/>
      <c r="S446" s="1680"/>
      <c r="T446" s="412"/>
      <c r="U446" s="350"/>
      <c r="V446" s="165"/>
      <c r="W446" s="163"/>
      <c r="X446" s="164"/>
      <c r="Y446" s="143"/>
    </row>
    <row r="447" spans="1:25" s="39" customFormat="1" ht="23.45" customHeight="1">
      <c r="A447" s="260"/>
      <c r="B447" s="281"/>
      <c r="C447" s="90"/>
      <c r="D447" s="1615"/>
      <c r="E447" s="1616"/>
      <c r="F447" s="1616"/>
      <c r="G447" s="1616"/>
      <c r="H447" s="1616"/>
      <c r="I447" s="1616"/>
      <c r="J447" s="1616"/>
      <c r="K447" s="1616"/>
      <c r="L447" s="217"/>
      <c r="M447" s="253"/>
      <c r="N447" s="131"/>
      <c r="O447" s="1617" t="str">
        <f t="shared" si="11"/>
        <v/>
      </c>
      <c r="P447" s="1618"/>
      <c r="Q447" s="1680" t="str">
        <f>IF(ISERROR(INDEX($W$259:$W$264,MATCH(M447,$V$259:$V$264,0))*O447),"",INDEX($W$259:$W$264,MATCH(M447,V$259:$V$264,0))*O447)</f>
        <v/>
      </c>
      <c r="R447" s="1680"/>
      <c r="S447" s="1680"/>
      <c r="T447" s="412"/>
      <c r="U447" s="350"/>
      <c r="V447" s="143"/>
      <c r="W447" s="143"/>
      <c r="X447" s="143"/>
      <c r="Y447" s="143"/>
    </row>
    <row r="448" spans="1:25" s="39" customFormat="1" ht="23.45" customHeight="1">
      <c r="A448" s="260"/>
      <c r="B448" s="281"/>
      <c r="C448" s="90"/>
      <c r="D448" s="1615"/>
      <c r="E448" s="1616"/>
      <c r="F448" s="1616"/>
      <c r="G448" s="1616"/>
      <c r="H448" s="1616"/>
      <c r="I448" s="1616"/>
      <c r="J448" s="1616"/>
      <c r="K448" s="1616"/>
      <c r="L448" s="217"/>
      <c r="M448" s="253"/>
      <c r="N448" s="131"/>
      <c r="O448" s="1617" t="str">
        <f t="shared" si="11"/>
        <v/>
      </c>
      <c r="P448" s="1618"/>
      <c r="Q448" s="1680" t="str">
        <f>IF(ISERROR(INDEX($W$259:$W$264,MATCH(M448,$V$259:$V$264,0))*O448),"",INDEX($W$259:$W$264,MATCH(M448,V$259:$V$264,0))*O448)</f>
        <v/>
      </c>
      <c r="R448" s="1680"/>
      <c r="S448" s="1680"/>
      <c r="T448" s="412"/>
      <c r="U448" s="350"/>
      <c r="V448" s="143"/>
      <c r="W448" s="143"/>
      <c r="X448" s="143"/>
      <c r="Y448" s="143"/>
    </row>
    <row r="449" spans="1:25" s="39" customFormat="1" ht="23.45" customHeight="1">
      <c r="A449" s="260"/>
      <c r="B449" s="281"/>
      <c r="C449" s="90"/>
      <c r="D449" s="1615"/>
      <c r="E449" s="1616"/>
      <c r="F449" s="1616"/>
      <c r="G449" s="1616"/>
      <c r="H449" s="1616"/>
      <c r="I449" s="1616"/>
      <c r="J449" s="1616"/>
      <c r="K449" s="1616"/>
      <c r="L449" s="217"/>
      <c r="M449" s="253"/>
      <c r="N449" s="131"/>
      <c r="O449" s="1617" t="str">
        <f t="shared" si="11"/>
        <v/>
      </c>
      <c r="P449" s="1618"/>
      <c r="Q449" s="1680" t="str">
        <f>IF(ISERROR(INDEX($W$259:$W$264,MATCH(M449,$V$259:$V$264,0))*O449),"",INDEX($W$259:$W$264,MATCH(M449,V$259:$V$264,0))*O449)</f>
        <v/>
      </c>
      <c r="R449" s="1680"/>
      <c r="S449" s="1680"/>
      <c r="T449" s="412"/>
      <c r="U449" s="350"/>
      <c r="V449" s="143"/>
      <c r="W449" s="143"/>
      <c r="X449" s="143"/>
      <c r="Y449" s="143"/>
    </row>
    <row r="450" spans="1:25" s="39" customFormat="1" ht="23.45" customHeight="1">
      <c r="A450" s="260"/>
      <c r="B450" s="281"/>
      <c r="C450" s="90"/>
      <c r="D450" s="1615"/>
      <c r="E450" s="1616"/>
      <c r="F450" s="1616"/>
      <c r="G450" s="1616"/>
      <c r="H450" s="1616"/>
      <c r="I450" s="1616"/>
      <c r="J450" s="1616"/>
      <c r="K450" s="1616"/>
      <c r="L450" s="217"/>
      <c r="M450" s="253"/>
      <c r="N450" s="131"/>
      <c r="O450" s="1617" t="str">
        <f t="shared" si="11"/>
        <v/>
      </c>
      <c r="P450" s="1618"/>
      <c r="Q450" s="1680" t="str">
        <f>IF(ISERROR(INDEX($W$259:$W$264,MATCH(M450,$V$259:$V$264,0))*O450),"",INDEX($W$259:$W$264,MATCH(M450,V$259:$V$264,0))*O450)</f>
        <v/>
      </c>
      <c r="R450" s="1680"/>
      <c r="S450" s="1680"/>
      <c r="T450" s="412"/>
      <c r="U450" s="350"/>
      <c r="V450" s="143"/>
      <c r="W450" s="143"/>
      <c r="X450" s="143"/>
      <c r="Y450" s="143"/>
    </row>
    <row r="451" spans="1:25" s="39" customFormat="1" ht="23.45" customHeight="1">
      <c r="A451" s="260"/>
      <c r="B451" s="281"/>
      <c r="C451" s="865"/>
      <c r="D451" s="1615"/>
      <c r="E451" s="1616"/>
      <c r="F451" s="1616"/>
      <c r="G451" s="1616"/>
      <c r="H451" s="1616"/>
      <c r="I451" s="1616"/>
      <c r="J451" s="1616"/>
      <c r="K451" s="1616"/>
      <c r="L451" s="942"/>
      <c r="M451" s="253"/>
      <c r="N451" s="131"/>
      <c r="O451" s="1617" t="str">
        <f t="shared" si="11"/>
        <v/>
      </c>
      <c r="P451" s="1618"/>
      <c r="Q451" s="1680" t="str">
        <f>IF(ISERROR(INDEX($W$259:$W$264,MATCH(M451,$V$259:$V$264,0))*O451),"",INDEX($W$259:$W$264,MATCH(M451,V$259:$V$264,0))*O451)</f>
        <v/>
      </c>
      <c r="R451" s="1680"/>
      <c r="S451" s="1680"/>
      <c r="T451" s="412"/>
      <c r="U451" s="350"/>
      <c r="W451" s="143"/>
      <c r="Y451" s="143"/>
    </row>
    <row r="452" spans="1:25" s="39" customFormat="1" ht="23.45" customHeight="1">
      <c r="A452" s="260"/>
      <c r="B452" s="281"/>
      <c r="C452" s="865"/>
      <c r="D452" s="1615"/>
      <c r="E452" s="1616"/>
      <c r="F452" s="1616"/>
      <c r="G452" s="1616"/>
      <c r="H452" s="1616"/>
      <c r="I452" s="1616"/>
      <c r="J452" s="1616"/>
      <c r="K452" s="1616"/>
      <c r="L452" s="942"/>
      <c r="M452" s="253"/>
      <c r="N452" s="131"/>
      <c r="O452" s="1617" t="str">
        <f t="shared" si="11"/>
        <v/>
      </c>
      <c r="P452" s="1618"/>
      <c r="Q452" s="1680" t="str">
        <f>IF(ISERROR(INDEX($W$259:$W$264,MATCH(M452,$V$259:$V$264,0))*O452),"",INDEX($W$259:$W$264,MATCH(M452,V$259:$V$264,0))*O452)</f>
        <v/>
      </c>
      <c r="R452" s="1680"/>
      <c r="S452" s="1680"/>
      <c r="T452" s="412"/>
      <c r="U452" s="350"/>
      <c r="W452" s="143"/>
      <c r="Y452" s="143"/>
    </row>
    <row r="453" spans="1:25" s="39" customFormat="1" ht="23.45" customHeight="1">
      <c r="A453" s="260"/>
      <c r="B453" s="281"/>
      <c r="C453" s="865"/>
      <c r="D453" s="1615"/>
      <c r="E453" s="1616"/>
      <c r="F453" s="1616"/>
      <c r="G453" s="1616"/>
      <c r="H453" s="1616"/>
      <c r="I453" s="1616"/>
      <c r="J453" s="1616"/>
      <c r="K453" s="1616"/>
      <c r="L453" s="942"/>
      <c r="M453" s="253"/>
      <c r="N453" s="131"/>
      <c r="O453" s="1617" t="str">
        <f t="shared" si="11"/>
        <v/>
      </c>
      <c r="P453" s="1618"/>
      <c r="Q453" s="1680" t="str">
        <f>IF(ISERROR(INDEX($W$259:$W$264,MATCH(M453,$V$259:$V$264,0))*O453),"",INDEX($W$259:$W$264,MATCH(M453,V$259:$V$264,0))*O453)</f>
        <v/>
      </c>
      <c r="R453" s="1680"/>
      <c r="S453" s="1680"/>
      <c r="T453" s="412"/>
      <c r="U453" s="350"/>
      <c r="W453" s="143"/>
      <c r="Y453" s="143"/>
    </row>
    <row r="454" spans="1:25" s="39" customFormat="1" ht="23.45" customHeight="1">
      <c r="A454" s="260"/>
      <c r="B454" s="281"/>
      <c r="C454" s="865"/>
      <c r="D454" s="1615"/>
      <c r="E454" s="1616"/>
      <c r="F454" s="1616"/>
      <c r="G454" s="1616"/>
      <c r="H454" s="1616"/>
      <c r="I454" s="1616"/>
      <c r="J454" s="1616"/>
      <c r="K454" s="1616"/>
      <c r="L454" s="942"/>
      <c r="M454" s="253"/>
      <c r="N454" s="131"/>
      <c r="O454" s="1617" t="str">
        <f t="shared" si="11"/>
        <v/>
      </c>
      <c r="P454" s="1618"/>
      <c r="Q454" s="1680" t="str">
        <f>IF(ISERROR(INDEX($W$259:$W$264,MATCH(M454,$V$259:$V$264,0))*O454),"",INDEX($W$259:$W$264,MATCH(M454,V$259:$V$264,0))*O454)</f>
        <v/>
      </c>
      <c r="R454" s="1680"/>
      <c r="S454" s="1680"/>
      <c r="T454" s="412"/>
      <c r="U454" s="350"/>
      <c r="W454" s="143"/>
      <c r="Y454" s="143"/>
    </row>
    <row r="455" spans="1:25" s="39" customFormat="1" ht="23.45" customHeight="1">
      <c r="A455" s="260"/>
      <c r="B455" s="281"/>
      <c r="C455" s="865"/>
      <c r="D455" s="1615"/>
      <c r="E455" s="1616"/>
      <c r="F455" s="1616"/>
      <c r="G455" s="1616"/>
      <c r="H455" s="1616"/>
      <c r="I455" s="1616"/>
      <c r="J455" s="1616"/>
      <c r="K455" s="1616"/>
      <c r="L455" s="942"/>
      <c r="M455" s="253"/>
      <c r="N455" s="131"/>
      <c r="O455" s="1617" t="str">
        <f t="shared" si="11"/>
        <v/>
      </c>
      <c r="P455" s="1618"/>
      <c r="Q455" s="1680" t="str">
        <f>IF(ISERROR(INDEX($W$259:$W$264,MATCH(M455,$V$259:$V$264,0))*O455),"",INDEX($W$259:$W$264,MATCH(M455,V$259:$V$264,0))*O455)</f>
        <v/>
      </c>
      <c r="R455" s="1680"/>
      <c r="S455" s="1680"/>
      <c r="T455" s="412"/>
      <c r="U455" s="350"/>
      <c r="W455" s="143"/>
      <c r="Y455" s="143"/>
    </row>
    <row r="456" spans="1:25" s="39" customFormat="1" ht="23.45" customHeight="1">
      <c r="A456" s="260"/>
      <c r="B456" s="281"/>
      <c r="C456" s="865"/>
      <c r="D456" s="1615"/>
      <c r="E456" s="1616"/>
      <c r="F456" s="1616"/>
      <c r="G456" s="1616"/>
      <c r="H456" s="1616"/>
      <c r="I456" s="1616"/>
      <c r="J456" s="1616"/>
      <c r="K456" s="1616"/>
      <c r="L456" s="942"/>
      <c r="M456" s="253"/>
      <c r="N456" s="131"/>
      <c r="O456" s="1617" t="str">
        <f>IF(C456*N456=0,"",C456*N456)</f>
        <v/>
      </c>
      <c r="P456" s="1618"/>
      <c r="Q456" s="1680" t="str">
        <f>IF(ISERROR(INDEX($W$259:$W$264,MATCH(M456,$V$259:$V$264,0))*O456),"",INDEX($W$259:$W$264,MATCH(M456,V$259:$V$264,0))*O456)</f>
        <v/>
      </c>
      <c r="R456" s="1680"/>
      <c r="S456" s="1680"/>
      <c r="T456" s="412"/>
      <c r="U456" s="350"/>
      <c r="W456" s="143"/>
      <c r="Y456" s="143"/>
    </row>
    <row r="457" spans="1:25" s="39" customFormat="1" ht="23.45" customHeight="1">
      <c r="A457" s="260"/>
      <c r="B457" s="281"/>
      <c r="C457" s="865"/>
      <c r="D457" s="1615"/>
      <c r="E457" s="1616"/>
      <c r="F457" s="1616"/>
      <c r="G457" s="1616"/>
      <c r="H457" s="1616"/>
      <c r="I457" s="1616"/>
      <c r="J457" s="1616"/>
      <c r="K457" s="1616"/>
      <c r="L457" s="942"/>
      <c r="M457" s="253"/>
      <c r="N457" s="131"/>
      <c r="O457" s="1617" t="str">
        <f t="shared" si="11"/>
        <v/>
      </c>
      <c r="P457" s="1618"/>
      <c r="Q457" s="1680" t="str">
        <f>IF(ISERROR(INDEX($W$259:$W$264,MATCH(M457,$V$259:$V$264,0))*O457),"",INDEX($W$259:$W$264,MATCH(M457,V$259:$V$264,0))*O457)</f>
        <v/>
      </c>
      <c r="R457" s="1680"/>
      <c r="S457" s="1680"/>
      <c r="T457" s="412"/>
      <c r="U457" s="350"/>
      <c r="W457" s="143"/>
      <c r="Y457" s="143"/>
    </row>
    <row r="458" spans="1:25" s="39" customFormat="1" ht="23.45" customHeight="1">
      <c r="A458" s="260"/>
      <c r="B458" s="281"/>
      <c r="C458" s="865"/>
      <c r="D458" s="1615"/>
      <c r="E458" s="1616"/>
      <c r="F458" s="1616"/>
      <c r="G458" s="1616"/>
      <c r="H458" s="1616"/>
      <c r="I458" s="1616"/>
      <c r="J458" s="1616"/>
      <c r="K458" s="1616"/>
      <c r="L458" s="942"/>
      <c r="M458" s="253"/>
      <c r="N458" s="131"/>
      <c r="O458" s="1617" t="str">
        <f t="shared" si="11"/>
        <v/>
      </c>
      <c r="P458" s="1618"/>
      <c r="Q458" s="1680" t="str">
        <f>IF(ISERROR(INDEX($W$259:$W$264,MATCH(M458,$V$259:$V$264,0))*O458),"",INDEX($W$259:$W$264,MATCH(M458,V$259:$V$264,0))*O458)</f>
        <v/>
      </c>
      <c r="R458" s="1680"/>
      <c r="S458" s="1680"/>
      <c r="T458" s="412"/>
      <c r="U458" s="350"/>
      <c r="W458" s="143"/>
      <c r="Y458" s="143"/>
    </row>
    <row r="459" spans="1:25" s="39" customFormat="1" ht="23.45" customHeight="1">
      <c r="A459" s="260"/>
      <c r="B459" s="281"/>
      <c r="C459" s="865"/>
      <c r="D459" s="1615"/>
      <c r="E459" s="1616"/>
      <c r="F459" s="1616"/>
      <c r="G459" s="1616"/>
      <c r="H459" s="1616"/>
      <c r="I459" s="1616"/>
      <c r="J459" s="1616"/>
      <c r="K459" s="1616"/>
      <c r="L459" s="942"/>
      <c r="M459" s="253"/>
      <c r="N459" s="131"/>
      <c r="O459" s="1617" t="str">
        <f>IF(C459*N459=0,"",C459*N459)</f>
        <v/>
      </c>
      <c r="P459" s="1618"/>
      <c r="Q459" s="1680" t="str">
        <f>IF(ISERROR(INDEX($W$259:$W$264,MATCH(M459,$V$259:$V$264,0))*O459),"",INDEX($W$259:$W$264,MATCH(M459,V$259:$V$264,0))*O459)</f>
        <v/>
      </c>
      <c r="R459" s="1680"/>
      <c r="S459" s="1680"/>
      <c r="T459" s="412"/>
      <c r="U459" s="350"/>
      <c r="W459" s="143"/>
      <c r="Y459" s="143"/>
    </row>
    <row r="460" spans="1:25" s="39" customFormat="1" ht="23.45" customHeight="1">
      <c r="A460" s="260"/>
      <c r="B460" s="281"/>
      <c r="C460" s="865"/>
      <c r="D460" s="1615"/>
      <c r="E460" s="1616"/>
      <c r="F460" s="1616"/>
      <c r="G460" s="1616"/>
      <c r="H460" s="1616"/>
      <c r="I460" s="1616"/>
      <c r="J460" s="1616"/>
      <c r="K460" s="1616"/>
      <c r="L460" s="942"/>
      <c r="M460" s="253"/>
      <c r="N460" s="131"/>
      <c r="O460" s="1617" t="str">
        <f t="shared" si="11"/>
        <v/>
      </c>
      <c r="P460" s="1618"/>
      <c r="Q460" s="1680" t="str">
        <f>IF(ISERROR(INDEX($W$259:$W$264,MATCH(M460,$V$259:$V$264,0))*O460),"",INDEX($W$259:$W$264,MATCH(M460,V$259:$V$264,0))*O460)</f>
        <v/>
      </c>
      <c r="R460" s="1680"/>
      <c r="S460" s="1680"/>
      <c r="T460" s="412"/>
      <c r="U460" s="350"/>
      <c r="V460" s="155"/>
      <c r="W460" s="157"/>
      <c r="X460" s="155"/>
      <c r="Y460" s="143"/>
    </row>
    <row r="461" spans="1:25" s="39" customFormat="1" ht="23.45" customHeight="1">
      <c r="A461" s="260"/>
      <c r="B461" s="281"/>
      <c r="C461" s="865"/>
      <c r="D461" s="1615"/>
      <c r="E461" s="1616"/>
      <c r="F461" s="1616"/>
      <c r="G461" s="1616"/>
      <c r="H461" s="1616"/>
      <c r="I461" s="1616"/>
      <c r="J461" s="1616"/>
      <c r="K461" s="1616"/>
      <c r="L461" s="942"/>
      <c r="M461" s="253"/>
      <c r="N461" s="131"/>
      <c r="O461" s="1617" t="str">
        <f t="shared" si="11"/>
        <v/>
      </c>
      <c r="P461" s="1618"/>
      <c r="Q461" s="1680" t="str">
        <f>IF(ISERROR(INDEX($W$259:$W$264,MATCH(M461,$V$259:$V$264,0))*O461),"",INDEX($W$259:$W$264,MATCH(M461,V$259:$V$264,0))*O461)</f>
        <v/>
      </c>
      <c r="R461" s="1680"/>
      <c r="S461" s="1680"/>
      <c r="T461" s="412"/>
      <c r="U461" s="350"/>
      <c r="V461" s="202"/>
      <c r="W461" s="202"/>
      <c r="X461" s="202"/>
      <c r="Y461" s="143"/>
    </row>
    <row r="462" spans="1:25" s="39" customFormat="1" ht="23.45" customHeight="1">
      <c r="A462" s="260"/>
      <c r="B462" s="281"/>
      <c r="C462" s="865"/>
      <c r="D462" s="1615"/>
      <c r="E462" s="1616"/>
      <c r="F462" s="1616"/>
      <c r="G462" s="1616"/>
      <c r="H462" s="1616"/>
      <c r="I462" s="1616"/>
      <c r="J462" s="1616"/>
      <c r="K462" s="1616"/>
      <c r="L462" s="942"/>
      <c r="M462" s="253"/>
      <c r="N462" s="131"/>
      <c r="O462" s="1617" t="str">
        <f t="shared" si="11"/>
        <v/>
      </c>
      <c r="P462" s="1618"/>
      <c r="Q462" s="1680" t="str">
        <f>IF(ISERROR(INDEX($W$259:$W$264,MATCH(M462,$V$259:$V$264,0))*O462),"",INDEX($W$259:$W$264,MATCH(M462,V$259:$V$264,0))*O462)</f>
        <v/>
      </c>
      <c r="R462" s="1680"/>
      <c r="S462" s="1680"/>
      <c r="T462" s="412"/>
      <c r="U462" s="350"/>
      <c r="V462" s="202"/>
      <c r="W462" s="202"/>
      <c r="X462" s="202"/>
      <c r="Y462" s="143"/>
    </row>
    <row r="463" spans="1:25" s="39" customFormat="1" ht="23.45" customHeight="1">
      <c r="A463" s="260"/>
      <c r="B463" s="281"/>
      <c r="C463" s="865"/>
      <c r="D463" s="1615"/>
      <c r="E463" s="1616"/>
      <c r="F463" s="1616"/>
      <c r="G463" s="1616"/>
      <c r="H463" s="1616"/>
      <c r="I463" s="1616"/>
      <c r="J463" s="1616"/>
      <c r="K463" s="1616"/>
      <c r="L463" s="942"/>
      <c r="M463" s="253"/>
      <c r="N463" s="131"/>
      <c r="O463" s="1617" t="str">
        <f t="shared" si="11"/>
        <v/>
      </c>
      <c r="P463" s="1618"/>
      <c r="Q463" s="1680" t="str">
        <f>IF(ISERROR(INDEX($W$259:$W$264,MATCH(M463,$V$259:$V$264,0))*O463),"",INDEX($W$259:$W$264,MATCH(M463,V$259:$V$264,0))*O463)</f>
        <v/>
      </c>
      <c r="R463" s="1680"/>
      <c r="S463" s="1680"/>
      <c r="T463" s="412"/>
      <c r="U463" s="350"/>
      <c r="V463" s="203"/>
      <c r="W463" s="476"/>
      <c r="X463" s="203"/>
      <c r="Y463" s="143"/>
    </row>
    <row r="464" spans="1:25" s="39" customFormat="1" ht="23.45" customHeight="1">
      <c r="A464" s="260"/>
      <c r="B464" s="281"/>
      <c r="C464" s="865"/>
      <c r="D464" s="1615"/>
      <c r="E464" s="1616"/>
      <c r="F464" s="1616"/>
      <c r="G464" s="1616"/>
      <c r="H464" s="1616"/>
      <c r="I464" s="1616"/>
      <c r="J464" s="1616"/>
      <c r="K464" s="1616"/>
      <c r="L464" s="942"/>
      <c r="M464" s="253"/>
      <c r="N464" s="131"/>
      <c r="O464" s="1617" t="str">
        <f t="shared" si="11"/>
        <v/>
      </c>
      <c r="P464" s="1618"/>
      <c r="Q464" s="1680" t="str">
        <f>IF(ISERROR(INDEX($W$259:$W$264,MATCH(M464,$V$259:$V$264,0))*O464),"",INDEX($W$259:$W$264,MATCH(M464,V$259:$V$264,0))*O464)</f>
        <v/>
      </c>
      <c r="R464" s="1680"/>
      <c r="S464" s="1680"/>
      <c r="T464" s="412"/>
      <c r="U464" s="350"/>
      <c r="V464" s="51"/>
      <c r="W464" s="122"/>
      <c r="X464" s="51"/>
    </row>
    <row r="465" spans="1:248" s="39" customFormat="1" ht="23.45" customHeight="1">
      <c r="A465" s="260"/>
      <c r="B465" s="281"/>
      <c r="C465" s="865"/>
      <c r="D465" s="1615"/>
      <c r="E465" s="1616"/>
      <c r="F465" s="1616"/>
      <c r="G465" s="1616"/>
      <c r="H465" s="1616"/>
      <c r="I465" s="1616"/>
      <c r="J465" s="1616"/>
      <c r="K465" s="1616"/>
      <c r="L465" s="942"/>
      <c r="M465" s="253"/>
      <c r="N465" s="131"/>
      <c r="O465" s="1617" t="str">
        <f t="shared" si="11"/>
        <v/>
      </c>
      <c r="P465" s="1618"/>
      <c r="Q465" s="1680" t="str">
        <f>IF(ISERROR(INDEX($W$259:$W$264,MATCH(M465,$V$259:$V$264,0))*O465),"",INDEX($W$259:$W$264,MATCH(M465,V$259:$V$264,0))*O465)</f>
        <v/>
      </c>
      <c r="R465" s="1680"/>
      <c r="S465" s="1680"/>
      <c r="T465" s="412"/>
      <c r="U465" s="350"/>
      <c r="V465" s="51"/>
      <c r="W465" s="122"/>
      <c r="X465" s="51"/>
    </row>
    <row r="466" spans="1:248" s="39" customFormat="1" ht="23.45" customHeight="1">
      <c r="A466" s="260"/>
      <c r="B466" s="281"/>
      <c r="C466" s="865"/>
      <c r="D466" s="1615"/>
      <c r="E466" s="1616"/>
      <c r="F466" s="1616"/>
      <c r="G466" s="1616"/>
      <c r="H466" s="1616"/>
      <c r="I466" s="1616"/>
      <c r="J466" s="1616"/>
      <c r="K466" s="1616"/>
      <c r="L466" s="942"/>
      <c r="M466" s="253"/>
      <c r="N466" s="131"/>
      <c r="O466" s="1617" t="str">
        <f t="shared" si="11"/>
        <v/>
      </c>
      <c r="P466" s="1618"/>
      <c r="Q466" s="1680" t="str">
        <f>IF(ISERROR(INDEX($W$259:$W$264,MATCH(M466,$V$259:$V$264,0))*O466),"",INDEX($W$259:$W$264,MATCH(M466,V$259:$V$264,0))*O466)</f>
        <v/>
      </c>
      <c r="R466" s="1680"/>
      <c r="S466" s="1680"/>
      <c r="T466" s="412"/>
      <c r="U466" s="350"/>
      <c r="V466" s="51"/>
      <c r="W466" s="122"/>
      <c r="X466" s="51"/>
    </row>
    <row r="467" spans="1:248" s="39" customFormat="1" ht="23.45" customHeight="1">
      <c r="A467" s="260"/>
      <c r="B467" s="281"/>
      <c r="C467" s="865"/>
      <c r="D467" s="1615"/>
      <c r="E467" s="1616"/>
      <c r="F467" s="1616"/>
      <c r="G467" s="1616"/>
      <c r="H467" s="1616"/>
      <c r="I467" s="1616"/>
      <c r="J467" s="1616"/>
      <c r="K467" s="1616"/>
      <c r="L467" s="942"/>
      <c r="M467" s="253"/>
      <c r="N467" s="131"/>
      <c r="O467" s="1617" t="str">
        <f t="shared" si="11"/>
        <v/>
      </c>
      <c r="P467" s="1618"/>
      <c r="Q467" s="1680" t="str">
        <f>IF(ISERROR(INDEX($W$259:$W$264,MATCH(M467,$V$259:$V$264,0))*O467),"",INDEX($W$259:$W$264,MATCH(M467,V$259:$V$264,0))*O467)</f>
        <v/>
      </c>
      <c r="R467" s="1680"/>
      <c r="S467" s="1680"/>
      <c r="T467" s="412"/>
      <c r="U467" s="350"/>
      <c r="V467" s="51"/>
      <c r="W467" s="122"/>
      <c r="X467" s="51"/>
    </row>
    <row r="468" spans="1:248" s="39" customFormat="1" ht="23.45" customHeight="1">
      <c r="A468" s="260"/>
      <c r="B468" s="281"/>
      <c r="C468" s="865"/>
      <c r="D468" s="1615"/>
      <c r="E468" s="1616"/>
      <c r="F468" s="1616"/>
      <c r="G468" s="1616"/>
      <c r="H468" s="1616"/>
      <c r="I468" s="1616"/>
      <c r="J468" s="1616"/>
      <c r="K468" s="1616"/>
      <c r="L468" s="942"/>
      <c r="M468" s="253"/>
      <c r="N468" s="131"/>
      <c r="O468" s="1617" t="str">
        <f t="shared" si="11"/>
        <v/>
      </c>
      <c r="P468" s="1618"/>
      <c r="Q468" s="1680" t="str">
        <f>IF(ISERROR(INDEX($W$259:$W$264,MATCH(M468,$V$259:$V$264,0))*O468),"",INDEX($W$259:$W$264,MATCH(M468,V$259:$V$264,0))*O468)</f>
        <v/>
      </c>
      <c r="R468" s="1680"/>
      <c r="S468" s="1680"/>
      <c r="T468" s="412"/>
      <c r="U468" s="350"/>
      <c r="V468" s="51"/>
      <c r="W468" s="122"/>
      <c r="X468" s="51"/>
    </row>
    <row r="469" spans="1:248" s="39" customFormat="1" ht="23.45" customHeight="1">
      <c r="A469" s="260"/>
      <c r="B469" s="281"/>
      <c r="C469" s="865"/>
      <c r="D469" s="1615"/>
      <c r="E469" s="1616"/>
      <c r="F469" s="1616"/>
      <c r="G469" s="1616"/>
      <c r="H469" s="1616"/>
      <c r="I469" s="1616"/>
      <c r="J469" s="1616"/>
      <c r="K469" s="1616"/>
      <c r="L469" s="942"/>
      <c r="M469" s="253"/>
      <c r="N469" s="131"/>
      <c r="O469" s="1617" t="str">
        <f t="shared" si="11"/>
        <v/>
      </c>
      <c r="P469" s="1618"/>
      <c r="Q469" s="1680" t="str">
        <f>IF(ISERROR(INDEX($W$259:$W$264,MATCH(M469,$V$259:$V$264,0))*O469),"",INDEX($W$259:$W$264,MATCH(M469,V$259:$V$264,0))*O469)</f>
        <v/>
      </c>
      <c r="R469" s="1680"/>
      <c r="S469" s="1680"/>
      <c r="T469" s="412"/>
      <c r="U469" s="350"/>
      <c r="V469" s="51"/>
      <c r="W469" s="122"/>
      <c r="X469" s="51"/>
    </row>
    <row r="470" spans="1:248" s="155" customFormat="1" ht="3.75" customHeight="1">
      <c r="A470" s="260"/>
      <c r="B470" s="231"/>
      <c r="C470" s="943"/>
      <c r="D470" s="233"/>
      <c r="E470" s="233"/>
      <c r="F470" s="233"/>
      <c r="G470" s="233"/>
      <c r="H470" s="233"/>
      <c r="I470" s="233"/>
      <c r="J470" s="233"/>
      <c r="K470" s="233"/>
      <c r="L470" s="234"/>
      <c r="M470" s="235"/>
      <c r="N470" s="236"/>
      <c r="O470" s="237"/>
      <c r="P470" s="238"/>
      <c r="Q470" s="239"/>
      <c r="R470" s="240"/>
      <c r="S470" s="240"/>
      <c r="T470" s="241"/>
      <c r="U470" s="218"/>
      <c r="V470" s="51"/>
      <c r="W470" s="122"/>
      <c r="X470" s="51"/>
    </row>
    <row r="471" spans="1:248" s="49" customFormat="1" ht="21.75" customHeight="1">
      <c r="A471" s="358"/>
      <c r="B471" s="1568" t="str">
        <f>B414</f>
        <v>-É IMPRESCINDÍVEL A APRESENTAÇÃO DE 3 ORÇAMENTOS DE FORNECEDORES/REPRESENTANTES AUTORIZADOS PARA CADA UM DOS ITENS SOLICITADOS. INFORME SE HOUVER UM ÚNICO FORNECEDOR.</v>
      </c>
      <c r="C471" s="1578"/>
      <c r="D471" s="1578"/>
      <c r="E471" s="1578"/>
      <c r="F471" s="1578"/>
      <c r="G471" s="1578"/>
      <c r="H471" s="1578"/>
      <c r="I471" s="1578"/>
      <c r="J471" s="1578"/>
      <c r="K471" s="1578"/>
      <c r="L471" s="1578"/>
      <c r="M471" s="1569"/>
      <c r="N471" s="1569"/>
      <c r="O471" s="1569"/>
      <c r="P471" s="1569"/>
      <c r="Q471" s="1569"/>
      <c r="R471" s="1569"/>
      <c r="S471" s="1569"/>
      <c r="T471" s="1570"/>
      <c r="U471" s="351"/>
      <c r="V471" s="51"/>
      <c r="W471" s="122"/>
      <c r="X471" s="51"/>
      <c r="Y471" s="202"/>
      <c r="Z471" s="197"/>
      <c r="AA471" s="197"/>
      <c r="AB471" s="197"/>
      <c r="AC471" s="197"/>
      <c r="AD471" s="197"/>
      <c r="AE471" s="197"/>
      <c r="AF471" s="197"/>
      <c r="AG471" s="197"/>
      <c r="AH471" s="197"/>
      <c r="AI471" s="197"/>
      <c r="AJ471" s="197"/>
      <c r="AK471" s="197"/>
      <c r="AL471" s="197"/>
      <c r="AM471" s="197"/>
      <c r="AN471" s="197"/>
      <c r="AO471" s="194"/>
      <c r="AP471" s="194"/>
      <c r="AQ471" s="194"/>
      <c r="AR471" s="194"/>
      <c r="AS471" s="194"/>
      <c r="AT471" s="194"/>
      <c r="AU471" s="194"/>
      <c r="AV471" s="194"/>
      <c r="AW471" s="194"/>
      <c r="AX471" s="194"/>
      <c r="AY471" s="194"/>
      <c r="AZ471" s="194"/>
      <c r="BA471" s="194"/>
      <c r="BB471" s="194"/>
      <c r="BC471" s="194"/>
      <c r="BD471" s="194"/>
      <c r="BE471" s="194"/>
      <c r="BF471" s="194"/>
      <c r="BG471" s="194"/>
      <c r="BH471" s="194"/>
      <c r="BI471" s="194"/>
      <c r="BJ471" s="194"/>
      <c r="BK471" s="194"/>
      <c r="BL471" s="194"/>
      <c r="BM471" s="194"/>
      <c r="BN471" s="194"/>
      <c r="BO471" s="194"/>
      <c r="BP471" s="194"/>
      <c r="BQ471" s="194"/>
      <c r="BR471" s="194"/>
      <c r="BS471" s="194"/>
      <c r="BT471" s="194"/>
      <c r="BU471" s="194"/>
      <c r="BV471" s="194"/>
      <c r="BW471" s="194"/>
      <c r="BX471" s="194"/>
      <c r="BY471" s="194"/>
      <c r="BZ471" s="194"/>
      <c r="CA471" s="194"/>
      <c r="CB471" s="194"/>
      <c r="CC471" s="194"/>
      <c r="CD471" s="194"/>
      <c r="CE471" s="194"/>
      <c r="CF471" s="194"/>
      <c r="CG471" s="194"/>
      <c r="CH471" s="194"/>
      <c r="CI471" s="194"/>
      <c r="CJ471" s="194"/>
      <c r="CK471" s="194"/>
      <c r="CL471" s="194"/>
      <c r="CM471" s="194"/>
      <c r="CN471" s="194"/>
      <c r="CO471" s="194"/>
      <c r="CP471" s="194"/>
      <c r="CQ471" s="194"/>
      <c r="CR471" s="194"/>
      <c r="CS471" s="194"/>
      <c r="CT471" s="194"/>
      <c r="CU471" s="194"/>
      <c r="CV471" s="194"/>
      <c r="CW471" s="194"/>
      <c r="CX471" s="194"/>
      <c r="CY471" s="194"/>
      <c r="CZ471" s="194"/>
      <c r="DA471" s="194"/>
      <c r="DB471" s="194"/>
      <c r="DC471" s="194"/>
      <c r="DD471" s="194"/>
      <c r="DE471" s="194"/>
      <c r="DF471" s="194"/>
      <c r="DG471" s="194"/>
      <c r="DH471" s="194"/>
      <c r="DI471" s="194"/>
      <c r="DJ471" s="194"/>
      <c r="DK471" s="194"/>
      <c r="DL471" s="194"/>
      <c r="DM471" s="194"/>
      <c r="DN471" s="194"/>
      <c r="DO471" s="194"/>
      <c r="DP471" s="194"/>
      <c r="DQ471" s="194"/>
      <c r="DR471" s="194"/>
      <c r="DS471" s="194"/>
      <c r="DT471" s="194"/>
      <c r="DU471" s="194"/>
      <c r="DV471" s="194"/>
      <c r="DW471" s="194"/>
      <c r="DX471" s="194"/>
      <c r="DY471" s="194"/>
      <c r="DZ471" s="194"/>
      <c r="EA471" s="194"/>
      <c r="EB471" s="194"/>
      <c r="EC471" s="194"/>
      <c r="ED471" s="194"/>
      <c r="EE471" s="194"/>
      <c r="EF471" s="194"/>
      <c r="EG471" s="194"/>
      <c r="EH471" s="194"/>
      <c r="EI471" s="194"/>
      <c r="EJ471" s="194"/>
      <c r="EK471" s="194"/>
      <c r="EL471" s="194"/>
      <c r="EM471" s="194"/>
      <c r="EN471" s="194"/>
      <c r="EO471" s="194"/>
      <c r="EP471" s="194"/>
      <c r="EQ471" s="194"/>
      <c r="ER471" s="194"/>
      <c r="ES471" s="194"/>
      <c r="ET471" s="194"/>
      <c r="EU471" s="194"/>
      <c r="EV471" s="194"/>
      <c r="EW471" s="194"/>
      <c r="EX471" s="194"/>
      <c r="EY471" s="194"/>
      <c r="EZ471" s="194"/>
      <c r="FA471" s="194"/>
      <c r="FB471" s="194"/>
      <c r="FC471" s="194"/>
      <c r="FD471" s="194"/>
      <c r="FE471" s="194"/>
      <c r="FF471" s="194"/>
      <c r="FG471" s="194"/>
      <c r="FH471" s="194"/>
      <c r="FI471" s="194"/>
      <c r="FJ471" s="194"/>
      <c r="FK471" s="194"/>
      <c r="FL471" s="194"/>
      <c r="FM471" s="194"/>
      <c r="FN471" s="194"/>
      <c r="FO471" s="194"/>
      <c r="FP471" s="194"/>
      <c r="FQ471" s="194"/>
      <c r="FR471" s="194"/>
      <c r="FS471" s="194"/>
      <c r="FT471" s="194"/>
      <c r="FU471" s="194"/>
      <c r="FV471" s="194"/>
      <c r="FW471" s="194"/>
      <c r="FX471" s="194"/>
      <c r="FY471" s="194"/>
      <c r="FZ471" s="194"/>
      <c r="GA471" s="194"/>
      <c r="GB471" s="194"/>
      <c r="GC471" s="194"/>
      <c r="GD471" s="194"/>
      <c r="GE471" s="194"/>
      <c r="GF471" s="194"/>
      <c r="GG471" s="194"/>
      <c r="GH471" s="194"/>
      <c r="GI471" s="194"/>
      <c r="GJ471" s="194"/>
      <c r="GK471" s="194"/>
      <c r="GL471" s="194"/>
      <c r="GM471" s="194"/>
      <c r="GN471" s="194"/>
      <c r="GO471" s="194"/>
      <c r="GP471" s="194"/>
      <c r="GQ471" s="194"/>
      <c r="GR471" s="194"/>
      <c r="GS471" s="194"/>
      <c r="GT471" s="194"/>
      <c r="GU471" s="194"/>
      <c r="GV471" s="194"/>
      <c r="GW471" s="194"/>
      <c r="GX471" s="194"/>
      <c r="GY471" s="194"/>
      <c r="GZ471" s="194"/>
      <c r="HA471" s="194"/>
      <c r="HB471" s="194"/>
      <c r="HC471" s="194"/>
      <c r="HD471" s="194"/>
      <c r="HE471" s="194"/>
      <c r="HF471" s="194"/>
      <c r="HG471" s="194"/>
      <c r="HH471" s="194"/>
      <c r="HI471" s="194"/>
      <c r="HJ471" s="194"/>
      <c r="HK471" s="194"/>
      <c r="HL471" s="194"/>
      <c r="HM471" s="194"/>
      <c r="HN471" s="194"/>
      <c r="HO471" s="194"/>
      <c r="HP471" s="194"/>
      <c r="HQ471" s="194"/>
      <c r="HR471" s="194"/>
      <c r="HS471" s="194"/>
      <c r="HT471" s="194"/>
      <c r="HU471" s="194"/>
      <c r="HV471" s="194"/>
      <c r="HW471" s="194"/>
      <c r="HX471" s="194"/>
      <c r="HY471" s="194"/>
      <c r="HZ471" s="194"/>
      <c r="IA471" s="194"/>
      <c r="IB471" s="194"/>
      <c r="IC471" s="194"/>
      <c r="ID471" s="194"/>
      <c r="IE471" s="194"/>
      <c r="IF471" s="194"/>
      <c r="IG471" s="194"/>
      <c r="IH471" s="194"/>
      <c r="II471" s="194"/>
      <c r="IJ471" s="194"/>
      <c r="IK471" s="194"/>
      <c r="IL471" s="194"/>
      <c r="IM471" s="194"/>
      <c r="IN471" s="194"/>
    </row>
    <row r="472" spans="1:248" s="49" customFormat="1" ht="21.75" customHeight="1">
      <c r="A472" s="358"/>
      <c r="B472" s="1625" t="str">
        <f>B415</f>
        <v xml:space="preserve">- JUSTIFIQUE EM ANEXO A UTILIDADE DE CADA MATERIAL SOLICITADO PARA O DESENVOLVIMENTO DO PROJETO DE PESQUISA PROPOSTO.  </v>
      </c>
      <c r="C472" s="1626"/>
      <c r="D472" s="1626"/>
      <c r="E472" s="1626"/>
      <c r="F472" s="1626"/>
      <c r="G472" s="1626"/>
      <c r="H472" s="1626"/>
      <c r="I472" s="1626"/>
      <c r="J472" s="1626"/>
      <c r="K472" s="1626"/>
      <c r="L472" s="1626"/>
      <c r="M472" s="1627"/>
      <c r="N472" s="1627"/>
      <c r="O472" s="1627"/>
      <c r="P472" s="1627"/>
      <c r="Q472" s="1627"/>
      <c r="R472" s="1627"/>
      <c r="S472" s="1627"/>
      <c r="T472" s="1628"/>
      <c r="U472" s="351"/>
      <c r="V472" s="51"/>
      <c r="W472" s="122"/>
      <c r="X472" s="51"/>
      <c r="Y472" s="202"/>
      <c r="Z472" s="197"/>
      <c r="AA472" s="197"/>
      <c r="AB472" s="197"/>
      <c r="AC472" s="197"/>
      <c r="AD472" s="197"/>
      <c r="AE472" s="197"/>
      <c r="AF472" s="197"/>
      <c r="AG472" s="197"/>
      <c r="AH472" s="197"/>
      <c r="AI472" s="197"/>
      <c r="AJ472" s="197"/>
      <c r="AK472" s="197"/>
      <c r="AL472" s="197"/>
      <c r="AM472" s="197"/>
      <c r="AN472" s="197"/>
      <c r="AO472" s="194"/>
      <c r="AP472" s="194"/>
      <c r="AQ472" s="194"/>
      <c r="AR472" s="194"/>
      <c r="AS472" s="194"/>
      <c r="AT472" s="194"/>
      <c r="AU472" s="194"/>
      <c r="AV472" s="194"/>
      <c r="AW472" s="194"/>
      <c r="AX472" s="194"/>
      <c r="AY472" s="194"/>
      <c r="AZ472" s="194"/>
      <c r="BA472" s="194"/>
      <c r="BB472" s="194"/>
      <c r="BC472" s="194"/>
      <c r="BD472" s="194"/>
      <c r="BE472" s="194"/>
      <c r="BF472" s="194"/>
      <c r="BG472" s="194"/>
      <c r="BH472" s="194"/>
      <c r="BI472" s="194"/>
      <c r="BJ472" s="194"/>
      <c r="BK472" s="194"/>
      <c r="BL472" s="194"/>
      <c r="BM472" s="194"/>
      <c r="BN472" s="194"/>
      <c r="BO472" s="194"/>
      <c r="BP472" s="194"/>
      <c r="BQ472" s="194"/>
      <c r="BR472" s="194"/>
      <c r="BS472" s="194"/>
      <c r="BT472" s="194"/>
      <c r="BU472" s="194"/>
      <c r="BV472" s="194"/>
      <c r="BW472" s="194"/>
      <c r="BX472" s="194"/>
      <c r="BY472" s="194"/>
      <c r="BZ472" s="194"/>
      <c r="CA472" s="194"/>
      <c r="CB472" s="194"/>
      <c r="CC472" s="194"/>
      <c r="CD472" s="194"/>
      <c r="CE472" s="194"/>
      <c r="CF472" s="194"/>
      <c r="CG472" s="194"/>
      <c r="CH472" s="194"/>
      <c r="CI472" s="194"/>
      <c r="CJ472" s="194"/>
      <c r="CK472" s="194"/>
      <c r="CL472" s="194"/>
      <c r="CM472" s="194"/>
      <c r="CN472" s="194"/>
      <c r="CO472" s="194"/>
      <c r="CP472" s="194"/>
      <c r="CQ472" s="194"/>
      <c r="CR472" s="194"/>
      <c r="CS472" s="194"/>
      <c r="CT472" s="194"/>
      <c r="CU472" s="194"/>
      <c r="CV472" s="194"/>
      <c r="CW472" s="194"/>
      <c r="CX472" s="194"/>
      <c r="CY472" s="194"/>
      <c r="CZ472" s="194"/>
      <c r="DA472" s="194"/>
      <c r="DB472" s="194"/>
      <c r="DC472" s="194"/>
      <c r="DD472" s="194"/>
      <c r="DE472" s="194"/>
      <c r="DF472" s="194"/>
      <c r="DG472" s="194"/>
      <c r="DH472" s="194"/>
      <c r="DI472" s="194"/>
      <c r="DJ472" s="194"/>
      <c r="DK472" s="194"/>
      <c r="DL472" s="194"/>
      <c r="DM472" s="194"/>
      <c r="DN472" s="194"/>
      <c r="DO472" s="194"/>
      <c r="DP472" s="194"/>
      <c r="DQ472" s="194"/>
      <c r="DR472" s="194"/>
      <c r="DS472" s="194"/>
      <c r="DT472" s="194"/>
      <c r="DU472" s="194"/>
      <c r="DV472" s="194"/>
      <c r="DW472" s="194"/>
      <c r="DX472" s="194"/>
      <c r="DY472" s="194"/>
      <c r="DZ472" s="194"/>
      <c r="EA472" s="194"/>
      <c r="EB472" s="194"/>
      <c r="EC472" s="194"/>
      <c r="ED472" s="194"/>
      <c r="EE472" s="194"/>
      <c r="EF472" s="194"/>
      <c r="EG472" s="194"/>
      <c r="EH472" s="194"/>
      <c r="EI472" s="194"/>
      <c r="EJ472" s="194"/>
      <c r="EK472" s="194"/>
      <c r="EL472" s="194"/>
      <c r="EM472" s="194"/>
      <c r="EN472" s="194"/>
      <c r="EO472" s="194"/>
      <c r="EP472" s="194"/>
      <c r="EQ472" s="194"/>
      <c r="ER472" s="194"/>
      <c r="ES472" s="194"/>
      <c r="ET472" s="194"/>
      <c r="EU472" s="194"/>
      <c r="EV472" s="194"/>
      <c r="EW472" s="194"/>
      <c r="EX472" s="194"/>
      <c r="EY472" s="194"/>
      <c r="EZ472" s="194"/>
      <c r="FA472" s="194"/>
      <c r="FB472" s="194"/>
      <c r="FC472" s="194"/>
      <c r="FD472" s="194"/>
      <c r="FE472" s="194"/>
      <c r="FF472" s="194"/>
      <c r="FG472" s="194"/>
      <c r="FH472" s="194"/>
      <c r="FI472" s="194"/>
      <c r="FJ472" s="194"/>
      <c r="FK472" s="194"/>
      <c r="FL472" s="194"/>
      <c r="FM472" s="194"/>
      <c r="FN472" s="194"/>
      <c r="FO472" s="194"/>
      <c r="FP472" s="194"/>
      <c r="FQ472" s="194"/>
      <c r="FR472" s="194"/>
      <c r="FS472" s="194"/>
      <c r="FT472" s="194"/>
      <c r="FU472" s="194"/>
      <c r="FV472" s="194"/>
      <c r="FW472" s="194"/>
      <c r="FX472" s="194"/>
      <c r="FY472" s="194"/>
      <c r="FZ472" s="194"/>
      <c r="GA472" s="194"/>
      <c r="GB472" s="194"/>
      <c r="GC472" s="194"/>
      <c r="GD472" s="194"/>
      <c r="GE472" s="194"/>
      <c r="GF472" s="194"/>
      <c r="GG472" s="194"/>
      <c r="GH472" s="194"/>
      <c r="GI472" s="194"/>
      <c r="GJ472" s="194"/>
      <c r="GK472" s="194"/>
      <c r="GL472" s="194"/>
      <c r="GM472" s="194"/>
      <c r="GN472" s="194"/>
      <c r="GO472" s="194"/>
      <c r="GP472" s="194"/>
      <c r="GQ472" s="194"/>
      <c r="GR472" s="194"/>
      <c r="GS472" s="194"/>
      <c r="GT472" s="194"/>
      <c r="GU472" s="194"/>
      <c r="GV472" s="194"/>
      <c r="GW472" s="194"/>
      <c r="GX472" s="194"/>
      <c r="GY472" s="194"/>
      <c r="GZ472" s="194"/>
      <c r="HA472" s="194"/>
      <c r="HB472" s="194"/>
      <c r="HC472" s="194"/>
      <c r="HD472" s="194"/>
      <c r="HE472" s="194"/>
      <c r="HF472" s="194"/>
      <c r="HG472" s="194"/>
      <c r="HH472" s="194"/>
      <c r="HI472" s="194"/>
      <c r="HJ472" s="194"/>
      <c r="HK472" s="194"/>
      <c r="HL472" s="194"/>
      <c r="HM472" s="194"/>
      <c r="HN472" s="194"/>
      <c r="HO472" s="194"/>
      <c r="HP472" s="194"/>
      <c r="HQ472" s="194"/>
      <c r="HR472" s="194"/>
      <c r="HS472" s="194"/>
      <c r="HT472" s="194"/>
      <c r="HU472" s="194"/>
      <c r="HV472" s="194"/>
      <c r="HW472" s="194"/>
      <c r="HX472" s="194"/>
      <c r="HY472" s="194"/>
      <c r="HZ472" s="194"/>
      <c r="IA472" s="194"/>
      <c r="IB472" s="194"/>
      <c r="IC472" s="194"/>
      <c r="ID472" s="194"/>
      <c r="IE472" s="194"/>
      <c r="IF472" s="194"/>
      <c r="IG472" s="194"/>
      <c r="IH472" s="194"/>
      <c r="II472" s="194"/>
      <c r="IJ472" s="194"/>
      <c r="IK472" s="194"/>
      <c r="IL472" s="194"/>
      <c r="IM472" s="194"/>
      <c r="IN472" s="194"/>
    </row>
    <row r="473" spans="1:248" s="314" customFormat="1" ht="12" customHeight="1">
      <c r="A473" s="260"/>
      <c r="B473" s="224" t="str">
        <f>B416</f>
        <v>FAPESP,  SETEMBRO DE 2015</v>
      </c>
      <c r="C473" s="824"/>
      <c r="D473" s="824"/>
      <c r="E473" s="826"/>
      <c r="F473" s="826"/>
      <c r="G473" s="826"/>
      <c r="H473" s="826"/>
      <c r="I473" s="826"/>
      <c r="J473" s="826"/>
      <c r="K473" s="826"/>
      <c r="L473" s="824"/>
      <c r="M473" s="1641"/>
      <c r="N473" s="1641"/>
      <c r="O473" s="1641"/>
      <c r="P473" s="1641"/>
      <c r="Q473" s="1641"/>
      <c r="R473" s="1641"/>
      <c r="S473" s="211">
        <v>7</v>
      </c>
      <c r="T473" s="203">
        <v>4</v>
      </c>
      <c r="U473" s="203"/>
      <c r="V473" s="51"/>
      <c r="W473" s="122"/>
      <c r="X473" s="51"/>
      <c r="Y473" s="203"/>
      <c r="Z473" s="198"/>
      <c r="AA473" s="198"/>
      <c r="AB473" s="198"/>
      <c r="AC473" s="198"/>
      <c r="AD473" s="198"/>
      <c r="AE473" s="198"/>
      <c r="AF473" s="198"/>
      <c r="AG473" s="198"/>
      <c r="AH473" s="198"/>
      <c r="AI473" s="198"/>
      <c r="AJ473" s="198"/>
      <c r="AK473" s="198"/>
      <c r="AL473" s="198"/>
      <c r="AM473" s="198"/>
      <c r="AN473" s="198"/>
      <c r="AO473" s="186"/>
      <c r="AP473" s="186"/>
      <c r="AQ473" s="186"/>
      <c r="AR473" s="186"/>
      <c r="AS473" s="186"/>
      <c r="AT473" s="186"/>
      <c r="AU473" s="186"/>
      <c r="AV473" s="186"/>
      <c r="AW473" s="186"/>
      <c r="AX473" s="186"/>
      <c r="AY473" s="186"/>
      <c r="AZ473" s="186"/>
      <c r="BA473" s="186"/>
      <c r="BB473" s="186"/>
      <c r="BC473" s="186"/>
      <c r="BD473" s="186"/>
      <c r="BE473" s="186"/>
      <c r="BF473" s="186"/>
      <c r="BG473" s="186"/>
      <c r="BH473" s="186"/>
      <c r="BI473" s="186"/>
      <c r="BJ473" s="186"/>
      <c r="BK473" s="186"/>
      <c r="BL473" s="186"/>
      <c r="BM473" s="186"/>
      <c r="BN473" s="186"/>
      <c r="BO473" s="186"/>
      <c r="BP473" s="186"/>
      <c r="BQ473" s="186"/>
      <c r="BR473" s="186"/>
      <c r="BS473" s="186"/>
      <c r="BT473" s="186"/>
      <c r="BU473" s="186"/>
      <c r="BV473" s="186"/>
      <c r="BW473" s="186"/>
      <c r="BX473" s="186"/>
      <c r="BY473" s="186"/>
      <c r="BZ473" s="186"/>
      <c r="CA473" s="186"/>
      <c r="CB473" s="186"/>
      <c r="CC473" s="186"/>
      <c r="CD473" s="186"/>
      <c r="CE473" s="186"/>
      <c r="CF473" s="186"/>
      <c r="CG473" s="186"/>
      <c r="CH473" s="186"/>
      <c r="CI473" s="186"/>
      <c r="CJ473" s="186"/>
      <c r="CK473" s="186"/>
      <c r="CL473" s="186"/>
      <c r="CM473" s="186"/>
      <c r="CN473" s="186"/>
      <c r="CO473" s="186"/>
      <c r="CP473" s="186"/>
      <c r="CQ473" s="186"/>
      <c r="CR473" s="186"/>
      <c r="CS473" s="186"/>
      <c r="CT473" s="186"/>
      <c r="CU473" s="186"/>
      <c r="CV473" s="186"/>
      <c r="CW473" s="186"/>
      <c r="CX473" s="186"/>
      <c r="CY473" s="186"/>
      <c r="CZ473" s="186"/>
      <c r="DA473" s="186"/>
      <c r="DB473" s="186"/>
      <c r="DC473" s="186"/>
      <c r="DD473" s="186"/>
      <c r="DE473" s="186"/>
      <c r="DF473" s="186"/>
      <c r="DG473" s="186"/>
      <c r="DH473" s="186"/>
      <c r="DI473" s="186"/>
      <c r="DJ473" s="186"/>
      <c r="DK473" s="186"/>
      <c r="DL473" s="186"/>
      <c r="DM473" s="186"/>
      <c r="DN473" s="186"/>
      <c r="DO473" s="186"/>
      <c r="DP473" s="186"/>
      <c r="DQ473" s="186"/>
      <c r="DR473" s="186"/>
      <c r="DS473" s="186"/>
      <c r="DT473" s="186"/>
      <c r="DU473" s="186"/>
      <c r="DV473" s="186"/>
      <c r="DW473" s="186"/>
      <c r="DX473" s="186"/>
      <c r="DY473" s="186"/>
      <c r="DZ473" s="186"/>
      <c r="EA473" s="186"/>
      <c r="EB473" s="186"/>
      <c r="EC473" s="186"/>
      <c r="ED473" s="186"/>
      <c r="EE473" s="186"/>
      <c r="EF473" s="186"/>
      <c r="EG473" s="186"/>
      <c r="EH473" s="186"/>
      <c r="EI473" s="186"/>
      <c r="EJ473" s="186"/>
      <c r="EK473" s="186"/>
      <c r="EL473" s="186"/>
      <c r="EM473" s="186"/>
      <c r="EN473" s="186"/>
      <c r="EO473" s="186"/>
      <c r="EP473" s="186"/>
      <c r="EQ473" s="186"/>
      <c r="ER473" s="186"/>
      <c r="ES473" s="186"/>
      <c r="ET473" s="186"/>
      <c r="EU473" s="186"/>
      <c r="EV473" s="186"/>
      <c r="EW473" s="186"/>
      <c r="EX473" s="186"/>
      <c r="EY473" s="186"/>
      <c r="EZ473" s="186"/>
      <c r="FA473" s="186"/>
      <c r="FB473" s="186"/>
      <c r="FC473" s="186"/>
      <c r="FD473" s="186"/>
      <c r="FE473" s="186"/>
      <c r="FF473" s="186"/>
      <c r="FG473" s="186"/>
      <c r="FH473" s="186"/>
      <c r="FI473" s="186"/>
      <c r="FJ473" s="186"/>
      <c r="FK473" s="186"/>
      <c r="FL473" s="186"/>
      <c r="FM473" s="186"/>
      <c r="FN473" s="186"/>
      <c r="FO473" s="186"/>
      <c r="FP473" s="186"/>
      <c r="FQ473" s="186"/>
      <c r="FR473" s="186"/>
      <c r="FS473" s="186"/>
      <c r="FT473" s="186"/>
      <c r="FU473" s="186"/>
      <c r="FV473" s="186"/>
      <c r="FW473" s="186"/>
      <c r="FX473" s="186"/>
      <c r="FY473" s="186"/>
      <c r="FZ473" s="186"/>
      <c r="GA473" s="186"/>
      <c r="GB473" s="186"/>
      <c r="GC473" s="186"/>
      <c r="GD473" s="186"/>
      <c r="GE473" s="186"/>
      <c r="GF473" s="186"/>
      <c r="GG473" s="186"/>
      <c r="GH473" s="186"/>
      <c r="GI473" s="186"/>
      <c r="GJ473" s="186"/>
      <c r="GK473" s="186"/>
      <c r="GL473" s="186"/>
      <c r="GM473" s="186"/>
      <c r="GN473" s="186"/>
      <c r="GO473" s="186"/>
      <c r="GP473" s="186"/>
      <c r="GQ473" s="186"/>
      <c r="GR473" s="186"/>
      <c r="GS473" s="186"/>
      <c r="GT473" s="186"/>
      <c r="GU473" s="186"/>
      <c r="GV473" s="186"/>
      <c r="GW473" s="186"/>
      <c r="GX473" s="186"/>
      <c r="GY473" s="186"/>
      <c r="GZ473" s="186"/>
      <c r="HA473" s="186"/>
      <c r="HB473" s="186"/>
      <c r="HC473" s="186"/>
      <c r="HD473" s="186"/>
      <c r="HE473" s="186"/>
      <c r="HF473" s="186"/>
      <c r="HG473" s="186"/>
      <c r="HH473" s="186"/>
      <c r="HI473" s="186"/>
      <c r="HJ473" s="186"/>
      <c r="HK473" s="186"/>
      <c r="HL473" s="186"/>
      <c r="HM473" s="186"/>
      <c r="HN473" s="186"/>
      <c r="HO473" s="186"/>
      <c r="HP473" s="186"/>
      <c r="HQ473" s="186"/>
      <c r="HR473" s="186"/>
      <c r="HS473" s="186"/>
      <c r="HT473" s="186"/>
      <c r="HU473" s="186"/>
      <c r="HV473" s="186"/>
      <c r="HW473" s="186"/>
      <c r="HX473" s="186"/>
      <c r="HY473" s="186"/>
      <c r="HZ473" s="186"/>
      <c r="IA473" s="186"/>
      <c r="IB473" s="186"/>
      <c r="IC473" s="186"/>
      <c r="ID473" s="186"/>
      <c r="IE473" s="186"/>
      <c r="IF473" s="186"/>
      <c r="IG473" s="186"/>
      <c r="IH473" s="186"/>
      <c r="II473" s="186"/>
      <c r="IJ473" s="186"/>
      <c r="IK473" s="186"/>
      <c r="IL473" s="186"/>
      <c r="IM473" s="186"/>
      <c r="IN473" s="186"/>
    </row>
    <row r="474" spans="1:248" s="442" customFormat="1" ht="12.75" customHeight="1">
      <c r="A474" s="260"/>
      <c r="C474" s="965"/>
      <c r="D474" s="965"/>
      <c r="E474" s="966"/>
      <c r="F474" s="966"/>
      <c r="G474" s="966"/>
      <c r="H474" s="966"/>
      <c r="I474" s="966"/>
      <c r="J474" s="966"/>
      <c r="K474" s="966"/>
      <c r="L474" s="965"/>
      <c r="M474" s="443"/>
      <c r="V474" s="444"/>
      <c r="W474" s="158"/>
      <c r="X474" s="444"/>
    </row>
    <row r="475" spans="1:248" s="33" customFormat="1" ht="12.75" customHeight="1">
      <c r="A475" s="353"/>
      <c r="B475" s="50"/>
      <c r="C475" s="832"/>
      <c r="D475" s="832"/>
      <c r="E475" s="831"/>
      <c r="F475" s="831"/>
      <c r="G475" s="831"/>
      <c r="H475" s="831"/>
      <c r="I475" s="831"/>
      <c r="J475" s="831"/>
      <c r="K475" s="831"/>
      <c r="L475" s="831"/>
      <c r="M475" s="62"/>
      <c r="N475" s="62"/>
      <c r="O475" s="50"/>
      <c r="P475" s="50"/>
      <c r="Q475" s="50"/>
      <c r="R475" s="50"/>
      <c r="S475" s="50"/>
      <c r="T475" s="50"/>
      <c r="U475" s="341"/>
      <c r="W475" s="149"/>
    </row>
    <row r="476" spans="1:248" s="33" customFormat="1" ht="12.75" customHeight="1">
      <c r="A476" s="353"/>
      <c r="B476" s="50"/>
      <c r="C476" s="832"/>
      <c r="D476" s="832"/>
      <c r="E476" s="831"/>
      <c r="F476" s="831"/>
      <c r="G476" s="831"/>
      <c r="H476" s="831"/>
      <c r="I476" s="831"/>
      <c r="J476" s="831"/>
      <c r="K476" s="831"/>
      <c r="L476" s="923"/>
      <c r="P476" s="50"/>
      <c r="Q476" s="50"/>
      <c r="U476" s="341"/>
      <c r="W476" s="149"/>
    </row>
    <row r="477" spans="1:248" s="33" customFormat="1" ht="12.75" customHeight="1">
      <c r="A477" s="353"/>
      <c r="B477" s="50"/>
      <c r="C477" s="832"/>
      <c r="D477" s="832"/>
      <c r="E477" s="831"/>
      <c r="F477" s="831"/>
      <c r="G477" s="831"/>
      <c r="H477" s="831"/>
      <c r="I477" s="831"/>
      <c r="J477" s="831"/>
      <c r="K477" s="831"/>
      <c r="L477" s="831"/>
      <c r="M477" s="62"/>
      <c r="N477" s="62"/>
      <c r="Q477" s="50"/>
      <c r="U477" s="341"/>
      <c r="W477" s="149"/>
    </row>
    <row r="478" spans="1:248" s="33" customFormat="1" ht="12.75" customHeight="1">
      <c r="A478" s="353"/>
      <c r="B478" s="50"/>
      <c r="C478" s="832"/>
      <c r="D478" s="832"/>
      <c r="E478" s="831"/>
      <c r="F478" s="831"/>
      <c r="G478" s="831"/>
      <c r="H478" s="831"/>
      <c r="I478" s="831"/>
      <c r="J478" s="831"/>
      <c r="K478" s="831"/>
      <c r="L478" s="831"/>
      <c r="M478" s="62"/>
      <c r="N478" s="62"/>
      <c r="O478" s="50"/>
      <c r="P478" s="50"/>
      <c r="Q478" s="50"/>
      <c r="U478" s="341"/>
      <c r="W478" s="149"/>
    </row>
    <row r="479" spans="1:248" s="516" customFormat="1" ht="19.5" customHeight="1">
      <c r="A479" s="352"/>
      <c r="B479" s="1601" t="s">
        <v>180</v>
      </c>
      <c r="C479" s="1602"/>
      <c r="D479" s="1602"/>
      <c r="E479" s="1602"/>
      <c r="F479" s="1602"/>
      <c r="G479" s="1602"/>
      <c r="H479" s="1602"/>
      <c r="I479" s="1602"/>
      <c r="J479" s="1602"/>
      <c r="K479" s="1602"/>
      <c r="L479" s="1602"/>
      <c r="M479" s="1601"/>
      <c r="N479" s="1601"/>
      <c r="O479" s="1601"/>
      <c r="P479" s="1601"/>
      <c r="Q479" s="1601"/>
      <c r="R479" s="1601"/>
      <c r="S479" s="1601"/>
      <c r="T479" s="1601"/>
      <c r="U479" s="209"/>
      <c r="W479" s="146"/>
    </row>
    <row r="480" spans="1:248" s="516" customFormat="1" ht="3.75" customHeight="1">
      <c r="A480" s="352"/>
      <c r="B480" s="528"/>
      <c r="C480" s="905"/>
      <c r="D480" s="905"/>
      <c r="E480" s="828"/>
      <c r="F480" s="828"/>
      <c r="G480" s="828"/>
      <c r="H480" s="828"/>
      <c r="I480" s="828"/>
      <c r="J480" s="828"/>
      <c r="K480" s="828"/>
      <c r="L480" s="828"/>
      <c r="M480" s="8"/>
      <c r="N480" s="8"/>
      <c r="O480" s="8"/>
      <c r="P480" s="8"/>
      <c r="Q480" s="8"/>
      <c r="R480" s="527"/>
      <c r="U480" s="209"/>
      <c r="W480" s="146"/>
    </row>
    <row r="481" spans="1:34" s="516" customFormat="1" ht="19.5" customHeight="1">
      <c r="A481" s="354"/>
      <c r="B481" s="528" t="s">
        <v>97</v>
      </c>
      <c r="C481" s="905"/>
      <c r="D481" s="905"/>
      <c r="E481" s="905"/>
      <c r="F481" s="907"/>
      <c r="G481" s="1679"/>
      <c r="H481" s="1679"/>
      <c r="I481" s="1679"/>
      <c r="J481" s="1679"/>
      <c r="K481" s="1679"/>
      <c r="L481" s="1679"/>
      <c r="M481" s="1663"/>
      <c r="N481" s="1663"/>
      <c r="O481" s="1663"/>
      <c r="P481" s="1663"/>
      <c r="Q481" s="1663"/>
      <c r="R481" s="1663"/>
      <c r="S481" s="1663"/>
      <c r="T481" s="1663"/>
      <c r="U481" s="338"/>
      <c r="W481" s="146"/>
    </row>
    <row r="482" spans="1:34" s="516" customFormat="1" ht="9" customHeight="1">
      <c r="A482" s="260"/>
      <c r="B482" s="528"/>
      <c r="C482" s="905"/>
      <c r="D482" s="905"/>
      <c r="E482" s="907"/>
      <c r="F482" s="907"/>
      <c r="G482" s="907"/>
      <c r="H482" s="907"/>
      <c r="I482" s="907"/>
      <c r="J482" s="907"/>
      <c r="K482" s="907"/>
      <c r="L482" s="926"/>
      <c r="M482" s="31"/>
      <c r="N482" s="31"/>
      <c r="O482" s="31"/>
      <c r="P482" s="31"/>
      <c r="Q482" s="31"/>
      <c r="R482" s="159"/>
      <c r="S482" s="159"/>
      <c r="T482" s="159"/>
      <c r="U482" s="209"/>
      <c r="W482" s="146"/>
    </row>
    <row r="483" spans="1:34" s="516" customFormat="1" ht="19.5" customHeight="1">
      <c r="A483" s="260"/>
      <c r="B483" s="528" t="s">
        <v>0</v>
      </c>
      <c r="C483" s="905"/>
      <c r="D483" s="905"/>
      <c r="E483" s="1609"/>
      <c r="F483" s="1609"/>
      <c r="G483" s="1609"/>
      <c r="H483" s="907"/>
      <c r="I483" s="826"/>
      <c r="J483" s="907"/>
      <c r="K483" s="907"/>
      <c r="L483" s="926"/>
      <c r="M483" s="31"/>
      <c r="N483" s="31"/>
      <c r="O483" s="31"/>
      <c r="P483" s="31"/>
      <c r="Q483" s="31"/>
      <c r="R483" s="159"/>
      <c r="S483" s="159"/>
      <c r="T483" s="159"/>
      <c r="U483" s="209"/>
      <c r="W483" s="146"/>
    </row>
    <row r="484" spans="1:34" s="516" customFormat="1" ht="5.25" customHeight="1">
      <c r="A484" s="260"/>
      <c r="B484" s="528"/>
      <c r="C484" s="905"/>
      <c r="D484" s="905"/>
      <c r="E484" s="907"/>
      <c r="F484" s="907"/>
      <c r="G484" s="907"/>
      <c r="H484" s="907"/>
      <c r="I484" s="907"/>
      <c r="J484" s="907"/>
      <c r="K484" s="907"/>
      <c r="L484" s="926"/>
      <c r="M484" s="31"/>
      <c r="N484" s="31"/>
      <c r="O484" s="31"/>
      <c r="P484" s="31"/>
      <c r="Q484" s="31"/>
      <c r="R484" s="159"/>
      <c r="S484" s="159"/>
      <c r="T484" s="159"/>
      <c r="U484" s="209"/>
      <c r="W484" s="146"/>
    </row>
    <row r="485" spans="1:34" s="40" customFormat="1" ht="14.25" customHeight="1">
      <c r="A485" s="355"/>
      <c r="B485" s="70" t="s">
        <v>114</v>
      </c>
      <c r="C485" s="914"/>
      <c r="D485" s="914"/>
      <c r="E485" s="914"/>
      <c r="F485" s="914"/>
      <c r="G485" s="914"/>
      <c r="H485" s="914"/>
      <c r="I485" s="914"/>
      <c r="J485" s="914"/>
      <c r="K485" s="914"/>
      <c r="L485" s="914"/>
      <c r="M485" s="71"/>
      <c r="N485" s="71"/>
      <c r="O485" s="71"/>
      <c r="P485" s="71"/>
      <c r="Q485" s="71"/>
      <c r="R485" s="71"/>
      <c r="S485" s="71"/>
      <c r="T485" s="248"/>
      <c r="U485" s="342"/>
      <c r="W485" s="142"/>
    </row>
    <row r="486" spans="1:34" s="40" customFormat="1" ht="3.75" customHeight="1">
      <c r="A486" s="355"/>
      <c r="B486" s="251"/>
      <c r="C486" s="914"/>
      <c r="D486" s="967"/>
      <c r="E486" s="914"/>
      <c r="F486" s="914"/>
      <c r="G486" s="914"/>
      <c r="H486" s="914"/>
      <c r="I486" s="914"/>
      <c r="J486" s="914"/>
      <c r="K486" s="914"/>
      <c r="L486" s="914"/>
      <c r="M486" s="71"/>
      <c r="N486" s="71"/>
      <c r="O486" s="71"/>
      <c r="P486" s="71"/>
      <c r="Q486" s="71"/>
      <c r="R486" s="71"/>
      <c r="S486" s="71"/>
      <c r="T486" s="248"/>
      <c r="U486" s="343"/>
      <c r="W486" s="142"/>
    </row>
    <row r="487" spans="1:34" s="518" customFormat="1" ht="17.25" customHeight="1">
      <c r="A487" s="356"/>
      <c r="B487" s="1660" t="s">
        <v>82</v>
      </c>
      <c r="C487" s="1662"/>
      <c r="D487" s="968" t="s">
        <v>22</v>
      </c>
      <c r="E487" s="915" t="s">
        <v>23</v>
      </c>
      <c r="F487" s="969">
        <v>1</v>
      </c>
      <c r="G487" s="970"/>
      <c r="H487" s="955"/>
      <c r="I487" s="1666" t="s">
        <v>86</v>
      </c>
      <c r="J487" s="1662"/>
      <c r="K487" s="956"/>
      <c r="L487" s="915" t="s">
        <v>23</v>
      </c>
      <c r="M487" s="517"/>
      <c r="N487" s="1670"/>
      <c r="O487" s="1660" t="s">
        <v>83</v>
      </c>
      <c r="P487" s="1661"/>
      <c r="Q487" s="79"/>
      <c r="R487" s="74" t="s">
        <v>23</v>
      </c>
      <c r="S487" s="1668"/>
      <c r="T487" s="1669"/>
      <c r="U487" s="344"/>
      <c r="W487" s="475"/>
    </row>
    <row r="488" spans="1:34" s="39" customFormat="1" ht="6.75" customHeight="1">
      <c r="A488" s="261"/>
      <c r="B488" s="122"/>
      <c r="C488" s="852"/>
      <c r="D488" s="852"/>
      <c r="E488" s="852"/>
      <c r="F488" s="852"/>
      <c r="G488" s="852"/>
      <c r="H488" s="955"/>
      <c r="I488" s="852"/>
      <c r="J488" s="852"/>
      <c r="K488" s="852"/>
      <c r="L488" s="852"/>
      <c r="M488" s="122"/>
      <c r="N488" s="1670"/>
      <c r="P488" s="122"/>
      <c r="Q488" s="516"/>
      <c r="R488" s="528"/>
      <c r="S488" s="122"/>
      <c r="T488" s="249"/>
      <c r="U488" s="345"/>
      <c r="V488" s="143"/>
      <c r="W488" s="143"/>
      <c r="X488" s="143"/>
      <c r="Y488" s="143"/>
      <c r="Z488" s="143"/>
      <c r="AA488" s="143"/>
      <c r="AB488" s="143"/>
      <c r="AC488" s="143"/>
      <c r="AD488" s="143"/>
      <c r="AE488" s="143"/>
      <c r="AF488" s="143"/>
      <c r="AG488" s="143"/>
      <c r="AH488" s="143"/>
    </row>
    <row r="489" spans="1:34" s="39" customFormat="1" ht="17.25" customHeight="1">
      <c r="A489" s="261"/>
      <c r="B489" s="1660" t="s">
        <v>84</v>
      </c>
      <c r="C489" s="1662"/>
      <c r="D489" s="956"/>
      <c r="E489" s="915" t="s">
        <v>23</v>
      </c>
      <c r="F489" s="920"/>
      <c r="G489" s="852"/>
      <c r="H489" s="955"/>
      <c r="I489" s="1666" t="s">
        <v>85</v>
      </c>
      <c r="J489" s="1662"/>
      <c r="K489" s="956"/>
      <c r="L489" s="915" t="s">
        <v>23</v>
      </c>
      <c r="M489" s="517"/>
      <c r="N489" s="1670"/>
      <c r="O489" s="1660" t="s">
        <v>115</v>
      </c>
      <c r="P489" s="1661"/>
      <c r="Q489" s="79"/>
      <c r="R489" s="74" t="s">
        <v>23</v>
      </c>
      <c r="S489" s="1668"/>
      <c r="T489" s="1669"/>
      <c r="U489" s="345"/>
      <c r="V489" s="143"/>
      <c r="W489" s="143"/>
      <c r="X489" s="143"/>
      <c r="Y489" s="143"/>
      <c r="Z489" s="143"/>
      <c r="AA489" s="143"/>
      <c r="AB489" s="143"/>
      <c r="AC489" s="143"/>
      <c r="AD489" s="143"/>
      <c r="AE489" s="143"/>
      <c r="AF489" s="143"/>
      <c r="AG489" s="143"/>
      <c r="AH489" s="143"/>
    </row>
    <row r="490" spans="1:34" s="143" customFormat="1" ht="8.25" customHeight="1">
      <c r="A490" s="261"/>
      <c r="C490" s="873"/>
      <c r="D490" s="873"/>
      <c r="E490" s="873"/>
      <c r="F490" s="873"/>
      <c r="G490" s="873"/>
      <c r="H490" s="873"/>
      <c r="I490" s="873"/>
      <c r="J490" s="873"/>
      <c r="K490" s="873"/>
      <c r="L490" s="873"/>
      <c r="T490" s="249"/>
      <c r="U490" s="345"/>
    </row>
    <row r="491" spans="1:34" s="36" customFormat="1" ht="19.5" customHeight="1">
      <c r="A491" s="261"/>
      <c r="B491" s="1664" t="s">
        <v>91</v>
      </c>
      <c r="C491" s="1665"/>
      <c r="D491" s="1667" t="str">
        <f>IF(SUM(Q495:S534,Q542:S591,Q599:S648,Q656:S705)=0,"",SUM(Q495:S534,Q542:S591,Q599:S648,Q656:S705))</f>
        <v/>
      </c>
      <c r="E491" s="1667"/>
      <c r="F491" s="1667"/>
      <c r="G491" s="1667"/>
      <c r="H491" s="1667"/>
      <c r="I491" s="872"/>
      <c r="J491" s="872"/>
      <c r="K491" s="872"/>
      <c r="L491" s="872"/>
      <c r="M491" s="35"/>
      <c r="N491" s="35"/>
      <c r="R491" s="507" t="s">
        <v>236</v>
      </c>
      <c r="T491" s="157"/>
      <c r="U491" s="346"/>
    </row>
    <row r="492" spans="1:34" s="36" customFormat="1" ht="3.75" customHeight="1">
      <c r="A492" s="261"/>
      <c r="B492" s="153"/>
      <c r="C492" s="154"/>
      <c r="D492" s="822"/>
      <c r="E492" s="823"/>
      <c r="F492" s="823"/>
      <c r="G492" s="823"/>
      <c r="H492" s="823"/>
      <c r="I492" s="823"/>
      <c r="J492" s="823"/>
      <c r="K492" s="823"/>
      <c r="L492" s="18"/>
      <c r="M492" s="18"/>
      <c r="N492" s="18"/>
      <c r="O492" s="18"/>
      <c r="P492" s="18"/>
      <c r="Q492" s="18"/>
      <c r="R492" s="169"/>
      <c r="S492" s="169"/>
      <c r="T492" s="170"/>
      <c r="U492" s="347"/>
      <c r="V492" s="35"/>
      <c r="W492" s="35"/>
      <c r="X492" s="35"/>
      <c r="Y492" s="35"/>
      <c r="Z492" s="35"/>
    </row>
    <row r="493" spans="1:34" s="39" customFormat="1" ht="12.75" customHeight="1">
      <c r="A493" s="260"/>
      <c r="B493" s="1629" t="s">
        <v>1</v>
      </c>
      <c r="C493" s="1686" t="s">
        <v>7</v>
      </c>
      <c r="D493" s="1646" t="s">
        <v>8</v>
      </c>
      <c r="E493" s="1647"/>
      <c r="F493" s="1647"/>
      <c r="G493" s="1647"/>
      <c r="H493" s="1647"/>
      <c r="I493" s="1647"/>
      <c r="J493" s="1647"/>
      <c r="K493" s="1648"/>
      <c r="L493" s="1644" t="s">
        <v>117</v>
      </c>
      <c r="M493" s="1587" t="s">
        <v>53</v>
      </c>
      <c r="N493" s="1644" t="s">
        <v>3</v>
      </c>
      <c r="O493" s="1671" t="s">
        <v>118</v>
      </c>
      <c r="P493" s="1672"/>
      <c r="Q493" s="1671" t="s">
        <v>119</v>
      </c>
      <c r="R493" s="1675"/>
      <c r="S493" s="1672"/>
      <c r="T493" s="1631" t="s">
        <v>2</v>
      </c>
      <c r="U493" s="348"/>
      <c r="W493" s="143"/>
    </row>
    <row r="494" spans="1:34" s="38" customFormat="1" ht="20.25" customHeight="1" thickBot="1">
      <c r="A494" s="269"/>
      <c r="B494" s="1630"/>
      <c r="C494" s="1687"/>
      <c r="D494" s="1649"/>
      <c r="E494" s="1650"/>
      <c r="F494" s="1650"/>
      <c r="G494" s="1650"/>
      <c r="H494" s="1650"/>
      <c r="I494" s="1650"/>
      <c r="J494" s="1650"/>
      <c r="K494" s="1651"/>
      <c r="L494" s="1645"/>
      <c r="M494" s="1652"/>
      <c r="N494" s="1652"/>
      <c r="O494" s="1673"/>
      <c r="P494" s="1674"/>
      <c r="Q494" s="1676"/>
      <c r="R494" s="1677"/>
      <c r="S494" s="1678"/>
      <c r="T494" s="1632"/>
      <c r="U494" s="349"/>
      <c r="V494" s="88"/>
      <c r="W494" s="89"/>
    </row>
    <row r="495" spans="1:34" s="39" customFormat="1" ht="23.45" customHeight="1">
      <c r="A495" s="260"/>
      <c r="B495" s="282"/>
      <c r="C495" s="90"/>
      <c r="D495" s="1642"/>
      <c r="E495" s="1643"/>
      <c r="F495" s="1643"/>
      <c r="G495" s="1643"/>
      <c r="H495" s="1643"/>
      <c r="I495" s="1643"/>
      <c r="J495" s="1643"/>
      <c r="K495" s="1643"/>
      <c r="L495" s="217"/>
      <c r="M495" s="253"/>
      <c r="N495" s="254"/>
      <c r="O495" s="1639">
        <f>(C495*N495)</f>
        <v>0</v>
      </c>
      <c r="P495" s="1640"/>
      <c r="Q495" s="1680" t="str">
        <f>IF(ISERROR(INDEX($W$495:$W$500,MATCH(M495,$V$495:$V$500,0))*O495),"",INDEX($W$495:$W$500,MATCH(M495,$V$495:$V$500,0))*O495)</f>
        <v/>
      </c>
      <c r="R495" s="1680"/>
      <c r="S495" s="1680"/>
      <c r="T495" s="413"/>
      <c r="U495" s="350"/>
      <c r="V495" s="469" t="str">
        <f>D487</f>
        <v>USD</v>
      </c>
      <c r="W495" s="470">
        <f>F487</f>
        <v>1</v>
      </c>
    </row>
    <row r="496" spans="1:34" s="39" customFormat="1" ht="23.45" customHeight="1">
      <c r="A496" s="357"/>
      <c r="B496" s="281"/>
      <c r="C496" s="90"/>
      <c r="D496" s="1615"/>
      <c r="E496" s="1616"/>
      <c r="F496" s="1616"/>
      <c r="G496" s="1616"/>
      <c r="H496" s="1616"/>
      <c r="I496" s="1616"/>
      <c r="J496" s="1616"/>
      <c r="K496" s="1616"/>
      <c r="L496" s="217"/>
      <c r="M496" s="253"/>
      <c r="N496" s="131"/>
      <c r="O496" s="1639" t="str">
        <f t="shared" ref="O496:O534" si="12">IF(C496*N496=0,"",C496*N496)</f>
        <v/>
      </c>
      <c r="P496" s="1640"/>
      <c r="Q496" s="1680" t="str">
        <f>IF(ISERROR(INDEX($W$495:$W$500,MATCH(M496,$V$495:$V$500,0))*O496),"",INDEX($W$495:$W$500,MATCH(M496,V$495:V$500,0))*O496)</f>
        <v/>
      </c>
      <c r="R496" s="1680"/>
      <c r="S496" s="1680"/>
      <c r="T496" s="412"/>
      <c r="U496" s="350"/>
      <c r="V496" s="469" t="str">
        <f>IF(K487=0,"",K487)</f>
        <v/>
      </c>
      <c r="W496" s="470">
        <f>M487</f>
        <v>0</v>
      </c>
    </row>
    <row r="497" spans="1:23" s="39" customFormat="1" ht="23.45" customHeight="1">
      <c r="A497" s="357"/>
      <c r="B497" s="281"/>
      <c r="C497" s="90"/>
      <c r="D497" s="1615"/>
      <c r="E497" s="1616"/>
      <c r="F497" s="1616"/>
      <c r="G497" s="1616"/>
      <c r="H497" s="1616"/>
      <c r="I497" s="1616"/>
      <c r="J497" s="1616"/>
      <c r="K497" s="1616"/>
      <c r="L497" s="217"/>
      <c r="M497" s="253"/>
      <c r="N497" s="131"/>
      <c r="O497" s="1639" t="str">
        <f t="shared" si="12"/>
        <v/>
      </c>
      <c r="P497" s="1640"/>
      <c r="Q497" s="1680" t="str">
        <f t="shared" ref="Q497:Q534" si="13">IF(ISERROR(INDEX($W$495:$W$500,MATCH(M497,$V$495:$V$500,0))*O497),"",INDEX($W$495:$W$500,MATCH(M497,V$495:V$500,0))*O497)</f>
        <v/>
      </c>
      <c r="R497" s="1680"/>
      <c r="S497" s="1680"/>
      <c r="T497" s="412"/>
      <c r="U497" s="350"/>
      <c r="V497" s="469" t="str">
        <f>IF(Q487=0,"",Q487)</f>
        <v/>
      </c>
      <c r="W497" s="470">
        <f>S487</f>
        <v>0</v>
      </c>
    </row>
    <row r="498" spans="1:23" s="39" customFormat="1" ht="23.45" customHeight="1">
      <c r="A498" s="357"/>
      <c r="B498" s="281"/>
      <c r="C498" s="90"/>
      <c r="D498" s="1615"/>
      <c r="E498" s="1616"/>
      <c r="F498" s="1616"/>
      <c r="G498" s="1616"/>
      <c r="H498" s="1616"/>
      <c r="I498" s="1616"/>
      <c r="J498" s="1616"/>
      <c r="K498" s="1616"/>
      <c r="L498" s="217"/>
      <c r="M498" s="253"/>
      <c r="N498" s="131"/>
      <c r="O498" s="1639" t="str">
        <f t="shared" si="12"/>
        <v/>
      </c>
      <c r="P498" s="1640"/>
      <c r="Q498" s="1680" t="str">
        <f t="shared" si="13"/>
        <v/>
      </c>
      <c r="R498" s="1680"/>
      <c r="S498" s="1680"/>
      <c r="T498" s="412"/>
      <c r="U498" s="350"/>
      <c r="V498" s="469" t="str">
        <f>IF(D489=0,"",D489)</f>
        <v/>
      </c>
      <c r="W498" s="470">
        <f>F489</f>
        <v>0</v>
      </c>
    </row>
    <row r="499" spans="1:23" s="39" customFormat="1" ht="23.45" customHeight="1">
      <c r="A499" s="357"/>
      <c r="B499" s="281"/>
      <c r="C499" s="865"/>
      <c r="D499" s="1642"/>
      <c r="E499" s="1643"/>
      <c r="F499" s="1643"/>
      <c r="G499" s="1643"/>
      <c r="H499" s="1643"/>
      <c r="I499" s="1643"/>
      <c r="J499" s="1643"/>
      <c r="K499" s="1643"/>
      <c r="L499" s="942"/>
      <c r="M499" s="253"/>
      <c r="N499" s="131"/>
      <c r="O499" s="1639" t="str">
        <f t="shared" si="12"/>
        <v/>
      </c>
      <c r="P499" s="1640"/>
      <c r="Q499" s="1680" t="str">
        <f t="shared" si="13"/>
        <v/>
      </c>
      <c r="R499" s="1680"/>
      <c r="S499" s="1680"/>
      <c r="T499" s="412"/>
      <c r="U499" s="350"/>
      <c r="V499" s="469" t="str">
        <f>IF(K489=0,"",K489)</f>
        <v/>
      </c>
      <c r="W499" s="470">
        <f>M489</f>
        <v>0</v>
      </c>
    </row>
    <row r="500" spans="1:23" s="39" customFormat="1" ht="23.45" customHeight="1">
      <c r="A500" s="357"/>
      <c r="B500" s="281"/>
      <c r="C500" s="865"/>
      <c r="D500" s="1615"/>
      <c r="E500" s="1616"/>
      <c r="F500" s="1616"/>
      <c r="G500" s="1616"/>
      <c r="H500" s="1616"/>
      <c r="I500" s="1616"/>
      <c r="J500" s="1616"/>
      <c r="K500" s="1616"/>
      <c r="L500" s="942"/>
      <c r="M500" s="253"/>
      <c r="N500" s="131"/>
      <c r="O500" s="1639" t="str">
        <f t="shared" si="12"/>
        <v/>
      </c>
      <c r="P500" s="1640"/>
      <c r="Q500" s="1680" t="str">
        <f t="shared" si="13"/>
        <v/>
      </c>
      <c r="R500" s="1680"/>
      <c r="S500" s="1680"/>
      <c r="T500" s="412"/>
      <c r="U500" s="350"/>
      <c r="V500" s="469" t="str">
        <f>IF(Q489=0,"", Q489)</f>
        <v/>
      </c>
      <c r="W500" s="470">
        <f>S489</f>
        <v>0</v>
      </c>
    </row>
    <row r="501" spans="1:23" s="39" customFormat="1" ht="23.45" customHeight="1">
      <c r="A501" s="357"/>
      <c r="B501" s="281"/>
      <c r="C501" s="865"/>
      <c r="D501" s="1615"/>
      <c r="E501" s="1616"/>
      <c r="F501" s="1616"/>
      <c r="G501" s="1616"/>
      <c r="H501" s="1616"/>
      <c r="I501" s="1616"/>
      <c r="J501" s="1616"/>
      <c r="K501" s="1616"/>
      <c r="L501" s="942"/>
      <c r="M501" s="253"/>
      <c r="N501" s="131"/>
      <c r="O501" s="1639" t="str">
        <f t="shared" si="12"/>
        <v/>
      </c>
      <c r="P501" s="1640"/>
      <c r="Q501" s="1680" t="str">
        <f t="shared" si="13"/>
        <v/>
      </c>
      <c r="R501" s="1680"/>
      <c r="S501" s="1680"/>
      <c r="T501" s="412"/>
      <c r="U501" s="350"/>
      <c r="W501" s="143"/>
    </row>
    <row r="502" spans="1:23" s="39" customFormat="1" ht="23.45" customHeight="1">
      <c r="A502" s="357"/>
      <c r="B502" s="281"/>
      <c r="C502" s="865"/>
      <c r="D502" s="1615"/>
      <c r="E502" s="1616"/>
      <c r="F502" s="1616"/>
      <c r="G502" s="1616"/>
      <c r="H502" s="1616"/>
      <c r="I502" s="1616"/>
      <c r="J502" s="1616"/>
      <c r="K502" s="1616"/>
      <c r="L502" s="942"/>
      <c r="M502" s="253"/>
      <c r="N502" s="131"/>
      <c r="O502" s="1639" t="str">
        <f t="shared" si="12"/>
        <v/>
      </c>
      <c r="P502" s="1640"/>
      <c r="Q502" s="1680" t="str">
        <f t="shared" si="13"/>
        <v/>
      </c>
      <c r="R502" s="1680"/>
      <c r="S502" s="1680"/>
      <c r="T502" s="412"/>
      <c r="U502" s="350"/>
      <c r="W502" s="143"/>
    </row>
    <row r="503" spans="1:23" s="39" customFormat="1" ht="23.45" customHeight="1">
      <c r="A503" s="357"/>
      <c r="B503" s="281"/>
      <c r="C503" s="865"/>
      <c r="D503" s="1615"/>
      <c r="E503" s="1616"/>
      <c r="F503" s="1616"/>
      <c r="G503" s="1616"/>
      <c r="H503" s="1616"/>
      <c r="I503" s="1616"/>
      <c r="J503" s="1616"/>
      <c r="K503" s="1616"/>
      <c r="L503" s="942"/>
      <c r="M503" s="253"/>
      <c r="N503" s="131"/>
      <c r="O503" s="1639" t="str">
        <f t="shared" si="12"/>
        <v/>
      </c>
      <c r="P503" s="1640"/>
      <c r="Q503" s="1680" t="str">
        <f t="shared" si="13"/>
        <v/>
      </c>
      <c r="R503" s="1680"/>
      <c r="S503" s="1680"/>
      <c r="T503" s="412"/>
      <c r="U503" s="350"/>
      <c r="W503" s="143"/>
    </row>
    <row r="504" spans="1:23" s="39" customFormat="1" ht="23.45" customHeight="1">
      <c r="A504" s="357"/>
      <c r="B504" s="281"/>
      <c r="C504" s="865"/>
      <c r="D504" s="1615"/>
      <c r="E504" s="1616"/>
      <c r="F504" s="1616"/>
      <c r="G504" s="1616"/>
      <c r="H504" s="1616"/>
      <c r="I504" s="1616"/>
      <c r="J504" s="1616"/>
      <c r="K504" s="1616"/>
      <c r="L504" s="942"/>
      <c r="M504" s="253"/>
      <c r="N504" s="131"/>
      <c r="O504" s="1639" t="str">
        <f t="shared" si="12"/>
        <v/>
      </c>
      <c r="P504" s="1640"/>
      <c r="Q504" s="1680" t="str">
        <f t="shared" si="13"/>
        <v/>
      </c>
      <c r="R504" s="1680"/>
      <c r="S504" s="1680"/>
      <c r="T504" s="412"/>
      <c r="U504" s="350"/>
      <c r="W504" s="143"/>
    </row>
    <row r="505" spans="1:23" s="39" customFormat="1" ht="23.45" customHeight="1">
      <c r="A505" s="357"/>
      <c r="B505" s="281"/>
      <c r="C505" s="865"/>
      <c r="D505" s="1615"/>
      <c r="E505" s="1616"/>
      <c r="F505" s="1616"/>
      <c r="G505" s="1616"/>
      <c r="H505" s="1616"/>
      <c r="I505" s="1616"/>
      <c r="J505" s="1616"/>
      <c r="K505" s="1616"/>
      <c r="L505" s="942"/>
      <c r="M505" s="253"/>
      <c r="N505" s="131"/>
      <c r="O505" s="1639" t="str">
        <f t="shared" si="12"/>
        <v/>
      </c>
      <c r="P505" s="1640"/>
      <c r="Q505" s="1680" t="str">
        <f t="shared" si="13"/>
        <v/>
      </c>
      <c r="R505" s="1680"/>
      <c r="S505" s="1680"/>
      <c r="T505" s="412"/>
      <c r="U505" s="350"/>
      <c r="W505" s="143"/>
    </row>
    <row r="506" spans="1:23" s="39" customFormat="1" ht="23.45" customHeight="1">
      <c r="A506" s="357"/>
      <c r="B506" s="281"/>
      <c r="C506" s="865"/>
      <c r="D506" s="1615"/>
      <c r="E506" s="1616"/>
      <c r="F506" s="1616"/>
      <c r="G506" s="1616"/>
      <c r="H506" s="1616"/>
      <c r="I506" s="1616"/>
      <c r="J506" s="1616"/>
      <c r="K506" s="1616"/>
      <c r="L506" s="942"/>
      <c r="M506" s="253"/>
      <c r="N506" s="131"/>
      <c r="O506" s="1639" t="str">
        <f t="shared" si="12"/>
        <v/>
      </c>
      <c r="P506" s="1640"/>
      <c r="Q506" s="1680" t="str">
        <f t="shared" si="13"/>
        <v/>
      </c>
      <c r="R506" s="1680"/>
      <c r="S506" s="1680"/>
      <c r="T506" s="412"/>
      <c r="U506" s="350"/>
      <c r="W506" s="143"/>
    </row>
    <row r="507" spans="1:23" s="39" customFormat="1" ht="23.45" customHeight="1">
      <c r="A507" s="357"/>
      <c r="B507" s="281"/>
      <c r="C507" s="865"/>
      <c r="D507" s="1615"/>
      <c r="E507" s="1616"/>
      <c r="F507" s="1616"/>
      <c r="G507" s="1616"/>
      <c r="H507" s="1616"/>
      <c r="I507" s="1616"/>
      <c r="J507" s="1616"/>
      <c r="K507" s="1616"/>
      <c r="L507" s="942"/>
      <c r="M507" s="253"/>
      <c r="N507" s="131"/>
      <c r="O507" s="1639" t="str">
        <f t="shared" si="12"/>
        <v/>
      </c>
      <c r="P507" s="1640"/>
      <c r="Q507" s="1680" t="str">
        <f t="shared" si="13"/>
        <v/>
      </c>
      <c r="R507" s="1680"/>
      <c r="S507" s="1680"/>
      <c r="T507" s="412"/>
      <c r="U507" s="350"/>
      <c r="W507" s="143"/>
    </row>
    <row r="508" spans="1:23" s="39" customFormat="1" ht="23.45" customHeight="1">
      <c r="A508" s="357"/>
      <c r="B508" s="281"/>
      <c r="C508" s="865"/>
      <c r="D508" s="1615"/>
      <c r="E508" s="1616"/>
      <c r="F508" s="1616"/>
      <c r="G508" s="1616"/>
      <c r="H508" s="1616"/>
      <c r="I508" s="1616"/>
      <c r="J508" s="1616"/>
      <c r="K508" s="1616"/>
      <c r="L508" s="942"/>
      <c r="M508" s="253"/>
      <c r="N508" s="131"/>
      <c r="O508" s="1639" t="str">
        <f t="shared" si="12"/>
        <v/>
      </c>
      <c r="P508" s="1640"/>
      <c r="Q508" s="1680" t="str">
        <f t="shared" si="13"/>
        <v/>
      </c>
      <c r="R508" s="1680"/>
      <c r="S508" s="1680"/>
      <c r="T508" s="412"/>
      <c r="U508" s="350"/>
      <c r="W508" s="143"/>
    </row>
    <row r="509" spans="1:23" s="39" customFormat="1" ht="23.45" customHeight="1">
      <c r="A509" s="357"/>
      <c r="B509" s="281"/>
      <c r="C509" s="865"/>
      <c r="D509" s="1615"/>
      <c r="E509" s="1616"/>
      <c r="F509" s="1616"/>
      <c r="G509" s="1616"/>
      <c r="H509" s="1616"/>
      <c r="I509" s="1616"/>
      <c r="J509" s="1616"/>
      <c r="K509" s="1616"/>
      <c r="L509" s="942"/>
      <c r="M509" s="253"/>
      <c r="N509" s="131"/>
      <c r="O509" s="1639" t="str">
        <f t="shared" si="12"/>
        <v/>
      </c>
      <c r="P509" s="1640"/>
      <c r="Q509" s="1680" t="str">
        <f t="shared" si="13"/>
        <v/>
      </c>
      <c r="R509" s="1680"/>
      <c r="S509" s="1680"/>
      <c r="T509" s="412"/>
      <c r="U509" s="350"/>
      <c r="W509" s="143"/>
    </row>
    <row r="510" spans="1:23" s="39" customFormat="1" ht="23.45" customHeight="1">
      <c r="A510" s="357"/>
      <c r="B510" s="281"/>
      <c r="C510" s="865"/>
      <c r="D510" s="1615"/>
      <c r="E510" s="1616"/>
      <c r="F510" s="1616"/>
      <c r="G510" s="1616"/>
      <c r="H510" s="1616"/>
      <c r="I510" s="1616"/>
      <c r="J510" s="1616"/>
      <c r="K510" s="1616"/>
      <c r="L510" s="942"/>
      <c r="M510" s="253"/>
      <c r="N510" s="131"/>
      <c r="O510" s="1639" t="str">
        <f t="shared" si="12"/>
        <v/>
      </c>
      <c r="P510" s="1640"/>
      <c r="Q510" s="1680" t="str">
        <f t="shared" si="13"/>
        <v/>
      </c>
      <c r="R510" s="1680"/>
      <c r="S510" s="1680"/>
      <c r="T510" s="412"/>
      <c r="U510" s="350"/>
      <c r="W510" s="143"/>
    </row>
    <row r="511" spans="1:23" s="39" customFormat="1" ht="23.45" customHeight="1">
      <c r="A511" s="357"/>
      <c r="B511" s="281"/>
      <c r="C511" s="865"/>
      <c r="D511" s="1615"/>
      <c r="E511" s="1616"/>
      <c r="F511" s="1616"/>
      <c r="G511" s="1616"/>
      <c r="H511" s="1616"/>
      <c r="I511" s="1616"/>
      <c r="J511" s="1616"/>
      <c r="K511" s="1616"/>
      <c r="L511" s="942"/>
      <c r="M511" s="253"/>
      <c r="N511" s="131"/>
      <c r="O511" s="1639" t="str">
        <f t="shared" si="12"/>
        <v/>
      </c>
      <c r="P511" s="1640"/>
      <c r="Q511" s="1680" t="str">
        <f t="shared" si="13"/>
        <v/>
      </c>
      <c r="R511" s="1680"/>
      <c r="S511" s="1680"/>
      <c r="T511" s="412"/>
      <c r="U511" s="350"/>
      <c r="W511" s="143"/>
    </row>
    <row r="512" spans="1:23" s="39" customFormat="1" ht="23.45" customHeight="1">
      <c r="A512" s="357"/>
      <c r="B512" s="281"/>
      <c r="C512" s="865"/>
      <c r="D512" s="1615"/>
      <c r="E512" s="1616"/>
      <c r="F512" s="1616"/>
      <c r="G512" s="1616"/>
      <c r="H512" s="1616"/>
      <c r="I512" s="1616"/>
      <c r="J512" s="1616"/>
      <c r="K512" s="1616"/>
      <c r="L512" s="942"/>
      <c r="M512" s="253"/>
      <c r="N512" s="131"/>
      <c r="O512" s="1639" t="str">
        <f t="shared" si="12"/>
        <v/>
      </c>
      <c r="P512" s="1640"/>
      <c r="Q512" s="1680" t="str">
        <f t="shared" si="13"/>
        <v/>
      </c>
      <c r="R512" s="1680"/>
      <c r="S512" s="1680"/>
      <c r="T512" s="412"/>
      <c r="U512" s="350"/>
      <c r="W512" s="143"/>
    </row>
    <row r="513" spans="1:24" s="39" customFormat="1" ht="23.45" customHeight="1">
      <c r="A513" s="357"/>
      <c r="B513" s="281"/>
      <c r="C513" s="865"/>
      <c r="D513" s="1615"/>
      <c r="E513" s="1616"/>
      <c r="F513" s="1616"/>
      <c r="G513" s="1616"/>
      <c r="H513" s="1616"/>
      <c r="I513" s="1616"/>
      <c r="J513" s="1616"/>
      <c r="K513" s="1616"/>
      <c r="L513" s="942"/>
      <c r="M513" s="253"/>
      <c r="N513" s="131"/>
      <c r="O513" s="1639" t="str">
        <f t="shared" si="12"/>
        <v/>
      </c>
      <c r="P513" s="1640"/>
      <c r="Q513" s="1680" t="str">
        <f t="shared" si="13"/>
        <v/>
      </c>
      <c r="R513" s="1680"/>
      <c r="S513" s="1680"/>
      <c r="T513" s="412"/>
      <c r="U513" s="350"/>
      <c r="W513" s="143"/>
    </row>
    <row r="514" spans="1:24" s="39" customFormat="1" ht="23.45" customHeight="1">
      <c r="A514" s="357"/>
      <c r="B514" s="281"/>
      <c r="C514" s="865"/>
      <c r="D514" s="1615"/>
      <c r="E514" s="1616"/>
      <c r="F514" s="1616"/>
      <c r="G514" s="1616"/>
      <c r="H514" s="1616"/>
      <c r="I514" s="1616"/>
      <c r="J514" s="1616"/>
      <c r="K514" s="1616"/>
      <c r="L514" s="942"/>
      <c r="M514" s="253"/>
      <c r="N514" s="131"/>
      <c r="O514" s="1639" t="str">
        <f t="shared" si="12"/>
        <v/>
      </c>
      <c r="P514" s="1640"/>
      <c r="Q514" s="1680" t="str">
        <f t="shared" si="13"/>
        <v/>
      </c>
      <c r="R514" s="1680"/>
      <c r="S514" s="1680"/>
      <c r="T514" s="412"/>
      <c r="U514" s="350"/>
      <c r="W514" s="143"/>
    </row>
    <row r="515" spans="1:24" s="39" customFormat="1" ht="23.45" customHeight="1">
      <c r="A515" s="357"/>
      <c r="B515" s="281"/>
      <c r="C515" s="865"/>
      <c r="D515" s="1615"/>
      <c r="E515" s="1616"/>
      <c r="F515" s="1616"/>
      <c r="G515" s="1616"/>
      <c r="H515" s="1616"/>
      <c r="I515" s="1616"/>
      <c r="J515" s="1616"/>
      <c r="K515" s="1616"/>
      <c r="L515" s="942"/>
      <c r="M515" s="253"/>
      <c r="N515" s="131"/>
      <c r="O515" s="1639" t="str">
        <f t="shared" si="12"/>
        <v/>
      </c>
      <c r="P515" s="1640"/>
      <c r="Q515" s="1680" t="str">
        <f t="shared" si="13"/>
        <v/>
      </c>
      <c r="R515" s="1680"/>
      <c r="S515" s="1680"/>
      <c r="T515" s="412"/>
      <c r="U515" s="350"/>
      <c r="W515" s="143"/>
    </row>
    <row r="516" spans="1:24" s="39" customFormat="1" ht="23.45" customHeight="1">
      <c r="A516" s="357"/>
      <c r="B516" s="281"/>
      <c r="C516" s="865"/>
      <c r="D516" s="1615"/>
      <c r="E516" s="1616"/>
      <c r="F516" s="1616"/>
      <c r="G516" s="1616"/>
      <c r="H516" s="1616"/>
      <c r="I516" s="1616"/>
      <c r="J516" s="1616"/>
      <c r="K516" s="1616"/>
      <c r="L516" s="942"/>
      <c r="M516" s="253"/>
      <c r="N516" s="131"/>
      <c r="O516" s="1639" t="str">
        <f t="shared" si="12"/>
        <v/>
      </c>
      <c r="P516" s="1640"/>
      <c r="Q516" s="1680" t="str">
        <f t="shared" si="13"/>
        <v/>
      </c>
      <c r="R516" s="1680"/>
      <c r="S516" s="1680"/>
      <c r="T516" s="412"/>
      <c r="U516" s="350"/>
      <c r="W516" s="143"/>
    </row>
    <row r="517" spans="1:24" s="39" customFormat="1" ht="23.45" customHeight="1">
      <c r="A517" s="357"/>
      <c r="B517" s="281"/>
      <c r="C517" s="865"/>
      <c r="D517" s="1615"/>
      <c r="E517" s="1616"/>
      <c r="F517" s="1616"/>
      <c r="G517" s="1616"/>
      <c r="H517" s="1616"/>
      <c r="I517" s="1616"/>
      <c r="J517" s="1616"/>
      <c r="K517" s="1616"/>
      <c r="L517" s="942"/>
      <c r="M517" s="253"/>
      <c r="N517" s="131"/>
      <c r="O517" s="1639" t="str">
        <f t="shared" si="12"/>
        <v/>
      </c>
      <c r="P517" s="1640"/>
      <c r="Q517" s="1680" t="str">
        <f t="shared" si="13"/>
        <v/>
      </c>
      <c r="R517" s="1680"/>
      <c r="S517" s="1680"/>
      <c r="T517" s="412"/>
      <c r="U517" s="350"/>
      <c r="W517" s="143"/>
    </row>
    <row r="518" spans="1:24" s="39" customFormat="1" ht="23.45" customHeight="1">
      <c r="A518" s="357"/>
      <c r="B518" s="281"/>
      <c r="C518" s="865"/>
      <c r="D518" s="1615"/>
      <c r="E518" s="1616"/>
      <c r="F518" s="1616"/>
      <c r="G518" s="1616"/>
      <c r="H518" s="1616"/>
      <c r="I518" s="1616"/>
      <c r="J518" s="1616"/>
      <c r="K518" s="1616"/>
      <c r="L518" s="942"/>
      <c r="M518" s="253"/>
      <c r="N518" s="131"/>
      <c r="O518" s="1639" t="str">
        <f t="shared" si="12"/>
        <v/>
      </c>
      <c r="P518" s="1640"/>
      <c r="Q518" s="1680" t="str">
        <f t="shared" si="13"/>
        <v/>
      </c>
      <c r="R518" s="1680"/>
      <c r="S518" s="1680"/>
      <c r="T518" s="412"/>
      <c r="U518" s="350"/>
      <c r="W518" s="143"/>
    </row>
    <row r="519" spans="1:24" s="39" customFormat="1" ht="23.45" customHeight="1">
      <c r="A519" s="357"/>
      <c r="B519" s="281"/>
      <c r="C519" s="865"/>
      <c r="D519" s="1615"/>
      <c r="E519" s="1616"/>
      <c r="F519" s="1616"/>
      <c r="G519" s="1616"/>
      <c r="H519" s="1616"/>
      <c r="I519" s="1616"/>
      <c r="J519" s="1616"/>
      <c r="K519" s="1616"/>
      <c r="L519" s="942"/>
      <c r="M519" s="253"/>
      <c r="N519" s="131"/>
      <c r="O519" s="1639" t="str">
        <f t="shared" si="12"/>
        <v/>
      </c>
      <c r="P519" s="1640"/>
      <c r="Q519" s="1680" t="str">
        <f t="shared" si="13"/>
        <v/>
      </c>
      <c r="R519" s="1680"/>
      <c r="S519" s="1680"/>
      <c r="T519" s="412"/>
      <c r="U519" s="350"/>
      <c r="W519" s="143"/>
    </row>
    <row r="520" spans="1:24" s="39" customFormat="1" ht="23.45" customHeight="1">
      <c r="A520" s="357"/>
      <c r="B520" s="281"/>
      <c r="C520" s="865"/>
      <c r="D520" s="1615"/>
      <c r="E520" s="1616"/>
      <c r="F520" s="1616"/>
      <c r="G520" s="1616"/>
      <c r="H520" s="1616"/>
      <c r="I520" s="1616"/>
      <c r="J520" s="1616"/>
      <c r="K520" s="1616"/>
      <c r="L520" s="942"/>
      <c r="M520" s="253"/>
      <c r="N520" s="131"/>
      <c r="O520" s="1639" t="str">
        <f t="shared" si="12"/>
        <v/>
      </c>
      <c r="P520" s="1640"/>
      <c r="Q520" s="1680" t="str">
        <f t="shared" si="13"/>
        <v/>
      </c>
      <c r="R520" s="1680"/>
      <c r="S520" s="1680"/>
      <c r="T520" s="412"/>
      <c r="U520" s="350"/>
      <c r="W520" s="143"/>
    </row>
    <row r="521" spans="1:24" s="39" customFormat="1" ht="23.45" customHeight="1">
      <c r="A521" s="357"/>
      <c r="B521" s="281"/>
      <c r="C521" s="865"/>
      <c r="D521" s="1615"/>
      <c r="E521" s="1616"/>
      <c r="F521" s="1616"/>
      <c r="G521" s="1616"/>
      <c r="H521" s="1616"/>
      <c r="I521" s="1616"/>
      <c r="J521" s="1616"/>
      <c r="K521" s="1616"/>
      <c r="L521" s="942"/>
      <c r="M521" s="253"/>
      <c r="N521" s="131"/>
      <c r="O521" s="1639" t="str">
        <f t="shared" si="12"/>
        <v/>
      </c>
      <c r="P521" s="1640"/>
      <c r="Q521" s="1680" t="str">
        <f t="shared" si="13"/>
        <v/>
      </c>
      <c r="R521" s="1680"/>
      <c r="S521" s="1680"/>
      <c r="T521" s="412"/>
      <c r="U521" s="350"/>
      <c r="W521" s="143"/>
    </row>
    <row r="522" spans="1:24" s="39" customFormat="1" ht="23.45" customHeight="1">
      <c r="A522" s="357"/>
      <c r="B522" s="281"/>
      <c r="C522" s="865"/>
      <c r="D522" s="1615"/>
      <c r="E522" s="1616"/>
      <c r="F522" s="1616"/>
      <c r="G522" s="1616"/>
      <c r="H522" s="1616"/>
      <c r="I522" s="1616"/>
      <c r="J522" s="1616"/>
      <c r="K522" s="1616"/>
      <c r="L522" s="942"/>
      <c r="M522" s="253"/>
      <c r="N522" s="131"/>
      <c r="O522" s="1639" t="str">
        <f t="shared" si="12"/>
        <v/>
      </c>
      <c r="P522" s="1640"/>
      <c r="Q522" s="1680" t="str">
        <f t="shared" si="13"/>
        <v/>
      </c>
      <c r="R522" s="1680"/>
      <c r="S522" s="1680"/>
      <c r="T522" s="412"/>
      <c r="U522" s="350"/>
      <c r="W522" s="143"/>
    </row>
    <row r="523" spans="1:24" s="39" customFormat="1" ht="23.45" customHeight="1">
      <c r="A523" s="357"/>
      <c r="B523" s="281"/>
      <c r="C523" s="865"/>
      <c r="D523" s="1615"/>
      <c r="E523" s="1616"/>
      <c r="F523" s="1616"/>
      <c r="G523" s="1616"/>
      <c r="H523" s="1616"/>
      <c r="I523" s="1616"/>
      <c r="J523" s="1616"/>
      <c r="K523" s="1616"/>
      <c r="L523" s="942"/>
      <c r="M523" s="253"/>
      <c r="N523" s="131"/>
      <c r="O523" s="1639" t="str">
        <f t="shared" si="12"/>
        <v/>
      </c>
      <c r="P523" s="1640"/>
      <c r="Q523" s="1680" t="str">
        <f t="shared" si="13"/>
        <v/>
      </c>
      <c r="R523" s="1680"/>
      <c r="S523" s="1680"/>
      <c r="T523" s="412"/>
      <c r="U523" s="350"/>
      <c r="W523" s="143"/>
    </row>
    <row r="524" spans="1:24" s="39" customFormat="1" ht="23.45" customHeight="1">
      <c r="A524" s="357"/>
      <c r="B524" s="281"/>
      <c r="C524" s="865"/>
      <c r="D524" s="1615"/>
      <c r="E524" s="1616"/>
      <c r="F524" s="1616"/>
      <c r="G524" s="1616"/>
      <c r="H524" s="1616"/>
      <c r="I524" s="1616"/>
      <c r="J524" s="1616"/>
      <c r="K524" s="1657"/>
      <c r="L524" s="942"/>
      <c r="M524" s="253"/>
      <c r="N524" s="131"/>
      <c r="O524" s="1639" t="str">
        <f t="shared" si="12"/>
        <v/>
      </c>
      <c r="P524" s="1640"/>
      <c r="Q524" s="1680" t="str">
        <f t="shared" si="13"/>
        <v/>
      </c>
      <c r="R524" s="1680"/>
      <c r="S524" s="1680"/>
      <c r="T524" s="412"/>
      <c r="U524" s="350"/>
      <c r="W524" s="143"/>
    </row>
    <row r="525" spans="1:24" s="39" customFormat="1" ht="23.45" customHeight="1">
      <c r="A525" s="357"/>
      <c r="B525" s="281"/>
      <c r="C525" s="865"/>
      <c r="D525" s="1615"/>
      <c r="E525" s="1616"/>
      <c r="F525" s="1616"/>
      <c r="G525" s="1616"/>
      <c r="H525" s="1616"/>
      <c r="I525" s="1616"/>
      <c r="J525" s="1616"/>
      <c r="K525" s="1616"/>
      <c r="L525" s="942"/>
      <c r="M525" s="253"/>
      <c r="N525" s="131"/>
      <c r="O525" s="1639" t="str">
        <f t="shared" si="12"/>
        <v/>
      </c>
      <c r="P525" s="1640"/>
      <c r="Q525" s="1680" t="str">
        <f t="shared" si="13"/>
        <v/>
      </c>
      <c r="R525" s="1680"/>
      <c r="S525" s="1680"/>
      <c r="T525" s="412"/>
      <c r="U525" s="350"/>
      <c r="V525" s="155"/>
      <c r="W525" s="157"/>
      <c r="X525" s="155"/>
    </row>
    <row r="526" spans="1:24" s="39" customFormat="1" ht="23.45" customHeight="1">
      <c r="A526" s="357"/>
      <c r="B526" s="281"/>
      <c r="C526" s="865"/>
      <c r="D526" s="1615"/>
      <c r="E526" s="1616"/>
      <c r="F526" s="1616"/>
      <c r="G526" s="1616"/>
      <c r="H526" s="1616"/>
      <c r="I526" s="1616"/>
      <c r="J526" s="1616"/>
      <c r="K526" s="1616"/>
      <c r="L526" s="942"/>
      <c r="M526" s="253"/>
      <c r="N526" s="131"/>
      <c r="O526" s="1639" t="str">
        <f t="shared" si="12"/>
        <v/>
      </c>
      <c r="P526" s="1640"/>
      <c r="Q526" s="1680" t="str">
        <f t="shared" si="13"/>
        <v/>
      </c>
      <c r="R526" s="1680"/>
      <c r="S526" s="1680"/>
      <c r="T526" s="412"/>
      <c r="U526" s="350"/>
      <c r="V526" s="202"/>
      <c r="W526" s="202"/>
      <c r="X526" s="202"/>
    </row>
    <row r="527" spans="1:24" s="39" customFormat="1" ht="23.45" customHeight="1">
      <c r="A527" s="357"/>
      <c r="B527" s="281"/>
      <c r="C527" s="865"/>
      <c r="D527" s="1615"/>
      <c r="E527" s="1616"/>
      <c r="F527" s="1616"/>
      <c r="G527" s="1616"/>
      <c r="H527" s="1616"/>
      <c r="I527" s="1616"/>
      <c r="J527" s="1616"/>
      <c r="K527" s="1616"/>
      <c r="L527" s="942"/>
      <c r="M527" s="253"/>
      <c r="N527" s="131"/>
      <c r="O527" s="1639" t="str">
        <f t="shared" si="12"/>
        <v/>
      </c>
      <c r="P527" s="1640"/>
      <c r="Q527" s="1680" t="str">
        <f t="shared" si="13"/>
        <v/>
      </c>
      <c r="R527" s="1680"/>
      <c r="S527" s="1680"/>
      <c r="T527" s="412"/>
      <c r="U527" s="350"/>
      <c r="V527" s="202"/>
      <c r="W527" s="202"/>
      <c r="X527" s="202"/>
    </row>
    <row r="528" spans="1:24" s="39" customFormat="1" ht="23.45" customHeight="1">
      <c r="A528" s="357"/>
      <c r="B528" s="281"/>
      <c r="C528" s="865"/>
      <c r="D528" s="1615"/>
      <c r="E528" s="1616"/>
      <c r="F528" s="1616"/>
      <c r="G528" s="1616"/>
      <c r="H528" s="1616"/>
      <c r="I528" s="1616"/>
      <c r="J528" s="1616"/>
      <c r="K528" s="1616"/>
      <c r="L528" s="942"/>
      <c r="M528" s="253"/>
      <c r="N528" s="131"/>
      <c r="O528" s="1639" t="str">
        <f t="shared" si="12"/>
        <v/>
      </c>
      <c r="P528" s="1640"/>
      <c r="Q528" s="1680" t="str">
        <f t="shared" si="13"/>
        <v/>
      </c>
      <c r="R528" s="1680"/>
      <c r="S528" s="1680"/>
      <c r="T528" s="412"/>
      <c r="U528" s="350"/>
      <c r="V528" s="203"/>
      <c r="W528" s="476"/>
      <c r="X528" s="203"/>
    </row>
    <row r="529" spans="1:248" s="39" customFormat="1" ht="23.45" customHeight="1">
      <c r="A529" s="357"/>
      <c r="B529" s="281"/>
      <c r="C529" s="865"/>
      <c r="D529" s="1615"/>
      <c r="E529" s="1616"/>
      <c r="F529" s="1616"/>
      <c r="G529" s="1616"/>
      <c r="H529" s="1616"/>
      <c r="I529" s="1616"/>
      <c r="J529" s="1616"/>
      <c r="K529" s="1616"/>
      <c r="L529" s="942"/>
      <c r="M529" s="253"/>
      <c r="N529" s="131"/>
      <c r="O529" s="1639" t="str">
        <f t="shared" si="12"/>
        <v/>
      </c>
      <c r="P529" s="1640"/>
      <c r="Q529" s="1680" t="str">
        <f t="shared" si="13"/>
        <v/>
      </c>
      <c r="R529" s="1680"/>
      <c r="S529" s="1680"/>
      <c r="T529" s="412"/>
      <c r="U529" s="350"/>
      <c r="V529" s="203"/>
      <c r="W529" s="476"/>
      <c r="X529" s="203"/>
    </row>
    <row r="530" spans="1:248" s="39" customFormat="1" ht="23.45" customHeight="1">
      <c r="A530" s="357"/>
      <c r="B530" s="281"/>
      <c r="C530" s="865"/>
      <c r="D530" s="1615"/>
      <c r="E530" s="1616"/>
      <c r="F530" s="1616"/>
      <c r="G530" s="1616"/>
      <c r="H530" s="1616"/>
      <c r="I530" s="1616"/>
      <c r="J530" s="1616"/>
      <c r="K530" s="1616"/>
      <c r="L530" s="942"/>
      <c r="M530" s="253"/>
      <c r="N530" s="131"/>
      <c r="O530" s="1639" t="str">
        <f t="shared" si="12"/>
        <v/>
      </c>
      <c r="P530" s="1640"/>
      <c r="Q530" s="1680" t="str">
        <f t="shared" si="13"/>
        <v/>
      </c>
      <c r="R530" s="1680"/>
      <c r="S530" s="1680"/>
      <c r="T530" s="412"/>
      <c r="U530" s="350"/>
      <c r="V530" s="89"/>
      <c r="W530" s="89"/>
      <c r="X530" s="89"/>
    </row>
    <row r="531" spans="1:248" s="39" customFormat="1" ht="23.45" customHeight="1">
      <c r="A531" s="357"/>
      <c r="B531" s="281"/>
      <c r="C531" s="865"/>
      <c r="D531" s="1615"/>
      <c r="E531" s="1616"/>
      <c r="F531" s="1616"/>
      <c r="G531" s="1616"/>
      <c r="H531" s="1616"/>
      <c r="I531" s="1616"/>
      <c r="J531" s="1616"/>
      <c r="K531" s="1616"/>
      <c r="L531" s="942"/>
      <c r="M531" s="253"/>
      <c r="N531" s="131"/>
      <c r="O531" s="1639" t="str">
        <f t="shared" si="12"/>
        <v/>
      </c>
      <c r="P531" s="1640"/>
      <c r="Q531" s="1680" t="str">
        <f t="shared" si="13"/>
        <v/>
      </c>
      <c r="R531" s="1680"/>
      <c r="S531" s="1680"/>
      <c r="T531" s="412"/>
      <c r="U531" s="350"/>
      <c r="V531" s="143"/>
      <c r="W531" s="143"/>
      <c r="X531" s="143"/>
    </row>
    <row r="532" spans="1:248" s="39" customFormat="1" ht="23.45" customHeight="1">
      <c r="A532" s="357"/>
      <c r="B532" s="281"/>
      <c r="C532" s="865"/>
      <c r="D532" s="1615"/>
      <c r="E532" s="1616"/>
      <c r="F532" s="1616"/>
      <c r="G532" s="1616"/>
      <c r="H532" s="1616"/>
      <c r="I532" s="1616"/>
      <c r="J532" s="1616"/>
      <c r="K532" s="1616"/>
      <c r="L532" s="942"/>
      <c r="M532" s="253"/>
      <c r="N532" s="131"/>
      <c r="O532" s="1639" t="str">
        <f t="shared" si="12"/>
        <v/>
      </c>
      <c r="P532" s="1640"/>
      <c r="Q532" s="1680" t="str">
        <f t="shared" si="13"/>
        <v/>
      </c>
      <c r="R532" s="1680"/>
      <c r="S532" s="1680"/>
      <c r="T532" s="412"/>
      <c r="U532" s="350"/>
      <c r="V532" s="88"/>
      <c r="W532" s="89"/>
      <c r="X532" s="89"/>
    </row>
    <row r="533" spans="1:248" s="39" customFormat="1" ht="23.45" customHeight="1">
      <c r="A533" s="357"/>
      <c r="B533" s="281"/>
      <c r="C533" s="865"/>
      <c r="D533" s="1615"/>
      <c r="E533" s="1616"/>
      <c r="F533" s="1616"/>
      <c r="G533" s="1616"/>
      <c r="H533" s="1616"/>
      <c r="I533" s="1616"/>
      <c r="J533" s="1616"/>
      <c r="K533" s="1616"/>
      <c r="L533" s="942"/>
      <c r="M533" s="253"/>
      <c r="N533" s="131"/>
      <c r="O533" s="1639" t="str">
        <f t="shared" si="12"/>
        <v/>
      </c>
      <c r="P533" s="1640"/>
      <c r="Q533" s="1680" t="str">
        <f t="shared" si="13"/>
        <v/>
      </c>
      <c r="R533" s="1680"/>
      <c r="S533" s="1680"/>
      <c r="T533" s="412"/>
      <c r="U533" s="350"/>
      <c r="V533" s="162"/>
      <c r="W533" s="163"/>
      <c r="X533" s="164"/>
    </row>
    <row r="534" spans="1:248" s="39" customFormat="1" ht="23.45" customHeight="1">
      <c r="A534" s="357"/>
      <c r="B534" s="281"/>
      <c r="C534" s="865"/>
      <c r="D534" s="1615"/>
      <c r="E534" s="1616"/>
      <c r="F534" s="1616"/>
      <c r="G534" s="1616"/>
      <c r="H534" s="1616"/>
      <c r="I534" s="1616"/>
      <c r="J534" s="1616"/>
      <c r="K534" s="1616"/>
      <c r="L534" s="942"/>
      <c r="M534" s="253"/>
      <c r="N534" s="131"/>
      <c r="O534" s="1639" t="str">
        <f t="shared" si="12"/>
        <v/>
      </c>
      <c r="P534" s="1640"/>
      <c r="Q534" s="1680" t="str">
        <f t="shared" si="13"/>
        <v/>
      </c>
      <c r="R534" s="1680"/>
      <c r="S534" s="1680"/>
      <c r="T534" s="412"/>
      <c r="U534" s="350"/>
      <c r="V534" s="162"/>
      <c r="W534" s="163"/>
      <c r="X534" s="164"/>
    </row>
    <row r="535" spans="1:248" s="155" customFormat="1" ht="3.75" customHeight="1">
      <c r="A535" s="260"/>
      <c r="B535" s="231"/>
      <c r="C535" s="943"/>
      <c r="D535" s="233"/>
      <c r="E535" s="233"/>
      <c r="F535" s="233"/>
      <c r="G535" s="233"/>
      <c r="H535" s="233"/>
      <c r="I535" s="233"/>
      <c r="J535" s="233"/>
      <c r="K535" s="233"/>
      <c r="L535" s="234"/>
      <c r="M535" s="235"/>
      <c r="N535" s="236"/>
      <c r="O535" s="237"/>
      <c r="P535" s="238"/>
      <c r="Q535" s="239"/>
      <c r="R535" s="240"/>
      <c r="S535" s="240"/>
      <c r="T535" s="241"/>
      <c r="U535" s="218"/>
      <c r="V535" s="165"/>
      <c r="W535" s="163"/>
      <c r="X535" s="164"/>
    </row>
    <row r="536" spans="1:248" s="49" customFormat="1" ht="21.75" customHeight="1">
      <c r="A536" s="358"/>
      <c r="B536" s="1568" t="s">
        <v>189</v>
      </c>
      <c r="C536" s="1578"/>
      <c r="D536" s="1578"/>
      <c r="E536" s="1578"/>
      <c r="F536" s="1578"/>
      <c r="G536" s="1578"/>
      <c r="H536" s="1578"/>
      <c r="I536" s="1578"/>
      <c r="J536" s="1578"/>
      <c r="K536" s="1578"/>
      <c r="L536" s="1578"/>
      <c r="M536" s="1569"/>
      <c r="N536" s="1569"/>
      <c r="O536" s="1569"/>
      <c r="P536" s="1569"/>
      <c r="Q536" s="1569"/>
      <c r="R536" s="1569"/>
      <c r="S536" s="1569"/>
      <c r="T536" s="1570"/>
      <c r="U536" s="351"/>
      <c r="V536" s="165"/>
      <c r="W536" s="163"/>
      <c r="X536" s="164"/>
      <c r="Y536" s="202"/>
      <c r="Z536" s="197"/>
      <c r="AA536" s="197"/>
      <c r="AB536" s="197"/>
      <c r="AC536" s="197"/>
      <c r="AD536" s="197"/>
      <c r="AE536" s="197"/>
      <c r="AF536" s="197"/>
      <c r="AG536" s="197"/>
      <c r="AH536" s="197"/>
      <c r="AI536" s="197"/>
      <c r="AJ536" s="197"/>
      <c r="AK536" s="197"/>
      <c r="AL536" s="197"/>
      <c r="AM536" s="197"/>
      <c r="AN536" s="197"/>
      <c r="AO536" s="194"/>
      <c r="AP536" s="194"/>
      <c r="AQ536" s="194"/>
      <c r="AR536" s="194"/>
      <c r="AS536" s="194"/>
      <c r="AT536" s="194"/>
      <c r="AU536" s="194"/>
      <c r="AV536" s="194"/>
      <c r="AW536" s="194"/>
      <c r="AX536" s="194"/>
      <c r="AY536" s="194"/>
      <c r="AZ536" s="194"/>
      <c r="BA536" s="194"/>
      <c r="BB536" s="194"/>
      <c r="BC536" s="194"/>
      <c r="BD536" s="194"/>
      <c r="BE536" s="194"/>
      <c r="BF536" s="194"/>
      <c r="BG536" s="194"/>
      <c r="BH536" s="194"/>
      <c r="BI536" s="194"/>
      <c r="BJ536" s="194"/>
      <c r="BK536" s="194"/>
      <c r="BL536" s="194"/>
      <c r="BM536" s="194"/>
      <c r="BN536" s="194"/>
      <c r="BO536" s="194"/>
      <c r="BP536" s="194"/>
      <c r="BQ536" s="194"/>
      <c r="BR536" s="194"/>
      <c r="BS536" s="194"/>
      <c r="BT536" s="194"/>
      <c r="BU536" s="194"/>
      <c r="BV536" s="194"/>
      <c r="BW536" s="194"/>
      <c r="BX536" s="194"/>
      <c r="BY536" s="194"/>
      <c r="BZ536" s="194"/>
      <c r="CA536" s="194"/>
      <c r="CB536" s="194"/>
      <c r="CC536" s="194"/>
      <c r="CD536" s="194"/>
      <c r="CE536" s="194"/>
      <c r="CF536" s="194"/>
      <c r="CG536" s="194"/>
      <c r="CH536" s="194"/>
      <c r="CI536" s="194"/>
      <c r="CJ536" s="194"/>
      <c r="CK536" s="194"/>
      <c r="CL536" s="194"/>
      <c r="CM536" s="194"/>
      <c r="CN536" s="194"/>
      <c r="CO536" s="194"/>
      <c r="CP536" s="194"/>
      <c r="CQ536" s="194"/>
      <c r="CR536" s="194"/>
      <c r="CS536" s="194"/>
      <c r="CT536" s="194"/>
      <c r="CU536" s="194"/>
      <c r="CV536" s="194"/>
      <c r="CW536" s="194"/>
      <c r="CX536" s="194"/>
      <c r="CY536" s="194"/>
      <c r="CZ536" s="194"/>
      <c r="DA536" s="194"/>
      <c r="DB536" s="194"/>
      <c r="DC536" s="194"/>
      <c r="DD536" s="194"/>
      <c r="DE536" s="194"/>
      <c r="DF536" s="194"/>
      <c r="DG536" s="194"/>
      <c r="DH536" s="194"/>
      <c r="DI536" s="194"/>
      <c r="DJ536" s="194"/>
      <c r="DK536" s="194"/>
      <c r="DL536" s="194"/>
      <c r="DM536" s="194"/>
      <c r="DN536" s="194"/>
      <c r="DO536" s="194"/>
      <c r="DP536" s="194"/>
      <c r="DQ536" s="194"/>
      <c r="DR536" s="194"/>
      <c r="DS536" s="194"/>
      <c r="DT536" s="194"/>
      <c r="DU536" s="194"/>
      <c r="DV536" s="194"/>
      <c r="DW536" s="194"/>
      <c r="DX536" s="194"/>
      <c r="DY536" s="194"/>
      <c r="DZ536" s="194"/>
      <c r="EA536" s="194"/>
      <c r="EB536" s="194"/>
      <c r="EC536" s="194"/>
      <c r="ED536" s="194"/>
      <c r="EE536" s="194"/>
      <c r="EF536" s="194"/>
      <c r="EG536" s="194"/>
      <c r="EH536" s="194"/>
      <c r="EI536" s="194"/>
      <c r="EJ536" s="194"/>
      <c r="EK536" s="194"/>
      <c r="EL536" s="194"/>
      <c r="EM536" s="194"/>
      <c r="EN536" s="194"/>
      <c r="EO536" s="194"/>
      <c r="EP536" s="194"/>
      <c r="EQ536" s="194"/>
      <c r="ER536" s="194"/>
      <c r="ES536" s="194"/>
      <c r="ET536" s="194"/>
      <c r="EU536" s="194"/>
      <c r="EV536" s="194"/>
      <c r="EW536" s="194"/>
      <c r="EX536" s="194"/>
      <c r="EY536" s="194"/>
      <c r="EZ536" s="194"/>
      <c r="FA536" s="194"/>
      <c r="FB536" s="194"/>
      <c r="FC536" s="194"/>
      <c r="FD536" s="194"/>
      <c r="FE536" s="194"/>
      <c r="FF536" s="194"/>
      <c r="FG536" s="194"/>
      <c r="FH536" s="194"/>
      <c r="FI536" s="194"/>
      <c r="FJ536" s="194"/>
      <c r="FK536" s="194"/>
      <c r="FL536" s="194"/>
      <c r="FM536" s="194"/>
      <c r="FN536" s="194"/>
      <c r="FO536" s="194"/>
      <c r="FP536" s="194"/>
      <c r="FQ536" s="194"/>
      <c r="FR536" s="194"/>
      <c r="FS536" s="194"/>
      <c r="FT536" s="194"/>
      <c r="FU536" s="194"/>
      <c r="FV536" s="194"/>
      <c r="FW536" s="194"/>
      <c r="FX536" s="194"/>
      <c r="FY536" s="194"/>
      <c r="FZ536" s="194"/>
      <c r="GA536" s="194"/>
      <c r="GB536" s="194"/>
      <c r="GC536" s="194"/>
      <c r="GD536" s="194"/>
      <c r="GE536" s="194"/>
      <c r="GF536" s="194"/>
      <c r="GG536" s="194"/>
      <c r="GH536" s="194"/>
      <c r="GI536" s="194"/>
      <c r="GJ536" s="194"/>
      <c r="GK536" s="194"/>
      <c r="GL536" s="194"/>
      <c r="GM536" s="194"/>
      <c r="GN536" s="194"/>
      <c r="GO536" s="194"/>
      <c r="GP536" s="194"/>
      <c r="GQ536" s="194"/>
      <c r="GR536" s="194"/>
      <c r="GS536" s="194"/>
      <c r="GT536" s="194"/>
      <c r="GU536" s="194"/>
      <c r="GV536" s="194"/>
      <c r="GW536" s="194"/>
      <c r="GX536" s="194"/>
      <c r="GY536" s="194"/>
      <c r="GZ536" s="194"/>
      <c r="HA536" s="194"/>
      <c r="HB536" s="194"/>
      <c r="HC536" s="194"/>
      <c r="HD536" s="194"/>
      <c r="HE536" s="194"/>
      <c r="HF536" s="194"/>
      <c r="HG536" s="194"/>
      <c r="HH536" s="194"/>
      <c r="HI536" s="194"/>
      <c r="HJ536" s="194"/>
      <c r="HK536" s="194"/>
      <c r="HL536" s="194"/>
      <c r="HM536" s="194"/>
      <c r="HN536" s="194"/>
      <c r="HO536" s="194"/>
      <c r="HP536" s="194"/>
      <c r="HQ536" s="194"/>
      <c r="HR536" s="194"/>
      <c r="HS536" s="194"/>
      <c r="HT536" s="194"/>
      <c r="HU536" s="194"/>
      <c r="HV536" s="194"/>
      <c r="HW536" s="194"/>
      <c r="HX536" s="194"/>
      <c r="HY536" s="194"/>
      <c r="HZ536" s="194"/>
      <c r="IA536" s="194"/>
      <c r="IB536" s="194"/>
      <c r="IC536" s="194"/>
      <c r="ID536" s="194"/>
      <c r="IE536" s="194"/>
      <c r="IF536" s="194"/>
      <c r="IG536" s="194"/>
      <c r="IH536" s="194"/>
      <c r="II536" s="194"/>
      <c r="IJ536" s="194"/>
      <c r="IK536" s="194"/>
      <c r="IL536" s="194"/>
      <c r="IM536" s="194"/>
      <c r="IN536" s="194"/>
    </row>
    <row r="537" spans="1:248" s="49" customFormat="1" ht="21.75" customHeight="1">
      <c r="A537" s="358"/>
      <c r="B537" s="1625" t="s">
        <v>187</v>
      </c>
      <c r="C537" s="1626"/>
      <c r="D537" s="1626"/>
      <c r="E537" s="1626"/>
      <c r="F537" s="1626"/>
      <c r="G537" s="1626"/>
      <c r="H537" s="1626"/>
      <c r="I537" s="1626"/>
      <c r="J537" s="1626"/>
      <c r="K537" s="1626"/>
      <c r="L537" s="1626"/>
      <c r="M537" s="1627"/>
      <c r="N537" s="1627"/>
      <c r="O537" s="1627"/>
      <c r="P537" s="1627"/>
      <c r="Q537" s="1627"/>
      <c r="R537" s="1627"/>
      <c r="S537" s="1627"/>
      <c r="T537" s="1628"/>
      <c r="U537" s="351"/>
      <c r="V537" s="165"/>
      <c r="W537" s="163"/>
      <c r="X537" s="164"/>
      <c r="Y537" s="202"/>
      <c r="Z537" s="197"/>
      <c r="AA537" s="197"/>
      <c r="AB537" s="197"/>
      <c r="AC537" s="197"/>
      <c r="AD537" s="197"/>
      <c r="AE537" s="197"/>
      <c r="AF537" s="197"/>
      <c r="AG537" s="197"/>
      <c r="AH537" s="197"/>
      <c r="AI537" s="197"/>
      <c r="AJ537" s="197"/>
      <c r="AK537" s="197"/>
      <c r="AL537" s="197"/>
      <c r="AM537" s="197"/>
      <c r="AN537" s="197"/>
      <c r="AO537" s="194"/>
      <c r="AP537" s="194"/>
      <c r="AQ537" s="194"/>
      <c r="AR537" s="194"/>
      <c r="AS537" s="194"/>
      <c r="AT537" s="194"/>
      <c r="AU537" s="194"/>
      <c r="AV537" s="194"/>
      <c r="AW537" s="194"/>
      <c r="AX537" s="194"/>
      <c r="AY537" s="194"/>
      <c r="AZ537" s="194"/>
      <c r="BA537" s="194"/>
      <c r="BB537" s="194"/>
      <c r="BC537" s="194"/>
      <c r="BD537" s="194"/>
      <c r="BE537" s="194"/>
      <c r="BF537" s="194"/>
      <c r="BG537" s="194"/>
      <c r="BH537" s="194"/>
      <c r="BI537" s="194"/>
      <c r="BJ537" s="194"/>
      <c r="BK537" s="194"/>
      <c r="BL537" s="194"/>
      <c r="BM537" s="194"/>
      <c r="BN537" s="194"/>
      <c r="BO537" s="194"/>
      <c r="BP537" s="194"/>
      <c r="BQ537" s="194"/>
      <c r="BR537" s="194"/>
      <c r="BS537" s="194"/>
      <c r="BT537" s="194"/>
      <c r="BU537" s="194"/>
      <c r="BV537" s="194"/>
      <c r="BW537" s="194"/>
      <c r="BX537" s="194"/>
      <c r="BY537" s="194"/>
      <c r="BZ537" s="194"/>
      <c r="CA537" s="194"/>
      <c r="CB537" s="194"/>
      <c r="CC537" s="194"/>
      <c r="CD537" s="194"/>
      <c r="CE537" s="194"/>
      <c r="CF537" s="194"/>
      <c r="CG537" s="194"/>
      <c r="CH537" s="194"/>
      <c r="CI537" s="194"/>
      <c r="CJ537" s="194"/>
      <c r="CK537" s="194"/>
      <c r="CL537" s="194"/>
      <c r="CM537" s="194"/>
      <c r="CN537" s="194"/>
      <c r="CO537" s="194"/>
      <c r="CP537" s="194"/>
      <c r="CQ537" s="194"/>
      <c r="CR537" s="194"/>
      <c r="CS537" s="194"/>
      <c r="CT537" s="194"/>
      <c r="CU537" s="194"/>
      <c r="CV537" s="194"/>
      <c r="CW537" s="194"/>
      <c r="CX537" s="194"/>
      <c r="CY537" s="194"/>
      <c r="CZ537" s="194"/>
      <c r="DA537" s="194"/>
      <c r="DB537" s="194"/>
      <c r="DC537" s="194"/>
      <c r="DD537" s="194"/>
      <c r="DE537" s="194"/>
      <c r="DF537" s="194"/>
      <c r="DG537" s="194"/>
      <c r="DH537" s="194"/>
      <c r="DI537" s="194"/>
      <c r="DJ537" s="194"/>
      <c r="DK537" s="194"/>
      <c r="DL537" s="194"/>
      <c r="DM537" s="194"/>
      <c r="DN537" s="194"/>
      <c r="DO537" s="194"/>
      <c r="DP537" s="194"/>
      <c r="DQ537" s="194"/>
      <c r="DR537" s="194"/>
      <c r="DS537" s="194"/>
      <c r="DT537" s="194"/>
      <c r="DU537" s="194"/>
      <c r="DV537" s="194"/>
      <c r="DW537" s="194"/>
      <c r="DX537" s="194"/>
      <c r="DY537" s="194"/>
      <c r="DZ537" s="194"/>
      <c r="EA537" s="194"/>
      <c r="EB537" s="194"/>
      <c r="EC537" s="194"/>
      <c r="ED537" s="194"/>
      <c r="EE537" s="194"/>
      <c r="EF537" s="194"/>
      <c r="EG537" s="194"/>
      <c r="EH537" s="194"/>
      <c r="EI537" s="194"/>
      <c r="EJ537" s="194"/>
      <c r="EK537" s="194"/>
      <c r="EL537" s="194"/>
      <c r="EM537" s="194"/>
      <c r="EN537" s="194"/>
      <c r="EO537" s="194"/>
      <c r="EP537" s="194"/>
      <c r="EQ537" s="194"/>
      <c r="ER537" s="194"/>
      <c r="ES537" s="194"/>
      <c r="ET537" s="194"/>
      <c r="EU537" s="194"/>
      <c r="EV537" s="194"/>
      <c r="EW537" s="194"/>
      <c r="EX537" s="194"/>
      <c r="EY537" s="194"/>
      <c r="EZ537" s="194"/>
      <c r="FA537" s="194"/>
      <c r="FB537" s="194"/>
      <c r="FC537" s="194"/>
      <c r="FD537" s="194"/>
      <c r="FE537" s="194"/>
      <c r="FF537" s="194"/>
      <c r="FG537" s="194"/>
      <c r="FH537" s="194"/>
      <c r="FI537" s="194"/>
      <c r="FJ537" s="194"/>
      <c r="FK537" s="194"/>
      <c r="FL537" s="194"/>
      <c r="FM537" s="194"/>
      <c r="FN537" s="194"/>
      <c r="FO537" s="194"/>
      <c r="FP537" s="194"/>
      <c r="FQ537" s="194"/>
      <c r="FR537" s="194"/>
      <c r="FS537" s="194"/>
      <c r="FT537" s="194"/>
      <c r="FU537" s="194"/>
      <c r="FV537" s="194"/>
      <c r="FW537" s="194"/>
      <c r="FX537" s="194"/>
      <c r="FY537" s="194"/>
      <c r="FZ537" s="194"/>
      <c r="GA537" s="194"/>
      <c r="GB537" s="194"/>
      <c r="GC537" s="194"/>
      <c r="GD537" s="194"/>
      <c r="GE537" s="194"/>
      <c r="GF537" s="194"/>
      <c r="GG537" s="194"/>
      <c r="GH537" s="194"/>
      <c r="GI537" s="194"/>
      <c r="GJ537" s="194"/>
      <c r="GK537" s="194"/>
      <c r="GL537" s="194"/>
      <c r="GM537" s="194"/>
      <c r="GN537" s="194"/>
      <c r="GO537" s="194"/>
      <c r="GP537" s="194"/>
      <c r="GQ537" s="194"/>
      <c r="GR537" s="194"/>
      <c r="GS537" s="194"/>
      <c r="GT537" s="194"/>
      <c r="GU537" s="194"/>
      <c r="GV537" s="194"/>
      <c r="GW537" s="194"/>
      <c r="GX537" s="194"/>
      <c r="GY537" s="194"/>
      <c r="GZ537" s="194"/>
      <c r="HA537" s="194"/>
      <c r="HB537" s="194"/>
      <c r="HC537" s="194"/>
      <c r="HD537" s="194"/>
      <c r="HE537" s="194"/>
      <c r="HF537" s="194"/>
      <c r="HG537" s="194"/>
      <c r="HH537" s="194"/>
      <c r="HI537" s="194"/>
      <c r="HJ537" s="194"/>
      <c r="HK537" s="194"/>
      <c r="HL537" s="194"/>
      <c r="HM537" s="194"/>
      <c r="HN537" s="194"/>
      <c r="HO537" s="194"/>
      <c r="HP537" s="194"/>
      <c r="HQ537" s="194"/>
      <c r="HR537" s="194"/>
      <c r="HS537" s="194"/>
      <c r="HT537" s="194"/>
      <c r="HU537" s="194"/>
      <c r="HV537" s="194"/>
      <c r="HW537" s="194"/>
      <c r="HX537" s="194"/>
      <c r="HY537" s="194"/>
      <c r="HZ537" s="194"/>
      <c r="IA537" s="194"/>
      <c r="IB537" s="194"/>
      <c r="IC537" s="194"/>
      <c r="ID537" s="194"/>
      <c r="IE537" s="194"/>
      <c r="IF537" s="194"/>
      <c r="IG537" s="194"/>
      <c r="IH537" s="194"/>
      <c r="II537" s="194"/>
      <c r="IJ537" s="194"/>
      <c r="IK537" s="194"/>
      <c r="IL537" s="194"/>
      <c r="IM537" s="194"/>
      <c r="IN537" s="194"/>
    </row>
    <row r="538" spans="1:248" s="314" customFormat="1" ht="12" customHeight="1">
      <c r="A538" s="260"/>
      <c r="B538" s="224" t="str">
        <f>B473</f>
        <v>FAPESP,  SETEMBRO DE 2015</v>
      </c>
      <c r="C538" s="824"/>
      <c r="D538" s="824"/>
      <c r="E538" s="826"/>
      <c r="F538" s="826"/>
      <c r="G538" s="826"/>
      <c r="H538" s="826"/>
      <c r="I538" s="826"/>
      <c r="J538" s="826"/>
      <c r="K538" s="826"/>
      <c r="L538" s="824"/>
      <c r="M538" s="1641"/>
      <c r="N538" s="1641"/>
      <c r="O538" s="1641"/>
      <c r="P538" s="1641"/>
      <c r="Q538" s="1641"/>
      <c r="R538" s="1641"/>
      <c r="S538" s="521"/>
      <c r="T538" s="521">
        <v>1</v>
      </c>
      <c r="U538" s="210"/>
      <c r="V538" s="143"/>
      <c r="W538" s="143"/>
      <c r="X538" s="143"/>
      <c r="Y538" s="203"/>
      <c r="Z538" s="198"/>
      <c r="AA538" s="198"/>
      <c r="AB538" s="198"/>
      <c r="AC538" s="198"/>
      <c r="AD538" s="198"/>
      <c r="AE538" s="198"/>
      <c r="AF538" s="198"/>
      <c r="AG538" s="198"/>
      <c r="AH538" s="198"/>
      <c r="AI538" s="198"/>
      <c r="AJ538" s="198"/>
      <c r="AK538" s="198"/>
      <c r="AL538" s="198"/>
      <c r="AM538" s="198"/>
      <c r="AN538" s="198"/>
      <c r="AO538" s="186"/>
      <c r="AP538" s="186"/>
      <c r="AQ538" s="186"/>
      <c r="AR538" s="186"/>
      <c r="AS538" s="186"/>
      <c r="AT538" s="186"/>
      <c r="AU538" s="186"/>
      <c r="AV538" s="186"/>
      <c r="AW538" s="186"/>
      <c r="AX538" s="186"/>
      <c r="AY538" s="186"/>
      <c r="AZ538" s="186"/>
      <c r="BA538" s="186"/>
      <c r="BB538" s="186"/>
      <c r="BC538" s="186"/>
      <c r="BD538" s="186"/>
      <c r="BE538" s="186"/>
      <c r="BF538" s="186"/>
      <c r="BG538" s="186"/>
      <c r="BH538" s="186"/>
      <c r="BI538" s="186"/>
      <c r="BJ538" s="186"/>
      <c r="BK538" s="186"/>
      <c r="BL538" s="186"/>
      <c r="BM538" s="186"/>
      <c r="BN538" s="186"/>
      <c r="BO538" s="186"/>
      <c r="BP538" s="186"/>
      <c r="BQ538" s="186"/>
      <c r="BR538" s="186"/>
      <c r="BS538" s="186"/>
      <c r="BT538" s="186"/>
      <c r="BU538" s="186"/>
      <c r="BV538" s="186"/>
      <c r="BW538" s="186"/>
      <c r="BX538" s="186"/>
      <c r="BY538" s="186"/>
      <c r="BZ538" s="186"/>
      <c r="CA538" s="186"/>
      <c r="CB538" s="186"/>
      <c r="CC538" s="186"/>
      <c r="CD538" s="186"/>
      <c r="CE538" s="186"/>
      <c r="CF538" s="186"/>
      <c r="CG538" s="186"/>
      <c r="CH538" s="186"/>
      <c r="CI538" s="186"/>
      <c r="CJ538" s="186"/>
      <c r="CK538" s="186"/>
      <c r="CL538" s="186"/>
      <c r="CM538" s="186"/>
      <c r="CN538" s="186"/>
      <c r="CO538" s="186"/>
      <c r="CP538" s="186"/>
      <c r="CQ538" s="186"/>
      <c r="CR538" s="186"/>
      <c r="CS538" s="186"/>
      <c r="CT538" s="186"/>
      <c r="CU538" s="186"/>
      <c r="CV538" s="186"/>
      <c r="CW538" s="186"/>
      <c r="CX538" s="186"/>
      <c r="CY538" s="186"/>
      <c r="CZ538" s="186"/>
      <c r="DA538" s="186"/>
      <c r="DB538" s="186"/>
      <c r="DC538" s="186"/>
      <c r="DD538" s="186"/>
      <c r="DE538" s="186"/>
      <c r="DF538" s="186"/>
      <c r="DG538" s="186"/>
      <c r="DH538" s="186"/>
      <c r="DI538" s="186"/>
      <c r="DJ538" s="186"/>
      <c r="DK538" s="186"/>
      <c r="DL538" s="186"/>
      <c r="DM538" s="186"/>
      <c r="DN538" s="186"/>
      <c r="DO538" s="186"/>
      <c r="DP538" s="186"/>
      <c r="DQ538" s="186"/>
      <c r="DR538" s="186"/>
      <c r="DS538" s="186"/>
      <c r="DT538" s="186"/>
      <c r="DU538" s="186"/>
      <c r="DV538" s="186"/>
      <c r="DW538" s="186"/>
      <c r="DX538" s="186"/>
      <c r="DY538" s="186"/>
      <c r="DZ538" s="186"/>
      <c r="EA538" s="186"/>
      <c r="EB538" s="186"/>
      <c r="EC538" s="186"/>
      <c r="ED538" s="186"/>
      <c r="EE538" s="186"/>
      <c r="EF538" s="186"/>
      <c r="EG538" s="186"/>
      <c r="EH538" s="186"/>
      <c r="EI538" s="186"/>
      <c r="EJ538" s="186"/>
      <c r="EK538" s="186"/>
      <c r="EL538" s="186"/>
      <c r="EM538" s="186"/>
      <c r="EN538" s="186"/>
      <c r="EO538" s="186"/>
      <c r="EP538" s="186"/>
      <c r="EQ538" s="186"/>
      <c r="ER538" s="186"/>
      <c r="ES538" s="186"/>
      <c r="ET538" s="186"/>
      <c r="EU538" s="186"/>
      <c r="EV538" s="186"/>
      <c r="EW538" s="186"/>
      <c r="EX538" s="186"/>
      <c r="EY538" s="186"/>
      <c r="EZ538" s="186"/>
      <c r="FA538" s="186"/>
      <c r="FB538" s="186"/>
      <c r="FC538" s="186"/>
      <c r="FD538" s="186"/>
      <c r="FE538" s="186"/>
      <c r="FF538" s="186"/>
      <c r="FG538" s="186"/>
      <c r="FH538" s="186"/>
      <c r="FI538" s="186"/>
      <c r="FJ538" s="186"/>
      <c r="FK538" s="186"/>
      <c r="FL538" s="186"/>
      <c r="FM538" s="186"/>
      <c r="FN538" s="186"/>
      <c r="FO538" s="186"/>
      <c r="FP538" s="186"/>
      <c r="FQ538" s="186"/>
      <c r="FR538" s="186"/>
      <c r="FS538" s="186"/>
      <c r="FT538" s="186"/>
      <c r="FU538" s="186"/>
      <c r="FV538" s="186"/>
      <c r="FW538" s="186"/>
      <c r="FX538" s="186"/>
      <c r="FY538" s="186"/>
      <c r="FZ538" s="186"/>
      <c r="GA538" s="186"/>
      <c r="GB538" s="186"/>
      <c r="GC538" s="186"/>
      <c r="GD538" s="186"/>
      <c r="GE538" s="186"/>
      <c r="GF538" s="186"/>
      <c r="GG538" s="186"/>
      <c r="GH538" s="186"/>
      <c r="GI538" s="186"/>
      <c r="GJ538" s="186"/>
      <c r="GK538" s="186"/>
      <c r="GL538" s="186"/>
      <c r="GM538" s="186"/>
      <c r="GN538" s="186"/>
      <c r="GO538" s="186"/>
      <c r="GP538" s="186"/>
      <c r="GQ538" s="186"/>
      <c r="GR538" s="186"/>
      <c r="GS538" s="186"/>
      <c r="GT538" s="186"/>
      <c r="GU538" s="186"/>
      <c r="GV538" s="186"/>
      <c r="GW538" s="186"/>
      <c r="GX538" s="186"/>
      <c r="GY538" s="186"/>
      <c r="GZ538" s="186"/>
      <c r="HA538" s="186"/>
      <c r="HB538" s="186"/>
      <c r="HC538" s="186"/>
      <c r="HD538" s="186"/>
      <c r="HE538" s="186"/>
      <c r="HF538" s="186"/>
      <c r="HG538" s="186"/>
      <c r="HH538" s="186"/>
      <c r="HI538" s="186"/>
      <c r="HJ538" s="186"/>
      <c r="HK538" s="186"/>
      <c r="HL538" s="186"/>
      <c r="HM538" s="186"/>
      <c r="HN538" s="186"/>
      <c r="HO538" s="186"/>
      <c r="HP538" s="186"/>
      <c r="HQ538" s="186"/>
      <c r="HR538" s="186"/>
      <c r="HS538" s="186"/>
      <c r="HT538" s="186"/>
      <c r="HU538" s="186"/>
      <c r="HV538" s="186"/>
      <c r="HW538" s="186"/>
      <c r="HX538" s="186"/>
      <c r="HY538" s="186"/>
      <c r="HZ538" s="186"/>
      <c r="IA538" s="186"/>
      <c r="IB538" s="186"/>
      <c r="IC538" s="186"/>
      <c r="ID538" s="186"/>
      <c r="IE538" s="186"/>
      <c r="IF538" s="186"/>
      <c r="IG538" s="186"/>
      <c r="IH538" s="186"/>
      <c r="II538" s="186"/>
      <c r="IJ538" s="186"/>
      <c r="IK538" s="186"/>
      <c r="IL538" s="186"/>
      <c r="IM538" s="186"/>
      <c r="IN538" s="186"/>
    </row>
    <row r="539" spans="1:248" s="314" customFormat="1" ht="21" customHeight="1">
      <c r="A539" s="260"/>
      <c r="B539" s="309" t="s">
        <v>144</v>
      </c>
      <c r="C539" s="824"/>
      <c r="D539" s="824"/>
      <c r="E539" s="826"/>
      <c r="F539" s="826"/>
      <c r="G539" s="826"/>
      <c r="H539" s="826"/>
      <c r="I539" s="826"/>
      <c r="J539" s="826"/>
      <c r="K539" s="826"/>
      <c r="L539" s="824"/>
      <c r="M539" s="311"/>
      <c r="N539" s="311"/>
      <c r="O539" s="311"/>
      <c r="P539" s="311"/>
      <c r="Q539" s="311"/>
      <c r="R539" s="311"/>
      <c r="S539" s="311"/>
      <c r="T539" s="311"/>
      <c r="U539" s="210"/>
      <c r="V539" s="143"/>
      <c r="W539" s="143"/>
      <c r="X539" s="143"/>
      <c r="Y539" s="203"/>
      <c r="Z539" s="198"/>
      <c r="AA539" s="198"/>
      <c r="AB539" s="198"/>
      <c r="AC539" s="198"/>
      <c r="AD539" s="198"/>
      <c r="AE539" s="198"/>
      <c r="AF539" s="198"/>
      <c r="AG539" s="198"/>
      <c r="AH539" s="198"/>
      <c r="AI539" s="198"/>
      <c r="AJ539" s="198"/>
      <c r="AK539" s="198"/>
      <c r="AL539" s="198"/>
      <c r="AM539" s="198"/>
      <c r="AN539" s="198"/>
      <c r="AO539" s="186"/>
      <c r="AP539" s="186"/>
      <c r="AQ539" s="186"/>
      <c r="AR539" s="186"/>
      <c r="AS539" s="186"/>
      <c r="AT539" s="186"/>
      <c r="AU539" s="186"/>
      <c r="AV539" s="186"/>
      <c r="AW539" s="186"/>
      <c r="AX539" s="186"/>
      <c r="AY539" s="186"/>
      <c r="AZ539" s="186"/>
      <c r="BA539" s="186"/>
      <c r="BB539" s="186"/>
      <c r="BC539" s="186"/>
      <c r="BD539" s="186"/>
      <c r="BE539" s="186"/>
      <c r="BF539" s="186"/>
      <c r="BG539" s="186"/>
      <c r="BH539" s="186"/>
      <c r="BI539" s="186"/>
      <c r="BJ539" s="186"/>
      <c r="BK539" s="186"/>
      <c r="BL539" s="186"/>
      <c r="BM539" s="186"/>
      <c r="BN539" s="186"/>
      <c r="BO539" s="186"/>
      <c r="BP539" s="186"/>
      <c r="BQ539" s="186"/>
      <c r="BR539" s="186"/>
      <c r="BS539" s="186"/>
      <c r="BT539" s="186"/>
      <c r="BU539" s="186"/>
      <c r="BV539" s="186"/>
      <c r="BW539" s="186"/>
      <c r="BX539" s="186"/>
      <c r="BY539" s="186"/>
      <c r="BZ539" s="186"/>
      <c r="CA539" s="186"/>
      <c r="CB539" s="186"/>
      <c r="CC539" s="186"/>
      <c r="CD539" s="186"/>
      <c r="CE539" s="186"/>
      <c r="CF539" s="186"/>
      <c r="CG539" s="186"/>
      <c r="CH539" s="186"/>
      <c r="CI539" s="186"/>
      <c r="CJ539" s="186"/>
      <c r="CK539" s="186"/>
      <c r="CL539" s="186"/>
      <c r="CM539" s="186"/>
      <c r="CN539" s="186"/>
      <c r="CO539" s="186"/>
      <c r="CP539" s="186"/>
      <c r="CQ539" s="186"/>
      <c r="CR539" s="186"/>
      <c r="CS539" s="186"/>
      <c r="CT539" s="186"/>
      <c r="CU539" s="186"/>
      <c r="CV539" s="186"/>
      <c r="CW539" s="186"/>
      <c r="CX539" s="186"/>
      <c r="CY539" s="186"/>
      <c r="CZ539" s="186"/>
      <c r="DA539" s="186"/>
      <c r="DB539" s="186"/>
      <c r="DC539" s="186"/>
      <c r="DD539" s="186"/>
      <c r="DE539" s="186"/>
      <c r="DF539" s="186"/>
      <c r="DG539" s="186"/>
      <c r="DH539" s="186"/>
      <c r="DI539" s="186"/>
      <c r="DJ539" s="186"/>
      <c r="DK539" s="186"/>
      <c r="DL539" s="186"/>
      <c r="DM539" s="186"/>
      <c r="DN539" s="186"/>
      <c r="DO539" s="186"/>
      <c r="DP539" s="186"/>
      <c r="DQ539" s="186"/>
      <c r="DR539" s="186"/>
      <c r="DS539" s="186"/>
      <c r="DT539" s="186"/>
      <c r="DU539" s="186"/>
      <c r="DV539" s="186"/>
      <c r="DW539" s="186"/>
      <c r="DX539" s="186"/>
      <c r="DY539" s="186"/>
      <c r="DZ539" s="186"/>
      <c r="EA539" s="186"/>
      <c r="EB539" s="186"/>
      <c r="EC539" s="186"/>
      <c r="ED539" s="186"/>
      <c r="EE539" s="186"/>
      <c r="EF539" s="186"/>
      <c r="EG539" s="186"/>
      <c r="EH539" s="186"/>
      <c r="EI539" s="186"/>
      <c r="EJ539" s="186"/>
      <c r="EK539" s="186"/>
      <c r="EL539" s="186"/>
      <c r="EM539" s="186"/>
      <c r="EN539" s="186"/>
      <c r="EO539" s="186"/>
      <c r="EP539" s="186"/>
      <c r="EQ539" s="186"/>
      <c r="ER539" s="186"/>
      <c r="ES539" s="186"/>
      <c r="ET539" s="186"/>
      <c r="EU539" s="186"/>
      <c r="EV539" s="186"/>
      <c r="EW539" s="186"/>
      <c r="EX539" s="186"/>
      <c r="EY539" s="186"/>
      <c r="EZ539" s="186"/>
      <c r="FA539" s="186"/>
      <c r="FB539" s="186"/>
      <c r="FC539" s="186"/>
      <c r="FD539" s="186"/>
      <c r="FE539" s="186"/>
      <c r="FF539" s="186"/>
      <c r="FG539" s="186"/>
      <c r="FH539" s="186"/>
      <c r="FI539" s="186"/>
      <c r="FJ539" s="186"/>
      <c r="FK539" s="186"/>
      <c r="FL539" s="186"/>
      <c r="FM539" s="186"/>
      <c r="FN539" s="186"/>
      <c r="FO539" s="186"/>
      <c r="FP539" s="186"/>
      <c r="FQ539" s="186"/>
      <c r="FR539" s="186"/>
      <c r="FS539" s="186"/>
      <c r="FT539" s="186"/>
      <c r="FU539" s="186"/>
      <c r="FV539" s="186"/>
      <c r="FW539" s="186"/>
      <c r="FX539" s="186"/>
      <c r="FY539" s="186"/>
      <c r="FZ539" s="186"/>
      <c r="GA539" s="186"/>
      <c r="GB539" s="186"/>
      <c r="GC539" s="186"/>
      <c r="GD539" s="186"/>
      <c r="GE539" s="186"/>
      <c r="GF539" s="186"/>
      <c r="GG539" s="186"/>
      <c r="GH539" s="186"/>
      <c r="GI539" s="186"/>
      <c r="GJ539" s="186"/>
      <c r="GK539" s="186"/>
      <c r="GL539" s="186"/>
      <c r="GM539" s="186"/>
      <c r="GN539" s="186"/>
      <c r="GO539" s="186"/>
      <c r="GP539" s="186"/>
      <c r="GQ539" s="186"/>
      <c r="GR539" s="186"/>
      <c r="GS539" s="186"/>
      <c r="GT539" s="186"/>
      <c r="GU539" s="186"/>
      <c r="GV539" s="186"/>
      <c r="GW539" s="186"/>
      <c r="GX539" s="186"/>
      <c r="GY539" s="186"/>
      <c r="GZ539" s="186"/>
      <c r="HA539" s="186"/>
      <c r="HB539" s="186"/>
      <c r="HC539" s="186"/>
      <c r="HD539" s="186"/>
      <c r="HE539" s="186"/>
      <c r="HF539" s="186"/>
      <c r="HG539" s="186"/>
      <c r="HH539" s="186"/>
      <c r="HI539" s="186"/>
      <c r="HJ539" s="186"/>
      <c r="HK539" s="186"/>
      <c r="HL539" s="186"/>
      <c r="HM539" s="186"/>
      <c r="HN539" s="186"/>
      <c r="HO539" s="186"/>
      <c r="HP539" s="186"/>
      <c r="HQ539" s="186"/>
      <c r="HR539" s="186"/>
      <c r="HS539" s="186"/>
      <c r="HT539" s="186"/>
      <c r="HU539" s="186"/>
      <c r="HV539" s="186"/>
      <c r="HW539" s="186"/>
      <c r="HX539" s="186"/>
      <c r="HY539" s="186"/>
      <c r="HZ539" s="186"/>
      <c r="IA539" s="186"/>
      <c r="IB539" s="186"/>
      <c r="IC539" s="186"/>
      <c r="ID539" s="186"/>
      <c r="IE539" s="186"/>
      <c r="IF539" s="186"/>
      <c r="IG539" s="186"/>
      <c r="IH539" s="186"/>
      <c r="II539" s="186"/>
      <c r="IJ539" s="186"/>
      <c r="IK539" s="186"/>
      <c r="IL539" s="186"/>
      <c r="IM539" s="186"/>
      <c r="IN539" s="186"/>
    </row>
    <row r="540" spans="1:248" s="39" customFormat="1" ht="12.75" customHeight="1">
      <c r="A540" s="260"/>
      <c r="B540" s="1629" t="s">
        <v>1</v>
      </c>
      <c r="C540" s="1644" t="s">
        <v>7</v>
      </c>
      <c r="D540" s="1646" t="s">
        <v>8</v>
      </c>
      <c r="E540" s="1647"/>
      <c r="F540" s="1647"/>
      <c r="G540" s="1647"/>
      <c r="H540" s="1647"/>
      <c r="I540" s="1647"/>
      <c r="J540" s="1647"/>
      <c r="K540" s="1648"/>
      <c r="L540" s="1644" t="s">
        <v>117</v>
      </c>
      <c r="M540" s="1587" t="s">
        <v>53</v>
      </c>
      <c r="N540" s="1644" t="s">
        <v>3</v>
      </c>
      <c r="O540" s="1633" t="s">
        <v>118</v>
      </c>
      <c r="P540" s="1634"/>
      <c r="Q540" s="1633" t="s">
        <v>119</v>
      </c>
      <c r="R540" s="1653"/>
      <c r="S540" s="1634"/>
      <c r="T540" s="1631" t="s">
        <v>2</v>
      </c>
      <c r="U540" s="348"/>
      <c r="W540" s="143"/>
    </row>
    <row r="541" spans="1:248" s="38" customFormat="1" ht="20.25" customHeight="1" thickBot="1">
      <c r="A541" s="269"/>
      <c r="B541" s="1630"/>
      <c r="C541" s="1645"/>
      <c r="D541" s="1649"/>
      <c r="E541" s="1650"/>
      <c r="F541" s="1650"/>
      <c r="G541" s="1650"/>
      <c r="H541" s="1650"/>
      <c r="I541" s="1650"/>
      <c r="J541" s="1650"/>
      <c r="K541" s="1651"/>
      <c r="L541" s="1645"/>
      <c r="M541" s="1652"/>
      <c r="N541" s="1652"/>
      <c r="O541" s="1635"/>
      <c r="P541" s="1636"/>
      <c r="Q541" s="1654"/>
      <c r="R541" s="1655"/>
      <c r="S541" s="1656"/>
      <c r="T541" s="1632"/>
      <c r="U541" s="349"/>
      <c r="V541" s="88"/>
      <c r="W541" s="89"/>
    </row>
    <row r="542" spans="1:248" s="39" customFormat="1" ht="23.45" customHeight="1">
      <c r="A542" s="260"/>
      <c r="B542" s="282"/>
      <c r="C542" s="865"/>
      <c r="D542" s="1642"/>
      <c r="E542" s="1643"/>
      <c r="F542" s="1643"/>
      <c r="G542" s="1643"/>
      <c r="H542" s="1643"/>
      <c r="I542" s="1643"/>
      <c r="J542" s="1643"/>
      <c r="K542" s="1643"/>
      <c r="L542" s="942"/>
      <c r="M542" s="253"/>
      <c r="N542" s="254"/>
      <c r="O542" s="1684" t="str">
        <f t="shared" ref="O542:O591" si="14">IF(C542*N542=0,"",C542*N542)</f>
        <v/>
      </c>
      <c r="P542" s="1685"/>
      <c r="Q542" s="1680" t="str">
        <f t="shared" ref="Q542:Q591" si="15">IF(ISERROR(INDEX($W$495:$W$500,MATCH(M542,$V$495:$V$500,0))*O542),"",INDEX($W$495:$W$500,MATCH(M542,V$495:V$500,0))*O542)</f>
        <v/>
      </c>
      <c r="R542" s="1680"/>
      <c r="S542" s="1680"/>
      <c r="T542" s="413"/>
      <c r="U542" s="350"/>
      <c r="V542" s="143"/>
      <c r="W542" s="143"/>
      <c r="X542" s="143"/>
      <c r="Y542" s="143"/>
    </row>
    <row r="543" spans="1:248" s="39" customFormat="1" ht="23.45" customHeight="1">
      <c r="A543" s="260"/>
      <c r="B543" s="281"/>
      <c r="C543" s="865"/>
      <c r="D543" s="1615"/>
      <c r="E543" s="1616"/>
      <c r="F543" s="1616"/>
      <c r="G543" s="1616"/>
      <c r="H543" s="1616"/>
      <c r="I543" s="1616"/>
      <c r="J543" s="1616"/>
      <c r="K543" s="1616"/>
      <c r="L543" s="942"/>
      <c r="M543" s="253"/>
      <c r="N543" s="131"/>
      <c r="O543" s="1617" t="str">
        <f t="shared" si="14"/>
        <v/>
      </c>
      <c r="P543" s="1618"/>
      <c r="Q543" s="1680" t="str">
        <f t="shared" si="15"/>
        <v/>
      </c>
      <c r="R543" s="1680"/>
      <c r="S543" s="1680"/>
      <c r="T543" s="412"/>
      <c r="U543" s="350"/>
      <c r="V543" s="143"/>
      <c r="W543" s="143"/>
      <c r="X543" s="143"/>
      <c r="Y543" s="143"/>
    </row>
    <row r="544" spans="1:248" s="39" customFormat="1" ht="23.45" customHeight="1">
      <c r="A544" s="260"/>
      <c r="B544" s="281"/>
      <c r="C544" s="865"/>
      <c r="D544" s="1615"/>
      <c r="E544" s="1616"/>
      <c r="F544" s="1616"/>
      <c r="G544" s="1616"/>
      <c r="H544" s="1616"/>
      <c r="I544" s="1616"/>
      <c r="J544" s="1616"/>
      <c r="K544" s="1616"/>
      <c r="L544" s="942"/>
      <c r="M544" s="253"/>
      <c r="N544" s="131"/>
      <c r="O544" s="1617" t="str">
        <f t="shared" si="14"/>
        <v/>
      </c>
      <c r="P544" s="1618"/>
      <c r="Q544" s="1680" t="str">
        <f t="shared" si="15"/>
        <v/>
      </c>
      <c r="R544" s="1680"/>
      <c r="S544" s="1680"/>
      <c r="T544" s="412"/>
      <c r="U544" s="350"/>
      <c r="V544" s="143"/>
      <c r="W544" s="143"/>
      <c r="X544" s="143"/>
      <c r="Y544" s="143"/>
    </row>
    <row r="545" spans="1:25" s="39" customFormat="1" ht="23.45" customHeight="1">
      <c r="A545" s="260"/>
      <c r="B545" s="281"/>
      <c r="C545" s="90"/>
      <c r="D545" s="1615"/>
      <c r="E545" s="1616"/>
      <c r="F545" s="1616"/>
      <c r="G545" s="1616"/>
      <c r="H545" s="1616"/>
      <c r="I545" s="1616"/>
      <c r="J545" s="1616"/>
      <c r="K545" s="1616"/>
      <c r="L545" s="217"/>
      <c r="M545" s="253"/>
      <c r="N545" s="131"/>
      <c r="O545" s="1617" t="str">
        <f t="shared" si="14"/>
        <v/>
      </c>
      <c r="P545" s="1618"/>
      <c r="Q545" s="1680" t="str">
        <f t="shared" si="15"/>
        <v/>
      </c>
      <c r="R545" s="1680"/>
      <c r="S545" s="1680"/>
      <c r="T545" s="412"/>
      <c r="U545" s="350"/>
      <c r="V545" s="143"/>
      <c r="W545" s="143"/>
      <c r="X545" s="143"/>
      <c r="Y545" s="143"/>
    </row>
    <row r="546" spans="1:25" s="39" customFormat="1" ht="23.45" customHeight="1">
      <c r="A546" s="260"/>
      <c r="B546" s="281"/>
      <c r="C546" s="90"/>
      <c r="D546" s="1615"/>
      <c r="E546" s="1616"/>
      <c r="F546" s="1616"/>
      <c r="G546" s="1616"/>
      <c r="H546" s="1616"/>
      <c r="I546" s="1616"/>
      <c r="J546" s="1616"/>
      <c r="K546" s="1616"/>
      <c r="L546" s="217"/>
      <c r="M546" s="253"/>
      <c r="N546" s="131"/>
      <c r="O546" s="1617" t="str">
        <f t="shared" si="14"/>
        <v/>
      </c>
      <c r="P546" s="1618"/>
      <c r="Q546" s="1680" t="str">
        <f t="shared" si="15"/>
        <v/>
      </c>
      <c r="R546" s="1680"/>
      <c r="S546" s="1680"/>
      <c r="T546" s="412"/>
      <c r="U546" s="350"/>
      <c r="V546" s="143"/>
      <c r="W546" s="143"/>
      <c r="X546" s="143"/>
      <c r="Y546" s="143"/>
    </row>
    <row r="547" spans="1:25" s="39" customFormat="1" ht="23.45" customHeight="1">
      <c r="A547" s="260"/>
      <c r="B547" s="281"/>
      <c r="C547" s="90"/>
      <c r="D547" s="1615"/>
      <c r="E547" s="1616"/>
      <c r="F547" s="1616"/>
      <c r="G547" s="1616"/>
      <c r="H547" s="1616"/>
      <c r="I547" s="1616"/>
      <c r="J547" s="1616"/>
      <c r="K547" s="1616"/>
      <c r="L547" s="217"/>
      <c r="M547" s="253"/>
      <c r="N547" s="131"/>
      <c r="O547" s="1617" t="str">
        <f t="shared" si="14"/>
        <v/>
      </c>
      <c r="P547" s="1618"/>
      <c r="Q547" s="1680" t="str">
        <f t="shared" si="15"/>
        <v/>
      </c>
      <c r="R547" s="1680"/>
      <c r="S547" s="1680"/>
      <c r="T547" s="412"/>
      <c r="U547" s="350"/>
      <c r="V547" s="143"/>
      <c r="W547" s="143"/>
      <c r="X547" s="143"/>
      <c r="Y547" s="143"/>
    </row>
    <row r="548" spans="1:25" s="39" customFormat="1" ht="23.45" customHeight="1">
      <c r="A548" s="260"/>
      <c r="B548" s="281"/>
      <c r="C548" s="90"/>
      <c r="D548" s="1615"/>
      <c r="E548" s="1616"/>
      <c r="F548" s="1616"/>
      <c r="G548" s="1616"/>
      <c r="H548" s="1616"/>
      <c r="I548" s="1616"/>
      <c r="J548" s="1616"/>
      <c r="K548" s="1616"/>
      <c r="L548" s="217"/>
      <c r="M548" s="253"/>
      <c r="N548" s="131"/>
      <c r="O548" s="1617" t="str">
        <f t="shared" si="14"/>
        <v/>
      </c>
      <c r="P548" s="1618"/>
      <c r="Q548" s="1680" t="str">
        <f t="shared" si="15"/>
        <v/>
      </c>
      <c r="R548" s="1680"/>
      <c r="S548" s="1680"/>
      <c r="T548" s="412"/>
      <c r="U548" s="350"/>
      <c r="V548" s="143"/>
      <c r="W548" s="143"/>
      <c r="X548" s="143"/>
      <c r="Y548" s="143"/>
    </row>
    <row r="549" spans="1:25" s="39" customFormat="1" ht="23.45" customHeight="1">
      <c r="A549" s="260"/>
      <c r="B549" s="281"/>
      <c r="C549" s="90"/>
      <c r="D549" s="1615"/>
      <c r="E549" s="1616"/>
      <c r="F549" s="1616"/>
      <c r="G549" s="1616"/>
      <c r="H549" s="1616"/>
      <c r="I549" s="1616"/>
      <c r="J549" s="1616"/>
      <c r="K549" s="1657"/>
      <c r="L549" s="217"/>
      <c r="M549" s="253"/>
      <c r="N549" s="131"/>
      <c r="O549" s="1617" t="str">
        <f t="shared" si="14"/>
        <v/>
      </c>
      <c r="P549" s="1618"/>
      <c r="Q549" s="1680" t="str">
        <f t="shared" si="15"/>
        <v/>
      </c>
      <c r="R549" s="1680"/>
      <c r="S549" s="1680"/>
      <c r="T549" s="412"/>
      <c r="U549" s="350"/>
      <c r="V549" s="162"/>
      <c r="W549" s="163"/>
      <c r="X549" s="164"/>
      <c r="Y549" s="143"/>
    </row>
    <row r="550" spans="1:25" s="39" customFormat="1" ht="23.45" customHeight="1">
      <c r="A550" s="260"/>
      <c r="B550" s="281"/>
      <c r="C550" s="90"/>
      <c r="D550" s="1615"/>
      <c r="E550" s="1616"/>
      <c r="F550" s="1616"/>
      <c r="G550" s="1616"/>
      <c r="H550" s="1616"/>
      <c r="I550" s="1616"/>
      <c r="J550" s="1616"/>
      <c r="K550" s="1616"/>
      <c r="L550" s="217"/>
      <c r="M550" s="253"/>
      <c r="N550" s="131"/>
      <c r="O550" s="1617" t="str">
        <f t="shared" si="14"/>
        <v/>
      </c>
      <c r="P550" s="1618"/>
      <c r="Q550" s="1680" t="str">
        <f t="shared" si="15"/>
        <v/>
      </c>
      <c r="R550" s="1680"/>
      <c r="S550" s="1680"/>
      <c r="T550" s="412"/>
      <c r="U550" s="350"/>
      <c r="V550" s="162"/>
      <c r="W550" s="163"/>
      <c r="X550" s="164"/>
      <c r="Y550" s="143"/>
    </row>
    <row r="551" spans="1:25" s="39" customFormat="1" ht="23.45" customHeight="1">
      <c r="A551" s="260"/>
      <c r="B551" s="281"/>
      <c r="C551" s="90"/>
      <c r="D551" s="1615"/>
      <c r="E551" s="1616"/>
      <c r="F551" s="1616"/>
      <c r="G551" s="1616"/>
      <c r="H551" s="1616"/>
      <c r="I551" s="1616"/>
      <c r="J551" s="1616"/>
      <c r="K551" s="1616"/>
      <c r="L551" s="217"/>
      <c r="M551" s="253"/>
      <c r="N551" s="131"/>
      <c r="O551" s="1617" t="str">
        <f t="shared" si="14"/>
        <v/>
      </c>
      <c r="P551" s="1618"/>
      <c r="Q551" s="1680" t="str">
        <f t="shared" si="15"/>
        <v/>
      </c>
      <c r="R551" s="1680"/>
      <c r="S551" s="1680"/>
      <c r="T551" s="412"/>
      <c r="U551" s="350"/>
      <c r="V551" s="165"/>
      <c r="W551" s="163"/>
      <c r="X551" s="164"/>
      <c r="Y551" s="143"/>
    </row>
    <row r="552" spans="1:25" s="39" customFormat="1" ht="23.45" customHeight="1">
      <c r="A552" s="260"/>
      <c r="B552" s="281"/>
      <c r="C552" s="865"/>
      <c r="D552" s="1615"/>
      <c r="E552" s="1616"/>
      <c r="F552" s="1616"/>
      <c r="G552" s="1616"/>
      <c r="H552" s="1616"/>
      <c r="I552" s="1616"/>
      <c r="J552" s="1616"/>
      <c r="K552" s="1616"/>
      <c r="L552" s="942"/>
      <c r="M552" s="253"/>
      <c r="N552" s="131"/>
      <c r="O552" s="1617" t="str">
        <f t="shared" si="14"/>
        <v/>
      </c>
      <c r="P552" s="1618"/>
      <c r="Q552" s="1680" t="str">
        <f t="shared" si="15"/>
        <v/>
      </c>
      <c r="R552" s="1680"/>
      <c r="S552" s="1680"/>
      <c r="T552" s="412"/>
      <c r="U552" s="350"/>
      <c r="V552" s="165"/>
      <c r="W552" s="163"/>
      <c r="X552" s="164"/>
      <c r="Y552" s="143"/>
    </row>
    <row r="553" spans="1:25" s="39" customFormat="1" ht="23.45" customHeight="1">
      <c r="A553" s="260"/>
      <c r="B553" s="281"/>
      <c r="C553" s="865"/>
      <c r="D553" s="1615"/>
      <c r="E553" s="1616"/>
      <c r="F553" s="1616"/>
      <c r="G553" s="1616"/>
      <c r="H553" s="1616"/>
      <c r="I553" s="1616"/>
      <c r="J553" s="1616"/>
      <c r="K553" s="1616"/>
      <c r="L553" s="942"/>
      <c r="M553" s="253"/>
      <c r="N553" s="131"/>
      <c r="O553" s="1617" t="str">
        <f t="shared" si="14"/>
        <v/>
      </c>
      <c r="P553" s="1618"/>
      <c r="Q553" s="1680" t="str">
        <f t="shared" si="15"/>
        <v/>
      </c>
      <c r="R553" s="1680"/>
      <c r="S553" s="1680"/>
      <c r="T553" s="412"/>
      <c r="U553" s="350"/>
      <c r="V553" s="143"/>
      <c r="W553" s="143"/>
      <c r="X553" s="143"/>
      <c r="Y553" s="143"/>
    </row>
    <row r="554" spans="1:25" s="39" customFormat="1" ht="23.45" customHeight="1">
      <c r="A554" s="260"/>
      <c r="B554" s="281"/>
      <c r="C554" s="865"/>
      <c r="D554" s="1615"/>
      <c r="E554" s="1616"/>
      <c r="F554" s="1616"/>
      <c r="G554" s="1616"/>
      <c r="H554" s="1616"/>
      <c r="I554" s="1616"/>
      <c r="J554" s="1616"/>
      <c r="K554" s="1616"/>
      <c r="L554" s="942"/>
      <c r="M554" s="253"/>
      <c r="N554" s="131"/>
      <c r="O554" s="1617" t="str">
        <f t="shared" si="14"/>
        <v/>
      </c>
      <c r="P554" s="1618"/>
      <c r="Q554" s="1680" t="str">
        <f t="shared" si="15"/>
        <v/>
      </c>
      <c r="R554" s="1680"/>
      <c r="S554" s="1680"/>
      <c r="T554" s="412"/>
      <c r="U554" s="350"/>
      <c r="V554" s="143"/>
      <c r="W554" s="143"/>
      <c r="X554" s="143"/>
      <c r="Y554" s="143"/>
    </row>
    <row r="555" spans="1:25" s="39" customFormat="1" ht="23.45" customHeight="1">
      <c r="A555" s="260"/>
      <c r="B555" s="281"/>
      <c r="C555" s="865"/>
      <c r="D555" s="1615"/>
      <c r="E555" s="1616"/>
      <c r="F555" s="1616"/>
      <c r="G555" s="1616"/>
      <c r="H555" s="1616"/>
      <c r="I555" s="1616"/>
      <c r="J555" s="1616"/>
      <c r="K555" s="1616"/>
      <c r="L555" s="942"/>
      <c r="M555" s="253"/>
      <c r="N555" s="131"/>
      <c r="O555" s="1617" t="str">
        <f t="shared" si="14"/>
        <v/>
      </c>
      <c r="P555" s="1618"/>
      <c r="Q555" s="1680" t="str">
        <f t="shared" si="15"/>
        <v/>
      </c>
      <c r="R555" s="1680"/>
      <c r="S555" s="1680"/>
      <c r="T555" s="412"/>
      <c r="U555" s="350"/>
      <c r="V555" s="143"/>
      <c r="W555" s="143"/>
      <c r="X555" s="143"/>
      <c r="Y555" s="143"/>
    </row>
    <row r="556" spans="1:25" s="39" customFormat="1" ht="23.45" customHeight="1">
      <c r="A556" s="260"/>
      <c r="B556" s="281"/>
      <c r="C556" s="865"/>
      <c r="D556" s="1615"/>
      <c r="E556" s="1616"/>
      <c r="F556" s="1616"/>
      <c r="G556" s="1616"/>
      <c r="H556" s="1616"/>
      <c r="I556" s="1616"/>
      <c r="J556" s="1616"/>
      <c r="K556" s="1616"/>
      <c r="L556" s="942"/>
      <c r="M556" s="253"/>
      <c r="N556" s="131"/>
      <c r="O556" s="1617" t="str">
        <f t="shared" si="14"/>
        <v/>
      </c>
      <c r="P556" s="1618"/>
      <c r="Q556" s="1680" t="str">
        <f t="shared" si="15"/>
        <v/>
      </c>
      <c r="R556" s="1680"/>
      <c r="S556" s="1680"/>
      <c r="T556" s="412"/>
      <c r="U556" s="350"/>
      <c r="V556" s="143"/>
      <c r="W556" s="143"/>
      <c r="X556" s="143"/>
      <c r="Y556" s="143"/>
    </row>
    <row r="557" spans="1:25" s="39" customFormat="1" ht="23.45" customHeight="1">
      <c r="A557" s="260"/>
      <c r="B557" s="281"/>
      <c r="C557" s="865"/>
      <c r="D557" s="1615"/>
      <c r="E557" s="1616"/>
      <c r="F557" s="1616"/>
      <c r="G557" s="1616"/>
      <c r="H557" s="1616"/>
      <c r="I557" s="1616"/>
      <c r="J557" s="1616"/>
      <c r="K557" s="1616"/>
      <c r="L557" s="942"/>
      <c r="M557" s="253"/>
      <c r="N557" s="131"/>
      <c r="O557" s="1617" t="str">
        <f t="shared" si="14"/>
        <v/>
      </c>
      <c r="P557" s="1618"/>
      <c r="Q557" s="1680" t="str">
        <f t="shared" si="15"/>
        <v/>
      </c>
      <c r="R557" s="1680"/>
      <c r="S557" s="1680"/>
      <c r="T557" s="412"/>
      <c r="U557" s="350"/>
      <c r="V557" s="143"/>
      <c r="W557" s="143"/>
      <c r="X557" s="143"/>
      <c r="Y557" s="143"/>
    </row>
    <row r="558" spans="1:25" s="39" customFormat="1" ht="23.45" customHeight="1">
      <c r="A558" s="260"/>
      <c r="B558" s="281"/>
      <c r="C558" s="865"/>
      <c r="D558" s="1615"/>
      <c r="E558" s="1616"/>
      <c r="F558" s="1616"/>
      <c r="G558" s="1616"/>
      <c r="H558" s="1616"/>
      <c r="I558" s="1616"/>
      <c r="J558" s="1616"/>
      <c r="K558" s="1616"/>
      <c r="L558" s="942"/>
      <c r="M558" s="253"/>
      <c r="N558" s="131"/>
      <c r="O558" s="1617" t="str">
        <f t="shared" si="14"/>
        <v/>
      </c>
      <c r="P558" s="1618"/>
      <c r="Q558" s="1680" t="str">
        <f t="shared" si="15"/>
        <v/>
      </c>
      <c r="R558" s="1680"/>
      <c r="S558" s="1680"/>
      <c r="T558" s="412"/>
      <c r="U558" s="350"/>
      <c r="V558" s="143"/>
      <c r="W558" s="143"/>
      <c r="X558" s="143"/>
      <c r="Y558" s="143"/>
    </row>
    <row r="559" spans="1:25" s="39" customFormat="1" ht="23.45" customHeight="1">
      <c r="A559" s="260"/>
      <c r="B559" s="281"/>
      <c r="C559" s="865"/>
      <c r="D559" s="1615"/>
      <c r="E559" s="1616"/>
      <c r="F559" s="1616"/>
      <c r="G559" s="1616"/>
      <c r="H559" s="1616"/>
      <c r="I559" s="1616"/>
      <c r="J559" s="1616"/>
      <c r="K559" s="1616"/>
      <c r="L559" s="942"/>
      <c r="M559" s="253"/>
      <c r="N559" s="131"/>
      <c r="O559" s="1617" t="str">
        <f t="shared" si="14"/>
        <v/>
      </c>
      <c r="P559" s="1618"/>
      <c r="Q559" s="1680" t="str">
        <f t="shared" si="15"/>
        <v/>
      </c>
      <c r="R559" s="1680"/>
      <c r="S559" s="1680"/>
      <c r="T559" s="412"/>
      <c r="U559" s="350"/>
      <c r="V559" s="143"/>
      <c r="W559" s="143"/>
      <c r="X559" s="143"/>
      <c r="Y559" s="143"/>
    </row>
    <row r="560" spans="1:25" s="39" customFormat="1" ht="23.45" customHeight="1">
      <c r="A560" s="260"/>
      <c r="B560" s="281"/>
      <c r="C560" s="865"/>
      <c r="D560" s="1615"/>
      <c r="E560" s="1616"/>
      <c r="F560" s="1616"/>
      <c r="G560" s="1616"/>
      <c r="H560" s="1616"/>
      <c r="I560" s="1616"/>
      <c r="J560" s="1616"/>
      <c r="K560" s="1616"/>
      <c r="L560" s="942"/>
      <c r="M560" s="253"/>
      <c r="N560" s="131"/>
      <c r="O560" s="1617" t="str">
        <f t="shared" si="14"/>
        <v/>
      </c>
      <c r="P560" s="1618"/>
      <c r="Q560" s="1680" t="str">
        <f t="shared" si="15"/>
        <v/>
      </c>
      <c r="R560" s="1680"/>
      <c r="S560" s="1680"/>
      <c r="T560" s="412"/>
      <c r="U560" s="350"/>
      <c r="V560" s="143"/>
      <c r="W560" s="143"/>
      <c r="X560" s="143"/>
      <c r="Y560" s="143"/>
    </row>
    <row r="561" spans="1:25" s="39" customFormat="1" ht="23.45" customHeight="1">
      <c r="A561" s="260"/>
      <c r="B561" s="281"/>
      <c r="C561" s="865"/>
      <c r="D561" s="1615"/>
      <c r="E561" s="1616"/>
      <c r="F561" s="1616"/>
      <c r="G561" s="1616"/>
      <c r="H561" s="1616"/>
      <c r="I561" s="1616"/>
      <c r="J561" s="1616"/>
      <c r="K561" s="1616"/>
      <c r="L561" s="942"/>
      <c r="M561" s="253"/>
      <c r="N561" s="131"/>
      <c r="O561" s="1617" t="str">
        <f t="shared" si="14"/>
        <v/>
      </c>
      <c r="P561" s="1618"/>
      <c r="Q561" s="1680" t="str">
        <f t="shared" si="15"/>
        <v/>
      </c>
      <c r="R561" s="1680"/>
      <c r="S561" s="1680"/>
      <c r="T561" s="412"/>
      <c r="U561" s="350"/>
      <c r="V561" s="143"/>
      <c r="W561" s="143"/>
      <c r="X561" s="143"/>
      <c r="Y561" s="143"/>
    </row>
    <row r="562" spans="1:25" s="39" customFormat="1" ht="23.45" customHeight="1">
      <c r="A562" s="260"/>
      <c r="B562" s="281"/>
      <c r="C562" s="865"/>
      <c r="D562" s="1615"/>
      <c r="E562" s="1616"/>
      <c r="F562" s="1616"/>
      <c r="G562" s="1616"/>
      <c r="H562" s="1616"/>
      <c r="I562" s="1616"/>
      <c r="J562" s="1616"/>
      <c r="K562" s="1616"/>
      <c r="L562" s="942"/>
      <c r="M562" s="253"/>
      <c r="N562" s="131"/>
      <c r="O562" s="1617" t="str">
        <f t="shared" si="14"/>
        <v/>
      </c>
      <c r="P562" s="1618"/>
      <c r="Q562" s="1680" t="str">
        <f t="shared" si="15"/>
        <v/>
      </c>
      <c r="R562" s="1680"/>
      <c r="S562" s="1680"/>
      <c r="T562" s="412"/>
      <c r="U562" s="350"/>
      <c r="V562" s="143"/>
      <c r="W562" s="143"/>
      <c r="X562" s="143"/>
      <c r="Y562" s="143"/>
    </row>
    <row r="563" spans="1:25" s="39" customFormat="1" ht="23.45" customHeight="1">
      <c r="A563" s="260"/>
      <c r="B563" s="281"/>
      <c r="C563" s="865"/>
      <c r="D563" s="1615"/>
      <c r="E563" s="1616"/>
      <c r="F563" s="1616"/>
      <c r="G563" s="1616"/>
      <c r="H563" s="1616"/>
      <c r="I563" s="1616"/>
      <c r="J563" s="1616"/>
      <c r="K563" s="1616"/>
      <c r="L563" s="942"/>
      <c r="M563" s="253"/>
      <c r="N563" s="131"/>
      <c r="O563" s="1617" t="str">
        <f t="shared" si="14"/>
        <v/>
      </c>
      <c r="P563" s="1618"/>
      <c r="Q563" s="1680" t="str">
        <f t="shared" si="15"/>
        <v/>
      </c>
      <c r="R563" s="1680"/>
      <c r="S563" s="1680"/>
      <c r="T563" s="412"/>
      <c r="U563" s="350"/>
      <c r="V563" s="143"/>
      <c r="W563" s="143"/>
      <c r="X563" s="143"/>
      <c r="Y563" s="143"/>
    </row>
    <row r="564" spans="1:25" s="39" customFormat="1" ht="23.45" customHeight="1">
      <c r="A564" s="260"/>
      <c r="B564" s="281"/>
      <c r="C564" s="865"/>
      <c r="D564" s="1615"/>
      <c r="E564" s="1616"/>
      <c r="F564" s="1616"/>
      <c r="G564" s="1616"/>
      <c r="H564" s="1616"/>
      <c r="I564" s="1616"/>
      <c r="J564" s="1616"/>
      <c r="K564" s="1616"/>
      <c r="L564" s="942"/>
      <c r="M564" s="253"/>
      <c r="N564" s="131"/>
      <c r="O564" s="1617" t="str">
        <f t="shared" si="14"/>
        <v/>
      </c>
      <c r="P564" s="1618"/>
      <c r="Q564" s="1680" t="str">
        <f t="shared" si="15"/>
        <v/>
      </c>
      <c r="R564" s="1680"/>
      <c r="S564" s="1680"/>
      <c r="T564" s="412"/>
      <c r="U564" s="350"/>
      <c r="V564" s="143"/>
      <c r="W564" s="143"/>
      <c r="X564" s="143"/>
      <c r="Y564" s="143"/>
    </row>
    <row r="565" spans="1:25" s="39" customFormat="1" ht="23.45" customHeight="1">
      <c r="A565" s="260"/>
      <c r="B565" s="281"/>
      <c r="C565" s="865"/>
      <c r="D565" s="1615"/>
      <c r="E565" s="1616"/>
      <c r="F565" s="1616"/>
      <c r="G565" s="1616"/>
      <c r="H565" s="1616"/>
      <c r="I565" s="1616"/>
      <c r="J565" s="1616"/>
      <c r="K565" s="1616"/>
      <c r="L565" s="942"/>
      <c r="M565" s="253"/>
      <c r="N565" s="131"/>
      <c r="O565" s="1617" t="str">
        <f t="shared" si="14"/>
        <v/>
      </c>
      <c r="P565" s="1618"/>
      <c r="Q565" s="1680" t="str">
        <f t="shared" si="15"/>
        <v/>
      </c>
      <c r="R565" s="1680"/>
      <c r="S565" s="1680"/>
      <c r="T565" s="412"/>
      <c r="U565" s="350"/>
      <c r="V565" s="162"/>
      <c r="W565" s="163"/>
      <c r="X565" s="164"/>
      <c r="Y565" s="143"/>
    </row>
    <row r="566" spans="1:25" s="39" customFormat="1" ht="23.45" customHeight="1">
      <c r="A566" s="260"/>
      <c r="B566" s="281"/>
      <c r="C566" s="865"/>
      <c r="D566" s="1615"/>
      <c r="E566" s="1616"/>
      <c r="F566" s="1616"/>
      <c r="G566" s="1616"/>
      <c r="H566" s="1616"/>
      <c r="I566" s="1616"/>
      <c r="J566" s="1616"/>
      <c r="K566" s="1616"/>
      <c r="L566" s="942"/>
      <c r="M566" s="253"/>
      <c r="N566" s="131"/>
      <c r="O566" s="1617" t="str">
        <f t="shared" si="14"/>
        <v/>
      </c>
      <c r="P566" s="1618"/>
      <c r="Q566" s="1680" t="str">
        <f t="shared" si="15"/>
        <v/>
      </c>
      <c r="R566" s="1680"/>
      <c r="S566" s="1680"/>
      <c r="T566" s="412"/>
      <c r="U566" s="350"/>
      <c r="V566" s="162"/>
      <c r="W566" s="163"/>
      <c r="X566" s="164"/>
      <c r="Y566" s="143"/>
    </row>
    <row r="567" spans="1:25" s="39" customFormat="1" ht="23.45" customHeight="1">
      <c r="A567" s="260"/>
      <c r="B567" s="281"/>
      <c r="C567" s="865"/>
      <c r="D567" s="1615"/>
      <c r="E567" s="1616"/>
      <c r="F567" s="1616"/>
      <c r="G567" s="1616"/>
      <c r="H567" s="1616"/>
      <c r="I567" s="1616"/>
      <c r="J567" s="1616"/>
      <c r="K567" s="1616"/>
      <c r="L567" s="942"/>
      <c r="M567" s="253"/>
      <c r="N567" s="131"/>
      <c r="O567" s="1617" t="str">
        <f t="shared" si="14"/>
        <v/>
      </c>
      <c r="P567" s="1618"/>
      <c r="Q567" s="1680" t="str">
        <f t="shared" si="15"/>
        <v/>
      </c>
      <c r="R567" s="1680"/>
      <c r="S567" s="1680"/>
      <c r="T567" s="412"/>
      <c r="U567" s="350"/>
      <c r="V567" s="165"/>
      <c r="W567" s="163"/>
      <c r="X567" s="164"/>
      <c r="Y567" s="143"/>
    </row>
    <row r="568" spans="1:25" s="39" customFormat="1" ht="23.45" customHeight="1">
      <c r="A568" s="260"/>
      <c r="B568" s="281"/>
      <c r="C568" s="865"/>
      <c r="D568" s="1615"/>
      <c r="E568" s="1616"/>
      <c r="F568" s="1616"/>
      <c r="G568" s="1616"/>
      <c r="H568" s="1616"/>
      <c r="I568" s="1616"/>
      <c r="J568" s="1616"/>
      <c r="K568" s="1616"/>
      <c r="L568" s="942"/>
      <c r="M568" s="253"/>
      <c r="N568" s="131"/>
      <c r="O568" s="1617" t="str">
        <f t="shared" si="14"/>
        <v/>
      </c>
      <c r="P568" s="1618"/>
      <c r="Q568" s="1680" t="str">
        <f t="shared" si="15"/>
        <v/>
      </c>
      <c r="R568" s="1680"/>
      <c r="S568" s="1680"/>
      <c r="T568" s="412"/>
      <c r="U568" s="350"/>
      <c r="V568" s="165"/>
      <c r="W568" s="163"/>
      <c r="X568" s="164"/>
      <c r="Y568" s="143"/>
    </row>
    <row r="569" spans="1:25" s="39" customFormat="1" ht="23.45" customHeight="1">
      <c r="A569" s="260"/>
      <c r="B569" s="281"/>
      <c r="C569" s="865"/>
      <c r="D569" s="1615"/>
      <c r="E569" s="1616"/>
      <c r="F569" s="1616"/>
      <c r="G569" s="1616"/>
      <c r="H569" s="1616"/>
      <c r="I569" s="1616"/>
      <c r="J569" s="1616"/>
      <c r="K569" s="1616"/>
      <c r="L569" s="942"/>
      <c r="M569" s="253"/>
      <c r="N569" s="131"/>
      <c r="O569" s="1617" t="str">
        <f t="shared" si="14"/>
        <v/>
      </c>
      <c r="P569" s="1618"/>
      <c r="Q569" s="1680" t="str">
        <f t="shared" si="15"/>
        <v/>
      </c>
      <c r="R569" s="1680"/>
      <c r="S569" s="1680"/>
      <c r="T569" s="412"/>
      <c r="U569" s="350"/>
      <c r="V569" s="143"/>
      <c r="W569" s="143"/>
      <c r="X569" s="143"/>
      <c r="Y569" s="143"/>
    </row>
    <row r="570" spans="1:25" s="39" customFormat="1" ht="23.45" customHeight="1">
      <c r="A570" s="260"/>
      <c r="B570" s="281"/>
      <c r="C570" s="865"/>
      <c r="D570" s="1615"/>
      <c r="E570" s="1616"/>
      <c r="F570" s="1616"/>
      <c r="G570" s="1616"/>
      <c r="H570" s="1616"/>
      <c r="I570" s="1616"/>
      <c r="J570" s="1616"/>
      <c r="K570" s="1616"/>
      <c r="L570" s="942"/>
      <c r="M570" s="253"/>
      <c r="N570" s="131"/>
      <c r="O570" s="1617" t="str">
        <f t="shared" si="14"/>
        <v/>
      </c>
      <c r="P570" s="1618"/>
      <c r="Q570" s="1680" t="str">
        <f t="shared" si="15"/>
        <v/>
      </c>
      <c r="R570" s="1680"/>
      <c r="S570" s="1680"/>
      <c r="T570" s="412"/>
      <c r="U570" s="350"/>
      <c r="V570" s="143"/>
      <c r="W570" s="143"/>
      <c r="X570" s="143"/>
      <c r="Y570" s="143"/>
    </row>
    <row r="571" spans="1:25" s="39" customFormat="1" ht="23.45" customHeight="1">
      <c r="A571" s="260"/>
      <c r="B571" s="281"/>
      <c r="C571" s="865"/>
      <c r="D571" s="1615"/>
      <c r="E571" s="1616"/>
      <c r="F571" s="1616"/>
      <c r="G571" s="1616"/>
      <c r="H571" s="1616"/>
      <c r="I571" s="1616"/>
      <c r="J571" s="1616"/>
      <c r="K571" s="1616"/>
      <c r="L571" s="942"/>
      <c r="M571" s="253"/>
      <c r="N571" s="131"/>
      <c r="O571" s="1617" t="str">
        <f t="shared" si="14"/>
        <v/>
      </c>
      <c r="P571" s="1618"/>
      <c r="Q571" s="1680" t="str">
        <f t="shared" si="15"/>
        <v/>
      </c>
      <c r="R571" s="1680"/>
      <c r="S571" s="1680"/>
      <c r="T571" s="412"/>
      <c r="U571" s="350"/>
      <c r="V571" s="143"/>
      <c r="W571" s="143"/>
      <c r="X571" s="143"/>
      <c r="Y571" s="143"/>
    </row>
    <row r="572" spans="1:25" s="39" customFormat="1" ht="23.45" customHeight="1">
      <c r="A572" s="260"/>
      <c r="B572" s="281"/>
      <c r="C572" s="865"/>
      <c r="D572" s="1615"/>
      <c r="E572" s="1616"/>
      <c r="F572" s="1616"/>
      <c r="G572" s="1616"/>
      <c r="H572" s="1616"/>
      <c r="I572" s="1616"/>
      <c r="J572" s="1616"/>
      <c r="K572" s="1616"/>
      <c r="L572" s="942"/>
      <c r="M572" s="253"/>
      <c r="N572" s="131"/>
      <c r="O572" s="1617" t="str">
        <f t="shared" si="14"/>
        <v/>
      </c>
      <c r="P572" s="1618"/>
      <c r="Q572" s="1680" t="str">
        <f t="shared" si="15"/>
        <v/>
      </c>
      <c r="R572" s="1680"/>
      <c r="S572" s="1680"/>
      <c r="T572" s="412"/>
      <c r="U572" s="350"/>
      <c r="V572" s="143"/>
      <c r="W572" s="143"/>
      <c r="X572" s="143"/>
      <c r="Y572" s="143"/>
    </row>
    <row r="573" spans="1:25" s="39" customFormat="1" ht="23.45" customHeight="1">
      <c r="A573" s="260"/>
      <c r="B573" s="281"/>
      <c r="C573" s="865"/>
      <c r="D573" s="1615"/>
      <c r="E573" s="1616"/>
      <c r="F573" s="1616"/>
      <c r="G573" s="1616"/>
      <c r="H573" s="1616"/>
      <c r="I573" s="1616"/>
      <c r="J573" s="1616"/>
      <c r="K573" s="1616"/>
      <c r="L573" s="942"/>
      <c r="M573" s="253"/>
      <c r="N573" s="131"/>
      <c r="O573" s="1617" t="str">
        <f t="shared" si="14"/>
        <v/>
      </c>
      <c r="P573" s="1618"/>
      <c r="Q573" s="1680" t="str">
        <f t="shared" si="15"/>
        <v/>
      </c>
      <c r="R573" s="1680"/>
      <c r="S573" s="1680"/>
      <c r="T573" s="412"/>
      <c r="U573" s="350"/>
      <c r="W573" s="143"/>
      <c r="Y573" s="143"/>
    </row>
    <row r="574" spans="1:25" s="39" customFormat="1" ht="23.45" customHeight="1">
      <c r="A574" s="260"/>
      <c r="B574" s="281"/>
      <c r="C574" s="865"/>
      <c r="D574" s="1615"/>
      <c r="E574" s="1616"/>
      <c r="F574" s="1616"/>
      <c r="G574" s="1616"/>
      <c r="H574" s="1616"/>
      <c r="I574" s="1616"/>
      <c r="J574" s="1616"/>
      <c r="K574" s="1616"/>
      <c r="L574" s="942"/>
      <c r="M574" s="253"/>
      <c r="N574" s="131"/>
      <c r="O574" s="1617" t="str">
        <f t="shared" si="14"/>
        <v/>
      </c>
      <c r="P574" s="1618"/>
      <c r="Q574" s="1680" t="str">
        <f t="shared" si="15"/>
        <v/>
      </c>
      <c r="R574" s="1680"/>
      <c r="S574" s="1680"/>
      <c r="T574" s="412"/>
      <c r="U574" s="350"/>
      <c r="W574" s="143"/>
      <c r="Y574" s="143"/>
    </row>
    <row r="575" spans="1:25" s="39" customFormat="1" ht="23.45" customHeight="1">
      <c r="A575" s="260"/>
      <c r="B575" s="281"/>
      <c r="C575" s="865"/>
      <c r="D575" s="1615"/>
      <c r="E575" s="1616"/>
      <c r="F575" s="1616"/>
      <c r="G575" s="1616"/>
      <c r="H575" s="1616"/>
      <c r="I575" s="1616"/>
      <c r="J575" s="1616"/>
      <c r="K575" s="1616"/>
      <c r="L575" s="942"/>
      <c r="M575" s="253"/>
      <c r="N575" s="131"/>
      <c r="O575" s="1617" t="str">
        <f t="shared" si="14"/>
        <v/>
      </c>
      <c r="P575" s="1618"/>
      <c r="Q575" s="1680" t="str">
        <f t="shared" si="15"/>
        <v/>
      </c>
      <c r="R575" s="1680"/>
      <c r="S575" s="1680"/>
      <c r="T575" s="412"/>
      <c r="U575" s="350"/>
      <c r="W575" s="143"/>
      <c r="Y575" s="143"/>
    </row>
    <row r="576" spans="1:25" s="39" customFormat="1" ht="23.45" customHeight="1">
      <c r="A576" s="260"/>
      <c r="B576" s="281"/>
      <c r="C576" s="865"/>
      <c r="D576" s="1615"/>
      <c r="E576" s="1616"/>
      <c r="F576" s="1616"/>
      <c r="G576" s="1616"/>
      <c r="H576" s="1616"/>
      <c r="I576" s="1616"/>
      <c r="J576" s="1616"/>
      <c r="K576" s="1616"/>
      <c r="L576" s="942"/>
      <c r="M576" s="253"/>
      <c r="N576" s="131"/>
      <c r="O576" s="1617" t="str">
        <f t="shared" si="14"/>
        <v/>
      </c>
      <c r="P576" s="1618"/>
      <c r="Q576" s="1680" t="str">
        <f t="shared" si="15"/>
        <v/>
      </c>
      <c r="R576" s="1680"/>
      <c r="S576" s="1680"/>
      <c r="T576" s="412"/>
      <c r="U576" s="350"/>
      <c r="W576" s="143"/>
      <c r="Y576" s="143"/>
    </row>
    <row r="577" spans="1:25" s="39" customFormat="1" ht="23.45" customHeight="1">
      <c r="A577" s="260"/>
      <c r="B577" s="281"/>
      <c r="C577" s="865"/>
      <c r="D577" s="1615"/>
      <c r="E577" s="1616"/>
      <c r="F577" s="1616"/>
      <c r="G577" s="1616"/>
      <c r="H577" s="1616"/>
      <c r="I577" s="1616"/>
      <c r="J577" s="1616"/>
      <c r="K577" s="1616"/>
      <c r="L577" s="942"/>
      <c r="M577" s="253"/>
      <c r="N577" s="131"/>
      <c r="O577" s="1617" t="str">
        <f t="shared" si="14"/>
        <v/>
      </c>
      <c r="P577" s="1618"/>
      <c r="Q577" s="1680" t="str">
        <f t="shared" si="15"/>
        <v/>
      </c>
      <c r="R577" s="1680"/>
      <c r="S577" s="1680"/>
      <c r="T577" s="412"/>
      <c r="U577" s="350"/>
      <c r="W577" s="143"/>
      <c r="Y577" s="143"/>
    </row>
    <row r="578" spans="1:25" s="39" customFormat="1" ht="23.45" customHeight="1">
      <c r="A578" s="260"/>
      <c r="B578" s="281"/>
      <c r="C578" s="865"/>
      <c r="D578" s="1615"/>
      <c r="E578" s="1616"/>
      <c r="F578" s="1616"/>
      <c r="G578" s="1616"/>
      <c r="H578" s="1616"/>
      <c r="I578" s="1616"/>
      <c r="J578" s="1616"/>
      <c r="K578" s="1616"/>
      <c r="L578" s="942"/>
      <c r="M578" s="253"/>
      <c r="N578" s="131"/>
      <c r="O578" s="1617" t="str">
        <f t="shared" si="14"/>
        <v/>
      </c>
      <c r="P578" s="1618"/>
      <c r="Q578" s="1680" t="str">
        <f t="shared" si="15"/>
        <v/>
      </c>
      <c r="R578" s="1680"/>
      <c r="S578" s="1680"/>
      <c r="T578" s="412"/>
      <c r="U578" s="350"/>
      <c r="W578" s="143"/>
      <c r="Y578" s="143"/>
    </row>
    <row r="579" spans="1:25" s="39" customFormat="1" ht="23.45" customHeight="1">
      <c r="A579" s="260"/>
      <c r="B579" s="281"/>
      <c r="C579" s="865"/>
      <c r="D579" s="1615"/>
      <c r="E579" s="1616"/>
      <c r="F579" s="1616"/>
      <c r="G579" s="1616"/>
      <c r="H579" s="1616"/>
      <c r="I579" s="1616"/>
      <c r="J579" s="1616"/>
      <c r="K579" s="1616"/>
      <c r="L579" s="942"/>
      <c r="M579" s="253"/>
      <c r="N579" s="131"/>
      <c r="O579" s="1617" t="str">
        <f t="shared" si="14"/>
        <v/>
      </c>
      <c r="P579" s="1618"/>
      <c r="Q579" s="1680" t="str">
        <f t="shared" si="15"/>
        <v/>
      </c>
      <c r="R579" s="1680"/>
      <c r="S579" s="1680"/>
      <c r="T579" s="412"/>
      <c r="U579" s="350"/>
      <c r="V579" s="155"/>
      <c r="W579" s="157"/>
      <c r="X579" s="155"/>
      <c r="Y579" s="143"/>
    </row>
    <row r="580" spans="1:25" s="39" customFormat="1" ht="23.45" customHeight="1">
      <c r="A580" s="260"/>
      <c r="B580" s="281"/>
      <c r="C580" s="865"/>
      <c r="D580" s="1615"/>
      <c r="E580" s="1616"/>
      <c r="F580" s="1616"/>
      <c r="G580" s="1616"/>
      <c r="H580" s="1616"/>
      <c r="I580" s="1616"/>
      <c r="J580" s="1616"/>
      <c r="K580" s="1616"/>
      <c r="L580" s="942"/>
      <c r="M580" s="253"/>
      <c r="N580" s="131"/>
      <c r="O580" s="1617" t="str">
        <f t="shared" si="14"/>
        <v/>
      </c>
      <c r="P580" s="1618"/>
      <c r="Q580" s="1680" t="str">
        <f t="shared" si="15"/>
        <v/>
      </c>
      <c r="R580" s="1680"/>
      <c r="S580" s="1680"/>
      <c r="T580" s="412"/>
      <c r="U580" s="350"/>
      <c r="V580" s="202"/>
      <c r="W580" s="202"/>
      <c r="X580" s="202"/>
      <c r="Y580" s="143"/>
    </row>
    <row r="581" spans="1:25" s="39" customFormat="1" ht="23.45" customHeight="1">
      <c r="A581" s="260"/>
      <c r="B581" s="281"/>
      <c r="C581" s="865"/>
      <c r="D581" s="1615"/>
      <c r="E581" s="1616"/>
      <c r="F581" s="1616"/>
      <c r="G581" s="1616"/>
      <c r="H581" s="1616"/>
      <c r="I581" s="1616"/>
      <c r="J581" s="1616"/>
      <c r="K581" s="1616"/>
      <c r="L581" s="942"/>
      <c r="M581" s="253"/>
      <c r="N581" s="131"/>
      <c r="O581" s="1617" t="str">
        <f t="shared" si="14"/>
        <v/>
      </c>
      <c r="P581" s="1618"/>
      <c r="Q581" s="1680" t="str">
        <f t="shared" si="15"/>
        <v/>
      </c>
      <c r="R581" s="1680"/>
      <c r="S581" s="1680"/>
      <c r="T581" s="412"/>
      <c r="U581" s="350"/>
      <c r="V581" s="202"/>
      <c r="W581" s="202"/>
      <c r="X581" s="202"/>
      <c r="Y581" s="143"/>
    </row>
    <row r="582" spans="1:25" s="39" customFormat="1" ht="23.45" customHeight="1">
      <c r="A582" s="260"/>
      <c r="B582" s="281"/>
      <c r="C582" s="865"/>
      <c r="D582" s="1615"/>
      <c r="E582" s="1616"/>
      <c r="F582" s="1616"/>
      <c r="G582" s="1616"/>
      <c r="H582" s="1616"/>
      <c r="I582" s="1616"/>
      <c r="J582" s="1616"/>
      <c r="K582" s="1616"/>
      <c r="L582" s="942"/>
      <c r="M582" s="253"/>
      <c r="N582" s="131"/>
      <c r="O582" s="1617" t="str">
        <f t="shared" si="14"/>
        <v/>
      </c>
      <c r="P582" s="1618"/>
      <c r="Q582" s="1680" t="str">
        <f t="shared" si="15"/>
        <v/>
      </c>
      <c r="R582" s="1680"/>
      <c r="S582" s="1680"/>
      <c r="T582" s="412"/>
      <c r="U582" s="350"/>
      <c r="V582" s="203"/>
      <c r="W582" s="476"/>
      <c r="X582" s="203"/>
      <c r="Y582" s="143"/>
    </row>
    <row r="583" spans="1:25" s="39" customFormat="1" ht="23.45" customHeight="1">
      <c r="A583" s="260"/>
      <c r="B583" s="281"/>
      <c r="C583" s="865"/>
      <c r="D583" s="1615"/>
      <c r="E583" s="1616"/>
      <c r="F583" s="1616"/>
      <c r="G583" s="1616"/>
      <c r="H583" s="1616"/>
      <c r="I583" s="1616"/>
      <c r="J583" s="1616"/>
      <c r="K583" s="1616"/>
      <c r="L583" s="942"/>
      <c r="M583" s="253"/>
      <c r="N583" s="131"/>
      <c r="O583" s="1617" t="str">
        <f t="shared" si="14"/>
        <v/>
      </c>
      <c r="P583" s="1618"/>
      <c r="Q583" s="1680" t="str">
        <f t="shared" si="15"/>
        <v/>
      </c>
      <c r="R583" s="1680"/>
      <c r="S583" s="1680"/>
      <c r="T583" s="412"/>
      <c r="U583" s="350"/>
      <c r="V583" s="51"/>
      <c r="W583" s="122"/>
      <c r="X583" s="51"/>
    </row>
    <row r="584" spans="1:25" s="39" customFormat="1" ht="23.45" customHeight="1">
      <c r="A584" s="260"/>
      <c r="B584" s="281"/>
      <c r="C584" s="865"/>
      <c r="D584" s="1615"/>
      <c r="E584" s="1616"/>
      <c r="F584" s="1616"/>
      <c r="G584" s="1616"/>
      <c r="H584" s="1616"/>
      <c r="I584" s="1616"/>
      <c r="J584" s="1616"/>
      <c r="K584" s="1616"/>
      <c r="L584" s="942"/>
      <c r="M584" s="253"/>
      <c r="N584" s="131"/>
      <c r="O584" s="1617" t="str">
        <f>IF(C584*N584=0,"",C584*N584)</f>
        <v/>
      </c>
      <c r="P584" s="1618"/>
      <c r="Q584" s="1680" t="str">
        <f t="shared" si="15"/>
        <v/>
      </c>
      <c r="R584" s="1680"/>
      <c r="S584" s="1680"/>
      <c r="T584" s="412"/>
      <c r="U584" s="350"/>
      <c r="V584" s="162"/>
      <c r="W584" s="163"/>
      <c r="X584" s="164"/>
      <c r="Y584" s="143"/>
    </row>
    <row r="585" spans="1:25" s="39" customFormat="1" ht="23.45" customHeight="1">
      <c r="A585" s="260"/>
      <c r="B585" s="281"/>
      <c r="C585" s="865"/>
      <c r="D585" s="1615"/>
      <c r="E585" s="1616"/>
      <c r="F585" s="1616"/>
      <c r="G585" s="1616"/>
      <c r="H585" s="1616"/>
      <c r="I585" s="1616"/>
      <c r="J585" s="1616"/>
      <c r="K585" s="1616"/>
      <c r="L585" s="942"/>
      <c r="M585" s="253"/>
      <c r="N585" s="131"/>
      <c r="O585" s="1617" t="str">
        <f>IF(C585*N585=0,"",C585*N585)</f>
        <v/>
      </c>
      <c r="P585" s="1618"/>
      <c r="Q585" s="1680" t="str">
        <f t="shared" si="15"/>
        <v/>
      </c>
      <c r="R585" s="1680"/>
      <c r="S585" s="1680"/>
      <c r="T585" s="412"/>
      <c r="U585" s="350"/>
      <c r="V585" s="165"/>
      <c r="W585" s="163"/>
      <c r="X585" s="164"/>
      <c r="Y585" s="143"/>
    </row>
    <row r="586" spans="1:25" s="39" customFormat="1" ht="23.45" customHeight="1">
      <c r="A586" s="260"/>
      <c r="B586" s="281"/>
      <c r="C586" s="865"/>
      <c r="D586" s="1615"/>
      <c r="E586" s="1616"/>
      <c r="F586" s="1616"/>
      <c r="G586" s="1616"/>
      <c r="H586" s="1616"/>
      <c r="I586" s="1616"/>
      <c r="J586" s="1616"/>
      <c r="K586" s="1616"/>
      <c r="L586" s="942"/>
      <c r="M586" s="253"/>
      <c r="N586" s="131"/>
      <c r="O586" s="1617" t="str">
        <f>IF(C586*N586=0,"",C586*N586)</f>
        <v/>
      </c>
      <c r="P586" s="1618"/>
      <c r="Q586" s="1680" t="str">
        <f t="shared" si="15"/>
        <v/>
      </c>
      <c r="R586" s="1680"/>
      <c r="S586" s="1680"/>
      <c r="T586" s="412"/>
      <c r="U586" s="350"/>
      <c r="V586" s="165"/>
      <c r="W586" s="163"/>
      <c r="X586" s="164"/>
      <c r="Y586" s="143"/>
    </row>
    <row r="587" spans="1:25" s="39" customFormat="1" ht="23.45" customHeight="1">
      <c r="A587" s="260"/>
      <c r="B587" s="281"/>
      <c r="C587" s="865"/>
      <c r="D587" s="1615"/>
      <c r="E587" s="1616"/>
      <c r="F587" s="1616"/>
      <c r="G587" s="1616"/>
      <c r="H587" s="1616"/>
      <c r="I587" s="1616"/>
      <c r="J587" s="1616"/>
      <c r="K587" s="1616"/>
      <c r="L587" s="942"/>
      <c r="M587" s="253"/>
      <c r="N587" s="131"/>
      <c r="O587" s="1617" t="str">
        <f t="shared" si="14"/>
        <v/>
      </c>
      <c r="P587" s="1618"/>
      <c r="Q587" s="1680" t="str">
        <f t="shared" si="15"/>
        <v/>
      </c>
      <c r="R587" s="1680"/>
      <c r="S587" s="1680"/>
      <c r="T587" s="412"/>
      <c r="U587" s="350"/>
      <c r="V587" s="51"/>
      <c r="W587" s="122"/>
      <c r="X587" s="51"/>
    </row>
    <row r="588" spans="1:25" s="39" customFormat="1" ht="23.45" customHeight="1">
      <c r="A588" s="260"/>
      <c r="B588" s="281"/>
      <c r="C588" s="865"/>
      <c r="D588" s="1615"/>
      <c r="E588" s="1616"/>
      <c r="F588" s="1616"/>
      <c r="G588" s="1616"/>
      <c r="H588" s="1616"/>
      <c r="I588" s="1616"/>
      <c r="J588" s="1616"/>
      <c r="K588" s="1616"/>
      <c r="L588" s="942"/>
      <c r="M588" s="253"/>
      <c r="N588" s="131"/>
      <c r="O588" s="1617" t="str">
        <f t="shared" si="14"/>
        <v/>
      </c>
      <c r="P588" s="1618"/>
      <c r="Q588" s="1680" t="str">
        <f t="shared" si="15"/>
        <v/>
      </c>
      <c r="R588" s="1680"/>
      <c r="S588" s="1680"/>
      <c r="T588" s="412"/>
      <c r="U588" s="350"/>
      <c r="V588" s="51"/>
      <c r="W588" s="122"/>
      <c r="X588" s="51"/>
    </row>
    <row r="589" spans="1:25" s="39" customFormat="1" ht="23.45" customHeight="1">
      <c r="A589" s="260"/>
      <c r="B589" s="281"/>
      <c r="C589" s="865"/>
      <c r="D589" s="1615"/>
      <c r="E589" s="1616"/>
      <c r="F589" s="1616"/>
      <c r="G589" s="1616"/>
      <c r="H589" s="1616"/>
      <c r="I589" s="1616"/>
      <c r="J589" s="1616"/>
      <c r="K589" s="1616"/>
      <c r="L589" s="942"/>
      <c r="M589" s="253"/>
      <c r="N589" s="131"/>
      <c r="O589" s="1617" t="str">
        <f t="shared" si="14"/>
        <v/>
      </c>
      <c r="P589" s="1618"/>
      <c r="Q589" s="1680" t="str">
        <f t="shared" si="15"/>
        <v/>
      </c>
      <c r="R589" s="1680"/>
      <c r="S589" s="1680"/>
      <c r="T589" s="412"/>
      <c r="U589" s="350"/>
      <c r="V589" s="51"/>
      <c r="W589" s="122"/>
      <c r="X589" s="51"/>
    </row>
    <row r="590" spans="1:25" s="39" customFormat="1" ht="23.45" customHeight="1">
      <c r="A590" s="260"/>
      <c r="B590" s="281"/>
      <c r="C590" s="865"/>
      <c r="D590" s="1615"/>
      <c r="E590" s="1616"/>
      <c r="F590" s="1616"/>
      <c r="G590" s="1616"/>
      <c r="H590" s="1616"/>
      <c r="I590" s="1616"/>
      <c r="J590" s="1616"/>
      <c r="K590" s="1616"/>
      <c r="L590" s="942"/>
      <c r="M590" s="253"/>
      <c r="N590" s="131"/>
      <c r="O590" s="1617" t="str">
        <f t="shared" si="14"/>
        <v/>
      </c>
      <c r="P590" s="1618"/>
      <c r="Q590" s="1680" t="str">
        <f t="shared" si="15"/>
        <v/>
      </c>
      <c r="R590" s="1680"/>
      <c r="S590" s="1680"/>
      <c r="T590" s="412"/>
      <c r="U590" s="350"/>
      <c r="V590" s="51"/>
      <c r="W590" s="122"/>
      <c r="X590" s="51"/>
    </row>
    <row r="591" spans="1:25" s="39" customFormat="1" ht="23.45" customHeight="1">
      <c r="A591" s="260"/>
      <c r="B591" s="281"/>
      <c r="C591" s="865"/>
      <c r="D591" s="1615"/>
      <c r="E591" s="1616"/>
      <c r="F591" s="1616"/>
      <c r="G591" s="1616"/>
      <c r="H591" s="1616"/>
      <c r="I591" s="1616"/>
      <c r="J591" s="1616"/>
      <c r="K591" s="1616"/>
      <c r="L591" s="942"/>
      <c r="M591" s="253"/>
      <c r="N591" s="131"/>
      <c r="O591" s="1617" t="str">
        <f t="shared" si="14"/>
        <v/>
      </c>
      <c r="P591" s="1618"/>
      <c r="Q591" s="1680" t="str">
        <f t="shared" si="15"/>
        <v/>
      </c>
      <c r="R591" s="1680"/>
      <c r="S591" s="1680"/>
      <c r="T591" s="412"/>
      <c r="U591" s="350"/>
      <c r="V591" s="51"/>
      <c r="W591" s="122"/>
      <c r="X591" s="51"/>
    </row>
    <row r="592" spans="1:25" s="155" customFormat="1" ht="3.75" customHeight="1">
      <c r="A592" s="260"/>
      <c r="B592" s="231"/>
      <c r="C592" s="943"/>
      <c r="D592" s="233"/>
      <c r="E592" s="233"/>
      <c r="F592" s="233"/>
      <c r="G592" s="233"/>
      <c r="H592" s="233"/>
      <c r="I592" s="233"/>
      <c r="J592" s="233"/>
      <c r="K592" s="233"/>
      <c r="L592" s="234"/>
      <c r="M592" s="235"/>
      <c r="N592" s="236"/>
      <c r="O592" s="237"/>
      <c r="P592" s="238"/>
      <c r="Q592" s="239"/>
      <c r="R592" s="240"/>
      <c r="S592" s="240"/>
      <c r="T592" s="241"/>
      <c r="U592" s="218"/>
      <c r="V592" s="51"/>
      <c r="W592" s="122"/>
      <c r="X592" s="51"/>
    </row>
    <row r="593" spans="1:248" s="49" customFormat="1" ht="21.75" customHeight="1">
      <c r="A593" s="358"/>
      <c r="B593" s="1568" t="str">
        <f>B536</f>
        <v>-É IMPRESCINDÍVEL A APRESENTAÇÃO DE 3 ORÇAMENTOS DE FORNECEDORES/REPRESENTANTES AUTORIZADOS PARA CADA UM DOS ITENS SOLICITADOS. INFORME SE HOUVER UM ÚNICO FORNECEDOR.</v>
      </c>
      <c r="C593" s="1578"/>
      <c r="D593" s="1578"/>
      <c r="E593" s="1578"/>
      <c r="F593" s="1578"/>
      <c r="G593" s="1578"/>
      <c r="H593" s="1578"/>
      <c r="I593" s="1578"/>
      <c r="J593" s="1578"/>
      <c r="K593" s="1578"/>
      <c r="L593" s="1578"/>
      <c r="M593" s="1569"/>
      <c r="N593" s="1569"/>
      <c r="O593" s="1569"/>
      <c r="P593" s="1569"/>
      <c r="Q593" s="1569"/>
      <c r="R593" s="1569"/>
      <c r="S593" s="1569"/>
      <c r="T593" s="1570"/>
      <c r="U593" s="351"/>
      <c r="V593" s="51"/>
      <c r="W593" s="122"/>
      <c r="X593" s="51"/>
      <c r="Y593" s="202"/>
      <c r="Z593" s="197"/>
      <c r="AA593" s="197"/>
      <c r="AB593" s="197"/>
      <c r="AC593" s="197"/>
      <c r="AD593" s="197"/>
      <c r="AE593" s="197"/>
      <c r="AF593" s="197"/>
      <c r="AG593" s="197"/>
      <c r="AH593" s="197"/>
      <c r="AI593" s="197"/>
      <c r="AJ593" s="197"/>
      <c r="AK593" s="197"/>
      <c r="AL593" s="197"/>
      <c r="AM593" s="197"/>
      <c r="AN593" s="197"/>
      <c r="AO593" s="194"/>
      <c r="AP593" s="194"/>
      <c r="AQ593" s="194"/>
      <c r="AR593" s="194"/>
      <c r="AS593" s="194"/>
      <c r="AT593" s="194"/>
      <c r="AU593" s="194"/>
      <c r="AV593" s="194"/>
      <c r="AW593" s="194"/>
      <c r="AX593" s="194"/>
      <c r="AY593" s="194"/>
      <c r="AZ593" s="194"/>
      <c r="BA593" s="194"/>
      <c r="BB593" s="194"/>
      <c r="BC593" s="194"/>
      <c r="BD593" s="194"/>
      <c r="BE593" s="194"/>
      <c r="BF593" s="194"/>
      <c r="BG593" s="194"/>
      <c r="BH593" s="194"/>
      <c r="BI593" s="194"/>
      <c r="BJ593" s="194"/>
      <c r="BK593" s="194"/>
      <c r="BL593" s="194"/>
      <c r="BM593" s="194"/>
      <c r="BN593" s="194"/>
      <c r="BO593" s="194"/>
      <c r="BP593" s="194"/>
      <c r="BQ593" s="194"/>
      <c r="BR593" s="194"/>
      <c r="BS593" s="194"/>
      <c r="BT593" s="194"/>
      <c r="BU593" s="194"/>
      <c r="BV593" s="194"/>
      <c r="BW593" s="194"/>
      <c r="BX593" s="194"/>
      <c r="BY593" s="194"/>
      <c r="BZ593" s="194"/>
      <c r="CA593" s="194"/>
      <c r="CB593" s="194"/>
      <c r="CC593" s="194"/>
      <c r="CD593" s="194"/>
      <c r="CE593" s="194"/>
      <c r="CF593" s="194"/>
      <c r="CG593" s="194"/>
      <c r="CH593" s="194"/>
      <c r="CI593" s="194"/>
      <c r="CJ593" s="194"/>
      <c r="CK593" s="194"/>
      <c r="CL593" s="194"/>
      <c r="CM593" s="194"/>
      <c r="CN593" s="194"/>
      <c r="CO593" s="194"/>
      <c r="CP593" s="194"/>
      <c r="CQ593" s="194"/>
      <c r="CR593" s="194"/>
      <c r="CS593" s="194"/>
      <c r="CT593" s="194"/>
      <c r="CU593" s="194"/>
      <c r="CV593" s="194"/>
      <c r="CW593" s="194"/>
      <c r="CX593" s="194"/>
      <c r="CY593" s="194"/>
      <c r="CZ593" s="194"/>
      <c r="DA593" s="194"/>
      <c r="DB593" s="194"/>
      <c r="DC593" s="194"/>
      <c r="DD593" s="194"/>
      <c r="DE593" s="194"/>
      <c r="DF593" s="194"/>
      <c r="DG593" s="194"/>
      <c r="DH593" s="194"/>
      <c r="DI593" s="194"/>
      <c r="DJ593" s="194"/>
      <c r="DK593" s="194"/>
      <c r="DL593" s="194"/>
      <c r="DM593" s="194"/>
      <c r="DN593" s="194"/>
      <c r="DO593" s="194"/>
      <c r="DP593" s="194"/>
      <c r="DQ593" s="194"/>
      <c r="DR593" s="194"/>
      <c r="DS593" s="194"/>
      <c r="DT593" s="194"/>
      <c r="DU593" s="194"/>
      <c r="DV593" s="194"/>
      <c r="DW593" s="194"/>
      <c r="DX593" s="194"/>
      <c r="DY593" s="194"/>
      <c r="DZ593" s="194"/>
      <c r="EA593" s="194"/>
      <c r="EB593" s="194"/>
      <c r="EC593" s="194"/>
      <c r="ED593" s="194"/>
      <c r="EE593" s="194"/>
      <c r="EF593" s="194"/>
      <c r="EG593" s="194"/>
      <c r="EH593" s="194"/>
      <c r="EI593" s="194"/>
      <c r="EJ593" s="194"/>
      <c r="EK593" s="194"/>
      <c r="EL593" s="194"/>
      <c r="EM593" s="194"/>
      <c r="EN593" s="194"/>
      <c r="EO593" s="194"/>
      <c r="EP593" s="194"/>
      <c r="EQ593" s="194"/>
      <c r="ER593" s="194"/>
      <c r="ES593" s="194"/>
      <c r="ET593" s="194"/>
      <c r="EU593" s="194"/>
      <c r="EV593" s="194"/>
      <c r="EW593" s="194"/>
      <c r="EX593" s="194"/>
      <c r="EY593" s="194"/>
      <c r="EZ593" s="194"/>
      <c r="FA593" s="194"/>
      <c r="FB593" s="194"/>
      <c r="FC593" s="194"/>
      <c r="FD593" s="194"/>
      <c r="FE593" s="194"/>
      <c r="FF593" s="194"/>
      <c r="FG593" s="194"/>
      <c r="FH593" s="194"/>
      <c r="FI593" s="194"/>
      <c r="FJ593" s="194"/>
      <c r="FK593" s="194"/>
      <c r="FL593" s="194"/>
      <c r="FM593" s="194"/>
      <c r="FN593" s="194"/>
      <c r="FO593" s="194"/>
      <c r="FP593" s="194"/>
      <c r="FQ593" s="194"/>
      <c r="FR593" s="194"/>
      <c r="FS593" s="194"/>
      <c r="FT593" s="194"/>
      <c r="FU593" s="194"/>
      <c r="FV593" s="194"/>
      <c r="FW593" s="194"/>
      <c r="FX593" s="194"/>
      <c r="FY593" s="194"/>
      <c r="FZ593" s="194"/>
      <c r="GA593" s="194"/>
      <c r="GB593" s="194"/>
      <c r="GC593" s="194"/>
      <c r="GD593" s="194"/>
      <c r="GE593" s="194"/>
      <c r="GF593" s="194"/>
      <c r="GG593" s="194"/>
      <c r="GH593" s="194"/>
      <c r="GI593" s="194"/>
      <c r="GJ593" s="194"/>
      <c r="GK593" s="194"/>
      <c r="GL593" s="194"/>
      <c r="GM593" s="194"/>
      <c r="GN593" s="194"/>
      <c r="GO593" s="194"/>
      <c r="GP593" s="194"/>
      <c r="GQ593" s="194"/>
      <c r="GR593" s="194"/>
      <c r="GS593" s="194"/>
      <c r="GT593" s="194"/>
      <c r="GU593" s="194"/>
      <c r="GV593" s="194"/>
      <c r="GW593" s="194"/>
      <c r="GX593" s="194"/>
      <c r="GY593" s="194"/>
      <c r="GZ593" s="194"/>
      <c r="HA593" s="194"/>
      <c r="HB593" s="194"/>
      <c r="HC593" s="194"/>
      <c r="HD593" s="194"/>
      <c r="HE593" s="194"/>
      <c r="HF593" s="194"/>
      <c r="HG593" s="194"/>
      <c r="HH593" s="194"/>
      <c r="HI593" s="194"/>
      <c r="HJ593" s="194"/>
      <c r="HK593" s="194"/>
      <c r="HL593" s="194"/>
      <c r="HM593" s="194"/>
      <c r="HN593" s="194"/>
      <c r="HO593" s="194"/>
      <c r="HP593" s="194"/>
      <c r="HQ593" s="194"/>
      <c r="HR593" s="194"/>
      <c r="HS593" s="194"/>
      <c r="HT593" s="194"/>
      <c r="HU593" s="194"/>
      <c r="HV593" s="194"/>
      <c r="HW593" s="194"/>
      <c r="HX593" s="194"/>
      <c r="HY593" s="194"/>
      <c r="HZ593" s="194"/>
      <c r="IA593" s="194"/>
      <c r="IB593" s="194"/>
      <c r="IC593" s="194"/>
      <c r="ID593" s="194"/>
      <c r="IE593" s="194"/>
      <c r="IF593" s="194"/>
      <c r="IG593" s="194"/>
      <c r="IH593" s="194"/>
      <c r="II593" s="194"/>
      <c r="IJ593" s="194"/>
      <c r="IK593" s="194"/>
      <c r="IL593" s="194"/>
      <c r="IM593" s="194"/>
      <c r="IN593" s="194"/>
    </row>
    <row r="594" spans="1:248" s="49" customFormat="1" ht="21.75" customHeight="1">
      <c r="A594" s="358"/>
      <c r="B594" s="1625" t="str">
        <f>B537</f>
        <v xml:space="preserve">- JUSTIFIQUE EM ANEXO A UTILIDADE DE CADA MATERIAL SOLICITADO PARA O DESENVOLVIMENTO DO PROJETO DE PESQUISA PROPOSTO.  </v>
      </c>
      <c r="C594" s="1626"/>
      <c r="D594" s="1626"/>
      <c r="E594" s="1626"/>
      <c r="F594" s="1626"/>
      <c r="G594" s="1626"/>
      <c r="H594" s="1626"/>
      <c r="I594" s="1626"/>
      <c r="J594" s="1626"/>
      <c r="K594" s="1626"/>
      <c r="L594" s="1626"/>
      <c r="M594" s="1627"/>
      <c r="N594" s="1627"/>
      <c r="O594" s="1627"/>
      <c r="P594" s="1627"/>
      <c r="Q594" s="1627"/>
      <c r="R594" s="1627"/>
      <c r="S594" s="1627"/>
      <c r="T594" s="1628"/>
      <c r="U594" s="351"/>
      <c r="V594" s="51"/>
      <c r="W594" s="122"/>
      <c r="X594" s="51"/>
      <c r="Y594" s="202"/>
      <c r="Z594" s="197"/>
      <c r="AA594" s="197"/>
      <c r="AB594" s="197"/>
      <c r="AC594" s="197"/>
      <c r="AD594" s="197"/>
      <c r="AE594" s="197"/>
      <c r="AF594" s="197"/>
      <c r="AG594" s="197"/>
      <c r="AH594" s="197"/>
      <c r="AI594" s="197"/>
      <c r="AJ594" s="197"/>
      <c r="AK594" s="197"/>
      <c r="AL594" s="197"/>
      <c r="AM594" s="197"/>
      <c r="AN594" s="197"/>
      <c r="AO594" s="194"/>
      <c r="AP594" s="194"/>
      <c r="AQ594" s="194"/>
      <c r="AR594" s="194"/>
      <c r="AS594" s="194"/>
      <c r="AT594" s="194"/>
      <c r="AU594" s="194"/>
      <c r="AV594" s="194"/>
      <c r="AW594" s="194"/>
      <c r="AX594" s="194"/>
      <c r="AY594" s="194"/>
      <c r="AZ594" s="194"/>
      <c r="BA594" s="194"/>
      <c r="BB594" s="194"/>
      <c r="BC594" s="194"/>
      <c r="BD594" s="194"/>
      <c r="BE594" s="194"/>
      <c r="BF594" s="194"/>
      <c r="BG594" s="194"/>
      <c r="BH594" s="194"/>
      <c r="BI594" s="194"/>
      <c r="BJ594" s="194"/>
      <c r="BK594" s="194"/>
      <c r="BL594" s="194"/>
      <c r="BM594" s="194"/>
      <c r="BN594" s="194"/>
      <c r="BO594" s="194"/>
      <c r="BP594" s="194"/>
      <c r="BQ594" s="194"/>
      <c r="BR594" s="194"/>
      <c r="BS594" s="194"/>
      <c r="BT594" s="194"/>
      <c r="BU594" s="194"/>
      <c r="BV594" s="194"/>
      <c r="BW594" s="194"/>
      <c r="BX594" s="194"/>
      <c r="BY594" s="194"/>
      <c r="BZ594" s="194"/>
      <c r="CA594" s="194"/>
      <c r="CB594" s="194"/>
      <c r="CC594" s="194"/>
      <c r="CD594" s="194"/>
      <c r="CE594" s="194"/>
      <c r="CF594" s="194"/>
      <c r="CG594" s="194"/>
      <c r="CH594" s="194"/>
      <c r="CI594" s="194"/>
      <c r="CJ594" s="194"/>
      <c r="CK594" s="194"/>
      <c r="CL594" s="194"/>
      <c r="CM594" s="194"/>
      <c r="CN594" s="194"/>
      <c r="CO594" s="194"/>
      <c r="CP594" s="194"/>
      <c r="CQ594" s="194"/>
      <c r="CR594" s="194"/>
      <c r="CS594" s="194"/>
      <c r="CT594" s="194"/>
      <c r="CU594" s="194"/>
      <c r="CV594" s="194"/>
      <c r="CW594" s="194"/>
      <c r="CX594" s="194"/>
      <c r="CY594" s="194"/>
      <c r="CZ594" s="194"/>
      <c r="DA594" s="194"/>
      <c r="DB594" s="194"/>
      <c r="DC594" s="194"/>
      <c r="DD594" s="194"/>
      <c r="DE594" s="194"/>
      <c r="DF594" s="194"/>
      <c r="DG594" s="194"/>
      <c r="DH594" s="194"/>
      <c r="DI594" s="194"/>
      <c r="DJ594" s="194"/>
      <c r="DK594" s="194"/>
      <c r="DL594" s="194"/>
      <c r="DM594" s="194"/>
      <c r="DN594" s="194"/>
      <c r="DO594" s="194"/>
      <c r="DP594" s="194"/>
      <c r="DQ594" s="194"/>
      <c r="DR594" s="194"/>
      <c r="DS594" s="194"/>
      <c r="DT594" s="194"/>
      <c r="DU594" s="194"/>
      <c r="DV594" s="194"/>
      <c r="DW594" s="194"/>
      <c r="DX594" s="194"/>
      <c r="DY594" s="194"/>
      <c r="DZ594" s="194"/>
      <c r="EA594" s="194"/>
      <c r="EB594" s="194"/>
      <c r="EC594" s="194"/>
      <c r="ED594" s="194"/>
      <c r="EE594" s="194"/>
      <c r="EF594" s="194"/>
      <c r="EG594" s="194"/>
      <c r="EH594" s="194"/>
      <c r="EI594" s="194"/>
      <c r="EJ594" s="194"/>
      <c r="EK594" s="194"/>
      <c r="EL594" s="194"/>
      <c r="EM594" s="194"/>
      <c r="EN594" s="194"/>
      <c r="EO594" s="194"/>
      <c r="EP594" s="194"/>
      <c r="EQ594" s="194"/>
      <c r="ER594" s="194"/>
      <c r="ES594" s="194"/>
      <c r="ET594" s="194"/>
      <c r="EU594" s="194"/>
      <c r="EV594" s="194"/>
      <c r="EW594" s="194"/>
      <c r="EX594" s="194"/>
      <c r="EY594" s="194"/>
      <c r="EZ594" s="194"/>
      <c r="FA594" s="194"/>
      <c r="FB594" s="194"/>
      <c r="FC594" s="194"/>
      <c r="FD594" s="194"/>
      <c r="FE594" s="194"/>
      <c r="FF594" s="194"/>
      <c r="FG594" s="194"/>
      <c r="FH594" s="194"/>
      <c r="FI594" s="194"/>
      <c r="FJ594" s="194"/>
      <c r="FK594" s="194"/>
      <c r="FL594" s="194"/>
      <c r="FM594" s="194"/>
      <c r="FN594" s="194"/>
      <c r="FO594" s="194"/>
      <c r="FP594" s="194"/>
      <c r="FQ594" s="194"/>
      <c r="FR594" s="194"/>
      <c r="FS594" s="194"/>
      <c r="FT594" s="194"/>
      <c r="FU594" s="194"/>
      <c r="FV594" s="194"/>
      <c r="FW594" s="194"/>
      <c r="FX594" s="194"/>
      <c r="FY594" s="194"/>
      <c r="FZ594" s="194"/>
      <c r="GA594" s="194"/>
      <c r="GB594" s="194"/>
      <c r="GC594" s="194"/>
      <c r="GD594" s="194"/>
      <c r="GE594" s="194"/>
      <c r="GF594" s="194"/>
      <c r="GG594" s="194"/>
      <c r="GH594" s="194"/>
      <c r="GI594" s="194"/>
      <c r="GJ594" s="194"/>
      <c r="GK594" s="194"/>
      <c r="GL594" s="194"/>
      <c r="GM594" s="194"/>
      <c r="GN594" s="194"/>
      <c r="GO594" s="194"/>
      <c r="GP594" s="194"/>
      <c r="GQ594" s="194"/>
      <c r="GR594" s="194"/>
      <c r="GS594" s="194"/>
      <c r="GT594" s="194"/>
      <c r="GU594" s="194"/>
      <c r="GV594" s="194"/>
      <c r="GW594" s="194"/>
      <c r="GX594" s="194"/>
      <c r="GY594" s="194"/>
      <c r="GZ594" s="194"/>
      <c r="HA594" s="194"/>
      <c r="HB594" s="194"/>
      <c r="HC594" s="194"/>
      <c r="HD594" s="194"/>
      <c r="HE594" s="194"/>
      <c r="HF594" s="194"/>
      <c r="HG594" s="194"/>
      <c r="HH594" s="194"/>
      <c r="HI594" s="194"/>
      <c r="HJ594" s="194"/>
      <c r="HK594" s="194"/>
      <c r="HL594" s="194"/>
      <c r="HM594" s="194"/>
      <c r="HN594" s="194"/>
      <c r="HO594" s="194"/>
      <c r="HP594" s="194"/>
      <c r="HQ594" s="194"/>
      <c r="HR594" s="194"/>
      <c r="HS594" s="194"/>
      <c r="HT594" s="194"/>
      <c r="HU594" s="194"/>
      <c r="HV594" s="194"/>
      <c r="HW594" s="194"/>
      <c r="HX594" s="194"/>
      <c r="HY594" s="194"/>
      <c r="HZ594" s="194"/>
      <c r="IA594" s="194"/>
      <c r="IB594" s="194"/>
      <c r="IC594" s="194"/>
      <c r="ID594" s="194"/>
      <c r="IE594" s="194"/>
      <c r="IF594" s="194"/>
      <c r="IG594" s="194"/>
      <c r="IH594" s="194"/>
      <c r="II594" s="194"/>
      <c r="IJ594" s="194"/>
      <c r="IK594" s="194"/>
      <c r="IL594" s="194"/>
      <c r="IM594" s="194"/>
      <c r="IN594" s="194"/>
    </row>
    <row r="595" spans="1:248" s="314" customFormat="1" ht="12" customHeight="1">
      <c r="A595" s="260"/>
      <c r="B595" s="224" t="str">
        <f>B538</f>
        <v>FAPESP,  SETEMBRO DE 2015</v>
      </c>
      <c r="C595" s="824"/>
      <c r="D595" s="824"/>
      <c r="E595" s="826"/>
      <c r="F595" s="826"/>
      <c r="G595" s="826"/>
      <c r="H595" s="826"/>
      <c r="I595" s="826"/>
      <c r="J595" s="826"/>
      <c r="K595" s="826"/>
      <c r="L595" s="824"/>
      <c r="M595" s="1641"/>
      <c r="N595" s="1641"/>
      <c r="O595" s="1641"/>
      <c r="P595" s="1641"/>
      <c r="Q595" s="1641"/>
      <c r="R595" s="1641"/>
      <c r="S595" s="211">
        <v>7</v>
      </c>
      <c r="T595" s="203">
        <v>2</v>
      </c>
      <c r="U595" s="203"/>
      <c r="V595" s="51"/>
      <c r="W595" s="122"/>
      <c r="X595" s="51"/>
      <c r="Y595" s="203"/>
      <c r="Z595" s="198"/>
      <c r="AA595" s="198"/>
      <c r="AB595" s="198"/>
      <c r="AC595" s="198"/>
      <c r="AD595" s="198"/>
      <c r="AE595" s="198"/>
      <c r="AF595" s="198"/>
      <c r="AG595" s="198"/>
      <c r="AH595" s="198"/>
      <c r="AI595" s="198"/>
      <c r="AJ595" s="198"/>
      <c r="AK595" s="198"/>
      <c r="AL595" s="198"/>
      <c r="AM595" s="198"/>
      <c r="AN595" s="198"/>
      <c r="AO595" s="186"/>
      <c r="AP595" s="186"/>
      <c r="AQ595" s="186"/>
      <c r="AR595" s="186"/>
      <c r="AS595" s="186"/>
      <c r="AT595" s="186"/>
      <c r="AU595" s="186"/>
      <c r="AV595" s="186"/>
      <c r="AW595" s="186"/>
      <c r="AX595" s="186"/>
      <c r="AY595" s="186"/>
      <c r="AZ595" s="186"/>
      <c r="BA595" s="186"/>
      <c r="BB595" s="186"/>
      <c r="BC595" s="186"/>
      <c r="BD595" s="186"/>
      <c r="BE595" s="186"/>
      <c r="BF595" s="186"/>
      <c r="BG595" s="186"/>
      <c r="BH595" s="186"/>
      <c r="BI595" s="186"/>
      <c r="BJ595" s="186"/>
      <c r="BK595" s="186"/>
      <c r="BL595" s="186"/>
      <c r="BM595" s="186"/>
      <c r="BN595" s="186"/>
      <c r="BO595" s="186"/>
      <c r="BP595" s="186"/>
      <c r="BQ595" s="186"/>
      <c r="BR595" s="186"/>
      <c r="BS595" s="186"/>
      <c r="BT595" s="186"/>
      <c r="BU595" s="186"/>
      <c r="BV595" s="186"/>
      <c r="BW595" s="186"/>
      <c r="BX595" s="186"/>
      <c r="BY595" s="186"/>
      <c r="BZ595" s="186"/>
      <c r="CA595" s="186"/>
      <c r="CB595" s="186"/>
      <c r="CC595" s="186"/>
      <c r="CD595" s="186"/>
      <c r="CE595" s="186"/>
      <c r="CF595" s="186"/>
      <c r="CG595" s="186"/>
      <c r="CH595" s="186"/>
      <c r="CI595" s="186"/>
      <c r="CJ595" s="186"/>
      <c r="CK595" s="186"/>
      <c r="CL595" s="186"/>
      <c r="CM595" s="186"/>
      <c r="CN595" s="186"/>
      <c r="CO595" s="186"/>
      <c r="CP595" s="186"/>
      <c r="CQ595" s="186"/>
      <c r="CR595" s="186"/>
      <c r="CS595" s="186"/>
      <c r="CT595" s="186"/>
      <c r="CU595" s="186"/>
      <c r="CV595" s="186"/>
      <c r="CW595" s="186"/>
      <c r="CX595" s="186"/>
      <c r="CY595" s="186"/>
      <c r="CZ595" s="186"/>
      <c r="DA595" s="186"/>
      <c r="DB595" s="186"/>
      <c r="DC595" s="186"/>
      <c r="DD595" s="186"/>
      <c r="DE595" s="186"/>
      <c r="DF595" s="186"/>
      <c r="DG595" s="186"/>
      <c r="DH595" s="186"/>
      <c r="DI595" s="186"/>
      <c r="DJ595" s="186"/>
      <c r="DK595" s="186"/>
      <c r="DL595" s="186"/>
      <c r="DM595" s="186"/>
      <c r="DN595" s="186"/>
      <c r="DO595" s="186"/>
      <c r="DP595" s="186"/>
      <c r="DQ595" s="186"/>
      <c r="DR595" s="186"/>
      <c r="DS595" s="186"/>
      <c r="DT595" s="186"/>
      <c r="DU595" s="186"/>
      <c r="DV595" s="186"/>
      <c r="DW595" s="186"/>
      <c r="DX595" s="186"/>
      <c r="DY595" s="186"/>
      <c r="DZ595" s="186"/>
      <c r="EA595" s="186"/>
      <c r="EB595" s="186"/>
      <c r="EC595" s="186"/>
      <c r="ED595" s="186"/>
      <c r="EE595" s="186"/>
      <c r="EF595" s="186"/>
      <c r="EG595" s="186"/>
      <c r="EH595" s="186"/>
      <c r="EI595" s="186"/>
      <c r="EJ595" s="186"/>
      <c r="EK595" s="186"/>
      <c r="EL595" s="186"/>
      <c r="EM595" s="186"/>
      <c r="EN595" s="186"/>
      <c r="EO595" s="186"/>
      <c r="EP595" s="186"/>
      <c r="EQ595" s="186"/>
      <c r="ER595" s="186"/>
      <c r="ES595" s="186"/>
      <c r="ET595" s="186"/>
      <c r="EU595" s="186"/>
      <c r="EV595" s="186"/>
      <c r="EW595" s="186"/>
      <c r="EX595" s="186"/>
      <c r="EY595" s="186"/>
      <c r="EZ595" s="186"/>
      <c r="FA595" s="186"/>
      <c r="FB595" s="186"/>
      <c r="FC595" s="186"/>
      <c r="FD595" s="186"/>
      <c r="FE595" s="186"/>
      <c r="FF595" s="186"/>
      <c r="FG595" s="186"/>
      <c r="FH595" s="186"/>
      <c r="FI595" s="186"/>
      <c r="FJ595" s="186"/>
      <c r="FK595" s="186"/>
      <c r="FL595" s="186"/>
      <c r="FM595" s="186"/>
      <c r="FN595" s="186"/>
      <c r="FO595" s="186"/>
      <c r="FP595" s="186"/>
      <c r="FQ595" s="186"/>
      <c r="FR595" s="186"/>
      <c r="FS595" s="186"/>
      <c r="FT595" s="186"/>
      <c r="FU595" s="186"/>
      <c r="FV595" s="186"/>
      <c r="FW595" s="186"/>
      <c r="FX595" s="186"/>
      <c r="FY595" s="186"/>
      <c r="FZ595" s="186"/>
      <c r="GA595" s="186"/>
      <c r="GB595" s="186"/>
      <c r="GC595" s="186"/>
      <c r="GD595" s="186"/>
      <c r="GE595" s="186"/>
      <c r="GF595" s="186"/>
      <c r="GG595" s="186"/>
      <c r="GH595" s="186"/>
      <c r="GI595" s="186"/>
      <c r="GJ595" s="186"/>
      <c r="GK595" s="186"/>
      <c r="GL595" s="186"/>
      <c r="GM595" s="186"/>
      <c r="GN595" s="186"/>
      <c r="GO595" s="186"/>
      <c r="GP595" s="186"/>
      <c r="GQ595" s="186"/>
      <c r="GR595" s="186"/>
      <c r="GS595" s="186"/>
      <c r="GT595" s="186"/>
      <c r="GU595" s="186"/>
      <c r="GV595" s="186"/>
      <c r="GW595" s="186"/>
      <c r="GX595" s="186"/>
      <c r="GY595" s="186"/>
      <c r="GZ595" s="186"/>
      <c r="HA595" s="186"/>
      <c r="HB595" s="186"/>
      <c r="HC595" s="186"/>
      <c r="HD595" s="186"/>
      <c r="HE595" s="186"/>
      <c r="HF595" s="186"/>
      <c r="HG595" s="186"/>
      <c r="HH595" s="186"/>
      <c r="HI595" s="186"/>
      <c r="HJ595" s="186"/>
      <c r="HK595" s="186"/>
      <c r="HL595" s="186"/>
      <c r="HM595" s="186"/>
      <c r="HN595" s="186"/>
      <c r="HO595" s="186"/>
      <c r="HP595" s="186"/>
      <c r="HQ595" s="186"/>
      <c r="HR595" s="186"/>
      <c r="HS595" s="186"/>
      <c r="HT595" s="186"/>
      <c r="HU595" s="186"/>
      <c r="HV595" s="186"/>
      <c r="HW595" s="186"/>
      <c r="HX595" s="186"/>
      <c r="HY595" s="186"/>
      <c r="HZ595" s="186"/>
      <c r="IA595" s="186"/>
      <c r="IB595" s="186"/>
      <c r="IC595" s="186"/>
      <c r="ID595" s="186"/>
      <c r="IE595" s="186"/>
      <c r="IF595" s="186"/>
      <c r="IG595" s="186"/>
      <c r="IH595" s="186"/>
      <c r="II595" s="186"/>
      <c r="IJ595" s="186"/>
      <c r="IK595" s="186"/>
      <c r="IL595" s="186"/>
      <c r="IM595" s="186"/>
      <c r="IN595" s="186"/>
    </row>
    <row r="596" spans="1:248" s="314" customFormat="1" ht="21" customHeight="1">
      <c r="A596" s="260"/>
      <c r="B596" s="309" t="s">
        <v>144</v>
      </c>
      <c r="C596" s="824"/>
      <c r="D596" s="824"/>
      <c r="E596" s="826"/>
      <c r="F596" s="826"/>
      <c r="G596" s="826"/>
      <c r="H596" s="826"/>
      <c r="I596" s="826"/>
      <c r="J596" s="826"/>
      <c r="K596" s="826"/>
      <c r="L596" s="824"/>
      <c r="M596" s="311"/>
      <c r="N596" s="311"/>
      <c r="O596" s="311"/>
      <c r="P596" s="311"/>
      <c r="Q596" s="311"/>
      <c r="R596" s="311"/>
      <c r="S596" s="311"/>
      <c r="T596" s="311"/>
      <c r="U596" s="210"/>
      <c r="V596" s="143"/>
      <c r="W596" s="143"/>
      <c r="X596" s="143"/>
      <c r="Y596" s="203"/>
      <c r="Z596" s="198"/>
      <c r="AA596" s="198"/>
      <c r="AB596" s="198"/>
      <c r="AC596" s="198"/>
      <c r="AD596" s="198"/>
      <c r="AE596" s="198"/>
      <c r="AF596" s="198"/>
      <c r="AG596" s="198"/>
      <c r="AH596" s="198"/>
      <c r="AI596" s="198"/>
      <c r="AJ596" s="198"/>
      <c r="AK596" s="198"/>
      <c r="AL596" s="198"/>
      <c r="AM596" s="198"/>
      <c r="AN596" s="198"/>
      <c r="AO596" s="186"/>
      <c r="AP596" s="186"/>
      <c r="AQ596" s="186"/>
      <c r="AR596" s="186"/>
      <c r="AS596" s="186"/>
      <c r="AT596" s="186"/>
      <c r="AU596" s="186"/>
      <c r="AV596" s="186"/>
      <c r="AW596" s="186"/>
      <c r="AX596" s="186"/>
      <c r="AY596" s="186"/>
      <c r="AZ596" s="186"/>
      <c r="BA596" s="186"/>
      <c r="BB596" s="186"/>
      <c r="BC596" s="186"/>
      <c r="BD596" s="186"/>
      <c r="BE596" s="186"/>
      <c r="BF596" s="186"/>
      <c r="BG596" s="186"/>
      <c r="BH596" s="186"/>
      <c r="BI596" s="186"/>
      <c r="BJ596" s="186"/>
      <c r="BK596" s="186"/>
      <c r="BL596" s="186"/>
      <c r="BM596" s="186"/>
      <c r="BN596" s="186"/>
      <c r="BO596" s="186"/>
      <c r="BP596" s="186"/>
      <c r="BQ596" s="186"/>
      <c r="BR596" s="186"/>
      <c r="BS596" s="186"/>
      <c r="BT596" s="186"/>
      <c r="BU596" s="186"/>
      <c r="BV596" s="186"/>
      <c r="BW596" s="186"/>
      <c r="BX596" s="186"/>
      <c r="BY596" s="186"/>
      <c r="BZ596" s="186"/>
      <c r="CA596" s="186"/>
      <c r="CB596" s="186"/>
      <c r="CC596" s="186"/>
      <c r="CD596" s="186"/>
      <c r="CE596" s="186"/>
      <c r="CF596" s="186"/>
      <c r="CG596" s="186"/>
      <c r="CH596" s="186"/>
      <c r="CI596" s="186"/>
      <c r="CJ596" s="186"/>
      <c r="CK596" s="186"/>
      <c r="CL596" s="186"/>
      <c r="CM596" s="186"/>
      <c r="CN596" s="186"/>
      <c r="CO596" s="186"/>
      <c r="CP596" s="186"/>
      <c r="CQ596" s="186"/>
      <c r="CR596" s="186"/>
      <c r="CS596" s="186"/>
      <c r="CT596" s="186"/>
      <c r="CU596" s="186"/>
      <c r="CV596" s="186"/>
      <c r="CW596" s="186"/>
      <c r="CX596" s="186"/>
      <c r="CY596" s="186"/>
      <c r="CZ596" s="186"/>
      <c r="DA596" s="186"/>
      <c r="DB596" s="186"/>
      <c r="DC596" s="186"/>
      <c r="DD596" s="186"/>
      <c r="DE596" s="186"/>
      <c r="DF596" s="186"/>
      <c r="DG596" s="186"/>
      <c r="DH596" s="186"/>
      <c r="DI596" s="186"/>
      <c r="DJ596" s="186"/>
      <c r="DK596" s="186"/>
      <c r="DL596" s="186"/>
      <c r="DM596" s="186"/>
      <c r="DN596" s="186"/>
      <c r="DO596" s="186"/>
      <c r="DP596" s="186"/>
      <c r="DQ596" s="186"/>
      <c r="DR596" s="186"/>
      <c r="DS596" s="186"/>
      <c r="DT596" s="186"/>
      <c r="DU596" s="186"/>
      <c r="DV596" s="186"/>
      <c r="DW596" s="186"/>
      <c r="DX596" s="186"/>
      <c r="DY596" s="186"/>
      <c r="DZ596" s="186"/>
      <c r="EA596" s="186"/>
      <c r="EB596" s="186"/>
      <c r="EC596" s="186"/>
      <c r="ED596" s="186"/>
      <c r="EE596" s="186"/>
      <c r="EF596" s="186"/>
      <c r="EG596" s="186"/>
      <c r="EH596" s="186"/>
      <c r="EI596" s="186"/>
      <c r="EJ596" s="186"/>
      <c r="EK596" s="186"/>
      <c r="EL596" s="186"/>
      <c r="EM596" s="186"/>
      <c r="EN596" s="186"/>
      <c r="EO596" s="186"/>
      <c r="EP596" s="186"/>
      <c r="EQ596" s="186"/>
      <c r="ER596" s="186"/>
      <c r="ES596" s="186"/>
      <c r="ET596" s="186"/>
      <c r="EU596" s="186"/>
      <c r="EV596" s="186"/>
      <c r="EW596" s="186"/>
      <c r="EX596" s="186"/>
      <c r="EY596" s="186"/>
      <c r="EZ596" s="186"/>
      <c r="FA596" s="186"/>
      <c r="FB596" s="186"/>
      <c r="FC596" s="186"/>
      <c r="FD596" s="186"/>
      <c r="FE596" s="186"/>
      <c r="FF596" s="186"/>
      <c r="FG596" s="186"/>
      <c r="FH596" s="186"/>
      <c r="FI596" s="186"/>
      <c r="FJ596" s="186"/>
      <c r="FK596" s="186"/>
      <c r="FL596" s="186"/>
      <c r="FM596" s="186"/>
      <c r="FN596" s="186"/>
      <c r="FO596" s="186"/>
      <c r="FP596" s="186"/>
      <c r="FQ596" s="186"/>
      <c r="FR596" s="186"/>
      <c r="FS596" s="186"/>
      <c r="FT596" s="186"/>
      <c r="FU596" s="186"/>
      <c r="FV596" s="186"/>
      <c r="FW596" s="186"/>
      <c r="FX596" s="186"/>
      <c r="FY596" s="186"/>
      <c r="FZ596" s="186"/>
      <c r="GA596" s="186"/>
      <c r="GB596" s="186"/>
      <c r="GC596" s="186"/>
      <c r="GD596" s="186"/>
      <c r="GE596" s="186"/>
      <c r="GF596" s="186"/>
      <c r="GG596" s="186"/>
      <c r="GH596" s="186"/>
      <c r="GI596" s="186"/>
      <c r="GJ596" s="186"/>
      <c r="GK596" s="186"/>
      <c r="GL596" s="186"/>
      <c r="GM596" s="186"/>
      <c r="GN596" s="186"/>
      <c r="GO596" s="186"/>
      <c r="GP596" s="186"/>
      <c r="GQ596" s="186"/>
      <c r="GR596" s="186"/>
      <c r="GS596" s="186"/>
      <c r="GT596" s="186"/>
      <c r="GU596" s="186"/>
      <c r="GV596" s="186"/>
      <c r="GW596" s="186"/>
      <c r="GX596" s="186"/>
      <c r="GY596" s="186"/>
      <c r="GZ596" s="186"/>
      <c r="HA596" s="186"/>
      <c r="HB596" s="186"/>
      <c r="HC596" s="186"/>
      <c r="HD596" s="186"/>
      <c r="HE596" s="186"/>
      <c r="HF596" s="186"/>
      <c r="HG596" s="186"/>
      <c r="HH596" s="186"/>
      <c r="HI596" s="186"/>
      <c r="HJ596" s="186"/>
      <c r="HK596" s="186"/>
      <c r="HL596" s="186"/>
      <c r="HM596" s="186"/>
      <c r="HN596" s="186"/>
      <c r="HO596" s="186"/>
      <c r="HP596" s="186"/>
      <c r="HQ596" s="186"/>
      <c r="HR596" s="186"/>
      <c r="HS596" s="186"/>
      <c r="HT596" s="186"/>
      <c r="HU596" s="186"/>
      <c r="HV596" s="186"/>
      <c r="HW596" s="186"/>
      <c r="HX596" s="186"/>
      <c r="HY596" s="186"/>
      <c r="HZ596" s="186"/>
      <c r="IA596" s="186"/>
      <c r="IB596" s="186"/>
      <c r="IC596" s="186"/>
      <c r="ID596" s="186"/>
      <c r="IE596" s="186"/>
      <c r="IF596" s="186"/>
      <c r="IG596" s="186"/>
      <c r="IH596" s="186"/>
      <c r="II596" s="186"/>
      <c r="IJ596" s="186"/>
      <c r="IK596" s="186"/>
      <c r="IL596" s="186"/>
      <c r="IM596" s="186"/>
      <c r="IN596" s="186"/>
    </row>
    <row r="597" spans="1:248" s="39" customFormat="1" ht="12.75" customHeight="1">
      <c r="A597" s="260"/>
      <c r="B597" s="1629" t="s">
        <v>1</v>
      </c>
      <c r="C597" s="1644" t="s">
        <v>7</v>
      </c>
      <c r="D597" s="1646" t="s">
        <v>8</v>
      </c>
      <c r="E597" s="1647"/>
      <c r="F597" s="1647"/>
      <c r="G597" s="1647"/>
      <c r="H597" s="1647"/>
      <c r="I597" s="1647"/>
      <c r="J597" s="1647"/>
      <c r="K597" s="1648"/>
      <c r="L597" s="1644" t="s">
        <v>117</v>
      </c>
      <c r="M597" s="1587" t="s">
        <v>53</v>
      </c>
      <c r="N597" s="1644" t="s">
        <v>3</v>
      </c>
      <c r="O597" s="1633" t="s">
        <v>118</v>
      </c>
      <c r="P597" s="1634"/>
      <c r="Q597" s="1633" t="s">
        <v>119</v>
      </c>
      <c r="R597" s="1653"/>
      <c r="S597" s="1634"/>
      <c r="T597" s="1631" t="s">
        <v>2</v>
      </c>
      <c r="U597" s="348"/>
      <c r="W597" s="143"/>
    </row>
    <row r="598" spans="1:248" s="38" customFormat="1" ht="20.25" customHeight="1" thickBot="1">
      <c r="A598" s="269"/>
      <c r="B598" s="1630"/>
      <c r="C598" s="1645"/>
      <c r="D598" s="1649"/>
      <c r="E598" s="1650"/>
      <c r="F598" s="1650"/>
      <c r="G598" s="1650"/>
      <c r="H598" s="1650"/>
      <c r="I598" s="1650"/>
      <c r="J598" s="1650"/>
      <c r="K598" s="1651"/>
      <c r="L598" s="1645"/>
      <c r="M598" s="1652"/>
      <c r="N598" s="1652"/>
      <c r="O598" s="1635"/>
      <c r="P598" s="1636"/>
      <c r="Q598" s="1654"/>
      <c r="R598" s="1655"/>
      <c r="S598" s="1656"/>
      <c r="T598" s="1632"/>
      <c r="U598" s="349"/>
      <c r="V598" s="88"/>
      <c r="W598" s="89"/>
    </row>
    <row r="599" spans="1:248" s="39" customFormat="1" ht="23.45" customHeight="1">
      <c r="A599" s="260"/>
      <c r="B599" s="282"/>
      <c r="C599" s="90"/>
      <c r="D599" s="1642"/>
      <c r="E599" s="1643"/>
      <c r="F599" s="1643"/>
      <c r="G599" s="1643"/>
      <c r="H599" s="1643"/>
      <c r="I599" s="1643"/>
      <c r="J599" s="1643"/>
      <c r="K599" s="1643"/>
      <c r="L599" s="217"/>
      <c r="M599" s="253"/>
      <c r="N599" s="254"/>
      <c r="O599" s="1639" t="str">
        <f t="shared" ref="O599:O648" si="16">IF(C599*N599=0,"",C599*N599)</f>
        <v/>
      </c>
      <c r="P599" s="1640"/>
      <c r="Q599" s="1680" t="str">
        <f t="shared" ref="Q599:Q648" si="17">IF(ISERROR(INDEX($W$495:$W$500,MATCH(M599,$V$495:$V$500,0))*O599),"",INDEX($W$495:$W$500,MATCH(M599,V$495:V$500,0))*O599)</f>
        <v/>
      </c>
      <c r="R599" s="1680"/>
      <c r="S599" s="1680"/>
      <c r="T599" s="413"/>
      <c r="U599" s="350"/>
      <c r="V599" s="143"/>
      <c r="W599" s="143"/>
      <c r="X599" s="143"/>
      <c r="Y599" s="143"/>
    </row>
    <row r="600" spans="1:248" s="39" customFormat="1" ht="23.45" customHeight="1">
      <c r="A600" s="260"/>
      <c r="B600" s="281"/>
      <c r="C600" s="90"/>
      <c r="D600" s="1615"/>
      <c r="E600" s="1616"/>
      <c r="F600" s="1616"/>
      <c r="G600" s="1616"/>
      <c r="H600" s="1616"/>
      <c r="I600" s="1616"/>
      <c r="J600" s="1616"/>
      <c r="K600" s="1616"/>
      <c r="L600" s="217"/>
      <c r="M600" s="253"/>
      <c r="N600" s="131"/>
      <c r="O600" s="1617" t="str">
        <f t="shared" si="16"/>
        <v/>
      </c>
      <c r="P600" s="1618"/>
      <c r="Q600" s="1680" t="str">
        <f t="shared" si="17"/>
        <v/>
      </c>
      <c r="R600" s="1680"/>
      <c r="S600" s="1680"/>
      <c r="T600" s="412"/>
      <c r="U600" s="350"/>
      <c r="V600" s="143"/>
      <c r="W600" s="143"/>
      <c r="X600" s="143"/>
      <c r="Y600" s="143"/>
    </row>
    <row r="601" spans="1:248" s="39" customFormat="1" ht="23.45" customHeight="1">
      <c r="A601" s="260"/>
      <c r="B601" s="281"/>
      <c r="C601" s="90"/>
      <c r="D601" s="1615"/>
      <c r="E601" s="1616"/>
      <c r="F601" s="1616"/>
      <c r="G601" s="1616"/>
      <c r="H601" s="1616"/>
      <c r="I601" s="1616"/>
      <c r="J601" s="1616"/>
      <c r="K601" s="1616"/>
      <c r="L601" s="217"/>
      <c r="M601" s="253"/>
      <c r="N601" s="131"/>
      <c r="O601" s="1617" t="str">
        <f t="shared" si="16"/>
        <v/>
      </c>
      <c r="P601" s="1618"/>
      <c r="Q601" s="1680" t="str">
        <f t="shared" si="17"/>
        <v/>
      </c>
      <c r="R601" s="1680"/>
      <c r="S601" s="1680"/>
      <c r="T601" s="412"/>
      <c r="U601" s="350"/>
      <c r="V601" s="143"/>
      <c r="W601" s="143"/>
      <c r="X601" s="143"/>
      <c r="Y601" s="143"/>
    </row>
    <row r="602" spans="1:248" s="39" customFormat="1" ht="23.45" customHeight="1">
      <c r="A602" s="260"/>
      <c r="B602" s="281"/>
      <c r="C602" s="90"/>
      <c r="D602" s="1615"/>
      <c r="E602" s="1616"/>
      <c r="F602" s="1616"/>
      <c r="G602" s="1616"/>
      <c r="H602" s="1616"/>
      <c r="I602" s="1616"/>
      <c r="J602" s="1616"/>
      <c r="K602" s="1616"/>
      <c r="L602" s="217"/>
      <c r="M602" s="253"/>
      <c r="N602" s="131"/>
      <c r="O602" s="1617" t="str">
        <f t="shared" si="16"/>
        <v/>
      </c>
      <c r="P602" s="1618"/>
      <c r="Q602" s="1680" t="str">
        <f t="shared" si="17"/>
        <v/>
      </c>
      <c r="R602" s="1680"/>
      <c r="S602" s="1680"/>
      <c r="T602" s="412"/>
      <c r="U602" s="350"/>
      <c r="V602" s="143"/>
      <c r="W602" s="143"/>
      <c r="X602" s="143"/>
      <c r="Y602" s="143"/>
    </row>
    <row r="603" spans="1:248" s="39" customFormat="1" ht="23.45" customHeight="1">
      <c r="A603" s="260"/>
      <c r="B603" s="281"/>
      <c r="C603" s="90"/>
      <c r="D603" s="1615"/>
      <c r="E603" s="1616"/>
      <c r="F603" s="1616"/>
      <c r="G603" s="1616"/>
      <c r="H603" s="1616"/>
      <c r="I603" s="1616"/>
      <c r="J603" s="1616"/>
      <c r="K603" s="1616"/>
      <c r="L603" s="217"/>
      <c r="M603" s="253"/>
      <c r="N603" s="131"/>
      <c r="O603" s="1617" t="str">
        <f t="shared" si="16"/>
        <v/>
      </c>
      <c r="P603" s="1618"/>
      <c r="Q603" s="1680" t="str">
        <f t="shared" si="17"/>
        <v/>
      </c>
      <c r="R603" s="1680"/>
      <c r="S603" s="1680"/>
      <c r="T603" s="412"/>
      <c r="U603" s="350"/>
      <c r="V603" s="143"/>
      <c r="W603" s="143"/>
      <c r="X603" s="143"/>
      <c r="Y603" s="143"/>
    </row>
    <row r="604" spans="1:248" s="39" customFormat="1" ht="23.45" customHeight="1">
      <c r="A604" s="260"/>
      <c r="B604" s="281"/>
      <c r="C604" s="90"/>
      <c r="D604" s="1615"/>
      <c r="E604" s="1616"/>
      <c r="F604" s="1616"/>
      <c r="G604" s="1616"/>
      <c r="H604" s="1616"/>
      <c r="I604" s="1616"/>
      <c r="J604" s="1616"/>
      <c r="K604" s="1616"/>
      <c r="L604" s="217"/>
      <c r="M604" s="253"/>
      <c r="N604" s="131"/>
      <c r="O604" s="1617" t="str">
        <f t="shared" si="16"/>
        <v/>
      </c>
      <c r="P604" s="1618"/>
      <c r="Q604" s="1680" t="str">
        <f t="shared" si="17"/>
        <v/>
      </c>
      <c r="R604" s="1680"/>
      <c r="S604" s="1680"/>
      <c r="T604" s="412"/>
      <c r="U604" s="350"/>
      <c r="V604" s="143"/>
      <c r="W604" s="143"/>
      <c r="X604" s="143"/>
      <c r="Y604" s="143"/>
    </row>
    <row r="605" spans="1:248" s="39" customFormat="1" ht="23.45" customHeight="1">
      <c r="A605" s="260"/>
      <c r="B605" s="281"/>
      <c r="C605" s="865"/>
      <c r="D605" s="1615"/>
      <c r="E605" s="1616"/>
      <c r="F605" s="1616"/>
      <c r="G605" s="1616"/>
      <c r="H605" s="1616"/>
      <c r="I605" s="1616"/>
      <c r="J605" s="1616"/>
      <c r="K605" s="1616"/>
      <c r="L605" s="942"/>
      <c r="M605" s="253"/>
      <c r="N605" s="131"/>
      <c r="O605" s="1617" t="str">
        <f t="shared" si="16"/>
        <v/>
      </c>
      <c r="P605" s="1618"/>
      <c r="Q605" s="1680" t="str">
        <f t="shared" si="17"/>
        <v/>
      </c>
      <c r="R605" s="1680"/>
      <c r="S605" s="1680"/>
      <c r="T605" s="412"/>
      <c r="U605" s="350"/>
      <c r="V605" s="143"/>
      <c r="W605" s="143"/>
      <c r="X605" s="143"/>
      <c r="Y605" s="143"/>
    </row>
    <row r="606" spans="1:248" s="39" customFormat="1" ht="23.45" customHeight="1">
      <c r="A606" s="260"/>
      <c r="B606" s="281"/>
      <c r="C606" s="865"/>
      <c r="D606" s="1615"/>
      <c r="E606" s="1616"/>
      <c r="F606" s="1616"/>
      <c r="G606" s="1616"/>
      <c r="H606" s="1616"/>
      <c r="I606" s="1616"/>
      <c r="J606" s="1616"/>
      <c r="K606" s="1657"/>
      <c r="L606" s="942"/>
      <c r="M606" s="253"/>
      <c r="N606" s="131"/>
      <c r="O606" s="1617" t="str">
        <f t="shared" si="16"/>
        <v/>
      </c>
      <c r="P606" s="1618"/>
      <c r="Q606" s="1680" t="str">
        <f t="shared" si="17"/>
        <v/>
      </c>
      <c r="R606" s="1680"/>
      <c r="S606" s="1680"/>
      <c r="T606" s="412"/>
      <c r="U606" s="350"/>
      <c r="V606" s="162"/>
      <c r="W606" s="163"/>
      <c r="X606" s="164"/>
      <c r="Y606" s="143"/>
    </row>
    <row r="607" spans="1:248" s="39" customFormat="1" ht="23.45" customHeight="1">
      <c r="A607" s="260"/>
      <c r="B607" s="281"/>
      <c r="C607" s="865"/>
      <c r="D607" s="1615"/>
      <c r="E607" s="1616"/>
      <c r="F607" s="1616"/>
      <c r="G607" s="1616"/>
      <c r="H607" s="1616"/>
      <c r="I607" s="1616"/>
      <c r="J607" s="1616"/>
      <c r="K607" s="1616"/>
      <c r="L607" s="942"/>
      <c r="M607" s="253"/>
      <c r="N607" s="131"/>
      <c r="O607" s="1617" t="str">
        <f t="shared" si="16"/>
        <v/>
      </c>
      <c r="P607" s="1618"/>
      <c r="Q607" s="1680" t="str">
        <f t="shared" si="17"/>
        <v/>
      </c>
      <c r="R607" s="1680"/>
      <c r="S607" s="1680"/>
      <c r="T607" s="412"/>
      <c r="U607" s="350"/>
      <c r="V607" s="162"/>
      <c r="W607" s="163"/>
      <c r="X607" s="164"/>
      <c r="Y607" s="143"/>
    </row>
    <row r="608" spans="1:248" s="39" customFormat="1" ht="23.45" customHeight="1">
      <c r="A608" s="260"/>
      <c r="B608" s="281"/>
      <c r="C608" s="865"/>
      <c r="D608" s="1615"/>
      <c r="E608" s="1616"/>
      <c r="F608" s="1616"/>
      <c r="G608" s="1616"/>
      <c r="H608" s="1616"/>
      <c r="I608" s="1616"/>
      <c r="J608" s="1616"/>
      <c r="K608" s="1616"/>
      <c r="L608" s="942"/>
      <c r="M608" s="253"/>
      <c r="N608" s="131"/>
      <c r="O608" s="1617" t="str">
        <f t="shared" si="16"/>
        <v/>
      </c>
      <c r="P608" s="1618"/>
      <c r="Q608" s="1680" t="str">
        <f t="shared" si="17"/>
        <v/>
      </c>
      <c r="R608" s="1680"/>
      <c r="S608" s="1680"/>
      <c r="T608" s="412"/>
      <c r="U608" s="350"/>
      <c r="V608" s="165"/>
      <c r="W608" s="163"/>
      <c r="X608" s="164"/>
      <c r="Y608" s="143"/>
    </row>
    <row r="609" spans="1:25" s="39" customFormat="1" ht="23.45" customHeight="1">
      <c r="A609" s="260"/>
      <c r="B609" s="281"/>
      <c r="C609" s="865"/>
      <c r="D609" s="1615"/>
      <c r="E609" s="1616"/>
      <c r="F609" s="1616"/>
      <c r="G609" s="1616"/>
      <c r="H609" s="1616"/>
      <c r="I609" s="1616"/>
      <c r="J609" s="1616"/>
      <c r="K609" s="1616"/>
      <c r="L609" s="942"/>
      <c r="M609" s="253"/>
      <c r="N609" s="131"/>
      <c r="O609" s="1617" t="str">
        <f t="shared" si="16"/>
        <v/>
      </c>
      <c r="P609" s="1618"/>
      <c r="Q609" s="1680" t="str">
        <f t="shared" si="17"/>
        <v/>
      </c>
      <c r="R609" s="1680"/>
      <c r="S609" s="1680"/>
      <c r="T609" s="412"/>
      <c r="U609" s="350"/>
      <c r="V609" s="165"/>
      <c r="W609" s="163"/>
      <c r="X609" s="164"/>
      <c r="Y609" s="143"/>
    </row>
    <row r="610" spans="1:25" s="39" customFormat="1" ht="23.45" customHeight="1">
      <c r="A610" s="260"/>
      <c r="B610" s="281"/>
      <c r="C610" s="865"/>
      <c r="D610" s="1615"/>
      <c r="E610" s="1616"/>
      <c r="F610" s="1616"/>
      <c r="G610" s="1616"/>
      <c r="H610" s="1616"/>
      <c r="I610" s="1616"/>
      <c r="J610" s="1616"/>
      <c r="K610" s="1616"/>
      <c r="L610" s="942"/>
      <c r="M610" s="253"/>
      <c r="N610" s="131"/>
      <c r="O610" s="1617" t="str">
        <f t="shared" si="16"/>
        <v/>
      </c>
      <c r="P610" s="1618"/>
      <c r="Q610" s="1680" t="str">
        <f t="shared" si="17"/>
        <v/>
      </c>
      <c r="R610" s="1680"/>
      <c r="S610" s="1680"/>
      <c r="T610" s="412"/>
      <c r="U610" s="350"/>
      <c r="V610" s="143"/>
      <c r="W610" s="143"/>
      <c r="X610" s="143"/>
      <c r="Y610" s="143"/>
    </row>
    <row r="611" spans="1:25" s="39" customFormat="1" ht="23.45" customHeight="1">
      <c r="A611" s="260"/>
      <c r="B611" s="281"/>
      <c r="C611" s="865"/>
      <c r="D611" s="1615"/>
      <c r="E611" s="1616"/>
      <c r="F611" s="1616"/>
      <c r="G611" s="1616"/>
      <c r="H611" s="1616"/>
      <c r="I611" s="1616"/>
      <c r="J611" s="1616"/>
      <c r="K611" s="1616"/>
      <c r="L611" s="942"/>
      <c r="M611" s="253"/>
      <c r="N611" s="131"/>
      <c r="O611" s="1617" t="str">
        <f t="shared" si="16"/>
        <v/>
      </c>
      <c r="P611" s="1618"/>
      <c r="Q611" s="1680" t="str">
        <f t="shared" si="17"/>
        <v/>
      </c>
      <c r="R611" s="1680"/>
      <c r="S611" s="1680"/>
      <c r="T611" s="412"/>
      <c r="U611" s="350"/>
      <c r="V611" s="143"/>
      <c r="W611" s="143"/>
      <c r="X611" s="143"/>
      <c r="Y611" s="143"/>
    </row>
    <row r="612" spans="1:25" s="39" customFormat="1" ht="23.45" customHeight="1">
      <c r="A612" s="260"/>
      <c r="B612" s="281"/>
      <c r="C612" s="865"/>
      <c r="D612" s="1615"/>
      <c r="E612" s="1616"/>
      <c r="F612" s="1616"/>
      <c r="G612" s="1616"/>
      <c r="H612" s="1616"/>
      <c r="I612" s="1616"/>
      <c r="J612" s="1616"/>
      <c r="K612" s="1616"/>
      <c r="L612" s="942"/>
      <c r="M612" s="253"/>
      <c r="N612" s="131"/>
      <c r="O612" s="1617" t="str">
        <f t="shared" si="16"/>
        <v/>
      </c>
      <c r="P612" s="1618"/>
      <c r="Q612" s="1680" t="str">
        <f t="shared" si="17"/>
        <v/>
      </c>
      <c r="R612" s="1680"/>
      <c r="S612" s="1680"/>
      <c r="T612" s="412"/>
      <c r="U612" s="350"/>
      <c r="V612" s="143"/>
      <c r="W612" s="143"/>
      <c r="X612" s="143"/>
      <c r="Y612" s="143"/>
    </row>
    <row r="613" spans="1:25" s="39" customFormat="1" ht="23.45" customHeight="1">
      <c r="A613" s="260"/>
      <c r="B613" s="281"/>
      <c r="C613" s="865"/>
      <c r="D613" s="1615"/>
      <c r="E613" s="1616"/>
      <c r="F613" s="1616"/>
      <c r="G613" s="1616"/>
      <c r="H613" s="1616"/>
      <c r="I613" s="1616"/>
      <c r="J613" s="1616"/>
      <c r="K613" s="1616"/>
      <c r="L613" s="942"/>
      <c r="M613" s="253"/>
      <c r="N613" s="131"/>
      <c r="O613" s="1617" t="str">
        <f t="shared" si="16"/>
        <v/>
      </c>
      <c r="P613" s="1618"/>
      <c r="Q613" s="1680" t="str">
        <f t="shared" si="17"/>
        <v/>
      </c>
      <c r="R613" s="1680"/>
      <c r="S613" s="1680"/>
      <c r="T613" s="412"/>
      <c r="U613" s="350"/>
      <c r="V613" s="143"/>
      <c r="W613" s="143"/>
      <c r="X613" s="143"/>
      <c r="Y613" s="143"/>
    </row>
    <row r="614" spans="1:25" s="39" customFormat="1" ht="23.45" customHeight="1">
      <c r="A614" s="260"/>
      <c r="B614" s="281"/>
      <c r="C614" s="865"/>
      <c r="D614" s="1615"/>
      <c r="E614" s="1616"/>
      <c r="F614" s="1616"/>
      <c r="G614" s="1616"/>
      <c r="H614" s="1616"/>
      <c r="I614" s="1616"/>
      <c r="J614" s="1616"/>
      <c r="K614" s="1616"/>
      <c r="L614" s="942"/>
      <c r="M614" s="253"/>
      <c r="N614" s="131"/>
      <c r="O614" s="1617" t="str">
        <f t="shared" si="16"/>
        <v/>
      </c>
      <c r="P614" s="1618"/>
      <c r="Q614" s="1680" t="str">
        <f t="shared" si="17"/>
        <v/>
      </c>
      <c r="R614" s="1680"/>
      <c r="S614" s="1680"/>
      <c r="T614" s="412"/>
      <c r="U614" s="350"/>
      <c r="V614" s="143"/>
      <c r="W614" s="143"/>
      <c r="X614" s="143"/>
      <c r="Y614" s="143"/>
    </row>
    <row r="615" spans="1:25" s="39" customFormat="1" ht="23.45" customHeight="1">
      <c r="A615" s="260"/>
      <c r="B615" s="281"/>
      <c r="C615" s="865"/>
      <c r="D615" s="1615"/>
      <c r="E615" s="1616"/>
      <c r="F615" s="1616"/>
      <c r="G615" s="1616"/>
      <c r="H615" s="1616"/>
      <c r="I615" s="1616"/>
      <c r="J615" s="1616"/>
      <c r="K615" s="1616"/>
      <c r="L615" s="942"/>
      <c r="M615" s="253"/>
      <c r="N615" s="131"/>
      <c r="O615" s="1617" t="str">
        <f t="shared" si="16"/>
        <v/>
      </c>
      <c r="P615" s="1618"/>
      <c r="Q615" s="1680" t="str">
        <f t="shared" si="17"/>
        <v/>
      </c>
      <c r="R615" s="1680"/>
      <c r="S615" s="1680"/>
      <c r="T615" s="412"/>
      <c r="U615" s="350"/>
      <c r="V615" s="143"/>
      <c r="W615" s="143"/>
      <c r="X615" s="143"/>
      <c r="Y615" s="143"/>
    </row>
    <row r="616" spans="1:25" s="39" customFormat="1" ht="23.45" customHeight="1">
      <c r="A616" s="260"/>
      <c r="B616" s="281"/>
      <c r="C616" s="865"/>
      <c r="D616" s="1615"/>
      <c r="E616" s="1616"/>
      <c r="F616" s="1616"/>
      <c r="G616" s="1616"/>
      <c r="H616" s="1616"/>
      <c r="I616" s="1616"/>
      <c r="J616" s="1616"/>
      <c r="K616" s="1616"/>
      <c r="L616" s="942"/>
      <c r="M616" s="253"/>
      <c r="N616" s="131"/>
      <c r="O616" s="1617" t="str">
        <f t="shared" si="16"/>
        <v/>
      </c>
      <c r="P616" s="1618"/>
      <c r="Q616" s="1680" t="str">
        <f t="shared" si="17"/>
        <v/>
      </c>
      <c r="R616" s="1680"/>
      <c r="S616" s="1680"/>
      <c r="T616" s="412"/>
      <c r="U616" s="350"/>
      <c r="V616" s="143"/>
      <c r="W616" s="143"/>
      <c r="X616" s="143"/>
      <c r="Y616" s="143"/>
    </row>
    <row r="617" spans="1:25" s="39" customFormat="1" ht="23.45" customHeight="1">
      <c r="A617" s="260"/>
      <c r="B617" s="281"/>
      <c r="C617" s="865"/>
      <c r="D617" s="1615"/>
      <c r="E617" s="1616"/>
      <c r="F617" s="1616"/>
      <c r="G617" s="1616"/>
      <c r="H617" s="1616"/>
      <c r="I617" s="1616"/>
      <c r="J617" s="1616"/>
      <c r="K617" s="1616"/>
      <c r="L617" s="942"/>
      <c r="M617" s="253"/>
      <c r="N617" s="131"/>
      <c r="O617" s="1617" t="str">
        <f t="shared" si="16"/>
        <v/>
      </c>
      <c r="P617" s="1618"/>
      <c r="Q617" s="1680" t="str">
        <f t="shared" si="17"/>
        <v/>
      </c>
      <c r="R617" s="1680"/>
      <c r="S617" s="1680"/>
      <c r="T617" s="412"/>
      <c r="U617" s="350"/>
      <c r="V617" s="143"/>
      <c r="W617" s="143"/>
      <c r="X617" s="143"/>
      <c r="Y617" s="143"/>
    </row>
    <row r="618" spans="1:25" s="39" customFormat="1" ht="23.45" customHeight="1">
      <c r="A618" s="260"/>
      <c r="B618" s="281"/>
      <c r="C618" s="865"/>
      <c r="D618" s="1615"/>
      <c r="E618" s="1616"/>
      <c r="F618" s="1616"/>
      <c r="G618" s="1616"/>
      <c r="H618" s="1616"/>
      <c r="I618" s="1616"/>
      <c r="J618" s="1616"/>
      <c r="K618" s="1616"/>
      <c r="L618" s="942"/>
      <c r="M618" s="253"/>
      <c r="N618" s="131"/>
      <c r="O618" s="1617" t="str">
        <f t="shared" si="16"/>
        <v/>
      </c>
      <c r="P618" s="1618"/>
      <c r="Q618" s="1680" t="str">
        <f t="shared" si="17"/>
        <v/>
      </c>
      <c r="R618" s="1680"/>
      <c r="S618" s="1680"/>
      <c r="T618" s="412"/>
      <c r="U618" s="350"/>
      <c r="V618" s="143"/>
      <c r="W618" s="143"/>
      <c r="X618" s="143"/>
      <c r="Y618" s="143"/>
    </row>
    <row r="619" spans="1:25" s="39" customFormat="1" ht="23.45" customHeight="1">
      <c r="A619" s="260"/>
      <c r="B619" s="281"/>
      <c r="C619" s="865"/>
      <c r="D619" s="1615"/>
      <c r="E619" s="1616"/>
      <c r="F619" s="1616"/>
      <c r="G619" s="1616"/>
      <c r="H619" s="1616"/>
      <c r="I619" s="1616"/>
      <c r="J619" s="1616"/>
      <c r="K619" s="1616"/>
      <c r="L619" s="942"/>
      <c r="M619" s="253"/>
      <c r="N619" s="131"/>
      <c r="O619" s="1617" t="str">
        <f t="shared" si="16"/>
        <v/>
      </c>
      <c r="P619" s="1618"/>
      <c r="Q619" s="1680" t="str">
        <f t="shared" si="17"/>
        <v/>
      </c>
      <c r="R619" s="1680"/>
      <c r="S619" s="1680"/>
      <c r="T619" s="412"/>
      <c r="U619" s="350"/>
      <c r="V619" s="143"/>
      <c r="W619" s="143"/>
      <c r="X619" s="143"/>
      <c r="Y619" s="143"/>
    </row>
    <row r="620" spans="1:25" s="39" customFormat="1" ht="23.45" customHeight="1">
      <c r="A620" s="260"/>
      <c r="B620" s="281"/>
      <c r="C620" s="865"/>
      <c r="D620" s="1615"/>
      <c r="E620" s="1616"/>
      <c r="F620" s="1616"/>
      <c r="G620" s="1616"/>
      <c r="H620" s="1616"/>
      <c r="I620" s="1616"/>
      <c r="J620" s="1616"/>
      <c r="K620" s="1616"/>
      <c r="L620" s="942"/>
      <c r="M620" s="253"/>
      <c r="N620" s="131"/>
      <c r="O620" s="1617" t="str">
        <f t="shared" si="16"/>
        <v/>
      </c>
      <c r="P620" s="1618"/>
      <c r="Q620" s="1680" t="str">
        <f t="shared" si="17"/>
        <v/>
      </c>
      <c r="R620" s="1680"/>
      <c r="S620" s="1680"/>
      <c r="T620" s="412"/>
      <c r="U620" s="350"/>
      <c r="V620" s="143"/>
      <c r="W620" s="143"/>
      <c r="X620" s="143"/>
      <c r="Y620" s="143"/>
    </row>
    <row r="621" spans="1:25" s="39" customFormat="1" ht="23.45" customHeight="1">
      <c r="A621" s="260"/>
      <c r="B621" s="281"/>
      <c r="C621" s="865"/>
      <c r="D621" s="1615"/>
      <c r="E621" s="1616"/>
      <c r="F621" s="1616"/>
      <c r="G621" s="1616"/>
      <c r="H621" s="1616"/>
      <c r="I621" s="1616"/>
      <c r="J621" s="1616"/>
      <c r="K621" s="1616"/>
      <c r="L621" s="942"/>
      <c r="M621" s="253"/>
      <c r="N621" s="131"/>
      <c r="O621" s="1617" t="str">
        <f t="shared" si="16"/>
        <v/>
      </c>
      <c r="P621" s="1618"/>
      <c r="Q621" s="1680" t="str">
        <f t="shared" si="17"/>
        <v/>
      </c>
      <c r="R621" s="1680"/>
      <c r="S621" s="1680"/>
      <c r="T621" s="412"/>
      <c r="U621" s="350"/>
      <c r="V621" s="143"/>
      <c r="W621" s="143"/>
      <c r="X621" s="143"/>
      <c r="Y621" s="143"/>
    </row>
    <row r="622" spans="1:25" s="39" customFormat="1" ht="23.45" customHeight="1">
      <c r="A622" s="260"/>
      <c r="B622" s="281"/>
      <c r="C622" s="865"/>
      <c r="D622" s="1615"/>
      <c r="E622" s="1616"/>
      <c r="F622" s="1616"/>
      <c r="G622" s="1616"/>
      <c r="H622" s="1616"/>
      <c r="I622" s="1616"/>
      <c r="J622" s="1616"/>
      <c r="K622" s="1616"/>
      <c r="L622" s="942"/>
      <c r="M622" s="253"/>
      <c r="N622" s="131"/>
      <c r="O622" s="1617" t="str">
        <f t="shared" si="16"/>
        <v/>
      </c>
      <c r="P622" s="1618"/>
      <c r="Q622" s="1680" t="str">
        <f t="shared" si="17"/>
        <v/>
      </c>
      <c r="R622" s="1680"/>
      <c r="S622" s="1680"/>
      <c r="T622" s="412"/>
      <c r="U622" s="350"/>
      <c r="V622" s="162"/>
      <c r="W622" s="163"/>
      <c r="X622" s="164"/>
      <c r="Y622" s="143"/>
    </row>
    <row r="623" spans="1:25" s="39" customFormat="1" ht="23.45" customHeight="1">
      <c r="A623" s="260"/>
      <c r="B623" s="281"/>
      <c r="C623" s="865"/>
      <c r="D623" s="1615"/>
      <c r="E623" s="1616"/>
      <c r="F623" s="1616"/>
      <c r="G623" s="1616"/>
      <c r="H623" s="1616"/>
      <c r="I623" s="1616"/>
      <c r="J623" s="1616"/>
      <c r="K623" s="1616"/>
      <c r="L623" s="942"/>
      <c r="M623" s="253"/>
      <c r="N623" s="131"/>
      <c r="O623" s="1617" t="str">
        <f t="shared" si="16"/>
        <v/>
      </c>
      <c r="P623" s="1618"/>
      <c r="Q623" s="1680" t="str">
        <f t="shared" si="17"/>
        <v/>
      </c>
      <c r="R623" s="1680"/>
      <c r="S623" s="1680"/>
      <c r="T623" s="412"/>
      <c r="U623" s="350"/>
      <c r="V623" s="162"/>
      <c r="W623" s="163"/>
      <c r="X623" s="164"/>
      <c r="Y623" s="143"/>
    </row>
    <row r="624" spans="1:25" s="39" customFormat="1" ht="23.45" customHeight="1">
      <c r="A624" s="260"/>
      <c r="B624" s="281"/>
      <c r="C624" s="865"/>
      <c r="D624" s="1615"/>
      <c r="E624" s="1616"/>
      <c r="F624" s="1616"/>
      <c r="G624" s="1616"/>
      <c r="H624" s="1616"/>
      <c r="I624" s="1616"/>
      <c r="J624" s="1616"/>
      <c r="K624" s="1616"/>
      <c r="L624" s="942"/>
      <c r="M624" s="253"/>
      <c r="N624" s="131"/>
      <c r="O624" s="1617" t="str">
        <f t="shared" si="16"/>
        <v/>
      </c>
      <c r="P624" s="1618"/>
      <c r="Q624" s="1680" t="str">
        <f t="shared" si="17"/>
        <v/>
      </c>
      <c r="R624" s="1680"/>
      <c r="S624" s="1680"/>
      <c r="T624" s="412"/>
      <c r="U624" s="350"/>
      <c r="V624" s="165"/>
      <c r="W624" s="163"/>
      <c r="X624" s="164"/>
      <c r="Y624" s="143"/>
    </row>
    <row r="625" spans="1:25" s="39" customFormat="1" ht="23.45" customHeight="1">
      <c r="A625" s="260"/>
      <c r="B625" s="281"/>
      <c r="C625" s="865"/>
      <c r="D625" s="1615"/>
      <c r="E625" s="1616"/>
      <c r="F625" s="1616"/>
      <c r="G625" s="1616"/>
      <c r="H625" s="1616"/>
      <c r="I625" s="1616"/>
      <c r="J625" s="1616"/>
      <c r="K625" s="1616"/>
      <c r="L625" s="942"/>
      <c r="M625" s="253"/>
      <c r="N625" s="131"/>
      <c r="O625" s="1617" t="str">
        <f t="shared" si="16"/>
        <v/>
      </c>
      <c r="P625" s="1618"/>
      <c r="Q625" s="1680" t="str">
        <f t="shared" si="17"/>
        <v/>
      </c>
      <c r="R625" s="1680"/>
      <c r="S625" s="1680"/>
      <c r="T625" s="412"/>
      <c r="U625" s="350"/>
      <c r="V625" s="165"/>
      <c r="W625" s="163"/>
      <c r="X625" s="164"/>
      <c r="Y625" s="143"/>
    </row>
    <row r="626" spans="1:25" s="39" customFormat="1" ht="23.45" customHeight="1">
      <c r="A626" s="260"/>
      <c r="B626" s="281"/>
      <c r="C626" s="865"/>
      <c r="D626" s="1615"/>
      <c r="E626" s="1616"/>
      <c r="F626" s="1616"/>
      <c r="G626" s="1616"/>
      <c r="H626" s="1616"/>
      <c r="I626" s="1616"/>
      <c r="J626" s="1616"/>
      <c r="K626" s="1616"/>
      <c r="L626" s="942"/>
      <c r="M626" s="253"/>
      <c r="N626" s="131"/>
      <c r="O626" s="1617" t="str">
        <f t="shared" si="16"/>
        <v/>
      </c>
      <c r="P626" s="1618"/>
      <c r="Q626" s="1680" t="str">
        <f t="shared" si="17"/>
        <v/>
      </c>
      <c r="R626" s="1680"/>
      <c r="S626" s="1680"/>
      <c r="T626" s="412"/>
      <c r="U626" s="350"/>
      <c r="V626" s="143"/>
      <c r="W626" s="143"/>
      <c r="X626" s="143"/>
      <c r="Y626" s="143"/>
    </row>
    <row r="627" spans="1:25" s="39" customFormat="1" ht="23.45" customHeight="1">
      <c r="A627" s="260"/>
      <c r="B627" s="281"/>
      <c r="C627" s="865"/>
      <c r="D627" s="1615"/>
      <c r="E627" s="1616"/>
      <c r="F627" s="1616"/>
      <c r="G627" s="1616"/>
      <c r="H627" s="1616"/>
      <c r="I627" s="1616"/>
      <c r="J627" s="1616"/>
      <c r="K627" s="1616"/>
      <c r="L627" s="942"/>
      <c r="M627" s="253"/>
      <c r="N627" s="131"/>
      <c r="O627" s="1617" t="str">
        <f t="shared" si="16"/>
        <v/>
      </c>
      <c r="P627" s="1618"/>
      <c r="Q627" s="1680" t="str">
        <f t="shared" si="17"/>
        <v/>
      </c>
      <c r="R627" s="1680"/>
      <c r="S627" s="1680"/>
      <c r="T627" s="412"/>
      <c r="U627" s="350"/>
      <c r="V627" s="143"/>
      <c r="W627" s="143"/>
      <c r="X627" s="143"/>
      <c r="Y627" s="143"/>
    </row>
    <row r="628" spans="1:25" s="39" customFormat="1" ht="23.45" customHeight="1">
      <c r="A628" s="260"/>
      <c r="B628" s="281"/>
      <c r="C628" s="865"/>
      <c r="D628" s="1615"/>
      <c r="E628" s="1616"/>
      <c r="F628" s="1616"/>
      <c r="G628" s="1616"/>
      <c r="H628" s="1616"/>
      <c r="I628" s="1616"/>
      <c r="J628" s="1616"/>
      <c r="K628" s="1616"/>
      <c r="L628" s="942"/>
      <c r="M628" s="253"/>
      <c r="N628" s="131"/>
      <c r="O628" s="1617" t="str">
        <f t="shared" si="16"/>
        <v/>
      </c>
      <c r="P628" s="1618"/>
      <c r="Q628" s="1680" t="str">
        <f t="shared" si="17"/>
        <v/>
      </c>
      <c r="R628" s="1680"/>
      <c r="S628" s="1680"/>
      <c r="T628" s="412"/>
      <c r="U628" s="350"/>
      <c r="V628" s="143"/>
      <c r="W628" s="143"/>
      <c r="X628" s="143"/>
      <c r="Y628" s="143"/>
    </row>
    <row r="629" spans="1:25" s="39" customFormat="1" ht="23.45" customHeight="1">
      <c r="A629" s="260"/>
      <c r="B629" s="281"/>
      <c r="C629" s="865"/>
      <c r="D629" s="1615"/>
      <c r="E629" s="1616"/>
      <c r="F629" s="1616"/>
      <c r="G629" s="1616"/>
      <c r="H629" s="1616"/>
      <c r="I629" s="1616"/>
      <c r="J629" s="1616"/>
      <c r="K629" s="1616"/>
      <c r="L629" s="942"/>
      <c r="M629" s="253"/>
      <c r="N629" s="131"/>
      <c r="O629" s="1617" t="str">
        <f t="shared" si="16"/>
        <v/>
      </c>
      <c r="P629" s="1618"/>
      <c r="Q629" s="1680" t="str">
        <f t="shared" si="17"/>
        <v/>
      </c>
      <c r="R629" s="1680"/>
      <c r="S629" s="1680"/>
      <c r="T629" s="412"/>
      <c r="U629" s="350"/>
      <c r="V629" s="143"/>
      <c r="W629" s="143"/>
      <c r="X629" s="143"/>
      <c r="Y629" s="143"/>
    </row>
    <row r="630" spans="1:25" s="39" customFormat="1" ht="23.45" customHeight="1">
      <c r="A630" s="260"/>
      <c r="B630" s="281"/>
      <c r="C630" s="865"/>
      <c r="D630" s="1615"/>
      <c r="E630" s="1616"/>
      <c r="F630" s="1616"/>
      <c r="G630" s="1616"/>
      <c r="H630" s="1616"/>
      <c r="I630" s="1616"/>
      <c r="J630" s="1616"/>
      <c r="K630" s="1616"/>
      <c r="L630" s="942"/>
      <c r="M630" s="253"/>
      <c r="N630" s="131"/>
      <c r="O630" s="1617" t="str">
        <f t="shared" si="16"/>
        <v/>
      </c>
      <c r="P630" s="1618"/>
      <c r="Q630" s="1680" t="str">
        <f t="shared" si="17"/>
        <v/>
      </c>
      <c r="R630" s="1680"/>
      <c r="S630" s="1680"/>
      <c r="T630" s="412"/>
      <c r="U630" s="350"/>
      <c r="W630" s="143"/>
      <c r="Y630" s="143"/>
    </row>
    <row r="631" spans="1:25" s="39" customFormat="1" ht="23.45" customHeight="1">
      <c r="A631" s="260"/>
      <c r="B631" s="281"/>
      <c r="C631" s="865"/>
      <c r="D631" s="1615"/>
      <c r="E631" s="1616"/>
      <c r="F631" s="1616"/>
      <c r="G631" s="1616"/>
      <c r="H631" s="1616"/>
      <c r="I631" s="1616"/>
      <c r="J631" s="1616"/>
      <c r="K631" s="1616"/>
      <c r="L631" s="942"/>
      <c r="M631" s="253"/>
      <c r="N631" s="131"/>
      <c r="O631" s="1617" t="str">
        <f t="shared" si="16"/>
        <v/>
      </c>
      <c r="P631" s="1618"/>
      <c r="Q631" s="1680" t="str">
        <f t="shared" si="17"/>
        <v/>
      </c>
      <c r="R631" s="1680"/>
      <c r="S631" s="1680"/>
      <c r="T631" s="412"/>
      <c r="U631" s="350"/>
      <c r="W631" s="143"/>
      <c r="Y631" s="143"/>
    </row>
    <row r="632" spans="1:25" s="39" customFormat="1" ht="23.45" customHeight="1">
      <c r="A632" s="260"/>
      <c r="B632" s="281"/>
      <c r="C632" s="865"/>
      <c r="D632" s="1615"/>
      <c r="E632" s="1616"/>
      <c r="F632" s="1616"/>
      <c r="G632" s="1616"/>
      <c r="H632" s="1616"/>
      <c r="I632" s="1616"/>
      <c r="J632" s="1616"/>
      <c r="K632" s="1616"/>
      <c r="L632" s="942"/>
      <c r="M632" s="253"/>
      <c r="N632" s="131"/>
      <c r="O632" s="1617" t="str">
        <f t="shared" si="16"/>
        <v/>
      </c>
      <c r="P632" s="1618"/>
      <c r="Q632" s="1680" t="str">
        <f t="shared" si="17"/>
        <v/>
      </c>
      <c r="R632" s="1680"/>
      <c r="S632" s="1680"/>
      <c r="T632" s="412"/>
      <c r="U632" s="350"/>
      <c r="W632" s="143"/>
      <c r="Y632" s="143"/>
    </row>
    <row r="633" spans="1:25" s="39" customFormat="1" ht="23.45" customHeight="1">
      <c r="A633" s="260"/>
      <c r="B633" s="281"/>
      <c r="C633" s="865"/>
      <c r="D633" s="1615"/>
      <c r="E633" s="1616"/>
      <c r="F633" s="1616"/>
      <c r="G633" s="1616"/>
      <c r="H633" s="1616"/>
      <c r="I633" s="1616"/>
      <c r="J633" s="1616"/>
      <c r="K633" s="1616"/>
      <c r="L633" s="942"/>
      <c r="M633" s="253"/>
      <c r="N633" s="131"/>
      <c r="O633" s="1617" t="str">
        <f t="shared" si="16"/>
        <v/>
      </c>
      <c r="P633" s="1618"/>
      <c r="Q633" s="1680" t="str">
        <f t="shared" si="17"/>
        <v/>
      </c>
      <c r="R633" s="1680"/>
      <c r="S633" s="1680"/>
      <c r="T633" s="412"/>
      <c r="U633" s="350"/>
      <c r="W633" s="143"/>
      <c r="Y633" s="143"/>
    </row>
    <row r="634" spans="1:25" s="39" customFormat="1" ht="23.45" customHeight="1">
      <c r="A634" s="260"/>
      <c r="B634" s="281"/>
      <c r="C634" s="865"/>
      <c r="D634" s="1615"/>
      <c r="E634" s="1616"/>
      <c r="F634" s="1616"/>
      <c r="G634" s="1616"/>
      <c r="H634" s="1616"/>
      <c r="I634" s="1616"/>
      <c r="J634" s="1616"/>
      <c r="K634" s="1616"/>
      <c r="L634" s="942"/>
      <c r="M634" s="253"/>
      <c r="N634" s="131"/>
      <c r="O634" s="1617" t="str">
        <f t="shared" si="16"/>
        <v/>
      </c>
      <c r="P634" s="1618"/>
      <c r="Q634" s="1680" t="str">
        <f t="shared" si="17"/>
        <v/>
      </c>
      <c r="R634" s="1680"/>
      <c r="S634" s="1680"/>
      <c r="T634" s="412"/>
      <c r="U634" s="350"/>
      <c r="W634" s="143"/>
      <c r="Y634" s="143"/>
    </row>
    <row r="635" spans="1:25" s="39" customFormat="1" ht="23.45" customHeight="1">
      <c r="A635" s="260"/>
      <c r="B635" s="281"/>
      <c r="C635" s="865"/>
      <c r="D635" s="1615"/>
      <c r="E635" s="1616"/>
      <c r="F635" s="1616"/>
      <c r="G635" s="1616"/>
      <c r="H635" s="1616"/>
      <c r="I635" s="1616"/>
      <c r="J635" s="1616"/>
      <c r="K635" s="1616"/>
      <c r="L635" s="942"/>
      <c r="M635" s="253"/>
      <c r="N635" s="131"/>
      <c r="O635" s="1617" t="str">
        <f t="shared" si="16"/>
        <v/>
      </c>
      <c r="P635" s="1618"/>
      <c r="Q635" s="1680" t="str">
        <f t="shared" si="17"/>
        <v/>
      </c>
      <c r="R635" s="1680"/>
      <c r="S635" s="1680"/>
      <c r="T635" s="412"/>
      <c r="U635" s="350"/>
      <c r="W635" s="143"/>
      <c r="Y635" s="143"/>
    </row>
    <row r="636" spans="1:25" s="39" customFormat="1" ht="23.45" customHeight="1">
      <c r="A636" s="260"/>
      <c r="B636" s="281"/>
      <c r="C636" s="865"/>
      <c r="D636" s="1615"/>
      <c r="E636" s="1616"/>
      <c r="F636" s="1616"/>
      <c r="G636" s="1616"/>
      <c r="H636" s="1616"/>
      <c r="I636" s="1616"/>
      <c r="J636" s="1616"/>
      <c r="K636" s="1616"/>
      <c r="L636" s="942"/>
      <c r="M636" s="253"/>
      <c r="N636" s="131"/>
      <c r="O636" s="1617" t="str">
        <f t="shared" si="16"/>
        <v/>
      </c>
      <c r="P636" s="1618"/>
      <c r="Q636" s="1680" t="str">
        <f t="shared" si="17"/>
        <v/>
      </c>
      <c r="R636" s="1680"/>
      <c r="S636" s="1680"/>
      <c r="T636" s="412"/>
      <c r="U636" s="350"/>
      <c r="V636" s="155"/>
      <c r="W636" s="157"/>
      <c r="X636" s="155"/>
      <c r="Y636" s="143"/>
    </row>
    <row r="637" spans="1:25" s="39" customFormat="1" ht="23.45" customHeight="1">
      <c r="A637" s="260"/>
      <c r="B637" s="281"/>
      <c r="C637" s="865"/>
      <c r="D637" s="1615"/>
      <c r="E637" s="1616"/>
      <c r="F637" s="1616"/>
      <c r="G637" s="1616"/>
      <c r="H637" s="1616"/>
      <c r="I637" s="1616"/>
      <c r="J637" s="1616"/>
      <c r="K637" s="1616"/>
      <c r="L637" s="942"/>
      <c r="M637" s="253"/>
      <c r="N637" s="131"/>
      <c r="O637" s="1617" t="str">
        <f t="shared" si="16"/>
        <v/>
      </c>
      <c r="P637" s="1618"/>
      <c r="Q637" s="1680" t="str">
        <f t="shared" si="17"/>
        <v/>
      </c>
      <c r="R637" s="1680"/>
      <c r="S637" s="1680"/>
      <c r="T637" s="412"/>
      <c r="U637" s="350"/>
      <c r="V637" s="202"/>
      <c r="W637" s="202"/>
      <c r="X637" s="202"/>
      <c r="Y637" s="143"/>
    </row>
    <row r="638" spans="1:25" s="39" customFormat="1" ht="23.45" customHeight="1">
      <c r="A638" s="260"/>
      <c r="B638" s="281"/>
      <c r="C638" s="865"/>
      <c r="D638" s="1615"/>
      <c r="E638" s="1616"/>
      <c r="F638" s="1616"/>
      <c r="G638" s="1616"/>
      <c r="H638" s="1616"/>
      <c r="I638" s="1616"/>
      <c r="J638" s="1616"/>
      <c r="K638" s="1616"/>
      <c r="L638" s="942"/>
      <c r="M638" s="253"/>
      <c r="N638" s="131"/>
      <c r="O638" s="1617" t="str">
        <f t="shared" si="16"/>
        <v/>
      </c>
      <c r="P638" s="1618"/>
      <c r="Q638" s="1680" t="str">
        <f t="shared" si="17"/>
        <v/>
      </c>
      <c r="R638" s="1680"/>
      <c r="S638" s="1680"/>
      <c r="T638" s="412"/>
      <c r="U638" s="350"/>
      <c r="V638" s="202"/>
      <c r="W638" s="202"/>
      <c r="X638" s="202"/>
      <c r="Y638" s="143"/>
    </row>
    <row r="639" spans="1:25" s="39" customFormat="1" ht="23.45" customHeight="1">
      <c r="A639" s="260"/>
      <c r="B639" s="281"/>
      <c r="C639" s="865"/>
      <c r="D639" s="1615"/>
      <c r="E639" s="1616"/>
      <c r="F639" s="1616"/>
      <c r="G639" s="1616"/>
      <c r="H639" s="1616"/>
      <c r="I639" s="1616"/>
      <c r="J639" s="1616"/>
      <c r="K639" s="1616"/>
      <c r="L639" s="942"/>
      <c r="M639" s="253"/>
      <c r="N639" s="131"/>
      <c r="O639" s="1617" t="str">
        <f>IF(C639*N639=0,"",C639*N639)</f>
        <v/>
      </c>
      <c r="P639" s="1618"/>
      <c r="Q639" s="1680" t="str">
        <f t="shared" si="17"/>
        <v/>
      </c>
      <c r="R639" s="1680"/>
      <c r="S639" s="1680"/>
      <c r="T639" s="412"/>
      <c r="U639" s="350"/>
      <c r="W639" s="143"/>
      <c r="Y639" s="143"/>
    </row>
    <row r="640" spans="1:25" s="39" customFormat="1" ht="23.45" customHeight="1">
      <c r="A640" s="260"/>
      <c r="B640" s="281"/>
      <c r="C640" s="865"/>
      <c r="D640" s="1615"/>
      <c r="E640" s="1616"/>
      <c r="F640" s="1616"/>
      <c r="G640" s="1616"/>
      <c r="H640" s="1616"/>
      <c r="I640" s="1616"/>
      <c r="J640" s="1616"/>
      <c r="K640" s="1616"/>
      <c r="L640" s="942"/>
      <c r="M640" s="253"/>
      <c r="N640" s="131"/>
      <c r="O640" s="1617" t="str">
        <f>IF(C640*N640=0,"",C640*N640)</f>
        <v/>
      </c>
      <c r="P640" s="1618"/>
      <c r="Q640" s="1680" t="str">
        <f t="shared" si="17"/>
        <v/>
      </c>
      <c r="R640" s="1680"/>
      <c r="S640" s="1680"/>
      <c r="T640" s="412"/>
      <c r="U640" s="350"/>
      <c r="W640" s="143"/>
      <c r="Y640" s="143"/>
    </row>
    <row r="641" spans="1:248" s="39" customFormat="1" ht="23.45" customHeight="1">
      <c r="A641" s="260"/>
      <c r="B641" s="281"/>
      <c r="C641" s="865"/>
      <c r="D641" s="1615"/>
      <c r="E641" s="1616"/>
      <c r="F641" s="1616"/>
      <c r="G641" s="1616"/>
      <c r="H641" s="1616"/>
      <c r="I641" s="1616"/>
      <c r="J641" s="1616"/>
      <c r="K641" s="1616"/>
      <c r="L641" s="942"/>
      <c r="M641" s="253"/>
      <c r="N641" s="131"/>
      <c r="O641" s="1617" t="str">
        <f>IF(C641*N641=0,"",C641*N641)</f>
        <v/>
      </c>
      <c r="P641" s="1618"/>
      <c r="Q641" s="1680" t="str">
        <f t="shared" si="17"/>
        <v/>
      </c>
      <c r="R641" s="1680"/>
      <c r="S641" s="1680"/>
      <c r="T641" s="412"/>
      <c r="U641" s="350"/>
      <c r="V641" s="155"/>
      <c r="W641" s="157"/>
      <c r="X641" s="155"/>
      <c r="Y641" s="143"/>
    </row>
    <row r="642" spans="1:248" s="39" customFormat="1" ht="23.45" customHeight="1">
      <c r="A642" s="260"/>
      <c r="B642" s="281"/>
      <c r="C642" s="865"/>
      <c r="D642" s="1615"/>
      <c r="E642" s="1616"/>
      <c r="F642" s="1616"/>
      <c r="G642" s="1616"/>
      <c r="H642" s="1616"/>
      <c r="I642" s="1616"/>
      <c r="J642" s="1616"/>
      <c r="K642" s="1616"/>
      <c r="L642" s="942"/>
      <c r="M642" s="253"/>
      <c r="N642" s="131"/>
      <c r="O642" s="1617" t="str">
        <f t="shared" si="16"/>
        <v/>
      </c>
      <c r="P642" s="1618"/>
      <c r="Q642" s="1680" t="str">
        <f t="shared" si="17"/>
        <v/>
      </c>
      <c r="R642" s="1680"/>
      <c r="S642" s="1680"/>
      <c r="T642" s="412"/>
      <c r="U642" s="350"/>
      <c r="V642" s="203"/>
      <c r="W642" s="476"/>
      <c r="X642" s="203"/>
      <c r="Y642" s="143"/>
    </row>
    <row r="643" spans="1:248" s="39" customFormat="1" ht="23.45" customHeight="1">
      <c r="A643" s="260"/>
      <c r="B643" s="281"/>
      <c r="C643" s="865"/>
      <c r="D643" s="1615"/>
      <c r="E643" s="1616"/>
      <c r="F643" s="1616"/>
      <c r="G643" s="1616"/>
      <c r="H643" s="1616"/>
      <c r="I643" s="1616"/>
      <c r="J643" s="1616"/>
      <c r="K643" s="1616"/>
      <c r="L643" s="942"/>
      <c r="M643" s="253"/>
      <c r="N643" s="131"/>
      <c r="O643" s="1617" t="str">
        <f t="shared" si="16"/>
        <v/>
      </c>
      <c r="P643" s="1618"/>
      <c r="Q643" s="1680" t="str">
        <f t="shared" si="17"/>
        <v/>
      </c>
      <c r="R643" s="1680"/>
      <c r="S643" s="1680"/>
      <c r="T643" s="412"/>
      <c r="U643" s="350"/>
      <c r="V643" s="51"/>
      <c r="W643" s="122"/>
      <c r="X643" s="51"/>
    </row>
    <row r="644" spans="1:248" s="39" customFormat="1" ht="23.45" customHeight="1">
      <c r="A644" s="260"/>
      <c r="B644" s="281"/>
      <c r="C644" s="865"/>
      <c r="D644" s="1615"/>
      <c r="E644" s="1616"/>
      <c r="F644" s="1616"/>
      <c r="G644" s="1616"/>
      <c r="H644" s="1616"/>
      <c r="I644" s="1616"/>
      <c r="J644" s="1616"/>
      <c r="K644" s="1616"/>
      <c r="L644" s="942"/>
      <c r="M644" s="253"/>
      <c r="N644" s="131"/>
      <c r="O644" s="1617" t="str">
        <f t="shared" si="16"/>
        <v/>
      </c>
      <c r="P644" s="1618"/>
      <c r="Q644" s="1680" t="str">
        <f t="shared" si="17"/>
        <v/>
      </c>
      <c r="R644" s="1680"/>
      <c r="S644" s="1680"/>
      <c r="T644" s="412"/>
      <c r="U644" s="350"/>
      <c r="V644" s="51"/>
      <c r="W644" s="122"/>
      <c r="X644" s="51"/>
    </row>
    <row r="645" spans="1:248" s="39" customFormat="1" ht="23.45" customHeight="1">
      <c r="A645" s="260"/>
      <c r="B645" s="281"/>
      <c r="C645" s="865"/>
      <c r="D645" s="1615"/>
      <c r="E645" s="1616"/>
      <c r="F645" s="1616"/>
      <c r="G645" s="1616"/>
      <c r="H645" s="1616"/>
      <c r="I645" s="1616"/>
      <c r="J645" s="1616"/>
      <c r="K645" s="1616"/>
      <c r="L645" s="942"/>
      <c r="M645" s="253"/>
      <c r="N645" s="131"/>
      <c r="O645" s="1617" t="str">
        <f t="shared" si="16"/>
        <v/>
      </c>
      <c r="P645" s="1618"/>
      <c r="Q645" s="1680" t="str">
        <f t="shared" si="17"/>
        <v/>
      </c>
      <c r="R645" s="1680"/>
      <c r="S645" s="1680"/>
      <c r="T645" s="412"/>
      <c r="U645" s="350"/>
      <c r="V645" s="51"/>
      <c r="W645" s="122"/>
      <c r="X645" s="51"/>
    </row>
    <row r="646" spans="1:248" s="39" customFormat="1" ht="23.45" customHeight="1">
      <c r="A646" s="260"/>
      <c r="B646" s="281"/>
      <c r="C646" s="865"/>
      <c r="D646" s="1615"/>
      <c r="E646" s="1616"/>
      <c r="F646" s="1616"/>
      <c r="G646" s="1616"/>
      <c r="H646" s="1616"/>
      <c r="I646" s="1616"/>
      <c r="J646" s="1616"/>
      <c r="K646" s="1616"/>
      <c r="L646" s="942"/>
      <c r="M646" s="253"/>
      <c r="N646" s="131"/>
      <c r="O646" s="1617" t="str">
        <f t="shared" si="16"/>
        <v/>
      </c>
      <c r="P646" s="1618"/>
      <c r="Q646" s="1680" t="str">
        <f t="shared" si="17"/>
        <v/>
      </c>
      <c r="R646" s="1680"/>
      <c r="S646" s="1680"/>
      <c r="T646" s="412"/>
      <c r="U646" s="350"/>
      <c r="V646" s="51"/>
      <c r="W646" s="122"/>
      <c r="X646" s="51"/>
    </row>
    <row r="647" spans="1:248" s="39" customFormat="1" ht="23.45" customHeight="1">
      <c r="A647" s="260"/>
      <c r="B647" s="281"/>
      <c r="C647" s="865"/>
      <c r="D647" s="1615"/>
      <c r="E647" s="1616"/>
      <c r="F647" s="1616"/>
      <c r="G647" s="1616"/>
      <c r="H647" s="1616"/>
      <c r="I647" s="1616"/>
      <c r="J647" s="1616"/>
      <c r="K647" s="1616"/>
      <c r="L647" s="942"/>
      <c r="M647" s="253"/>
      <c r="N647" s="131"/>
      <c r="O647" s="1617" t="str">
        <f t="shared" si="16"/>
        <v/>
      </c>
      <c r="P647" s="1618"/>
      <c r="Q647" s="1680" t="str">
        <f t="shared" si="17"/>
        <v/>
      </c>
      <c r="R647" s="1680"/>
      <c r="S647" s="1680"/>
      <c r="T647" s="412"/>
      <c r="U647" s="350"/>
      <c r="V647" s="51"/>
      <c r="W647" s="122"/>
      <c r="X647" s="51"/>
    </row>
    <row r="648" spans="1:248" s="39" customFormat="1" ht="23.45" customHeight="1">
      <c r="A648" s="260"/>
      <c r="B648" s="281"/>
      <c r="C648" s="865"/>
      <c r="D648" s="1615"/>
      <c r="E648" s="1616"/>
      <c r="F648" s="1616"/>
      <c r="G648" s="1616"/>
      <c r="H648" s="1616"/>
      <c r="I648" s="1616"/>
      <c r="J648" s="1616"/>
      <c r="K648" s="1616"/>
      <c r="L648" s="942"/>
      <c r="M648" s="253"/>
      <c r="N648" s="131"/>
      <c r="O648" s="1617" t="str">
        <f t="shared" si="16"/>
        <v/>
      </c>
      <c r="P648" s="1618"/>
      <c r="Q648" s="1680" t="str">
        <f t="shared" si="17"/>
        <v/>
      </c>
      <c r="R648" s="1680"/>
      <c r="S648" s="1680"/>
      <c r="T648" s="412"/>
      <c r="U648" s="350"/>
      <c r="V648" s="51"/>
      <c r="W648" s="122"/>
      <c r="X648" s="51"/>
    </row>
    <row r="649" spans="1:248" s="155" customFormat="1" ht="3.75" customHeight="1">
      <c r="A649" s="260"/>
      <c r="B649" s="231"/>
      <c r="C649" s="943"/>
      <c r="D649" s="233"/>
      <c r="E649" s="233"/>
      <c r="F649" s="233"/>
      <c r="G649" s="233"/>
      <c r="H649" s="233"/>
      <c r="I649" s="233"/>
      <c r="J649" s="233"/>
      <c r="K649" s="233"/>
      <c r="L649" s="234"/>
      <c r="M649" s="235"/>
      <c r="N649" s="236"/>
      <c r="O649" s="237"/>
      <c r="P649" s="238"/>
      <c r="Q649" s="239"/>
      <c r="R649" s="240"/>
      <c r="S649" s="240"/>
      <c r="T649" s="241"/>
      <c r="U649" s="218"/>
      <c r="V649" s="51"/>
      <c r="W649" s="122"/>
      <c r="X649" s="51"/>
    </row>
    <row r="650" spans="1:248" s="49" customFormat="1" ht="21.75" customHeight="1">
      <c r="A650" s="358"/>
      <c r="B650" s="1568" t="str">
        <f>B593</f>
        <v>-É IMPRESCINDÍVEL A APRESENTAÇÃO DE 3 ORÇAMENTOS DE FORNECEDORES/REPRESENTANTES AUTORIZADOS PARA CADA UM DOS ITENS SOLICITADOS. INFORME SE HOUVER UM ÚNICO FORNECEDOR.</v>
      </c>
      <c r="C650" s="1578"/>
      <c r="D650" s="1578"/>
      <c r="E650" s="1578"/>
      <c r="F650" s="1578"/>
      <c r="G650" s="1578"/>
      <c r="H650" s="1578"/>
      <c r="I650" s="1578"/>
      <c r="J650" s="1578"/>
      <c r="K650" s="1578"/>
      <c r="L650" s="1578"/>
      <c r="M650" s="1569"/>
      <c r="N650" s="1569"/>
      <c r="O650" s="1569"/>
      <c r="P650" s="1569"/>
      <c r="Q650" s="1569"/>
      <c r="R650" s="1569"/>
      <c r="S650" s="1569"/>
      <c r="T650" s="1570"/>
      <c r="U650" s="351"/>
      <c r="V650" s="51"/>
      <c r="W650" s="122"/>
      <c r="X650" s="51"/>
      <c r="Y650" s="202"/>
      <c r="Z650" s="197"/>
      <c r="AA650" s="197"/>
      <c r="AB650" s="197"/>
      <c r="AC650" s="197"/>
      <c r="AD650" s="197"/>
      <c r="AE650" s="197"/>
      <c r="AF650" s="197"/>
      <c r="AG650" s="197"/>
      <c r="AH650" s="197"/>
      <c r="AI650" s="197"/>
      <c r="AJ650" s="197"/>
      <c r="AK650" s="197"/>
      <c r="AL650" s="197"/>
      <c r="AM650" s="197"/>
      <c r="AN650" s="197"/>
      <c r="AO650" s="194"/>
      <c r="AP650" s="194"/>
      <c r="AQ650" s="194"/>
      <c r="AR650" s="194"/>
      <c r="AS650" s="194"/>
      <c r="AT650" s="194"/>
      <c r="AU650" s="194"/>
      <c r="AV650" s="194"/>
      <c r="AW650" s="194"/>
      <c r="AX650" s="194"/>
      <c r="AY650" s="194"/>
      <c r="AZ650" s="194"/>
      <c r="BA650" s="194"/>
      <c r="BB650" s="194"/>
      <c r="BC650" s="194"/>
      <c r="BD650" s="194"/>
      <c r="BE650" s="194"/>
      <c r="BF650" s="194"/>
      <c r="BG650" s="194"/>
      <c r="BH650" s="194"/>
      <c r="BI650" s="194"/>
      <c r="BJ650" s="194"/>
      <c r="BK650" s="194"/>
      <c r="BL650" s="194"/>
      <c r="BM650" s="194"/>
      <c r="BN650" s="194"/>
      <c r="BO650" s="194"/>
      <c r="BP650" s="194"/>
      <c r="BQ650" s="194"/>
      <c r="BR650" s="194"/>
      <c r="BS650" s="194"/>
      <c r="BT650" s="194"/>
      <c r="BU650" s="194"/>
      <c r="BV650" s="194"/>
      <c r="BW650" s="194"/>
      <c r="BX650" s="194"/>
      <c r="BY650" s="194"/>
      <c r="BZ650" s="194"/>
      <c r="CA650" s="194"/>
      <c r="CB650" s="194"/>
      <c r="CC650" s="194"/>
      <c r="CD650" s="194"/>
      <c r="CE650" s="194"/>
      <c r="CF650" s="194"/>
      <c r="CG650" s="194"/>
      <c r="CH650" s="194"/>
      <c r="CI650" s="194"/>
      <c r="CJ650" s="194"/>
      <c r="CK650" s="194"/>
      <c r="CL650" s="194"/>
      <c r="CM650" s="194"/>
      <c r="CN650" s="194"/>
      <c r="CO650" s="194"/>
      <c r="CP650" s="194"/>
      <c r="CQ650" s="194"/>
      <c r="CR650" s="194"/>
      <c r="CS650" s="194"/>
      <c r="CT650" s="194"/>
      <c r="CU650" s="194"/>
      <c r="CV650" s="194"/>
      <c r="CW650" s="194"/>
      <c r="CX650" s="194"/>
      <c r="CY650" s="194"/>
      <c r="CZ650" s="194"/>
      <c r="DA650" s="194"/>
      <c r="DB650" s="194"/>
      <c r="DC650" s="194"/>
      <c r="DD650" s="194"/>
      <c r="DE650" s="194"/>
      <c r="DF650" s="194"/>
      <c r="DG650" s="194"/>
      <c r="DH650" s="194"/>
      <c r="DI650" s="194"/>
      <c r="DJ650" s="194"/>
      <c r="DK650" s="194"/>
      <c r="DL650" s="194"/>
      <c r="DM650" s="194"/>
      <c r="DN650" s="194"/>
      <c r="DO650" s="194"/>
      <c r="DP650" s="194"/>
      <c r="DQ650" s="194"/>
      <c r="DR650" s="194"/>
      <c r="DS650" s="194"/>
      <c r="DT650" s="194"/>
      <c r="DU650" s="194"/>
      <c r="DV650" s="194"/>
      <c r="DW650" s="194"/>
      <c r="DX650" s="194"/>
      <c r="DY650" s="194"/>
      <c r="DZ650" s="194"/>
      <c r="EA650" s="194"/>
      <c r="EB650" s="194"/>
      <c r="EC650" s="194"/>
      <c r="ED650" s="194"/>
      <c r="EE650" s="194"/>
      <c r="EF650" s="194"/>
      <c r="EG650" s="194"/>
      <c r="EH650" s="194"/>
      <c r="EI650" s="194"/>
      <c r="EJ650" s="194"/>
      <c r="EK650" s="194"/>
      <c r="EL650" s="194"/>
      <c r="EM650" s="194"/>
      <c r="EN650" s="194"/>
      <c r="EO650" s="194"/>
      <c r="EP650" s="194"/>
      <c r="EQ650" s="194"/>
      <c r="ER650" s="194"/>
      <c r="ES650" s="194"/>
      <c r="ET650" s="194"/>
      <c r="EU650" s="194"/>
      <c r="EV650" s="194"/>
      <c r="EW650" s="194"/>
      <c r="EX650" s="194"/>
      <c r="EY650" s="194"/>
      <c r="EZ650" s="194"/>
      <c r="FA650" s="194"/>
      <c r="FB650" s="194"/>
      <c r="FC650" s="194"/>
      <c r="FD650" s="194"/>
      <c r="FE650" s="194"/>
      <c r="FF650" s="194"/>
      <c r="FG650" s="194"/>
      <c r="FH650" s="194"/>
      <c r="FI650" s="194"/>
      <c r="FJ650" s="194"/>
      <c r="FK650" s="194"/>
      <c r="FL650" s="194"/>
      <c r="FM650" s="194"/>
      <c r="FN650" s="194"/>
      <c r="FO650" s="194"/>
      <c r="FP650" s="194"/>
      <c r="FQ650" s="194"/>
      <c r="FR650" s="194"/>
      <c r="FS650" s="194"/>
      <c r="FT650" s="194"/>
      <c r="FU650" s="194"/>
      <c r="FV650" s="194"/>
      <c r="FW650" s="194"/>
      <c r="FX650" s="194"/>
      <c r="FY650" s="194"/>
      <c r="FZ650" s="194"/>
      <c r="GA650" s="194"/>
      <c r="GB650" s="194"/>
      <c r="GC650" s="194"/>
      <c r="GD650" s="194"/>
      <c r="GE650" s="194"/>
      <c r="GF650" s="194"/>
      <c r="GG650" s="194"/>
      <c r="GH650" s="194"/>
      <c r="GI650" s="194"/>
      <c r="GJ650" s="194"/>
      <c r="GK650" s="194"/>
      <c r="GL650" s="194"/>
      <c r="GM650" s="194"/>
      <c r="GN650" s="194"/>
      <c r="GO650" s="194"/>
      <c r="GP650" s="194"/>
      <c r="GQ650" s="194"/>
      <c r="GR650" s="194"/>
      <c r="GS650" s="194"/>
      <c r="GT650" s="194"/>
      <c r="GU650" s="194"/>
      <c r="GV650" s="194"/>
      <c r="GW650" s="194"/>
      <c r="GX650" s="194"/>
      <c r="GY650" s="194"/>
      <c r="GZ650" s="194"/>
      <c r="HA650" s="194"/>
      <c r="HB650" s="194"/>
      <c r="HC650" s="194"/>
      <c r="HD650" s="194"/>
      <c r="HE650" s="194"/>
      <c r="HF650" s="194"/>
      <c r="HG650" s="194"/>
      <c r="HH650" s="194"/>
      <c r="HI650" s="194"/>
      <c r="HJ650" s="194"/>
      <c r="HK650" s="194"/>
      <c r="HL650" s="194"/>
      <c r="HM650" s="194"/>
      <c r="HN650" s="194"/>
      <c r="HO650" s="194"/>
      <c r="HP650" s="194"/>
      <c r="HQ650" s="194"/>
      <c r="HR650" s="194"/>
      <c r="HS650" s="194"/>
      <c r="HT650" s="194"/>
      <c r="HU650" s="194"/>
      <c r="HV650" s="194"/>
      <c r="HW650" s="194"/>
      <c r="HX650" s="194"/>
      <c r="HY650" s="194"/>
      <c r="HZ650" s="194"/>
      <c r="IA650" s="194"/>
      <c r="IB650" s="194"/>
      <c r="IC650" s="194"/>
      <c r="ID650" s="194"/>
      <c r="IE650" s="194"/>
      <c r="IF650" s="194"/>
      <c r="IG650" s="194"/>
      <c r="IH650" s="194"/>
      <c r="II650" s="194"/>
      <c r="IJ650" s="194"/>
      <c r="IK650" s="194"/>
      <c r="IL650" s="194"/>
      <c r="IM650" s="194"/>
      <c r="IN650" s="194"/>
    </row>
    <row r="651" spans="1:248" s="49" customFormat="1" ht="21.75" customHeight="1">
      <c r="A651" s="358"/>
      <c r="B651" s="1625" t="str">
        <f>B594</f>
        <v xml:space="preserve">- JUSTIFIQUE EM ANEXO A UTILIDADE DE CADA MATERIAL SOLICITADO PARA O DESENVOLVIMENTO DO PROJETO DE PESQUISA PROPOSTO.  </v>
      </c>
      <c r="C651" s="1626"/>
      <c r="D651" s="1626"/>
      <c r="E651" s="1626"/>
      <c r="F651" s="1626"/>
      <c r="G651" s="1626"/>
      <c r="H651" s="1626"/>
      <c r="I651" s="1626"/>
      <c r="J651" s="1626"/>
      <c r="K651" s="1626"/>
      <c r="L651" s="1626"/>
      <c r="M651" s="1627"/>
      <c r="N651" s="1627"/>
      <c r="O651" s="1627"/>
      <c r="P651" s="1627"/>
      <c r="Q651" s="1627"/>
      <c r="R651" s="1627"/>
      <c r="S651" s="1627"/>
      <c r="T651" s="1628"/>
      <c r="U651" s="351"/>
      <c r="V651" s="51"/>
      <c r="W651" s="122"/>
      <c r="X651" s="51"/>
      <c r="Y651" s="202"/>
      <c r="Z651" s="197"/>
      <c r="AA651" s="197"/>
      <c r="AB651" s="197"/>
      <c r="AC651" s="197"/>
      <c r="AD651" s="197"/>
      <c r="AE651" s="197"/>
      <c r="AF651" s="197"/>
      <c r="AG651" s="197"/>
      <c r="AH651" s="197"/>
      <c r="AI651" s="197"/>
      <c r="AJ651" s="197"/>
      <c r="AK651" s="197"/>
      <c r="AL651" s="197"/>
      <c r="AM651" s="197"/>
      <c r="AN651" s="197"/>
      <c r="AO651" s="194"/>
      <c r="AP651" s="194"/>
      <c r="AQ651" s="194"/>
      <c r="AR651" s="194"/>
      <c r="AS651" s="194"/>
      <c r="AT651" s="194"/>
      <c r="AU651" s="194"/>
      <c r="AV651" s="194"/>
      <c r="AW651" s="194"/>
      <c r="AX651" s="194"/>
      <c r="AY651" s="194"/>
      <c r="AZ651" s="194"/>
      <c r="BA651" s="194"/>
      <c r="BB651" s="194"/>
      <c r="BC651" s="194"/>
      <c r="BD651" s="194"/>
      <c r="BE651" s="194"/>
      <c r="BF651" s="194"/>
      <c r="BG651" s="194"/>
      <c r="BH651" s="194"/>
      <c r="BI651" s="194"/>
      <c r="BJ651" s="194"/>
      <c r="BK651" s="194"/>
      <c r="BL651" s="194"/>
      <c r="BM651" s="194"/>
      <c r="BN651" s="194"/>
      <c r="BO651" s="194"/>
      <c r="BP651" s="194"/>
      <c r="BQ651" s="194"/>
      <c r="BR651" s="194"/>
      <c r="BS651" s="194"/>
      <c r="BT651" s="194"/>
      <c r="BU651" s="194"/>
      <c r="BV651" s="194"/>
      <c r="BW651" s="194"/>
      <c r="BX651" s="194"/>
      <c r="BY651" s="194"/>
      <c r="BZ651" s="194"/>
      <c r="CA651" s="194"/>
      <c r="CB651" s="194"/>
      <c r="CC651" s="194"/>
      <c r="CD651" s="194"/>
      <c r="CE651" s="194"/>
      <c r="CF651" s="194"/>
      <c r="CG651" s="194"/>
      <c r="CH651" s="194"/>
      <c r="CI651" s="194"/>
      <c r="CJ651" s="194"/>
      <c r="CK651" s="194"/>
      <c r="CL651" s="194"/>
      <c r="CM651" s="194"/>
      <c r="CN651" s="194"/>
      <c r="CO651" s="194"/>
      <c r="CP651" s="194"/>
      <c r="CQ651" s="194"/>
      <c r="CR651" s="194"/>
      <c r="CS651" s="194"/>
      <c r="CT651" s="194"/>
      <c r="CU651" s="194"/>
      <c r="CV651" s="194"/>
      <c r="CW651" s="194"/>
      <c r="CX651" s="194"/>
      <c r="CY651" s="194"/>
      <c r="CZ651" s="194"/>
      <c r="DA651" s="194"/>
      <c r="DB651" s="194"/>
      <c r="DC651" s="194"/>
      <c r="DD651" s="194"/>
      <c r="DE651" s="194"/>
      <c r="DF651" s="194"/>
      <c r="DG651" s="194"/>
      <c r="DH651" s="194"/>
      <c r="DI651" s="194"/>
      <c r="DJ651" s="194"/>
      <c r="DK651" s="194"/>
      <c r="DL651" s="194"/>
      <c r="DM651" s="194"/>
      <c r="DN651" s="194"/>
      <c r="DO651" s="194"/>
      <c r="DP651" s="194"/>
      <c r="DQ651" s="194"/>
      <c r="DR651" s="194"/>
      <c r="DS651" s="194"/>
      <c r="DT651" s="194"/>
      <c r="DU651" s="194"/>
      <c r="DV651" s="194"/>
      <c r="DW651" s="194"/>
      <c r="DX651" s="194"/>
      <c r="DY651" s="194"/>
      <c r="DZ651" s="194"/>
      <c r="EA651" s="194"/>
      <c r="EB651" s="194"/>
      <c r="EC651" s="194"/>
      <c r="ED651" s="194"/>
      <c r="EE651" s="194"/>
      <c r="EF651" s="194"/>
      <c r="EG651" s="194"/>
      <c r="EH651" s="194"/>
      <c r="EI651" s="194"/>
      <c r="EJ651" s="194"/>
      <c r="EK651" s="194"/>
      <c r="EL651" s="194"/>
      <c r="EM651" s="194"/>
      <c r="EN651" s="194"/>
      <c r="EO651" s="194"/>
      <c r="EP651" s="194"/>
      <c r="EQ651" s="194"/>
      <c r="ER651" s="194"/>
      <c r="ES651" s="194"/>
      <c r="ET651" s="194"/>
      <c r="EU651" s="194"/>
      <c r="EV651" s="194"/>
      <c r="EW651" s="194"/>
      <c r="EX651" s="194"/>
      <c r="EY651" s="194"/>
      <c r="EZ651" s="194"/>
      <c r="FA651" s="194"/>
      <c r="FB651" s="194"/>
      <c r="FC651" s="194"/>
      <c r="FD651" s="194"/>
      <c r="FE651" s="194"/>
      <c r="FF651" s="194"/>
      <c r="FG651" s="194"/>
      <c r="FH651" s="194"/>
      <c r="FI651" s="194"/>
      <c r="FJ651" s="194"/>
      <c r="FK651" s="194"/>
      <c r="FL651" s="194"/>
      <c r="FM651" s="194"/>
      <c r="FN651" s="194"/>
      <c r="FO651" s="194"/>
      <c r="FP651" s="194"/>
      <c r="FQ651" s="194"/>
      <c r="FR651" s="194"/>
      <c r="FS651" s="194"/>
      <c r="FT651" s="194"/>
      <c r="FU651" s="194"/>
      <c r="FV651" s="194"/>
      <c r="FW651" s="194"/>
      <c r="FX651" s="194"/>
      <c r="FY651" s="194"/>
      <c r="FZ651" s="194"/>
      <c r="GA651" s="194"/>
      <c r="GB651" s="194"/>
      <c r="GC651" s="194"/>
      <c r="GD651" s="194"/>
      <c r="GE651" s="194"/>
      <c r="GF651" s="194"/>
      <c r="GG651" s="194"/>
      <c r="GH651" s="194"/>
      <c r="GI651" s="194"/>
      <c r="GJ651" s="194"/>
      <c r="GK651" s="194"/>
      <c r="GL651" s="194"/>
      <c r="GM651" s="194"/>
      <c r="GN651" s="194"/>
      <c r="GO651" s="194"/>
      <c r="GP651" s="194"/>
      <c r="GQ651" s="194"/>
      <c r="GR651" s="194"/>
      <c r="GS651" s="194"/>
      <c r="GT651" s="194"/>
      <c r="GU651" s="194"/>
      <c r="GV651" s="194"/>
      <c r="GW651" s="194"/>
      <c r="GX651" s="194"/>
      <c r="GY651" s="194"/>
      <c r="GZ651" s="194"/>
      <c r="HA651" s="194"/>
      <c r="HB651" s="194"/>
      <c r="HC651" s="194"/>
      <c r="HD651" s="194"/>
      <c r="HE651" s="194"/>
      <c r="HF651" s="194"/>
      <c r="HG651" s="194"/>
      <c r="HH651" s="194"/>
      <c r="HI651" s="194"/>
      <c r="HJ651" s="194"/>
      <c r="HK651" s="194"/>
      <c r="HL651" s="194"/>
      <c r="HM651" s="194"/>
      <c r="HN651" s="194"/>
      <c r="HO651" s="194"/>
      <c r="HP651" s="194"/>
      <c r="HQ651" s="194"/>
      <c r="HR651" s="194"/>
      <c r="HS651" s="194"/>
      <c r="HT651" s="194"/>
      <c r="HU651" s="194"/>
      <c r="HV651" s="194"/>
      <c r="HW651" s="194"/>
      <c r="HX651" s="194"/>
      <c r="HY651" s="194"/>
      <c r="HZ651" s="194"/>
      <c r="IA651" s="194"/>
      <c r="IB651" s="194"/>
      <c r="IC651" s="194"/>
      <c r="ID651" s="194"/>
      <c r="IE651" s="194"/>
      <c r="IF651" s="194"/>
      <c r="IG651" s="194"/>
      <c r="IH651" s="194"/>
      <c r="II651" s="194"/>
      <c r="IJ651" s="194"/>
      <c r="IK651" s="194"/>
      <c r="IL651" s="194"/>
      <c r="IM651" s="194"/>
      <c r="IN651" s="194"/>
    </row>
    <row r="652" spans="1:248" s="314" customFormat="1" ht="12" customHeight="1">
      <c r="A652" s="260"/>
      <c r="B652" s="224" t="str">
        <f>B595</f>
        <v>FAPESP,  SETEMBRO DE 2015</v>
      </c>
      <c r="C652" s="3"/>
      <c r="D652" s="3"/>
      <c r="L652" s="3"/>
      <c r="M652" s="1641"/>
      <c r="N652" s="1641"/>
      <c r="O652" s="1641"/>
      <c r="P652" s="1641"/>
      <c r="Q652" s="1641"/>
      <c r="R652" s="1641"/>
      <c r="S652" s="211">
        <v>7</v>
      </c>
      <c r="T652" s="203">
        <v>3</v>
      </c>
      <c r="U652" s="203"/>
      <c r="V652" s="51"/>
      <c r="W652" s="122"/>
      <c r="X652" s="51"/>
      <c r="Y652" s="203"/>
      <c r="Z652" s="198"/>
      <c r="AA652" s="198"/>
      <c r="AB652" s="198"/>
      <c r="AC652" s="198"/>
      <c r="AD652" s="198"/>
      <c r="AE652" s="198"/>
      <c r="AF652" s="198"/>
      <c r="AG652" s="198"/>
      <c r="AH652" s="198"/>
      <c r="AI652" s="198"/>
      <c r="AJ652" s="198"/>
      <c r="AK652" s="198"/>
      <c r="AL652" s="198"/>
      <c r="AM652" s="198"/>
      <c r="AN652" s="198"/>
      <c r="AO652" s="186"/>
      <c r="AP652" s="186"/>
      <c r="AQ652" s="186"/>
      <c r="AR652" s="186"/>
      <c r="AS652" s="186"/>
      <c r="AT652" s="186"/>
      <c r="AU652" s="186"/>
      <c r="AV652" s="186"/>
      <c r="AW652" s="186"/>
      <c r="AX652" s="186"/>
      <c r="AY652" s="186"/>
      <c r="AZ652" s="186"/>
      <c r="BA652" s="186"/>
      <c r="BB652" s="186"/>
      <c r="BC652" s="186"/>
      <c r="BD652" s="186"/>
      <c r="BE652" s="186"/>
      <c r="BF652" s="186"/>
      <c r="BG652" s="186"/>
      <c r="BH652" s="186"/>
      <c r="BI652" s="186"/>
      <c r="BJ652" s="186"/>
      <c r="BK652" s="186"/>
      <c r="BL652" s="186"/>
      <c r="BM652" s="186"/>
      <c r="BN652" s="186"/>
      <c r="BO652" s="186"/>
      <c r="BP652" s="186"/>
      <c r="BQ652" s="186"/>
      <c r="BR652" s="186"/>
      <c r="BS652" s="186"/>
      <c r="BT652" s="186"/>
      <c r="BU652" s="186"/>
      <c r="BV652" s="186"/>
      <c r="BW652" s="186"/>
      <c r="BX652" s="186"/>
      <c r="BY652" s="186"/>
      <c r="BZ652" s="186"/>
      <c r="CA652" s="186"/>
      <c r="CB652" s="186"/>
      <c r="CC652" s="186"/>
      <c r="CD652" s="186"/>
      <c r="CE652" s="186"/>
      <c r="CF652" s="186"/>
      <c r="CG652" s="186"/>
      <c r="CH652" s="186"/>
      <c r="CI652" s="186"/>
      <c r="CJ652" s="186"/>
      <c r="CK652" s="186"/>
      <c r="CL652" s="186"/>
      <c r="CM652" s="186"/>
      <c r="CN652" s="186"/>
      <c r="CO652" s="186"/>
      <c r="CP652" s="186"/>
      <c r="CQ652" s="186"/>
      <c r="CR652" s="186"/>
      <c r="CS652" s="186"/>
      <c r="CT652" s="186"/>
      <c r="CU652" s="186"/>
      <c r="CV652" s="186"/>
      <c r="CW652" s="186"/>
      <c r="CX652" s="186"/>
      <c r="CY652" s="186"/>
      <c r="CZ652" s="186"/>
      <c r="DA652" s="186"/>
      <c r="DB652" s="186"/>
      <c r="DC652" s="186"/>
      <c r="DD652" s="186"/>
      <c r="DE652" s="186"/>
      <c r="DF652" s="186"/>
      <c r="DG652" s="186"/>
      <c r="DH652" s="186"/>
      <c r="DI652" s="186"/>
      <c r="DJ652" s="186"/>
      <c r="DK652" s="186"/>
      <c r="DL652" s="186"/>
      <c r="DM652" s="186"/>
      <c r="DN652" s="186"/>
      <c r="DO652" s="186"/>
      <c r="DP652" s="186"/>
      <c r="DQ652" s="186"/>
      <c r="DR652" s="186"/>
      <c r="DS652" s="186"/>
      <c r="DT652" s="186"/>
      <c r="DU652" s="186"/>
      <c r="DV652" s="186"/>
      <c r="DW652" s="186"/>
      <c r="DX652" s="186"/>
      <c r="DY652" s="186"/>
      <c r="DZ652" s="186"/>
      <c r="EA652" s="186"/>
      <c r="EB652" s="186"/>
      <c r="EC652" s="186"/>
      <c r="ED652" s="186"/>
      <c r="EE652" s="186"/>
      <c r="EF652" s="186"/>
      <c r="EG652" s="186"/>
      <c r="EH652" s="186"/>
      <c r="EI652" s="186"/>
      <c r="EJ652" s="186"/>
      <c r="EK652" s="186"/>
      <c r="EL652" s="186"/>
      <c r="EM652" s="186"/>
      <c r="EN652" s="186"/>
      <c r="EO652" s="186"/>
      <c r="EP652" s="186"/>
      <c r="EQ652" s="186"/>
      <c r="ER652" s="186"/>
      <c r="ES652" s="186"/>
      <c r="ET652" s="186"/>
      <c r="EU652" s="186"/>
      <c r="EV652" s="186"/>
      <c r="EW652" s="186"/>
      <c r="EX652" s="186"/>
      <c r="EY652" s="186"/>
      <c r="EZ652" s="186"/>
      <c r="FA652" s="186"/>
      <c r="FB652" s="186"/>
      <c r="FC652" s="186"/>
      <c r="FD652" s="186"/>
      <c r="FE652" s="186"/>
      <c r="FF652" s="186"/>
      <c r="FG652" s="186"/>
      <c r="FH652" s="186"/>
      <c r="FI652" s="186"/>
      <c r="FJ652" s="186"/>
      <c r="FK652" s="186"/>
      <c r="FL652" s="186"/>
      <c r="FM652" s="186"/>
      <c r="FN652" s="186"/>
      <c r="FO652" s="186"/>
      <c r="FP652" s="186"/>
      <c r="FQ652" s="186"/>
      <c r="FR652" s="186"/>
      <c r="FS652" s="186"/>
      <c r="FT652" s="186"/>
      <c r="FU652" s="186"/>
      <c r="FV652" s="186"/>
      <c r="FW652" s="186"/>
      <c r="FX652" s="186"/>
      <c r="FY652" s="186"/>
      <c r="FZ652" s="186"/>
      <c r="GA652" s="186"/>
      <c r="GB652" s="186"/>
      <c r="GC652" s="186"/>
      <c r="GD652" s="186"/>
      <c r="GE652" s="186"/>
      <c r="GF652" s="186"/>
      <c r="GG652" s="186"/>
      <c r="GH652" s="186"/>
      <c r="GI652" s="186"/>
      <c r="GJ652" s="186"/>
      <c r="GK652" s="186"/>
      <c r="GL652" s="186"/>
      <c r="GM652" s="186"/>
      <c r="GN652" s="186"/>
      <c r="GO652" s="186"/>
      <c r="GP652" s="186"/>
      <c r="GQ652" s="186"/>
      <c r="GR652" s="186"/>
      <c r="GS652" s="186"/>
      <c r="GT652" s="186"/>
      <c r="GU652" s="186"/>
      <c r="GV652" s="186"/>
      <c r="GW652" s="186"/>
      <c r="GX652" s="186"/>
      <c r="GY652" s="186"/>
      <c r="GZ652" s="186"/>
      <c r="HA652" s="186"/>
      <c r="HB652" s="186"/>
      <c r="HC652" s="186"/>
      <c r="HD652" s="186"/>
      <c r="HE652" s="186"/>
      <c r="HF652" s="186"/>
      <c r="HG652" s="186"/>
      <c r="HH652" s="186"/>
      <c r="HI652" s="186"/>
      <c r="HJ652" s="186"/>
      <c r="HK652" s="186"/>
      <c r="HL652" s="186"/>
      <c r="HM652" s="186"/>
      <c r="HN652" s="186"/>
      <c r="HO652" s="186"/>
      <c r="HP652" s="186"/>
      <c r="HQ652" s="186"/>
      <c r="HR652" s="186"/>
      <c r="HS652" s="186"/>
      <c r="HT652" s="186"/>
      <c r="HU652" s="186"/>
      <c r="HV652" s="186"/>
      <c r="HW652" s="186"/>
      <c r="HX652" s="186"/>
      <c r="HY652" s="186"/>
      <c r="HZ652" s="186"/>
      <c r="IA652" s="186"/>
      <c r="IB652" s="186"/>
      <c r="IC652" s="186"/>
      <c r="ID652" s="186"/>
      <c r="IE652" s="186"/>
      <c r="IF652" s="186"/>
      <c r="IG652" s="186"/>
      <c r="IH652" s="186"/>
      <c r="II652" s="186"/>
      <c r="IJ652" s="186"/>
      <c r="IK652" s="186"/>
      <c r="IL652" s="186"/>
      <c r="IM652" s="186"/>
      <c r="IN652" s="186"/>
    </row>
    <row r="653" spans="1:248" s="314" customFormat="1" ht="21" customHeight="1">
      <c r="A653" s="260"/>
      <c r="B653" s="309" t="s">
        <v>144</v>
      </c>
      <c r="C653" s="3"/>
      <c r="D653" s="3"/>
      <c r="L653" s="3"/>
      <c r="M653" s="311"/>
      <c r="N653" s="311"/>
      <c r="O653" s="311"/>
      <c r="P653" s="311"/>
      <c r="Q653" s="311"/>
      <c r="R653" s="311"/>
      <c r="S653" s="311"/>
      <c r="T653" s="311"/>
      <c r="U653" s="210"/>
      <c r="V653" s="143"/>
      <c r="W653" s="143"/>
      <c r="X653" s="143"/>
      <c r="Y653" s="203"/>
      <c r="Z653" s="198"/>
      <c r="AA653" s="198"/>
      <c r="AB653" s="198"/>
      <c r="AC653" s="198"/>
      <c r="AD653" s="198"/>
      <c r="AE653" s="198"/>
      <c r="AF653" s="198"/>
      <c r="AG653" s="198"/>
      <c r="AH653" s="198"/>
      <c r="AI653" s="198"/>
      <c r="AJ653" s="198"/>
      <c r="AK653" s="198"/>
      <c r="AL653" s="198"/>
      <c r="AM653" s="198"/>
      <c r="AN653" s="198"/>
      <c r="AO653" s="186"/>
      <c r="AP653" s="186"/>
      <c r="AQ653" s="186"/>
      <c r="AR653" s="186"/>
      <c r="AS653" s="186"/>
      <c r="AT653" s="186"/>
      <c r="AU653" s="186"/>
      <c r="AV653" s="186"/>
      <c r="AW653" s="186"/>
      <c r="AX653" s="186"/>
      <c r="AY653" s="186"/>
      <c r="AZ653" s="186"/>
      <c r="BA653" s="186"/>
      <c r="BB653" s="186"/>
      <c r="BC653" s="186"/>
      <c r="BD653" s="186"/>
      <c r="BE653" s="186"/>
      <c r="BF653" s="186"/>
      <c r="BG653" s="186"/>
      <c r="BH653" s="186"/>
      <c r="BI653" s="186"/>
      <c r="BJ653" s="186"/>
      <c r="BK653" s="186"/>
      <c r="BL653" s="186"/>
      <c r="BM653" s="186"/>
      <c r="BN653" s="186"/>
      <c r="BO653" s="186"/>
      <c r="BP653" s="186"/>
      <c r="BQ653" s="186"/>
      <c r="BR653" s="186"/>
      <c r="BS653" s="186"/>
      <c r="BT653" s="186"/>
      <c r="BU653" s="186"/>
      <c r="BV653" s="186"/>
      <c r="BW653" s="186"/>
      <c r="BX653" s="186"/>
      <c r="BY653" s="186"/>
      <c r="BZ653" s="186"/>
      <c r="CA653" s="186"/>
      <c r="CB653" s="186"/>
      <c r="CC653" s="186"/>
      <c r="CD653" s="186"/>
      <c r="CE653" s="186"/>
      <c r="CF653" s="186"/>
      <c r="CG653" s="186"/>
      <c r="CH653" s="186"/>
      <c r="CI653" s="186"/>
      <c r="CJ653" s="186"/>
      <c r="CK653" s="186"/>
      <c r="CL653" s="186"/>
      <c r="CM653" s="186"/>
      <c r="CN653" s="186"/>
      <c r="CO653" s="186"/>
      <c r="CP653" s="186"/>
      <c r="CQ653" s="186"/>
      <c r="CR653" s="186"/>
      <c r="CS653" s="186"/>
      <c r="CT653" s="186"/>
      <c r="CU653" s="186"/>
      <c r="CV653" s="186"/>
      <c r="CW653" s="186"/>
      <c r="CX653" s="186"/>
      <c r="CY653" s="186"/>
      <c r="CZ653" s="186"/>
      <c r="DA653" s="186"/>
      <c r="DB653" s="186"/>
      <c r="DC653" s="186"/>
      <c r="DD653" s="186"/>
      <c r="DE653" s="186"/>
      <c r="DF653" s="186"/>
      <c r="DG653" s="186"/>
      <c r="DH653" s="186"/>
      <c r="DI653" s="186"/>
      <c r="DJ653" s="186"/>
      <c r="DK653" s="186"/>
      <c r="DL653" s="186"/>
      <c r="DM653" s="186"/>
      <c r="DN653" s="186"/>
      <c r="DO653" s="186"/>
      <c r="DP653" s="186"/>
      <c r="DQ653" s="186"/>
      <c r="DR653" s="186"/>
      <c r="DS653" s="186"/>
      <c r="DT653" s="186"/>
      <c r="DU653" s="186"/>
      <c r="DV653" s="186"/>
      <c r="DW653" s="186"/>
      <c r="DX653" s="186"/>
      <c r="DY653" s="186"/>
      <c r="DZ653" s="186"/>
      <c r="EA653" s="186"/>
      <c r="EB653" s="186"/>
      <c r="EC653" s="186"/>
      <c r="ED653" s="186"/>
      <c r="EE653" s="186"/>
      <c r="EF653" s="186"/>
      <c r="EG653" s="186"/>
      <c r="EH653" s="186"/>
      <c r="EI653" s="186"/>
      <c r="EJ653" s="186"/>
      <c r="EK653" s="186"/>
      <c r="EL653" s="186"/>
      <c r="EM653" s="186"/>
      <c r="EN653" s="186"/>
      <c r="EO653" s="186"/>
      <c r="EP653" s="186"/>
      <c r="EQ653" s="186"/>
      <c r="ER653" s="186"/>
      <c r="ES653" s="186"/>
      <c r="ET653" s="186"/>
      <c r="EU653" s="186"/>
      <c r="EV653" s="186"/>
      <c r="EW653" s="186"/>
      <c r="EX653" s="186"/>
      <c r="EY653" s="186"/>
      <c r="EZ653" s="186"/>
      <c r="FA653" s="186"/>
      <c r="FB653" s="186"/>
      <c r="FC653" s="186"/>
      <c r="FD653" s="186"/>
      <c r="FE653" s="186"/>
      <c r="FF653" s="186"/>
      <c r="FG653" s="186"/>
      <c r="FH653" s="186"/>
      <c r="FI653" s="186"/>
      <c r="FJ653" s="186"/>
      <c r="FK653" s="186"/>
      <c r="FL653" s="186"/>
      <c r="FM653" s="186"/>
      <c r="FN653" s="186"/>
      <c r="FO653" s="186"/>
      <c r="FP653" s="186"/>
      <c r="FQ653" s="186"/>
      <c r="FR653" s="186"/>
      <c r="FS653" s="186"/>
      <c r="FT653" s="186"/>
      <c r="FU653" s="186"/>
      <c r="FV653" s="186"/>
      <c r="FW653" s="186"/>
      <c r="FX653" s="186"/>
      <c r="FY653" s="186"/>
      <c r="FZ653" s="186"/>
      <c r="GA653" s="186"/>
      <c r="GB653" s="186"/>
      <c r="GC653" s="186"/>
      <c r="GD653" s="186"/>
      <c r="GE653" s="186"/>
      <c r="GF653" s="186"/>
      <c r="GG653" s="186"/>
      <c r="GH653" s="186"/>
      <c r="GI653" s="186"/>
      <c r="GJ653" s="186"/>
      <c r="GK653" s="186"/>
      <c r="GL653" s="186"/>
      <c r="GM653" s="186"/>
      <c r="GN653" s="186"/>
      <c r="GO653" s="186"/>
      <c r="GP653" s="186"/>
      <c r="GQ653" s="186"/>
      <c r="GR653" s="186"/>
      <c r="GS653" s="186"/>
      <c r="GT653" s="186"/>
      <c r="GU653" s="186"/>
      <c r="GV653" s="186"/>
      <c r="GW653" s="186"/>
      <c r="GX653" s="186"/>
      <c r="GY653" s="186"/>
      <c r="GZ653" s="186"/>
      <c r="HA653" s="186"/>
      <c r="HB653" s="186"/>
      <c r="HC653" s="186"/>
      <c r="HD653" s="186"/>
      <c r="HE653" s="186"/>
      <c r="HF653" s="186"/>
      <c r="HG653" s="186"/>
      <c r="HH653" s="186"/>
      <c r="HI653" s="186"/>
      <c r="HJ653" s="186"/>
      <c r="HK653" s="186"/>
      <c r="HL653" s="186"/>
      <c r="HM653" s="186"/>
      <c r="HN653" s="186"/>
      <c r="HO653" s="186"/>
      <c r="HP653" s="186"/>
      <c r="HQ653" s="186"/>
      <c r="HR653" s="186"/>
      <c r="HS653" s="186"/>
      <c r="HT653" s="186"/>
      <c r="HU653" s="186"/>
      <c r="HV653" s="186"/>
      <c r="HW653" s="186"/>
      <c r="HX653" s="186"/>
      <c r="HY653" s="186"/>
      <c r="HZ653" s="186"/>
      <c r="IA653" s="186"/>
      <c r="IB653" s="186"/>
      <c r="IC653" s="186"/>
      <c r="ID653" s="186"/>
      <c r="IE653" s="186"/>
      <c r="IF653" s="186"/>
      <c r="IG653" s="186"/>
      <c r="IH653" s="186"/>
      <c r="II653" s="186"/>
      <c r="IJ653" s="186"/>
      <c r="IK653" s="186"/>
      <c r="IL653" s="186"/>
      <c r="IM653" s="186"/>
      <c r="IN653" s="186"/>
    </row>
    <row r="654" spans="1:248" s="39" customFormat="1" ht="12.75" customHeight="1">
      <c r="A654" s="260"/>
      <c r="B654" s="1629" t="s">
        <v>1</v>
      </c>
      <c r="C654" s="1686" t="s">
        <v>7</v>
      </c>
      <c r="D654" s="1646" t="s">
        <v>8</v>
      </c>
      <c r="E654" s="1647"/>
      <c r="F654" s="1647"/>
      <c r="G654" s="1647"/>
      <c r="H654" s="1647"/>
      <c r="I654" s="1647"/>
      <c r="J654" s="1647"/>
      <c r="K654" s="1648"/>
      <c r="L654" s="1644" t="s">
        <v>117</v>
      </c>
      <c r="M654" s="1587" t="s">
        <v>53</v>
      </c>
      <c r="N654" s="1644" t="s">
        <v>3</v>
      </c>
      <c r="O654" s="1633" t="s">
        <v>118</v>
      </c>
      <c r="P654" s="1634"/>
      <c r="Q654" s="1633" t="s">
        <v>119</v>
      </c>
      <c r="R654" s="1653"/>
      <c r="S654" s="1634"/>
      <c r="T654" s="1631" t="s">
        <v>2</v>
      </c>
      <c r="U654" s="348"/>
      <c r="W654" s="143"/>
    </row>
    <row r="655" spans="1:248" s="38" customFormat="1" ht="20.25" customHeight="1" thickBot="1">
      <c r="A655" s="269"/>
      <c r="B655" s="1630"/>
      <c r="C655" s="1687"/>
      <c r="D655" s="1649"/>
      <c r="E655" s="1650"/>
      <c r="F655" s="1650"/>
      <c r="G655" s="1650"/>
      <c r="H655" s="1650"/>
      <c r="I655" s="1650"/>
      <c r="J655" s="1650"/>
      <c r="K655" s="1651"/>
      <c r="L655" s="1645"/>
      <c r="M655" s="1652"/>
      <c r="N655" s="1652"/>
      <c r="O655" s="1635"/>
      <c r="P655" s="1636"/>
      <c r="Q655" s="1654"/>
      <c r="R655" s="1655"/>
      <c r="S655" s="1656"/>
      <c r="T655" s="1632"/>
      <c r="U655" s="349"/>
      <c r="V655" s="88"/>
      <c r="W655" s="89"/>
    </row>
    <row r="656" spans="1:248" s="39" customFormat="1" ht="23.45" customHeight="1">
      <c r="A656" s="260"/>
      <c r="B656" s="282"/>
      <c r="C656" s="90"/>
      <c r="D656" s="1642"/>
      <c r="E656" s="1643"/>
      <c r="F656" s="1643"/>
      <c r="G656" s="1643"/>
      <c r="H656" s="1643"/>
      <c r="I656" s="1643"/>
      <c r="J656" s="1643"/>
      <c r="K656" s="1643"/>
      <c r="L656" s="217"/>
      <c r="M656" s="253"/>
      <c r="N656" s="254"/>
      <c r="O656" s="1639" t="str">
        <f t="shared" ref="O656:O705" si="18">IF(C656*N656=0,"",C656*N656)</f>
        <v/>
      </c>
      <c r="P656" s="1640"/>
      <c r="Q656" s="1680" t="str">
        <f t="shared" ref="Q656:Q705" si="19">IF(ISERROR(INDEX($W$495:$W$500,MATCH(M656,$V$495:$V$500,0))*O656),"",INDEX($W$495:$W$500,MATCH(M656,V$495:V$500,0))*O656)</f>
        <v/>
      </c>
      <c r="R656" s="1680"/>
      <c r="S656" s="1680"/>
      <c r="T656" s="413"/>
      <c r="U656" s="350"/>
      <c r="V656" s="143"/>
      <c r="W656" s="143"/>
      <c r="X656" s="143"/>
      <c r="Y656" s="143"/>
    </row>
    <row r="657" spans="1:25" s="39" customFormat="1" ht="23.45" customHeight="1">
      <c r="A657" s="260"/>
      <c r="B657" s="281"/>
      <c r="C657" s="90"/>
      <c r="D657" s="1615"/>
      <c r="E657" s="1616"/>
      <c r="F657" s="1616"/>
      <c r="G657" s="1616"/>
      <c r="H657" s="1616"/>
      <c r="I657" s="1616"/>
      <c r="J657" s="1616"/>
      <c r="K657" s="1616"/>
      <c r="L657" s="217"/>
      <c r="M657" s="253"/>
      <c r="N657" s="131"/>
      <c r="O657" s="1617" t="str">
        <f t="shared" si="18"/>
        <v/>
      </c>
      <c r="P657" s="1618"/>
      <c r="Q657" s="1680" t="str">
        <f t="shared" si="19"/>
        <v/>
      </c>
      <c r="R657" s="1680"/>
      <c r="S657" s="1680"/>
      <c r="T657" s="412"/>
      <c r="U657" s="350"/>
      <c r="V657" s="143"/>
      <c r="W657" s="143"/>
      <c r="X657" s="143"/>
      <c r="Y657" s="143"/>
    </row>
    <row r="658" spans="1:25" s="39" customFormat="1" ht="23.45" customHeight="1">
      <c r="A658" s="260"/>
      <c r="B658" s="281"/>
      <c r="C658" s="90"/>
      <c r="D658" s="1615"/>
      <c r="E658" s="1616"/>
      <c r="F658" s="1616"/>
      <c r="G658" s="1616"/>
      <c r="H658" s="1616"/>
      <c r="I658" s="1616"/>
      <c r="J658" s="1616"/>
      <c r="K658" s="1616"/>
      <c r="L658" s="217"/>
      <c r="M658" s="253"/>
      <c r="N658" s="131"/>
      <c r="O658" s="1617" t="str">
        <f t="shared" si="18"/>
        <v/>
      </c>
      <c r="P658" s="1618"/>
      <c r="Q658" s="1680" t="str">
        <f t="shared" si="19"/>
        <v/>
      </c>
      <c r="R658" s="1680"/>
      <c r="S658" s="1680"/>
      <c r="T658" s="412"/>
      <c r="U658" s="350"/>
      <c r="V658" s="143"/>
      <c r="W658" s="143"/>
      <c r="X658" s="143"/>
      <c r="Y658" s="143"/>
    </row>
    <row r="659" spans="1:25" s="39" customFormat="1" ht="23.45" customHeight="1">
      <c r="A659" s="260"/>
      <c r="B659" s="281"/>
      <c r="C659" s="90"/>
      <c r="D659" s="1615"/>
      <c r="E659" s="1616"/>
      <c r="F659" s="1616"/>
      <c r="G659" s="1616"/>
      <c r="H659" s="1616"/>
      <c r="I659" s="1616"/>
      <c r="J659" s="1616"/>
      <c r="K659" s="1616"/>
      <c r="L659" s="217"/>
      <c r="M659" s="253"/>
      <c r="N659" s="131"/>
      <c r="O659" s="1617" t="str">
        <f t="shared" si="18"/>
        <v/>
      </c>
      <c r="P659" s="1618"/>
      <c r="Q659" s="1680" t="str">
        <f t="shared" si="19"/>
        <v/>
      </c>
      <c r="R659" s="1680"/>
      <c r="S659" s="1680"/>
      <c r="T659" s="412"/>
      <c r="U659" s="350"/>
      <c r="V659" s="143"/>
      <c r="W659" s="143"/>
      <c r="X659" s="143"/>
      <c r="Y659" s="143"/>
    </row>
    <row r="660" spans="1:25" s="39" customFormat="1" ht="23.45" customHeight="1">
      <c r="A660" s="260"/>
      <c r="B660" s="281"/>
      <c r="C660" s="90"/>
      <c r="D660" s="1615"/>
      <c r="E660" s="1616"/>
      <c r="F660" s="1616"/>
      <c r="G660" s="1616"/>
      <c r="H660" s="1616"/>
      <c r="I660" s="1616"/>
      <c r="J660" s="1616"/>
      <c r="K660" s="1616"/>
      <c r="L660" s="217"/>
      <c r="M660" s="253"/>
      <c r="N660" s="131"/>
      <c r="O660" s="1617" t="str">
        <f t="shared" si="18"/>
        <v/>
      </c>
      <c r="P660" s="1618"/>
      <c r="Q660" s="1680" t="str">
        <f t="shared" si="19"/>
        <v/>
      </c>
      <c r="R660" s="1680"/>
      <c r="S660" s="1680"/>
      <c r="T660" s="412"/>
      <c r="U660" s="350"/>
      <c r="V660" s="143"/>
      <c r="W660" s="143"/>
      <c r="X660" s="143"/>
      <c r="Y660" s="143"/>
    </row>
    <row r="661" spans="1:25" s="39" customFormat="1" ht="23.45" customHeight="1">
      <c r="A661" s="260"/>
      <c r="B661" s="281"/>
      <c r="C661" s="90"/>
      <c r="D661" s="1615"/>
      <c r="E661" s="1616"/>
      <c r="F661" s="1616"/>
      <c r="G661" s="1616"/>
      <c r="H661" s="1616"/>
      <c r="I661" s="1616"/>
      <c r="J661" s="1616"/>
      <c r="K661" s="1616"/>
      <c r="L661" s="217"/>
      <c r="M661" s="253"/>
      <c r="N661" s="131"/>
      <c r="O661" s="1617" t="str">
        <f t="shared" si="18"/>
        <v/>
      </c>
      <c r="P661" s="1618"/>
      <c r="Q661" s="1680" t="str">
        <f t="shared" si="19"/>
        <v/>
      </c>
      <c r="R661" s="1680"/>
      <c r="S661" s="1680"/>
      <c r="T661" s="412"/>
      <c r="U661" s="350"/>
      <c r="V661" s="143"/>
      <c r="W661" s="143"/>
      <c r="X661" s="143"/>
      <c r="Y661" s="143"/>
    </row>
    <row r="662" spans="1:25" s="39" customFormat="1" ht="23.45" customHeight="1">
      <c r="A662" s="260"/>
      <c r="B662" s="281"/>
      <c r="C662" s="90"/>
      <c r="D662" s="1615"/>
      <c r="E662" s="1616"/>
      <c r="F662" s="1616"/>
      <c r="G662" s="1616"/>
      <c r="H662" s="1616"/>
      <c r="I662" s="1616"/>
      <c r="J662" s="1616"/>
      <c r="K662" s="1616"/>
      <c r="L662" s="217"/>
      <c r="M662" s="253"/>
      <c r="N662" s="131"/>
      <c r="O662" s="1617" t="str">
        <f t="shared" si="18"/>
        <v/>
      </c>
      <c r="P662" s="1618"/>
      <c r="Q662" s="1680" t="str">
        <f t="shared" si="19"/>
        <v/>
      </c>
      <c r="R662" s="1680"/>
      <c r="S662" s="1680"/>
      <c r="T662" s="412"/>
      <c r="U662" s="350"/>
      <c r="V662" s="143"/>
      <c r="W662" s="143"/>
      <c r="X662" s="143"/>
      <c r="Y662" s="143"/>
    </row>
    <row r="663" spans="1:25" s="39" customFormat="1" ht="23.45" customHeight="1">
      <c r="A663" s="260"/>
      <c r="B663" s="281"/>
      <c r="C663" s="90"/>
      <c r="D663" s="1615"/>
      <c r="E663" s="1616"/>
      <c r="F663" s="1616"/>
      <c r="G663" s="1616"/>
      <c r="H663" s="1616"/>
      <c r="I663" s="1616"/>
      <c r="J663" s="1616"/>
      <c r="K663" s="1657"/>
      <c r="L663" s="217"/>
      <c r="M663" s="253"/>
      <c r="N663" s="131"/>
      <c r="O663" s="1617" t="str">
        <f t="shared" si="18"/>
        <v/>
      </c>
      <c r="P663" s="1618"/>
      <c r="Q663" s="1680" t="str">
        <f t="shared" si="19"/>
        <v/>
      </c>
      <c r="R663" s="1680"/>
      <c r="S663" s="1680"/>
      <c r="T663" s="412"/>
      <c r="U663" s="350"/>
      <c r="V663" s="162"/>
      <c r="W663" s="163"/>
      <c r="X663" s="164"/>
      <c r="Y663" s="143"/>
    </row>
    <row r="664" spans="1:25" s="39" customFormat="1" ht="23.45" customHeight="1">
      <c r="A664" s="260"/>
      <c r="B664" s="281"/>
      <c r="C664" s="90"/>
      <c r="D664" s="1615"/>
      <c r="E664" s="1616"/>
      <c r="F664" s="1616"/>
      <c r="G664" s="1616"/>
      <c r="H664" s="1616"/>
      <c r="I664" s="1616"/>
      <c r="J664" s="1616"/>
      <c r="K664" s="1616"/>
      <c r="L664" s="217"/>
      <c r="M664" s="253"/>
      <c r="N664" s="131"/>
      <c r="O664" s="1617" t="str">
        <f t="shared" si="18"/>
        <v/>
      </c>
      <c r="P664" s="1618"/>
      <c r="Q664" s="1680" t="str">
        <f t="shared" si="19"/>
        <v/>
      </c>
      <c r="R664" s="1680"/>
      <c r="S664" s="1680"/>
      <c r="T664" s="412"/>
      <c r="U664" s="350"/>
      <c r="V664" s="162"/>
      <c r="W664" s="163"/>
      <c r="X664" s="164"/>
      <c r="Y664" s="143"/>
    </row>
    <row r="665" spans="1:25" s="39" customFormat="1" ht="23.45" customHeight="1">
      <c r="A665" s="260"/>
      <c r="B665" s="281"/>
      <c r="C665" s="90"/>
      <c r="D665" s="1615"/>
      <c r="E665" s="1616"/>
      <c r="F665" s="1616"/>
      <c r="G665" s="1616"/>
      <c r="H665" s="1616"/>
      <c r="I665" s="1616"/>
      <c r="J665" s="1616"/>
      <c r="K665" s="1616"/>
      <c r="L665" s="217"/>
      <c r="M665" s="253"/>
      <c r="N665" s="131"/>
      <c r="O665" s="1617" t="str">
        <f t="shared" si="18"/>
        <v/>
      </c>
      <c r="P665" s="1618"/>
      <c r="Q665" s="1680" t="str">
        <f t="shared" si="19"/>
        <v/>
      </c>
      <c r="R665" s="1680"/>
      <c r="S665" s="1680"/>
      <c r="T665" s="412"/>
      <c r="U665" s="350"/>
      <c r="V665" s="165"/>
      <c r="W665" s="163"/>
      <c r="X665" s="164"/>
      <c r="Y665" s="143"/>
    </row>
    <row r="666" spans="1:25" s="39" customFormat="1" ht="23.45" customHeight="1">
      <c r="A666" s="260"/>
      <c r="B666" s="281"/>
      <c r="C666" s="90"/>
      <c r="D666" s="1615"/>
      <c r="E666" s="1616"/>
      <c r="F666" s="1616"/>
      <c r="G666" s="1616"/>
      <c r="H666" s="1616"/>
      <c r="I666" s="1616"/>
      <c r="J666" s="1616"/>
      <c r="K666" s="1616"/>
      <c r="L666" s="217"/>
      <c r="M666" s="253"/>
      <c r="N666" s="131"/>
      <c r="O666" s="1617" t="str">
        <f t="shared" si="18"/>
        <v/>
      </c>
      <c r="P666" s="1618"/>
      <c r="Q666" s="1680" t="str">
        <f t="shared" si="19"/>
        <v/>
      </c>
      <c r="R666" s="1680"/>
      <c r="S666" s="1680"/>
      <c r="T666" s="412"/>
      <c r="U666" s="350"/>
      <c r="V666" s="165"/>
      <c r="W666" s="163"/>
      <c r="X666" s="164"/>
      <c r="Y666" s="143"/>
    </row>
    <row r="667" spans="1:25" s="39" customFormat="1" ht="23.45" customHeight="1">
      <c r="A667" s="260"/>
      <c r="B667" s="281"/>
      <c r="C667" s="90"/>
      <c r="D667" s="1615"/>
      <c r="E667" s="1616"/>
      <c r="F667" s="1616"/>
      <c r="G667" s="1616"/>
      <c r="H667" s="1616"/>
      <c r="I667" s="1616"/>
      <c r="J667" s="1616"/>
      <c r="K667" s="1616"/>
      <c r="L667" s="217"/>
      <c r="M667" s="253"/>
      <c r="N667" s="131"/>
      <c r="O667" s="1617" t="str">
        <f t="shared" si="18"/>
        <v/>
      </c>
      <c r="P667" s="1618"/>
      <c r="Q667" s="1680" t="str">
        <f t="shared" si="19"/>
        <v/>
      </c>
      <c r="R667" s="1680"/>
      <c r="S667" s="1680"/>
      <c r="T667" s="412"/>
      <c r="U667" s="350"/>
      <c r="V667" s="143"/>
      <c r="W667" s="143"/>
      <c r="X667" s="143"/>
      <c r="Y667" s="143"/>
    </row>
    <row r="668" spans="1:25" s="39" customFormat="1" ht="23.45" customHeight="1">
      <c r="A668" s="260"/>
      <c r="B668" s="281"/>
      <c r="C668" s="90"/>
      <c r="D668" s="1615"/>
      <c r="E668" s="1616"/>
      <c r="F668" s="1616"/>
      <c r="G668" s="1616"/>
      <c r="H668" s="1616"/>
      <c r="I668" s="1616"/>
      <c r="J668" s="1616"/>
      <c r="K668" s="1616"/>
      <c r="L668" s="217"/>
      <c r="M668" s="253"/>
      <c r="N668" s="131"/>
      <c r="O668" s="1617" t="str">
        <f t="shared" si="18"/>
        <v/>
      </c>
      <c r="P668" s="1618"/>
      <c r="Q668" s="1680" t="str">
        <f t="shared" si="19"/>
        <v/>
      </c>
      <c r="R668" s="1680"/>
      <c r="S668" s="1680"/>
      <c r="T668" s="412"/>
      <c r="U668" s="350"/>
      <c r="V668" s="143"/>
      <c r="W668" s="143"/>
      <c r="X668" s="143"/>
      <c r="Y668" s="143"/>
    </row>
    <row r="669" spans="1:25" s="39" customFormat="1" ht="23.45" customHeight="1">
      <c r="A669" s="260"/>
      <c r="B669" s="281"/>
      <c r="C669" s="865"/>
      <c r="D669" s="1615"/>
      <c r="E669" s="1616"/>
      <c r="F669" s="1616"/>
      <c r="G669" s="1616"/>
      <c r="H669" s="1616"/>
      <c r="I669" s="1616"/>
      <c r="J669" s="1616"/>
      <c r="K669" s="1616"/>
      <c r="L669" s="942"/>
      <c r="M669" s="253"/>
      <c r="N669" s="131"/>
      <c r="O669" s="1617" t="str">
        <f t="shared" si="18"/>
        <v/>
      </c>
      <c r="P669" s="1618"/>
      <c r="Q669" s="1680" t="str">
        <f t="shared" si="19"/>
        <v/>
      </c>
      <c r="R669" s="1680"/>
      <c r="S669" s="1680"/>
      <c r="T669" s="412"/>
      <c r="U669" s="350"/>
      <c r="V669" s="143"/>
      <c r="W669" s="143"/>
      <c r="X669" s="143"/>
      <c r="Y669" s="143"/>
    </row>
    <row r="670" spans="1:25" s="39" customFormat="1" ht="23.45" customHeight="1">
      <c r="A670" s="260"/>
      <c r="B670" s="281"/>
      <c r="C670" s="865"/>
      <c r="D670" s="1615"/>
      <c r="E670" s="1616"/>
      <c r="F670" s="1616"/>
      <c r="G670" s="1616"/>
      <c r="H670" s="1616"/>
      <c r="I670" s="1616"/>
      <c r="J670" s="1616"/>
      <c r="K670" s="1616"/>
      <c r="L670" s="942"/>
      <c r="M670" s="253"/>
      <c r="N670" s="131"/>
      <c r="O670" s="1617" t="str">
        <f t="shared" si="18"/>
        <v/>
      </c>
      <c r="P670" s="1618"/>
      <c r="Q670" s="1680" t="str">
        <f t="shared" si="19"/>
        <v/>
      </c>
      <c r="R670" s="1680"/>
      <c r="S670" s="1680"/>
      <c r="T670" s="412"/>
      <c r="U670" s="350"/>
      <c r="V670" s="143"/>
      <c r="W670" s="143"/>
      <c r="X670" s="143"/>
      <c r="Y670" s="143"/>
    </row>
    <row r="671" spans="1:25" s="39" customFormat="1" ht="23.45" customHeight="1">
      <c r="A671" s="260"/>
      <c r="B671" s="281"/>
      <c r="C671" s="865"/>
      <c r="D671" s="1615"/>
      <c r="E671" s="1616"/>
      <c r="F671" s="1616"/>
      <c r="G671" s="1616"/>
      <c r="H671" s="1616"/>
      <c r="I671" s="1616"/>
      <c r="J671" s="1616"/>
      <c r="K671" s="1616"/>
      <c r="L671" s="942"/>
      <c r="M671" s="253"/>
      <c r="N671" s="131"/>
      <c r="O671" s="1617" t="str">
        <f t="shared" si="18"/>
        <v/>
      </c>
      <c r="P671" s="1618"/>
      <c r="Q671" s="1680" t="str">
        <f t="shared" si="19"/>
        <v/>
      </c>
      <c r="R671" s="1680"/>
      <c r="S671" s="1680"/>
      <c r="T671" s="412"/>
      <c r="U671" s="350"/>
      <c r="V671" s="143"/>
      <c r="W671" s="143"/>
      <c r="X671" s="143"/>
      <c r="Y671" s="143"/>
    </row>
    <row r="672" spans="1:25" s="39" customFormat="1" ht="23.45" customHeight="1">
      <c r="A672" s="260"/>
      <c r="B672" s="281"/>
      <c r="C672" s="865"/>
      <c r="D672" s="1615"/>
      <c r="E672" s="1616"/>
      <c r="F672" s="1616"/>
      <c r="G672" s="1616"/>
      <c r="H672" s="1616"/>
      <c r="I672" s="1616"/>
      <c r="J672" s="1616"/>
      <c r="K672" s="1616"/>
      <c r="L672" s="942"/>
      <c r="M672" s="253"/>
      <c r="N672" s="131"/>
      <c r="O672" s="1617" t="str">
        <f t="shared" si="18"/>
        <v/>
      </c>
      <c r="P672" s="1618"/>
      <c r="Q672" s="1680" t="str">
        <f t="shared" si="19"/>
        <v/>
      </c>
      <c r="R672" s="1680"/>
      <c r="S672" s="1680"/>
      <c r="T672" s="412"/>
      <c r="U672" s="350"/>
      <c r="V672" s="143"/>
      <c r="W672" s="143"/>
      <c r="X672" s="143"/>
      <c r="Y672" s="143"/>
    </row>
    <row r="673" spans="1:25" s="39" customFormat="1" ht="23.45" customHeight="1">
      <c r="A673" s="260"/>
      <c r="B673" s="281"/>
      <c r="C673" s="865"/>
      <c r="D673" s="1615"/>
      <c r="E673" s="1616"/>
      <c r="F673" s="1616"/>
      <c r="G673" s="1616"/>
      <c r="H673" s="1616"/>
      <c r="I673" s="1616"/>
      <c r="J673" s="1616"/>
      <c r="K673" s="1616"/>
      <c r="L673" s="942"/>
      <c r="M673" s="253"/>
      <c r="N673" s="131"/>
      <c r="O673" s="1617" t="str">
        <f t="shared" si="18"/>
        <v/>
      </c>
      <c r="P673" s="1618"/>
      <c r="Q673" s="1680" t="str">
        <f t="shared" si="19"/>
        <v/>
      </c>
      <c r="R673" s="1680"/>
      <c r="S673" s="1680"/>
      <c r="T673" s="412"/>
      <c r="U673" s="350"/>
      <c r="V673" s="143"/>
      <c r="W673" s="143"/>
      <c r="X673" s="143"/>
      <c r="Y673" s="143"/>
    </row>
    <row r="674" spans="1:25" s="39" customFormat="1" ht="23.45" customHeight="1">
      <c r="A674" s="260"/>
      <c r="B674" s="281"/>
      <c r="C674" s="865"/>
      <c r="D674" s="1615"/>
      <c r="E674" s="1616"/>
      <c r="F674" s="1616"/>
      <c r="G674" s="1616"/>
      <c r="H674" s="1616"/>
      <c r="I674" s="1616"/>
      <c r="J674" s="1616"/>
      <c r="K674" s="1616"/>
      <c r="L674" s="942"/>
      <c r="M674" s="253"/>
      <c r="N674" s="131"/>
      <c r="O674" s="1617" t="str">
        <f t="shared" si="18"/>
        <v/>
      </c>
      <c r="P674" s="1618"/>
      <c r="Q674" s="1680" t="str">
        <f t="shared" si="19"/>
        <v/>
      </c>
      <c r="R674" s="1680"/>
      <c r="S674" s="1680"/>
      <c r="T674" s="412"/>
      <c r="U674" s="350"/>
      <c r="V674" s="143"/>
      <c r="W674" s="143"/>
      <c r="X674" s="143"/>
      <c r="Y674" s="143"/>
    </row>
    <row r="675" spans="1:25" s="39" customFormat="1" ht="23.45" customHeight="1">
      <c r="A675" s="260"/>
      <c r="B675" s="281"/>
      <c r="C675" s="865"/>
      <c r="D675" s="1615"/>
      <c r="E675" s="1616"/>
      <c r="F675" s="1616"/>
      <c r="G675" s="1616"/>
      <c r="H675" s="1616"/>
      <c r="I675" s="1616"/>
      <c r="J675" s="1616"/>
      <c r="K675" s="1616"/>
      <c r="L675" s="942"/>
      <c r="M675" s="253"/>
      <c r="N675" s="131"/>
      <c r="O675" s="1617" t="str">
        <f t="shared" si="18"/>
        <v/>
      </c>
      <c r="P675" s="1618"/>
      <c r="Q675" s="1680" t="str">
        <f t="shared" si="19"/>
        <v/>
      </c>
      <c r="R675" s="1680"/>
      <c r="S675" s="1680"/>
      <c r="T675" s="412"/>
      <c r="U675" s="350"/>
      <c r="V675" s="143"/>
      <c r="W675" s="143"/>
      <c r="X675" s="143"/>
      <c r="Y675" s="143"/>
    </row>
    <row r="676" spans="1:25" s="39" customFormat="1" ht="23.45" customHeight="1">
      <c r="A676" s="260"/>
      <c r="B676" s="281"/>
      <c r="C676" s="865"/>
      <c r="D676" s="1615"/>
      <c r="E676" s="1616"/>
      <c r="F676" s="1616"/>
      <c r="G676" s="1616"/>
      <c r="H676" s="1616"/>
      <c r="I676" s="1616"/>
      <c r="J676" s="1616"/>
      <c r="K676" s="1616"/>
      <c r="L676" s="942"/>
      <c r="M676" s="253"/>
      <c r="N676" s="131"/>
      <c r="O676" s="1617" t="str">
        <f t="shared" si="18"/>
        <v/>
      </c>
      <c r="P676" s="1618"/>
      <c r="Q676" s="1680" t="str">
        <f t="shared" si="19"/>
        <v/>
      </c>
      <c r="R676" s="1680"/>
      <c r="S676" s="1680"/>
      <c r="T676" s="412"/>
      <c r="U676" s="350"/>
      <c r="V676" s="143"/>
      <c r="W676" s="143"/>
      <c r="X676" s="143"/>
      <c r="Y676" s="143"/>
    </row>
    <row r="677" spans="1:25" s="39" customFormat="1" ht="23.45" customHeight="1">
      <c r="A677" s="260"/>
      <c r="B677" s="281"/>
      <c r="C677" s="865"/>
      <c r="D677" s="1615"/>
      <c r="E677" s="1616"/>
      <c r="F677" s="1616"/>
      <c r="G677" s="1616"/>
      <c r="H677" s="1616"/>
      <c r="I677" s="1616"/>
      <c r="J677" s="1616"/>
      <c r="K677" s="1616"/>
      <c r="L677" s="942"/>
      <c r="M677" s="253"/>
      <c r="N677" s="131"/>
      <c r="O677" s="1617" t="str">
        <f t="shared" si="18"/>
        <v/>
      </c>
      <c r="P677" s="1618"/>
      <c r="Q677" s="1680" t="str">
        <f t="shared" si="19"/>
        <v/>
      </c>
      <c r="R677" s="1680"/>
      <c r="S677" s="1680"/>
      <c r="T677" s="412"/>
      <c r="U677" s="350"/>
      <c r="V677" s="143"/>
      <c r="W677" s="143"/>
      <c r="X677" s="143"/>
      <c r="Y677" s="143"/>
    </row>
    <row r="678" spans="1:25" s="39" customFormat="1" ht="23.45" customHeight="1">
      <c r="A678" s="260"/>
      <c r="B678" s="281"/>
      <c r="C678" s="865"/>
      <c r="D678" s="1615"/>
      <c r="E678" s="1616"/>
      <c r="F678" s="1616"/>
      <c r="G678" s="1616"/>
      <c r="H678" s="1616"/>
      <c r="I678" s="1616"/>
      <c r="J678" s="1616"/>
      <c r="K678" s="1616"/>
      <c r="L678" s="942"/>
      <c r="M678" s="253"/>
      <c r="N678" s="131"/>
      <c r="O678" s="1617" t="str">
        <f t="shared" si="18"/>
        <v/>
      </c>
      <c r="P678" s="1618"/>
      <c r="Q678" s="1680" t="str">
        <f t="shared" si="19"/>
        <v/>
      </c>
      <c r="R678" s="1680"/>
      <c r="S678" s="1680"/>
      <c r="T678" s="412"/>
      <c r="U678" s="350"/>
      <c r="V678" s="143"/>
      <c r="W678" s="143"/>
      <c r="X678" s="143"/>
      <c r="Y678" s="143"/>
    </row>
    <row r="679" spans="1:25" s="39" customFormat="1" ht="23.45" customHeight="1">
      <c r="A679" s="260"/>
      <c r="B679" s="281"/>
      <c r="C679" s="865"/>
      <c r="D679" s="1615"/>
      <c r="E679" s="1616"/>
      <c r="F679" s="1616"/>
      <c r="G679" s="1616"/>
      <c r="H679" s="1616"/>
      <c r="I679" s="1616"/>
      <c r="J679" s="1616"/>
      <c r="K679" s="1616"/>
      <c r="L679" s="942"/>
      <c r="M679" s="253"/>
      <c r="N679" s="131"/>
      <c r="O679" s="1617" t="str">
        <f t="shared" si="18"/>
        <v/>
      </c>
      <c r="P679" s="1618"/>
      <c r="Q679" s="1680" t="str">
        <f t="shared" si="19"/>
        <v/>
      </c>
      <c r="R679" s="1680"/>
      <c r="S679" s="1680"/>
      <c r="T679" s="412"/>
      <c r="U679" s="350"/>
      <c r="V679" s="162"/>
      <c r="W679" s="163"/>
      <c r="X679" s="164"/>
      <c r="Y679" s="143"/>
    </row>
    <row r="680" spans="1:25" s="39" customFormat="1" ht="23.45" customHeight="1">
      <c r="A680" s="260"/>
      <c r="B680" s="281"/>
      <c r="C680" s="865"/>
      <c r="D680" s="1615"/>
      <c r="E680" s="1616"/>
      <c r="F680" s="1616"/>
      <c r="G680" s="1616"/>
      <c r="H680" s="1616"/>
      <c r="I680" s="1616"/>
      <c r="J680" s="1616"/>
      <c r="K680" s="1616"/>
      <c r="L680" s="942"/>
      <c r="M680" s="253"/>
      <c r="N680" s="131"/>
      <c r="O680" s="1617" t="str">
        <f t="shared" si="18"/>
        <v/>
      </c>
      <c r="P680" s="1618"/>
      <c r="Q680" s="1680" t="str">
        <f t="shared" si="19"/>
        <v/>
      </c>
      <c r="R680" s="1680"/>
      <c r="S680" s="1680"/>
      <c r="T680" s="412"/>
      <c r="U680" s="350"/>
      <c r="V680" s="162"/>
      <c r="W680" s="163"/>
      <c r="X680" s="164"/>
      <c r="Y680" s="143"/>
    </row>
    <row r="681" spans="1:25" s="39" customFormat="1" ht="23.45" customHeight="1">
      <c r="A681" s="260"/>
      <c r="B681" s="281"/>
      <c r="C681" s="865"/>
      <c r="D681" s="1615"/>
      <c r="E681" s="1616"/>
      <c r="F681" s="1616"/>
      <c r="G681" s="1616"/>
      <c r="H681" s="1616"/>
      <c r="I681" s="1616"/>
      <c r="J681" s="1616"/>
      <c r="K681" s="1616"/>
      <c r="L681" s="942"/>
      <c r="M681" s="253"/>
      <c r="N681" s="131"/>
      <c r="O681" s="1617" t="str">
        <f t="shared" si="18"/>
        <v/>
      </c>
      <c r="P681" s="1618"/>
      <c r="Q681" s="1680" t="str">
        <f t="shared" si="19"/>
        <v/>
      </c>
      <c r="R681" s="1680"/>
      <c r="S681" s="1680"/>
      <c r="T681" s="412"/>
      <c r="U681" s="350"/>
      <c r="V681" s="165"/>
      <c r="W681" s="163"/>
      <c r="X681" s="164"/>
      <c r="Y681" s="143"/>
    </row>
    <row r="682" spans="1:25" s="39" customFormat="1" ht="23.45" customHeight="1">
      <c r="A682" s="260"/>
      <c r="B682" s="281"/>
      <c r="C682" s="865"/>
      <c r="D682" s="1615"/>
      <c r="E682" s="1616"/>
      <c r="F682" s="1616"/>
      <c r="G682" s="1616"/>
      <c r="H682" s="1616"/>
      <c r="I682" s="1616"/>
      <c r="J682" s="1616"/>
      <c r="K682" s="1616"/>
      <c r="L682" s="942"/>
      <c r="M682" s="253"/>
      <c r="N682" s="131"/>
      <c r="O682" s="1617" t="str">
        <f t="shared" si="18"/>
        <v/>
      </c>
      <c r="P682" s="1618"/>
      <c r="Q682" s="1680" t="str">
        <f t="shared" si="19"/>
        <v/>
      </c>
      <c r="R682" s="1680"/>
      <c r="S682" s="1680"/>
      <c r="T682" s="412"/>
      <c r="U682" s="350"/>
      <c r="V682" s="165"/>
      <c r="W682" s="163"/>
      <c r="X682" s="164"/>
      <c r="Y682" s="143"/>
    </row>
    <row r="683" spans="1:25" s="39" customFormat="1" ht="23.45" customHeight="1">
      <c r="A683" s="260"/>
      <c r="B683" s="281"/>
      <c r="C683" s="865"/>
      <c r="D683" s="1615"/>
      <c r="E683" s="1616"/>
      <c r="F683" s="1616"/>
      <c r="G683" s="1616"/>
      <c r="H683" s="1616"/>
      <c r="I683" s="1616"/>
      <c r="J683" s="1616"/>
      <c r="K683" s="1616"/>
      <c r="L683" s="942"/>
      <c r="M683" s="253"/>
      <c r="N683" s="131"/>
      <c r="O683" s="1617" t="str">
        <f t="shared" si="18"/>
        <v/>
      </c>
      <c r="P683" s="1618"/>
      <c r="Q683" s="1680" t="str">
        <f t="shared" si="19"/>
        <v/>
      </c>
      <c r="R683" s="1680"/>
      <c r="S683" s="1680"/>
      <c r="T683" s="412"/>
      <c r="U683" s="350"/>
      <c r="V683" s="143"/>
      <c r="W683" s="143"/>
      <c r="X683" s="143"/>
      <c r="Y683" s="143"/>
    </row>
    <row r="684" spans="1:25" s="39" customFormat="1" ht="23.45" customHeight="1">
      <c r="A684" s="260"/>
      <c r="B684" s="281"/>
      <c r="C684" s="865"/>
      <c r="D684" s="1615"/>
      <c r="E684" s="1616"/>
      <c r="F684" s="1616"/>
      <c r="G684" s="1616"/>
      <c r="H684" s="1616"/>
      <c r="I684" s="1616"/>
      <c r="J684" s="1616"/>
      <c r="K684" s="1616"/>
      <c r="L684" s="942"/>
      <c r="M684" s="253"/>
      <c r="N684" s="131"/>
      <c r="O684" s="1617" t="str">
        <f t="shared" si="18"/>
        <v/>
      </c>
      <c r="P684" s="1618"/>
      <c r="Q684" s="1680" t="str">
        <f t="shared" si="19"/>
        <v/>
      </c>
      <c r="R684" s="1680"/>
      <c r="S684" s="1680"/>
      <c r="T684" s="412"/>
      <c r="U684" s="350"/>
      <c r="V684" s="143"/>
      <c r="W684" s="143"/>
      <c r="X684" s="143"/>
      <c r="Y684" s="143"/>
    </row>
    <row r="685" spans="1:25" s="39" customFormat="1" ht="23.45" customHeight="1">
      <c r="A685" s="260"/>
      <c r="B685" s="281"/>
      <c r="C685" s="865"/>
      <c r="D685" s="1615"/>
      <c r="E685" s="1616"/>
      <c r="F685" s="1616"/>
      <c r="G685" s="1616"/>
      <c r="H685" s="1616"/>
      <c r="I685" s="1616"/>
      <c r="J685" s="1616"/>
      <c r="K685" s="1616"/>
      <c r="L685" s="942"/>
      <c r="M685" s="253"/>
      <c r="N685" s="131"/>
      <c r="O685" s="1617" t="str">
        <f t="shared" si="18"/>
        <v/>
      </c>
      <c r="P685" s="1618"/>
      <c r="Q685" s="1680" t="str">
        <f t="shared" si="19"/>
        <v/>
      </c>
      <c r="R685" s="1680"/>
      <c r="S685" s="1680"/>
      <c r="T685" s="412"/>
      <c r="U685" s="350"/>
      <c r="V685" s="143"/>
      <c r="W685" s="143"/>
      <c r="X685" s="143"/>
      <c r="Y685" s="143"/>
    </row>
    <row r="686" spans="1:25" s="39" customFormat="1" ht="23.45" customHeight="1">
      <c r="A686" s="260"/>
      <c r="B686" s="281"/>
      <c r="C686" s="865"/>
      <c r="D686" s="1615"/>
      <c r="E686" s="1616"/>
      <c r="F686" s="1616"/>
      <c r="G686" s="1616"/>
      <c r="H686" s="1616"/>
      <c r="I686" s="1616"/>
      <c r="J686" s="1616"/>
      <c r="K686" s="1616"/>
      <c r="L686" s="942"/>
      <c r="M686" s="253"/>
      <c r="N686" s="131"/>
      <c r="O686" s="1617" t="str">
        <f t="shared" si="18"/>
        <v/>
      </c>
      <c r="P686" s="1618"/>
      <c r="Q686" s="1680" t="str">
        <f t="shared" si="19"/>
        <v/>
      </c>
      <c r="R686" s="1680"/>
      <c r="S686" s="1680"/>
      <c r="T686" s="412"/>
      <c r="U686" s="350"/>
      <c r="V686" s="143"/>
      <c r="W686" s="143"/>
      <c r="X686" s="143"/>
      <c r="Y686" s="143"/>
    </row>
    <row r="687" spans="1:25" s="39" customFormat="1" ht="23.45" customHeight="1">
      <c r="A687" s="260"/>
      <c r="B687" s="281"/>
      <c r="C687" s="865"/>
      <c r="D687" s="1615"/>
      <c r="E687" s="1616"/>
      <c r="F687" s="1616"/>
      <c r="G687" s="1616"/>
      <c r="H687" s="1616"/>
      <c r="I687" s="1616"/>
      <c r="J687" s="1616"/>
      <c r="K687" s="1616"/>
      <c r="L687" s="942"/>
      <c r="M687" s="253"/>
      <c r="N687" s="131"/>
      <c r="O687" s="1617" t="str">
        <f t="shared" si="18"/>
        <v/>
      </c>
      <c r="P687" s="1618"/>
      <c r="Q687" s="1680" t="str">
        <f t="shared" si="19"/>
        <v/>
      </c>
      <c r="R687" s="1680"/>
      <c r="S687" s="1680"/>
      <c r="T687" s="412"/>
      <c r="U687" s="350"/>
      <c r="W687" s="143"/>
      <c r="Y687" s="143"/>
    </row>
    <row r="688" spans="1:25" s="39" customFormat="1" ht="23.45" customHeight="1">
      <c r="A688" s="260"/>
      <c r="B688" s="281"/>
      <c r="C688" s="865"/>
      <c r="D688" s="1615"/>
      <c r="E688" s="1616"/>
      <c r="F688" s="1616"/>
      <c r="G688" s="1616"/>
      <c r="H688" s="1616"/>
      <c r="I688" s="1616"/>
      <c r="J688" s="1616"/>
      <c r="K688" s="1616"/>
      <c r="L688" s="942"/>
      <c r="M688" s="253"/>
      <c r="N688" s="131"/>
      <c r="O688" s="1617" t="str">
        <f t="shared" si="18"/>
        <v/>
      </c>
      <c r="P688" s="1618"/>
      <c r="Q688" s="1680" t="str">
        <f t="shared" si="19"/>
        <v/>
      </c>
      <c r="R688" s="1680"/>
      <c r="S688" s="1680"/>
      <c r="T688" s="412"/>
      <c r="U688" s="350"/>
      <c r="W688" s="143"/>
      <c r="Y688" s="143"/>
    </row>
    <row r="689" spans="1:25" s="39" customFormat="1" ht="23.45" customHeight="1">
      <c r="A689" s="260"/>
      <c r="B689" s="281"/>
      <c r="C689" s="865"/>
      <c r="D689" s="1615"/>
      <c r="E689" s="1616"/>
      <c r="F689" s="1616"/>
      <c r="G689" s="1616"/>
      <c r="H689" s="1616"/>
      <c r="I689" s="1616"/>
      <c r="J689" s="1616"/>
      <c r="K689" s="1616"/>
      <c r="L689" s="942"/>
      <c r="M689" s="253"/>
      <c r="N689" s="131"/>
      <c r="O689" s="1617" t="str">
        <f t="shared" si="18"/>
        <v/>
      </c>
      <c r="P689" s="1618"/>
      <c r="Q689" s="1680" t="str">
        <f t="shared" si="19"/>
        <v/>
      </c>
      <c r="R689" s="1680"/>
      <c r="S689" s="1680"/>
      <c r="T689" s="412"/>
      <c r="U689" s="350"/>
      <c r="W689" s="143"/>
      <c r="Y689" s="143"/>
    </row>
    <row r="690" spans="1:25" s="39" customFormat="1" ht="23.45" customHeight="1">
      <c r="A690" s="260"/>
      <c r="B690" s="281"/>
      <c r="C690" s="865"/>
      <c r="D690" s="1615"/>
      <c r="E690" s="1616"/>
      <c r="F690" s="1616"/>
      <c r="G690" s="1616"/>
      <c r="H690" s="1616"/>
      <c r="I690" s="1616"/>
      <c r="J690" s="1616"/>
      <c r="K690" s="1616"/>
      <c r="L690" s="942"/>
      <c r="M690" s="253"/>
      <c r="N690" s="131"/>
      <c r="O690" s="1617" t="str">
        <f t="shared" si="18"/>
        <v/>
      </c>
      <c r="P690" s="1618"/>
      <c r="Q690" s="1680" t="str">
        <f t="shared" si="19"/>
        <v/>
      </c>
      <c r="R690" s="1680"/>
      <c r="S690" s="1680"/>
      <c r="T690" s="412"/>
      <c r="U690" s="350"/>
      <c r="W690" s="143"/>
      <c r="Y690" s="143"/>
    </row>
    <row r="691" spans="1:25" s="39" customFormat="1" ht="23.45" customHeight="1">
      <c r="A691" s="260"/>
      <c r="B691" s="281"/>
      <c r="C691" s="865"/>
      <c r="D691" s="1615"/>
      <c r="E691" s="1616"/>
      <c r="F691" s="1616"/>
      <c r="G691" s="1616"/>
      <c r="H691" s="1616"/>
      <c r="I691" s="1616"/>
      <c r="J691" s="1616"/>
      <c r="K691" s="1616"/>
      <c r="L691" s="942"/>
      <c r="M691" s="253"/>
      <c r="N691" s="131"/>
      <c r="O691" s="1617" t="str">
        <f t="shared" si="18"/>
        <v/>
      </c>
      <c r="P691" s="1618"/>
      <c r="Q691" s="1680" t="str">
        <f t="shared" si="19"/>
        <v/>
      </c>
      <c r="R691" s="1680"/>
      <c r="S691" s="1680"/>
      <c r="T691" s="412"/>
      <c r="U691" s="350"/>
      <c r="W691" s="143"/>
      <c r="Y691" s="143"/>
    </row>
    <row r="692" spans="1:25" s="39" customFormat="1" ht="23.45" customHeight="1">
      <c r="A692" s="260"/>
      <c r="B692" s="281"/>
      <c r="C692" s="865"/>
      <c r="D692" s="1615"/>
      <c r="E692" s="1616"/>
      <c r="F692" s="1616"/>
      <c r="G692" s="1616"/>
      <c r="H692" s="1616"/>
      <c r="I692" s="1616"/>
      <c r="J692" s="1616"/>
      <c r="K692" s="1616"/>
      <c r="L692" s="942"/>
      <c r="M692" s="253"/>
      <c r="N692" s="131"/>
      <c r="O692" s="1617" t="str">
        <f t="shared" si="18"/>
        <v/>
      </c>
      <c r="P692" s="1618"/>
      <c r="Q692" s="1680" t="str">
        <f t="shared" si="19"/>
        <v/>
      </c>
      <c r="R692" s="1680"/>
      <c r="S692" s="1680"/>
      <c r="T692" s="412"/>
      <c r="U692" s="350"/>
      <c r="W692" s="143"/>
      <c r="Y692" s="143"/>
    </row>
    <row r="693" spans="1:25" s="39" customFormat="1" ht="23.45" customHeight="1">
      <c r="A693" s="260"/>
      <c r="B693" s="281"/>
      <c r="C693" s="865"/>
      <c r="D693" s="1615"/>
      <c r="E693" s="1616"/>
      <c r="F693" s="1616"/>
      <c r="G693" s="1616"/>
      <c r="H693" s="1616"/>
      <c r="I693" s="1616"/>
      <c r="J693" s="1616"/>
      <c r="K693" s="1616"/>
      <c r="L693" s="942"/>
      <c r="M693" s="253"/>
      <c r="N693" s="131"/>
      <c r="O693" s="1617" t="str">
        <f t="shared" si="18"/>
        <v/>
      </c>
      <c r="P693" s="1618"/>
      <c r="Q693" s="1680" t="str">
        <f t="shared" si="19"/>
        <v/>
      </c>
      <c r="R693" s="1680"/>
      <c r="S693" s="1680"/>
      <c r="T693" s="412"/>
      <c r="U693" s="350"/>
      <c r="V693" s="155"/>
      <c r="W693" s="157"/>
      <c r="X693" s="155"/>
      <c r="Y693" s="143"/>
    </row>
    <row r="694" spans="1:25" s="39" customFormat="1" ht="23.45" customHeight="1">
      <c r="A694" s="260"/>
      <c r="B694" s="281"/>
      <c r="C694" s="865"/>
      <c r="D694" s="1615"/>
      <c r="E694" s="1616"/>
      <c r="F694" s="1616"/>
      <c r="G694" s="1616"/>
      <c r="H694" s="1616"/>
      <c r="I694" s="1616"/>
      <c r="J694" s="1616"/>
      <c r="K694" s="1616"/>
      <c r="L694" s="942"/>
      <c r="M694" s="253"/>
      <c r="N694" s="131"/>
      <c r="O694" s="1617" t="str">
        <f t="shared" si="18"/>
        <v/>
      </c>
      <c r="P694" s="1618"/>
      <c r="Q694" s="1680" t="str">
        <f t="shared" si="19"/>
        <v/>
      </c>
      <c r="R694" s="1680"/>
      <c r="S694" s="1680"/>
      <c r="T694" s="412"/>
      <c r="U694" s="350"/>
      <c r="V694" s="202"/>
      <c r="W694" s="202"/>
      <c r="X694" s="202"/>
      <c r="Y694" s="143"/>
    </row>
    <row r="695" spans="1:25" s="39" customFormat="1" ht="23.45" customHeight="1">
      <c r="A695" s="260"/>
      <c r="B695" s="281"/>
      <c r="C695" s="865"/>
      <c r="D695" s="1615"/>
      <c r="E695" s="1616"/>
      <c r="F695" s="1616"/>
      <c r="G695" s="1616"/>
      <c r="H695" s="1616"/>
      <c r="I695" s="1616"/>
      <c r="J695" s="1616"/>
      <c r="K695" s="1616"/>
      <c r="L695" s="942"/>
      <c r="M695" s="253"/>
      <c r="N695" s="131"/>
      <c r="O695" s="1617" t="str">
        <f t="shared" si="18"/>
        <v/>
      </c>
      <c r="P695" s="1618"/>
      <c r="Q695" s="1680" t="str">
        <f t="shared" si="19"/>
        <v/>
      </c>
      <c r="R695" s="1680"/>
      <c r="S695" s="1680"/>
      <c r="T695" s="412"/>
      <c r="U695" s="350"/>
      <c r="V695" s="202"/>
      <c r="W695" s="202"/>
      <c r="X695" s="202"/>
      <c r="Y695" s="143"/>
    </row>
    <row r="696" spans="1:25" s="39" customFormat="1" ht="23.45" customHeight="1">
      <c r="A696" s="260"/>
      <c r="B696" s="281"/>
      <c r="C696" s="865"/>
      <c r="D696" s="1615"/>
      <c r="E696" s="1616"/>
      <c r="F696" s="1616"/>
      <c r="G696" s="1616"/>
      <c r="H696" s="1616"/>
      <c r="I696" s="1616"/>
      <c r="J696" s="1616"/>
      <c r="K696" s="1616"/>
      <c r="L696" s="942"/>
      <c r="M696" s="253"/>
      <c r="N696" s="131"/>
      <c r="O696" s="1617" t="str">
        <f t="shared" si="18"/>
        <v/>
      </c>
      <c r="P696" s="1618"/>
      <c r="Q696" s="1680" t="str">
        <f t="shared" si="19"/>
        <v/>
      </c>
      <c r="R696" s="1680"/>
      <c r="S696" s="1680"/>
      <c r="T696" s="412"/>
      <c r="U696" s="350"/>
      <c r="V696" s="203"/>
      <c r="W696" s="476"/>
      <c r="X696" s="203"/>
      <c r="Y696" s="143"/>
    </row>
    <row r="697" spans="1:25" s="39" customFormat="1" ht="23.45" customHeight="1">
      <c r="A697" s="260"/>
      <c r="B697" s="281"/>
      <c r="C697" s="865"/>
      <c r="D697" s="1615"/>
      <c r="E697" s="1616"/>
      <c r="F697" s="1616"/>
      <c r="G697" s="1616"/>
      <c r="H697" s="1616"/>
      <c r="I697" s="1616"/>
      <c r="J697" s="1616"/>
      <c r="K697" s="1616"/>
      <c r="L697" s="942"/>
      <c r="M697" s="253"/>
      <c r="N697" s="131"/>
      <c r="O697" s="1617" t="str">
        <f>IF(C697*N697=0,"",C697*N697)</f>
        <v/>
      </c>
      <c r="P697" s="1618"/>
      <c r="Q697" s="1680" t="str">
        <f t="shared" si="19"/>
        <v/>
      </c>
      <c r="R697" s="1680"/>
      <c r="S697" s="1680"/>
      <c r="T697" s="412"/>
      <c r="U697" s="350"/>
      <c r="V697" s="155"/>
      <c r="W697" s="157"/>
      <c r="X697" s="155"/>
      <c r="Y697" s="143"/>
    </row>
    <row r="698" spans="1:25" s="39" customFormat="1" ht="23.45" customHeight="1">
      <c r="A698" s="260"/>
      <c r="B698" s="281"/>
      <c r="C698" s="865"/>
      <c r="D698" s="1615"/>
      <c r="E698" s="1616"/>
      <c r="F698" s="1616"/>
      <c r="G698" s="1616"/>
      <c r="H698" s="1616"/>
      <c r="I698" s="1616"/>
      <c r="J698" s="1616"/>
      <c r="K698" s="1616"/>
      <c r="L698" s="942"/>
      <c r="M698" s="253"/>
      <c r="N698" s="131"/>
      <c r="O698" s="1617" t="str">
        <f>IF(C698*N698=0,"",C698*N698)</f>
        <v/>
      </c>
      <c r="P698" s="1618"/>
      <c r="Q698" s="1680" t="str">
        <f t="shared" si="19"/>
        <v/>
      </c>
      <c r="R698" s="1680"/>
      <c r="S698" s="1680"/>
      <c r="T698" s="412"/>
      <c r="U698" s="350"/>
      <c r="V698" s="202"/>
      <c r="W698" s="202"/>
      <c r="X698" s="202"/>
      <c r="Y698" s="143"/>
    </row>
    <row r="699" spans="1:25" s="39" customFormat="1" ht="23.45" customHeight="1">
      <c r="A699" s="260"/>
      <c r="B699" s="281"/>
      <c r="C699" s="865"/>
      <c r="D699" s="1615"/>
      <c r="E699" s="1616"/>
      <c r="F699" s="1616"/>
      <c r="G699" s="1616"/>
      <c r="H699" s="1616"/>
      <c r="I699" s="1616"/>
      <c r="J699" s="1616"/>
      <c r="K699" s="1616"/>
      <c r="L699" s="942"/>
      <c r="M699" s="253"/>
      <c r="N699" s="131"/>
      <c r="O699" s="1617" t="str">
        <f>IF(C699*N699=0,"",C699*N699)</f>
        <v/>
      </c>
      <c r="P699" s="1618"/>
      <c r="Q699" s="1680" t="str">
        <f t="shared" si="19"/>
        <v/>
      </c>
      <c r="R699" s="1680"/>
      <c r="S699" s="1680"/>
      <c r="T699" s="412"/>
      <c r="U699" s="350"/>
      <c r="V699" s="202"/>
      <c r="W699" s="202"/>
      <c r="X699" s="202"/>
      <c r="Y699" s="143"/>
    </row>
    <row r="700" spans="1:25" s="39" customFormat="1" ht="23.45" customHeight="1">
      <c r="A700" s="260"/>
      <c r="B700" s="281"/>
      <c r="C700" s="865"/>
      <c r="D700" s="1615"/>
      <c r="E700" s="1616"/>
      <c r="F700" s="1616"/>
      <c r="G700" s="1616"/>
      <c r="H700" s="1616"/>
      <c r="I700" s="1616"/>
      <c r="J700" s="1616"/>
      <c r="K700" s="1616"/>
      <c r="L700" s="942"/>
      <c r="M700" s="253"/>
      <c r="N700" s="131"/>
      <c r="O700" s="1617" t="str">
        <f t="shared" si="18"/>
        <v/>
      </c>
      <c r="P700" s="1618"/>
      <c r="Q700" s="1680" t="str">
        <f t="shared" si="19"/>
        <v/>
      </c>
      <c r="R700" s="1680"/>
      <c r="S700" s="1680"/>
      <c r="T700" s="412"/>
      <c r="U700" s="350"/>
      <c r="V700" s="51"/>
      <c r="W700" s="122"/>
      <c r="X700" s="51"/>
    </row>
    <row r="701" spans="1:25" s="39" customFormat="1" ht="23.45" customHeight="1">
      <c r="A701" s="260"/>
      <c r="B701" s="281"/>
      <c r="C701" s="865"/>
      <c r="D701" s="1615"/>
      <c r="E701" s="1616"/>
      <c r="F701" s="1616"/>
      <c r="G701" s="1616"/>
      <c r="H701" s="1616"/>
      <c r="I701" s="1616"/>
      <c r="J701" s="1616"/>
      <c r="K701" s="1616"/>
      <c r="L701" s="942"/>
      <c r="M701" s="253"/>
      <c r="N701" s="131"/>
      <c r="O701" s="1617" t="str">
        <f t="shared" si="18"/>
        <v/>
      </c>
      <c r="P701" s="1618"/>
      <c r="Q701" s="1680" t="str">
        <f t="shared" si="19"/>
        <v/>
      </c>
      <c r="R701" s="1680"/>
      <c r="S701" s="1680"/>
      <c r="T701" s="412"/>
      <c r="U701" s="350"/>
      <c r="V701" s="51"/>
      <c r="W701" s="122"/>
      <c r="X701" s="51"/>
    </row>
    <row r="702" spans="1:25" s="39" customFormat="1" ht="23.45" customHeight="1">
      <c r="A702" s="260"/>
      <c r="B702" s="281"/>
      <c r="C702" s="865"/>
      <c r="D702" s="1615"/>
      <c r="E702" s="1616"/>
      <c r="F702" s="1616"/>
      <c r="G702" s="1616"/>
      <c r="H702" s="1616"/>
      <c r="I702" s="1616"/>
      <c r="J702" s="1616"/>
      <c r="K702" s="1616"/>
      <c r="L702" s="942"/>
      <c r="M702" s="253"/>
      <c r="N702" s="131"/>
      <c r="O702" s="1617" t="str">
        <f t="shared" si="18"/>
        <v/>
      </c>
      <c r="P702" s="1618"/>
      <c r="Q702" s="1680" t="str">
        <f t="shared" si="19"/>
        <v/>
      </c>
      <c r="R702" s="1680"/>
      <c r="S702" s="1680"/>
      <c r="T702" s="412"/>
      <c r="U702" s="350"/>
      <c r="V702" s="51"/>
      <c r="W702" s="122"/>
      <c r="X702" s="51"/>
    </row>
    <row r="703" spans="1:25" s="39" customFormat="1" ht="23.45" customHeight="1">
      <c r="A703" s="260"/>
      <c r="B703" s="281"/>
      <c r="C703" s="865"/>
      <c r="D703" s="1615"/>
      <c r="E703" s="1616"/>
      <c r="F703" s="1616"/>
      <c r="G703" s="1616"/>
      <c r="H703" s="1616"/>
      <c r="I703" s="1616"/>
      <c r="J703" s="1616"/>
      <c r="K703" s="1616"/>
      <c r="L703" s="942"/>
      <c r="M703" s="253"/>
      <c r="N703" s="131"/>
      <c r="O703" s="1617" t="str">
        <f t="shared" si="18"/>
        <v/>
      </c>
      <c r="P703" s="1618"/>
      <c r="Q703" s="1680" t="str">
        <f t="shared" si="19"/>
        <v/>
      </c>
      <c r="R703" s="1680"/>
      <c r="S703" s="1680"/>
      <c r="T703" s="412"/>
      <c r="U703" s="350"/>
      <c r="V703" s="51"/>
      <c r="W703" s="122"/>
      <c r="X703" s="51"/>
    </row>
    <row r="704" spans="1:25" s="39" customFormat="1" ht="23.45" customHeight="1">
      <c r="A704" s="260"/>
      <c r="B704" s="281"/>
      <c r="C704" s="865"/>
      <c r="D704" s="1615"/>
      <c r="E704" s="1616"/>
      <c r="F704" s="1616"/>
      <c r="G704" s="1616"/>
      <c r="H704" s="1616"/>
      <c r="I704" s="1616"/>
      <c r="J704" s="1616"/>
      <c r="K704" s="1616"/>
      <c r="L704" s="942"/>
      <c r="M704" s="253"/>
      <c r="N704" s="131"/>
      <c r="O704" s="1617" t="str">
        <f t="shared" si="18"/>
        <v/>
      </c>
      <c r="P704" s="1618"/>
      <c r="Q704" s="1680" t="str">
        <f t="shared" si="19"/>
        <v/>
      </c>
      <c r="R704" s="1680"/>
      <c r="S704" s="1680"/>
      <c r="T704" s="412"/>
      <c r="U704" s="350"/>
      <c r="V704" s="51"/>
      <c r="W704" s="122"/>
      <c r="X704" s="51"/>
    </row>
    <row r="705" spans="1:248" s="39" customFormat="1" ht="23.45" customHeight="1">
      <c r="A705" s="260"/>
      <c r="B705" s="281"/>
      <c r="C705" s="865"/>
      <c r="D705" s="1615"/>
      <c r="E705" s="1616"/>
      <c r="F705" s="1616"/>
      <c r="G705" s="1616"/>
      <c r="H705" s="1616"/>
      <c r="I705" s="1616"/>
      <c r="J705" s="1616"/>
      <c r="K705" s="1616"/>
      <c r="L705" s="942"/>
      <c r="M705" s="253"/>
      <c r="N705" s="131"/>
      <c r="O705" s="1617" t="str">
        <f t="shared" si="18"/>
        <v/>
      </c>
      <c r="P705" s="1618"/>
      <c r="Q705" s="1680" t="str">
        <f t="shared" si="19"/>
        <v/>
      </c>
      <c r="R705" s="1680"/>
      <c r="S705" s="1680"/>
      <c r="T705" s="412"/>
      <c r="U705" s="350"/>
      <c r="V705" s="51"/>
      <c r="W705" s="122"/>
      <c r="X705" s="51"/>
    </row>
    <row r="706" spans="1:248" s="155" customFormat="1" ht="3.75" customHeight="1">
      <c r="A706" s="260"/>
      <c r="B706" s="231"/>
      <c r="C706" s="943"/>
      <c r="D706" s="233"/>
      <c r="E706" s="233"/>
      <c r="F706" s="233"/>
      <c r="G706" s="233"/>
      <c r="H706" s="233"/>
      <c r="I706" s="233"/>
      <c r="J706" s="233"/>
      <c r="K706" s="233"/>
      <c r="L706" s="234"/>
      <c r="M706" s="235"/>
      <c r="N706" s="236"/>
      <c r="O706" s="237"/>
      <c r="P706" s="238"/>
      <c r="Q706" s="239"/>
      <c r="R706" s="240"/>
      <c r="S706" s="240"/>
      <c r="T706" s="241"/>
      <c r="U706" s="218"/>
      <c r="V706" s="51"/>
      <c r="W706" s="122"/>
      <c r="X706" s="51"/>
    </row>
    <row r="707" spans="1:248" s="49" customFormat="1" ht="21.75" customHeight="1">
      <c r="A707" s="358"/>
      <c r="B707" s="1568" t="str">
        <f>B650</f>
        <v>-É IMPRESCINDÍVEL A APRESENTAÇÃO DE 3 ORÇAMENTOS DE FORNECEDORES/REPRESENTANTES AUTORIZADOS PARA CADA UM DOS ITENS SOLICITADOS. INFORME SE HOUVER UM ÚNICO FORNECEDOR.</v>
      </c>
      <c r="C707" s="1578"/>
      <c r="D707" s="1578"/>
      <c r="E707" s="1578"/>
      <c r="F707" s="1578"/>
      <c r="G707" s="1578"/>
      <c r="H707" s="1578"/>
      <c r="I707" s="1578"/>
      <c r="J707" s="1578"/>
      <c r="K707" s="1578"/>
      <c r="L707" s="1578"/>
      <c r="M707" s="1569"/>
      <c r="N707" s="1569"/>
      <c r="O707" s="1569"/>
      <c r="P707" s="1569"/>
      <c r="Q707" s="1569"/>
      <c r="R707" s="1569"/>
      <c r="S707" s="1569"/>
      <c r="T707" s="1570"/>
      <c r="U707" s="351"/>
      <c r="V707" s="51"/>
      <c r="W707" s="122"/>
      <c r="X707" s="51"/>
      <c r="Y707" s="202"/>
      <c r="Z707" s="197"/>
      <c r="AA707" s="197"/>
      <c r="AB707" s="197"/>
      <c r="AC707" s="197"/>
      <c r="AD707" s="197"/>
      <c r="AE707" s="197"/>
      <c r="AF707" s="197"/>
      <c r="AG707" s="197"/>
      <c r="AH707" s="197"/>
      <c r="AI707" s="197"/>
      <c r="AJ707" s="197"/>
      <c r="AK707" s="197"/>
      <c r="AL707" s="197"/>
      <c r="AM707" s="197"/>
      <c r="AN707" s="197"/>
      <c r="AO707" s="194"/>
      <c r="AP707" s="194"/>
      <c r="AQ707" s="194"/>
      <c r="AR707" s="194"/>
      <c r="AS707" s="194"/>
      <c r="AT707" s="194"/>
      <c r="AU707" s="194"/>
      <c r="AV707" s="194"/>
      <c r="AW707" s="194"/>
      <c r="AX707" s="194"/>
      <c r="AY707" s="194"/>
      <c r="AZ707" s="194"/>
      <c r="BA707" s="194"/>
      <c r="BB707" s="194"/>
      <c r="BC707" s="194"/>
      <c r="BD707" s="194"/>
      <c r="BE707" s="194"/>
      <c r="BF707" s="194"/>
      <c r="BG707" s="194"/>
      <c r="BH707" s="194"/>
      <c r="BI707" s="194"/>
      <c r="BJ707" s="194"/>
      <c r="BK707" s="194"/>
      <c r="BL707" s="194"/>
      <c r="BM707" s="194"/>
      <c r="BN707" s="194"/>
      <c r="BO707" s="194"/>
      <c r="BP707" s="194"/>
      <c r="BQ707" s="194"/>
      <c r="BR707" s="194"/>
      <c r="BS707" s="194"/>
      <c r="BT707" s="194"/>
      <c r="BU707" s="194"/>
      <c r="BV707" s="194"/>
      <c r="BW707" s="194"/>
      <c r="BX707" s="194"/>
      <c r="BY707" s="194"/>
      <c r="BZ707" s="194"/>
      <c r="CA707" s="194"/>
      <c r="CB707" s="194"/>
      <c r="CC707" s="194"/>
      <c r="CD707" s="194"/>
      <c r="CE707" s="194"/>
      <c r="CF707" s="194"/>
      <c r="CG707" s="194"/>
      <c r="CH707" s="194"/>
      <c r="CI707" s="194"/>
      <c r="CJ707" s="194"/>
      <c r="CK707" s="194"/>
      <c r="CL707" s="194"/>
      <c r="CM707" s="194"/>
      <c r="CN707" s="194"/>
      <c r="CO707" s="194"/>
      <c r="CP707" s="194"/>
      <c r="CQ707" s="194"/>
      <c r="CR707" s="194"/>
      <c r="CS707" s="194"/>
      <c r="CT707" s="194"/>
      <c r="CU707" s="194"/>
      <c r="CV707" s="194"/>
      <c r="CW707" s="194"/>
      <c r="CX707" s="194"/>
      <c r="CY707" s="194"/>
      <c r="CZ707" s="194"/>
      <c r="DA707" s="194"/>
      <c r="DB707" s="194"/>
      <c r="DC707" s="194"/>
      <c r="DD707" s="194"/>
      <c r="DE707" s="194"/>
      <c r="DF707" s="194"/>
      <c r="DG707" s="194"/>
      <c r="DH707" s="194"/>
      <c r="DI707" s="194"/>
      <c r="DJ707" s="194"/>
      <c r="DK707" s="194"/>
      <c r="DL707" s="194"/>
      <c r="DM707" s="194"/>
      <c r="DN707" s="194"/>
      <c r="DO707" s="194"/>
      <c r="DP707" s="194"/>
      <c r="DQ707" s="194"/>
      <c r="DR707" s="194"/>
      <c r="DS707" s="194"/>
      <c r="DT707" s="194"/>
      <c r="DU707" s="194"/>
      <c r="DV707" s="194"/>
      <c r="DW707" s="194"/>
      <c r="DX707" s="194"/>
      <c r="DY707" s="194"/>
      <c r="DZ707" s="194"/>
      <c r="EA707" s="194"/>
      <c r="EB707" s="194"/>
      <c r="EC707" s="194"/>
      <c r="ED707" s="194"/>
      <c r="EE707" s="194"/>
      <c r="EF707" s="194"/>
      <c r="EG707" s="194"/>
      <c r="EH707" s="194"/>
      <c r="EI707" s="194"/>
      <c r="EJ707" s="194"/>
      <c r="EK707" s="194"/>
      <c r="EL707" s="194"/>
      <c r="EM707" s="194"/>
      <c r="EN707" s="194"/>
      <c r="EO707" s="194"/>
      <c r="EP707" s="194"/>
      <c r="EQ707" s="194"/>
      <c r="ER707" s="194"/>
      <c r="ES707" s="194"/>
      <c r="ET707" s="194"/>
      <c r="EU707" s="194"/>
      <c r="EV707" s="194"/>
      <c r="EW707" s="194"/>
      <c r="EX707" s="194"/>
      <c r="EY707" s="194"/>
      <c r="EZ707" s="194"/>
      <c r="FA707" s="194"/>
      <c r="FB707" s="194"/>
      <c r="FC707" s="194"/>
      <c r="FD707" s="194"/>
      <c r="FE707" s="194"/>
      <c r="FF707" s="194"/>
      <c r="FG707" s="194"/>
      <c r="FH707" s="194"/>
      <c r="FI707" s="194"/>
      <c r="FJ707" s="194"/>
      <c r="FK707" s="194"/>
      <c r="FL707" s="194"/>
      <c r="FM707" s="194"/>
      <c r="FN707" s="194"/>
      <c r="FO707" s="194"/>
      <c r="FP707" s="194"/>
      <c r="FQ707" s="194"/>
      <c r="FR707" s="194"/>
      <c r="FS707" s="194"/>
      <c r="FT707" s="194"/>
      <c r="FU707" s="194"/>
      <c r="FV707" s="194"/>
      <c r="FW707" s="194"/>
      <c r="FX707" s="194"/>
      <c r="FY707" s="194"/>
      <c r="FZ707" s="194"/>
      <c r="GA707" s="194"/>
      <c r="GB707" s="194"/>
      <c r="GC707" s="194"/>
      <c r="GD707" s="194"/>
      <c r="GE707" s="194"/>
      <c r="GF707" s="194"/>
      <c r="GG707" s="194"/>
      <c r="GH707" s="194"/>
      <c r="GI707" s="194"/>
      <c r="GJ707" s="194"/>
      <c r="GK707" s="194"/>
      <c r="GL707" s="194"/>
      <c r="GM707" s="194"/>
      <c r="GN707" s="194"/>
      <c r="GO707" s="194"/>
      <c r="GP707" s="194"/>
      <c r="GQ707" s="194"/>
      <c r="GR707" s="194"/>
      <c r="GS707" s="194"/>
      <c r="GT707" s="194"/>
      <c r="GU707" s="194"/>
      <c r="GV707" s="194"/>
      <c r="GW707" s="194"/>
      <c r="GX707" s="194"/>
      <c r="GY707" s="194"/>
      <c r="GZ707" s="194"/>
      <c r="HA707" s="194"/>
      <c r="HB707" s="194"/>
      <c r="HC707" s="194"/>
      <c r="HD707" s="194"/>
      <c r="HE707" s="194"/>
      <c r="HF707" s="194"/>
      <c r="HG707" s="194"/>
      <c r="HH707" s="194"/>
      <c r="HI707" s="194"/>
      <c r="HJ707" s="194"/>
      <c r="HK707" s="194"/>
      <c r="HL707" s="194"/>
      <c r="HM707" s="194"/>
      <c r="HN707" s="194"/>
      <c r="HO707" s="194"/>
      <c r="HP707" s="194"/>
      <c r="HQ707" s="194"/>
      <c r="HR707" s="194"/>
      <c r="HS707" s="194"/>
      <c r="HT707" s="194"/>
      <c r="HU707" s="194"/>
      <c r="HV707" s="194"/>
      <c r="HW707" s="194"/>
      <c r="HX707" s="194"/>
      <c r="HY707" s="194"/>
      <c r="HZ707" s="194"/>
      <c r="IA707" s="194"/>
      <c r="IB707" s="194"/>
      <c r="IC707" s="194"/>
      <c r="ID707" s="194"/>
      <c r="IE707" s="194"/>
      <c r="IF707" s="194"/>
      <c r="IG707" s="194"/>
      <c r="IH707" s="194"/>
      <c r="II707" s="194"/>
      <c r="IJ707" s="194"/>
      <c r="IK707" s="194"/>
      <c r="IL707" s="194"/>
      <c r="IM707" s="194"/>
      <c r="IN707" s="194"/>
    </row>
    <row r="708" spans="1:248" s="49" customFormat="1" ht="21.75" customHeight="1">
      <c r="A708" s="358"/>
      <c r="B708" s="1625" t="str">
        <f>B651</f>
        <v xml:space="preserve">- JUSTIFIQUE EM ANEXO A UTILIDADE DE CADA MATERIAL SOLICITADO PARA O DESENVOLVIMENTO DO PROJETO DE PESQUISA PROPOSTO.  </v>
      </c>
      <c r="C708" s="1626"/>
      <c r="D708" s="1626"/>
      <c r="E708" s="1626"/>
      <c r="F708" s="1626"/>
      <c r="G708" s="1626"/>
      <c r="H708" s="1626"/>
      <c r="I708" s="1626"/>
      <c r="J708" s="1626"/>
      <c r="K708" s="1626"/>
      <c r="L708" s="1626"/>
      <c r="M708" s="1627"/>
      <c r="N708" s="1627"/>
      <c r="O708" s="1627"/>
      <c r="P708" s="1627"/>
      <c r="Q708" s="1627"/>
      <c r="R708" s="1627"/>
      <c r="S708" s="1627"/>
      <c r="T708" s="1628"/>
      <c r="U708" s="351"/>
      <c r="V708" s="51"/>
      <c r="W708" s="122"/>
      <c r="X708" s="51"/>
      <c r="Y708" s="202"/>
      <c r="Z708" s="197"/>
      <c r="AA708" s="197"/>
      <c r="AB708" s="197"/>
      <c r="AC708" s="197"/>
      <c r="AD708" s="197"/>
      <c r="AE708" s="197"/>
      <c r="AF708" s="197"/>
      <c r="AG708" s="197"/>
      <c r="AH708" s="197"/>
      <c r="AI708" s="197"/>
      <c r="AJ708" s="197"/>
      <c r="AK708" s="197"/>
      <c r="AL708" s="197"/>
      <c r="AM708" s="197"/>
      <c r="AN708" s="197"/>
      <c r="AO708" s="194"/>
      <c r="AP708" s="194"/>
      <c r="AQ708" s="194"/>
      <c r="AR708" s="194"/>
      <c r="AS708" s="194"/>
      <c r="AT708" s="194"/>
      <c r="AU708" s="194"/>
      <c r="AV708" s="194"/>
      <c r="AW708" s="194"/>
      <c r="AX708" s="194"/>
      <c r="AY708" s="194"/>
      <c r="AZ708" s="194"/>
      <c r="BA708" s="194"/>
      <c r="BB708" s="194"/>
      <c r="BC708" s="194"/>
      <c r="BD708" s="194"/>
      <c r="BE708" s="194"/>
      <c r="BF708" s="194"/>
      <c r="BG708" s="194"/>
      <c r="BH708" s="194"/>
      <c r="BI708" s="194"/>
      <c r="BJ708" s="194"/>
      <c r="BK708" s="194"/>
      <c r="BL708" s="194"/>
      <c r="BM708" s="194"/>
      <c r="BN708" s="194"/>
      <c r="BO708" s="194"/>
      <c r="BP708" s="194"/>
      <c r="BQ708" s="194"/>
      <c r="BR708" s="194"/>
      <c r="BS708" s="194"/>
      <c r="BT708" s="194"/>
      <c r="BU708" s="194"/>
      <c r="BV708" s="194"/>
      <c r="BW708" s="194"/>
      <c r="BX708" s="194"/>
      <c r="BY708" s="194"/>
      <c r="BZ708" s="194"/>
      <c r="CA708" s="194"/>
      <c r="CB708" s="194"/>
      <c r="CC708" s="194"/>
      <c r="CD708" s="194"/>
      <c r="CE708" s="194"/>
      <c r="CF708" s="194"/>
      <c r="CG708" s="194"/>
      <c r="CH708" s="194"/>
      <c r="CI708" s="194"/>
      <c r="CJ708" s="194"/>
      <c r="CK708" s="194"/>
      <c r="CL708" s="194"/>
      <c r="CM708" s="194"/>
      <c r="CN708" s="194"/>
      <c r="CO708" s="194"/>
      <c r="CP708" s="194"/>
      <c r="CQ708" s="194"/>
      <c r="CR708" s="194"/>
      <c r="CS708" s="194"/>
      <c r="CT708" s="194"/>
      <c r="CU708" s="194"/>
      <c r="CV708" s="194"/>
      <c r="CW708" s="194"/>
      <c r="CX708" s="194"/>
      <c r="CY708" s="194"/>
      <c r="CZ708" s="194"/>
      <c r="DA708" s="194"/>
      <c r="DB708" s="194"/>
      <c r="DC708" s="194"/>
      <c r="DD708" s="194"/>
      <c r="DE708" s="194"/>
      <c r="DF708" s="194"/>
      <c r="DG708" s="194"/>
      <c r="DH708" s="194"/>
      <c r="DI708" s="194"/>
      <c r="DJ708" s="194"/>
      <c r="DK708" s="194"/>
      <c r="DL708" s="194"/>
      <c r="DM708" s="194"/>
      <c r="DN708" s="194"/>
      <c r="DO708" s="194"/>
      <c r="DP708" s="194"/>
      <c r="DQ708" s="194"/>
      <c r="DR708" s="194"/>
      <c r="DS708" s="194"/>
      <c r="DT708" s="194"/>
      <c r="DU708" s="194"/>
      <c r="DV708" s="194"/>
      <c r="DW708" s="194"/>
      <c r="DX708" s="194"/>
      <c r="DY708" s="194"/>
      <c r="DZ708" s="194"/>
      <c r="EA708" s="194"/>
      <c r="EB708" s="194"/>
      <c r="EC708" s="194"/>
      <c r="ED708" s="194"/>
      <c r="EE708" s="194"/>
      <c r="EF708" s="194"/>
      <c r="EG708" s="194"/>
      <c r="EH708" s="194"/>
      <c r="EI708" s="194"/>
      <c r="EJ708" s="194"/>
      <c r="EK708" s="194"/>
      <c r="EL708" s="194"/>
      <c r="EM708" s="194"/>
      <c r="EN708" s="194"/>
      <c r="EO708" s="194"/>
      <c r="EP708" s="194"/>
      <c r="EQ708" s="194"/>
      <c r="ER708" s="194"/>
      <c r="ES708" s="194"/>
      <c r="ET708" s="194"/>
      <c r="EU708" s="194"/>
      <c r="EV708" s="194"/>
      <c r="EW708" s="194"/>
      <c r="EX708" s="194"/>
      <c r="EY708" s="194"/>
      <c r="EZ708" s="194"/>
      <c r="FA708" s="194"/>
      <c r="FB708" s="194"/>
      <c r="FC708" s="194"/>
      <c r="FD708" s="194"/>
      <c r="FE708" s="194"/>
      <c r="FF708" s="194"/>
      <c r="FG708" s="194"/>
      <c r="FH708" s="194"/>
      <c r="FI708" s="194"/>
      <c r="FJ708" s="194"/>
      <c r="FK708" s="194"/>
      <c r="FL708" s="194"/>
      <c r="FM708" s="194"/>
      <c r="FN708" s="194"/>
      <c r="FO708" s="194"/>
      <c r="FP708" s="194"/>
      <c r="FQ708" s="194"/>
      <c r="FR708" s="194"/>
      <c r="FS708" s="194"/>
      <c r="FT708" s="194"/>
      <c r="FU708" s="194"/>
      <c r="FV708" s="194"/>
      <c r="FW708" s="194"/>
      <c r="FX708" s="194"/>
      <c r="FY708" s="194"/>
      <c r="FZ708" s="194"/>
      <c r="GA708" s="194"/>
      <c r="GB708" s="194"/>
      <c r="GC708" s="194"/>
      <c r="GD708" s="194"/>
      <c r="GE708" s="194"/>
      <c r="GF708" s="194"/>
      <c r="GG708" s="194"/>
      <c r="GH708" s="194"/>
      <c r="GI708" s="194"/>
      <c r="GJ708" s="194"/>
      <c r="GK708" s="194"/>
      <c r="GL708" s="194"/>
      <c r="GM708" s="194"/>
      <c r="GN708" s="194"/>
      <c r="GO708" s="194"/>
      <c r="GP708" s="194"/>
      <c r="GQ708" s="194"/>
      <c r="GR708" s="194"/>
      <c r="GS708" s="194"/>
      <c r="GT708" s="194"/>
      <c r="GU708" s="194"/>
      <c r="GV708" s="194"/>
      <c r="GW708" s="194"/>
      <c r="GX708" s="194"/>
      <c r="GY708" s="194"/>
      <c r="GZ708" s="194"/>
      <c r="HA708" s="194"/>
      <c r="HB708" s="194"/>
      <c r="HC708" s="194"/>
      <c r="HD708" s="194"/>
      <c r="HE708" s="194"/>
      <c r="HF708" s="194"/>
      <c r="HG708" s="194"/>
      <c r="HH708" s="194"/>
      <c r="HI708" s="194"/>
      <c r="HJ708" s="194"/>
      <c r="HK708" s="194"/>
      <c r="HL708" s="194"/>
      <c r="HM708" s="194"/>
      <c r="HN708" s="194"/>
      <c r="HO708" s="194"/>
      <c r="HP708" s="194"/>
      <c r="HQ708" s="194"/>
      <c r="HR708" s="194"/>
      <c r="HS708" s="194"/>
      <c r="HT708" s="194"/>
      <c r="HU708" s="194"/>
      <c r="HV708" s="194"/>
      <c r="HW708" s="194"/>
      <c r="HX708" s="194"/>
      <c r="HY708" s="194"/>
      <c r="HZ708" s="194"/>
      <c r="IA708" s="194"/>
      <c r="IB708" s="194"/>
      <c r="IC708" s="194"/>
      <c r="ID708" s="194"/>
      <c r="IE708" s="194"/>
      <c r="IF708" s="194"/>
      <c r="IG708" s="194"/>
      <c r="IH708" s="194"/>
      <c r="II708" s="194"/>
      <c r="IJ708" s="194"/>
      <c r="IK708" s="194"/>
      <c r="IL708" s="194"/>
      <c r="IM708" s="194"/>
      <c r="IN708" s="194"/>
    </row>
    <row r="709" spans="1:248" s="314" customFormat="1" ht="12" customHeight="1">
      <c r="A709" s="260"/>
      <c r="B709" s="224" t="str">
        <f>B652</f>
        <v>FAPESP,  SETEMBRO DE 2015</v>
      </c>
      <c r="C709" s="824"/>
      <c r="D709" s="824"/>
      <c r="E709" s="826"/>
      <c r="F709" s="826"/>
      <c r="G709" s="826"/>
      <c r="H709" s="826"/>
      <c r="I709" s="826"/>
      <c r="J709" s="826"/>
      <c r="K709" s="826"/>
      <c r="L709" s="824"/>
      <c r="M709" s="1641"/>
      <c r="N709" s="1641"/>
      <c r="O709" s="1641"/>
      <c r="P709" s="1641"/>
      <c r="Q709" s="1641"/>
      <c r="R709" s="1641"/>
      <c r="S709" s="211">
        <v>7</v>
      </c>
      <c r="T709" s="203">
        <v>4</v>
      </c>
      <c r="U709" s="203"/>
      <c r="V709" s="51"/>
      <c r="W709" s="122"/>
      <c r="X709" s="51"/>
      <c r="Y709" s="203"/>
      <c r="Z709" s="198"/>
      <c r="AA709" s="198"/>
      <c r="AB709" s="198"/>
      <c r="AC709" s="198"/>
      <c r="AD709" s="198"/>
      <c r="AE709" s="198"/>
      <c r="AF709" s="198"/>
      <c r="AG709" s="198"/>
      <c r="AH709" s="198"/>
      <c r="AI709" s="198"/>
      <c r="AJ709" s="198"/>
      <c r="AK709" s="198"/>
      <c r="AL709" s="198"/>
      <c r="AM709" s="198"/>
      <c r="AN709" s="198"/>
      <c r="AO709" s="186"/>
      <c r="AP709" s="186"/>
      <c r="AQ709" s="186"/>
      <c r="AR709" s="186"/>
      <c r="AS709" s="186"/>
      <c r="AT709" s="186"/>
      <c r="AU709" s="186"/>
      <c r="AV709" s="186"/>
      <c r="AW709" s="186"/>
      <c r="AX709" s="186"/>
      <c r="AY709" s="186"/>
      <c r="AZ709" s="186"/>
      <c r="BA709" s="186"/>
      <c r="BB709" s="186"/>
      <c r="BC709" s="186"/>
      <c r="BD709" s="186"/>
      <c r="BE709" s="186"/>
      <c r="BF709" s="186"/>
      <c r="BG709" s="186"/>
      <c r="BH709" s="186"/>
      <c r="BI709" s="186"/>
      <c r="BJ709" s="186"/>
      <c r="BK709" s="186"/>
      <c r="BL709" s="186"/>
      <c r="BM709" s="186"/>
      <c r="BN709" s="186"/>
      <c r="BO709" s="186"/>
      <c r="BP709" s="186"/>
      <c r="BQ709" s="186"/>
      <c r="BR709" s="186"/>
      <c r="BS709" s="186"/>
      <c r="BT709" s="186"/>
      <c r="BU709" s="186"/>
      <c r="BV709" s="186"/>
      <c r="BW709" s="186"/>
      <c r="BX709" s="186"/>
      <c r="BY709" s="186"/>
      <c r="BZ709" s="186"/>
      <c r="CA709" s="186"/>
      <c r="CB709" s="186"/>
      <c r="CC709" s="186"/>
      <c r="CD709" s="186"/>
      <c r="CE709" s="186"/>
      <c r="CF709" s="186"/>
      <c r="CG709" s="186"/>
      <c r="CH709" s="186"/>
      <c r="CI709" s="186"/>
      <c r="CJ709" s="186"/>
      <c r="CK709" s="186"/>
      <c r="CL709" s="186"/>
      <c r="CM709" s="186"/>
      <c r="CN709" s="186"/>
      <c r="CO709" s="186"/>
      <c r="CP709" s="186"/>
      <c r="CQ709" s="186"/>
      <c r="CR709" s="186"/>
      <c r="CS709" s="186"/>
      <c r="CT709" s="186"/>
      <c r="CU709" s="186"/>
      <c r="CV709" s="186"/>
      <c r="CW709" s="186"/>
      <c r="CX709" s="186"/>
      <c r="CY709" s="186"/>
      <c r="CZ709" s="186"/>
      <c r="DA709" s="186"/>
      <c r="DB709" s="186"/>
      <c r="DC709" s="186"/>
      <c r="DD709" s="186"/>
      <c r="DE709" s="186"/>
      <c r="DF709" s="186"/>
      <c r="DG709" s="186"/>
      <c r="DH709" s="186"/>
      <c r="DI709" s="186"/>
      <c r="DJ709" s="186"/>
      <c r="DK709" s="186"/>
      <c r="DL709" s="186"/>
      <c r="DM709" s="186"/>
      <c r="DN709" s="186"/>
      <c r="DO709" s="186"/>
      <c r="DP709" s="186"/>
      <c r="DQ709" s="186"/>
      <c r="DR709" s="186"/>
      <c r="DS709" s="186"/>
      <c r="DT709" s="186"/>
      <c r="DU709" s="186"/>
      <c r="DV709" s="186"/>
      <c r="DW709" s="186"/>
      <c r="DX709" s="186"/>
      <c r="DY709" s="186"/>
      <c r="DZ709" s="186"/>
      <c r="EA709" s="186"/>
      <c r="EB709" s="186"/>
      <c r="EC709" s="186"/>
      <c r="ED709" s="186"/>
      <c r="EE709" s="186"/>
      <c r="EF709" s="186"/>
      <c r="EG709" s="186"/>
      <c r="EH709" s="186"/>
      <c r="EI709" s="186"/>
      <c r="EJ709" s="186"/>
      <c r="EK709" s="186"/>
      <c r="EL709" s="186"/>
      <c r="EM709" s="186"/>
      <c r="EN709" s="186"/>
      <c r="EO709" s="186"/>
      <c r="EP709" s="186"/>
      <c r="EQ709" s="186"/>
      <c r="ER709" s="186"/>
      <c r="ES709" s="186"/>
      <c r="ET709" s="186"/>
      <c r="EU709" s="186"/>
      <c r="EV709" s="186"/>
      <c r="EW709" s="186"/>
      <c r="EX709" s="186"/>
      <c r="EY709" s="186"/>
      <c r="EZ709" s="186"/>
      <c r="FA709" s="186"/>
      <c r="FB709" s="186"/>
      <c r="FC709" s="186"/>
      <c r="FD709" s="186"/>
      <c r="FE709" s="186"/>
      <c r="FF709" s="186"/>
      <c r="FG709" s="186"/>
      <c r="FH709" s="186"/>
      <c r="FI709" s="186"/>
      <c r="FJ709" s="186"/>
      <c r="FK709" s="186"/>
      <c r="FL709" s="186"/>
      <c r="FM709" s="186"/>
      <c r="FN709" s="186"/>
      <c r="FO709" s="186"/>
      <c r="FP709" s="186"/>
      <c r="FQ709" s="186"/>
      <c r="FR709" s="186"/>
      <c r="FS709" s="186"/>
      <c r="FT709" s="186"/>
      <c r="FU709" s="186"/>
      <c r="FV709" s="186"/>
      <c r="FW709" s="186"/>
      <c r="FX709" s="186"/>
      <c r="FY709" s="186"/>
      <c r="FZ709" s="186"/>
      <c r="GA709" s="186"/>
      <c r="GB709" s="186"/>
      <c r="GC709" s="186"/>
      <c r="GD709" s="186"/>
      <c r="GE709" s="186"/>
      <c r="GF709" s="186"/>
      <c r="GG709" s="186"/>
      <c r="GH709" s="186"/>
      <c r="GI709" s="186"/>
      <c r="GJ709" s="186"/>
      <c r="GK709" s="186"/>
      <c r="GL709" s="186"/>
      <c r="GM709" s="186"/>
      <c r="GN709" s="186"/>
      <c r="GO709" s="186"/>
      <c r="GP709" s="186"/>
      <c r="GQ709" s="186"/>
      <c r="GR709" s="186"/>
      <c r="GS709" s="186"/>
      <c r="GT709" s="186"/>
      <c r="GU709" s="186"/>
      <c r="GV709" s="186"/>
      <c r="GW709" s="186"/>
      <c r="GX709" s="186"/>
      <c r="GY709" s="186"/>
      <c r="GZ709" s="186"/>
      <c r="HA709" s="186"/>
      <c r="HB709" s="186"/>
      <c r="HC709" s="186"/>
      <c r="HD709" s="186"/>
      <c r="HE709" s="186"/>
      <c r="HF709" s="186"/>
      <c r="HG709" s="186"/>
      <c r="HH709" s="186"/>
      <c r="HI709" s="186"/>
      <c r="HJ709" s="186"/>
      <c r="HK709" s="186"/>
      <c r="HL709" s="186"/>
      <c r="HM709" s="186"/>
      <c r="HN709" s="186"/>
      <c r="HO709" s="186"/>
      <c r="HP709" s="186"/>
      <c r="HQ709" s="186"/>
      <c r="HR709" s="186"/>
      <c r="HS709" s="186"/>
      <c r="HT709" s="186"/>
      <c r="HU709" s="186"/>
      <c r="HV709" s="186"/>
      <c r="HW709" s="186"/>
      <c r="HX709" s="186"/>
      <c r="HY709" s="186"/>
      <c r="HZ709" s="186"/>
      <c r="IA709" s="186"/>
      <c r="IB709" s="186"/>
      <c r="IC709" s="186"/>
      <c r="ID709" s="186"/>
      <c r="IE709" s="186"/>
      <c r="IF709" s="186"/>
      <c r="IG709" s="186"/>
      <c r="IH709" s="186"/>
      <c r="II709" s="186"/>
      <c r="IJ709" s="186"/>
      <c r="IK709" s="186"/>
      <c r="IL709" s="186"/>
      <c r="IM709" s="186"/>
      <c r="IN709" s="186"/>
    </row>
    <row r="710" spans="1:248" s="442" customFormat="1" ht="12.75" customHeight="1">
      <c r="A710" s="260"/>
      <c r="C710" s="443"/>
      <c r="D710" s="443"/>
      <c r="L710" s="443"/>
      <c r="M710" s="443"/>
      <c r="V710" s="444"/>
      <c r="W710" s="158"/>
      <c r="X710" s="444"/>
    </row>
    <row r="711" spans="1:248" s="33" customFormat="1" ht="12.75" customHeight="1">
      <c r="A711" s="353"/>
      <c r="B711" s="50"/>
      <c r="C711" s="62"/>
      <c r="D711" s="62"/>
      <c r="E711" s="50"/>
      <c r="F711" s="50"/>
      <c r="G711" s="50"/>
      <c r="H711" s="50"/>
      <c r="I711" s="50"/>
      <c r="J711" s="50"/>
      <c r="K711" s="50"/>
      <c r="L711" s="50"/>
      <c r="M711" s="62"/>
      <c r="N711" s="62"/>
      <c r="O711" s="50"/>
      <c r="P711" s="50"/>
      <c r="Q711" s="50"/>
      <c r="R711" s="50"/>
      <c r="S711" s="50"/>
      <c r="T711" s="50"/>
      <c r="U711" s="341"/>
      <c r="W711" s="149"/>
    </row>
    <row r="712" spans="1:248" s="33" customFormat="1" ht="12.75" customHeight="1">
      <c r="A712" s="353"/>
      <c r="B712" s="50"/>
      <c r="C712" s="62"/>
      <c r="D712" s="62"/>
      <c r="E712" s="50"/>
      <c r="F712" s="50"/>
      <c r="G712" s="50"/>
      <c r="H712" s="50"/>
      <c r="I712" s="50"/>
      <c r="J712" s="50"/>
      <c r="K712" s="50"/>
      <c r="P712" s="50"/>
      <c r="Q712" s="50"/>
      <c r="U712" s="341"/>
      <c r="W712" s="149"/>
    </row>
    <row r="713" spans="1:248" s="33" customFormat="1" ht="12.75" customHeight="1">
      <c r="A713" s="353"/>
      <c r="B713" s="50"/>
      <c r="C713" s="62"/>
      <c r="D713" s="62"/>
      <c r="E713" s="50"/>
      <c r="F713" s="50"/>
      <c r="G713" s="50"/>
      <c r="H713" s="50"/>
      <c r="I713" s="50"/>
      <c r="J713" s="50"/>
      <c r="K713" s="50"/>
      <c r="L713" s="50"/>
      <c r="M713" s="62"/>
      <c r="N713" s="62"/>
      <c r="Q713" s="50"/>
      <c r="U713" s="341"/>
      <c r="W713" s="149"/>
    </row>
    <row r="714" spans="1:248" s="33" customFormat="1" ht="12.75" customHeight="1">
      <c r="A714" s="353"/>
      <c r="B714" s="50"/>
      <c r="C714" s="62"/>
      <c r="D714" s="62"/>
      <c r="E714" s="50"/>
      <c r="F714" s="50"/>
      <c r="G714" s="50"/>
      <c r="H714" s="50"/>
      <c r="I714" s="50"/>
      <c r="J714" s="50"/>
      <c r="K714" s="50"/>
      <c r="L714" s="50"/>
      <c r="M714" s="62"/>
      <c r="N714" s="62"/>
      <c r="O714" s="50"/>
      <c r="P714" s="50"/>
      <c r="Q714" s="50"/>
      <c r="U714" s="341"/>
      <c r="W714" s="149"/>
    </row>
    <row r="715" spans="1:248" s="516" customFormat="1" ht="19.5" customHeight="1">
      <c r="A715" s="352"/>
      <c r="B715" s="1601" t="s">
        <v>180</v>
      </c>
      <c r="C715" s="1601"/>
      <c r="D715" s="1601"/>
      <c r="E715" s="1601"/>
      <c r="F715" s="1601"/>
      <c r="G715" s="1601"/>
      <c r="H715" s="1601"/>
      <c r="I715" s="1601"/>
      <c r="J715" s="1601"/>
      <c r="K715" s="1601"/>
      <c r="L715" s="1601"/>
      <c r="M715" s="1601"/>
      <c r="N715" s="1601"/>
      <c r="O715" s="1601"/>
      <c r="P715" s="1601"/>
      <c r="Q715" s="1601"/>
      <c r="R715" s="1601"/>
      <c r="S715" s="1601"/>
      <c r="T715" s="1601"/>
      <c r="U715" s="209"/>
      <c r="W715" s="146"/>
    </row>
    <row r="716" spans="1:248" s="516" customFormat="1" ht="3.75" customHeight="1">
      <c r="A716" s="352"/>
      <c r="B716" s="528"/>
      <c r="C716" s="7"/>
      <c r="D716" s="7"/>
      <c r="E716" s="8"/>
      <c r="F716" s="8"/>
      <c r="G716" s="8"/>
      <c r="H716" s="8"/>
      <c r="I716" s="8"/>
      <c r="J716" s="8"/>
      <c r="K716" s="8"/>
      <c r="L716" s="8"/>
      <c r="M716" s="8"/>
      <c r="N716" s="8"/>
      <c r="O716" s="8"/>
      <c r="P716" s="8"/>
      <c r="Q716" s="8"/>
      <c r="R716" s="527"/>
      <c r="U716" s="209"/>
      <c r="W716" s="146"/>
    </row>
    <row r="717" spans="1:248" s="516" customFormat="1" ht="19.5" customHeight="1">
      <c r="A717" s="354"/>
      <c r="B717" s="528" t="s">
        <v>97</v>
      </c>
      <c r="C717" s="905"/>
      <c r="D717" s="905"/>
      <c r="E717" s="905"/>
      <c r="F717" s="907"/>
      <c r="G717" s="1679"/>
      <c r="H717" s="1679"/>
      <c r="I717" s="1679"/>
      <c r="J717" s="1679"/>
      <c r="K717" s="1679"/>
      <c r="L717" s="1679"/>
      <c r="M717" s="1663"/>
      <c r="N717" s="1663"/>
      <c r="O717" s="1663"/>
      <c r="P717" s="1663"/>
      <c r="Q717" s="1663"/>
      <c r="R717" s="1663"/>
      <c r="S717" s="1663"/>
      <c r="T717" s="1663"/>
      <c r="U717" s="338"/>
      <c r="W717" s="146"/>
    </row>
    <row r="718" spans="1:248" s="516" customFormat="1" ht="9" customHeight="1">
      <c r="A718" s="260"/>
      <c r="B718" s="528"/>
      <c r="C718" s="905"/>
      <c r="D718" s="905"/>
      <c r="E718" s="907"/>
      <c r="F718" s="907"/>
      <c r="G718" s="907"/>
      <c r="H718" s="907"/>
      <c r="I718" s="907"/>
      <c r="J718" s="907"/>
      <c r="K718" s="907"/>
      <c r="L718" s="926"/>
      <c r="M718" s="31"/>
      <c r="N718" s="31"/>
      <c r="O718" s="31"/>
      <c r="P718" s="31"/>
      <c r="Q718" s="31"/>
      <c r="R718" s="159"/>
      <c r="S718" s="159"/>
      <c r="T718" s="159"/>
      <c r="U718" s="209"/>
      <c r="W718" s="146"/>
    </row>
    <row r="719" spans="1:248" s="516" customFormat="1" ht="19.5" customHeight="1">
      <c r="A719" s="260"/>
      <c r="B719" s="528" t="s">
        <v>0</v>
      </c>
      <c r="C719" s="905"/>
      <c r="D719" s="905"/>
      <c r="E719" s="1609"/>
      <c r="F719" s="1609"/>
      <c r="G719" s="1609"/>
      <c r="H719" s="907"/>
      <c r="I719" s="826"/>
      <c r="J719" s="907"/>
      <c r="K719" s="907"/>
      <c r="L719" s="926"/>
      <c r="M719" s="31"/>
      <c r="N719" s="31"/>
      <c r="O719" s="31"/>
      <c r="P719" s="31"/>
      <c r="Q719" s="31"/>
      <c r="R719" s="159"/>
      <c r="S719" s="159"/>
      <c r="T719" s="159"/>
      <c r="U719" s="209"/>
      <c r="W719" s="146"/>
    </row>
    <row r="720" spans="1:248" s="516" customFormat="1" ht="5.25" customHeight="1">
      <c r="A720" s="260"/>
      <c r="B720" s="528"/>
      <c r="C720" s="905"/>
      <c r="D720" s="905"/>
      <c r="E720" s="907"/>
      <c r="F720" s="907"/>
      <c r="G720" s="907"/>
      <c r="H720" s="907"/>
      <c r="I720" s="907"/>
      <c r="J720" s="907"/>
      <c r="K720" s="907"/>
      <c r="L720" s="926"/>
      <c r="M720" s="31"/>
      <c r="N720" s="31"/>
      <c r="O720" s="31"/>
      <c r="P720" s="31"/>
      <c r="Q720" s="31"/>
      <c r="R720" s="159"/>
      <c r="S720" s="159"/>
      <c r="T720" s="159"/>
      <c r="U720" s="209"/>
      <c r="W720" s="146"/>
    </row>
    <row r="721" spans="1:34" s="40" customFormat="1" ht="14.25" customHeight="1">
      <c r="A721" s="355"/>
      <c r="B721" s="70" t="s">
        <v>114</v>
      </c>
      <c r="C721" s="914"/>
      <c r="D721" s="914"/>
      <c r="E721" s="914"/>
      <c r="F721" s="914"/>
      <c r="G721" s="914"/>
      <c r="H721" s="914"/>
      <c r="I721" s="914"/>
      <c r="J721" s="914"/>
      <c r="K721" s="914"/>
      <c r="L721" s="914"/>
      <c r="M721" s="71"/>
      <c r="N721" s="71"/>
      <c r="O721" s="71"/>
      <c r="P721" s="71"/>
      <c r="Q721" s="71"/>
      <c r="R721" s="71"/>
      <c r="S721" s="71"/>
      <c r="T721" s="248"/>
      <c r="U721" s="342"/>
      <c r="W721" s="142"/>
    </row>
    <row r="722" spans="1:34" s="40" customFormat="1" ht="3.75" customHeight="1">
      <c r="A722" s="355"/>
      <c r="B722" s="251"/>
      <c r="C722" s="914"/>
      <c r="D722" s="967"/>
      <c r="E722" s="914"/>
      <c r="F722" s="914"/>
      <c r="G722" s="914"/>
      <c r="H722" s="914"/>
      <c r="I722" s="914"/>
      <c r="J722" s="914"/>
      <c r="K722" s="914"/>
      <c r="L722" s="914"/>
      <c r="M722" s="71"/>
      <c r="N722" s="71"/>
      <c r="O722" s="71"/>
      <c r="P722" s="71"/>
      <c r="Q722" s="71"/>
      <c r="R722" s="71"/>
      <c r="S722" s="71"/>
      <c r="T722" s="248"/>
      <c r="U722" s="343"/>
      <c r="W722" s="142"/>
    </row>
    <row r="723" spans="1:34" s="518" customFormat="1" ht="17.25" customHeight="1">
      <c r="A723" s="356"/>
      <c r="B723" s="1660" t="s">
        <v>82</v>
      </c>
      <c r="C723" s="1662"/>
      <c r="D723" s="968" t="s">
        <v>22</v>
      </c>
      <c r="E723" s="915" t="s">
        <v>23</v>
      </c>
      <c r="F723" s="969">
        <v>1</v>
      </c>
      <c r="G723" s="970"/>
      <c r="H723" s="955"/>
      <c r="I723" s="1666" t="s">
        <v>86</v>
      </c>
      <c r="J723" s="1662"/>
      <c r="K723" s="956"/>
      <c r="L723" s="915" t="s">
        <v>23</v>
      </c>
      <c r="M723" s="517"/>
      <c r="N723" s="1670"/>
      <c r="O723" s="1660" t="s">
        <v>83</v>
      </c>
      <c r="P723" s="1661"/>
      <c r="Q723" s="79"/>
      <c r="R723" s="74" t="s">
        <v>23</v>
      </c>
      <c r="S723" s="1668"/>
      <c r="T723" s="1669"/>
      <c r="U723" s="344"/>
      <c r="W723" s="475"/>
    </row>
    <row r="724" spans="1:34" s="39" customFormat="1" ht="6.75" customHeight="1">
      <c r="A724" s="261"/>
      <c r="B724" s="122"/>
      <c r="C724" s="852"/>
      <c r="D724" s="852"/>
      <c r="E724" s="852"/>
      <c r="F724" s="852"/>
      <c r="G724" s="852"/>
      <c r="H724" s="955"/>
      <c r="I724" s="852"/>
      <c r="J724" s="852"/>
      <c r="K724" s="852"/>
      <c r="L724" s="852"/>
      <c r="M724" s="122"/>
      <c r="N724" s="1670"/>
      <c r="P724" s="122"/>
      <c r="Q724" s="516"/>
      <c r="R724" s="528"/>
      <c r="S724" s="122"/>
      <c r="T724" s="249"/>
      <c r="U724" s="345"/>
      <c r="V724" s="143"/>
      <c r="W724" s="143"/>
      <c r="X724" s="143"/>
      <c r="Y724" s="143"/>
      <c r="Z724" s="143"/>
      <c r="AA724" s="143"/>
      <c r="AB724" s="143"/>
      <c r="AC724" s="143"/>
      <c r="AD724" s="143"/>
      <c r="AE724" s="143"/>
      <c r="AF724" s="143"/>
      <c r="AG724" s="143"/>
      <c r="AH724" s="143"/>
    </row>
    <row r="725" spans="1:34" s="39" customFormat="1" ht="17.25" customHeight="1">
      <c r="A725" s="261"/>
      <c r="B725" s="1660" t="s">
        <v>84</v>
      </c>
      <c r="C725" s="1662"/>
      <c r="D725" s="956"/>
      <c r="E725" s="915" t="s">
        <v>23</v>
      </c>
      <c r="F725" s="920"/>
      <c r="G725" s="852"/>
      <c r="H725" s="955"/>
      <c r="I725" s="1666" t="s">
        <v>85</v>
      </c>
      <c r="J725" s="1662"/>
      <c r="K725" s="956"/>
      <c r="L725" s="915" t="s">
        <v>23</v>
      </c>
      <c r="M725" s="517"/>
      <c r="N725" s="1670"/>
      <c r="O725" s="1660" t="s">
        <v>115</v>
      </c>
      <c r="P725" s="1661"/>
      <c r="Q725" s="79"/>
      <c r="R725" s="74" t="s">
        <v>23</v>
      </c>
      <c r="S725" s="1668"/>
      <c r="T725" s="1669"/>
      <c r="U725" s="345"/>
      <c r="V725" s="143"/>
      <c r="W725" s="143"/>
      <c r="X725" s="143"/>
      <c r="Y725" s="143"/>
      <c r="Z725" s="143"/>
      <c r="AA725" s="143"/>
      <c r="AB725" s="143"/>
      <c r="AC725" s="143"/>
      <c r="AD725" s="143"/>
      <c r="AE725" s="143"/>
      <c r="AF725" s="143"/>
      <c r="AG725" s="143"/>
      <c r="AH725" s="143"/>
    </row>
    <row r="726" spans="1:34" s="143" customFormat="1" ht="8.25" customHeight="1">
      <c r="A726" s="261"/>
      <c r="C726" s="873"/>
      <c r="D726" s="873"/>
      <c r="E726" s="873"/>
      <c r="F726" s="873"/>
      <c r="G726" s="873"/>
      <c r="H726" s="873"/>
      <c r="I726" s="873"/>
      <c r="J726" s="873"/>
      <c r="K726" s="873"/>
      <c r="L726" s="873"/>
      <c r="T726" s="249"/>
      <c r="U726" s="345"/>
    </row>
    <row r="727" spans="1:34" s="36" customFormat="1" ht="19.5" customHeight="1">
      <c r="A727" s="261"/>
      <c r="B727" s="1664" t="s">
        <v>91</v>
      </c>
      <c r="C727" s="1665"/>
      <c r="D727" s="1688" t="str">
        <f>IF(SUM(Q731:S773,Q781:S830,Q838:S887,Q895:S944)=0,"",SUM(Q731:S773,Q781:S830,Q838:S887,Q895:S944))</f>
        <v/>
      </c>
      <c r="E727" s="1689"/>
      <c r="F727" s="1689"/>
      <c r="G727" s="1689"/>
      <c r="H727" s="1690"/>
      <c r="I727" s="872"/>
      <c r="J727" s="872"/>
      <c r="K727" s="872"/>
      <c r="L727" s="872"/>
      <c r="M727" s="35"/>
      <c r="N727" s="35"/>
      <c r="R727" s="507" t="s">
        <v>236</v>
      </c>
      <c r="T727" s="157"/>
      <c r="U727" s="346"/>
    </row>
    <row r="728" spans="1:34" s="36" customFormat="1" ht="3.75" customHeight="1">
      <c r="A728" s="261"/>
      <c r="B728" s="153"/>
      <c r="C728" s="957"/>
      <c r="D728" s="822"/>
      <c r="E728" s="823"/>
      <c r="F728" s="823"/>
      <c r="G728" s="823"/>
      <c r="H728" s="823"/>
      <c r="I728" s="823"/>
      <c r="J728" s="823"/>
      <c r="K728" s="823"/>
      <c r="L728" s="822"/>
      <c r="M728" s="18"/>
      <c r="N728" s="18"/>
      <c r="O728" s="18"/>
      <c r="P728" s="18"/>
      <c r="Q728" s="18"/>
      <c r="R728" s="169"/>
      <c r="S728" s="169"/>
      <c r="T728" s="170"/>
      <c r="U728" s="347"/>
      <c r="V728" s="35"/>
      <c r="W728" s="35"/>
      <c r="X728" s="35"/>
      <c r="Y728" s="35"/>
      <c r="Z728" s="35"/>
    </row>
    <row r="729" spans="1:34" s="39" customFormat="1" ht="12.75" customHeight="1">
      <c r="A729" s="260"/>
      <c r="B729" s="1629" t="s">
        <v>1</v>
      </c>
      <c r="C729" s="1644" t="s">
        <v>7</v>
      </c>
      <c r="D729" s="1646" t="s">
        <v>8</v>
      </c>
      <c r="E729" s="1647"/>
      <c r="F729" s="1647"/>
      <c r="G729" s="1647"/>
      <c r="H729" s="1647"/>
      <c r="I729" s="1647"/>
      <c r="J729" s="1647"/>
      <c r="K729" s="1648"/>
      <c r="L729" s="1644" t="s">
        <v>117</v>
      </c>
      <c r="M729" s="1587" t="s">
        <v>53</v>
      </c>
      <c r="N729" s="1644" t="s">
        <v>3</v>
      </c>
      <c r="O729" s="1671" t="s">
        <v>118</v>
      </c>
      <c r="P729" s="1672"/>
      <c r="Q729" s="1671" t="s">
        <v>119</v>
      </c>
      <c r="R729" s="1675"/>
      <c r="S729" s="1672"/>
      <c r="T729" s="1631" t="s">
        <v>2</v>
      </c>
      <c r="U729" s="348"/>
      <c r="W729" s="143"/>
    </row>
    <row r="730" spans="1:34" s="38" customFormat="1" ht="20.25" customHeight="1" thickBot="1">
      <c r="A730" s="269"/>
      <c r="B730" s="1630"/>
      <c r="C730" s="1645"/>
      <c r="D730" s="1649"/>
      <c r="E730" s="1650"/>
      <c r="F730" s="1650"/>
      <c r="G730" s="1650"/>
      <c r="H730" s="1650"/>
      <c r="I730" s="1650"/>
      <c r="J730" s="1650"/>
      <c r="K730" s="1651"/>
      <c r="L730" s="1645"/>
      <c r="M730" s="1652"/>
      <c r="N730" s="1652"/>
      <c r="O730" s="1673"/>
      <c r="P730" s="1674"/>
      <c r="Q730" s="1676"/>
      <c r="R730" s="1677"/>
      <c r="S730" s="1678"/>
      <c r="T730" s="1632"/>
      <c r="U730" s="349"/>
      <c r="V730" s="88"/>
      <c r="W730" s="89"/>
    </row>
    <row r="731" spans="1:34" s="39" customFormat="1" ht="23.45" customHeight="1">
      <c r="A731" s="260"/>
      <c r="B731" s="282"/>
      <c r="C731" s="865"/>
      <c r="D731" s="1642"/>
      <c r="E731" s="1643"/>
      <c r="F731" s="1643"/>
      <c r="G731" s="1643"/>
      <c r="H731" s="1643"/>
      <c r="I731" s="1643"/>
      <c r="J731" s="1643"/>
      <c r="K731" s="1643"/>
      <c r="L731" s="942"/>
      <c r="M731" s="253"/>
      <c r="N731" s="254"/>
      <c r="O731" s="1639" t="str">
        <f>IF(C731*N731=0,"",C731*N731)</f>
        <v/>
      </c>
      <c r="P731" s="1640"/>
      <c r="Q731" s="1680" t="str">
        <f>IF(ISERROR(INDEX($W$731:$W$736,MATCH(M731,$V$731:$V$736))*O731),"",INDEX($W$731:$W$736,MATCH(M731,$V$731:$V$736,0))*O731)</f>
        <v/>
      </c>
      <c r="R731" s="1680"/>
      <c r="S731" s="1680"/>
      <c r="T731" s="413"/>
      <c r="U731" s="350"/>
      <c r="V731" s="469" t="str">
        <f>D723</f>
        <v>USD</v>
      </c>
      <c r="W731" s="470">
        <f>F723</f>
        <v>1</v>
      </c>
    </row>
    <row r="732" spans="1:34" s="39" customFormat="1" ht="23.45" customHeight="1">
      <c r="A732" s="357"/>
      <c r="B732" s="281"/>
      <c r="C732" s="865"/>
      <c r="D732" s="1615"/>
      <c r="E732" s="1616"/>
      <c r="F732" s="1616"/>
      <c r="G732" s="1616"/>
      <c r="H732" s="1616"/>
      <c r="I732" s="1616"/>
      <c r="J732" s="1616"/>
      <c r="K732" s="1616"/>
      <c r="L732" s="942"/>
      <c r="M732" s="253"/>
      <c r="N732" s="131"/>
      <c r="O732" s="1639" t="str">
        <f>IF(C732*N732=0,"",C732*N732)</f>
        <v/>
      </c>
      <c r="P732" s="1640"/>
      <c r="Q732" s="1680" t="str">
        <f>IF(ISERROR(INDEX($W$731:$W$736,MATCH(M732,$V$731:$V$736))*O732),"",INDEX($W$731:$W$736,MATCH(M732,$V$731:$V$736,0))*O732)</f>
        <v/>
      </c>
      <c r="R732" s="1680"/>
      <c r="S732" s="1680"/>
      <c r="T732" s="412"/>
      <c r="U732" s="350"/>
      <c r="V732" s="469" t="str">
        <f>IF(K723=0,"",K723)</f>
        <v/>
      </c>
      <c r="W732" s="470">
        <f>M723</f>
        <v>0</v>
      </c>
    </row>
    <row r="733" spans="1:34" s="39" customFormat="1" ht="23.45" customHeight="1">
      <c r="A733" s="357"/>
      <c r="B733" s="281"/>
      <c r="C733" s="865"/>
      <c r="D733" s="1615"/>
      <c r="E733" s="1616"/>
      <c r="F733" s="1616"/>
      <c r="G733" s="1616"/>
      <c r="H733" s="1616"/>
      <c r="I733" s="1616"/>
      <c r="J733" s="1616"/>
      <c r="K733" s="1616"/>
      <c r="L733" s="942"/>
      <c r="M733" s="253"/>
      <c r="N733" s="131"/>
      <c r="O733" s="1639" t="str">
        <f t="shared" ref="O733:O773" si="20">IF(C733*N733=0,"",C733*N733)</f>
        <v/>
      </c>
      <c r="P733" s="1640"/>
      <c r="Q733" s="1680" t="str">
        <f t="shared" ref="Q733:Q773" si="21">IF(ISERROR(INDEX($W$731:$W$736,MATCH(M733,$V$731:$V$736))*O733),"",INDEX($W$731:$W$736,MATCH(M733,$V$731:$V$736,0))*O733)</f>
        <v/>
      </c>
      <c r="R733" s="1680"/>
      <c r="S733" s="1680"/>
      <c r="T733" s="412"/>
      <c r="U733" s="350"/>
      <c r="V733" s="469" t="str">
        <f>IF(Q723=0,"",Q723)</f>
        <v/>
      </c>
      <c r="W733" s="470">
        <f>S723</f>
        <v>0</v>
      </c>
    </row>
    <row r="734" spans="1:34" s="39" customFormat="1" ht="23.45" customHeight="1">
      <c r="A734" s="357"/>
      <c r="B734" s="281"/>
      <c r="C734" s="865"/>
      <c r="D734" s="1615"/>
      <c r="E734" s="1616"/>
      <c r="F734" s="1616"/>
      <c r="G734" s="1616"/>
      <c r="H734" s="1616"/>
      <c r="I734" s="1616"/>
      <c r="J734" s="1616"/>
      <c r="K734" s="1616"/>
      <c r="L734" s="942"/>
      <c r="M734" s="253"/>
      <c r="N734" s="131"/>
      <c r="O734" s="1639" t="str">
        <f t="shared" si="20"/>
        <v/>
      </c>
      <c r="P734" s="1640"/>
      <c r="Q734" s="1680" t="str">
        <f t="shared" si="21"/>
        <v/>
      </c>
      <c r="R734" s="1680"/>
      <c r="S734" s="1680"/>
      <c r="T734" s="412"/>
      <c r="U734" s="350"/>
      <c r="V734" s="469" t="str">
        <f>IF(D725=0,"",D725)</f>
        <v/>
      </c>
      <c r="W734" s="470">
        <f>F725</f>
        <v>0</v>
      </c>
    </row>
    <row r="735" spans="1:34" s="39" customFormat="1" ht="23.45" customHeight="1">
      <c r="A735" s="357"/>
      <c r="B735" s="281"/>
      <c r="C735" s="865"/>
      <c r="D735" s="1642"/>
      <c r="E735" s="1643"/>
      <c r="F735" s="1643"/>
      <c r="G735" s="1643"/>
      <c r="H735" s="1643"/>
      <c r="I735" s="1643"/>
      <c r="J735" s="1643"/>
      <c r="K735" s="1643"/>
      <c r="L735" s="942"/>
      <c r="M735" s="253"/>
      <c r="N735" s="131"/>
      <c r="O735" s="1639" t="str">
        <f t="shared" si="20"/>
        <v/>
      </c>
      <c r="P735" s="1640"/>
      <c r="Q735" s="1680" t="str">
        <f t="shared" si="21"/>
        <v/>
      </c>
      <c r="R735" s="1680"/>
      <c r="S735" s="1680"/>
      <c r="T735" s="412"/>
      <c r="U735" s="350"/>
      <c r="V735" s="469" t="str">
        <f>IF(K725=0,"",K725)</f>
        <v/>
      </c>
      <c r="W735" s="470">
        <f>M725</f>
        <v>0</v>
      </c>
    </row>
    <row r="736" spans="1:34" s="39" customFormat="1" ht="23.45" customHeight="1">
      <c r="A736" s="357"/>
      <c r="B736" s="281"/>
      <c r="C736" s="865"/>
      <c r="D736" s="1615"/>
      <c r="E736" s="1616"/>
      <c r="F736" s="1616"/>
      <c r="G736" s="1616"/>
      <c r="H736" s="1616"/>
      <c r="I736" s="1616"/>
      <c r="J736" s="1616"/>
      <c r="K736" s="1616"/>
      <c r="L736" s="942"/>
      <c r="M736" s="253"/>
      <c r="N736" s="131"/>
      <c r="O736" s="1639" t="str">
        <f t="shared" si="20"/>
        <v/>
      </c>
      <c r="P736" s="1640"/>
      <c r="Q736" s="1680" t="str">
        <f t="shared" si="21"/>
        <v/>
      </c>
      <c r="R736" s="1680"/>
      <c r="S736" s="1680"/>
      <c r="T736" s="412"/>
      <c r="U736" s="350"/>
      <c r="V736" s="469" t="str">
        <f>IF(Q725=0,"", Q725)</f>
        <v/>
      </c>
      <c r="W736" s="470">
        <f>S725</f>
        <v>0</v>
      </c>
    </row>
    <row r="737" spans="1:23" s="39" customFormat="1" ht="23.45" customHeight="1">
      <c r="A737" s="357"/>
      <c r="B737" s="281"/>
      <c r="C737" s="865"/>
      <c r="D737" s="1615"/>
      <c r="E737" s="1616"/>
      <c r="F737" s="1616"/>
      <c r="G737" s="1616"/>
      <c r="H737" s="1616"/>
      <c r="I737" s="1616"/>
      <c r="J737" s="1616"/>
      <c r="K737" s="1616"/>
      <c r="L737" s="942"/>
      <c r="M737" s="253"/>
      <c r="N737" s="131"/>
      <c r="O737" s="1639" t="str">
        <f t="shared" si="20"/>
        <v/>
      </c>
      <c r="P737" s="1640"/>
      <c r="Q737" s="1680" t="str">
        <f t="shared" si="21"/>
        <v/>
      </c>
      <c r="R737" s="1680"/>
      <c r="S737" s="1680"/>
      <c r="T737" s="412"/>
      <c r="U737" s="350"/>
      <c r="W737" s="143"/>
    </row>
    <row r="738" spans="1:23" s="39" customFormat="1" ht="23.45" customHeight="1">
      <c r="A738" s="357"/>
      <c r="B738" s="281"/>
      <c r="C738" s="865"/>
      <c r="D738" s="1615"/>
      <c r="E738" s="1616"/>
      <c r="F738" s="1616"/>
      <c r="G738" s="1616"/>
      <c r="H738" s="1616"/>
      <c r="I738" s="1616"/>
      <c r="J738" s="1616"/>
      <c r="K738" s="1616"/>
      <c r="L738" s="942"/>
      <c r="M738" s="253"/>
      <c r="N738" s="131"/>
      <c r="O738" s="1639" t="str">
        <f t="shared" si="20"/>
        <v/>
      </c>
      <c r="P738" s="1640"/>
      <c r="Q738" s="1680" t="str">
        <f t="shared" si="21"/>
        <v/>
      </c>
      <c r="R738" s="1680"/>
      <c r="S738" s="1680"/>
      <c r="T738" s="412"/>
      <c r="U738" s="350"/>
      <c r="W738" s="143"/>
    </row>
    <row r="739" spans="1:23" s="39" customFormat="1" ht="23.45" customHeight="1">
      <c r="A739" s="357"/>
      <c r="B739" s="281"/>
      <c r="C739" s="865"/>
      <c r="D739" s="1615"/>
      <c r="E739" s="1616"/>
      <c r="F739" s="1616"/>
      <c r="G739" s="1616"/>
      <c r="H739" s="1616"/>
      <c r="I739" s="1616"/>
      <c r="J739" s="1616"/>
      <c r="K739" s="1616"/>
      <c r="L739" s="942"/>
      <c r="M739" s="253"/>
      <c r="N739" s="131"/>
      <c r="O739" s="1639" t="str">
        <f t="shared" si="20"/>
        <v/>
      </c>
      <c r="P739" s="1640"/>
      <c r="Q739" s="1680" t="str">
        <f t="shared" si="21"/>
        <v/>
      </c>
      <c r="R739" s="1680"/>
      <c r="S739" s="1680"/>
      <c r="T739" s="412"/>
      <c r="U739" s="350"/>
      <c r="W739" s="143"/>
    </row>
    <row r="740" spans="1:23" s="39" customFormat="1" ht="23.45" customHeight="1">
      <c r="A740" s="357"/>
      <c r="B740" s="281"/>
      <c r="C740" s="865"/>
      <c r="D740" s="1615"/>
      <c r="E740" s="1616"/>
      <c r="F740" s="1616"/>
      <c r="G740" s="1616"/>
      <c r="H740" s="1616"/>
      <c r="I740" s="1616"/>
      <c r="J740" s="1616"/>
      <c r="K740" s="1616"/>
      <c r="L740" s="942"/>
      <c r="M740" s="253"/>
      <c r="N740" s="131"/>
      <c r="O740" s="1639" t="str">
        <f t="shared" si="20"/>
        <v/>
      </c>
      <c r="P740" s="1640"/>
      <c r="Q740" s="1680" t="str">
        <f t="shared" si="21"/>
        <v/>
      </c>
      <c r="R740" s="1680"/>
      <c r="S740" s="1680"/>
      <c r="T740" s="412"/>
      <c r="U740" s="350"/>
      <c r="W740" s="143"/>
    </row>
    <row r="741" spans="1:23" s="39" customFormat="1" ht="23.45" customHeight="1">
      <c r="A741" s="357"/>
      <c r="B741" s="281"/>
      <c r="C741" s="865"/>
      <c r="D741" s="1615"/>
      <c r="E741" s="1616"/>
      <c r="F741" s="1616"/>
      <c r="G741" s="1616"/>
      <c r="H741" s="1616"/>
      <c r="I741" s="1616"/>
      <c r="J741" s="1616"/>
      <c r="K741" s="1616"/>
      <c r="L741" s="942"/>
      <c r="M741" s="253"/>
      <c r="N741" s="131"/>
      <c r="O741" s="1639" t="str">
        <f t="shared" si="20"/>
        <v/>
      </c>
      <c r="P741" s="1640"/>
      <c r="Q741" s="1680" t="str">
        <f t="shared" si="21"/>
        <v/>
      </c>
      <c r="R741" s="1680"/>
      <c r="S741" s="1680"/>
      <c r="T741" s="412"/>
      <c r="U741" s="350"/>
      <c r="W741" s="143"/>
    </row>
    <row r="742" spans="1:23" s="39" customFormat="1" ht="23.45" customHeight="1">
      <c r="A742" s="357"/>
      <c r="B742" s="281"/>
      <c r="C742" s="865"/>
      <c r="D742" s="1615"/>
      <c r="E742" s="1616"/>
      <c r="F742" s="1616"/>
      <c r="G742" s="1616"/>
      <c r="H742" s="1616"/>
      <c r="I742" s="1616"/>
      <c r="J742" s="1616"/>
      <c r="K742" s="1616"/>
      <c r="L742" s="942"/>
      <c r="M742" s="253"/>
      <c r="N742" s="131"/>
      <c r="O742" s="1639" t="str">
        <f t="shared" si="20"/>
        <v/>
      </c>
      <c r="P742" s="1640"/>
      <c r="Q742" s="1680" t="str">
        <f t="shared" si="21"/>
        <v/>
      </c>
      <c r="R742" s="1680"/>
      <c r="S742" s="1680"/>
      <c r="T742" s="412"/>
      <c r="U742" s="350"/>
      <c r="W742" s="143"/>
    </row>
    <row r="743" spans="1:23" s="39" customFormat="1" ht="23.45" customHeight="1">
      <c r="A743" s="357"/>
      <c r="B743" s="281"/>
      <c r="C743" s="865"/>
      <c r="D743" s="1615"/>
      <c r="E743" s="1616"/>
      <c r="F743" s="1616"/>
      <c r="G743" s="1616"/>
      <c r="H743" s="1616"/>
      <c r="I743" s="1616"/>
      <c r="J743" s="1616"/>
      <c r="K743" s="1616"/>
      <c r="L743" s="942"/>
      <c r="M743" s="253"/>
      <c r="N743" s="131"/>
      <c r="O743" s="1639" t="str">
        <f t="shared" si="20"/>
        <v/>
      </c>
      <c r="P743" s="1640"/>
      <c r="Q743" s="1680" t="str">
        <f t="shared" si="21"/>
        <v/>
      </c>
      <c r="R743" s="1680"/>
      <c r="S743" s="1680"/>
      <c r="T743" s="412"/>
      <c r="U743" s="350"/>
      <c r="W743" s="143"/>
    </row>
    <row r="744" spans="1:23" s="39" customFormat="1" ht="23.45" customHeight="1">
      <c r="A744" s="357"/>
      <c r="B744" s="281"/>
      <c r="C744" s="865"/>
      <c r="D744" s="1615"/>
      <c r="E744" s="1616"/>
      <c r="F744" s="1616"/>
      <c r="G744" s="1616"/>
      <c r="H744" s="1616"/>
      <c r="I744" s="1616"/>
      <c r="J744" s="1616"/>
      <c r="K744" s="1616"/>
      <c r="L744" s="942"/>
      <c r="M744" s="253"/>
      <c r="N744" s="131"/>
      <c r="O744" s="1639" t="str">
        <f t="shared" si="20"/>
        <v/>
      </c>
      <c r="P744" s="1640"/>
      <c r="Q744" s="1680" t="str">
        <f t="shared" si="21"/>
        <v/>
      </c>
      <c r="R744" s="1680"/>
      <c r="S744" s="1680"/>
      <c r="T744" s="412"/>
      <c r="U744" s="350"/>
      <c r="W744" s="143"/>
    </row>
    <row r="745" spans="1:23" s="39" customFormat="1" ht="23.45" customHeight="1">
      <c r="A745" s="357"/>
      <c r="B745" s="281"/>
      <c r="C745" s="865"/>
      <c r="D745" s="1615"/>
      <c r="E745" s="1616"/>
      <c r="F745" s="1616"/>
      <c r="G745" s="1616"/>
      <c r="H745" s="1616"/>
      <c r="I745" s="1616"/>
      <c r="J745" s="1616"/>
      <c r="K745" s="1616"/>
      <c r="L745" s="942"/>
      <c r="M745" s="253"/>
      <c r="N745" s="131"/>
      <c r="O745" s="1639" t="str">
        <f t="shared" si="20"/>
        <v/>
      </c>
      <c r="P745" s="1640"/>
      <c r="Q745" s="1680" t="str">
        <f t="shared" si="21"/>
        <v/>
      </c>
      <c r="R745" s="1680"/>
      <c r="S745" s="1680"/>
      <c r="T745" s="412"/>
      <c r="U745" s="350"/>
      <c r="W745" s="143"/>
    </row>
    <row r="746" spans="1:23" s="39" customFormat="1" ht="23.45" customHeight="1">
      <c r="A746" s="357"/>
      <c r="B746" s="281"/>
      <c r="C746" s="865"/>
      <c r="D746" s="1615"/>
      <c r="E746" s="1616"/>
      <c r="F746" s="1616"/>
      <c r="G746" s="1616"/>
      <c r="H746" s="1616"/>
      <c r="I746" s="1616"/>
      <c r="J746" s="1616"/>
      <c r="K746" s="1616"/>
      <c r="L746" s="942"/>
      <c r="M746" s="253"/>
      <c r="N746" s="131"/>
      <c r="O746" s="1639" t="str">
        <f t="shared" si="20"/>
        <v/>
      </c>
      <c r="P746" s="1640"/>
      <c r="Q746" s="1680" t="str">
        <f t="shared" si="21"/>
        <v/>
      </c>
      <c r="R746" s="1680"/>
      <c r="S746" s="1680"/>
      <c r="T746" s="412"/>
      <c r="U746" s="350"/>
      <c r="W746" s="143"/>
    </row>
    <row r="747" spans="1:23" s="39" customFormat="1" ht="23.45" customHeight="1">
      <c r="A747" s="357"/>
      <c r="B747" s="281"/>
      <c r="C747" s="865"/>
      <c r="D747" s="1615"/>
      <c r="E747" s="1616"/>
      <c r="F747" s="1616"/>
      <c r="G747" s="1616"/>
      <c r="H747" s="1616"/>
      <c r="I747" s="1616"/>
      <c r="J747" s="1616"/>
      <c r="K747" s="1616"/>
      <c r="L747" s="942"/>
      <c r="M747" s="253"/>
      <c r="N747" s="131"/>
      <c r="O747" s="1639" t="str">
        <f t="shared" si="20"/>
        <v/>
      </c>
      <c r="P747" s="1640"/>
      <c r="Q747" s="1680" t="str">
        <f t="shared" si="21"/>
        <v/>
      </c>
      <c r="R747" s="1680"/>
      <c r="S747" s="1680"/>
      <c r="T747" s="412"/>
      <c r="U747" s="350"/>
      <c r="W747" s="143"/>
    </row>
    <row r="748" spans="1:23" s="39" customFormat="1" ht="23.45" customHeight="1">
      <c r="A748" s="357"/>
      <c r="B748" s="281"/>
      <c r="C748" s="865"/>
      <c r="D748" s="1615"/>
      <c r="E748" s="1616"/>
      <c r="F748" s="1616"/>
      <c r="G748" s="1616"/>
      <c r="H748" s="1616"/>
      <c r="I748" s="1616"/>
      <c r="J748" s="1616"/>
      <c r="K748" s="1616"/>
      <c r="L748" s="942"/>
      <c r="M748" s="253"/>
      <c r="N748" s="131"/>
      <c r="O748" s="1639" t="str">
        <f t="shared" si="20"/>
        <v/>
      </c>
      <c r="P748" s="1640"/>
      <c r="Q748" s="1680" t="str">
        <f t="shared" si="21"/>
        <v/>
      </c>
      <c r="R748" s="1680"/>
      <c r="S748" s="1680"/>
      <c r="T748" s="412"/>
      <c r="U748" s="350"/>
      <c r="W748" s="143"/>
    </row>
    <row r="749" spans="1:23" s="39" customFormat="1" ht="23.45" customHeight="1">
      <c r="A749" s="357"/>
      <c r="B749" s="281"/>
      <c r="C749" s="865"/>
      <c r="D749" s="1615"/>
      <c r="E749" s="1616"/>
      <c r="F749" s="1616"/>
      <c r="G749" s="1616"/>
      <c r="H749" s="1616"/>
      <c r="I749" s="1616"/>
      <c r="J749" s="1616"/>
      <c r="K749" s="1616"/>
      <c r="L749" s="942"/>
      <c r="M749" s="253"/>
      <c r="N749" s="131"/>
      <c r="O749" s="1639" t="str">
        <f t="shared" si="20"/>
        <v/>
      </c>
      <c r="P749" s="1640"/>
      <c r="Q749" s="1680" t="str">
        <f t="shared" si="21"/>
        <v/>
      </c>
      <c r="R749" s="1680"/>
      <c r="S749" s="1680"/>
      <c r="T749" s="412"/>
      <c r="U749" s="350"/>
      <c r="W749" s="143"/>
    </row>
    <row r="750" spans="1:23" s="39" customFormat="1" ht="23.45" customHeight="1">
      <c r="A750" s="357"/>
      <c r="B750" s="281"/>
      <c r="C750" s="865"/>
      <c r="D750" s="1615"/>
      <c r="E750" s="1616"/>
      <c r="F750" s="1616"/>
      <c r="G750" s="1616"/>
      <c r="H750" s="1616"/>
      <c r="I750" s="1616"/>
      <c r="J750" s="1616"/>
      <c r="K750" s="1616"/>
      <c r="L750" s="942"/>
      <c r="M750" s="253"/>
      <c r="N750" s="131"/>
      <c r="O750" s="1639" t="str">
        <f t="shared" si="20"/>
        <v/>
      </c>
      <c r="P750" s="1640"/>
      <c r="Q750" s="1680" t="str">
        <f t="shared" si="21"/>
        <v/>
      </c>
      <c r="R750" s="1680"/>
      <c r="S750" s="1680"/>
      <c r="T750" s="412"/>
      <c r="U750" s="350"/>
      <c r="W750" s="143"/>
    </row>
    <row r="751" spans="1:23" s="39" customFormat="1" ht="23.45" customHeight="1">
      <c r="A751" s="357"/>
      <c r="B751" s="281"/>
      <c r="C751" s="865"/>
      <c r="D751" s="1615"/>
      <c r="E751" s="1616"/>
      <c r="F751" s="1616"/>
      <c r="G751" s="1616"/>
      <c r="H751" s="1616"/>
      <c r="I751" s="1616"/>
      <c r="J751" s="1616"/>
      <c r="K751" s="1616"/>
      <c r="L751" s="942"/>
      <c r="M751" s="253"/>
      <c r="N751" s="131"/>
      <c r="O751" s="1639" t="str">
        <f t="shared" si="20"/>
        <v/>
      </c>
      <c r="P751" s="1640"/>
      <c r="Q751" s="1680" t="str">
        <f t="shared" si="21"/>
        <v/>
      </c>
      <c r="R751" s="1680"/>
      <c r="S751" s="1680"/>
      <c r="T751" s="412"/>
      <c r="U751" s="350"/>
      <c r="W751" s="143"/>
    </row>
    <row r="752" spans="1:23" s="39" customFormat="1" ht="23.45" customHeight="1">
      <c r="A752" s="357"/>
      <c r="B752" s="281"/>
      <c r="C752" s="865"/>
      <c r="D752" s="1615"/>
      <c r="E752" s="1616"/>
      <c r="F752" s="1616"/>
      <c r="G752" s="1616"/>
      <c r="H752" s="1616"/>
      <c r="I752" s="1616"/>
      <c r="J752" s="1616"/>
      <c r="K752" s="1616"/>
      <c r="L752" s="942"/>
      <c r="M752" s="253"/>
      <c r="N752" s="131"/>
      <c r="O752" s="1639" t="str">
        <f t="shared" si="20"/>
        <v/>
      </c>
      <c r="P752" s="1640"/>
      <c r="Q752" s="1680" t="str">
        <f t="shared" si="21"/>
        <v/>
      </c>
      <c r="R752" s="1680"/>
      <c r="S752" s="1680"/>
      <c r="T752" s="412"/>
      <c r="U752" s="350"/>
      <c r="W752" s="143"/>
    </row>
    <row r="753" spans="1:24" s="39" customFormat="1" ht="23.45" customHeight="1">
      <c r="A753" s="357"/>
      <c r="B753" s="281"/>
      <c r="C753" s="865"/>
      <c r="D753" s="1615"/>
      <c r="E753" s="1616"/>
      <c r="F753" s="1616"/>
      <c r="G753" s="1616"/>
      <c r="H753" s="1616"/>
      <c r="I753" s="1616"/>
      <c r="J753" s="1616"/>
      <c r="K753" s="1616"/>
      <c r="L753" s="942"/>
      <c r="M753" s="253"/>
      <c r="N753" s="131"/>
      <c r="O753" s="1639" t="str">
        <f t="shared" si="20"/>
        <v/>
      </c>
      <c r="P753" s="1640"/>
      <c r="Q753" s="1680" t="str">
        <f t="shared" si="21"/>
        <v/>
      </c>
      <c r="R753" s="1680"/>
      <c r="S753" s="1680"/>
      <c r="T753" s="412"/>
      <c r="U753" s="350"/>
      <c r="W753" s="143"/>
    </row>
    <row r="754" spans="1:24" s="39" customFormat="1" ht="23.45" customHeight="1">
      <c r="A754" s="357"/>
      <c r="B754" s="281"/>
      <c r="C754" s="865"/>
      <c r="D754" s="1615"/>
      <c r="E754" s="1616"/>
      <c r="F754" s="1616"/>
      <c r="G754" s="1616"/>
      <c r="H754" s="1616"/>
      <c r="I754" s="1616"/>
      <c r="J754" s="1616"/>
      <c r="K754" s="1616"/>
      <c r="L754" s="942"/>
      <c r="M754" s="253"/>
      <c r="N754" s="131"/>
      <c r="O754" s="1639" t="str">
        <f t="shared" si="20"/>
        <v/>
      </c>
      <c r="P754" s="1640"/>
      <c r="Q754" s="1680" t="str">
        <f t="shared" si="21"/>
        <v/>
      </c>
      <c r="R754" s="1680"/>
      <c r="S754" s="1680"/>
      <c r="T754" s="412"/>
      <c r="U754" s="350"/>
      <c r="W754" s="143"/>
    </row>
    <row r="755" spans="1:24" s="39" customFormat="1" ht="23.45" customHeight="1">
      <c r="A755" s="357"/>
      <c r="B755" s="281"/>
      <c r="C755" s="865"/>
      <c r="D755" s="1615"/>
      <c r="E755" s="1616"/>
      <c r="F755" s="1616"/>
      <c r="G755" s="1616"/>
      <c r="H755" s="1616"/>
      <c r="I755" s="1616"/>
      <c r="J755" s="1616"/>
      <c r="K755" s="1616"/>
      <c r="L755" s="942"/>
      <c r="M755" s="253"/>
      <c r="N755" s="131"/>
      <c r="O755" s="1639" t="str">
        <f t="shared" si="20"/>
        <v/>
      </c>
      <c r="P755" s="1640"/>
      <c r="Q755" s="1680" t="str">
        <f t="shared" si="21"/>
        <v/>
      </c>
      <c r="R755" s="1680"/>
      <c r="S755" s="1680"/>
      <c r="T755" s="412"/>
      <c r="U755" s="350"/>
      <c r="W755" s="143"/>
    </row>
    <row r="756" spans="1:24" s="39" customFormat="1" ht="23.45" customHeight="1">
      <c r="A756" s="357"/>
      <c r="B756" s="281"/>
      <c r="C756" s="865"/>
      <c r="D756" s="1615"/>
      <c r="E756" s="1616"/>
      <c r="F756" s="1616"/>
      <c r="G756" s="1616"/>
      <c r="H756" s="1616"/>
      <c r="I756" s="1616"/>
      <c r="J756" s="1616"/>
      <c r="K756" s="1616"/>
      <c r="L756" s="942"/>
      <c r="M756" s="253"/>
      <c r="N756" s="131"/>
      <c r="O756" s="1639" t="str">
        <f t="shared" si="20"/>
        <v/>
      </c>
      <c r="P756" s="1640"/>
      <c r="Q756" s="1680" t="str">
        <f t="shared" si="21"/>
        <v/>
      </c>
      <c r="R756" s="1680"/>
      <c r="S756" s="1680"/>
      <c r="T756" s="412"/>
      <c r="U756" s="350"/>
      <c r="W756" s="143"/>
    </row>
    <row r="757" spans="1:24" s="39" customFormat="1" ht="23.45" customHeight="1">
      <c r="A757" s="357"/>
      <c r="B757" s="281"/>
      <c r="C757" s="865"/>
      <c r="D757" s="1615"/>
      <c r="E757" s="1616"/>
      <c r="F757" s="1616"/>
      <c r="G757" s="1616"/>
      <c r="H757" s="1616"/>
      <c r="I757" s="1616"/>
      <c r="J757" s="1616"/>
      <c r="K757" s="1616"/>
      <c r="L757" s="942"/>
      <c r="M757" s="253"/>
      <c r="N757" s="131"/>
      <c r="O757" s="1639" t="str">
        <f t="shared" si="20"/>
        <v/>
      </c>
      <c r="P757" s="1640"/>
      <c r="Q757" s="1680" t="str">
        <f t="shared" si="21"/>
        <v/>
      </c>
      <c r="R757" s="1680"/>
      <c r="S757" s="1680"/>
      <c r="T757" s="412"/>
      <c r="U757" s="350"/>
      <c r="W757" s="143"/>
    </row>
    <row r="758" spans="1:24" s="39" customFormat="1" ht="23.45" customHeight="1">
      <c r="A758" s="357"/>
      <c r="B758" s="281"/>
      <c r="C758" s="865"/>
      <c r="D758" s="1615"/>
      <c r="E758" s="1616"/>
      <c r="F758" s="1616"/>
      <c r="G758" s="1616"/>
      <c r="H758" s="1616"/>
      <c r="I758" s="1616"/>
      <c r="J758" s="1616"/>
      <c r="K758" s="1616"/>
      <c r="L758" s="942"/>
      <c r="M758" s="253"/>
      <c r="N758" s="131"/>
      <c r="O758" s="1639" t="str">
        <f t="shared" si="20"/>
        <v/>
      </c>
      <c r="P758" s="1640"/>
      <c r="Q758" s="1680" t="str">
        <f t="shared" si="21"/>
        <v/>
      </c>
      <c r="R758" s="1680"/>
      <c r="S758" s="1680"/>
      <c r="T758" s="412"/>
      <c r="U758" s="350"/>
      <c r="W758" s="143"/>
    </row>
    <row r="759" spans="1:24" s="39" customFormat="1" ht="23.45" customHeight="1">
      <c r="A759" s="357"/>
      <c r="B759" s="281"/>
      <c r="C759" s="865"/>
      <c r="D759" s="1615"/>
      <c r="E759" s="1616"/>
      <c r="F759" s="1616"/>
      <c r="G759" s="1616"/>
      <c r="H759" s="1616"/>
      <c r="I759" s="1616"/>
      <c r="J759" s="1616"/>
      <c r="K759" s="1616"/>
      <c r="L759" s="942"/>
      <c r="M759" s="253"/>
      <c r="N759" s="131"/>
      <c r="O759" s="1639" t="str">
        <f t="shared" si="20"/>
        <v/>
      </c>
      <c r="P759" s="1640"/>
      <c r="Q759" s="1680" t="str">
        <f t="shared" si="21"/>
        <v/>
      </c>
      <c r="R759" s="1680"/>
      <c r="S759" s="1680"/>
      <c r="T759" s="412"/>
      <c r="U759" s="350"/>
      <c r="W759" s="143"/>
    </row>
    <row r="760" spans="1:24" s="39" customFormat="1" ht="23.45" customHeight="1">
      <c r="A760" s="357"/>
      <c r="B760" s="281"/>
      <c r="C760" s="865"/>
      <c r="D760" s="1615"/>
      <c r="E760" s="1616"/>
      <c r="F760" s="1616"/>
      <c r="G760" s="1616"/>
      <c r="H760" s="1616"/>
      <c r="I760" s="1616"/>
      <c r="J760" s="1616"/>
      <c r="K760" s="1657"/>
      <c r="L760" s="942"/>
      <c r="M760" s="253"/>
      <c r="N760" s="131"/>
      <c r="O760" s="1639" t="str">
        <f t="shared" si="20"/>
        <v/>
      </c>
      <c r="P760" s="1640"/>
      <c r="Q760" s="1680" t="str">
        <f t="shared" si="21"/>
        <v/>
      </c>
      <c r="R760" s="1680"/>
      <c r="S760" s="1680"/>
      <c r="T760" s="412"/>
      <c r="U760" s="350"/>
      <c r="W760" s="143"/>
    </row>
    <row r="761" spans="1:24" s="39" customFormat="1" ht="23.45" customHeight="1">
      <c r="A761" s="357"/>
      <c r="B761" s="281"/>
      <c r="C761" s="865"/>
      <c r="D761" s="1615"/>
      <c r="E761" s="1616"/>
      <c r="F761" s="1616"/>
      <c r="G761" s="1616"/>
      <c r="H761" s="1616"/>
      <c r="I761" s="1616"/>
      <c r="J761" s="1616"/>
      <c r="K761" s="1616"/>
      <c r="L761" s="942"/>
      <c r="M761" s="253"/>
      <c r="N761" s="131"/>
      <c r="O761" s="1639" t="str">
        <f t="shared" si="20"/>
        <v/>
      </c>
      <c r="P761" s="1640"/>
      <c r="Q761" s="1680" t="str">
        <f t="shared" si="21"/>
        <v/>
      </c>
      <c r="R761" s="1680"/>
      <c r="S761" s="1680"/>
      <c r="T761" s="412"/>
      <c r="U761" s="350"/>
      <c r="V761" s="155"/>
      <c r="W761" s="157"/>
      <c r="X761" s="155"/>
    </row>
    <row r="762" spans="1:24" s="39" customFormat="1" ht="23.45" customHeight="1">
      <c r="A762" s="357"/>
      <c r="B762" s="281"/>
      <c r="C762" s="865"/>
      <c r="D762" s="1615"/>
      <c r="E762" s="1616"/>
      <c r="F762" s="1616"/>
      <c r="G762" s="1616"/>
      <c r="H762" s="1616"/>
      <c r="I762" s="1616"/>
      <c r="J762" s="1616"/>
      <c r="K762" s="1616"/>
      <c r="L762" s="942"/>
      <c r="M762" s="253"/>
      <c r="N762" s="131"/>
      <c r="O762" s="1639" t="str">
        <f t="shared" si="20"/>
        <v/>
      </c>
      <c r="P762" s="1640"/>
      <c r="Q762" s="1680" t="str">
        <f t="shared" si="21"/>
        <v/>
      </c>
      <c r="R762" s="1680"/>
      <c r="S762" s="1680"/>
      <c r="T762" s="412"/>
      <c r="U762" s="350"/>
      <c r="V762" s="202"/>
      <c r="W762" s="202"/>
      <c r="X762" s="202"/>
    </row>
    <row r="763" spans="1:24" s="39" customFormat="1" ht="23.45" customHeight="1">
      <c r="A763" s="357"/>
      <c r="B763" s="281"/>
      <c r="C763" s="90"/>
      <c r="D763" s="1615"/>
      <c r="E763" s="1616"/>
      <c r="F763" s="1616"/>
      <c r="G763" s="1616"/>
      <c r="H763" s="1616"/>
      <c r="I763" s="1616"/>
      <c r="J763" s="1616"/>
      <c r="K763" s="1616"/>
      <c r="L763" s="217"/>
      <c r="M763" s="253"/>
      <c r="N763" s="131"/>
      <c r="O763" s="1639" t="str">
        <f t="shared" si="20"/>
        <v/>
      </c>
      <c r="P763" s="1640"/>
      <c r="Q763" s="1680" t="str">
        <f t="shared" si="21"/>
        <v/>
      </c>
      <c r="R763" s="1680"/>
      <c r="S763" s="1680"/>
      <c r="T763" s="412"/>
      <c r="U763" s="350"/>
      <c r="V763" s="202"/>
      <c r="W763" s="202"/>
      <c r="X763" s="202"/>
    </row>
    <row r="764" spans="1:24" s="39" customFormat="1" ht="23.45" customHeight="1">
      <c r="A764" s="357"/>
      <c r="B764" s="281"/>
      <c r="C764" s="90"/>
      <c r="D764" s="1615"/>
      <c r="E764" s="1616"/>
      <c r="F764" s="1616"/>
      <c r="G764" s="1616"/>
      <c r="H764" s="1616"/>
      <c r="I764" s="1616"/>
      <c r="J764" s="1616"/>
      <c r="K764" s="1616"/>
      <c r="L764" s="217"/>
      <c r="M764" s="253"/>
      <c r="N764" s="131"/>
      <c r="O764" s="1639" t="str">
        <f t="shared" si="20"/>
        <v/>
      </c>
      <c r="P764" s="1640"/>
      <c r="Q764" s="1680" t="str">
        <f t="shared" si="21"/>
        <v/>
      </c>
      <c r="R764" s="1680"/>
      <c r="S764" s="1680"/>
      <c r="T764" s="412"/>
      <c r="U764" s="350"/>
      <c r="V764" s="203"/>
      <c r="W764" s="476"/>
      <c r="X764" s="203"/>
    </row>
    <row r="765" spans="1:24" s="39" customFormat="1" ht="23.45" customHeight="1">
      <c r="A765" s="357"/>
      <c r="B765" s="281"/>
      <c r="C765" s="90"/>
      <c r="D765" s="1615"/>
      <c r="E765" s="1616"/>
      <c r="F765" s="1616"/>
      <c r="G765" s="1616"/>
      <c r="H765" s="1616"/>
      <c r="I765" s="1616"/>
      <c r="J765" s="1616"/>
      <c r="K765" s="1616"/>
      <c r="L765" s="217"/>
      <c r="M765" s="253"/>
      <c r="N765" s="131"/>
      <c r="O765" s="1639" t="str">
        <f>IF(C765*N765=0,"",C765*N765)</f>
        <v/>
      </c>
      <c r="P765" s="1640"/>
      <c r="Q765" s="1680" t="str">
        <f t="shared" si="21"/>
        <v/>
      </c>
      <c r="R765" s="1680"/>
      <c r="S765" s="1680"/>
      <c r="T765" s="412"/>
      <c r="U765" s="350"/>
      <c r="V765" s="155"/>
      <c r="W765" s="157"/>
      <c r="X765" s="155"/>
    </row>
    <row r="766" spans="1:24" s="39" customFormat="1" ht="23.45" customHeight="1">
      <c r="A766" s="357"/>
      <c r="B766" s="281"/>
      <c r="C766" s="90"/>
      <c r="D766" s="1615"/>
      <c r="E766" s="1616"/>
      <c r="F766" s="1616"/>
      <c r="G766" s="1616"/>
      <c r="H766" s="1616"/>
      <c r="I766" s="1616"/>
      <c r="J766" s="1616"/>
      <c r="K766" s="1616"/>
      <c r="L766" s="217"/>
      <c r="M766" s="253"/>
      <c r="N766" s="131"/>
      <c r="O766" s="1639" t="str">
        <f>IF(C766*N766=0,"",C766*N766)</f>
        <v/>
      </c>
      <c r="P766" s="1640"/>
      <c r="Q766" s="1680" t="str">
        <f t="shared" si="21"/>
        <v/>
      </c>
      <c r="R766" s="1680"/>
      <c r="S766" s="1680"/>
      <c r="T766" s="412"/>
      <c r="U766" s="350"/>
      <c r="V766" s="202"/>
      <c r="W766" s="202"/>
      <c r="X766" s="202"/>
    </row>
    <row r="767" spans="1:24" s="39" customFormat="1" ht="23.45" customHeight="1">
      <c r="A767" s="357"/>
      <c r="B767" s="281"/>
      <c r="C767" s="90"/>
      <c r="D767" s="1615"/>
      <c r="E767" s="1616"/>
      <c r="F767" s="1616"/>
      <c r="G767" s="1616"/>
      <c r="H767" s="1616"/>
      <c r="I767" s="1616"/>
      <c r="J767" s="1616"/>
      <c r="K767" s="1616"/>
      <c r="L767" s="217"/>
      <c r="M767" s="253"/>
      <c r="N767" s="131"/>
      <c r="O767" s="1639" t="str">
        <f>IF(C767*N767=0,"",C767*N767)</f>
        <v/>
      </c>
      <c r="P767" s="1640"/>
      <c r="Q767" s="1680" t="str">
        <f t="shared" si="21"/>
        <v/>
      </c>
      <c r="R767" s="1680"/>
      <c r="S767" s="1680"/>
      <c r="T767" s="412"/>
      <c r="U767" s="350"/>
      <c r="V767" s="202"/>
      <c r="W767" s="202"/>
      <c r="X767" s="202"/>
    </row>
    <row r="768" spans="1:24" s="39" customFormat="1" ht="23.45" customHeight="1">
      <c r="A768" s="357"/>
      <c r="B768" s="281"/>
      <c r="C768" s="90"/>
      <c r="D768" s="1615"/>
      <c r="E768" s="1616"/>
      <c r="F768" s="1616"/>
      <c r="G768" s="1616"/>
      <c r="H768" s="1616"/>
      <c r="I768" s="1616"/>
      <c r="J768" s="1616"/>
      <c r="K768" s="1616"/>
      <c r="L768" s="217"/>
      <c r="M768" s="253"/>
      <c r="N768" s="131"/>
      <c r="O768" s="1639" t="str">
        <f t="shared" si="20"/>
        <v/>
      </c>
      <c r="P768" s="1640"/>
      <c r="Q768" s="1680" t="str">
        <f t="shared" si="21"/>
        <v/>
      </c>
      <c r="R768" s="1680"/>
      <c r="S768" s="1680"/>
      <c r="T768" s="412"/>
      <c r="U768" s="350"/>
      <c r="V768" s="203"/>
      <c r="W768" s="476"/>
      <c r="X768" s="203"/>
    </row>
    <row r="769" spans="1:248" s="39" customFormat="1" ht="23.45" customHeight="1">
      <c r="A769" s="357"/>
      <c r="B769" s="281"/>
      <c r="C769" s="90"/>
      <c r="D769" s="1615"/>
      <c r="E769" s="1616"/>
      <c r="F769" s="1616"/>
      <c r="G769" s="1616"/>
      <c r="H769" s="1616"/>
      <c r="I769" s="1616"/>
      <c r="J769" s="1616"/>
      <c r="K769" s="1616"/>
      <c r="L769" s="217"/>
      <c r="M769" s="253"/>
      <c r="N769" s="131"/>
      <c r="O769" s="1639" t="str">
        <f t="shared" si="20"/>
        <v/>
      </c>
      <c r="P769" s="1640"/>
      <c r="Q769" s="1680" t="str">
        <f t="shared" si="21"/>
        <v/>
      </c>
      <c r="R769" s="1680"/>
      <c r="S769" s="1680"/>
      <c r="T769" s="412"/>
      <c r="U769" s="350"/>
      <c r="V769" s="89"/>
      <c r="W769" s="89"/>
      <c r="X769" s="89"/>
    </row>
    <row r="770" spans="1:248" s="39" customFormat="1" ht="23.45" customHeight="1">
      <c r="A770" s="357"/>
      <c r="B770" s="281"/>
      <c r="C770" s="865"/>
      <c r="D770" s="1615"/>
      <c r="E770" s="1616"/>
      <c r="F770" s="1616"/>
      <c r="G770" s="1616"/>
      <c r="H770" s="1616"/>
      <c r="I770" s="1616"/>
      <c r="J770" s="1616"/>
      <c r="K770" s="1616"/>
      <c r="L770" s="942"/>
      <c r="M770" s="253"/>
      <c r="N770" s="131"/>
      <c r="O770" s="1639" t="str">
        <f t="shared" si="20"/>
        <v/>
      </c>
      <c r="P770" s="1640"/>
      <c r="Q770" s="1680" t="str">
        <f t="shared" si="21"/>
        <v/>
      </c>
      <c r="R770" s="1680"/>
      <c r="S770" s="1680"/>
      <c r="T770" s="412"/>
      <c r="U770" s="350"/>
      <c r="V770" s="143"/>
      <c r="W770" s="143"/>
      <c r="X770" s="143"/>
    </row>
    <row r="771" spans="1:248" s="39" customFormat="1" ht="23.45" customHeight="1">
      <c r="A771" s="357"/>
      <c r="B771" s="281"/>
      <c r="C771" s="865"/>
      <c r="D771" s="1615"/>
      <c r="E771" s="1616"/>
      <c r="F771" s="1616"/>
      <c r="G771" s="1616"/>
      <c r="H771" s="1616"/>
      <c r="I771" s="1616"/>
      <c r="J771" s="1616"/>
      <c r="K771" s="1616"/>
      <c r="L771" s="942"/>
      <c r="M771" s="253"/>
      <c r="N771" s="131"/>
      <c r="O771" s="1639" t="str">
        <f t="shared" si="20"/>
        <v/>
      </c>
      <c r="P771" s="1640"/>
      <c r="Q771" s="1680" t="str">
        <f t="shared" si="21"/>
        <v/>
      </c>
      <c r="R771" s="1680"/>
      <c r="S771" s="1680"/>
      <c r="T771" s="412"/>
      <c r="U771" s="350"/>
      <c r="V771" s="88"/>
      <c r="W771" s="89"/>
      <c r="X771" s="89"/>
    </row>
    <row r="772" spans="1:248" s="39" customFormat="1" ht="23.45" customHeight="1">
      <c r="A772" s="357"/>
      <c r="B772" s="281"/>
      <c r="C772" s="865"/>
      <c r="D772" s="1615"/>
      <c r="E772" s="1616"/>
      <c r="F772" s="1616"/>
      <c r="G772" s="1616"/>
      <c r="H772" s="1616"/>
      <c r="I772" s="1616"/>
      <c r="J772" s="1616"/>
      <c r="K772" s="1616"/>
      <c r="L772" s="942"/>
      <c r="M772" s="253"/>
      <c r="N772" s="131"/>
      <c r="O772" s="1639" t="str">
        <f t="shared" si="20"/>
        <v/>
      </c>
      <c r="P772" s="1640"/>
      <c r="Q772" s="1680" t="str">
        <f t="shared" si="21"/>
        <v/>
      </c>
      <c r="R772" s="1680"/>
      <c r="S772" s="1680"/>
      <c r="T772" s="412"/>
      <c r="U772" s="350"/>
      <c r="V772" s="162"/>
      <c r="W772" s="163"/>
      <c r="X772" s="164"/>
    </row>
    <row r="773" spans="1:248" s="39" customFormat="1" ht="23.45" customHeight="1">
      <c r="A773" s="357"/>
      <c r="B773" s="281"/>
      <c r="C773" s="865"/>
      <c r="D773" s="1615"/>
      <c r="E773" s="1616"/>
      <c r="F773" s="1616"/>
      <c r="G773" s="1616"/>
      <c r="H773" s="1616"/>
      <c r="I773" s="1616"/>
      <c r="J773" s="1616"/>
      <c r="K773" s="1616"/>
      <c r="L773" s="942"/>
      <c r="M773" s="253"/>
      <c r="N773" s="131"/>
      <c r="O773" s="1639" t="str">
        <f t="shared" si="20"/>
        <v/>
      </c>
      <c r="P773" s="1640"/>
      <c r="Q773" s="1680" t="str">
        <f t="shared" si="21"/>
        <v/>
      </c>
      <c r="R773" s="1680"/>
      <c r="S773" s="1680"/>
      <c r="T773" s="412"/>
      <c r="U773" s="350"/>
      <c r="V773" s="162"/>
      <c r="W773" s="163"/>
      <c r="X773" s="164"/>
    </row>
    <row r="774" spans="1:248" s="155" customFormat="1" ht="3.75" customHeight="1">
      <c r="A774" s="260"/>
      <c r="B774" s="231"/>
      <c r="C774" s="943"/>
      <c r="D774" s="233"/>
      <c r="E774" s="233"/>
      <c r="F774" s="233"/>
      <c r="G774" s="233"/>
      <c r="H774" s="233"/>
      <c r="I774" s="233"/>
      <c r="J774" s="233"/>
      <c r="K774" s="233"/>
      <c r="L774" s="234"/>
      <c r="M774" s="235"/>
      <c r="N774" s="236"/>
      <c r="O774" s="237"/>
      <c r="P774" s="238"/>
      <c r="Q774" s="239"/>
      <c r="R774" s="240"/>
      <c r="S774" s="240"/>
      <c r="T774" s="241"/>
      <c r="U774" s="218"/>
      <c r="V774" s="165"/>
      <c r="W774" s="163"/>
      <c r="X774" s="164"/>
    </row>
    <row r="775" spans="1:248" s="49" customFormat="1" ht="21.75" customHeight="1">
      <c r="A775" s="358"/>
      <c r="B775" s="1568" t="s">
        <v>189</v>
      </c>
      <c r="C775" s="1578"/>
      <c r="D775" s="1578"/>
      <c r="E775" s="1578"/>
      <c r="F775" s="1578"/>
      <c r="G775" s="1578"/>
      <c r="H775" s="1578"/>
      <c r="I775" s="1578"/>
      <c r="J775" s="1578"/>
      <c r="K775" s="1578"/>
      <c r="L775" s="1578"/>
      <c r="M775" s="1569"/>
      <c r="N775" s="1569"/>
      <c r="O775" s="1569"/>
      <c r="P775" s="1569"/>
      <c r="Q775" s="1569"/>
      <c r="R775" s="1569"/>
      <c r="S775" s="1569"/>
      <c r="T775" s="1570"/>
      <c r="U775" s="351"/>
      <c r="V775" s="165"/>
      <c r="W775" s="163"/>
      <c r="X775" s="164"/>
      <c r="Y775" s="202"/>
      <c r="Z775" s="197"/>
      <c r="AA775" s="197"/>
      <c r="AB775" s="197"/>
      <c r="AC775" s="197"/>
      <c r="AD775" s="197"/>
      <c r="AE775" s="197"/>
      <c r="AF775" s="197"/>
      <c r="AG775" s="197"/>
      <c r="AH775" s="197"/>
      <c r="AI775" s="197"/>
      <c r="AJ775" s="197"/>
      <c r="AK775" s="197"/>
      <c r="AL775" s="197"/>
      <c r="AM775" s="197"/>
      <c r="AN775" s="197"/>
      <c r="AO775" s="194"/>
      <c r="AP775" s="194"/>
      <c r="AQ775" s="194"/>
      <c r="AR775" s="194"/>
      <c r="AS775" s="194"/>
      <c r="AT775" s="194"/>
      <c r="AU775" s="194"/>
      <c r="AV775" s="194"/>
      <c r="AW775" s="194"/>
      <c r="AX775" s="194"/>
      <c r="AY775" s="194"/>
      <c r="AZ775" s="194"/>
      <c r="BA775" s="194"/>
      <c r="BB775" s="194"/>
      <c r="BC775" s="194"/>
      <c r="BD775" s="194"/>
      <c r="BE775" s="194"/>
      <c r="BF775" s="194"/>
      <c r="BG775" s="194"/>
      <c r="BH775" s="194"/>
      <c r="BI775" s="194"/>
      <c r="BJ775" s="194"/>
      <c r="BK775" s="194"/>
      <c r="BL775" s="194"/>
      <c r="BM775" s="194"/>
      <c r="BN775" s="194"/>
      <c r="BO775" s="194"/>
      <c r="BP775" s="194"/>
      <c r="BQ775" s="194"/>
      <c r="BR775" s="194"/>
      <c r="BS775" s="194"/>
      <c r="BT775" s="194"/>
      <c r="BU775" s="194"/>
      <c r="BV775" s="194"/>
      <c r="BW775" s="194"/>
      <c r="BX775" s="194"/>
      <c r="BY775" s="194"/>
      <c r="BZ775" s="194"/>
      <c r="CA775" s="194"/>
      <c r="CB775" s="194"/>
      <c r="CC775" s="194"/>
      <c r="CD775" s="194"/>
      <c r="CE775" s="194"/>
      <c r="CF775" s="194"/>
      <c r="CG775" s="194"/>
      <c r="CH775" s="194"/>
      <c r="CI775" s="194"/>
      <c r="CJ775" s="194"/>
      <c r="CK775" s="194"/>
      <c r="CL775" s="194"/>
      <c r="CM775" s="194"/>
      <c r="CN775" s="194"/>
      <c r="CO775" s="194"/>
      <c r="CP775" s="194"/>
      <c r="CQ775" s="194"/>
      <c r="CR775" s="194"/>
      <c r="CS775" s="194"/>
      <c r="CT775" s="194"/>
      <c r="CU775" s="194"/>
      <c r="CV775" s="194"/>
      <c r="CW775" s="194"/>
      <c r="CX775" s="194"/>
      <c r="CY775" s="194"/>
      <c r="CZ775" s="194"/>
      <c r="DA775" s="194"/>
      <c r="DB775" s="194"/>
      <c r="DC775" s="194"/>
      <c r="DD775" s="194"/>
      <c r="DE775" s="194"/>
      <c r="DF775" s="194"/>
      <c r="DG775" s="194"/>
      <c r="DH775" s="194"/>
      <c r="DI775" s="194"/>
      <c r="DJ775" s="194"/>
      <c r="DK775" s="194"/>
      <c r="DL775" s="194"/>
      <c r="DM775" s="194"/>
      <c r="DN775" s="194"/>
      <c r="DO775" s="194"/>
      <c r="DP775" s="194"/>
      <c r="DQ775" s="194"/>
      <c r="DR775" s="194"/>
      <c r="DS775" s="194"/>
      <c r="DT775" s="194"/>
      <c r="DU775" s="194"/>
      <c r="DV775" s="194"/>
      <c r="DW775" s="194"/>
      <c r="DX775" s="194"/>
      <c r="DY775" s="194"/>
      <c r="DZ775" s="194"/>
      <c r="EA775" s="194"/>
      <c r="EB775" s="194"/>
      <c r="EC775" s="194"/>
      <c r="ED775" s="194"/>
      <c r="EE775" s="194"/>
      <c r="EF775" s="194"/>
      <c r="EG775" s="194"/>
      <c r="EH775" s="194"/>
      <c r="EI775" s="194"/>
      <c r="EJ775" s="194"/>
      <c r="EK775" s="194"/>
      <c r="EL775" s="194"/>
      <c r="EM775" s="194"/>
      <c r="EN775" s="194"/>
      <c r="EO775" s="194"/>
      <c r="EP775" s="194"/>
      <c r="EQ775" s="194"/>
      <c r="ER775" s="194"/>
      <c r="ES775" s="194"/>
      <c r="ET775" s="194"/>
      <c r="EU775" s="194"/>
      <c r="EV775" s="194"/>
      <c r="EW775" s="194"/>
      <c r="EX775" s="194"/>
      <c r="EY775" s="194"/>
      <c r="EZ775" s="194"/>
      <c r="FA775" s="194"/>
      <c r="FB775" s="194"/>
      <c r="FC775" s="194"/>
      <c r="FD775" s="194"/>
      <c r="FE775" s="194"/>
      <c r="FF775" s="194"/>
      <c r="FG775" s="194"/>
      <c r="FH775" s="194"/>
      <c r="FI775" s="194"/>
      <c r="FJ775" s="194"/>
      <c r="FK775" s="194"/>
      <c r="FL775" s="194"/>
      <c r="FM775" s="194"/>
      <c r="FN775" s="194"/>
      <c r="FO775" s="194"/>
      <c r="FP775" s="194"/>
      <c r="FQ775" s="194"/>
      <c r="FR775" s="194"/>
      <c r="FS775" s="194"/>
      <c r="FT775" s="194"/>
      <c r="FU775" s="194"/>
      <c r="FV775" s="194"/>
      <c r="FW775" s="194"/>
      <c r="FX775" s="194"/>
      <c r="FY775" s="194"/>
      <c r="FZ775" s="194"/>
      <c r="GA775" s="194"/>
      <c r="GB775" s="194"/>
      <c r="GC775" s="194"/>
      <c r="GD775" s="194"/>
      <c r="GE775" s="194"/>
      <c r="GF775" s="194"/>
      <c r="GG775" s="194"/>
      <c r="GH775" s="194"/>
      <c r="GI775" s="194"/>
      <c r="GJ775" s="194"/>
      <c r="GK775" s="194"/>
      <c r="GL775" s="194"/>
      <c r="GM775" s="194"/>
      <c r="GN775" s="194"/>
      <c r="GO775" s="194"/>
      <c r="GP775" s="194"/>
      <c r="GQ775" s="194"/>
      <c r="GR775" s="194"/>
      <c r="GS775" s="194"/>
      <c r="GT775" s="194"/>
      <c r="GU775" s="194"/>
      <c r="GV775" s="194"/>
      <c r="GW775" s="194"/>
      <c r="GX775" s="194"/>
      <c r="GY775" s="194"/>
      <c r="GZ775" s="194"/>
      <c r="HA775" s="194"/>
      <c r="HB775" s="194"/>
      <c r="HC775" s="194"/>
      <c r="HD775" s="194"/>
      <c r="HE775" s="194"/>
      <c r="HF775" s="194"/>
      <c r="HG775" s="194"/>
      <c r="HH775" s="194"/>
      <c r="HI775" s="194"/>
      <c r="HJ775" s="194"/>
      <c r="HK775" s="194"/>
      <c r="HL775" s="194"/>
      <c r="HM775" s="194"/>
      <c r="HN775" s="194"/>
      <c r="HO775" s="194"/>
      <c r="HP775" s="194"/>
      <c r="HQ775" s="194"/>
      <c r="HR775" s="194"/>
      <c r="HS775" s="194"/>
      <c r="HT775" s="194"/>
      <c r="HU775" s="194"/>
      <c r="HV775" s="194"/>
      <c r="HW775" s="194"/>
      <c r="HX775" s="194"/>
      <c r="HY775" s="194"/>
      <c r="HZ775" s="194"/>
      <c r="IA775" s="194"/>
      <c r="IB775" s="194"/>
      <c r="IC775" s="194"/>
      <c r="ID775" s="194"/>
      <c r="IE775" s="194"/>
      <c r="IF775" s="194"/>
      <c r="IG775" s="194"/>
      <c r="IH775" s="194"/>
      <c r="II775" s="194"/>
      <c r="IJ775" s="194"/>
      <c r="IK775" s="194"/>
      <c r="IL775" s="194"/>
      <c r="IM775" s="194"/>
      <c r="IN775" s="194"/>
    </row>
    <row r="776" spans="1:248" s="49" customFormat="1" ht="21.75" customHeight="1">
      <c r="A776" s="358"/>
      <c r="B776" s="1625" t="s">
        <v>187</v>
      </c>
      <c r="C776" s="1626"/>
      <c r="D776" s="1626"/>
      <c r="E776" s="1626"/>
      <c r="F776" s="1626"/>
      <c r="G776" s="1626"/>
      <c r="H776" s="1626"/>
      <c r="I776" s="1626"/>
      <c r="J776" s="1626"/>
      <c r="K776" s="1626"/>
      <c r="L776" s="1626"/>
      <c r="M776" s="1627"/>
      <c r="N776" s="1627"/>
      <c r="O776" s="1627"/>
      <c r="P776" s="1627"/>
      <c r="Q776" s="1627"/>
      <c r="R776" s="1627"/>
      <c r="S776" s="1627"/>
      <c r="T776" s="1628"/>
      <c r="U776" s="351"/>
      <c r="V776" s="165"/>
      <c r="W776" s="163"/>
      <c r="X776" s="164"/>
      <c r="Y776" s="202"/>
      <c r="Z776" s="197"/>
      <c r="AA776" s="197"/>
      <c r="AB776" s="197"/>
      <c r="AC776" s="197"/>
      <c r="AD776" s="197"/>
      <c r="AE776" s="197"/>
      <c r="AF776" s="197"/>
      <c r="AG776" s="197"/>
      <c r="AH776" s="197"/>
      <c r="AI776" s="197"/>
      <c r="AJ776" s="197"/>
      <c r="AK776" s="197"/>
      <c r="AL776" s="197"/>
      <c r="AM776" s="197"/>
      <c r="AN776" s="197"/>
      <c r="AO776" s="194"/>
      <c r="AP776" s="194"/>
      <c r="AQ776" s="194"/>
      <c r="AR776" s="194"/>
      <c r="AS776" s="194"/>
      <c r="AT776" s="194"/>
      <c r="AU776" s="194"/>
      <c r="AV776" s="194"/>
      <c r="AW776" s="194"/>
      <c r="AX776" s="194"/>
      <c r="AY776" s="194"/>
      <c r="AZ776" s="194"/>
      <c r="BA776" s="194"/>
      <c r="BB776" s="194"/>
      <c r="BC776" s="194"/>
      <c r="BD776" s="194"/>
      <c r="BE776" s="194"/>
      <c r="BF776" s="194"/>
      <c r="BG776" s="194"/>
      <c r="BH776" s="194"/>
      <c r="BI776" s="194"/>
      <c r="BJ776" s="194"/>
      <c r="BK776" s="194"/>
      <c r="BL776" s="194"/>
      <c r="BM776" s="194"/>
      <c r="BN776" s="194"/>
      <c r="BO776" s="194"/>
      <c r="BP776" s="194"/>
      <c r="BQ776" s="194"/>
      <c r="BR776" s="194"/>
      <c r="BS776" s="194"/>
      <c r="BT776" s="194"/>
      <c r="BU776" s="194"/>
      <c r="BV776" s="194"/>
      <c r="BW776" s="194"/>
      <c r="BX776" s="194"/>
      <c r="BY776" s="194"/>
      <c r="BZ776" s="194"/>
      <c r="CA776" s="194"/>
      <c r="CB776" s="194"/>
      <c r="CC776" s="194"/>
      <c r="CD776" s="194"/>
      <c r="CE776" s="194"/>
      <c r="CF776" s="194"/>
      <c r="CG776" s="194"/>
      <c r="CH776" s="194"/>
      <c r="CI776" s="194"/>
      <c r="CJ776" s="194"/>
      <c r="CK776" s="194"/>
      <c r="CL776" s="194"/>
      <c r="CM776" s="194"/>
      <c r="CN776" s="194"/>
      <c r="CO776" s="194"/>
      <c r="CP776" s="194"/>
      <c r="CQ776" s="194"/>
      <c r="CR776" s="194"/>
      <c r="CS776" s="194"/>
      <c r="CT776" s="194"/>
      <c r="CU776" s="194"/>
      <c r="CV776" s="194"/>
      <c r="CW776" s="194"/>
      <c r="CX776" s="194"/>
      <c r="CY776" s="194"/>
      <c r="CZ776" s="194"/>
      <c r="DA776" s="194"/>
      <c r="DB776" s="194"/>
      <c r="DC776" s="194"/>
      <c r="DD776" s="194"/>
      <c r="DE776" s="194"/>
      <c r="DF776" s="194"/>
      <c r="DG776" s="194"/>
      <c r="DH776" s="194"/>
      <c r="DI776" s="194"/>
      <c r="DJ776" s="194"/>
      <c r="DK776" s="194"/>
      <c r="DL776" s="194"/>
      <c r="DM776" s="194"/>
      <c r="DN776" s="194"/>
      <c r="DO776" s="194"/>
      <c r="DP776" s="194"/>
      <c r="DQ776" s="194"/>
      <c r="DR776" s="194"/>
      <c r="DS776" s="194"/>
      <c r="DT776" s="194"/>
      <c r="DU776" s="194"/>
      <c r="DV776" s="194"/>
      <c r="DW776" s="194"/>
      <c r="DX776" s="194"/>
      <c r="DY776" s="194"/>
      <c r="DZ776" s="194"/>
      <c r="EA776" s="194"/>
      <c r="EB776" s="194"/>
      <c r="EC776" s="194"/>
      <c r="ED776" s="194"/>
      <c r="EE776" s="194"/>
      <c r="EF776" s="194"/>
      <c r="EG776" s="194"/>
      <c r="EH776" s="194"/>
      <c r="EI776" s="194"/>
      <c r="EJ776" s="194"/>
      <c r="EK776" s="194"/>
      <c r="EL776" s="194"/>
      <c r="EM776" s="194"/>
      <c r="EN776" s="194"/>
      <c r="EO776" s="194"/>
      <c r="EP776" s="194"/>
      <c r="EQ776" s="194"/>
      <c r="ER776" s="194"/>
      <c r="ES776" s="194"/>
      <c r="ET776" s="194"/>
      <c r="EU776" s="194"/>
      <c r="EV776" s="194"/>
      <c r="EW776" s="194"/>
      <c r="EX776" s="194"/>
      <c r="EY776" s="194"/>
      <c r="EZ776" s="194"/>
      <c r="FA776" s="194"/>
      <c r="FB776" s="194"/>
      <c r="FC776" s="194"/>
      <c r="FD776" s="194"/>
      <c r="FE776" s="194"/>
      <c r="FF776" s="194"/>
      <c r="FG776" s="194"/>
      <c r="FH776" s="194"/>
      <c r="FI776" s="194"/>
      <c r="FJ776" s="194"/>
      <c r="FK776" s="194"/>
      <c r="FL776" s="194"/>
      <c r="FM776" s="194"/>
      <c r="FN776" s="194"/>
      <c r="FO776" s="194"/>
      <c r="FP776" s="194"/>
      <c r="FQ776" s="194"/>
      <c r="FR776" s="194"/>
      <c r="FS776" s="194"/>
      <c r="FT776" s="194"/>
      <c r="FU776" s="194"/>
      <c r="FV776" s="194"/>
      <c r="FW776" s="194"/>
      <c r="FX776" s="194"/>
      <c r="FY776" s="194"/>
      <c r="FZ776" s="194"/>
      <c r="GA776" s="194"/>
      <c r="GB776" s="194"/>
      <c r="GC776" s="194"/>
      <c r="GD776" s="194"/>
      <c r="GE776" s="194"/>
      <c r="GF776" s="194"/>
      <c r="GG776" s="194"/>
      <c r="GH776" s="194"/>
      <c r="GI776" s="194"/>
      <c r="GJ776" s="194"/>
      <c r="GK776" s="194"/>
      <c r="GL776" s="194"/>
      <c r="GM776" s="194"/>
      <c r="GN776" s="194"/>
      <c r="GO776" s="194"/>
      <c r="GP776" s="194"/>
      <c r="GQ776" s="194"/>
      <c r="GR776" s="194"/>
      <c r="GS776" s="194"/>
      <c r="GT776" s="194"/>
      <c r="GU776" s="194"/>
      <c r="GV776" s="194"/>
      <c r="GW776" s="194"/>
      <c r="GX776" s="194"/>
      <c r="GY776" s="194"/>
      <c r="GZ776" s="194"/>
      <c r="HA776" s="194"/>
      <c r="HB776" s="194"/>
      <c r="HC776" s="194"/>
      <c r="HD776" s="194"/>
      <c r="HE776" s="194"/>
      <c r="HF776" s="194"/>
      <c r="HG776" s="194"/>
      <c r="HH776" s="194"/>
      <c r="HI776" s="194"/>
      <c r="HJ776" s="194"/>
      <c r="HK776" s="194"/>
      <c r="HL776" s="194"/>
      <c r="HM776" s="194"/>
      <c r="HN776" s="194"/>
      <c r="HO776" s="194"/>
      <c r="HP776" s="194"/>
      <c r="HQ776" s="194"/>
      <c r="HR776" s="194"/>
      <c r="HS776" s="194"/>
      <c r="HT776" s="194"/>
      <c r="HU776" s="194"/>
      <c r="HV776" s="194"/>
      <c r="HW776" s="194"/>
      <c r="HX776" s="194"/>
      <c r="HY776" s="194"/>
      <c r="HZ776" s="194"/>
      <c r="IA776" s="194"/>
      <c r="IB776" s="194"/>
      <c r="IC776" s="194"/>
      <c r="ID776" s="194"/>
      <c r="IE776" s="194"/>
      <c r="IF776" s="194"/>
      <c r="IG776" s="194"/>
      <c r="IH776" s="194"/>
      <c r="II776" s="194"/>
      <c r="IJ776" s="194"/>
      <c r="IK776" s="194"/>
      <c r="IL776" s="194"/>
      <c r="IM776" s="194"/>
      <c r="IN776" s="194"/>
    </row>
    <row r="777" spans="1:248" s="314" customFormat="1" ht="12" customHeight="1">
      <c r="A777" s="260"/>
      <c r="B777" s="224" t="str">
        <f>B709</f>
        <v>FAPESP,  SETEMBRO DE 2015</v>
      </c>
      <c r="C777" s="824"/>
      <c r="D777" s="824"/>
      <c r="E777" s="826"/>
      <c r="F777" s="826"/>
      <c r="G777" s="826"/>
      <c r="H777" s="826"/>
      <c r="I777" s="826"/>
      <c r="J777" s="826"/>
      <c r="K777" s="826"/>
      <c r="L777" s="824"/>
      <c r="M777" s="1641"/>
      <c r="N777" s="1641"/>
      <c r="O777" s="1641"/>
      <c r="P777" s="1641"/>
      <c r="Q777" s="1641"/>
      <c r="R777" s="1641"/>
      <c r="S777" s="521"/>
      <c r="T777" s="521">
        <v>1</v>
      </c>
      <c r="U777" s="210"/>
      <c r="V777" s="143"/>
      <c r="W777" s="143"/>
      <c r="X777" s="143"/>
      <c r="Y777" s="203"/>
      <c r="Z777" s="198"/>
      <c r="AA777" s="198"/>
      <c r="AB777" s="198"/>
      <c r="AC777" s="198"/>
      <c r="AD777" s="198"/>
      <c r="AE777" s="198"/>
      <c r="AF777" s="198"/>
      <c r="AG777" s="198"/>
      <c r="AH777" s="198"/>
      <c r="AI777" s="198"/>
      <c r="AJ777" s="198"/>
      <c r="AK777" s="198"/>
      <c r="AL777" s="198"/>
      <c r="AM777" s="198"/>
      <c r="AN777" s="198"/>
      <c r="AO777" s="186"/>
      <c r="AP777" s="186"/>
      <c r="AQ777" s="186"/>
      <c r="AR777" s="186"/>
      <c r="AS777" s="186"/>
      <c r="AT777" s="186"/>
      <c r="AU777" s="186"/>
      <c r="AV777" s="186"/>
      <c r="AW777" s="186"/>
      <c r="AX777" s="186"/>
      <c r="AY777" s="186"/>
      <c r="AZ777" s="186"/>
      <c r="BA777" s="186"/>
      <c r="BB777" s="186"/>
      <c r="BC777" s="186"/>
      <c r="BD777" s="186"/>
      <c r="BE777" s="186"/>
      <c r="BF777" s="186"/>
      <c r="BG777" s="186"/>
      <c r="BH777" s="186"/>
      <c r="BI777" s="186"/>
      <c r="BJ777" s="186"/>
      <c r="BK777" s="186"/>
      <c r="BL777" s="186"/>
      <c r="BM777" s="186"/>
      <c r="BN777" s="186"/>
      <c r="BO777" s="186"/>
      <c r="BP777" s="186"/>
      <c r="BQ777" s="186"/>
      <c r="BR777" s="186"/>
      <c r="BS777" s="186"/>
      <c r="BT777" s="186"/>
      <c r="BU777" s="186"/>
      <c r="BV777" s="186"/>
      <c r="BW777" s="186"/>
      <c r="BX777" s="186"/>
      <c r="BY777" s="186"/>
      <c r="BZ777" s="186"/>
      <c r="CA777" s="186"/>
      <c r="CB777" s="186"/>
      <c r="CC777" s="186"/>
      <c r="CD777" s="186"/>
      <c r="CE777" s="186"/>
      <c r="CF777" s="186"/>
      <c r="CG777" s="186"/>
      <c r="CH777" s="186"/>
      <c r="CI777" s="186"/>
      <c r="CJ777" s="186"/>
      <c r="CK777" s="186"/>
      <c r="CL777" s="186"/>
      <c r="CM777" s="186"/>
      <c r="CN777" s="186"/>
      <c r="CO777" s="186"/>
      <c r="CP777" s="186"/>
      <c r="CQ777" s="186"/>
      <c r="CR777" s="186"/>
      <c r="CS777" s="186"/>
      <c r="CT777" s="186"/>
      <c r="CU777" s="186"/>
      <c r="CV777" s="186"/>
      <c r="CW777" s="186"/>
      <c r="CX777" s="186"/>
      <c r="CY777" s="186"/>
      <c r="CZ777" s="186"/>
      <c r="DA777" s="186"/>
      <c r="DB777" s="186"/>
      <c r="DC777" s="186"/>
      <c r="DD777" s="186"/>
      <c r="DE777" s="186"/>
      <c r="DF777" s="186"/>
      <c r="DG777" s="186"/>
      <c r="DH777" s="186"/>
      <c r="DI777" s="186"/>
      <c r="DJ777" s="186"/>
      <c r="DK777" s="186"/>
      <c r="DL777" s="186"/>
      <c r="DM777" s="186"/>
      <c r="DN777" s="186"/>
      <c r="DO777" s="186"/>
      <c r="DP777" s="186"/>
      <c r="DQ777" s="186"/>
      <c r="DR777" s="186"/>
      <c r="DS777" s="186"/>
      <c r="DT777" s="186"/>
      <c r="DU777" s="186"/>
      <c r="DV777" s="186"/>
      <c r="DW777" s="186"/>
      <c r="DX777" s="186"/>
      <c r="DY777" s="186"/>
      <c r="DZ777" s="186"/>
      <c r="EA777" s="186"/>
      <c r="EB777" s="186"/>
      <c r="EC777" s="186"/>
      <c r="ED777" s="186"/>
      <c r="EE777" s="186"/>
      <c r="EF777" s="186"/>
      <c r="EG777" s="186"/>
      <c r="EH777" s="186"/>
      <c r="EI777" s="186"/>
      <c r="EJ777" s="186"/>
      <c r="EK777" s="186"/>
      <c r="EL777" s="186"/>
      <c r="EM777" s="186"/>
      <c r="EN777" s="186"/>
      <c r="EO777" s="186"/>
      <c r="EP777" s="186"/>
      <c r="EQ777" s="186"/>
      <c r="ER777" s="186"/>
      <c r="ES777" s="186"/>
      <c r="ET777" s="186"/>
      <c r="EU777" s="186"/>
      <c r="EV777" s="186"/>
      <c r="EW777" s="186"/>
      <c r="EX777" s="186"/>
      <c r="EY777" s="186"/>
      <c r="EZ777" s="186"/>
      <c r="FA777" s="186"/>
      <c r="FB777" s="186"/>
      <c r="FC777" s="186"/>
      <c r="FD777" s="186"/>
      <c r="FE777" s="186"/>
      <c r="FF777" s="186"/>
      <c r="FG777" s="186"/>
      <c r="FH777" s="186"/>
      <c r="FI777" s="186"/>
      <c r="FJ777" s="186"/>
      <c r="FK777" s="186"/>
      <c r="FL777" s="186"/>
      <c r="FM777" s="186"/>
      <c r="FN777" s="186"/>
      <c r="FO777" s="186"/>
      <c r="FP777" s="186"/>
      <c r="FQ777" s="186"/>
      <c r="FR777" s="186"/>
      <c r="FS777" s="186"/>
      <c r="FT777" s="186"/>
      <c r="FU777" s="186"/>
      <c r="FV777" s="186"/>
      <c r="FW777" s="186"/>
      <c r="FX777" s="186"/>
      <c r="FY777" s="186"/>
      <c r="FZ777" s="186"/>
      <c r="GA777" s="186"/>
      <c r="GB777" s="186"/>
      <c r="GC777" s="186"/>
      <c r="GD777" s="186"/>
      <c r="GE777" s="186"/>
      <c r="GF777" s="186"/>
      <c r="GG777" s="186"/>
      <c r="GH777" s="186"/>
      <c r="GI777" s="186"/>
      <c r="GJ777" s="186"/>
      <c r="GK777" s="186"/>
      <c r="GL777" s="186"/>
      <c r="GM777" s="186"/>
      <c r="GN777" s="186"/>
      <c r="GO777" s="186"/>
      <c r="GP777" s="186"/>
      <c r="GQ777" s="186"/>
      <c r="GR777" s="186"/>
      <c r="GS777" s="186"/>
      <c r="GT777" s="186"/>
      <c r="GU777" s="186"/>
      <c r="GV777" s="186"/>
      <c r="GW777" s="186"/>
      <c r="GX777" s="186"/>
      <c r="GY777" s="186"/>
      <c r="GZ777" s="186"/>
      <c r="HA777" s="186"/>
      <c r="HB777" s="186"/>
      <c r="HC777" s="186"/>
      <c r="HD777" s="186"/>
      <c r="HE777" s="186"/>
      <c r="HF777" s="186"/>
      <c r="HG777" s="186"/>
      <c r="HH777" s="186"/>
      <c r="HI777" s="186"/>
      <c r="HJ777" s="186"/>
      <c r="HK777" s="186"/>
      <c r="HL777" s="186"/>
      <c r="HM777" s="186"/>
      <c r="HN777" s="186"/>
      <c r="HO777" s="186"/>
      <c r="HP777" s="186"/>
      <c r="HQ777" s="186"/>
      <c r="HR777" s="186"/>
      <c r="HS777" s="186"/>
      <c r="HT777" s="186"/>
      <c r="HU777" s="186"/>
      <c r="HV777" s="186"/>
      <c r="HW777" s="186"/>
      <c r="HX777" s="186"/>
      <c r="HY777" s="186"/>
      <c r="HZ777" s="186"/>
      <c r="IA777" s="186"/>
      <c r="IB777" s="186"/>
      <c r="IC777" s="186"/>
      <c r="ID777" s="186"/>
      <c r="IE777" s="186"/>
      <c r="IF777" s="186"/>
      <c r="IG777" s="186"/>
      <c r="IH777" s="186"/>
      <c r="II777" s="186"/>
      <c r="IJ777" s="186"/>
      <c r="IK777" s="186"/>
      <c r="IL777" s="186"/>
      <c r="IM777" s="186"/>
      <c r="IN777" s="186"/>
    </row>
    <row r="778" spans="1:248" s="314" customFormat="1" ht="21" customHeight="1">
      <c r="A778" s="260"/>
      <c r="B778" s="309" t="s">
        <v>144</v>
      </c>
      <c r="C778" s="824"/>
      <c r="D778" s="824"/>
      <c r="E778" s="826"/>
      <c r="F778" s="826"/>
      <c r="G778" s="826"/>
      <c r="H778" s="826"/>
      <c r="I778" s="826"/>
      <c r="J778" s="826"/>
      <c r="K778" s="826"/>
      <c r="L778" s="824"/>
      <c r="M778" s="311"/>
      <c r="N778" s="311"/>
      <c r="O778" s="311"/>
      <c r="P778" s="311"/>
      <c r="Q778" s="311"/>
      <c r="R778" s="311"/>
      <c r="S778" s="311"/>
      <c r="T778" s="311"/>
      <c r="U778" s="210"/>
      <c r="V778" s="143"/>
      <c r="W778" s="143"/>
      <c r="X778" s="143"/>
      <c r="Y778" s="203"/>
      <c r="Z778" s="198"/>
      <c r="AA778" s="198"/>
      <c r="AB778" s="198"/>
      <c r="AC778" s="198"/>
      <c r="AD778" s="198"/>
      <c r="AE778" s="198"/>
      <c r="AF778" s="198"/>
      <c r="AG778" s="198"/>
      <c r="AH778" s="198"/>
      <c r="AI778" s="198"/>
      <c r="AJ778" s="198"/>
      <c r="AK778" s="198"/>
      <c r="AL778" s="198"/>
      <c r="AM778" s="198"/>
      <c r="AN778" s="198"/>
      <c r="AO778" s="186"/>
      <c r="AP778" s="186"/>
      <c r="AQ778" s="186"/>
      <c r="AR778" s="186"/>
      <c r="AS778" s="186"/>
      <c r="AT778" s="186"/>
      <c r="AU778" s="186"/>
      <c r="AV778" s="186"/>
      <c r="AW778" s="186"/>
      <c r="AX778" s="186"/>
      <c r="AY778" s="186"/>
      <c r="AZ778" s="186"/>
      <c r="BA778" s="186"/>
      <c r="BB778" s="186"/>
      <c r="BC778" s="186"/>
      <c r="BD778" s="186"/>
      <c r="BE778" s="186"/>
      <c r="BF778" s="186"/>
      <c r="BG778" s="186"/>
      <c r="BH778" s="186"/>
      <c r="BI778" s="186"/>
      <c r="BJ778" s="186"/>
      <c r="BK778" s="186"/>
      <c r="BL778" s="186"/>
      <c r="BM778" s="186"/>
      <c r="BN778" s="186"/>
      <c r="BO778" s="186"/>
      <c r="BP778" s="186"/>
      <c r="BQ778" s="186"/>
      <c r="BR778" s="186"/>
      <c r="BS778" s="186"/>
      <c r="BT778" s="186"/>
      <c r="BU778" s="186"/>
      <c r="BV778" s="186"/>
      <c r="BW778" s="186"/>
      <c r="BX778" s="186"/>
      <c r="BY778" s="186"/>
      <c r="BZ778" s="186"/>
      <c r="CA778" s="186"/>
      <c r="CB778" s="186"/>
      <c r="CC778" s="186"/>
      <c r="CD778" s="186"/>
      <c r="CE778" s="186"/>
      <c r="CF778" s="186"/>
      <c r="CG778" s="186"/>
      <c r="CH778" s="186"/>
      <c r="CI778" s="186"/>
      <c r="CJ778" s="186"/>
      <c r="CK778" s="186"/>
      <c r="CL778" s="186"/>
      <c r="CM778" s="186"/>
      <c r="CN778" s="186"/>
      <c r="CO778" s="186"/>
      <c r="CP778" s="186"/>
      <c r="CQ778" s="186"/>
      <c r="CR778" s="186"/>
      <c r="CS778" s="186"/>
      <c r="CT778" s="186"/>
      <c r="CU778" s="186"/>
      <c r="CV778" s="186"/>
      <c r="CW778" s="186"/>
      <c r="CX778" s="186"/>
      <c r="CY778" s="186"/>
      <c r="CZ778" s="186"/>
      <c r="DA778" s="186"/>
      <c r="DB778" s="186"/>
      <c r="DC778" s="186"/>
      <c r="DD778" s="186"/>
      <c r="DE778" s="186"/>
      <c r="DF778" s="186"/>
      <c r="DG778" s="186"/>
      <c r="DH778" s="186"/>
      <c r="DI778" s="186"/>
      <c r="DJ778" s="186"/>
      <c r="DK778" s="186"/>
      <c r="DL778" s="186"/>
      <c r="DM778" s="186"/>
      <c r="DN778" s="186"/>
      <c r="DO778" s="186"/>
      <c r="DP778" s="186"/>
      <c r="DQ778" s="186"/>
      <c r="DR778" s="186"/>
      <c r="DS778" s="186"/>
      <c r="DT778" s="186"/>
      <c r="DU778" s="186"/>
      <c r="DV778" s="186"/>
      <c r="DW778" s="186"/>
      <c r="DX778" s="186"/>
      <c r="DY778" s="186"/>
      <c r="DZ778" s="186"/>
      <c r="EA778" s="186"/>
      <c r="EB778" s="186"/>
      <c r="EC778" s="186"/>
      <c r="ED778" s="186"/>
      <c r="EE778" s="186"/>
      <c r="EF778" s="186"/>
      <c r="EG778" s="186"/>
      <c r="EH778" s="186"/>
      <c r="EI778" s="186"/>
      <c r="EJ778" s="186"/>
      <c r="EK778" s="186"/>
      <c r="EL778" s="186"/>
      <c r="EM778" s="186"/>
      <c r="EN778" s="186"/>
      <c r="EO778" s="186"/>
      <c r="EP778" s="186"/>
      <c r="EQ778" s="186"/>
      <c r="ER778" s="186"/>
      <c r="ES778" s="186"/>
      <c r="ET778" s="186"/>
      <c r="EU778" s="186"/>
      <c r="EV778" s="186"/>
      <c r="EW778" s="186"/>
      <c r="EX778" s="186"/>
      <c r="EY778" s="186"/>
      <c r="EZ778" s="186"/>
      <c r="FA778" s="186"/>
      <c r="FB778" s="186"/>
      <c r="FC778" s="186"/>
      <c r="FD778" s="186"/>
      <c r="FE778" s="186"/>
      <c r="FF778" s="186"/>
      <c r="FG778" s="186"/>
      <c r="FH778" s="186"/>
      <c r="FI778" s="186"/>
      <c r="FJ778" s="186"/>
      <c r="FK778" s="186"/>
      <c r="FL778" s="186"/>
      <c r="FM778" s="186"/>
      <c r="FN778" s="186"/>
      <c r="FO778" s="186"/>
      <c r="FP778" s="186"/>
      <c r="FQ778" s="186"/>
      <c r="FR778" s="186"/>
      <c r="FS778" s="186"/>
      <c r="FT778" s="186"/>
      <c r="FU778" s="186"/>
      <c r="FV778" s="186"/>
      <c r="FW778" s="186"/>
      <c r="FX778" s="186"/>
      <c r="FY778" s="186"/>
      <c r="FZ778" s="186"/>
      <c r="GA778" s="186"/>
      <c r="GB778" s="186"/>
      <c r="GC778" s="186"/>
      <c r="GD778" s="186"/>
      <c r="GE778" s="186"/>
      <c r="GF778" s="186"/>
      <c r="GG778" s="186"/>
      <c r="GH778" s="186"/>
      <c r="GI778" s="186"/>
      <c r="GJ778" s="186"/>
      <c r="GK778" s="186"/>
      <c r="GL778" s="186"/>
      <c r="GM778" s="186"/>
      <c r="GN778" s="186"/>
      <c r="GO778" s="186"/>
      <c r="GP778" s="186"/>
      <c r="GQ778" s="186"/>
      <c r="GR778" s="186"/>
      <c r="GS778" s="186"/>
      <c r="GT778" s="186"/>
      <c r="GU778" s="186"/>
      <c r="GV778" s="186"/>
      <c r="GW778" s="186"/>
      <c r="GX778" s="186"/>
      <c r="GY778" s="186"/>
      <c r="GZ778" s="186"/>
      <c r="HA778" s="186"/>
      <c r="HB778" s="186"/>
      <c r="HC778" s="186"/>
      <c r="HD778" s="186"/>
      <c r="HE778" s="186"/>
      <c r="HF778" s="186"/>
      <c r="HG778" s="186"/>
      <c r="HH778" s="186"/>
      <c r="HI778" s="186"/>
      <c r="HJ778" s="186"/>
      <c r="HK778" s="186"/>
      <c r="HL778" s="186"/>
      <c r="HM778" s="186"/>
      <c r="HN778" s="186"/>
      <c r="HO778" s="186"/>
      <c r="HP778" s="186"/>
      <c r="HQ778" s="186"/>
      <c r="HR778" s="186"/>
      <c r="HS778" s="186"/>
      <c r="HT778" s="186"/>
      <c r="HU778" s="186"/>
      <c r="HV778" s="186"/>
      <c r="HW778" s="186"/>
      <c r="HX778" s="186"/>
      <c r="HY778" s="186"/>
      <c r="HZ778" s="186"/>
      <c r="IA778" s="186"/>
      <c r="IB778" s="186"/>
      <c r="IC778" s="186"/>
      <c r="ID778" s="186"/>
      <c r="IE778" s="186"/>
      <c r="IF778" s="186"/>
      <c r="IG778" s="186"/>
      <c r="IH778" s="186"/>
      <c r="II778" s="186"/>
      <c r="IJ778" s="186"/>
      <c r="IK778" s="186"/>
      <c r="IL778" s="186"/>
      <c r="IM778" s="186"/>
      <c r="IN778" s="186"/>
    </row>
    <row r="779" spans="1:248" s="39" customFormat="1" ht="12.75" customHeight="1">
      <c r="A779" s="260"/>
      <c r="B779" s="1629" t="s">
        <v>1</v>
      </c>
      <c r="C779" s="1644" t="s">
        <v>7</v>
      </c>
      <c r="D779" s="1646" t="s">
        <v>8</v>
      </c>
      <c r="E779" s="1647"/>
      <c r="F779" s="1647"/>
      <c r="G779" s="1647"/>
      <c r="H779" s="1647"/>
      <c r="I779" s="1647"/>
      <c r="J779" s="1647"/>
      <c r="K779" s="1648"/>
      <c r="L779" s="1644" t="s">
        <v>117</v>
      </c>
      <c r="M779" s="1587" t="s">
        <v>53</v>
      </c>
      <c r="N779" s="1644" t="s">
        <v>3</v>
      </c>
      <c r="O779" s="1633" t="s">
        <v>118</v>
      </c>
      <c r="P779" s="1634"/>
      <c r="Q779" s="1633" t="s">
        <v>119</v>
      </c>
      <c r="R779" s="1653"/>
      <c r="S779" s="1634"/>
      <c r="T779" s="1631" t="s">
        <v>2</v>
      </c>
      <c r="U779" s="348"/>
      <c r="W779" s="143"/>
    </row>
    <row r="780" spans="1:248" s="38" customFormat="1" ht="20.25" customHeight="1" thickBot="1">
      <c r="A780" s="269"/>
      <c r="B780" s="1630"/>
      <c r="C780" s="1645"/>
      <c r="D780" s="1649"/>
      <c r="E780" s="1650"/>
      <c r="F780" s="1650"/>
      <c r="G780" s="1650"/>
      <c r="H780" s="1650"/>
      <c r="I780" s="1650"/>
      <c r="J780" s="1650"/>
      <c r="K780" s="1651"/>
      <c r="L780" s="1645"/>
      <c r="M780" s="1652"/>
      <c r="N780" s="1652"/>
      <c r="O780" s="1635"/>
      <c r="P780" s="1636"/>
      <c r="Q780" s="1654"/>
      <c r="R780" s="1655"/>
      <c r="S780" s="1656"/>
      <c r="T780" s="1632"/>
      <c r="U780" s="349"/>
      <c r="V780" s="88"/>
      <c r="W780" s="89"/>
    </row>
    <row r="781" spans="1:248" s="39" customFormat="1" ht="23.45" customHeight="1">
      <c r="A781" s="260"/>
      <c r="B781" s="282"/>
      <c r="C781" s="865"/>
      <c r="D781" s="1642"/>
      <c r="E781" s="1643"/>
      <c r="F781" s="1643"/>
      <c r="G781" s="1643"/>
      <c r="H781" s="1643"/>
      <c r="I781" s="1643"/>
      <c r="J781" s="1643"/>
      <c r="K781" s="1643"/>
      <c r="L781" s="942"/>
      <c r="M781" s="253"/>
      <c r="N781" s="254"/>
      <c r="O781" s="1684" t="str">
        <f t="shared" ref="O781:O830" si="22">IF(C781*N781=0,"",C781*N781)</f>
        <v/>
      </c>
      <c r="P781" s="1685"/>
      <c r="Q781" s="1680" t="str">
        <f>IF(ISERROR(INDEX($W$731:$W$736,MATCH(M781,$V$731:$V$736))*O781),"",INDEX($W$731:$W$736,MATCH(M781,$V$731:$V$736,0))*O781)</f>
        <v/>
      </c>
      <c r="R781" s="1680"/>
      <c r="S781" s="1680"/>
      <c r="T781" s="413"/>
      <c r="U781" s="350"/>
      <c r="V781" s="143"/>
      <c r="W781" s="143"/>
      <c r="X781" s="143"/>
      <c r="Y781" s="143"/>
    </row>
    <row r="782" spans="1:248" s="39" customFormat="1" ht="23.45" customHeight="1">
      <c r="A782" s="260"/>
      <c r="B782" s="281"/>
      <c r="C782" s="865"/>
      <c r="D782" s="1615"/>
      <c r="E782" s="1616"/>
      <c r="F782" s="1616"/>
      <c r="G782" s="1616"/>
      <c r="H782" s="1616"/>
      <c r="I782" s="1616"/>
      <c r="J782" s="1616"/>
      <c r="K782" s="1616"/>
      <c r="L782" s="942"/>
      <c r="M782" s="253"/>
      <c r="N782" s="131"/>
      <c r="O782" s="1617" t="str">
        <f t="shared" si="22"/>
        <v/>
      </c>
      <c r="P782" s="1618"/>
      <c r="Q782" s="1680" t="str">
        <f t="shared" ref="Q782:Q788" si="23">IF(ISERROR(INDEX($W$731:$W$736,MATCH(M782,$V$731:$V$736))*O782),"",INDEX($W$731:$W$736,MATCH(M782,$V$731:$V$736,0))*O782)</f>
        <v/>
      </c>
      <c r="R782" s="1680"/>
      <c r="S782" s="1680"/>
      <c r="T782" s="412"/>
      <c r="U782" s="350"/>
      <c r="V782" s="143"/>
      <c r="W782" s="143"/>
      <c r="X782" s="143"/>
      <c r="Y782" s="143"/>
    </row>
    <row r="783" spans="1:248" s="39" customFormat="1" ht="23.45" customHeight="1">
      <c r="A783" s="260"/>
      <c r="B783" s="281"/>
      <c r="C783" s="865"/>
      <c r="D783" s="1615"/>
      <c r="E783" s="1616"/>
      <c r="F783" s="1616"/>
      <c r="G783" s="1616"/>
      <c r="H783" s="1616"/>
      <c r="I783" s="1616"/>
      <c r="J783" s="1616"/>
      <c r="K783" s="1616"/>
      <c r="L783" s="942"/>
      <c r="M783" s="253"/>
      <c r="N783" s="131"/>
      <c r="O783" s="1617" t="str">
        <f t="shared" si="22"/>
        <v/>
      </c>
      <c r="P783" s="1618"/>
      <c r="Q783" s="1680" t="str">
        <f t="shared" si="23"/>
        <v/>
      </c>
      <c r="R783" s="1680"/>
      <c r="S783" s="1680"/>
      <c r="T783" s="412"/>
      <c r="U783" s="350"/>
      <c r="V783" s="143"/>
      <c r="W783" s="143"/>
      <c r="X783" s="143"/>
      <c r="Y783" s="143"/>
    </row>
    <row r="784" spans="1:248" s="39" customFormat="1" ht="23.45" customHeight="1">
      <c r="A784" s="260"/>
      <c r="B784" s="281"/>
      <c r="C784" s="865"/>
      <c r="D784" s="1615"/>
      <c r="E784" s="1616"/>
      <c r="F784" s="1616"/>
      <c r="G784" s="1616"/>
      <c r="H784" s="1616"/>
      <c r="I784" s="1616"/>
      <c r="J784" s="1616"/>
      <c r="K784" s="1616"/>
      <c r="L784" s="942"/>
      <c r="M784" s="253"/>
      <c r="N784" s="131"/>
      <c r="O784" s="1617" t="str">
        <f t="shared" si="22"/>
        <v/>
      </c>
      <c r="P784" s="1618"/>
      <c r="Q784" s="1680" t="str">
        <f t="shared" si="23"/>
        <v/>
      </c>
      <c r="R784" s="1680"/>
      <c r="S784" s="1680"/>
      <c r="T784" s="412"/>
      <c r="U784" s="350"/>
      <c r="V784" s="143"/>
      <c r="W784" s="143"/>
      <c r="X784" s="143"/>
      <c r="Y784" s="143"/>
    </row>
    <row r="785" spans="1:25" s="39" customFormat="1" ht="23.45" customHeight="1">
      <c r="A785" s="260"/>
      <c r="B785" s="281"/>
      <c r="C785" s="865"/>
      <c r="D785" s="1615"/>
      <c r="E785" s="1616"/>
      <c r="F785" s="1616"/>
      <c r="G785" s="1616"/>
      <c r="H785" s="1616"/>
      <c r="I785" s="1616"/>
      <c r="J785" s="1616"/>
      <c r="K785" s="1616"/>
      <c r="L785" s="942"/>
      <c r="M785" s="253"/>
      <c r="N785" s="131"/>
      <c r="O785" s="1617" t="str">
        <f t="shared" si="22"/>
        <v/>
      </c>
      <c r="P785" s="1618"/>
      <c r="Q785" s="1680" t="str">
        <f t="shared" si="23"/>
        <v/>
      </c>
      <c r="R785" s="1680"/>
      <c r="S785" s="1680"/>
      <c r="T785" s="412"/>
      <c r="U785" s="350"/>
      <c r="V785" s="143"/>
      <c r="W785" s="143"/>
      <c r="X785" s="143"/>
      <c r="Y785" s="143"/>
    </row>
    <row r="786" spans="1:25" s="39" customFormat="1" ht="23.45" customHeight="1">
      <c r="A786" s="260"/>
      <c r="B786" s="281"/>
      <c r="C786" s="865"/>
      <c r="D786" s="1615"/>
      <c r="E786" s="1616"/>
      <c r="F786" s="1616"/>
      <c r="G786" s="1616"/>
      <c r="H786" s="1616"/>
      <c r="I786" s="1616"/>
      <c r="J786" s="1616"/>
      <c r="K786" s="1616"/>
      <c r="L786" s="942"/>
      <c r="M786" s="253"/>
      <c r="N786" s="131"/>
      <c r="O786" s="1617" t="str">
        <f t="shared" si="22"/>
        <v/>
      </c>
      <c r="P786" s="1618"/>
      <c r="Q786" s="1680" t="str">
        <f t="shared" si="23"/>
        <v/>
      </c>
      <c r="R786" s="1680"/>
      <c r="S786" s="1680"/>
      <c r="T786" s="412"/>
      <c r="U786" s="350"/>
      <c r="V786" s="143"/>
      <c r="W786" s="143"/>
      <c r="X786" s="143"/>
      <c r="Y786" s="143"/>
    </row>
    <row r="787" spans="1:25" s="39" customFormat="1" ht="23.45" customHeight="1">
      <c r="A787" s="260"/>
      <c r="B787" s="281"/>
      <c r="C787" s="865"/>
      <c r="D787" s="1615"/>
      <c r="E787" s="1616"/>
      <c r="F787" s="1616"/>
      <c r="G787" s="1616"/>
      <c r="H787" s="1616"/>
      <c r="I787" s="1616"/>
      <c r="J787" s="1616"/>
      <c r="K787" s="1616"/>
      <c r="L787" s="942"/>
      <c r="M787" s="253"/>
      <c r="N787" s="131"/>
      <c r="O787" s="1617" t="str">
        <f t="shared" si="22"/>
        <v/>
      </c>
      <c r="P787" s="1618"/>
      <c r="Q787" s="1680" t="str">
        <f t="shared" si="23"/>
        <v/>
      </c>
      <c r="R787" s="1680"/>
      <c r="S787" s="1680"/>
      <c r="T787" s="412"/>
      <c r="U787" s="350"/>
      <c r="V787" s="143"/>
      <c r="W787" s="143"/>
      <c r="X787" s="143"/>
      <c r="Y787" s="143"/>
    </row>
    <row r="788" spans="1:25" s="39" customFormat="1" ht="23.45" customHeight="1">
      <c r="A788" s="260"/>
      <c r="B788" s="281"/>
      <c r="C788" s="865"/>
      <c r="D788" s="1615"/>
      <c r="E788" s="1616"/>
      <c r="F788" s="1616"/>
      <c r="G788" s="1616"/>
      <c r="H788" s="1616"/>
      <c r="I788" s="1616"/>
      <c r="J788" s="1616"/>
      <c r="K788" s="1657"/>
      <c r="L788" s="942"/>
      <c r="M788" s="253"/>
      <c r="N788" s="131"/>
      <c r="O788" s="1617" t="str">
        <f t="shared" si="22"/>
        <v/>
      </c>
      <c r="P788" s="1618"/>
      <c r="Q788" s="1680" t="str">
        <f t="shared" si="23"/>
        <v/>
      </c>
      <c r="R788" s="1680"/>
      <c r="S788" s="1680"/>
      <c r="T788" s="412"/>
      <c r="U788" s="350"/>
      <c r="V788" s="162"/>
      <c r="W788" s="163"/>
      <c r="X788" s="164"/>
      <c r="Y788" s="143"/>
    </row>
    <row r="789" spans="1:25" s="39" customFormat="1" ht="23.45" customHeight="1">
      <c r="A789" s="260"/>
      <c r="B789" s="281"/>
      <c r="C789" s="865"/>
      <c r="D789" s="1615"/>
      <c r="E789" s="1616"/>
      <c r="F789" s="1616"/>
      <c r="G789" s="1616"/>
      <c r="H789" s="1616"/>
      <c r="I789" s="1616"/>
      <c r="J789" s="1616"/>
      <c r="K789" s="1616"/>
      <c r="L789" s="942"/>
      <c r="M789" s="253"/>
      <c r="N789" s="131"/>
      <c r="O789" s="1617" t="str">
        <f t="shared" si="22"/>
        <v/>
      </c>
      <c r="P789" s="1618"/>
      <c r="Q789" s="1680" t="str">
        <f t="shared" ref="Q789:Q830" si="24">IF(ISERROR(INDEX($W$731:$W$736,MATCH(M789,$V$731:$V$736))*O789),"",INDEX($W$731:$W$736,MATCH(M789,$V$731:$V$736,0))*O789)</f>
        <v/>
      </c>
      <c r="R789" s="1680"/>
      <c r="S789" s="1680"/>
      <c r="T789" s="412"/>
      <c r="U789" s="350"/>
      <c r="V789" s="162"/>
      <c r="W789" s="163"/>
      <c r="X789" s="164"/>
      <c r="Y789" s="143"/>
    </row>
    <row r="790" spans="1:25" s="39" customFormat="1" ht="23.45" customHeight="1">
      <c r="A790" s="260"/>
      <c r="B790" s="281"/>
      <c r="C790" s="865"/>
      <c r="D790" s="1615"/>
      <c r="E790" s="1616"/>
      <c r="F790" s="1616"/>
      <c r="G790" s="1616"/>
      <c r="H790" s="1616"/>
      <c r="I790" s="1616"/>
      <c r="J790" s="1616"/>
      <c r="K790" s="1616"/>
      <c r="L790" s="942"/>
      <c r="M790" s="253"/>
      <c r="N790" s="131"/>
      <c r="O790" s="1617" t="str">
        <f t="shared" si="22"/>
        <v/>
      </c>
      <c r="P790" s="1618"/>
      <c r="Q790" s="1680" t="str">
        <f t="shared" si="24"/>
        <v/>
      </c>
      <c r="R790" s="1680"/>
      <c r="S790" s="1680"/>
      <c r="T790" s="412"/>
      <c r="U790" s="350"/>
      <c r="V790" s="165"/>
      <c r="W790" s="163"/>
      <c r="X790" s="164"/>
      <c r="Y790" s="143"/>
    </row>
    <row r="791" spans="1:25" s="39" customFormat="1" ht="23.45" customHeight="1">
      <c r="A791" s="260"/>
      <c r="B791" s="281"/>
      <c r="C791" s="865"/>
      <c r="D791" s="1615"/>
      <c r="E791" s="1616"/>
      <c r="F791" s="1616"/>
      <c r="G791" s="1616"/>
      <c r="H791" s="1616"/>
      <c r="I791" s="1616"/>
      <c r="J791" s="1616"/>
      <c r="K791" s="1616"/>
      <c r="L791" s="942"/>
      <c r="M791" s="253"/>
      <c r="N791" s="131"/>
      <c r="O791" s="1617" t="str">
        <f t="shared" si="22"/>
        <v/>
      </c>
      <c r="P791" s="1618"/>
      <c r="Q791" s="1680" t="str">
        <f t="shared" si="24"/>
        <v/>
      </c>
      <c r="R791" s="1680"/>
      <c r="S791" s="1680"/>
      <c r="T791" s="412"/>
      <c r="U791" s="350"/>
      <c r="V791" s="165"/>
      <c r="W791" s="163"/>
      <c r="X791" s="164"/>
      <c r="Y791" s="143"/>
    </row>
    <row r="792" spans="1:25" s="39" customFormat="1" ht="23.45" customHeight="1">
      <c r="A792" s="260"/>
      <c r="B792" s="281"/>
      <c r="C792" s="865"/>
      <c r="D792" s="1615"/>
      <c r="E792" s="1616"/>
      <c r="F792" s="1616"/>
      <c r="G792" s="1616"/>
      <c r="H792" s="1616"/>
      <c r="I792" s="1616"/>
      <c r="J792" s="1616"/>
      <c r="K792" s="1616"/>
      <c r="L792" s="942"/>
      <c r="M792" s="253"/>
      <c r="N792" s="131"/>
      <c r="O792" s="1617" t="str">
        <f t="shared" si="22"/>
        <v/>
      </c>
      <c r="P792" s="1618"/>
      <c r="Q792" s="1680" t="str">
        <f t="shared" si="24"/>
        <v/>
      </c>
      <c r="R792" s="1680"/>
      <c r="S792" s="1680"/>
      <c r="T792" s="412"/>
      <c r="U792" s="350"/>
      <c r="V792" s="143"/>
      <c r="W792" s="143"/>
      <c r="X792" s="143"/>
      <c r="Y792" s="143"/>
    </row>
    <row r="793" spans="1:25" s="39" customFormat="1" ht="23.45" customHeight="1">
      <c r="A793" s="260"/>
      <c r="B793" s="281"/>
      <c r="C793" s="865"/>
      <c r="D793" s="1615"/>
      <c r="E793" s="1616"/>
      <c r="F793" s="1616"/>
      <c r="G793" s="1616"/>
      <c r="H793" s="1616"/>
      <c r="I793" s="1616"/>
      <c r="J793" s="1616"/>
      <c r="K793" s="1616"/>
      <c r="L793" s="942"/>
      <c r="M793" s="253"/>
      <c r="N793" s="131"/>
      <c r="O793" s="1617" t="str">
        <f t="shared" si="22"/>
        <v/>
      </c>
      <c r="P793" s="1618"/>
      <c r="Q793" s="1680" t="str">
        <f t="shared" si="24"/>
        <v/>
      </c>
      <c r="R793" s="1680"/>
      <c r="S793" s="1680"/>
      <c r="T793" s="412"/>
      <c r="U793" s="350"/>
      <c r="V793" s="143"/>
      <c r="W793" s="143"/>
      <c r="X793" s="143"/>
      <c r="Y793" s="143"/>
    </row>
    <row r="794" spans="1:25" s="39" customFormat="1" ht="23.45" customHeight="1">
      <c r="A794" s="260"/>
      <c r="B794" s="281"/>
      <c r="C794" s="865"/>
      <c r="D794" s="1615"/>
      <c r="E794" s="1616"/>
      <c r="F794" s="1616"/>
      <c r="G794" s="1616"/>
      <c r="H794" s="1616"/>
      <c r="I794" s="1616"/>
      <c r="J794" s="1616"/>
      <c r="K794" s="1616"/>
      <c r="L794" s="942"/>
      <c r="M794" s="253"/>
      <c r="N794" s="131"/>
      <c r="O794" s="1617" t="str">
        <f t="shared" si="22"/>
        <v/>
      </c>
      <c r="P794" s="1618"/>
      <c r="Q794" s="1680" t="str">
        <f t="shared" si="24"/>
        <v/>
      </c>
      <c r="R794" s="1680"/>
      <c r="S794" s="1680"/>
      <c r="T794" s="412"/>
      <c r="U794" s="350"/>
      <c r="V794" s="143"/>
      <c r="W794" s="143"/>
      <c r="X794" s="143"/>
      <c r="Y794" s="143"/>
    </row>
    <row r="795" spans="1:25" s="39" customFormat="1" ht="23.45" customHeight="1">
      <c r="A795" s="260"/>
      <c r="B795" s="281"/>
      <c r="C795" s="865"/>
      <c r="D795" s="1615"/>
      <c r="E795" s="1616"/>
      <c r="F795" s="1616"/>
      <c r="G795" s="1616"/>
      <c r="H795" s="1616"/>
      <c r="I795" s="1616"/>
      <c r="J795" s="1616"/>
      <c r="K795" s="1616"/>
      <c r="L795" s="942"/>
      <c r="M795" s="253"/>
      <c r="N795" s="131"/>
      <c r="O795" s="1617" t="str">
        <f t="shared" si="22"/>
        <v/>
      </c>
      <c r="P795" s="1618"/>
      <c r="Q795" s="1680" t="str">
        <f t="shared" si="24"/>
        <v/>
      </c>
      <c r="R795" s="1680"/>
      <c r="S795" s="1680"/>
      <c r="T795" s="412"/>
      <c r="U795" s="350"/>
      <c r="V795" s="143"/>
      <c r="W795" s="143"/>
      <c r="X795" s="143"/>
      <c r="Y795" s="143"/>
    </row>
    <row r="796" spans="1:25" s="39" customFormat="1" ht="23.45" customHeight="1">
      <c r="A796" s="260"/>
      <c r="B796" s="281"/>
      <c r="C796" s="865"/>
      <c r="D796" s="1615"/>
      <c r="E796" s="1616"/>
      <c r="F796" s="1616"/>
      <c r="G796" s="1616"/>
      <c r="H796" s="1616"/>
      <c r="I796" s="1616"/>
      <c r="J796" s="1616"/>
      <c r="K796" s="1616"/>
      <c r="L796" s="942"/>
      <c r="M796" s="253"/>
      <c r="N796" s="131"/>
      <c r="O796" s="1617" t="str">
        <f t="shared" si="22"/>
        <v/>
      </c>
      <c r="P796" s="1618"/>
      <c r="Q796" s="1680" t="str">
        <f t="shared" si="24"/>
        <v/>
      </c>
      <c r="R796" s="1680"/>
      <c r="S796" s="1680"/>
      <c r="T796" s="412"/>
      <c r="U796" s="350"/>
      <c r="V796" s="143"/>
      <c r="W796" s="143"/>
      <c r="X796" s="143"/>
      <c r="Y796" s="143"/>
    </row>
    <row r="797" spans="1:25" s="39" customFormat="1" ht="23.45" customHeight="1">
      <c r="A797" s="260"/>
      <c r="B797" s="281"/>
      <c r="C797" s="865"/>
      <c r="D797" s="1615"/>
      <c r="E797" s="1616"/>
      <c r="F797" s="1616"/>
      <c r="G797" s="1616"/>
      <c r="H797" s="1616"/>
      <c r="I797" s="1616"/>
      <c r="J797" s="1616"/>
      <c r="K797" s="1616"/>
      <c r="L797" s="942"/>
      <c r="M797" s="253"/>
      <c r="N797" s="131"/>
      <c r="O797" s="1617" t="str">
        <f t="shared" si="22"/>
        <v/>
      </c>
      <c r="P797" s="1618"/>
      <c r="Q797" s="1680" t="str">
        <f t="shared" si="24"/>
        <v/>
      </c>
      <c r="R797" s="1680"/>
      <c r="S797" s="1680"/>
      <c r="T797" s="412"/>
      <c r="U797" s="350"/>
      <c r="V797" s="143"/>
      <c r="W797" s="143"/>
      <c r="X797" s="143"/>
      <c r="Y797" s="143"/>
    </row>
    <row r="798" spans="1:25" s="39" customFormat="1" ht="23.45" customHeight="1">
      <c r="A798" s="260"/>
      <c r="B798" s="281"/>
      <c r="C798" s="865"/>
      <c r="D798" s="1615"/>
      <c r="E798" s="1616"/>
      <c r="F798" s="1616"/>
      <c r="G798" s="1616"/>
      <c r="H798" s="1616"/>
      <c r="I798" s="1616"/>
      <c r="J798" s="1616"/>
      <c r="K798" s="1616"/>
      <c r="L798" s="942"/>
      <c r="M798" s="253"/>
      <c r="N798" s="131"/>
      <c r="O798" s="1617" t="str">
        <f t="shared" si="22"/>
        <v/>
      </c>
      <c r="P798" s="1618"/>
      <c r="Q798" s="1680" t="str">
        <f t="shared" si="24"/>
        <v/>
      </c>
      <c r="R798" s="1680"/>
      <c r="S798" s="1680"/>
      <c r="T798" s="412"/>
      <c r="U798" s="350"/>
      <c r="V798" s="143"/>
      <c r="W798" s="143"/>
      <c r="X798" s="143"/>
      <c r="Y798" s="143"/>
    </row>
    <row r="799" spans="1:25" s="39" customFormat="1" ht="23.45" customHeight="1">
      <c r="A799" s="260"/>
      <c r="B799" s="281"/>
      <c r="C799" s="865"/>
      <c r="D799" s="1615"/>
      <c r="E799" s="1616"/>
      <c r="F799" s="1616"/>
      <c r="G799" s="1616"/>
      <c r="H799" s="1616"/>
      <c r="I799" s="1616"/>
      <c r="J799" s="1616"/>
      <c r="K799" s="1616"/>
      <c r="L799" s="942"/>
      <c r="M799" s="253"/>
      <c r="N799" s="131"/>
      <c r="O799" s="1617" t="str">
        <f t="shared" si="22"/>
        <v/>
      </c>
      <c r="P799" s="1618"/>
      <c r="Q799" s="1680" t="str">
        <f t="shared" si="24"/>
        <v/>
      </c>
      <c r="R799" s="1680"/>
      <c r="S799" s="1680"/>
      <c r="T799" s="412"/>
      <c r="U799" s="350"/>
      <c r="V799" s="143"/>
      <c r="W799" s="143"/>
      <c r="X799" s="143"/>
      <c r="Y799" s="143"/>
    </row>
    <row r="800" spans="1:25" s="39" customFormat="1" ht="23.45" customHeight="1">
      <c r="A800" s="260"/>
      <c r="B800" s="281"/>
      <c r="C800" s="865"/>
      <c r="D800" s="1615"/>
      <c r="E800" s="1616"/>
      <c r="F800" s="1616"/>
      <c r="G800" s="1616"/>
      <c r="H800" s="1616"/>
      <c r="I800" s="1616"/>
      <c r="J800" s="1616"/>
      <c r="K800" s="1616"/>
      <c r="L800" s="942"/>
      <c r="M800" s="253"/>
      <c r="N800" s="131"/>
      <c r="O800" s="1617" t="str">
        <f t="shared" si="22"/>
        <v/>
      </c>
      <c r="P800" s="1618"/>
      <c r="Q800" s="1680" t="str">
        <f t="shared" si="24"/>
        <v/>
      </c>
      <c r="R800" s="1680"/>
      <c r="S800" s="1680"/>
      <c r="T800" s="412"/>
      <c r="U800" s="350"/>
      <c r="V800" s="143"/>
      <c r="W800" s="143"/>
      <c r="X800" s="143"/>
      <c r="Y800" s="143"/>
    </row>
    <row r="801" spans="1:25" s="39" customFormat="1" ht="23.45" customHeight="1">
      <c r="A801" s="260"/>
      <c r="B801" s="281"/>
      <c r="C801" s="865"/>
      <c r="D801" s="1615"/>
      <c r="E801" s="1616"/>
      <c r="F801" s="1616"/>
      <c r="G801" s="1616"/>
      <c r="H801" s="1616"/>
      <c r="I801" s="1616"/>
      <c r="J801" s="1616"/>
      <c r="K801" s="1616"/>
      <c r="L801" s="942"/>
      <c r="M801" s="253"/>
      <c r="N801" s="131"/>
      <c r="O801" s="1617" t="str">
        <f t="shared" si="22"/>
        <v/>
      </c>
      <c r="P801" s="1618"/>
      <c r="Q801" s="1680" t="str">
        <f t="shared" si="24"/>
        <v/>
      </c>
      <c r="R801" s="1680"/>
      <c r="S801" s="1680"/>
      <c r="T801" s="412"/>
      <c r="U801" s="350"/>
      <c r="V801" s="143"/>
      <c r="W801" s="143"/>
      <c r="X801" s="143"/>
      <c r="Y801" s="143"/>
    </row>
    <row r="802" spans="1:25" s="39" customFormat="1" ht="23.45" customHeight="1">
      <c r="A802" s="260"/>
      <c r="B802" s="281"/>
      <c r="C802" s="865"/>
      <c r="D802" s="1615"/>
      <c r="E802" s="1616"/>
      <c r="F802" s="1616"/>
      <c r="G802" s="1616"/>
      <c r="H802" s="1616"/>
      <c r="I802" s="1616"/>
      <c r="J802" s="1616"/>
      <c r="K802" s="1616"/>
      <c r="L802" s="942"/>
      <c r="M802" s="253"/>
      <c r="N802" s="131"/>
      <c r="O802" s="1617" t="str">
        <f t="shared" si="22"/>
        <v/>
      </c>
      <c r="P802" s="1618"/>
      <c r="Q802" s="1680" t="str">
        <f t="shared" si="24"/>
        <v/>
      </c>
      <c r="R802" s="1680"/>
      <c r="S802" s="1680"/>
      <c r="T802" s="412"/>
      <c r="U802" s="350"/>
      <c r="V802" s="143"/>
      <c r="W802" s="143"/>
      <c r="X802" s="143"/>
      <c r="Y802" s="143"/>
    </row>
    <row r="803" spans="1:25" s="39" customFormat="1" ht="23.45" customHeight="1">
      <c r="A803" s="260"/>
      <c r="B803" s="281"/>
      <c r="C803" s="865"/>
      <c r="D803" s="1615"/>
      <c r="E803" s="1616"/>
      <c r="F803" s="1616"/>
      <c r="G803" s="1616"/>
      <c r="H803" s="1616"/>
      <c r="I803" s="1616"/>
      <c r="J803" s="1616"/>
      <c r="K803" s="1616"/>
      <c r="L803" s="942"/>
      <c r="M803" s="253"/>
      <c r="N803" s="131"/>
      <c r="O803" s="1617" t="str">
        <f t="shared" si="22"/>
        <v/>
      </c>
      <c r="P803" s="1618"/>
      <c r="Q803" s="1680" t="str">
        <f t="shared" si="24"/>
        <v/>
      </c>
      <c r="R803" s="1680"/>
      <c r="S803" s="1680"/>
      <c r="T803" s="412"/>
      <c r="U803" s="350"/>
      <c r="V803" s="143"/>
      <c r="W803" s="143"/>
      <c r="X803" s="143"/>
      <c r="Y803" s="143"/>
    </row>
    <row r="804" spans="1:25" s="39" customFormat="1" ht="23.45" customHeight="1">
      <c r="A804" s="260"/>
      <c r="B804" s="281"/>
      <c r="C804" s="865"/>
      <c r="D804" s="1615"/>
      <c r="E804" s="1616"/>
      <c r="F804" s="1616"/>
      <c r="G804" s="1616"/>
      <c r="H804" s="1616"/>
      <c r="I804" s="1616"/>
      <c r="J804" s="1616"/>
      <c r="K804" s="1616"/>
      <c r="L804" s="942"/>
      <c r="M804" s="253"/>
      <c r="N804" s="131"/>
      <c r="O804" s="1617" t="str">
        <f t="shared" si="22"/>
        <v/>
      </c>
      <c r="P804" s="1618"/>
      <c r="Q804" s="1680" t="str">
        <f t="shared" si="24"/>
        <v/>
      </c>
      <c r="R804" s="1680"/>
      <c r="S804" s="1680"/>
      <c r="T804" s="412"/>
      <c r="U804" s="350"/>
      <c r="V804" s="162"/>
      <c r="W804" s="163"/>
      <c r="X804" s="164"/>
      <c r="Y804" s="143"/>
    </row>
    <row r="805" spans="1:25" s="39" customFormat="1" ht="23.45" customHeight="1">
      <c r="A805" s="260"/>
      <c r="B805" s="281"/>
      <c r="C805" s="865"/>
      <c r="D805" s="1615"/>
      <c r="E805" s="1616"/>
      <c r="F805" s="1616"/>
      <c r="G805" s="1616"/>
      <c r="H805" s="1616"/>
      <c r="I805" s="1616"/>
      <c r="J805" s="1616"/>
      <c r="K805" s="1616"/>
      <c r="L805" s="942"/>
      <c r="M805" s="253"/>
      <c r="N805" s="131"/>
      <c r="O805" s="1617" t="str">
        <f t="shared" si="22"/>
        <v/>
      </c>
      <c r="P805" s="1618"/>
      <c r="Q805" s="1680" t="str">
        <f t="shared" si="24"/>
        <v/>
      </c>
      <c r="R805" s="1680"/>
      <c r="S805" s="1680"/>
      <c r="T805" s="412"/>
      <c r="U805" s="350"/>
      <c r="V805" s="162"/>
      <c r="W805" s="163"/>
      <c r="X805" s="164"/>
      <c r="Y805" s="143"/>
    </row>
    <row r="806" spans="1:25" s="39" customFormat="1" ht="23.45" customHeight="1">
      <c r="A806" s="260"/>
      <c r="B806" s="281"/>
      <c r="C806" s="865"/>
      <c r="D806" s="1615"/>
      <c r="E806" s="1616"/>
      <c r="F806" s="1616"/>
      <c r="G806" s="1616"/>
      <c r="H806" s="1616"/>
      <c r="I806" s="1616"/>
      <c r="J806" s="1616"/>
      <c r="K806" s="1616"/>
      <c r="L806" s="942"/>
      <c r="M806" s="253"/>
      <c r="N806" s="131"/>
      <c r="O806" s="1617" t="str">
        <f t="shared" si="22"/>
        <v/>
      </c>
      <c r="P806" s="1618"/>
      <c r="Q806" s="1680" t="str">
        <f t="shared" si="24"/>
        <v/>
      </c>
      <c r="R806" s="1680"/>
      <c r="S806" s="1680"/>
      <c r="T806" s="412"/>
      <c r="U806" s="350"/>
      <c r="V806" s="165"/>
      <c r="W806" s="163"/>
      <c r="X806" s="164"/>
      <c r="Y806" s="143"/>
    </row>
    <row r="807" spans="1:25" s="39" customFormat="1" ht="23.45" customHeight="1">
      <c r="A807" s="260"/>
      <c r="B807" s="281"/>
      <c r="C807" s="865"/>
      <c r="D807" s="1615"/>
      <c r="E807" s="1616"/>
      <c r="F807" s="1616"/>
      <c r="G807" s="1616"/>
      <c r="H807" s="1616"/>
      <c r="I807" s="1616"/>
      <c r="J807" s="1616"/>
      <c r="K807" s="1616"/>
      <c r="L807" s="942"/>
      <c r="M807" s="253"/>
      <c r="N807" s="131"/>
      <c r="O807" s="1617" t="str">
        <f t="shared" si="22"/>
        <v/>
      </c>
      <c r="P807" s="1618"/>
      <c r="Q807" s="1680" t="str">
        <f t="shared" si="24"/>
        <v/>
      </c>
      <c r="R807" s="1680"/>
      <c r="S807" s="1680"/>
      <c r="T807" s="412"/>
      <c r="U807" s="350"/>
      <c r="V807" s="165"/>
      <c r="W807" s="163"/>
      <c r="X807" s="164"/>
      <c r="Y807" s="143"/>
    </row>
    <row r="808" spans="1:25" s="39" customFormat="1" ht="23.45" customHeight="1">
      <c r="A808" s="260"/>
      <c r="B808" s="281"/>
      <c r="C808" s="865"/>
      <c r="D808" s="1615"/>
      <c r="E808" s="1616"/>
      <c r="F808" s="1616"/>
      <c r="G808" s="1616"/>
      <c r="H808" s="1616"/>
      <c r="I808" s="1616"/>
      <c r="J808" s="1616"/>
      <c r="K808" s="1616"/>
      <c r="L808" s="942"/>
      <c r="M808" s="253"/>
      <c r="N808" s="131"/>
      <c r="O808" s="1617" t="str">
        <f t="shared" si="22"/>
        <v/>
      </c>
      <c r="P808" s="1618"/>
      <c r="Q808" s="1680" t="str">
        <f t="shared" si="24"/>
        <v/>
      </c>
      <c r="R808" s="1680"/>
      <c r="S808" s="1680"/>
      <c r="T808" s="412"/>
      <c r="U808" s="350"/>
      <c r="V808" s="143"/>
      <c r="W808" s="143"/>
      <c r="X808" s="143"/>
      <c r="Y808" s="143"/>
    </row>
    <row r="809" spans="1:25" s="39" customFormat="1" ht="23.45" customHeight="1">
      <c r="A809" s="260"/>
      <c r="B809" s="281"/>
      <c r="C809" s="865"/>
      <c r="D809" s="1615"/>
      <c r="E809" s="1616"/>
      <c r="F809" s="1616"/>
      <c r="G809" s="1616"/>
      <c r="H809" s="1616"/>
      <c r="I809" s="1616"/>
      <c r="J809" s="1616"/>
      <c r="K809" s="1616"/>
      <c r="L809" s="942"/>
      <c r="M809" s="253"/>
      <c r="N809" s="131"/>
      <c r="O809" s="1617" t="str">
        <f t="shared" si="22"/>
        <v/>
      </c>
      <c r="P809" s="1618"/>
      <c r="Q809" s="1680" t="str">
        <f t="shared" si="24"/>
        <v/>
      </c>
      <c r="R809" s="1680"/>
      <c r="S809" s="1680"/>
      <c r="T809" s="412"/>
      <c r="U809" s="350"/>
      <c r="V809" s="143"/>
      <c r="W809" s="143"/>
      <c r="X809" s="143"/>
      <c r="Y809" s="143"/>
    </row>
    <row r="810" spans="1:25" s="39" customFormat="1" ht="23.45" customHeight="1">
      <c r="A810" s="260"/>
      <c r="B810" s="281"/>
      <c r="C810" s="865"/>
      <c r="D810" s="1615"/>
      <c r="E810" s="1616"/>
      <c r="F810" s="1616"/>
      <c r="G810" s="1616"/>
      <c r="H810" s="1616"/>
      <c r="I810" s="1616"/>
      <c r="J810" s="1616"/>
      <c r="K810" s="1616"/>
      <c r="L810" s="942"/>
      <c r="M810" s="253"/>
      <c r="N810" s="131"/>
      <c r="O810" s="1617" t="str">
        <f t="shared" si="22"/>
        <v/>
      </c>
      <c r="P810" s="1618"/>
      <c r="Q810" s="1680" t="str">
        <f t="shared" si="24"/>
        <v/>
      </c>
      <c r="R810" s="1680"/>
      <c r="S810" s="1680"/>
      <c r="T810" s="412"/>
      <c r="U810" s="350"/>
      <c r="V810" s="143"/>
      <c r="W810" s="143"/>
      <c r="X810" s="143"/>
      <c r="Y810" s="143"/>
    </row>
    <row r="811" spans="1:25" s="39" customFormat="1" ht="23.45" customHeight="1">
      <c r="A811" s="260"/>
      <c r="B811" s="281"/>
      <c r="C811" s="865"/>
      <c r="D811" s="1615"/>
      <c r="E811" s="1616"/>
      <c r="F811" s="1616"/>
      <c r="G811" s="1616"/>
      <c r="H811" s="1616"/>
      <c r="I811" s="1616"/>
      <c r="J811" s="1616"/>
      <c r="K811" s="1616"/>
      <c r="L811" s="942"/>
      <c r="M811" s="253"/>
      <c r="N811" s="131"/>
      <c r="O811" s="1617" t="str">
        <f t="shared" si="22"/>
        <v/>
      </c>
      <c r="P811" s="1618"/>
      <c r="Q811" s="1680" t="str">
        <f t="shared" si="24"/>
        <v/>
      </c>
      <c r="R811" s="1680"/>
      <c r="S811" s="1680"/>
      <c r="T811" s="412"/>
      <c r="U811" s="350"/>
      <c r="V811" s="143"/>
      <c r="W811" s="143"/>
      <c r="X811" s="143"/>
      <c r="Y811" s="143"/>
    </row>
    <row r="812" spans="1:25" s="39" customFormat="1" ht="23.45" customHeight="1">
      <c r="A812" s="260"/>
      <c r="B812" s="281"/>
      <c r="C812" s="865"/>
      <c r="D812" s="1615"/>
      <c r="E812" s="1616"/>
      <c r="F812" s="1616"/>
      <c r="G812" s="1616"/>
      <c r="H812" s="1616"/>
      <c r="I812" s="1616"/>
      <c r="J812" s="1616"/>
      <c r="K812" s="1616"/>
      <c r="L812" s="942"/>
      <c r="M812" s="253"/>
      <c r="N812" s="131"/>
      <c r="O812" s="1617" t="str">
        <f t="shared" si="22"/>
        <v/>
      </c>
      <c r="P812" s="1618"/>
      <c r="Q812" s="1680" t="str">
        <f t="shared" si="24"/>
        <v/>
      </c>
      <c r="R812" s="1680"/>
      <c r="S812" s="1680"/>
      <c r="T812" s="412"/>
      <c r="U812" s="350"/>
      <c r="W812" s="143"/>
      <c r="Y812" s="143"/>
    </row>
    <row r="813" spans="1:25" s="39" customFormat="1" ht="23.45" customHeight="1">
      <c r="A813" s="260"/>
      <c r="B813" s="281"/>
      <c r="C813" s="865"/>
      <c r="D813" s="1615"/>
      <c r="E813" s="1616"/>
      <c r="F813" s="1616"/>
      <c r="G813" s="1616"/>
      <c r="H813" s="1616"/>
      <c r="I813" s="1616"/>
      <c r="J813" s="1616"/>
      <c r="K813" s="1616"/>
      <c r="L813" s="942"/>
      <c r="M813" s="253"/>
      <c r="N813" s="131"/>
      <c r="O813" s="1617" t="str">
        <f t="shared" si="22"/>
        <v/>
      </c>
      <c r="P813" s="1618"/>
      <c r="Q813" s="1680" t="str">
        <f t="shared" si="24"/>
        <v/>
      </c>
      <c r="R813" s="1680"/>
      <c r="S813" s="1680"/>
      <c r="T813" s="412"/>
      <c r="U813" s="350"/>
      <c r="W813" s="143"/>
      <c r="Y813" s="143"/>
    </row>
    <row r="814" spans="1:25" s="39" customFormat="1" ht="23.45" customHeight="1">
      <c r="A814" s="260"/>
      <c r="B814" s="281"/>
      <c r="C814" s="865"/>
      <c r="D814" s="1615"/>
      <c r="E814" s="1616"/>
      <c r="F814" s="1616"/>
      <c r="G814" s="1616"/>
      <c r="H814" s="1616"/>
      <c r="I814" s="1616"/>
      <c r="J814" s="1616"/>
      <c r="K814" s="1616"/>
      <c r="L814" s="942"/>
      <c r="M814" s="253"/>
      <c r="N814" s="131"/>
      <c r="O814" s="1617" t="str">
        <f t="shared" si="22"/>
        <v/>
      </c>
      <c r="P814" s="1618"/>
      <c r="Q814" s="1680" t="str">
        <f t="shared" si="24"/>
        <v/>
      </c>
      <c r="R814" s="1680"/>
      <c r="S814" s="1680"/>
      <c r="T814" s="412"/>
      <c r="U814" s="350"/>
      <c r="W814" s="143"/>
      <c r="Y814" s="143"/>
    </row>
    <row r="815" spans="1:25" s="39" customFormat="1" ht="23.45" customHeight="1">
      <c r="A815" s="260"/>
      <c r="B815" s="281"/>
      <c r="C815" s="865"/>
      <c r="D815" s="1615"/>
      <c r="E815" s="1616"/>
      <c r="F815" s="1616"/>
      <c r="G815" s="1616"/>
      <c r="H815" s="1616"/>
      <c r="I815" s="1616"/>
      <c r="J815" s="1616"/>
      <c r="K815" s="1616"/>
      <c r="L815" s="942"/>
      <c r="M815" s="253"/>
      <c r="N815" s="131"/>
      <c r="O815" s="1617" t="str">
        <f t="shared" si="22"/>
        <v/>
      </c>
      <c r="P815" s="1618"/>
      <c r="Q815" s="1680" t="str">
        <f t="shared" si="24"/>
        <v/>
      </c>
      <c r="R815" s="1680"/>
      <c r="S815" s="1680"/>
      <c r="T815" s="412"/>
      <c r="U815" s="350"/>
      <c r="W815" s="143"/>
      <c r="Y815" s="143"/>
    </row>
    <row r="816" spans="1:25" s="39" customFormat="1" ht="23.45" customHeight="1">
      <c r="A816" s="260"/>
      <c r="B816" s="281"/>
      <c r="C816" s="865"/>
      <c r="D816" s="1615"/>
      <c r="E816" s="1616"/>
      <c r="F816" s="1616"/>
      <c r="G816" s="1616"/>
      <c r="H816" s="1616"/>
      <c r="I816" s="1616"/>
      <c r="J816" s="1616"/>
      <c r="K816" s="1616"/>
      <c r="L816" s="942"/>
      <c r="M816" s="253"/>
      <c r="N816" s="131"/>
      <c r="O816" s="1617" t="str">
        <f t="shared" si="22"/>
        <v/>
      </c>
      <c r="P816" s="1618"/>
      <c r="Q816" s="1680" t="str">
        <f t="shared" si="24"/>
        <v/>
      </c>
      <c r="R816" s="1680"/>
      <c r="S816" s="1680"/>
      <c r="T816" s="412"/>
      <c r="U816" s="350"/>
      <c r="W816" s="143"/>
      <c r="Y816" s="143"/>
    </row>
    <row r="817" spans="1:248" s="39" customFormat="1" ht="23.45" customHeight="1">
      <c r="A817" s="260"/>
      <c r="B817" s="281"/>
      <c r="C817" s="90"/>
      <c r="D817" s="1615"/>
      <c r="E817" s="1616"/>
      <c r="F817" s="1616"/>
      <c r="G817" s="1616"/>
      <c r="H817" s="1616"/>
      <c r="I817" s="1616"/>
      <c r="J817" s="1616"/>
      <c r="K817" s="1616"/>
      <c r="L817" s="217"/>
      <c r="M817" s="253"/>
      <c r="N817" s="131"/>
      <c r="O817" s="1617" t="str">
        <f t="shared" si="22"/>
        <v/>
      </c>
      <c r="P817" s="1618"/>
      <c r="Q817" s="1680" t="str">
        <f t="shared" si="24"/>
        <v/>
      </c>
      <c r="R817" s="1680"/>
      <c r="S817" s="1680"/>
      <c r="T817" s="412"/>
      <c r="U817" s="350"/>
      <c r="W817" s="143"/>
      <c r="Y817" s="143"/>
    </row>
    <row r="818" spans="1:248" s="39" customFormat="1" ht="23.45" customHeight="1">
      <c r="A818" s="260"/>
      <c r="B818" s="281"/>
      <c r="C818" s="90"/>
      <c r="D818" s="1615"/>
      <c r="E818" s="1616"/>
      <c r="F818" s="1616"/>
      <c r="G818" s="1616"/>
      <c r="H818" s="1616"/>
      <c r="I818" s="1616"/>
      <c r="J818" s="1616"/>
      <c r="K818" s="1616"/>
      <c r="L818" s="217"/>
      <c r="M818" s="253"/>
      <c r="N818" s="131"/>
      <c r="O818" s="1617" t="str">
        <f t="shared" si="22"/>
        <v/>
      </c>
      <c r="P818" s="1618"/>
      <c r="Q818" s="1680" t="str">
        <f t="shared" si="24"/>
        <v/>
      </c>
      <c r="R818" s="1680"/>
      <c r="S818" s="1680"/>
      <c r="T818" s="412"/>
      <c r="U818" s="350"/>
      <c r="V818" s="155"/>
      <c r="W818" s="157"/>
      <c r="X818" s="155"/>
      <c r="Y818" s="143"/>
    </row>
    <row r="819" spans="1:248" s="39" customFormat="1" ht="23.45" customHeight="1">
      <c r="A819" s="260"/>
      <c r="B819" s="281"/>
      <c r="C819" s="90"/>
      <c r="D819" s="1615"/>
      <c r="E819" s="1616"/>
      <c r="F819" s="1616"/>
      <c r="G819" s="1616"/>
      <c r="H819" s="1616"/>
      <c r="I819" s="1616"/>
      <c r="J819" s="1616"/>
      <c r="K819" s="1616"/>
      <c r="L819" s="217"/>
      <c r="M819" s="253"/>
      <c r="N819" s="131"/>
      <c r="O819" s="1617" t="str">
        <f>IF(C819*N819=0,"",C819*N819)</f>
        <v/>
      </c>
      <c r="P819" s="1618"/>
      <c r="Q819" s="1680" t="str">
        <f t="shared" si="24"/>
        <v/>
      </c>
      <c r="R819" s="1680"/>
      <c r="S819" s="1680"/>
      <c r="T819" s="412"/>
      <c r="U819" s="350"/>
      <c r="W819" s="143"/>
      <c r="Y819" s="143"/>
    </row>
    <row r="820" spans="1:248" s="39" customFormat="1" ht="23.45" customHeight="1">
      <c r="A820" s="260"/>
      <c r="B820" s="281"/>
      <c r="C820" s="90"/>
      <c r="D820" s="1615"/>
      <c r="E820" s="1616"/>
      <c r="F820" s="1616"/>
      <c r="G820" s="1616"/>
      <c r="H820" s="1616"/>
      <c r="I820" s="1616"/>
      <c r="J820" s="1616"/>
      <c r="K820" s="1616"/>
      <c r="L820" s="217"/>
      <c r="M820" s="253"/>
      <c r="N820" s="131"/>
      <c r="O820" s="1617" t="str">
        <f>IF(C820*N820=0,"",C820*N820)</f>
        <v/>
      </c>
      <c r="P820" s="1618"/>
      <c r="Q820" s="1680" t="str">
        <f t="shared" si="24"/>
        <v/>
      </c>
      <c r="R820" s="1680"/>
      <c r="S820" s="1680"/>
      <c r="T820" s="412"/>
      <c r="U820" s="350"/>
      <c r="W820" s="143"/>
      <c r="Y820" s="143"/>
    </row>
    <row r="821" spans="1:248" s="39" customFormat="1" ht="23.45" customHeight="1">
      <c r="A821" s="260"/>
      <c r="B821" s="281"/>
      <c r="C821" s="90"/>
      <c r="D821" s="1615"/>
      <c r="E821" s="1616"/>
      <c r="F821" s="1616"/>
      <c r="G821" s="1616"/>
      <c r="H821" s="1616"/>
      <c r="I821" s="1616"/>
      <c r="J821" s="1616"/>
      <c r="K821" s="1616"/>
      <c r="L821" s="217"/>
      <c r="M821" s="253"/>
      <c r="N821" s="131"/>
      <c r="O821" s="1617" t="str">
        <f>IF(C821*N821=0,"",C821*N821)</f>
        <v/>
      </c>
      <c r="P821" s="1618"/>
      <c r="Q821" s="1680" t="str">
        <f t="shared" si="24"/>
        <v/>
      </c>
      <c r="R821" s="1680"/>
      <c r="S821" s="1680"/>
      <c r="T821" s="412"/>
      <c r="U821" s="350"/>
      <c r="W821" s="143"/>
      <c r="Y821" s="143"/>
    </row>
    <row r="822" spans="1:248" s="39" customFormat="1" ht="23.45" customHeight="1">
      <c r="A822" s="260"/>
      <c r="B822" s="281"/>
      <c r="C822" s="90"/>
      <c r="D822" s="1615"/>
      <c r="E822" s="1616"/>
      <c r="F822" s="1616"/>
      <c r="G822" s="1616"/>
      <c r="H822" s="1616"/>
      <c r="I822" s="1616"/>
      <c r="J822" s="1616"/>
      <c r="K822" s="1616"/>
      <c r="L822" s="217"/>
      <c r="M822" s="253"/>
      <c r="N822" s="131"/>
      <c r="O822" s="1617" t="str">
        <f t="shared" si="22"/>
        <v/>
      </c>
      <c r="P822" s="1618"/>
      <c r="Q822" s="1680" t="str">
        <f t="shared" si="24"/>
        <v/>
      </c>
      <c r="R822" s="1680"/>
      <c r="S822" s="1680"/>
      <c r="T822" s="412"/>
      <c r="U822" s="350"/>
      <c r="V822" s="202"/>
      <c r="W822" s="202"/>
      <c r="X822" s="202"/>
      <c r="Y822" s="143"/>
    </row>
    <row r="823" spans="1:248" s="39" customFormat="1" ht="23.45" customHeight="1">
      <c r="A823" s="260"/>
      <c r="B823" s="281"/>
      <c r="C823" s="865"/>
      <c r="D823" s="1615"/>
      <c r="E823" s="1616"/>
      <c r="F823" s="1616"/>
      <c r="G823" s="1616"/>
      <c r="H823" s="1616"/>
      <c r="I823" s="1616"/>
      <c r="J823" s="1616"/>
      <c r="K823" s="1616"/>
      <c r="L823" s="942"/>
      <c r="M823" s="253"/>
      <c r="N823" s="131"/>
      <c r="O823" s="1617" t="str">
        <f t="shared" si="22"/>
        <v/>
      </c>
      <c r="P823" s="1618"/>
      <c r="Q823" s="1680" t="str">
        <f t="shared" si="24"/>
        <v/>
      </c>
      <c r="R823" s="1680"/>
      <c r="S823" s="1680"/>
      <c r="T823" s="412"/>
      <c r="U823" s="350"/>
      <c r="V823" s="202"/>
      <c r="W823" s="202"/>
      <c r="X823" s="202"/>
      <c r="Y823" s="143"/>
    </row>
    <row r="824" spans="1:248" s="39" customFormat="1" ht="23.45" customHeight="1">
      <c r="A824" s="260"/>
      <c r="B824" s="281"/>
      <c r="C824" s="865"/>
      <c r="D824" s="1615"/>
      <c r="E824" s="1616"/>
      <c r="F824" s="1616"/>
      <c r="G824" s="1616"/>
      <c r="H824" s="1616"/>
      <c r="I824" s="1616"/>
      <c r="J824" s="1616"/>
      <c r="K824" s="1616"/>
      <c r="L824" s="942"/>
      <c r="M824" s="253"/>
      <c r="N824" s="131"/>
      <c r="O824" s="1617" t="str">
        <f t="shared" si="22"/>
        <v/>
      </c>
      <c r="P824" s="1618"/>
      <c r="Q824" s="1680" t="str">
        <f t="shared" si="24"/>
        <v/>
      </c>
      <c r="R824" s="1680"/>
      <c r="S824" s="1680"/>
      <c r="T824" s="412"/>
      <c r="U824" s="350"/>
      <c r="V824" s="203"/>
      <c r="W824" s="476"/>
      <c r="X824" s="203"/>
      <c r="Y824" s="143"/>
    </row>
    <row r="825" spans="1:248" s="39" customFormat="1" ht="23.45" customHeight="1">
      <c r="A825" s="260"/>
      <c r="B825" s="281"/>
      <c r="C825" s="865"/>
      <c r="D825" s="1615"/>
      <c r="E825" s="1616"/>
      <c r="F825" s="1616"/>
      <c r="G825" s="1616"/>
      <c r="H825" s="1616"/>
      <c r="I825" s="1616"/>
      <c r="J825" s="1616"/>
      <c r="K825" s="1616"/>
      <c r="L825" s="942"/>
      <c r="M825" s="253"/>
      <c r="N825" s="131"/>
      <c r="O825" s="1617" t="str">
        <f t="shared" si="22"/>
        <v/>
      </c>
      <c r="P825" s="1618"/>
      <c r="Q825" s="1680" t="str">
        <f t="shared" si="24"/>
        <v/>
      </c>
      <c r="R825" s="1680"/>
      <c r="S825" s="1680"/>
      <c r="T825" s="412"/>
      <c r="U825" s="350"/>
      <c r="V825" s="51"/>
      <c r="W825" s="122"/>
      <c r="X825" s="51"/>
    </row>
    <row r="826" spans="1:248" s="39" customFormat="1" ht="23.45" customHeight="1">
      <c r="A826" s="260"/>
      <c r="B826" s="281"/>
      <c r="C826" s="865"/>
      <c r="D826" s="1615"/>
      <c r="E826" s="1616"/>
      <c r="F826" s="1616"/>
      <c r="G826" s="1616"/>
      <c r="H826" s="1616"/>
      <c r="I826" s="1616"/>
      <c r="J826" s="1616"/>
      <c r="K826" s="1616"/>
      <c r="L826" s="942"/>
      <c r="M826" s="253"/>
      <c r="N826" s="131"/>
      <c r="O826" s="1617" t="str">
        <f t="shared" si="22"/>
        <v/>
      </c>
      <c r="P826" s="1618"/>
      <c r="Q826" s="1680" t="str">
        <f t="shared" si="24"/>
        <v/>
      </c>
      <c r="R826" s="1680"/>
      <c r="S826" s="1680"/>
      <c r="T826" s="412"/>
      <c r="U826" s="350"/>
      <c r="V826" s="51"/>
      <c r="W826" s="122"/>
      <c r="X826" s="51"/>
    </row>
    <row r="827" spans="1:248" s="39" customFormat="1" ht="23.45" customHeight="1">
      <c r="A827" s="260"/>
      <c r="B827" s="281"/>
      <c r="C827" s="865"/>
      <c r="D827" s="1615"/>
      <c r="E827" s="1616"/>
      <c r="F827" s="1616"/>
      <c r="G827" s="1616"/>
      <c r="H827" s="1616"/>
      <c r="I827" s="1616"/>
      <c r="J827" s="1616"/>
      <c r="K827" s="1616"/>
      <c r="L827" s="942"/>
      <c r="M827" s="253"/>
      <c r="N827" s="131"/>
      <c r="O827" s="1617" t="str">
        <f t="shared" si="22"/>
        <v/>
      </c>
      <c r="P827" s="1618"/>
      <c r="Q827" s="1680" t="str">
        <f t="shared" si="24"/>
        <v/>
      </c>
      <c r="R827" s="1680"/>
      <c r="S827" s="1680"/>
      <c r="T827" s="412"/>
      <c r="U827" s="350"/>
      <c r="V827" s="51"/>
      <c r="W827" s="122"/>
      <c r="X827" s="51"/>
    </row>
    <row r="828" spans="1:248" s="39" customFormat="1" ht="23.45" customHeight="1">
      <c r="A828" s="260"/>
      <c r="B828" s="281"/>
      <c r="C828" s="865"/>
      <c r="D828" s="1615"/>
      <c r="E828" s="1616"/>
      <c r="F828" s="1616"/>
      <c r="G828" s="1616"/>
      <c r="H828" s="1616"/>
      <c r="I828" s="1616"/>
      <c r="J828" s="1616"/>
      <c r="K828" s="1616"/>
      <c r="L828" s="942"/>
      <c r="M828" s="253"/>
      <c r="N828" s="131"/>
      <c r="O828" s="1617" t="str">
        <f t="shared" si="22"/>
        <v/>
      </c>
      <c r="P828" s="1618"/>
      <c r="Q828" s="1680" t="str">
        <f t="shared" si="24"/>
        <v/>
      </c>
      <c r="R828" s="1680"/>
      <c r="S828" s="1680"/>
      <c r="T828" s="412"/>
      <c r="U828" s="350"/>
      <c r="V828" s="51"/>
      <c r="W828" s="122"/>
      <c r="X828" s="51"/>
    </row>
    <row r="829" spans="1:248" s="39" customFormat="1" ht="23.45" customHeight="1">
      <c r="A829" s="260"/>
      <c r="B829" s="281"/>
      <c r="C829" s="865"/>
      <c r="D829" s="1615"/>
      <c r="E829" s="1616"/>
      <c r="F829" s="1616"/>
      <c r="G829" s="1616"/>
      <c r="H829" s="1616"/>
      <c r="I829" s="1616"/>
      <c r="J829" s="1616"/>
      <c r="K829" s="1616"/>
      <c r="L829" s="942"/>
      <c r="M829" s="253"/>
      <c r="N829" s="131"/>
      <c r="O829" s="1617" t="str">
        <f t="shared" si="22"/>
        <v/>
      </c>
      <c r="P829" s="1618"/>
      <c r="Q829" s="1680" t="str">
        <f t="shared" si="24"/>
        <v/>
      </c>
      <c r="R829" s="1680"/>
      <c r="S829" s="1680"/>
      <c r="T829" s="412"/>
      <c r="U829" s="350"/>
      <c r="V829" s="51"/>
      <c r="W829" s="122"/>
      <c r="X829" s="51"/>
    </row>
    <row r="830" spans="1:248" s="39" customFormat="1" ht="23.45" customHeight="1">
      <c r="A830" s="260"/>
      <c r="B830" s="281"/>
      <c r="C830" s="865"/>
      <c r="D830" s="1615"/>
      <c r="E830" s="1616"/>
      <c r="F830" s="1616"/>
      <c r="G830" s="1616"/>
      <c r="H830" s="1616"/>
      <c r="I830" s="1616"/>
      <c r="J830" s="1616"/>
      <c r="K830" s="1616"/>
      <c r="L830" s="942"/>
      <c r="M830" s="253"/>
      <c r="N830" s="131"/>
      <c r="O830" s="1617" t="str">
        <f t="shared" si="22"/>
        <v/>
      </c>
      <c r="P830" s="1618"/>
      <c r="Q830" s="1680" t="str">
        <f t="shared" si="24"/>
        <v/>
      </c>
      <c r="R830" s="1680"/>
      <c r="S830" s="1680"/>
      <c r="T830" s="412"/>
      <c r="U830" s="350"/>
      <c r="V830" s="51"/>
      <c r="W830" s="122"/>
      <c r="X830" s="51"/>
    </row>
    <row r="831" spans="1:248" s="155" customFormat="1" ht="3.75" customHeight="1">
      <c r="A831" s="260"/>
      <c r="B831" s="231"/>
      <c r="C831" s="943"/>
      <c r="D831" s="233"/>
      <c r="E831" s="233"/>
      <c r="F831" s="233"/>
      <c r="G831" s="233"/>
      <c r="H831" s="233"/>
      <c r="I831" s="233"/>
      <c r="J831" s="233"/>
      <c r="K831" s="233"/>
      <c r="L831" s="234"/>
      <c r="M831" s="235"/>
      <c r="N831" s="236"/>
      <c r="O831" s="237"/>
      <c r="P831" s="238"/>
      <c r="Q831" s="239"/>
      <c r="R831" s="240"/>
      <c r="S831" s="240"/>
      <c r="T831" s="241"/>
      <c r="U831" s="218"/>
      <c r="V831" s="51"/>
      <c r="W831" s="122"/>
      <c r="X831" s="51"/>
    </row>
    <row r="832" spans="1:248" s="49" customFormat="1" ht="21.75" customHeight="1">
      <c r="A832" s="358"/>
      <c r="B832" s="1568" t="str">
        <f>B775</f>
        <v>-É IMPRESCINDÍVEL A APRESENTAÇÃO DE 3 ORÇAMENTOS DE FORNECEDORES/REPRESENTANTES AUTORIZADOS PARA CADA UM DOS ITENS SOLICITADOS. INFORME SE HOUVER UM ÚNICO FORNECEDOR.</v>
      </c>
      <c r="C832" s="1578"/>
      <c r="D832" s="1578"/>
      <c r="E832" s="1578"/>
      <c r="F832" s="1578"/>
      <c r="G832" s="1578"/>
      <c r="H832" s="1578"/>
      <c r="I832" s="1578"/>
      <c r="J832" s="1578"/>
      <c r="K832" s="1578"/>
      <c r="L832" s="1578"/>
      <c r="M832" s="1569"/>
      <c r="N832" s="1569"/>
      <c r="O832" s="1569"/>
      <c r="P832" s="1569"/>
      <c r="Q832" s="1569"/>
      <c r="R832" s="1569"/>
      <c r="S832" s="1569"/>
      <c r="T832" s="1570"/>
      <c r="U832" s="351"/>
      <c r="V832" s="51"/>
      <c r="W832" s="122"/>
      <c r="X832" s="51"/>
      <c r="Y832" s="202"/>
      <c r="Z832" s="197"/>
      <c r="AA832" s="197"/>
      <c r="AB832" s="197"/>
      <c r="AC832" s="197"/>
      <c r="AD832" s="197"/>
      <c r="AE832" s="197"/>
      <c r="AF832" s="197"/>
      <c r="AG832" s="197"/>
      <c r="AH832" s="197"/>
      <c r="AI832" s="197"/>
      <c r="AJ832" s="197"/>
      <c r="AK832" s="197"/>
      <c r="AL832" s="197"/>
      <c r="AM832" s="197"/>
      <c r="AN832" s="197"/>
      <c r="AO832" s="194"/>
      <c r="AP832" s="194"/>
      <c r="AQ832" s="194"/>
      <c r="AR832" s="194"/>
      <c r="AS832" s="194"/>
      <c r="AT832" s="194"/>
      <c r="AU832" s="194"/>
      <c r="AV832" s="194"/>
      <c r="AW832" s="194"/>
      <c r="AX832" s="194"/>
      <c r="AY832" s="194"/>
      <c r="AZ832" s="194"/>
      <c r="BA832" s="194"/>
      <c r="BB832" s="194"/>
      <c r="BC832" s="194"/>
      <c r="BD832" s="194"/>
      <c r="BE832" s="194"/>
      <c r="BF832" s="194"/>
      <c r="BG832" s="194"/>
      <c r="BH832" s="194"/>
      <c r="BI832" s="194"/>
      <c r="BJ832" s="194"/>
      <c r="BK832" s="194"/>
      <c r="BL832" s="194"/>
      <c r="BM832" s="194"/>
      <c r="BN832" s="194"/>
      <c r="BO832" s="194"/>
      <c r="BP832" s="194"/>
      <c r="BQ832" s="194"/>
      <c r="BR832" s="194"/>
      <c r="BS832" s="194"/>
      <c r="BT832" s="194"/>
      <c r="BU832" s="194"/>
      <c r="BV832" s="194"/>
      <c r="BW832" s="194"/>
      <c r="BX832" s="194"/>
      <c r="BY832" s="194"/>
      <c r="BZ832" s="194"/>
      <c r="CA832" s="194"/>
      <c r="CB832" s="194"/>
      <c r="CC832" s="194"/>
      <c r="CD832" s="194"/>
      <c r="CE832" s="194"/>
      <c r="CF832" s="194"/>
      <c r="CG832" s="194"/>
      <c r="CH832" s="194"/>
      <c r="CI832" s="194"/>
      <c r="CJ832" s="194"/>
      <c r="CK832" s="194"/>
      <c r="CL832" s="194"/>
      <c r="CM832" s="194"/>
      <c r="CN832" s="194"/>
      <c r="CO832" s="194"/>
      <c r="CP832" s="194"/>
      <c r="CQ832" s="194"/>
      <c r="CR832" s="194"/>
      <c r="CS832" s="194"/>
      <c r="CT832" s="194"/>
      <c r="CU832" s="194"/>
      <c r="CV832" s="194"/>
      <c r="CW832" s="194"/>
      <c r="CX832" s="194"/>
      <c r="CY832" s="194"/>
      <c r="CZ832" s="194"/>
      <c r="DA832" s="194"/>
      <c r="DB832" s="194"/>
      <c r="DC832" s="194"/>
      <c r="DD832" s="194"/>
      <c r="DE832" s="194"/>
      <c r="DF832" s="194"/>
      <c r="DG832" s="194"/>
      <c r="DH832" s="194"/>
      <c r="DI832" s="194"/>
      <c r="DJ832" s="194"/>
      <c r="DK832" s="194"/>
      <c r="DL832" s="194"/>
      <c r="DM832" s="194"/>
      <c r="DN832" s="194"/>
      <c r="DO832" s="194"/>
      <c r="DP832" s="194"/>
      <c r="DQ832" s="194"/>
      <c r="DR832" s="194"/>
      <c r="DS832" s="194"/>
      <c r="DT832" s="194"/>
      <c r="DU832" s="194"/>
      <c r="DV832" s="194"/>
      <c r="DW832" s="194"/>
      <c r="DX832" s="194"/>
      <c r="DY832" s="194"/>
      <c r="DZ832" s="194"/>
      <c r="EA832" s="194"/>
      <c r="EB832" s="194"/>
      <c r="EC832" s="194"/>
      <c r="ED832" s="194"/>
      <c r="EE832" s="194"/>
      <c r="EF832" s="194"/>
      <c r="EG832" s="194"/>
      <c r="EH832" s="194"/>
      <c r="EI832" s="194"/>
      <c r="EJ832" s="194"/>
      <c r="EK832" s="194"/>
      <c r="EL832" s="194"/>
      <c r="EM832" s="194"/>
      <c r="EN832" s="194"/>
      <c r="EO832" s="194"/>
      <c r="EP832" s="194"/>
      <c r="EQ832" s="194"/>
      <c r="ER832" s="194"/>
      <c r="ES832" s="194"/>
      <c r="ET832" s="194"/>
      <c r="EU832" s="194"/>
      <c r="EV832" s="194"/>
      <c r="EW832" s="194"/>
      <c r="EX832" s="194"/>
      <c r="EY832" s="194"/>
      <c r="EZ832" s="194"/>
      <c r="FA832" s="194"/>
      <c r="FB832" s="194"/>
      <c r="FC832" s="194"/>
      <c r="FD832" s="194"/>
      <c r="FE832" s="194"/>
      <c r="FF832" s="194"/>
      <c r="FG832" s="194"/>
      <c r="FH832" s="194"/>
      <c r="FI832" s="194"/>
      <c r="FJ832" s="194"/>
      <c r="FK832" s="194"/>
      <c r="FL832" s="194"/>
      <c r="FM832" s="194"/>
      <c r="FN832" s="194"/>
      <c r="FO832" s="194"/>
      <c r="FP832" s="194"/>
      <c r="FQ832" s="194"/>
      <c r="FR832" s="194"/>
      <c r="FS832" s="194"/>
      <c r="FT832" s="194"/>
      <c r="FU832" s="194"/>
      <c r="FV832" s="194"/>
      <c r="FW832" s="194"/>
      <c r="FX832" s="194"/>
      <c r="FY832" s="194"/>
      <c r="FZ832" s="194"/>
      <c r="GA832" s="194"/>
      <c r="GB832" s="194"/>
      <c r="GC832" s="194"/>
      <c r="GD832" s="194"/>
      <c r="GE832" s="194"/>
      <c r="GF832" s="194"/>
      <c r="GG832" s="194"/>
      <c r="GH832" s="194"/>
      <c r="GI832" s="194"/>
      <c r="GJ832" s="194"/>
      <c r="GK832" s="194"/>
      <c r="GL832" s="194"/>
      <c r="GM832" s="194"/>
      <c r="GN832" s="194"/>
      <c r="GO832" s="194"/>
      <c r="GP832" s="194"/>
      <c r="GQ832" s="194"/>
      <c r="GR832" s="194"/>
      <c r="GS832" s="194"/>
      <c r="GT832" s="194"/>
      <c r="GU832" s="194"/>
      <c r="GV832" s="194"/>
      <c r="GW832" s="194"/>
      <c r="GX832" s="194"/>
      <c r="GY832" s="194"/>
      <c r="GZ832" s="194"/>
      <c r="HA832" s="194"/>
      <c r="HB832" s="194"/>
      <c r="HC832" s="194"/>
      <c r="HD832" s="194"/>
      <c r="HE832" s="194"/>
      <c r="HF832" s="194"/>
      <c r="HG832" s="194"/>
      <c r="HH832" s="194"/>
      <c r="HI832" s="194"/>
      <c r="HJ832" s="194"/>
      <c r="HK832" s="194"/>
      <c r="HL832" s="194"/>
      <c r="HM832" s="194"/>
      <c r="HN832" s="194"/>
      <c r="HO832" s="194"/>
      <c r="HP832" s="194"/>
      <c r="HQ832" s="194"/>
      <c r="HR832" s="194"/>
      <c r="HS832" s="194"/>
      <c r="HT832" s="194"/>
      <c r="HU832" s="194"/>
      <c r="HV832" s="194"/>
      <c r="HW832" s="194"/>
      <c r="HX832" s="194"/>
      <c r="HY832" s="194"/>
      <c r="HZ832" s="194"/>
      <c r="IA832" s="194"/>
      <c r="IB832" s="194"/>
      <c r="IC832" s="194"/>
      <c r="ID832" s="194"/>
      <c r="IE832" s="194"/>
      <c r="IF832" s="194"/>
      <c r="IG832" s="194"/>
      <c r="IH832" s="194"/>
      <c r="II832" s="194"/>
      <c r="IJ832" s="194"/>
      <c r="IK832" s="194"/>
      <c r="IL832" s="194"/>
      <c r="IM832" s="194"/>
      <c r="IN832" s="194"/>
    </row>
    <row r="833" spans="1:248" s="49" customFormat="1" ht="21.75" customHeight="1">
      <c r="A833" s="358"/>
      <c r="B833" s="1625" t="str">
        <f>B776</f>
        <v xml:space="preserve">- JUSTIFIQUE EM ANEXO A UTILIDADE DE CADA MATERIAL SOLICITADO PARA O DESENVOLVIMENTO DO PROJETO DE PESQUISA PROPOSTO.  </v>
      </c>
      <c r="C833" s="1626"/>
      <c r="D833" s="1626"/>
      <c r="E833" s="1626"/>
      <c r="F833" s="1626"/>
      <c r="G833" s="1626"/>
      <c r="H833" s="1626"/>
      <c r="I833" s="1626"/>
      <c r="J833" s="1626"/>
      <c r="K833" s="1626"/>
      <c r="L833" s="1626"/>
      <c r="M833" s="1627"/>
      <c r="N833" s="1627"/>
      <c r="O833" s="1627"/>
      <c r="P833" s="1627"/>
      <c r="Q833" s="1627"/>
      <c r="R833" s="1627"/>
      <c r="S833" s="1627"/>
      <c r="T833" s="1628"/>
      <c r="U833" s="351"/>
      <c r="V833" s="51"/>
      <c r="W833" s="122"/>
      <c r="X833" s="51"/>
      <c r="Y833" s="202"/>
      <c r="Z833" s="197"/>
      <c r="AA833" s="197"/>
      <c r="AB833" s="197"/>
      <c r="AC833" s="197"/>
      <c r="AD833" s="197"/>
      <c r="AE833" s="197"/>
      <c r="AF833" s="197"/>
      <c r="AG833" s="197"/>
      <c r="AH833" s="197"/>
      <c r="AI833" s="197"/>
      <c r="AJ833" s="197"/>
      <c r="AK833" s="197"/>
      <c r="AL833" s="197"/>
      <c r="AM833" s="197"/>
      <c r="AN833" s="197"/>
      <c r="AO833" s="194"/>
      <c r="AP833" s="194"/>
      <c r="AQ833" s="194"/>
      <c r="AR833" s="194"/>
      <c r="AS833" s="194"/>
      <c r="AT833" s="194"/>
      <c r="AU833" s="194"/>
      <c r="AV833" s="194"/>
      <c r="AW833" s="194"/>
      <c r="AX833" s="194"/>
      <c r="AY833" s="194"/>
      <c r="AZ833" s="194"/>
      <c r="BA833" s="194"/>
      <c r="BB833" s="194"/>
      <c r="BC833" s="194"/>
      <c r="BD833" s="194"/>
      <c r="BE833" s="194"/>
      <c r="BF833" s="194"/>
      <c r="BG833" s="194"/>
      <c r="BH833" s="194"/>
      <c r="BI833" s="194"/>
      <c r="BJ833" s="194"/>
      <c r="BK833" s="194"/>
      <c r="BL833" s="194"/>
      <c r="BM833" s="194"/>
      <c r="BN833" s="194"/>
      <c r="BO833" s="194"/>
      <c r="BP833" s="194"/>
      <c r="BQ833" s="194"/>
      <c r="BR833" s="194"/>
      <c r="BS833" s="194"/>
      <c r="BT833" s="194"/>
      <c r="BU833" s="194"/>
      <c r="BV833" s="194"/>
      <c r="BW833" s="194"/>
      <c r="BX833" s="194"/>
      <c r="BY833" s="194"/>
      <c r="BZ833" s="194"/>
      <c r="CA833" s="194"/>
      <c r="CB833" s="194"/>
      <c r="CC833" s="194"/>
      <c r="CD833" s="194"/>
      <c r="CE833" s="194"/>
      <c r="CF833" s="194"/>
      <c r="CG833" s="194"/>
      <c r="CH833" s="194"/>
      <c r="CI833" s="194"/>
      <c r="CJ833" s="194"/>
      <c r="CK833" s="194"/>
      <c r="CL833" s="194"/>
      <c r="CM833" s="194"/>
      <c r="CN833" s="194"/>
      <c r="CO833" s="194"/>
      <c r="CP833" s="194"/>
      <c r="CQ833" s="194"/>
      <c r="CR833" s="194"/>
      <c r="CS833" s="194"/>
      <c r="CT833" s="194"/>
      <c r="CU833" s="194"/>
      <c r="CV833" s="194"/>
      <c r="CW833" s="194"/>
      <c r="CX833" s="194"/>
      <c r="CY833" s="194"/>
      <c r="CZ833" s="194"/>
      <c r="DA833" s="194"/>
      <c r="DB833" s="194"/>
      <c r="DC833" s="194"/>
      <c r="DD833" s="194"/>
      <c r="DE833" s="194"/>
      <c r="DF833" s="194"/>
      <c r="DG833" s="194"/>
      <c r="DH833" s="194"/>
      <c r="DI833" s="194"/>
      <c r="DJ833" s="194"/>
      <c r="DK833" s="194"/>
      <c r="DL833" s="194"/>
      <c r="DM833" s="194"/>
      <c r="DN833" s="194"/>
      <c r="DO833" s="194"/>
      <c r="DP833" s="194"/>
      <c r="DQ833" s="194"/>
      <c r="DR833" s="194"/>
      <c r="DS833" s="194"/>
      <c r="DT833" s="194"/>
      <c r="DU833" s="194"/>
      <c r="DV833" s="194"/>
      <c r="DW833" s="194"/>
      <c r="DX833" s="194"/>
      <c r="DY833" s="194"/>
      <c r="DZ833" s="194"/>
      <c r="EA833" s="194"/>
      <c r="EB833" s="194"/>
      <c r="EC833" s="194"/>
      <c r="ED833" s="194"/>
      <c r="EE833" s="194"/>
      <c r="EF833" s="194"/>
      <c r="EG833" s="194"/>
      <c r="EH833" s="194"/>
      <c r="EI833" s="194"/>
      <c r="EJ833" s="194"/>
      <c r="EK833" s="194"/>
      <c r="EL833" s="194"/>
      <c r="EM833" s="194"/>
      <c r="EN833" s="194"/>
      <c r="EO833" s="194"/>
      <c r="EP833" s="194"/>
      <c r="EQ833" s="194"/>
      <c r="ER833" s="194"/>
      <c r="ES833" s="194"/>
      <c r="ET833" s="194"/>
      <c r="EU833" s="194"/>
      <c r="EV833" s="194"/>
      <c r="EW833" s="194"/>
      <c r="EX833" s="194"/>
      <c r="EY833" s="194"/>
      <c r="EZ833" s="194"/>
      <c r="FA833" s="194"/>
      <c r="FB833" s="194"/>
      <c r="FC833" s="194"/>
      <c r="FD833" s="194"/>
      <c r="FE833" s="194"/>
      <c r="FF833" s="194"/>
      <c r="FG833" s="194"/>
      <c r="FH833" s="194"/>
      <c r="FI833" s="194"/>
      <c r="FJ833" s="194"/>
      <c r="FK833" s="194"/>
      <c r="FL833" s="194"/>
      <c r="FM833" s="194"/>
      <c r="FN833" s="194"/>
      <c r="FO833" s="194"/>
      <c r="FP833" s="194"/>
      <c r="FQ833" s="194"/>
      <c r="FR833" s="194"/>
      <c r="FS833" s="194"/>
      <c r="FT833" s="194"/>
      <c r="FU833" s="194"/>
      <c r="FV833" s="194"/>
      <c r="FW833" s="194"/>
      <c r="FX833" s="194"/>
      <c r="FY833" s="194"/>
      <c r="FZ833" s="194"/>
      <c r="GA833" s="194"/>
      <c r="GB833" s="194"/>
      <c r="GC833" s="194"/>
      <c r="GD833" s="194"/>
      <c r="GE833" s="194"/>
      <c r="GF833" s="194"/>
      <c r="GG833" s="194"/>
      <c r="GH833" s="194"/>
      <c r="GI833" s="194"/>
      <c r="GJ833" s="194"/>
      <c r="GK833" s="194"/>
      <c r="GL833" s="194"/>
      <c r="GM833" s="194"/>
      <c r="GN833" s="194"/>
      <c r="GO833" s="194"/>
      <c r="GP833" s="194"/>
      <c r="GQ833" s="194"/>
      <c r="GR833" s="194"/>
      <c r="GS833" s="194"/>
      <c r="GT833" s="194"/>
      <c r="GU833" s="194"/>
      <c r="GV833" s="194"/>
      <c r="GW833" s="194"/>
      <c r="GX833" s="194"/>
      <c r="GY833" s="194"/>
      <c r="GZ833" s="194"/>
      <c r="HA833" s="194"/>
      <c r="HB833" s="194"/>
      <c r="HC833" s="194"/>
      <c r="HD833" s="194"/>
      <c r="HE833" s="194"/>
      <c r="HF833" s="194"/>
      <c r="HG833" s="194"/>
      <c r="HH833" s="194"/>
      <c r="HI833" s="194"/>
      <c r="HJ833" s="194"/>
      <c r="HK833" s="194"/>
      <c r="HL833" s="194"/>
      <c r="HM833" s="194"/>
      <c r="HN833" s="194"/>
      <c r="HO833" s="194"/>
      <c r="HP833" s="194"/>
      <c r="HQ833" s="194"/>
      <c r="HR833" s="194"/>
      <c r="HS833" s="194"/>
      <c r="HT833" s="194"/>
      <c r="HU833" s="194"/>
      <c r="HV833" s="194"/>
      <c r="HW833" s="194"/>
      <c r="HX833" s="194"/>
      <c r="HY833" s="194"/>
      <c r="HZ833" s="194"/>
      <c r="IA833" s="194"/>
      <c r="IB833" s="194"/>
      <c r="IC833" s="194"/>
      <c r="ID833" s="194"/>
      <c r="IE833" s="194"/>
      <c r="IF833" s="194"/>
      <c r="IG833" s="194"/>
      <c r="IH833" s="194"/>
      <c r="II833" s="194"/>
      <c r="IJ833" s="194"/>
      <c r="IK833" s="194"/>
      <c r="IL833" s="194"/>
      <c r="IM833" s="194"/>
      <c r="IN833" s="194"/>
    </row>
    <row r="834" spans="1:248" s="314" customFormat="1" ht="12" customHeight="1">
      <c r="A834" s="260"/>
      <c r="B834" s="224" t="str">
        <f>B777</f>
        <v>FAPESP,  SETEMBRO DE 2015</v>
      </c>
      <c r="C834" s="824"/>
      <c r="D834" s="824"/>
      <c r="E834" s="826"/>
      <c r="F834" s="826"/>
      <c r="G834" s="826"/>
      <c r="H834" s="826"/>
      <c r="I834" s="826"/>
      <c r="J834" s="826"/>
      <c r="K834" s="826"/>
      <c r="L834" s="824"/>
      <c r="M834" s="1641"/>
      <c r="N834" s="1641"/>
      <c r="O834" s="1641"/>
      <c r="P834" s="1641"/>
      <c r="Q834" s="1641"/>
      <c r="R834" s="1641"/>
      <c r="S834" s="211">
        <v>7</v>
      </c>
      <c r="T834" s="203">
        <v>2</v>
      </c>
      <c r="U834" s="203"/>
      <c r="V834" s="51"/>
      <c r="W834" s="122"/>
      <c r="X834" s="51"/>
      <c r="Y834" s="203"/>
      <c r="Z834" s="198"/>
      <c r="AA834" s="198"/>
      <c r="AB834" s="198"/>
      <c r="AC834" s="198"/>
      <c r="AD834" s="198"/>
      <c r="AE834" s="198"/>
      <c r="AF834" s="198"/>
      <c r="AG834" s="198"/>
      <c r="AH834" s="198"/>
      <c r="AI834" s="198"/>
      <c r="AJ834" s="198"/>
      <c r="AK834" s="198"/>
      <c r="AL834" s="198"/>
      <c r="AM834" s="198"/>
      <c r="AN834" s="198"/>
      <c r="AO834" s="186"/>
      <c r="AP834" s="186"/>
      <c r="AQ834" s="186"/>
      <c r="AR834" s="186"/>
      <c r="AS834" s="186"/>
      <c r="AT834" s="186"/>
      <c r="AU834" s="186"/>
      <c r="AV834" s="186"/>
      <c r="AW834" s="186"/>
      <c r="AX834" s="186"/>
      <c r="AY834" s="186"/>
      <c r="AZ834" s="186"/>
      <c r="BA834" s="186"/>
      <c r="BB834" s="186"/>
      <c r="BC834" s="186"/>
      <c r="BD834" s="186"/>
      <c r="BE834" s="186"/>
      <c r="BF834" s="186"/>
      <c r="BG834" s="186"/>
      <c r="BH834" s="186"/>
      <c r="BI834" s="186"/>
      <c r="BJ834" s="186"/>
      <c r="BK834" s="186"/>
      <c r="BL834" s="186"/>
      <c r="BM834" s="186"/>
      <c r="BN834" s="186"/>
      <c r="BO834" s="186"/>
      <c r="BP834" s="186"/>
      <c r="BQ834" s="186"/>
      <c r="BR834" s="186"/>
      <c r="BS834" s="186"/>
      <c r="BT834" s="186"/>
      <c r="BU834" s="186"/>
      <c r="BV834" s="186"/>
      <c r="BW834" s="186"/>
      <c r="BX834" s="186"/>
      <c r="BY834" s="186"/>
      <c r="BZ834" s="186"/>
      <c r="CA834" s="186"/>
      <c r="CB834" s="186"/>
      <c r="CC834" s="186"/>
      <c r="CD834" s="186"/>
      <c r="CE834" s="186"/>
      <c r="CF834" s="186"/>
      <c r="CG834" s="186"/>
      <c r="CH834" s="186"/>
      <c r="CI834" s="186"/>
      <c r="CJ834" s="186"/>
      <c r="CK834" s="186"/>
      <c r="CL834" s="186"/>
      <c r="CM834" s="186"/>
      <c r="CN834" s="186"/>
      <c r="CO834" s="186"/>
      <c r="CP834" s="186"/>
      <c r="CQ834" s="186"/>
      <c r="CR834" s="186"/>
      <c r="CS834" s="186"/>
      <c r="CT834" s="186"/>
      <c r="CU834" s="186"/>
      <c r="CV834" s="186"/>
      <c r="CW834" s="186"/>
      <c r="CX834" s="186"/>
      <c r="CY834" s="186"/>
      <c r="CZ834" s="186"/>
      <c r="DA834" s="186"/>
      <c r="DB834" s="186"/>
      <c r="DC834" s="186"/>
      <c r="DD834" s="186"/>
      <c r="DE834" s="186"/>
      <c r="DF834" s="186"/>
      <c r="DG834" s="186"/>
      <c r="DH834" s="186"/>
      <c r="DI834" s="186"/>
      <c r="DJ834" s="186"/>
      <c r="DK834" s="186"/>
      <c r="DL834" s="186"/>
      <c r="DM834" s="186"/>
      <c r="DN834" s="186"/>
      <c r="DO834" s="186"/>
      <c r="DP834" s="186"/>
      <c r="DQ834" s="186"/>
      <c r="DR834" s="186"/>
      <c r="DS834" s="186"/>
      <c r="DT834" s="186"/>
      <c r="DU834" s="186"/>
      <c r="DV834" s="186"/>
      <c r="DW834" s="186"/>
      <c r="DX834" s="186"/>
      <c r="DY834" s="186"/>
      <c r="DZ834" s="186"/>
      <c r="EA834" s="186"/>
      <c r="EB834" s="186"/>
      <c r="EC834" s="186"/>
      <c r="ED834" s="186"/>
      <c r="EE834" s="186"/>
      <c r="EF834" s="186"/>
      <c r="EG834" s="186"/>
      <c r="EH834" s="186"/>
      <c r="EI834" s="186"/>
      <c r="EJ834" s="186"/>
      <c r="EK834" s="186"/>
      <c r="EL834" s="186"/>
      <c r="EM834" s="186"/>
      <c r="EN834" s="186"/>
      <c r="EO834" s="186"/>
      <c r="EP834" s="186"/>
      <c r="EQ834" s="186"/>
      <c r="ER834" s="186"/>
      <c r="ES834" s="186"/>
      <c r="ET834" s="186"/>
      <c r="EU834" s="186"/>
      <c r="EV834" s="186"/>
      <c r="EW834" s="186"/>
      <c r="EX834" s="186"/>
      <c r="EY834" s="186"/>
      <c r="EZ834" s="186"/>
      <c r="FA834" s="186"/>
      <c r="FB834" s="186"/>
      <c r="FC834" s="186"/>
      <c r="FD834" s="186"/>
      <c r="FE834" s="186"/>
      <c r="FF834" s="186"/>
      <c r="FG834" s="186"/>
      <c r="FH834" s="186"/>
      <c r="FI834" s="186"/>
      <c r="FJ834" s="186"/>
      <c r="FK834" s="186"/>
      <c r="FL834" s="186"/>
      <c r="FM834" s="186"/>
      <c r="FN834" s="186"/>
      <c r="FO834" s="186"/>
      <c r="FP834" s="186"/>
      <c r="FQ834" s="186"/>
      <c r="FR834" s="186"/>
      <c r="FS834" s="186"/>
      <c r="FT834" s="186"/>
      <c r="FU834" s="186"/>
      <c r="FV834" s="186"/>
      <c r="FW834" s="186"/>
      <c r="FX834" s="186"/>
      <c r="FY834" s="186"/>
      <c r="FZ834" s="186"/>
      <c r="GA834" s="186"/>
      <c r="GB834" s="186"/>
      <c r="GC834" s="186"/>
      <c r="GD834" s="186"/>
      <c r="GE834" s="186"/>
      <c r="GF834" s="186"/>
      <c r="GG834" s="186"/>
      <c r="GH834" s="186"/>
      <c r="GI834" s="186"/>
      <c r="GJ834" s="186"/>
      <c r="GK834" s="186"/>
      <c r="GL834" s="186"/>
      <c r="GM834" s="186"/>
      <c r="GN834" s="186"/>
      <c r="GO834" s="186"/>
      <c r="GP834" s="186"/>
      <c r="GQ834" s="186"/>
      <c r="GR834" s="186"/>
      <c r="GS834" s="186"/>
      <c r="GT834" s="186"/>
      <c r="GU834" s="186"/>
      <c r="GV834" s="186"/>
      <c r="GW834" s="186"/>
      <c r="GX834" s="186"/>
      <c r="GY834" s="186"/>
      <c r="GZ834" s="186"/>
      <c r="HA834" s="186"/>
      <c r="HB834" s="186"/>
      <c r="HC834" s="186"/>
      <c r="HD834" s="186"/>
      <c r="HE834" s="186"/>
      <c r="HF834" s="186"/>
      <c r="HG834" s="186"/>
      <c r="HH834" s="186"/>
      <c r="HI834" s="186"/>
      <c r="HJ834" s="186"/>
      <c r="HK834" s="186"/>
      <c r="HL834" s="186"/>
      <c r="HM834" s="186"/>
      <c r="HN834" s="186"/>
      <c r="HO834" s="186"/>
      <c r="HP834" s="186"/>
      <c r="HQ834" s="186"/>
      <c r="HR834" s="186"/>
      <c r="HS834" s="186"/>
      <c r="HT834" s="186"/>
      <c r="HU834" s="186"/>
      <c r="HV834" s="186"/>
      <c r="HW834" s="186"/>
      <c r="HX834" s="186"/>
      <c r="HY834" s="186"/>
      <c r="HZ834" s="186"/>
      <c r="IA834" s="186"/>
      <c r="IB834" s="186"/>
      <c r="IC834" s="186"/>
      <c r="ID834" s="186"/>
      <c r="IE834" s="186"/>
      <c r="IF834" s="186"/>
      <c r="IG834" s="186"/>
      <c r="IH834" s="186"/>
      <c r="II834" s="186"/>
      <c r="IJ834" s="186"/>
      <c r="IK834" s="186"/>
      <c r="IL834" s="186"/>
      <c r="IM834" s="186"/>
      <c r="IN834" s="186"/>
    </row>
    <row r="835" spans="1:248" s="314" customFormat="1" ht="21" customHeight="1">
      <c r="A835" s="260"/>
      <c r="B835" s="309" t="s">
        <v>144</v>
      </c>
      <c r="C835" s="824"/>
      <c r="D835" s="824"/>
      <c r="E835" s="826"/>
      <c r="F835" s="826"/>
      <c r="G835" s="826"/>
      <c r="H835" s="826"/>
      <c r="I835" s="826"/>
      <c r="J835" s="826"/>
      <c r="K835" s="826"/>
      <c r="L835" s="824"/>
      <c r="M835" s="311"/>
      <c r="N835" s="311"/>
      <c r="O835" s="311"/>
      <c r="P835" s="311"/>
      <c r="Q835" s="311"/>
      <c r="R835" s="311"/>
      <c r="S835" s="311"/>
      <c r="T835" s="311"/>
      <c r="U835" s="210"/>
      <c r="V835" s="143"/>
      <c r="W835" s="143"/>
      <c r="X835" s="143"/>
      <c r="Y835" s="203"/>
      <c r="Z835" s="198"/>
      <c r="AA835" s="198"/>
      <c r="AB835" s="198"/>
      <c r="AC835" s="198"/>
      <c r="AD835" s="198"/>
      <c r="AE835" s="198"/>
      <c r="AF835" s="198"/>
      <c r="AG835" s="198"/>
      <c r="AH835" s="198"/>
      <c r="AI835" s="198"/>
      <c r="AJ835" s="198"/>
      <c r="AK835" s="198"/>
      <c r="AL835" s="198"/>
      <c r="AM835" s="198"/>
      <c r="AN835" s="198"/>
      <c r="AO835" s="186"/>
      <c r="AP835" s="186"/>
      <c r="AQ835" s="186"/>
      <c r="AR835" s="186"/>
      <c r="AS835" s="186"/>
      <c r="AT835" s="186"/>
      <c r="AU835" s="186"/>
      <c r="AV835" s="186"/>
      <c r="AW835" s="186"/>
      <c r="AX835" s="186"/>
      <c r="AY835" s="186"/>
      <c r="AZ835" s="186"/>
      <c r="BA835" s="186"/>
      <c r="BB835" s="186"/>
      <c r="BC835" s="186"/>
      <c r="BD835" s="186"/>
      <c r="BE835" s="186"/>
      <c r="BF835" s="186"/>
      <c r="BG835" s="186"/>
      <c r="BH835" s="186"/>
      <c r="BI835" s="186"/>
      <c r="BJ835" s="186"/>
      <c r="BK835" s="186"/>
      <c r="BL835" s="186"/>
      <c r="BM835" s="186"/>
      <c r="BN835" s="186"/>
      <c r="BO835" s="186"/>
      <c r="BP835" s="186"/>
      <c r="BQ835" s="186"/>
      <c r="BR835" s="186"/>
      <c r="BS835" s="186"/>
      <c r="BT835" s="186"/>
      <c r="BU835" s="186"/>
      <c r="BV835" s="186"/>
      <c r="BW835" s="186"/>
      <c r="BX835" s="186"/>
      <c r="BY835" s="186"/>
      <c r="BZ835" s="186"/>
      <c r="CA835" s="186"/>
      <c r="CB835" s="186"/>
      <c r="CC835" s="186"/>
      <c r="CD835" s="186"/>
      <c r="CE835" s="186"/>
      <c r="CF835" s="186"/>
      <c r="CG835" s="186"/>
      <c r="CH835" s="186"/>
      <c r="CI835" s="186"/>
      <c r="CJ835" s="186"/>
      <c r="CK835" s="186"/>
      <c r="CL835" s="186"/>
      <c r="CM835" s="186"/>
      <c r="CN835" s="186"/>
      <c r="CO835" s="186"/>
      <c r="CP835" s="186"/>
      <c r="CQ835" s="186"/>
      <c r="CR835" s="186"/>
      <c r="CS835" s="186"/>
      <c r="CT835" s="186"/>
      <c r="CU835" s="186"/>
      <c r="CV835" s="186"/>
      <c r="CW835" s="186"/>
      <c r="CX835" s="186"/>
      <c r="CY835" s="186"/>
      <c r="CZ835" s="186"/>
      <c r="DA835" s="186"/>
      <c r="DB835" s="186"/>
      <c r="DC835" s="186"/>
      <c r="DD835" s="186"/>
      <c r="DE835" s="186"/>
      <c r="DF835" s="186"/>
      <c r="DG835" s="186"/>
      <c r="DH835" s="186"/>
      <c r="DI835" s="186"/>
      <c r="DJ835" s="186"/>
      <c r="DK835" s="186"/>
      <c r="DL835" s="186"/>
      <c r="DM835" s="186"/>
      <c r="DN835" s="186"/>
      <c r="DO835" s="186"/>
      <c r="DP835" s="186"/>
      <c r="DQ835" s="186"/>
      <c r="DR835" s="186"/>
      <c r="DS835" s="186"/>
      <c r="DT835" s="186"/>
      <c r="DU835" s="186"/>
      <c r="DV835" s="186"/>
      <c r="DW835" s="186"/>
      <c r="DX835" s="186"/>
      <c r="DY835" s="186"/>
      <c r="DZ835" s="186"/>
      <c r="EA835" s="186"/>
      <c r="EB835" s="186"/>
      <c r="EC835" s="186"/>
      <c r="ED835" s="186"/>
      <c r="EE835" s="186"/>
      <c r="EF835" s="186"/>
      <c r="EG835" s="186"/>
      <c r="EH835" s="186"/>
      <c r="EI835" s="186"/>
      <c r="EJ835" s="186"/>
      <c r="EK835" s="186"/>
      <c r="EL835" s="186"/>
      <c r="EM835" s="186"/>
      <c r="EN835" s="186"/>
      <c r="EO835" s="186"/>
      <c r="EP835" s="186"/>
      <c r="EQ835" s="186"/>
      <c r="ER835" s="186"/>
      <c r="ES835" s="186"/>
      <c r="ET835" s="186"/>
      <c r="EU835" s="186"/>
      <c r="EV835" s="186"/>
      <c r="EW835" s="186"/>
      <c r="EX835" s="186"/>
      <c r="EY835" s="186"/>
      <c r="EZ835" s="186"/>
      <c r="FA835" s="186"/>
      <c r="FB835" s="186"/>
      <c r="FC835" s="186"/>
      <c r="FD835" s="186"/>
      <c r="FE835" s="186"/>
      <c r="FF835" s="186"/>
      <c r="FG835" s="186"/>
      <c r="FH835" s="186"/>
      <c r="FI835" s="186"/>
      <c r="FJ835" s="186"/>
      <c r="FK835" s="186"/>
      <c r="FL835" s="186"/>
      <c r="FM835" s="186"/>
      <c r="FN835" s="186"/>
      <c r="FO835" s="186"/>
      <c r="FP835" s="186"/>
      <c r="FQ835" s="186"/>
      <c r="FR835" s="186"/>
      <c r="FS835" s="186"/>
      <c r="FT835" s="186"/>
      <c r="FU835" s="186"/>
      <c r="FV835" s="186"/>
      <c r="FW835" s="186"/>
      <c r="FX835" s="186"/>
      <c r="FY835" s="186"/>
      <c r="FZ835" s="186"/>
      <c r="GA835" s="186"/>
      <c r="GB835" s="186"/>
      <c r="GC835" s="186"/>
      <c r="GD835" s="186"/>
      <c r="GE835" s="186"/>
      <c r="GF835" s="186"/>
      <c r="GG835" s="186"/>
      <c r="GH835" s="186"/>
      <c r="GI835" s="186"/>
      <c r="GJ835" s="186"/>
      <c r="GK835" s="186"/>
      <c r="GL835" s="186"/>
      <c r="GM835" s="186"/>
      <c r="GN835" s="186"/>
      <c r="GO835" s="186"/>
      <c r="GP835" s="186"/>
      <c r="GQ835" s="186"/>
      <c r="GR835" s="186"/>
      <c r="GS835" s="186"/>
      <c r="GT835" s="186"/>
      <c r="GU835" s="186"/>
      <c r="GV835" s="186"/>
      <c r="GW835" s="186"/>
      <c r="GX835" s="186"/>
      <c r="GY835" s="186"/>
      <c r="GZ835" s="186"/>
      <c r="HA835" s="186"/>
      <c r="HB835" s="186"/>
      <c r="HC835" s="186"/>
      <c r="HD835" s="186"/>
      <c r="HE835" s="186"/>
      <c r="HF835" s="186"/>
      <c r="HG835" s="186"/>
      <c r="HH835" s="186"/>
      <c r="HI835" s="186"/>
      <c r="HJ835" s="186"/>
      <c r="HK835" s="186"/>
      <c r="HL835" s="186"/>
      <c r="HM835" s="186"/>
      <c r="HN835" s="186"/>
      <c r="HO835" s="186"/>
      <c r="HP835" s="186"/>
      <c r="HQ835" s="186"/>
      <c r="HR835" s="186"/>
      <c r="HS835" s="186"/>
      <c r="HT835" s="186"/>
      <c r="HU835" s="186"/>
      <c r="HV835" s="186"/>
      <c r="HW835" s="186"/>
      <c r="HX835" s="186"/>
      <c r="HY835" s="186"/>
      <c r="HZ835" s="186"/>
      <c r="IA835" s="186"/>
      <c r="IB835" s="186"/>
      <c r="IC835" s="186"/>
      <c r="ID835" s="186"/>
      <c r="IE835" s="186"/>
      <c r="IF835" s="186"/>
      <c r="IG835" s="186"/>
      <c r="IH835" s="186"/>
      <c r="II835" s="186"/>
      <c r="IJ835" s="186"/>
      <c r="IK835" s="186"/>
      <c r="IL835" s="186"/>
      <c r="IM835" s="186"/>
      <c r="IN835" s="186"/>
    </row>
    <row r="836" spans="1:248" s="39" customFormat="1" ht="12.75" customHeight="1">
      <c r="A836" s="260"/>
      <c r="B836" s="1629" t="s">
        <v>1</v>
      </c>
      <c r="C836" s="1644" t="s">
        <v>7</v>
      </c>
      <c r="D836" s="1646" t="s">
        <v>8</v>
      </c>
      <c r="E836" s="1647"/>
      <c r="F836" s="1647"/>
      <c r="G836" s="1647"/>
      <c r="H836" s="1647"/>
      <c r="I836" s="1647"/>
      <c r="J836" s="1647"/>
      <c r="K836" s="1648"/>
      <c r="L836" s="1644" t="s">
        <v>117</v>
      </c>
      <c r="M836" s="1587" t="s">
        <v>53</v>
      </c>
      <c r="N836" s="1644" t="s">
        <v>3</v>
      </c>
      <c r="O836" s="1633" t="s">
        <v>118</v>
      </c>
      <c r="P836" s="1634"/>
      <c r="Q836" s="1633" t="s">
        <v>119</v>
      </c>
      <c r="R836" s="1653"/>
      <c r="S836" s="1634"/>
      <c r="T836" s="1631" t="s">
        <v>2</v>
      </c>
      <c r="U836" s="348"/>
      <c r="W836" s="143"/>
    </row>
    <row r="837" spans="1:248" s="38" customFormat="1" ht="20.25" customHeight="1" thickBot="1">
      <c r="A837" s="269"/>
      <c r="B837" s="1630"/>
      <c r="C837" s="1645"/>
      <c r="D837" s="1649"/>
      <c r="E837" s="1650"/>
      <c r="F837" s="1650"/>
      <c r="G837" s="1650"/>
      <c r="H837" s="1650"/>
      <c r="I837" s="1650"/>
      <c r="J837" s="1650"/>
      <c r="K837" s="1651"/>
      <c r="L837" s="1645"/>
      <c r="M837" s="1652"/>
      <c r="N837" s="1652"/>
      <c r="O837" s="1635"/>
      <c r="P837" s="1636"/>
      <c r="Q837" s="1654"/>
      <c r="R837" s="1655"/>
      <c r="S837" s="1656"/>
      <c r="T837" s="1632"/>
      <c r="U837" s="349"/>
      <c r="V837" s="88"/>
      <c r="W837" s="89"/>
    </row>
    <row r="838" spans="1:248" s="39" customFormat="1" ht="23.45" customHeight="1">
      <c r="A838" s="260"/>
      <c r="B838" s="282"/>
      <c r="C838" s="865"/>
      <c r="D838" s="1642"/>
      <c r="E838" s="1643"/>
      <c r="F838" s="1643"/>
      <c r="G838" s="1643"/>
      <c r="H838" s="1643"/>
      <c r="I838" s="1643"/>
      <c r="J838" s="1643"/>
      <c r="K838" s="1643"/>
      <c r="L838" s="942"/>
      <c r="M838" s="253"/>
      <c r="N838" s="254"/>
      <c r="O838" s="1639" t="str">
        <f t="shared" ref="O838:O887" si="25">IF(C838*N838=0,"",C838*N838)</f>
        <v/>
      </c>
      <c r="P838" s="1640"/>
      <c r="Q838" s="1680" t="str">
        <f>IF(ISERROR(INDEX($W$731:$W$736,MATCH(M838,$V$731:$V$736))*O838),"",INDEX($W$731:$W$736,MATCH(M838,$V$731:$V$736,0))*O838)</f>
        <v/>
      </c>
      <c r="R838" s="1680"/>
      <c r="S838" s="1680"/>
      <c r="T838" s="413"/>
      <c r="U838" s="350"/>
      <c r="V838" s="143"/>
      <c r="W838" s="143"/>
      <c r="X838" s="143"/>
      <c r="Y838" s="143"/>
    </row>
    <row r="839" spans="1:248" s="39" customFormat="1" ht="23.45" customHeight="1">
      <c r="A839" s="260"/>
      <c r="B839" s="281"/>
      <c r="C839" s="865"/>
      <c r="D839" s="1615"/>
      <c r="E839" s="1616"/>
      <c r="F839" s="1616"/>
      <c r="G839" s="1616"/>
      <c r="H839" s="1616"/>
      <c r="I839" s="1616"/>
      <c r="J839" s="1616"/>
      <c r="K839" s="1616"/>
      <c r="L839" s="942"/>
      <c r="M839" s="253"/>
      <c r="N839" s="131"/>
      <c r="O839" s="1617" t="str">
        <f t="shared" si="25"/>
        <v/>
      </c>
      <c r="P839" s="1618"/>
      <c r="Q839" s="1680" t="str">
        <f t="shared" ref="Q839:Q887" si="26">IF(ISERROR(INDEX($W$731:$W$736,MATCH(M839,$V$731:$V$736))*O839),"",INDEX($W$731:$W$736,MATCH(M839,$V$731:$V$736,0))*O839)</f>
        <v/>
      </c>
      <c r="R839" s="1680"/>
      <c r="S839" s="1680"/>
      <c r="T839" s="412"/>
      <c r="U839" s="350"/>
      <c r="V839" s="143"/>
      <c r="W839" s="143"/>
      <c r="X839" s="143"/>
      <c r="Y839" s="143"/>
    </row>
    <row r="840" spans="1:248" s="39" customFormat="1" ht="23.45" customHeight="1">
      <c r="A840" s="260"/>
      <c r="B840" s="281"/>
      <c r="C840" s="865"/>
      <c r="D840" s="1615"/>
      <c r="E840" s="1616"/>
      <c r="F840" s="1616"/>
      <c r="G840" s="1616"/>
      <c r="H840" s="1616"/>
      <c r="I840" s="1616"/>
      <c r="J840" s="1616"/>
      <c r="K840" s="1616"/>
      <c r="L840" s="942"/>
      <c r="M840" s="253"/>
      <c r="N840" s="131"/>
      <c r="O840" s="1617" t="str">
        <f t="shared" si="25"/>
        <v/>
      </c>
      <c r="P840" s="1618"/>
      <c r="Q840" s="1680" t="str">
        <f t="shared" si="26"/>
        <v/>
      </c>
      <c r="R840" s="1680"/>
      <c r="S840" s="1680"/>
      <c r="T840" s="412"/>
      <c r="U840" s="350"/>
      <c r="V840" s="143"/>
      <c r="W840" s="143"/>
      <c r="X840" s="143"/>
      <c r="Y840" s="143"/>
    </row>
    <row r="841" spans="1:248" s="39" customFormat="1" ht="23.45" customHeight="1">
      <c r="A841" s="260"/>
      <c r="B841" s="281"/>
      <c r="C841" s="865"/>
      <c r="D841" s="1615"/>
      <c r="E841" s="1616"/>
      <c r="F841" s="1616"/>
      <c r="G841" s="1616"/>
      <c r="H841" s="1616"/>
      <c r="I841" s="1616"/>
      <c r="J841" s="1616"/>
      <c r="K841" s="1616"/>
      <c r="L841" s="942"/>
      <c r="M841" s="253"/>
      <c r="N841" s="131"/>
      <c r="O841" s="1617" t="str">
        <f t="shared" si="25"/>
        <v/>
      </c>
      <c r="P841" s="1618"/>
      <c r="Q841" s="1680" t="str">
        <f t="shared" si="26"/>
        <v/>
      </c>
      <c r="R841" s="1680"/>
      <c r="S841" s="1680"/>
      <c r="T841" s="412"/>
      <c r="U841" s="350"/>
      <c r="V841" s="143"/>
      <c r="W841" s="143"/>
      <c r="X841" s="143"/>
      <c r="Y841" s="143"/>
    </row>
    <row r="842" spans="1:248" s="39" customFormat="1" ht="23.45" customHeight="1">
      <c r="A842" s="260"/>
      <c r="B842" s="281"/>
      <c r="C842" s="865"/>
      <c r="D842" s="1615"/>
      <c r="E842" s="1616"/>
      <c r="F842" s="1616"/>
      <c r="G842" s="1616"/>
      <c r="H842" s="1616"/>
      <c r="I842" s="1616"/>
      <c r="J842" s="1616"/>
      <c r="K842" s="1616"/>
      <c r="L842" s="942"/>
      <c r="M842" s="253"/>
      <c r="N842" s="131"/>
      <c r="O842" s="1617" t="str">
        <f t="shared" si="25"/>
        <v/>
      </c>
      <c r="P842" s="1618"/>
      <c r="Q842" s="1680" t="str">
        <f t="shared" si="26"/>
        <v/>
      </c>
      <c r="R842" s="1680"/>
      <c r="S842" s="1680"/>
      <c r="T842" s="412"/>
      <c r="U842" s="350"/>
      <c r="V842" s="143"/>
      <c r="W842" s="143"/>
      <c r="X842" s="143"/>
      <c r="Y842" s="143"/>
    </row>
    <row r="843" spans="1:248" s="39" customFormat="1" ht="23.45" customHeight="1">
      <c r="A843" s="260"/>
      <c r="B843" s="281"/>
      <c r="C843" s="865"/>
      <c r="D843" s="1615"/>
      <c r="E843" s="1616"/>
      <c r="F843" s="1616"/>
      <c r="G843" s="1616"/>
      <c r="H843" s="1616"/>
      <c r="I843" s="1616"/>
      <c r="J843" s="1616"/>
      <c r="K843" s="1616"/>
      <c r="L843" s="942"/>
      <c r="M843" s="253"/>
      <c r="N843" s="131"/>
      <c r="O843" s="1617" t="str">
        <f t="shared" si="25"/>
        <v/>
      </c>
      <c r="P843" s="1618"/>
      <c r="Q843" s="1680" t="str">
        <f t="shared" si="26"/>
        <v/>
      </c>
      <c r="R843" s="1680"/>
      <c r="S843" s="1680"/>
      <c r="T843" s="412"/>
      <c r="U843" s="350"/>
      <c r="V843" s="143"/>
      <c r="W843" s="143"/>
      <c r="X843" s="143"/>
      <c r="Y843" s="143"/>
    </row>
    <row r="844" spans="1:248" s="39" customFormat="1" ht="23.45" customHeight="1">
      <c r="A844" s="260"/>
      <c r="B844" s="281"/>
      <c r="C844" s="865"/>
      <c r="D844" s="1615"/>
      <c r="E844" s="1616"/>
      <c r="F844" s="1616"/>
      <c r="G844" s="1616"/>
      <c r="H844" s="1616"/>
      <c r="I844" s="1616"/>
      <c r="J844" s="1616"/>
      <c r="K844" s="1616"/>
      <c r="L844" s="942"/>
      <c r="M844" s="253"/>
      <c r="N844" s="131"/>
      <c r="O844" s="1617" t="str">
        <f t="shared" si="25"/>
        <v/>
      </c>
      <c r="P844" s="1618"/>
      <c r="Q844" s="1680" t="str">
        <f t="shared" si="26"/>
        <v/>
      </c>
      <c r="R844" s="1680"/>
      <c r="S844" s="1680"/>
      <c r="T844" s="412"/>
      <c r="U844" s="350"/>
      <c r="V844" s="143"/>
      <c r="W844" s="143"/>
      <c r="X844" s="143"/>
      <c r="Y844" s="143"/>
    </row>
    <row r="845" spans="1:248" s="39" customFormat="1" ht="23.45" customHeight="1">
      <c r="A845" s="260"/>
      <c r="B845" s="281"/>
      <c r="C845" s="865"/>
      <c r="D845" s="1615"/>
      <c r="E845" s="1616"/>
      <c r="F845" s="1616"/>
      <c r="G845" s="1616"/>
      <c r="H845" s="1616"/>
      <c r="I845" s="1616"/>
      <c r="J845" s="1616"/>
      <c r="K845" s="1657"/>
      <c r="L845" s="942"/>
      <c r="M845" s="253"/>
      <c r="N845" s="131"/>
      <c r="O845" s="1617" t="str">
        <f t="shared" si="25"/>
        <v/>
      </c>
      <c r="P845" s="1618"/>
      <c r="Q845" s="1680" t="str">
        <f t="shared" si="26"/>
        <v/>
      </c>
      <c r="R845" s="1680"/>
      <c r="S845" s="1680"/>
      <c r="T845" s="412"/>
      <c r="U845" s="350"/>
      <c r="V845" s="162"/>
      <c r="W845" s="163"/>
      <c r="X845" s="164"/>
      <c r="Y845" s="143"/>
    </row>
    <row r="846" spans="1:248" s="39" customFormat="1" ht="23.45" customHeight="1">
      <c r="A846" s="260"/>
      <c r="B846" s="281"/>
      <c r="C846" s="865"/>
      <c r="D846" s="1615"/>
      <c r="E846" s="1616"/>
      <c r="F846" s="1616"/>
      <c r="G846" s="1616"/>
      <c r="H846" s="1616"/>
      <c r="I846" s="1616"/>
      <c r="J846" s="1616"/>
      <c r="K846" s="1616"/>
      <c r="L846" s="942"/>
      <c r="M846" s="253"/>
      <c r="N846" s="131"/>
      <c r="O846" s="1617" t="str">
        <f t="shared" si="25"/>
        <v/>
      </c>
      <c r="P846" s="1618"/>
      <c r="Q846" s="1680" t="str">
        <f t="shared" si="26"/>
        <v/>
      </c>
      <c r="R846" s="1680"/>
      <c r="S846" s="1680"/>
      <c r="T846" s="412"/>
      <c r="U846" s="350"/>
      <c r="V846" s="162"/>
      <c r="W846" s="163"/>
      <c r="X846" s="164"/>
      <c r="Y846" s="143"/>
    </row>
    <row r="847" spans="1:248" s="39" customFormat="1" ht="23.45" customHeight="1">
      <c r="A847" s="260"/>
      <c r="B847" s="281"/>
      <c r="C847" s="865"/>
      <c r="D847" s="1615"/>
      <c r="E847" s="1616"/>
      <c r="F847" s="1616"/>
      <c r="G847" s="1616"/>
      <c r="H847" s="1616"/>
      <c r="I847" s="1616"/>
      <c r="J847" s="1616"/>
      <c r="K847" s="1616"/>
      <c r="L847" s="942"/>
      <c r="M847" s="253"/>
      <c r="N847" s="131"/>
      <c r="O847" s="1617" t="str">
        <f t="shared" si="25"/>
        <v/>
      </c>
      <c r="P847" s="1618"/>
      <c r="Q847" s="1680" t="str">
        <f t="shared" si="26"/>
        <v/>
      </c>
      <c r="R847" s="1680"/>
      <c r="S847" s="1680"/>
      <c r="T847" s="412"/>
      <c r="U847" s="350"/>
      <c r="V847" s="165"/>
      <c r="W847" s="163"/>
      <c r="X847" s="164"/>
      <c r="Y847" s="143"/>
    </row>
    <row r="848" spans="1:248" s="39" customFormat="1" ht="23.45" customHeight="1">
      <c r="A848" s="260"/>
      <c r="B848" s="281"/>
      <c r="C848" s="865"/>
      <c r="D848" s="1615"/>
      <c r="E848" s="1616"/>
      <c r="F848" s="1616"/>
      <c r="G848" s="1616"/>
      <c r="H848" s="1616"/>
      <c r="I848" s="1616"/>
      <c r="J848" s="1616"/>
      <c r="K848" s="1616"/>
      <c r="L848" s="942"/>
      <c r="M848" s="253"/>
      <c r="N848" s="131"/>
      <c r="O848" s="1617" t="str">
        <f t="shared" si="25"/>
        <v/>
      </c>
      <c r="P848" s="1618"/>
      <c r="Q848" s="1680" t="str">
        <f t="shared" si="26"/>
        <v/>
      </c>
      <c r="R848" s="1680"/>
      <c r="S848" s="1680"/>
      <c r="T848" s="412"/>
      <c r="U848" s="350"/>
      <c r="V848" s="165"/>
      <c r="W848" s="163"/>
      <c r="X848" s="164"/>
      <c r="Y848" s="143"/>
    </row>
    <row r="849" spans="1:25" s="39" customFormat="1" ht="23.45" customHeight="1">
      <c r="A849" s="260"/>
      <c r="B849" s="281"/>
      <c r="C849" s="865"/>
      <c r="D849" s="1615"/>
      <c r="E849" s="1616"/>
      <c r="F849" s="1616"/>
      <c r="G849" s="1616"/>
      <c r="H849" s="1616"/>
      <c r="I849" s="1616"/>
      <c r="J849" s="1616"/>
      <c r="K849" s="1616"/>
      <c r="L849" s="942"/>
      <c r="M849" s="253"/>
      <c r="N849" s="131"/>
      <c r="O849" s="1617" t="str">
        <f t="shared" si="25"/>
        <v/>
      </c>
      <c r="P849" s="1618"/>
      <c r="Q849" s="1680" t="str">
        <f t="shared" si="26"/>
        <v/>
      </c>
      <c r="R849" s="1680"/>
      <c r="S849" s="1680"/>
      <c r="T849" s="412"/>
      <c r="U849" s="350"/>
      <c r="V849" s="143"/>
      <c r="W849" s="143"/>
      <c r="X849" s="143"/>
      <c r="Y849" s="143"/>
    </row>
    <row r="850" spans="1:25" s="39" customFormat="1" ht="23.45" customHeight="1">
      <c r="A850" s="260"/>
      <c r="B850" s="281"/>
      <c r="C850" s="865"/>
      <c r="D850" s="1615"/>
      <c r="E850" s="1616"/>
      <c r="F850" s="1616"/>
      <c r="G850" s="1616"/>
      <c r="H850" s="1616"/>
      <c r="I850" s="1616"/>
      <c r="J850" s="1616"/>
      <c r="K850" s="1616"/>
      <c r="L850" s="942"/>
      <c r="M850" s="253"/>
      <c r="N850" s="131"/>
      <c r="O850" s="1617" t="str">
        <f t="shared" si="25"/>
        <v/>
      </c>
      <c r="P850" s="1618"/>
      <c r="Q850" s="1680" t="str">
        <f t="shared" si="26"/>
        <v/>
      </c>
      <c r="R850" s="1680"/>
      <c r="S850" s="1680"/>
      <c r="T850" s="412"/>
      <c r="U850" s="350"/>
      <c r="V850" s="143"/>
      <c r="W850" s="143"/>
      <c r="X850" s="143"/>
      <c r="Y850" s="143"/>
    </row>
    <row r="851" spans="1:25" s="39" customFormat="1" ht="23.45" customHeight="1">
      <c r="A851" s="260"/>
      <c r="B851" s="281"/>
      <c r="C851" s="865"/>
      <c r="D851" s="1615"/>
      <c r="E851" s="1616"/>
      <c r="F851" s="1616"/>
      <c r="G851" s="1616"/>
      <c r="H851" s="1616"/>
      <c r="I851" s="1616"/>
      <c r="J851" s="1616"/>
      <c r="K851" s="1616"/>
      <c r="L851" s="942"/>
      <c r="M851" s="253"/>
      <c r="N851" s="131"/>
      <c r="O851" s="1617" t="str">
        <f t="shared" si="25"/>
        <v/>
      </c>
      <c r="P851" s="1618"/>
      <c r="Q851" s="1680" t="str">
        <f t="shared" si="26"/>
        <v/>
      </c>
      <c r="R851" s="1680"/>
      <c r="S851" s="1680"/>
      <c r="T851" s="412"/>
      <c r="U851" s="350"/>
      <c r="V851" s="143"/>
      <c r="W851" s="143"/>
      <c r="X851" s="143"/>
      <c r="Y851" s="143"/>
    </row>
    <row r="852" spans="1:25" s="39" customFormat="1" ht="23.45" customHeight="1">
      <c r="A852" s="260"/>
      <c r="B852" s="281"/>
      <c r="C852" s="865"/>
      <c r="D852" s="1615"/>
      <c r="E852" s="1616"/>
      <c r="F852" s="1616"/>
      <c r="G852" s="1616"/>
      <c r="H852" s="1616"/>
      <c r="I852" s="1616"/>
      <c r="J852" s="1616"/>
      <c r="K852" s="1616"/>
      <c r="L852" s="942"/>
      <c r="M852" s="253"/>
      <c r="N852" s="131"/>
      <c r="O852" s="1617" t="str">
        <f t="shared" si="25"/>
        <v/>
      </c>
      <c r="P852" s="1618"/>
      <c r="Q852" s="1680" t="str">
        <f t="shared" si="26"/>
        <v/>
      </c>
      <c r="R852" s="1680"/>
      <c r="S852" s="1680"/>
      <c r="T852" s="412"/>
      <c r="U852" s="350"/>
      <c r="V852" s="143"/>
      <c r="W852" s="143"/>
      <c r="X852" s="143"/>
      <c r="Y852" s="143"/>
    </row>
    <row r="853" spans="1:25" s="39" customFormat="1" ht="23.45" customHeight="1">
      <c r="A853" s="260"/>
      <c r="B853" s="281"/>
      <c r="C853" s="865"/>
      <c r="D853" s="1615"/>
      <c r="E853" s="1616"/>
      <c r="F853" s="1616"/>
      <c r="G853" s="1616"/>
      <c r="H853" s="1616"/>
      <c r="I853" s="1616"/>
      <c r="J853" s="1616"/>
      <c r="K853" s="1616"/>
      <c r="L853" s="942"/>
      <c r="M853" s="253"/>
      <c r="N853" s="131"/>
      <c r="O853" s="1617" t="str">
        <f t="shared" si="25"/>
        <v/>
      </c>
      <c r="P853" s="1618"/>
      <c r="Q853" s="1680" t="str">
        <f t="shared" si="26"/>
        <v/>
      </c>
      <c r="R853" s="1680"/>
      <c r="S853" s="1680"/>
      <c r="T853" s="412"/>
      <c r="U853" s="350"/>
      <c r="V853" s="143"/>
      <c r="W853" s="143"/>
      <c r="X853" s="143"/>
      <c r="Y853" s="143"/>
    </row>
    <row r="854" spans="1:25" s="39" customFormat="1" ht="23.45" customHeight="1">
      <c r="A854" s="260"/>
      <c r="B854" s="281"/>
      <c r="C854" s="865"/>
      <c r="D854" s="1615"/>
      <c r="E854" s="1616"/>
      <c r="F854" s="1616"/>
      <c r="G854" s="1616"/>
      <c r="H854" s="1616"/>
      <c r="I854" s="1616"/>
      <c r="J854" s="1616"/>
      <c r="K854" s="1616"/>
      <c r="L854" s="942"/>
      <c r="M854" s="253"/>
      <c r="N854" s="131"/>
      <c r="O854" s="1617" t="str">
        <f t="shared" si="25"/>
        <v/>
      </c>
      <c r="P854" s="1618"/>
      <c r="Q854" s="1680" t="str">
        <f t="shared" si="26"/>
        <v/>
      </c>
      <c r="R854" s="1680"/>
      <c r="S854" s="1680"/>
      <c r="T854" s="412"/>
      <c r="U854" s="350"/>
      <c r="V854" s="143"/>
      <c r="W854" s="143"/>
      <c r="X854" s="143"/>
      <c r="Y854" s="143"/>
    </row>
    <row r="855" spans="1:25" s="39" customFormat="1" ht="23.45" customHeight="1">
      <c r="A855" s="260"/>
      <c r="B855" s="281"/>
      <c r="C855" s="865"/>
      <c r="D855" s="1615"/>
      <c r="E855" s="1616"/>
      <c r="F855" s="1616"/>
      <c r="G855" s="1616"/>
      <c r="H855" s="1616"/>
      <c r="I855" s="1616"/>
      <c r="J855" s="1616"/>
      <c r="K855" s="1616"/>
      <c r="L855" s="942"/>
      <c r="M855" s="253"/>
      <c r="N855" s="131"/>
      <c r="O855" s="1617" t="str">
        <f t="shared" si="25"/>
        <v/>
      </c>
      <c r="P855" s="1618"/>
      <c r="Q855" s="1680" t="str">
        <f t="shared" si="26"/>
        <v/>
      </c>
      <c r="R855" s="1680"/>
      <c r="S855" s="1680"/>
      <c r="T855" s="412"/>
      <c r="U855" s="350"/>
      <c r="V855" s="143"/>
      <c r="W855" s="143"/>
      <c r="X855" s="143"/>
      <c r="Y855" s="143"/>
    </row>
    <row r="856" spans="1:25" s="39" customFormat="1" ht="23.45" customHeight="1">
      <c r="A856" s="260"/>
      <c r="B856" s="281"/>
      <c r="C856" s="865"/>
      <c r="D856" s="1615"/>
      <c r="E856" s="1616"/>
      <c r="F856" s="1616"/>
      <c r="G856" s="1616"/>
      <c r="H856" s="1616"/>
      <c r="I856" s="1616"/>
      <c r="J856" s="1616"/>
      <c r="K856" s="1616"/>
      <c r="L856" s="942"/>
      <c r="M856" s="253"/>
      <c r="N856" s="131"/>
      <c r="O856" s="1617" t="str">
        <f t="shared" si="25"/>
        <v/>
      </c>
      <c r="P856" s="1618"/>
      <c r="Q856" s="1680" t="str">
        <f t="shared" si="26"/>
        <v/>
      </c>
      <c r="R856" s="1680"/>
      <c r="S856" s="1680"/>
      <c r="T856" s="412"/>
      <c r="U856" s="350"/>
      <c r="V856" s="143"/>
      <c r="W856" s="143"/>
      <c r="X856" s="143"/>
      <c r="Y856" s="143"/>
    </row>
    <row r="857" spans="1:25" s="39" customFormat="1" ht="23.45" customHeight="1">
      <c r="A857" s="260"/>
      <c r="B857" s="281"/>
      <c r="C857" s="865"/>
      <c r="D857" s="1615"/>
      <c r="E857" s="1616"/>
      <c r="F857" s="1616"/>
      <c r="G857" s="1616"/>
      <c r="H857" s="1616"/>
      <c r="I857" s="1616"/>
      <c r="J857" s="1616"/>
      <c r="K857" s="1616"/>
      <c r="L857" s="942"/>
      <c r="M857" s="253"/>
      <c r="N857" s="131"/>
      <c r="O857" s="1617" t="str">
        <f t="shared" si="25"/>
        <v/>
      </c>
      <c r="P857" s="1618"/>
      <c r="Q857" s="1680" t="str">
        <f t="shared" si="26"/>
        <v/>
      </c>
      <c r="R857" s="1680"/>
      <c r="S857" s="1680"/>
      <c r="T857" s="412"/>
      <c r="U857" s="350"/>
      <c r="V857" s="143"/>
      <c r="W857" s="143"/>
      <c r="X857" s="143"/>
      <c r="Y857" s="143"/>
    </row>
    <row r="858" spans="1:25" s="39" customFormat="1" ht="23.45" customHeight="1">
      <c r="A858" s="260"/>
      <c r="B858" s="281"/>
      <c r="C858" s="865"/>
      <c r="D858" s="1615"/>
      <c r="E858" s="1616"/>
      <c r="F858" s="1616"/>
      <c r="G858" s="1616"/>
      <c r="H858" s="1616"/>
      <c r="I858" s="1616"/>
      <c r="J858" s="1616"/>
      <c r="K858" s="1616"/>
      <c r="L858" s="942"/>
      <c r="M858" s="253"/>
      <c r="N858" s="131"/>
      <c r="O858" s="1617" t="str">
        <f t="shared" si="25"/>
        <v/>
      </c>
      <c r="P858" s="1618"/>
      <c r="Q858" s="1680" t="str">
        <f t="shared" si="26"/>
        <v/>
      </c>
      <c r="R858" s="1680"/>
      <c r="S858" s="1680"/>
      <c r="T858" s="412"/>
      <c r="U858" s="350"/>
      <c r="V858" s="143"/>
      <c r="W858" s="143"/>
      <c r="X858" s="143"/>
      <c r="Y858" s="143"/>
    </row>
    <row r="859" spans="1:25" s="39" customFormat="1" ht="23.45" customHeight="1">
      <c r="A859" s="260"/>
      <c r="B859" s="281"/>
      <c r="C859" s="865"/>
      <c r="D859" s="1615"/>
      <c r="E859" s="1616"/>
      <c r="F859" s="1616"/>
      <c r="G859" s="1616"/>
      <c r="H859" s="1616"/>
      <c r="I859" s="1616"/>
      <c r="J859" s="1616"/>
      <c r="K859" s="1616"/>
      <c r="L859" s="942"/>
      <c r="M859" s="253"/>
      <c r="N859" s="131"/>
      <c r="O859" s="1617" t="str">
        <f t="shared" si="25"/>
        <v/>
      </c>
      <c r="P859" s="1618"/>
      <c r="Q859" s="1680" t="str">
        <f t="shared" si="26"/>
        <v/>
      </c>
      <c r="R859" s="1680"/>
      <c r="S859" s="1680"/>
      <c r="T859" s="412"/>
      <c r="U859" s="350"/>
      <c r="V859" s="143"/>
      <c r="W859" s="143"/>
      <c r="X859" s="143"/>
      <c r="Y859" s="143"/>
    </row>
    <row r="860" spans="1:25" s="39" customFormat="1" ht="23.45" customHeight="1">
      <c r="A860" s="260"/>
      <c r="B860" s="281"/>
      <c r="C860" s="865"/>
      <c r="D860" s="1615"/>
      <c r="E860" s="1616"/>
      <c r="F860" s="1616"/>
      <c r="G860" s="1616"/>
      <c r="H860" s="1616"/>
      <c r="I860" s="1616"/>
      <c r="J860" s="1616"/>
      <c r="K860" s="1616"/>
      <c r="L860" s="942"/>
      <c r="M860" s="253"/>
      <c r="N860" s="131"/>
      <c r="O860" s="1617" t="str">
        <f t="shared" si="25"/>
        <v/>
      </c>
      <c r="P860" s="1618"/>
      <c r="Q860" s="1680" t="str">
        <f t="shared" si="26"/>
        <v/>
      </c>
      <c r="R860" s="1680"/>
      <c r="S860" s="1680"/>
      <c r="T860" s="412"/>
      <c r="U860" s="350"/>
      <c r="V860" s="143"/>
      <c r="W860" s="143"/>
      <c r="X860" s="143"/>
      <c r="Y860" s="143"/>
    </row>
    <row r="861" spans="1:25" s="39" customFormat="1" ht="23.45" customHeight="1">
      <c r="A861" s="260"/>
      <c r="B861" s="281"/>
      <c r="C861" s="865"/>
      <c r="D861" s="1615"/>
      <c r="E861" s="1616"/>
      <c r="F861" s="1616"/>
      <c r="G861" s="1616"/>
      <c r="H861" s="1616"/>
      <c r="I861" s="1616"/>
      <c r="J861" s="1616"/>
      <c r="K861" s="1616"/>
      <c r="L861" s="942"/>
      <c r="M861" s="253"/>
      <c r="N861" s="131"/>
      <c r="O861" s="1617" t="str">
        <f t="shared" si="25"/>
        <v/>
      </c>
      <c r="P861" s="1618"/>
      <c r="Q861" s="1680" t="str">
        <f t="shared" si="26"/>
        <v/>
      </c>
      <c r="R861" s="1680"/>
      <c r="S861" s="1680"/>
      <c r="T861" s="412"/>
      <c r="U861" s="350"/>
      <c r="V861" s="162"/>
      <c r="W861" s="163"/>
      <c r="X861" s="164"/>
      <c r="Y861" s="143"/>
    </row>
    <row r="862" spans="1:25" s="39" customFormat="1" ht="23.45" customHeight="1">
      <c r="A862" s="260"/>
      <c r="B862" s="281"/>
      <c r="C862" s="865"/>
      <c r="D862" s="1615"/>
      <c r="E862" s="1616"/>
      <c r="F862" s="1616"/>
      <c r="G862" s="1616"/>
      <c r="H862" s="1616"/>
      <c r="I862" s="1616"/>
      <c r="J862" s="1616"/>
      <c r="K862" s="1616"/>
      <c r="L862" s="942"/>
      <c r="M862" s="253"/>
      <c r="N862" s="131"/>
      <c r="O862" s="1617" t="str">
        <f t="shared" si="25"/>
        <v/>
      </c>
      <c r="P862" s="1618"/>
      <c r="Q862" s="1680" t="str">
        <f t="shared" si="26"/>
        <v/>
      </c>
      <c r="R862" s="1680"/>
      <c r="S862" s="1680"/>
      <c r="T862" s="412"/>
      <c r="U862" s="350"/>
      <c r="V862" s="162"/>
      <c r="W862" s="163"/>
      <c r="X862" s="164"/>
      <c r="Y862" s="143"/>
    </row>
    <row r="863" spans="1:25" s="39" customFormat="1" ht="23.45" customHeight="1">
      <c r="A863" s="260"/>
      <c r="B863" s="281"/>
      <c r="C863" s="865"/>
      <c r="D863" s="1615"/>
      <c r="E863" s="1616"/>
      <c r="F863" s="1616"/>
      <c r="G863" s="1616"/>
      <c r="H863" s="1616"/>
      <c r="I863" s="1616"/>
      <c r="J863" s="1616"/>
      <c r="K863" s="1616"/>
      <c r="L863" s="942"/>
      <c r="M863" s="253"/>
      <c r="N863" s="131"/>
      <c r="O863" s="1617" t="str">
        <f t="shared" si="25"/>
        <v/>
      </c>
      <c r="P863" s="1618"/>
      <c r="Q863" s="1680" t="str">
        <f t="shared" si="26"/>
        <v/>
      </c>
      <c r="R863" s="1680"/>
      <c r="S863" s="1680"/>
      <c r="T863" s="412"/>
      <c r="U863" s="350"/>
      <c r="V863" s="165"/>
      <c r="W863" s="163"/>
      <c r="X863" s="164"/>
      <c r="Y863" s="143"/>
    </row>
    <row r="864" spans="1:25" s="39" customFormat="1" ht="23.45" customHeight="1">
      <c r="A864" s="260"/>
      <c r="B864" s="281"/>
      <c r="C864" s="865"/>
      <c r="D864" s="1615"/>
      <c r="E864" s="1616"/>
      <c r="F864" s="1616"/>
      <c r="G864" s="1616"/>
      <c r="H864" s="1616"/>
      <c r="I864" s="1616"/>
      <c r="J864" s="1616"/>
      <c r="K864" s="1616"/>
      <c r="L864" s="942"/>
      <c r="M864" s="253"/>
      <c r="N864" s="131"/>
      <c r="O864" s="1617" t="str">
        <f t="shared" si="25"/>
        <v/>
      </c>
      <c r="P864" s="1618"/>
      <c r="Q864" s="1680" t="str">
        <f t="shared" si="26"/>
        <v/>
      </c>
      <c r="R864" s="1680"/>
      <c r="S864" s="1680"/>
      <c r="T864" s="412"/>
      <c r="U864" s="350"/>
      <c r="V864" s="165"/>
      <c r="W864" s="163"/>
      <c r="X864" s="164"/>
      <c r="Y864" s="143"/>
    </row>
    <row r="865" spans="1:25" s="39" customFormat="1" ht="23.45" customHeight="1">
      <c r="A865" s="260"/>
      <c r="B865" s="281"/>
      <c r="C865" s="865"/>
      <c r="D865" s="1615"/>
      <c r="E865" s="1616"/>
      <c r="F865" s="1616"/>
      <c r="G865" s="1616"/>
      <c r="H865" s="1616"/>
      <c r="I865" s="1616"/>
      <c r="J865" s="1616"/>
      <c r="K865" s="1616"/>
      <c r="L865" s="942"/>
      <c r="M865" s="253"/>
      <c r="N865" s="131"/>
      <c r="O865" s="1617" t="str">
        <f t="shared" si="25"/>
        <v/>
      </c>
      <c r="P865" s="1618"/>
      <c r="Q865" s="1680" t="str">
        <f t="shared" si="26"/>
        <v/>
      </c>
      <c r="R865" s="1680"/>
      <c r="S865" s="1680"/>
      <c r="T865" s="412"/>
      <c r="U865" s="350"/>
      <c r="V865" s="143"/>
      <c r="W865" s="143"/>
      <c r="X865" s="143"/>
      <c r="Y865" s="143"/>
    </row>
    <row r="866" spans="1:25" s="39" customFormat="1" ht="23.45" customHeight="1">
      <c r="A866" s="260"/>
      <c r="B866" s="281"/>
      <c r="C866" s="865"/>
      <c r="D866" s="1615"/>
      <c r="E866" s="1616"/>
      <c r="F866" s="1616"/>
      <c r="G866" s="1616"/>
      <c r="H866" s="1616"/>
      <c r="I866" s="1616"/>
      <c r="J866" s="1616"/>
      <c r="K866" s="1616"/>
      <c r="L866" s="942"/>
      <c r="M866" s="253"/>
      <c r="N866" s="131"/>
      <c r="O866" s="1617" t="str">
        <f t="shared" si="25"/>
        <v/>
      </c>
      <c r="P866" s="1618"/>
      <c r="Q866" s="1680" t="str">
        <f t="shared" si="26"/>
        <v/>
      </c>
      <c r="R866" s="1680"/>
      <c r="S866" s="1680"/>
      <c r="T866" s="412"/>
      <c r="U866" s="350"/>
      <c r="V866" s="143"/>
      <c r="W866" s="143"/>
      <c r="X866" s="143"/>
      <c r="Y866" s="143"/>
    </row>
    <row r="867" spans="1:25" s="39" customFormat="1" ht="23.45" customHeight="1">
      <c r="A867" s="260"/>
      <c r="B867" s="281"/>
      <c r="C867" s="865"/>
      <c r="D867" s="1615"/>
      <c r="E867" s="1616"/>
      <c r="F867" s="1616"/>
      <c r="G867" s="1616"/>
      <c r="H867" s="1616"/>
      <c r="I867" s="1616"/>
      <c r="J867" s="1616"/>
      <c r="K867" s="1616"/>
      <c r="L867" s="942"/>
      <c r="M867" s="253"/>
      <c r="N867" s="131"/>
      <c r="O867" s="1617" t="str">
        <f t="shared" si="25"/>
        <v/>
      </c>
      <c r="P867" s="1618"/>
      <c r="Q867" s="1680" t="str">
        <f t="shared" si="26"/>
        <v/>
      </c>
      <c r="R867" s="1680"/>
      <c r="S867" s="1680"/>
      <c r="T867" s="412"/>
      <c r="U867" s="350"/>
      <c r="V867" s="143"/>
      <c r="W867" s="143"/>
      <c r="X867" s="143"/>
      <c r="Y867" s="143"/>
    </row>
    <row r="868" spans="1:25" s="39" customFormat="1" ht="23.45" customHeight="1">
      <c r="A868" s="260"/>
      <c r="B868" s="281"/>
      <c r="C868" s="865"/>
      <c r="D868" s="1615"/>
      <c r="E868" s="1616"/>
      <c r="F868" s="1616"/>
      <c r="G868" s="1616"/>
      <c r="H868" s="1616"/>
      <c r="I868" s="1616"/>
      <c r="J868" s="1616"/>
      <c r="K868" s="1616"/>
      <c r="L868" s="942"/>
      <c r="M868" s="253"/>
      <c r="N868" s="131"/>
      <c r="O868" s="1617" t="str">
        <f t="shared" si="25"/>
        <v/>
      </c>
      <c r="P868" s="1618"/>
      <c r="Q868" s="1680" t="str">
        <f t="shared" si="26"/>
        <v/>
      </c>
      <c r="R868" s="1680"/>
      <c r="S868" s="1680"/>
      <c r="T868" s="412"/>
      <c r="U868" s="350"/>
      <c r="V868" s="143"/>
      <c r="W868" s="143"/>
      <c r="X868" s="143"/>
      <c r="Y868" s="143"/>
    </row>
    <row r="869" spans="1:25" s="39" customFormat="1" ht="23.45" customHeight="1">
      <c r="A869" s="260"/>
      <c r="B869" s="281"/>
      <c r="C869" s="865"/>
      <c r="D869" s="1615"/>
      <c r="E869" s="1616"/>
      <c r="F869" s="1616"/>
      <c r="G869" s="1616"/>
      <c r="H869" s="1616"/>
      <c r="I869" s="1616"/>
      <c r="J869" s="1616"/>
      <c r="K869" s="1616"/>
      <c r="L869" s="942"/>
      <c r="M869" s="253"/>
      <c r="N869" s="131"/>
      <c r="O869" s="1617" t="str">
        <f t="shared" si="25"/>
        <v/>
      </c>
      <c r="P869" s="1618"/>
      <c r="Q869" s="1680" t="str">
        <f t="shared" si="26"/>
        <v/>
      </c>
      <c r="R869" s="1680"/>
      <c r="S869" s="1680"/>
      <c r="T869" s="412"/>
      <c r="U869" s="350"/>
      <c r="W869" s="143"/>
      <c r="Y869" s="143"/>
    </row>
    <row r="870" spans="1:25" s="39" customFormat="1" ht="23.45" customHeight="1">
      <c r="A870" s="260"/>
      <c r="B870" s="281"/>
      <c r="C870" s="90"/>
      <c r="D870" s="1615"/>
      <c r="E870" s="1616"/>
      <c r="F870" s="1616"/>
      <c r="G870" s="1616"/>
      <c r="H870" s="1616"/>
      <c r="I870" s="1616"/>
      <c r="J870" s="1616"/>
      <c r="K870" s="1616"/>
      <c r="L870" s="217"/>
      <c r="M870" s="253"/>
      <c r="N870" s="131"/>
      <c r="O870" s="1617" t="str">
        <f t="shared" si="25"/>
        <v/>
      </c>
      <c r="P870" s="1618"/>
      <c r="Q870" s="1680" t="str">
        <f t="shared" si="26"/>
        <v/>
      </c>
      <c r="R870" s="1680"/>
      <c r="S870" s="1680"/>
      <c r="T870" s="412"/>
      <c r="U870" s="350"/>
      <c r="W870" s="143"/>
      <c r="Y870" s="143"/>
    </row>
    <row r="871" spans="1:25" s="39" customFormat="1" ht="23.45" customHeight="1">
      <c r="A871" s="260"/>
      <c r="B871" s="281"/>
      <c r="C871" s="90"/>
      <c r="D871" s="1615"/>
      <c r="E871" s="1616"/>
      <c r="F871" s="1616"/>
      <c r="G871" s="1616"/>
      <c r="H871" s="1616"/>
      <c r="I871" s="1616"/>
      <c r="J871" s="1616"/>
      <c r="K871" s="1616"/>
      <c r="L871" s="217"/>
      <c r="M871" s="253"/>
      <c r="N871" s="131"/>
      <c r="O871" s="1617" t="str">
        <f t="shared" si="25"/>
        <v/>
      </c>
      <c r="P871" s="1618"/>
      <c r="Q871" s="1680" t="str">
        <f t="shared" si="26"/>
        <v/>
      </c>
      <c r="R871" s="1680"/>
      <c r="S871" s="1680"/>
      <c r="T871" s="412"/>
      <c r="U871" s="350"/>
      <c r="W871" s="143"/>
      <c r="Y871" s="143"/>
    </row>
    <row r="872" spans="1:25" s="39" customFormat="1" ht="23.45" customHeight="1">
      <c r="A872" s="260"/>
      <c r="B872" s="281"/>
      <c r="C872" s="90"/>
      <c r="D872" s="1615"/>
      <c r="E872" s="1616"/>
      <c r="F872" s="1616"/>
      <c r="G872" s="1616"/>
      <c r="H872" s="1616"/>
      <c r="I872" s="1616"/>
      <c r="J872" s="1616"/>
      <c r="K872" s="1616"/>
      <c r="L872" s="217"/>
      <c r="M872" s="253"/>
      <c r="N872" s="131"/>
      <c r="O872" s="1617" t="str">
        <f t="shared" si="25"/>
        <v/>
      </c>
      <c r="P872" s="1618"/>
      <c r="Q872" s="1680" t="str">
        <f t="shared" si="26"/>
        <v/>
      </c>
      <c r="R872" s="1680"/>
      <c r="S872" s="1680"/>
      <c r="T872" s="412"/>
      <c r="U872" s="350"/>
      <c r="W872" s="143"/>
      <c r="Y872" s="143"/>
    </row>
    <row r="873" spans="1:25" s="39" customFormat="1" ht="23.45" customHeight="1">
      <c r="A873" s="260"/>
      <c r="B873" s="281"/>
      <c r="C873" s="90"/>
      <c r="D873" s="1615"/>
      <c r="E873" s="1616"/>
      <c r="F873" s="1616"/>
      <c r="G873" s="1616"/>
      <c r="H873" s="1616"/>
      <c r="I873" s="1616"/>
      <c r="J873" s="1616"/>
      <c r="K873" s="1616"/>
      <c r="L873" s="217"/>
      <c r="M873" s="253"/>
      <c r="N873" s="131"/>
      <c r="O873" s="1617" t="str">
        <f t="shared" si="25"/>
        <v/>
      </c>
      <c r="P873" s="1618"/>
      <c r="Q873" s="1680" t="str">
        <f t="shared" si="26"/>
        <v/>
      </c>
      <c r="R873" s="1680"/>
      <c r="S873" s="1680"/>
      <c r="T873" s="412"/>
      <c r="U873" s="350"/>
      <c r="W873" s="143"/>
      <c r="Y873" s="143"/>
    </row>
    <row r="874" spans="1:25" s="39" customFormat="1" ht="23.45" customHeight="1">
      <c r="A874" s="260"/>
      <c r="B874" s="281"/>
      <c r="C874" s="90"/>
      <c r="D874" s="1615"/>
      <c r="E874" s="1616"/>
      <c r="F874" s="1616"/>
      <c r="G874" s="1616"/>
      <c r="H874" s="1616"/>
      <c r="I874" s="1616"/>
      <c r="J874" s="1616"/>
      <c r="K874" s="1616"/>
      <c r="L874" s="217"/>
      <c r="M874" s="253"/>
      <c r="N874" s="131"/>
      <c r="O874" s="1617" t="str">
        <f t="shared" si="25"/>
        <v/>
      </c>
      <c r="P874" s="1618"/>
      <c r="Q874" s="1680" t="str">
        <f t="shared" si="26"/>
        <v/>
      </c>
      <c r="R874" s="1680"/>
      <c r="S874" s="1680"/>
      <c r="T874" s="412"/>
      <c r="U874" s="350"/>
      <c r="W874" s="143"/>
      <c r="Y874" s="143"/>
    </row>
    <row r="875" spans="1:25" s="39" customFormat="1" ht="23.45" customHeight="1">
      <c r="A875" s="260"/>
      <c r="B875" s="281"/>
      <c r="C875" s="90"/>
      <c r="D875" s="1615"/>
      <c r="E875" s="1616"/>
      <c r="F875" s="1616"/>
      <c r="G875" s="1616"/>
      <c r="H875" s="1616"/>
      <c r="I875" s="1616"/>
      <c r="J875" s="1616"/>
      <c r="K875" s="1616"/>
      <c r="L875" s="217"/>
      <c r="M875" s="253"/>
      <c r="N875" s="131"/>
      <c r="O875" s="1617" t="str">
        <f t="shared" si="25"/>
        <v/>
      </c>
      <c r="P875" s="1618"/>
      <c r="Q875" s="1680" t="str">
        <f t="shared" si="26"/>
        <v/>
      </c>
      <c r="R875" s="1680"/>
      <c r="S875" s="1680"/>
      <c r="T875" s="412"/>
      <c r="U875" s="350"/>
      <c r="V875" s="155"/>
      <c r="W875" s="157"/>
      <c r="X875" s="155"/>
      <c r="Y875" s="143"/>
    </row>
    <row r="876" spans="1:25" s="39" customFormat="1" ht="23.45" customHeight="1">
      <c r="A876" s="260"/>
      <c r="B876" s="281"/>
      <c r="C876" s="90"/>
      <c r="D876" s="1615"/>
      <c r="E876" s="1616"/>
      <c r="F876" s="1616"/>
      <c r="G876" s="1616"/>
      <c r="H876" s="1616"/>
      <c r="I876" s="1616"/>
      <c r="J876" s="1616"/>
      <c r="K876" s="1616"/>
      <c r="L876" s="217"/>
      <c r="M876" s="253"/>
      <c r="N876" s="131"/>
      <c r="O876" s="1617" t="str">
        <f t="shared" si="25"/>
        <v/>
      </c>
      <c r="P876" s="1618"/>
      <c r="Q876" s="1680" t="str">
        <f t="shared" si="26"/>
        <v/>
      </c>
      <c r="R876" s="1680"/>
      <c r="S876" s="1680"/>
      <c r="T876" s="412"/>
      <c r="U876" s="350"/>
      <c r="V876" s="202"/>
      <c r="W876" s="202"/>
      <c r="X876" s="202"/>
      <c r="Y876" s="143"/>
    </row>
    <row r="877" spans="1:25" s="39" customFormat="1" ht="23.45" customHeight="1">
      <c r="A877" s="260"/>
      <c r="B877" s="281"/>
      <c r="C877" s="90"/>
      <c r="D877" s="1615"/>
      <c r="E877" s="1616"/>
      <c r="F877" s="1616"/>
      <c r="G877" s="1616"/>
      <c r="H877" s="1616"/>
      <c r="I877" s="1616"/>
      <c r="J877" s="1616"/>
      <c r="K877" s="1616"/>
      <c r="L877" s="217"/>
      <c r="M877" s="253"/>
      <c r="N877" s="131"/>
      <c r="O877" s="1617" t="str">
        <f t="shared" si="25"/>
        <v/>
      </c>
      <c r="P877" s="1618"/>
      <c r="Q877" s="1680" t="str">
        <f t="shared" si="26"/>
        <v/>
      </c>
      <c r="R877" s="1680"/>
      <c r="S877" s="1680"/>
      <c r="T877" s="412"/>
      <c r="U877" s="350"/>
      <c r="V877" s="202"/>
      <c r="W877" s="202"/>
      <c r="X877" s="202"/>
      <c r="Y877" s="143"/>
    </row>
    <row r="878" spans="1:25" s="39" customFormat="1" ht="23.45" customHeight="1">
      <c r="A878" s="260"/>
      <c r="B878" s="281"/>
      <c r="C878" s="90"/>
      <c r="D878" s="1615"/>
      <c r="E878" s="1616"/>
      <c r="F878" s="1616"/>
      <c r="G878" s="1616"/>
      <c r="H878" s="1616"/>
      <c r="I878" s="1616"/>
      <c r="J878" s="1616"/>
      <c r="K878" s="1616"/>
      <c r="L878" s="217"/>
      <c r="M878" s="253"/>
      <c r="N878" s="131"/>
      <c r="O878" s="1617" t="str">
        <f t="shared" si="25"/>
        <v/>
      </c>
      <c r="P878" s="1618"/>
      <c r="Q878" s="1680" t="str">
        <f t="shared" si="26"/>
        <v/>
      </c>
      <c r="R878" s="1680"/>
      <c r="S878" s="1680"/>
      <c r="T878" s="412"/>
      <c r="U878" s="350"/>
      <c r="V878" s="203"/>
      <c r="W878" s="476"/>
      <c r="X878" s="203"/>
      <c r="Y878" s="143"/>
    </row>
    <row r="879" spans="1:25" s="39" customFormat="1" ht="23.45" customHeight="1">
      <c r="A879" s="260"/>
      <c r="B879" s="281"/>
      <c r="C879" s="90"/>
      <c r="D879" s="1615"/>
      <c r="E879" s="1616"/>
      <c r="F879" s="1616"/>
      <c r="G879" s="1616"/>
      <c r="H879" s="1616"/>
      <c r="I879" s="1616"/>
      <c r="J879" s="1616"/>
      <c r="K879" s="1616"/>
      <c r="L879" s="217"/>
      <c r="M879" s="253"/>
      <c r="N879" s="131"/>
      <c r="O879" s="1617" t="str">
        <f t="shared" si="25"/>
        <v/>
      </c>
      <c r="P879" s="1618"/>
      <c r="Q879" s="1680" t="str">
        <f t="shared" si="26"/>
        <v/>
      </c>
      <c r="R879" s="1680"/>
      <c r="S879" s="1680"/>
      <c r="T879" s="412"/>
      <c r="U879" s="350"/>
      <c r="V879" s="51"/>
      <c r="W879" s="122"/>
      <c r="X879" s="51"/>
    </row>
    <row r="880" spans="1:25" s="39" customFormat="1" ht="23.45" customHeight="1">
      <c r="A880" s="260"/>
      <c r="B880" s="281"/>
      <c r="C880" s="90"/>
      <c r="D880" s="1615"/>
      <c r="E880" s="1616"/>
      <c r="F880" s="1616"/>
      <c r="G880" s="1616"/>
      <c r="H880" s="1616"/>
      <c r="I880" s="1616"/>
      <c r="J880" s="1616"/>
      <c r="K880" s="1616"/>
      <c r="L880" s="217"/>
      <c r="M880" s="253"/>
      <c r="N880" s="131"/>
      <c r="O880" s="1617" t="str">
        <f>IF(C880*N880=0,"",C880*N880)</f>
        <v/>
      </c>
      <c r="P880" s="1618"/>
      <c r="Q880" s="1680" t="str">
        <f t="shared" si="26"/>
        <v/>
      </c>
      <c r="R880" s="1680"/>
      <c r="S880" s="1680"/>
      <c r="T880" s="412"/>
      <c r="U880" s="350"/>
      <c r="V880" s="202"/>
      <c r="W880" s="202"/>
      <c r="X880" s="202"/>
      <c r="Y880" s="143"/>
    </row>
    <row r="881" spans="1:248" s="39" customFormat="1" ht="23.45" customHeight="1">
      <c r="A881" s="260"/>
      <c r="B881" s="281"/>
      <c r="C881" s="90"/>
      <c r="D881" s="1615"/>
      <c r="E881" s="1616"/>
      <c r="F881" s="1616"/>
      <c r="G881" s="1616"/>
      <c r="H881" s="1616"/>
      <c r="I881" s="1616"/>
      <c r="J881" s="1616"/>
      <c r="K881" s="1616"/>
      <c r="L881" s="217"/>
      <c r="M881" s="253"/>
      <c r="N881" s="131"/>
      <c r="O881" s="1617" t="str">
        <f>IF(C881*N881=0,"",C881*N881)</f>
        <v/>
      </c>
      <c r="P881" s="1618"/>
      <c r="Q881" s="1680" t="str">
        <f t="shared" si="26"/>
        <v/>
      </c>
      <c r="R881" s="1680"/>
      <c r="S881" s="1680"/>
      <c r="T881" s="412"/>
      <c r="U881" s="350"/>
      <c r="V881" s="202"/>
      <c r="W881" s="202"/>
      <c r="X881" s="202"/>
      <c r="Y881" s="143"/>
    </row>
    <row r="882" spans="1:248" s="39" customFormat="1" ht="23.45" customHeight="1">
      <c r="A882" s="260"/>
      <c r="B882" s="281"/>
      <c r="C882" s="90"/>
      <c r="D882" s="1615"/>
      <c r="E882" s="1616"/>
      <c r="F882" s="1616"/>
      <c r="G882" s="1616"/>
      <c r="H882" s="1616"/>
      <c r="I882" s="1616"/>
      <c r="J882" s="1616"/>
      <c r="K882" s="1616"/>
      <c r="L882" s="217"/>
      <c r="M882" s="253"/>
      <c r="N882" s="131"/>
      <c r="O882" s="1617" t="str">
        <f>IF(C882*N882=0,"",C882*N882)</f>
        <v/>
      </c>
      <c r="P882" s="1618"/>
      <c r="Q882" s="1680" t="str">
        <f t="shared" si="26"/>
        <v/>
      </c>
      <c r="R882" s="1680"/>
      <c r="S882" s="1680"/>
      <c r="T882" s="412"/>
      <c r="U882" s="350"/>
      <c r="V882" s="203"/>
      <c r="W882" s="476"/>
      <c r="X882" s="203"/>
      <c r="Y882" s="143"/>
    </row>
    <row r="883" spans="1:248" s="39" customFormat="1" ht="23.45" customHeight="1">
      <c r="A883" s="260"/>
      <c r="B883" s="281"/>
      <c r="C883" s="90"/>
      <c r="D883" s="1615"/>
      <c r="E883" s="1616"/>
      <c r="F883" s="1616"/>
      <c r="G883" s="1616"/>
      <c r="H883" s="1616"/>
      <c r="I883" s="1616"/>
      <c r="J883" s="1616"/>
      <c r="K883" s="1616"/>
      <c r="L883" s="217"/>
      <c r="M883" s="253"/>
      <c r="N883" s="131"/>
      <c r="O883" s="1617" t="str">
        <f t="shared" si="25"/>
        <v/>
      </c>
      <c r="P883" s="1618"/>
      <c r="Q883" s="1680" t="str">
        <f t="shared" si="26"/>
        <v/>
      </c>
      <c r="R883" s="1680"/>
      <c r="S883" s="1680"/>
      <c r="T883" s="412"/>
      <c r="U883" s="350"/>
      <c r="V883" s="51"/>
      <c r="W883" s="122"/>
      <c r="X883" s="51"/>
    </row>
    <row r="884" spans="1:248" s="39" customFormat="1" ht="23.45" customHeight="1">
      <c r="A884" s="260"/>
      <c r="B884" s="281"/>
      <c r="C884" s="90"/>
      <c r="D884" s="1615"/>
      <c r="E884" s="1616"/>
      <c r="F884" s="1616"/>
      <c r="G884" s="1616"/>
      <c r="H884" s="1616"/>
      <c r="I884" s="1616"/>
      <c r="J884" s="1616"/>
      <c r="K884" s="1616"/>
      <c r="L884" s="217"/>
      <c r="M884" s="253"/>
      <c r="N884" s="131"/>
      <c r="O884" s="1617" t="str">
        <f t="shared" si="25"/>
        <v/>
      </c>
      <c r="P884" s="1618"/>
      <c r="Q884" s="1680" t="str">
        <f t="shared" si="26"/>
        <v/>
      </c>
      <c r="R884" s="1680"/>
      <c r="S884" s="1680"/>
      <c r="T884" s="412"/>
      <c r="U884" s="350"/>
      <c r="V884" s="51"/>
      <c r="W884" s="122"/>
      <c r="X884" s="51"/>
    </row>
    <row r="885" spans="1:248" s="39" customFormat="1" ht="23.45" customHeight="1">
      <c r="A885" s="260"/>
      <c r="B885" s="281"/>
      <c r="C885" s="90"/>
      <c r="D885" s="1615"/>
      <c r="E885" s="1616"/>
      <c r="F885" s="1616"/>
      <c r="G885" s="1616"/>
      <c r="H885" s="1616"/>
      <c r="I885" s="1616"/>
      <c r="J885" s="1616"/>
      <c r="K885" s="1616"/>
      <c r="L885" s="217"/>
      <c r="M885" s="253"/>
      <c r="N885" s="131"/>
      <c r="O885" s="1617" t="str">
        <f t="shared" si="25"/>
        <v/>
      </c>
      <c r="P885" s="1618"/>
      <c r="Q885" s="1680" t="str">
        <f t="shared" si="26"/>
        <v/>
      </c>
      <c r="R885" s="1680"/>
      <c r="S885" s="1680"/>
      <c r="T885" s="412"/>
      <c r="U885" s="350"/>
      <c r="V885" s="51"/>
      <c r="W885" s="122"/>
      <c r="X885" s="51"/>
    </row>
    <row r="886" spans="1:248" s="39" customFormat="1" ht="23.45" customHeight="1">
      <c r="A886" s="260"/>
      <c r="B886" s="281"/>
      <c r="C886" s="90"/>
      <c r="D886" s="1615"/>
      <c r="E886" s="1616"/>
      <c r="F886" s="1616"/>
      <c r="G886" s="1616"/>
      <c r="H886" s="1616"/>
      <c r="I886" s="1616"/>
      <c r="J886" s="1616"/>
      <c r="K886" s="1616"/>
      <c r="L886" s="217"/>
      <c r="M886" s="253"/>
      <c r="N886" s="131"/>
      <c r="O886" s="1617" t="str">
        <f t="shared" si="25"/>
        <v/>
      </c>
      <c r="P886" s="1618"/>
      <c r="Q886" s="1680" t="str">
        <f t="shared" si="26"/>
        <v/>
      </c>
      <c r="R886" s="1680"/>
      <c r="S886" s="1680"/>
      <c r="T886" s="412"/>
      <c r="U886" s="350"/>
      <c r="V886" s="51"/>
      <c r="W886" s="122"/>
      <c r="X886" s="51"/>
    </row>
    <row r="887" spans="1:248" s="39" customFormat="1" ht="23.45" customHeight="1">
      <c r="A887" s="260"/>
      <c r="B887" s="281"/>
      <c r="C887" s="865"/>
      <c r="D887" s="1615"/>
      <c r="E887" s="1616"/>
      <c r="F887" s="1616"/>
      <c r="G887" s="1616"/>
      <c r="H887" s="1616"/>
      <c r="I887" s="1616"/>
      <c r="J887" s="1616"/>
      <c r="K887" s="1616"/>
      <c r="L887" s="942"/>
      <c r="M887" s="253"/>
      <c r="N887" s="131"/>
      <c r="O887" s="1617" t="str">
        <f t="shared" si="25"/>
        <v/>
      </c>
      <c r="P887" s="1618"/>
      <c r="Q887" s="1680" t="str">
        <f t="shared" si="26"/>
        <v/>
      </c>
      <c r="R887" s="1680"/>
      <c r="S887" s="1680"/>
      <c r="T887" s="412"/>
      <c r="U887" s="350"/>
      <c r="V887" s="51"/>
      <c r="W887" s="122"/>
      <c r="X887" s="51"/>
    </row>
    <row r="888" spans="1:248" s="155" customFormat="1" ht="3.75" customHeight="1">
      <c r="A888" s="260"/>
      <c r="B888" s="231"/>
      <c r="C888" s="943"/>
      <c r="D888" s="233"/>
      <c r="E888" s="233"/>
      <c r="F888" s="233"/>
      <c r="G888" s="233"/>
      <c r="H888" s="233"/>
      <c r="I888" s="233"/>
      <c r="J888" s="233"/>
      <c r="K888" s="233"/>
      <c r="L888" s="234"/>
      <c r="M888" s="235"/>
      <c r="N888" s="236"/>
      <c r="O888" s="237"/>
      <c r="P888" s="238"/>
      <c r="Q888" s="239"/>
      <c r="R888" s="240"/>
      <c r="S888" s="240"/>
      <c r="T888" s="241"/>
      <c r="U888" s="218"/>
      <c r="V888" s="51"/>
      <c r="W888" s="122"/>
      <c r="X888" s="51"/>
    </row>
    <row r="889" spans="1:248" s="49" customFormat="1" ht="21.75" customHeight="1">
      <c r="A889" s="358"/>
      <c r="B889" s="1568" t="str">
        <f>B832</f>
        <v>-É IMPRESCINDÍVEL A APRESENTAÇÃO DE 3 ORÇAMENTOS DE FORNECEDORES/REPRESENTANTES AUTORIZADOS PARA CADA UM DOS ITENS SOLICITADOS. INFORME SE HOUVER UM ÚNICO FORNECEDOR.</v>
      </c>
      <c r="C889" s="1578"/>
      <c r="D889" s="1578"/>
      <c r="E889" s="1578"/>
      <c r="F889" s="1578"/>
      <c r="G889" s="1578"/>
      <c r="H889" s="1578"/>
      <c r="I889" s="1578"/>
      <c r="J889" s="1578"/>
      <c r="K889" s="1578"/>
      <c r="L889" s="1578"/>
      <c r="M889" s="1569"/>
      <c r="N889" s="1569"/>
      <c r="O889" s="1569"/>
      <c r="P889" s="1569"/>
      <c r="Q889" s="1569"/>
      <c r="R889" s="1569"/>
      <c r="S889" s="1569"/>
      <c r="T889" s="1570"/>
      <c r="U889" s="351"/>
      <c r="V889" s="51"/>
      <c r="W889" s="122"/>
      <c r="X889" s="51"/>
      <c r="Y889" s="202"/>
      <c r="Z889" s="197"/>
      <c r="AA889" s="197"/>
      <c r="AB889" s="197"/>
      <c r="AC889" s="197"/>
      <c r="AD889" s="197"/>
      <c r="AE889" s="197"/>
      <c r="AF889" s="197"/>
      <c r="AG889" s="197"/>
      <c r="AH889" s="197"/>
      <c r="AI889" s="197"/>
      <c r="AJ889" s="197"/>
      <c r="AK889" s="197"/>
      <c r="AL889" s="197"/>
      <c r="AM889" s="197"/>
      <c r="AN889" s="197"/>
      <c r="AO889" s="194"/>
      <c r="AP889" s="194"/>
      <c r="AQ889" s="194"/>
      <c r="AR889" s="194"/>
      <c r="AS889" s="194"/>
      <c r="AT889" s="194"/>
      <c r="AU889" s="194"/>
      <c r="AV889" s="194"/>
      <c r="AW889" s="194"/>
      <c r="AX889" s="194"/>
      <c r="AY889" s="194"/>
      <c r="AZ889" s="194"/>
      <c r="BA889" s="194"/>
      <c r="BB889" s="194"/>
      <c r="BC889" s="194"/>
      <c r="BD889" s="194"/>
      <c r="BE889" s="194"/>
      <c r="BF889" s="194"/>
      <c r="BG889" s="194"/>
      <c r="BH889" s="194"/>
      <c r="BI889" s="194"/>
      <c r="BJ889" s="194"/>
      <c r="BK889" s="194"/>
      <c r="BL889" s="194"/>
      <c r="BM889" s="194"/>
      <c r="BN889" s="194"/>
      <c r="BO889" s="194"/>
      <c r="BP889" s="194"/>
      <c r="BQ889" s="194"/>
      <c r="BR889" s="194"/>
      <c r="BS889" s="194"/>
      <c r="BT889" s="194"/>
      <c r="BU889" s="194"/>
      <c r="BV889" s="194"/>
      <c r="BW889" s="194"/>
      <c r="BX889" s="194"/>
      <c r="BY889" s="194"/>
      <c r="BZ889" s="194"/>
      <c r="CA889" s="194"/>
      <c r="CB889" s="194"/>
      <c r="CC889" s="194"/>
      <c r="CD889" s="194"/>
      <c r="CE889" s="194"/>
      <c r="CF889" s="194"/>
      <c r="CG889" s="194"/>
      <c r="CH889" s="194"/>
      <c r="CI889" s="194"/>
      <c r="CJ889" s="194"/>
      <c r="CK889" s="194"/>
      <c r="CL889" s="194"/>
      <c r="CM889" s="194"/>
      <c r="CN889" s="194"/>
      <c r="CO889" s="194"/>
      <c r="CP889" s="194"/>
      <c r="CQ889" s="194"/>
      <c r="CR889" s="194"/>
      <c r="CS889" s="194"/>
      <c r="CT889" s="194"/>
      <c r="CU889" s="194"/>
      <c r="CV889" s="194"/>
      <c r="CW889" s="194"/>
      <c r="CX889" s="194"/>
      <c r="CY889" s="194"/>
      <c r="CZ889" s="194"/>
      <c r="DA889" s="194"/>
      <c r="DB889" s="194"/>
      <c r="DC889" s="194"/>
      <c r="DD889" s="194"/>
      <c r="DE889" s="194"/>
      <c r="DF889" s="194"/>
      <c r="DG889" s="194"/>
      <c r="DH889" s="194"/>
      <c r="DI889" s="194"/>
      <c r="DJ889" s="194"/>
      <c r="DK889" s="194"/>
      <c r="DL889" s="194"/>
      <c r="DM889" s="194"/>
      <c r="DN889" s="194"/>
      <c r="DO889" s="194"/>
      <c r="DP889" s="194"/>
      <c r="DQ889" s="194"/>
      <c r="DR889" s="194"/>
      <c r="DS889" s="194"/>
      <c r="DT889" s="194"/>
      <c r="DU889" s="194"/>
      <c r="DV889" s="194"/>
      <c r="DW889" s="194"/>
      <c r="DX889" s="194"/>
      <c r="DY889" s="194"/>
      <c r="DZ889" s="194"/>
      <c r="EA889" s="194"/>
      <c r="EB889" s="194"/>
      <c r="EC889" s="194"/>
      <c r="ED889" s="194"/>
      <c r="EE889" s="194"/>
      <c r="EF889" s="194"/>
      <c r="EG889" s="194"/>
      <c r="EH889" s="194"/>
      <c r="EI889" s="194"/>
      <c r="EJ889" s="194"/>
      <c r="EK889" s="194"/>
      <c r="EL889" s="194"/>
      <c r="EM889" s="194"/>
      <c r="EN889" s="194"/>
      <c r="EO889" s="194"/>
      <c r="EP889" s="194"/>
      <c r="EQ889" s="194"/>
      <c r="ER889" s="194"/>
      <c r="ES889" s="194"/>
      <c r="ET889" s="194"/>
      <c r="EU889" s="194"/>
      <c r="EV889" s="194"/>
      <c r="EW889" s="194"/>
      <c r="EX889" s="194"/>
      <c r="EY889" s="194"/>
      <c r="EZ889" s="194"/>
      <c r="FA889" s="194"/>
      <c r="FB889" s="194"/>
      <c r="FC889" s="194"/>
      <c r="FD889" s="194"/>
      <c r="FE889" s="194"/>
      <c r="FF889" s="194"/>
      <c r="FG889" s="194"/>
      <c r="FH889" s="194"/>
      <c r="FI889" s="194"/>
      <c r="FJ889" s="194"/>
      <c r="FK889" s="194"/>
      <c r="FL889" s="194"/>
      <c r="FM889" s="194"/>
      <c r="FN889" s="194"/>
      <c r="FO889" s="194"/>
      <c r="FP889" s="194"/>
      <c r="FQ889" s="194"/>
      <c r="FR889" s="194"/>
      <c r="FS889" s="194"/>
      <c r="FT889" s="194"/>
      <c r="FU889" s="194"/>
      <c r="FV889" s="194"/>
      <c r="FW889" s="194"/>
      <c r="FX889" s="194"/>
      <c r="FY889" s="194"/>
      <c r="FZ889" s="194"/>
      <c r="GA889" s="194"/>
      <c r="GB889" s="194"/>
      <c r="GC889" s="194"/>
      <c r="GD889" s="194"/>
      <c r="GE889" s="194"/>
      <c r="GF889" s="194"/>
      <c r="GG889" s="194"/>
      <c r="GH889" s="194"/>
      <c r="GI889" s="194"/>
      <c r="GJ889" s="194"/>
      <c r="GK889" s="194"/>
      <c r="GL889" s="194"/>
      <c r="GM889" s="194"/>
      <c r="GN889" s="194"/>
      <c r="GO889" s="194"/>
      <c r="GP889" s="194"/>
      <c r="GQ889" s="194"/>
      <c r="GR889" s="194"/>
      <c r="GS889" s="194"/>
      <c r="GT889" s="194"/>
      <c r="GU889" s="194"/>
      <c r="GV889" s="194"/>
      <c r="GW889" s="194"/>
      <c r="GX889" s="194"/>
      <c r="GY889" s="194"/>
      <c r="GZ889" s="194"/>
      <c r="HA889" s="194"/>
      <c r="HB889" s="194"/>
      <c r="HC889" s="194"/>
      <c r="HD889" s="194"/>
      <c r="HE889" s="194"/>
      <c r="HF889" s="194"/>
      <c r="HG889" s="194"/>
      <c r="HH889" s="194"/>
      <c r="HI889" s="194"/>
      <c r="HJ889" s="194"/>
      <c r="HK889" s="194"/>
      <c r="HL889" s="194"/>
      <c r="HM889" s="194"/>
      <c r="HN889" s="194"/>
      <c r="HO889" s="194"/>
      <c r="HP889" s="194"/>
      <c r="HQ889" s="194"/>
      <c r="HR889" s="194"/>
      <c r="HS889" s="194"/>
      <c r="HT889" s="194"/>
      <c r="HU889" s="194"/>
      <c r="HV889" s="194"/>
      <c r="HW889" s="194"/>
      <c r="HX889" s="194"/>
      <c r="HY889" s="194"/>
      <c r="HZ889" s="194"/>
      <c r="IA889" s="194"/>
      <c r="IB889" s="194"/>
      <c r="IC889" s="194"/>
      <c r="ID889" s="194"/>
      <c r="IE889" s="194"/>
      <c r="IF889" s="194"/>
      <c r="IG889" s="194"/>
      <c r="IH889" s="194"/>
      <c r="II889" s="194"/>
      <c r="IJ889" s="194"/>
      <c r="IK889" s="194"/>
      <c r="IL889" s="194"/>
      <c r="IM889" s="194"/>
      <c r="IN889" s="194"/>
    </row>
    <row r="890" spans="1:248" s="49" customFormat="1" ht="21.75" customHeight="1">
      <c r="A890" s="358"/>
      <c r="B890" s="1625" t="str">
        <f>B833</f>
        <v xml:space="preserve">- JUSTIFIQUE EM ANEXO A UTILIDADE DE CADA MATERIAL SOLICITADO PARA O DESENVOLVIMENTO DO PROJETO DE PESQUISA PROPOSTO.  </v>
      </c>
      <c r="C890" s="1626"/>
      <c r="D890" s="1626"/>
      <c r="E890" s="1626"/>
      <c r="F890" s="1626"/>
      <c r="G890" s="1626"/>
      <c r="H890" s="1626"/>
      <c r="I890" s="1626"/>
      <c r="J890" s="1626"/>
      <c r="K890" s="1626"/>
      <c r="L890" s="1626"/>
      <c r="M890" s="1627"/>
      <c r="N890" s="1627"/>
      <c r="O890" s="1627"/>
      <c r="P890" s="1627"/>
      <c r="Q890" s="1627"/>
      <c r="R890" s="1627"/>
      <c r="S890" s="1627"/>
      <c r="T890" s="1628"/>
      <c r="U890" s="351"/>
      <c r="V890" s="51"/>
      <c r="W890" s="122"/>
      <c r="X890" s="51"/>
      <c r="Y890" s="202"/>
      <c r="Z890" s="197"/>
      <c r="AA890" s="197"/>
      <c r="AB890" s="197"/>
      <c r="AC890" s="197"/>
      <c r="AD890" s="197"/>
      <c r="AE890" s="197"/>
      <c r="AF890" s="197"/>
      <c r="AG890" s="197"/>
      <c r="AH890" s="197"/>
      <c r="AI890" s="197"/>
      <c r="AJ890" s="197"/>
      <c r="AK890" s="197"/>
      <c r="AL890" s="197"/>
      <c r="AM890" s="197"/>
      <c r="AN890" s="197"/>
      <c r="AO890" s="194"/>
      <c r="AP890" s="194"/>
      <c r="AQ890" s="194"/>
      <c r="AR890" s="194"/>
      <c r="AS890" s="194"/>
      <c r="AT890" s="194"/>
      <c r="AU890" s="194"/>
      <c r="AV890" s="194"/>
      <c r="AW890" s="194"/>
      <c r="AX890" s="194"/>
      <c r="AY890" s="194"/>
      <c r="AZ890" s="194"/>
      <c r="BA890" s="194"/>
      <c r="BB890" s="194"/>
      <c r="BC890" s="194"/>
      <c r="BD890" s="194"/>
      <c r="BE890" s="194"/>
      <c r="BF890" s="194"/>
      <c r="BG890" s="194"/>
      <c r="BH890" s="194"/>
      <c r="BI890" s="194"/>
      <c r="BJ890" s="194"/>
      <c r="BK890" s="194"/>
      <c r="BL890" s="194"/>
      <c r="BM890" s="194"/>
      <c r="BN890" s="194"/>
      <c r="BO890" s="194"/>
      <c r="BP890" s="194"/>
      <c r="BQ890" s="194"/>
      <c r="BR890" s="194"/>
      <c r="BS890" s="194"/>
      <c r="BT890" s="194"/>
      <c r="BU890" s="194"/>
      <c r="BV890" s="194"/>
      <c r="BW890" s="194"/>
      <c r="BX890" s="194"/>
      <c r="BY890" s="194"/>
      <c r="BZ890" s="194"/>
      <c r="CA890" s="194"/>
      <c r="CB890" s="194"/>
      <c r="CC890" s="194"/>
      <c r="CD890" s="194"/>
      <c r="CE890" s="194"/>
      <c r="CF890" s="194"/>
      <c r="CG890" s="194"/>
      <c r="CH890" s="194"/>
      <c r="CI890" s="194"/>
      <c r="CJ890" s="194"/>
      <c r="CK890" s="194"/>
      <c r="CL890" s="194"/>
      <c r="CM890" s="194"/>
      <c r="CN890" s="194"/>
      <c r="CO890" s="194"/>
      <c r="CP890" s="194"/>
      <c r="CQ890" s="194"/>
      <c r="CR890" s="194"/>
      <c r="CS890" s="194"/>
      <c r="CT890" s="194"/>
      <c r="CU890" s="194"/>
      <c r="CV890" s="194"/>
      <c r="CW890" s="194"/>
      <c r="CX890" s="194"/>
      <c r="CY890" s="194"/>
      <c r="CZ890" s="194"/>
      <c r="DA890" s="194"/>
      <c r="DB890" s="194"/>
      <c r="DC890" s="194"/>
      <c r="DD890" s="194"/>
      <c r="DE890" s="194"/>
      <c r="DF890" s="194"/>
      <c r="DG890" s="194"/>
      <c r="DH890" s="194"/>
      <c r="DI890" s="194"/>
      <c r="DJ890" s="194"/>
      <c r="DK890" s="194"/>
      <c r="DL890" s="194"/>
      <c r="DM890" s="194"/>
      <c r="DN890" s="194"/>
      <c r="DO890" s="194"/>
      <c r="DP890" s="194"/>
      <c r="DQ890" s="194"/>
      <c r="DR890" s="194"/>
      <c r="DS890" s="194"/>
      <c r="DT890" s="194"/>
      <c r="DU890" s="194"/>
      <c r="DV890" s="194"/>
      <c r="DW890" s="194"/>
      <c r="DX890" s="194"/>
      <c r="DY890" s="194"/>
      <c r="DZ890" s="194"/>
      <c r="EA890" s="194"/>
      <c r="EB890" s="194"/>
      <c r="EC890" s="194"/>
      <c r="ED890" s="194"/>
      <c r="EE890" s="194"/>
      <c r="EF890" s="194"/>
      <c r="EG890" s="194"/>
      <c r="EH890" s="194"/>
      <c r="EI890" s="194"/>
      <c r="EJ890" s="194"/>
      <c r="EK890" s="194"/>
      <c r="EL890" s="194"/>
      <c r="EM890" s="194"/>
      <c r="EN890" s="194"/>
      <c r="EO890" s="194"/>
      <c r="EP890" s="194"/>
      <c r="EQ890" s="194"/>
      <c r="ER890" s="194"/>
      <c r="ES890" s="194"/>
      <c r="ET890" s="194"/>
      <c r="EU890" s="194"/>
      <c r="EV890" s="194"/>
      <c r="EW890" s="194"/>
      <c r="EX890" s="194"/>
      <c r="EY890" s="194"/>
      <c r="EZ890" s="194"/>
      <c r="FA890" s="194"/>
      <c r="FB890" s="194"/>
      <c r="FC890" s="194"/>
      <c r="FD890" s="194"/>
      <c r="FE890" s="194"/>
      <c r="FF890" s="194"/>
      <c r="FG890" s="194"/>
      <c r="FH890" s="194"/>
      <c r="FI890" s="194"/>
      <c r="FJ890" s="194"/>
      <c r="FK890" s="194"/>
      <c r="FL890" s="194"/>
      <c r="FM890" s="194"/>
      <c r="FN890" s="194"/>
      <c r="FO890" s="194"/>
      <c r="FP890" s="194"/>
      <c r="FQ890" s="194"/>
      <c r="FR890" s="194"/>
      <c r="FS890" s="194"/>
      <c r="FT890" s="194"/>
      <c r="FU890" s="194"/>
      <c r="FV890" s="194"/>
      <c r="FW890" s="194"/>
      <c r="FX890" s="194"/>
      <c r="FY890" s="194"/>
      <c r="FZ890" s="194"/>
      <c r="GA890" s="194"/>
      <c r="GB890" s="194"/>
      <c r="GC890" s="194"/>
      <c r="GD890" s="194"/>
      <c r="GE890" s="194"/>
      <c r="GF890" s="194"/>
      <c r="GG890" s="194"/>
      <c r="GH890" s="194"/>
      <c r="GI890" s="194"/>
      <c r="GJ890" s="194"/>
      <c r="GK890" s="194"/>
      <c r="GL890" s="194"/>
      <c r="GM890" s="194"/>
      <c r="GN890" s="194"/>
      <c r="GO890" s="194"/>
      <c r="GP890" s="194"/>
      <c r="GQ890" s="194"/>
      <c r="GR890" s="194"/>
      <c r="GS890" s="194"/>
      <c r="GT890" s="194"/>
      <c r="GU890" s="194"/>
      <c r="GV890" s="194"/>
      <c r="GW890" s="194"/>
      <c r="GX890" s="194"/>
      <c r="GY890" s="194"/>
      <c r="GZ890" s="194"/>
      <c r="HA890" s="194"/>
      <c r="HB890" s="194"/>
      <c r="HC890" s="194"/>
      <c r="HD890" s="194"/>
      <c r="HE890" s="194"/>
      <c r="HF890" s="194"/>
      <c r="HG890" s="194"/>
      <c r="HH890" s="194"/>
      <c r="HI890" s="194"/>
      <c r="HJ890" s="194"/>
      <c r="HK890" s="194"/>
      <c r="HL890" s="194"/>
      <c r="HM890" s="194"/>
      <c r="HN890" s="194"/>
      <c r="HO890" s="194"/>
      <c r="HP890" s="194"/>
      <c r="HQ890" s="194"/>
      <c r="HR890" s="194"/>
      <c r="HS890" s="194"/>
      <c r="HT890" s="194"/>
      <c r="HU890" s="194"/>
      <c r="HV890" s="194"/>
      <c r="HW890" s="194"/>
      <c r="HX890" s="194"/>
      <c r="HY890" s="194"/>
      <c r="HZ890" s="194"/>
      <c r="IA890" s="194"/>
      <c r="IB890" s="194"/>
      <c r="IC890" s="194"/>
      <c r="ID890" s="194"/>
      <c r="IE890" s="194"/>
      <c r="IF890" s="194"/>
      <c r="IG890" s="194"/>
      <c r="IH890" s="194"/>
      <c r="II890" s="194"/>
      <c r="IJ890" s="194"/>
      <c r="IK890" s="194"/>
      <c r="IL890" s="194"/>
      <c r="IM890" s="194"/>
      <c r="IN890" s="194"/>
    </row>
    <row r="891" spans="1:248" s="314" customFormat="1" ht="12" customHeight="1">
      <c r="A891" s="260"/>
      <c r="B891" s="224" t="str">
        <f>B834</f>
        <v>FAPESP,  SETEMBRO DE 2015</v>
      </c>
      <c r="C891" s="824"/>
      <c r="D891" s="824"/>
      <c r="E891" s="826"/>
      <c r="F891" s="826"/>
      <c r="G891" s="826"/>
      <c r="H891" s="826"/>
      <c r="I891" s="826"/>
      <c r="J891" s="826"/>
      <c r="K891" s="826"/>
      <c r="L891" s="824"/>
      <c r="M891" s="1641"/>
      <c r="N891" s="1641"/>
      <c r="O891" s="1641"/>
      <c r="P891" s="1641"/>
      <c r="Q891" s="1641"/>
      <c r="R891" s="1641"/>
      <c r="S891" s="211">
        <v>7</v>
      </c>
      <c r="T891" s="203">
        <v>3</v>
      </c>
      <c r="U891" s="203"/>
      <c r="V891" s="51"/>
      <c r="W891" s="122"/>
      <c r="X891" s="51"/>
      <c r="Y891" s="203"/>
      <c r="Z891" s="198"/>
      <c r="AA891" s="198"/>
      <c r="AB891" s="198"/>
      <c r="AC891" s="198"/>
      <c r="AD891" s="198"/>
      <c r="AE891" s="198"/>
      <c r="AF891" s="198"/>
      <c r="AG891" s="198"/>
      <c r="AH891" s="198"/>
      <c r="AI891" s="198"/>
      <c r="AJ891" s="198"/>
      <c r="AK891" s="198"/>
      <c r="AL891" s="198"/>
      <c r="AM891" s="198"/>
      <c r="AN891" s="198"/>
      <c r="AO891" s="186"/>
      <c r="AP891" s="186"/>
      <c r="AQ891" s="186"/>
      <c r="AR891" s="186"/>
      <c r="AS891" s="186"/>
      <c r="AT891" s="186"/>
      <c r="AU891" s="186"/>
      <c r="AV891" s="186"/>
      <c r="AW891" s="186"/>
      <c r="AX891" s="186"/>
      <c r="AY891" s="186"/>
      <c r="AZ891" s="186"/>
      <c r="BA891" s="186"/>
      <c r="BB891" s="186"/>
      <c r="BC891" s="186"/>
      <c r="BD891" s="186"/>
      <c r="BE891" s="186"/>
      <c r="BF891" s="186"/>
      <c r="BG891" s="186"/>
      <c r="BH891" s="186"/>
      <c r="BI891" s="186"/>
      <c r="BJ891" s="186"/>
      <c r="BK891" s="186"/>
      <c r="BL891" s="186"/>
      <c r="BM891" s="186"/>
      <c r="BN891" s="186"/>
      <c r="BO891" s="186"/>
      <c r="BP891" s="186"/>
      <c r="BQ891" s="186"/>
      <c r="BR891" s="186"/>
      <c r="BS891" s="186"/>
      <c r="BT891" s="186"/>
      <c r="BU891" s="186"/>
      <c r="BV891" s="186"/>
      <c r="BW891" s="186"/>
      <c r="BX891" s="186"/>
      <c r="BY891" s="186"/>
      <c r="BZ891" s="186"/>
      <c r="CA891" s="186"/>
      <c r="CB891" s="186"/>
      <c r="CC891" s="186"/>
      <c r="CD891" s="186"/>
      <c r="CE891" s="186"/>
      <c r="CF891" s="186"/>
      <c r="CG891" s="186"/>
      <c r="CH891" s="186"/>
      <c r="CI891" s="186"/>
      <c r="CJ891" s="186"/>
      <c r="CK891" s="186"/>
      <c r="CL891" s="186"/>
      <c r="CM891" s="186"/>
      <c r="CN891" s="186"/>
      <c r="CO891" s="186"/>
      <c r="CP891" s="186"/>
      <c r="CQ891" s="186"/>
      <c r="CR891" s="186"/>
      <c r="CS891" s="186"/>
      <c r="CT891" s="186"/>
      <c r="CU891" s="186"/>
      <c r="CV891" s="186"/>
      <c r="CW891" s="186"/>
      <c r="CX891" s="186"/>
      <c r="CY891" s="186"/>
      <c r="CZ891" s="186"/>
      <c r="DA891" s="186"/>
      <c r="DB891" s="186"/>
      <c r="DC891" s="186"/>
      <c r="DD891" s="186"/>
      <c r="DE891" s="186"/>
      <c r="DF891" s="186"/>
      <c r="DG891" s="186"/>
      <c r="DH891" s="186"/>
      <c r="DI891" s="186"/>
      <c r="DJ891" s="186"/>
      <c r="DK891" s="186"/>
      <c r="DL891" s="186"/>
      <c r="DM891" s="186"/>
      <c r="DN891" s="186"/>
      <c r="DO891" s="186"/>
      <c r="DP891" s="186"/>
      <c r="DQ891" s="186"/>
      <c r="DR891" s="186"/>
      <c r="DS891" s="186"/>
      <c r="DT891" s="186"/>
      <c r="DU891" s="186"/>
      <c r="DV891" s="186"/>
      <c r="DW891" s="186"/>
      <c r="DX891" s="186"/>
      <c r="DY891" s="186"/>
      <c r="DZ891" s="186"/>
      <c r="EA891" s="186"/>
      <c r="EB891" s="186"/>
      <c r="EC891" s="186"/>
      <c r="ED891" s="186"/>
      <c r="EE891" s="186"/>
      <c r="EF891" s="186"/>
      <c r="EG891" s="186"/>
      <c r="EH891" s="186"/>
      <c r="EI891" s="186"/>
      <c r="EJ891" s="186"/>
      <c r="EK891" s="186"/>
      <c r="EL891" s="186"/>
      <c r="EM891" s="186"/>
      <c r="EN891" s="186"/>
      <c r="EO891" s="186"/>
      <c r="EP891" s="186"/>
      <c r="EQ891" s="186"/>
      <c r="ER891" s="186"/>
      <c r="ES891" s="186"/>
      <c r="ET891" s="186"/>
      <c r="EU891" s="186"/>
      <c r="EV891" s="186"/>
      <c r="EW891" s="186"/>
      <c r="EX891" s="186"/>
      <c r="EY891" s="186"/>
      <c r="EZ891" s="186"/>
      <c r="FA891" s="186"/>
      <c r="FB891" s="186"/>
      <c r="FC891" s="186"/>
      <c r="FD891" s="186"/>
      <c r="FE891" s="186"/>
      <c r="FF891" s="186"/>
      <c r="FG891" s="186"/>
      <c r="FH891" s="186"/>
      <c r="FI891" s="186"/>
      <c r="FJ891" s="186"/>
      <c r="FK891" s="186"/>
      <c r="FL891" s="186"/>
      <c r="FM891" s="186"/>
      <c r="FN891" s="186"/>
      <c r="FO891" s="186"/>
      <c r="FP891" s="186"/>
      <c r="FQ891" s="186"/>
      <c r="FR891" s="186"/>
      <c r="FS891" s="186"/>
      <c r="FT891" s="186"/>
      <c r="FU891" s="186"/>
      <c r="FV891" s="186"/>
      <c r="FW891" s="186"/>
      <c r="FX891" s="186"/>
      <c r="FY891" s="186"/>
      <c r="FZ891" s="186"/>
      <c r="GA891" s="186"/>
      <c r="GB891" s="186"/>
      <c r="GC891" s="186"/>
      <c r="GD891" s="186"/>
      <c r="GE891" s="186"/>
      <c r="GF891" s="186"/>
      <c r="GG891" s="186"/>
      <c r="GH891" s="186"/>
      <c r="GI891" s="186"/>
      <c r="GJ891" s="186"/>
      <c r="GK891" s="186"/>
      <c r="GL891" s="186"/>
      <c r="GM891" s="186"/>
      <c r="GN891" s="186"/>
      <c r="GO891" s="186"/>
      <c r="GP891" s="186"/>
      <c r="GQ891" s="186"/>
      <c r="GR891" s="186"/>
      <c r="GS891" s="186"/>
      <c r="GT891" s="186"/>
      <c r="GU891" s="186"/>
      <c r="GV891" s="186"/>
      <c r="GW891" s="186"/>
      <c r="GX891" s="186"/>
      <c r="GY891" s="186"/>
      <c r="GZ891" s="186"/>
      <c r="HA891" s="186"/>
      <c r="HB891" s="186"/>
      <c r="HC891" s="186"/>
      <c r="HD891" s="186"/>
      <c r="HE891" s="186"/>
      <c r="HF891" s="186"/>
      <c r="HG891" s="186"/>
      <c r="HH891" s="186"/>
      <c r="HI891" s="186"/>
      <c r="HJ891" s="186"/>
      <c r="HK891" s="186"/>
      <c r="HL891" s="186"/>
      <c r="HM891" s="186"/>
      <c r="HN891" s="186"/>
      <c r="HO891" s="186"/>
      <c r="HP891" s="186"/>
      <c r="HQ891" s="186"/>
      <c r="HR891" s="186"/>
      <c r="HS891" s="186"/>
      <c r="HT891" s="186"/>
      <c r="HU891" s="186"/>
      <c r="HV891" s="186"/>
      <c r="HW891" s="186"/>
      <c r="HX891" s="186"/>
      <c r="HY891" s="186"/>
      <c r="HZ891" s="186"/>
      <c r="IA891" s="186"/>
      <c r="IB891" s="186"/>
      <c r="IC891" s="186"/>
      <c r="ID891" s="186"/>
      <c r="IE891" s="186"/>
      <c r="IF891" s="186"/>
      <c r="IG891" s="186"/>
      <c r="IH891" s="186"/>
      <c r="II891" s="186"/>
      <c r="IJ891" s="186"/>
      <c r="IK891" s="186"/>
      <c r="IL891" s="186"/>
      <c r="IM891" s="186"/>
      <c r="IN891" s="186"/>
    </row>
    <row r="892" spans="1:248" s="314" customFormat="1" ht="21" customHeight="1">
      <c r="A892" s="260"/>
      <c r="B892" s="309" t="s">
        <v>144</v>
      </c>
      <c r="C892" s="824"/>
      <c r="D892" s="824"/>
      <c r="E892" s="826"/>
      <c r="F892" s="826"/>
      <c r="G892" s="826"/>
      <c r="H892" s="826"/>
      <c r="I892" s="826"/>
      <c r="J892" s="826"/>
      <c r="K892" s="826"/>
      <c r="L892" s="824"/>
      <c r="M892" s="311"/>
      <c r="N892" s="311"/>
      <c r="O892" s="311"/>
      <c r="P892" s="311"/>
      <c r="Q892" s="311"/>
      <c r="R892" s="311"/>
      <c r="S892" s="311"/>
      <c r="T892" s="311"/>
      <c r="U892" s="210"/>
      <c r="V892" s="143"/>
      <c r="W892" s="143"/>
      <c r="X892" s="143"/>
      <c r="Y892" s="203"/>
      <c r="Z892" s="198"/>
      <c r="AA892" s="198"/>
      <c r="AB892" s="198"/>
      <c r="AC892" s="198"/>
      <c r="AD892" s="198"/>
      <c r="AE892" s="198"/>
      <c r="AF892" s="198"/>
      <c r="AG892" s="198"/>
      <c r="AH892" s="198"/>
      <c r="AI892" s="198"/>
      <c r="AJ892" s="198"/>
      <c r="AK892" s="198"/>
      <c r="AL892" s="198"/>
      <c r="AM892" s="198"/>
      <c r="AN892" s="198"/>
      <c r="AO892" s="186"/>
      <c r="AP892" s="186"/>
      <c r="AQ892" s="186"/>
      <c r="AR892" s="186"/>
      <c r="AS892" s="186"/>
      <c r="AT892" s="186"/>
      <c r="AU892" s="186"/>
      <c r="AV892" s="186"/>
      <c r="AW892" s="186"/>
      <c r="AX892" s="186"/>
      <c r="AY892" s="186"/>
      <c r="AZ892" s="186"/>
      <c r="BA892" s="186"/>
      <c r="BB892" s="186"/>
      <c r="BC892" s="186"/>
      <c r="BD892" s="186"/>
      <c r="BE892" s="186"/>
      <c r="BF892" s="186"/>
      <c r="BG892" s="186"/>
      <c r="BH892" s="186"/>
      <c r="BI892" s="186"/>
      <c r="BJ892" s="186"/>
      <c r="BK892" s="186"/>
      <c r="BL892" s="186"/>
      <c r="BM892" s="186"/>
      <c r="BN892" s="186"/>
      <c r="BO892" s="186"/>
      <c r="BP892" s="186"/>
      <c r="BQ892" s="186"/>
      <c r="BR892" s="186"/>
      <c r="BS892" s="186"/>
      <c r="BT892" s="186"/>
      <c r="BU892" s="186"/>
      <c r="BV892" s="186"/>
      <c r="BW892" s="186"/>
      <c r="BX892" s="186"/>
      <c r="BY892" s="186"/>
      <c r="BZ892" s="186"/>
      <c r="CA892" s="186"/>
      <c r="CB892" s="186"/>
      <c r="CC892" s="186"/>
      <c r="CD892" s="186"/>
      <c r="CE892" s="186"/>
      <c r="CF892" s="186"/>
      <c r="CG892" s="186"/>
      <c r="CH892" s="186"/>
      <c r="CI892" s="186"/>
      <c r="CJ892" s="186"/>
      <c r="CK892" s="186"/>
      <c r="CL892" s="186"/>
      <c r="CM892" s="186"/>
      <c r="CN892" s="186"/>
      <c r="CO892" s="186"/>
      <c r="CP892" s="186"/>
      <c r="CQ892" s="186"/>
      <c r="CR892" s="186"/>
      <c r="CS892" s="186"/>
      <c r="CT892" s="186"/>
      <c r="CU892" s="186"/>
      <c r="CV892" s="186"/>
      <c r="CW892" s="186"/>
      <c r="CX892" s="186"/>
      <c r="CY892" s="186"/>
      <c r="CZ892" s="186"/>
      <c r="DA892" s="186"/>
      <c r="DB892" s="186"/>
      <c r="DC892" s="186"/>
      <c r="DD892" s="186"/>
      <c r="DE892" s="186"/>
      <c r="DF892" s="186"/>
      <c r="DG892" s="186"/>
      <c r="DH892" s="186"/>
      <c r="DI892" s="186"/>
      <c r="DJ892" s="186"/>
      <c r="DK892" s="186"/>
      <c r="DL892" s="186"/>
      <c r="DM892" s="186"/>
      <c r="DN892" s="186"/>
      <c r="DO892" s="186"/>
      <c r="DP892" s="186"/>
      <c r="DQ892" s="186"/>
      <c r="DR892" s="186"/>
      <c r="DS892" s="186"/>
      <c r="DT892" s="186"/>
      <c r="DU892" s="186"/>
      <c r="DV892" s="186"/>
      <c r="DW892" s="186"/>
      <c r="DX892" s="186"/>
      <c r="DY892" s="186"/>
      <c r="DZ892" s="186"/>
      <c r="EA892" s="186"/>
      <c r="EB892" s="186"/>
      <c r="EC892" s="186"/>
      <c r="ED892" s="186"/>
      <c r="EE892" s="186"/>
      <c r="EF892" s="186"/>
      <c r="EG892" s="186"/>
      <c r="EH892" s="186"/>
      <c r="EI892" s="186"/>
      <c r="EJ892" s="186"/>
      <c r="EK892" s="186"/>
      <c r="EL892" s="186"/>
      <c r="EM892" s="186"/>
      <c r="EN892" s="186"/>
      <c r="EO892" s="186"/>
      <c r="EP892" s="186"/>
      <c r="EQ892" s="186"/>
      <c r="ER892" s="186"/>
      <c r="ES892" s="186"/>
      <c r="ET892" s="186"/>
      <c r="EU892" s="186"/>
      <c r="EV892" s="186"/>
      <c r="EW892" s="186"/>
      <c r="EX892" s="186"/>
      <c r="EY892" s="186"/>
      <c r="EZ892" s="186"/>
      <c r="FA892" s="186"/>
      <c r="FB892" s="186"/>
      <c r="FC892" s="186"/>
      <c r="FD892" s="186"/>
      <c r="FE892" s="186"/>
      <c r="FF892" s="186"/>
      <c r="FG892" s="186"/>
      <c r="FH892" s="186"/>
      <c r="FI892" s="186"/>
      <c r="FJ892" s="186"/>
      <c r="FK892" s="186"/>
      <c r="FL892" s="186"/>
      <c r="FM892" s="186"/>
      <c r="FN892" s="186"/>
      <c r="FO892" s="186"/>
      <c r="FP892" s="186"/>
      <c r="FQ892" s="186"/>
      <c r="FR892" s="186"/>
      <c r="FS892" s="186"/>
      <c r="FT892" s="186"/>
      <c r="FU892" s="186"/>
      <c r="FV892" s="186"/>
      <c r="FW892" s="186"/>
      <c r="FX892" s="186"/>
      <c r="FY892" s="186"/>
      <c r="FZ892" s="186"/>
      <c r="GA892" s="186"/>
      <c r="GB892" s="186"/>
      <c r="GC892" s="186"/>
      <c r="GD892" s="186"/>
      <c r="GE892" s="186"/>
      <c r="GF892" s="186"/>
      <c r="GG892" s="186"/>
      <c r="GH892" s="186"/>
      <c r="GI892" s="186"/>
      <c r="GJ892" s="186"/>
      <c r="GK892" s="186"/>
      <c r="GL892" s="186"/>
      <c r="GM892" s="186"/>
      <c r="GN892" s="186"/>
      <c r="GO892" s="186"/>
      <c r="GP892" s="186"/>
      <c r="GQ892" s="186"/>
      <c r="GR892" s="186"/>
      <c r="GS892" s="186"/>
      <c r="GT892" s="186"/>
      <c r="GU892" s="186"/>
      <c r="GV892" s="186"/>
      <c r="GW892" s="186"/>
      <c r="GX892" s="186"/>
      <c r="GY892" s="186"/>
      <c r="GZ892" s="186"/>
      <c r="HA892" s="186"/>
      <c r="HB892" s="186"/>
      <c r="HC892" s="186"/>
      <c r="HD892" s="186"/>
      <c r="HE892" s="186"/>
      <c r="HF892" s="186"/>
      <c r="HG892" s="186"/>
      <c r="HH892" s="186"/>
      <c r="HI892" s="186"/>
      <c r="HJ892" s="186"/>
      <c r="HK892" s="186"/>
      <c r="HL892" s="186"/>
      <c r="HM892" s="186"/>
      <c r="HN892" s="186"/>
      <c r="HO892" s="186"/>
      <c r="HP892" s="186"/>
      <c r="HQ892" s="186"/>
      <c r="HR892" s="186"/>
      <c r="HS892" s="186"/>
      <c r="HT892" s="186"/>
      <c r="HU892" s="186"/>
      <c r="HV892" s="186"/>
      <c r="HW892" s="186"/>
      <c r="HX892" s="186"/>
      <c r="HY892" s="186"/>
      <c r="HZ892" s="186"/>
      <c r="IA892" s="186"/>
      <c r="IB892" s="186"/>
      <c r="IC892" s="186"/>
      <c r="ID892" s="186"/>
      <c r="IE892" s="186"/>
      <c r="IF892" s="186"/>
      <c r="IG892" s="186"/>
      <c r="IH892" s="186"/>
      <c r="II892" s="186"/>
      <c r="IJ892" s="186"/>
      <c r="IK892" s="186"/>
      <c r="IL892" s="186"/>
      <c r="IM892" s="186"/>
      <c r="IN892" s="186"/>
    </row>
    <row r="893" spans="1:248" s="39" customFormat="1" ht="12.75" customHeight="1">
      <c r="A893" s="260"/>
      <c r="B893" s="1629" t="s">
        <v>1</v>
      </c>
      <c r="C893" s="1644" t="s">
        <v>7</v>
      </c>
      <c r="D893" s="1646" t="s">
        <v>8</v>
      </c>
      <c r="E893" s="1647"/>
      <c r="F893" s="1647"/>
      <c r="G893" s="1647"/>
      <c r="H893" s="1647"/>
      <c r="I893" s="1647"/>
      <c r="J893" s="1647"/>
      <c r="K893" s="1648"/>
      <c r="L893" s="1644" t="s">
        <v>117</v>
      </c>
      <c r="M893" s="1587" t="s">
        <v>53</v>
      </c>
      <c r="N893" s="1644" t="s">
        <v>3</v>
      </c>
      <c r="O893" s="1633" t="s">
        <v>118</v>
      </c>
      <c r="P893" s="1634"/>
      <c r="Q893" s="1633" t="s">
        <v>119</v>
      </c>
      <c r="R893" s="1653"/>
      <c r="S893" s="1634"/>
      <c r="T893" s="1631" t="s">
        <v>2</v>
      </c>
      <c r="U893" s="348"/>
      <c r="W893" s="143"/>
    </row>
    <row r="894" spans="1:248" s="38" customFormat="1" ht="20.25" customHeight="1" thickBot="1">
      <c r="A894" s="269"/>
      <c r="B894" s="1630"/>
      <c r="C894" s="1645"/>
      <c r="D894" s="1649"/>
      <c r="E894" s="1650"/>
      <c r="F894" s="1650"/>
      <c r="G894" s="1650"/>
      <c r="H894" s="1650"/>
      <c r="I894" s="1650"/>
      <c r="J894" s="1650"/>
      <c r="K894" s="1651"/>
      <c r="L894" s="1645"/>
      <c r="M894" s="1652"/>
      <c r="N894" s="1652"/>
      <c r="O894" s="1635"/>
      <c r="P894" s="1636"/>
      <c r="Q894" s="1654"/>
      <c r="R894" s="1655"/>
      <c r="S894" s="1656"/>
      <c r="T894" s="1632"/>
      <c r="U894" s="349"/>
      <c r="V894" s="88"/>
      <c r="W894" s="89"/>
    </row>
    <row r="895" spans="1:248" s="39" customFormat="1" ht="23.45" customHeight="1">
      <c r="A895" s="260"/>
      <c r="B895" s="282"/>
      <c r="C895" s="865"/>
      <c r="D895" s="1642"/>
      <c r="E895" s="1643"/>
      <c r="F895" s="1643"/>
      <c r="G895" s="1643"/>
      <c r="H895" s="1643"/>
      <c r="I895" s="1643"/>
      <c r="J895" s="1643"/>
      <c r="K895" s="1643"/>
      <c r="L895" s="942"/>
      <c r="M895" s="253"/>
      <c r="N895" s="254"/>
      <c r="O895" s="1639" t="str">
        <f t="shared" ref="O895:O944" si="27">IF(C895*N895=0,"",C895*N895)</f>
        <v/>
      </c>
      <c r="P895" s="1640"/>
      <c r="Q895" s="1680" t="str">
        <f>IF(ISERROR(INDEX($W$731:$W$736,MATCH(M895,$V$731:$V$736))*O895),"",INDEX($W$731:$W$736,MATCH(M895,$V$731:$V$736,0))*O895)</f>
        <v/>
      </c>
      <c r="R895" s="1680"/>
      <c r="S895" s="1680"/>
      <c r="T895" s="413"/>
      <c r="U895" s="350"/>
      <c r="V895" s="143"/>
      <c r="W895" s="143"/>
      <c r="X895" s="143"/>
      <c r="Y895" s="143"/>
    </row>
    <row r="896" spans="1:248" s="39" customFormat="1" ht="23.45" customHeight="1">
      <c r="A896" s="260"/>
      <c r="B896" s="281"/>
      <c r="C896" s="865"/>
      <c r="D896" s="1615"/>
      <c r="E896" s="1616"/>
      <c r="F896" s="1616"/>
      <c r="G896" s="1616"/>
      <c r="H896" s="1616"/>
      <c r="I896" s="1616"/>
      <c r="J896" s="1616"/>
      <c r="K896" s="1616"/>
      <c r="L896" s="942"/>
      <c r="M896" s="253"/>
      <c r="N896" s="131"/>
      <c r="O896" s="1617" t="str">
        <f t="shared" si="27"/>
        <v/>
      </c>
      <c r="P896" s="1618"/>
      <c r="Q896" s="1680" t="str">
        <f t="shared" ref="Q896:Q944" si="28">IF(ISERROR(INDEX($W$731:$W$736,MATCH(M896,$V$731:$V$736))*O896),"",INDEX($W$731:$W$736,MATCH(M896,$V$731:$V$736,0))*O896)</f>
        <v/>
      </c>
      <c r="R896" s="1680"/>
      <c r="S896" s="1680"/>
      <c r="T896" s="412"/>
      <c r="U896" s="350"/>
      <c r="V896" s="143"/>
      <c r="W896" s="143"/>
      <c r="X896" s="143"/>
      <c r="Y896" s="143"/>
    </row>
    <row r="897" spans="1:25" s="39" customFormat="1" ht="23.45" customHeight="1">
      <c r="A897" s="260"/>
      <c r="B897" s="281"/>
      <c r="C897" s="865"/>
      <c r="D897" s="1615"/>
      <c r="E897" s="1616"/>
      <c r="F897" s="1616"/>
      <c r="G897" s="1616"/>
      <c r="H897" s="1616"/>
      <c r="I897" s="1616"/>
      <c r="J897" s="1616"/>
      <c r="K897" s="1616"/>
      <c r="L897" s="942"/>
      <c r="M897" s="253"/>
      <c r="N897" s="131"/>
      <c r="O897" s="1617" t="str">
        <f t="shared" si="27"/>
        <v/>
      </c>
      <c r="P897" s="1618"/>
      <c r="Q897" s="1680" t="str">
        <f t="shared" si="28"/>
        <v/>
      </c>
      <c r="R897" s="1680"/>
      <c r="S897" s="1680"/>
      <c r="T897" s="412"/>
      <c r="U897" s="350"/>
      <c r="V897" s="143"/>
      <c r="W897" s="143"/>
      <c r="X897" s="143"/>
      <c r="Y897" s="143"/>
    </row>
    <row r="898" spans="1:25" s="39" customFormat="1" ht="23.45" customHeight="1">
      <c r="A898" s="260"/>
      <c r="B898" s="281"/>
      <c r="C898" s="865"/>
      <c r="D898" s="1615"/>
      <c r="E898" s="1616"/>
      <c r="F898" s="1616"/>
      <c r="G898" s="1616"/>
      <c r="H898" s="1616"/>
      <c r="I898" s="1616"/>
      <c r="J898" s="1616"/>
      <c r="K898" s="1616"/>
      <c r="L898" s="942"/>
      <c r="M898" s="253"/>
      <c r="N898" s="131"/>
      <c r="O898" s="1617" t="str">
        <f t="shared" si="27"/>
        <v/>
      </c>
      <c r="P898" s="1618"/>
      <c r="Q898" s="1680" t="str">
        <f t="shared" si="28"/>
        <v/>
      </c>
      <c r="R898" s="1680"/>
      <c r="S898" s="1680"/>
      <c r="T898" s="412"/>
      <c r="U898" s="350"/>
      <c r="V898" s="143"/>
      <c r="W898" s="143"/>
      <c r="X898" s="143"/>
      <c r="Y898" s="143"/>
    </row>
    <row r="899" spans="1:25" s="39" customFormat="1" ht="23.45" customHeight="1">
      <c r="A899" s="260"/>
      <c r="B899" s="281"/>
      <c r="C899" s="865"/>
      <c r="D899" s="1615"/>
      <c r="E899" s="1616"/>
      <c r="F899" s="1616"/>
      <c r="G899" s="1616"/>
      <c r="H899" s="1616"/>
      <c r="I899" s="1616"/>
      <c r="J899" s="1616"/>
      <c r="K899" s="1616"/>
      <c r="L899" s="942"/>
      <c r="M899" s="253"/>
      <c r="N899" s="131"/>
      <c r="O899" s="1617" t="str">
        <f t="shared" si="27"/>
        <v/>
      </c>
      <c r="P899" s="1618"/>
      <c r="Q899" s="1680" t="str">
        <f t="shared" si="28"/>
        <v/>
      </c>
      <c r="R899" s="1680"/>
      <c r="S899" s="1680"/>
      <c r="T899" s="412"/>
      <c r="U899" s="350"/>
      <c r="V899" s="143"/>
      <c r="W899" s="143"/>
      <c r="X899" s="143"/>
      <c r="Y899" s="143"/>
    </row>
    <row r="900" spans="1:25" s="39" customFormat="1" ht="23.45" customHeight="1">
      <c r="A900" s="260"/>
      <c r="B900" s="281"/>
      <c r="C900" s="865"/>
      <c r="D900" s="1615"/>
      <c r="E900" s="1616"/>
      <c r="F900" s="1616"/>
      <c r="G900" s="1616"/>
      <c r="H900" s="1616"/>
      <c r="I900" s="1616"/>
      <c r="J900" s="1616"/>
      <c r="K900" s="1616"/>
      <c r="L900" s="942"/>
      <c r="M900" s="253"/>
      <c r="N900" s="131"/>
      <c r="O900" s="1617" t="str">
        <f t="shared" si="27"/>
        <v/>
      </c>
      <c r="P900" s="1618"/>
      <c r="Q900" s="1680" t="str">
        <f t="shared" si="28"/>
        <v/>
      </c>
      <c r="R900" s="1680"/>
      <c r="S900" s="1680"/>
      <c r="T900" s="412"/>
      <c r="U900" s="350"/>
      <c r="V900" s="143"/>
      <c r="W900" s="143"/>
      <c r="X900" s="143"/>
      <c r="Y900" s="143"/>
    </row>
    <row r="901" spans="1:25" s="39" customFormat="1" ht="23.45" customHeight="1">
      <c r="A901" s="260"/>
      <c r="B901" s="281"/>
      <c r="C901" s="865"/>
      <c r="D901" s="1615"/>
      <c r="E901" s="1616"/>
      <c r="F901" s="1616"/>
      <c r="G901" s="1616"/>
      <c r="H901" s="1616"/>
      <c r="I901" s="1616"/>
      <c r="J901" s="1616"/>
      <c r="K901" s="1616"/>
      <c r="L901" s="942"/>
      <c r="M901" s="253"/>
      <c r="N901" s="131"/>
      <c r="O901" s="1617" t="str">
        <f t="shared" si="27"/>
        <v/>
      </c>
      <c r="P901" s="1618"/>
      <c r="Q901" s="1680" t="str">
        <f t="shared" si="28"/>
        <v/>
      </c>
      <c r="R901" s="1680"/>
      <c r="S901" s="1680"/>
      <c r="T901" s="412"/>
      <c r="U901" s="350"/>
      <c r="V901" s="143"/>
      <c r="W901" s="143"/>
      <c r="X901" s="143"/>
      <c r="Y901" s="143"/>
    </row>
    <row r="902" spans="1:25" s="39" customFormat="1" ht="23.45" customHeight="1">
      <c r="A902" s="260"/>
      <c r="B902" s="281"/>
      <c r="C902" s="865"/>
      <c r="D902" s="1615"/>
      <c r="E902" s="1616"/>
      <c r="F902" s="1616"/>
      <c r="G902" s="1616"/>
      <c r="H902" s="1616"/>
      <c r="I902" s="1616"/>
      <c r="J902" s="1616"/>
      <c r="K902" s="1657"/>
      <c r="L902" s="942"/>
      <c r="M902" s="253"/>
      <c r="N902" s="131"/>
      <c r="O902" s="1617" t="str">
        <f t="shared" si="27"/>
        <v/>
      </c>
      <c r="P902" s="1618"/>
      <c r="Q902" s="1680" t="str">
        <f t="shared" si="28"/>
        <v/>
      </c>
      <c r="R902" s="1680"/>
      <c r="S902" s="1680"/>
      <c r="T902" s="412"/>
      <c r="U902" s="350"/>
      <c r="V902" s="162"/>
      <c r="W902" s="163"/>
      <c r="X902" s="164"/>
      <c r="Y902" s="143"/>
    </row>
    <row r="903" spans="1:25" s="39" customFormat="1" ht="23.45" customHeight="1">
      <c r="A903" s="260"/>
      <c r="B903" s="281"/>
      <c r="C903" s="865"/>
      <c r="D903" s="1615"/>
      <c r="E903" s="1616"/>
      <c r="F903" s="1616"/>
      <c r="G903" s="1616"/>
      <c r="H903" s="1616"/>
      <c r="I903" s="1616"/>
      <c r="J903" s="1616"/>
      <c r="K903" s="1616"/>
      <c r="L903" s="942"/>
      <c r="M903" s="253"/>
      <c r="N903" s="131"/>
      <c r="O903" s="1617" t="str">
        <f t="shared" si="27"/>
        <v/>
      </c>
      <c r="P903" s="1618"/>
      <c r="Q903" s="1680" t="str">
        <f t="shared" si="28"/>
        <v/>
      </c>
      <c r="R903" s="1680"/>
      <c r="S903" s="1680"/>
      <c r="T903" s="412"/>
      <c r="U903" s="350"/>
      <c r="V903" s="162"/>
      <c r="W903" s="163"/>
      <c r="X903" s="164"/>
      <c r="Y903" s="143"/>
    </row>
    <row r="904" spans="1:25" s="39" customFormat="1" ht="23.45" customHeight="1">
      <c r="A904" s="260"/>
      <c r="B904" s="281"/>
      <c r="C904" s="865"/>
      <c r="D904" s="1615"/>
      <c r="E904" s="1616"/>
      <c r="F904" s="1616"/>
      <c r="G904" s="1616"/>
      <c r="H904" s="1616"/>
      <c r="I904" s="1616"/>
      <c r="J904" s="1616"/>
      <c r="K904" s="1616"/>
      <c r="L904" s="942"/>
      <c r="M904" s="253"/>
      <c r="N904" s="131"/>
      <c r="O904" s="1617" t="str">
        <f t="shared" si="27"/>
        <v/>
      </c>
      <c r="P904" s="1618"/>
      <c r="Q904" s="1680" t="str">
        <f t="shared" si="28"/>
        <v/>
      </c>
      <c r="R904" s="1680"/>
      <c r="S904" s="1680"/>
      <c r="T904" s="412"/>
      <c r="U904" s="350"/>
      <c r="V904" s="165"/>
      <c r="W904" s="163"/>
      <c r="X904" s="164"/>
      <c r="Y904" s="143"/>
    </row>
    <row r="905" spans="1:25" s="39" customFormat="1" ht="23.45" customHeight="1">
      <c r="A905" s="260"/>
      <c r="B905" s="281"/>
      <c r="C905" s="865"/>
      <c r="D905" s="1615"/>
      <c r="E905" s="1616"/>
      <c r="F905" s="1616"/>
      <c r="G905" s="1616"/>
      <c r="H905" s="1616"/>
      <c r="I905" s="1616"/>
      <c r="J905" s="1616"/>
      <c r="K905" s="1616"/>
      <c r="L905" s="942"/>
      <c r="M905" s="253"/>
      <c r="N905" s="131"/>
      <c r="O905" s="1617" t="str">
        <f t="shared" si="27"/>
        <v/>
      </c>
      <c r="P905" s="1618"/>
      <c r="Q905" s="1680" t="str">
        <f t="shared" si="28"/>
        <v/>
      </c>
      <c r="R905" s="1680"/>
      <c r="S905" s="1680"/>
      <c r="T905" s="412"/>
      <c r="U905" s="350"/>
      <c r="V905" s="165"/>
      <c r="W905" s="163"/>
      <c r="X905" s="164"/>
      <c r="Y905" s="143"/>
    </row>
    <row r="906" spans="1:25" s="39" customFormat="1" ht="23.45" customHeight="1">
      <c r="A906" s="260"/>
      <c r="B906" s="281"/>
      <c r="C906" s="865"/>
      <c r="D906" s="1615"/>
      <c r="E906" s="1616"/>
      <c r="F906" s="1616"/>
      <c r="G906" s="1616"/>
      <c r="H906" s="1616"/>
      <c r="I906" s="1616"/>
      <c r="J906" s="1616"/>
      <c r="K906" s="1616"/>
      <c r="L906" s="942"/>
      <c r="M906" s="253"/>
      <c r="N906" s="131"/>
      <c r="O906" s="1617" t="str">
        <f t="shared" si="27"/>
        <v/>
      </c>
      <c r="P906" s="1618"/>
      <c r="Q906" s="1680" t="str">
        <f t="shared" si="28"/>
        <v/>
      </c>
      <c r="R906" s="1680"/>
      <c r="S906" s="1680"/>
      <c r="T906" s="412"/>
      <c r="U906" s="350"/>
      <c r="V906" s="143"/>
      <c r="W906" s="143"/>
      <c r="X906" s="143"/>
      <c r="Y906" s="143"/>
    </row>
    <row r="907" spans="1:25" s="39" customFormat="1" ht="23.45" customHeight="1">
      <c r="A907" s="260"/>
      <c r="B907" s="281"/>
      <c r="C907" s="865"/>
      <c r="D907" s="1615"/>
      <c r="E907" s="1616"/>
      <c r="F907" s="1616"/>
      <c r="G907" s="1616"/>
      <c r="H907" s="1616"/>
      <c r="I907" s="1616"/>
      <c r="J907" s="1616"/>
      <c r="K907" s="1616"/>
      <c r="L907" s="942"/>
      <c r="M907" s="253"/>
      <c r="N907" s="131"/>
      <c r="O907" s="1617" t="str">
        <f t="shared" si="27"/>
        <v/>
      </c>
      <c r="P907" s="1618"/>
      <c r="Q907" s="1680" t="str">
        <f t="shared" si="28"/>
        <v/>
      </c>
      <c r="R907" s="1680"/>
      <c r="S907" s="1680"/>
      <c r="T907" s="412"/>
      <c r="U907" s="350"/>
      <c r="V907" s="143"/>
      <c r="W907" s="143"/>
      <c r="X907" s="143"/>
      <c r="Y907" s="143"/>
    </row>
    <row r="908" spans="1:25" s="39" customFormat="1" ht="23.45" customHeight="1">
      <c r="A908" s="260"/>
      <c r="B908" s="281"/>
      <c r="C908" s="865"/>
      <c r="D908" s="1615"/>
      <c r="E908" s="1616"/>
      <c r="F908" s="1616"/>
      <c r="G908" s="1616"/>
      <c r="H908" s="1616"/>
      <c r="I908" s="1616"/>
      <c r="J908" s="1616"/>
      <c r="K908" s="1616"/>
      <c r="L908" s="942"/>
      <c r="M908" s="253"/>
      <c r="N908" s="131"/>
      <c r="O908" s="1617" t="str">
        <f t="shared" si="27"/>
        <v/>
      </c>
      <c r="P908" s="1618"/>
      <c r="Q908" s="1680" t="str">
        <f t="shared" si="28"/>
        <v/>
      </c>
      <c r="R908" s="1680"/>
      <c r="S908" s="1680"/>
      <c r="T908" s="412"/>
      <c r="U908" s="350"/>
      <c r="V908" s="143"/>
      <c r="W908" s="143"/>
      <c r="X908" s="143"/>
      <c r="Y908" s="143"/>
    </row>
    <row r="909" spans="1:25" s="39" customFormat="1" ht="23.45" customHeight="1">
      <c r="A909" s="260"/>
      <c r="B909" s="281"/>
      <c r="C909" s="865"/>
      <c r="D909" s="1615"/>
      <c r="E909" s="1616"/>
      <c r="F909" s="1616"/>
      <c r="G909" s="1616"/>
      <c r="H909" s="1616"/>
      <c r="I909" s="1616"/>
      <c r="J909" s="1616"/>
      <c r="K909" s="1616"/>
      <c r="L909" s="942"/>
      <c r="M909" s="253"/>
      <c r="N909" s="131"/>
      <c r="O909" s="1617" t="str">
        <f t="shared" si="27"/>
        <v/>
      </c>
      <c r="P909" s="1618"/>
      <c r="Q909" s="1680" t="str">
        <f t="shared" si="28"/>
        <v/>
      </c>
      <c r="R909" s="1680"/>
      <c r="S909" s="1680"/>
      <c r="T909" s="412"/>
      <c r="U909" s="350"/>
      <c r="V909" s="143"/>
      <c r="W909" s="143"/>
      <c r="X909" s="143"/>
      <c r="Y909" s="143"/>
    </row>
    <row r="910" spans="1:25" s="39" customFormat="1" ht="23.45" customHeight="1">
      <c r="A910" s="260"/>
      <c r="B910" s="281"/>
      <c r="C910" s="865"/>
      <c r="D910" s="1615"/>
      <c r="E910" s="1616"/>
      <c r="F910" s="1616"/>
      <c r="G910" s="1616"/>
      <c r="H910" s="1616"/>
      <c r="I910" s="1616"/>
      <c r="J910" s="1616"/>
      <c r="K910" s="1616"/>
      <c r="L910" s="942"/>
      <c r="M910" s="253"/>
      <c r="N910" s="131"/>
      <c r="O910" s="1617" t="str">
        <f t="shared" si="27"/>
        <v/>
      </c>
      <c r="P910" s="1618"/>
      <c r="Q910" s="1680" t="str">
        <f t="shared" si="28"/>
        <v/>
      </c>
      <c r="R910" s="1680"/>
      <c r="S910" s="1680"/>
      <c r="T910" s="412"/>
      <c r="U910" s="350"/>
      <c r="V910" s="143"/>
      <c r="W910" s="143"/>
      <c r="X910" s="143"/>
      <c r="Y910" s="143"/>
    </row>
    <row r="911" spans="1:25" s="39" customFormat="1" ht="23.45" customHeight="1">
      <c r="A911" s="260"/>
      <c r="B911" s="281"/>
      <c r="C911" s="865"/>
      <c r="D911" s="1615"/>
      <c r="E911" s="1616"/>
      <c r="F911" s="1616"/>
      <c r="G911" s="1616"/>
      <c r="H911" s="1616"/>
      <c r="I911" s="1616"/>
      <c r="J911" s="1616"/>
      <c r="K911" s="1616"/>
      <c r="L911" s="942"/>
      <c r="M911" s="253"/>
      <c r="N911" s="131"/>
      <c r="O911" s="1617" t="str">
        <f t="shared" si="27"/>
        <v/>
      </c>
      <c r="P911" s="1618"/>
      <c r="Q911" s="1680" t="str">
        <f t="shared" si="28"/>
        <v/>
      </c>
      <c r="R911" s="1680"/>
      <c r="S911" s="1680"/>
      <c r="T911" s="412"/>
      <c r="U911" s="350"/>
      <c r="V911" s="143"/>
      <c r="W911" s="143"/>
      <c r="X911" s="143"/>
      <c r="Y911" s="143"/>
    </row>
    <row r="912" spans="1:25" s="39" customFormat="1" ht="23.45" customHeight="1">
      <c r="A912" s="260"/>
      <c r="B912" s="281"/>
      <c r="C912" s="865"/>
      <c r="D912" s="1615"/>
      <c r="E912" s="1616"/>
      <c r="F912" s="1616"/>
      <c r="G912" s="1616"/>
      <c r="H912" s="1616"/>
      <c r="I912" s="1616"/>
      <c r="J912" s="1616"/>
      <c r="K912" s="1616"/>
      <c r="L912" s="942"/>
      <c r="M912" s="253"/>
      <c r="N912" s="131"/>
      <c r="O912" s="1617" t="str">
        <f t="shared" si="27"/>
        <v/>
      </c>
      <c r="P912" s="1618"/>
      <c r="Q912" s="1680" t="str">
        <f t="shared" si="28"/>
        <v/>
      </c>
      <c r="R912" s="1680"/>
      <c r="S912" s="1680"/>
      <c r="T912" s="412"/>
      <c r="U912" s="350"/>
      <c r="V912" s="143"/>
      <c r="W912" s="143"/>
      <c r="X912" s="143"/>
      <c r="Y912" s="143"/>
    </row>
    <row r="913" spans="1:25" s="39" customFormat="1" ht="23.45" customHeight="1">
      <c r="A913" s="260"/>
      <c r="B913" s="281"/>
      <c r="C913" s="865"/>
      <c r="D913" s="1615"/>
      <c r="E913" s="1616"/>
      <c r="F913" s="1616"/>
      <c r="G913" s="1616"/>
      <c r="H913" s="1616"/>
      <c r="I913" s="1616"/>
      <c r="J913" s="1616"/>
      <c r="K913" s="1616"/>
      <c r="L913" s="942"/>
      <c r="M913" s="253"/>
      <c r="N913" s="131"/>
      <c r="O913" s="1617" t="str">
        <f t="shared" si="27"/>
        <v/>
      </c>
      <c r="P913" s="1618"/>
      <c r="Q913" s="1680" t="str">
        <f t="shared" si="28"/>
        <v/>
      </c>
      <c r="R913" s="1680"/>
      <c r="S913" s="1680"/>
      <c r="T913" s="412"/>
      <c r="U913" s="350"/>
      <c r="V913" s="143"/>
      <c r="W913" s="143"/>
      <c r="X913" s="143"/>
      <c r="Y913" s="143"/>
    </row>
    <row r="914" spans="1:25" s="39" customFormat="1" ht="23.45" customHeight="1">
      <c r="A914" s="260"/>
      <c r="B914" s="281"/>
      <c r="C914" s="865"/>
      <c r="D914" s="1615"/>
      <c r="E914" s="1616"/>
      <c r="F914" s="1616"/>
      <c r="G914" s="1616"/>
      <c r="H914" s="1616"/>
      <c r="I914" s="1616"/>
      <c r="J914" s="1616"/>
      <c r="K914" s="1616"/>
      <c r="L914" s="942"/>
      <c r="M914" s="253"/>
      <c r="N914" s="131"/>
      <c r="O914" s="1617" t="str">
        <f t="shared" si="27"/>
        <v/>
      </c>
      <c r="P914" s="1618"/>
      <c r="Q914" s="1680" t="str">
        <f t="shared" si="28"/>
        <v/>
      </c>
      <c r="R914" s="1680"/>
      <c r="S914" s="1680"/>
      <c r="T914" s="412"/>
      <c r="U914" s="350"/>
      <c r="V914" s="143"/>
      <c r="W914" s="143"/>
      <c r="X914" s="143"/>
      <c r="Y914" s="143"/>
    </row>
    <row r="915" spans="1:25" s="39" customFormat="1" ht="23.45" customHeight="1">
      <c r="A915" s="260"/>
      <c r="B915" s="281"/>
      <c r="C915" s="865"/>
      <c r="D915" s="1615"/>
      <c r="E915" s="1616"/>
      <c r="F915" s="1616"/>
      <c r="G915" s="1616"/>
      <c r="H915" s="1616"/>
      <c r="I915" s="1616"/>
      <c r="J915" s="1616"/>
      <c r="K915" s="1616"/>
      <c r="L915" s="942"/>
      <c r="M915" s="253"/>
      <c r="N915" s="131"/>
      <c r="O915" s="1617" t="str">
        <f t="shared" si="27"/>
        <v/>
      </c>
      <c r="P915" s="1618"/>
      <c r="Q915" s="1680" t="str">
        <f t="shared" si="28"/>
        <v/>
      </c>
      <c r="R915" s="1680"/>
      <c r="S915" s="1680"/>
      <c r="T915" s="412"/>
      <c r="U915" s="350"/>
      <c r="V915" s="143"/>
      <c r="W915" s="143"/>
      <c r="X915" s="143"/>
      <c r="Y915" s="143"/>
    </row>
    <row r="916" spans="1:25" s="39" customFormat="1" ht="23.45" customHeight="1">
      <c r="A916" s="260"/>
      <c r="B916" s="281"/>
      <c r="C916" s="865"/>
      <c r="D916" s="1615"/>
      <c r="E916" s="1616"/>
      <c r="F916" s="1616"/>
      <c r="G916" s="1616"/>
      <c r="H916" s="1616"/>
      <c r="I916" s="1616"/>
      <c r="J916" s="1616"/>
      <c r="K916" s="1616"/>
      <c r="L916" s="942"/>
      <c r="M916" s="253"/>
      <c r="N916" s="131"/>
      <c r="O916" s="1617" t="str">
        <f t="shared" si="27"/>
        <v/>
      </c>
      <c r="P916" s="1618"/>
      <c r="Q916" s="1680" t="str">
        <f t="shared" si="28"/>
        <v/>
      </c>
      <c r="R916" s="1680"/>
      <c r="S916" s="1680"/>
      <c r="T916" s="412"/>
      <c r="U916" s="350"/>
      <c r="V916" s="143"/>
      <c r="W916" s="143"/>
      <c r="X916" s="143"/>
      <c r="Y916" s="143"/>
    </row>
    <row r="917" spans="1:25" s="39" customFormat="1" ht="23.45" customHeight="1">
      <c r="A917" s="260"/>
      <c r="B917" s="281"/>
      <c r="C917" s="865"/>
      <c r="D917" s="1615"/>
      <c r="E917" s="1616"/>
      <c r="F917" s="1616"/>
      <c r="G917" s="1616"/>
      <c r="H917" s="1616"/>
      <c r="I917" s="1616"/>
      <c r="J917" s="1616"/>
      <c r="K917" s="1616"/>
      <c r="L917" s="942"/>
      <c r="M917" s="253"/>
      <c r="N917" s="131"/>
      <c r="O917" s="1617" t="str">
        <f t="shared" si="27"/>
        <v/>
      </c>
      <c r="P917" s="1618"/>
      <c r="Q917" s="1680" t="str">
        <f t="shared" si="28"/>
        <v/>
      </c>
      <c r="R917" s="1680"/>
      <c r="S917" s="1680"/>
      <c r="T917" s="412"/>
      <c r="U917" s="350"/>
      <c r="V917" s="143"/>
      <c r="W917" s="143"/>
      <c r="X917" s="143"/>
      <c r="Y917" s="143"/>
    </row>
    <row r="918" spans="1:25" s="39" customFormat="1" ht="23.45" customHeight="1">
      <c r="A918" s="260"/>
      <c r="B918" s="281"/>
      <c r="C918" s="865"/>
      <c r="D918" s="1615"/>
      <c r="E918" s="1616"/>
      <c r="F918" s="1616"/>
      <c r="G918" s="1616"/>
      <c r="H918" s="1616"/>
      <c r="I918" s="1616"/>
      <c r="J918" s="1616"/>
      <c r="K918" s="1616"/>
      <c r="L918" s="942"/>
      <c r="M918" s="253"/>
      <c r="N918" s="131"/>
      <c r="O918" s="1617" t="str">
        <f t="shared" si="27"/>
        <v/>
      </c>
      <c r="P918" s="1618"/>
      <c r="Q918" s="1680" t="str">
        <f t="shared" si="28"/>
        <v/>
      </c>
      <c r="R918" s="1680"/>
      <c r="S918" s="1680"/>
      <c r="T918" s="412"/>
      <c r="U918" s="350"/>
      <c r="V918" s="162"/>
      <c r="W918" s="163"/>
      <c r="X918" s="164"/>
      <c r="Y918" s="143"/>
    </row>
    <row r="919" spans="1:25" s="39" customFormat="1" ht="23.45" customHeight="1">
      <c r="A919" s="260"/>
      <c r="B919" s="281"/>
      <c r="C919" s="865"/>
      <c r="D919" s="1615"/>
      <c r="E919" s="1616"/>
      <c r="F919" s="1616"/>
      <c r="G919" s="1616"/>
      <c r="H919" s="1616"/>
      <c r="I919" s="1616"/>
      <c r="J919" s="1616"/>
      <c r="K919" s="1616"/>
      <c r="L919" s="942"/>
      <c r="M919" s="253"/>
      <c r="N919" s="131"/>
      <c r="O919" s="1617" t="str">
        <f t="shared" si="27"/>
        <v/>
      </c>
      <c r="P919" s="1618"/>
      <c r="Q919" s="1680" t="str">
        <f t="shared" si="28"/>
        <v/>
      </c>
      <c r="R919" s="1680"/>
      <c r="S919" s="1680"/>
      <c r="T919" s="412"/>
      <c r="U919" s="350"/>
      <c r="V919" s="162"/>
      <c r="W919" s="163"/>
      <c r="X919" s="164"/>
      <c r="Y919" s="143"/>
    </row>
    <row r="920" spans="1:25" s="39" customFormat="1" ht="23.45" customHeight="1">
      <c r="A920" s="260"/>
      <c r="B920" s="281"/>
      <c r="C920" s="865"/>
      <c r="D920" s="1615"/>
      <c r="E920" s="1616"/>
      <c r="F920" s="1616"/>
      <c r="G920" s="1616"/>
      <c r="H920" s="1616"/>
      <c r="I920" s="1616"/>
      <c r="J920" s="1616"/>
      <c r="K920" s="1616"/>
      <c r="L920" s="942"/>
      <c r="M920" s="253"/>
      <c r="N920" s="131"/>
      <c r="O920" s="1617" t="str">
        <f t="shared" si="27"/>
        <v/>
      </c>
      <c r="P920" s="1618"/>
      <c r="Q920" s="1680" t="str">
        <f t="shared" si="28"/>
        <v/>
      </c>
      <c r="R920" s="1680"/>
      <c r="S920" s="1680"/>
      <c r="T920" s="412"/>
      <c r="U920" s="350"/>
      <c r="V920" s="165"/>
      <c r="W920" s="163"/>
      <c r="X920" s="164"/>
      <c r="Y920" s="143"/>
    </row>
    <row r="921" spans="1:25" s="39" customFormat="1" ht="23.45" customHeight="1">
      <c r="A921" s="260"/>
      <c r="B921" s="281"/>
      <c r="C921" s="865"/>
      <c r="D921" s="1615"/>
      <c r="E921" s="1616"/>
      <c r="F921" s="1616"/>
      <c r="G921" s="1616"/>
      <c r="H921" s="1616"/>
      <c r="I921" s="1616"/>
      <c r="J921" s="1616"/>
      <c r="K921" s="1616"/>
      <c r="L921" s="942"/>
      <c r="M921" s="253"/>
      <c r="N921" s="131"/>
      <c r="O921" s="1617" t="str">
        <f t="shared" si="27"/>
        <v/>
      </c>
      <c r="P921" s="1618"/>
      <c r="Q921" s="1680" t="str">
        <f t="shared" si="28"/>
        <v/>
      </c>
      <c r="R921" s="1680"/>
      <c r="S921" s="1680"/>
      <c r="T921" s="412"/>
      <c r="U921" s="350"/>
      <c r="V921" s="165"/>
      <c r="W921" s="163"/>
      <c r="X921" s="164"/>
      <c r="Y921" s="143"/>
    </row>
    <row r="922" spans="1:25" s="39" customFormat="1" ht="23.45" customHeight="1">
      <c r="A922" s="260"/>
      <c r="B922" s="281"/>
      <c r="C922" s="865"/>
      <c r="D922" s="1615"/>
      <c r="E922" s="1616"/>
      <c r="F922" s="1616"/>
      <c r="G922" s="1616"/>
      <c r="H922" s="1616"/>
      <c r="I922" s="1616"/>
      <c r="J922" s="1616"/>
      <c r="K922" s="1616"/>
      <c r="L922" s="942"/>
      <c r="M922" s="253"/>
      <c r="N922" s="131"/>
      <c r="O922" s="1617" t="str">
        <f t="shared" si="27"/>
        <v/>
      </c>
      <c r="P922" s="1618"/>
      <c r="Q922" s="1680" t="str">
        <f t="shared" si="28"/>
        <v/>
      </c>
      <c r="R922" s="1680"/>
      <c r="S922" s="1680"/>
      <c r="T922" s="412"/>
      <c r="U922" s="350"/>
      <c r="V922" s="143"/>
      <c r="W922" s="143"/>
      <c r="X922" s="143"/>
      <c r="Y922" s="143"/>
    </row>
    <row r="923" spans="1:25" s="39" customFormat="1" ht="23.45" customHeight="1">
      <c r="A923" s="260"/>
      <c r="B923" s="281"/>
      <c r="C923" s="865"/>
      <c r="D923" s="1615"/>
      <c r="E923" s="1616"/>
      <c r="F923" s="1616"/>
      <c r="G923" s="1616"/>
      <c r="H923" s="1616"/>
      <c r="I923" s="1616"/>
      <c r="J923" s="1616"/>
      <c r="K923" s="1616"/>
      <c r="L923" s="942"/>
      <c r="M923" s="253"/>
      <c r="N923" s="131"/>
      <c r="O923" s="1617" t="str">
        <f t="shared" si="27"/>
        <v/>
      </c>
      <c r="P923" s="1618"/>
      <c r="Q923" s="1680" t="str">
        <f t="shared" si="28"/>
        <v/>
      </c>
      <c r="R923" s="1680"/>
      <c r="S923" s="1680"/>
      <c r="T923" s="412"/>
      <c r="U923" s="350"/>
      <c r="V923" s="143"/>
      <c r="W923" s="143"/>
      <c r="X923" s="143"/>
      <c r="Y923" s="143"/>
    </row>
    <row r="924" spans="1:25" s="39" customFormat="1" ht="23.45" customHeight="1">
      <c r="A924" s="260"/>
      <c r="B924" s="281"/>
      <c r="C924" s="865"/>
      <c r="D924" s="1615"/>
      <c r="E924" s="1616"/>
      <c r="F924" s="1616"/>
      <c r="G924" s="1616"/>
      <c r="H924" s="1616"/>
      <c r="I924" s="1616"/>
      <c r="J924" s="1616"/>
      <c r="K924" s="1616"/>
      <c r="L924" s="942"/>
      <c r="M924" s="253"/>
      <c r="N924" s="131"/>
      <c r="O924" s="1617" t="str">
        <f t="shared" si="27"/>
        <v/>
      </c>
      <c r="P924" s="1618"/>
      <c r="Q924" s="1680" t="str">
        <f t="shared" si="28"/>
        <v/>
      </c>
      <c r="R924" s="1680"/>
      <c r="S924" s="1680"/>
      <c r="T924" s="412"/>
      <c r="U924" s="350"/>
      <c r="V924" s="143"/>
      <c r="W924" s="143"/>
      <c r="X924" s="143"/>
      <c r="Y924" s="143"/>
    </row>
    <row r="925" spans="1:25" s="39" customFormat="1" ht="23.45" customHeight="1">
      <c r="A925" s="260"/>
      <c r="B925" s="281"/>
      <c r="C925" s="865"/>
      <c r="D925" s="1615"/>
      <c r="E925" s="1616"/>
      <c r="F925" s="1616"/>
      <c r="G925" s="1616"/>
      <c r="H925" s="1616"/>
      <c r="I925" s="1616"/>
      <c r="J925" s="1616"/>
      <c r="K925" s="1616"/>
      <c r="L925" s="942"/>
      <c r="M925" s="253"/>
      <c r="N925" s="131"/>
      <c r="O925" s="1617" t="str">
        <f t="shared" si="27"/>
        <v/>
      </c>
      <c r="P925" s="1618"/>
      <c r="Q925" s="1680" t="str">
        <f t="shared" si="28"/>
        <v/>
      </c>
      <c r="R925" s="1680"/>
      <c r="S925" s="1680"/>
      <c r="T925" s="412"/>
      <c r="U925" s="350"/>
      <c r="V925" s="143"/>
      <c r="W925" s="143"/>
      <c r="X925" s="143"/>
      <c r="Y925" s="143"/>
    </row>
    <row r="926" spans="1:25" s="39" customFormat="1" ht="23.45" customHeight="1">
      <c r="A926" s="260"/>
      <c r="B926" s="281"/>
      <c r="C926" s="865"/>
      <c r="D926" s="1615"/>
      <c r="E926" s="1616"/>
      <c r="F926" s="1616"/>
      <c r="G926" s="1616"/>
      <c r="H926" s="1616"/>
      <c r="I926" s="1616"/>
      <c r="J926" s="1616"/>
      <c r="K926" s="1616"/>
      <c r="L926" s="942"/>
      <c r="M926" s="253"/>
      <c r="N926" s="131"/>
      <c r="O926" s="1617" t="str">
        <f t="shared" si="27"/>
        <v/>
      </c>
      <c r="P926" s="1618"/>
      <c r="Q926" s="1680" t="str">
        <f t="shared" si="28"/>
        <v/>
      </c>
      <c r="R926" s="1680"/>
      <c r="S926" s="1680"/>
      <c r="T926" s="412"/>
      <c r="U926" s="350"/>
      <c r="W926" s="143"/>
      <c r="Y926" s="143"/>
    </row>
    <row r="927" spans="1:25" s="39" customFormat="1" ht="23.45" customHeight="1">
      <c r="A927" s="260"/>
      <c r="B927" s="281"/>
      <c r="C927" s="865"/>
      <c r="D927" s="1615"/>
      <c r="E927" s="1616"/>
      <c r="F927" s="1616"/>
      <c r="G927" s="1616"/>
      <c r="H927" s="1616"/>
      <c r="I927" s="1616"/>
      <c r="J927" s="1616"/>
      <c r="K927" s="1616"/>
      <c r="L927" s="942"/>
      <c r="M927" s="253"/>
      <c r="N927" s="131"/>
      <c r="O927" s="1617" t="str">
        <f t="shared" si="27"/>
        <v/>
      </c>
      <c r="P927" s="1618"/>
      <c r="Q927" s="1680" t="str">
        <f t="shared" si="28"/>
        <v/>
      </c>
      <c r="R927" s="1680"/>
      <c r="S927" s="1680"/>
      <c r="T927" s="412"/>
      <c r="U927" s="350"/>
      <c r="W927" s="143"/>
      <c r="Y927" s="143"/>
    </row>
    <row r="928" spans="1:25" s="39" customFormat="1" ht="23.45" customHeight="1">
      <c r="A928" s="260"/>
      <c r="B928" s="281"/>
      <c r="C928" s="90"/>
      <c r="D928" s="1615"/>
      <c r="E928" s="1616"/>
      <c r="F928" s="1616"/>
      <c r="G928" s="1616"/>
      <c r="H928" s="1616"/>
      <c r="I928" s="1616"/>
      <c r="J928" s="1616"/>
      <c r="K928" s="1616"/>
      <c r="L928" s="217"/>
      <c r="M928" s="253"/>
      <c r="N928" s="131"/>
      <c r="O928" s="1617" t="str">
        <f t="shared" si="27"/>
        <v/>
      </c>
      <c r="P928" s="1618"/>
      <c r="Q928" s="1680" t="str">
        <f t="shared" si="28"/>
        <v/>
      </c>
      <c r="R928" s="1680"/>
      <c r="S928" s="1680"/>
      <c r="T928" s="412"/>
      <c r="U928" s="350"/>
      <c r="W928" s="143"/>
      <c r="Y928" s="143"/>
    </row>
    <row r="929" spans="1:25" s="39" customFormat="1" ht="23.45" customHeight="1">
      <c r="A929" s="260"/>
      <c r="B929" s="281"/>
      <c r="C929" s="90"/>
      <c r="D929" s="1615"/>
      <c r="E929" s="1616"/>
      <c r="F929" s="1616"/>
      <c r="G929" s="1616"/>
      <c r="H929" s="1616"/>
      <c r="I929" s="1616"/>
      <c r="J929" s="1616"/>
      <c r="K929" s="1616"/>
      <c r="L929" s="217"/>
      <c r="M929" s="253"/>
      <c r="N929" s="131"/>
      <c r="O929" s="1617" t="str">
        <f t="shared" si="27"/>
        <v/>
      </c>
      <c r="P929" s="1618"/>
      <c r="Q929" s="1680" t="str">
        <f t="shared" si="28"/>
        <v/>
      </c>
      <c r="R929" s="1680"/>
      <c r="S929" s="1680"/>
      <c r="T929" s="412"/>
      <c r="U929" s="350"/>
      <c r="W929" s="143"/>
      <c r="Y929" s="143"/>
    </row>
    <row r="930" spans="1:25" s="39" customFormat="1" ht="23.45" customHeight="1">
      <c r="A930" s="260"/>
      <c r="B930" s="281"/>
      <c r="C930" s="90"/>
      <c r="D930" s="1615"/>
      <c r="E930" s="1616"/>
      <c r="F930" s="1616"/>
      <c r="G930" s="1616"/>
      <c r="H930" s="1616"/>
      <c r="I930" s="1616"/>
      <c r="J930" s="1616"/>
      <c r="K930" s="1616"/>
      <c r="L930" s="217"/>
      <c r="M930" s="253"/>
      <c r="N930" s="131"/>
      <c r="O930" s="1617" t="str">
        <f t="shared" si="27"/>
        <v/>
      </c>
      <c r="P930" s="1618"/>
      <c r="Q930" s="1680" t="str">
        <f t="shared" si="28"/>
        <v/>
      </c>
      <c r="R930" s="1680"/>
      <c r="S930" s="1680"/>
      <c r="T930" s="412"/>
      <c r="U930" s="350"/>
      <c r="W930" s="143"/>
      <c r="Y930" s="143"/>
    </row>
    <row r="931" spans="1:25" s="39" customFormat="1" ht="23.45" customHeight="1">
      <c r="A931" s="260"/>
      <c r="B931" s="281"/>
      <c r="C931" s="90"/>
      <c r="D931" s="1615"/>
      <c r="E931" s="1616"/>
      <c r="F931" s="1616"/>
      <c r="G931" s="1616"/>
      <c r="H931" s="1616"/>
      <c r="I931" s="1616"/>
      <c r="J931" s="1616"/>
      <c r="K931" s="1616"/>
      <c r="L931" s="217"/>
      <c r="M931" s="253"/>
      <c r="N931" s="131"/>
      <c r="O931" s="1617" t="str">
        <f t="shared" si="27"/>
        <v/>
      </c>
      <c r="P931" s="1618"/>
      <c r="Q931" s="1680" t="str">
        <f t="shared" si="28"/>
        <v/>
      </c>
      <c r="R931" s="1680"/>
      <c r="S931" s="1680"/>
      <c r="T931" s="412"/>
      <c r="U931" s="350"/>
      <c r="W931" s="143"/>
      <c r="Y931" s="143"/>
    </row>
    <row r="932" spans="1:25" s="39" customFormat="1" ht="23.45" customHeight="1">
      <c r="A932" s="260"/>
      <c r="B932" s="281"/>
      <c r="C932" s="90"/>
      <c r="D932" s="1615"/>
      <c r="E932" s="1616"/>
      <c r="F932" s="1616"/>
      <c r="G932" s="1616"/>
      <c r="H932" s="1616"/>
      <c r="I932" s="1616"/>
      <c r="J932" s="1616"/>
      <c r="K932" s="1616"/>
      <c r="L932" s="217"/>
      <c r="M932" s="253"/>
      <c r="N932" s="131"/>
      <c r="O932" s="1617" t="str">
        <f t="shared" si="27"/>
        <v/>
      </c>
      <c r="P932" s="1618"/>
      <c r="Q932" s="1680" t="str">
        <f t="shared" si="28"/>
        <v/>
      </c>
      <c r="R932" s="1680"/>
      <c r="S932" s="1680"/>
      <c r="T932" s="412"/>
      <c r="U932" s="350"/>
      <c r="V932" s="155"/>
      <c r="W932" s="157"/>
      <c r="X932" s="155"/>
      <c r="Y932" s="143"/>
    </row>
    <row r="933" spans="1:25" s="39" customFormat="1" ht="23.45" customHeight="1">
      <c r="A933" s="260"/>
      <c r="B933" s="281"/>
      <c r="C933" s="90"/>
      <c r="D933" s="1615"/>
      <c r="E933" s="1616"/>
      <c r="F933" s="1616"/>
      <c r="G933" s="1616"/>
      <c r="H933" s="1616"/>
      <c r="I933" s="1616"/>
      <c r="J933" s="1616"/>
      <c r="K933" s="1616"/>
      <c r="L933" s="217"/>
      <c r="M933" s="253"/>
      <c r="N933" s="131"/>
      <c r="O933" s="1617" t="str">
        <f t="shared" si="27"/>
        <v/>
      </c>
      <c r="P933" s="1618"/>
      <c r="Q933" s="1680" t="str">
        <f t="shared" si="28"/>
        <v/>
      </c>
      <c r="R933" s="1680"/>
      <c r="S933" s="1680"/>
      <c r="T933" s="412"/>
      <c r="U933" s="350"/>
      <c r="V933" s="202"/>
      <c r="W933" s="202"/>
      <c r="X933" s="202"/>
      <c r="Y933" s="143"/>
    </row>
    <row r="934" spans="1:25" s="39" customFormat="1" ht="23.45" customHeight="1">
      <c r="A934" s="260"/>
      <c r="B934" s="281"/>
      <c r="C934" s="90"/>
      <c r="D934" s="1615"/>
      <c r="E934" s="1616"/>
      <c r="F934" s="1616"/>
      <c r="G934" s="1616"/>
      <c r="H934" s="1616"/>
      <c r="I934" s="1616"/>
      <c r="J934" s="1616"/>
      <c r="K934" s="1616"/>
      <c r="L934" s="217"/>
      <c r="M934" s="253"/>
      <c r="N934" s="131"/>
      <c r="O934" s="1617" t="str">
        <f t="shared" si="27"/>
        <v/>
      </c>
      <c r="P934" s="1618"/>
      <c r="Q934" s="1680" t="str">
        <f t="shared" si="28"/>
        <v/>
      </c>
      <c r="R934" s="1680"/>
      <c r="S934" s="1680"/>
      <c r="T934" s="412"/>
      <c r="U934" s="350"/>
      <c r="V934" s="202"/>
      <c r="W934" s="202"/>
      <c r="X934" s="202"/>
      <c r="Y934" s="143"/>
    </row>
    <row r="935" spans="1:25" s="39" customFormat="1" ht="23.45" customHeight="1">
      <c r="A935" s="260"/>
      <c r="B935" s="281"/>
      <c r="C935" s="865"/>
      <c r="D935" s="1615"/>
      <c r="E935" s="1616"/>
      <c r="F935" s="1616"/>
      <c r="G935" s="1616"/>
      <c r="H935" s="1616"/>
      <c r="I935" s="1616"/>
      <c r="J935" s="1616"/>
      <c r="K935" s="1616"/>
      <c r="L935" s="942"/>
      <c r="M935" s="253"/>
      <c r="N935" s="131"/>
      <c r="O935" s="1617" t="str">
        <f>IF(C935*N935=0,"",C935*N935)</f>
        <v/>
      </c>
      <c r="P935" s="1618"/>
      <c r="Q935" s="1680" t="str">
        <f t="shared" si="28"/>
        <v/>
      </c>
      <c r="R935" s="1680"/>
      <c r="S935" s="1680"/>
      <c r="T935" s="412"/>
      <c r="U935" s="350"/>
      <c r="W935" s="143"/>
      <c r="Y935" s="143"/>
    </row>
    <row r="936" spans="1:25" s="39" customFormat="1" ht="23.45" customHeight="1">
      <c r="A936" s="260"/>
      <c r="B936" s="281"/>
      <c r="C936" s="865"/>
      <c r="D936" s="1615"/>
      <c r="E936" s="1616"/>
      <c r="F936" s="1616"/>
      <c r="G936" s="1616"/>
      <c r="H936" s="1616"/>
      <c r="I936" s="1616"/>
      <c r="J936" s="1616"/>
      <c r="K936" s="1616"/>
      <c r="L936" s="942"/>
      <c r="M936" s="253"/>
      <c r="N936" s="131"/>
      <c r="O936" s="1617" t="str">
        <f>IF(C936*N936=0,"",C936*N936)</f>
        <v/>
      </c>
      <c r="P936" s="1618"/>
      <c r="Q936" s="1680" t="str">
        <f t="shared" si="28"/>
        <v/>
      </c>
      <c r="R936" s="1680"/>
      <c r="S936" s="1680"/>
      <c r="T936" s="412"/>
      <c r="U936" s="350"/>
      <c r="V936" s="155"/>
      <c r="W936" s="157"/>
      <c r="X936" s="155"/>
      <c r="Y936" s="143"/>
    </row>
    <row r="937" spans="1:25" s="39" customFormat="1" ht="23.45" customHeight="1">
      <c r="A937" s="260"/>
      <c r="B937" s="281"/>
      <c r="C937" s="865"/>
      <c r="D937" s="1615"/>
      <c r="E937" s="1616"/>
      <c r="F937" s="1616"/>
      <c r="G937" s="1616"/>
      <c r="H937" s="1616"/>
      <c r="I937" s="1616"/>
      <c r="J937" s="1616"/>
      <c r="K937" s="1616"/>
      <c r="L937" s="942"/>
      <c r="M937" s="253"/>
      <c r="N937" s="131"/>
      <c r="O937" s="1617" t="str">
        <f>IF(C937*N937=0,"",C937*N937)</f>
        <v/>
      </c>
      <c r="P937" s="1618"/>
      <c r="Q937" s="1680" t="str">
        <f t="shared" si="28"/>
        <v/>
      </c>
      <c r="R937" s="1680"/>
      <c r="S937" s="1680"/>
      <c r="T937" s="412"/>
      <c r="U937" s="350"/>
      <c r="V937" s="202"/>
      <c r="W937" s="202"/>
      <c r="X937" s="202"/>
      <c r="Y937" s="143"/>
    </row>
    <row r="938" spans="1:25" s="39" customFormat="1" ht="23.45" customHeight="1">
      <c r="A938" s="260"/>
      <c r="B938" s="281"/>
      <c r="C938" s="865"/>
      <c r="D938" s="1615"/>
      <c r="E938" s="1616"/>
      <c r="F938" s="1616"/>
      <c r="G938" s="1616"/>
      <c r="H938" s="1616"/>
      <c r="I938" s="1616"/>
      <c r="J938" s="1616"/>
      <c r="K938" s="1616"/>
      <c r="L938" s="942"/>
      <c r="M938" s="253"/>
      <c r="N938" s="131"/>
      <c r="O938" s="1617" t="str">
        <f t="shared" si="27"/>
        <v/>
      </c>
      <c r="P938" s="1618"/>
      <c r="Q938" s="1680" t="str">
        <f t="shared" si="28"/>
        <v/>
      </c>
      <c r="R938" s="1680"/>
      <c r="S938" s="1680"/>
      <c r="T938" s="412"/>
      <c r="U938" s="350"/>
      <c r="V938" s="203"/>
      <c r="W938" s="476"/>
      <c r="X938" s="203"/>
      <c r="Y938" s="143"/>
    </row>
    <row r="939" spans="1:25" s="39" customFormat="1" ht="23.45" customHeight="1">
      <c r="A939" s="260"/>
      <c r="B939" s="281"/>
      <c r="C939" s="865"/>
      <c r="D939" s="1615"/>
      <c r="E939" s="1616"/>
      <c r="F939" s="1616"/>
      <c r="G939" s="1616"/>
      <c r="H939" s="1616"/>
      <c r="I939" s="1616"/>
      <c r="J939" s="1616"/>
      <c r="K939" s="1616"/>
      <c r="L939" s="942"/>
      <c r="M939" s="253"/>
      <c r="N939" s="131"/>
      <c r="O939" s="1617" t="str">
        <f t="shared" si="27"/>
        <v/>
      </c>
      <c r="P939" s="1618"/>
      <c r="Q939" s="1680" t="str">
        <f t="shared" si="28"/>
        <v/>
      </c>
      <c r="R939" s="1680"/>
      <c r="S939" s="1680"/>
      <c r="T939" s="412"/>
      <c r="U939" s="350"/>
      <c r="V939" s="51"/>
      <c r="W939" s="122"/>
      <c r="X939" s="51"/>
    </row>
    <row r="940" spans="1:25" s="39" customFormat="1" ht="23.45" customHeight="1">
      <c r="A940" s="260"/>
      <c r="B940" s="281"/>
      <c r="C940" s="865"/>
      <c r="D940" s="1615"/>
      <c r="E940" s="1616"/>
      <c r="F940" s="1616"/>
      <c r="G940" s="1616"/>
      <c r="H940" s="1616"/>
      <c r="I940" s="1616"/>
      <c r="J940" s="1616"/>
      <c r="K940" s="1616"/>
      <c r="L940" s="942"/>
      <c r="M940" s="253"/>
      <c r="N940" s="131"/>
      <c r="O940" s="1617" t="str">
        <f t="shared" si="27"/>
        <v/>
      </c>
      <c r="P940" s="1618"/>
      <c r="Q940" s="1680" t="str">
        <f t="shared" si="28"/>
        <v/>
      </c>
      <c r="R940" s="1680"/>
      <c r="S940" s="1680"/>
      <c r="T940" s="412"/>
      <c r="U940" s="350"/>
      <c r="V940" s="51"/>
      <c r="W940" s="122"/>
      <c r="X940" s="51"/>
    </row>
    <row r="941" spans="1:25" s="39" customFormat="1" ht="23.45" customHeight="1">
      <c r="A941" s="260"/>
      <c r="B941" s="281"/>
      <c r="C941" s="865"/>
      <c r="D941" s="1615"/>
      <c r="E941" s="1616"/>
      <c r="F941" s="1616"/>
      <c r="G941" s="1616"/>
      <c r="H941" s="1616"/>
      <c r="I941" s="1616"/>
      <c r="J941" s="1616"/>
      <c r="K941" s="1616"/>
      <c r="L941" s="942"/>
      <c r="M941" s="253"/>
      <c r="N941" s="131"/>
      <c r="O941" s="1617" t="str">
        <f t="shared" si="27"/>
        <v/>
      </c>
      <c r="P941" s="1618"/>
      <c r="Q941" s="1680" t="str">
        <f t="shared" si="28"/>
        <v/>
      </c>
      <c r="R941" s="1680"/>
      <c r="S941" s="1680"/>
      <c r="T941" s="412"/>
      <c r="U941" s="350"/>
      <c r="V941" s="51"/>
      <c r="W941" s="122"/>
      <c r="X941" s="51"/>
    </row>
    <row r="942" spans="1:25" s="39" customFormat="1" ht="23.45" customHeight="1">
      <c r="A942" s="260"/>
      <c r="B942" s="281"/>
      <c r="C942" s="865"/>
      <c r="D942" s="1615"/>
      <c r="E942" s="1616"/>
      <c r="F942" s="1616"/>
      <c r="G942" s="1616"/>
      <c r="H942" s="1616"/>
      <c r="I942" s="1616"/>
      <c r="J942" s="1616"/>
      <c r="K942" s="1616"/>
      <c r="L942" s="942"/>
      <c r="M942" s="253"/>
      <c r="N942" s="131"/>
      <c r="O942" s="1617" t="str">
        <f t="shared" si="27"/>
        <v/>
      </c>
      <c r="P942" s="1618"/>
      <c r="Q942" s="1680" t="str">
        <f t="shared" si="28"/>
        <v/>
      </c>
      <c r="R942" s="1680"/>
      <c r="S942" s="1680"/>
      <c r="T942" s="412"/>
      <c r="U942" s="350"/>
      <c r="V942" s="51"/>
      <c r="W942" s="122"/>
      <c r="X942" s="51"/>
    </row>
    <row r="943" spans="1:25" s="39" customFormat="1" ht="23.45" customHeight="1">
      <c r="A943" s="260"/>
      <c r="B943" s="281"/>
      <c r="C943" s="865"/>
      <c r="D943" s="1615"/>
      <c r="E943" s="1616"/>
      <c r="F943" s="1616"/>
      <c r="G943" s="1616"/>
      <c r="H943" s="1616"/>
      <c r="I943" s="1616"/>
      <c r="J943" s="1616"/>
      <c r="K943" s="1616"/>
      <c r="L943" s="942"/>
      <c r="M943" s="253"/>
      <c r="N943" s="131"/>
      <c r="O943" s="1617" t="str">
        <f t="shared" si="27"/>
        <v/>
      </c>
      <c r="P943" s="1618"/>
      <c r="Q943" s="1680" t="str">
        <f t="shared" si="28"/>
        <v/>
      </c>
      <c r="R943" s="1680"/>
      <c r="S943" s="1680"/>
      <c r="T943" s="412"/>
      <c r="U943" s="350"/>
      <c r="V943" s="51"/>
      <c r="W943" s="122"/>
      <c r="X943" s="51"/>
    </row>
    <row r="944" spans="1:25" s="39" customFormat="1" ht="23.45" customHeight="1">
      <c r="A944" s="260"/>
      <c r="B944" s="281"/>
      <c r="C944" s="865"/>
      <c r="D944" s="1615"/>
      <c r="E944" s="1616"/>
      <c r="F944" s="1616"/>
      <c r="G944" s="1616"/>
      <c r="H944" s="1616"/>
      <c r="I944" s="1616"/>
      <c r="J944" s="1616"/>
      <c r="K944" s="1616"/>
      <c r="L944" s="942"/>
      <c r="M944" s="253"/>
      <c r="N944" s="131"/>
      <c r="O944" s="1617" t="str">
        <f t="shared" si="27"/>
        <v/>
      </c>
      <c r="P944" s="1618"/>
      <c r="Q944" s="1680" t="str">
        <f t="shared" si="28"/>
        <v/>
      </c>
      <c r="R944" s="1680"/>
      <c r="S944" s="1680"/>
      <c r="T944" s="412"/>
      <c r="U944" s="350"/>
      <c r="V944" s="51"/>
      <c r="W944" s="122"/>
      <c r="X944" s="51"/>
    </row>
    <row r="945" spans="1:248" s="155" customFormat="1" ht="3.75" customHeight="1">
      <c r="A945" s="260"/>
      <c r="B945" s="231"/>
      <c r="C945" s="943"/>
      <c r="D945" s="233"/>
      <c r="E945" s="233"/>
      <c r="F945" s="233"/>
      <c r="G945" s="233"/>
      <c r="H945" s="233"/>
      <c r="I945" s="233"/>
      <c r="J945" s="233"/>
      <c r="K945" s="233"/>
      <c r="L945" s="234"/>
      <c r="M945" s="235"/>
      <c r="N945" s="236"/>
      <c r="O945" s="237"/>
      <c r="P945" s="238"/>
      <c r="Q945" s="239"/>
      <c r="R945" s="240"/>
      <c r="S945" s="240"/>
      <c r="T945" s="241"/>
      <c r="U945" s="218"/>
      <c r="V945" s="51"/>
      <c r="W945" s="122"/>
      <c r="X945" s="51"/>
    </row>
    <row r="946" spans="1:248" s="49" customFormat="1" ht="21.75" customHeight="1">
      <c r="A946" s="358"/>
      <c r="B946" s="1568" t="str">
        <f>B889</f>
        <v>-É IMPRESCINDÍVEL A APRESENTAÇÃO DE 3 ORÇAMENTOS DE FORNECEDORES/REPRESENTANTES AUTORIZADOS PARA CADA UM DOS ITENS SOLICITADOS. INFORME SE HOUVER UM ÚNICO FORNECEDOR.</v>
      </c>
      <c r="C946" s="1578"/>
      <c r="D946" s="1578"/>
      <c r="E946" s="1578"/>
      <c r="F946" s="1578"/>
      <c r="G946" s="1578"/>
      <c r="H946" s="1578"/>
      <c r="I946" s="1578"/>
      <c r="J946" s="1578"/>
      <c r="K946" s="1578"/>
      <c r="L946" s="1578"/>
      <c r="M946" s="1569"/>
      <c r="N946" s="1569"/>
      <c r="O946" s="1569"/>
      <c r="P946" s="1569"/>
      <c r="Q946" s="1569"/>
      <c r="R946" s="1569"/>
      <c r="S946" s="1569"/>
      <c r="T946" s="1570"/>
      <c r="U946" s="351"/>
      <c r="V946" s="51"/>
      <c r="W946" s="122"/>
      <c r="X946" s="51"/>
      <c r="Y946" s="202"/>
      <c r="Z946" s="197"/>
      <c r="AA946" s="197"/>
      <c r="AB946" s="197"/>
      <c r="AC946" s="197"/>
      <c r="AD946" s="197"/>
      <c r="AE946" s="197"/>
      <c r="AF946" s="197"/>
      <c r="AG946" s="197"/>
      <c r="AH946" s="197"/>
      <c r="AI946" s="197"/>
      <c r="AJ946" s="197"/>
      <c r="AK946" s="197"/>
      <c r="AL946" s="197"/>
      <c r="AM946" s="197"/>
      <c r="AN946" s="197"/>
      <c r="AO946" s="194"/>
      <c r="AP946" s="194"/>
      <c r="AQ946" s="194"/>
      <c r="AR946" s="194"/>
      <c r="AS946" s="194"/>
      <c r="AT946" s="194"/>
      <c r="AU946" s="194"/>
      <c r="AV946" s="194"/>
      <c r="AW946" s="194"/>
      <c r="AX946" s="194"/>
      <c r="AY946" s="194"/>
      <c r="AZ946" s="194"/>
      <c r="BA946" s="194"/>
      <c r="BB946" s="194"/>
      <c r="BC946" s="194"/>
      <c r="BD946" s="194"/>
      <c r="BE946" s="194"/>
      <c r="BF946" s="194"/>
      <c r="BG946" s="194"/>
      <c r="BH946" s="194"/>
      <c r="BI946" s="194"/>
      <c r="BJ946" s="194"/>
      <c r="BK946" s="194"/>
      <c r="BL946" s="194"/>
      <c r="BM946" s="194"/>
      <c r="BN946" s="194"/>
      <c r="BO946" s="194"/>
      <c r="BP946" s="194"/>
      <c r="BQ946" s="194"/>
      <c r="BR946" s="194"/>
      <c r="BS946" s="194"/>
      <c r="BT946" s="194"/>
      <c r="BU946" s="194"/>
      <c r="BV946" s="194"/>
      <c r="BW946" s="194"/>
      <c r="BX946" s="194"/>
      <c r="BY946" s="194"/>
      <c r="BZ946" s="194"/>
      <c r="CA946" s="194"/>
      <c r="CB946" s="194"/>
      <c r="CC946" s="194"/>
      <c r="CD946" s="194"/>
      <c r="CE946" s="194"/>
      <c r="CF946" s="194"/>
      <c r="CG946" s="194"/>
      <c r="CH946" s="194"/>
      <c r="CI946" s="194"/>
      <c r="CJ946" s="194"/>
      <c r="CK946" s="194"/>
      <c r="CL946" s="194"/>
      <c r="CM946" s="194"/>
      <c r="CN946" s="194"/>
      <c r="CO946" s="194"/>
      <c r="CP946" s="194"/>
      <c r="CQ946" s="194"/>
      <c r="CR946" s="194"/>
      <c r="CS946" s="194"/>
      <c r="CT946" s="194"/>
      <c r="CU946" s="194"/>
      <c r="CV946" s="194"/>
      <c r="CW946" s="194"/>
      <c r="CX946" s="194"/>
      <c r="CY946" s="194"/>
      <c r="CZ946" s="194"/>
      <c r="DA946" s="194"/>
      <c r="DB946" s="194"/>
      <c r="DC946" s="194"/>
      <c r="DD946" s="194"/>
      <c r="DE946" s="194"/>
      <c r="DF946" s="194"/>
      <c r="DG946" s="194"/>
      <c r="DH946" s="194"/>
      <c r="DI946" s="194"/>
      <c r="DJ946" s="194"/>
      <c r="DK946" s="194"/>
      <c r="DL946" s="194"/>
      <c r="DM946" s="194"/>
      <c r="DN946" s="194"/>
      <c r="DO946" s="194"/>
      <c r="DP946" s="194"/>
      <c r="DQ946" s="194"/>
      <c r="DR946" s="194"/>
      <c r="DS946" s="194"/>
      <c r="DT946" s="194"/>
      <c r="DU946" s="194"/>
      <c r="DV946" s="194"/>
      <c r="DW946" s="194"/>
      <c r="DX946" s="194"/>
      <c r="DY946" s="194"/>
      <c r="DZ946" s="194"/>
      <c r="EA946" s="194"/>
      <c r="EB946" s="194"/>
      <c r="EC946" s="194"/>
      <c r="ED946" s="194"/>
      <c r="EE946" s="194"/>
      <c r="EF946" s="194"/>
      <c r="EG946" s="194"/>
      <c r="EH946" s="194"/>
      <c r="EI946" s="194"/>
      <c r="EJ946" s="194"/>
      <c r="EK946" s="194"/>
      <c r="EL946" s="194"/>
      <c r="EM946" s="194"/>
      <c r="EN946" s="194"/>
      <c r="EO946" s="194"/>
      <c r="EP946" s="194"/>
      <c r="EQ946" s="194"/>
      <c r="ER946" s="194"/>
      <c r="ES946" s="194"/>
      <c r="ET946" s="194"/>
      <c r="EU946" s="194"/>
      <c r="EV946" s="194"/>
      <c r="EW946" s="194"/>
      <c r="EX946" s="194"/>
      <c r="EY946" s="194"/>
      <c r="EZ946" s="194"/>
      <c r="FA946" s="194"/>
      <c r="FB946" s="194"/>
      <c r="FC946" s="194"/>
      <c r="FD946" s="194"/>
      <c r="FE946" s="194"/>
      <c r="FF946" s="194"/>
      <c r="FG946" s="194"/>
      <c r="FH946" s="194"/>
      <c r="FI946" s="194"/>
      <c r="FJ946" s="194"/>
      <c r="FK946" s="194"/>
      <c r="FL946" s="194"/>
      <c r="FM946" s="194"/>
      <c r="FN946" s="194"/>
      <c r="FO946" s="194"/>
      <c r="FP946" s="194"/>
      <c r="FQ946" s="194"/>
      <c r="FR946" s="194"/>
      <c r="FS946" s="194"/>
      <c r="FT946" s="194"/>
      <c r="FU946" s="194"/>
      <c r="FV946" s="194"/>
      <c r="FW946" s="194"/>
      <c r="FX946" s="194"/>
      <c r="FY946" s="194"/>
      <c r="FZ946" s="194"/>
      <c r="GA946" s="194"/>
      <c r="GB946" s="194"/>
      <c r="GC946" s="194"/>
      <c r="GD946" s="194"/>
      <c r="GE946" s="194"/>
      <c r="GF946" s="194"/>
      <c r="GG946" s="194"/>
      <c r="GH946" s="194"/>
      <c r="GI946" s="194"/>
      <c r="GJ946" s="194"/>
      <c r="GK946" s="194"/>
      <c r="GL946" s="194"/>
      <c r="GM946" s="194"/>
      <c r="GN946" s="194"/>
      <c r="GO946" s="194"/>
      <c r="GP946" s="194"/>
      <c r="GQ946" s="194"/>
      <c r="GR946" s="194"/>
      <c r="GS946" s="194"/>
      <c r="GT946" s="194"/>
      <c r="GU946" s="194"/>
      <c r="GV946" s="194"/>
      <c r="GW946" s="194"/>
      <c r="GX946" s="194"/>
      <c r="GY946" s="194"/>
      <c r="GZ946" s="194"/>
      <c r="HA946" s="194"/>
      <c r="HB946" s="194"/>
      <c r="HC946" s="194"/>
      <c r="HD946" s="194"/>
      <c r="HE946" s="194"/>
      <c r="HF946" s="194"/>
      <c r="HG946" s="194"/>
      <c r="HH946" s="194"/>
      <c r="HI946" s="194"/>
      <c r="HJ946" s="194"/>
      <c r="HK946" s="194"/>
      <c r="HL946" s="194"/>
      <c r="HM946" s="194"/>
      <c r="HN946" s="194"/>
      <c r="HO946" s="194"/>
      <c r="HP946" s="194"/>
      <c r="HQ946" s="194"/>
      <c r="HR946" s="194"/>
      <c r="HS946" s="194"/>
      <c r="HT946" s="194"/>
      <c r="HU946" s="194"/>
      <c r="HV946" s="194"/>
      <c r="HW946" s="194"/>
      <c r="HX946" s="194"/>
      <c r="HY946" s="194"/>
      <c r="HZ946" s="194"/>
      <c r="IA946" s="194"/>
      <c r="IB946" s="194"/>
      <c r="IC946" s="194"/>
      <c r="ID946" s="194"/>
      <c r="IE946" s="194"/>
      <c r="IF946" s="194"/>
      <c r="IG946" s="194"/>
      <c r="IH946" s="194"/>
      <c r="II946" s="194"/>
      <c r="IJ946" s="194"/>
      <c r="IK946" s="194"/>
      <c r="IL946" s="194"/>
      <c r="IM946" s="194"/>
      <c r="IN946" s="194"/>
    </row>
    <row r="947" spans="1:248" s="49" customFormat="1" ht="21.75" customHeight="1">
      <c r="A947" s="358"/>
      <c r="B947" s="1625" t="str">
        <f>B890</f>
        <v xml:space="preserve">- JUSTIFIQUE EM ANEXO A UTILIDADE DE CADA MATERIAL SOLICITADO PARA O DESENVOLVIMENTO DO PROJETO DE PESQUISA PROPOSTO.  </v>
      </c>
      <c r="C947" s="1626"/>
      <c r="D947" s="1626"/>
      <c r="E947" s="1626"/>
      <c r="F947" s="1626"/>
      <c r="G947" s="1626"/>
      <c r="H947" s="1626"/>
      <c r="I947" s="1626"/>
      <c r="J947" s="1626"/>
      <c r="K947" s="1626"/>
      <c r="L947" s="1626"/>
      <c r="M947" s="1627"/>
      <c r="N947" s="1627"/>
      <c r="O947" s="1627"/>
      <c r="P947" s="1627"/>
      <c r="Q947" s="1627"/>
      <c r="R947" s="1627"/>
      <c r="S947" s="1627"/>
      <c r="T947" s="1628"/>
      <c r="U947" s="351"/>
      <c r="V947" s="51"/>
      <c r="W947" s="122"/>
      <c r="X947" s="51"/>
      <c r="Y947" s="202"/>
      <c r="Z947" s="197"/>
      <c r="AA947" s="197"/>
      <c r="AB947" s="197"/>
      <c r="AC947" s="197"/>
      <c r="AD947" s="197"/>
      <c r="AE947" s="197"/>
      <c r="AF947" s="197"/>
      <c r="AG947" s="197"/>
      <c r="AH947" s="197"/>
      <c r="AI947" s="197"/>
      <c r="AJ947" s="197"/>
      <c r="AK947" s="197"/>
      <c r="AL947" s="197"/>
      <c r="AM947" s="197"/>
      <c r="AN947" s="197"/>
      <c r="AO947" s="194"/>
      <c r="AP947" s="194"/>
      <c r="AQ947" s="194"/>
      <c r="AR947" s="194"/>
      <c r="AS947" s="194"/>
      <c r="AT947" s="194"/>
      <c r="AU947" s="194"/>
      <c r="AV947" s="194"/>
      <c r="AW947" s="194"/>
      <c r="AX947" s="194"/>
      <c r="AY947" s="194"/>
      <c r="AZ947" s="194"/>
      <c r="BA947" s="194"/>
      <c r="BB947" s="194"/>
      <c r="BC947" s="194"/>
      <c r="BD947" s="194"/>
      <c r="BE947" s="194"/>
      <c r="BF947" s="194"/>
      <c r="BG947" s="194"/>
      <c r="BH947" s="194"/>
      <c r="BI947" s="194"/>
      <c r="BJ947" s="194"/>
      <c r="BK947" s="194"/>
      <c r="BL947" s="194"/>
      <c r="BM947" s="194"/>
      <c r="BN947" s="194"/>
      <c r="BO947" s="194"/>
      <c r="BP947" s="194"/>
      <c r="BQ947" s="194"/>
      <c r="BR947" s="194"/>
      <c r="BS947" s="194"/>
      <c r="BT947" s="194"/>
      <c r="BU947" s="194"/>
      <c r="BV947" s="194"/>
      <c r="BW947" s="194"/>
      <c r="BX947" s="194"/>
      <c r="BY947" s="194"/>
      <c r="BZ947" s="194"/>
      <c r="CA947" s="194"/>
      <c r="CB947" s="194"/>
      <c r="CC947" s="194"/>
      <c r="CD947" s="194"/>
      <c r="CE947" s="194"/>
      <c r="CF947" s="194"/>
      <c r="CG947" s="194"/>
      <c r="CH947" s="194"/>
      <c r="CI947" s="194"/>
      <c r="CJ947" s="194"/>
      <c r="CK947" s="194"/>
      <c r="CL947" s="194"/>
      <c r="CM947" s="194"/>
      <c r="CN947" s="194"/>
      <c r="CO947" s="194"/>
      <c r="CP947" s="194"/>
      <c r="CQ947" s="194"/>
      <c r="CR947" s="194"/>
      <c r="CS947" s="194"/>
      <c r="CT947" s="194"/>
      <c r="CU947" s="194"/>
      <c r="CV947" s="194"/>
      <c r="CW947" s="194"/>
      <c r="CX947" s="194"/>
      <c r="CY947" s="194"/>
      <c r="CZ947" s="194"/>
      <c r="DA947" s="194"/>
      <c r="DB947" s="194"/>
      <c r="DC947" s="194"/>
      <c r="DD947" s="194"/>
      <c r="DE947" s="194"/>
      <c r="DF947" s="194"/>
      <c r="DG947" s="194"/>
      <c r="DH947" s="194"/>
      <c r="DI947" s="194"/>
      <c r="DJ947" s="194"/>
      <c r="DK947" s="194"/>
      <c r="DL947" s="194"/>
      <c r="DM947" s="194"/>
      <c r="DN947" s="194"/>
      <c r="DO947" s="194"/>
      <c r="DP947" s="194"/>
      <c r="DQ947" s="194"/>
      <c r="DR947" s="194"/>
      <c r="DS947" s="194"/>
      <c r="DT947" s="194"/>
      <c r="DU947" s="194"/>
      <c r="DV947" s="194"/>
      <c r="DW947" s="194"/>
      <c r="DX947" s="194"/>
      <c r="DY947" s="194"/>
      <c r="DZ947" s="194"/>
      <c r="EA947" s="194"/>
      <c r="EB947" s="194"/>
      <c r="EC947" s="194"/>
      <c r="ED947" s="194"/>
      <c r="EE947" s="194"/>
      <c r="EF947" s="194"/>
      <c r="EG947" s="194"/>
      <c r="EH947" s="194"/>
      <c r="EI947" s="194"/>
      <c r="EJ947" s="194"/>
      <c r="EK947" s="194"/>
      <c r="EL947" s="194"/>
      <c r="EM947" s="194"/>
      <c r="EN947" s="194"/>
      <c r="EO947" s="194"/>
      <c r="EP947" s="194"/>
      <c r="EQ947" s="194"/>
      <c r="ER947" s="194"/>
      <c r="ES947" s="194"/>
      <c r="ET947" s="194"/>
      <c r="EU947" s="194"/>
      <c r="EV947" s="194"/>
      <c r="EW947" s="194"/>
      <c r="EX947" s="194"/>
      <c r="EY947" s="194"/>
      <c r="EZ947" s="194"/>
      <c r="FA947" s="194"/>
      <c r="FB947" s="194"/>
      <c r="FC947" s="194"/>
      <c r="FD947" s="194"/>
      <c r="FE947" s="194"/>
      <c r="FF947" s="194"/>
      <c r="FG947" s="194"/>
      <c r="FH947" s="194"/>
      <c r="FI947" s="194"/>
      <c r="FJ947" s="194"/>
      <c r="FK947" s="194"/>
      <c r="FL947" s="194"/>
      <c r="FM947" s="194"/>
      <c r="FN947" s="194"/>
      <c r="FO947" s="194"/>
      <c r="FP947" s="194"/>
      <c r="FQ947" s="194"/>
      <c r="FR947" s="194"/>
      <c r="FS947" s="194"/>
      <c r="FT947" s="194"/>
      <c r="FU947" s="194"/>
      <c r="FV947" s="194"/>
      <c r="FW947" s="194"/>
      <c r="FX947" s="194"/>
      <c r="FY947" s="194"/>
      <c r="FZ947" s="194"/>
      <c r="GA947" s="194"/>
      <c r="GB947" s="194"/>
      <c r="GC947" s="194"/>
      <c r="GD947" s="194"/>
      <c r="GE947" s="194"/>
      <c r="GF947" s="194"/>
      <c r="GG947" s="194"/>
      <c r="GH947" s="194"/>
      <c r="GI947" s="194"/>
      <c r="GJ947" s="194"/>
      <c r="GK947" s="194"/>
      <c r="GL947" s="194"/>
      <c r="GM947" s="194"/>
      <c r="GN947" s="194"/>
      <c r="GO947" s="194"/>
      <c r="GP947" s="194"/>
      <c r="GQ947" s="194"/>
      <c r="GR947" s="194"/>
      <c r="GS947" s="194"/>
      <c r="GT947" s="194"/>
      <c r="GU947" s="194"/>
      <c r="GV947" s="194"/>
      <c r="GW947" s="194"/>
      <c r="GX947" s="194"/>
      <c r="GY947" s="194"/>
      <c r="GZ947" s="194"/>
      <c r="HA947" s="194"/>
      <c r="HB947" s="194"/>
      <c r="HC947" s="194"/>
      <c r="HD947" s="194"/>
      <c r="HE947" s="194"/>
      <c r="HF947" s="194"/>
      <c r="HG947" s="194"/>
      <c r="HH947" s="194"/>
      <c r="HI947" s="194"/>
      <c r="HJ947" s="194"/>
      <c r="HK947" s="194"/>
      <c r="HL947" s="194"/>
      <c r="HM947" s="194"/>
      <c r="HN947" s="194"/>
      <c r="HO947" s="194"/>
      <c r="HP947" s="194"/>
      <c r="HQ947" s="194"/>
      <c r="HR947" s="194"/>
      <c r="HS947" s="194"/>
      <c r="HT947" s="194"/>
      <c r="HU947" s="194"/>
      <c r="HV947" s="194"/>
      <c r="HW947" s="194"/>
      <c r="HX947" s="194"/>
      <c r="HY947" s="194"/>
      <c r="HZ947" s="194"/>
      <c r="IA947" s="194"/>
      <c r="IB947" s="194"/>
      <c r="IC947" s="194"/>
      <c r="ID947" s="194"/>
      <c r="IE947" s="194"/>
      <c r="IF947" s="194"/>
      <c r="IG947" s="194"/>
      <c r="IH947" s="194"/>
      <c r="II947" s="194"/>
      <c r="IJ947" s="194"/>
      <c r="IK947" s="194"/>
      <c r="IL947" s="194"/>
      <c r="IM947" s="194"/>
      <c r="IN947" s="194"/>
    </row>
    <row r="948" spans="1:248" s="314" customFormat="1" ht="12" customHeight="1">
      <c r="A948" s="260"/>
      <c r="B948" s="224" t="str">
        <f>B891</f>
        <v>FAPESP,  SETEMBRO DE 2015</v>
      </c>
      <c r="C948" s="824"/>
      <c r="D948" s="824"/>
      <c r="E948" s="826"/>
      <c r="F948" s="826"/>
      <c r="G948" s="826"/>
      <c r="H948" s="826"/>
      <c r="I948" s="826"/>
      <c r="J948" s="826"/>
      <c r="K948" s="826"/>
      <c r="L948" s="824"/>
      <c r="M948" s="1641"/>
      <c r="N948" s="1641"/>
      <c r="O948" s="1641"/>
      <c r="P948" s="1641"/>
      <c r="Q948" s="1641"/>
      <c r="R948" s="1641"/>
      <c r="S948" s="211">
        <v>7</v>
      </c>
      <c r="T948" s="203">
        <v>4</v>
      </c>
      <c r="U948" s="203"/>
      <c r="V948" s="51"/>
      <c r="W948" s="122"/>
      <c r="X948" s="51"/>
      <c r="Y948" s="203"/>
      <c r="Z948" s="198"/>
      <c r="AA948" s="198"/>
      <c r="AB948" s="198"/>
      <c r="AC948" s="198"/>
      <c r="AD948" s="198"/>
      <c r="AE948" s="198"/>
      <c r="AF948" s="198"/>
      <c r="AG948" s="198"/>
      <c r="AH948" s="198"/>
      <c r="AI948" s="198"/>
      <c r="AJ948" s="198"/>
      <c r="AK948" s="198"/>
      <c r="AL948" s="198"/>
      <c r="AM948" s="198"/>
      <c r="AN948" s="198"/>
      <c r="AO948" s="186"/>
      <c r="AP948" s="186"/>
      <c r="AQ948" s="186"/>
      <c r="AR948" s="186"/>
      <c r="AS948" s="186"/>
      <c r="AT948" s="186"/>
      <c r="AU948" s="186"/>
      <c r="AV948" s="186"/>
      <c r="AW948" s="186"/>
      <c r="AX948" s="186"/>
      <c r="AY948" s="186"/>
      <c r="AZ948" s="186"/>
      <c r="BA948" s="186"/>
      <c r="BB948" s="186"/>
      <c r="BC948" s="186"/>
      <c r="BD948" s="186"/>
      <c r="BE948" s="186"/>
      <c r="BF948" s="186"/>
      <c r="BG948" s="186"/>
      <c r="BH948" s="186"/>
      <c r="BI948" s="186"/>
      <c r="BJ948" s="186"/>
      <c r="BK948" s="186"/>
      <c r="BL948" s="186"/>
      <c r="BM948" s="186"/>
      <c r="BN948" s="186"/>
      <c r="BO948" s="186"/>
      <c r="BP948" s="186"/>
      <c r="BQ948" s="186"/>
      <c r="BR948" s="186"/>
      <c r="BS948" s="186"/>
      <c r="BT948" s="186"/>
      <c r="BU948" s="186"/>
      <c r="BV948" s="186"/>
      <c r="BW948" s="186"/>
      <c r="BX948" s="186"/>
      <c r="BY948" s="186"/>
      <c r="BZ948" s="186"/>
      <c r="CA948" s="186"/>
      <c r="CB948" s="186"/>
      <c r="CC948" s="186"/>
      <c r="CD948" s="186"/>
      <c r="CE948" s="186"/>
      <c r="CF948" s="186"/>
      <c r="CG948" s="186"/>
      <c r="CH948" s="186"/>
      <c r="CI948" s="186"/>
      <c r="CJ948" s="186"/>
      <c r="CK948" s="186"/>
      <c r="CL948" s="186"/>
      <c r="CM948" s="186"/>
      <c r="CN948" s="186"/>
      <c r="CO948" s="186"/>
      <c r="CP948" s="186"/>
      <c r="CQ948" s="186"/>
      <c r="CR948" s="186"/>
      <c r="CS948" s="186"/>
      <c r="CT948" s="186"/>
      <c r="CU948" s="186"/>
      <c r="CV948" s="186"/>
      <c r="CW948" s="186"/>
      <c r="CX948" s="186"/>
      <c r="CY948" s="186"/>
      <c r="CZ948" s="186"/>
      <c r="DA948" s="186"/>
      <c r="DB948" s="186"/>
      <c r="DC948" s="186"/>
      <c r="DD948" s="186"/>
      <c r="DE948" s="186"/>
      <c r="DF948" s="186"/>
      <c r="DG948" s="186"/>
      <c r="DH948" s="186"/>
      <c r="DI948" s="186"/>
      <c r="DJ948" s="186"/>
      <c r="DK948" s="186"/>
      <c r="DL948" s="186"/>
      <c r="DM948" s="186"/>
      <c r="DN948" s="186"/>
      <c r="DO948" s="186"/>
      <c r="DP948" s="186"/>
      <c r="DQ948" s="186"/>
      <c r="DR948" s="186"/>
      <c r="DS948" s="186"/>
      <c r="DT948" s="186"/>
      <c r="DU948" s="186"/>
      <c r="DV948" s="186"/>
      <c r="DW948" s="186"/>
      <c r="DX948" s="186"/>
      <c r="DY948" s="186"/>
      <c r="DZ948" s="186"/>
      <c r="EA948" s="186"/>
      <c r="EB948" s="186"/>
      <c r="EC948" s="186"/>
      <c r="ED948" s="186"/>
      <c r="EE948" s="186"/>
      <c r="EF948" s="186"/>
      <c r="EG948" s="186"/>
      <c r="EH948" s="186"/>
      <c r="EI948" s="186"/>
      <c r="EJ948" s="186"/>
      <c r="EK948" s="186"/>
      <c r="EL948" s="186"/>
      <c r="EM948" s="186"/>
      <c r="EN948" s="186"/>
      <c r="EO948" s="186"/>
      <c r="EP948" s="186"/>
      <c r="EQ948" s="186"/>
      <c r="ER948" s="186"/>
      <c r="ES948" s="186"/>
      <c r="ET948" s="186"/>
      <c r="EU948" s="186"/>
      <c r="EV948" s="186"/>
      <c r="EW948" s="186"/>
      <c r="EX948" s="186"/>
      <c r="EY948" s="186"/>
      <c r="EZ948" s="186"/>
      <c r="FA948" s="186"/>
      <c r="FB948" s="186"/>
      <c r="FC948" s="186"/>
      <c r="FD948" s="186"/>
      <c r="FE948" s="186"/>
      <c r="FF948" s="186"/>
      <c r="FG948" s="186"/>
      <c r="FH948" s="186"/>
      <c r="FI948" s="186"/>
      <c r="FJ948" s="186"/>
      <c r="FK948" s="186"/>
      <c r="FL948" s="186"/>
      <c r="FM948" s="186"/>
      <c r="FN948" s="186"/>
      <c r="FO948" s="186"/>
      <c r="FP948" s="186"/>
      <c r="FQ948" s="186"/>
      <c r="FR948" s="186"/>
      <c r="FS948" s="186"/>
      <c r="FT948" s="186"/>
      <c r="FU948" s="186"/>
      <c r="FV948" s="186"/>
      <c r="FW948" s="186"/>
      <c r="FX948" s="186"/>
      <c r="FY948" s="186"/>
      <c r="FZ948" s="186"/>
      <c r="GA948" s="186"/>
      <c r="GB948" s="186"/>
      <c r="GC948" s="186"/>
      <c r="GD948" s="186"/>
      <c r="GE948" s="186"/>
      <c r="GF948" s="186"/>
      <c r="GG948" s="186"/>
      <c r="GH948" s="186"/>
      <c r="GI948" s="186"/>
      <c r="GJ948" s="186"/>
      <c r="GK948" s="186"/>
      <c r="GL948" s="186"/>
      <c r="GM948" s="186"/>
      <c r="GN948" s="186"/>
      <c r="GO948" s="186"/>
      <c r="GP948" s="186"/>
      <c r="GQ948" s="186"/>
      <c r="GR948" s="186"/>
      <c r="GS948" s="186"/>
      <c r="GT948" s="186"/>
      <c r="GU948" s="186"/>
      <c r="GV948" s="186"/>
      <c r="GW948" s="186"/>
      <c r="GX948" s="186"/>
      <c r="GY948" s="186"/>
      <c r="GZ948" s="186"/>
      <c r="HA948" s="186"/>
      <c r="HB948" s="186"/>
      <c r="HC948" s="186"/>
      <c r="HD948" s="186"/>
      <c r="HE948" s="186"/>
      <c r="HF948" s="186"/>
      <c r="HG948" s="186"/>
      <c r="HH948" s="186"/>
      <c r="HI948" s="186"/>
      <c r="HJ948" s="186"/>
      <c r="HK948" s="186"/>
      <c r="HL948" s="186"/>
      <c r="HM948" s="186"/>
      <c r="HN948" s="186"/>
      <c r="HO948" s="186"/>
      <c r="HP948" s="186"/>
      <c r="HQ948" s="186"/>
      <c r="HR948" s="186"/>
      <c r="HS948" s="186"/>
      <c r="HT948" s="186"/>
      <c r="HU948" s="186"/>
      <c r="HV948" s="186"/>
      <c r="HW948" s="186"/>
      <c r="HX948" s="186"/>
      <c r="HY948" s="186"/>
      <c r="HZ948" s="186"/>
      <c r="IA948" s="186"/>
      <c r="IB948" s="186"/>
      <c r="IC948" s="186"/>
      <c r="ID948" s="186"/>
      <c r="IE948" s="186"/>
      <c r="IF948" s="186"/>
      <c r="IG948" s="186"/>
      <c r="IH948" s="186"/>
      <c r="II948" s="186"/>
      <c r="IJ948" s="186"/>
      <c r="IK948" s="186"/>
      <c r="IL948" s="186"/>
      <c r="IM948" s="186"/>
      <c r="IN948" s="186"/>
    </row>
    <row r="949" spans="1:248" s="442" customFormat="1" ht="12.75" customHeight="1">
      <c r="A949" s="260"/>
      <c r="C949" s="965"/>
      <c r="D949" s="965"/>
      <c r="E949" s="966"/>
      <c r="F949" s="966"/>
      <c r="G949" s="966"/>
      <c r="H949" s="966"/>
      <c r="I949" s="966"/>
      <c r="J949" s="966"/>
      <c r="K949" s="966"/>
      <c r="L949" s="965"/>
      <c r="M949" s="443"/>
      <c r="V949" s="444"/>
      <c r="W949" s="158"/>
      <c r="X949" s="444"/>
    </row>
    <row r="950" spans="1:248" s="33" customFormat="1" ht="12.75" customHeight="1">
      <c r="A950" s="353"/>
      <c r="B950" s="50"/>
      <c r="C950" s="832"/>
      <c r="D950" s="832"/>
      <c r="E950" s="831"/>
      <c r="F950" s="831"/>
      <c r="G950" s="831"/>
      <c r="H950" s="831"/>
      <c r="I950" s="831"/>
      <c r="J950" s="831"/>
      <c r="K950" s="831"/>
      <c r="L950" s="831"/>
      <c r="M950" s="62"/>
      <c r="N950" s="62"/>
      <c r="O950" s="50"/>
      <c r="P950" s="50"/>
      <c r="Q950" s="50"/>
      <c r="R950" s="50"/>
      <c r="S950" s="50"/>
      <c r="T950" s="50"/>
      <c r="U950" s="341"/>
      <c r="W950" s="149"/>
    </row>
    <row r="951" spans="1:248" s="33" customFormat="1" ht="12.75" customHeight="1">
      <c r="A951" s="353"/>
      <c r="B951" s="50"/>
      <c r="C951" s="832"/>
      <c r="D951" s="832"/>
      <c r="E951" s="831"/>
      <c r="F951" s="831"/>
      <c r="G951" s="831"/>
      <c r="H951" s="831"/>
      <c r="I951" s="831"/>
      <c r="J951" s="831"/>
      <c r="K951" s="831"/>
      <c r="L951" s="923"/>
      <c r="P951" s="50"/>
      <c r="Q951" s="50"/>
      <c r="U951" s="341"/>
      <c r="W951" s="149"/>
    </row>
    <row r="952" spans="1:248" s="33" customFormat="1" ht="12.75" customHeight="1">
      <c r="A952" s="353"/>
      <c r="B952" s="50"/>
      <c r="C952" s="832"/>
      <c r="D952" s="832"/>
      <c r="E952" s="831"/>
      <c r="F952" s="831"/>
      <c r="G952" s="831"/>
      <c r="H952" s="831"/>
      <c r="I952" s="831"/>
      <c r="J952" s="831"/>
      <c r="K952" s="831"/>
      <c r="L952" s="831"/>
      <c r="M952" s="62"/>
      <c r="N952" s="62"/>
      <c r="Q952" s="50"/>
      <c r="U952" s="341"/>
      <c r="W952" s="149"/>
    </row>
    <row r="953" spans="1:248" s="33" customFormat="1" ht="12.75" customHeight="1">
      <c r="A953" s="353"/>
      <c r="B953" s="50"/>
      <c r="C953" s="832"/>
      <c r="D953" s="832"/>
      <c r="E953" s="831"/>
      <c r="F953" s="831"/>
      <c r="G953" s="831"/>
      <c r="H953" s="831"/>
      <c r="I953" s="831"/>
      <c r="J953" s="831"/>
      <c r="K953" s="831"/>
      <c r="L953" s="831"/>
      <c r="M953" s="62"/>
      <c r="N953" s="62"/>
      <c r="O953" s="50"/>
      <c r="P953" s="50"/>
      <c r="Q953" s="50"/>
      <c r="U953" s="341"/>
      <c r="W953" s="149"/>
    </row>
    <row r="954" spans="1:248" s="516" customFormat="1" ht="19.5" customHeight="1">
      <c r="A954" s="352"/>
      <c r="B954" s="1601" t="s">
        <v>180</v>
      </c>
      <c r="C954" s="1602"/>
      <c r="D954" s="1602"/>
      <c r="E954" s="1602"/>
      <c r="F954" s="1602"/>
      <c r="G954" s="1602"/>
      <c r="H954" s="1602"/>
      <c r="I954" s="1602"/>
      <c r="J954" s="1602"/>
      <c r="K954" s="1602"/>
      <c r="L954" s="1602"/>
      <c r="M954" s="1601"/>
      <c r="N954" s="1601"/>
      <c r="O954" s="1601"/>
      <c r="P954" s="1601"/>
      <c r="Q954" s="1601"/>
      <c r="R954" s="1601"/>
      <c r="S954" s="1601"/>
      <c r="T954" s="1601"/>
      <c r="U954" s="209"/>
      <c r="W954" s="146"/>
    </row>
    <row r="955" spans="1:248" s="516" customFormat="1" ht="3.75" customHeight="1">
      <c r="A955" s="352"/>
      <c r="B955" s="528"/>
      <c r="C955" s="905"/>
      <c r="D955" s="905"/>
      <c r="E955" s="828"/>
      <c r="F955" s="828"/>
      <c r="G955" s="828"/>
      <c r="H955" s="828"/>
      <c r="I955" s="828"/>
      <c r="J955" s="828"/>
      <c r="K955" s="828"/>
      <c r="L955" s="828"/>
      <c r="M955" s="8"/>
      <c r="N955" s="8"/>
      <c r="O955" s="8"/>
      <c r="P955" s="8"/>
      <c r="Q955" s="8"/>
      <c r="R955" s="527"/>
      <c r="U955" s="209"/>
      <c r="W955" s="146"/>
    </row>
    <row r="956" spans="1:248" s="516" customFormat="1" ht="19.5" customHeight="1">
      <c r="A956" s="354"/>
      <c r="B956" s="528" t="s">
        <v>97</v>
      </c>
      <c r="C956" s="905"/>
      <c r="D956" s="905"/>
      <c r="E956" s="905"/>
      <c r="F956" s="907"/>
      <c r="G956" s="1679"/>
      <c r="H956" s="1679"/>
      <c r="I956" s="1679"/>
      <c r="J956" s="1679"/>
      <c r="K956" s="1679"/>
      <c r="L956" s="1679"/>
      <c r="M956" s="1663"/>
      <c r="N956" s="1663"/>
      <c r="O956" s="1663"/>
      <c r="P956" s="1663"/>
      <c r="Q956" s="1663"/>
      <c r="R956" s="1663"/>
      <c r="S956" s="1663"/>
      <c r="T956" s="1663"/>
      <c r="U956" s="338"/>
      <c r="W956" s="146"/>
    </row>
    <row r="957" spans="1:248" s="516" customFormat="1" ht="9" customHeight="1">
      <c r="A957" s="260"/>
      <c r="B957" s="528"/>
      <c r="C957" s="905"/>
      <c r="D957" s="905"/>
      <c r="E957" s="907"/>
      <c r="F957" s="907"/>
      <c r="G957" s="907"/>
      <c r="H957" s="907"/>
      <c r="I957" s="907"/>
      <c r="J957" s="907"/>
      <c r="K957" s="907"/>
      <c r="L957" s="926"/>
      <c r="M957" s="31"/>
      <c r="N957" s="31"/>
      <c r="O957" s="31"/>
      <c r="P957" s="31"/>
      <c r="Q957" s="31"/>
      <c r="R957" s="159"/>
      <c r="S957" s="159"/>
      <c r="T957" s="159"/>
      <c r="U957" s="209"/>
      <c r="W957" s="146"/>
    </row>
    <row r="958" spans="1:248" s="516" customFormat="1" ht="19.5" customHeight="1">
      <c r="A958" s="260"/>
      <c r="B958" s="528" t="s">
        <v>0</v>
      </c>
      <c r="C958" s="905"/>
      <c r="D958" s="905"/>
      <c r="E958" s="1609"/>
      <c r="F958" s="1609"/>
      <c r="G958" s="1609"/>
      <c r="H958" s="907"/>
      <c r="I958" s="826"/>
      <c r="J958" s="907"/>
      <c r="K958" s="907"/>
      <c r="L958" s="926"/>
      <c r="M958" s="31"/>
      <c r="N958" s="31"/>
      <c r="O958" s="31"/>
      <c r="P958" s="31"/>
      <c r="Q958" s="31"/>
      <c r="R958" s="159"/>
      <c r="S958" s="159"/>
      <c r="T958" s="159"/>
      <c r="U958" s="209"/>
      <c r="W958" s="146"/>
    </row>
    <row r="959" spans="1:248" s="516" customFormat="1" ht="5.25" customHeight="1">
      <c r="A959" s="260"/>
      <c r="B959" s="528"/>
      <c r="C959" s="905"/>
      <c r="D959" s="905"/>
      <c r="E959" s="907"/>
      <c r="F959" s="907"/>
      <c r="G959" s="907"/>
      <c r="H959" s="907"/>
      <c r="I959" s="907"/>
      <c r="J959" s="907"/>
      <c r="K959" s="907"/>
      <c r="L959" s="926"/>
      <c r="M959" s="31"/>
      <c r="N959" s="31"/>
      <c r="O959" s="31"/>
      <c r="P959" s="31"/>
      <c r="Q959" s="31"/>
      <c r="R959" s="159"/>
      <c r="S959" s="159"/>
      <c r="T959" s="159"/>
      <c r="U959" s="209"/>
      <c r="W959" s="146"/>
    </row>
    <row r="960" spans="1:248" s="40" customFormat="1" ht="14.25" customHeight="1">
      <c r="A960" s="355"/>
      <c r="B960" s="70" t="s">
        <v>114</v>
      </c>
      <c r="C960" s="914"/>
      <c r="D960" s="914"/>
      <c r="E960" s="914"/>
      <c r="F960" s="914"/>
      <c r="G960" s="914"/>
      <c r="H960" s="914"/>
      <c r="I960" s="914"/>
      <c r="J960" s="914"/>
      <c r="K960" s="914"/>
      <c r="L960" s="914"/>
      <c r="M960" s="71"/>
      <c r="N960" s="71"/>
      <c r="O960" s="71"/>
      <c r="P960" s="71"/>
      <c r="Q960" s="71"/>
      <c r="R960" s="71"/>
      <c r="S960" s="71"/>
      <c r="T960" s="248"/>
      <c r="U960" s="342"/>
      <c r="W960" s="142"/>
    </row>
    <row r="961" spans="1:34" s="40" customFormat="1" ht="3.75" customHeight="1">
      <c r="A961" s="355"/>
      <c r="B961" s="251"/>
      <c r="C961" s="914"/>
      <c r="D961" s="967"/>
      <c r="E961" s="914"/>
      <c r="F961" s="914"/>
      <c r="G961" s="914"/>
      <c r="H961" s="914"/>
      <c r="I961" s="914"/>
      <c r="J961" s="914"/>
      <c r="K961" s="914"/>
      <c r="L961" s="914"/>
      <c r="M961" s="71"/>
      <c r="N961" s="71"/>
      <c r="O961" s="71"/>
      <c r="P961" s="71"/>
      <c r="Q961" s="71"/>
      <c r="R961" s="71"/>
      <c r="S961" s="71"/>
      <c r="T961" s="248"/>
      <c r="U961" s="343"/>
      <c r="W961" s="142"/>
    </row>
    <row r="962" spans="1:34" s="518" customFormat="1" ht="17.25" customHeight="1">
      <c r="A962" s="356"/>
      <c r="B962" s="1660" t="s">
        <v>82</v>
      </c>
      <c r="C962" s="1662"/>
      <c r="D962" s="968" t="s">
        <v>22</v>
      </c>
      <c r="E962" s="915" t="s">
        <v>23</v>
      </c>
      <c r="F962" s="969">
        <v>1</v>
      </c>
      <c r="G962" s="970"/>
      <c r="H962" s="955"/>
      <c r="I962" s="1666" t="s">
        <v>86</v>
      </c>
      <c r="J962" s="1662"/>
      <c r="K962" s="956"/>
      <c r="L962" s="915" t="s">
        <v>23</v>
      </c>
      <c r="M962" s="517"/>
      <c r="N962" s="1670"/>
      <c r="O962" s="1660" t="s">
        <v>83</v>
      </c>
      <c r="P962" s="1661"/>
      <c r="Q962" s="79"/>
      <c r="R962" s="74" t="s">
        <v>23</v>
      </c>
      <c r="S962" s="1668"/>
      <c r="T962" s="1669"/>
      <c r="U962" s="344"/>
      <c r="W962" s="475"/>
    </row>
    <row r="963" spans="1:34" s="39" customFormat="1" ht="6.75" customHeight="1">
      <c r="A963" s="261"/>
      <c r="B963" s="122"/>
      <c r="C963" s="852"/>
      <c r="D963" s="852"/>
      <c r="E963" s="852"/>
      <c r="F963" s="852"/>
      <c r="G963" s="852"/>
      <c r="H963" s="955"/>
      <c r="I963" s="852"/>
      <c r="J963" s="852"/>
      <c r="K963" s="852"/>
      <c r="L963" s="852"/>
      <c r="M963" s="122"/>
      <c r="N963" s="1670"/>
      <c r="P963" s="122"/>
      <c r="Q963" s="516"/>
      <c r="R963" s="528"/>
      <c r="S963" s="122"/>
      <c r="T963" s="249"/>
      <c r="U963" s="345"/>
      <c r="V963" s="143"/>
      <c r="W963" s="143"/>
      <c r="X963" s="143"/>
      <c r="Y963" s="143"/>
      <c r="Z963" s="143"/>
      <c r="AA963" s="143"/>
      <c r="AB963" s="143"/>
      <c r="AC963" s="143"/>
      <c r="AD963" s="143"/>
      <c r="AE963" s="143"/>
      <c r="AF963" s="143"/>
      <c r="AG963" s="143"/>
      <c r="AH963" s="143"/>
    </row>
    <row r="964" spans="1:34" s="39" customFormat="1" ht="17.25" customHeight="1">
      <c r="A964" s="261"/>
      <c r="B964" s="1660" t="s">
        <v>84</v>
      </c>
      <c r="C964" s="1662"/>
      <c r="D964" s="956"/>
      <c r="E964" s="915" t="s">
        <v>23</v>
      </c>
      <c r="F964" s="920"/>
      <c r="G964" s="852"/>
      <c r="H964" s="955"/>
      <c r="I964" s="1666" t="s">
        <v>85</v>
      </c>
      <c r="J964" s="1662"/>
      <c r="K964" s="956"/>
      <c r="L964" s="915" t="s">
        <v>23</v>
      </c>
      <c r="M964" s="517"/>
      <c r="N964" s="1670"/>
      <c r="O964" s="1660" t="s">
        <v>115</v>
      </c>
      <c r="P964" s="1661"/>
      <c r="Q964" s="79"/>
      <c r="R964" s="74" t="s">
        <v>23</v>
      </c>
      <c r="S964" s="1668"/>
      <c r="T964" s="1669"/>
      <c r="U964" s="345"/>
      <c r="V964" s="143"/>
      <c r="W964" s="143"/>
      <c r="X964" s="143"/>
      <c r="Y964" s="143"/>
      <c r="Z964" s="143"/>
      <c r="AA964" s="143"/>
      <c r="AB964" s="143"/>
      <c r="AC964" s="143"/>
      <c r="AD964" s="143"/>
      <c r="AE964" s="143"/>
      <c r="AF964" s="143"/>
      <c r="AG964" s="143"/>
      <c r="AH964" s="143"/>
    </row>
    <row r="965" spans="1:34" s="143" customFormat="1" ht="8.25" customHeight="1">
      <c r="A965" s="261"/>
      <c r="C965" s="873"/>
      <c r="D965" s="873"/>
      <c r="E965" s="873"/>
      <c r="F965" s="873"/>
      <c r="G965" s="873"/>
      <c r="H965" s="873"/>
      <c r="I965" s="873"/>
      <c r="J965" s="873"/>
      <c r="K965" s="873"/>
      <c r="L965" s="873"/>
      <c r="T965" s="249"/>
      <c r="U965" s="345"/>
    </row>
    <row r="966" spans="1:34" s="36" customFormat="1" ht="19.5" customHeight="1">
      <c r="A966" s="261"/>
      <c r="B966" s="1664" t="s">
        <v>91</v>
      </c>
      <c r="C966" s="1665"/>
      <c r="D966" s="1667" t="str">
        <f>IF(SUM(Q970:S1012,Q1020:S1069,Q1077:S1126,Q1133:S1182)=0,"",SUM(Q970:S1012,Q1020:S1069,Q1077:S1126,Q1133:S1182))</f>
        <v/>
      </c>
      <c r="E966" s="1667"/>
      <c r="F966" s="1667"/>
      <c r="G966" s="1667"/>
      <c r="H966" s="1667"/>
      <c r="I966" s="872"/>
      <c r="J966" s="872"/>
      <c r="K966" s="872"/>
      <c r="L966" s="872"/>
      <c r="M966" s="35"/>
      <c r="N966" s="35"/>
      <c r="R966" s="507" t="s">
        <v>236</v>
      </c>
      <c r="T966" s="157"/>
      <c r="U966" s="346"/>
    </row>
    <row r="967" spans="1:34" s="36" customFormat="1" ht="3.75" customHeight="1">
      <c r="A967" s="261"/>
      <c r="B967" s="153"/>
      <c r="C967" s="957"/>
      <c r="D967" s="822"/>
      <c r="E967" s="823"/>
      <c r="F967" s="823"/>
      <c r="G967" s="823"/>
      <c r="H967" s="823"/>
      <c r="I967" s="823"/>
      <c r="J967" s="823"/>
      <c r="K967" s="823"/>
      <c r="L967" s="822"/>
      <c r="M967" s="18"/>
      <c r="N967" s="18"/>
      <c r="O967" s="18"/>
      <c r="P967" s="18"/>
      <c r="Q967" s="18"/>
      <c r="R967" s="169"/>
      <c r="S967" s="169"/>
      <c r="T967" s="170"/>
      <c r="U967" s="347"/>
      <c r="V967" s="35"/>
      <c r="W967" s="35"/>
      <c r="X967" s="35"/>
      <c r="Y967" s="35"/>
      <c r="Z967" s="35"/>
    </row>
    <row r="968" spans="1:34" s="39" customFormat="1" ht="12.75" customHeight="1">
      <c r="A968" s="260"/>
      <c r="B968" s="1629" t="s">
        <v>1</v>
      </c>
      <c r="C968" s="1644" t="s">
        <v>7</v>
      </c>
      <c r="D968" s="1646" t="s">
        <v>8</v>
      </c>
      <c r="E968" s="1647"/>
      <c r="F968" s="1647"/>
      <c r="G968" s="1647"/>
      <c r="H968" s="1647"/>
      <c r="I968" s="1647"/>
      <c r="J968" s="1647"/>
      <c r="K968" s="1648"/>
      <c r="L968" s="1644" t="s">
        <v>117</v>
      </c>
      <c r="M968" s="1587" t="s">
        <v>53</v>
      </c>
      <c r="N968" s="1644" t="s">
        <v>3</v>
      </c>
      <c r="O968" s="1671" t="s">
        <v>118</v>
      </c>
      <c r="P968" s="1672"/>
      <c r="Q968" s="1671" t="s">
        <v>119</v>
      </c>
      <c r="R968" s="1675"/>
      <c r="S968" s="1672"/>
      <c r="T968" s="1631" t="s">
        <v>2</v>
      </c>
      <c r="U968" s="348"/>
      <c r="W968" s="143"/>
    </row>
    <row r="969" spans="1:34" s="38" customFormat="1" ht="20.25" customHeight="1" thickBot="1">
      <c r="A969" s="269"/>
      <c r="B969" s="1630"/>
      <c r="C969" s="1645"/>
      <c r="D969" s="1649"/>
      <c r="E969" s="1650"/>
      <c r="F969" s="1650"/>
      <c r="G969" s="1650"/>
      <c r="H969" s="1650"/>
      <c r="I969" s="1650"/>
      <c r="J969" s="1650"/>
      <c r="K969" s="1651"/>
      <c r="L969" s="1645"/>
      <c r="M969" s="1652"/>
      <c r="N969" s="1652"/>
      <c r="O969" s="1673"/>
      <c r="P969" s="1674"/>
      <c r="Q969" s="1676"/>
      <c r="R969" s="1677"/>
      <c r="S969" s="1678"/>
      <c r="T969" s="1632"/>
      <c r="U969" s="349"/>
      <c r="V969" s="88"/>
      <c r="W969" s="89"/>
    </row>
    <row r="970" spans="1:34" s="39" customFormat="1" ht="23.45" customHeight="1">
      <c r="A970" s="260"/>
      <c r="B970" s="282"/>
      <c r="C970" s="865"/>
      <c r="D970" s="1642"/>
      <c r="E970" s="1643"/>
      <c r="F970" s="1643"/>
      <c r="G970" s="1643"/>
      <c r="H970" s="1643"/>
      <c r="I970" s="1643"/>
      <c r="J970" s="1643"/>
      <c r="K970" s="1643"/>
      <c r="L970" s="942"/>
      <c r="M970" s="253"/>
      <c r="N970" s="254"/>
      <c r="O970" s="1639" t="str">
        <f>IF(C970*N970=0,"",C970*N970)</f>
        <v/>
      </c>
      <c r="P970" s="1640"/>
      <c r="Q970" s="1619" t="str">
        <f>IF(ISERROR(INDEX($W$970:$W$975,MATCH(M970,$V$970:$V$975,0))*O970),"",INDEX($W$970:$W$975,MATCH(M970,$V$970:$V$975,0))*O970)</f>
        <v/>
      </c>
      <c r="R970" s="1619"/>
      <c r="S970" s="1619"/>
      <c r="T970" s="413"/>
      <c r="U970" s="350"/>
      <c r="V970" s="469" t="str">
        <f>D962</f>
        <v>USD</v>
      </c>
      <c r="W970" s="470">
        <f>F962</f>
        <v>1</v>
      </c>
    </row>
    <row r="971" spans="1:34" s="39" customFormat="1" ht="23.45" customHeight="1">
      <c r="A971" s="357"/>
      <c r="B971" s="281"/>
      <c r="C971" s="865"/>
      <c r="D971" s="1615"/>
      <c r="E971" s="1616"/>
      <c r="F971" s="1616"/>
      <c r="G971" s="1616"/>
      <c r="H971" s="1616"/>
      <c r="I971" s="1616"/>
      <c r="J971" s="1616"/>
      <c r="K971" s="1616"/>
      <c r="L971" s="942"/>
      <c r="M971" s="253"/>
      <c r="N971" s="131"/>
      <c r="O971" s="1639" t="str">
        <f t="shared" ref="O971:O1012" si="29">IF(C971*N971=0,"",C971*N971)</f>
        <v/>
      </c>
      <c r="P971" s="1640"/>
      <c r="Q971" s="1619" t="str">
        <f>IF(ISERROR(INDEX($W$970:$W$975,MATCH(M971,$V$970:$V$975,0))*O971),"",INDEX($W$970:$W$975,MATCH(M971,$V$970:$V$975,0))*O971)</f>
        <v/>
      </c>
      <c r="R971" s="1619"/>
      <c r="S971" s="1619"/>
      <c r="T971" s="412"/>
      <c r="U971" s="350"/>
      <c r="V971" s="469" t="str">
        <f>IF(K962=0,"",K962)</f>
        <v/>
      </c>
      <c r="W971" s="470">
        <f>M962</f>
        <v>0</v>
      </c>
    </row>
    <row r="972" spans="1:34" s="39" customFormat="1" ht="23.45" customHeight="1">
      <c r="A972" s="357"/>
      <c r="B972" s="281"/>
      <c r="C972" s="865"/>
      <c r="D972" s="1615"/>
      <c r="E972" s="1616"/>
      <c r="F972" s="1616"/>
      <c r="G972" s="1616"/>
      <c r="H972" s="1616"/>
      <c r="I972" s="1616"/>
      <c r="J972" s="1616"/>
      <c r="K972" s="1616"/>
      <c r="L972" s="942"/>
      <c r="M972" s="253"/>
      <c r="N972" s="131"/>
      <c r="O972" s="1639" t="str">
        <f t="shared" si="29"/>
        <v/>
      </c>
      <c r="P972" s="1640"/>
      <c r="Q972" s="1619" t="str">
        <f t="shared" ref="Q972:Q1012" si="30">IF(ISERROR(INDEX($W$970:$W$975,MATCH(M972,$V$970:$V$975,0))*O972),"",INDEX($W$970:$W$975,MATCH(M972,$V$970:$V$975,0))*O972)</f>
        <v/>
      </c>
      <c r="R972" s="1619"/>
      <c r="S972" s="1619"/>
      <c r="T972" s="412"/>
      <c r="U972" s="350"/>
      <c r="V972" s="469" t="str">
        <f>IF(Q962=0,"",Q962)</f>
        <v/>
      </c>
      <c r="W972" s="470">
        <f>S962</f>
        <v>0</v>
      </c>
    </row>
    <row r="973" spans="1:34" s="39" customFormat="1" ht="23.45" customHeight="1">
      <c r="A973" s="357"/>
      <c r="B973" s="281"/>
      <c r="C973" s="865"/>
      <c r="D973" s="1615"/>
      <c r="E973" s="1616"/>
      <c r="F973" s="1616"/>
      <c r="G973" s="1616"/>
      <c r="H973" s="1616"/>
      <c r="I973" s="1616"/>
      <c r="J973" s="1616"/>
      <c r="K973" s="1616"/>
      <c r="L973" s="942"/>
      <c r="M973" s="253"/>
      <c r="N973" s="131"/>
      <c r="O973" s="1639" t="str">
        <f t="shared" si="29"/>
        <v/>
      </c>
      <c r="P973" s="1640"/>
      <c r="Q973" s="1619" t="str">
        <f t="shared" si="30"/>
        <v/>
      </c>
      <c r="R973" s="1619"/>
      <c r="S973" s="1619"/>
      <c r="T973" s="412"/>
      <c r="U973" s="350"/>
      <c r="V973" s="469" t="str">
        <f>IF(D964=0,"",D964)</f>
        <v/>
      </c>
      <c r="W973" s="470">
        <f>F964</f>
        <v>0</v>
      </c>
    </row>
    <row r="974" spans="1:34" s="39" customFormat="1" ht="23.45" customHeight="1">
      <c r="A974" s="357"/>
      <c r="B974" s="281"/>
      <c r="C974" s="865"/>
      <c r="D974" s="1642"/>
      <c r="E974" s="1643"/>
      <c r="F974" s="1643"/>
      <c r="G974" s="1643"/>
      <c r="H974" s="1643"/>
      <c r="I974" s="1643"/>
      <c r="J974" s="1643"/>
      <c r="K974" s="1643"/>
      <c r="L974" s="942"/>
      <c r="M974" s="253"/>
      <c r="N974" s="131"/>
      <c r="O974" s="1639" t="str">
        <f t="shared" si="29"/>
        <v/>
      </c>
      <c r="P974" s="1640"/>
      <c r="Q974" s="1619" t="str">
        <f t="shared" si="30"/>
        <v/>
      </c>
      <c r="R974" s="1619"/>
      <c r="S974" s="1619"/>
      <c r="T974" s="412"/>
      <c r="U974" s="350"/>
      <c r="V974" s="469" t="str">
        <f>IF(K964=0,"",K964)</f>
        <v/>
      </c>
      <c r="W974" s="470">
        <f>M964</f>
        <v>0</v>
      </c>
    </row>
    <row r="975" spans="1:34" s="39" customFormat="1" ht="23.45" customHeight="1">
      <c r="A975" s="357"/>
      <c r="B975" s="281"/>
      <c r="C975" s="865"/>
      <c r="D975" s="1615"/>
      <c r="E975" s="1616"/>
      <c r="F975" s="1616"/>
      <c r="G975" s="1616"/>
      <c r="H975" s="1616"/>
      <c r="I975" s="1616"/>
      <c r="J975" s="1616"/>
      <c r="K975" s="1616"/>
      <c r="L975" s="942"/>
      <c r="M975" s="253"/>
      <c r="N975" s="131"/>
      <c r="O975" s="1639" t="str">
        <f t="shared" si="29"/>
        <v/>
      </c>
      <c r="P975" s="1640"/>
      <c r="Q975" s="1619" t="str">
        <f t="shared" si="30"/>
        <v/>
      </c>
      <c r="R975" s="1619"/>
      <c r="S975" s="1619"/>
      <c r="T975" s="412"/>
      <c r="U975" s="350"/>
      <c r="V975" s="469" t="str">
        <f>IF(Q964=0,"", Q964)</f>
        <v/>
      </c>
      <c r="W975" s="470">
        <f>S964</f>
        <v>0</v>
      </c>
    </row>
    <row r="976" spans="1:34" s="39" customFormat="1" ht="23.45" customHeight="1">
      <c r="A976" s="357"/>
      <c r="B976" s="281"/>
      <c r="C976" s="865"/>
      <c r="D976" s="1615"/>
      <c r="E976" s="1616"/>
      <c r="F976" s="1616"/>
      <c r="G976" s="1616"/>
      <c r="H976" s="1616"/>
      <c r="I976" s="1616"/>
      <c r="J976" s="1616"/>
      <c r="K976" s="1616"/>
      <c r="L976" s="942"/>
      <c r="M976" s="253"/>
      <c r="N976" s="131"/>
      <c r="O976" s="1639" t="str">
        <f t="shared" si="29"/>
        <v/>
      </c>
      <c r="P976" s="1640"/>
      <c r="Q976" s="1619" t="str">
        <f t="shared" si="30"/>
        <v/>
      </c>
      <c r="R976" s="1619"/>
      <c r="S976" s="1619"/>
      <c r="T976" s="412"/>
      <c r="U976" s="350"/>
      <c r="W976" s="143"/>
    </row>
    <row r="977" spans="1:23" s="39" customFormat="1" ht="23.45" customHeight="1">
      <c r="A977" s="357"/>
      <c r="B977" s="281"/>
      <c r="C977" s="865"/>
      <c r="D977" s="1615"/>
      <c r="E977" s="1616"/>
      <c r="F977" s="1616"/>
      <c r="G977" s="1616"/>
      <c r="H977" s="1616"/>
      <c r="I977" s="1616"/>
      <c r="J977" s="1616"/>
      <c r="K977" s="1616"/>
      <c r="L977" s="942"/>
      <c r="M977" s="253"/>
      <c r="N977" s="131"/>
      <c r="O977" s="1639" t="str">
        <f t="shared" si="29"/>
        <v/>
      </c>
      <c r="P977" s="1640"/>
      <c r="Q977" s="1619" t="str">
        <f t="shared" si="30"/>
        <v/>
      </c>
      <c r="R977" s="1619"/>
      <c r="S977" s="1619"/>
      <c r="T977" s="412"/>
      <c r="U977" s="350"/>
      <c r="W977" s="143"/>
    </row>
    <row r="978" spans="1:23" s="39" customFormat="1" ht="23.45" customHeight="1">
      <c r="A978" s="357"/>
      <c r="B978" s="281"/>
      <c r="C978" s="865"/>
      <c r="D978" s="1615"/>
      <c r="E978" s="1616"/>
      <c r="F978" s="1616"/>
      <c r="G978" s="1616"/>
      <c r="H978" s="1616"/>
      <c r="I978" s="1616"/>
      <c r="J978" s="1616"/>
      <c r="K978" s="1616"/>
      <c r="L978" s="942"/>
      <c r="M978" s="253"/>
      <c r="N978" s="131"/>
      <c r="O978" s="1639" t="str">
        <f t="shared" si="29"/>
        <v/>
      </c>
      <c r="P978" s="1640"/>
      <c r="Q978" s="1619" t="str">
        <f t="shared" si="30"/>
        <v/>
      </c>
      <c r="R978" s="1619"/>
      <c r="S978" s="1619"/>
      <c r="T978" s="412"/>
      <c r="U978" s="350"/>
      <c r="W978" s="143"/>
    </row>
    <row r="979" spans="1:23" s="39" customFormat="1" ht="23.45" customHeight="1">
      <c r="A979" s="357"/>
      <c r="B979" s="281"/>
      <c r="C979" s="865"/>
      <c r="D979" s="1615"/>
      <c r="E979" s="1616"/>
      <c r="F979" s="1616"/>
      <c r="G979" s="1616"/>
      <c r="H979" s="1616"/>
      <c r="I979" s="1616"/>
      <c r="J979" s="1616"/>
      <c r="K979" s="1616"/>
      <c r="L979" s="942"/>
      <c r="M979" s="253"/>
      <c r="N979" s="131"/>
      <c r="O979" s="1639" t="str">
        <f t="shared" si="29"/>
        <v/>
      </c>
      <c r="P979" s="1640"/>
      <c r="Q979" s="1619" t="str">
        <f t="shared" si="30"/>
        <v/>
      </c>
      <c r="R979" s="1619"/>
      <c r="S979" s="1619"/>
      <c r="T979" s="412"/>
      <c r="U979" s="350"/>
      <c r="W979" s="143"/>
    </row>
    <row r="980" spans="1:23" s="39" customFormat="1" ht="23.45" customHeight="1">
      <c r="A980" s="357"/>
      <c r="B980" s="281"/>
      <c r="C980" s="865"/>
      <c r="D980" s="1615"/>
      <c r="E980" s="1616"/>
      <c r="F980" s="1616"/>
      <c r="G980" s="1616"/>
      <c r="H980" s="1616"/>
      <c r="I980" s="1616"/>
      <c r="J980" s="1616"/>
      <c r="K980" s="1616"/>
      <c r="L980" s="942"/>
      <c r="M980" s="253"/>
      <c r="N980" s="131"/>
      <c r="O980" s="1639" t="str">
        <f t="shared" si="29"/>
        <v/>
      </c>
      <c r="P980" s="1640"/>
      <c r="Q980" s="1619" t="str">
        <f t="shared" si="30"/>
        <v/>
      </c>
      <c r="R980" s="1619"/>
      <c r="S980" s="1619"/>
      <c r="T980" s="412"/>
      <c r="U980" s="350"/>
      <c r="W980" s="143"/>
    </row>
    <row r="981" spans="1:23" s="39" customFormat="1" ht="23.45" customHeight="1">
      <c r="A981" s="357"/>
      <c r="B981" s="281"/>
      <c r="C981" s="90"/>
      <c r="D981" s="1615"/>
      <c r="E981" s="1616"/>
      <c r="F981" s="1616"/>
      <c r="G981" s="1616"/>
      <c r="H981" s="1616"/>
      <c r="I981" s="1616"/>
      <c r="J981" s="1616"/>
      <c r="K981" s="1616"/>
      <c r="L981" s="217"/>
      <c r="M981" s="253"/>
      <c r="N981" s="131"/>
      <c r="O981" s="1639" t="str">
        <f t="shared" si="29"/>
        <v/>
      </c>
      <c r="P981" s="1640"/>
      <c r="Q981" s="1619" t="str">
        <f t="shared" si="30"/>
        <v/>
      </c>
      <c r="R981" s="1619"/>
      <c r="S981" s="1619"/>
      <c r="T981" s="412"/>
      <c r="U981" s="350"/>
      <c r="W981" s="143"/>
    </row>
    <row r="982" spans="1:23" s="39" customFormat="1" ht="23.45" customHeight="1">
      <c r="A982" s="357"/>
      <c r="B982" s="281"/>
      <c r="C982" s="90"/>
      <c r="D982" s="1615"/>
      <c r="E982" s="1616"/>
      <c r="F982" s="1616"/>
      <c r="G982" s="1616"/>
      <c r="H982" s="1616"/>
      <c r="I982" s="1616"/>
      <c r="J982" s="1616"/>
      <c r="K982" s="1616"/>
      <c r="L982" s="217"/>
      <c r="M982" s="253"/>
      <c r="N982" s="131"/>
      <c r="O982" s="1639" t="str">
        <f t="shared" si="29"/>
        <v/>
      </c>
      <c r="P982" s="1640"/>
      <c r="Q982" s="1619" t="str">
        <f t="shared" si="30"/>
        <v/>
      </c>
      <c r="R982" s="1619"/>
      <c r="S982" s="1619"/>
      <c r="T982" s="412"/>
      <c r="U982" s="350"/>
      <c r="W982" s="143"/>
    </row>
    <row r="983" spans="1:23" s="39" customFormat="1" ht="23.45" customHeight="1">
      <c r="A983" s="357"/>
      <c r="B983" s="281"/>
      <c r="C983" s="90"/>
      <c r="D983" s="1615"/>
      <c r="E983" s="1616"/>
      <c r="F983" s="1616"/>
      <c r="G983" s="1616"/>
      <c r="H983" s="1616"/>
      <c r="I983" s="1616"/>
      <c r="J983" s="1616"/>
      <c r="K983" s="1616"/>
      <c r="L983" s="217"/>
      <c r="M983" s="253"/>
      <c r="N983" s="131"/>
      <c r="O983" s="1639" t="str">
        <f t="shared" si="29"/>
        <v/>
      </c>
      <c r="P983" s="1640"/>
      <c r="Q983" s="1619" t="str">
        <f t="shared" si="30"/>
        <v/>
      </c>
      <c r="R983" s="1619"/>
      <c r="S983" s="1619"/>
      <c r="T983" s="412"/>
      <c r="U983" s="350"/>
      <c r="W983" s="143"/>
    </row>
    <row r="984" spans="1:23" s="39" customFormat="1" ht="23.45" customHeight="1">
      <c r="A984" s="357"/>
      <c r="B984" s="281"/>
      <c r="C984" s="90"/>
      <c r="D984" s="1615"/>
      <c r="E984" s="1616"/>
      <c r="F984" s="1616"/>
      <c r="G984" s="1616"/>
      <c r="H984" s="1616"/>
      <c r="I984" s="1616"/>
      <c r="J984" s="1616"/>
      <c r="K984" s="1616"/>
      <c r="L984" s="217"/>
      <c r="M984" s="253"/>
      <c r="N984" s="131"/>
      <c r="O984" s="1639" t="str">
        <f t="shared" si="29"/>
        <v/>
      </c>
      <c r="P984" s="1640"/>
      <c r="Q984" s="1619" t="str">
        <f t="shared" si="30"/>
        <v/>
      </c>
      <c r="R984" s="1619"/>
      <c r="S984" s="1619"/>
      <c r="T984" s="412"/>
      <c r="U984" s="350"/>
      <c r="W984" s="143"/>
    </row>
    <row r="985" spans="1:23" s="39" customFormat="1" ht="23.45" customHeight="1">
      <c r="A985" s="357"/>
      <c r="B985" s="281"/>
      <c r="C985" s="90"/>
      <c r="D985" s="1615"/>
      <c r="E985" s="1616"/>
      <c r="F985" s="1616"/>
      <c r="G985" s="1616"/>
      <c r="H985" s="1616"/>
      <c r="I985" s="1616"/>
      <c r="J985" s="1616"/>
      <c r="K985" s="1616"/>
      <c r="L985" s="217"/>
      <c r="M985" s="253"/>
      <c r="N985" s="131"/>
      <c r="O985" s="1639" t="str">
        <f t="shared" si="29"/>
        <v/>
      </c>
      <c r="P985" s="1640"/>
      <c r="Q985" s="1619" t="str">
        <f t="shared" si="30"/>
        <v/>
      </c>
      <c r="R985" s="1619"/>
      <c r="S985" s="1619"/>
      <c r="T985" s="412"/>
      <c r="U985" s="350"/>
      <c r="W985" s="143"/>
    </row>
    <row r="986" spans="1:23" s="39" customFormat="1" ht="23.45" customHeight="1">
      <c r="A986" s="357"/>
      <c r="B986" s="281"/>
      <c r="C986" s="90"/>
      <c r="D986" s="1615"/>
      <c r="E986" s="1616"/>
      <c r="F986" s="1616"/>
      <c r="G986" s="1616"/>
      <c r="H986" s="1616"/>
      <c r="I986" s="1616"/>
      <c r="J986" s="1616"/>
      <c r="K986" s="1616"/>
      <c r="L986" s="217"/>
      <c r="M986" s="253"/>
      <c r="N986" s="131"/>
      <c r="O986" s="1639" t="str">
        <f t="shared" si="29"/>
        <v/>
      </c>
      <c r="P986" s="1640"/>
      <c r="Q986" s="1619" t="str">
        <f t="shared" si="30"/>
        <v/>
      </c>
      <c r="R986" s="1619"/>
      <c r="S986" s="1619"/>
      <c r="T986" s="412"/>
      <c r="U986" s="350"/>
      <c r="W986" s="143"/>
    </row>
    <row r="987" spans="1:23" s="39" customFormat="1" ht="23.45" customHeight="1">
      <c r="A987" s="357"/>
      <c r="B987" s="281"/>
      <c r="C987" s="90"/>
      <c r="D987" s="1615"/>
      <c r="E987" s="1616"/>
      <c r="F987" s="1616"/>
      <c r="G987" s="1616"/>
      <c r="H987" s="1616"/>
      <c r="I987" s="1616"/>
      <c r="J987" s="1616"/>
      <c r="K987" s="1616"/>
      <c r="L987" s="217"/>
      <c r="M987" s="253"/>
      <c r="N987" s="131"/>
      <c r="O987" s="1639" t="str">
        <f t="shared" si="29"/>
        <v/>
      </c>
      <c r="P987" s="1640"/>
      <c r="Q987" s="1619" t="str">
        <f t="shared" si="30"/>
        <v/>
      </c>
      <c r="R987" s="1619"/>
      <c r="S987" s="1619"/>
      <c r="T987" s="412"/>
      <c r="U987" s="350"/>
      <c r="W987" s="143"/>
    </row>
    <row r="988" spans="1:23" s="39" customFormat="1" ht="23.45" customHeight="1">
      <c r="A988" s="357"/>
      <c r="B988" s="281"/>
      <c r="C988" s="865"/>
      <c r="D988" s="1615"/>
      <c r="E988" s="1616"/>
      <c r="F988" s="1616"/>
      <c r="G988" s="1616"/>
      <c r="H988" s="1616"/>
      <c r="I988" s="1616"/>
      <c r="J988" s="1616"/>
      <c r="K988" s="1616"/>
      <c r="L988" s="942"/>
      <c r="M988" s="253"/>
      <c r="N988" s="131"/>
      <c r="O988" s="1639" t="str">
        <f t="shared" si="29"/>
        <v/>
      </c>
      <c r="P988" s="1640"/>
      <c r="Q988" s="1619" t="str">
        <f t="shared" si="30"/>
        <v/>
      </c>
      <c r="R988" s="1619"/>
      <c r="S988" s="1619"/>
      <c r="T988" s="412"/>
      <c r="U988" s="350"/>
      <c r="W988" s="143"/>
    </row>
    <row r="989" spans="1:23" s="39" customFormat="1" ht="23.45" customHeight="1">
      <c r="A989" s="357"/>
      <c r="B989" s="281"/>
      <c r="C989" s="865"/>
      <c r="D989" s="1615"/>
      <c r="E989" s="1616"/>
      <c r="F989" s="1616"/>
      <c r="G989" s="1616"/>
      <c r="H989" s="1616"/>
      <c r="I989" s="1616"/>
      <c r="J989" s="1616"/>
      <c r="K989" s="1616"/>
      <c r="L989" s="942"/>
      <c r="M989" s="253"/>
      <c r="N989" s="131"/>
      <c r="O989" s="1639" t="str">
        <f t="shared" si="29"/>
        <v/>
      </c>
      <c r="P989" s="1640"/>
      <c r="Q989" s="1619" t="str">
        <f t="shared" si="30"/>
        <v/>
      </c>
      <c r="R989" s="1619"/>
      <c r="S989" s="1619"/>
      <c r="T989" s="412"/>
      <c r="U989" s="350"/>
      <c r="W989" s="143"/>
    </row>
    <row r="990" spans="1:23" s="39" customFormat="1" ht="23.45" customHeight="1">
      <c r="A990" s="357"/>
      <c r="B990" s="281"/>
      <c r="C990" s="865"/>
      <c r="D990" s="1615"/>
      <c r="E990" s="1616"/>
      <c r="F990" s="1616"/>
      <c r="G990" s="1616"/>
      <c r="H990" s="1616"/>
      <c r="I990" s="1616"/>
      <c r="J990" s="1616"/>
      <c r="K990" s="1616"/>
      <c r="L990" s="942"/>
      <c r="M990" s="253"/>
      <c r="N990" s="131"/>
      <c r="O990" s="1639" t="str">
        <f t="shared" si="29"/>
        <v/>
      </c>
      <c r="P990" s="1640"/>
      <c r="Q990" s="1619" t="str">
        <f t="shared" si="30"/>
        <v/>
      </c>
      <c r="R990" s="1619"/>
      <c r="S990" s="1619"/>
      <c r="T990" s="412"/>
      <c r="U990" s="350"/>
      <c r="W990" s="143"/>
    </row>
    <row r="991" spans="1:23" s="39" customFormat="1" ht="23.45" customHeight="1">
      <c r="A991" s="357"/>
      <c r="B991" s="281"/>
      <c r="C991" s="865"/>
      <c r="D991" s="1615"/>
      <c r="E991" s="1616"/>
      <c r="F991" s="1616"/>
      <c r="G991" s="1616"/>
      <c r="H991" s="1616"/>
      <c r="I991" s="1616"/>
      <c r="J991" s="1616"/>
      <c r="K991" s="1616"/>
      <c r="L991" s="942"/>
      <c r="M991" s="253"/>
      <c r="N991" s="131"/>
      <c r="O991" s="1639" t="str">
        <f t="shared" si="29"/>
        <v/>
      </c>
      <c r="P991" s="1640"/>
      <c r="Q991" s="1619" t="str">
        <f t="shared" si="30"/>
        <v/>
      </c>
      <c r="R991" s="1619"/>
      <c r="S991" s="1619"/>
      <c r="T991" s="412"/>
      <c r="U991" s="350"/>
      <c r="W991" s="143"/>
    </row>
    <row r="992" spans="1:23" s="39" customFormat="1" ht="23.45" customHeight="1">
      <c r="A992" s="357"/>
      <c r="B992" s="281"/>
      <c r="C992" s="865"/>
      <c r="D992" s="1615"/>
      <c r="E992" s="1616"/>
      <c r="F992" s="1616"/>
      <c r="G992" s="1616"/>
      <c r="H992" s="1616"/>
      <c r="I992" s="1616"/>
      <c r="J992" s="1616"/>
      <c r="K992" s="1616"/>
      <c r="L992" s="942"/>
      <c r="M992" s="253"/>
      <c r="N992" s="131"/>
      <c r="O992" s="1639" t="str">
        <f t="shared" si="29"/>
        <v/>
      </c>
      <c r="P992" s="1640"/>
      <c r="Q992" s="1619" t="str">
        <f t="shared" si="30"/>
        <v/>
      </c>
      <c r="R992" s="1619"/>
      <c r="S992" s="1619"/>
      <c r="T992" s="412"/>
      <c r="U992" s="350"/>
      <c r="W992" s="143"/>
    </row>
    <row r="993" spans="1:24" s="39" customFormat="1" ht="23.45" customHeight="1">
      <c r="A993" s="357"/>
      <c r="B993" s="281"/>
      <c r="C993" s="865"/>
      <c r="D993" s="1615"/>
      <c r="E993" s="1616"/>
      <c r="F993" s="1616"/>
      <c r="G993" s="1616"/>
      <c r="H993" s="1616"/>
      <c r="I993" s="1616"/>
      <c r="J993" s="1616"/>
      <c r="K993" s="1616"/>
      <c r="L993" s="942"/>
      <c r="M993" s="253"/>
      <c r="N993" s="131"/>
      <c r="O993" s="1639" t="str">
        <f t="shared" si="29"/>
        <v/>
      </c>
      <c r="P993" s="1640"/>
      <c r="Q993" s="1619" t="str">
        <f t="shared" si="30"/>
        <v/>
      </c>
      <c r="R993" s="1619"/>
      <c r="S993" s="1619"/>
      <c r="T993" s="412"/>
      <c r="U993" s="350"/>
      <c r="W993" s="143"/>
    </row>
    <row r="994" spans="1:24" s="39" customFormat="1" ht="23.45" customHeight="1">
      <c r="A994" s="357"/>
      <c r="B994" s="281"/>
      <c r="C994" s="865"/>
      <c r="D994" s="1615"/>
      <c r="E994" s="1616"/>
      <c r="F994" s="1616"/>
      <c r="G994" s="1616"/>
      <c r="H994" s="1616"/>
      <c r="I994" s="1616"/>
      <c r="J994" s="1616"/>
      <c r="K994" s="1616"/>
      <c r="L994" s="942"/>
      <c r="M994" s="253"/>
      <c r="N994" s="131"/>
      <c r="O994" s="1639" t="str">
        <f t="shared" si="29"/>
        <v/>
      </c>
      <c r="P994" s="1640"/>
      <c r="Q994" s="1619" t="str">
        <f t="shared" si="30"/>
        <v/>
      </c>
      <c r="R994" s="1619"/>
      <c r="S994" s="1619"/>
      <c r="T994" s="412"/>
      <c r="U994" s="350"/>
      <c r="W994" s="143"/>
    </row>
    <row r="995" spans="1:24" s="39" customFormat="1" ht="23.45" customHeight="1">
      <c r="A995" s="357"/>
      <c r="B995" s="281"/>
      <c r="C995" s="865"/>
      <c r="D995" s="1615"/>
      <c r="E995" s="1616"/>
      <c r="F995" s="1616"/>
      <c r="G995" s="1616"/>
      <c r="H995" s="1616"/>
      <c r="I995" s="1616"/>
      <c r="J995" s="1616"/>
      <c r="K995" s="1616"/>
      <c r="L995" s="942"/>
      <c r="M995" s="253"/>
      <c r="N995" s="131"/>
      <c r="O995" s="1639" t="str">
        <f t="shared" si="29"/>
        <v/>
      </c>
      <c r="P995" s="1640"/>
      <c r="Q995" s="1619" t="str">
        <f t="shared" si="30"/>
        <v/>
      </c>
      <c r="R995" s="1619"/>
      <c r="S995" s="1619"/>
      <c r="T995" s="412"/>
      <c r="U995" s="350"/>
      <c r="W995" s="143"/>
    </row>
    <row r="996" spans="1:24" s="39" customFormat="1" ht="23.45" customHeight="1">
      <c r="A996" s="357"/>
      <c r="B996" s="281"/>
      <c r="C996" s="865"/>
      <c r="D996" s="1615"/>
      <c r="E996" s="1616"/>
      <c r="F996" s="1616"/>
      <c r="G996" s="1616"/>
      <c r="H996" s="1616"/>
      <c r="I996" s="1616"/>
      <c r="J996" s="1616"/>
      <c r="K996" s="1616"/>
      <c r="L996" s="942"/>
      <c r="M996" s="253"/>
      <c r="N996" s="131"/>
      <c r="O996" s="1639" t="str">
        <f t="shared" si="29"/>
        <v/>
      </c>
      <c r="P996" s="1640"/>
      <c r="Q996" s="1619" t="str">
        <f t="shared" si="30"/>
        <v/>
      </c>
      <c r="R996" s="1619"/>
      <c r="S996" s="1619"/>
      <c r="T996" s="412"/>
      <c r="U996" s="350"/>
      <c r="W996" s="143"/>
    </row>
    <row r="997" spans="1:24" s="39" customFormat="1" ht="23.45" customHeight="1">
      <c r="A997" s="357"/>
      <c r="B997" s="281"/>
      <c r="C997" s="865"/>
      <c r="D997" s="1615"/>
      <c r="E997" s="1616"/>
      <c r="F997" s="1616"/>
      <c r="G997" s="1616"/>
      <c r="H997" s="1616"/>
      <c r="I997" s="1616"/>
      <c r="J997" s="1616"/>
      <c r="K997" s="1616"/>
      <c r="L997" s="942"/>
      <c r="M997" s="253"/>
      <c r="N997" s="131"/>
      <c r="O997" s="1639" t="str">
        <f>IF(C997*N997=0,"",C997*N997)</f>
        <v/>
      </c>
      <c r="P997" s="1640"/>
      <c r="Q997" s="1619" t="str">
        <f t="shared" si="30"/>
        <v/>
      </c>
      <c r="R997" s="1619"/>
      <c r="S997" s="1619"/>
      <c r="T997" s="412"/>
      <c r="U997" s="350"/>
      <c r="W997" s="143"/>
    </row>
    <row r="998" spans="1:24" s="39" customFormat="1" ht="23.45" customHeight="1">
      <c r="A998" s="357"/>
      <c r="B998" s="281"/>
      <c r="C998" s="865"/>
      <c r="D998" s="1615"/>
      <c r="E998" s="1616"/>
      <c r="F998" s="1616"/>
      <c r="G998" s="1616"/>
      <c r="H998" s="1616"/>
      <c r="I998" s="1616"/>
      <c r="J998" s="1616"/>
      <c r="K998" s="1616"/>
      <c r="L998" s="942"/>
      <c r="M998" s="253"/>
      <c r="N998" s="131"/>
      <c r="O998" s="1639" t="str">
        <f>IF(C998*N998=0,"",C998*N998)</f>
        <v/>
      </c>
      <c r="P998" s="1640"/>
      <c r="Q998" s="1619" t="str">
        <f t="shared" si="30"/>
        <v/>
      </c>
      <c r="R998" s="1619"/>
      <c r="S998" s="1619"/>
      <c r="T998" s="412"/>
      <c r="U998" s="350"/>
      <c r="W998" s="143"/>
    </row>
    <row r="999" spans="1:24" s="39" customFormat="1" ht="23.45" customHeight="1">
      <c r="A999" s="357"/>
      <c r="B999" s="281"/>
      <c r="C999" s="865"/>
      <c r="D999" s="1615"/>
      <c r="E999" s="1616"/>
      <c r="F999" s="1616"/>
      <c r="G999" s="1616"/>
      <c r="H999" s="1616"/>
      <c r="I999" s="1616"/>
      <c r="J999" s="1616"/>
      <c r="K999" s="1616"/>
      <c r="L999" s="942"/>
      <c r="M999" s="253"/>
      <c r="N999" s="131"/>
      <c r="O999" s="1639" t="str">
        <f>IF(C999*N999=0,"",C999*N999)</f>
        <v/>
      </c>
      <c r="P999" s="1640"/>
      <c r="Q999" s="1619" t="str">
        <f t="shared" si="30"/>
        <v/>
      </c>
      <c r="R999" s="1619"/>
      <c r="S999" s="1619"/>
      <c r="T999" s="412"/>
      <c r="U999" s="350"/>
      <c r="W999" s="143"/>
    </row>
    <row r="1000" spans="1:24" s="39" customFormat="1" ht="23.45" customHeight="1">
      <c r="A1000" s="357"/>
      <c r="B1000" s="281"/>
      <c r="C1000" s="865"/>
      <c r="D1000" s="1615"/>
      <c r="E1000" s="1616"/>
      <c r="F1000" s="1616"/>
      <c r="G1000" s="1616"/>
      <c r="H1000" s="1616"/>
      <c r="I1000" s="1616"/>
      <c r="J1000" s="1616"/>
      <c r="K1000" s="1616"/>
      <c r="L1000" s="942"/>
      <c r="M1000" s="253"/>
      <c r="N1000" s="131"/>
      <c r="O1000" s="1639" t="str">
        <f t="shared" si="29"/>
        <v/>
      </c>
      <c r="P1000" s="1640"/>
      <c r="Q1000" s="1619" t="str">
        <f t="shared" si="30"/>
        <v/>
      </c>
      <c r="R1000" s="1619"/>
      <c r="S1000" s="1619"/>
      <c r="T1000" s="412"/>
      <c r="U1000" s="350"/>
      <c r="W1000" s="143"/>
    </row>
    <row r="1001" spans="1:24" s="39" customFormat="1" ht="23.45" customHeight="1">
      <c r="A1001" s="357"/>
      <c r="B1001" s="281"/>
      <c r="C1001" s="865"/>
      <c r="D1001" s="1615"/>
      <c r="E1001" s="1616"/>
      <c r="F1001" s="1616"/>
      <c r="G1001" s="1616"/>
      <c r="H1001" s="1616"/>
      <c r="I1001" s="1616"/>
      <c r="J1001" s="1616"/>
      <c r="K1001" s="1616"/>
      <c r="L1001" s="942"/>
      <c r="M1001" s="253"/>
      <c r="N1001" s="131"/>
      <c r="O1001" s="1639" t="str">
        <f t="shared" si="29"/>
        <v/>
      </c>
      <c r="P1001" s="1640"/>
      <c r="Q1001" s="1619" t="str">
        <f t="shared" si="30"/>
        <v/>
      </c>
      <c r="R1001" s="1619"/>
      <c r="S1001" s="1619"/>
      <c r="T1001" s="412"/>
      <c r="U1001" s="350"/>
      <c r="W1001" s="143"/>
    </row>
    <row r="1002" spans="1:24" s="39" customFormat="1" ht="23.45" customHeight="1">
      <c r="A1002" s="357"/>
      <c r="B1002" s="281"/>
      <c r="C1002" s="865"/>
      <c r="D1002" s="1615"/>
      <c r="E1002" s="1616"/>
      <c r="F1002" s="1616"/>
      <c r="G1002" s="1616"/>
      <c r="H1002" s="1616"/>
      <c r="I1002" s="1616"/>
      <c r="J1002" s="1616"/>
      <c r="K1002" s="1657"/>
      <c r="L1002" s="942"/>
      <c r="M1002" s="253"/>
      <c r="N1002" s="131"/>
      <c r="O1002" s="1639" t="str">
        <f t="shared" si="29"/>
        <v/>
      </c>
      <c r="P1002" s="1640"/>
      <c r="Q1002" s="1619" t="str">
        <f t="shared" si="30"/>
        <v/>
      </c>
      <c r="R1002" s="1619"/>
      <c r="S1002" s="1619"/>
      <c r="T1002" s="412"/>
      <c r="U1002" s="350"/>
      <c r="W1002" s="143"/>
    </row>
    <row r="1003" spans="1:24" s="39" customFormat="1" ht="23.45" customHeight="1">
      <c r="A1003" s="357"/>
      <c r="B1003" s="281"/>
      <c r="C1003" s="865"/>
      <c r="D1003" s="1615"/>
      <c r="E1003" s="1616"/>
      <c r="F1003" s="1616"/>
      <c r="G1003" s="1616"/>
      <c r="H1003" s="1616"/>
      <c r="I1003" s="1616"/>
      <c r="J1003" s="1616"/>
      <c r="K1003" s="1616"/>
      <c r="L1003" s="942"/>
      <c r="M1003" s="253"/>
      <c r="N1003" s="131"/>
      <c r="O1003" s="1639" t="str">
        <f t="shared" si="29"/>
        <v/>
      </c>
      <c r="P1003" s="1640"/>
      <c r="Q1003" s="1619" t="str">
        <f t="shared" si="30"/>
        <v/>
      </c>
      <c r="R1003" s="1619"/>
      <c r="S1003" s="1619"/>
      <c r="T1003" s="412"/>
      <c r="U1003" s="350"/>
      <c r="V1003" s="155"/>
      <c r="W1003" s="157"/>
      <c r="X1003" s="155"/>
    </row>
    <row r="1004" spans="1:24" s="39" customFormat="1" ht="23.45" customHeight="1">
      <c r="A1004" s="357"/>
      <c r="B1004" s="281"/>
      <c r="C1004" s="865"/>
      <c r="D1004" s="1615"/>
      <c r="E1004" s="1616"/>
      <c r="F1004" s="1616"/>
      <c r="G1004" s="1616"/>
      <c r="H1004" s="1616"/>
      <c r="I1004" s="1616"/>
      <c r="J1004" s="1616"/>
      <c r="K1004" s="1616"/>
      <c r="L1004" s="942"/>
      <c r="M1004" s="253"/>
      <c r="N1004" s="131"/>
      <c r="O1004" s="1639" t="str">
        <f t="shared" si="29"/>
        <v/>
      </c>
      <c r="P1004" s="1640"/>
      <c r="Q1004" s="1619" t="str">
        <f t="shared" si="30"/>
        <v/>
      </c>
      <c r="R1004" s="1619"/>
      <c r="S1004" s="1619"/>
      <c r="T1004" s="412"/>
      <c r="U1004" s="350"/>
      <c r="V1004" s="202"/>
      <c r="W1004" s="202"/>
      <c r="X1004" s="202"/>
    </row>
    <row r="1005" spans="1:24" s="39" customFormat="1" ht="23.45" customHeight="1">
      <c r="A1005" s="357"/>
      <c r="B1005" s="281"/>
      <c r="C1005" s="865"/>
      <c r="D1005" s="1615"/>
      <c r="E1005" s="1616"/>
      <c r="F1005" s="1616"/>
      <c r="G1005" s="1616"/>
      <c r="H1005" s="1616"/>
      <c r="I1005" s="1616"/>
      <c r="J1005" s="1616"/>
      <c r="K1005" s="1616"/>
      <c r="L1005" s="942"/>
      <c r="M1005" s="253"/>
      <c r="N1005" s="131"/>
      <c r="O1005" s="1639" t="str">
        <f t="shared" si="29"/>
        <v/>
      </c>
      <c r="P1005" s="1640"/>
      <c r="Q1005" s="1619" t="str">
        <f t="shared" si="30"/>
        <v/>
      </c>
      <c r="R1005" s="1619"/>
      <c r="S1005" s="1619"/>
      <c r="T1005" s="412"/>
      <c r="U1005" s="350"/>
      <c r="V1005" s="202"/>
      <c r="W1005" s="202"/>
      <c r="X1005" s="202"/>
    </row>
    <row r="1006" spans="1:24" s="39" customFormat="1" ht="23.45" customHeight="1">
      <c r="A1006" s="357"/>
      <c r="B1006" s="281"/>
      <c r="C1006" s="865"/>
      <c r="D1006" s="1615"/>
      <c r="E1006" s="1616"/>
      <c r="F1006" s="1616"/>
      <c r="G1006" s="1616"/>
      <c r="H1006" s="1616"/>
      <c r="I1006" s="1616"/>
      <c r="J1006" s="1616"/>
      <c r="K1006" s="1616"/>
      <c r="L1006" s="942"/>
      <c r="M1006" s="253"/>
      <c r="N1006" s="131"/>
      <c r="O1006" s="1639" t="str">
        <f t="shared" si="29"/>
        <v/>
      </c>
      <c r="P1006" s="1640"/>
      <c r="Q1006" s="1619" t="str">
        <f t="shared" si="30"/>
        <v/>
      </c>
      <c r="R1006" s="1619"/>
      <c r="S1006" s="1619"/>
      <c r="T1006" s="412"/>
      <c r="U1006" s="350"/>
      <c r="V1006" s="203"/>
      <c r="W1006" s="476"/>
      <c r="X1006" s="203"/>
    </row>
    <row r="1007" spans="1:24" s="39" customFormat="1" ht="23.45" customHeight="1">
      <c r="A1007" s="357"/>
      <c r="B1007" s="281"/>
      <c r="C1007" s="865"/>
      <c r="D1007" s="1615"/>
      <c r="E1007" s="1616"/>
      <c r="F1007" s="1616"/>
      <c r="G1007" s="1616"/>
      <c r="H1007" s="1616"/>
      <c r="I1007" s="1616"/>
      <c r="J1007" s="1616"/>
      <c r="K1007" s="1616"/>
      <c r="L1007" s="942"/>
      <c r="M1007" s="253"/>
      <c r="N1007" s="131"/>
      <c r="O1007" s="1639" t="str">
        <f t="shared" si="29"/>
        <v/>
      </c>
      <c r="P1007" s="1640"/>
      <c r="Q1007" s="1619" t="str">
        <f t="shared" si="30"/>
        <v/>
      </c>
      <c r="R1007" s="1619"/>
      <c r="S1007" s="1619"/>
      <c r="T1007" s="412"/>
      <c r="U1007" s="350"/>
      <c r="V1007" s="203"/>
      <c r="W1007" s="476"/>
      <c r="X1007" s="203"/>
    </row>
    <row r="1008" spans="1:24" s="39" customFormat="1" ht="23.45" customHeight="1">
      <c r="A1008" s="357"/>
      <c r="B1008" s="281"/>
      <c r="C1008" s="865"/>
      <c r="D1008" s="1615"/>
      <c r="E1008" s="1616"/>
      <c r="F1008" s="1616"/>
      <c r="G1008" s="1616"/>
      <c r="H1008" s="1616"/>
      <c r="I1008" s="1616"/>
      <c r="J1008" s="1616"/>
      <c r="K1008" s="1616"/>
      <c r="L1008" s="942"/>
      <c r="M1008" s="253"/>
      <c r="N1008" s="131"/>
      <c r="O1008" s="1639" t="str">
        <f t="shared" si="29"/>
        <v/>
      </c>
      <c r="P1008" s="1640"/>
      <c r="Q1008" s="1619" t="str">
        <f t="shared" si="30"/>
        <v/>
      </c>
      <c r="R1008" s="1619"/>
      <c r="S1008" s="1619"/>
      <c r="T1008" s="412"/>
      <c r="U1008" s="350"/>
      <c r="V1008" s="89"/>
      <c r="W1008" s="89"/>
      <c r="X1008" s="89"/>
    </row>
    <row r="1009" spans="1:248" s="39" customFormat="1" ht="23.45" customHeight="1">
      <c r="A1009" s="357"/>
      <c r="B1009" s="281"/>
      <c r="C1009" s="865"/>
      <c r="D1009" s="1615"/>
      <c r="E1009" s="1616"/>
      <c r="F1009" s="1616"/>
      <c r="G1009" s="1616"/>
      <c r="H1009" s="1616"/>
      <c r="I1009" s="1616"/>
      <c r="J1009" s="1616"/>
      <c r="K1009" s="1616"/>
      <c r="L1009" s="942"/>
      <c r="M1009" s="253"/>
      <c r="N1009" s="131"/>
      <c r="O1009" s="1639" t="str">
        <f t="shared" si="29"/>
        <v/>
      </c>
      <c r="P1009" s="1640"/>
      <c r="Q1009" s="1619" t="str">
        <f t="shared" si="30"/>
        <v/>
      </c>
      <c r="R1009" s="1619"/>
      <c r="S1009" s="1619"/>
      <c r="T1009" s="412"/>
      <c r="U1009" s="350"/>
      <c r="V1009" s="143"/>
      <c r="W1009" s="143"/>
      <c r="X1009" s="143"/>
    </row>
    <row r="1010" spans="1:248" s="39" customFormat="1" ht="23.45" customHeight="1">
      <c r="A1010" s="357"/>
      <c r="B1010" s="281"/>
      <c r="C1010" s="865"/>
      <c r="D1010" s="1615"/>
      <c r="E1010" s="1616"/>
      <c r="F1010" s="1616"/>
      <c r="G1010" s="1616"/>
      <c r="H1010" s="1616"/>
      <c r="I1010" s="1616"/>
      <c r="J1010" s="1616"/>
      <c r="K1010" s="1616"/>
      <c r="L1010" s="942"/>
      <c r="M1010" s="253"/>
      <c r="N1010" s="131"/>
      <c r="O1010" s="1639" t="str">
        <f t="shared" si="29"/>
        <v/>
      </c>
      <c r="P1010" s="1640"/>
      <c r="Q1010" s="1619" t="str">
        <f t="shared" si="30"/>
        <v/>
      </c>
      <c r="R1010" s="1619"/>
      <c r="S1010" s="1619"/>
      <c r="T1010" s="412"/>
      <c r="U1010" s="350"/>
      <c r="V1010" s="88"/>
      <c r="W1010" s="89"/>
      <c r="X1010" s="89"/>
    </row>
    <row r="1011" spans="1:248" s="39" customFormat="1" ht="23.45" customHeight="1">
      <c r="A1011" s="357"/>
      <c r="B1011" s="281"/>
      <c r="C1011" s="865"/>
      <c r="D1011" s="1615"/>
      <c r="E1011" s="1616"/>
      <c r="F1011" s="1616"/>
      <c r="G1011" s="1616"/>
      <c r="H1011" s="1616"/>
      <c r="I1011" s="1616"/>
      <c r="J1011" s="1616"/>
      <c r="K1011" s="1616"/>
      <c r="L1011" s="942"/>
      <c r="M1011" s="253"/>
      <c r="N1011" s="131"/>
      <c r="O1011" s="1639" t="str">
        <f t="shared" si="29"/>
        <v/>
      </c>
      <c r="P1011" s="1640"/>
      <c r="Q1011" s="1619" t="str">
        <f t="shared" si="30"/>
        <v/>
      </c>
      <c r="R1011" s="1619"/>
      <c r="S1011" s="1619"/>
      <c r="T1011" s="412"/>
      <c r="U1011" s="350"/>
      <c r="V1011" s="162"/>
      <c r="W1011" s="163"/>
      <c r="X1011" s="164"/>
    </row>
    <row r="1012" spans="1:248" s="39" customFormat="1" ht="23.45" customHeight="1">
      <c r="A1012" s="357"/>
      <c r="B1012" s="281"/>
      <c r="C1012" s="865"/>
      <c r="D1012" s="1615"/>
      <c r="E1012" s="1616"/>
      <c r="F1012" s="1616"/>
      <c r="G1012" s="1616"/>
      <c r="H1012" s="1616"/>
      <c r="I1012" s="1616"/>
      <c r="J1012" s="1616"/>
      <c r="K1012" s="1616"/>
      <c r="L1012" s="942"/>
      <c r="M1012" s="253"/>
      <c r="N1012" s="131"/>
      <c r="O1012" s="1639" t="str">
        <f t="shared" si="29"/>
        <v/>
      </c>
      <c r="P1012" s="1640"/>
      <c r="Q1012" s="1619" t="str">
        <f t="shared" si="30"/>
        <v/>
      </c>
      <c r="R1012" s="1619"/>
      <c r="S1012" s="1619"/>
      <c r="T1012" s="412"/>
      <c r="U1012" s="350"/>
      <c r="V1012" s="162"/>
      <c r="W1012" s="163"/>
      <c r="X1012" s="164"/>
    </row>
    <row r="1013" spans="1:248" s="155" customFormat="1" ht="3.75" customHeight="1">
      <c r="A1013" s="260"/>
      <c r="B1013" s="231"/>
      <c r="C1013" s="943"/>
      <c r="D1013" s="233"/>
      <c r="E1013" s="233"/>
      <c r="F1013" s="233"/>
      <c r="G1013" s="233"/>
      <c r="H1013" s="233"/>
      <c r="I1013" s="233"/>
      <c r="J1013" s="233"/>
      <c r="K1013" s="233"/>
      <c r="L1013" s="234"/>
      <c r="M1013" s="235"/>
      <c r="N1013" s="236"/>
      <c r="O1013" s="237"/>
      <c r="P1013" s="238"/>
      <c r="Q1013" s="239"/>
      <c r="R1013" s="240"/>
      <c r="S1013" s="240"/>
      <c r="T1013" s="241"/>
      <c r="U1013" s="218"/>
      <c r="V1013" s="165"/>
      <c r="W1013" s="163"/>
      <c r="X1013" s="164"/>
    </row>
    <row r="1014" spans="1:248" s="49" customFormat="1" ht="21.75" customHeight="1">
      <c r="A1014" s="358"/>
      <c r="B1014" s="1568" t="s">
        <v>189</v>
      </c>
      <c r="C1014" s="1578"/>
      <c r="D1014" s="1578"/>
      <c r="E1014" s="1578"/>
      <c r="F1014" s="1578"/>
      <c r="G1014" s="1578"/>
      <c r="H1014" s="1578"/>
      <c r="I1014" s="1578"/>
      <c r="J1014" s="1578"/>
      <c r="K1014" s="1578"/>
      <c r="L1014" s="1578"/>
      <c r="M1014" s="1569"/>
      <c r="N1014" s="1569"/>
      <c r="O1014" s="1569"/>
      <c r="P1014" s="1569"/>
      <c r="Q1014" s="1569"/>
      <c r="R1014" s="1569"/>
      <c r="S1014" s="1569"/>
      <c r="T1014" s="1570"/>
      <c r="U1014" s="351"/>
      <c r="V1014" s="165"/>
      <c r="W1014" s="163"/>
      <c r="X1014" s="164"/>
      <c r="Y1014" s="202"/>
      <c r="Z1014" s="197"/>
      <c r="AA1014" s="197"/>
      <c r="AB1014" s="197"/>
      <c r="AC1014" s="197"/>
      <c r="AD1014" s="197"/>
      <c r="AE1014" s="197"/>
      <c r="AF1014" s="197"/>
      <c r="AG1014" s="197"/>
      <c r="AH1014" s="197"/>
      <c r="AI1014" s="197"/>
      <c r="AJ1014" s="197"/>
      <c r="AK1014" s="197"/>
      <c r="AL1014" s="197"/>
      <c r="AM1014" s="197"/>
      <c r="AN1014" s="197"/>
      <c r="AO1014" s="194"/>
      <c r="AP1014" s="194"/>
      <c r="AQ1014" s="194"/>
      <c r="AR1014" s="194"/>
      <c r="AS1014" s="194"/>
      <c r="AT1014" s="194"/>
      <c r="AU1014" s="194"/>
      <c r="AV1014" s="194"/>
      <c r="AW1014" s="194"/>
      <c r="AX1014" s="194"/>
      <c r="AY1014" s="194"/>
      <c r="AZ1014" s="194"/>
      <c r="BA1014" s="194"/>
      <c r="BB1014" s="194"/>
      <c r="BC1014" s="194"/>
      <c r="BD1014" s="194"/>
      <c r="BE1014" s="194"/>
      <c r="BF1014" s="194"/>
      <c r="BG1014" s="194"/>
      <c r="BH1014" s="194"/>
      <c r="BI1014" s="194"/>
      <c r="BJ1014" s="194"/>
      <c r="BK1014" s="194"/>
      <c r="BL1014" s="194"/>
      <c r="BM1014" s="194"/>
      <c r="BN1014" s="194"/>
      <c r="BO1014" s="194"/>
      <c r="BP1014" s="194"/>
      <c r="BQ1014" s="194"/>
      <c r="BR1014" s="194"/>
      <c r="BS1014" s="194"/>
      <c r="BT1014" s="194"/>
      <c r="BU1014" s="194"/>
      <c r="BV1014" s="194"/>
      <c r="BW1014" s="194"/>
      <c r="BX1014" s="194"/>
      <c r="BY1014" s="194"/>
      <c r="BZ1014" s="194"/>
      <c r="CA1014" s="194"/>
      <c r="CB1014" s="194"/>
      <c r="CC1014" s="194"/>
      <c r="CD1014" s="194"/>
      <c r="CE1014" s="194"/>
      <c r="CF1014" s="194"/>
      <c r="CG1014" s="194"/>
      <c r="CH1014" s="194"/>
      <c r="CI1014" s="194"/>
      <c r="CJ1014" s="194"/>
      <c r="CK1014" s="194"/>
      <c r="CL1014" s="194"/>
      <c r="CM1014" s="194"/>
      <c r="CN1014" s="194"/>
      <c r="CO1014" s="194"/>
      <c r="CP1014" s="194"/>
      <c r="CQ1014" s="194"/>
      <c r="CR1014" s="194"/>
      <c r="CS1014" s="194"/>
      <c r="CT1014" s="194"/>
      <c r="CU1014" s="194"/>
      <c r="CV1014" s="194"/>
      <c r="CW1014" s="194"/>
      <c r="CX1014" s="194"/>
      <c r="CY1014" s="194"/>
      <c r="CZ1014" s="194"/>
      <c r="DA1014" s="194"/>
      <c r="DB1014" s="194"/>
      <c r="DC1014" s="194"/>
      <c r="DD1014" s="194"/>
      <c r="DE1014" s="194"/>
      <c r="DF1014" s="194"/>
      <c r="DG1014" s="194"/>
      <c r="DH1014" s="194"/>
      <c r="DI1014" s="194"/>
      <c r="DJ1014" s="194"/>
      <c r="DK1014" s="194"/>
      <c r="DL1014" s="194"/>
      <c r="DM1014" s="194"/>
      <c r="DN1014" s="194"/>
      <c r="DO1014" s="194"/>
      <c r="DP1014" s="194"/>
      <c r="DQ1014" s="194"/>
      <c r="DR1014" s="194"/>
      <c r="DS1014" s="194"/>
      <c r="DT1014" s="194"/>
      <c r="DU1014" s="194"/>
      <c r="DV1014" s="194"/>
      <c r="DW1014" s="194"/>
      <c r="DX1014" s="194"/>
      <c r="DY1014" s="194"/>
      <c r="DZ1014" s="194"/>
      <c r="EA1014" s="194"/>
      <c r="EB1014" s="194"/>
      <c r="EC1014" s="194"/>
      <c r="ED1014" s="194"/>
      <c r="EE1014" s="194"/>
      <c r="EF1014" s="194"/>
      <c r="EG1014" s="194"/>
      <c r="EH1014" s="194"/>
      <c r="EI1014" s="194"/>
      <c r="EJ1014" s="194"/>
      <c r="EK1014" s="194"/>
      <c r="EL1014" s="194"/>
      <c r="EM1014" s="194"/>
      <c r="EN1014" s="194"/>
      <c r="EO1014" s="194"/>
      <c r="EP1014" s="194"/>
      <c r="EQ1014" s="194"/>
      <c r="ER1014" s="194"/>
      <c r="ES1014" s="194"/>
      <c r="ET1014" s="194"/>
      <c r="EU1014" s="194"/>
      <c r="EV1014" s="194"/>
      <c r="EW1014" s="194"/>
      <c r="EX1014" s="194"/>
      <c r="EY1014" s="194"/>
      <c r="EZ1014" s="194"/>
      <c r="FA1014" s="194"/>
      <c r="FB1014" s="194"/>
      <c r="FC1014" s="194"/>
      <c r="FD1014" s="194"/>
      <c r="FE1014" s="194"/>
      <c r="FF1014" s="194"/>
      <c r="FG1014" s="194"/>
      <c r="FH1014" s="194"/>
      <c r="FI1014" s="194"/>
      <c r="FJ1014" s="194"/>
      <c r="FK1014" s="194"/>
      <c r="FL1014" s="194"/>
      <c r="FM1014" s="194"/>
      <c r="FN1014" s="194"/>
      <c r="FO1014" s="194"/>
      <c r="FP1014" s="194"/>
      <c r="FQ1014" s="194"/>
      <c r="FR1014" s="194"/>
      <c r="FS1014" s="194"/>
      <c r="FT1014" s="194"/>
      <c r="FU1014" s="194"/>
      <c r="FV1014" s="194"/>
      <c r="FW1014" s="194"/>
      <c r="FX1014" s="194"/>
      <c r="FY1014" s="194"/>
      <c r="FZ1014" s="194"/>
      <c r="GA1014" s="194"/>
      <c r="GB1014" s="194"/>
      <c r="GC1014" s="194"/>
      <c r="GD1014" s="194"/>
      <c r="GE1014" s="194"/>
      <c r="GF1014" s="194"/>
      <c r="GG1014" s="194"/>
      <c r="GH1014" s="194"/>
      <c r="GI1014" s="194"/>
      <c r="GJ1014" s="194"/>
      <c r="GK1014" s="194"/>
      <c r="GL1014" s="194"/>
      <c r="GM1014" s="194"/>
      <c r="GN1014" s="194"/>
      <c r="GO1014" s="194"/>
      <c r="GP1014" s="194"/>
      <c r="GQ1014" s="194"/>
      <c r="GR1014" s="194"/>
      <c r="GS1014" s="194"/>
      <c r="GT1014" s="194"/>
      <c r="GU1014" s="194"/>
      <c r="GV1014" s="194"/>
      <c r="GW1014" s="194"/>
      <c r="GX1014" s="194"/>
      <c r="GY1014" s="194"/>
      <c r="GZ1014" s="194"/>
      <c r="HA1014" s="194"/>
      <c r="HB1014" s="194"/>
      <c r="HC1014" s="194"/>
      <c r="HD1014" s="194"/>
      <c r="HE1014" s="194"/>
      <c r="HF1014" s="194"/>
      <c r="HG1014" s="194"/>
      <c r="HH1014" s="194"/>
      <c r="HI1014" s="194"/>
      <c r="HJ1014" s="194"/>
      <c r="HK1014" s="194"/>
      <c r="HL1014" s="194"/>
      <c r="HM1014" s="194"/>
      <c r="HN1014" s="194"/>
      <c r="HO1014" s="194"/>
      <c r="HP1014" s="194"/>
      <c r="HQ1014" s="194"/>
      <c r="HR1014" s="194"/>
      <c r="HS1014" s="194"/>
      <c r="HT1014" s="194"/>
      <c r="HU1014" s="194"/>
      <c r="HV1014" s="194"/>
      <c r="HW1014" s="194"/>
      <c r="HX1014" s="194"/>
      <c r="HY1014" s="194"/>
      <c r="HZ1014" s="194"/>
      <c r="IA1014" s="194"/>
      <c r="IB1014" s="194"/>
      <c r="IC1014" s="194"/>
      <c r="ID1014" s="194"/>
      <c r="IE1014" s="194"/>
      <c r="IF1014" s="194"/>
      <c r="IG1014" s="194"/>
      <c r="IH1014" s="194"/>
      <c r="II1014" s="194"/>
      <c r="IJ1014" s="194"/>
      <c r="IK1014" s="194"/>
      <c r="IL1014" s="194"/>
      <c r="IM1014" s="194"/>
      <c r="IN1014" s="194"/>
    </row>
    <row r="1015" spans="1:248" s="49" customFormat="1" ht="21.75" customHeight="1">
      <c r="A1015" s="358"/>
      <c r="B1015" s="1625" t="s">
        <v>187</v>
      </c>
      <c r="C1015" s="1626"/>
      <c r="D1015" s="1626"/>
      <c r="E1015" s="1626"/>
      <c r="F1015" s="1626"/>
      <c r="G1015" s="1626"/>
      <c r="H1015" s="1626"/>
      <c r="I1015" s="1626"/>
      <c r="J1015" s="1626"/>
      <c r="K1015" s="1626"/>
      <c r="L1015" s="1626"/>
      <c r="M1015" s="1627"/>
      <c r="N1015" s="1627"/>
      <c r="O1015" s="1627"/>
      <c r="P1015" s="1627"/>
      <c r="Q1015" s="1627"/>
      <c r="R1015" s="1627"/>
      <c r="S1015" s="1627"/>
      <c r="T1015" s="1628"/>
      <c r="U1015" s="351"/>
      <c r="V1015" s="165"/>
      <c r="W1015" s="163"/>
      <c r="X1015" s="164"/>
      <c r="Y1015" s="202"/>
      <c r="Z1015" s="197"/>
      <c r="AA1015" s="197"/>
      <c r="AB1015" s="197"/>
      <c r="AC1015" s="197"/>
      <c r="AD1015" s="197"/>
      <c r="AE1015" s="197"/>
      <c r="AF1015" s="197"/>
      <c r="AG1015" s="197"/>
      <c r="AH1015" s="197"/>
      <c r="AI1015" s="197"/>
      <c r="AJ1015" s="197"/>
      <c r="AK1015" s="197"/>
      <c r="AL1015" s="197"/>
      <c r="AM1015" s="197"/>
      <c r="AN1015" s="197"/>
      <c r="AO1015" s="194"/>
      <c r="AP1015" s="194"/>
      <c r="AQ1015" s="194"/>
      <c r="AR1015" s="194"/>
      <c r="AS1015" s="194"/>
      <c r="AT1015" s="194"/>
      <c r="AU1015" s="194"/>
      <c r="AV1015" s="194"/>
      <c r="AW1015" s="194"/>
      <c r="AX1015" s="194"/>
      <c r="AY1015" s="194"/>
      <c r="AZ1015" s="194"/>
      <c r="BA1015" s="194"/>
      <c r="BB1015" s="194"/>
      <c r="BC1015" s="194"/>
      <c r="BD1015" s="194"/>
      <c r="BE1015" s="194"/>
      <c r="BF1015" s="194"/>
      <c r="BG1015" s="194"/>
      <c r="BH1015" s="194"/>
      <c r="BI1015" s="194"/>
      <c r="BJ1015" s="194"/>
      <c r="BK1015" s="194"/>
      <c r="BL1015" s="194"/>
      <c r="BM1015" s="194"/>
      <c r="BN1015" s="194"/>
      <c r="BO1015" s="194"/>
      <c r="BP1015" s="194"/>
      <c r="BQ1015" s="194"/>
      <c r="BR1015" s="194"/>
      <c r="BS1015" s="194"/>
      <c r="BT1015" s="194"/>
      <c r="BU1015" s="194"/>
      <c r="BV1015" s="194"/>
      <c r="BW1015" s="194"/>
      <c r="BX1015" s="194"/>
      <c r="BY1015" s="194"/>
      <c r="BZ1015" s="194"/>
      <c r="CA1015" s="194"/>
      <c r="CB1015" s="194"/>
      <c r="CC1015" s="194"/>
      <c r="CD1015" s="194"/>
      <c r="CE1015" s="194"/>
      <c r="CF1015" s="194"/>
      <c r="CG1015" s="194"/>
      <c r="CH1015" s="194"/>
      <c r="CI1015" s="194"/>
      <c r="CJ1015" s="194"/>
      <c r="CK1015" s="194"/>
      <c r="CL1015" s="194"/>
      <c r="CM1015" s="194"/>
      <c r="CN1015" s="194"/>
      <c r="CO1015" s="194"/>
      <c r="CP1015" s="194"/>
      <c r="CQ1015" s="194"/>
      <c r="CR1015" s="194"/>
      <c r="CS1015" s="194"/>
      <c r="CT1015" s="194"/>
      <c r="CU1015" s="194"/>
      <c r="CV1015" s="194"/>
      <c r="CW1015" s="194"/>
      <c r="CX1015" s="194"/>
      <c r="CY1015" s="194"/>
      <c r="CZ1015" s="194"/>
      <c r="DA1015" s="194"/>
      <c r="DB1015" s="194"/>
      <c r="DC1015" s="194"/>
      <c r="DD1015" s="194"/>
      <c r="DE1015" s="194"/>
      <c r="DF1015" s="194"/>
      <c r="DG1015" s="194"/>
      <c r="DH1015" s="194"/>
      <c r="DI1015" s="194"/>
      <c r="DJ1015" s="194"/>
      <c r="DK1015" s="194"/>
      <c r="DL1015" s="194"/>
      <c r="DM1015" s="194"/>
      <c r="DN1015" s="194"/>
      <c r="DO1015" s="194"/>
      <c r="DP1015" s="194"/>
      <c r="DQ1015" s="194"/>
      <c r="DR1015" s="194"/>
      <c r="DS1015" s="194"/>
      <c r="DT1015" s="194"/>
      <c r="DU1015" s="194"/>
      <c r="DV1015" s="194"/>
      <c r="DW1015" s="194"/>
      <c r="DX1015" s="194"/>
      <c r="DY1015" s="194"/>
      <c r="DZ1015" s="194"/>
      <c r="EA1015" s="194"/>
      <c r="EB1015" s="194"/>
      <c r="EC1015" s="194"/>
      <c r="ED1015" s="194"/>
      <c r="EE1015" s="194"/>
      <c r="EF1015" s="194"/>
      <c r="EG1015" s="194"/>
      <c r="EH1015" s="194"/>
      <c r="EI1015" s="194"/>
      <c r="EJ1015" s="194"/>
      <c r="EK1015" s="194"/>
      <c r="EL1015" s="194"/>
      <c r="EM1015" s="194"/>
      <c r="EN1015" s="194"/>
      <c r="EO1015" s="194"/>
      <c r="EP1015" s="194"/>
      <c r="EQ1015" s="194"/>
      <c r="ER1015" s="194"/>
      <c r="ES1015" s="194"/>
      <c r="ET1015" s="194"/>
      <c r="EU1015" s="194"/>
      <c r="EV1015" s="194"/>
      <c r="EW1015" s="194"/>
      <c r="EX1015" s="194"/>
      <c r="EY1015" s="194"/>
      <c r="EZ1015" s="194"/>
      <c r="FA1015" s="194"/>
      <c r="FB1015" s="194"/>
      <c r="FC1015" s="194"/>
      <c r="FD1015" s="194"/>
      <c r="FE1015" s="194"/>
      <c r="FF1015" s="194"/>
      <c r="FG1015" s="194"/>
      <c r="FH1015" s="194"/>
      <c r="FI1015" s="194"/>
      <c r="FJ1015" s="194"/>
      <c r="FK1015" s="194"/>
      <c r="FL1015" s="194"/>
      <c r="FM1015" s="194"/>
      <c r="FN1015" s="194"/>
      <c r="FO1015" s="194"/>
      <c r="FP1015" s="194"/>
      <c r="FQ1015" s="194"/>
      <c r="FR1015" s="194"/>
      <c r="FS1015" s="194"/>
      <c r="FT1015" s="194"/>
      <c r="FU1015" s="194"/>
      <c r="FV1015" s="194"/>
      <c r="FW1015" s="194"/>
      <c r="FX1015" s="194"/>
      <c r="FY1015" s="194"/>
      <c r="FZ1015" s="194"/>
      <c r="GA1015" s="194"/>
      <c r="GB1015" s="194"/>
      <c r="GC1015" s="194"/>
      <c r="GD1015" s="194"/>
      <c r="GE1015" s="194"/>
      <c r="GF1015" s="194"/>
      <c r="GG1015" s="194"/>
      <c r="GH1015" s="194"/>
      <c r="GI1015" s="194"/>
      <c r="GJ1015" s="194"/>
      <c r="GK1015" s="194"/>
      <c r="GL1015" s="194"/>
      <c r="GM1015" s="194"/>
      <c r="GN1015" s="194"/>
      <c r="GO1015" s="194"/>
      <c r="GP1015" s="194"/>
      <c r="GQ1015" s="194"/>
      <c r="GR1015" s="194"/>
      <c r="GS1015" s="194"/>
      <c r="GT1015" s="194"/>
      <c r="GU1015" s="194"/>
      <c r="GV1015" s="194"/>
      <c r="GW1015" s="194"/>
      <c r="GX1015" s="194"/>
      <c r="GY1015" s="194"/>
      <c r="GZ1015" s="194"/>
      <c r="HA1015" s="194"/>
      <c r="HB1015" s="194"/>
      <c r="HC1015" s="194"/>
      <c r="HD1015" s="194"/>
      <c r="HE1015" s="194"/>
      <c r="HF1015" s="194"/>
      <c r="HG1015" s="194"/>
      <c r="HH1015" s="194"/>
      <c r="HI1015" s="194"/>
      <c r="HJ1015" s="194"/>
      <c r="HK1015" s="194"/>
      <c r="HL1015" s="194"/>
      <c r="HM1015" s="194"/>
      <c r="HN1015" s="194"/>
      <c r="HO1015" s="194"/>
      <c r="HP1015" s="194"/>
      <c r="HQ1015" s="194"/>
      <c r="HR1015" s="194"/>
      <c r="HS1015" s="194"/>
      <c r="HT1015" s="194"/>
      <c r="HU1015" s="194"/>
      <c r="HV1015" s="194"/>
      <c r="HW1015" s="194"/>
      <c r="HX1015" s="194"/>
      <c r="HY1015" s="194"/>
      <c r="HZ1015" s="194"/>
      <c r="IA1015" s="194"/>
      <c r="IB1015" s="194"/>
      <c r="IC1015" s="194"/>
      <c r="ID1015" s="194"/>
      <c r="IE1015" s="194"/>
      <c r="IF1015" s="194"/>
      <c r="IG1015" s="194"/>
      <c r="IH1015" s="194"/>
      <c r="II1015" s="194"/>
      <c r="IJ1015" s="194"/>
      <c r="IK1015" s="194"/>
      <c r="IL1015" s="194"/>
      <c r="IM1015" s="194"/>
      <c r="IN1015" s="194"/>
    </row>
    <row r="1016" spans="1:248" s="314" customFormat="1" ht="12" customHeight="1">
      <c r="A1016" s="260"/>
      <c r="B1016" s="224" t="str">
        <f>B948</f>
        <v>FAPESP,  SETEMBRO DE 2015</v>
      </c>
      <c r="C1016" s="824"/>
      <c r="D1016" s="824"/>
      <c r="E1016" s="826"/>
      <c r="F1016" s="826"/>
      <c r="G1016" s="826"/>
      <c r="H1016" s="826"/>
      <c r="I1016" s="826"/>
      <c r="J1016" s="826"/>
      <c r="K1016" s="826"/>
      <c r="L1016" s="824"/>
      <c r="M1016" s="1641"/>
      <c r="N1016" s="1641"/>
      <c r="O1016" s="1641"/>
      <c r="P1016" s="1641"/>
      <c r="Q1016" s="1641"/>
      <c r="R1016" s="1641"/>
      <c r="S1016" s="521"/>
      <c r="T1016" s="521">
        <v>1</v>
      </c>
      <c r="U1016" s="210"/>
      <c r="V1016" s="143"/>
      <c r="W1016" s="143"/>
      <c r="X1016" s="143"/>
      <c r="Y1016" s="203"/>
      <c r="Z1016" s="198"/>
      <c r="AA1016" s="198"/>
      <c r="AB1016" s="198"/>
      <c r="AC1016" s="198"/>
      <c r="AD1016" s="198"/>
      <c r="AE1016" s="198"/>
      <c r="AF1016" s="198"/>
      <c r="AG1016" s="198"/>
      <c r="AH1016" s="198"/>
      <c r="AI1016" s="198"/>
      <c r="AJ1016" s="198"/>
      <c r="AK1016" s="198"/>
      <c r="AL1016" s="198"/>
      <c r="AM1016" s="198"/>
      <c r="AN1016" s="198"/>
      <c r="AO1016" s="186"/>
      <c r="AP1016" s="186"/>
      <c r="AQ1016" s="186"/>
      <c r="AR1016" s="186"/>
      <c r="AS1016" s="186"/>
      <c r="AT1016" s="186"/>
      <c r="AU1016" s="186"/>
      <c r="AV1016" s="186"/>
      <c r="AW1016" s="186"/>
      <c r="AX1016" s="186"/>
      <c r="AY1016" s="186"/>
      <c r="AZ1016" s="186"/>
      <c r="BA1016" s="186"/>
      <c r="BB1016" s="186"/>
      <c r="BC1016" s="186"/>
      <c r="BD1016" s="186"/>
      <c r="BE1016" s="186"/>
      <c r="BF1016" s="186"/>
      <c r="BG1016" s="186"/>
      <c r="BH1016" s="186"/>
      <c r="BI1016" s="186"/>
      <c r="BJ1016" s="186"/>
      <c r="BK1016" s="186"/>
      <c r="BL1016" s="186"/>
      <c r="BM1016" s="186"/>
      <c r="BN1016" s="186"/>
      <c r="BO1016" s="186"/>
      <c r="BP1016" s="186"/>
      <c r="BQ1016" s="186"/>
      <c r="BR1016" s="186"/>
      <c r="BS1016" s="186"/>
      <c r="BT1016" s="186"/>
      <c r="BU1016" s="186"/>
      <c r="BV1016" s="186"/>
      <c r="BW1016" s="186"/>
      <c r="BX1016" s="186"/>
      <c r="BY1016" s="186"/>
      <c r="BZ1016" s="186"/>
      <c r="CA1016" s="186"/>
      <c r="CB1016" s="186"/>
      <c r="CC1016" s="186"/>
      <c r="CD1016" s="186"/>
      <c r="CE1016" s="186"/>
      <c r="CF1016" s="186"/>
      <c r="CG1016" s="186"/>
      <c r="CH1016" s="186"/>
      <c r="CI1016" s="186"/>
      <c r="CJ1016" s="186"/>
      <c r="CK1016" s="186"/>
      <c r="CL1016" s="186"/>
      <c r="CM1016" s="186"/>
      <c r="CN1016" s="186"/>
      <c r="CO1016" s="186"/>
      <c r="CP1016" s="186"/>
      <c r="CQ1016" s="186"/>
      <c r="CR1016" s="186"/>
      <c r="CS1016" s="186"/>
      <c r="CT1016" s="186"/>
      <c r="CU1016" s="186"/>
      <c r="CV1016" s="186"/>
      <c r="CW1016" s="186"/>
      <c r="CX1016" s="186"/>
      <c r="CY1016" s="186"/>
      <c r="CZ1016" s="186"/>
      <c r="DA1016" s="186"/>
      <c r="DB1016" s="186"/>
      <c r="DC1016" s="186"/>
      <c r="DD1016" s="186"/>
      <c r="DE1016" s="186"/>
      <c r="DF1016" s="186"/>
      <c r="DG1016" s="186"/>
      <c r="DH1016" s="186"/>
      <c r="DI1016" s="186"/>
      <c r="DJ1016" s="186"/>
      <c r="DK1016" s="186"/>
      <c r="DL1016" s="186"/>
      <c r="DM1016" s="186"/>
      <c r="DN1016" s="186"/>
      <c r="DO1016" s="186"/>
      <c r="DP1016" s="186"/>
      <c r="DQ1016" s="186"/>
      <c r="DR1016" s="186"/>
      <c r="DS1016" s="186"/>
      <c r="DT1016" s="186"/>
      <c r="DU1016" s="186"/>
      <c r="DV1016" s="186"/>
      <c r="DW1016" s="186"/>
      <c r="DX1016" s="186"/>
      <c r="DY1016" s="186"/>
      <c r="DZ1016" s="186"/>
      <c r="EA1016" s="186"/>
      <c r="EB1016" s="186"/>
      <c r="EC1016" s="186"/>
      <c r="ED1016" s="186"/>
      <c r="EE1016" s="186"/>
      <c r="EF1016" s="186"/>
      <c r="EG1016" s="186"/>
      <c r="EH1016" s="186"/>
      <c r="EI1016" s="186"/>
      <c r="EJ1016" s="186"/>
      <c r="EK1016" s="186"/>
      <c r="EL1016" s="186"/>
      <c r="EM1016" s="186"/>
      <c r="EN1016" s="186"/>
      <c r="EO1016" s="186"/>
      <c r="EP1016" s="186"/>
      <c r="EQ1016" s="186"/>
      <c r="ER1016" s="186"/>
      <c r="ES1016" s="186"/>
      <c r="ET1016" s="186"/>
      <c r="EU1016" s="186"/>
      <c r="EV1016" s="186"/>
      <c r="EW1016" s="186"/>
      <c r="EX1016" s="186"/>
      <c r="EY1016" s="186"/>
      <c r="EZ1016" s="186"/>
      <c r="FA1016" s="186"/>
      <c r="FB1016" s="186"/>
      <c r="FC1016" s="186"/>
      <c r="FD1016" s="186"/>
      <c r="FE1016" s="186"/>
      <c r="FF1016" s="186"/>
      <c r="FG1016" s="186"/>
      <c r="FH1016" s="186"/>
      <c r="FI1016" s="186"/>
      <c r="FJ1016" s="186"/>
      <c r="FK1016" s="186"/>
      <c r="FL1016" s="186"/>
      <c r="FM1016" s="186"/>
      <c r="FN1016" s="186"/>
      <c r="FO1016" s="186"/>
      <c r="FP1016" s="186"/>
      <c r="FQ1016" s="186"/>
      <c r="FR1016" s="186"/>
      <c r="FS1016" s="186"/>
      <c r="FT1016" s="186"/>
      <c r="FU1016" s="186"/>
      <c r="FV1016" s="186"/>
      <c r="FW1016" s="186"/>
      <c r="FX1016" s="186"/>
      <c r="FY1016" s="186"/>
      <c r="FZ1016" s="186"/>
      <c r="GA1016" s="186"/>
      <c r="GB1016" s="186"/>
      <c r="GC1016" s="186"/>
      <c r="GD1016" s="186"/>
      <c r="GE1016" s="186"/>
      <c r="GF1016" s="186"/>
      <c r="GG1016" s="186"/>
      <c r="GH1016" s="186"/>
      <c r="GI1016" s="186"/>
      <c r="GJ1016" s="186"/>
      <c r="GK1016" s="186"/>
      <c r="GL1016" s="186"/>
      <c r="GM1016" s="186"/>
      <c r="GN1016" s="186"/>
      <c r="GO1016" s="186"/>
      <c r="GP1016" s="186"/>
      <c r="GQ1016" s="186"/>
      <c r="GR1016" s="186"/>
      <c r="GS1016" s="186"/>
      <c r="GT1016" s="186"/>
      <c r="GU1016" s="186"/>
      <c r="GV1016" s="186"/>
      <c r="GW1016" s="186"/>
      <c r="GX1016" s="186"/>
      <c r="GY1016" s="186"/>
      <c r="GZ1016" s="186"/>
      <c r="HA1016" s="186"/>
      <c r="HB1016" s="186"/>
      <c r="HC1016" s="186"/>
      <c r="HD1016" s="186"/>
      <c r="HE1016" s="186"/>
      <c r="HF1016" s="186"/>
      <c r="HG1016" s="186"/>
      <c r="HH1016" s="186"/>
      <c r="HI1016" s="186"/>
      <c r="HJ1016" s="186"/>
      <c r="HK1016" s="186"/>
      <c r="HL1016" s="186"/>
      <c r="HM1016" s="186"/>
      <c r="HN1016" s="186"/>
      <c r="HO1016" s="186"/>
      <c r="HP1016" s="186"/>
      <c r="HQ1016" s="186"/>
      <c r="HR1016" s="186"/>
      <c r="HS1016" s="186"/>
      <c r="HT1016" s="186"/>
      <c r="HU1016" s="186"/>
      <c r="HV1016" s="186"/>
      <c r="HW1016" s="186"/>
      <c r="HX1016" s="186"/>
      <c r="HY1016" s="186"/>
      <c r="HZ1016" s="186"/>
      <c r="IA1016" s="186"/>
      <c r="IB1016" s="186"/>
      <c r="IC1016" s="186"/>
      <c r="ID1016" s="186"/>
      <c r="IE1016" s="186"/>
      <c r="IF1016" s="186"/>
      <c r="IG1016" s="186"/>
      <c r="IH1016" s="186"/>
      <c r="II1016" s="186"/>
      <c r="IJ1016" s="186"/>
      <c r="IK1016" s="186"/>
      <c r="IL1016" s="186"/>
      <c r="IM1016" s="186"/>
      <c r="IN1016" s="186"/>
    </row>
    <row r="1017" spans="1:248" s="314" customFormat="1" ht="21" customHeight="1">
      <c r="A1017" s="260"/>
      <c r="B1017" s="309" t="s">
        <v>144</v>
      </c>
      <c r="C1017" s="824"/>
      <c r="D1017" s="824"/>
      <c r="E1017" s="826"/>
      <c r="F1017" s="826"/>
      <c r="G1017" s="826"/>
      <c r="H1017" s="826"/>
      <c r="I1017" s="826"/>
      <c r="J1017" s="826"/>
      <c r="K1017" s="826"/>
      <c r="L1017" s="824"/>
      <c r="M1017" s="311"/>
      <c r="N1017" s="311"/>
      <c r="O1017" s="311"/>
      <c r="P1017" s="311"/>
      <c r="Q1017" s="311"/>
      <c r="R1017" s="311"/>
      <c r="S1017" s="311"/>
      <c r="T1017" s="311"/>
      <c r="U1017" s="210"/>
      <c r="V1017" s="143"/>
      <c r="W1017" s="143"/>
      <c r="X1017" s="143"/>
      <c r="Y1017" s="203"/>
      <c r="Z1017" s="198"/>
      <c r="AA1017" s="198"/>
      <c r="AB1017" s="198"/>
      <c r="AC1017" s="198"/>
      <c r="AD1017" s="198"/>
      <c r="AE1017" s="198"/>
      <c r="AF1017" s="198"/>
      <c r="AG1017" s="198"/>
      <c r="AH1017" s="198"/>
      <c r="AI1017" s="198"/>
      <c r="AJ1017" s="198"/>
      <c r="AK1017" s="198"/>
      <c r="AL1017" s="198"/>
      <c r="AM1017" s="198"/>
      <c r="AN1017" s="198"/>
      <c r="AO1017" s="186"/>
      <c r="AP1017" s="186"/>
      <c r="AQ1017" s="186"/>
      <c r="AR1017" s="186"/>
      <c r="AS1017" s="186"/>
      <c r="AT1017" s="186"/>
      <c r="AU1017" s="186"/>
      <c r="AV1017" s="186"/>
      <c r="AW1017" s="186"/>
      <c r="AX1017" s="186"/>
      <c r="AY1017" s="186"/>
      <c r="AZ1017" s="186"/>
      <c r="BA1017" s="186"/>
      <c r="BB1017" s="186"/>
      <c r="BC1017" s="186"/>
      <c r="BD1017" s="186"/>
      <c r="BE1017" s="186"/>
      <c r="BF1017" s="186"/>
      <c r="BG1017" s="186"/>
      <c r="BH1017" s="186"/>
      <c r="BI1017" s="186"/>
      <c r="BJ1017" s="186"/>
      <c r="BK1017" s="186"/>
      <c r="BL1017" s="186"/>
      <c r="BM1017" s="186"/>
      <c r="BN1017" s="186"/>
      <c r="BO1017" s="186"/>
      <c r="BP1017" s="186"/>
      <c r="BQ1017" s="186"/>
      <c r="BR1017" s="186"/>
      <c r="BS1017" s="186"/>
      <c r="BT1017" s="186"/>
      <c r="BU1017" s="186"/>
      <c r="BV1017" s="186"/>
      <c r="BW1017" s="186"/>
      <c r="BX1017" s="186"/>
      <c r="BY1017" s="186"/>
      <c r="BZ1017" s="186"/>
      <c r="CA1017" s="186"/>
      <c r="CB1017" s="186"/>
      <c r="CC1017" s="186"/>
      <c r="CD1017" s="186"/>
      <c r="CE1017" s="186"/>
      <c r="CF1017" s="186"/>
      <c r="CG1017" s="186"/>
      <c r="CH1017" s="186"/>
      <c r="CI1017" s="186"/>
      <c r="CJ1017" s="186"/>
      <c r="CK1017" s="186"/>
      <c r="CL1017" s="186"/>
      <c r="CM1017" s="186"/>
      <c r="CN1017" s="186"/>
      <c r="CO1017" s="186"/>
      <c r="CP1017" s="186"/>
      <c r="CQ1017" s="186"/>
      <c r="CR1017" s="186"/>
      <c r="CS1017" s="186"/>
      <c r="CT1017" s="186"/>
      <c r="CU1017" s="186"/>
      <c r="CV1017" s="186"/>
      <c r="CW1017" s="186"/>
      <c r="CX1017" s="186"/>
      <c r="CY1017" s="186"/>
      <c r="CZ1017" s="186"/>
      <c r="DA1017" s="186"/>
      <c r="DB1017" s="186"/>
      <c r="DC1017" s="186"/>
      <c r="DD1017" s="186"/>
      <c r="DE1017" s="186"/>
      <c r="DF1017" s="186"/>
      <c r="DG1017" s="186"/>
      <c r="DH1017" s="186"/>
      <c r="DI1017" s="186"/>
      <c r="DJ1017" s="186"/>
      <c r="DK1017" s="186"/>
      <c r="DL1017" s="186"/>
      <c r="DM1017" s="186"/>
      <c r="DN1017" s="186"/>
      <c r="DO1017" s="186"/>
      <c r="DP1017" s="186"/>
      <c r="DQ1017" s="186"/>
      <c r="DR1017" s="186"/>
      <c r="DS1017" s="186"/>
      <c r="DT1017" s="186"/>
      <c r="DU1017" s="186"/>
      <c r="DV1017" s="186"/>
      <c r="DW1017" s="186"/>
      <c r="DX1017" s="186"/>
      <c r="DY1017" s="186"/>
      <c r="DZ1017" s="186"/>
      <c r="EA1017" s="186"/>
      <c r="EB1017" s="186"/>
      <c r="EC1017" s="186"/>
      <c r="ED1017" s="186"/>
      <c r="EE1017" s="186"/>
      <c r="EF1017" s="186"/>
      <c r="EG1017" s="186"/>
      <c r="EH1017" s="186"/>
      <c r="EI1017" s="186"/>
      <c r="EJ1017" s="186"/>
      <c r="EK1017" s="186"/>
      <c r="EL1017" s="186"/>
      <c r="EM1017" s="186"/>
      <c r="EN1017" s="186"/>
      <c r="EO1017" s="186"/>
      <c r="EP1017" s="186"/>
      <c r="EQ1017" s="186"/>
      <c r="ER1017" s="186"/>
      <c r="ES1017" s="186"/>
      <c r="ET1017" s="186"/>
      <c r="EU1017" s="186"/>
      <c r="EV1017" s="186"/>
      <c r="EW1017" s="186"/>
      <c r="EX1017" s="186"/>
      <c r="EY1017" s="186"/>
      <c r="EZ1017" s="186"/>
      <c r="FA1017" s="186"/>
      <c r="FB1017" s="186"/>
      <c r="FC1017" s="186"/>
      <c r="FD1017" s="186"/>
      <c r="FE1017" s="186"/>
      <c r="FF1017" s="186"/>
      <c r="FG1017" s="186"/>
      <c r="FH1017" s="186"/>
      <c r="FI1017" s="186"/>
      <c r="FJ1017" s="186"/>
      <c r="FK1017" s="186"/>
      <c r="FL1017" s="186"/>
      <c r="FM1017" s="186"/>
      <c r="FN1017" s="186"/>
      <c r="FO1017" s="186"/>
      <c r="FP1017" s="186"/>
      <c r="FQ1017" s="186"/>
      <c r="FR1017" s="186"/>
      <c r="FS1017" s="186"/>
      <c r="FT1017" s="186"/>
      <c r="FU1017" s="186"/>
      <c r="FV1017" s="186"/>
      <c r="FW1017" s="186"/>
      <c r="FX1017" s="186"/>
      <c r="FY1017" s="186"/>
      <c r="FZ1017" s="186"/>
      <c r="GA1017" s="186"/>
      <c r="GB1017" s="186"/>
      <c r="GC1017" s="186"/>
      <c r="GD1017" s="186"/>
      <c r="GE1017" s="186"/>
      <c r="GF1017" s="186"/>
      <c r="GG1017" s="186"/>
      <c r="GH1017" s="186"/>
      <c r="GI1017" s="186"/>
      <c r="GJ1017" s="186"/>
      <c r="GK1017" s="186"/>
      <c r="GL1017" s="186"/>
      <c r="GM1017" s="186"/>
      <c r="GN1017" s="186"/>
      <c r="GO1017" s="186"/>
      <c r="GP1017" s="186"/>
      <c r="GQ1017" s="186"/>
      <c r="GR1017" s="186"/>
      <c r="GS1017" s="186"/>
      <c r="GT1017" s="186"/>
      <c r="GU1017" s="186"/>
      <c r="GV1017" s="186"/>
      <c r="GW1017" s="186"/>
      <c r="GX1017" s="186"/>
      <c r="GY1017" s="186"/>
      <c r="GZ1017" s="186"/>
      <c r="HA1017" s="186"/>
      <c r="HB1017" s="186"/>
      <c r="HC1017" s="186"/>
      <c r="HD1017" s="186"/>
      <c r="HE1017" s="186"/>
      <c r="HF1017" s="186"/>
      <c r="HG1017" s="186"/>
      <c r="HH1017" s="186"/>
      <c r="HI1017" s="186"/>
      <c r="HJ1017" s="186"/>
      <c r="HK1017" s="186"/>
      <c r="HL1017" s="186"/>
      <c r="HM1017" s="186"/>
      <c r="HN1017" s="186"/>
      <c r="HO1017" s="186"/>
      <c r="HP1017" s="186"/>
      <c r="HQ1017" s="186"/>
      <c r="HR1017" s="186"/>
      <c r="HS1017" s="186"/>
      <c r="HT1017" s="186"/>
      <c r="HU1017" s="186"/>
      <c r="HV1017" s="186"/>
      <c r="HW1017" s="186"/>
      <c r="HX1017" s="186"/>
      <c r="HY1017" s="186"/>
      <c r="HZ1017" s="186"/>
      <c r="IA1017" s="186"/>
      <c r="IB1017" s="186"/>
      <c r="IC1017" s="186"/>
      <c r="ID1017" s="186"/>
      <c r="IE1017" s="186"/>
      <c r="IF1017" s="186"/>
      <c r="IG1017" s="186"/>
      <c r="IH1017" s="186"/>
      <c r="II1017" s="186"/>
      <c r="IJ1017" s="186"/>
      <c r="IK1017" s="186"/>
      <c r="IL1017" s="186"/>
      <c r="IM1017" s="186"/>
      <c r="IN1017" s="186"/>
    </row>
    <row r="1018" spans="1:248" s="39" customFormat="1" ht="12.75" customHeight="1">
      <c r="A1018" s="260"/>
      <c r="B1018" s="1629" t="s">
        <v>1</v>
      </c>
      <c r="C1018" s="1644" t="s">
        <v>7</v>
      </c>
      <c r="D1018" s="1646" t="s">
        <v>8</v>
      </c>
      <c r="E1018" s="1647"/>
      <c r="F1018" s="1647"/>
      <c r="G1018" s="1647"/>
      <c r="H1018" s="1647"/>
      <c r="I1018" s="1647"/>
      <c r="J1018" s="1647"/>
      <c r="K1018" s="1648"/>
      <c r="L1018" s="1644" t="s">
        <v>117</v>
      </c>
      <c r="M1018" s="1587" t="s">
        <v>53</v>
      </c>
      <c r="N1018" s="1644" t="s">
        <v>3</v>
      </c>
      <c r="O1018" s="1633" t="s">
        <v>118</v>
      </c>
      <c r="P1018" s="1634"/>
      <c r="Q1018" s="1633" t="s">
        <v>119</v>
      </c>
      <c r="R1018" s="1653"/>
      <c r="S1018" s="1634"/>
      <c r="T1018" s="1631" t="s">
        <v>2</v>
      </c>
      <c r="U1018" s="348"/>
      <c r="W1018" s="143"/>
    </row>
    <row r="1019" spans="1:248" s="38" customFormat="1" ht="20.25" customHeight="1" thickBot="1">
      <c r="A1019" s="269"/>
      <c r="B1019" s="1630"/>
      <c r="C1019" s="1645"/>
      <c r="D1019" s="1649"/>
      <c r="E1019" s="1650"/>
      <c r="F1019" s="1650"/>
      <c r="G1019" s="1650"/>
      <c r="H1019" s="1650"/>
      <c r="I1019" s="1650"/>
      <c r="J1019" s="1650"/>
      <c r="K1019" s="1651"/>
      <c r="L1019" s="1645"/>
      <c r="M1019" s="1652"/>
      <c r="N1019" s="1652"/>
      <c r="O1019" s="1635"/>
      <c r="P1019" s="1636"/>
      <c r="Q1019" s="1654"/>
      <c r="R1019" s="1655"/>
      <c r="S1019" s="1656"/>
      <c r="T1019" s="1632"/>
      <c r="U1019" s="349"/>
      <c r="V1019" s="88"/>
      <c r="W1019" s="89"/>
    </row>
    <row r="1020" spans="1:248" s="39" customFormat="1" ht="23.45" customHeight="1">
      <c r="A1020" s="260"/>
      <c r="B1020" s="282"/>
      <c r="C1020" s="865"/>
      <c r="D1020" s="1642"/>
      <c r="E1020" s="1643"/>
      <c r="F1020" s="1643"/>
      <c r="G1020" s="1643"/>
      <c r="H1020" s="1643"/>
      <c r="I1020" s="1643"/>
      <c r="J1020" s="1643"/>
      <c r="K1020" s="1643"/>
      <c r="L1020" s="942"/>
      <c r="M1020" s="253"/>
      <c r="N1020" s="254"/>
      <c r="O1020" s="1684" t="str">
        <f t="shared" ref="O1020:O1069" si="31">IF(C1020*N1020=0,"",C1020*N1020)</f>
        <v/>
      </c>
      <c r="P1020" s="1685"/>
      <c r="Q1020" s="1619" t="str">
        <f>IF(ISERROR(INDEX($W$970:$W$975,MATCH(M1020,$V$970:$V$975,0))*O1020),"",INDEX($W$970:$W$975,MATCH(M1020,$V$970:$V$975,0))*O1020)</f>
        <v/>
      </c>
      <c r="R1020" s="1619"/>
      <c r="S1020" s="1619"/>
      <c r="T1020" s="413"/>
      <c r="U1020" s="350"/>
      <c r="V1020" s="143"/>
      <c r="W1020" s="143"/>
      <c r="X1020" s="143"/>
      <c r="Y1020" s="143"/>
    </row>
    <row r="1021" spans="1:248" s="39" customFormat="1" ht="23.45" customHeight="1">
      <c r="A1021" s="260"/>
      <c r="B1021" s="281"/>
      <c r="C1021" s="865"/>
      <c r="D1021" s="1615"/>
      <c r="E1021" s="1616"/>
      <c r="F1021" s="1616"/>
      <c r="G1021" s="1616"/>
      <c r="H1021" s="1616"/>
      <c r="I1021" s="1616"/>
      <c r="J1021" s="1616"/>
      <c r="K1021" s="1616"/>
      <c r="L1021" s="942"/>
      <c r="M1021" s="253"/>
      <c r="N1021" s="131"/>
      <c r="O1021" s="1617" t="str">
        <f t="shared" si="31"/>
        <v/>
      </c>
      <c r="P1021" s="1618"/>
      <c r="Q1021" s="1619" t="str">
        <f t="shared" ref="Q1021:Q1069" si="32">IF(ISERROR(INDEX($W$970:$W$975,MATCH(M1021,$V$970:$V$975,0))*O1021),"",INDEX($W$970:$W$975,MATCH(M1021,$V$970:$V$975,0))*O1021)</f>
        <v/>
      </c>
      <c r="R1021" s="1619"/>
      <c r="S1021" s="1619"/>
      <c r="T1021" s="412"/>
      <c r="U1021" s="350"/>
      <c r="V1021" s="143"/>
      <c r="W1021" s="143"/>
      <c r="X1021" s="143"/>
      <c r="Y1021" s="143"/>
    </row>
    <row r="1022" spans="1:248" s="39" customFormat="1" ht="23.45" customHeight="1">
      <c r="A1022" s="260"/>
      <c r="B1022" s="281"/>
      <c r="C1022" s="865"/>
      <c r="D1022" s="1615"/>
      <c r="E1022" s="1616"/>
      <c r="F1022" s="1616"/>
      <c r="G1022" s="1616"/>
      <c r="H1022" s="1616"/>
      <c r="I1022" s="1616"/>
      <c r="J1022" s="1616"/>
      <c r="K1022" s="1616"/>
      <c r="L1022" s="942"/>
      <c r="M1022" s="253"/>
      <c r="N1022" s="131"/>
      <c r="O1022" s="1617" t="str">
        <f t="shared" si="31"/>
        <v/>
      </c>
      <c r="P1022" s="1618"/>
      <c r="Q1022" s="1619" t="str">
        <f t="shared" si="32"/>
        <v/>
      </c>
      <c r="R1022" s="1619"/>
      <c r="S1022" s="1619"/>
      <c r="T1022" s="412"/>
      <c r="U1022" s="350"/>
      <c r="V1022" s="143"/>
      <c r="W1022" s="143"/>
      <c r="X1022" s="143"/>
      <c r="Y1022" s="143"/>
    </row>
    <row r="1023" spans="1:248" s="39" customFormat="1" ht="23.45" customHeight="1">
      <c r="A1023" s="260"/>
      <c r="B1023" s="281"/>
      <c r="C1023" s="865"/>
      <c r="D1023" s="1615"/>
      <c r="E1023" s="1616"/>
      <c r="F1023" s="1616"/>
      <c r="G1023" s="1616"/>
      <c r="H1023" s="1616"/>
      <c r="I1023" s="1616"/>
      <c r="J1023" s="1616"/>
      <c r="K1023" s="1616"/>
      <c r="L1023" s="942"/>
      <c r="M1023" s="253"/>
      <c r="N1023" s="131"/>
      <c r="O1023" s="1617" t="str">
        <f t="shared" si="31"/>
        <v/>
      </c>
      <c r="P1023" s="1618"/>
      <c r="Q1023" s="1619" t="str">
        <f t="shared" si="32"/>
        <v/>
      </c>
      <c r="R1023" s="1619"/>
      <c r="S1023" s="1619"/>
      <c r="T1023" s="412"/>
      <c r="U1023" s="350"/>
      <c r="V1023" s="143"/>
      <c r="W1023" s="143"/>
      <c r="X1023" s="143"/>
      <c r="Y1023" s="143"/>
    </row>
    <row r="1024" spans="1:248" s="39" customFormat="1" ht="23.45" customHeight="1">
      <c r="A1024" s="260"/>
      <c r="B1024" s="281"/>
      <c r="C1024" s="865"/>
      <c r="D1024" s="1615"/>
      <c r="E1024" s="1616"/>
      <c r="F1024" s="1616"/>
      <c r="G1024" s="1616"/>
      <c r="H1024" s="1616"/>
      <c r="I1024" s="1616"/>
      <c r="J1024" s="1616"/>
      <c r="K1024" s="1616"/>
      <c r="L1024" s="942"/>
      <c r="M1024" s="253"/>
      <c r="N1024" s="131"/>
      <c r="O1024" s="1617" t="str">
        <f t="shared" si="31"/>
        <v/>
      </c>
      <c r="P1024" s="1618"/>
      <c r="Q1024" s="1619" t="str">
        <f t="shared" si="32"/>
        <v/>
      </c>
      <c r="R1024" s="1619"/>
      <c r="S1024" s="1619"/>
      <c r="T1024" s="412"/>
      <c r="U1024" s="350"/>
      <c r="V1024" s="143"/>
      <c r="W1024" s="143"/>
      <c r="X1024" s="143"/>
      <c r="Y1024" s="143"/>
    </row>
    <row r="1025" spans="1:25" s="39" customFormat="1" ht="23.45" customHeight="1">
      <c r="A1025" s="260"/>
      <c r="B1025" s="281"/>
      <c r="C1025" s="865"/>
      <c r="D1025" s="1615"/>
      <c r="E1025" s="1616"/>
      <c r="F1025" s="1616"/>
      <c r="G1025" s="1616"/>
      <c r="H1025" s="1616"/>
      <c r="I1025" s="1616"/>
      <c r="J1025" s="1616"/>
      <c r="K1025" s="1616"/>
      <c r="L1025" s="942"/>
      <c r="M1025" s="253"/>
      <c r="N1025" s="131"/>
      <c r="O1025" s="1617" t="str">
        <f t="shared" si="31"/>
        <v/>
      </c>
      <c r="P1025" s="1618"/>
      <c r="Q1025" s="1619" t="str">
        <f t="shared" si="32"/>
        <v/>
      </c>
      <c r="R1025" s="1619"/>
      <c r="S1025" s="1619"/>
      <c r="T1025" s="412"/>
      <c r="U1025" s="350"/>
      <c r="V1025" s="143"/>
      <c r="W1025" s="143"/>
      <c r="X1025" s="143"/>
      <c r="Y1025" s="143"/>
    </row>
    <row r="1026" spans="1:25" s="39" customFormat="1" ht="23.45" customHeight="1">
      <c r="A1026" s="260"/>
      <c r="B1026" s="281"/>
      <c r="C1026" s="865"/>
      <c r="D1026" s="1615"/>
      <c r="E1026" s="1616"/>
      <c r="F1026" s="1616"/>
      <c r="G1026" s="1616"/>
      <c r="H1026" s="1616"/>
      <c r="I1026" s="1616"/>
      <c r="J1026" s="1616"/>
      <c r="K1026" s="1616"/>
      <c r="L1026" s="942"/>
      <c r="M1026" s="253"/>
      <c r="N1026" s="131"/>
      <c r="O1026" s="1617" t="str">
        <f t="shared" si="31"/>
        <v/>
      </c>
      <c r="P1026" s="1618"/>
      <c r="Q1026" s="1619" t="str">
        <f t="shared" si="32"/>
        <v/>
      </c>
      <c r="R1026" s="1619"/>
      <c r="S1026" s="1619"/>
      <c r="T1026" s="412"/>
      <c r="U1026" s="350"/>
      <c r="V1026" s="143"/>
      <c r="W1026" s="143"/>
      <c r="X1026" s="143"/>
      <c r="Y1026" s="143"/>
    </row>
    <row r="1027" spans="1:25" s="39" customFormat="1" ht="23.45" customHeight="1">
      <c r="A1027" s="260"/>
      <c r="B1027" s="281"/>
      <c r="C1027" s="865"/>
      <c r="D1027" s="1615"/>
      <c r="E1027" s="1616"/>
      <c r="F1027" s="1616"/>
      <c r="G1027" s="1616"/>
      <c r="H1027" s="1616"/>
      <c r="I1027" s="1616"/>
      <c r="J1027" s="1616"/>
      <c r="K1027" s="1657"/>
      <c r="L1027" s="942"/>
      <c r="M1027" s="253"/>
      <c r="N1027" s="131"/>
      <c r="O1027" s="1617" t="str">
        <f t="shared" si="31"/>
        <v/>
      </c>
      <c r="P1027" s="1618"/>
      <c r="Q1027" s="1619" t="str">
        <f t="shared" si="32"/>
        <v/>
      </c>
      <c r="R1027" s="1619"/>
      <c r="S1027" s="1619"/>
      <c r="T1027" s="412"/>
      <c r="U1027" s="350"/>
      <c r="V1027" s="162"/>
      <c r="W1027" s="163"/>
      <c r="X1027" s="164"/>
      <c r="Y1027" s="143"/>
    </row>
    <row r="1028" spans="1:25" s="39" customFormat="1" ht="23.45" customHeight="1">
      <c r="A1028" s="260"/>
      <c r="B1028" s="281"/>
      <c r="C1028" s="865"/>
      <c r="D1028" s="1615"/>
      <c r="E1028" s="1616"/>
      <c r="F1028" s="1616"/>
      <c r="G1028" s="1616"/>
      <c r="H1028" s="1616"/>
      <c r="I1028" s="1616"/>
      <c r="J1028" s="1616"/>
      <c r="K1028" s="1616"/>
      <c r="L1028" s="942"/>
      <c r="M1028" s="253"/>
      <c r="N1028" s="131"/>
      <c r="O1028" s="1617" t="str">
        <f t="shared" si="31"/>
        <v/>
      </c>
      <c r="P1028" s="1618"/>
      <c r="Q1028" s="1619" t="str">
        <f t="shared" si="32"/>
        <v/>
      </c>
      <c r="R1028" s="1619"/>
      <c r="S1028" s="1619"/>
      <c r="T1028" s="412"/>
      <c r="U1028" s="350"/>
      <c r="V1028" s="162"/>
      <c r="W1028" s="163"/>
      <c r="X1028" s="164"/>
      <c r="Y1028" s="143"/>
    </row>
    <row r="1029" spans="1:25" s="39" customFormat="1" ht="23.45" customHeight="1">
      <c r="A1029" s="260"/>
      <c r="B1029" s="281"/>
      <c r="C1029" s="865"/>
      <c r="D1029" s="1615"/>
      <c r="E1029" s="1616"/>
      <c r="F1029" s="1616"/>
      <c r="G1029" s="1616"/>
      <c r="H1029" s="1616"/>
      <c r="I1029" s="1616"/>
      <c r="J1029" s="1616"/>
      <c r="K1029" s="1616"/>
      <c r="L1029" s="942"/>
      <c r="M1029" s="253"/>
      <c r="N1029" s="131"/>
      <c r="O1029" s="1617" t="str">
        <f t="shared" si="31"/>
        <v/>
      </c>
      <c r="P1029" s="1618"/>
      <c r="Q1029" s="1619" t="str">
        <f t="shared" si="32"/>
        <v/>
      </c>
      <c r="R1029" s="1619"/>
      <c r="S1029" s="1619"/>
      <c r="T1029" s="412"/>
      <c r="U1029" s="350"/>
      <c r="V1029" s="165"/>
      <c r="W1029" s="163"/>
      <c r="X1029" s="164"/>
      <c r="Y1029" s="143"/>
    </row>
    <row r="1030" spans="1:25" s="39" customFormat="1" ht="23.45" customHeight="1">
      <c r="A1030" s="260"/>
      <c r="B1030" s="281"/>
      <c r="C1030" s="865"/>
      <c r="D1030" s="1615"/>
      <c r="E1030" s="1616"/>
      <c r="F1030" s="1616"/>
      <c r="G1030" s="1616"/>
      <c r="H1030" s="1616"/>
      <c r="I1030" s="1616"/>
      <c r="J1030" s="1616"/>
      <c r="K1030" s="1616"/>
      <c r="L1030" s="942"/>
      <c r="M1030" s="253"/>
      <c r="N1030" s="131"/>
      <c r="O1030" s="1617" t="str">
        <f t="shared" si="31"/>
        <v/>
      </c>
      <c r="P1030" s="1618"/>
      <c r="Q1030" s="1619" t="str">
        <f t="shared" si="32"/>
        <v/>
      </c>
      <c r="R1030" s="1619"/>
      <c r="S1030" s="1619"/>
      <c r="T1030" s="412"/>
      <c r="U1030" s="350"/>
      <c r="V1030" s="165"/>
      <c r="W1030" s="163"/>
      <c r="X1030" s="164"/>
      <c r="Y1030" s="143"/>
    </row>
    <row r="1031" spans="1:25" s="39" customFormat="1" ht="23.45" customHeight="1">
      <c r="A1031" s="260"/>
      <c r="B1031" s="281"/>
      <c r="C1031" s="865"/>
      <c r="D1031" s="1615"/>
      <c r="E1031" s="1616"/>
      <c r="F1031" s="1616"/>
      <c r="G1031" s="1616"/>
      <c r="H1031" s="1616"/>
      <c r="I1031" s="1616"/>
      <c r="J1031" s="1616"/>
      <c r="K1031" s="1616"/>
      <c r="L1031" s="942"/>
      <c r="M1031" s="253"/>
      <c r="N1031" s="131"/>
      <c r="O1031" s="1617" t="str">
        <f t="shared" si="31"/>
        <v/>
      </c>
      <c r="P1031" s="1618"/>
      <c r="Q1031" s="1619" t="str">
        <f t="shared" si="32"/>
        <v/>
      </c>
      <c r="R1031" s="1619"/>
      <c r="S1031" s="1619"/>
      <c r="T1031" s="412"/>
      <c r="U1031" s="350"/>
      <c r="V1031" s="143"/>
      <c r="W1031" s="143"/>
      <c r="X1031" s="143"/>
      <c r="Y1031" s="143"/>
    </row>
    <row r="1032" spans="1:25" s="39" customFormat="1" ht="23.45" customHeight="1">
      <c r="A1032" s="260"/>
      <c r="B1032" s="281"/>
      <c r="C1032" s="865"/>
      <c r="D1032" s="1615"/>
      <c r="E1032" s="1616"/>
      <c r="F1032" s="1616"/>
      <c r="G1032" s="1616"/>
      <c r="H1032" s="1616"/>
      <c r="I1032" s="1616"/>
      <c r="J1032" s="1616"/>
      <c r="K1032" s="1616"/>
      <c r="L1032" s="942"/>
      <c r="M1032" s="253"/>
      <c r="N1032" s="131"/>
      <c r="O1032" s="1617" t="str">
        <f t="shared" si="31"/>
        <v/>
      </c>
      <c r="P1032" s="1618"/>
      <c r="Q1032" s="1619" t="str">
        <f t="shared" si="32"/>
        <v/>
      </c>
      <c r="R1032" s="1619"/>
      <c r="S1032" s="1619"/>
      <c r="T1032" s="412"/>
      <c r="U1032" s="350"/>
      <c r="V1032" s="143"/>
      <c r="W1032" s="143"/>
      <c r="X1032" s="143"/>
      <c r="Y1032" s="143"/>
    </row>
    <row r="1033" spans="1:25" s="39" customFormat="1" ht="23.45" customHeight="1">
      <c r="A1033" s="260"/>
      <c r="B1033" s="281"/>
      <c r="C1033" s="865"/>
      <c r="D1033" s="1615"/>
      <c r="E1033" s="1616"/>
      <c r="F1033" s="1616"/>
      <c r="G1033" s="1616"/>
      <c r="H1033" s="1616"/>
      <c r="I1033" s="1616"/>
      <c r="J1033" s="1616"/>
      <c r="K1033" s="1616"/>
      <c r="L1033" s="942"/>
      <c r="M1033" s="253"/>
      <c r="N1033" s="131"/>
      <c r="O1033" s="1617" t="str">
        <f t="shared" si="31"/>
        <v/>
      </c>
      <c r="P1033" s="1618"/>
      <c r="Q1033" s="1619" t="str">
        <f t="shared" si="32"/>
        <v/>
      </c>
      <c r="R1033" s="1619"/>
      <c r="S1033" s="1619"/>
      <c r="T1033" s="412"/>
      <c r="U1033" s="350"/>
      <c r="V1033" s="143"/>
      <c r="W1033" s="143"/>
      <c r="X1033" s="143"/>
      <c r="Y1033" s="143"/>
    </row>
    <row r="1034" spans="1:25" s="39" customFormat="1" ht="23.45" customHeight="1">
      <c r="A1034" s="260"/>
      <c r="B1034" s="281"/>
      <c r="C1034" s="865"/>
      <c r="D1034" s="1615"/>
      <c r="E1034" s="1616"/>
      <c r="F1034" s="1616"/>
      <c r="G1034" s="1616"/>
      <c r="H1034" s="1616"/>
      <c r="I1034" s="1616"/>
      <c r="J1034" s="1616"/>
      <c r="K1034" s="1616"/>
      <c r="L1034" s="942"/>
      <c r="M1034" s="253"/>
      <c r="N1034" s="131"/>
      <c r="O1034" s="1617" t="str">
        <f t="shared" si="31"/>
        <v/>
      </c>
      <c r="P1034" s="1618"/>
      <c r="Q1034" s="1619" t="str">
        <f t="shared" si="32"/>
        <v/>
      </c>
      <c r="R1034" s="1619"/>
      <c r="S1034" s="1619"/>
      <c r="T1034" s="412"/>
      <c r="U1034" s="350"/>
      <c r="V1034" s="143"/>
      <c r="W1034" s="143"/>
      <c r="X1034" s="143"/>
      <c r="Y1034" s="143"/>
    </row>
    <row r="1035" spans="1:25" s="39" customFormat="1" ht="23.45" customHeight="1">
      <c r="A1035" s="260"/>
      <c r="B1035" s="281"/>
      <c r="C1035" s="90"/>
      <c r="D1035" s="1615"/>
      <c r="E1035" s="1616"/>
      <c r="F1035" s="1616"/>
      <c r="G1035" s="1616"/>
      <c r="H1035" s="1616"/>
      <c r="I1035" s="1616"/>
      <c r="J1035" s="1616"/>
      <c r="K1035" s="1616"/>
      <c r="L1035" s="217"/>
      <c r="M1035" s="253"/>
      <c r="N1035" s="131"/>
      <c r="O1035" s="1617" t="str">
        <f t="shared" si="31"/>
        <v/>
      </c>
      <c r="P1035" s="1618"/>
      <c r="Q1035" s="1619" t="str">
        <f t="shared" si="32"/>
        <v/>
      </c>
      <c r="R1035" s="1619"/>
      <c r="S1035" s="1619"/>
      <c r="T1035" s="412"/>
      <c r="U1035" s="350"/>
      <c r="V1035" s="143"/>
      <c r="W1035" s="143"/>
      <c r="X1035" s="143"/>
      <c r="Y1035" s="143"/>
    </row>
    <row r="1036" spans="1:25" s="39" customFormat="1" ht="23.45" customHeight="1">
      <c r="A1036" s="260"/>
      <c r="B1036" s="281"/>
      <c r="C1036" s="90"/>
      <c r="D1036" s="1615"/>
      <c r="E1036" s="1616"/>
      <c r="F1036" s="1616"/>
      <c r="G1036" s="1616"/>
      <c r="H1036" s="1616"/>
      <c r="I1036" s="1616"/>
      <c r="J1036" s="1616"/>
      <c r="K1036" s="1616"/>
      <c r="L1036" s="217"/>
      <c r="M1036" s="253"/>
      <c r="N1036" s="131"/>
      <c r="O1036" s="1617" t="str">
        <f t="shared" si="31"/>
        <v/>
      </c>
      <c r="P1036" s="1618"/>
      <c r="Q1036" s="1619" t="str">
        <f t="shared" si="32"/>
        <v/>
      </c>
      <c r="R1036" s="1619"/>
      <c r="S1036" s="1619"/>
      <c r="T1036" s="412"/>
      <c r="U1036" s="350"/>
      <c r="V1036" s="143"/>
      <c r="W1036" s="143"/>
      <c r="X1036" s="143"/>
      <c r="Y1036" s="143"/>
    </row>
    <row r="1037" spans="1:25" s="39" customFormat="1" ht="23.45" customHeight="1">
      <c r="A1037" s="260"/>
      <c r="B1037" s="281"/>
      <c r="C1037" s="90"/>
      <c r="D1037" s="1615"/>
      <c r="E1037" s="1616"/>
      <c r="F1037" s="1616"/>
      <c r="G1037" s="1616"/>
      <c r="H1037" s="1616"/>
      <c r="I1037" s="1616"/>
      <c r="J1037" s="1616"/>
      <c r="K1037" s="1616"/>
      <c r="L1037" s="217"/>
      <c r="M1037" s="253"/>
      <c r="N1037" s="131"/>
      <c r="O1037" s="1617" t="str">
        <f t="shared" si="31"/>
        <v/>
      </c>
      <c r="P1037" s="1618"/>
      <c r="Q1037" s="1619" t="str">
        <f t="shared" si="32"/>
        <v/>
      </c>
      <c r="R1037" s="1619"/>
      <c r="S1037" s="1619"/>
      <c r="T1037" s="412"/>
      <c r="U1037" s="350"/>
      <c r="V1037" s="143"/>
      <c r="W1037" s="143"/>
      <c r="X1037" s="143"/>
      <c r="Y1037" s="143"/>
    </row>
    <row r="1038" spans="1:25" s="39" customFormat="1" ht="23.45" customHeight="1">
      <c r="A1038" s="260"/>
      <c r="B1038" s="281"/>
      <c r="C1038" s="90"/>
      <c r="D1038" s="1615"/>
      <c r="E1038" s="1616"/>
      <c r="F1038" s="1616"/>
      <c r="G1038" s="1616"/>
      <c r="H1038" s="1616"/>
      <c r="I1038" s="1616"/>
      <c r="J1038" s="1616"/>
      <c r="K1038" s="1616"/>
      <c r="L1038" s="217"/>
      <c r="M1038" s="253"/>
      <c r="N1038" s="131"/>
      <c r="O1038" s="1617" t="str">
        <f t="shared" si="31"/>
        <v/>
      </c>
      <c r="P1038" s="1618"/>
      <c r="Q1038" s="1619" t="str">
        <f t="shared" si="32"/>
        <v/>
      </c>
      <c r="R1038" s="1619"/>
      <c r="S1038" s="1619"/>
      <c r="T1038" s="412"/>
      <c r="U1038" s="350"/>
      <c r="V1038" s="143"/>
      <c r="W1038" s="143"/>
      <c r="X1038" s="143"/>
      <c r="Y1038" s="143"/>
    </row>
    <row r="1039" spans="1:25" s="39" customFormat="1" ht="23.45" customHeight="1">
      <c r="A1039" s="260"/>
      <c r="B1039" s="281"/>
      <c r="C1039" s="90"/>
      <c r="D1039" s="1615"/>
      <c r="E1039" s="1616"/>
      <c r="F1039" s="1616"/>
      <c r="G1039" s="1616"/>
      <c r="H1039" s="1616"/>
      <c r="I1039" s="1616"/>
      <c r="J1039" s="1616"/>
      <c r="K1039" s="1616"/>
      <c r="L1039" s="217"/>
      <c r="M1039" s="253"/>
      <c r="N1039" s="131"/>
      <c r="O1039" s="1617" t="str">
        <f t="shared" si="31"/>
        <v/>
      </c>
      <c r="P1039" s="1618"/>
      <c r="Q1039" s="1619" t="str">
        <f t="shared" si="32"/>
        <v/>
      </c>
      <c r="R1039" s="1619"/>
      <c r="S1039" s="1619"/>
      <c r="T1039" s="412"/>
      <c r="U1039" s="350"/>
      <c r="V1039" s="143"/>
      <c r="W1039" s="143"/>
      <c r="X1039" s="143"/>
      <c r="Y1039" s="143"/>
    </row>
    <row r="1040" spans="1:25" s="39" customFormat="1" ht="23.45" customHeight="1">
      <c r="A1040" s="260"/>
      <c r="B1040" s="281"/>
      <c r="C1040" s="90"/>
      <c r="D1040" s="1615"/>
      <c r="E1040" s="1616"/>
      <c r="F1040" s="1616"/>
      <c r="G1040" s="1616"/>
      <c r="H1040" s="1616"/>
      <c r="I1040" s="1616"/>
      <c r="J1040" s="1616"/>
      <c r="K1040" s="1616"/>
      <c r="L1040" s="217"/>
      <c r="M1040" s="253"/>
      <c r="N1040" s="131"/>
      <c r="O1040" s="1617" t="str">
        <f t="shared" si="31"/>
        <v/>
      </c>
      <c r="P1040" s="1618"/>
      <c r="Q1040" s="1619" t="str">
        <f t="shared" si="32"/>
        <v/>
      </c>
      <c r="R1040" s="1619"/>
      <c r="S1040" s="1619"/>
      <c r="T1040" s="412"/>
      <c r="U1040" s="350"/>
      <c r="V1040" s="143"/>
      <c r="W1040" s="143"/>
      <c r="X1040" s="143"/>
      <c r="Y1040" s="143"/>
    </row>
    <row r="1041" spans="1:25" s="39" customFormat="1" ht="23.45" customHeight="1">
      <c r="A1041" s="260"/>
      <c r="B1041" s="281"/>
      <c r="C1041" s="865"/>
      <c r="D1041" s="1615"/>
      <c r="E1041" s="1616"/>
      <c r="F1041" s="1616"/>
      <c r="G1041" s="1616"/>
      <c r="H1041" s="1616"/>
      <c r="I1041" s="1616"/>
      <c r="J1041" s="1616"/>
      <c r="K1041" s="1616"/>
      <c r="L1041" s="942"/>
      <c r="M1041" s="253"/>
      <c r="N1041" s="131"/>
      <c r="O1041" s="1617" t="str">
        <f t="shared" si="31"/>
        <v/>
      </c>
      <c r="P1041" s="1618"/>
      <c r="Q1041" s="1619" t="str">
        <f t="shared" si="32"/>
        <v/>
      </c>
      <c r="R1041" s="1619"/>
      <c r="S1041" s="1619"/>
      <c r="T1041" s="412"/>
      <c r="U1041" s="350"/>
      <c r="V1041" s="143"/>
      <c r="W1041" s="143"/>
      <c r="X1041" s="143"/>
      <c r="Y1041" s="143"/>
    </row>
    <row r="1042" spans="1:25" s="39" customFormat="1" ht="23.45" customHeight="1">
      <c r="A1042" s="260"/>
      <c r="B1042" s="281"/>
      <c r="C1042" s="865"/>
      <c r="D1042" s="1615"/>
      <c r="E1042" s="1616"/>
      <c r="F1042" s="1616"/>
      <c r="G1042" s="1616"/>
      <c r="H1042" s="1616"/>
      <c r="I1042" s="1616"/>
      <c r="J1042" s="1616"/>
      <c r="K1042" s="1616"/>
      <c r="L1042" s="942"/>
      <c r="M1042" s="253"/>
      <c r="N1042" s="131"/>
      <c r="O1042" s="1617" t="str">
        <f t="shared" si="31"/>
        <v/>
      </c>
      <c r="P1042" s="1618"/>
      <c r="Q1042" s="1619" t="str">
        <f t="shared" si="32"/>
        <v/>
      </c>
      <c r="R1042" s="1619"/>
      <c r="S1042" s="1619"/>
      <c r="T1042" s="412"/>
      <c r="U1042" s="350"/>
      <c r="V1042" s="143"/>
      <c r="W1042" s="143"/>
      <c r="X1042" s="143"/>
      <c r="Y1042" s="143"/>
    </row>
    <row r="1043" spans="1:25" s="39" customFormat="1" ht="23.45" customHeight="1">
      <c r="A1043" s="260"/>
      <c r="B1043" s="281"/>
      <c r="C1043" s="865"/>
      <c r="D1043" s="1615"/>
      <c r="E1043" s="1616"/>
      <c r="F1043" s="1616"/>
      <c r="G1043" s="1616"/>
      <c r="H1043" s="1616"/>
      <c r="I1043" s="1616"/>
      <c r="J1043" s="1616"/>
      <c r="K1043" s="1616"/>
      <c r="L1043" s="942"/>
      <c r="M1043" s="253"/>
      <c r="N1043" s="131"/>
      <c r="O1043" s="1617" t="str">
        <f t="shared" si="31"/>
        <v/>
      </c>
      <c r="P1043" s="1618"/>
      <c r="Q1043" s="1619" t="str">
        <f t="shared" si="32"/>
        <v/>
      </c>
      <c r="R1043" s="1619"/>
      <c r="S1043" s="1619"/>
      <c r="T1043" s="412"/>
      <c r="U1043" s="350"/>
      <c r="V1043" s="162"/>
      <c r="W1043" s="163"/>
      <c r="X1043" s="164"/>
      <c r="Y1043" s="143"/>
    </row>
    <row r="1044" spans="1:25" s="39" customFormat="1" ht="23.45" customHeight="1">
      <c r="A1044" s="260"/>
      <c r="B1044" s="281"/>
      <c r="C1044" s="865"/>
      <c r="D1044" s="1615"/>
      <c r="E1044" s="1616"/>
      <c r="F1044" s="1616"/>
      <c r="G1044" s="1616"/>
      <c r="H1044" s="1616"/>
      <c r="I1044" s="1616"/>
      <c r="J1044" s="1616"/>
      <c r="K1044" s="1616"/>
      <c r="L1044" s="942"/>
      <c r="M1044" s="253"/>
      <c r="N1044" s="131"/>
      <c r="O1044" s="1617" t="str">
        <f t="shared" si="31"/>
        <v/>
      </c>
      <c r="P1044" s="1618"/>
      <c r="Q1044" s="1619" t="str">
        <f t="shared" si="32"/>
        <v/>
      </c>
      <c r="R1044" s="1619"/>
      <c r="S1044" s="1619"/>
      <c r="T1044" s="412"/>
      <c r="U1044" s="350"/>
      <c r="V1044" s="162"/>
      <c r="W1044" s="163"/>
      <c r="X1044" s="164"/>
      <c r="Y1044" s="143"/>
    </row>
    <row r="1045" spans="1:25" s="39" customFormat="1" ht="23.45" customHeight="1">
      <c r="A1045" s="260"/>
      <c r="B1045" s="281"/>
      <c r="C1045" s="865"/>
      <c r="D1045" s="1615"/>
      <c r="E1045" s="1616"/>
      <c r="F1045" s="1616"/>
      <c r="G1045" s="1616"/>
      <c r="H1045" s="1616"/>
      <c r="I1045" s="1616"/>
      <c r="J1045" s="1616"/>
      <c r="K1045" s="1616"/>
      <c r="L1045" s="942"/>
      <c r="M1045" s="253"/>
      <c r="N1045" s="131"/>
      <c r="O1045" s="1617" t="str">
        <f t="shared" si="31"/>
        <v/>
      </c>
      <c r="P1045" s="1618"/>
      <c r="Q1045" s="1619" t="str">
        <f t="shared" si="32"/>
        <v/>
      </c>
      <c r="R1045" s="1619"/>
      <c r="S1045" s="1619"/>
      <c r="T1045" s="412"/>
      <c r="U1045" s="350"/>
      <c r="V1045" s="165"/>
      <c r="W1045" s="163"/>
      <c r="X1045" s="164"/>
      <c r="Y1045" s="143"/>
    </row>
    <row r="1046" spans="1:25" s="39" customFormat="1" ht="23.45" customHeight="1">
      <c r="A1046" s="260"/>
      <c r="B1046" s="281"/>
      <c r="C1046" s="865"/>
      <c r="D1046" s="1615"/>
      <c r="E1046" s="1616"/>
      <c r="F1046" s="1616"/>
      <c r="G1046" s="1616"/>
      <c r="H1046" s="1616"/>
      <c r="I1046" s="1616"/>
      <c r="J1046" s="1616"/>
      <c r="K1046" s="1616"/>
      <c r="L1046" s="942"/>
      <c r="M1046" s="253"/>
      <c r="N1046" s="131"/>
      <c r="O1046" s="1617" t="str">
        <f t="shared" si="31"/>
        <v/>
      </c>
      <c r="P1046" s="1618"/>
      <c r="Q1046" s="1619" t="str">
        <f t="shared" si="32"/>
        <v/>
      </c>
      <c r="R1046" s="1619"/>
      <c r="S1046" s="1619"/>
      <c r="T1046" s="412"/>
      <c r="U1046" s="350"/>
      <c r="V1046" s="165"/>
      <c r="W1046" s="163"/>
      <c r="X1046" s="164"/>
      <c r="Y1046" s="143"/>
    </row>
    <row r="1047" spans="1:25" s="39" customFormat="1" ht="23.45" customHeight="1">
      <c r="A1047" s="260"/>
      <c r="B1047" s="281"/>
      <c r="C1047" s="865"/>
      <c r="D1047" s="1615"/>
      <c r="E1047" s="1616"/>
      <c r="F1047" s="1616"/>
      <c r="G1047" s="1616"/>
      <c r="H1047" s="1616"/>
      <c r="I1047" s="1616"/>
      <c r="J1047" s="1616"/>
      <c r="K1047" s="1616"/>
      <c r="L1047" s="942"/>
      <c r="M1047" s="253"/>
      <c r="N1047" s="131"/>
      <c r="O1047" s="1617" t="str">
        <f t="shared" si="31"/>
        <v/>
      </c>
      <c r="P1047" s="1618"/>
      <c r="Q1047" s="1619" t="str">
        <f t="shared" si="32"/>
        <v/>
      </c>
      <c r="R1047" s="1619"/>
      <c r="S1047" s="1619"/>
      <c r="T1047" s="412"/>
      <c r="U1047" s="350"/>
      <c r="V1047" s="143"/>
      <c r="W1047" s="143"/>
      <c r="X1047" s="143"/>
      <c r="Y1047" s="143"/>
    </row>
    <row r="1048" spans="1:25" s="39" customFormat="1" ht="23.45" customHeight="1">
      <c r="A1048" s="260"/>
      <c r="B1048" s="281"/>
      <c r="C1048" s="865"/>
      <c r="D1048" s="1615"/>
      <c r="E1048" s="1616"/>
      <c r="F1048" s="1616"/>
      <c r="G1048" s="1616"/>
      <c r="H1048" s="1616"/>
      <c r="I1048" s="1616"/>
      <c r="J1048" s="1616"/>
      <c r="K1048" s="1616"/>
      <c r="L1048" s="942"/>
      <c r="M1048" s="253"/>
      <c r="N1048" s="131"/>
      <c r="O1048" s="1617" t="str">
        <f t="shared" si="31"/>
        <v/>
      </c>
      <c r="P1048" s="1618"/>
      <c r="Q1048" s="1619" t="str">
        <f t="shared" si="32"/>
        <v/>
      </c>
      <c r="R1048" s="1619"/>
      <c r="S1048" s="1619"/>
      <c r="T1048" s="412"/>
      <c r="U1048" s="350"/>
      <c r="V1048" s="143"/>
      <c r="W1048" s="143"/>
      <c r="X1048" s="143"/>
      <c r="Y1048" s="143"/>
    </row>
    <row r="1049" spans="1:25" s="39" customFormat="1" ht="23.45" customHeight="1">
      <c r="A1049" s="260"/>
      <c r="B1049" s="281"/>
      <c r="C1049" s="865"/>
      <c r="D1049" s="1615"/>
      <c r="E1049" s="1616"/>
      <c r="F1049" s="1616"/>
      <c r="G1049" s="1616"/>
      <c r="H1049" s="1616"/>
      <c r="I1049" s="1616"/>
      <c r="J1049" s="1616"/>
      <c r="K1049" s="1616"/>
      <c r="L1049" s="942"/>
      <c r="M1049" s="253"/>
      <c r="N1049" s="131"/>
      <c r="O1049" s="1617" t="str">
        <f t="shared" si="31"/>
        <v/>
      </c>
      <c r="P1049" s="1618"/>
      <c r="Q1049" s="1619" t="str">
        <f t="shared" si="32"/>
        <v/>
      </c>
      <c r="R1049" s="1619"/>
      <c r="S1049" s="1619"/>
      <c r="T1049" s="412"/>
      <c r="U1049" s="350"/>
      <c r="V1049" s="143"/>
      <c r="W1049" s="143"/>
      <c r="X1049" s="143"/>
      <c r="Y1049" s="143"/>
    </row>
    <row r="1050" spans="1:25" s="39" customFormat="1" ht="23.45" customHeight="1">
      <c r="A1050" s="260"/>
      <c r="B1050" s="281"/>
      <c r="C1050" s="865"/>
      <c r="D1050" s="1615"/>
      <c r="E1050" s="1616"/>
      <c r="F1050" s="1616"/>
      <c r="G1050" s="1616"/>
      <c r="H1050" s="1616"/>
      <c r="I1050" s="1616"/>
      <c r="J1050" s="1616"/>
      <c r="K1050" s="1616"/>
      <c r="L1050" s="942"/>
      <c r="M1050" s="253"/>
      <c r="N1050" s="131"/>
      <c r="O1050" s="1617" t="str">
        <f t="shared" si="31"/>
        <v/>
      </c>
      <c r="P1050" s="1618"/>
      <c r="Q1050" s="1619" t="str">
        <f t="shared" si="32"/>
        <v/>
      </c>
      <c r="R1050" s="1619"/>
      <c r="S1050" s="1619"/>
      <c r="T1050" s="412"/>
      <c r="U1050" s="350"/>
      <c r="V1050" s="143"/>
      <c r="W1050" s="143"/>
      <c r="X1050" s="143"/>
      <c r="Y1050" s="143"/>
    </row>
    <row r="1051" spans="1:25" s="39" customFormat="1" ht="23.45" customHeight="1">
      <c r="A1051" s="260"/>
      <c r="B1051" s="281"/>
      <c r="C1051" s="865"/>
      <c r="D1051" s="1615"/>
      <c r="E1051" s="1616"/>
      <c r="F1051" s="1616"/>
      <c r="G1051" s="1616"/>
      <c r="H1051" s="1616"/>
      <c r="I1051" s="1616"/>
      <c r="J1051" s="1616"/>
      <c r="K1051" s="1616"/>
      <c r="L1051" s="942"/>
      <c r="M1051" s="253"/>
      <c r="N1051" s="131"/>
      <c r="O1051" s="1617" t="str">
        <f t="shared" si="31"/>
        <v/>
      </c>
      <c r="P1051" s="1618"/>
      <c r="Q1051" s="1619" t="str">
        <f t="shared" si="32"/>
        <v/>
      </c>
      <c r="R1051" s="1619"/>
      <c r="S1051" s="1619"/>
      <c r="T1051" s="412"/>
      <c r="U1051" s="350"/>
      <c r="W1051" s="143"/>
      <c r="Y1051" s="143"/>
    </row>
    <row r="1052" spans="1:25" s="39" customFormat="1" ht="23.45" customHeight="1">
      <c r="A1052" s="260"/>
      <c r="B1052" s="281"/>
      <c r="C1052" s="865"/>
      <c r="D1052" s="1615"/>
      <c r="E1052" s="1616"/>
      <c r="F1052" s="1616"/>
      <c r="G1052" s="1616"/>
      <c r="H1052" s="1616"/>
      <c r="I1052" s="1616"/>
      <c r="J1052" s="1616"/>
      <c r="K1052" s="1616"/>
      <c r="L1052" s="942"/>
      <c r="M1052" s="253"/>
      <c r="N1052" s="131"/>
      <c r="O1052" s="1617" t="str">
        <f t="shared" si="31"/>
        <v/>
      </c>
      <c r="P1052" s="1618"/>
      <c r="Q1052" s="1619" t="str">
        <f t="shared" si="32"/>
        <v/>
      </c>
      <c r="R1052" s="1619"/>
      <c r="S1052" s="1619"/>
      <c r="T1052" s="412"/>
      <c r="U1052" s="350"/>
      <c r="W1052" s="143"/>
      <c r="Y1052" s="143"/>
    </row>
    <row r="1053" spans="1:25" s="39" customFormat="1" ht="23.45" customHeight="1">
      <c r="A1053" s="260"/>
      <c r="B1053" s="281"/>
      <c r="C1053" s="865"/>
      <c r="D1053" s="1615"/>
      <c r="E1053" s="1616"/>
      <c r="F1053" s="1616"/>
      <c r="G1053" s="1616"/>
      <c r="H1053" s="1616"/>
      <c r="I1053" s="1616"/>
      <c r="J1053" s="1616"/>
      <c r="K1053" s="1616"/>
      <c r="L1053" s="942"/>
      <c r="M1053" s="253"/>
      <c r="N1053" s="131"/>
      <c r="O1053" s="1617" t="str">
        <f t="shared" si="31"/>
        <v/>
      </c>
      <c r="P1053" s="1618"/>
      <c r="Q1053" s="1619" t="str">
        <f t="shared" si="32"/>
        <v/>
      </c>
      <c r="R1053" s="1619"/>
      <c r="S1053" s="1619"/>
      <c r="T1053" s="412"/>
      <c r="U1053" s="350"/>
      <c r="W1053" s="143"/>
      <c r="Y1053" s="143"/>
    </row>
    <row r="1054" spans="1:25" s="39" customFormat="1" ht="23.45" customHeight="1">
      <c r="A1054" s="260"/>
      <c r="B1054" s="281"/>
      <c r="C1054" s="865"/>
      <c r="D1054" s="1615"/>
      <c r="E1054" s="1616"/>
      <c r="F1054" s="1616"/>
      <c r="G1054" s="1616"/>
      <c r="H1054" s="1616"/>
      <c r="I1054" s="1616"/>
      <c r="J1054" s="1616"/>
      <c r="K1054" s="1616"/>
      <c r="L1054" s="942"/>
      <c r="M1054" s="253"/>
      <c r="N1054" s="131"/>
      <c r="O1054" s="1617" t="str">
        <f t="shared" si="31"/>
        <v/>
      </c>
      <c r="P1054" s="1618"/>
      <c r="Q1054" s="1619" t="str">
        <f t="shared" si="32"/>
        <v/>
      </c>
      <c r="R1054" s="1619"/>
      <c r="S1054" s="1619"/>
      <c r="T1054" s="412"/>
      <c r="U1054" s="350"/>
      <c r="W1054" s="143"/>
      <c r="Y1054" s="143"/>
    </row>
    <row r="1055" spans="1:25" s="39" customFormat="1" ht="23.45" customHeight="1">
      <c r="A1055" s="260"/>
      <c r="B1055" s="281"/>
      <c r="C1055" s="865"/>
      <c r="D1055" s="1615"/>
      <c r="E1055" s="1616"/>
      <c r="F1055" s="1616"/>
      <c r="G1055" s="1616"/>
      <c r="H1055" s="1616"/>
      <c r="I1055" s="1616"/>
      <c r="J1055" s="1616"/>
      <c r="K1055" s="1616"/>
      <c r="L1055" s="942"/>
      <c r="M1055" s="253"/>
      <c r="N1055" s="131"/>
      <c r="O1055" s="1617" t="str">
        <f t="shared" si="31"/>
        <v/>
      </c>
      <c r="P1055" s="1618"/>
      <c r="Q1055" s="1619" t="str">
        <f t="shared" si="32"/>
        <v/>
      </c>
      <c r="R1055" s="1619"/>
      <c r="S1055" s="1619"/>
      <c r="T1055" s="412"/>
      <c r="U1055" s="350"/>
      <c r="W1055" s="143"/>
      <c r="Y1055" s="143"/>
    </row>
    <row r="1056" spans="1:25" s="39" customFormat="1" ht="23.45" customHeight="1">
      <c r="A1056" s="260"/>
      <c r="B1056" s="281"/>
      <c r="C1056" s="865"/>
      <c r="D1056" s="1615"/>
      <c r="E1056" s="1616"/>
      <c r="F1056" s="1616"/>
      <c r="G1056" s="1616"/>
      <c r="H1056" s="1616"/>
      <c r="I1056" s="1616"/>
      <c r="J1056" s="1616"/>
      <c r="K1056" s="1616"/>
      <c r="L1056" s="942"/>
      <c r="M1056" s="253"/>
      <c r="N1056" s="131"/>
      <c r="O1056" s="1617" t="str">
        <f t="shared" si="31"/>
        <v/>
      </c>
      <c r="P1056" s="1618"/>
      <c r="Q1056" s="1619" t="str">
        <f t="shared" si="32"/>
        <v/>
      </c>
      <c r="R1056" s="1619"/>
      <c r="S1056" s="1619"/>
      <c r="T1056" s="412"/>
      <c r="U1056" s="350"/>
      <c r="W1056" s="143"/>
      <c r="Y1056" s="143"/>
    </row>
    <row r="1057" spans="1:248" s="39" customFormat="1" ht="23.45" customHeight="1">
      <c r="A1057" s="260"/>
      <c r="B1057" s="281"/>
      <c r="C1057" s="865"/>
      <c r="D1057" s="1615"/>
      <c r="E1057" s="1616"/>
      <c r="F1057" s="1616"/>
      <c r="G1057" s="1616"/>
      <c r="H1057" s="1616"/>
      <c r="I1057" s="1616"/>
      <c r="J1057" s="1616"/>
      <c r="K1057" s="1616"/>
      <c r="L1057" s="942"/>
      <c r="M1057" s="253"/>
      <c r="N1057" s="131"/>
      <c r="O1057" s="1617" t="str">
        <f t="shared" si="31"/>
        <v/>
      </c>
      <c r="P1057" s="1618"/>
      <c r="Q1057" s="1619" t="str">
        <f t="shared" si="32"/>
        <v/>
      </c>
      <c r="R1057" s="1619"/>
      <c r="S1057" s="1619"/>
      <c r="T1057" s="412"/>
      <c r="U1057" s="350"/>
      <c r="V1057" s="155"/>
      <c r="W1057" s="157"/>
      <c r="X1057" s="155"/>
      <c r="Y1057" s="143"/>
    </row>
    <row r="1058" spans="1:248" s="39" customFormat="1" ht="23.45" customHeight="1">
      <c r="A1058" s="260"/>
      <c r="B1058" s="281"/>
      <c r="C1058" s="865"/>
      <c r="D1058" s="1615"/>
      <c r="E1058" s="1616"/>
      <c r="F1058" s="1616"/>
      <c r="G1058" s="1616"/>
      <c r="H1058" s="1616"/>
      <c r="I1058" s="1616"/>
      <c r="J1058" s="1616"/>
      <c r="K1058" s="1616"/>
      <c r="L1058" s="942"/>
      <c r="M1058" s="253"/>
      <c r="N1058" s="131"/>
      <c r="O1058" s="1617" t="str">
        <f t="shared" si="31"/>
        <v/>
      </c>
      <c r="P1058" s="1618"/>
      <c r="Q1058" s="1619" t="str">
        <f t="shared" si="32"/>
        <v/>
      </c>
      <c r="R1058" s="1619"/>
      <c r="S1058" s="1619"/>
      <c r="T1058" s="412"/>
      <c r="U1058" s="350"/>
      <c r="V1058" s="202"/>
      <c r="W1058" s="202"/>
      <c r="X1058" s="202"/>
      <c r="Y1058" s="143"/>
    </row>
    <row r="1059" spans="1:248" s="39" customFormat="1" ht="23.45" customHeight="1">
      <c r="A1059" s="260"/>
      <c r="B1059" s="281"/>
      <c r="C1059" s="865"/>
      <c r="D1059" s="1615"/>
      <c r="E1059" s="1616"/>
      <c r="F1059" s="1616"/>
      <c r="G1059" s="1616"/>
      <c r="H1059" s="1616"/>
      <c r="I1059" s="1616"/>
      <c r="J1059" s="1616"/>
      <c r="K1059" s="1616"/>
      <c r="L1059" s="942"/>
      <c r="M1059" s="253"/>
      <c r="N1059" s="131"/>
      <c r="O1059" s="1617" t="str">
        <f t="shared" si="31"/>
        <v/>
      </c>
      <c r="P1059" s="1618"/>
      <c r="Q1059" s="1619" t="str">
        <f t="shared" si="32"/>
        <v/>
      </c>
      <c r="R1059" s="1619"/>
      <c r="S1059" s="1619"/>
      <c r="T1059" s="412"/>
      <c r="U1059" s="350"/>
      <c r="V1059" s="202"/>
      <c r="W1059" s="202"/>
      <c r="X1059" s="202"/>
      <c r="Y1059" s="143"/>
    </row>
    <row r="1060" spans="1:248" s="39" customFormat="1" ht="23.45" customHeight="1">
      <c r="A1060" s="260"/>
      <c r="B1060" s="281"/>
      <c r="C1060" s="865"/>
      <c r="D1060" s="1615"/>
      <c r="E1060" s="1616"/>
      <c r="F1060" s="1616"/>
      <c r="G1060" s="1616"/>
      <c r="H1060" s="1616"/>
      <c r="I1060" s="1616"/>
      <c r="J1060" s="1616"/>
      <c r="K1060" s="1616"/>
      <c r="L1060" s="942"/>
      <c r="M1060" s="253"/>
      <c r="N1060" s="131"/>
      <c r="O1060" s="1617" t="str">
        <f t="shared" si="31"/>
        <v/>
      </c>
      <c r="P1060" s="1618"/>
      <c r="Q1060" s="1619" t="str">
        <f t="shared" si="32"/>
        <v/>
      </c>
      <c r="R1060" s="1619"/>
      <c r="S1060" s="1619"/>
      <c r="T1060" s="412"/>
      <c r="U1060" s="350"/>
      <c r="V1060" s="203"/>
      <c r="W1060" s="476"/>
      <c r="X1060" s="203"/>
      <c r="Y1060" s="143"/>
    </row>
    <row r="1061" spans="1:248" s="39" customFormat="1" ht="23.45" customHeight="1">
      <c r="A1061" s="260"/>
      <c r="B1061" s="281"/>
      <c r="C1061" s="865"/>
      <c r="D1061" s="1615"/>
      <c r="E1061" s="1616"/>
      <c r="F1061" s="1616"/>
      <c r="G1061" s="1616"/>
      <c r="H1061" s="1616"/>
      <c r="I1061" s="1616"/>
      <c r="J1061" s="1616"/>
      <c r="K1061" s="1616"/>
      <c r="L1061" s="942"/>
      <c r="M1061" s="253"/>
      <c r="N1061" s="131"/>
      <c r="O1061" s="1617" t="str">
        <f>IF(C1061*N1061=0,"",C1061*N1061)</f>
        <v/>
      </c>
      <c r="P1061" s="1618"/>
      <c r="Q1061" s="1619" t="str">
        <f t="shared" si="32"/>
        <v/>
      </c>
      <c r="R1061" s="1619"/>
      <c r="S1061" s="1619"/>
      <c r="T1061" s="412"/>
      <c r="U1061" s="350"/>
      <c r="V1061" s="155"/>
      <c r="W1061" s="157"/>
      <c r="X1061" s="155"/>
      <c r="Y1061" s="143"/>
    </row>
    <row r="1062" spans="1:248" s="39" customFormat="1" ht="23.45" customHeight="1">
      <c r="A1062" s="260"/>
      <c r="B1062" s="281"/>
      <c r="C1062" s="865"/>
      <c r="D1062" s="1615"/>
      <c r="E1062" s="1616"/>
      <c r="F1062" s="1616"/>
      <c r="G1062" s="1616"/>
      <c r="H1062" s="1616"/>
      <c r="I1062" s="1616"/>
      <c r="J1062" s="1616"/>
      <c r="K1062" s="1616"/>
      <c r="L1062" s="942"/>
      <c r="M1062" s="253"/>
      <c r="N1062" s="131"/>
      <c r="O1062" s="1617" t="str">
        <f>IF(C1062*N1062=0,"",C1062*N1062)</f>
        <v/>
      </c>
      <c r="P1062" s="1618"/>
      <c r="Q1062" s="1619" t="str">
        <f t="shared" si="32"/>
        <v/>
      </c>
      <c r="R1062" s="1619"/>
      <c r="S1062" s="1619"/>
      <c r="T1062" s="412"/>
      <c r="U1062" s="350"/>
      <c r="V1062" s="202"/>
      <c r="W1062" s="202"/>
      <c r="X1062" s="202"/>
      <c r="Y1062" s="143"/>
    </row>
    <row r="1063" spans="1:248" s="39" customFormat="1" ht="23.45" customHeight="1">
      <c r="A1063" s="260"/>
      <c r="B1063" s="281"/>
      <c r="C1063" s="865"/>
      <c r="D1063" s="1615"/>
      <c r="E1063" s="1616"/>
      <c r="F1063" s="1616"/>
      <c r="G1063" s="1616"/>
      <c r="H1063" s="1616"/>
      <c r="I1063" s="1616"/>
      <c r="J1063" s="1616"/>
      <c r="K1063" s="1616"/>
      <c r="L1063" s="942"/>
      <c r="M1063" s="253"/>
      <c r="N1063" s="131"/>
      <c r="O1063" s="1617" t="str">
        <f>IF(C1063*N1063=0,"",C1063*N1063)</f>
        <v/>
      </c>
      <c r="P1063" s="1618"/>
      <c r="Q1063" s="1619" t="str">
        <f t="shared" si="32"/>
        <v/>
      </c>
      <c r="R1063" s="1619"/>
      <c r="S1063" s="1619"/>
      <c r="T1063" s="412"/>
      <c r="U1063" s="350"/>
      <c r="V1063" s="202"/>
      <c r="W1063" s="202"/>
      <c r="X1063" s="202"/>
      <c r="Y1063" s="143"/>
    </row>
    <row r="1064" spans="1:248" s="39" customFormat="1" ht="23.45" customHeight="1">
      <c r="A1064" s="260"/>
      <c r="B1064" s="281"/>
      <c r="C1064" s="865"/>
      <c r="D1064" s="1615"/>
      <c r="E1064" s="1616"/>
      <c r="F1064" s="1616"/>
      <c r="G1064" s="1616"/>
      <c r="H1064" s="1616"/>
      <c r="I1064" s="1616"/>
      <c r="J1064" s="1616"/>
      <c r="K1064" s="1616"/>
      <c r="L1064" s="942"/>
      <c r="M1064" s="253"/>
      <c r="N1064" s="131"/>
      <c r="O1064" s="1617" t="str">
        <f t="shared" si="31"/>
        <v/>
      </c>
      <c r="P1064" s="1618"/>
      <c r="Q1064" s="1619" t="str">
        <f t="shared" si="32"/>
        <v/>
      </c>
      <c r="R1064" s="1619"/>
      <c r="S1064" s="1619"/>
      <c r="T1064" s="412"/>
      <c r="U1064" s="350"/>
      <c r="V1064" s="51"/>
      <c r="W1064" s="122"/>
      <c r="X1064" s="51"/>
    </row>
    <row r="1065" spans="1:248" s="39" customFormat="1" ht="23.45" customHeight="1">
      <c r="A1065" s="260"/>
      <c r="B1065" s="281"/>
      <c r="C1065" s="865"/>
      <c r="D1065" s="1615"/>
      <c r="E1065" s="1616"/>
      <c r="F1065" s="1616"/>
      <c r="G1065" s="1616"/>
      <c r="H1065" s="1616"/>
      <c r="I1065" s="1616"/>
      <c r="J1065" s="1616"/>
      <c r="K1065" s="1616"/>
      <c r="L1065" s="942"/>
      <c r="M1065" s="253"/>
      <c r="N1065" s="131"/>
      <c r="O1065" s="1617" t="str">
        <f t="shared" si="31"/>
        <v/>
      </c>
      <c r="P1065" s="1618"/>
      <c r="Q1065" s="1619" t="str">
        <f t="shared" si="32"/>
        <v/>
      </c>
      <c r="R1065" s="1619"/>
      <c r="S1065" s="1619"/>
      <c r="T1065" s="412"/>
      <c r="U1065" s="350"/>
      <c r="V1065" s="51"/>
      <c r="W1065" s="122"/>
      <c r="X1065" s="51"/>
    </row>
    <row r="1066" spans="1:248" s="39" customFormat="1" ht="23.45" customHeight="1">
      <c r="A1066" s="260"/>
      <c r="B1066" s="281"/>
      <c r="C1066" s="865"/>
      <c r="D1066" s="1615"/>
      <c r="E1066" s="1616"/>
      <c r="F1066" s="1616"/>
      <c r="G1066" s="1616"/>
      <c r="H1066" s="1616"/>
      <c r="I1066" s="1616"/>
      <c r="J1066" s="1616"/>
      <c r="K1066" s="1616"/>
      <c r="L1066" s="942"/>
      <c r="M1066" s="253"/>
      <c r="N1066" s="131"/>
      <c r="O1066" s="1617" t="str">
        <f t="shared" si="31"/>
        <v/>
      </c>
      <c r="P1066" s="1618"/>
      <c r="Q1066" s="1619" t="str">
        <f t="shared" si="32"/>
        <v/>
      </c>
      <c r="R1066" s="1619"/>
      <c r="S1066" s="1619"/>
      <c r="T1066" s="412"/>
      <c r="U1066" s="350"/>
      <c r="V1066" s="51"/>
      <c r="W1066" s="122"/>
      <c r="X1066" s="51"/>
    </row>
    <row r="1067" spans="1:248" s="39" customFormat="1" ht="23.45" customHeight="1">
      <c r="A1067" s="260"/>
      <c r="B1067" s="281"/>
      <c r="C1067" s="865"/>
      <c r="D1067" s="1615"/>
      <c r="E1067" s="1616"/>
      <c r="F1067" s="1616"/>
      <c r="G1067" s="1616"/>
      <c r="H1067" s="1616"/>
      <c r="I1067" s="1616"/>
      <c r="J1067" s="1616"/>
      <c r="K1067" s="1616"/>
      <c r="L1067" s="942"/>
      <c r="M1067" s="253"/>
      <c r="N1067" s="131"/>
      <c r="O1067" s="1617" t="str">
        <f t="shared" si="31"/>
        <v/>
      </c>
      <c r="P1067" s="1618"/>
      <c r="Q1067" s="1619" t="str">
        <f t="shared" si="32"/>
        <v/>
      </c>
      <c r="R1067" s="1619"/>
      <c r="S1067" s="1619"/>
      <c r="T1067" s="412"/>
      <c r="U1067" s="350"/>
      <c r="V1067" s="51"/>
      <c r="W1067" s="122"/>
      <c r="X1067" s="51"/>
    </row>
    <row r="1068" spans="1:248" s="39" customFormat="1" ht="23.45" customHeight="1">
      <c r="A1068" s="260"/>
      <c r="B1068" s="281"/>
      <c r="C1068" s="865"/>
      <c r="D1068" s="1615"/>
      <c r="E1068" s="1616"/>
      <c r="F1068" s="1616"/>
      <c r="G1068" s="1616"/>
      <c r="H1068" s="1616"/>
      <c r="I1068" s="1616"/>
      <c r="J1068" s="1616"/>
      <c r="K1068" s="1616"/>
      <c r="L1068" s="942"/>
      <c r="M1068" s="253"/>
      <c r="N1068" s="131"/>
      <c r="O1068" s="1617" t="str">
        <f t="shared" si="31"/>
        <v/>
      </c>
      <c r="P1068" s="1618"/>
      <c r="Q1068" s="1619" t="str">
        <f t="shared" si="32"/>
        <v/>
      </c>
      <c r="R1068" s="1619"/>
      <c r="S1068" s="1619"/>
      <c r="T1068" s="412"/>
      <c r="U1068" s="350"/>
      <c r="V1068" s="51"/>
      <c r="W1068" s="122"/>
      <c r="X1068" s="51"/>
    </row>
    <row r="1069" spans="1:248" s="39" customFormat="1" ht="23.45" customHeight="1">
      <c r="A1069" s="260"/>
      <c r="B1069" s="281"/>
      <c r="C1069" s="865"/>
      <c r="D1069" s="1615"/>
      <c r="E1069" s="1616"/>
      <c r="F1069" s="1616"/>
      <c r="G1069" s="1616"/>
      <c r="H1069" s="1616"/>
      <c r="I1069" s="1616"/>
      <c r="J1069" s="1616"/>
      <c r="K1069" s="1616"/>
      <c r="L1069" s="942"/>
      <c r="M1069" s="253"/>
      <c r="N1069" s="131"/>
      <c r="O1069" s="1617" t="str">
        <f t="shared" si="31"/>
        <v/>
      </c>
      <c r="P1069" s="1618"/>
      <c r="Q1069" s="1619" t="str">
        <f t="shared" si="32"/>
        <v/>
      </c>
      <c r="R1069" s="1619"/>
      <c r="S1069" s="1619"/>
      <c r="T1069" s="412"/>
      <c r="U1069" s="350"/>
      <c r="V1069" s="51"/>
      <c r="W1069" s="122"/>
      <c r="X1069" s="51"/>
    </row>
    <row r="1070" spans="1:248" s="155" customFormat="1" ht="3.75" customHeight="1">
      <c r="A1070" s="260"/>
      <c r="B1070" s="231"/>
      <c r="C1070" s="943"/>
      <c r="D1070" s="233"/>
      <c r="E1070" s="233"/>
      <c r="F1070" s="233"/>
      <c r="G1070" s="233"/>
      <c r="H1070" s="233"/>
      <c r="I1070" s="233"/>
      <c r="J1070" s="233"/>
      <c r="K1070" s="233"/>
      <c r="L1070" s="234"/>
      <c r="M1070" s="235"/>
      <c r="N1070" s="236"/>
      <c r="O1070" s="237"/>
      <c r="P1070" s="238"/>
      <c r="Q1070" s="239"/>
      <c r="R1070" s="240"/>
      <c r="S1070" s="240"/>
      <c r="T1070" s="241"/>
      <c r="U1070" s="218"/>
      <c r="V1070" s="51"/>
      <c r="W1070" s="122"/>
      <c r="X1070" s="51"/>
    </row>
    <row r="1071" spans="1:248" s="49" customFormat="1" ht="21.75" customHeight="1">
      <c r="A1071" s="358"/>
      <c r="B1071" s="1568" t="str">
        <f>B1014</f>
        <v>-É IMPRESCINDÍVEL A APRESENTAÇÃO DE 3 ORÇAMENTOS DE FORNECEDORES/REPRESENTANTES AUTORIZADOS PARA CADA UM DOS ITENS SOLICITADOS. INFORME SE HOUVER UM ÚNICO FORNECEDOR.</v>
      </c>
      <c r="C1071" s="1578"/>
      <c r="D1071" s="1578"/>
      <c r="E1071" s="1578"/>
      <c r="F1071" s="1578"/>
      <c r="G1071" s="1578"/>
      <c r="H1071" s="1578"/>
      <c r="I1071" s="1578"/>
      <c r="J1071" s="1578"/>
      <c r="K1071" s="1578"/>
      <c r="L1071" s="1578"/>
      <c r="M1071" s="1569"/>
      <c r="N1071" s="1569"/>
      <c r="O1071" s="1569"/>
      <c r="P1071" s="1569"/>
      <c r="Q1071" s="1569"/>
      <c r="R1071" s="1569"/>
      <c r="S1071" s="1569"/>
      <c r="T1071" s="1570"/>
      <c r="U1071" s="351"/>
      <c r="V1071" s="51"/>
      <c r="W1071" s="122"/>
      <c r="X1071" s="51"/>
      <c r="Y1071" s="202"/>
      <c r="Z1071" s="197"/>
      <c r="AA1071" s="197"/>
      <c r="AB1071" s="197"/>
      <c r="AC1071" s="197"/>
      <c r="AD1071" s="197"/>
      <c r="AE1071" s="197"/>
      <c r="AF1071" s="197"/>
      <c r="AG1071" s="197"/>
      <c r="AH1071" s="197"/>
      <c r="AI1071" s="197"/>
      <c r="AJ1071" s="197"/>
      <c r="AK1071" s="197"/>
      <c r="AL1071" s="197"/>
      <c r="AM1071" s="197"/>
      <c r="AN1071" s="197"/>
      <c r="AO1071" s="194"/>
      <c r="AP1071" s="194"/>
      <c r="AQ1071" s="194"/>
      <c r="AR1071" s="194"/>
      <c r="AS1071" s="194"/>
      <c r="AT1071" s="194"/>
      <c r="AU1071" s="194"/>
      <c r="AV1071" s="194"/>
      <c r="AW1071" s="194"/>
      <c r="AX1071" s="194"/>
      <c r="AY1071" s="194"/>
      <c r="AZ1071" s="194"/>
      <c r="BA1071" s="194"/>
      <c r="BB1071" s="194"/>
      <c r="BC1071" s="194"/>
      <c r="BD1071" s="194"/>
      <c r="BE1071" s="194"/>
      <c r="BF1071" s="194"/>
      <c r="BG1071" s="194"/>
      <c r="BH1071" s="194"/>
      <c r="BI1071" s="194"/>
      <c r="BJ1071" s="194"/>
      <c r="BK1071" s="194"/>
      <c r="BL1071" s="194"/>
      <c r="BM1071" s="194"/>
      <c r="BN1071" s="194"/>
      <c r="BO1071" s="194"/>
      <c r="BP1071" s="194"/>
      <c r="BQ1071" s="194"/>
      <c r="BR1071" s="194"/>
      <c r="BS1071" s="194"/>
      <c r="BT1071" s="194"/>
      <c r="BU1071" s="194"/>
      <c r="BV1071" s="194"/>
      <c r="BW1071" s="194"/>
      <c r="BX1071" s="194"/>
      <c r="BY1071" s="194"/>
      <c r="BZ1071" s="194"/>
      <c r="CA1071" s="194"/>
      <c r="CB1071" s="194"/>
      <c r="CC1071" s="194"/>
      <c r="CD1071" s="194"/>
      <c r="CE1071" s="194"/>
      <c r="CF1071" s="194"/>
      <c r="CG1071" s="194"/>
      <c r="CH1071" s="194"/>
      <c r="CI1071" s="194"/>
      <c r="CJ1071" s="194"/>
      <c r="CK1071" s="194"/>
      <c r="CL1071" s="194"/>
      <c r="CM1071" s="194"/>
      <c r="CN1071" s="194"/>
      <c r="CO1071" s="194"/>
      <c r="CP1071" s="194"/>
      <c r="CQ1071" s="194"/>
      <c r="CR1071" s="194"/>
      <c r="CS1071" s="194"/>
      <c r="CT1071" s="194"/>
      <c r="CU1071" s="194"/>
      <c r="CV1071" s="194"/>
      <c r="CW1071" s="194"/>
      <c r="CX1071" s="194"/>
      <c r="CY1071" s="194"/>
      <c r="CZ1071" s="194"/>
      <c r="DA1071" s="194"/>
      <c r="DB1071" s="194"/>
      <c r="DC1071" s="194"/>
      <c r="DD1071" s="194"/>
      <c r="DE1071" s="194"/>
      <c r="DF1071" s="194"/>
      <c r="DG1071" s="194"/>
      <c r="DH1071" s="194"/>
      <c r="DI1071" s="194"/>
      <c r="DJ1071" s="194"/>
      <c r="DK1071" s="194"/>
      <c r="DL1071" s="194"/>
      <c r="DM1071" s="194"/>
      <c r="DN1071" s="194"/>
      <c r="DO1071" s="194"/>
      <c r="DP1071" s="194"/>
      <c r="DQ1071" s="194"/>
      <c r="DR1071" s="194"/>
      <c r="DS1071" s="194"/>
      <c r="DT1071" s="194"/>
      <c r="DU1071" s="194"/>
      <c r="DV1071" s="194"/>
      <c r="DW1071" s="194"/>
      <c r="DX1071" s="194"/>
      <c r="DY1071" s="194"/>
      <c r="DZ1071" s="194"/>
      <c r="EA1071" s="194"/>
      <c r="EB1071" s="194"/>
      <c r="EC1071" s="194"/>
      <c r="ED1071" s="194"/>
      <c r="EE1071" s="194"/>
      <c r="EF1071" s="194"/>
      <c r="EG1071" s="194"/>
      <c r="EH1071" s="194"/>
      <c r="EI1071" s="194"/>
      <c r="EJ1071" s="194"/>
      <c r="EK1071" s="194"/>
      <c r="EL1071" s="194"/>
      <c r="EM1071" s="194"/>
      <c r="EN1071" s="194"/>
      <c r="EO1071" s="194"/>
      <c r="EP1071" s="194"/>
      <c r="EQ1071" s="194"/>
      <c r="ER1071" s="194"/>
      <c r="ES1071" s="194"/>
      <c r="ET1071" s="194"/>
      <c r="EU1071" s="194"/>
      <c r="EV1071" s="194"/>
      <c r="EW1071" s="194"/>
      <c r="EX1071" s="194"/>
      <c r="EY1071" s="194"/>
      <c r="EZ1071" s="194"/>
      <c r="FA1071" s="194"/>
      <c r="FB1071" s="194"/>
      <c r="FC1071" s="194"/>
      <c r="FD1071" s="194"/>
      <c r="FE1071" s="194"/>
      <c r="FF1071" s="194"/>
      <c r="FG1071" s="194"/>
      <c r="FH1071" s="194"/>
      <c r="FI1071" s="194"/>
      <c r="FJ1071" s="194"/>
      <c r="FK1071" s="194"/>
      <c r="FL1071" s="194"/>
      <c r="FM1071" s="194"/>
      <c r="FN1071" s="194"/>
      <c r="FO1071" s="194"/>
      <c r="FP1071" s="194"/>
      <c r="FQ1071" s="194"/>
      <c r="FR1071" s="194"/>
      <c r="FS1071" s="194"/>
      <c r="FT1071" s="194"/>
      <c r="FU1071" s="194"/>
      <c r="FV1071" s="194"/>
      <c r="FW1071" s="194"/>
      <c r="FX1071" s="194"/>
      <c r="FY1071" s="194"/>
      <c r="FZ1071" s="194"/>
      <c r="GA1071" s="194"/>
      <c r="GB1071" s="194"/>
      <c r="GC1071" s="194"/>
      <c r="GD1071" s="194"/>
      <c r="GE1071" s="194"/>
      <c r="GF1071" s="194"/>
      <c r="GG1071" s="194"/>
      <c r="GH1071" s="194"/>
      <c r="GI1071" s="194"/>
      <c r="GJ1071" s="194"/>
      <c r="GK1071" s="194"/>
      <c r="GL1071" s="194"/>
      <c r="GM1071" s="194"/>
      <c r="GN1071" s="194"/>
      <c r="GO1071" s="194"/>
      <c r="GP1071" s="194"/>
      <c r="GQ1071" s="194"/>
      <c r="GR1071" s="194"/>
      <c r="GS1071" s="194"/>
      <c r="GT1071" s="194"/>
      <c r="GU1071" s="194"/>
      <c r="GV1071" s="194"/>
      <c r="GW1071" s="194"/>
      <c r="GX1071" s="194"/>
      <c r="GY1071" s="194"/>
      <c r="GZ1071" s="194"/>
      <c r="HA1071" s="194"/>
      <c r="HB1071" s="194"/>
      <c r="HC1071" s="194"/>
      <c r="HD1071" s="194"/>
      <c r="HE1071" s="194"/>
      <c r="HF1071" s="194"/>
      <c r="HG1071" s="194"/>
      <c r="HH1071" s="194"/>
      <c r="HI1071" s="194"/>
      <c r="HJ1071" s="194"/>
      <c r="HK1071" s="194"/>
      <c r="HL1071" s="194"/>
      <c r="HM1071" s="194"/>
      <c r="HN1071" s="194"/>
      <c r="HO1071" s="194"/>
      <c r="HP1071" s="194"/>
      <c r="HQ1071" s="194"/>
      <c r="HR1071" s="194"/>
      <c r="HS1071" s="194"/>
      <c r="HT1071" s="194"/>
      <c r="HU1071" s="194"/>
      <c r="HV1071" s="194"/>
      <c r="HW1071" s="194"/>
      <c r="HX1071" s="194"/>
      <c r="HY1071" s="194"/>
      <c r="HZ1071" s="194"/>
      <c r="IA1071" s="194"/>
      <c r="IB1071" s="194"/>
      <c r="IC1071" s="194"/>
      <c r="ID1071" s="194"/>
      <c r="IE1071" s="194"/>
      <c r="IF1071" s="194"/>
      <c r="IG1071" s="194"/>
      <c r="IH1071" s="194"/>
      <c r="II1071" s="194"/>
      <c r="IJ1071" s="194"/>
      <c r="IK1071" s="194"/>
      <c r="IL1071" s="194"/>
      <c r="IM1071" s="194"/>
      <c r="IN1071" s="194"/>
    </row>
    <row r="1072" spans="1:248" s="49" customFormat="1" ht="21.75" customHeight="1">
      <c r="A1072" s="358"/>
      <c r="B1072" s="1625" t="str">
        <f>B1015</f>
        <v xml:space="preserve">- JUSTIFIQUE EM ANEXO A UTILIDADE DE CADA MATERIAL SOLICITADO PARA O DESENVOLVIMENTO DO PROJETO DE PESQUISA PROPOSTO.  </v>
      </c>
      <c r="C1072" s="1626"/>
      <c r="D1072" s="1626"/>
      <c r="E1072" s="1626"/>
      <c r="F1072" s="1626"/>
      <c r="G1072" s="1626"/>
      <c r="H1072" s="1626"/>
      <c r="I1072" s="1626"/>
      <c r="J1072" s="1626"/>
      <c r="K1072" s="1626"/>
      <c r="L1072" s="1626"/>
      <c r="M1072" s="1627"/>
      <c r="N1072" s="1627"/>
      <c r="O1072" s="1627"/>
      <c r="P1072" s="1627"/>
      <c r="Q1072" s="1627"/>
      <c r="R1072" s="1627"/>
      <c r="S1072" s="1627"/>
      <c r="T1072" s="1628"/>
      <c r="U1072" s="351"/>
      <c r="V1072" s="51"/>
      <c r="W1072" s="122"/>
      <c r="X1072" s="51"/>
      <c r="Y1072" s="202"/>
      <c r="Z1072" s="197"/>
      <c r="AA1072" s="197"/>
      <c r="AB1072" s="197"/>
      <c r="AC1072" s="197"/>
      <c r="AD1072" s="197"/>
      <c r="AE1072" s="197"/>
      <c r="AF1072" s="197"/>
      <c r="AG1072" s="197"/>
      <c r="AH1072" s="197"/>
      <c r="AI1072" s="197"/>
      <c r="AJ1072" s="197"/>
      <c r="AK1072" s="197"/>
      <c r="AL1072" s="197"/>
      <c r="AM1072" s="197"/>
      <c r="AN1072" s="197"/>
      <c r="AO1072" s="194"/>
      <c r="AP1072" s="194"/>
      <c r="AQ1072" s="194"/>
      <c r="AR1072" s="194"/>
      <c r="AS1072" s="194"/>
      <c r="AT1072" s="194"/>
      <c r="AU1072" s="194"/>
      <c r="AV1072" s="194"/>
      <c r="AW1072" s="194"/>
      <c r="AX1072" s="194"/>
      <c r="AY1072" s="194"/>
      <c r="AZ1072" s="194"/>
      <c r="BA1072" s="194"/>
      <c r="BB1072" s="194"/>
      <c r="BC1072" s="194"/>
      <c r="BD1072" s="194"/>
      <c r="BE1072" s="194"/>
      <c r="BF1072" s="194"/>
      <c r="BG1072" s="194"/>
      <c r="BH1072" s="194"/>
      <c r="BI1072" s="194"/>
      <c r="BJ1072" s="194"/>
      <c r="BK1072" s="194"/>
      <c r="BL1072" s="194"/>
      <c r="BM1072" s="194"/>
      <c r="BN1072" s="194"/>
      <c r="BO1072" s="194"/>
      <c r="BP1072" s="194"/>
      <c r="BQ1072" s="194"/>
      <c r="BR1072" s="194"/>
      <c r="BS1072" s="194"/>
      <c r="BT1072" s="194"/>
      <c r="BU1072" s="194"/>
      <c r="BV1072" s="194"/>
      <c r="BW1072" s="194"/>
      <c r="BX1072" s="194"/>
      <c r="BY1072" s="194"/>
      <c r="BZ1072" s="194"/>
      <c r="CA1072" s="194"/>
      <c r="CB1072" s="194"/>
      <c r="CC1072" s="194"/>
      <c r="CD1072" s="194"/>
      <c r="CE1072" s="194"/>
      <c r="CF1072" s="194"/>
      <c r="CG1072" s="194"/>
      <c r="CH1072" s="194"/>
      <c r="CI1072" s="194"/>
      <c r="CJ1072" s="194"/>
      <c r="CK1072" s="194"/>
      <c r="CL1072" s="194"/>
      <c r="CM1072" s="194"/>
      <c r="CN1072" s="194"/>
      <c r="CO1072" s="194"/>
      <c r="CP1072" s="194"/>
      <c r="CQ1072" s="194"/>
      <c r="CR1072" s="194"/>
      <c r="CS1072" s="194"/>
      <c r="CT1072" s="194"/>
      <c r="CU1072" s="194"/>
      <c r="CV1072" s="194"/>
      <c r="CW1072" s="194"/>
      <c r="CX1072" s="194"/>
      <c r="CY1072" s="194"/>
      <c r="CZ1072" s="194"/>
      <c r="DA1072" s="194"/>
      <c r="DB1072" s="194"/>
      <c r="DC1072" s="194"/>
      <c r="DD1072" s="194"/>
      <c r="DE1072" s="194"/>
      <c r="DF1072" s="194"/>
      <c r="DG1072" s="194"/>
      <c r="DH1072" s="194"/>
      <c r="DI1072" s="194"/>
      <c r="DJ1072" s="194"/>
      <c r="DK1072" s="194"/>
      <c r="DL1072" s="194"/>
      <c r="DM1072" s="194"/>
      <c r="DN1072" s="194"/>
      <c r="DO1072" s="194"/>
      <c r="DP1072" s="194"/>
      <c r="DQ1072" s="194"/>
      <c r="DR1072" s="194"/>
      <c r="DS1072" s="194"/>
      <c r="DT1072" s="194"/>
      <c r="DU1072" s="194"/>
      <c r="DV1072" s="194"/>
      <c r="DW1072" s="194"/>
      <c r="DX1072" s="194"/>
      <c r="DY1072" s="194"/>
      <c r="DZ1072" s="194"/>
      <c r="EA1072" s="194"/>
      <c r="EB1072" s="194"/>
      <c r="EC1072" s="194"/>
      <c r="ED1072" s="194"/>
      <c r="EE1072" s="194"/>
      <c r="EF1072" s="194"/>
      <c r="EG1072" s="194"/>
      <c r="EH1072" s="194"/>
      <c r="EI1072" s="194"/>
      <c r="EJ1072" s="194"/>
      <c r="EK1072" s="194"/>
      <c r="EL1072" s="194"/>
      <c r="EM1072" s="194"/>
      <c r="EN1072" s="194"/>
      <c r="EO1072" s="194"/>
      <c r="EP1072" s="194"/>
      <c r="EQ1072" s="194"/>
      <c r="ER1072" s="194"/>
      <c r="ES1072" s="194"/>
      <c r="ET1072" s="194"/>
      <c r="EU1072" s="194"/>
      <c r="EV1072" s="194"/>
      <c r="EW1072" s="194"/>
      <c r="EX1072" s="194"/>
      <c r="EY1072" s="194"/>
      <c r="EZ1072" s="194"/>
      <c r="FA1072" s="194"/>
      <c r="FB1072" s="194"/>
      <c r="FC1072" s="194"/>
      <c r="FD1072" s="194"/>
      <c r="FE1072" s="194"/>
      <c r="FF1072" s="194"/>
      <c r="FG1072" s="194"/>
      <c r="FH1072" s="194"/>
      <c r="FI1072" s="194"/>
      <c r="FJ1072" s="194"/>
      <c r="FK1072" s="194"/>
      <c r="FL1072" s="194"/>
      <c r="FM1072" s="194"/>
      <c r="FN1072" s="194"/>
      <c r="FO1072" s="194"/>
      <c r="FP1072" s="194"/>
      <c r="FQ1072" s="194"/>
      <c r="FR1072" s="194"/>
      <c r="FS1072" s="194"/>
      <c r="FT1072" s="194"/>
      <c r="FU1072" s="194"/>
      <c r="FV1072" s="194"/>
      <c r="FW1072" s="194"/>
      <c r="FX1072" s="194"/>
      <c r="FY1072" s="194"/>
      <c r="FZ1072" s="194"/>
      <c r="GA1072" s="194"/>
      <c r="GB1072" s="194"/>
      <c r="GC1072" s="194"/>
      <c r="GD1072" s="194"/>
      <c r="GE1072" s="194"/>
      <c r="GF1072" s="194"/>
      <c r="GG1072" s="194"/>
      <c r="GH1072" s="194"/>
      <c r="GI1072" s="194"/>
      <c r="GJ1072" s="194"/>
      <c r="GK1072" s="194"/>
      <c r="GL1072" s="194"/>
      <c r="GM1072" s="194"/>
      <c r="GN1072" s="194"/>
      <c r="GO1072" s="194"/>
      <c r="GP1072" s="194"/>
      <c r="GQ1072" s="194"/>
      <c r="GR1072" s="194"/>
      <c r="GS1072" s="194"/>
      <c r="GT1072" s="194"/>
      <c r="GU1072" s="194"/>
      <c r="GV1072" s="194"/>
      <c r="GW1072" s="194"/>
      <c r="GX1072" s="194"/>
      <c r="GY1072" s="194"/>
      <c r="GZ1072" s="194"/>
      <c r="HA1072" s="194"/>
      <c r="HB1072" s="194"/>
      <c r="HC1072" s="194"/>
      <c r="HD1072" s="194"/>
      <c r="HE1072" s="194"/>
      <c r="HF1072" s="194"/>
      <c r="HG1072" s="194"/>
      <c r="HH1072" s="194"/>
      <c r="HI1072" s="194"/>
      <c r="HJ1072" s="194"/>
      <c r="HK1072" s="194"/>
      <c r="HL1072" s="194"/>
      <c r="HM1072" s="194"/>
      <c r="HN1072" s="194"/>
      <c r="HO1072" s="194"/>
      <c r="HP1072" s="194"/>
      <c r="HQ1072" s="194"/>
      <c r="HR1072" s="194"/>
      <c r="HS1072" s="194"/>
      <c r="HT1072" s="194"/>
      <c r="HU1072" s="194"/>
      <c r="HV1072" s="194"/>
      <c r="HW1072" s="194"/>
      <c r="HX1072" s="194"/>
      <c r="HY1072" s="194"/>
      <c r="HZ1072" s="194"/>
      <c r="IA1072" s="194"/>
      <c r="IB1072" s="194"/>
      <c r="IC1072" s="194"/>
      <c r="ID1072" s="194"/>
      <c r="IE1072" s="194"/>
      <c r="IF1072" s="194"/>
      <c r="IG1072" s="194"/>
      <c r="IH1072" s="194"/>
      <c r="II1072" s="194"/>
      <c r="IJ1072" s="194"/>
      <c r="IK1072" s="194"/>
      <c r="IL1072" s="194"/>
      <c r="IM1072" s="194"/>
      <c r="IN1072" s="194"/>
    </row>
    <row r="1073" spans="1:248" s="314" customFormat="1" ht="12" customHeight="1">
      <c r="A1073" s="260"/>
      <c r="B1073" s="224" t="str">
        <f>B1016</f>
        <v>FAPESP,  SETEMBRO DE 2015</v>
      </c>
      <c r="C1073" s="824"/>
      <c r="D1073" s="824"/>
      <c r="E1073" s="826"/>
      <c r="F1073" s="826"/>
      <c r="G1073" s="826"/>
      <c r="H1073" s="826"/>
      <c r="I1073" s="826"/>
      <c r="J1073" s="826"/>
      <c r="K1073" s="826"/>
      <c r="L1073" s="824"/>
      <c r="M1073" s="1641"/>
      <c r="N1073" s="1641"/>
      <c r="O1073" s="1641"/>
      <c r="P1073" s="1641"/>
      <c r="Q1073" s="1641"/>
      <c r="R1073" s="1641"/>
      <c r="S1073" s="211">
        <v>7</v>
      </c>
      <c r="T1073" s="203">
        <v>2</v>
      </c>
      <c r="U1073" s="203"/>
      <c r="V1073" s="51"/>
      <c r="W1073" s="122"/>
      <c r="X1073" s="51"/>
      <c r="Y1073" s="203"/>
      <c r="Z1073" s="198"/>
      <c r="AA1073" s="198"/>
      <c r="AB1073" s="198"/>
      <c r="AC1073" s="198"/>
      <c r="AD1073" s="198"/>
      <c r="AE1073" s="198"/>
      <c r="AF1073" s="198"/>
      <c r="AG1073" s="198"/>
      <c r="AH1073" s="198"/>
      <c r="AI1073" s="198"/>
      <c r="AJ1073" s="198"/>
      <c r="AK1073" s="198"/>
      <c r="AL1073" s="198"/>
      <c r="AM1073" s="198"/>
      <c r="AN1073" s="198"/>
      <c r="AO1073" s="186"/>
      <c r="AP1073" s="186"/>
      <c r="AQ1073" s="186"/>
      <c r="AR1073" s="186"/>
      <c r="AS1073" s="186"/>
      <c r="AT1073" s="186"/>
      <c r="AU1073" s="186"/>
      <c r="AV1073" s="186"/>
      <c r="AW1073" s="186"/>
      <c r="AX1073" s="186"/>
      <c r="AY1073" s="186"/>
      <c r="AZ1073" s="186"/>
      <c r="BA1073" s="186"/>
      <c r="BB1073" s="186"/>
      <c r="BC1073" s="186"/>
      <c r="BD1073" s="186"/>
      <c r="BE1073" s="186"/>
      <c r="BF1073" s="186"/>
      <c r="BG1073" s="186"/>
      <c r="BH1073" s="186"/>
      <c r="BI1073" s="186"/>
      <c r="BJ1073" s="186"/>
      <c r="BK1073" s="186"/>
      <c r="BL1073" s="186"/>
      <c r="BM1073" s="186"/>
      <c r="BN1073" s="186"/>
      <c r="BO1073" s="186"/>
      <c r="BP1073" s="186"/>
      <c r="BQ1073" s="186"/>
      <c r="BR1073" s="186"/>
      <c r="BS1073" s="186"/>
      <c r="BT1073" s="186"/>
      <c r="BU1073" s="186"/>
      <c r="BV1073" s="186"/>
      <c r="BW1073" s="186"/>
      <c r="BX1073" s="186"/>
      <c r="BY1073" s="186"/>
      <c r="BZ1073" s="186"/>
      <c r="CA1073" s="186"/>
      <c r="CB1073" s="186"/>
      <c r="CC1073" s="186"/>
      <c r="CD1073" s="186"/>
      <c r="CE1073" s="186"/>
      <c r="CF1073" s="186"/>
      <c r="CG1073" s="186"/>
      <c r="CH1073" s="186"/>
      <c r="CI1073" s="186"/>
      <c r="CJ1073" s="186"/>
      <c r="CK1073" s="186"/>
      <c r="CL1073" s="186"/>
      <c r="CM1073" s="186"/>
      <c r="CN1073" s="186"/>
      <c r="CO1073" s="186"/>
      <c r="CP1073" s="186"/>
      <c r="CQ1073" s="186"/>
      <c r="CR1073" s="186"/>
      <c r="CS1073" s="186"/>
      <c r="CT1073" s="186"/>
      <c r="CU1073" s="186"/>
      <c r="CV1073" s="186"/>
      <c r="CW1073" s="186"/>
      <c r="CX1073" s="186"/>
      <c r="CY1073" s="186"/>
      <c r="CZ1073" s="186"/>
      <c r="DA1073" s="186"/>
      <c r="DB1073" s="186"/>
      <c r="DC1073" s="186"/>
      <c r="DD1073" s="186"/>
      <c r="DE1073" s="186"/>
      <c r="DF1073" s="186"/>
      <c r="DG1073" s="186"/>
      <c r="DH1073" s="186"/>
      <c r="DI1073" s="186"/>
      <c r="DJ1073" s="186"/>
      <c r="DK1073" s="186"/>
      <c r="DL1073" s="186"/>
      <c r="DM1073" s="186"/>
      <c r="DN1073" s="186"/>
      <c r="DO1073" s="186"/>
      <c r="DP1073" s="186"/>
      <c r="DQ1073" s="186"/>
      <c r="DR1073" s="186"/>
      <c r="DS1073" s="186"/>
      <c r="DT1073" s="186"/>
      <c r="DU1073" s="186"/>
      <c r="DV1073" s="186"/>
      <c r="DW1073" s="186"/>
      <c r="DX1073" s="186"/>
      <c r="DY1073" s="186"/>
      <c r="DZ1073" s="186"/>
      <c r="EA1073" s="186"/>
      <c r="EB1073" s="186"/>
      <c r="EC1073" s="186"/>
      <c r="ED1073" s="186"/>
      <c r="EE1073" s="186"/>
      <c r="EF1073" s="186"/>
      <c r="EG1073" s="186"/>
      <c r="EH1073" s="186"/>
      <c r="EI1073" s="186"/>
      <c r="EJ1073" s="186"/>
      <c r="EK1073" s="186"/>
      <c r="EL1073" s="186"/>
      <c r="EM1073" s="186"/>
      <c r="EN1073" s="186"/>
      <c r="EO1073" s="186"/>
      <c r="EP1073" s="186"/>
      <c r="EQ1073" s="186"/>
      <c r="ER1073" s="186"/>
      <c r="ES1073" s="186"/>
      <c r="ET1073" s="186"/>
      <c r="EU1073" s="186"/>
      <c r="EV1073" s="186"/>
      <c r="EW1073" s="186"/>
      <c r="EX1073" s="186"/>
      <c r="EY1073" s="186"/>
      <c r="EZ1073" s="186"/>
      <c r="FA1073" s="186"/>
      <c r="FB1073" s="186"/>
      <c r="FC1073" s="186"/>
      <c r="FD1073" s="186"/>
      <c r="FE1073" s="186"/>
      <c r="FF1073" s="186"/>
      <c r="FG1073" s="186"/>
      <c r="FH1073" s="186"/>
      <c r="FI1073" s="186"/>
      <c r="FJ1073" s="186"/>
      <c r="FK1073" s="186"/>
      <c r="FL1073" s="186"/>
      <c r="FM1073" s="186"/>
      <c r="FN1073" s="186"/>
      <c r="FO1073" s="186"/>
      <c r="FP1073" s="186"/>
      <c r="FQ1073" s="186"/>
      <c r="FR1073" s="186"/>
      <c r="FS1073" s="186"/>
      <c r="FT1073" s="186"/>
      <c r="FU1073" s="186"/>
      <c r="FV1073" s="186"/>
      <c r="FW1073" s="186"/>
      <c r="FX1073" s="186"/>
      <c r="FY1073" s="186"/>
      <c r="FZ1073" s="186"/>
      <c r="GA1073" s="186"/>
      <c r="GB1073" s="186"/>
      <c r="GC1073" s="186"/>
      <c r="GD1073" s="186"/>
      <c r="GE1073" s="186"/>
      <c r="GF1073" s="186"/>
      <c r="GG1073" s="186"/>
      <c r="GH1073" s="186"/>
      <c r="GI1073" s="186"/>
      <c r="GJ1073" s="186"/>
      <c r="GK1073" s="186"/>
      <c r="GL1073" s="186"/>
      <c r="GM1073" s="186"/>
      <c r="GN1073" s="186"/>
      <c r="GO1073" s="186"/>
      <c r="GP1073" s="186"/>
      <c r="GQ1073" s="186"/>
      <c r="GR1073" s="186"/>
      <c r="GS1073" s="186"/>
      <c r="GT1073" s="186"/>
      <c r="GU1073" s="186"/>
      <c r="GV1073" s="186"/>
      <c r="GW1073" s="186"/>
      <c r="GX1073" s="186"/>
      <c r="GY1073" s="186"/>
      <c r="GZ1073" s="186"/>
      <c r="HA1073" s="186"/>
      <c r="HB1073" s="186"/>
      <c r="HC1073" s="186"/>
      <c r="HD1073" s="186"/>
      <c r="HE1073" s="186"/>
      <c r="HF1073" s="186"/>
      <c r="HG1073" s="186"/>
      <c r="HH1073" s="186"/>
      <c r="HI1073" s="186"/>
      <c r="HJ1073" s="186"/>
      <c r="HK1073" s="186"/>
      <c r="HL1073" s="186"/>
      <c r="HM1073" s="186"/>
      <c r="HN1073" s="186"/>
      <c r="HO1073" s="186"/>
      <c r="HP1073" s="186"/>
      <c r="HQ1073" s="186"/>
      <c r="HR1073" s="186"/>
      <c r="HS1073" s="186"/>
      <c r="HT1073" s="186"/>
      <c r="HU1073" s="186"/>
      <c r="HV1073" s="186"/>
      <c r="HW1073" s="186"/>
      <c r="HX1073" s="186"/>
      <c r="HY1073" s="186"/>
      <c r="HZ1073" s="186"/>
      <c r="IA1073" s="186"/>
      <c r="IB1073" s="186"/>
      <c r="IC1073" s="186"/>
      <c r="ID1073" s="186"/>
      <c r="IE1073" s="186"/>
      <c r="IF1073" s="186"/>
      <c r="IG1073" s="186"/>
      <c r="IH1073" s="186"/>
      <c r="II1073" s="186"/>
      <c r="IJ1073" s="186"/>
      <c r="IK1073" s="186"/>
      <c r="IL1073" s="186"/>
      <c r="IM1073" s="186"/>
      <c r="IN1073" s="186"/>
    </row>
    <row r="1074" spans="1:248" s="314" customFormat="1" ht="21" customHeight="1">
      <c r="A1074" s="260"/>
      <c r="B1074" s="309" t="s">
        <v>144</v>
      </c>
      <c r="C1074" s="824"/>
      <c r="D1074" s="824"/>
      <c r="E1074" s="826"/>
      <c r="F1074" s="826"/>
      <c r="G1074" s="826"/>
      <c r="H1074" s="826"/>
      <c r="I1074" s="826"/>
      <c r="J1074" s="826"/>
      <c r="K1074" s="826"/>
      <c r="L1074" s="824"/>
      <c r="M1074" s="311"/>
      <c r="N1074" s="311"/>
      <c r="O1074" s="311"/>
      <c r="P1074" s="311"/>
      <c r="Q1074" s="311"/>
      <c r="R1074" s="311"/>
      <c r="S1074" s="311"/>
      <c r="T1074" s="311"/>
      <c r="U1074" s="210"/>
      <c r="V1074" s="143"/>
      <c r="W1074" s="143"/>
      <c r="X1074" s="143"/>
      <c r="Y1074" s="203"/>
      <c r="Z1074" s="198"/>
      <c r="AA1074" s="198"/>
      <c r="AB1074" s="198"/>
      <c r="AC1074" s="198"/>
      <c r="AD1074" s="198"/>
      <c r="AE1074" s="198"/>
      <c r="AF1074" s="198"/>
      <c r="AG1074" s="198"/>
      <c r="AH1074" s="198"/>
      <c r="AI1074" s="198"/>
      <c r="AJ1074" s="198"/>
      <c r="AK1074" s="198"/>
      <c r="AL1074" s="198"/>
      <c r="AM1074" s="198"/>
      <c r="AN1074" s="198"/>
      <c r="AO1074" s="186"/>
      <c r="AP1074" s="186"/>
      <c r="AQ1074" s="186"/>
      <c r="AR1074" s="186"/>
      <c r="AS1074" s="186"/>
      <c r="AT1074" s="186"/>
      <c r="AU1074" s="186"/>
      <c r="AV1074" s="186"/>
      <c r="AW1074" s="186"/>
      <c r="AX1074" s="186"/>
      <c r="AY1074" s="186"/>
      <c r="AZ1074" s="186"/>
      <c r="BA1074" s="186"/>
      <c r="BB1074" s="186"/>
      <c r="BC1074" s="186"/>
      <c r="BD1074" s="186"/>
      <c r="BE1074" s="186"/>
      <c r="BF1074" s="186"/>
      <c r="BG1074" s="186"/>
      <c r="BH1074" s="186"/>
      <c r="BI1074" s="186"/>
      <c r="BJ1074" s="186"/>
      <c r="BK1074" s="186"/>
      <c r="BL1074" s="186"/>
      <c r="BM1074" s="186"/>
      <c r="BN1074" s="186"/>
      <c r="BO1074" s="186"/>
      <c r="BP1074" s="186"/>
      <c r="BQ1074" s="186"/>
      <c r="BR1074" s="186"/>
      <c r="BS1074" s="186"/>
      <c r="BT1074" s="186"/>
      <c r="BU1074" s="186"/>
      <c r="BV1074" s="186"/>
      <c r="BW1074" s="186"/>
      <c r="BX1074" s="186"/>
      <c r="BY1074" s="186"/>
      <c r="BZ1074" s="186"/>
      <c r="CA1074" s="186"/>
      <c r="CB1074" s="186"/>
      <c r="CC1074" s="186"/>
      <c r="CD1074" s="186"/>
      <c r="CE1074" s="186"/>
      <c r="CF1074" s="186"/>
      <c r="CG1074" s="186"/>
      <c r="CH1074" s="186"/>
      <c r="CI1074" s="186"/>
      <c r="CJ1074" s="186"/>
      <c r="CK1074" s="186"/>
      <c r="CL1074" s="186"/>
      <c r="CM1074" s="186"/>
      <c r="CN1074" s="186"/>
      <c r="CO1074" s="186"/>
      <c r="CP1074" s="186"/>
      <c r="CQ1074" s="186"/>
      <c r="CR1074" s="186"/>
      <c r="CS1074" s="186"/>
      <c r="CT1074" s="186"/>
      <c r="CU1074" s="186"/>
      <c r="CV1074" s="186"/>
      <c r="CW1074" s="186"/>
      <c r="CX1074" s="186"/>
      <c r="CY1074" s="186"/>
      <c r="CZ1074" s="186"/>
      <c r="DA1074" s="186"/>
      <c r="DB1074" s="186"/>
      <c r="DC1074" s="186"/>
      <c r="DD1074" s="186"/>
      <c r="DE1074" s="186"/>
      <c r="DF1074" s="186"/>
      <c r="DG1074" s="186"/>
      <c r="DH1074" s="186"/>
      <c r="DI1074" s="186"/>
      <c r="DJ1074" s="186"/>
      <c r="DK1074" s="186"/>
      <c r="DL1074" s="186"/>
      <c r="DM1074" s="186"/>
      <c r="DN1074" s="186"/>
      <c r="DO1074" s="186"/>
      <c r="DP1074" s="186"/>
      <c r="DQ1074" s="186"/>
      <c r="DR1074" s="186"/>
      <c r="DS1074" s="186"/>
      <c r="DT1074" s="186"/>
      <c r="DU1074" s="186"/>
      <c r="DV1074" s="186"/>
      <c r="DW1074" s="186"/>
      <c r="DX1074" s="186"/>
      <c r="DY1074" s="186"/>
      <c r="DZ1074" s="186"/>
      <c r="EA1074" s="186"/>
      <c r="EB1074" s="186"/>
      <c r="EC1074" s="186"/>
      <c r="ED1074" s="186"/>
      <c r="EE1074" s="186"/>
      <c r="EF1074" s="186"/>
      <c r="EG1074" s="186"/>
      <c r="EH1074" s="186"/>
      <c r="EI1074" s="186"/>
      <c r="EJ1074" s="186"/>
      <c r="EK1074" s="186"/>
      <c r="EL1074" s="186"/>
      <c r="EM1074" s="186"/>
      <c r="EN1074" s="186"/>
      <c r="EO1074" s="186"/>
      <c r="EP1074" s="186"/>
      <c r="EQ1074" s="186"/>
      <c r="ER1074" s="186"/>
      <c r="ES1074" s="186"/>
      <c r="ET1074" s="186"/>
      <c r="EU1074" s="186"/>
      <c r="EV1074" s="186"/>
      <c r="EW1074" s="186"/>
      <c r="EX1074" s="186"/>
      <c r="EY1074" s="186"/>
      <c r="EZ1074" s="186"/>
      <c r="FA1074" s="186"/>
      <c r="FB1074" s="186"/>
      <c r="FC1074" s="186"/>
      <c r="FD1074" s="186"/>
      <c r="FE1074" s="186"/>
      <c r="FF1074" s="186"/>
      <c r="FG1074" s="186"/>
      <c r="FH1074" s="186"/>
      <c r="FI1074" s="186"/>
      <c r="FJ1074" s="186"/>
      <c r="FK1074" s="186"/>
      <c r="FL1074" s="186"/>
      <c r="FM1074" s="186"/>
      <c r="FN1074" s="186"/>
      <c r="FO1074" s="186"/>
      <c r="FP1074" s="186"/>
      <c r="FQ1074" s="186"/>
      <c r="FR1074" s="186"/>
      <c r="FS1074" s="186"/>
      <c r="FT1074" s="186"/>
      <c r="FU1074" s="186"/>
      <c r="FV1074" s="186"/>
      <c r="FW1074" s="186"/>
      <c r="FX1074" s="186"/>
      <c r="FY1074" s="186"/>
      <c r="FZ1074" s="186"/>
      <c r="GA1074" s="186"/>
      <c r="GB1074" s="186"/>
      <c r="GC1074" s="186"/>
      <c r="GD1074" s="186"/>
      <c r="GE1074" s="186"/>
      <c r="GF1074" s="186"/>
      <c r="GG1074" s="186"/>
      <c r="GH1074" s="186"/>
      <c r="GI1074" s="186"/>
      <c r="GJ1074" s="186"/>
      <c r="GK1074" s="186"/>
      <c r="GL1074" s="186"/>
      <c r="GM1074" s="186"/>
      <c r="GN1074" s="186"/>
      <c r="GO1074" s="186"/>
      <c r="GP1074" s="186"/>
      <c r="GQ1074" s="186"/>
      <c r="GR1074" s="186"/>
      <c r="GS1074" s="186"/>
      <c r="GT1074" s="186"/>
      <c r="GU1074" s="186"/>
      <c r="GV1074" s="186"/>
      <c r="GW1074" s="186"/>
      <c r="GX1074" s="186"/>
      <c r="GY1074" s="186"/>
      <c r="GZ1074" s="186"/>
      <c r="HA1074" s="186"/>
      <c r="HB1074" s="186"/>
      <c r="HC1074" s="186"/>
      <c r="HD1074" s="186"/>
      <c r="HE1074" s="186"/>
      <c r="HF1074" s="186"/>
      <c r="HG1074" s="186"/>
      <c r="HH1074" s="186"/>
      <c r="HI1074" s="186"/>
      <c r="HJ1074" s="186"/>
      <c r="HK1074" s="186"/>
      <c r="HL1074" s="186"/>
      <c r="HM1074" s="186"/>
      <c r="HN1074" s="186"/>
      <c r="HO1074" s="186"/>
      <c r="HP1074" s="186"/>
      <c r="HQ1074" s="186"/>
      <c r="HR1074" s="186"/>
      <c r="HS1074" s="186"/>
      <c r="HT1074" s="186"/>
      <c r="HU1074" s="186"/>
      <c r="HV1074" s="186"/>
      <c r="HW1074" s="186"/>
      <c r="HX1074" s="186"/>
      <c r="HY1074" s="186"/>
      <c r="HZ1074" s="186"/>
      <c r="IA1074" s="186"/>
      <c r="IB1074" s="186"/>
      <c r="IC1074" s="186"/>
      <c r="ID1074" s="186"/>
      <c r="IE1074" s="186"/>
      <c r="IF1074" s="186"/>
      <c r="IG1074" s="186"/>
      <c r="IH1074" s="186"/>
      <c r="II1074" s="186"/>
      <c r="IJ1074" s="186"/>
      <c r="IK1074" s="186"/>
      <c r="IL1074" s="186"/>
      <c r="IM1074" s="186"/>
      <c r="IN1074" s="186"/>
    </row>
    <row r="1075" spans="1:248" s="39" customFormat="1" ht="12.75" customHeight="1">
      <c r="A1075" s="260"/>
      <c r="B1075" s="1629" t="s">
        <v>1</v>
      </c>
      <c r="C1075" s="1644" t="s">
        <v>7</v>
      </c>
      <c r="D1075" s="1646" t="s">
        <v>8</v>
      </c>
      <c r="E1075" s="1647"/>
      <c r="F1075" s="1647"/>
      <c r="G1075" s="1647"/>
      <c r="H1075" s="1647"/>
      <c r="I1075" s="1647"/>
      <c r="J1075" s="1647"/>
      <c r="K1075" s="1648"/>
      <c r="L1075" s="1644" t="s">
        <v>117</v>
      </c>
      <c r="M1075" s="1587" t="s">
        <v>53</v>
      </c>
      <c r="N1075" s="1644" t="s">
        <v>3</v>
      </c>
      <c r="O1075" s="1633" t="s">
        <v>118</v>
      </c>
      <c r="P1075" s="1634"/>
      <c r="Q1075" s="1633" t="s">
        <v>119</v>
      </c>
      <c r="R1075" s="1653"/>
      <c r="S1075" s="1634"/>
      <c r="T1075" s="1631" t="s">
        <v>2</v>
      </c>
      <c r="U1075" s="348"/>
      <c r="W1075" s="143"/>
    </row>
    <row r="1076" spans="1:248" s="38" customFormat="1" ht="20.25" customHeight="1" thickBot="1">
      <c r="A1076" s="269"/>
      <c r="B1076" s="1630"/>
      <c r="C1076" s="1645"/>
      <c r="D1076" s="1649"/>
      <c r="E1076" s="1650"/>
      <c r="F1076" s="1650"/>
      <c r="G1076" s="1650"/>
      <c r="H1076" s="1650"/>
      <c r="I1076" s="1650"/>
      <c r="J1076" s="1650"/>
      <c r="K1076" s="1651"/>
      <c r="L1076" s="1645"/>
      <c r="M1076" s="1652"/>
      <c r="N1076" s="1652"/>
      <c r="O1076" s="1635"/>
      <c r="P1076" s="1636"/>
      <c r="Q1076" s="1654"/>
      <c r="R1076" s="1655"/>
      <c r="S1076" s="1656"/>
      <c r="T1076" s="1632"/>
      <c r="U1076" s="349"/>
      <c r="V1076" s="88"/>
      <c r="W1076" s="89"/>
    </row>
    <row r="1077" spans="1:248" s="39" customFormat="1" ht="23.45" customHeight="1">
      <c r="A1077" s="260"/>
      <c r="B1077" s="282"/>
      <c r="C1077" s="865"/>
      <c r="D1077" s="1642"/>
      <c r="E1077" s="1643"/>
      <c r="F1077" s="1643"/>
      <c r="G1077" s="1643"/>
      <c r="H1077" s="1643"/>
      <c r="I1077" s="1643"/>
      <c r="J1077" s="1643"/>
      <c r="K1077" s="1643"/>
      <c r="L1077" s="942"/>
      <c r="M1077" s="253"/>
      <c r="N1077" s="254"/>
      <c r="O1077" s="1639" t="str">
        <f t="shared" ref="O1077:O1126" si="33">IF(C1077*N1077=0,"",C1077*N1077)</f>
        <v/>
      </c>
      <c r="P1077" s="1640"/>
      <c r="Q1077" s="1619" t="str">
        <f>IF(ISERROR(INDEX($W$970:$W$975,MATCH(M1077,$V$970:$V$975,0))*O1077),"",INDEX($W$970:$W$975,MATCH(M1077,$V$970:$V$975,0))*O1077)</f>
        <v/>
      </c>
      <c r="R1077" s="1619"/>
      <c r="S1077" s="1619"/>
      <c r="T1077" s="413"/>
      <c r="U1077" s="350"/>
      <c r="V1077" s="143"/>
      <c r="W1077" s="143"/>
      <c r="X1077" s="143"/>
      <c r="Y1077" s="143"/>
    </row>
    <row r="1078" spans="1:248" s="39" customFormat="1" ht="23.45" customHeight="1">
      <c r="A1078" s="260"/>
      <c r="B1078" s="281"/>
      <c r="C1078" s="865"/>
      <c r="D1078" s="1615"/>
      <c r="E1078" s="1616"/>
      <c r="F1078" s="1616"/>
      <c r="G1078" s="1616"/>
      <c r="H1078" s="1616"/>
      <c r="I1078" s="1616"/>
      <c r="J1078" s="1616"/>
      <c r="K1078" s="1616"/>
      <c r="L1078" s="942"/>
      <c r="M1078" s="253"/>
      <c r="N1078" s="131"/>
      <c r="O1078" s="1617" t="str">
        <f t="shared" si="33"/>
        <v/>
      </c>
      <c r="P1078" s="1618"/>
      <c r="Q1078" s="1619" t="str">
        <f t="shared" ref="Q1078:Q1126" si="34">IF(ISERROR(INDEX($W$970:$W$975,MATCH(M1078,$V$970:$V$975,0))*O1078),"",INDEX($W$970:$W$975,MATCH(M1078,$V$970:$V$975,0))*O1078)</f>
        <v/>
      </c>
      <c r="R1078" s="1619"/>
      <c r="S1078" s="1619"/>
      <c r="T1078" s="412"/>
      <c r="U1078" s="350"/>
      <c r="V1078" s="143"/>
      <c r="W1078" s="143"/>
      <c r="X1078" s="143"/>
      <c r="Y1078" s="143"/>
    </row>
    <row r="1079" spans="1:248" s="39" customFormat="1" ht="23.45" customHeight="1">
      <c r="A1079" s="260"/>
      <c r="B1079" s="281"/>
      <c r="C1079" s="865"/>
      <c r="D1079" s="1615"/>
      <c r="E1079" s="1616"/>
      <c r="F1079" s="1616"/>
      <c r="G1079" s="1616"/>
      <c r="H1079" s="1616"/>
      <c r="I1079" s="1616"/>
      <c r="J1079" s="1616"/>
      <c r="K1079" s="1616"/>
      <c r="L1079" s="942"/>
      <c r="M1079" s="253"/>
      <c r="N1079" s="131"/>
      <c r="O1079" s="1617" t="str">
        <f t="shared" si="33"/>
        <v/>
      </c>
      <c r="P1079" s="1618"/>
      <c r="Q1079" s="1619" t="str">
        <f t="shared" si="34"/>
        <v/>
      </c>
      <c r="R1079" s="1619"/>
      <c r="S1079" s="1619"/>
      <c r="T1079" s="412"/>
      <c r="U1079" s="350"/>
      <c r="V1079" s="143"/>
      <c r="W1079" s="143"/>
      <c r="X1079" s="143"/>
      <c r="Y1079" s="143"/>
    </row>
    <row r="1080" spans="1:248" s="39" customFormat="1" ht="23.45" customHeight="1">
      <c r="A1080" s="260"/>
      <c r="B1080" s="281"/>
      <c r="C1080" s="865"/>
      <c r="D1080" s="1615"/>
      <c r="E1080" s="1616"/>
      <c r="F1080" s="1616"/>
      <c r="G1080" s="1616"/>
      <c r="H1080" s="1616"/>
      <c r="I1080" s="1616"/>
      <c r="J1080" s="1616"/>
      <c r="K1080" s="1616"/>
      <c r="L1080" s="942"/>
      <c r="M1080" s="253"/>
      <c r="N1080" s="131"/>
      <c r="O1080" s="1617" t="str">
        <f t="shared" si="33"/>
        <v/>
      </c>
      <c r="P1080" s="1618"/>
      <c r="Q1080" s="1619" t="str">
        <f t="shared" si="34"/>
        <v/>
      </c>
      <c r="R1080" s="1619"/>
      <c r="S1080" s="1619"/>
      <c r="T1080" s="412"/>
      <c r="U1080" s="350"/>
      <c r="V1080" s="143"/>
      <c r="W1080" s="143"/>
      <c r="X1080" s="143"/>
      <c r="Y1080" s="143"/>
    </row>
    <row r="1081" spans="1:248" s="39" customFormat="1" ht="23.45" customHeight="1">
      <c r="A1081" s="260"/>
      <c r="B1081" s="281"/>
      <c r="C1081" s="865"/>
      <c r="D1081" s="1615"/>
      <c r="E1081" s="1616"/>
      <c r="F1081" s="1616"/>
      <c r="G1081" s="1616"/>
      <c r="H1081" s="1616"/>
      <c r="I1081" s="1616"/>
      <c r="J1081" s="1616"/>
      <c r="K1081" s="1616"/>
      <c r="L1081" s="942"/>
      <c r="M1081" s="253"/>
      <c r="N1081" s="131"/>
      <c r="O1081" s="1617" t="str">
        <f t="shared" si="33"/>
        <v/>
      </c>
      <c r="P1081" s="1618"/>
      <c r="Q1081" s="1619" t="str">
        <f t="shared" si="34"/>
        <v/>
      </c>
      <c r="R1081" s="1619"/>
      <c r="S1081" s="1619"/>
      <c r="T1081" s="412"/>
      <c r="U1081" s="350"/>
      <c r="V1081" s="143"/>
      <c r="W1081" s="143"/>
      <c r="X1081" s="143"/>
      <c r="Y1081" s="143"/>
    </row>
    <row r="1082" spans="1:248" s="39" customFormat="1" ht="23.45" customHeight="1">
      <c r="A1082" s="260"/>
      <c r="B1082" s="281"/>
      <c r="C1082" s="865"/>
      <c r="D1082" s="1615"/>
      <c r="E1082" s="1616"/>
      <c r="F1082" s="1616"/>
      <c r="G1082" s="1616"/>
      <c r="H1082" s="1616"/>
      <c r="I1082" s="1616"/>
      <c r="J1082" s="1616"/>
      <c r="K1082" s="1616"/>
      <c r="L1082" s="942"/>
      <c r="M1082" s="253"/>
      <c r="N1082" s="131"/>
      <c r="O1082" s="1617" t="str">
        <f t="shared" si="33"/>
        <v/>
      </c>
      <c r="P1082" s="1618"/>
      <c r="Q1082" s="1619" t="str">
        <f t="shared" si="34"/>
        <v/>
      </c>
      <c r="R1082" s="1619"/>
      <c r="S1082" s="1619"/>
      <c r="T1082" s="412"/>
      <c r="U1082" s="350"/>
      <c r="V1082" s="143"/>
      <c r="W1082" s="143"/>
      <c r="X1082" s="143"/>
      <c r="Y1082" s="143"/>
    </row>
    <row r="1083" spans="1:248" s="39" customFormat="1" ht="23.45" customHeight="1">
      <c r="A1083" s="260"/>
      <c r="B1083" s="281"/>
      <c r="C1083" s="865"/>
      <c r="D1083" s="1615"/>
      <c r="E1083" s="1616"/>
      <c r="F1083" s="1616"/>
      <c r="G1083" s="1616"/>
      <c r="H1083" s="1616"/>
      <c r="I1083" s="1616"/>
      <c r="J1083" s="1616"/>
      <c r="K1083" s="1616"/>
      <c r="L1083" s="942"/>
      <c r="M1083" s="253"/>
      <c r="N1083" s="131"/>
      <c r="O1083" s="1617" t="str">
        <f t="shared" si="33"/>
        <v/>
      </c>
      <c r="P1083" s="1618"/>
      <c r="Q1083" s="1619" t="str">
        <f t="shared" si="34"/>
        <v/>
      </c>
      <c r="R1083" s="1619"/>
      <c r="S1083" s="1619"/>
      <c r="T1083" s="412"/>
      <c r="U1083" s="350"/>
      <c r="V1083" s="143"/>
      <c r="W1083" s="143"/>
      <c r="X1083" s="143"/>
      <c r="Y1083" s="143"/>
    </row>
    <row r="1084" spans="1:248" s="39" customFormat="1" ht="23.45" customHeight="1">
      <c r="A1084" s="260"/>
      <c r="B1084" s="281"/>
      <c r="C1084" s="865"/>
      <c r="D1084" s="1615"/>
      <c r="E1084" s="1616"/>
      <c r="F1084" s="1616"/>
      <c r="G1084" s="1616"/>
      <c r="H1084" s="1616"/>
      <c r="I1084" s="1616"/>
      <c r="J1084" s="1616"/>
      <c r="K1084" s="1657"/>
      <c r="L1084" s="942"/>
      <c r="M1084" s="253"/>
      <c r="N1084" s="131"/>
      <c r="O1084" s="1617" t="str">
        <f t="shared" si="33"/>
        <v/>
      </c>
      <c r="P1084" s="1618"/>
      <c r="Q1084" s="1619" t="str">
        <f t="shared" si="34"/>
        <v/>
      </c>
      <c r="R1084" s="1619"/>
      <c r="S1084" s="1619"/>
      <c r="T1084" s="412"/>
      <c r="U1084" s="350"/>
      <c r="V1084" s="162"/>
      <c r="W1084" s="163"/>
      <c r="X1084" s="164"/>
      <c r="Y1084" s="143"/>
    </row>
    <row r="1085" spans="1:248" s="39" customFormat="1" ht="23.45" customHeight="1">
      <c r="A1085" s="260"/>
      <c r="B1085" s="281"/>
      <c r="C1085" s="865"/>
      <c r="D1085" s="1615"/>
      <c r="E1085" s="1616"/>
      <c r="F1085" s="1616"/>
      <c r="G1085" s="1616"/>
      <c r="H1085" s="1616"/>
      <c r="I1085" s="1616"/>
      <c r="J1085" s="1616"/>
      <c r="K1085" s="1616"/>
      <c r="L1085" s="942"/>
      <c r="M1085" s="253"/>
      <c r="N1085" s="131"/>
      <c r="O1085" s="1617" t="str">
        <f t="shared" si="33"/>
        <v/>
      </c>
      <c r="P1085" s="1618"/>
      <c r="Q1085" s="1619" t="str">
        <f t="shared" si="34"/>
        <v/>
      </c>
      <c r="R1085" s="1619"/>
      <c r="S1085" s="1619"/>
      <c r="T1085" s="412"/>
      <c r="U1085" s="350"/>
      <c r="V1085" s="162"/>
      <c r="W1085" s="163"/>
      <c r="X1085" s="164"/>
      <c r="Y1085" s="143"/>
    </row>
    <row r="1086" spans="1:248" s="39" customFormat="1" ht="23.45" customHeight="1">
      <c r="A1086" s="260"/>
      <c r="B1086" s="281"/>
      <c r="C1086" s="865"/>
      <c r="D1086" s="1615"/>
      <c r="E1086" s="1616"/>
      <c r="F1086" s="1616"/>
      <c r="G1086" s="1616"/>
      <c r="H1086" s="1616"/>
      <c r="I1086" s="1616"/>
      <c r="J1086" s="1616"/>
      <c r="K1086" s="1616"/>
      <c r="L1086" s="942"/>
      <c r="M1086" s="253"/>
      <c r="N1086" s="131"/>
      <c r="O1086" s="1617" t="str">
        <f t="shared" si="33"/>
        <v/>
      </c>
      <c r="P1086" s="1618"/>
      <c r="Q1086" s="1619" t="str">
        <f t="shared" si="34"/>
        <v/>
      </c>
      <c r="R1086" s="1619"/>
      <c r="S1086" s="1619"/>
      <c r="T1086" s="412"/>
      <c r="U1086" s="350"/>
      <c r="V1086" s="165"/>
      <c r="W1086" s="163"/>
      <c r="X1086" s="164"/>
      <c r="Y1086" s="143"/>
    </row>
    <row r="1087" spans="1:248" s="39" customFormat="1" ht="23.45" customHeight="1">
      <c r="A1087" s="260"/>
      <c r="B1087" s="281"/>
      <c r="C1087" s="865"/>
      <c r="D1087" s="1615"/>
      <c r="E1087" s="1616"/>
      <c r="F1087" s="1616"/>
      <c r="G1087" s="1616"/>
      <c r="H1087" s="1616"/>
      <c r="I1087" s="1616"/>
      <c r="J1087" s="1616"/>
      <c r="K1087" s="1616"/>
      <c r="L1087" s="942"/>
      <c r="M1087" s="253"/>
      <c r="N1087" s="131"/>
      <c r="O1087" s="1617" t="str">
        <f t="shared" si="33"/>
        <v/>
      </c>
      <c r="P1087" s="1618"/>
      <c r="Q1087" s="1619" t="str">
        <f t="shared" si="34"/>
        <v/>
      </c>
      <c r="R1087" s="1619"/>
      <c r="S1087" s="1619"/>
      <c r="T1087" s="412"/>
      <c r="U1087" s="350"/>
      <c r="V1087" s="165"/>
      <c r="W1087" s="163"/>
      <c r="X1087" s="164"/>
      <c r="Y1087" s="143"/>
    </row>
    <row r="1088" spans="1:248" s="39" customFormat="1" ht="23.45" customHeight="1">
      <c r="A1088" s="260"/>
      <c r="B1088" s="281"/>
      <c r="C1088" s="90"/>
      <c r="D1088" s="1615"/>
      <c r="E1088" s="1616"/>
      <c r="F1088" s="1616"/>
      <c r="G1088" s="1616"/>
      <c r="H1088" s="1616"/>
      <c r="I1088" s="1616"/>
      <c r="J1088" s="1616"/>
      <c r="K1088" s="1616"/>
      <c r="L1088" s="217"/>
      <c r="M1088" s="253"/>
      <c r="N1088" s="131"/>
      <c r="O1088" s="1617" t="str">
        <f t="shared" si="33"/>
        <v/>
      </c>
      <c r="P1088" s="1618"/>
      <c r="Q1088" s="1619" t="str">
        <f t="shared" si="34"/>
        <v/>
      </c>
      <c r="R1088" s="1619"/>
      <c r="S1088" s="1619"/>
      <c r="T1088" s="412"/>
      <c r="U1088" s="350"/>
      <c r="V1088" s="143"/>
      <c r="W1088" s="143"/>
      <c r="X1088" s="143"/>
      <c r="Y1088" s="143"/>
    </row>
    <row r="1089" spans="1:25" s="39" customFormat="1" ht="23.45" customHeight="1">
      <c r="A1089" s="260"/>
      <c r="B1089" s="281"/>
      <c r="C1089" s="90"/>
      <c r="D1089" s="1615"/>
      <c r="E1089" s="1616"/>
      <c r="F1089" s="1616"/>
      <c r="G1089" s="1616"/>
      <c r="H1089" s="1616"/>
      <c r="I1089" s="1616"/>
      <c r="J1089" s="1616"/>
      <c r="K1089" s="1616"/>
      <c r="L1089" s="217"/>
      <c r="M1089" s="253"/>
      <c r="N1089" s="131"/>
      <c r="O1089" s="1617" t="str">
        <f t="shared" si="33"/>
        <v/>
      </c>
      <c r="P1089" s="1618"/>
      <c r="Q1089" s="1619" t="str">
        <f t="shared" si="34"/>
        <v/>
      </c>
      <c r="R1089" s="1619"/>
      <c r="S1089" s="1619"/>
      <c r="T1089" s="412"/>
      <c r="U1089" s="350"/>
      <c r="V1089" s="143"/>
      <c r="W1089" s="143"/>
      <c r="X1089" s="143"/>
      <c r="Y1089" s="143"/>
    </row>
    <row r="1090" spans="1:25" s="39" customFormat="1" ht="23.45" customHeight="1">
      <c r="A1090" s="260"/>
      <c r="B1090" s="281"/>
      <c r="C1090" s="90"/>
      <c r="D1090" s="1615"/>
      <c r="E1090" s="1616"/>
      <c r="F1090" s="1616"/>
      <c r="G1090" s="1616"/>
      <c r="H1090" s="1616"/>
      <c r="I1090" s="1616"/>
      <c r="J1090" s="1616"/>
      <c r="K1090" s="1616"/>
      <c r="L1090" s="217"/>
      <c r="M1090" s="253"/>
      <c r="N1090" s="131"/>
      <c r="O1090" s="1617" t="str">
        <f t="shared" si="33"/>
        <v/>
      </c>
      <c r="P1090" s="1618"/>
      <c r="Q1090" s="1619" t="str">
        <f t="shared" si="34"/>
        <v/>
      </c>
      <c r="R1090" s="1619"/>
      <c r="S1090" s="1619"/>
      <c r="T1090" s="412"/>
      <c r="U1090" s="350"/>
      <c r="V1090" s="143"/>
      <c r="W1090" s="143"/>
      <c r="X1090" s="143"/>
      <c r="Y1090" s="143"/>
    </row>
    <row r="1091" spans="1:25" s="39" customFormat="1" ht="23.45" customHeight="1">
      <c r="A1091" s="260"/>
      <c r="B1091" s="281"/>
      <c r="C1091" s="90"/>
      <c r="D1091" s="1615"/>
      <c r="E1091" s="1616"/>
      <c r="F1091" s="1616"/>
      <c r="G1091" s="1616"/>
      <c r="H1091" s="1616"/>
      <c r="I1091" s="1616"/>
      <c r="J1091" s="1616"/>
      <c r="K1091" s="1616"/>
      <c r="L1091" s="217"/>
      <c r="M1091" s="253"/>
      <c r="N1091" s="131"/>
      <c r="O1091" s="1617" t="str">
        <f t="shared" si="33"/>
        <v/>
      </c>
      <c r="P1091" s="1618"/>
      <c r="Q1091" s="1619" t="str">
        <f t="shared" si="34"/>
        <v/>
      </c>
      <c r="R1091" s="1619"/>
      <c r="S1091" s="1619"/>
      <c r="T1091" s="412"/>
      <c r="U1091" s="350"/>
      <c r="V1091" s="143"/>
      <c r="W1091" s="143"/>
      <c r="X1091" s="143"/>
      <c r="Y1091" s="143"/>
    </row>
    <row r="1092" spans="1:25" s="39" customFormat="1" ht="23.45" customHeight="1">
      <c r="A1092" s="260"/>
      <c r="B1092" s="281"/>
      <c r="C1092" s="90"/>
      <c r="D1092" s="1615"/>
      <c r="E1092" s="1616"/>
      <c r="F1092" s="1616"/>
      <c r="G1092" s="1616"/>
      <c r="H1092" s="1616"/>
      <c r="I1092" s="1616"/>
      <c r="J1092" s="1616"/>
      <c r="K1092" s="1616"/>
      <c r="L1092" s="217"/>
      <c r="M1092" s="253"/>
      <c r="N1092" s="131"/>
      <c r="O1092" s="1617" t="str">
        <f t="shared" si="33"/>
        <v/>
      </c>
      <c r="P1092" s="1618"/>
      <c r="Q1092" s="1619" t="str">
        <f t="shared" si="34"/>
        <v/>
      </c>
      <c r="R1092" s="1619"/>
      <c r="S1092" s="1619"/>
      <c r="T1092" s="412"/>
      <c r="U1092" s="350"/>
      <c r="V1092" s="143"/>
      <c r="W1092" s="143"/>
      <c r="X1092" s="143"/>
      <c r="Y1092" s="143"/>
    </row>
    <row r="1093" spans="1:25" s="39" customFormat="1" ht="23.45" customHeight="1">
      <c r="A1093" s="260"/>
      <c r="B1093" s="281"/>
      <c r="C1093" s="90"/>
      <c r="D1093" s="1615"/>
      <c r="E1093" s="1616"/>
      <c r="F1093" s="1616"/>
      <c r="G1093" s="1616"/>
      <c r="H1093" s="1616"/>
      <c r="I1093" s="1616"/>
      <c r="J1093" s="1616"/>
      <c r="K1093" s="1616"/>
      <c r="L1093" s="217"/>
      <c r="M1093" s="253"/>
      <c r="N1093" s="131"/>
      <c r="O1093" s="1617" t="str">
        <f t="shared" si="33"/>
        <v/>
      </c>
      <c r="P1093" s="1618"/>
      <c r="Q1093" s="1619" t="str">
        <f t="shared" si="34"/>
        <v/>
      </c>
      <c r="R1093" s="1619"/>
      <c r="S1093" s="1619"/>
      <c r="T1093" s="412"/>
      <c r="U1093" s="350"/>
      <c r="V1093" s="143"/>
      <c r="W1093" s="143"/>
      <c r="X1093" s="143"/>
      <c r="Y1093" s="143"/>
    </row>
    <row r="1094" spans="1:25" s="39" customFormat="1" ht="23.45" customHeight="1">
      <c r="A1094" s="260"/>
      <c r="B1094" s="281"/>
      <c r="C1094" s="90"/>
      <c r="D1094" s="1615"/>
      <c r="E1094" s="1616"/>
      <c r="F1094" s="1616"/>
      <c r="G1094" s="1616"/>
      <c r="H1094" s="1616"/>
      <c r="I1094" s="1616"/>
      <c r="J1094" s="1616"/>
      <c r="K1094" s="1616"/>
      <c r="L1094" s="217"/>
      <c r="M1094" s="253"/>
      <c r="N1094" s="131"/>
      <c r="O1094" s="1617" t="str">
        <f t="shared" si="33"/>
        <v/>
      </c>
      <c r="P1094" s="1618"/>
      <c r="Q1094" s="1619" t="str">
        <f t="shared" si="34"/>
        <v/>
      </c>
      <c r="R1094" s="1619"/>
      <c r="S1094" s="1619"/>
      <c r="T1094" s="412"/>
      <c r="U1094" s="350"/>
      <c r="V1094" s="143"/>
      <c r="W1094" s="143"/>
      <c r="X1094" s="143"/>
      <c r="Y1094" s="143"/>
    </row>
    <row r="1095" spans="1:25" s="39" customFormat="1" ht="23.45" customHeight="1">
      <c r="A1095" s="260"/>
      <c r="B1095" s="281"/>
      <c r="C1095" s="90"/>
      <c r="D1095" s="1615"/>
      <c r="E1095" s="1616"/>
      <c r="F1095" s="1616"/>
      <c r="G1095" s="1616"/>
      <c r="H1095" s="1616"/>
      <c r="I1095" s="1616"/>
      <c r="J1095" s="1616"/>
      <c r="K1095" s="1616"/>
      <c r="L1095" s="217"/>
      <c r="M1095" s="253"/>
      <c r="N1095" s="131"/>
      <c r="O1095" s="1617" t="str">
        <f t="shared" si="33"/>
        <v/>
      </c>
      <c r="P1095" s="1618"/>
      <c r="Q1095" s="1619" t="str">
        <f t="shared" si="34"/>
        <v/>
      </c>
      <c r="R1095" s="1619"/>
      <c r="S1095" s="1619"/>
      <c r="T1095" s="412"/>
      <c r="U1095" s="350"/>
      <c r="V1095" s="143"/>
      <c r="W1095" s="143"/>
      <c r="X1095" s="143"/>
      <c r="Y1095" s="143"/>
    </row>
    <row r="1096" spans="1:25" s="39" customFormat="1" ht="23.45" customHeight="1">
      <c r="A1096" s="260"/>
      <c r="B1096" s="281"/>
      <c r="C1096" s="90"/>
      <c r="D1096" s="1615"/>
      <c r="E1096" s="1616"/>
      <c r="F1096" s="1616"/>
      <c r="G1096" s="1616"/>
      <c r="H1096" s="1616"/>
      <c r="I1096" s="1616"/>
      <c r="J1096" s="1616"/>
      <c r="K1096" s="1616"/>
      <c r="L1096" s="217"/>
      <c r="M1096" s="253"/>
      <c r="N1096" s="131"/>
      <c r="O1096" s="1617" t="str">
        <f t="shared" si="33"/>
        <v/>
      </c>
      <c r="P1096" s="1618"/>
      <c r="Q1096" s="1619" t="str">
        <f t="shared" si="34"/>
        <v/>
      </c>
      <c r="R1096" s="1619"/>
      <c r="S1096" s="1619"/>
      <c r="T1096" s="412"/>
      <c r="U1096" s="350"/>
      <c r="V1096" s="143"/>
      <c r="W1096" s="143"/>
      <c r="X1096" s="143"/>
      <c r="Y1096" s="143"/>
    </row>
    <row r="1097" spans="1:25" s="39" customFormat="1" ht="23.45" customHeight="1">
      <c r="A1097" s="260"/>
      <c r="B1097" s="281"/>
      <c r="C1097" s="90"/>
      <c r="D1097" s="1615"/>
      <c r="E1097" s="1616"/>
      <c r="F1097" s="1616"/>
      <c r="G1097" s="1616"/>
      <c r="H1097" s="1616"/>
      <c r="I1097" s="1616"/>
      <c r="J1097" s="1616"/>
      <c r="K1097" s="1616"/>
      <c r="L1097" s="217"/>
      <c r="M1097" s="253"/>
      <c r="N1097" s="131"/>
      <c r="O1097" s="1617" t="str">
        <f t="shared" si="33"/>
        <v/>
      </c>
      <c r="P1097" s="1618"/>
      <c r="Q1097" s="1619" t="str">
        <f t="shared" si="34"/>
        <v/>
      </c>
      <c r="R1097" s="1619"/>
      <c r="S1097" s="1619"/>
      <c r="T1097" s="412"/>
      <c r="U1097" s="350"/>
      <c r="V1097" s="143"/>
      <c r="W1097" s="143"/>
      <c r="X1097" s="143"/>
      <c r="Y1097" s="143"/>
    </row>
    <row r="1098" spans="1:25" s="39" customFormat="1" ht="23.45" customHeight="1">
      <c r="A1098" s="260"/>
      <c r="B1098" s="281"/>
      <c r="C1098" s="90"/>
      <c r="D1098" s="1615"/>
      <c r="E1098" s="1616"/>
      <c r="F1098" s="1616"/>
      <c r="G1098" s="1616"/>
      <c r="H1098" s="1616"/>
      <c r="I1098" s="1616"/>
      <c r="J1098" s="1616"/>
      <c r="K1098" s="1616"/>
      <c r="L1098" s="217"/>
      <c r="M1098" s="253"/>
      <c r="N1098" s="131"/>
      <c r="O1098" s="1617" t="str">
        <f t="shared" si="33"/>
        <v/>
      </c>
      <c r="P1098" s="1618"/>
      <c r="Q1098" s="1619" t="str">
        <f t="shared" si="34"/>
        <v/>
      </c>
      <c r="R1098" s="1619"/>
      <c r="S1098" s="1619"/>
      <c r="T1098" s="412"/>
      <c r="U1098" s="350"/>
      <c r="V1098" s="143"/>
      <c r="W1098" s="143"/>
      <c r="X1098" s="143"/>
      <c r="Y1098" s="143"/>
    </row>
    <row r="1099" spans="1:25" s="39" customFormat="1" ht="23.45" customHeight="1">
      <c r="A1099" s="260"/>
      <c r="B1099" s="281"/>
      <c r="C1099" s="90"/>
      <c r="D1099" s="1615"/>
      <c r="E1099" s="1616"/>
      <c r="F1099" s="1616"/>
      <c r="G1099" s="1616"/>
      <c r="H1099" s="1616"/>
      <c r="I1099" s="1616"/>
      <c r="J1099" s="1616"/>
      <c r="K1099" s="1616"/>
      <c r="L1099" s="217"/>
      <c r="M1099" s="253"/>
      <c r="N1099" s="131"/>
      <c r="O1099" s="1617" t="str">
        <f t="shared" si="33"/>
        <v/>
      </c>
      <c r="P1099" s="1618"/>
      <c r="Q1099" s="1619" t="str">
        <f t="shared" si="34"/>
        <v/>
      </c>
      <c r="R1099" s="1619"/>
      <c r="S1099" s="1619"/>
      <c r="T1099" s="412"/>
      <c r="U1099" s="350"/>
      <c r="V1099" s="143"/>
      <c r="W1099" s="143"/>
      <c r="X1099" s="143"/>
      <c r="Y1099" s="143"/>
    </row>
    <row r="1100" spans="1:25" s="39" customFormat="1" ht="23.45" customHeight="1">
      <c r="A1100" s="260"/>
      <c r="B1100" s="281"/>
      <c r="C1100" s="90"/>
      <c r="D1100" s="1615"/>
      <c r="E1100" s="1616"/>
      <c r="F1100" s="1616"/>
      <c r="G1100" s="1616"/>
      <c r="H1100" s="1616"/>
      <c r="I1100" s="1616"/>
      <c r="J1100" s="1616"/>
      <c r="K1100" s="1616"/>
      <c r="L1100" s="217"/>
      <c r="M1100" s="253"/>
      <c r="N1100" s="131"/>
      <c r="O1100" s="1617" t="str">
        <f t="shared" si="33"/>
        <v/>
      </c>
      <c r="P1100" s="1618"/>
      <c r="Q1100" s="1619" t="str">
        <f t="shared" si="34"/>
        <v/>
      </c>
      <c r="R1100" s="1619"/>
      <c r="S1100" s="1619"/>
      <c r="T1100" s="412"/>
      <c r="U1100" s="350"/>
      <c r="V1100" s="162"/>
      <c r="W1100" s="163"/>
      <c r="X1100" s="164"/>
      <c r="Y1100" s="143"/>
    </row>
    <row r="1101" spans="1:25" s="39" customFormat="1" ht="23.45" customHeight="1">
      <c r="A1101" s="260"/>
      <c r="B1101" s="281"/>
      <c r="C1101" s="90"/>
      <c r="D1101" s="1615"/>
      <c r="E1101" s="1616"/>
      <c r="F1101" s="1616"/>
      <c r="G1101" s="1616"/>
      <c r="H1101" s="1616"/>
      <c r="I1101" s="1616"/>
      <c r="J1101" s="1616"/>
      <c r="K1101" s="1616"/>
      <c r="L1101" s="217"/>
      <c r="M1101" s="253"/>
      <c r="N1101" s="131"/>
      <c r="O1101" s="1617" t="str">
        <f t="shared" si="33"/>
        <v/>
      </c>
      <c r="P1101" s="1618"/>
      <c r="Q1101" s="1619" t="str">
        <f t="shared" si="34"/>
        <v/>
      </c>
      <c r="R1101" s="1619"/>
      <c r="S1101" s="1619"/>
      <c r="T1101" s="412"/>
      <c r="U1101" s="350"/>
      <c r="V1101" s="162"/>
      <c r="W1101" s="163"/>
      <c r="X1101" s="164"/>
      <c r="Y1101" s="143"/>
    </row>
    <row r="1102" spans="1:25" s="39" customFormat="1" ht="23.45" customHeight="1">
      <c r="A1102" s="260"/>
      <c r="B1102" s="281"/>
      <c r="C1102" s="90"/>
      <c r="D1102" s="1615"/>
      <c r="E1102" s="1616"/>
      <c r="F1102" s="1616"/>
      <c r="G1102" s="1616"/>
      <c r="H1102" s="1616"/>
      <c r="I1102" s="1616"/>
      <c r="J1102" s="1616"/>
      <c r="K1102" s="1616"/>
      <c r="L1102" s="217"/>
      <c r="M1102" s="253"/>
      <c r="N1102" s="131"/>
      <c r="O1102" s="1617" t="str">
        <f t="shared" si="33"/>
        <v/>
      </c>
      <c r="P1102" s="1618"/>
      <c r="Q1102" s="1619" t="str">
        <f t="shared" si="34"/>
        <v/>
      </c>
      <c r="R1102" s="1619"/>
      <c r="S1102" s="1619"/>
      <c r="T1102" s="412"/>
      <c r="U1102" s="350"/>
      <c r="V1102" s="165"/>
      <c r="W1102" s="163"/>
      <c r="X1102" s="164"/>
      <c r="Y1102" s="143"/>
    </row>
    <row r="1103" spans="1:25" s="39" customFormat="1" ht="23.45" customHeight="1">
      <c r="A1103" s="260"/>
      <c r="B1103" s="281"/>
      <c r="C1103" s="90"/>
      <c r="D1103" s="1615"/>
      <c r="E1103" s="1616"/>
      <c r="F1103" s="1616"/>
      <c r="G1103" s="1616"/>
      <c r="H1103" s="1616"/>
      <c r="I1103" s="1616"/>
      <c r="J1103" s="1616"/>
      <c r="K1103" s="1616"/>
      <c r="L1103" s="217"/>
      <c r="M1103" s="253"/>
      <c r="N1103" s="131"/>
      <c r="O1103" s="1617" t="str">
        <f t="shared" si="33"/>
        <v/>
      </c>
      <c r="P1103" s="1618"/>
      <c r="Q1103" s="1619" t="str">
        <f t="shared" si="34"/>
        <v/>
      </c>
      <c r="R1103" s="1619"/>
      <c r="S1103" s="1619"/>
      <c r="T1103" s="412"/>
      <c r="U1103" s="350"/>
      <c r="V1103" s="165"/>
      <c r="W1103" s="163"/>
      <c r="X1103" s="164"/>
      <c r="Y1103" s="143"/>
    </row>
    <row r="1104" spans="1:25" s="39" customFormat="1" ht="23.45" customHeight="1">
      <c r="A1104" s="260"/>
      <c r="B1104" s="281"/>
      <c r="C1104" s="90"/>
      <c r="D1104" s="1615"/>
      <c r="E1104" s="1616"/>
      <c r="F1104" s="1616"/>
      <c r="G1104" s="1616"/>
      <c r="H1104" s="1616"/>
      <c r="I1104" s="1616"/>
      <c r="J1104" s="1616"/>
      <c r="K1104" s="1616"/>
      <c r="L1104" s="217"/>
      <c r="M1104" s="253"/>
      <c r="N1104" s="131"/>
      <c r="O1104" s="1617" t="str">
        <f t="shared" si="33"/>
        <v/>
      </c>
      <c r="P1104" s="1618"/>
      <c r="Q1104" s="1619" t="str">
        <f t="shared" si="34"/>
        <v/>
      </c>
      <c r="R1104" s="1619"/>
      <c r="S1104" s="1619"/>
      <c r="T1104" s="412"/>
      <c r="U1104" s="350"/>
      <c r="V1104" s="143"/>
      <c r="W1104" s="143"/>
      <c r="X1104" s="143"/>
      <c r="Y1104" s="143"/>
    </row>
    <row r="1105" spans="1:25" s="39" customFormat="1" ht="23.45" customHeight="1">
      <c r="A1105" s="260"/>
      <c r="B1105" s="281"/>
      <c r="C1105" s="90"/>
      <c r="D1105" s="1615"/>
      <c r="E1105" s="1616"/>
      <c r="F1105" s="1616"/>
      <c r="G1105" s="1616"/>
      <c r="H1105" s="1616"/>
      <c r="I1105" s="1616"/>
      <c r="J1105" s="1616"/>
      <c r="K1105" s="1616"/>
      <c r="L1105" s="217"/>
      <c r="M1105" s="253"/>
      <c r="N1105" s="131"/>
      <c r="O1105" s="1617" t="str">
        <f t="shared" si="33"/>
        <v/>
      </c>
      <c r="P1105" s="1618"/>
      <c r="Q1105" s="1619" t="str">
        <f t="shared" si="34"/>
        <v/>
      </c>
      <c r="R1105" s="1619"/>
      <c r="S1105" s="1619"/>
      <c r="T1105" s="412"/>
      <c r="U1105" s="350"/>
      <c r="V1105" s="143"/>
      <c r="W1105" s="143"/>
      <c r="X1105" s="143"/>
      <c r="Y1105" s="143"/>
    </row>
    <row r="1106" spans="1:25" s="39" customFormat="1" ht="23.45" customHeight="1">
      <c r="A1106" s="260"/>
      <c r="B1106" s="281"/>
      <c r="C1106" s="90"/>
      <c r="D1106" s="1615"/>
      <c r="E1106" s="1616"/>
      <c r="F1106" s="1616"/>
      <c r="G1106" s="1616"/>
      <c r="H1106" s="1616"/>
      <c r="I1106" s="1616"/>
      <c r="J1106" s="1616"/>
      <c r="K1106" s="1616"/>
      <c r="L1106" s="217"/>
      <c r="M1106" s="253"/>
      <c r="N1106" s="131"/>
      <c r="O1106" s="1617" t="str">
        <f t="shared" si="33"/>
        <v/>
      </c>
      <c r="P1106" s="1618"/>
      <c r="Q1106" s="1619" t="str">
        <f t="shared" si="34"/>
        <v/>
      </c>
      <c r="R1106" s="1619"/>
      <c r="S1106" s="1619"/>
      <c r="T1106" s="412"/>
      <c r="U1106" s="350"/>
      <c r="V1106" s="143"/>
      <c r="W1106" s="143"/>
      <c r="X1106" s="143"/>
      <c r="Y1106" s="143"/>
    </row>
    <row r="1107" spans="1:25" s="39" customFormat="1" ht="23.45" customHeight="1">
      <c r="A1107" s="260"/>
      <c r="B1107" s="281"/>
      <c r="C1107" s="90"/>
      <c r="D1107" s="1615"/>
      <c r="E1107" s="1616"/>
      <c r="F1107" s="1616"/>
      <c r="G1107" s="1616"/>
      <c r="H1107" s="1616"/>
      <c r="I1107" s="1616"/>
      <c r="J1107" s="1616"/>
      <c r="K1107" s="1616"/>
      <c r="L1107" s="217"/>
      <c r="M1107" s="253"/>
      <c r="N1107" s="131"/>
      <c r="O1107" s="1617" t="str">
        <f t="shared" si="33"/>
        <v/>
      </c>
      <c r="P1107" s="1618"/>
      <c r="Q1107" s="1619" t="str">
        <f t="shared" si="34"/>
        <v/>
      </c>
      <c r="R1107" s="1619"/>
      <c r="S1107" s="1619"/>
      <c r="T1107" s="412"/>
      <c r="U1107" s="350"/>
      <c r="V1107" s="143"/>
      <c r="W1107" s="143"/>
      <c r="X1107" s="143"/>
      <c r="Y1107" s="143"/>
    </row>
    <row r="1108" spans="1:25" s="39" customFormat="1" ht="23.45" customHeight="1">
      <c r="A1108" s="260"/>
      <c r="B1108" s="281"/>
      <c r="C1108" s="90"/>
      <c r="D1108" s="1615"/>
      <c r="E1108" s="1616"/>
      <c r="F1108" s="1616"/>
      <c r="G1108" s="1616"/>
      <c r="H1108" s="1616"/>
      <c r="I1108" s="1616"/>
      <c r="J1108" s="1616"/>
      <c r="K1108" s="1616"/>
      <c r="L1108" s="217"/>
      <c r="M1108" s="253"/>
      <c r="N1108" s="131"/>
      <c r="O1108" s="1617" t="str">
        <f t="shared" si="33"/>
        <v/>
      </c>
      <c r="P1108" s="1618"/>
      <c r="Q1108" s="1619" t="str">
        <f t="shared" si="34"/>
        <v/>
      </c>
      <c r="R1108" s="1619"/>
      <c r="S1108" s="1619"/>
      <c r="T1108" s="412"/>
      <c r="U1108" s="350"/>
      <c r="W1108" s="143"/>
      <c r="Y1108" s="143"/>
    </row>
    <row r="1109" spans="1:25" s="39" customFormat="1" ht="23.45" customHeight="1">
      <c r="A1109" s="260"/>
      <c r="B1109" s="281"/>
      <c r="C1109" s="90"/>
      <c r="D1109" s="1615"/>
      <c r="E1109" s="1616"/>
      <c r="F1109" s="1616"/>
      <c r="G1109" s="1616"/>
      <c r="H1109" s="1616"/>
      <c r="I1109" s="1616"/>
      <c r="J1109" s="1616"/>
      <c r="K1109" s="1616"/>
      <c r="L1109" s="217"/>
      <c r="M1109" s="253"/>
      <c r="N1109" s="131"/>
      <c r="O1109" s="1617" t="str">
        <f t="shared" si="33"/>
        <v/>
      </c>
      <c r="P1109" s="1618"/>
      <c r="Q1109" s="1619" t="str">
        <f t="shared" si="34"/>
        <v/>
      </c>
      <c r="R1109" s="1619"/>
      <c r="S1109" s="1619"/>
      <c r="T1109" s="412"/>
      <c r="U1109" s="350"/>
      <c r="W1109" s="143"/>
      <c r="Y1109" s="143"/>
    </row>
    <row r="1110" spans="1:25" s="39" customFormat="1" ht="23.45" customHeight="1">
      <c r="A1110" s="260"/>
      <c r="B1110" s="281"/>
      <c r="C1110" s="90"/>
      <c r="D1110" s="1615"/>
      <c r="E1110" s="1616"/>
      <c r="F1110" s="1616"/>
      <c r="G1110" s="1616"/>
      <c r="H1110" s="1616"/>
      <c r="I1110" s="1616"/>
      <c r="J1110" s="1616"/>
      <c r="K1110" s="1616"/>
      <c r="L1110" s="217"/>
      <c r="M1110" s="253"/>
      <c r="N1110" s="131"/>
      <c r="O1110" s="1617" t="str">
        <f t="shared" si="33"/>
        <v/>
      </c>
      <c r="P1110" s="1618"/>
      <c r="Q1110" s="1619" t="str">
        <f t="shared" si="34"/>
        <v/>
      </c>
      <c r="R1110" s="1619"/>
      <c r="S1110" s="1619"/>
      <c r="T1110" s="412"/>
      <c r="U1110" s="350"/>
      <c r="W1110" s="143"/>
      <c r="Y1110" s="143"/>
    </row>
    <row r="1111" spans="1:25" s="39" customFormat="1" ht="23.45" customHeight="1">
      <c r="A1111" s="260"/>
      <c r="B1111" s="281"/>
      <c r="C1111" s="90"/>
      <c r="D1111" s="1615"/>
      <c r="E1111" s="1616"/>
      <c r="F1111" s="1616"/>
      <c r="G1111" s="1616"/>
      <c r="H1111" s="1616"/>
      <c r="I1111" s="1616"/>
      <c r="J1111" s="1616"/>
      <c r="K1111" s="1616"/>
      <c r="L1111" s="217"/>
      <c r="M1111" s="253"/>
      <c r="N1111" s="131"/>
      <c r="O1111" s="1617" t="str">
        <f t="shared" si="33"/>
        <v/>
      </c>
      <c r="P1111" s="1618"/>
      <c r="Q1111" s="1619" t="str">
        <f t="shared" si="34"/>
        <v/>
      </c>
      <c r="R1111" s="1619"/>
      <c r="S1111" s="1619"/>
      <c r="T1111" s="412"/>
      <c r="U1111" s="350"/>
      <c r="W1111" s="143"/>
      <c r="Y1111" s="143"/>
    </row>
    <row r="1112" spans="1:25" s="39" customFormat="1" ht="23.45" customHeight="1">
      <c r="A1112" s="260"/>
      <c r="B1112" s="281"/>
      <c r="C1112" s="90"/>
      <c r="D1112" s="1615"/>
      <c r="E1112" s="1616"/>
      <c r="F1112" s="1616"/>
      <c r="G1112" s="1616"/>
      <c r="H1112" s="1616"/>
      <c r="I1112" s="1616"/>
      <c r="J1112" s="1616"/>
      <c r="K1112" s="1616"/>
      <c r="L1112" s="217"/>
      <c r="M1112" s="253"/>
      <c r="N1112" s="131"/>
      <c r="O1112" s="1617" t="str">
        <f t="shared" si="33"/>
        <v/>
      </c>
      <c r="P1112" s="1618"/>
      <c r="Q1112" s="1619" t="str">
        <f t="shared" si="34"/>
        <v/>
      </c>
      <c r="R1112" s="1619"/>
      <c r="S1112" s="1619"/>
      <c r="T1112" s="412"/>
      <c r="U1112" s="350"/>
      <c r="W1112" s="143"/>
      <c r="Y1112" s="143"/>
    </row>
    <row r="1113" spans="1:25" s="39" customFormat="1" ht="23.45" customHeight="1">
      <c r="A1113" s="260"/>
      <c r="B1113" s="281"/>
      <c r="C1113" s="90"/>
      <c r="D1113" s="1615"/>
      <c r="E1113" s="1616"/>
      <c r="F1113" s="1616"/>
      <c r="G1113" s="1616"/>
      <c r="H1113" s="1616"/>
      <c r="I1113" s="1616"/>
      <c r="J1113" s="1616"/>
      <c r="K1113" s="1616"/>
      <c r="L1113" s="217"/>
      <c r="M1113" s="253"/>
      <c r="N1113" s="131"/>
      <c r="O1113" s="1617" t="str">
        <f t="shared" si="33"/>
        <v/>
      </c>
      <c r="P1113" s="1618"/>
      <c r="Q1113" s="1619" t="str">
        <f t="shared" si="34"/>
        <v/>
      </c>
      <c r="R1113" s="1619"/>
      <c r="S1113" s="1619"/>
      <c r="T1113" s="412"/>
      <c r="U1113" s="350"/>
      <c r="W1113" s="143"/>
      <c r="Y1113" s="143"/>
    </row>
    <row r="1114" spans="1:25" s="39" customFormat="1" ht="23.45" customHeight="1">
      <c r="A1114" s="260"/>
      <c r="B1114" s="281"/>
      <c r="C1114" s="90"/>
      <c r="D1114" s="1615"/>
      <c r="E1114" s="1616"/>
      <c r="F1114" s="1616"/>
      <c r="G1114" s="1616"/>
      <c r="H1114" s="1616"/>
      <c r="I1114" s="1616"/>
      <c r="J1114" s="1616"/>
      <c r="K1114" s="1616"/>
      <c r="L1114" s="217"/>
      <c r="M1114" s="253"/>
      <c r="N1114" s="131"/>
      <c r="O1114" s="1617" t="str">
        <f t="shared" si="33"/>
        <v/>
      </c>
      <c r="P1114" s="1618"/>
      <c r="Q1114" s="1619" t="str">
        <f t="shared" si="34"/>
        <v/>
      </c>
      <c r="R1114" s="1619"/>
      <c r="S1114" s="1619"/>
      <c r="T1114" s="412"/>
      <c r="U1114" s="350"/>
      <c r="V1114" s="155"/>
      <c r="W1114" s="157"/>
      <c r="X1114" s="155"/>
      <c r="Y1114" s="143"/>
    </row>
    <row r="1115" spans="1:25" s="39" customFormat="1" ht="23.45" customHeight="1">
      <c r="A1115" s="260"/>
      <c r="B1115" s="281"/>
      <c r="C1115" s="90"/>
      <c r="D1115" s="1615"/>
      <c r="E1115" s="1616"/>
      <c r="F1115" s="1616"/>
      <c r="G1115" s="1616"/>
      <c r="H1115" s="1616"/>
      <c r="I1115" s="1616"/>
      <c r="J1115" s="1616"/>
      <c r="K1115" s="1616"/>
      <c r="L1115" s="217"/>
      <c r="M1115" s="253"/>
      <c r="N1115" s="131"/>
      <c r="O1115" s="1617" t="str">
        <f t="shared" si="33"/>
        <v/>
      </c>
      <c r="P1115" s="1618"/>
      <c r="Q1115" s="1619" t="str">
        <f t="shared" si="34"/>
        <v/>
      </c>
      <c r="R1115" s="1619"/>
      <c r="S1115" s="1619"/>
      <c r="T1115" s="412"/>
      <c r="U1115" s="350"/>
      <c r="V1115" s="202"/>
      <c r="W1115" s="202"/>
      <c r="X1115" s="202"/>
      <c r="Y1115" s="143"/>
    </row>
    <row r="1116" spans="1:25" s="39" customFormat="1" ht="23.45" customHeight="1">
      <c r="A1116" s="260"/>
      <c r="B1116" s="281"/>
      <c r="C1116" s="90"/>
      <c r="D1116" s="1615"/>
      <c r="E1116" s="1616"/>
      <c r="F1116" s="1616"/>
      <c r="G1116" s="1616"/>
      <c r="H1116" s="1616"/>
      <c r="I1116" s="1616"/>
      <c r="J1116" s="1616"/>
      <c r="K1116" s="1616"/>
      <c r="L1116" s="217"/>
      <c r="M1116" s="253"/>
      <c r="N1116" s="131"/>
      <c r="O1116" s="1617" t="str">
        <f t="shared" si="33"/>
        <v/>
      </c>
      <c r="P1116" s="1618"/>
      <c r="Q1116" s="1619" t="str">
        <f t="shared" si="34"/>
        <v/>
      </c>
      <c r="R1116" s="1619"/>
      <c r="S1116" s="1619"/>
      <c r="T1116" s="412"/>
      <c r="U1116" s="350"/>
      <c r="V1116" s="202"/>
      <c r="W1116" s="202"/>
      <c r="X1116" s="202"/>
      <c r="Y1116" s="143"/>
    </row>
    <row r="1117" spans="1:25" s="39" customFormat="1" ht="23.45" customHeight="1">
      <c r="A1117" s="260"/>
      <c r="B1117" s="281"/>
      <c r="C1117" s="90"/>
      <c r="D1117" s="1615"/>
      <c r="E1117" s="1616"/>
      <c r="F1117" s="1616"/>
      <c r="G1117" s="1616"/>
      <c r="H1117" s="1616"/>
      <c r="I1117" s="1616"/>
      <c r="J1117" s="1616"/>
      <c r="K1117" s="1616"/>
      <c r="L1117" s="217"/>
      <c r="M1117" s="253"/>
      <c r="N1117" s="131"/>
      <c r="O1117" s="1617" t="str">
        <f t="shared" si="33"/>
        <v/>
      </c>
      <c r="P1117" s="1618"/>
      <c r="Q1117" s="1619" t="str">
        <f t="shared" si="34"/>
        <v/>
      </c>
      <c r="R1117" s="1619"/>
      <c r="S1117" s="1619"/>
      <c r="T1117" s="412"/>
      <c r="U1117" s="350"/>
      <c r="V1117" s="203"/>
      <c r="W1117" s="476"/>
      <c r="X1117" s="203"/>
      <c r="Y1117" s="143"/>
    </row>
    <row r="1118" spans="1:25" s="39" customFormat="1" ht="23.45" customHeight="1">
      <c r="A1118" s="260"/>
      <c r="B1118" s="281"/>
      <c r="C1118" s="90"/>
      <c r="D1118" s="1615"/>
      <c r="E1118" s="1616"/>
      <c r="F1118" s="1616"/>
      <c r="G1118" s="1616"/>
      <c r="H1118" s="1616"/>
      <c r="I1118" s="1616"/>
      <c r="J1118" s="1616"/>
      <c r="K1118" s="1616"/>
      <c r="L1118" s="217"/>
      <c r="M1118" s="253"/>
      <c r="N1118" s="131"/>
      <c r="O1118" s="1617" t="str">
        <f t="shared" si="33"/>
        <v/>
      </c>
      <c r="P1118" s="1618"/>
      <c r="Q1118" s="1619" t="str">
        <f t="shared" si="34"/>
        <v/>
      </c>
      <c r="R1118" s="1619"/>
      <c r="S1118" s="1619"/>
      <c r="T1118" s="412"/>
      <c r="U1118" s="350"/>
      <c r="V1118" s="51"/>
      <c r="W1118" s="122"/>
      <c r="X1118" s="51"/>
    </row>
    <row r="1119" spans="1:25" s="39" customFormat="1" ht="23.45" customHeight="1">
      <c r="A1119" s="260"/>
      <c r="B1119" s="281"/>
      <c r="C1119" s="90"/>
      <c r="D1119" s="1615"/>
      <c r="E1119" s="1616"/>
      <c r="F1119" s="1616"/>
      <c r="G1119" s="1616"/>
      <c r="H1119" s="1616"/>
      <c r="I1119" s="1616"/>
      <c r="J1119" s="1616"/>
      <c r="K1119" s="1616"/>
      <c r="L1119" s="217"/>
      <c r="M1119" s="253"/>
      <c r="N1119" s="131"/>
      <c r="O1119" s="1617" t="str">
        <f t="shared" si="33"/>
        <v/>
      </c>
      <c r="P1119" s="1618"/>
      <c r="Q1119" s="1619" t="str">
        <f t="shared" si="34"/>
        <v/>
      </c>
      <c r="R1119" s="1619"/>
      <c r="S1119" s="1619"/>
      <c r="T1119" s="412"/>
      <c r="U1119" s="350"/>
      <c r="V1119" s="51"/>
      <c r="W1119" s="122"/>
      <c r="X1119" s="51"/>
    </row>
    <row r="1120" spans="1:25" s="39" customFormat="1" ht="23.45" customHeight="1">
      <c r="A1120" s="260"/>
      <c r="B1120" s="281"/>
      <c r="C1120" s="90"/>
      <c r="D1120" s="1615"/>
      <c r="E1120" s="1616"/>
      <c r="F1120" s="1616"/>
      <c r="G1120" s="1616"/>
      <c r="H1120" s="1616"/>
      <c r="I1120" s="1616"/>
      <c r="J1120" s="1616"/>
      <c r="K1120" s="1616"/>
      <c r="L1120" s="217"/>
      <c r="M1120" s="253"/>
      <c r="N1120" s="131"/>
      <c r="O1120" s="1617" t="str">
        <f>IF(C1120*N1120=0,"",C1120*N1120)</f>
        <v/>
      </c>
      <c r="P1120" s="1618"/>
      <c r="Q1120" s="1619" t="str">
        <f t="shared" si="34"/>
        <v/>
      </c>
      <c r="R1120" s="1619"/>
      <c r="S1120" s="1619"/>
      <c r="T1120" s="412"/>
      <c r="U1120" s="350"/>
      <c r="V1120" s="143"/>
      <c r="W1120" s="143"/>
      <c r="X1120" s="143"/>
      <c r="Y1120" s="143"/>
    </row>
    <row r="1121" spans="1:248" s="39" customFormat="1" ht="23.45" customHeight="1">
      <c r="A1121" s="260"/>
      <c r="B1121" s="281"/>
      <c r="C1121" s="90"/>
      <c r="D1121" s="1615"/>
      <c r="E1121" s="1616"/>
      <c r="F1121" s="1616"/>
      <c r="G1121" s="1616"/>
      <c r="H1121" s="1616"/>
      <c r="I1121" s="1616"/>
      <c r="J1121" s="1616"/>
      <c r="K1121" s="1616"/>
      <c r="L1121" s="217"/>
      <c r="M1121" s="253"/>
      <c r="N1121" s="131"/>
      <c r="O1121" s="1617" t="str">
        <f>IF(C1121*N1121=0,"",C1121*N1121)</f>
        <v/>
      </c>
      <c r="P1121" s="1618"/>
      <c r="Q1121" s="1619" t="str">
        <f t="shared" si="34"/>
        <v/>
      </c>
      <c r="R1121" s="1619"/>
      <c r="S1121" s="1619"/>
      <c r="T1121" s="412"/>
      <c r="U1121" s="350"/>
      <c r="V1121" s="143"/>
      <c r="W1121" s="143"/>
      <c r="X1121" s="143"/>
      <c r="Y1121" s="143"/>
    </row>
    <row r="1122" spans="1:248" s="39" customFormat="1" ht="23.45" customHeight="1">
      <c r="A1122" s="260"/>
      <c r="B1122" s="281"/>
      <c r="C1122" s="90"/>
      <c r="D1122" s="1615"/>
      <c r="E1122" s="1616"/>
      <c r="F1122" s="1616"/>
      <c r="G1122" s="1616"/>
      <c r="H1122" s="1616"/>
      <c r="I1122" s="1616"/>
      <c r="J1122" s="1616"/>
      <c r="K1122" s="1616"/>
      <c r="L1122" s="217"/>
      <c r="M1122" s="253"/>
      <c r="N1122" s="131"/>
      <c r="O1122" s="1617" t="str">
        <f>IF(C1122*N1122=0,"",C1122*N1122)</f>
        <v/>
      </c>
      <c r="P1122" s="1618"/>
      <c r="Q1122" s="1619" t="str">
        <f t="shared" si="34"/>
        <v/>
      </c>
      <c r="R1122" s="1619"/>
      <c r="S1122" s="1619"/>
      <c r="T1122" s="412"/>
      <c r="U1122" s="350"/>
      <c r="V1122" s="143"/>
      <c r="W1122" s="143"/>
      <c r="X1122" s="143"/>
      <c r="Y1122" s="143"/>
    </row>
    <row r="1123" spans="1:248" s="39" customFormat="1" ht="23.45" customHeight="1">
      <c r="A1123" s="260"/>
      <c r="B1123" s="281"/>
      <c r="C1123" s="90"/>
      <c r="D1123" s="1615"/>
      <c r="E1123" s="1616"/>
      <c r="F1123" s="1616"/>
      <c r="G1123" s="1616"/>
      <c r="H1123" s="1616"/>
      <c r="I1123" s="1616"/>
      <c r="J1123" s="1616"/>
      <c r="K1123" s="1616"/>
      <c r="L1123" s="217"/>
      <c r="M1123" s="253"/>
      <c r="N1123" s="131"/>
      <c r="O1123" s="1617" t="str">
        <f t="shared" si="33"/>
        <v/>
      </c>
      <c r="P1123" s="1618"/>
      <c r="Q1123" s="1619" t="str">
        <f t="shared" si="34"/>
        <v/>
      </c>
      <c r="R1123" s="1619"/>
      <c r="S1123" s="1619"/>
      <c r="T1123" s="412"/>
      <c r="U1123" s="350"/>
      <c r="V1123" s="51"/>
      <c r="W1123" s="122"/>
      <c r="X1123" s="51"/>
    </row>
    <row r="1124" spans="1:248" s="39" customFormat="1" ht="23.45" customHeight="1">
      <c r="A1124" s="260"/>
      <c r="B1124" s="281"/>
      <c r="C1124" s="90"/>
      <c r="D1124" s="1615"/>
      <c r="E1124" s="1616"/>
      <c r="F1124" s="1616"/>
      <c r="G1124" s="1616"/>
      <c r="H1124" s="1616"/>
      <c r="I1124" s="1616"/>
      <c r="J1124" s="1616"/>
      <c r="K1124" s="1616"/>
      <c r="L1124" s="217"/>
      <c r="M1124" s="253"/>
      <c r="N1124" s="131"/>
      <c r="O1124" s="1617" t="str">
        <f t="shared" si="33"/>
        <v/>
      </c>
      <c r="P1124" s="1618"/>
      <c r="Q1124" s="1619" t="str">
        <f t="shared" si="34"/>
        <v/>
      </c>
      <c r="R1124" s="1619"/>
      <c r="S1124" s="1619"/>
      <c r="T1124" s="412"/>
      <c r="U1124" s="350"/>
      <c r="V1124" s="51"/>
      <c r="W1124" s="122"/>
      <c r="X1124" s="51"/>
    </row>
    <row r="1125" spans="1:248" s="39" customFormat="1" ht="23.45" customHeight="1">
      <c r="A1125" s="260"/>
      <c r="B1125" s="281"/>
      <c r="C1125" s="90"/>
      <c r="D1125" s="1615"/>
      <c r="E1125" s="1616"/>
      <c r="F1125" s="1616"/>
      <c r="G1125" s="1616"/>
      <c r="H1125" s="1616"/>
      <c r="I1125" s="1616"/>
      <c r="J1125" s="1616"/>
      <c r="K1125" s="1616"/>
      <c r="L1125" s="217"/>
      <c r="M1125" s="253"/>
      <c r="N1125" s="131"/>
      <c r="O1125" s="1617" t="str">
        <f t="shared" si="33"/>
        <v/>
      </c>
      <c r="P1125" s="1618"/>
      <c r="Q1125" s="1619" t="str">
        <f t="shared" si="34"/>
        <v/>
      </c>
      <c r="R1125" s="1619"/>
      <c r="S1125" s="1619"/>
      <c r="T1125" s="412"/>
      <c r="U1125" s="350"/>
      <c r="V1125" s="51"/>
      <c r="W1125" s="122"/>
      <c r="X1125" s="51"/>
    </row>
    <row r="1126" spans="1:248" s="39" customFormat="1" ht="23.45" customHeight="1">
      <c r="A1126" s="260"/>
      <c r="B1126" s="281"/>
      <c r="C1126" s="90"/>
      <c r="D1126" s="1615"/>
      <c r="E1126" s="1616"/>
      <c r="F1126" s="1616"/>
      <c r="G1126" s="1616"/>
      <c r="H1126" s="1616"/>
      <c r="I1126" s="1616"/>
      <c r="J1126" s="1616"/>
      <c r="K1126" s="1616"/>
      <c r="L1126" s="217"/>
      <c r="M1126" s="253"/>
      <c r="N1126" s="131"/>
      <c r="O1126" s="1617" t="str">
        <f t="shared" si="33"/>
        <v/>
      </c>
      <c r="P1126" s="1618"/>
      <c r="Q1126" s="1619" t="str">
        <f t="shared" si="34"/>
        <v/>
      </c>
      <c r="R1126" s="1619"/>
      <c r="S1126" s="1619"/>
      <c r="T1126" s="412"/>
      <c r="U1126" s="350"/>
      <c r="V1126" s="51"/>
      <c r="W1126" s="122"/>
      <c r="X1126" s="51"/>
    </row>
    <row r="1127" spans="1:248" s="49" customFormat="1" ht="23.45" customHeight="1">
      <c r="A1127" s="358"/>
      <c r="B1127" s="1568" t="str">
        <f>B1071</f>
        <v>-É IMPRESCINDÍVEL A APRESENTAÇÃO DE 3 ORÇAMENTOS DE FORNECEDORES/REPRESENTANTES AUTORIZADOS PARA CADA UM DOS ITENS SOLICITADOS. INFORME SE HOUVER UM ÚNICO FORNECEDOR.</v>
      </c>
      <c r="C1127" s="1569"/>
      <c r="D1127" s="1569"/>
      <c r="E1127" s="1569"/>
      <c r="F1127" s="1569"/>
      <c r="G1127" s="1569"/>
      <c r="H1127" s="1569"/>
      <c r="I1127" s="1569"/>
      <c r="J1127" s="1569"/>
      <c r="K1127" s="1569"/>
      <c r="L1127" s="1569"/>
      <c r="M1127" s="1569"/>
      <c r="N1127" s="1569"/>
      <c r="O1127" s="1569"/>
      <c r="P1127" s="1569"/>
      <c r="Q1127" s="1569"/>
      <c r="R1127" s="1569"/>
      <c r="S1127" s="1569"/>
      <c r="T1127" s="1570"/>
      <c r="U1127" s="351"/>
      <c r="V1127" s="51"/>
      <c r="W1127" s="122"/>
      <c r="X1127" s="51"/>
      <c r="Y1127" s="202"/>
      <c r="Z1127" s="197"/>
      <c r="AA1127" s="197"/>
      <c r="AB1127" s="197"/>
      <c r="AC1127" s="197"/>
      <c r="AD1127" s="197"/>
      <c r="AE1127" s="197"/>
      <c r="AF1127" s="197"/>
      <c r="AG1127" s="197"/>
      <c r="AH1127" s="197"/>
      <c r="AI1127" s="197"/>
      <c r="AJ1127" s="197"/>
      <c r="AK1127" s="197"/>
      <c r="AL1127" s="197"/>
      <c r="AM1127" s="197"/>
      <c r="AN1127" s="197"/>
      <c r="AO1127" s="194"/>
      <c r="AP1127" s="194"/>
      <c r="AQ1127" s="194"/>
      <c r="AR1127" s="194"/>
      <c r="AS1127" s="194"/>
      <c r="AT1127" s="194"/>
      <c r="AU1127" s="194"/>
      <c r="AV1127" s="194"/>
      <c r="AW1127" s="194"/>
      <c r="AX1127" s="194"/>
      <c r="AY1127" s="194"/>
      <c r="AZ1127" s="194"/>
      <c r="BA1127" s="194"/>
      <c r="BB1127" s="194"/>
      <c r="BC1127" s="194"/>
      <c r="BD1127" s="194"/>
      <c r="BE1127" s="194"/>
      <c r="BF1127" s="194"/>
      <c r="BG1127" s="194"/>
      <c r="BH1127" s="194"/>
      <c r="BI1127" s="194"/>
      <c r="BJ1127" s="194"/>
      <c r="BK1127" s="194"/>
      <c r="BL1127" s="194"/>
      <c r="BM1127" s="194"/>
      <c r="BN1127" s="194"/>
      <c r="BO1127" s="194"/>
      <c r="BP1127" s="194"/>
      <c r="BQ1127" s="194"/>
      <c r="BR1127" s="194"/>
      <c r="BS1127" s="194"/>
      <c r="BT1127" s="194"/>
      <c r="BU1127" s="194"/>
      <c r="BV1127" s="194"/>
      <c r="BW1127" s="194"/>
      <c r="BX1127" s="194"/>
      <c r="BY1127" s="194"/>
      <c r="BZ1127" s="194"/>
      <c r="CA1127" s="194"/>
      <c r="CB1127" s="194"/>
      <c r="CC1127" s="194"/>
      <c r="CD1127" s="194"/>
      <c r="CE1127" s="194"/>
      <c r="CF1127" s="194"/>
      <c r="CG1127" s="194"/>
      <c r="CH1127" s="194"/>
      <c r="CI1127" s="194"/>
      <c r="CJ1127" s="194"/>
      <c r="CK1127" s="194"/>
      <c r="CL1127" s="194"/>
      <c r="CM1127" s="194"/>
      <c r="CN1127" s="194"/>
      <c r="CO1127" s="194"/>
      <c r="CP1127" s="194"/>
      <c r="CQ1127" s="194"/>
      <c r="CR1127" s="194"/>
      <c r="CS1127" s="194"/>
      <c r="CT1127" s="194"/>
      <c r="CU1127" s="194"/>
      <c r="CV1127" s="194"/>
      <c r="CW1127" s="194"/>
      <c r="CX1127" s="194"/>
      <c r="CY1127" s="194"/>
      <c r="CZ1127" s="194"/>
      <c r="DA1127" s="194"/>
      <c r="DB1127" s="194"/>
      <c r="DC1127" s="194"/>
      <c r="DD1127" s="194"/>
      <c r="DE1127" s="194"/>
      <c r="DF1127" s="194"/>
      <c r="DG1127" s="194"/>
      <c r="DH1127" s="194"/>
      <c r="DI1127" s="194"/>
      <c r="DJ1127" s="194"/>
      <c r="DK1127" s="194"/>
      <c r="DL1127" s="194"/>
      <c r="DM1127" s="194"/>
      <c r="DN1127" s="194"/>
      <c r="DO1127" s="194"/>
      <c r="DP1127" s="194"/>
      <c r="DQ1127" s="194"/>
      <c r="DR1127" s="194"/>
      <c r="DS1127" s="194"/>
      <c r="DT1127" s="194"/>
      <c r="DU1127" s="194"/>
      <c r="DV1127" s="194"/>
      <c r="DW1127" s="194"/>
      <c r="DX1127" s="194"/>
      <c r="DY1127" s="194"/>
      <c r="DZ1127" s="194"/>
      <c r="EA1127" s="194"/>
      <c r="EB1127" s="194"/>
      <c r="EC1127" s="194"/>
      <c r="ED1127" s="194"/>
      <c r="EE1127" s="194"/>
      <c r="EF1127" s="194"/>
      <c r="EG1127" s="194"/>
      <c r="EH1127" s="194"/>
      <c r="EI1127" s="194"/>
      <c r="EJ1127" s="194"/>
      <c r="EK1127" s="194"/>
      <c r="EL1127" s="194"/>
      <c r="EM1127" s="194"/>
      <c r="EN1127" s="194"/>
      <c r="EO1127" s="194"/>
      <c r="EP1127" s="194"/>
      <c r="EQ1127" s="194"/>
      <c r="ER1127" s="194"/>
      <c r="ES1127" s="194"/>
      <c r="ET1127" s="194"/>
      <c r="EU1127" s="194"/>
      <c r="EV1127" s="194"/>
      <c r="EW1127" s="194"/>
      <c r="EX1127" s="194"/>
      <c r="EY1127" s="194"/>
      <c r="EZ1127" s="194"/>
      <c r="FA1127" s="194"/>
      <c r="FB1127" s="194"/>
      <c r="FC1127" s="194"/>
      <c r="FD1127" s="194"/>
      <c r="FE1127" s="194"/>
      <c r="FF1127" s="194"/>
      <c r="FG1127" s="194"/>
      <c r="FH1127" s="194"/>
      <c r="FI1127" s="194"/>
      <c r="FJ1127" s="194"/>
      <c r="FK1127" s="194"/>
      <c r="FL1127" s="194"/>
      <c r="FM1127" s="194"/>
      <c r="FN1127" s="194"/>
      <c r="FO1127" s="194"/>
      <c r="FP1127" s="194"/>
      <c r="FQ1127" s="194"/>
      <c r="FR1127" s="194"/>
      <c r="FS1127" s="194"/>
      <c r="FT1127" s="194"/>
      <c r="FU1127" s="194"/>
      <c r="FV1127" s="194"/>
      <c r="FW1127" s="194"/>
      <c r="FX1127" s="194"/>
      <c r="FY1127" s="194"/>
      <c r="FZ1127" s="194"/>
      <c r="GA1127" s="194"/>
      <c r="GB1127" s="194"/>
      <c r="GC1127" s="194"/>
      <c r="GD1127" s="194"/>
      <c r="GE1127" s="194"/>
      <c r="GF1127" s="194"/>
      <c r="GG1127" s="194"/>
      <c r="GH1127" s="194"/>
      <c r="GI1127" s="194"/>
      <c r="GJ1127" s="194"/>
      <c r="GK1127" s="194"/>
      <c r="GL1127" s="194"/>
      <c r="GM1127" s="194"/>
      <c r="GN1127" s="194"/>
      <c r="GO1127" s="194"/>
      <c r="GP1127" s="194"/>
      <c r="GQ1127" s="194"/>
      <c r="GR1127" s="194"/>
      <c r="GS1127" s="194"/>
      <c r="GT1127" s="194"/>
      <c r="GU1127" s="194"/>
      <c r="GV1127" s="194"/>
      <c r="GW1127" s="194"/>
      <c r="GX1127" s="194"/>
      <c r="GY1127" s="194"/>
      <c r="GZ1127" s="194"/>
      <c r="HA1127" s="194"/>
      <c r="HB1127" s="194"/>
      <c r="HC1127" s="194"/>
      <c r="HD1127" s="194"/>
      <c r="HE1127" s="194"/>
      <c r="HF1127" s="194"/>
      <c r="HG1127" s="194"/>
      <c r="HH1127" s="194"/>
      <c r="HI1127" s="194"/>
      <c r="HJ1127" s="194"/>
      <c r="HK1127" s="194"/>
      <c r="HL1127" s="194"/>
      <c r="HM1127" s="194"/>
      <c r="HN1127" s="194"/>
      <c r="HO1127" s="194"/>
      <c r="HP1127" s="194"/>
      <c r="HQ1127" s="194"/>
      <c r="HR1127" s="194"/>
      <c r="HS1127" s="194"/>
      <c r="HT1127" s="194"/>
      <c r="HU1127" s="194"/>
      <c r="HV1127" s="194"/>
      <c r="HW1127" s="194"/>
      <c r="HX1127" s="194"/>
      <c r="HY1127" s="194"/>
      <c r="HZ1127" s="194"/>
      <c r="IA1127" s="194"/>
      <c r="IB1127" s="194"/>
      <c r="IC1127" s="194"/>
      <c r="ID1127" s="194"/>
      <c r="IE1127" s="194"/>
      <c r="IF1127" s="194"/>
      <c r="IG1127" s="194"/>
      <c r="IH1127" s="194"/>
      <c r="II1127" s="194"/>
      <c r="IJ1127" s="194"/>
      <c r="IK1127" s="194"/>
      <c r="IL1127" s="194"/>
      <c r="IM1127" s="194"/>
      <c r="IN1127" s="194"/>
    </row>
    <row r="1128" spans="1:248" s="49" customFormat="1" ht="23.45" customHeight="1">
      <c r="A1128" s="358"/>
      <c r="B1128" s="1625" t="str">
        <f>B1072</f>
        <v xml:space="preserve">- JUSTIFIQUE EM ANEXO A UTILIDADE DE CADA MATERIAL SOLICITADO PARA O DESENVOLVIMENTO DO PROJETO DE PESQUISA PROPOSTO.  </v>
      </c>
      <c r="C1128" s="1627"/>
      <c r="D1128" s="1627"/>
      <c r="E1128" s="1627"/>
      <c r="F1128" s="1627"/>
      <c r="G1128" s="1627"/>
      <c r="H1128" s="1627"/>
      <c r="I1128" s="1627"/>
      <c r="J1128" s="1627"/>
      <c r="K1128" s="1627"/>
      <c r="L1128" s="1627"/>
      <c r="M1128" s="1627"/>
      <c r="N1128" s="1627"/>
      <c r="O1128" s="1627"/>
      <c r="P1128" s="1627"/>
      <c r="Q1128" s="1627"/>
      <c r="R1128" s="1627"/>
      <c r="S1128" s="1627"/>
      <c r="T1128" s="1628"/>
      <c r="U1128" s="351"/>
      <c r="V1128" s="51"/>
      <c r="W1128" s="122"/>
      <c r="X1128" s="51"/>
      <c r="Y1128" s="202"/>
      <c r="Z1128" s="197"/>
      <c r="AA1128" s="197"/>
      <c r="AB1128" s="197"/>
      <c r="AC1128" s="197"/>
      <c r="AD1128" s="197"/>
      <c r="AE1128" s="197"/>
      <c r="AF1128" s="197"/>
      <c r="AG1128" s="197"/>
      <c r="AH1128" s="197"/>
      <c r="AI1128" s="197"/>
      <c r="AJ1128" s="197"/>
      <c r="AK1128" s="197"/>
      <c r="AL1128" s="197"/>
      <c r="AM1128" s="197"/>
      <c r="AN1128" s="197"/>
      <c r="AO1128" s="194"/>
      <c r="AP1128" s="194"/>
      <c r="AQ1128" s="194"/>
      <c r="AR1128" s="194"/>
      <c r="AS1128" s="194"/>
      <c r="AT1128" s="194"/>
      <c r="AU1128" s="194"/>
      <c r="AV1128" s="194"/>
      <c r="AW1128" s="194"/>
      <c r="AX1128" s="194"/>
      <c r="AY1128" s="194"/>
      <c r="AZ1128" s="194"/>
      <c r="BA1128" s="194"/>
      <c r="BB1128" s="194"/>
      <c r="BC1128" s="194"/>
      <c r="BD1128" s="194"/>
      <c r="BE1128" s="194"/>
      <c r="BF1128" s="194"/>
      <c r="BG1128" s="194"/>
      <c r="BH1128" s="194"/>
      <c r="BI1128" s="194"/>
      <c r="BJ1128" s="194"/>
      <c r="BK1128" s="194"/>
      <c r="BL1128" s="194"/>
      <c r="BM1128" s="194"/>
      <c r="BN1128" s="194"/>
      <c r="BO1128" s="194"/>
      <c r="BP1128" s="194"/>
      <c r="BQ1128" s="194"/>
      <c r="BR1128" s="194"/>
      <c r="BS1128" s="194"/>
      <c r="BT1128" s="194"/>
      <c r="BU1128" s="194"/>
      <c r="BV1128" s="194"/>
      <c r="BW1128" s="194"/>
      <c r="BX1128" s="194"/>
      <c r="BY1128" s="194"/>
      <c r="BZ1128" s="194"/>
      <c r="CA1128" s="194"/>
      <c r="CB1128" s="194"/>
      <c r="CC1128" s="194"/>
      <c r="CD1128" s="194"/>
      <c r="CE1128" s="194"/>
      <c r="CF1128" s="194"/>
      <c r="CG1128" s="194"/>
      <c r="CH1128" s="194"/>
      <c r="CI1128" s="194"/>
      <c r="CJ1128" s="194"/>
      <c r="CK1128" s="194"/>
      <c r="CL1128" s="194"/>
      <c r="CM1128" s="194"/>
      <c r="CN1128" s="194"/>
      <c r="CO1128" s="194"/>
      <c r="CP1128" s="194"/>
      <c r="CQ1128" s="194"/>
      <c r="CR1128" s="194"/>
      <c r="CS1128" s="194"/>
      <c r="CT1128" s="194"/>
      <c r="CU1128" s="194"/>
      <c r="CV1128" s="194"/>
      <c r="CW1128" s="194"/>
      <c r="CX1128" s="194"/>
      <c r="CY1128" s="194"/>
      <c r="CZ1128" s="194"/>
      <c r="DA1128" s="194"/>
      <c r="DB1128" s="194"/>
      <c r="DC1128" s="194"/>
      <c r="DD1128" s="194"/>
      <c r="DE1128" s="194"/>
      <c r="DF1128" s="194"/>
      <c r="DG1128" s="194"/>
      <c r="DH1128" s="194"/>
      <c r="DI1128" s="194"/>
      <c r="DJ1128" s="194"/>
      <c r="DK1128" s="194"/>
      <c r="DL1128" s="194"/>
      <c r="DM1128" s="194"/>
      <c r="DN1128" s="194"/>
      <c r="DO1128" s="194"/>
      <c r="DP1128" s="194"/>
      <c r="DQ1128" s="194"/>
      <c r="DR1128" s="194"/>
      <c r="DS1128" s="194"/>
      <c r="DT1128" s="194"/>
      <c r="DU1128" s="194"/>
      <c r="DV1128" s="194"/>
      <c r="DW1128" s="194"/>
      <c r="DX1128" s="194"/>
      <c r="DY1128" s="194"/>
      <c r="DZ1128" s="194"/>
      <c r="EA1128" s="194"/>
      <c r="EB1128" s="194"/>
      <c r="EC1128" s="194"/>
      <c r="ED1128" s="194"/>
      <c r="EE1128" s="194"/>
      <c r="EF1128" s="194"/>
      <c r="EG1128" s="194"/>
      <c r="EH1128" s="194"/>
      <c r="EI1128" s="194"/>
      <c r="EJ1128" s="194"/>
      <c r="EK1128" s="194"/>
      <c r="EL1128" s="194"/>
      <c r="EM1128" s="194"/>
      <c r="EN1128" s="194"/>
      <c r="EO1128" s="194"/>
      <c r="EP1128" s="194"/>
      <c r="EQ1128" s="194"/>
      <c r="ER1128" s="194"/>
      <c r="ES1128" s="194"/>
      <c r="ET1128" s="194"/>
      <c r="EU1128" s="194"/>
      <c r="EV1128" s="194"/>
      <c r="EW1128" s="194"/>
      <c r="EX1128" s="194"/>
      <c r="EY1128" s="194"/>
      <c r="EZ1128" s="194"/>
      <c r="FA1128" s="194"/>
      <c r="FB1128" s="194"/>
      <c r="FC1128" s="194"/>
      <c r="FD1128" s="194"/>
      <c r="FE1128" s="194"/>
      <c r="FF1128" s="194"/>
      <c r="FG1128" s="194"/>
      <c r="FH1128" s="194"/>
      <c r="FI1128" s="194"/>
      <c r="FJ1128" s="194"/>
      <c r="FK1128" s="194"/>
      <c r="FL1128" s="194"/>
      <c r="FM1128" s="194"/>
      <c r="FN1128" s="194"/>
      <c r="FO1128" s="194"/>
      <c r="FP1128" s="194"/>
      <c r="FQ1128" s="194"/>
      <c r="FR1128" s="194"/>
      <c r="FS1128" s="194"/>
      <c r="FT1128" s="194"/>
      <c r="FU1128" s="194"/>
      <c r="FV1128" s="194"/>
      <c r="FW1128" s="194"/>
      <c r="FX1128" s="194"/>
      <c r="FY1128" s="194"/>
      <c r="FZ1128" s="194"/>
      <c r="GA1128" s="194"/>
      <c r="GB1128" s="194"/>
      <c r="GC1128" s="194"/>
      <c r="GD1128" s="194"/>
      <c r="GE1128" s="194"/>
      <c r="GF1128" s="194"/>
      <c r="GG1128" s="194"/>
      <c r="GH1128" s="194"/>
      <c r="GI1128" s="194"/>
      <c r="GJ1128" s="194"/>
      <c r="GK1128" s="194"/>
      <c r="GL1128" s="194"/>
      <c r="GM1128" s="194"/>
      <c r="GN1128" s="194"/>
      <c r="GO1128" s="194"/>
      <c r="GP1128" s="194"/>
      <c r="GQ1128" s="194"/>
      <c r="GR1128" s="194"/>
      <c r="GS1128" s="194"/>
      <c r="GT1128" s="194"/>
      <c r="GU1128" s="194"/>
      <c r="GV1128" s="194"/>
      <c r="GW1128" s="194"/>
      <c r="GX1128" s="194"/>
      <c r="GY1128" s="194"/>
      <c r="GZ1128" s="194"/>
      <c r="HA1128" s="194"/>
      <c r="HB1128" s="194"/>
      <c r="HC1128" s="194"/>
      <c r="HD1128" s="194"/>
      <c r="HE1128" s="194"/>
      <c r="HF1128" s="194"/>
      <c r="HG1128" s="194"/>
      <c r="HH1128" s="194"/>
      <c r="HI1128" s="194"/>
      <c r="HJ1128" s="194"/>
      <c r="HK1128" s="194"/>
      <c r="HL1128" s="194"/>
      <c r="HM1128" s="194"/>
      <c r="HN1128" s="194"/>
      <c r="HO1128" s="194"/>
      <c r="HP1128" s="194"/>
      <c r="HQ1128" s="194"/>
      <c r="HR1128" s="194"/>
      <c r="HS1128" s="194"/>
      <c r="HT1128" s="194"/>
      <c r="HU1128" s="194"/>
      <c r="HV1128" s="194"/>
      <c r="HW1128" s="194"/>
      <c r="HX1128" s="194"/>
      <c r="HY1128" s="194"/>
      <c r="HZ1128" s="194"/>
      <c r="IA1128" s="194"/>
      <c r="IB1128" s="194"/>
      <c r="IC1128" s="194"/>
      <c r="ID1128" s="194"/>
      <c r="IE1128" s="194"/>
      <c r="IF1128" s="194"/>
      <c r="IG1128" s="194"/>
      <c r="IH1128" s="194"/>
      <c r="II1128" s="194"/>
      <c r="IJ1128" s="194"/>
      <c r="IK1128" s="194"/>
      <c r="IL1128" s="194"/>
      <c r="IM1128" s="194"/>
      <c r="IN1128" s="194"/>
    </row>
    <row r="1129" spans="1:248" s="147" customFormat="1" ht="20.25" customHeight="1">
      <c r="A1129" s="612"/>
      <c r="B1129" s="613" t="str">
        <f>B1073</f>
        <v>FAPESP,  SETEMBRO DE 2015</v>
      </c>
      <c r="C1129" s="614"/>
      <c r="D1129" s="614"/>
      <c r="L1129" s="614"/>
      <c r="M1129" s="1691"/>
      <c r="N1129" s="1691"/>
      <c r="O1129" s="1691"/>
      <c r="P1129" s="1691"/>
      <c r="Q1129" s="1691"/>
      <c r="R1129" s="1691"/>
      <c r="S1129" s="615">
        <v>7</v>
      </c>
      <c r="T1129" s="616">
        <v>3</v>
      </c>
      <c r="U1129" s="616"/>
      <c r="V1129" s="617"/>
      <c r="W1129" s="618"/>
      <c r="X1129" s="617"/>
      <c r="Y1129" s="616"/>
      <c r="Z1129" s="619"/>
      <c r="AA1129" s="619"/>
      <c r="AB1129" s="619"/>
      <c r="AC1129" s="619"/>
      <c r="AD1129" s="619"/>
      <c r="AE1129" s="619"/>
      <c r="AF1129" s="619"/>
      <c r="AG1129" s="619"/>
      <c r="AH1129" s="619"/>
      <c r="AI1129" s="619"/>
      <c r="AJ1129" s="619"/>
      <c r="AK1129" s="619"/>
      <c r="AL1129" s="619"/>
      <c r="AM1129" s="619"/>
      <c r="AN1129" s="619"/>
      <c r="AO1129" s="620"/>
      <c r="AP1129" s="620"/>
      <c r="AQ1129" s="620"/>
      <c r="AR1129" s="620"/>
      <c r="AS1129" s="620"/>
      <c r="AT1129" s="620"/>
      <c r="AU1129" s="620"/>
      <c r="AV1129" s="620"/>
      <c r="AW1129" s="620"/>
      <c r="AX1129" s="620"/>
      <c r="AY1129" s="620"/>
      <c r="AZ1129" s="620"/>
      <c r="BA1129" s="620"/>
      <c r="BB1129" s="620"/>
      <c r="BC1129" s="620"/>
      <c r="BD1129" s="620"/>
      <c r="BE1129" s="620"/>
      <c r="BF1129" s="620"/>
      <c r="BG1129" s="620"/>
      <c r="BH1129" s="620"/>
      <c r="BI1129" s="620"/>
      <c r="BJ1129" s="620"/>
      <c r="BK1129" s="620"/>
      <c r="BL1129" s="620"/>
      <c r="BM1129" s="620"/>
      <c r="BN1129" s="620"/>
      <c r="BO1129" s="620"/>
      <c r="BP1129" s="620"/>
      <c r="BQ1129" s="620"/>
      <c r="BR1129" s="620"/>
      <c r="BS1129" s="620"/>
      <c r="BT1129" s="620"/>
      <c r="BU1129" s="620"/>
      <c r="BV1129" s="620"/>
      <c r="BW1129" s="620"/>
      <c r="BX1129" s="620"/>
      <c r="BY1129" s="620"/>
      <c r="BZ1129" s="620"/>
      <c r="CA1129" s="620"/>
      <c r="CB1129" s="620"/>
      <c r="CC1129" s="620"/>
      <c r="CD1129" s="620"/>
      <c r="CE1129" s="620"/>
      <c r="CF1129" s="620"/>
      <c r="CG1129" s="620"/>
      <c r="CH1129" s="620"/>
      <c r="CI1129" s="620"/>
      <c r="CJ1129" s="620"/>
      <c r="CK1129" s="620"/>
      <c r="CL1129" s="620"/>
      <c r="CM1129" s="620"/>
      <c r="CN1129" s="620"/>
      <c r="CO1129" s="620"/>
      <c r="CP1129" s="620"/>
      <c r="CQ1129" s="620"/>
      <c r="CR1129" s="620"/>
      <c r="CS1129" s="620"/>
      <c r="CT1129" s="620"/>
      <c r="CU1129" s="620"/>
      <c r="CV1129" s="620"/>
      <c r="CW1129" s="620"/>
      <c r="CX1129" s="620"/>
      <c r="CY1129" s="620"/>
      <c r="CZ1129" s="620"/>
      <c r="DA1129" s="620"/>
      <c r="DB1129" s="620"/>
      <c r="DC1129" s="620"/>
      <c r="DD1129" s="620"/>
      <c r="DE1129" s="620"/>
      <c r="DF1129" s="620"/>
      <c r="DG1129" s="620"/>
      <c r="DH1129" s="620"/>
      <c r="DI1129" s="620"/>
      <c r="DJ1129" s="620"/>
      <c r="DK1129" s="620"/>
      <c r="DL1129" s="620"/>
      <c r="DM1129" s="620"/>
      <c r="DN1129" s="620"/>
      <c r="DO1129" s="620"/>
      <c r="DP1129" s="620"/>
      <c r="DQ1129" s="620"/>
      <c r="DR1129" s="620"/>
      <c r="DS1129" s="620"/>
      <c r="DT1129" s="620"/>
      <c r="DU1129" s="620"/>
      <c r="DV1129" s="620"/>
      <c r="DW1129" s="620"/>
      <c r="DX1129" s="620"/>
      <c r="DY1129" s="620"/>
      <c r="DZ1129" s="620"/>
      <c r="EA1129" s="620"/>
      <c r="EB1129" s="620"/>
      <c r="EC1129" s="620"/>
      <c r="ED1129" s="620"/>
      <c r="EE1129" s="620"/>
      <c r="EF1129" s="620"/>
      <c r="EG1129" s="620"/>
      <c r="EH1129" s="620"/>
      <c r="EI1129" s="620"/>
      <c r="EJ1129" s="620"/>
      <c r="EK1129" s="620"/>
      <c r="EL1129" s="620"/>
      <c r="EM1129" s="620"/>
      <c r="EN1129" s="620"/>
      <c r="EO1129" s="620"/>
      <c r="EP1129" s="620"/>
      <c r="EQ1129" s="620"/>
      <c r="ER1129" s="620"/>
      <c r="ES1129" s="620"/>
      <c r="ET1129" s="620"/>
      <c r="EU1129" s="620"/>
      <c r="EV1129" s="620"/>
      <c r="EW1129" s="620"/>
      <c r="EX1129" s="620"/>
      <c r="EY1129" s="620"/>
      <c r="EZ1129" s="620"/>
      <c r="FA1129" s="620"/>
      <c r="FB1129" s="620"/>
      <c r="FC1129" s="620"/>
      <c r="FD1129" s="620"/>
      <c r="FE1129" s="620"/>
      <c r="FF1129" s="620"/>
      <c r="FG1129" s="620"/>
      <c r="FH1129" s="620"/>
      <c r="FI1129" s="620"/>
      <c r="FJ1129" s="620"/>
      <c r="FK1129" s="620"/>
      <c r="FL1129" s="620"/>
      <c r="FM1129" s="620"/>
      <c r="FN1129" s="620"/>
      <c r="FO1129" s="620"/>
      <c r="FP1129" s="620"/>
      <c r="FQ1129" s="620"/>
      <c r="FR1129" s="620"/>
      <c r="FS1129" s="620"/>
      <c r="FT1129" s="620"/>
      <c r="FU1129" s="620"/>
      <c r="FV1129" s="620"/>
      <c r="FW1129" s="620"/>
      <c r="FX1129" s="620"/>
      <c r="FY1129" s="620"/>
      <c r="FZ1129" s="620"/>
      <c r="GA1129" s="620"/>
      <c r="GB1129" s="620"/>
      <c r="GC1129" s="620"/>
      <c r="GD1129" s="620"/>
      <c r="GE1129" s="620"/>
      <c r="GF1129" s="620"/>
      <c r="GG1129" s="620"/>
      <c r="GH1129" s="620"/>
      <c r="GI1129" s="620"/>
      <c r="GJ1129" s="620"/>
      <c r="GK1129" s="620"/>
      <c r="GL1129" s="620"/>
      <c r="GM1129" s="620"/>
      <c r="GN1129" s="620"/>
      <c r="GO1129" s="620"/>
      <c r="GP1129" s="620"/>
      <c r="GQ1129" s="620"/>
      <c r="GR1129" s="620"/>
      <c r="GS1129" s="620"/>
      <c r="GT1129" s="620"/>
      <c r="GU1129" s="620"/>
      <c r="GV1129" s="620"/>
      <c r="GW1129" s="620"/>
      <c r="GX1129" s="620"/>
      <c r="GY1129" s="620"/>
      <c r="GZ1129" s="620"/>
      <c r="HA1129" s="620"/>
      <c r="HB1129" s="620"/>
      <c r="HC1129" s="620"/>
      <c r="HD1129" s="620"/>
      <c r="HE1129" s="620"/>
      <c r="HF1129" s="620"/>
      <c r="HG1129" s="620"/>
      <c r="HH1129" s="620"/>
      <c r="HI1129" s="620"/>
      <c r="HJ1129" s="620"/>
      <c r="HK1129" s="620"/>
      <c r="HL1129" s="620"/>
      <c r="HM1129" s="620"/>
      <c r="HN1129" s="620"/>
      <c r="HO1129" s="620"/>
      <c r="HP1129" s="620"/>
      <c r="HQ1129" s="620"/>
      <c r="HR1129" s="620"/>
      <c r="HS1129" s="620"/>
      <c r="HT1129" s="620"/>
      <c r="HU1129" s="620"/>
      <c r="HV1129" s="620"/>
      <c r="HW1129" s="620"/>
      <c r="HX1129" s="620"/>
      <c r="HY1129" s="620"/>
      <c r="HZ1129" s="620"/>
      <c r="IA1129" s="620"/>
      <c r="IB1129" s="620"/>
      <c r="IC1129" s="620"/>
      <c r="ID1129" s="620"/>
      <c r="IE1129" s="620"/>
      <c r="IF1129" s="620"/>
      <c r="IG1129" s="620"/>
      <c r="IH1129" s="620"/>
      <c r="II1129" s="620"/>
      <c r="IJ1129" s="620"/>
      <c r="IK1129" s="620"/>
      <c r="IL1129" s="620"/>
      <c r="IM1129" s="620"/>
      <c r="IN1129" s="620"/>
    </row>
    <row r="1130" spans="1:248" s="314" customFormat="1" ht="23.45" customHeight="1">
      <c r="A1130" s="260"/>
      <c r="B1130" s="309" t="s">
        <v>144</v>
      </c>
      <c r="C1130" s="3"/>
      <c r="D1130" s="824"/>
      <c r="E1130" s="826"/>
      <c r="F1130" s="826"/>
      <c r="G1130" s="826"/>
      <c r="H1130" s="826"/>
      <c r="I1130" s="826"/>
      <c r="J1130" s="826"/>
      <c r="K1130" s="826"/>
      <c r="L1130" s="3"/>
      <c r="M1130" s="311"/>
      <c r="N1130" s="311"/>
      <c r="O1130" s="311"/>
      <c r="P1130" s="311"/>
      <c r="Q1130" s="311"/>
      <c r="R1130" s="311"/>
      <c r="S1130" s="311"/>
      <c r="T1130" s="311"/>
      <c r="U1130" s="210"/>
      <c r="V1130" s="143"/>
      <c r="W1130" s="143"/>
      <c r="X1130" s="143"/>
      <c r="Y1130" s="203"/>
      <c r="Z1130" s="198"/>
      <c r="AA1130" s="198"/>
      <c r="AB1130" s="198"/>
      <c r="AC1130" s="198"/>
      <c r="AD1130" s="198"/>
      <c r="AE1130" s="198"/>
      <c r="AF1130" s="198"/>
      <c r="AG1130" s="198"/>
      <c r="AH1130" s="198"/>
      <c r="AI1130" s="198"/>
      <c r="AJ1130" s="198"/>
      <c r="AK1130" s="198"/>
      <c r="AL1130" s="198"/>
      <c r="AM1130" s="198"/>
      <c r="AN1130" s="198"/>
      <c r="AO1130" s="186"/>
      <c r="AP1130" s="186"/>
      <c r="AQ1130" s="186"/>
      <c r="AR1130" s="186"/>
      <c r="AS1130" s="186"/>
      <c r="AT1130" s="186"/>
      <c r="AU1130" s="186"/>
      <c r="AV1130" s="186"/>
      <c r="AW1130" s="186"/>
      <c r="AX1130" s="186"/>
      <c r="AY1130" s="186"/>
      <c r="AZ1130" s="186"/>
      <c r="BA1130" s="186"/>
      <c r="BB1130" s="186"/>
      <c r="BC1130" s="186"/>
      <c r="BD1130" s="186"/>
      <c r="BE1130" s="186"/>
      <c r="BF1130" s="186"/>
      <c r="BG1130" s="186"/>
      <c r="BH1130" s="186"/>
      <c r="BI1130" s="186"/>
      <c r="BJ1130" s="186"/>
      <c r="BK1130" s="186"/>
      <c r="BL1130" s="186"/>
      <c r="BM1130" s="186"/>
      <c r="BN1130" s="186"/>
      <c r="BO1130" s="186"/>
      <c r="BP1130" s="186"/>
      <c r="BQ1130" s="186"/>
      <c r="BR1130" s="186"/>
      <c r="BS1130" s="186"/>
      <c r="BT1130" s="186"/>
      <c r="BU1130" s="186"/>
      <c r="BV1130" s="186"/>
      <c r="BW1130" s="186"/>
      <c r="BX1130" s="186"/>
      <c r="BY1130" s="186"/>
      <c r="BZ1130" s="186"/>
      <c r="CA1130" s="186"/>
      <c r="CB1130" s="186"/>
      <c r="CC1130" s="186"/>
      <c r="CD1130" s="186"/>
      <c r="CE1130" s="186"/>
      <c r="CF1130" s="186"/>
      <c r="CG1130" s="186"/>
      <c r="CH1130" s="186"/>
      <c r="CI1130" s="186"/>
      <c r="CJ1130" s="186"/>
      <c r="CK1130" s="186"/>
      <c r="CL1130" s="186"/>
      <c r="CM1130" s="186"/>
      <c r="CN1130" s="186"/>
      <c r="CO1130" s="186"/>
      <c r="CP1130" s="186"/>
      <c r="CQ1130" s="186"/>
      <c r="CR1130" s="186"/>
      <c r="CS1130" s="186"/>
      <c r="CT1130" s="186"/>
      <c r="CU1130" s="186"/>
      <c r="CV1130" s="186"/>
      <c r="CW1130" s="186"/>
      <c r="CX1130" s="186"/>
      <c r="CY1130" s="186"/>
      <c r="CZ1130" s="186"/>
      <c r="DA1130" s="186"/>
      <c r="DB1130" s="186"/>
      <c r="DC1130" s="186"/>
      <c r="DD1130" s="186"/>
      <c r="DE1130" s="186"/>
      <c r="DF1130" s="186"/>
      <c r="DG1130" s="186"/>
      <c r="DH1130" s="186"/>
      <c r="DI1130" s="186"/>
      <c r="DJ1130" s="186"/>
      <c r="DK1130" s="186"/>
      <c r="DL1130" s="186"/>
      <c r="DM1130" s="186"/>
      <c r="DN1130" s="186"/>
      <c r="DO1130" s="186"/>
      <c r="DP1130" s="186"/>
      <c r="DQ1130" s="186"/>
      <c r="DR1130" s="186"/>
      <c r="DS1130" s="186"/>
      <c r="DT1130" s="186"/>
      <c r="DU1130" s="186"/>
      <c r="DV1130" s="186"/>
      <c r="DW1130" s="186"/>
      <c r="DX1130" s="186"/>
      <c r="DY1130" s="186"/>
      <c r="DZ1130" s="186"/>
      <c r="EA1130" s="186"/>
      <c r="EB1130" s="186"/>
      <c r="EC1130" s="186"/>
      <c r="ED1130" s="186"/>
      <c r="EE1130" s="186"/>
      <c r="EF1130" s="186"/>
      <c r="EG1130" s="186"/>
      <c r="EH1130" s="186"/>
      <c r="EI1130" s="186"/>
      <c r="EJ1130" s="186"/>
      <c r="EK1130" s="186"/>
      <c r="EL1130" s="186"/>
      <c r="EM1130" s="186"/>
      <c r="EN1130" s="186"/>
      <c r="EO1130" s="186"/>
      <c r="EP1130" s="186"/>
      <c r="EQ1130" s="186"/>
      <c r="ER1130" s="186"/>
      <c r="ES1130" s="186"/>
      <c r="ET1130" s="186"/>
      <c r="EU1130" s="186"/>
      <c r="EV1130" s="186"/>
      <c r="EW1130" s="186"/>
      <c r="EX1130" s="186"/>
      <c r="EY1130" s="186"/>
      <c r="EZ1130" s="186"/>
      <c r="FA1130" s="186"/>
      <c r="FB1130" s="186"/>
      <c r="FC1130" s="186"/>
      <c r="FD1130" s="186"/>
      <c r="FE1130" s="186"/>
      <c r="FF1130" s="186"/>
      <c r="FG1130" s="186"/>
      <c r="FH1130" s="186"/>
      <c r="FI1130" s="186"/>
      <c r="FJ1130" s="186"/>
      <c r="FK1130" s="186"/>
      <c r="FL1130" s="186"/>
      <c r="FM1130" s="186"/>
      <c r="FN1130" s="186"/>
      <c r="FO1130" s="186"/>
      <c r="FP1130" s="186"/>
      <c r="FQ1130" s="186"/>
      <c r="FR1130" s="186"/>
      <c r="FS1130" s="186"/>
      <c r="FT1130" s="186"/>
      <c r="FU1130" s="186"/>
      <c r="FV1130" s="186"/>
      <c r="FW1130" s="186"/>
      <c r="FX1130" s="186"/>
      <c r="FY1130" s="186"/>
      <c r="FZ1130" s="186"/>
      <c r="GA1130" s="186"/>
      <c r="GB1130" s="186"/>
      <c r="GC1130" s="186"/>
      <c r="GD1130" s="186"/>
      <c r="GE1130" s="186"/>
      <c r="GF1130" s="186"/>
      <c r="GG1130" s="186"/>
      <c r="GH1130" s="186"/>
      <c r="GI1130" s="186"/>
      <c r="GJ1130" s="186"/>
      <c r="GK1130" s="186"/>
      <c r="GL1130" s="186"/>
      <c r="GM1130" s="186"/>
      <c r="GN1130" s="186"/>
      <c r="GO1130" s="186"/>
      <c r="GP1130" s="186"/>
      <c r="GQ1130" s="186"/>
      <c r="GR1130" s="186"/>
      <c r="GS1130" s="186"/>
      <c r="GT1130" s="186"/>
      <c r="GU1130" s="186"/>
      <c r="GV1130" s="186"/>
      <c r="GW1130" s="186"/>
      <c r="GX1130" s="186"/>
      <c r="GY1130" s="186"/>
      <c r="GZ1130" s="186"/>
      <c r="HA1130" s="186"/>
      <c r="HB1130" s="186"/>
      <c r="HC1130" s="186"/>
      <c r="HD1130" s="186"/>
      <c r="HE1130" s="186"/>
      <c r="HF1130" s="186"/>
      <c r="HG1130" s="186"/>
      <c r="HH1130" s="186"/>
      <c r="HI1130" s="186"/>
      <c r="HJ1130" s="186"/>
      <c r="HK1130" s="186"/>
      <c r="HL1130" s="186"/>
      <c r="HM1130" s="186"/>
      <c r="HN1130" s="186"/>
      <c r="HO1130" s="186"/>
      <c r="HP1130" s="186"/>
      <c r="HQ1130" s="186"/>
      <c r="HR1130" s="186"/>
      <c r="HS1130" s="186"/>
      <c r="HT1130" s="186"/>
      <c r="HU1130" s="186"/>
      <c r="HV1130" s="186"/>
      <c r="HW1130" s="186"/>
      <c r="HX1130" s="186"/>
      <c r="HY1130" s="186"/>
      <c r="HZ1130" s="186"/>
      <c r="IA1130" s="186"/>
      <c r="IB1130" s="186"/>
      <c r="IC1130" s="186"/>
      <c r="ID1130" s="186"/>
      <c r="IE1130" s="186"/>
      <c r="IF1130" s="186"/>
      <c r="IG1130" s="186"/>
      <c r="IH1130" s="186"/>
      <c r="II1130" s="186"/>
      <c r="IJ1130" s="186"/>
      <c r="IK1130" s="186"/>
      <c r="IL1130" s="186"/>
      <c r="IM1130" s="186"/>
      <c r="IN1130" s="186"/>
    </row>
    <row r="1131" spans="1:248" s="39" customFormat="1" ht="23.45" customHeight="1">
      <c r="A1131" s="260"/>
      <c r="B1131" s="1629" t="s">
        <v>1</v>
      </c>
      <c r="C1131" s="1686" t="s">
        <v>7</v>
      </c>
      <c r="D1131" s="1646" t="s">
        <v>8</v>
      </c>
      <c r="E1131" s="1647"/>
      <c r="F1131" s="1647"/>
      <c r="G1131" s="1647"/>
      <c r="H1131" s="1647"/>
      <c r="I1131" s="1647"/>
      <c r="J1131" s="1647"/>
      <c r="K1131" s="1648"/>
      <c r="L1131" s="1644" t="s">
        <v>117</v>
      </c>
      <c r="M1131" s="1587" t="s">
        <v>53</v>
      </c>
      <c r="N1131" s="1644" t="s">
        <v>3</v>
      </c>
      <c r="O1131" s="1633" t="s">
        <v>118</v>
      </c>
      <c r="P1131" s="1634"/>
      <c r="Q1131" s="1633" t="s">
        <v>119</v>
      </c>
      <c r="R1131" s="1653"/>
      <c r="S1131" s="1634"/>
      <c r="T1131" s="1631" t="s">
        <v>2</v>
      </c>
      <c r="U1131" s="348"/>
      <c r="W1131" s="143"/>
    </row>
    <row r="1132" spans="1:248" s="38" customFormat="1" ht="23.45" customHeight="1" thickBot="1">
      <c r="A1132" s="269"/>
      <c r="B1132" s="1630"/>
      <c r="C1132" s="1687"/>
      <c r="D1132" s="1649"/>
      <c r="E1132" s="1650"/>
      <c r="F1132" s="1650"/>
      <c r="G1132" s="1650"/>
      <c r="H1132" s="1650"/>
      <c r="I1132" s="1650"/>
      <c r="J1132" s="1650"/>
      <c r="K1132" s="1651"/>
      <c r="L1132" s="1645"/>
      <c r="M1132" s="1652"/>
      <c r="N1132" s="1652"/>
      <c r="O1132" s="1635"/>
      <c r="P1132" s="1636"/>
      <c r="Q1132" s="1654"/>
      <c r="R1132" s="1655"/>
      <c r="S1132" s="1656"/>
      <c r="T1132" s="1632"/>
      <c r="U1132" s="349"/>
      <c r="V1132" s="88"/>
      <c r="W1132" s="89"/>
    </row>
    <row r="1133" spans="1:248" s="39" customFormat="1" ht="23.45" customHeight="1">
      <c r="A1133" s="260"/>
      <c r="B1133" s="282"/>
      <c r="C1133" s="90"/>
      <c r="D1133" s="1642"/>
      <c r="E1133" s="1643"/>
      <c r="F1133" s="1643"/>
      <c r="G1133" s="1643"/>
      <c r="H1133" s="1643"/>
      <c r="I1133" s="1643"/>
      <c r="J1133" s="1643"/>
      <c r="K1133" s="1643"/>
      <c r="L1133" s="217"/>
      <c r="M1133" s="253"/>
      <c r="N1133" s="254"/>
      <c r="O1133" s="1639" t="str">
        <f t="shared" ref="O1133:O1182" si="35">IF(C1133*N1133=0,"",C1133*N1133)</f>
        <v/>
      </c>
      <c r="P1133" s="1640"/>
      <c r="Q1133" s="1619" t="str">
        <f>IF(ISERROR(INDEX($W$970:$W$975,MATCH(M1133,$V$970:$V$975,0))*O1133),"",INDEX($W$970:$W$975,MATCH(M1133,$V$970:$V$975,0))*O1133)</f>
        <v/>
      </c>
      <c r="R1133" s="1619"/>
      <c r="S1133" s="1619"/>
      <c r="T1133" s="413"/>
      <c r="U1133" s="350"/>
      <c r="V1133" s="143"/>
      <c r="W1133" s="143"/>
      <c r="X1133" s="143"/>
      <c r="Y1133" s="143"/>
    </row>
    <row r="1134" spans="1:248" s="39" customFormat="1" ht="23.45" customHeight="1">
      <c r="A1134" s="260"/>
      <c r="B1134" s="281"/>
      <c r="C1134" s="90"/>
      <c r="D1134" s="1615"/>
      <c r="E1134" s="1616"/>
      <c r="F1134" s="1616"/>
      <c r="G1134" s="1616"/>
      <c r="H1134" s="1616"/>
      <c r="I1134" s="1616"/>
      <c r="J1134" s="1616"/>
      <c r="K1134" s="1616"/>
      <c r="L1134" s="217"/>
      <c r="M1134" s="253"/>
      <c r="N1134" s="131"/>
      <c r="O1134" s="1617" t="str">
        <f t="shared" si="35"/>
        <v/>
      </c>
      <c r="P1134" s="1618"/>
      <c r="Q1134" s="1619" t="str">
        <f t="shared" ref="Q1134:Q1182" si="36">IF(ISERROR(INDEX($W$970:$W$975,MATCH(M1134,$V$970:$V$975,0))*O1134),"",INDEX($W$970:$W$975,MATCH(M1134,$V$970:$V$975,0))*O1134)</f>
        <v/>
      </c>
      <c r="R1134" s="1619"/>
      <c r="S1134" s="1619"/>
      <c r="T1134" s="412"/>
      <c r="U1134" s="350"/>
      <c r="V1134" s="143"/>
      <c r="W1134" s="143"/>
      <c r="X1134" s="143"/>
      <c r="Y1134" s="143"/>
    </row>
    <row r="1135" spans="1:248" s="39" customFormat="1" ht="23.45" customHeight="1">
      <c r="A1135" s="260"/>
      <c r="B1135" s="281"/>
      <c r="C1135" s="90"/>
      <c r="D1135" s="1615"/>
      <c r="E1135" s="1616"/>
      <c r="F1135" s="1616"/>
      <c r="G1135" s="1616"/>
      <c r="H1135" s="1616"/>
      <c r="I1135" s="1616"/>
      <c r="J1135" s="1616"/>
      <c r="K1135" s="1616"/>
      <c r="L1135" s="217"/>
      <c r="M1135" s="253"/>
      <c r="N1135" s="131"/>
      <c r="O1135" s="1617" t="str">
        <f t="shared" si="35"/>
        <v/>
      </c>
      <c r="P1135" s="1618"/>
      <c r="Q1135" s="1619" t="str">
        <f t="shared" si="36"/>
        <v/>
      </c>
      <c r="R1135" s="1619"/>
      <c r="S1135" s="1619"/>
      <c r="T1135" s="412"/>
      <c r="U1135" s="350"/>
      <c r="V1135" s="143"/>
      <c r="W1135" s="143"/>
      <c r="X1135" s="143"/>
      <c r="Y1135" s="143"/>
    </row>
    <row r="1136" spans="1:248" s="39" customFormat="1" ht="23.45" customHeight="1">
      <c r="A1136" s="260"/>
      <c r="B1136" s="281"/>
      <c r="C1136" s="90"/>
      <c r="D1136" s="1615"/>
      <c r="E1136" s="1616"/>
      <c r="F1136" s="1616"/>
      <c r="G1136" s="1616"/>
      <c r="H1136" s="1616"/>
      <c r="I1136" s="1616"/>
      <c r="J1136" s="1616"/>
      <c r="K1136" s="1616"/>
      <c r="L1136" s="217"/>
      <c r="M1136" s="253"/>
      <c r="N1136" s="131"/>
      <c r="O1136" s="1617" t="str">
        <f t="shared" si="35"/>
        <v/>
      </c>
      <c r="P1136" s="1618"/>
      <c r="Q1136" s="1619" t="str">
        <f t="shared" si="36"/>
        <v/>
      </c>
      <c r="R1136" s="1619"/>
      <c r="S1136" s="1619"/>
      <c r="T1136" s="412"/>
      <c r="U1136" s="350"/>
      <c r="V1136" s="143"/>
      <c r="W1136" s="143"/>
      <c r="X1136" s="143"/>
      <c r="Y1136" s="143"/>
    </row>
    <row r="1137" spans="1:25" s="39" customFormat="1" ht="23.45" customHeight="1">
      <c r="A1137" s="260"/>
      <c r="B1137" s="281"/>
      <c r="C1137" s="90"/>
      <c r="D1137" s="1615"/>
      <c r="E1137" s="1616"/>
      <c r="F1137" s="1616"/>
      <c r="G1137" s="1616"/>
      <c r="H1137" s="1616"/>
      <c r="I1137" s="1616"/>
      <c r="J1137" s="1616"/>
      <c r="K1137" s="1616"/>
      <c r="L1137" s="217"/>
      <c r="M1137" s="253"/>
      <c r="N1137" s="131"/>
      <c r="O1137" s="1617" t="str">
        <f t="shared" si="35"/>
        <v/>
      </c>
      <c r="P1137" s="1618"/>
      <c r="Q1137" s="1619" t="str">
        <f t="shared" si="36"/>
        <v/>
      </c>
      <c r="R1137" s="1619"/>
      <c r="S1137" s="1619"/>
      <c r="T1137" s="412"/>
      <c r="U1137" s="350"/>
      <c r="V1137" s="143"/>
      <c r="W1137" s="143"/>
      <c r="X1137" s="143"/>
      <c r="Y1137" s="143"/>
    </row>
    <row r="1138" spans="1:25" s="39" customFormat="1" ht="23.45" customHeight="1">
      <c r="A1138" s="260"/>
      <c r="B1138" s="281"/>
      <c r="C1138" s="90"/>
      <c r="D1138" s="1615"/>
      <c r="E1138" s="1616"/>
      <c r="F1138" s="1616"/>
      <c r="G1138" s="1616"/>
      <c r="H1138" s="1616"/>
      <c r="I1138" s="1616"/>
      <c r="J1138" s="1616"/>
      <c r="K1138" s="1616"/>
      <c r="L1138" s="217"/>
      <c r="M1138" s="253"/>
      <c r="N1138" s="131"/>
      <c r="O1138" s="1617" t="str">
        <f t="shared" si="35"/>
        <v/>
      </c>
      <c r="P1138" s="1618"/>
      <c r="Q1138" s="1619" t="str">
        <f t="shared" si="36"/>
        <v/>
      </c>
      <c r="R1138" s="1619"/>
      <c r="S1138" s="1619"/>
      <c r="T1138" s="412"/>
      <c r="U1138" s="350"/>
      <c r="V1138" s="143"/>
      <c r="W1138" s="143"/>
      <c r="X1138" s="143"/>
      <c r="Y1138" s="143"/>
    </row>
    <row r="1139" spans="1:25" s="39" customFormat="1" ht="23.45" customHeight="1">
      <c r="A1139" s="260"/>
      <c r="B1139" s="281"/>
      <c r="C1139" s="90"/>
      <c r="D1139" s="1615"/>
      <c r="E1139" s="1616"/>
      <c r="F1139" s="1616"/>
      <c r="G1139" s="1616"/>
      <c r="H1139" s="1616"/>
      <c r="I1139" s="1616"/>
      <c r="J1139" s="1616"/>
      <c r="K1139" s="1616"/>
      <c r="L1139" s="217"/>
      <c r="M1139" s="253"/>
      <c r="N1139" s="131"/>
      <c r="O1139" s="1617" t="str">
        <f t="shared" si="35"/>
        <v/>
      </c>
      <c r="P1139" s="1618"/>
      <c r="Q1139" s="1619" t="str">
        <f t="shared" si="36"/>
        <v/>
      </c>
      <c r="R1139" s="1619"/>
      <c r="S1139" s="1619"/>
      <c r="T1139" s="412"/>
      <c r="U1139" s="350"/>
      <c r="V1139" s="143"/>
      <c r="W1139" s="143"/>
      <c r="X1139" s="143"/>
      <c r="Y1139" s="143"/>
    </row>
    <row r="1140" spans="1:25" s="39" customFormat="1" ht="23.45" customHeight="1">
      <c r="A1140" s="260"/>
      <c r="B1140" s="281"/>
      <c r="C1140" s="90"/>
      <c r="D1140" s="1615"/>
      <c r="E1140" s="1616"/>
      <c r="F1140" s="1616"/>
      <c r="G1140" s="1616"/>
      <c r="H1140" s="1616"/>
      <c r="I1140" s="1616"/>
      <c r="J1140" s="1616"/>
      <c r="K1140" s="1657"/>
      <c r="L1140" s="217"/>
      <c r="M1140" s="253"/>
      <c r="N1140" s="131"/>
      <c r="O1140" s="1617" t="str">
        <f t="shared" si="35"/>
        <v/>
      </c>
      <c r="P1140" s="1618"/>
      <c r="Q1140" s="1619" t="str">
        <f t="shared" si="36"/>
        <v/>
      </c>
      <c r="R1140" s="1619"/>
      <c r="S1140" s="1619"/>
      <c r="T1140" s="412"/>
      <c r="U1140" s="350"/>
      <c r="V1140" s="162"/>
      <c r="W1140" s="163"/>
      <c r="X1140" s="164"/>
      <c r="Y1140" s="143"/>
    </row>
    <row r="1141" spans="1:25" s="39" customFormat="1" ht="23.45" customHeight="1">
      <c r="A1141" s="260"/>
      <c r="B1141" s="281"/>
      <c r="C1141" s="90"/>
      <c r="D1141" s="1615"/>
      <c r="E1141" s="1616"/>
      <c r="F1141" s="1616"/>
      <c r="G1141" s="1616"/>
      <c r="H1141" s="1616"/>
      <c r="I1141" s="1616"/>
      <c r="J1141" s="1616"/>
      <c r="K1141" s="1616"/>
      <c r="L1141" s="217"/>
      <c r="M1141" s="253"/>
      <c r="N1141" s="131"/>
      <c r="O1141" s="1617" t="str">
        <f t="shared" si="35"/>
        <v/>
      </c>
      <c r="P1141" s="1618"/>
      <c r="Q1141" s="1619" t="str">
        <f t="shared" si="36"/>
        <v/>
      </c>
      <c r="R1141" s="1619"/>
      <c r="S1141" s="1619"/>
      <c r="T1141" s="412"/>
      <c r="U1141" s="350"/>
      <c r="V1141" s="162"/>
      <c r="W1141" s="163"/>
      <c r="X1141" s="164"/>
      <c r="Y1141" s="143"/>
    </row>
    <row r="1142" spans="1:25" s="39" customFormat="1" ht="23.45" customHeight="1">
      <c r="A1142" s="260"/>
      <c r="B1142" s="281"/>
      <c r="C1142" s="90"/>
      <c r="D1142" s="1615"/>
      <c r="E1142" s="1616"/>
      <c r="F1142" s="1616"/>
      <c r="G1142" s="1616"/>
      <c r="H1142" s="1616"/>
      <c r="I1142" s="1616"/>
      <c r="J1142" s="1616"/>
      <c r="K1142" s="1616"/>
      <c r="L1142" s="217"/>
      <c r="M1142" s="253"/>
      <c r="N1142" s="131"/>
      <c r="O1142" s="1617" t="str">
        <f t="shared" si="35"/>
        <v/>
      </c>
      <c r="P1142" s="1618"/>
      <c r="Q1142" s="1619" t="str">
        <f t="shared" si="36"/>
        <v/>
      </c>
      <c r="R1142" s="1619"/>
      <c r="S1142" s="1619"/>
      <c r="T1142" s="412"/>
      <c r="U1142" s="350"/>
      <c r="V1142" s="165"/>
      <c r="W1142" s="163"/>
      <c r="X1142" s="164"/>
      <c r="Y1142" s="143"/>
    </row>
    <row r="1143" spans="1:25" s="39" customFormat="1" ht="23.45" customHeight="1">
      <c r="A1143" s="260"/>
      <c r="B1143" s="281"/>
      <c r="C1143" s="90"/>
      <c r="D1143" s="1615"/>
      <c r="E1143" s="1616"/>
      <c r="F1143" s="1616"/>
      <c r="G1143" s="1616"/>
      <c r="H1143" s="1616"/>
      <c r="I1143" s="1616"/>
      <c r="J1143" s="1616"/>
      <c r="K1143" s="1616"/>
      <c r="L1143" s="217"/>
      <c r="M1143" s="253"/>
      <c r="N1143" s="131"/>
      <c r="O1143" s="1617" t="str">
        <f t="shared" si="35"/>
        <v/>
      </c>
      <c r="P1143" s="1618"/>
      <c r="Q1143" s="1619" t="str">
        <f t="shared" si="36"/>
        <v/>
      </c>
      <c r="R1143" s="1619"/>
      <c r="S1143" s="1619"/>
      <c r="T1143" s="412"/>
      <c r="U1143" s="350"/>
      <c r="V1143" s="165"/>
      <c r="W1143" s="163"/>
      <c r="X1143" s="164"/>
      <c r="Y1143" s="143"/>
    </row>
    <row r="1144" spans="1:25" s="39" customFormat="1" ht="23.45" customHeight="1">
      <c r="A1144" s="260"/>
      <c r="B1144" s="281"/>
      <c r="C1144" s="90"/>
      <c r="D1144" s="1615"/>
      <c r="E1144" s="1616"/>
      <c r="F1144" s="1616"/>
      <c r="G1144" s="1616"/>
      <c r="H1144" s="1616"/>
      <c r="I1144" s="1616"/>
      <c r="J1144" s="1616"/>
      <c r="K1144" s="1616"/>
      <c r="L1144" s="217"/>
      <c r="M1144" s="253"/>
      <c r="N1144" s="131"/>
      <c r="O1144" s="1617" t="str">
        <f t="shared" si="35"/>
        <v/>
      </c>
      <c r="P1144" s="1618"/>
      <c r="Q1144" s="1619" t="str">
        <f t="shared" si="36"/>
        <v/>
      </c>
      <c r="R1144" s="1619"/>
      <c r="S1144" s="1619"/>
      <c r="T1144" s="412"/>
      <c r="U1144" s="350"/>
      <c r="V1144" s="143"/>
      <c r="W1144" s="143"/>
      <c r="X1144" s="143"/>
      <c r="Y1144" s="143"/>
    </row>
    <row r="1145" spans="1:25" s="39" customFormat="1" ht="23.45" customHeight="1">
      <c r="A1145" s="260"/>
      <c r="B1145" s="281"/>
      <c r="C1145" s="90"/>
      <c r="D1145" s="1615"/>
      <c r="E1145" s="1616"/>
      <c r="F1145" s="1616"/>
      <c r="G1145" s="1616"/>
      <c r="H1145" s="1616"/>
      <c r="I1145" s="1616"/>
      <c r="J1145" s="1616"/>
      <c r="K1145" s="1616"/>
      <c r="L1145" s="217"/>
      <c r="M1145" s="253"/>
      <c r="N1145" s="131"/>
      <c r="O1145" s="1617" t="str">
        <f t="shared" si="35"/>
        <v/>
      </c>
      <c r="P1145" s="1618"/>
      <c r="Q1145" s="1619" t="str">
        <f t="shared" si="36"/>
        <v/>
      </c>
      <c r="R1145" s="1619"/>
      <c r="S1145" s="1619"/>
      <c r="T1145" s="412"/>
      <c r="U1145" s="350"/>
      <c r="V1145" s="143"/>
      <c r="W1145" s="143"/>
      <c r="X1145" s="143"/>
      <c r="Y1145" s="143"/>
    </row>
    <row r="1146" spans="1:25" s="39" customFormat="1" ht="23.45" customHeight="1">
      <c r="A1146" s="260"/>
      <c r="B1146" s="281"/>
      <c r="C1146" s="90"/>
      <c r="D1146" s="1615"/>
      <c r="E1146" s="1616"/>
      <c r="F1146" s="1616"/>
      <c r="G1146" s="1616"/>
      <c r="H1146" s="1616"/>
      <c r="I1146" s="1616"/>
      <c r="J1146" s="1616"/>
      <c r="K1146" s="1616"/>
      <c r="L1146" s="217"/>
      <c r="M1146" s="253"/>
      <c r="N1146" s="131"/>
      <c r="O1146" s="1617" t="str">
        <f t="shared" si="35"/>
        <v/>
      </c>
      <c r="P1146" s="1618"/>
      <c r="Q1146" s="1619" t="str">
        <f t="shared" si="36"/>
        <v/>
      </c>
      <c r="R1146" s="1619"/>
      <c r="S1146" s="1619"/>
      <c r="T1146" s="412"/>
      <c r="U1146" s="350"/>
      <c r="V1146" s="143"/>
      <c r="W1146" s="143"/>
      <c r="X1146" s="143"/>
      <c r="Y1146" s="143"/>
    </row>
    <row r="1147" spans="1:25" s="39" customFormat="1" ht="23.45" customHeight="1">
      <c r="A1147" s="260"/>
      <c r="B1147" s="281"/>
      <c r="C1147" s="90"/>
      <c r="D1147" s="1615"/>
      <c r="E1147" s="1616"/>
      <c r="F1147" s="1616"/>
      <c r="G1147" s="1616"/>
      <c r="H1147" s="1616"/>
      <c r="I1147" s="1616"/>
      <c r="J1147" s="1616"/>
      <c r="K1147" s="1616"/>
      <c r="L1147" s="217"/>
      <c r="M1147" s="253"/>
      <c r="N1147" s="131"/>
      <c r="O1147" s="1617" t="str">
        <f t="shared" si="35"/>
        <v/>
      </c>
      <c r="P1147" s="1618"/>
      <c r="Q1147" s="1619" t="str">
        <f t="shared" si="36"/>
        <v/>
      </c>
      <c r="R1147" s="1619"/>
      <c r="S1147" s="1619"/>
      <c r="T1147" s="412"/>
      <c r="U1147" s="350"/>
      <c r="V1147" s="143"/>
      <c r="W1147" s="143"/>
      <c r="X1147" s="143"/>
      <c r="Y1147" s="143"/>
    </row>
    <row r="1148" spans="1:25" s="39" customFormat="1" ht="23.45" customHeight="1">
      <c r="A1148" s="260"/>
      <c r="B1148" s="281"/>
      <c r="C1148" s="90"/>
      <c r="D1148" s="1615"/>
      <c r="E1148" s="1616"/>
      <c r="F1148" s="1616"/>
      <c r="G1148" s="1616"/>
      <c r="H1148" s="1616"/>
      <c r="I1148" s="1616"/>
      <c r="J1148" s="1616"/>
      <c r="K1148" s="1616"/>
      <c r="L1148" s="217"/>
      <c r="M1148" s="253"/>
      <c r="N1148" s="131"/>
      <c r="O1148" s="1617" t="str">
        <f t="shared" si="35"/>
        <v/>
      </c>
      <c r="P1148" s="1618"/>
      <c r="Q1148" s="1619" t="str">
        <f t="shared" si="36"/>
        <v/>
      </c>
      <c r="R1148" s="1619"/>
      <c r="S1148" s="1619"/>
      <c r="T1148" s="412"/>
      <c r="U1148" s="350"/>
      <c r="V1148" s="143"/>
      <c r="W1148" s="143"/>
      <c r="X1148" s="143"/>
      <c r="Y1148" s="143"/>
    </row>
    <row r="1149" spans="1:25" s="39" customFormat="1" ht="23.45" customHeight="1">
      <c r="A1149" s="260"/>
      <c r="B1149" s="281"/>
      <c r="C1149" s="90"/>
      <c r="D1149" s="1615"/>
      <c r="E1149" s="1616"/>
      <c r="F1149" s="1616"/>
      <c r="G1149" s="1616"/>
      <c r="H1149" s="1616"/>
      <c r="I1149" s="1616"/>
      <c r="J1149" s="1616"/>
      <c r="K1149" s="1616"/>
      <c r="L1149" s="217"/>
      <c r="M1149" s="253"/>
      <c r="N1149" s="131"/>
      <c r="O1149" s="1617" t="str">
        <f t="shared" si="35"/>
        <v/>
      </c>
      <c r="P1149" s="1618"/>
      <c r="Q1149" s="1619" t="str">
        <f t="shared" si="36"/>
        <v/>
      </c>
      <c r="R1149" s="1619"/>
      <c r="S1149" s="1619"/>
      <c r="T1149" s="412"/>
      <c r="U1149" s="350"/>
      <c r="V1149" s="143"/>
      <c r="W1149" s="143"/>
      <c r="X1149" s="143"/>
      <c r="Y1149" s="143"/>
    </row>
    <row r="1150" spans="1:25" s="39" customFormat="1" ht="23.45" customHeight="1">
      <c r="A1150" s="260"/>
      <c r="B1150" s="281"/>
      <c r="C1150" s="90"/>
      <c r="D1150" s="1615"/>
      <c r="E1150" s="1616"/>
      <c r="F1150" s="1616"/>
      <c r="G1150" s="1616"/>
      <c r="H1150" s="1616"/>
      <c r="I1150" s="1616"/>
      <c r="J1150" s="1616"/>
      <c r="K1150" s="1616"/>
      <c r="L1150" s="217"/>
      <c r="M1150" s="253"/>
      <c r="N1150" s="131"/>
      <c r="O1150" s="1617" t="str">
        <f t="shared" si="35"/>
        <v/>
      </c>
      <c r="P1150" s="1618"/>
      <c r="Q1150" s="1619" t="str">
        <f t="shared" si="36"/>
        <v/>
      </c>
      <c r="R1150" s="1619"/>
      <c r="S1150" s="1619"/>
      <c r="T1150" s="412"/>
      <c r="U1150" s="350"/>
      <c r="V1150" s="143"/>
      <c r="W1150" s="143"/>
      <c r="X1150" s="143"/>
      <c r="Y1150" s="143"/>
    </row>
    <row r="1151" spans="1:25" s="39" customFormat="1" ht="23.45" customHeight="1">
      <c r="A1151" s="260"/>
      <c r="B1151" s="281"/>
      <c r="C1151" s="90"/>
      <c r="D1151" s="1615"/>
      <c r="E1151" s="1616"/>
      <c r="F1151" s="1616"/>
      <c r="G1151" s="1616"/>
      <c r="H1151" s="1616"/>
      <c r="I1151" s="1616"/>
      <c r="J1151" s="1616"/>
      <c r="K1151" s="1616"/>
      <c r="L1151" s="217"/>
      <c r="M1151" s="253"/>
      <c r="N1151" s="131"/>
      <c r="O1151" s="1617" t="str">
        <f t="shared" si="35"/>
        <v/>
      </c>
      <c r="P1151" s="1618"/>
      <c r="Q1151" s="1619" t="str">
        <f t="shared" si="36"/>
        <v/>
      </c>
      <c r="R1151" s="1619"/>
      <c r="S1151" s="1619"/>
      <c r="T1151" s="412"/>
      <c r="U1151" s="350"/>
      <c r="V1151" s="143"/>
      <c r="W1151" s="143"/>
      <c r="X1151" s="143"/>
      <c r="Y1151" s="143"/>
    </row>
    <row r="1152" spans="1:25" s="39" customFormat="1" ht="23.45" customHeight="1">
      <c r="A1152" s="260"/>
      <c r="B1152" s="281"/>
      <c r="C1152" s="90"/>
      <c r="D1152" s="1615"/>
      <c r="E1152" s="1616"/>
      <c r="F1152" s="1616"/>
      <c r="G1152" s="1616"/>
      <c r="H1152" s="1616"/>
      <c r="I1152" s="1616"/>
      <c r="J1152" s="1616"/>
      <c r="K1152" s="1616"/>
      <c r="L1152" s="217"/>
      <c r="M1152" s="253"/>
      <c r="N1152" s="131"/>
      <c r="O1152" s="1617" t="str">
        <f t="shared" si="35"/>
        <v/>
      </c>
      <c r="P1152" s="1618"/>
      <c r="Q1152" s="1619" t="str">
        <f t="shared" si="36"/>
        <v/>
      </c>
      <c r="R1152" s="1619"/>
      <c r="S1152" s="1619"/>
      <c r="T1152" s="412"/>
      <c r="U1152" s="350"/>
      <c r="V1152" s="143"/>
      <c r="W1152" s="143"/>
      <c r="X1152" s="143"/>
      <c r="Y1152" s="143"/>
    </row>
    <row r="1153" spans="1:25" s="39" customFormat="1" ht="23.45" customHeight="1">
      <c r="A1153" s="260"/>
      <c r="B1153" s="281"/>
      <c r="C1153" s="90"/>
      <c r="D1153" s="1615"/>
      <c r="E1153" s="1616"/>
      <c r="F1153" s="1616"/>
      <c r="G1153" s="1616"/>
      <c r="H1153" s="1616"/>
      <c r="I1153" s="1616"/>
      <c r="J1153" s="1616"/>
      <c r="K1153" s="1616"/>
      <c r="L1153" s="217"/>
      <c r="M1153" s="253"/>
      <c r="N1153" s="131"/>
      <c r="O1153" s="1617" t="str">
        <f t="shared" si="35"/>
        <v/>
      </c>
      <c r="P1153" s="1618"/>
      <c r="Q1153" s="1619" t="str">
        <f t="shared" si="36"/>
        <v/>
      </c>
      <c r="R1153" s="1619"/>
      <c r="S1153" s="1619"/>
      <c r="T1153" s="412"/>
      <c r="U1153" s="350"/>
      <c r="V1153" s="143"/>
      <c r="W1153" s="143"/>
      <c r="X1153" s="143"/>
      <c r="Y1153" s="143"/>
    </row>
    <row r="1154" spans="1:25" s="39" customFormat="1" ht="23.45" customHeight="1">
      <c r="A1154" s="260"/>
      <c r="B1154" s="281"/>
      <c r="C1154" s="90"/>
      <c r="D1154" s="1615"/>
      <c r="E1154" s="1616"/>
      <c r="F1154" s="1616"/>
      <c r="G1154" s="1616"/>
      <c r="H1154" s="1616"/>
      <c r="I1154" s="1616"/>
      <c r="J1154" s="1616"/>
      <c r="K1154" s="1616"/>
      <c r="L1154" s="217"/>
      <c r="M1154" s="253"/>
      <c r="N1154" s="131"/>
      <c r="O1154" s="1617" t="str">
        <f t="shared" si="35"/>
        <v/>
      </c>
      <c r="P1154" s="1618"/>
      <c r="Q1154" s="1619" t="str">
        <f t="shared" si="36"/>
        <v/>
      </c>
      <c r="R1154" s="1619"/>
      <c r="S1154" s="1619"/>
      <c r="T1154" s="412"/>
      <c r="U1154" s="350"/>
      <c r="V1154" s="143"/>
      <c r="W1154" s="143"/>
      <c r="X1154" s="143"/>
      <c r="Y1154" s="143"/>
    </row>
    <row r="1155" spans="1:25" s="39" customFormat="1" ht="23.45" customHeight="1">
      <c r="A1155" s="260"/>
      <c r="B1155" s="281"/>
      <c r="C1155" s="90"/>
      <c r="D1155" s="1615"/>
      <c r="E1155" s="1616"/>
      <c r="F1155" s="1616"/>
      <c r="G1155" s="1616"/>
      <c r="H1155" s="1616"/>
      <c r="I1155" s="1616"/>
      <c r="J1155" s="1616"/>
      <c r="K1155" s="1616"/>
      <c r="L1155" s="217"/>
      <c r="M1155" s="253"/>
      <c r="N1155" s="131"/>
      <c r="O1155" s="1617" t="str">
        <f t="shared" si="35"/>
        <v/>
      </c>
      <c r="P1155" s="1618"/>
      <c r="Q1155" s="1619" t="str">
        <f t="shared" si="36"/>
        <v/>
      </c>
      <c r="R1155" s="1619"/>
      <c r="S1155" s="1619"/>
      <c r="T1155" s="412"/>
      <c r="U1155" s="350"/>
      <c r="V1155" s="143"/>
      <c r="W1155" s="143"/>
      <c r="X1155" s="143"/>
      <c r="Y1155" s="143"/>
    </row>
    <row r="1156" spans="1:25" s="39" customFormat="1" ht="23.45" customHeight="1">
      <c r="A1156" s="260"/>
      <c r="B1156" s="281"/>
      <c r="C1156" s="90"/>
      <c r="D1156" s="1615"/>
      <c r="E1156" s="1616"/>
      <c r="F1156" s="1616"/>
      <c r="G1156" s="1616"/>
      <c r="H1156" s="1616"/>
      <c r="I1156" s="1616"/>
      <c r="J1156" s="1616"/>
      <c r="K1156" s="1616"/>
      <c r="L1156" s="217"/>
      <c r="M1156" s="253"/>
      <c r="N1156" s="131"/>
      <c r="O1156" s="1617" t="str">
        <f t="shared" si="35"/>
        <v/>
      </c>
      <c r="P1156" s="1618"/>
      <c r="Q1156" s="1619" t="str">
        <f t="shared" si="36"/>
        <v/>
      </c>
      <c r="R1156" s="1619"/>
      <c r="S1156" s="1619"/>
      <c r="T1156" s="412"/>
      <c r="U1156" s="350"/>
      <c r="V1156" s="162"/>
      <c r="W1156" s="163"/>
      <c r="X1156" s="164"/>
      <c r="Y1156" s="143"/>
    </row>
    <row r="1157" spans="1:25" s="39" customFormat="1" ht="23.45" customHeight="1">
      <c r="A1157" s="260"/>
      <c r="B1157" s="281"/>
      <c r="C1157" s="90"/>
      <c r="D1157" s="1615"/>
      <c r="E1157" s="1616"/>
      <c r="F1157" s="1616"/>
      <c r="G1157" s="1616"/>
      <c r="H1157" s="1616"/>
      <c r="I1157" s="1616"/>
      <c r="J1157" s="1616"/>
      <c r="K1157" s="1616"/>
      <c r="L1157" s="217"/>
      <c r="M1157" s="253"/>
      <c r="N1157" s="131"/>
      <c r="O1157" s="1617" t="str">
        <f t="shared" si="35"/>
        <v/>
      </c>
      <c r="P1157" s="1618"/>
      <c r="Q1157" s="1619" t="str">
        <f t="shared" si="36"/>
        <v/>
      </c>
      <c r="R1157" s="1619"/>
      <c r="S1157" s="1619"/>
      <c r="T1157" s="412"/>
      <c r="U1157" s="350"/>
      <c r="V1157" s="162"/>
      <c r="W1157" s="163"/>
      <c r="X1157" s="164"/>
      <c r="Y1157" s="143"/>
    </row>
    <row r="1158" spans="1:25" s="39" customFormat="1" ht="23.45" customHeight="1">
      <c r="A1158" s="260"/>
      <c r="B1158" s="281"/>
      <c r="C1158" s="90"/>
      <c r="D1158" s="1615"/>
      <c r="E1158" s="1616"/>
      <c r="F1158" s="1616"/>
      <c r="G1158" s="1616"/>
      <c r="H1158" s="1616"/>
      <c r="I1158" s="1616"/>
      <c r="J1158" s="1616"/>
      <c r="K1158" s="1616"/>
      <c r="L1158" s="217"/>
      <c r="M1158" s="253"/>
      <c r="N1158" s="131"/>
      <c r="O1158" s="1617" t="str">
        <f t="shared" si="35"/>
        <v/>
      </c>
      <c r="P1158" s="1618"/>
      <c r="Q1158" s="1619" t="str">
        <f t="shared" si="36"/>
        <v/>
      </c>
      <c r="R1158" s="1619"/>
      <c r="S1158" s="1619"/>
      <c r="T1158" s="412"/>
      <c r="U1158" s="350"/>
      <c r="V1158" s="165"/>
      <c r="W1158" s="163"/>
      <c r="X1158" s="164"/>
      <c r="Y1158" s="143"/>
    </row>
    <row r="1159" spans="1:25" s="39" customFormat="1" ht="23.45" customHeight="1">
      <c r="A1159" s="260"/>
      <c r="B1159" s="281"/>
      <c r="C1159" s="90"/>
      <c r="D1159" s="1615"/>
      <c r="E1159" s="1616"/>
      <c r="F1159" s="1616"/>
      <c r="G1159" s="1616"/>
      <c r="H1159" s="1616"/>
      <c r="I1159" s="1616"/>
      <c r="J1159" s="1616"/>
      <c r="K1159" s="1616"/>
      <c r="L1159" s="217"/>
      <c r="M1159" s="253"/>
      <c r="N1159" s="131"/>
      <c r="O1159" s="1617" t="str">
        <f t="shared" si="35"/>
        <v/>
      </c>
      <c r="P1159" s="1618"/>
      <c r="Q1159" s="1619" t="str">
        <f t="shared" si="36"/>
        <v/>
      </c>
      <c r="R1159" s="1619"/>
      <c r="S1159" s="1619"/>
      <c r="T1159" s="412"/>
      <c r="U1159" s="350"/>
      <c r="V1159" s="165"/>
      <c r="W1159" s="163"/>
      <c r="X1159" s="164"/>
      <c r="Y1159" s="143"/>
    </row>
    <row r="1160" spans="1:25" s="39" customFormat="1" ht="23.45" customHeight="1">
      <c r="A1160" s="260"/>
      <c r="B1160" s="281"/>
      <c r="C1160" s="90"/>
      <c r="D1160" s="1615"/>
      <c r="E1160" s="1616"/>
      <c r="F1160" s="1616"/>
      <c r="G1160" s="1616"/>
      <c r="H1160" s="1616"/>
      <c r="I1160" s="1616"/>
      <c r="J1160" s="1616"/>
      <c r="K1160" s="1616"/>
      <c r="L1160" s="217"/>
      <c r="M1160" s="253"/>
      <c r="N1160" s="131"/>
      <c r="O1160" s="1617" t="str">
        <f t="shared" si="35"/>
        <v/>
      </c>
      <c r="P1160" s="1618"/>
      <c r="Q1160" s="1619" t="str">
        <f t="shared" si="36"/>
        <v/>
      </c>
      <c r="R1160" s="1619"/>
      <c r="S1160" s="1619"/>
      <c r="T1160" s="412"/>
      <c r="U1160" s="350"/>
      <c r="V1160" s="143"/>
      <c r="W1160" s="143"/>
      <c r="X1160" s="143"/>
      <c r="Y1160" s="143"/>
    </row>
    <row r="1161" spans="1:25" s="39" customFormat="1" ht="23.45" customHeight="1">
      <c r="A1161" s="260"/>
      <c r="B1161" s="281"/>
      <c r="C1161" s="90"/>
      <c r="D1161" s="1615"/>
      <c r="E1161" s="1616"/>
      <c r="F1161" s="1616"/>
      <c r="G1161" s="1616"/>
      <c r="H1161" s="1616"/>
      <c r="I1161" s="1616"/>
      <c r="J1161" s="1616"/>
      <c r="K1161" s="1616"/>
      <c r="L1161" s="217"/>
      <c r="M1161" s="253"/>
      <c r="N1161" s="131"/>
      <c r="O1161" s="1617" t="str">
        <f t="shared" si="35"/>
        <v/>
      </c>
      <c r="P1161" s="1618"/>
      <c r="Q1161" s="1619" t="str">
        <f t="shared" si="36"/>
        <v/>
      </c>
      <c r="R1161" s="1619"/>
      <c r="S1161" s="1619"/>
      <c r="T1161" s="412"/>
      <c r="U1161" s="350"/>
      <c r="V1161" s="143"/>
      <c r="W1161" s="143"/>
      <c r="X1161" s="143"/>
      <c r="Y1161" s="143"/>
    </row>
    <row r="1162" spans="1:25" s="39" customFormat="1" ht="23.45" customHeight="1">
      <c r="A1162" s="260"/>
      <c r="B1162" s="281"/>
      <c r="C1162" s="90"/>
      <c r="D1162" s="1615"/>
      <c r="E1162" s="1616"/>
      <c r="F1162" s="1616"/>
      <c r="G1162" s="1616"/>
      <c r="H1162" s="1616"/>
      <c r="I1162" s="1616"/>
      <c r="J1162" s="1616"/>
      <c r="K1162" s="1616"/>
      <c r="L1162" s="217"/>
      <c r="M1162" s="253"/>
      <c r="N1162" s="131"/>
      <c r="O1162" s="1617" t="str">
        <f t="shared" si="35"/>
        <v/>
      </c>
      <c r="P1162" s="1618"/>
      <c r="Q1162" s="1619" t="str">
        <f t="shared" si="36"/>
        <v/>
      </c>
      <c r="R1162" s="1619"/>
      <c r="S1162" s="1619"/>
      <c r="T1162" s="412"/>
      <c r="U1162" s="350"/>
      <c r="V1162" s="143"/>
      <c r="W1162" s="143"/>
      <c r="X1162" s="143"/>
      <c r="Y1162" s="143"/>
    </row>
    <row r="1163" spans="1:25" s="39" customFormat="1" ht="23.45" customHeight="1">
      <c r="A1163" s="260"/>
      <c r="B1163" s="281"/>
      <c r="C1163" s="90"/>
      <c r="D1163" s="1615"/>
      <c r="E1163" s="1616"/>
      <c r="F1163" s="1616"/>
      <c r="G1163" s="1616"/>
      <c r="H1163" s="1616"/>
      <c r="I1163" s="1616"/>
      <c r="J1163" s="1616"/>
      <c r="K1163" s="1616"/>
      <c r="L1163" s="217"/>
      <c r="M1163" s="253"/>
      <c r="N1163" s="131"/>
      <c r="O1163" s="1617" t="str">
        <f t="shared" si="35"/>
        <v/>
      </c>
      <c r="P1163" s="1618"/>
      <c r="Q1163" s="1619" t="str">
        <f t="shared" si="36"/>
        <v/>
      </c>
      <c r="R1163" s="1619"/>
      <c r="S1163" s="1619"/>
      <c r="T1163" s="412"/>
      <c r="U1163" s="350"/>
      <c r="V1163" s="143"/>
      <c r="W1163" s="143"/>
      <c r="X1163" s="143"/>
      <c r="Y1163" s="143"/>
    </row>
    <row r="1164" spans="1:25" s="39" customFormat="1" ht="23.45" customHeight="1">
      <c r="A1164" s="260"/>
      <c r="B1164" s="281"/>
      <c r="C1164" s="90"/>
      <c r="D1164" s="1615"/>
      <c r="E1164" s="1616"/>
      <c r="F1164" s="1616"/>
      <c r="G1164" s="1616"/>
      <c r="H1164" s="1616"/>
      <c r="I1164" s="1616"/>
      <c r="J1164" s="1616"/>
      <c r="K1164" s="1616"/>
      <c r="L1164" s="217"/>
      <c r="M1164" s="253"/>
      <c r="N1164" s="131"/>
      <c r="O1164" s="1617" t="str">
        <f t="shared" si="35"/>
        <v/>
      </c>
      <c r="P1164" s="1618"/>
      <c r="Q1164" s="1619" t="str">
        <f t="shared" si="36"/>
        <v/>
      </c>
      <c r="R1164" s="1619"/>
      <c r="S1164" s="1619"/>
      <c r="T1164" s="412"/>
      <c r="U1164" s="350"/>
      <c r="W1164" s="143"/>
      <c r="Y1164" s="143"/>
    </row>
    <row r="1165" spans="1:25" s="39" customFormat="1" ht="23.45" customHeight="1">
      <c r="A1165" s="260"/>
      <c r="B1165" s="281"/>
      <c r="C1165" s="90"/>
      <c r="D1165" s="1615"/>
      <c r="E1165" s="1616"/>
      <c r="F1165" s="1616"/>
      <c r="G1165" s="1616"/>
      <c r="H1165" s="1616"/>
      <c r="I1165" s="1616"/>
      <c r="J1165" s="1616"/>
      <c r="K1165" s="1616"/>
      <c r="L1165" s="217"/>
      <c r="M1165" s="253"/>
      <c r="N1165" s="131"/>
      <c r="O1165" s="1617" t="str">
        <f t="shared" si="35"/>
        <v/>
      </c>
      <c r="P1165" s="1618"/>
      <c r="Q1165" s="1619" t="str">
        <f t="shared" si="36"/>
        <v/>
      </c>
      <c r="R1165" s="1619"/>
      <c r="S1165" s="1619"/>
      <c r="T1165" s="412"/>
      <c r="U1165" s="350"/>
      <c r="W1165" s="143"/>
      <c r="Y1165" s="143"/>
    </row>
    <row r="1166" spans="1:25" s="39" customFormat="1" ht="23.45" customHeight="1">
      <c r="A1166" s="260"/>
      <c r="B1166" s="281"/>
      <c r="C1166" s="90"/>
      <c r="D1166" s="1615"/>
      <c r="E1166" s="1616"/>
      <c r="F1166" s="1616"/>
      <c r="G1166" s="1616"/>
      <c r="H1166" s="1616"/>
      <c r="I1166" s="1616"/>
      <c r="J1166" s="1616"/>
      <c r="K1166" s="1616"/>
      <c r="L1166" s="217"/>
      <c r="M1166" s="253"/>
      <c r="N1166" s="131"/>
      <c r="O1166" s="1617" t="str">
        <f t="shared" si="35"/>
        <v/>
      </c>
      <c r="P1166" s="1618"/>
      <c r="Q1166" s="1619" t="str">
        <f t="shared" si="36"/>
        <v/>
      </c>
      <c r="R1166" s="1619"/>
      <c r="S1166" s="1619"/>
      <c r="T1166" s="412"/>
      <c r="U1166" s="350"/>
      <c r="W1166" s="143"/>
      <c r="Y1166" s="143"/>
    </row>
    <row r="1167" spans="1:25" s="39" customFormat="1" ht="23.45" customHeight="1">
      <c r="A1167" s="260"/>
      <c r="B1167" s="281"/>
      <c r="C1167" s="90"/>
      <c r="D1167" s="1615"/>
      <c r="E1167" s="1616"/>
      <c r="F1167" s="1616"/>
      <c r="G1167" s="1616"/>
      <c r="H1167" s="1616"/>
      <c r="I1167" s="1616"/>
      <c r="J1167" s="1616"/>
      <c r="K1167" s="1616"/>
      <c r="L1167" s="217"/>
      <c r="M1167" s="253"/>
      <c r="N1167" s="131"/>
      <c r="O1167" s="1617" t="str">
        <f t="shared" si="35"/>
        <v/>
      </c>
      <c r="P1167" s="1618"/>
      <c r="Q1167" s="1619" t="str">
        <f t="shared" si="36"/>
        <v/>
      </c>
      <c r="R1167" s="1619"/>
      <c r="S1167" s="1619"/>
      <c r="T1167" s="412"/>
      <c r="U1167" s="350"/>
      <c r="W1167" s="143"/>
      <c r="Y1167" s="143"/>
    </row>
    <row r="1168" spans="1:25" s="39" customFormat="1" ht="23.45" customHeight="1">
      <c r="A1168" s="260"/>
      <c r="B1168" s="281"/>
      <c r="C1168" s="90"/>
      <c r="D1168" s="1615"/>
      <c r="E1168" s="1616"/>
      <c r="F1168" s="1616"/>
      <c r="G1168" s="1616"/>
      <c r="H1168" s="1616"/>
      <c r="I1168" s="1616"/>
      <c r="J1168" s="1616"/>
      <c r="K1168" s="1616"/>
      <c r="L1168" s="217"/>
      <c r="M1168" s="253"/>
      <c r="N1168" s="131"/>
      <c r="O1168" s="1617" t="str">
        <f t="shared" si="35"/>
        <v/>
      </c>
      <c r="P1168" s="1618"/>
      <c r="Q1168" s="1619" t="str">
        <f t="shared" si="36"/>
        <v/>
      </c>
      <c r="R1168" s="1619"/>
      <c r="S1168" s="1619"/>
      <c r="T1168" s="412"/>
      <c r="U1168" s="350"/>
      <c r="W1168" s="143"/>
      <c r="Y1168" s="143"/>
    </row>
    <row r="1169" spans="1:248" s="39" customFormat="1" ht="23.45" customHeight="1">
      <c r="A1169" s="260"/>
      <c r="B1169" s="281"/>
      <c r="C1169" s="90"/>
      <c r="D1169" s="1615"/>
      <c r="E1169" s="1616"/>
      <c r="F1169" s="1616"/>
      <c r="G1169" s="1616"/>
      <c r="H1169" s="1616"/>
      <c r="I1169" s="1616"/>
      <c r="J1169" s="1616"/>
      <c r="K1169" s="1616"/>
      <c r="L1169" s="217"/>
      <c r="M1169" s="253"/>
      <c r="N1169" s="131"/>
      <c r="O1169" s="1617" t="str">
        <f t="shared" si="35"/>
        <v/>
      </c>
      <c r="P1169" s="1618"/>
      <c r="Q1169" s="1619" t="str">
        <f t="shared" si="36"/>
        <v/>
      </c>
      <c r="R1169" s="1619"/>
      <c r="S1169" s="1619"/>
      <c r="T1169" s="412"/>
      <c r="U1169" s="350"/>
      <c r="W1169" s="143"/>
      <c r="Y1169" s="143"/>
    </row>
    <row r="1170" spans="1:248" s="39" customFormat="1" ht="23.45" customHeight="1">
      <c r="A1170" s="260"/>
      <c r="B1170" s="281"/>
      <c r="C1170" s="90"/>
      <c r="D1170" s="1615"/>
      <c r="E1170" s="1616"/>
      <c r="F1170" s="1616"/>
      <c r="G1170" s="1616"/>
      <c r="H1170" s="1616"/>
      <c r="I1170" s="1616"/>
      <c r="J1170" s="1616"/>
      <c r="K1170" s="1616"/>
      <c r="L1170" s="217"/>
      <c r="M1170" s="253"/>
      <c r="N1170" s="131"/>
      <c r="O1170" s="1617" t="str">
        <f t="shared" si="35"/>
        <v/>
      </c>
      <c r="P1170" s="1618"/>
      <c r="Q1170" s="1619" t="str">
        <f t="shared" si="36"/>
        <v/>
      </c>
      <c r="R1170" s="1619"/>
      <c r="S1170" s="1619"/>
      <c r="T1170" s="412"/>
      <c r="U1170" s="350"/>
      <c r="V1170" s="155"/>
      <c r="W1170" s="157"/>
      <c r="X1170" s="155"/>
      <c r="Y1170" s="143"/>
    </row>
    <row r="1171" spans="1:248" s="39" customFormat="1" ht="23.45" customHeight="1">
      <c r="A1171" s="260"/>
      <c r="B1171" s="281"/>
      <c r="C1171" s="90"/>
      <c r="D1171" s="1615"/>
      <c r="E1171" s="1616"/>
      <c r="F1171" s="1616"/>
      <c r="G1171" s="1616"/>
      <c r="H1171" s="1616"/>
      <c r="I1171" s="1616"/>
      <c r="J1171" s="1616"/>
      <c r="K1171" s="1616"/>
      <c r="L1171" s="217"/>
      <c r="M1171" s="253"/>
      <c r="N1171" s="131"/>
      <c r="O1171" s="1617" t="str">
        <f t="shared" si="35"/>
        <v/>
      </c>
      <c r="P1171" s="1618"/>
      <c r="Q1171" s="1619" t="str">
        <f t="shared" si="36"/>
        <v/>
      </c>
      <c r="R1171" s="1619"/>
      <c r="S1171" s="1619"/>
      <c r="T1171" s="412"/>
      <c r="U1171" s="350"/>
      <c r="V1171" s="202"/>
      <c r="W1171" s="202"/>
      <c r="X1171" s="202"/>
      <c r="Y1171" s="143"/>
    </row>
    <row r="1172" spans="1:248" s="39" customFormat="1" ht="23.45" customHeight="1">
      <c r="A1172" s="260"/>
      <c r="B1172" s="281"/>
      <c r="C1172" s="90"/>
      <c r="D1172" s="1615"/>
      <c r="E1172" s="1616"/>
      <c r="F1172" s="1616"/>
      <c r="G1172" s="1616"/>
      <c r="H1172" s="1616"/>
      <c r="I1172" s="1616"/>
      <c r="J1172" s="1616"/>
      <c r="K1172" s="1616"/>
      <c r="L1172" s="217"/>
      <c r="M1172" s="253"/>
      <c r="N1172" s="131"/>
      <c r="O1172" s="1617" t="str">
        <f>IF(C1172*N1172=0,"",C1172*N1172)</f>
        <v/>
      </c>
      <c r="P1172" s="1618"/>
      <c r="Q1172" s="1619" t="str">
        <f t="shared" si="36"/>
        <v/>
      </c>
      <c r="R1172" s="1619"/>
      <c r="S1172" s="1619"/>
      <c r="T1172" s="412"/>
      <c r="U1172" s="350"/>
      <c r="W1172" s="143"/>
      <c r="Y1172" s="143"/>
    </row>
    <row r="1173" spans="1:248" s="39" customFormat="1" ht="23.45" customHeight="1">
      <c r="A1173" s="260"/>
      <c r="B1173" s="281"/>
      <c r="C1173" s="90"/>
      <c r="D1173" s="1615"/>
      <c r="E1173" s="1616"/>
      <c r="F1173" s="1616"/>
      <c r="G1173" s="1616"/>
      <c r="H1173" s="1616"/>
      <c r="I1173" s="1616"/>
      <c r="J1173" s="1616"/>
      <c r="K1173" s="1616"/>
      <c r="L1173" s="217"/>
      <c r="M1173" s="253"/>
      <c r="N1173" s="131"/>
      <c r="O1173" s="1617" t="str">
        <f>IF(C1173*N1173=0,"",C1173*N1173)</f>
        <v/>
      </c>
      <c r="P1173" s="1618"/>
      <c r="Q1173" s="1619" t="str">
        <f t="shared" si="36"/>
        <v/>
      </c>
      <c r="R1173" s="1619"/>
      <c r="S1173" s="1619"/>
      <c r="T1173" s="412"/>
      <c r="U1173" s="350"/>
      <c r="W1173" s="143"/>
      <c r="Y1173" s="143"/>
    </row>
    <row r="1174" spans="1:248" s="39" customFormat="1" ht="23.45" customHeight="1">
      <c r="A1174" s="260"/>
      <c r="B1174" s="281"/>
      <c r="C1174" s="90"/>
      <c r="D1174" s="1615"/>
      <c r="E1174" s="1616"/>
      <c r="F1174" s="1616"/>
      <c r="G1174" s="1616"/>
      <c r="H1174" s="1616"/>
      <c r="I1174" s="1616"/>
      <c r="J1174" s="1616"/>
      <c r="K1174" s="1616"/>
      <c r="L1174" s="217"/>
      <c r="M1174" s="253"/>
      <c r="N1174" s="131"/>
      <c r="O1174" s="1617" t="str">
        <f>IF(C1174*N1174=0,"",C1174*N1174)</f>
        <v/>
      </c>
      <c r="P1174" s="1618"/>
      <c r="Q1174" s="1619" t="str">
        <f t="shared" si="36"/>
        <v/>
      </c>
      <c r="R1174" s="1619"/>
      <c r="S1174" s="1619"/>
      <c r="T1174" s="412"/>
      <c r="U1174" s="350"/>
      <c r="W1174" s="143"/>
      <c r="Y1174" s="143"/>
    </row>
    <row r="1175" spans="1:248" s="39" customFormat="1" ht="23.45" customHeight="1">
      <c r="A1175" s="260"/>
      <c r="B1175" s="281"/>
      <c r="C1175" s="90"/>
      <c r="D1175" s="1615"/>
      <c r="E1175" s="1616"/>
      <c r="F1175" s="1616"/>
      <c r="G1175" s="1616"/>
      <c r="H1175" s="1616"/>
      <c r="I1175" s="1616"/>
      <c r="J1175" s="1616"/>
      <c r="K1175" s="1616"/>
      <c r="L1175" s="217"/>
      <c r="M1175" s="253"/>
      <c r="N1175" s="131"/>
      <c r="O1175" s="1617" t="str">
        <f t="shared" si="35"/>
        <v/>
      </c>
      <c r="P1175" s="1618"/>
      <c r="Q1175" s="1619" t="str">
        <f t="shared" si="36"/>
        <v/>
      </c>
      <c r="R1175" s="1619"/>
      <c r="S1175" s="1619"/>
      <c r="T1175" s="412"/>
      <c r="U1175" s="350"/>
      <c r="V1175" s="202"/>
      <c r="W1175" s="202"/>
      <c r="X1175" s="202"/>
      <c r="Y1175" s="143"/>
    </row>
    <row r="1176" spans="1:248" s="39" customFormat="1" ht="23.45" customHeight="1">
      <c r="A1176" s="260"/>
      <c r="B1176" s="281"/>
      <c r="C1176" s="90"/>
      <c r="D1176" s="1615"/>
      <c r="E1176" s="1616"/>
      <c r="F1176" s="1616"/>
      <c r="G1176" s="1616"/>
      <c r="H1176" s="1616"/>
      <c r="I1176" s="1616"/>
      <c r="J1176" s="1616"/>
      <c r="K1176" s="1616"/>
      <c r="L1176" s="217"/>
      <c r="M1176" s="253"/>
      <c r="N1176" s="131"/>
      <c r="O1176" s="1617" t="str">
        <f t="shared" si="35"/>
        <v/>
      </c>
      <c r="P1176" s="1618"/>
      <c r="Q1176" s="1619" t="str">
        <f t="shared" si="36"/>
        <v/>
      </c>
      <c r="R1176" s="1619"/>
      <c r="S1176" s="1619"/>
      <c r="T1176" s="412"/>
      <c r="U1176" s="350"/>
      <c r="V1176" s="203"/>
      <c r="W1176" s="476"/>
      <c r="X1176" s="203"/>
      <c r="Y1176" s="143"/>
    </row>
    <row r="1177" spans="1:248" s="39" customFormat="1" ht="23.45" customHeight="1">
      <c r="A1177" s="260"/>
      <c r="B1177" s="281"/>
      <c r="C1177" s="90"/>
      <c r="D1177" s="1615"/>
      <c r="E1177" s="1616"/>
      <c r="F1177" s="1616"/>
      <c r="G1177" s="1616"/>
      <c r="H1177" s="1616"/>
      <c r="I1177" s="1616"/>
      <c r="J1177" s="1616"/>
      <c r="K1177" s="1616"/>
      <c r="L1177" s="217"/>
      <c r="M1177" s="253"/>
      <c r="N1177" s="131"/>
      <c r="O1177" s="1617" t="str">
        <f t="shared" si="35"/>
        <v/>
      </c>
      <c r="P1177" s="1618"/>
      <c r="Q1177" s="1619" t="str">
        <f t="shared" si="36"/>
        <v/>
      </c>
      <c r="R1177" s="1619"/>
      <c r="S1177" s="1619"/>
      <c r="T1177" s="412"/>
      <c r="U1177" s="350"/>
      <c r="V1177" s="51"/>
      <c r="W1177" s="122"/>
      <c r="X1177" s="51"/>
    </row>
    <row r="1178" spans="1:248" s="39" customFormat="1" ht="23.45" customHeight="1">
      <c r="A1178" s="260"/>
      <c r="B1178" s="281"/>
      <c r="C1178" s="90"/>
      <c r="D1178" s="1615"/>
      <c r="E1178" s="1616"/>
      <c r="F1178" s="1616"/>
      <c r="G1178" s="1616"/>
      <c r="H1178" s="1616"/>
      <c r="I1178" s="1616"/>
      <c r="J1178" s="1616"/>
      <c r="K1178" s="1616"/>
      <c r="L1178" s="217"/>
      <c r="M1178" s="253"/>
      <c r="N1178" s="131"/>
      <c r="O1178" s="1617" t="str">
        <f t="shared" si="35"/>
        <v/>
      </c>
      <c r="P1178" s="1618"/>
      <c r="Q1178" s="1619" t="str">
        <f t="shared" si="36"/>
        <v/>
      </c>
      <c r="R1178" s="1619"/>
      <c r="S1178" s="1619"/>
      <c r="T1178" s="412"/>
      <c r="U1178" s="350"/>
      <c r="V1178" s="51"/>
      <c r="W1178" s="122"/>
      <c r="X1178" s="51"/>
    </row>
    <row r="1179" spans="1:248" s="39" customFormat="1" ht="23.45" customHeight="1">
      <c r="A1179" s="260"/>
      <c r="B1179" s="281"/>
      <c r="C1179" s="90"/>
      <c r="D1179" s="1615"/>
      <c r="E1179" s="1616"/>
      <c r="F1179" s="1616"/>
      <c r="G1179" s="1616"/>
      <c r="H1179" s="1616"/>
      <c r="I1179" s="1616"/>
      <c r="J1179" s="1616"/>
      <c r="K1179" s="1616"/>
      <c r="L1179" s="217"/>
      <c r="M1179" s="253"/>
      <c r="N1179" s="131"/>
      <c r="O1179" s="1617" t="str">
        <f t="shared" si="35"/>
        <v/>
      </c>
      <c r="P1179" s="1618"/>
      <c r="Q1179" s="1619" t="str">
        <f t="shared" si="36"/>
        <v/>
      </c>
      <c r="R1179" s="1619"/>
      <c r="S1179" s="1619"/>
      <c r="T1179" s="412"/>
      <c r="U1179" s="350"/>
      <c r="V1179" s="51"/>
      <c r="W1179" s="122"/>
      <c r="X1179" s="51"/>
    </row>
    <row r="1180" spans="1:248" s="39" customFormat="1" ht="23.45" customHeight="1">
      <c r="A1180" s="260"/>
      <c r="B1180" s="281"/>
      <c r="C1180" s="90"/>
      <c r="D1180" s="1615"/>
      <c r="E1180" s="1616"/>
      <c r="F1180" s="1616"/>
      <c r="G1180" s="1616"/>
      <c r="H1180" s="1616"/>
      <c r="I1180" s="1616"/>
      <c r="J1180" s="1616"/>
      <c r="K1180" s="1616"/>
      <c r="L1180" s="217"/>
      <c r="M1180" s="253"/>
      <c r="N1180" s="131"/>
      <c r="O1180" s="1617" t="str">
        <f t="shared" si="35"/>
        <v/>
      </c>
      <c r="P1180" s="1618"/>
      <c r="Q1180" s="1619" t="str">
        <f t="shared" si="36"/>
        <v/>
      </c>
      <c r="R1180" s="1619"/>
      <c r="S1180" s="1619"/>
      <c r="T1180" s="412"/>
      <c r="U1180" s="350"/>
      <c r="V1180" s="51"/>
      <c r="W1180" s="122"/>
      <c r="X1180" s="51"/>
    </row>
    <row r="1181" spans="1:248" s="39" customFormat="1" ht="23.45" customHeight="1">
      <c r="A1181" s="260"/>
      <c r="B1181" s="281"/>
      <c r="C1181" s="90"/>
      <c r="D1181" s="1615"/>
      <c r="E1181" s="1616"/>
      <c r="F1181" s="1616"/>
      <c r="G1181" s="1616"/>
      <c r="H1181" s="1616"/>
      <c r="I1181" s="1616"/>
      <c r="J1181" s="1616"/>
      <c r="K1181" s="1616"/>
      <c r="L1181" s="217"/>
      <c r="M1181" s="253"/>
      <c r="N1181" s="131"/>
      <c r="O1181" s="1617" t="str">
        <f t="shared" si="35"/>
        <v/>
      </c>
      <c r="P1181" s="1618"/>
      <c r="Q1181" s="1619" t="str">
        <f t="shared" si="36"/>
        <v/>
      </c>
      <c r="R1181" s="1619"/>
      <c r="S1181" s="1619"/>
      <c r="T1181" s="412"/>
      <c r="U1181" s="350"/>
      <c r="V1181" s="51"/>
      <c r="W1181" s="122"/>
      <c r="X1181" s="51"/>
    </row>
    <row r="1182" spans="1:248" s="39" customFormat="1" ht="23.45" customHeight="1">
      <c r="A1182" s="260"/>
      <c r="B1182" s="281"/>
      <c r="C1182" s="90"/>
      <c r="D1182" s="1615"/>
      <c r="E1182" s="1616"/>
      <c r="F1182" s="1616"/>
      <c r="G1182" s="1616"/>
      <c r="H1182" s="1616"/>
      <c r="I1182" s="1616"/>
      <c r="J1182" s="1616"/>
      <c r="K1182" s="1616"/>
      <c r="L1182" s="217"/>
      <c r="M1182" s="253"/>
      <c r="N1182" s="131"/>
      <c r="O1182" s="1617" t="str">
        <f t="shared" si="35"/>
        <v/>
      </c>
      <c r="P1182" s="1618"/>
      <c r="Q1182" s="1619" t="str">
        <f t="shared" si="36"/>
        <v/>
      </c>
      <c r="R1182" s="1619"/>
      <c r="S1182" s="1619"/>
      <c r="T1182" s="412"/>
      <c r="U1182" s="350"/>
      <c r="V1182" s="51"/>
      <c r="W1182" s="122"/>
      <c r="X1182" s="51"/>
    </row>
    <row r="1183" spans="1:248" s="155" customFormat="1" ht="3.75" customHeight="1">
      <c r="A1183" s="260"/>
      <c r="B1183" s="231"/>
      <c r="C1183" s="232"/>
      <c r="D1183" s="233"/>
      <c r="E1183" s="233"/>
      <c r="F1183" s="233"/>
      <c r="G1183" s="233"/>
      <c r="H1183" s="233"/>
      <c r="I1183" s="233"/>
      <c r="J1183" s="233"/>
      <c r="K1183" s="233"/>
      <c r="L1183" s="234"/>
      <c r="M1183" s="235"/>
      <c r="N1183" s="236"/>
      <c r="O1183" s="237"/>
      <c r="P1183" s="238"/>
      <c r="Q1183" s="239"/>
      <c r="R1183" s="240"/>
      <c r="S1183" s="240"/>
      <c r="T1183" s="241"/>
      <c r="U1183" s="218"/>
      <c r="V1183" s="51"/>
      <c r="W1183" s="122"/>
      <c r="X1183" s="51"/>
    </row>
    <row r="1184" spans="1:248" s="49" customFormat="1" ht="21.75" customHeight="1">
      <c r="A1184" s="358"/>
      <c r="B1184" s="1568" t="str">
        <f>B1127</f>
        <v>-É IMPRESCINDÍVEL A APRESENTAÇÃO DE 3 ORÇAMENTOS DE FORNECEDORES/REPRESENTANTES AUTORIZADOS PARA CADA UM DOS ITENS SOLICITADOS. INFORME SE HOUVER UM ÚNICO FORNECEDOR.</v>
      </c>
      <c r="C1184" s="1569"/>
      <c r="D1184" s="1569"/>
      <c r="E1184" s="1569"/>
      <c r="F1184" s="1569"/>
      <c r="G1184" s="1569"/>
      <c r="H1184" s="1569"/>
      <c r="I1184" s="1569"/>
      <c r="J1184" s="1569"/>
      <c r="K1184" s="1569"/>
      <c r="L1184" s="1569"/>
      <c r="M1184" s="1569"/>
      <c r="N1184" s="1569"/>
      <c r="O1184" s="1569"/>
      <c r="P1184" s="1569"/>
      <c r="Q1184" s="1569"/>
      <c r="R1184" s="1569"/>
      <c r="S1184" s="1569"/>
      <c r="T1184" s="1570"/>
      <c r="U1184" s="351"/>
      <c r="V1184" s="51"/>
      <c r="W1184" s="122"/>
      <c r="X1184" s="51"/>
      <c r="Y1184" s="202"/>
      <c r="Z1184" s="197"/>
      <c r="AA1184" s="197"/>
      <c r="AB1184" s="197"/>
      <c r="AC1184" s="197"/>
      <c r="AD1184" s="197"/>
      <c r="AE1184" s="197"/>
      <c r="AF1184" s="197"/>
      <c r="AG1184" s="197"/>
      <c r="AH1184" s="197"/>
      <c r="AI1184" s="197"/>
      <c r="AJ1184" s="197"/>
      <c r="AK1184" s="197"/>
      <c r="AL1184" s="197"/>
      <c r="AM1184" s="197"/>
      <c r="AN1184" s="197"/>
      <c r="AO1184" s="194"/>
      <c r="AP1184" s="194"/>
      <c r="AQ1184" s="194"/>
      <c r="AR1184" s="194"/>
      <c r="AS1184" s="194"/>
      <c r="AT1184" s="194"/>
      <c r="AU1184" s="194"/>
      <c r="AV1184" s="194"/>
      <c r="AW1184" s="194"/>
      <c r="AX1184" s="194"/>
      <c r="AY1184" s="194"/>
      <c r="AZ1184" s="194"/>
      <c r="BA1184" s="194"/>
      <c r="BB1184" s="194"/>
      <c r="BC1184" s="194"/>
      <c r="BD1184" s="194"/>
      <c r="BE1184" s="194"/>
      <c r="BF1184" s="194"/>
      <c r="BG1184" s="194"/>
      <c r="BH1184" s="194"/>
      <c r="BI1184" s="194"/>
      <c r="BJ1184" s="194"/>
      <c r="BK1184" s="194"/>
      <c r="BL1184" s="194"/>
      <c r="BM1184" s="194"/>
      <c r="BN1184" s="194"/>
      <c r="BO1184" s="194"/>
      <c r="BP1184" s="194"/>
      <c r="BQ1184" s="194"/>
      <c r="BR1184" s="194"/>
      <c r="BS1184" s="194"/>
      <c r="BT1184" s="194"/>
      <c r="BU1184" s="194"/>
      <c r="BV1184" s="194"/>
      <c r="BW1184" s="194"/>
      <c r="BX1184" s="194"/>
      <c r="BY1184" s="194"/>
      <c r="BZ1184" s="194"/>
      <c r="CA1184" s="194"/>
      <c r="CB1184" s="194"/>
      <c r="CC1184" s="194"/>
      <c r="CD1184" s="194"/>
      <c r="CE1184" s="194"/>
      <c r="CF1184" s="194"/>
      <c r="CG1184" s="194"/>
      <c r="CH1184" s="194"/>
      <c r="CI1184" s="194"/>
      <c r="CJ1184" s="194"/>
      <c r="CK1184" s="194"/>
      <c r="CL1184" s="194"/>
      <c r="CM1184" s="194"/>
      <c r="CN1184" s="194"/>
      <c r="CO1184" s="194"/>
      <c r="CP1184" s="194"/>
      <c r="CQ1184" s="194"/>
      <c r="CR1184" s="194"/>
      <c r="CS1184" s="194"/>
      <c r="CT1184" s="194"/>
      <c r="CU1184" s="194"/>
      <c r="CV1184" s="194"/>
      <c r="CW1184" s="194"/>
      <c r="CX1184" s="194"/>
      <c r="CY1184" s="194"/>
      <c r="CZ1184" s="194"/>
      <c r="DA1184" s="194"/>
      <c r="DB1184" s="194"/>
      <c r="DC1184" s="194"/>
      <c r="DD1184" s="194"/>
      <c r="DE1184" s="194"/>
      <c r="DF1184" s="194"/>
      <c r="DG1184" s="194"/>
      <c r="DH1184" s="194"/>
      <c r="DI1184" s="194"/>
      <c r="DJ1184" s="194"/>
      <c r="DK1184" s="194"/>
      <c r="DL1184" s="194"/>
      <c r="DM1184" s="194"/>
      <c r="DN1184" s="194"/>
      <c r="DO1184" s="194"/>
      <c r="DP1184" s="194"/>
      <c r="DQ1184" s="194"/>
      <c r="DR1184" s="194"/>
      <c r="DS1184" s="194"/>
      <c r="DT1184" s="194"/>
      <c r="DU1184" s="194"/>
      <c r="DV1184" s="194"/>
      <c r="DW1184" s="194"/>
      <c r="DX1184" s="194"/>
      <c r="DY1184" s="194"/>
      <c r="DZ1184" s="194"/>
      <c r="EA1184" s="194"/>
      <c r="EB1184" s="194"/>
      <c r="EC1184" s="194"/>
      <c r="ED1184" s="194"/>
      <c r="EE1184" s="194"/>
      <c r="EF1184" s="194"/>
      <c r="EG1184" s="194"/>
      <c r="EH1184" s="194"/>
      <c r="EI1184" s="194"/>
      <c r="EJ1184" s="194"/>
      <c r="EK1184" s="194"/>
      <c r="EL1184" s="194"/>
      <c r="EM1184" s="194"/>
      <c r="EN1184" s="194"/>
      <c r="EO1184" s="194"/>
      <c r="EP1184" s="194"/>
      <c r="EQ1184" s="194"/>
      <c r="ER1184" s="194"/>
      <c r="ES1184" s="194"/>
      <c r="ET1184" s="194"/>
      <c r="EU1184" s="194"/>
      <c r="EV1184" s="194"/>
      <c r="EW1184" s="194"/>
      <c r="EX1184" s="194"/>
      <c r="EY1184" s="194"/>
      <c r="EZ1184" s="194"/>
      <c r="FA1184" s="194"/>
      <c r="FB1184" s="194"/>
      <c r="FC1184" s="194"/>
      <c r="FD1184" s="194"/>
      <c r="FE1184" s="194"/>
      <c r="FF1184" s="194"/>
      <c r="FG1184" s="194"/>
      <c r="FH1184" s="194"/>
      <c r="FI1184" s="194"/>
      <c r="FJ1184" s="194"/>
      <c r="FK1184" s="194"/>
      <c r="FL1184" s="194"/>
      <c r="FM1184" s="194"/>
      <c r="FN1184" s="194"/>
      <c r="FO1184" s="194"/>
      <c r="FP1184" s="194"/>
      <c r="FQ1184" s="194"/>
      <c r="FR1184" s="194"/>
      <c r="FS1184" s="194"/>
      <c r="FT1184" s="194"/>
      <c r="FU1184" s="194"/>
      <c r="FV1184" s="194"/>
      <c r="FW1184" s="194"/>
      <c r="FX1184" s="194"/>
      <c r="FY1184" s="194"/>
      <c r="FZ1184" s="194"/>
      <c r="GA1184" s="194"/>
      <c r="GB1184" s="194"/>
      <c r="GC1184" s="194"/>
      <c r="GD1184" s="194"/>
      <c r="GE1184" s="194"/>
      <c r="GF1184" s="194"/>
      <c r="GG1184" s="194"/>
      <c r="GH1184" s="194"/>
      <c r="GI1184" s="194"/>
      <c r="GJ1184" s="194"/>
      <c r="GK1184" s="194"/>
      <c r="GL1184" s="194"/>
      <c r="GM1184" s="194"/>
      <c r="GN1184" s="194"/>
      <c r="GO1184" s="194"/>
      <c r="GP1184" s="194"/>
      <c r="GQ1184" s="194"/>
      <c r="GR1184" s="194"/>
      <c r="GS1184" s="194"/>
      <c r="GT1184" s="194"/>
      <c r="GU1184" s="194"/>
      <c r="GV1184" s="194"/>
      <c r="GW1184" s="194"/>
      <c r="GX1184" s="194"/>
      <c r="GY1184" s="194"/>
      <c r="GZ1184" s="194"/>
      <c r="HA1184" s="194"/>
      <c r="HB1184" s="194"/>
      <c r="HC1184" s="194"/>
      <c r="HD1184" s="194"/>
      <c r="HE1184" s="194"/>
      <c r="HF1184" s="194"/>
      <c r="HG1184" s="194"/>
      <c r="HH1184" s="194"/>
      <c r="HI1184" s="194"/>
      <c r="HJ1184" s="194"/>
      <c r="HK1184" s="194"/>
      <c r="HL1184" s="194"/>
      <c r="HM1184" s="194"/>
      <c r="HN1184" s="194"/>
      <c r="HO1184" s="194"/>
      <c r="HP1184" s="194"/>
      <c r="HQ1184" s="194"/>
      <c r="HR1184" s="194"/>
      <c r="HS1184" s="194"/>
      <c r="HT1184" s="194"/>
      <c r="HU1184" s="194"/>
      <c r="HV1184" s="194"/>
      <c r="HW1184" s="194"/>
      <c r="HX1184" s="194"/>
      <c r="HY1184" s="194"/>
      <c r="HZ1184" s="194"/>
      <c r="IA1184" s="194"/>
      <c r="IB1184" s="194"/>
      <c r="IC1184" s="194"/>
      <c r="ID1184" s="194"/>
      <c r="IE1184" s="194"/>
      <c r="IF1184" s="194"/>
      <c r="IG1184" s="194"/>
      <c r="IH1184" s="194"/>
      <c r="II1184" s="194"/>
      <c r="IJ1184" s="194"/>
      <c r="IK1184" s="194"/>
      <c r="IL1184" s="194"/>
      <c r="IM1184" s="194"/>
      <c r="IN1184" s="194"/>
    </row>
    <row r="1185" spans="1:248" s="49" customFormat="1" ht="21.75" customHeight="1">
      <c r="A1185" s="358"/>
      <c r="B1185" s="1625" t="str">
        <f>B1128</f>
        <v xml:space="preserve">- JUSTIFIQUE EM ANEXO A UTILIDADE DE CADA MATERIAL SOLICITADO PARA O DESENVOLVIMENTO DO PROJETO DE PESQUISA PROPOSTO.  </v>
      </c>
      <c r="C1185" s="1627"/>
      <c r="D1185" s="1627"/>
      <c r="E1185" s="1627"/>
      <c r="F1185" s="1627"/>
      <c r="G1185" s="1627"/>
      <c r="H1185" s="1627"/>
      <c r="I1185" s="1627"/>
      <c r="J1185" s="1627"/>
      <c r="K1185" s="1627"/>
      <c r="L1185" s="1627"/>
      <c r="M1185" s="1627"/>
      <c r="N1185" s="1627"/>
      <c r="O1185" s="1627"/>
      <c r="P1185" s="1627"/>
      <c r="Q1185" s="1627"/>
      <c r="R1185" s="1627"/>
      <c r="S1185" s="1627"/>
      <c r="T1185" s="1628"/>
      <c r="U1185" s="351"/>
      <c r="V1185" s="51"/>
      <c r="W1185" s="122"/>
      <c r="X1185" s="51"/>
      <c r="Y1185" s="202"/>
      <c r="Z1185" s="197"/>
      <c r="AA1185" s="197"/>
      <c r="AB1185" s="197"/>
      <c r="AC1185" s="197"/>
      <c r="AD1185" s="197"/>
      <c r="AE1185" s="197"/>
      <c r="AF1185" s="197"/>
      <c r="AG1185" s="197"/>
      <c r="AH1185" s="197"/>
      <c r="AI1185" s="197"/>
      <c r="AJ1185" s="197"/>
      <c r="AK1185" s="197"/>
      <c r="AL1185" s="197"/>
      <c r="AM1185" s="197"/>
      <c r="AN1185" s="197"/>
      <c r="AO1185" s="194"/>
      <c r="AP1185" s="194"/>
      <c r="AQ1185" s="194"/>
      <c r="AR1185" s="194"/>
      <c r="AS1185" s="194"/>
      <c r="AT1185" s="194"/>
      <c r="AU1185" s="194"/>
      <c r="AV1185" s="194"/>
      <c r="AW1185" s="194"/>
      <c r="AX1185" s="194"/>
      <c r="AY1185" s="194"/>
      <c r="AZ1185" s="194"/>
      <c r="BA1185" s="194"/>
      <c r="BB1185" s="194"/>
      <c r="BC1185" s="194"/>
      <c r="BD1185" s="194"/>
      <c r="BE1185" s="194"/>
      <c r="BF1185" s="194"/>
      <c r="BG1185" s="194"/>
      <c r="BH1185" s="194"/>
      <c r="BI1185" s="194"/>
      <c r="BJ1185" s="194"/>
      <c r="BK1185" s="194"/>
      <c r="BL1185" s="194"/>
      <c r="BM1185" s="194"/>
      <c r="BN1185" s="194"/>
      <c r="BO1185" s="194"/>
      <c r="BP1185" s="194"/>
      <c r="BQ1185" s="194"/>
      <c r="BR1185" s="194"/>
      <c r="BS1185" s="194"/>
      <c r="BT1185" s="194"/>
      <c r="BU1185" s="194"/>
      <c r="BV1185" s="194"/>
      <c r="BW1185" s="194"/>
      <c r="BX1185" s="194"/>
      <c r="BY1185" s="194"/>
      <c r="BZ1185" s="194"/>
      <c r="CA1185" s="194"/>
      <c r="CB1185" s="194"/>
      <c r="CC1185" s="194"/>
      <c r="CD1185" s="194"/>
      <c r="CE1185" s="194"/>
      <c r="CF1185" s="194"/>
      <c r="CG1185" s="194"/>
      <c r="CH1185" s="194"/>
      <c r="CI1185" s="194"/>
      <c r="CJ1185" s="194"/>
      <c r="CK1185" s="194"/>
      <c r="CL1185" s="194"/>
      <c r="CM1185" s="194"/>
      <c r="CN1185" s="194"/>
      <c r="CO1185" s="194"/>
      <c r="CP1185" s="194"/>
      <c r="CQ1185" s="194"/>
      <c r="CR1185" s="194"/>
      <c r="CS1185" s="194"/>
      <c r="CT1185" s="194"/>
      <c r="CU1185" s="194"/>
      <c r="CV1185" s="194"/>
      <c r="CW1185" s="194"/>
      <c r="CX1185" s="194"/>
      <c r="CY1185" s="194"/>
      <c r="CZ1185" s="194"/>
      <c r="DA1185" s="194"/>
      <c r="DB1185" s="194"/>
      <c r="DC1185" s="194"/>
      <c r="DD1185" s="194"/>
      <c r="DE1185" s="194"/>
      <c r="DF1185" s="194"/>
      <c r="DG1185" s="194"/>
      <c r="DH1185" s="194"/>
      <c r="DI1185" s="194"/>
      <c r="DJ1185" s="194"/>
      <c r="DK1185" s="194"/>
      <c r="DL1185" s="194"/>
      <c r="DM1185" s="194"/>
      <c r="DN1185" s="194"/>
      <c r="DO1185" s="194"/>
      <c r="DP1185" s="194"/>
      <c r="DQ1185" s="194"/>
      <c r="DR1185" s="194"/>
      <c r="DS1185" s="194"/>
      <c r="DT1185" s="194"/>
      <c r="DU1185" s="194"/>
      <c r="DV1185" s="194"/>
      <c r="DW1185" s="194"/>
      <c r="DX1185" s="194"/>
      <c r="DY1185" s="194"/>
      <c r="DZ1185" s="194"/>
      <c r="EA1185" s="194"/>
      <c r="EB1185" s="194"/>
      <c r="EC1185" s="194"/>
      <c r="ED1185" s="194"/>
      <c r="EE1185" s="194"/>
      <c r="EF1185" s="194"/>
      <c r="EG1185" s="194"/>
      <c r="EH1185" s="194"/>
      <c r="EI1185" s="194"/>
      <c r="EJ1185" s="194"/>
      <c r="EK1185" s="194"/>
      <c r="EL1185" s="194"/>
      <c r="EM1185" s="194"/>
      <c r="EN1185" s="194"/>
      <c r="EO1185" s="194"/>
      <c r="EP1185" s="194"/>
      <c r="EQ1185" s="194"/>
      <c r="ER1185" s="194"/>
      <c r="ES1185" s="194"/>
      <c r="ET1185" s="194"/>
      <c r="EU1185" s="194"/>
      <c r="EV1185" s="194"/>
      <c r="EW1185" s="194"/>
      <c r="EX1185" s="194"/>
      <c r="EY1185" s="194"/>
      <c r="EZ1185" s="194"/>
      <c r="FA1185" s="194"/>
      <c r="FB1185" s="194"/>
      <c r="FC1185" s="194"/>
      <c r="FD1185" s="194"/>
      <c r="FE1185" s="194"/>
      <c r="FF1185" s="194"/>
      <c r="FG1185" s="194"/>
      <c r="FH1185" s="194"/>
      <c r="FI1185" s="194"/>
      <c r="FJ1185" s="194"/>
      <c r="FK1185" s="194"/>
      <c r="FL1185" s="194"/>
      <c r="FM1185" s="194"/>
      <c r="FN1185" s="194"/>
      <c r="FO1185" s="194"/>
      <c r="FP1185" s="194"/>
      <c r="FQ1185" s="194"/>
      <c r="FR1185" s="194"/>
      <c r="FS1185" s="194"/>
      <c r="FT1185" s="194"/>
      <c r="FU1185" s="194"/>
      <c r="FV1185" s="194"/>
      <c r="FW1185" s="194"/>
      <c r="FX1185" s="194"/>
      <c r="FY1185" s="194"/>
      <c r="FZ1185" s="194"/>
      <c r="GA1185" s="194"/>
      <c r="GB1185" s="194"/>
      <c r="GC1185" s="194"/>
      <c r="GD1185" s="194"/>
      <c r="GE1185" s="194"/>
      <c r="GF1185" s="194"/>
      <c r="GG1185" s="194"/>
      <c r="GH1185" s="194"/>
      <c r="GI1185" s="194"/>
      <c r="GJ1185" s="194"/>
      <c r="GK1185" s="194"/>
      <c r="GL1185" s="194"/>
      <c r="GM1185" s="194"/>
      <c r="GN1185" s="194"/>
      <c r="GO1185" s="194"/>
      <c r="GP1185" s="194"/>
      <c r="GQ1185" s="194"/>
      <c r="GR1185" s="194"/>
      <c r="GS1185" s="194"/>
      <c r="GT1185" s="194"/>
      <c r="GU1185" s="194"/>
      <c r="GV1185" s="194"/>
      <c r="GW1185" s="194"/>
      <c r="GX1185" s="194"/>
      <c r="GY1185" s="194"/>
      <c r="GZ1185" s="194"/>
      <c r="HA1185" s="194"/>
      <c r="HB1185" s="194"/>
      <c r="HC1185" s="194"/>
      <c r="HD1185" s="194"/>
      <c r="HE1185" s="194"/>
      <c r="HF1185" s="194"/>
      <c r="HG1185" s="194"/>
      <c r="HH1185" s="194"/>
      <c r="HI1185" s="194"/>
      <c r="HJ1185" s="194"/>
      <c r="HK1185" s="194"/>
      <c r="HL1185" s="194"/>
      <c r="HM1185" s="194"/>
      <c r="HN1185" s="194"/>
      <c r="HO1185" s="194"/>
      <c r="HP1185" s="194"/>
      <c r="HQ1185" s="194"/>
      <c r="HR1185" s="194"/>
      <c r="HS1185" s="194"/>
      <c r="HT1185" s="194"/>
      <c r="HU1185" s="194"/>
      <c r="HV1185" s="194"/>
      <c r="HW1185" s="194"/>
      <c r="HX1185" s="194"/>
      <c r="HY1185" s="194"/>
      <c r="HZ1185" s="194"/>
      <c r="IA1185" s="194"/>
      <c r="IB1185" s="194"/>
      <c r="IC1185" s="194"/>
      <c r="ID1185" s="194"/>
      <c r="IE1185" s="194"/>
      <c r="IF1185" s="194"/>
      <c r="IG1185" s="194"/>
      <c r="IH1185" s="194"/>
      <c r="II1185" s="194"/>
      <c r="IJ1185" s="194"/>
      <c r="IK1185" s="194"/>
      <c r="IL1185" s="194"/>
      <c r="IM1185" s="194"/>
      <c r="IN1185" s="194"/>
    </row>
    <row r="1186" spans="1:248" s="314" customFormat="1" ht="12" customHeight="1">
      <c r="A1186" s="260"/>
      <c r="B1186" s="224" t="str">
        <f>B1129</f>
        <v>FAPESP,  SETEMBRO DE 2015</v>
      </c>
      <c r="C1186" s="3"/>
      <c r="D1186" s="3"/>
      <c r="L1186" s="3"/>
      <c r="M1186" s="1641"/>
      <c r="N1186" s="1641"/>
      <c r="O1186" s="1641"/>
      <c r="P1186" s="1641"/>
      <c r="Q1186" s="1641"/>
      <c r="R1186" s="1641"/>
      <c r="S1186" s="211">
        <v>7</v>
      </c>
      <c r="T1186" s="203">
        <v>4</v>
      </c>
      <c r="U1186" s="203"/>
      <c r="V1186" s="51"/>
      <c r="W1186" s="122"/>
      <c r="X1186" s="51"/>
      <c r="Y1186" s="203"/>
      <c r="Z1186" s="198"/>
      <c r="AA1186" s="198"/>
      <c r="AB1186" s="198"/>
      <c r="AC1186" s="198"/>
      <c r="AD1186" s="198"/>
      <c r="AE1186" s="198"/>
      <c r="AF1186" s="198"/>
      <c r="AG1186" s="198"/>
      <c r="AH1186" s="198"/>
      <c r="AI1186" s="198"/>
      <c r="AJ1186" s="198"/>
      <c r="AK1186" s="198"/>
      <c r="AL1186" s="198"/>
      <c r="AM1186" s="198"/>
      <c r="AN1186" s="198"/>
      <c r="AO1186" s="186"/>
      <c r="AP1186" s="186"/>
      <c r="AQ1186" s="186"/>
      <c r="AR1186" s="186"/>
      <c r="AS1186" s="186"/>
      <c r="AT1186" s="186"/>
      <c r="AU1186" s="186"/>
      <c r="AV1186" s="186"/>
      <c r="AW1186" s="186"/>
      <c r="AX1186" s="186"/>
      <c r="AY1186" s="186"/>
      <c r="AZ1186" s="186"/>
      <c r="BA1186" s="186"/>
      <c r="BB1186" s="186"/>
      <c r="BC1186" s="186"/>
      <c r="BD1186" s="186"/>
      <c r="BE1186" s="186"/>
      <c r="BF1186" s="186"/>
      <c r="BG1186" s="186"/>
      <c r="BH1186" s="186"/>
      <c r="BI1186" s="186"/>
      <c r="BJ1186" s="186"/>
      <c r="BK1186" s="186"/>
      <c r="BL1186" s="186"/>
      <c r="BM1186" s="186"/>
      <c r="BN1186" s="186"/>
      <c r="BO1186" s="186"/>
      <c r="BP1186" s="186"/>
      <c r="BQ1186" s="186"/>
      <c r="BR1186" s="186"/>
      <c r="BS1186" s="186"/>
      <c r="BT1186" s="186"/>
      <c r="BU1186" s="186"/>
      <c r="BV1186" s="186"/>
      <c r="BW1186" s="186"/>
      <c r="BX1186" s="186"/>
      <c r="BY1186" s="186"/>
      <c r="BZ1186" s="186"/>
      <c r="CA1186" s="186"/>
      <c r="CB1186" s="186"/>
      <c r="CC1186" s="186"/>
      <c r="CD1186" s="186"/>
      <c r="CE1186" s="186"/>
      <c r="CF1186" s="186"/>
      <c r="CG1186" s="186"/>
      <c r="CH1186" s="186"/>
      <c r="CI1186" s="186"/>
      <c r="CJ1186" s="186"/>
      <c r="CK1186" s="186"/>
      <c r="CL1186" s="186"/>
      <c r="CM1186" s="186"/>
      <c r="CN1186" s="186"/>
      <c r="CO1186" s="186"/>
      <c r="CP1186" s="186"/>
      <c r="CQ1186" s="186"/>
      <c r="CR1186" s="186"/>
      <c r="CS1186" s="186"/>
      <c r="CT1186" s="186"/>
      <c r="CU1186" s="186"/>
      <c r="CV1186" s="186"/>
      <c r="CW1186" s="186"/>
      <c r="CX1186" s="186"/>
      <c r="CY1186" s="186"/>
      <c r="CZ1186" s="186"/>
      <c r="DA1186" s="186"/>
      <c r="DB1186" s="186"/>
      <c r="DC1186" s="186"/>
      <c r="DD1186" s="186"/>
      <c r="DE1186" s="186"/>
      <c r="DF1186" s="186"/>
      <c r="DG1186" s="186"/>
      <c r="DH1186" s="186"/>
      <c r="DI1186" s="186"/>
      <c r="DJ1186" s="186"/>
      <c r="DK1186" s="186"/>
      <c r="DL1186" s="186"/>
      <c r="DM1186" s="186"/>
      <c r="DN1186" s="186"/>
      <c r="DO1186" s="186"/>
      <c r="DP1186" s="186"/>
      <c r="DQ1186" s="186"/>
      <c r="DR1186" s="186"/>
      <c r="DS1186" s="186"/>
      <c r="DT1186" s="186"/>
      <c r="DU1186" s="186"/>
      <c r="DV1186" s="186"/>
      <c r="DW1186" s="186"/>
      <c r="DX1186" s="186"/>
      <c r="DY1186" s="186"/>
      <c r="DZ1186" s="186"/>
      <c r="EA1186" s="186"/>
      <c r="EB1186" s="186"/>
      <c r="EC1186" s="186"/>
      <c r="ED1186" s="186"/>
      <c r="EE1186" s="186"/>
      <c r="EF1186" s="186"/>
      <c r="EG1186" s="186"/>
      <c r="EH1186" s="186"/>
      <c r="EI1186" s="186"/>
      <c r="EJ1186" s="186"/>
      <c r="EK1186" s="186"/>
      <c r="EL1186" s="186"/>
      <c r="EM1186" s="186"/>
      <c r="EN1186" s="186"/>
      <c r="EO1186" s="186"/>
      <c r="EP1186" s="186"/>
      <c r="EQ1186" s="186"/>
      <c r="ER1186" s="186"/>
      <c r="ES1186" s="186"/>
      <c r="ET1186" s="186"/>
      <c r="EU1186" s="186"/>
      <c r="EV1186" s="186"/>
      <c r="EW1186" s="186"/>
      <c r="EX1186" s="186"/>
      <c r="EY1186" s="186"/>
      <c r="EZ1186" s="186"/>
      <c r="FA1186" s="186"/>
      <c r="FB1186" s="186"/>
      <c r="FC1186" s="186"/>
      <c r="FD1186" s="186"/>
      <c r="FE1186" s="186"/>
      <c r="FF1186" s="186"/>
      <c r="FG1186" s="186"/>
      <c r="FH1186" s="186"/>
      <c r="FI1186" s="186"/>
      <c r="FJ1186" s="186"/>
      <c r="FK1186" s="186"/>
      <c r="FL1186" s="186"/>
      <c r="FM1186" s="186"/>
      <c r="FN1186" s="186"/>
      <c r="FO1186" s="186"/>
      <c r="FP1186" s="186"/>
      <c r="FQ1186" s="186"/>
      <c r="FR1186" s="186"/>
      <c r="FS1186" s="186"/>
      <c r="FT1186" s="186"/>
      <c r="FU1186" s="186"/>
      <c r="FV1186" s="186"/>
      <c r="FW1186" s="186"/>
      <c r="FX1186" s="186"/>
      <c r="FY1186" s="186"/>
      <c r="FZ1186" s="186"/>
      <c r="GA1186" s="186"/>
      <c r="GB1186" s="186"/>
      <c r="GC1186" s="186"/>
      <c r="GD1186" s="186"/>
      <c r="GE1186" s="186"/>
      <c r="GF1186" s="186"/>
      <c r="GG1186" s="186"/>
      <c r="GH1186" s="186"/>
      <c r="GI1186" s="186"/>
      <c r="GJ1186" s="186"/>
      <c r="GK1186" s="186"/>
      <c r="GL1186" s="186"/>
      <c r="GM1186" s="186"/>
      <c r="GN1186" s="186"/>
      <c r="GO1186" s="186"/>
      <c r="GP1186" s="186"/>
      <c r="GQ1186" s="186"/>
      <c r="GR1186" s="186"/>
      <c r="GS1186" s="186"/>
      <c r="GT1186" s="186"/>
      <c r="GU1186" s="186"/>
      <c r="GV1186" s="186"/>
      <c r="GW1186" s="186"/>
      <c r="GX1186" s="186"/>
      <c r="GY1186" s="186"/>
      <c r="GZ1186" s="186"/>
      <c r="HA1186" s="186"/>
      <c r="HB1186" s="186"/>
      <c r="HC1186" s="186"/>
      <c r="HD1186" s="186"/>
      <c r="HE1186" s="186"/>
      <c r="HF1186" s="186"/>
      <c r="HG1186" s="186"/>
      <c r="HH1186" s="186"/>
      <c r="HI1186" s="186"/>
      <c r="HJ1186" s="186"/>
      <c r="HK1186" s="186"/>
      <c r="HL1186" s="186"/>
      <c r="HM1186" s="186"/>
      <c r="HN1186" s="186"/>
      <c r="HO1186" s="186"/>
      <c r="HP1186" s="186"/>
      <c r="HQ1186" s="186"/>
      <c r="HR1186" s="186"/>
      <c r="HS1186" s="186"/>
      <c r="HT1186" s="186"/>
      <c r="HU1186" s="186"/>
      <c r="HV1186" s="186"/>
      <c r="HW1186" s="186"/>
      <c r="HX1186" s="186"/>
      <c r="HY1186" s="186"/>
      <c r="HZ1186" s="186"/>
      <c r="IA1186" s="186"/>
      <c r="IB1186" s="186"/>
      <c r="IC1186" s="186"/>
      <c r="ID1186" s="186"/>
      <c r="IE1186" s="186"/>
      <c r="IF1186" s="186"/>
      <c r="IG1186" s="186"/>
      <c r="IH1186" s="186"/>
      <c r="II1186" s="186"/>
      <c r="IJ1186" s="186"/>
      <c r="IK1186" s="186"/>
      <c r="IL1186" s="186"/>
      <c r="IM1186" s="186"/>
      <c r="IN1186" s="186"/>
    </row>
    <row r="1187" spans="1:248" s="442" customFormat="1" ht="12.75" hidden="1" customHeight="1">
      <c r="A1187" s="260"/>
      <c r="C1187" s="443"/>
      <c r="D1187" s="443"/>
      <c r="L1187" s="443"/>
      <c r="M1187" s="443"/>
      <c r="V1187" s="444"/>
      <c r="W1187" s="158"/>
      <c r="X1187" s="444"/>
    </row>
    <row r="1188" spans="1:248" s="442" customFormat="1" ht="12.75" hidden="1" customHeight="1">
      <c r="A1188" s="260"/>
      <c r="C1188" s="443"/>
      <c r="D1188" s="443"/>
      <c r="L1188" s="443"/>
      <c r="M1188" s="443"/>
      <c r="V1188" s="444"/>
      <c r="W1188" s="158"/>
      <c r="X1188" s="444"/>
    </row>
    <row r="1189" spans="1:248" s="442" customFormat="1" ht="12.75" hidden="1" customHeight="1">
      <c r="A1189" s="260"/>
      <c r="C1189" s="443"/>
      <c r="D1189" s="443"/>
      <c r="L1189" s="443"/>
      <c r="M1189" s="443"/>
      <c r="V1189" s="444"/>
      <c r="W1189" s="158"/>
      <c r="X1189" s="444"/>
    </row>
    <row r="1190" spans="1:248" s="442" customFormat="1" ht="12.75" hidden="1" customHeight="1">
      <c r="A1190" s="260"/>
      <c r="C1190" s="443"/>
      <c r="D1190" s="443"/>
      <c r="L1190" s="443"/>
      <c r="M1190" s="443"/>
      <c r="V1190" s="444"/>
      <c r="W1190" s="158"/>
      <c r="X1190" s="444"/>
    </row>
    <row r="1191" spans="1:248" s="442" customFormat="1" ht="12.75" hidden="1" customHeight="1">
      <c r="A1191" s="260"/>
      <c r="C1191" s="443"/>
      <c r="D1191" s="443"/>
      <c r="L1191" s="443"/>
      <c r="M1191" s="443"/>
      <c r="V1191" s="444"/>
      <c r="W1191" s="158"/>
      <c r="X1191" s="444"/>
    </row>
    <row r="1192" spans="1:248" s="442" customFormat="1" ht="12.75" hidden="1" customHeight="1">
      <c r="A1192" s="260"/>
      <c r="C1192" s="443"/>
      <c r="D1192" s="443"/>
      <c r="L1192" s="443"/>
      <c r="M1192" s="443"/>
      <c r="V1192" s="444"/>
      <c r="W1192" s="158"/>
      <c r="X1192" s="444"/>
    </row>
    <row r="1193" spans="1:248" s="442" customFormat="1" ht="12.75" hidden="1" customHeight="1">
      <c r="A1193" s="260"/>
      <c r="C1193" s="443"/>
      <c r="D1193" s="443"/>
      <c r="L1193" s="443"/>
      <c r="M1193" s="443"/>
      <c r="V1193" s="444"/>
      <c r="W1193" s="158"/>
      <c r="X1193" s="444"/>
    </row>
    <row r="1194" spans="1:248" s="442" customFormat="1" ht="12.75" hidden="1" customHeight="1">
      <c r="A1194" s="260"/>
      <c r="C1194" s="443"/>
      <c r="D1194" s="443"/>
      <c r="L1194" s="443"/>
      <c r="M1194" s="443"/>
      <c r="V1194" s="444"/>
      <c r="W1194" s="158"/>
      <c r="X1194" s="444"/>
    </row>
    <row r="1195" spans="1:248" s="442" customFormat="1" ht="12.75" hidden="1" customHeight="1">
      <c r="A1195" s="260"/>
      <c r="C1195" s="443"/>
      <c r="D1195" s="443"/>
      <c r="L1195" s="443"/>
      <c r="M1195" s="443"/>
      <c r="V1195" s="444"/>
      <c r="W1195" s="158"/>
      <c r="X1195" s="444"/>
    </row>
    <row r="1196" spans="1:248" s="442" customFormat="1" ht="12.75" hidden="1" customHeight="1">
      <c r="A1196" s="260"/>
      <c r="C1196" s="443"/>
      <c r="D1196" s="443"/>
      <c r="L1196" s="443"/>
      <c r="M1196" s="443"/>
      <c r="V1196" s="444"/>
      <c r="W1196" s="158"/>
      <c r="X1196" s="444"/>
    </row>
    <row r="1197" spans="1:248" s="442" customFormat="1" ht="12.75" hidden="1" customHeight="1">
      <c r="A1197" s="260"/>
      <c r="C1197" s="443"/>
      <c r="D1197" s="443"/>
      <c r="L1197" s="443"/>
      <c r="M1197" s="443"/>
      <c r="V1197" s="444"/>
      <c r="W1197" s="158"/>
      <c r="X1197" s="444"/>
    </row>
    <row r="1198" spans="1:248" s="442" customFormat="1" ht="12.75" hidden="1" customHeight="1">
      <c r="A1198" s="260"/>
      <c r="C1198" s="443"/>
      <c r="D1198" s="443"/>
      <c r="L1198" s="443"/>
      <c r="M1198" s="443"/>
      <c r="V1198" s="444"/>
      <c r="W1198" s="158"/>
      <c r="X1198" s="444"/>
    </row>
    <row r="1199" spans="1:248" s="442" customFormat="1" ht="12.75" hidden="1" customHeight="1">
      <c r="A1199" s="260"/>
      <c r="C1199" s="443"/>
      <c r="D1199" s="443"/>
      <c r="L1199" s="443"/>
      <c r="M1199" s="443"/>
      <c r="V1199" s="444"/>
      <c r="W1199" s="158"/>
      <c r="X1199" s="444"/>
    </row>
    <row r="1200" spans="1:248" s="442" customFormat="1" ht="12.75" hidden="1" customHeight="1">
      <c r="A1200" s="260"/>
      <c r="C1200" s="443"/>
      <c r="D1200" s="443"/>
      <c r="L1200" s="443"/>
      <c r="M1200" s="443"/>
      <c r="V1200" s="444"/>
      <c r="W1200" s="158"/>
      <c r="X1200" s="444"/>
    </row>
    <row r="1201" spans="1:24" s="442" customFormat="1" ht="12.75" hidden="1" customHeight="1">
      <c r="A1201" s="260"/>
      <c r="C1201" s="443"/>
      <c r="D1201" s="443"/>
      <c r="L1201" s="443"/>
      <c r="M1201" s="443"/>
      <c r="V1201" s="444"/>
      <c r="W1201" s="158"/>
      <c r="X1201" s="444"/>
    </row>
    <row r="1202" spans="1:24" s="442" customFormat="1" ht="12.75" hidden="1" customHeight="1">
      <c r="A1202" s="260"/>
      <c r="C1202" s="443"/>
      <c r="D1202" s="443"/>
      <c r="L1202" s="443"/>
      <c r="M1202" s="443"/>
      <c r="V1202" s="444"/>
      <c r="W1202" s="158"/>
      <c r="X1202" s="444"/>
    </row>
    <row r="1203" spans="1:24" s="442" customFormat="1" ht="12.75" hidden="1" customHeight="1">
      <c r="A1203" s="260"/>
      <c r="C1203" s="443"/>
      <c r="D1203" s="443"/>
      <c r="L1203" s="443"/>
      <c r="M1203" s="443"/>
      <c r="V1203" s="444"/>
      <c r="W1203" s="158"/>
      <c r="X1203" s="444"/>
    </row>
    <row r="1204" spans="1:24" s="442" customFormat="1" ht="12.75" hidden="1" customHeight="1">
      <c r="A1204" s="260"/>
      <c r="C1204" s="443"/>
      <c r="D1204" s="443"/>
      <c r="L1204" s="443"/>
      <c r="M1204" s="443"/>
      <c r="V1204" s="444"/>
      <c r="W1204" s="158"/>
      <c r="X1204" s="444"/>
    </row>
    <row r="1205" spans="1:24" s="442" customFormat="1" ht="12.75" hidden="1" customHeight="1">
      <c r="A1205" s="260"/>
      <c r="C1205" s="443"/>
      <c r="D1205" s="443"/>
      <c r="L1205" s="443"/>
      <c r="M1205" s="443"/>
      <c r="V1205" s="444"/>
      <c r="W1205" s="158"/>
      <c r="X1205" s="444"/>
    </row>
    <row r="1206" spans="1:24" s="442" customFormat="1" ht="12.75" hidden="1" customHeight="1">
      <c r="A1206" s="260"/>
      <c r="C1206" s="443"/>
      <c r="D1206" s="443"/>
      <c r="L1206" s="443"/>
      <c r="M1206" s="443"/>
      <c r="V1206" s="444"/>
      <c r="W1206" s="158"/>
      <c r="X1206" s="444"/>
    </row>
    <row r="1207" spans="1:24" s="442" customFormat="1" ht="12.75" hidden="1" customHeight="1">
      <c r="A1207" s="260"/>
      <c r="C1207" s="443"/>
      <c r="D1207" s="443"/>
      <c r="L1207" s="443"/>
      <c r="M1207" s="443"/>
      <c r="V1207" s="444"/>
      <c r="W1207" s="158"/>
      <c r="X1207" s="444"/>
    </row>
    <row r="1208" spans="1:24" s="442" customFormat="1" ht="12.75" hidden="1" customHeight="1">
      <c r="A1208" s="260"/>
      <c r="C1208" s="443"/>
      <c r="D1208" s="443"/>
      <c r="L1208" s="443"/>
      <c r="M1208" s="443"/>
      <c r="V1208" s="444"/>
      <c r="W1208" s="158"/>
      <c r="X1208" s="444"/>
    </row>
    <row r="1209" spans="1:24" s="442" customFormat="1" ht="12.75" hidden="1" customHeight="1">
      <c r="A1209" s="260"/>
      <c r="C1209" s="443"/>
      <c r="D1209" s="443"/>
      <c r="L1209" s="443"/>
      <c r="M1209" s="443"/>
      <c r="V1209" s="444"/>
      <c r="W1209" s="158"/>
      <c r="X1209" s="444"/>
    </row>
    <row r="1210" spans="1:24" s="442" customFormat="1" ht="12.75" hidden="1" customHeight="1">
      <c r="A1210" s="260"/>
      <c r="C1210" s="443"/>
      <c r="D1210" s="443"/>
      <c r="L1210" s="443"/>
      <c r="M1210" s="443"/>
      <c r="V1210" s="444"/>
      <c r="W1210" s="158"/>
      <c r="X1210" s="444"/>
    </row>
    <row r="1211" spans="1:24" s="442" customFormat="1" ht="12.75" hidden="1" customHeight="1">
      <c r="A1211" s="260"/>
      <c r="C1211" s="443"/>
      <c r="D1211" s="443"/>
      <c r="L1211" s="443"/>
      <c r="M1211" s="443"/>
      <c r="V1211" s="444"/>
      <c r="W1211" s="158"/>
      <c r="X1211" s="444"/>
    </row>
    <row r="1212" spans="1:24" s="442" customFormat="1" ht="12.75" hidden="1" customHeight="1">
      <c r="A1212" s="260"/>
      <c r="C1212" s="443"/>
      <c r="D1212" s="443"/>
      <c r="L1212" s="443"/>
      <c r="M1212" s="443"/>
      <c r="V1212" s="444"/>
      <c r="W1212" s="158"/>
      <c r="X1212" s="444"/>
    </row>
    <row r="1213" spans="1:24" s="442" customFormat="1" ht="12.75" hidden="1" customHeight="1">
      <c r="A1213" s="260"/>
      <c r="C1213" s="443"/>
      <c r="D1213" s="443"/>
      <c r="L1213" s="443"/>
      <c r="M1213" s="443"/>
      <c r="V1213" s="444"/>
      <c r="W1213" s="158"/>
      <c r="X1213" s="444"/>
    </row>
    <row r="1214" spans="1:24" s="442" customFormat="1" ht="12.75" hidden="1" customHeight="1">
      <c r="A1214" s="260"/>
      <c r="C1214" s="443"/>
      <c r="D1214" s="443"/>
      <c r="L1214" s="443"/>
      <c r="M1214" s="443"/>
      <c r="V1214" s="444"/>
      <c r="W1214" s="158"/>
      <c r="X1214" s="444"/>
    </row>
    <row r="1215" spans="1:24" s="442" customFormat="1" ht="12.75" hidden="1" customHeight="1">
      <c r="A1215" s="260"/>
      <c r="C1215" s="443"/>
      <c r="D1215" s="443"/>
      <c r="L1215" s="443"/>
      <c r="M1215" s="443"/>
      <c r="V1215" s="444"/>
      <c r="W1215" s="158"/>
      <c r="X1215" s="444"/>
    </row>
    <row r="1216" spans="1:24" s="442" customFormat="1" ht="12.75" hidden="1" customHeight="1">
      <c r="A1216" s="260"/>
      <c r="C1216" s="443"/>
      <c r="D1216" s="443"/>
      <c r="L1216" s="443"/>
      <c r="M1216" s="443"/>
      <c r="V1216" s="444"/>
      <c r="W1216" s="158"/>
      <c r="X1216" s="444"/>
    </row>
    <row r="1217" spans="1:24" s="442" customFormat="1" ht="12.75" hidden="1" customHeight="1">
      <c r="A1217" s="260"/>
      <c r="C1217" s="443"/>
      <c r="D1217" s="443"/>
      <c r="L1217" s="443"/>
      <c r="M1217" s="443"/>
      <c r="V1217" s="444"/>
      <c r="W1217" s="158"/>
      <c r="X1217" s="444"/>
    </row>
    <row r="1218" spans="1:24" s="442" customFormat="1" ht="12.75" hidden="1" customHeight="1">
      <c r="A1218" s="260"/>
      <c r="C1218" s="443"/>
      <c r="D1218" s="443"/>
      <c r="L1218" s="443"/>
      <c r="M1218" s="443"/>
      <c r="V1218" s="444"/>
      <c r="W1218" s="158"/>
      <c r="X1218" s="444"/>
    </row>
    <row r="1219" spans="1:24" s="442" customFormat="1" ht="12.75" hidden="1" customHeight="1">
      <c r="A1219" s="260"/>
      <c r="C1219" s="443"/>
      <c r="D1219" s="443"/>
      <c r="L1219" s="443"/>
      <c r="M1219" s="443"/>
      <c r="V1219" s="444"/>
      <c r="W1219" s="158"/>
      <c r="X1219" s="444"/>
    </row>
    <row r="1220" spans="1:24" s="442" customFormat="1" ht="12.75" hidden="1" customHeight="1">
      <c r="A1220" s="260"/>
      <c r="C1220" s="443"/>
      <c r="D1220" s="443"/>
      <c r="L1220" s="443"/>
      <c r="M1220" s="443"/>
      <c r="V1220" s="444"/>
      <c r="W1220" s="158"/>
      <c r="X1220" s="444"/>
    </row>
    <row r="1221" spans="1:24" s="442" customFormat="1" ht="12.75" hidden="1" customHeight="1">
      <c r="A1221" s="260"/>
      <c r="C1221" s="443"/>
      <c r="D1221" s="443"/>
      <c r="L1221" s="443"/>
      <c r="M1221" s="443"/>
      <c r="V1221" s="444"/>
      <c r="W1221" s="158"/>
      <c r="X1221" s="444"/>
    </row>
    <row r="1222" spans="1:24" s="442" customFormat="1" ht="12.75" hidden="1" customHeight="1">
      <c r="A1222" s="260"/>
      <c r="C1222" s="443"/>
      <c r="D1222" s="443"/>
      <c r="L1222" s="443"/>
      <c r="M1222" s="443"/>
      <c r="V1222" s="444"/>
      <c r="W1222" s="158"/>
      <c r="X1222" s="444"/>
    </row>
    <row r="1223" spans="1:24" s="442" customFormat="1" ht="12.75" hidden="1" customHeight="1">
      <c r="A1223" s="260"/>
      <c r="C1223" s="443"/>
      <c r="D1223" s="443"/>
      <c r="L1223" s="443"/>
      <c r="M1223" s="443"/>
      <c r="V1223" s="444"/>
      <c r="W1223" s="158"/>
      <c r="X1223" s="444"/>
    </row>
    <row r="1224" spans="1:24" s="442" customFormat="1" ht="12.75" hidden="1" customHeight="1">
      <c r="A1224" s="260"/>
      <c r="C1224" s="443"/>
      <c r="D1224" s="443"/>
      <c r="L1224" s="443"/>
      <c r="M1224" s="443"/>
      <c r="V1224" s="444"/>
      <c r="W1224" s="158"/>
      <c r="X1224" s="444"/>
    </row>
    <row r="1225" spans="1:24" s="442" customFormat="1" ht="12.75" hidden="1" customHeight="1">
      <c r="A1225" s="260"/>
      <c r="C1225" s="443"/>
      <c r="D1225" s="443"/>
      <c r="L1225" s="443"/>
      <c r="M1225" s="443"/>
      <c r="V1225" s="444"/>
      <c r="W1225" s="158"/>
      <c r="X1225" s="444"/>
    </row>
    <row r="1226" spans="1:24" s="442" customFormat="1" ht="12.75" hidden="1" customHeight="1">
      <c r="A1226" s="260"/>
      <c r="C1226" s="443"/>
      <c r="D1226" s="443"/>
      <c r="L1226" s="443"/>
      <c r="M1226" s="443"/>
      <c r="V1226" s="444"/>
      <c r="W1226" s="158"/>
      <c r="X1226" s="444"/>
    </row>
    <row r="1227" spans="1:24" s="442" customFormat="1" ht="12.75" hidden="1" customHeight="1">
      <c r="A1227" s="260"/>
      <c r="C1227" s="443"/>
      <c r="D1227" s="443"/>
      <c r="L1227" s="443"/>
      <c r="M1227" s="443"/>
      <c r="V1227" s="444"/>
      <c r="W1227" s="158"/>
      <c r="X1227" s="444"/>
    </row>
    <row r="1228" spans="1:24" s="442" customFormat="1" ht="12.75" hidden="1" customHeight="1">
      <c r="A1228" s="260"/>
      <c r="C1228" s="443"/>
      <c r="D1228" s="443"/>
      <c r="L1228" s="443"/>
      <c r="M1228" s="443"/>
      <c r="V1228" s="444"/>
      <c r="W1228" s="158"/>
      <c r="X1228" s="444"/>
    </row>
    <row r="1229" spans="1:24" s="442" customFormat="1" ht="12.75" hidden="1" customHeight="1">
      <c r="A1229" s="260"/>
      <c r="C1229" s="443"/>
      <c r="D1229" s="443"/>
      <c r="L1229" s="443"/>
      <c r="M1229" s="443"/>
      <c r="V1229" s="444"/>
      <c r="W1229" s="158"/>
      <c r="X1229" s="444"/>
    </row>
    <row r="1230" spans="1:24" s="442" customFormat="1" ht="12.75" hidden="1" customHeight="1">
      <c r="A1230" s="260"/>
      <c r="C1230" s="443"/>
      <c r="D1230" s="443"/>
      <c r="L1230" s="443"/>
      <c r="M1230" s="443"/>
      <c r="V1230" s="444"/>
      <c r="W1230" s="158"/>
      <c r="X1230" s="444"/>
    </row>
    <row r="1231" spans="1:24" s="442" customFormat="1" ht="12.75" hidden="1" customHeight="1">
      <c r="A1231" s="260"/>
      <c r="C1231" s="443"/>
      <c r="D1231" s="443"/>
      <c r="L1231" s="443"/>
      <c r="M1231" s="443"/>
      <c r="V1231" s="444"/>
      <c r="W1231" s="158"/>
      <c r="X1231" s="444"/>
    </row>
    <row r="1232" spans="1:24" s="442" customFormat="1" ht="12.75" hidden="1" customHeight="1">
      <c r="A1232" s="260"/>
      <c r="C1232" s="443"/>
      <c r="D1232" s="443"/>
      <c r="L1232" s="443"/>
      <c r="M1232" s="443"/>
      <c r="V1232" s="444"/>
      <c r="W1232" s="158"/>
      <c r="X1232" s="444"/>
    </row>
    <row r="1233" spans="1:24" s="442" customFormat="1" ht="12.75" hidden="1" customHeight="1">
      <c r="A1233" s="260"/>
      <c r="C1233" s="443"/>
      <c r="D1233" s="443"/>
      <c r="L1233" s="443"/>
      <c r="M1233" s="443"/>
      <c r="V1233" s="444"/>
      <c r="W1233" s="158"/>
      <c r="X1233" s="444"/>
    </row>
    <row r="1234" spans="1:24" s="442" customFormat="1" ht="12.75" hidden="1" customHeight="1">
      <c r="A1234" s="260"/>
      <c r="C1234" s="443"/>
      <c r="D1234" s="443"/>
      <c r="L1234" s="443"/>
      <c r="M1234" s="443"/>
      <c r="V1234" s="444"/>
      <c r="W1234" s="158"/>
      <c r="X1234" s="444"/>
    </row>
    <row r="1235" spans="1:24" s="442" customFormat="1" ht="12.75" hidden="1" customHeight="1">
      <c r="A1235" s="260"/>
      <c r="C1235" s="443"/>
      <c r="D1235" s="443"/>
      <c r="L1235" s="443"/>
      <c r="M1235" s="443"/>
      <c r="V1235" s="444"/>
      <c r="W1235" s="158"/>
      <c r="X1235" s="444"/>
    </row>
    <row r="1236" spans="1:24" s="442" customFormat="1" ht="12.75" hidden="1" customHeight="1">
      <c r="A1236" s="260"/>
      <c r="C1236" s="443"/>
      <c r="D1236" s="443"/>
      <c r="L1236" s="443"/>
      <c r="M1236" s="443"/>
      <c r="V1236" s="444"/>
      <c r="W1236" s="158"/>
      <c r="X1236" s="444"/>
    </row>
    <row r="1237" spans="1:24" s="442" customFormat="1" ht="12.75" hidden="1" customHeight="1">
      <c r="A1237" s="260"/>
      <c r="C1237" s="443"/>
      <c r="D1237" s="443"/>
      <c r="L1237" s="443"/>
      <c r="M1237" s="443"/>
      <c r="V1237" s="444"/>
      <c r="W1237" s="158"/>
      <c r="X1237" s="444"/>
    </row>
    <row r="1238" spans="1:24" s="442" customFormat="1" ht="12.75" hidden="1" customHeight="1">
      <c r="A1238" s="260"/>
      <c r="C1238" s="443"/>
      <c r="D1238" s="443"/>
      <c r="L1238" s="443"/>
      <c r="M1238" s="443"/>
      <c r="V1238" s="444"/>
      <c r="W1238" s="158"/>
      <c r="X1238" s="444"/>
    </row>
    <row r="1239" spans="1:24" s="442" customFormat="1" ht="12.75" hidden="1" customHeight="1">
      <c r="A1239" s="260"/>
      <c r="C1239" s="443"/>
      <c r="D1239" s="443"/>
      <c r="L1239" s="443"/>
      <c r="M1239" s="443"/>
      <c r="V1239" s="444"/>
      <c r="W1239" s="158"/>
      <c r="X1239" s="444"/>
    </row>
    <row r="1240" spans="1:24" s="442" customFormat="1" ht="12.75" hidden="1" customHeight="1">
      <c r="A1240" s="260"/>
      <c r="C1240" s="443"/>
      <c r="D1240" s="443"/>
      <c r="L1240" s="443"/>
      <c r="M1240" s="443"/>
      <c r="V1240" s="444"/>
      <c r="W1240" s="158"/>
      <c r="X1240" s="444"/>
    </row>
    <row r="1241" spans="1:24" s="442" customFormat="1" ht="12.75" hidden="1" customHeight="1">
      <c r="A1241" s="260"/>
      <c r="C1241" s="443"/>
      <c r="D1241" s="443"/>
      <c r="L1241" s="443"/>
      <c r="M1241" s="443"/>
      <c r="V1241" s="444"/>
      <c r="W1241" s="158"/>
      <c r="X1241" s="444"/>
    </row>
    <row r="1242" spans="1:24" s="442" customFormat="1" ht="12.75" hidden="1" customHeight="1">
      <c r="A1242" s="260"/>
      <c r="C1242" s="443"/>
      <c r="D1242" s="443"/>
      <c r="L1242" s="443"/>
      <c r="M1242" s="443"/>
      <c r="V1242" s="444"/>
      <c r="W1242" s="158"/>
      <c r="X1242" s="444"/>
    </row>
    <row r="1243" spans="1:24" s="442" customFormat="1" ht="12.75" hidden="1" customHeight="1">
      <c r="A1243" s="260"/>
      <c r="C1243" s="443"/>
      <c r="D1243" s="443"/>
      <c r="L1243" s="443"/>
      <c r="M1243" s="443"/>
      <c r="V1243" s="444"/>
      <c r="W1243" s="158"/>
      <c r="X1243" s="444"/>
    </row>
    <row r="1244" spans="1:24" s="442" customFormat="1" ht="12.75" hidden="1" customHeight="1">
      <c r="A1244" s="260"/>
      <c r="C1244" s="443"/>
      <c r="D1244" s="443"/>
      <c r="L1244" s="443"/>
      <c r="M1244" s="443"/>
      <c r="V1244" s="444"/>
      <c r="W1244" s="158"/>
      <c r="X1244" s="444"/>
    </row>
    <row r="1245" spans="1:24" s="442" customFormat="1" ht="12.75" hidden="1" customHeight="1">
      <c r="A1245" s="260"/>
      <c r="C1245" s="443"/>
      <c r="D1245" s="443"/>
      <c r="L1245" s="443"/>
      <c r="M1245" s="443"/>
      <c r="V1245" s="444"/>
      <c r="W1245" s="158"/>
      <c r="X1245" s="444"/>
    </row>
    <row r="1246" spans="1:24" s="442" customFormat="1" ht="12.75" hidden="1" customHeight="1">
      <c r="A1246" s="260"/>
      <c r="C1246" s="443"/>
      <c r="D1246" s="443"/>
      <c r="L1246" s="443"/>
      <c r="M1246" s="443"/>
      <c r="V1246" s="444"/>
      <c r="W1246" s="158"/>
      <c r="X1246" s="444"/>
    </row>
    <row r="1247" spans="1:24" s="442" customFormat="1" ht="12.75" hidden="1" customHeight="1">
      <c r="A1247" s="260"/>
      <c r="C1247" s="443"/>
      <c r="D1247" s="443"/>
      <c r="L1247" s="443"/>
      <c r="M1247" s="443"/>
      <c r="V1247" s="444"/>
      <c r="W1247" s="158"/>
      <c r="X1247" s="444"/>
    </row>
    <row r="1248" spans="1:24" s="442" customFormat="1" ht="12.75" hidden="1" customHeight="1">
      <c r="A1248" s="260"/>
      <c r="C1248" s="443"/>
      <c r="D1248" s="443"/>
      <c r="L1248" s="443"/>
      <c r="M1248" s="443"/>
      <c r="V1248" s="444"/>
      <c r="W1248" s="158"/>
      <c r="X1248" s="444"/>
    </row>
    <row r="1249" spans="1:24" s="442" customFormat="1" ht="12.75" hidden="1" customHeight="1">
      <c r="A1249" s="260"/>
      <c r="C1249" s="443"/>
      <c r="D1249" s="443"/>
      <c r="L1249" s="443"/>
      <c r="M1249" s="443"/>
      <c r="V1249" s="444"/>
      <c r="W1249" s="158"/>
      <c r="X1249" s="444"/>
    </row>
    <row r="1250" spans="1:24" s="442" customFormat="1" ht="12.75" hidden="1" customHeight="1">
      <c r="A1250" s="260"/>
      <c r="C1250" s="443"/>
      <c r="D1250" s="443"/>
      <c r="L1250" s="443"/>
      <c r="M1250" s="443"/>
      <c r="V1250" s="444"/>
      <c r="W1250" s="158"/>
      <c r="X1250" s="444"/>
    </row>
    <row r="1251" spans="1:24" s="442" customFormat="1" ht="12.75" hidden="1" customHeight="1">
      <c r="A1251" s="260"/>
      <c r="C1251" s="443"/>
      <c r="D1251" s="443"/>
      <c r="L1251" s="443"/>
      <c r="M1251" s="443"/>
      <c r="V1251" s="444"/>
      <c r="W1251" s="158"/>
      <c r="X1251" s="444"/>
    </row>
    <row r="1252" spans="1:24" s="442" customFormat="1" ht="12.75" hidden="1" customHeight="1">
      <c r="A1252" s="260"/>
      <c r="C1252" s="443"/>
      <c r="D1252" s="443"/>
      <c r="L1252" s="443"/>
      <c r="M1252" s="443"/>
      <c r="V1252" s="444"/>
      <c r="W1252" s="158"/>
      <c r="X1252" s="444"/>
    </row>
    <row r="1253" spans="1:24" s="442" customFormat="1" ht="12.75" hidden="1" customHeight="1">
      <c r="A1253" s="260"/>
      <c r="C1253" s="443"/>
      <c r="D1253" s="443"/>
      <c r="L1253" s="443"/>
      <c r="M1253" s="443"/>
      <c r="V1253" s="444"/>
      <c r="W1253" s="158"/>
      <c r="X1253" s="444"/>
    </row>
    <row r="1254" spans="1:24" s="442" customFormat="1" ht="12.75" hidden="1" customHeight="1">
      <c r="A1254" s="260"/>
      <c r="C1254" s="443"/>
      <c r="D1254" s="443"/>
      <c r="L1254" s="443"/>
      <c r="M1254" s="443"/>
      <c r="V1254" s="444"/>
      <c r="W1254" s="158"/>
      <c r="X1254" s="444"/>
    </row>
    <row r="1255" spans="1:24" s="442" customFormat="1" ht="12.75" hidden="1" customHeight="1">
      <c r="A1255" s="260"/>
      <c r="C1255" s="443"/>
      <c r="D1255" s="443"/>
      <c r="L1255" s="443"/>
      <c r="M1255" s="443"/>
      <c r="V1255" s="444"/>
      <c r="W1255" s="158"/>
      <c r="X1255" s="444"/>
    </row>
    <row r="1256" spans="1:24" s="442" customFormat="1" ht="12.75" hidden="1" customHeight="1">
      <c r="A1256" s="260"/>
      <c r="C1256" s="443"/>
      <c r="D1256" s="443"/>
      <c r="L1256" s="443"/>
      <c r="M1256" s="443"/>
      <c r="V1256" s="444"/>
      <c r="W1256" s="158"/>
      <c r="X1256" s="444"/>
    </row>
    <row r="1257" spans="1:24" s="442" customFormat="1" ht="12.75" hidden="1" customHeight="1">
      <c r="A1257" s="260"/>
      <c r="C1257" s="443"/>
      <c r="D1257" s="443"/>
      <c r="L1257" s="443"/>
      <c r="M1257" s="443"/>
      <c r="V1257" s="444"/>
      <c r="W1257" s="158"/>
      <c r="X1257" s="444"/>
    </row>
    <row r="1258" spans="1:24" s="442" customFormat="1" ht="12.75" hidden="1" customHeight="1">
      <c r="A1258" s="260"/>
      <c r="C1258" s="443"/>
      <c r="D1258" s="443"/>
      <c r="L1258" s="443"/>
      <c r="M1258" s="443"/>
      <c r="V1258" s="444"/>
      <c r="W1258" s="158"/>
      <c r="X1258" s="444"/>
    </row>
    <row r="1259" spans="1:24" s="442" customFormat="1" ht="12.75" hidden="1" customHeight="1">
      <c r="A1259" s="260"/>
      <c r="C1259" s="443"/>
      <c r="D1259" s="443"/>
      <c r="L1259" s="443"/>
      <c r="M1259" s="443"/>
      <c r="V1259" s="444"/>
      <c r="W1259" s="158"/>
      <c r="X1259" s="444"/>
    </row>
    <row r="1260" spans="1:24" s="442" customFormat="1" ht="12.75" hidden="1" customHeight="1">
      <c r="A1260" s="260"/>
      <c r="C1260" s="443"/>
      <c r="D1260" s="443"/>
      <c r="L1260" s="443"/>
      <c r="M1260" s="443"/>
      <c r="V1260" s="444"/>
      <c r="W1260" s="158"/>
      <c r="X1260" s="444"/>
    </row>
    <row r="1261" spans="1:24" s="442" customFormat="1" ht="12.75" hidden="1" customHeight="1">
      <c r="A1261" s="260"/>
      <c r="C1261" s="443"/>
      <c r="D1261" s="443"/>
      <c r="L1261" s="443"/>
      <c r="M1261" s="443"/>
      <c r="V1261" s="444"/>
      <c r="W1261" s="158"/>
      <c r="X1261" s="444"/>
    </row>
    <row r="1262" spans="1:24" s="442" customFormat="1" ht="12.75" hidden="1" customHeight="1">
      <c r="A1262" s="260"/>
      <c r="C1262" s="443"/>
      <c r="D1262" s="443"/>
      <c r="L1262" s="443"/>
      <c r="M1262" s="443"/>
      <c r="V1262" s="444"/>
      <c r="W1262" s="158"/>
      <c r="X1262" s="444"/>
    </row>
    <row r="1263" spans="1:24" s="442" customFormat="1" ht="12.75" hidden="1" customHeight="1">
      <c r="A1263" s="260"/>
      <c r="C1263" s="443"/>
      <c r="D1263" s="443"/>
      <c r="L1263" s="443"/>
      <c r="M1263" s="443"/>
      <c r="V1263" s="444"/>
      <c r="W1263" s="158"/>
      <c r="X1263" s="444"/>
    </row>
    <row r="1264" spans="1:24" s="442" customFormat="1" ht="12.75" hidden="1" customHeight="1">
      <c r="A1264" s="260"/>
      <c r="C1264" s="443"/>
      <c r="D1264" s="443"/>
      <c r="L1264" s="443"/>
      <c r="M1264" s="443"/>
      <c r="V1264" s="444"/>
      <c r="W1264" s="158"/>
      <c r="X1264" s="444"/>
    </row>
    <row r="1265" spans="1:24" s="442" customFormat="1" ht="12.75" hidden="1" customHeight="1">
      <c r="A1265" s="260"/>
      <c r="C1265" s="443"/>
      <c r="D1265" s="443"/>
      <c r="L1265" s="443"/>
      <c r="M1265" s="443"/>
      <c r="V1265" s="444"/>
      <c r="W1265" s="158"/>
      <c r="X1265" s="444"/>
    </row>
    <row r="1266" spans="1:24" s="442" customFormat="1" ht="12.75" hidden="1" customHeight="1">
      <c r="A1266" s="260"/>
      <c r="C1266" s="443"/>
      <c r="D1266" s="443"/>
      <c r="L1266" s="443"/>
      <c r="M1266" s="443"/>
      <c r="V1266" s="444"/>
      <c r="W1266" s="158"/>
      <c r="X1266" s="444"/>
    </row>
    <row r="1267" spans="1:24" s="442" customFormat="1" ht="12.75" hidden="1" customHeight="1">
      <c r="A1267" s="260"/>
      <c r="C1267" s="443"/>
      <c r="D1267" s="443"/>
      <c r="L1267" s="443"/>
      <c r="M1267" s="443"/>
      <c r="V1267" s="444"/>
      <c r="W1267" s="158"/>
      <c r="X1267" s="444"/>
    </row>
    <row r="1268" spans="1:24" s="442" customFormat="1" ht="12.75" hidden="1" customHeight="1">
      <c r="A1268" s="260"/>
      <c r="C1268" s="443"/>
      <c r="D1268" s="443"/>
      <c r="L1268" s="443"/>
      <c r="M1268" s="443"/>
      <c r="V1268" s="444"/>
      <c r="W1268" s="158"/>
      <c r="X1268" s="444"/>
    </row>
    <row r="1269" spans="1:24" s="442" customFormat="1" ht="12.75" hidden="1" customHeight="1">
      <c r="A1269" s="260"/>
      <c r="C1269" s="443"/>
      <c r="D1269" s="443"/>
      <c r="L1269" s="443"/>
      <c r="M1269" s="443"/>
      <c r="V1269" s="444"/>
      <c r="W1269" s="158"/>
      <c r="X1269" s="444"/>
    </row>
    <row r="1270" spans="1:24" s="442" customFormat="1" ht="12.75" hidden="1" customHeight="1">
      <c r="A1270" s="260"/>
      <c r="C1270" s="443"/>
      <c r="D1270" s="443"/>
      <c r="L1270" s="443"/>
      <c r="M1270" s="443"/>
      <c r="V1270" s="444"/>
      <c r="W1270" s="158"/>
      <c r="X1270" s="444"/>
    </row>
    <row r="1271" spans="1:24" s="442" customFormat="1" ht="12.75" hidden="1" customHeight="1">
      <c r="A1271" s="260"/>
      <c r="C1271" s="443"/>
      <c r="D1271" s="443"/>
      <c r="L1271" s="443"/>
      <c r="M1271" s="443"/>
      <c r="V1271" s="444"/>
      <c r="W1271" s="158"/>
      <c r="X1271" s="444"/>
    </row>
    <row r="1272" spans="1:24" s="442" customFormat="1" ht="12.75" hidden="1" customHeight="1">
      <c r="A1272" s="260"/>
      <c r="C1272" s="443"/>
      <c r="D1272" s="443"/>
      <c r="L1272" s="443"/>
      <c r="M1272" s="443"/>
      <c r="V1272" s="444"/>
      <c r="W1272" s="158"/>
      <c r="X1272" s="444"/>
    </row>
    <row r="1273" spans="1:24" s="442" customFormat="1" ht="12.75" hidden="1" customHeight="1">
      <c r="A1273" s="260"/>
      <c r="C1273" s="443"/>
      <c r="D1273" s="443"/>
      <c r="L1273" s="443"/>
      <c r="M1273" s="443"/>
      <c r="V1273" s="444"/>
      <c r="W1273" s="158"/>
      <c r="X1273" s="444"/>
    </row>
    <row r="1274" spans="1:24" s="442" customFormat="1" ht="12.75" hidden="1" customHeight="1">
      <c r="A1274" s="260"/>
      <c r="C1274" s="443"/>
      <c r="D1274" s="443"/>
      <c r="L1274" s="443"/>
      <c r="M1274" s="443"/>
      <c r="V1274" s="444"/>
      <c r="W1274" s="158"/>
      <c r="X1274" s="444"/>
    </row>
    <row r="1275" spans="1:24" s="442" customFormat="1" ht="12.75" hidden="1" customHeight="1">
      <c r="A1275" s="260"/>
      <c r="C1275" s="443"/>
      <c r="D1275" s="443"/>
      <c r="L1275" s="443"/>
      <c r="M1275" s="443"/>
      <c r="V1275" s="444"/>
      <c r="W1275" s="158"/>
      <c r="X1275" s="444"/>
    </row>
    <row r="1276" spans="1:24" s="442" customFormat="1" ht="12.75" hidden="1" customHeight="1">
      <c r="A1276" s="260"/>
      <c r="C1276" s="443"/>
      <c r="D1276" s="443"/>
      <c r="L1276" s="443"/>
      <c r="M1276" s="443"/>
      <c r="V1276" s="444"/>
      <c r="W1276" s="158"/>
      <c r="X1276" s="444"/>
    </row>
    <row r="1277" spans="1:24" s="442" customFormat="1" ht="12.75" hidden="1" customHeight="1">
      <c r="A1277" s="260"/>
      <c r="C1277" s="443"/>
      <c r="D1277" s="443"/>
      <c r="L1277" s="443"/>
      <c r="M1277" s="443"/>
      <c r="V1277" s="444"/>
      <c r="W1277" s="158"/>
      <c r="X1277" s="444"/>
    </row>
    <row r="1278" spans="1:24" s="442" customFormat="1" ht="12.75" hidden="1" customHeight="1">
      <c r="A1278" s="260"/>
      <c r="C1278" s="443"/>
      <c r="D1278" s="443"/>
      <c r="L1278" s="443"/>
      <c r="M1278" s="443"/>
      <c r="V1278" s="444"/>
      <c r="W1278" s="158"/>
      <c r="X1278" s="444"/>
    </row>
    <row r="1279" spans="1:24" s="442" customFormat="1" ht="12.75" hidden="1" customHeight="1">
      <c r="A1279" s="260"/>
      <c r="C1279" s="443"/>
      <c r="D1279" s="443"/>
      <c r="L1279" s="443"/>
      <c r="M1279" s="443"/>
      <c r="V1279" s="444"/>
      <c r="W1279" s="158"/>
      <c r="X1279" s="444"/>
    </row>
    <row r="1280" spans="1:24" s="442" customFormat="1" ht="12.75" hidden="1" customHeight="1">
      <c r="A1280" s="260"/>
      <c r="C1280" s="443"/>
      <c r="D1280" s="443"/>
      <c r="L1280" s="443"/>
      <c r="M1280" s="443"/>
      <c r="V1280" s="444"/>
      <c r="W1280" s="158"/>
      <c r="X1280" s="444"/>
    </row>
    <row r="1281" spans="1:24" s="442" customFormat="1" ht="12.75" hidden="1" customHeight="1">
      <c r="A1281" s="260"/>
      <c r="C1281" s="443"/>
      <c r="D1281" s="443"/>
      <c r="L1281" s="443"/>
      <c r="M1281" s="443"/>
      <c r="V1281" s="444"/>
      <c r="W1281" s="158"/>
      <c r="X1281" s="444"/>
    </row>
    <row r="1282" spans="1:24" s="442" customFormat="1" ht="12.75" hidden="1" customHeight="1">
      <c r="A1282" s="260"/>
      <c r="C1282" s="443"/>
      <c r="D1282" s="443"/>
      <c r="L1282" s="443"/>
      <c r="M1282" s="443"/>
      <c r="V1282" s="444"/>
      <c r="W1282" s="158"/>
      <c r="X1282" s="444"/>
    </row>
    <row r="1283" spans="1:24" s="442" customFormat="1" ht="12.75" hidden="1" customHeight="1">
      <c r="A1283" s="260"/>
      <c r="C1283" s="443"/>
      <c r="D1283" s="443"/>
      <c r="L1283" s="443"/>
      <c r="M1283" s="443"/>
      <c r="V1283" s="444"/>
      <c r="W1283" s="158"/>
      <c r="X1283" s="444"/>
    </row>
    <row r="1284" spans="1:24" s="442" customFormat="1" ht="12.75" hidden="1" customHeight="1">
      <c r="A1284" s="260"/>
      <c r="C1284" s="443"/>
      <c r="D1284" s="443"/>
      <c r="L1284" s="443"/>
      <c r="M1284" s="443"/>
      <c r="V1284" s="444"/>
      <c r="W1284" s="158"/>
      <c r="X1284" s="444"/>
    </row>
    <row r="1285" spans="1:24" s="442" customFormat="1" ht="12.75" hidden="1" customHeight="1">
      <c r="A1285" s="260"/>
      <c r="C1285" s="443"/>
      <c r="D1285" s="443"/>
      <c r="L1285" s="443"/>
      <c r="M1285" s="443"/>
      <c r="V1285" s="444"/>
      <c r="W1285" s="158"/>
      <c r="X1285" s="444"/>
    </row>
    <row r="1286" spans="1:24" s="442" customFormat="1" ht="12.75" hidden="1" customHeight="1">
      <c r="A1286" s="260"/>
      <c r="C1286" s="443"/>
      <c r="D1286" s="443"/>
      <c r="L1286" s="443"/>
      <c r="M1286" s="443"/>
      <c r="V1286" s="444"/>
      <c r="W1286" s="158"/>
      <c r="X1286" s="444"/>
    </row>
    <row r="1287" spans="1:24" s="442" customFormat="1" ht="12.75" hidden="1" customHeight="1">
      <c r="A1287" s="260"/>
      <c r="C1287" s="443"/>
      <c r="D1287" s="443"/>
      <c r="L1287" s="443"/>
      <c r="M1287" s="443"/>
      <c r="V1287" s="444"/>
      <c r="W1287" s="158"/>
      <c r="X1287" s="444"/>
    </row>
    <row r="1288" spans="1:24" s="442" customFormat="1" ht="12.75" hidden="1" customHeight="1">
      <c r="A1288" s="260"/>
      <c r="C1288" s="443"/>
      <c r="D1288" s="443"/>
      <c r="L1288" s="443"/>
      <c r="M1288" s="443"/>
      <c r="V1288" s="444"/>
      <c r="W1288" s="158"/>
      <c r="X1288" s="444"/>
    </row>
    <row r="1289" spans="1:24" s="442" customFormat="1" ht="12.75" hidden="1" customHeight="1">
      <c r="A1289" s="260"/>
      <c r="C1289" s="443"/>
      <c r="D1289" s="443"/>
      <c r="L1289" s="443"/>
      <c r="M1289" s="443"/>
      <c r="V1289" s="444"/>
      <c r="W1289" s="158"/>
      <c r="X1289" s="444"/>
    </row>
    <row r="1290" spans="1:24" s="442" customFormat="1" ht="12.75" hidden="1" customHeight="1">
      <c r="A1290" s="260"/>
      <c r="C1290" s="443"/>
      <c r="D1290" s="443"/>
      <c r="L1290" s="443"/>
      <c r="M1290" s="443"/>
      <c r="V1290" s="444"/>
      <c r="W1290" s="158"/>
      <c r="X1290" s="444"/>
    </row>
    <row r="1291" spans="1:24" s="442" customFormat="1" ht="12.75" hidden="1" customHeight="1">
      <c r="A1291" s="260"/>
      <c r="C1291" s="443"/>
      <c r="D1291" s="443"/>
      <c r="L1291" s="443"/>
      <c r="M1291" s="443"/>
      <c r="V1291" s="444"/>
      <c r="W1291" s="158"/>
      <c r="X1291" s="444"/>
    </row>
    <row r="1292" spans="1:24" s="442" customFormat="1" ht="12.75" hidden="1" customHeight="1">
      <c r="A1292" s="260"/>
      <c r="C1292" s="443"/>
      <c r="D1292" s="443"/>
      <c r="L1292" s="443"/>
      <c r="M1292" s="443"/>
      <c r="V1292" s="444"/>
      <c r="W1292" s="158"/>
      <c r="X1292" s="444"/>
    </row>
    <row r="1293" spans="1:24" s="442" customFormat="1" ht="12.75" hidden="1" customHeight="1">
      <c r="A1293" s="260"/>
      <c r="C1293" s="443"/>
      <c r="D1293" s="443"/>
      <c r="L1293" s="443"/>
      <c r="M1293" s="443"/>
      <c r="V1293" s="444"/>
      <c r="W1293" s="158"/>
      <c r="X1293" s="444"/>
    </row>
    <row r="1294" spans="1:24" s="442" customFormat="1" ht="12.75" hidden="1" customHeight="1">
      <c r="A1294" s="260"/>
      <c r="C1294" s="443"/>
      <c r="D1294" s="443"/>
      <c r="L1294" s="443"/>
      <c r="M1294" s="443"/>
      <c r="V1294" s="444"/>
      <c r="W1294" s="158"/>
      <c r="X1294" s="444"/>
    </row>
    <row r="1295" spans="1:24" s="442" customFormat="1" ht="12.75" hidden="1" customHeight="1">
      <c r="A1295" s="260"/>
      <c r="C1295" s="443"/>
      <c r="D1295" s="443"/>
      <c r="L1295" s="443"/>
      <c r="M1295" s="443"/>
      <c r="V1295" s="444"/>
      <c r="W1295" s="158"/>
      <c r="X1295" s="444"/>
    </row>
    <row r="1296" spans="1:24" s="442" customFormat="1" ht="12.75" hidden="1" customHeight="1">
      <c r="A1296" s="260"/>
      <c r="C1296" s="443"/>
      <c r="D1296" s="443"/>
      <c r="L1296" s="443"/>
      <c r="M1296" s="443"/>
      <c r="V1296" s="444"/>
      <c r="W1296" s="158"/>
      <c r="X1296" s="444"/>
    </row>
    <row r="1297" spans="1:24" s="442" customFormat="1" ht="12.75" hidden="1" customHeight="1">
      <c r="A1297" s="260"/>
      <c r="C1297" s="443"/>
      <c r="D1297" s="443"/>
      <c r="L1297" s="443"/>
      <c r="M1297" s="443"/>
      <c r="V1297" s="444"/>
      <c r="W1297" s="158"/>
      <c r="X1297" s="444"/>
    </row>
    <row r="1298" spans="1:24" s="442" customFormat="1" ht="12.75" hidden="1" customHeight="1">
      <c r="A1298" s="260"/>
      <c r="C1298" s="443"/>
      <c r="D1298" s="443"/>
      <c r="L1298" s="443"/>
      <c r="M1298" s="443"/>
      <c r="V1298" s="444"/>
      <c r="W1298" s="158"/>
      <c r="X1298" s="444"/>
    </row>
    <row r="1299" spans="1:24" s="442" customFormat="1" ht="12.75" hidden="1" customHeight="1">
      <c r="A1299" s="260"/>
      <c r="C1299" s="443"/>
      <c r="D1299" s="443"/>
      <c r="L1299" s="443"/>
      <c r="M1299" s="443"/>
      <c r="V1299" s="444"/>
      <c r="W1299" s="158"/>
      <c r="X1299" s="444"/>
    </row>
    <row r="1300" spans="1:24" s="442" customFormat="1" ht="12.75" hidden="1" customHeight="1">
      <c r="A1300" s="260"/>
      <c r="C1300" s="443"/>
      <c r="D1300" s="443"/>
      <c r="L1300" s="443"/>
      <c r="M1300" s="443"/>
      <c r="V1300" s="444"/>
      <c r="W1300" s="158"/>
      <c r="X1300" s="444"/>
    </row>
    <row r="1301" spans="1:24" s="442" customFormat="1" ht="12.75" hidden="1" customHeight="1">
      <c r="A1301" s="260"/>
      <c r="C1301" s="443"/>
      <c r="D1301" s="443"/>
      <c r="L1301" s="443"/>
      <c r="M1301" s="443"/>
      <c r="V1301" s="444"/>
      <c r="W1301" s="158"/>
      <c r="X1301" s="444"/>
    </row>
    <row r="1302" spans="1:24" s="442" customFormat="1" ht="12.75" hidden="1" customHeight="1">
      <c r="A1302" s="260"/>
      <c r="C1302" s="443"/>
      <c r="D1302" s="443"/>
      <c r="L1302" s="443"/>
      <c r="M1302" s="443"/>
      <c r="V1302" s="444"/>
      <c r="W1302" s="158"/>
      <c r="X1302" s="444"/>
    </row>
    <row r="1303" spans="1:24" s="442" customFormat="1" ht="12.75" hidden="1" customHeight="1">
      <c r="A1303" s="260"/>
      <c r="C1303" s="443"/>
      <c r="D1303" s="443"/>
      <c r="L1303" s="443"/>
      <c r="M1303" s="443"/>
      <c r="V1303" s="444"/>
      <c r="W1303" s="158"/>
      <c r="X1303" s="444"/>
    </row>
    <row r="1304" spans="1:24" s="442" customFormat="1" ht="12.75" hidden="1" customHeight="1">
      <c r="A1304" s="260"/>
      <c r="C1304" s="443"/>
      <c r="D1304" s="443"/>
      <c r="L1304" s="443"/>
      <c r="M1304" s="443"/>
      <c r="V1304" s="444"/>
      <c r="W1304" s="158"/>
      <c r="X1304" s="444"/>
    </row>
    <row r="1305" spans="1:24" s="442" customFormat="1" ht="12.75" hidden="1" customHeight="1">
      <c r="A1305" s="260"/>
      <c r="C1305" s="443"/>
      <c r="D1305" s="443"/>
      <c r="L1305" s="443"/>
      <c r="M1305" s="443"/>
      <c r="V1305" s="444"/>
      <c r="W1305" s="158"/>
      <c r="X1305" s="444"/>
    </row>
    <row r="1306" spans="1:24" s="442" customFormat="1" ht="12.75" hidden="1" customHeight="1">
      <c r="A1306" s="260"/>
      <c r="C1306" s="443"/>
      <c r="D1306" s="443"/>
      <c r="L1306" s="443"/>
      <c r="M1306" s="443"/>
      <c r="V1306" s="444"/>
      <c r="W1306" s="158"/>
      <c r="X1306" s="444"/>
    </row>
    <row r="1307" spans="1:24" s="442" customFormat="1" ht="12.75" hidden="1" customHeight="1">
      <c r="A1307" s="260"/>
      <c r="C1307" s="443"/>
      <c r="D1307" s="443"/>
      <c r="L1307" s="443"/>
      <c r="M1307" s="443"/>
      <c r="V1307" s="444"/>
      <c r="W1307" s="158"/>
      <c r="X1307" s="444"/>
    </row>
    <row r="1308" spans="1:24" s="442" customFormat="1" ht="12.75" hidden="1" customHeight="1">
      <c r="A1308" s="260"/>
      <c r="C1308" s="443"/>
      <c r="D1308" s="443"/>
      <c r="L1308" s="443"/>
      <c r="M1308" s="443"/>
      <c r="V1308" s="444"/>
      <c r="W1308" s="158"/>
      <c r="X1308" s="444"/>
    </row>
    <row r="1309" spans="1:24" s="442" customFormat="1" ht="12.75" hidden="1" customHeight="1">
      <c r="A1309" s="260"/>
      <c r="C1309" s="443"/>
      <c r="D1309" s="443"/>
      <c r="L1309" s="443"/>
      <c r="M1309" s="443"/>
      <c r="V1309" s="444"/>
      <c r="W1309" s="158"/>
      <c r="X1309" s="444"/>
    </row>
    <row r="1310" spans="1:24" s="442" customFormat="1" ht="12.75" hidden="1" customHeight="1">
      <c r="A1310" s="260"/>
      <c r="C1310" s="443"/>
      <c r="D1310" s="443"/>
      <c r="L1310" s="443"/>
      <c r="M1310" s="443"/>
      <c r="V1310" s="444"/>
      <c r="W1310" s="158"/>
      <c r="X1310" s="444"/>
    </row>
    <row r="1311" spans="1:24" s="442" customFormat="1" ht="12.75" hidden="1" customHeight="1">
      <c r="A1311" s="260"/>
      <c r="C1311" s="443"/>
      <c r="D1311" s="443"/>
      <c r="L1311" s="443"/>
      <c r="M1311" s="443"/>
      <c r="V1311" s="444"/>
      <c r="W1311" s="158"/>
      <c r="X1311" s="444"/>
    </row>
    <row r="1312" spans="1:24" s="442" customFormat="1" ht="12.75" hidden="1" customHeight="1">
      <c r="A1312" s="260"/>
      <c r="C1312" s="443"/>
      <c r="D1312" s="443"/>
      <c r="L1312" s="443"/>
      <c r="M1312" s="443"/>
      <c r="V1312" s="444"/>
      <c r="W1312" s="158"/>
      <c r="X1312" s="444"/>
    </row>
    <row r="1313" spans="1:24" s="442" customFormat="1" ht="12.75" hidden="1" customHeight="1">
      <c r="A1313" s="260"/>
      <c r="C1313" s="443"/>
      <c r="D1313" s="443"/>
      <c r="L1313" s="443"/>
      <c r="M1313" s="443"/>
      <c r="V1313" s="444"/>
      <c r="W1313" s="158"/>
      <c r="X1313" s="444"/>
    </row>
    <row r="1314" spans="1:24" s="442" customFormat="1" ht="12.75" hidden="1" customHeight="1">
      <c r="A1314" s="260"/>
      <c r="C1314" s="443"/>
      <c r="D1314" s="443"/>
      <c r="L1314" s="443"/>
      <c r="M1314" s="443"/>
      <c r="V1314" s="444"/>
      <c r="W1314" s="158"/>
      <c r="X1314" s="444"/>
    </row>
    <row r="1315" spans="1:24" s="442" customFormat="1" ht="12.75" hidden="1" customHeight="1">
      <c r="A1315" s="260"/>
      <c r="C1315" s="443"/>
      <c r="D1315" s="443"/>
      <c r="L1315" s="443"/>
      <c r="M1315" s="443"/>
      <c r="V1315" s="444"/>
      <c r="W1315" s="158"/>
      <c r="X1315" s="444"/>
    </row>
    <row r="1316" spans="1:24" s="442" customFormat="1" ht="12.75" hidden="1" customHeight="1">
      <c r="A1316" s="260"/>
      <c r="C1316" s="443"/>
      <c r="D1316" s="443"/>
      <c r="L1316" s="443"/>
      <c r="M1316" s="443"/>
      <c r="V1316" s="444"/>
      <c r="W1316" s="158"/>
      <c r="X1316" s="444"/>
    </row>
    <row r="1317" spans="1:24" s="442" customFormat="1" ht="12.75" hidden="1" customHeight="1">
      <c r="A1317" s="260"/>
      <c r="C1317" s="443"/>
      <c r="D1317" s="443"/>
      <c r="L1317" s="443"/>
      <c r="M1317" s="443"/>
      <c r="V1317" s="444"/>
      <c r="W1317" s="158"/>
      <c r="X1317" s="444"/>
    </row>
    <row r="1318" spans="1:24" s="442" customFormat="1" ht="12.75" hidden="1" customHeight="1">
      <c r="A1318" s="260"/>
      <c r="C1318" s="443"/>
      <c r="D1318" s="443"/>
      <c r="L1318" s="443"/>
      <c r="M1318" s="443"/>
      <c r="V1318" s="444"/>
      <c r="W1318" s="158"/>
      <c r="X1318" s="444"/>
    </row>
    <row r="1319" spans="1:24" s="442" customFormat="1" ht="12.75" hidden="1" customHeight="1">
      <c r="A1319" s="260"/>
      <c r="C1319" s="443"/>
      <c r="D1319" s="443"/>
      <c r="L1319" s="443"/>
      <c r="M1319" s="443"/>
      <c r="V1319" s="444"/>
      <c r="W1319" s="158"/>
      <c r="X1319" s="444"/>
    </row>
    <row r="1320" spans="1:24" s="442" customFormat="1" ht="12.75" hidden="1" customHeight="1">
      <c r="A1320" s="260"/>
      <c r="C1320" s="443"/>
      <c r="D1320" s="443"/>
      <c r="L1320" s="443"/>
      <c r="M1320" s="443"/>
      <c r="V1320" s="444"/>
      <c r="W1320" s="158"/>
      <c r="X1320" s="444"/>
    </row>
    <row r="1321" spans="1:24" s="442" customFormat="1" ht="12.75" hidden="1" customHeight="1">
      <c r="A1321" s="260"/>
      <c r="C1321" s="443"/>
      <c r="D1321" s="443"/>
      <c r="L1321" s="443"/>
      <c r="M1321" s="443"/>
      <c r="V1321" s="444"/>
      <c r="W1321" s="158"/>
      <c r="X1321" s="444"/>
    </row>
    <row r="1322" spans="1:24" s="442" customFormat="1" ht="12.75" hidden="1" customHeight="1">
      <c r="A1322" s="260"/>
      <c r="C1322" s="443"/>
      <c r="D1322" s="443"/>
      <c r="L1322" s="443"/>
      <c r="M1322" s="443"/>
      <c r="V1322" s="444"/>
      <c r="W1322" s="158"/>
      <c r="X1322" s="444"/>
    </row>
    <row r="1323" spans="1:24" s="442" customFormat="1" ht="12.75" hidden="1" customHeight="1">
      <c r="A1323" s="260"/>
      <c r="C1323" s="443"/>
      <c r="D1323" s="443"/>
      <c r="L1323" s="443"/>
      <c r="M1323" s="443"/>
      <c r="V1323" s="444"/>
      <c r="W1323" s="158"/>
      <c r="X1323" s="444"/>
    </row>
    <row r="1324" spans="1:24" s="442" customFormat="1" ht="12.75" hidden="1" customHeight="1">
      <c r="A1324" s="260"/>
      <c r="C1324" s="443"/>
      <c r="D1324" s="443"/>
      <c r="L1324" s="443"/>
      <c r="M1324" s="443"/>
      <c r="V1324" s="444"/>
      <c r="W1324" s="158"/>
      <c r="X1324" s="444"/>
    </row>
    <row r="1325" spans="1:24" s="442" customFormat="1" ht="12.75" hidden="1" customHeight="1">
      <c r="A1325" s="260"/>
      <c r="C1325" s="443"/>
      <c r="D1325" s="443"/>
      <c r="L1325" s="443"/>
      <c r="M1325" s="443"/>
      <c r="V1325" s="444"/>
      <c r="W1325" s="158"/>
      <c r="X1325" s="444"/>
    </row>
    <row r="1326" spans="1:24" s="442" customFormat="1" ht="12.75" hidden="1" customHeight="1">
      <c r="A1326" s="260"/>
      <c r="C1326" s="443"/>
      <c r="D1326" s="443"/>
      <c r="L1326" s="443"/>
      <c r="M1326" s="443"/>
      <c r="V1326" s="444"/>
      <c r="W1326" s="158"/>
      <c r="X1326" s="444"/>
    </row>
    <row r="1327" spans="1:24" s="442" customFormat="1" ht="12.75" hidden="1" customHeight="1">
      <c r="A1327" s="260"/>
      <c r="C1327" s="443"/>
      <c r="D1327" s="443"/>
      <c r="L1327" s="443"/>
      <c r="M1327" s="443"/>
      <c r="V1327" s="444"/>
      <c r="W1327" s="158"/>
      <c r="X1327" s="444"/>
    </row>
    <row r="1328" spans="1:24" s="442" customFormat="1" ht="12.75" hidden="1" customHeight="1">
      <c r="A1328" s="260"/>
      <c r="C1328" s="443"/>
      <c r="D1328" s="443"/>
      <c r="L1328" s="443"/>
      <c r="M1328" s="443"/>
      <c r="V1328" s="444"/>
      <c r="W1328" s="158"/>
      <c r="X1328" s="444"/>
    </row>
    <row r="1329" spans="1:24" s="442" customFormat="1" ht="12.75" hidden="1" customHeight="1">
      <c r="A1329" s="260"/>
      <c r="C1329" s="443"/>
      <c r="D1329" s="443"/>
      <c r="L1329" s="443"/>
      <c r="M1329" s="443"/>
      <c r="V1329" s="444"/>
      <c r="W1329" s="158"/>
      <c r="X1329" s="444"/>
    </row>
    <row r="1330" spans="1:24" s="442" customFormat="1" ht="12.75" hidden="1" customHeight="1">
      <c r="A1330" s="260"/>
      <c r="C1330" s="443"/>
      <c r="D1330" s="443"/>
      <c r="L1330" s="443"/>
      <c r="M1330" s="443"/>
      <c r="V1330" s="444"/>
      <c r="W1330" s="158"/>
      <c r="X1330" s="444"/>
    </row>
    <row r="1331" spans="1:24" s="442" customFormat="1" ht="12.75" hidden="1" customHeight="1">
      <c r="A1331" s="260"/>
      <c r="C1331" s="443"/>
      <c r="D1331" s="443"/>
      <c r="L1331" s="443"/>
      <c r="M1331" s="443"/>
      <c r="V1331" s="444"/>
      <c r="W1331" s="158"/>
      <c r="X1331" s="444"/>
    </row>
    <row r="1332" spans="1:24" s="442" customFormat="1" ht="12.75" hidden="1" customHeight="1">
      <c r="A1332" s="260"/>
      <c r="C1332" s="443"/>
      <c r="D1332" s="443"/>
      <c r="L1332" s="443"/>
      <c r="M1332" s="443"/>
      <c r="V1332" s="444"/>
      <c r="W1332" s="158"/>
      <c r="X1332" s="444"/>
    </row>
    <row r="1333" spans="1:24" s="442" customFormat="1" ht="12.75" hidden="1" customHeight="1">
      <c r="A1333" s="260"/>
      <c r="C1333" s="443"/>
      <c r="D1333" s="443"/>
      <c r="L1333" s="443"/>
      <c r="M1333" s="443"/>
      <c r="V1333" s="444"/>
      <c r="W1333" s="158"/>
      <c r="X1333" s="444"/>
    </row>
    <row r="1334" spans="1:24" s="442" customFormat="1" ht="12.75" hidden="1" customHeight="1">
      <c r="A1334" s="260"/>
      <c r="C1334" s="443"/>
      <c r="D1334" s="443"/>
      <c r="L1334" s="443"/>
      <c r="M1334" s="443"/>
      <c r="V1334" s="444"/>
      <c r="W1334" s="158"/>
      <c r="X1334" s="444"/>
    </row>
    <row r="1335" spans="1:24" s="442" customFormat="1" ht="12.75" hidden="1" customHeight="1">
      <c r="A1335" s="260"/>
      <c r="C1335" s="443"/>
      <c r="D1335" s="443"/>
      <c r="L1335" s="443"/>
      <c r="M1335" s="443"/>
      <c r="V1335" s="444"/>
      <c r="W1335" s="158"/>
      <c r="X1335" s="444"/>
    </row>
    <row r="1336" spans="1:24" s="442" customFormat="1" ht="12.75" hidden="1" customHeight="1">
      <c r="A1336" s="260"/>
      <c r="C1336" s="443"/>
      <c r="D1336" s="443"/>
      <c r="L1336" s="443"/>
      <c r="M1336" s="443"/>
      <c r="V1336" s="444"/>
      <c r="W1336" s="158"/>
      <c r="X1336" s="444"/>
    </row>
    <row r="1337" spans="1:24" s="442" customFormat="1" ht="12.75" hidden="1" customHeight="1">
      <c r="A1337" s="260"/>
      <c r="C1337" s="443"/>
      <c r="D1337" s="443"/>
      <c r="L1337" s="443"/>
      <c r="M1337" s="443"/>
      <c r="V1337" s="444"/>
      <c r="W1337" s="158"/>
      <c r="X1337" s="444"/>
    </row>
    <row r="1338" spans="1:24" s="442" customFormat="1" ht="12.75" hidden="1" customHeight="1">
      <c r="A1338" s="260"/>
      <c r="C1338" s="443"/>
      <c r="D1338" s="443"/>
      <c r="L1338" s="443"/>
      <c r="M1338" s="443"/>
      <c r="V1338" s="444"/>
      <c r="W1338" s="158"/>
      <c r="X1338" s="444"/>
    </row>
    <row r="1339" spans="1:24" s="442" customFormat="1" ht="12.75" hidden="1" customHeight="1">
      <c r="A1339" s="260"/>
      <c r="C1339" s="443"/>
      <c r="D1339" s="443"/>
      <c r="L1339" s="443"/>
      <c r="M1339" s="443"/>
      <c r="V1339" s="444"/>
      <c r="W1339" s="158"/>
      <c r="X1339" s="444"/>
    </row>
    <row r="1340" spans="1:24" s="442" customFormat="1" ht="12.75" hidden="1" customHeight="1">
      <c r="A1340" s="260"/>
      <c r="C1340" s="443"/>
      <c r="D1340" s="443"/>
      <c r="L1340" s="443"/>
      <c r="M1340" s="443"/>
      <c r="V1340" s="444"/>
      <c r="W1340" s="158"/>
      <c r="X1340" s="444"/>
    </row>
    <row r="1341" spans="1:24" s="442" customFormat="1" ht="12.75" hidden="1" customHeight="1">
      <c r="A1341" s="260"/>
      <c r="C1341" s="443"/>
      <c r="D1341" s="443"/>
      <c r="L1341" s="443"/>
      <c r="M1341" s="443"/>
      <c r="V1341" s="444"/>
      <c r="W1341" s="158"/>
      <c r="X1341" s="444"/>
    </row>
    <row r="1342" spans="1:24" s="442" customFormat="1" ht="12.75" hidden="1" customHeight="1">
      <c r="A1342" s="260"/>
      <c r="C1342" s="443"/>
      <c r="D1342" s="443"/>
      <c r="L1342" s="443"/>
      <c r="M1342" s="443"/>
      <c r="V1342" s="444"/>
      <c r="W1342" s="158"/>
      <c r="X1342" s="444"/>
    </row>
    <row r="1343" spans="1:24" s="442" customFormat="1" ht="12.75" hidden="1" customHeight="1">
      <c r="A1343" s="260"/>
      <c r="C1343" s="443"/>
      <c r="D1343" s="443"/>
      <c r="L1343" s="443"/>
      <c r="M1343" s="443"/>
      <c r="V1343" s="444"/>
      <c r="W1343" s="158"/>
      <c r="X1343" s="444"/>
    </row>
    <row r="1344" spans="1:24" s="442" customFormat="1" ht="12.75" hidden="1" customHeight="1">
      <c r="A1344" s="260"/>
      <c r="C1344" s="443"/>
      <c r="D1344" s="443"/>
      <c r="L1344" s="443"/>
      <c r="M1344" s="443"/>
      <c r="V1344" s="444"/>
      <c r="W1344" s="158"/>
      <c r="X1344" s="444"/>
    </row>
    <row r="1345" spans="1:24" s="442" customFormat="1" ht="12.75" hidden="1" customHeight="1">
      <c r="A1345" s="260"/>
      <c r="C1345" s="443"/>
      <c r="D1345" s="443"/>
      <c r="L1345" s="443"/>
      <c r="M1345" s="443"/>
      <c r="V1345" s="444"/>
      <c r="W1345" s="158"/>
      <c r="X1345" s="444"/>
    </row>
    <row r="1346" spans="1:24" s="442" customFormat="1" ht="12.75" hidden="1" customHeight="1">
      <c r="A1346" s="260"/>
      <c r="C1346" s="443"/>
      <c r="D1346" s="443"/>
      <c r="L1346" s="443"/>
      <c r="M1346" s="443"/>
      <c r="V1346" s="444"/>
      <c r="W1346" s="158"/>
      <c r="X1346" s="444"/>
    </row>
    <row r="1347" spans="1:24" s="442" customFormat="1" ht="12.75" hidden="1" customHeight="1">
      <c r="A1347" s="260"/>
      <c r="C1347" s="443"/>
      <c r="D1347" s="443"/>
      <c r="L1347" s="443"/>
      <c r="M1347" s="443"/>
      <c r="V1347" s="444"/>
      <c r="W1347" s="158"/>
      <c r="X1347" s="444"/>
    </row>
    <row r="1348" spans="1:24" s="442" customFormat="1" ht="12.75" hidden="1" customHeight="1">
      <c r="A1348" s="260"/>
      <c r="C1348" s="443"/>
      <c r="D1348" s="443"/>
      <c r="L1348" s="443"/>
      <c r="M1348" s="443"/>
      <c r="V1348" s="444"/>
      <c r="W1348" s="158"/>
      <c r="X1348" s="444"/>
    </row>
    <row r="1349" spans="1:24" s="442" customFormat="1" ht="12.75" hidden="1" customHeight="1">
      <c r="A1349" s="260"/>
      <c r="C1349" s="443"/>
      <c r="D1349" s="443"/>
      <c r="L1349" s="443"/>
      <c r="M1349" s="443"/>
      <c r="V1349" s="444"/>
      <c r="W1349" s="158"/>
      <c r="X1349" s="444"/>
    </row>
    <row r="1350" spans="1:24" s="442" customFormat="1" ht="12.75" hidden="1" customHeight="1">
      <c r="A1350" s="260"/>
      <c r="C1350" s="443"/>
      <c r="D1350" s="443"/>
      <c r="L1350" s="443"/>
      <c r="M1350" s="443"/>
      <c r="V1350" s="444"/>
      <c r="W1350" s="158"/>
      <c r="X1350" s="444"/>
    </row>
    <row r="1351" spans="1:24" s="442" customFormat="1" ht="12.75" hidden="1" customHeight="1">
      <c r="A1351" s="260"/>
      <c r="C1351" s="443"/>
      <c r="D1351" s="443"/>
      <c r="L1351" s="443"/>
      <c r="M1351" s="443"/>
      <c r="V1351" s="444"/>
      <c r="W1351" s="158"/>
      <c r="X1351" s="444"/>
    </row>
    <row r="1352" spans="1:24" s="442" customFormat="1" ht="12.75" hidden="1" customHeight="1">
      <c r="A1352" s="260"/>
      <c r="C1352" s="443"/>
      <c r="D1352" s="443"/>
      <c r="L1352" s="443"/>
      <c r="M1352" s="443"/>
      <c r="V1352" s="444"/>
      <c r="W1352" s="158"/>
      <c r="X1352" s="444"/>
    </row>
    <row r="1353" spans="1:24" s="442" customFormat="1" ht="12.75" hidden="1" customHeight="1">
      <c r="A1353" s="260"/>
      <c r="C1353" s="443"/>
      <c r="D1353" s="443"/>
      <c r="L1353" s="443"/>
      <c r="M1353" s="443"/>
      <c r="V1353" s="444"/>
      <c r="W1353" s="158"/>
      <c r="X1353" s="444"/>
    </row>
    <row r="1354" spans="1:24" s="442" customFormat="1" ht="12.75" hidden="1" customHeight="1">
      <c r="A1354" s="260"/>
      <c r="C1354" s="443"/>
      <c r="D1354" s="443"/>
      <c r="L1354" s="443"/>
      <c r="M1354" s="443"/>
      <c r="V1354" s="444"/>
      <c r="W1354" s="158"/>
      <c r="X1354" s="444"/>
    </row>
    <row r="1355" spans="1:24" s="442" customFormat="1" ht="12.75" hidden="1" customHeight="1">
      <c r="A1355" s="260"/>
      <c r="C1355" s="443"/>
      <c r="D1355" s="443"/>
      <c r="L1355" s="443"/>
      <c r="M1355" s="443"/>
      <c r="V1355" s="444"/>
      <c r="W1355" s="158"/>
      <c r="X1355" s="444"/>
    </row>
    <row r="1356" spans="1:24" s="442" customFormat="1" ht="12.75" hidden="1" customHeight="1">
      <c r="A1356" s="260"/>
      <c r="C1356" s="443"/>
      <c r="D1356" s="443"/>
      <c r="L1356" s="443"/>
      <c r="M1356" s="443"/>
      <c r="V1356" s="444"/>
      <c r="W1356" s="158"/>
      <c r="X1356" s="444"/>
    </row>
    <row r="1357" spans="1:24" s="442" customFormat="1" ht="12.75" hidden="1" customHeight="1">
      <c r="A1357" s="260"/>
      <c r="C1357" s="443"/>
      <c r="D1357" s="443"/>
      <c r="L1357" s="443"/>
      <c r="M1357" s="443"/>
      <c r="V1357" s="444"/>
      <c r="W1357" s="158"/>
      <c r="X1357" s="444"/>
    </row>
    <row r="1358" spans="1:24" s="442" customFormat="1" ht="12.75" hidden="1" customHeight="1">
      <c r="A1358" s="260"/>
      <c r="C1358" s="443"/>
      <c r="D1358" s="443"/>
      <c r="L1358" s="443"/>
      <c r="M1358" s="443"/>
      <c r="V1358" s="444"/>
      <c r="W1358" s="158"/>
      <c r="X1358" s="444"/>
    </row>
    <row r="1359" spans="1:24" s="442" customFormat="1" ht="12.75" hidden="1" customHeight="1">
      <c r="A1359" s="260"/>
      <c r="C1359" s="443"/>
      <c r="D1359" s="443"/>
      <c r="L1359" s="443"/>
      <c r="M1359" s="443"/>
      <c r="V1359" s="444"/>
      <c r="W1359" s="158"/>
      <c r="X1359" s="444"/>
    </row>
    <row r="1360" spans="1:24" s="442" customFormat="1" ht="12.75" hidden="1" customHeight="1">
      <c r="A1360" s="260"/>
      <c r="C1360" s="443"/>
      <c r="D1360" s="443"/>
      <c r="L1360" s="443"/>
      <c r="M1360" s="443"/>
      <c r="V1360" s="444"/>
      <c r="W1360" s="158"/>
      <c r="X1360" s="444"/>
    </row>
    <row r="1361" spans="1:24" s="442" customFormat="1" ht="12.75" hidden="1" customHeight="1">
      <c r="A1361" s="260"/>
      <c r="C1361" s="443"/>
      <c r="D1361" s="443"/>
      <c r="L1361" s="443"/>
      <c r="M1361" s="443"/>
      <c r="V1361" s="444"/>
      <c r="W1361" s="158"/>
      <c r="X1361" s="444"/>
    </row>
    <row r="1362" spans="1:24" s="442" customFormat="1" ht="12.75" hidden="1" customHeight="1">
      <c r="A1362" s="260"/>
      <c r="C1362" s="443"/>
      <c r="D1362" s="443"/>
      <c r="L1362" s="443"/>
      <c r="M1362" s="443"/>
      <c r="V1362" s="444"/>
      <c r="W1362" s="158"/>
      <c r="X1362" s="444"/>
    </row>
    <row r="1363" spans="1:24" s="442" customFormat="1" ht="12.75" hidden="1" customHeight="1">
      <c r="A1363" s="260"/>
      <c r="C1363" s="443"/>
      <c r="D1363" s="443"/>
      <c r="L1363" s="443"/>
      <c r="M1363" s="443"/>
      <c r="V1363" s="444"/>
      <c r="W1363" s="158"/>
      <c r="X1363" s="444"/>
    </row>
    <row r="1364" spans="1:24" s="442" customFormat="1" ht="12.75" hidden="1" customHeight="1">
      <c r="A1364" s="260"/>
      <c r="C1364" s="443"/>
      <c r="D1364" s="443"/>
      <c r="L1364" s="443"/>
      <c r="M1364" s="443"/>
      <c r="V1364" s="444"/>
      <c r="W1364" s="158"/>
      <c r="X1364" s="444"/>
    </row>
    <row r="1365" spans="1:24" s="442" customFormat="1" ht="12.75" hidden="1" customHeight="1">
      <c r="A1365" s="260"/>
      <c r="C1365" s="443"/>
      <c r="D1365" s="443"/>
      <c r="L1365" s="443"/>
      <c r="M1365" s="443"/>
      <c r="V1365" s="444"/>
      <c r="W1365" s="158"/>
      <c r="X1365" s="444"/>
    </row>
    <row r="1366" spans="1:24" s="442" customFormat="1" ht="12.75" hidden="1" customHeight="1">
      <c r="A1366" s="260"/>
      <c r="C1366" s="443"/>
      <c r="D1366" s="443"/>
      <c r="L1366" s="443"/>
      <c r="M1366" s="443"/>
      <c r="V1366" s="444"/>
      <c r="W1366" s="158"/>
      <c r="X1366" s="444"/>
    </row>
    <row r="1367" spans="1:24" s="442" customFormat="1" ht="12.75" hidden="1" customHeight="1">
      <c r="A1367" s="260"/>
      <c r="C1367" s="443"/>
      <c r="D1367" s="443"/>
      <c r="L1367" s="443"/>
      <c r="M1367" s="443"/>
      <c r="V1367" s="444"/>
      <c r="W1367" s="158"/>
      <c r="X1367" s="444"/>
    </row>
    <row r="1368" spans="1:24" s="442" customFormat="1" ht="12.75" hidden="1" customHeight="1">
      <c r="A1368" s="260"/>
      <c r="C1368" s="443"/>
      <c r="D1368" s="443"/>
      <c r="L1368" s="443"/>
      <c r="M1368" s="443"/>
      <c r="V1368" s="444"/>
      <c r="W1368" s="158"/>
      <c r="X1368" s="444"/>
    </row>
    <row r="1369" spans="1:24" s="442" customFormat="1" ht="12.75" hidden="1" customHeight="1">
      <c r="A1369" s="260"/>
      <c r="C1369" s="443"/>
      <c r="D1369" s="443"/>
      <c r="L1369" s="443"/>
      <c r="M1369" s="443"/>
      <c r="V1369" s="444"/>
      <c r="W1369" s="158"/>
      <c r="X1369" s="444"/>
    </row>
    <row r="1370" spans="1:24" s="442" customFormat="1" ht="12.75" hidden="1" customHeight="1">
      <c r="A1370" s="260"/>
      <c r="C1370" s="443"/>
      <c r="D1370" s="443"/>
      <c r="L1370" s="443"/>
      <c r="M1370" s="443"/>
      <c r="V1370" s="444"/>
      <c r="W1370" s="158"/>
      <c r="X1370" s="444"/>
    </row>
    <row r="1371" spans="1:24" s="442" customFormat="1" ht="12.75" hidden="1" customHeight="1">
      <c r="A1371" s="260"/>
      <c r="C1371" s="443"/>
      <c r="D1371" s="443"/>
      <c r="L1371" s="443"/>
      <c r="M1371" s="443"/>
      <c r="V1371" s="444"/>
      <c r="W1371" s="158"/>
      <c r="X1371" s="444"/>
    </row>
    <row r="1372" spans="1:24" s="442" customFormat="1" ht="12.75" hidden="1" customHeight="1">
      <c r="A1372" s="260"/>
      <c r="C1372" s="443"/>
      <c r="D1372" s="443"/>
      <c r="L1372" s="443"/>
      <c r="M1372" s="443"/>
      <c r="V1372" s="444"/>
      <c r="W1372" s="158"/>
      <c r="X1372" s="444"/>
    </row>
    <row r="1373" spans="1:24" s="442" customFormat="1" ht="12.75" hidden="1" customHeight="1">
      <c r="A1373" s="260"/>
      <c r="C1373" s="443"/>
      <c r="D1373" s="443"/>
      <c r="L1373" s="443"/>
      <c r="M1373" s="443"/>
      <c r="V1373" s="444"/>
      <c r="W1373" s="158"/>
      <c r="X1373" s="444"/>
    </row>
    <row r="1374" spans="1:24" s="442" customFormat="1" ht="12.75" hidden="1" customHeight="1">
      <c r="A1374" s="260"/>
      <c r="C1374" s="443"/>
      <c r="D1374" s="443"/>
      <c r="L1374" s="443"/>
      <c r="M1374" s="443"/>
      <c r="V1374" s="444"/>
      <c r="W1374" s="158"/>
      <c r="X1374" s="444"/>
    </row>
    <row r="1375" spans="1:24" s="442" customFormat="1" ht="12.75" hidden="1" customHeight="1">
      <c r="A1375" s="260"/>
      <c r="C1375" s="443"/>
      <c r="D1375" s="443"/>
      <c r="L1375" s="443"/>
      <c r="M1375" s="443"/>
      <c r="V1375" s="444"/>
      <c r="W1375" s="158"/>
      <c r="X1375" s="444"/>
    </row>
    <row r="1376" spans="1:24" s="442" customFormat="1" ht="12.75" hidden="1" customHeight="1">
      <c r="A1376" s="260"/>
      <c r="C1376" s="443"/>
      <c r="D1376" s="443"/>
      <c r="L1376" s="443"/>
      <c r="M1376" s="443"/>
      <c r="V1376" s="444"/>
      <c r="W1376" s="158"/>
      <c r="X1376" s="444"/>
    </row>
    <row r="1377" spans="1:24" s="442" customFormat="1" ht="12.75" hidden="1" customHeight="1">
      <c r="A1377" s="260"/>
      <c r="C1377" s="443"/>
      <c r="D1377" s="443"/>
      <c r="L1377" s="443"/>
      <c r="M1377" s="443"/>
      <c r="V1377" s="444"/>
      <c r="W1377" s="158"/>
      <c r="X1377" s="444"/>
    </row>
    <row r="1378" spans="1:24" s="442" customFormat="1" ht="12.75" hidden="1" customHeight="1">
      <c r="A1378" s="260"/>
      <c r="C1378" s="443"/>
      <c r="D1378" s="443"/>
      <c r="L1378" s="443"/>
      <c r="M1378" s="443"/>
      <c r="V1378" s="444"/>
      <c r="W1378" s="158"/>
      <c r="X1378" s="444"/>
    </row>
    <row r="1379" spans="1:24" s="442" customFormat="1" ht="12.75" hidden="1" customHeight="1">
      <c r="A1379" s="260"/>
      <c r="C1379" s="443"/>
      <c r="D1379" s="443"/>
      <c r="L1379" s="443"/>
      <c r="M1379" s="443"/>
      <c r="V1379" s="444"/>
      <c r="W1379" s="158"/>
      <c r="X1379" s="444"/>
    </row>
    <row r="1380" spans="1:24" s="442" customFormat="1" ht="12.75" hidden="1" customHeight="1">
      <c r="A1380" s="260"/>
      <c r="C1380" s="443"/>
      <c r="D1380" s="443"/>
      <c r="L1380" s="443"/>
      <c r="M1380" s="443"/>
      <c r="V1380" s="444"/>
      <c r="W1380" s="158"/>
      <c r="X1380" s="444"/>
    </row>
    <row r="1381" spans="1:24" s="442" customFormat="1" ht="12.75" hidden="1" customHeight="1">
      <c r="A1381" s="260"/>
      <c r="C1381" s="443"/>
      <c r="D1381" s="443"/>
      <c r="L1381" s="443"/>
      <c r="M1381" s="443"/>
      <c r="V1381" s="444"/>
      <c r="W1381" s="158"/>
      <c r="X1381" s="444"/>
    </row>
    <row r="1382" spans="1:24" s="442" customFormat="1" ht="12.75" hidden="1" customHeight="1">
      <c r="A1382" s="260"/>
      <c r="C1382" s="443"/>
      <c r="D1382" s="443"/>
      <c r="L1382" s="443"/>
      <c r="M1382" s="443"/>
      <c r="V1382" s="444"/>
      <c r="W1382" s="158"/>
      <c r="X1382" s="444"/>
    </row>
    <row r="1383" spans="1:24" s="442" customFormat="1" ht="12.75" hidden="1" customHeight="1">
      <c r="A1383" s="260"/>
      <c r="C1383" s="443"/>
      <c r="D1383" s="443"/>
      <c r="L1383" s="443"/>
      <c r="M1383" s="443"/>
      <c r="V1383" s="444"/>
      <c r="W1383" s="158"/>
      <c r="X1383" s="444"/>
    </row>
    <row r="1384" spans="1:24" s="442" customFormat="1" ht="12.75" hidden="1" customHeight="1">
      <c r="A1384" s="260"/>
      <c r="C1384" s="443"/>
      <c r="D1384" s="443"/>
      <c r="L1384" s="443"/>
      <c r="M1384" s="443"/>
      <c r="V1384" s="444"/>
      <c r="W1384" s="158"/>
      <c r="X1384" s="444"/>
    </row>
    <row r="1385" spans="1:24" s="442" customFormat="1" ht="12.75" hidden="1" customHeight="1">
      <c r="A1385" s="260"/>
      <c r="C1385" s="443"/>
      <c r="D1385" s="443"/>
      <c r="L1385" s="443"/>
      <c r="M1385" s="443"/>
      <c r="V1385" s="444"/>
      <c r="W1385" s="158"/>
      <c r="X1385" s="444"/>
    </row>
    <row r="1386" spans="1:24" s="442" customFormat="1" ht="12.75" hidden="1" customHeight="1">
      <c r="A1386" s="260"/>
      <c r="C1386" s="443"/>
      <c r="D1386" s="443"/>
      <c r="L1386" s="443"/>
      <c r="M1386" s="443"/>
      <c r="V1386" s="444"/>
      <c r="W1386" s="158"/>
      <c r="X1386" s="444"/>
    </row>
    <row r="1387" spans="1:24" s="442" customFormat="1" ht="12.75" hidden="1" customHeight="1">
      <c r="A1387" s="260"/>
      <c r="C1387" s="443"/>
      <c r="D1387" s="443"/>
      <c r="L1387" s="443"/>
      <c r="M1387" s="443"/>
      <c r="V1387" s="444"/>
      <c r="W1387" s="158"/>
      <c r="X1387" s="444"/>
    </row>
    <row r="1388" spans="1:24" s="442" customFormat="1" ht="12.75" hidden="1" customHeight="1">
      <c r="A1388" s="260"/>
      <c r="C1388" s="443"/>
      <c r="D1388" s="443"/>
      <c r="L1388" s="443"/>
      <c r="M1388" s="443"/>
      <c r="V1388" s="444"/>
      <c r="W1388" s="158"/>
      <c r="X1388" s="444"/>
    </row>
    <row r="1389" spans="1:24" s="442" customFormat="1" ht="12.75" hidden="1" customHeight="1">
      <c r="A1389" s="260"/>
      <c r="C1389" s="443"/>
      <c r="D1389" s="443"/>
      <c r="L1389" s="443"/>
      <c r="M1389" s="443"/>
      <c r="V1389" s="444"/>
      <c r="W1389" s="158"/>
      <c r="X1389" s="444"/>
    </row>
    <row r="1390" spans="1:24" s="442" customFormat="1" ht="12.75" hidden="1" customHeight="1">
      <c r="A1390" s="260"/>
      <c r="C1390" s="443"/>
      <c r="D1390" s="443"/>
      <c r="L1390" s="443"/>
      <c r="M1390" s="443"/>
      <c r="V1390" s="444"/>
      <c r="W1390" s="158"/>
      <c r="X1390" s="444"/>
    </row>
    <row r="1391" spans="1:24" s="442" customFormat="1" ht="12.75" hidden="1" customHeight="1">
      <c r="A1391" s="260"/>
      <c r="C1391" s="443"/>
      <c r="D1391" s="443"/>
      <c r="L1391" s="443"/>
      <c r="M1391" s="443"/>
      <c r="V1391" s="444"/>
      <c r="W1391" s="158"/>
      <c r="X1391" s="444"/>
    </row>
    <row r="1392" spans="1:24" s="442" customFormat="1" ht="12.75" hidden="1" customHeight="1">
      <c r="A1392" s="260"/>
      <c r="C1392" s="443"/>
      <c r="D1392" s="443"/>
      <c r="L1392" s="443"/>
      <c r="M1392" s="443"/>
      <c r="V1392" s="444"/>
      <c r="W1392" s="158"/>
      <c r="X1392" s="444"/>
    </row>
    <row r="1393" spans="1:24" s="442" customFormat="1" ht="12.75" hidden="1" customHeight="1">
      <c r="A1393" s="260"/>
      <c r="C1393" s="443"/>
      <c r="D1393" s="443"/>
      <c r="L1393" s="443"/>
      <c r="M1393" s="443"/>
      <c r="V1393" s="444"/>
      <c r="W1393" s="158"/>
      <c r="X1393" s="444"/>
    </row>
    <row r="1394" spans="1:24" s="442" customFormat="1" ht="12.75" hidden="1" customHeight="1">
      <c r="A1394" s="260"/>
      <c r="C1394" s="443"/>
      <c r="D1394" s="443"/>
      <c r="L1394" s="443"/>
      <c r="M1394" s="443"/>
      <c r="V1394" s="444"/>
      <c r="W1394" s="158"/>
      <c r="X1394" s="444"/>
    </row>
    <row r="1395" spans="1:24" s="442" customFormat="1" ht="12.75" hidden="1" customHeight="1">
      <c r="A1395" s="260"/>
      <c r="C1395" s="443"/>
      <c r="D1395" s="443"/>
      <c r="L1395" s="443"/>
      <c r="M1395" s="443"/>
      <c r="V1395" s="444"/>
      <c r="W1395" s="158"/>
      <c r="X1395" s="444"/>
    </row>
    <row r="1396" spans="1:24" s="442" customFormat="1" ht="12.75" hidden="1" customHeight="1">
      <c r="A1396" s="260"/>
      <c r="C1396" s="443"/>
      <c r="D1396" s="443"/>
      <c r="L1396" s="443"/>
      <c r="M1396" s="443"/>
      <c r="V1396" s="444"/>
      <c r="W1396" s="158"/>
      <c r="X1396" s="444"/>
    </row>
    <row r="1397" spans="1:24" s="442" customFormat="1" ht="12.75" hidden="1" customHeight="1">
      <c r="A1397" s="260"/>
      <c r="C1397" s="443"/>
      <c r="D1397" s="443"/>
      <c r="L1397" s="443"/>
      <c r="M1397" s="443"/>
      <c r="V1397" s="444"/>
      <c r="W1397" s="158"/>
      <c r="X1397" s="444"/>
    </row>
    <row r="1398" spans="1:24" s="442" customFormat="1" ht="12.75" hidden="1" customHeight="1">
      <c r="A1398" s="260"/>
      <c r="C1398" s="443"/>
      <c r="D1398" s="443"/>
      <c r="L1398" s="443"/>
      <c r="M1398" s="443"/>
      <c r="V1398" s="444"/>
      <c r="W1398" s="158"/>
      <c r="X1398" s="444"/>
    </row>
    <row r="1399" spans="1:24" s="442" customFormat="1" ht="12.75" hidden="1" customHeight="1">
      <c r="A1399" s="260"/>
      <c r="C1399" s="443"/>
      <c r="D1399" s="443"/>
      <c r="L1399" s="443"/>
      <c r="M1399" s="443"/>
      <c r="V1399" s="444"/>
      <c r="W1399" s="158"/>
      <c r="X1399" s="444"/>
    </row>
    <row r="1400" spans="1:24" s="442" customFormat="1" ht="12.75" hidden="1" customHeight="1">
      <c r="A1400" s="260"/>
      <c r="C1400" s="443"/>
      <c r="D1400" s="443"/>
      <c r="L1400" s="443"/>
      <c r="M1400" s="443"/>
      <c r="V1400" s="444"/>
      <c r="W1400" s="158"/>
      <c r="X1400" s="444"/>
    </row>
    <row r="1401" spans="1:24" s="442" customFormat="1" ht="12.75" hidden="1" customHeight="1">
      <c r="A1401" s="260"/>
      <c r="C1401" s="443"/>
      <c r="D1401" s="443"/>
      <c r="L1401" s="443"/>
      <c r="M1401" s="443"/>
      <c r="V1401" s="444"/>
      <c r="W1401" s="158"/>
      <c r="X1401" s="444"/>
    </row>
    <row r="1402" spans="1:24" s="442" customFormat="1" ht="12.75" hidden="1" customHeight="1">
      <c r="A1402" s="260"/>
      <c r="C1402" s="443"/>
      <c r="D1402" s="443"/>
      <c r="L1402" s="443"/>
      <c r="M1402" s="443"/>
      <c r="V1402" s="444"/>
      <c r="W1402" s="158"/>
      <c r="X1402" s="444"/>
    </row>
    <row r="1403" spans="1:24" s="442" customFormat="1" ht="12.75" hidden="1" customHeight="1">
      <c r="A1403" s="260"/>
      <c r="C1403" s="443"/>
      <c r="D1403" s="443"/>
      <c r="L1403" s="443"/>
      <c r="M1403" s="443"/>
      <c r="V1403" s="444"/>
      <c r="W1403" s="158"/>
      <c r="X1403" s="444"/>
    </row>
    <row r="1404" spans="1:24" s="442" customFormat="1" ht="12.75" hidden="1" customHeight="1">
      <c r="A1404" s="260"/>
      <c r="C1404" s="443"/>
      <c r="D1404" s="443"/>
      <c r="L1404" s="443"/>
      <c r="M1404" s="443"/>
      <c r="V1404" s="444"/>
      <c r="W1404" s="158"/>
      <c r="X1404" s="444"/>
    </row>
    <row r="1405" spans="1:24" s="442" customFormat="1" ht="12.75" hidden="1" customHeight="1">
      <c r="A1405" s="260"/>
      <c r="C1405" s="443"/>
      <c r="D1405" s="443"/>
      <c r="L1405" s="443"/>
      <c r="M1405" s="443"/>
      <c r="V1405" s="444"/>
      <c r="W1405" s="158"/>
      <c r="X1405" s="444"/>
    </row>
    <row r="1406" spans="1:24" s="442" customFormat="1" ht="12.75" hidden="1" customHeight="1">
      <c r="A1406" s="260"/>
      <c r="C1406" s="443"/>
      <c r="D1406" s="443"/>
      <c r="L1406" s="443"/>
      <c r="M1406" s="443"/>
      <c r="V1406" s="444"/>
      <c r="W1406" s="158"/>
      <c r="X1406" s="444"/>
    </row>
    <row r="1407" spans="1:24" s="442" customFormat="1" ht="12.75" hidden="1" customHeight="1">
      <c r="A1407" s="260"/>
      <c r="C1407" s="443"/>
      <c r="D1407" s="443"/>
      <c r="L1407" s="443"/>
      <c r="M1407" s="443"/>
      <c r="V1407" s="444"/>
      <c r="W1407" s="158"/>
      <c r="X1407" s="444"/>
    </row>
    <row r="1408" spans="1:24" s="442" customFormat="1" ht="12.75" hidden="1" customHeight="1">
      <c r="A1408" s="260"/>
      <c r="C1408" s="443"/>
      <c r="D1408" s="443"/>
      <c r="L1408" s="443"/>
      <c r="M1408" s="443"/>
      <c r="V1408" s="444"/>
      <c r="W1408" s="158"/>
      <c r="X1408" s="444"/>
    </row>
    <row r="1409" spans="1:24" s="442" customFormat="1" ht="12.75" hidden="1" customHeight="1">
      <c r="A1409" s="260"/>
      <c r="C1409" s="443"/>
      <c r="D1409" s="443"/>
      <c r="L1409" s="443"/>
      <c r="M1409" s="443"/>
      <c r="V1409" s="444"/>
      <c r="W1409" s="158"/>
      <c r="X1409" s="444"/>
    </row>
    <row r="1410" spans="1:24" s="442" customFormat="1" ht="12.75" hidden="1" customHeight="1">
      <c r="A1410" s="260"/>
      <c r="C1410" s="443"/>
      <c r="D1410" s="443"/>
      <c r="L1410" s="443"/>
      <c r="M1410" s="443"/>
      <c r="V1410" s="444"/>
      <c r="W1410" s="158"/>
      <c r="X1410" s="444"/>
    </row>
    <row r="1411" spans="1:24" s="442" customFormat="1" ht="12.75" hidden="1" customHeight="1">
      <c r="A1411" s="260"/>
      <c r="C1411" s="443"/>
      <c r="D1411" s="443"/>
      <c r="L1411" s="443"/>
      <c r="M1411" s="443"/>
      <c r="V1411" s="444"/>
      <c r="W1411" s="158"/>
      <c r="X1411" s="444"/>
    </row>
    <row r="1412" spans="1:24" s="442" customFormat="1" ht="12.75" hidden="1" customHeight="1">
      <c r="A1412" s="260"/>
      <c r="C1412" s="443"/>
      <c r="D1412" s="443"/>
      <c r="L1412" s="443"/>
      <c r="M1412" s="443"/>
      <c r="V1412" s="444"/>
      <c r="W1412" s="158"/>
      <c r="X1412" s="444"/>
    </row>
    <row r="1413" spans="1:24" s="442" customFormat="1" ht="12.75" hidden="1" customHeight="1">
      <c r="A1413" s="260"/>
      <c r="C1413" s="443"/>
      <c r="D1413" s="443"/>
      <c r="L1413" s="443"/>
      <c r="M1413" s="443"/>
      <c r="V1413" s="444"/>
      <c r="W1413" s="158"/>
      <c r="X1413" s="444"/>
    </row>
    <row r="1414" spans="1:24" s="442" customFormat="1" ht="12.75" hidden="1" customHeight="1">
      <c r="A1414" s="260"/>
      <c r="C1414" s="443"/>
      <c r="D1414" s="443"/>
      <c r="L1414" s="443"/>
      <c r="M1414" s="443"/>
      <c r="V1414" s="444"/>
      <c r="W1414" s="158"/>
      <c r="X1414" s="444"/>
    </row>
    <row r="1415" spans="1:24" s="442" customFormat="1" ht="12.75" hidden="1" customHeight="1">
      <c r="A1415" s="260"/>
      <c r="C1415" s="443"/>
      <c r="D1415" s="443"/>
      <c r="L1415" s="443"/>
      <c r="M1415" s="443"/>
      <c r="V1415" s="444"/>
      <c r="W1415" s="158"/>
      <c r="X1415" s="444"/>
    </row>
    <row r="1416" spans="1:24" s="442" customFormat="1" ht="12.75" hidden="1" customHeight="1">
      <c r="A1416" s="260"/>
      <c r="C1416" s="443"/>
      <c r="D1416" s="443"/>
      <c r="L1416" s="443"/>
      <c r="M1416" s="443"/>
      <c r="V1416" s="444"/>
      <c r="W1416" s="158"/>
      <c r="X1416" s="444"/>
    </row>
    <row r="1417" spans="1:24" s="442" customFormat="1" ht="12.75" hidden="1" customHeight="1">
      <c r="A1417" s="260"/>
      <c r="C1417" s="443"/>
      <c r="D1417" s="443"/>
      <c r="L1417" s="443"/>
      <c r="M1417" s="443"/>
      <c r="V1417" s="444"/>
      <c r="W1417" s="158"/>
      <c r="X1417" s="444"/>
    </row>
    <row r="1418" spans="1:24" s="442" customFormat="1" ht="12.75" hidden="1" customHeight="1">
      <c r="A1418" s="260"/>
      <c r="C1418" s="443"/>
      <c r="D1418" s="443"/>
      <c r="L1418" s="443"/>
      <c r="M1418" s="443"/>
      <c r="V1418" s="444"/>
      <c r="W1418" s="158"/>
      <c r="X1418" s="444"/>
    </row>
    <row r="1419" spans="1:24" s="442" customFormat="1" ht="12.75" hidden="1" customHeight="1">
      <c r="A1419" s="260"/>
      <c r="C1419" s="443"/>
      <c r="D1419" s="443"/>
      <c r="L1419" s="443"/>
      <c r="M1419" s="443"/>
      <c r="V1419" s="444"/>
      <c r="W1419" s="158"/>
      <c r="X1419" s="444"/>
    </row>
    <row r="1420" spans="1:24" s="442" customFormat="1" ht="12.75" hidden="1" customHeight="1">
      <c r="A1420" s="260"/>
      <c r="C1420" s="443"/>
      <c r="D1420" s="443"/>
      <c r="L1420" s="443"/>
      <c r="M1420" s="443"/>
      <c r="V1420" s="444"/>
      <c r="W1420" s="158"/>
      <c r="X1420" s="444"/>
    </row>
    <row r="1421" spans="1:24" s="442" customFormat="1" ht="12.75" hidden="1" customHeight="1">
      <c r="A1421" s="260"/>
      <c r="C1421" s="443"/>
      <c r="D1421" s="443"/>
      <c r="L1421" s="443"/>
      <c r="M1421" s="443"/>
      <c r="V1421" s="444"/>
      <c r="W1421" s="158"/>
      <c r="X1421" s="444"/>
    </row>
    <row r="1422" spans="1:24" s="442" customFormat="1" ht="12.75" hidden="1" customHeight="1">
      <c r="A1422" s="260"/>
      <c r="C1422" s="443"/>
      <c r="D1422" s="443"/>
      <c r="L1422" s="443"/>
      <c r="M1422" s="443"/>
      <c r="V1422" s="444"/>
      <c r="W1422" s="158"/>
      <c r="X1422" s="444"/>
    </row>
    <row r="1423" spans="1:24" s="442" customFormat="1" ht="12.75" hidden="1" customHeight="1">
      <c r="A1423" s="260"/>
      <c r="C1423" s="443"/>
      <c r="D1423" s="443"/>
      <c r="L1423" s="443"/>
      <c r="M1423" s="443"/>
      <c r="V1423" s="444"/>
      <c r="W1423" s="158"/>
      <c r="X1423" s="444"/>
    </row>
    <row r="1424" spans="1:24" s="442" customFormat="1" ht="12.75" hidden="1" customHeight="1">
      <c r="A1424" s="260"/>
      <c r="C1424" s="443"/>
      <c r="D1424" s="443"/>
      <c r="L1424" s="443"/>
      <c r="M1424" s="443"/>
      <c r="V1424" s="444"/>
      <c r="W1424" s="158"/>
      <c r="X1424" s="444"/>
    </row>
    <row r="1425" spans="1:24" s="442" customFormat="1" ht="12.75" hidden="1" customHeight="1">
      <c r="A1425" s="260"/>
      <c r="C1425" s="443"/>
      <c r="D1425" s="443"/>
      <c r="L1425" s="443"/>
      <c r="M1425" s="443"/>
      <c r="V1425" s="444"/>
      <c r="W1425" s="158"/>
      <c r="X1425" s="444"/>
    </row>
    <row r="1426" spans="1:24" s="442" customFormat="1" ht="12.75" hidden="1" customHeight="1">
      <c r="A1426" s="260"/>
      <c r="C1426" s="443"/>
      <c r="D1426" s="443"/>
      <c r="L1426" s="443"/>
      <c r="M1426" s="443"/>
      <c r="V1426" s="444"/>
      <c r="W1426" s="158"/>
      <c r="X1426" s="444"/>
    </row>
    <row r="1427" spans="1:24" s="442" customFormat="1" ht="12.75" hidden="1" customHeight="1">
      <c r="A1427" s="260"/>
      <c r="C1427" s="443"/>
      <c r="D1427" s="443"/>
      <c r="L1427" s="443"/>
      <c r="M1427" s="443"/>
      <c r="V1427" s="444"/>
      <c r="W1427" s="158"/>
      <c r="X1427" s="444"/>
    </row>
    <row r="1428" spans="1:24" s="442" customFormat="1" ht="12.75" hidden="1" customHeight="1">
      <c r="A1428" s="260"/>
      <c r="C1428" s="443"/>
      <c r="D1428" s="443"/>
      <c r="L1428" s="443"/>
      <c r="M1428" s="443"/>
      <c r="V1428" s="444"/>
      <c r="W1428" s="158"/>
      <c r="X1428" s="444"/>
    </row>
    <row r="1429" spans="1:24" s="442" customFormat="1" ht="12.75" hidden="1" customHeight="1">
      <c r="A1429" s="260"/>
      <c r="C1429" s="443"/>
      <c r="D1429" s="443"/>
      <c r="L1429" s="443"/>
      <c r="M1429" s="443"/>
      <c r="V1429" s="444"/>
      <c r="W1429" s="158"/>
      <c r="X1429" s="444"/>
    </row>
    <row r="1430" spans="1:24" s="442" customFormat="1" ht="12.75" hidden="1" customHeight="1">
      <c r="A1430" s="260"/>
      <c r="C1430" s="443"/>
      <c r="D1430" s="443"/>
      <c r="L1430" s="443"/>
      <c r="M1430" s="443"/>
      <c r="V1430" s="444"/>
      <c r="W1430" s="158"/>
      <c r="X1430" s="444"/>
    </row>
    <row r="1431" spans="1:24" s="442" customFormat="1" ht="12.75" hidden="1" customHeight="1">
      <c r="A1431" s="260"/>
      <c r="C1431" s="443"/>
      <c r="D1431" s="443"/>
      <c r="L1431" s="443"/>
      <c r="M1431" s="443"/>
      <c r="V1431" s="444"/>
      <c r="W1431" s="158"/>
      <c r="X1431" s="444"/>
    </row>
    <row r="1432" spans="1:24" s="442" customFormat="1" ht="12.75" hidden="1" customHeight="1">
      <c r="A1432" s="260"/>
      <c r="C1432" s="443"/>
      <c r="D1432" s="443"/>
      <c r="L1432" s="443"/>
      <c r="M1432" s="443"/>
      <c r="V1432" s="444"/>
      <c r="W1432" s="158"/>
      <c r="X1432" s="444"/>
    </row>
    <row r="1433" spans="1:24" s="442" customFormat="1" ht="12.75" hidden="1" customHeight="1">
      <c r="A1433" s="260"/>
      <c r="C1433" s="443"/>
      <c r="D1433" s="443"/>
      <c r="L1433" s="443"/>
      <c r="M1433" s="443"/>
      <c r="V1433" s="444"/>
      <c r="W1433" s="158"/>
      <c r="X1433" s="444"/>
    </row>
    <row r="1434" spans="1:24" s="442" customFormat="1" ht="12.75" hidden="1" customHeight="1">
      <c r="A1434" s="260"/>
      <c r="C1434" s="443"/>
      <c r="D1434" s="443"/>
      <c r="L1434" s="443"/>
      <c r="M1434" s="443"/>
      <c r="V1434" s="444"/>
      <c r="W1434" s="158"/>
      <c r="X1434" s="444"/>
    </row>
    <row r="1435" spans="1:24" s="442" customFormat="1" ht="12.75" hidden="1" customHeight="1">
      <c r="A1435" s="260"/>
      <c r="C1435" s="443"/>
      <c r="D1435" s="443"/>
      <c r="L1435" s="443"/>
      <c r="M1435" s="443"/>
      <c r="V1435" s="444"/>
      <c r="W1435" s="158"/>
      <c r="X1435" s="444"/>
    </row>
    <row r="1436" spans="1:24" s="442" customFormat="1" ht="12.75" hidden="1" customHeight="1">
      <c r="A1436" s="260"/>
      <c r="C1436" s="443"/>
      <c r="D1436" s="443"/>
      <c r="L1436" s="443"/>
      <c r="M1436" s="443"/>
      <c r="V1436" s="444"/>
      <c r="W1436" s="158"/>
      <c r="X1436" s="444"/>
    </row>
    <row r="1437" spans="1:24" s="442" customFormat="1" ht="12.75" hidden="1" customHeight="1">
      <c r="A1437" s="260"/>
      <c r="C1437" s="443"/>
      <c r="D1437" s="443"/>
      <c r="L1437" s="443"/>
      <c r="M1437" s="443"/>
      <c r="V1437" s="444"/>
      <c r="W1437" s="158"/>
      <c r="X1437" s="444"/>
    </row>
    <row r="1438" spans="1:24" s="442" customFormat="1" ht="12.75" hidden="1" customHeight="1">
      <c r="A1438" s="260"/>
      <c r="C1438" s="443"/>
      <c r="D1438" s="443"/>
      <c r="L1438" s="443"/>
      <c r="M1438" s="443"/>
      <c r="V1438" s="444"/>
      <c r="W1438" s="158"/>
      <c r="X1438" s="444"/>
    </row>
    <row r="1439" spans="1:24" s="442" customFormat="1" ht="12.75" hidden="1" customHeight="1">
      <c r="A1439" s="260"/>
      <c r="C1439" s="443"/>
      <c r="D1439" s="443"/>
      <c r="L1439" s="443"/>
      <c r="M1439" s="443"/>
      <c r="V1439" s="444"/>
      <c r="W1439" s="158"/>
      <c r="X1439" s="444"/>
    </row>
    <row r="1440" spans="1:24" s="442" customFormat="1" ht="12.75" hidden="1" customHeight="1">
      <c r="A1440" s="260"/>
      <c r="C1440" s="443"/>
      <c r="D1440" s="443"/>
      <c r="L1440" s="443"/>
      <c r="M1440" s="443"/>
      <c r="V1440" s="444"/>
      <c r="W1440" s="158"/>
      <c r="X1440" s="444"/>
    </row>
    <row r="1441" spans="1:24" s="442" customFormat="1" ht="12.75" hidden="1" customHeight="1">
      <c r="A1441" s="260"/>
      <c r="C1441" s="443"/>
      <c r="D1441" s="443"/>
      <c r="L1441" s="443"/>
      <c r="M1441" s="443"/>
      <c r="V1441" s="444"/>
      <c r="W1441" s="158"/>
      <c r="X1441" s="444"/>
    </row>
    <row r="1442" spans="1:24" s="442" customFormat="1" ht="12.75" hidden="1" customHeight="1">
      <c r="A1442" s="260"/>
      <c r="C1442" s="443"/>
      <c r="D1442" s="443"/>
      <c r="L1442" s="443"/>
      <c r="M1442" s="443"/>
      <c r="V1442" s="444"/>
      <c r="W1442" s="158"/>
      <c r="X1442" s="444"/>
    </row>
    <row r="1443" spans="1:24" s="442" customFormat="1" ht="12.75" hidden="1" customHeight="1">
      <c r="A1443" s="260"/>
      <c r="C1443" s="443"/>
      <c r="D1443" s="443"/>
      <c r="L1443" s="443"/>
      <c r="M1443" s="443"/>
      <c r="V1443" s="444"/>
      <c r="W1443" s="158"/>
      <c r="X1443" s="444"/>
    </row>
    <row r="1444" spans="1:24" s="442" customFormat="1" ht="12.75" hidden="1" customHeight="1">
      <c r="A1444" s="260"/>
      <c r="C1444" s="443"/>
      <c r="D1444" s="443"/>
      <c r="L1444" s="443"/>
      <c r="M1444" s="443"/>
      <c r="V1444" s="444"/>
      <c r="W1444" s="158"/>
      <c r="X1444" s="444"/>
    </row>
    <row r="1445" spans="1:24" s="442" customFormat="1" ht="12.75" hidden="1" customHeight="1">
      <c r="A1445" s="260"/>
      <c r="C1445" s="443"/>
      <c r="D1445" s="443"/>
      <c r="L1445" s="443"/>
      <c r="M1445" s="443"/>
      <c r="V1445" s="444"/>
      <c r="W1445" s="158"/>
      <c r="X1445" s="444"/>
    </row>
    <row r="1446" spans="1:24" s="442" customFormat="1" ht="12.75" hidden="1" customHeight="1">
      <c r="A1446" s="260"/>
      <c r="C1446" s="443"/>
      <c r="D1446" s="443"/>
      <c r="L1446" s="443"/>
      <c r="M1446" s="443"/>
      <c r="V1446" s="444"/>
      <c r="W1446" s="158"/>
      <c r="X1446" s="444"/>
    </row>
    <row r="1447" spans="1:24" s="442" customFormat="1" ht="12.75" hidden="1" customHeight="1">
      <c r="A1447" s="260"/>
      <c r="C1447" s="443"/>
      <c r="D1447" s="443"/>
      <c r="L1447" s="443"/>
      <c r="M1447" s="443"/>
      <c r="V1447" s="444"/>
      <c r="W1447" s="158"/>
      <c r="X1447" s="444"/>
    </row>
    <row r="1448" spans="1:24" s="442" customFormat="1" ht="12.75" hidden="1" customHeight="1">
      <c r="A1448" s="260"/>
      <c r="C1448" s="443"/>
      <c r="D1448" s="443"/>
      <c r="L1448" s="443"/>
      <c r="M1448" s="443"/>
      <c r="V1448" s="444"/>
      <c r="W1448" s="158"/>
      <c r="X1448" s="444"/>
    </row>
    <row r="1449" spans="1:24" s="442" customFormat="1" ht="12.75" hidden="1" customHeight="1">
      <c r="A1449" s="260"/>
      <c r="C1449" s="443"/>
      <c r="D1449" s="443"/>
      <c r="L1449" s="443"/>
      <c r="M1449" s="443"/>
      <c r="V1449" s="444"/>
      <c r="W1449" s="158"/>
      <c r="X1449" s="444"/>
    </row>
    <row r="1450" spans="1:24" s="442" customFormat="1" ht="12.75" hidden="1" customHeight="1">
      <c r="A1450" s="260"/>
      <c r="C1450" s="443"/>
      <c r="D1450" s="443"/>
      <c r="L1450" s="443"/>
      <c r="M1450" s="443"/>
      <c r="V1450" s="444"/>
      <c r="W1450" s="158"/>
      <c r="X1450" s="444"/>
    </row>
    <row r="1451" spans="1:24" s="442" customFormat="1" ht="12.75" hidden="1" customHeight="1">
      <c r="A1451" s="260"/>
      <c r="C1451" s="443"/>
      <c r="D1451" s="443"/>
      <c r="L1451" s="443"/>
      <c r="M1451" s="443"/>
      <c r="V1451" s="444"/>
      <c r="W1451" s="158"/>
      <c r="X1451" s="444"/>
    </row>
    <row r="1452" spans="1:24" s="442" customFormat="1" ht="12.75" hidden="1" customHeight="1">
      <c r="A1452" s="260"/>
      <c r="C1452" s="443"/>
      <c r="D1452" s="443"/>
      <c r="L1452" s="443"/>
      <c r="M1452" s="443"/>
      <c r="V1452" s="444"/>
      <c r="W1452" s="158"/>
      <c r="X1452" s="444"/>
    </row>
    <row r="1453" spans="1:24" s="442" customFormat="1" ht="12.75" hidden="1" customHeight="1">
      <c r="A1453" s="260"/>
      <c r="C1453" s="443"/>
      <c r="D1453" s="443"/>
      <c r="L1453" s="443"/>
      <c r="M1453" s="443"/>
      <c r="V1453" s="444"/>
      <c r="W1453" s="158"/>
      <c r="X1453" s="444"/>
    </row>
    <row r="1454" spans="1:24" s="442" customFormat="1" ht="12.75" hidden="1" customHeight="1">
      <c r="A1454" s="260"/>
      <c r="C1454" s="443"/>
      <c r="D1454" s="443"/>
      <c r="L1454" s="443"/>
      <c r="M1454" s="443"/>
      <c r="V1454" s="444"/>
      <c r="W1454" s="158"/>
      <c r="X1454" s="444"/>
    </row>
    <row r="1455" spans="1:24" s="442" customFormat="1" ht="12.75" hidden="1" customHeight="1">
      <c r="A1455" s="260"/>
      <c r="C1455" s="443"/>
      <c r="D1455" s="443"/>
      <c r="L1455" s="443"/>
      <c r="M1455" s="443"/>
      <c r="V1455" s="444"/>
      <c r="W1455" s="158"/>
      <c r="X1455" s="444"/>
    </row>
    <row r="1456" spans="1:24" s="442" customFormat="1" ht="12.75" hidden="1" customHeight="1">
      <c r="A1456" s="260"/>
      <c r="C1456" s="443"/>
      <c r="D1456" s="443"/>
      <c r="L1456" s="443"/>
      <c r="M1456" s="443"/>
      <c r="V1456" s="444"/>
      <c r="W1456" s="158"/>
      <c r="X1456" s="444"/>
    </row>
    <row r="1457" spans="1:24" s="442" customFormat="1" ht="12.75" hidden="1" customHeight="1">
      <c r="A1457" s="260"/>
      <c r="C1457" s="443"/>
      <c r="D1457" s="443"/>
      <c r="L1457" s="443"/>
      <c r="M1457" s="443"/>
      <c r="V1457" s="444"/>
      <c r="W1457" s="158"/>
      <c r="X1457" s="444"/>
    </row>
    <row r="1458" spans="1:24" s="442" customFormat="1" ht="12.75" hidden="1" customHeight="1">
      <c r="A1458" s="260"/>
      <c r="C1458" s="443"/>
      <c r="D1458" s="443"/>
      <c r="L1458" s="443"/>
      <c r="M1458" s="443"/>
      <c r="V1458" s="444"/>
      <c r="W1458" s="158"/>
      <c r="X1458" s="444"/>
    </row>
    <row r="1459" spans="1:24" s="442" customFormat="1" ht="12.75" hidden="1" customHeight="1">
      <c r="A1459" s="260"/>
      <c r="C1459" s="443"/>
      <c r="D1459" s="443"/>
      <c r="L1459" s="443"/>
      <c r="M1459" s="443"/>
      <c r="V1459" s="444"/>
      <c r="W1459" s="158"/>
      <c r="X1459" s="444"/>
    </row>
    <row r="1460" spans="1:24" s="442" customFormat="1" ht="12.75" hidden="1" customHeight="1">
      <c r="A1460" s="260"/>
      <c r="C1460" s="443"/>
      <c r="D1460" s="443"/>
      <c r="L1460" s="443"/>
      <c r="M1460" s="443"/>
      <c r="V1460" s="444"/>
      <c r="W1460" s="158"/>
      <c r="X1460" s="444"/>
    </row>
    <row r="1461" spans="1:24" s="442" customFormat="1" ht="12.75" hidden="1" customHeight="1">
      <c r="A1461" s="260"/>
      <c r="C1461" s="443"/>
      <c r="D1461" s="443"/>
      <c r="L1461" s="443"/>
      <c r="M1461" s="443"/>
      <c r="V1461" s="444"/>
      <c r="W1461" s="158"/>
      <c r="X1461" s="444"/>
    </row>
    <row r="1462" spans="1:24" s="442" customFormat="1" ht="12.75" hidden="1" customHeight="1">
      <c r="A1462" s="260"/>
      <c r="C1462" s="443"/>
      <c r="D1462" s="443"/>
      <c r="L1462" s="443"/>
      <c r="M1462" s="443"/>
      <c r="V1462" s="444"/>
      <c r="W1462" s="158"/>
      <c r="X1462" s="444"/>
    </row>
    <row r="1463" spans="1:24" s="442" customFormat="1" ht="12.75" hidden="1" customHeight="1">
      <c r="A1463" s="260"/>
      <c r="C1463" s="443"/>
      <c r="D1463" s="443"/>
      <c r="L1463" s="443"/>
      <c r="M1463" s="443"/>
      <c r="V1463" s="444"/>
      <c r="W1463" s="158"/>
      <c r="X1463" s="444"/>
    </row>
    <row r="1464" spans="1:24" s="442" customFormat="1" ht="12.75" hidden="1" customHeight="1">
      <c r="A1464" s="260"/>
      <c r="C1464" s="443"/>
      <c r="D1464" s="443"/>
      <c r="L1464" s="443"/>
      <c r="M1464" s="443"/>
      <c r="V1464" s="444"/>
      <c r="W1464" s="158"/>
      <c r="X1464" s="444"/>
    </row>
    <row r="1465" spans="1:24" s="442" customFormat="1" ht="12.75" hidden="1" customHeight="1">
      <c r="A1465" s="260"/>
      <c r="C1465" s="443"/>
      <c r="D1465" s="443"/>
      <c r="L1465" s="443"/>
      <c r="M1465" s="443"/>
      <c r="V1465" s="444"/>
      <c r="W1465" s="158"/>
      <c r="X1465" s="444"/>
    </row>
    <row r="1466" spans="1:24" s="442" customFormat="1" ht="12.75" hidden="1" customHeight="1">
      <c r="A1466" s="260"/>
      <c r="C1466" s="443"/>
      <c r="D1466" s="443"/>
      <c r="L1466" s="443"/>
      <c r="M1466" s="443"/>
      <c r="V1466" s="444"/>
      <c r="W1466" s="158"/>
      <c r="X1466" s="444"/>
    </row>
    <row r="1467" spans="1:24" s="442" customFormat="1" ht="12.75" hidden="1" customHeight="1">
      <c r="A1467" s="260"/>
      <c r="C1467" s="443"/>
      <c r="D1467" s="443"/>
      <c r="L1467" s="443"/>
      <c r="M1467" s="443"/>
      <c r="V1467" s="444"/>
      <c r="W1467" s="158"/>
      <c r="X1467" s="444"/>
    </row>
    <row r="1468" spans="1:24" s="442" customFormat="1" ht="12.75" hidden="1" customHeight="1">
      <c r="A1468" s="260"/>
      <c r="C1468" s="443"/>
      <c r="D1468" s="443"/>
      <c r="L1468" s="443"/>
      <c r="M1468" s="443"/>
      <c r="V1468" s="444"/>
      <c r="W1468" s="158"/>
      <c r="X1468" s="444"/>
    </row>
    <row r="1469" spans="1:24" s="442" customFormat="1" ht="12.75" hidden="1" customHeight="1">
      <c r="A1469" s="260"/>
      <c r="C1469" s="443"/>
      <c r="D1469" s="443"/>
      <c r="L1469" s="443"/>
      <c r="M1469" s="443"/>
      <c r="V1469" s="444"/>
      <c r="W1469" s="158"/>
      <c r="X1469" s="444"/>
    </row>
    <row r="1470" spans="1:24" s="442" customFormat="1" ht="12.75" hidden="1" customHeight="1">
      <c r="A1470" s="260"/>
      <c r="C1470" s="443"/>
      <c r="D1470" s="443"/>
      <c r="L1470" s="443"/>
      <c r="M1470" s="443"/>
      <c r="V1470" s="444"/>
      <c r="W1470" s="158"/>
      <c r="X1470" s="444"/>
    </row>
    <row r="1471" spans="1:24" s="442" customFormat="1" ht="12.75" hidden="1" customHeight="1">
      <c r="A1471" s="260"/>
      <c r="C1471" s="443"/>
      <c r="D1471" s="443"/>
      <c r="L1471" s="443"/>
      <c r="M1471" s="443"/>
      <c r="V1471" s="444"/>
      <c r="W1471" s="158"/>
      <c r="X1471" s="444"/>
    </row>
    <row r="1472" spans="1:24" s="442" customFormat="1" ht="12.75" hidden="1" customHeight="1">
      <c r="A1472" s="260"/>
      <c r="C1472" s="443"/>
      <c r="D1472" s="443"/>
      <c r="L1472" s="443"/>
      <c r="M1472" s="443"/>
      <c r="V1472" s="444"/>
      <c r="W1472" s="158"/>
      <c r="X1472" s="444"/>
    </row>
    <row r="1473" spans="1:24" s="442" customFormat="1" ht="12.75" hidden="1" customHeight="1">
      <c r="A1473" s="260"/>
      <c r="C1473" s="443"/>
      <c r="D1473" s="443"/>
      <c r="L1473" s="443"/>
      <c r="M1473" s="443"/>
      <c r="V1473" s="444"/>
      <c r="W1473" s="158"/>
      <c r="X1473" s="444"/>
    </row>
    <row r="1474" spans="1:24" s="442" customFormat="1" ht="12.75" hidden="1" customHeight="1">
      <c r="A1474" s="260"/>
      <c r="C1474" s="443"/>
      <c r="D1474" s="443"/>
      <c r="L1474" s="443"/>
      <c r="M1474" s="443"/>
      <c r="V1474" s="444"/>
      <c r="W1474" s="158"/>
      <c r="X1474" s="444"/>
    </row>
    <row r="1475" spans="1:24" s="442" customFormat="1" ht="12.75" hidden="1" customHeight="1">
      <c r="A1475" s="260"/>
      <c r="C1475" s="443"/>
      <c r="D1475" s="443"/>
      <c r="L1475" s="443"/>
      <c r="M1475" s="443"/>
      <c r="V1475" s="444"/>
      <c r="W1475" s="158"/>
      <c r="X1475" s="444"/>
    </row>
    <row r="1476" spans="1:24" s="442" customFormat="1" ht="12.75" hidden="1" customHeight="1">
      <c r="A1476" s="260"/>
      <c r="C1476" s="443"/>
      <c r="D1476" s="443"/>
      <c r="L1476" s="443"/>
      <c r="M1476" s="443"/>
      <c r="V1476" s="444"/>
      <c r="W1476" s="158"/>
      <c r="X1476" s="444"/>
    </row>
    <row r="1477" spans="1:24" s="442" customFormat="1" ht="12.75" hidden="1" customHeight="1">
      <c r="A1477" s="260"/>
      <c r="C1477" s="443"/>
      <c r="D1477" s="443"/>
      <c r="L1477" s="443"/>
      <c r="M1477" s="443"/>
      <c r="V1477" s="444"/>
      <c r="W1477" s="158"/>
      <c r="X1477" s="444"/>
    </row>
    <row r="1478" spans="1:24" s="442" customFormat="1" ht="12.75" hidden="1" customHeight="1">
      <c r="A1478" s="260"/>
      <c r="C1478" s="443"/>
      <c r="D1478" s="443"/>
      <c r="L1478" s="443"/>
      <c r="M1478" s="443"/>
      <c r="V1478" s="444"/>
      <c r="W1478" s="158"/>
      <c r="X1478" s="444"/>
    </row>
    <row r="1479" spans="1:24" s="442" customFormat="1" ht="12.75" hidden="1" customHeight="1">
      <c r="A1479" s="260"/>
      <c r="C1479" s="443"/>
      <c r="D1479" s="443"/>
      <c r="L1479" s="443"/>
      <c r="M1479" s="443"/>
      <c r="V1479" s="444"/>
      <c r="W1479" s="158"/>
      <c r="X1479" s="444"/>
    </row>
    <row r="1480" spans="1:24" s="442" customFormat="1" ht="12.75" hidden="1" customHeight="1">
      <c r="A1480" s="260"/>
      <c r="C1480" s="443"/>
      <c r="D1480" s="443"/>
      <c r="L1480" s="443"/>
      <c r="M1480" s="443"/>
      <c r="V1480" s="444"/>
      <c r="W1480" s="158"/>
      <c r="X1480" s="444"/>
    </row>
    <row r="1481" spans="1:24" s="442" customFormat="1" ht="12.75" hidden="1" customHeight="1">
      <c r="A1481" s="260"/>
      <c r="C1481" s="443"/>
      <c r="D1481" s="443"/>
      <c r="L1481" s="443"/>
      <c r="M1481" s="443"/>
      <c r="V1481" s="444"/>
      <c r="W1481" s="158"/>
      <c r="X1481" s="444"/>
    </row>
    <row r="1482" spans="1:24" s="442" customFormat="1" ht="12.75" hidden="1" customHeight="1">
      <c r="A1482" s="260"/>
      <c r="C1482" s="443"/>
      <c r="D1482" s="443"/>
      <c r="L1482" s="443"/>
      <c r="M1482" s="443"/>
      <c r="V1482" s="444"/>
      <c r="W1482" s="158"/>
      <c r="X1482" s="444"/>
    </row>
    <row r="1483" spans="1:24" s="442" customFormat="1" ht="12.75" hidden="1" customHeight="1">
      <c r="A1483" s="260"/>
      <c r="C1483" s="443"/>
      <c r="D1483" s="443"/>
      <c r="L1483" s="443"/>
      <c r="M1483" s="443"/>
      <c r="V1483" s="444"/>
      <c r="W1483" s="158"/>
      <c r="X1483" s="444"/>
    </row>
    <row r="1484" spans="1:24" s="442" customFormat="1" ht="12.75" hidden="1" customHeight="1">
      <c r="A1484" s="260"/>
      <c r="C1484" s="443"/>
      <c r="D1484" s="443"/>
      <c r="L1484" s="443"/>
      <c r="M1484" s="443"/>
      <c r="V1484" s="444"/>
      <c r="W1484" s="158"/>
      <c r="X1484" s="444"/>
    </row>
    <row r="1485" spans="1:24" s="442" customFormat="1" ht="12.75" hidden="1" customHeight="1">
      <c r="A1485" s="260"/>
      <c r="C1485" s="443"/>
      <c r="D1485" s="443"/>
      <c r="L1485" s="443"/>
      <c r="M1485" s="443"/>
      <c r="V1485" s="444"/>
      <c r="W1485" s="158"/>
      <c r="X1485" s="444"/>
    </row>
    <row r="1486" spans="1:24" s="442" customFormat="1" ht="12.75" hidden="1" customHeight="1">
      <c r="A1486" s="260"/>
      <c r="C1486" s="443"/>
      <c r="D1486" s="443"/>
      <c r="L1486" s="443"/>
      <c r="M1486" s="443"/>
      <c r="V1486" s="444"/>
      <c r="W1486" s="158"/>
      <c r="X1486" s="444"/>
    </row>
    <row r="1487" spans="1:24" s="442" customFormat="1" ht="12.75" hidden="1" customHeight="1">
      <c r="A1487" s="260"/>
      <c r="C1487" s="443"/>
      <c r="D1487" s="443"/>
      <c r="L1487" s="443"/>
      <c r="M1487" s="443"/>
      <c r="V1487" s="444"/>
      <c r="W1487" s="158"/>
      <c r="X1487" s="444"/>
    </row>
    <row r="1488" spans="1:24" s="442" customFormat="1" ht="12.75" hidden="1" customHeight="1">
      <c r="A1488" s="260"/>
      <c r="C1488" s="443"/>
      <c r="D1488" s="443"/>
      <c r="L1488" s="443"/>
      <c r="M1488" s="443"/>
      <c r="V1488" s="444"/>
      <c r="W1488" s="158"/>
      <c r="X1488" s="444"/>
    </row>
    <row r="1489" spans="1:24" s="442" customFormat="1" ht="12.75" hidden="1" customHeight="1">
      <c r="A1489" s="260"/>
      <c r="C1489" s="443"/>
      <c r="D1489" s="443"/>
      <c r="L1489" s="443"/>
      <c r="M1489" s="443"/>
      <c r="V1489" s="444"/>
      <c r="W1489" s="158"/>
      <c r="X1489" s="444"/>
    </row>
    <row r="1490" spans="1:24" s="442" customFormat="1" ht="12.75" hidden="1" customHeight="1">
      <c r="A1490" s="260"/>
      <c r="C1490" s="443"/>
      <c r="D1490" s="443"/>
      <c r="L1490" s="443"/>
      <c r="M1490" s="443"/>
      <c r="V1490" s="444"/>
      <c r="W1490" s="158"/>
      <c r="X1490" s="444"/>
    </row>
    <row r="1491" spans="1:24" s="442" customFormat="1" ht="12.75" hidden="1" customHeight="1">
      <c r="A1491" s="260"/>
      <c r="C1491" s="443"/>
      <c r="D1491" s="443"/>
      <c r="L1491" s="443"/>
      <c r="M1491" s="443"/>
      <c r="V1491" s="444"/>
      <c r="W1491" s="158"/>
      <c r="X1491" s="444"/>
    </row>
    <row r="1492" spans="1:24" s="442" customFormat="1" ht="12.75" hidden="1" customHeight="1">
      <c r="A1492" s="260"/>
      <c r="C1492" s="443"/>
      <c r="D1492" s="443"/>
      <c r="L1492" s="443"/>
      <c r="M1492" s="443"/>
      <c r="V1492" s="444"/>
      <c r="W1492" s="158"/>
      <c r="X1492" s="444"/>
    </row>
    <row r="1493" spans="1:24" s="442" customFormat="1" ht="12.75" hidden="1" customHeight="1">
      <c r="A1493" s="260"/>
      <c r="C1493" s="443"/>
      <c r="D1493" s="443"/>
      <c r="L1493" s="443"/>
      <c r="M1493" s="443"/>
      <c r="V1493" s="444"/>
      <c r="W1493" s="158"/>
      <c r="X1493" s="444"/>
    </row>
    <row r="1494" spans="1:24" s="442" customFormat="1" ht="12.75" hidden="1" customHeight="1">
      <c r="A1494" s="260"/>
      <c r="C1494" s="443"/>
      <c r="D1494" s="443"/>
      <c r="L1494" s="443"/>
      <c r="M1494" s="443"/>
      <c r="V1494" s="444"/>
      <c r="W1494" s="158"/>
      <c r="X1494" s="444"/>
    </row>
    <row r="1495" spans="1:24" s="442" customFormat="1" ht="12.75" hidden="1" customHeight="1">
      <c r="A1495" s="260"/>
      <c r="C1495" s="443"/>
      <c r="D1495" s="443"/>
      <c r="L1495" s="443"/>
      <c r="M1495" s="443"/>
      <c r="V1495" s="444"/>
      <c r="W1495" s="158"/>
      <c r="X1495" s="444"/>
    </row>
    <row r="1496" spans="1:24" s="442" customFormat="1" ht="12.75" hidden="1" customHeight="1">
      <c r="A1496" s="260"/>
      <c r="C1496" s="443"/>
      <c r="D1496" s="443"/>
      <c r="L1496" s="443"/>
      <c r="M1496" s="443"/>
      <c r="V1496" s="444"/>
      <c r="W1496" s="158"/>
      <c r="X1496" s="444"/>
    </row>
    <row r="1497" spans="1:24" s="442" customFormat="1" ht="12.75" hidden="1" customHeight="1">
      <c r="A1497" s="260"/>
      <c r="C1497" s="443"/>
      <c r="D1497" s="443"/>
      <c r="L1497" s="443"/>
      <c r="M1497" s="443"/>
      <c r="V1497" s="444"/>
      <c r="W1497" s="158"/>
      <c r="X1497" s="444"/>
    </row>
    <row r="1498" spans="1:24" s="442" customFormat="1" ht="12.75" hidden="1" customHeight="1">
      <c r="A1498" s="260"/>
      <c r="C1498" s="443"/>
      <c r="D1498" s="443"/>
      <c r="L1498" s="443"/>
      <c r="M1498" s="443"/>
      <c r="V1498" s="444"/>
      <c r="W1498" s="158"/>
      <c r="X1498" s="444"/>
    </row>
    <row r="1499" spans="1:24" s="442" customFormat="1" ht="12.75" hidden="1" customHeight="1">
      <c r="A1499" s="260"/>
      <c r="C1499" s="443"/>
      <c r="D1499" s="443"/>
      <c r="L1499" s="443"/>
      <c r="M1499" s="443"/>
      <c r="V1499" s="444"/>
      <c r="W1499" s="158"/>
      <c r="X1499" s="444"/>
    </row>
    <row r="1500" spans="1:24" s="442" customFormat="1" ht="12.75" hidden="1" customHeight="1">
      <c r="A1500" s="260"/>
      <c r="C1500" s="443"/>
      <c r="D1500" s="443"/>
      <c r="L1500" s="443"/>
      <c r="M1500" s="443"/>
      <c r="V1500" s="444"/>
      <c r="W1500" s="158"/>
      <c r="X1500" s="444"/>
    </row>
    <row r="1501" spans="1:24" s="442" customFormat="1" ht="12.75" hidden="1" customHeight="1">
      <c r="A1501" s="260"/>
      <c r="C1501" s="443"/>
      <c r="D1501" s="443"/>
      <c r="L1501" s="443"/>
      <c r="M1501" s="443"/>
      <c r="V1501" s="444"/>
      <c r="W1501" s="158"/>
      <c r="X1501" s="444"/>
    </row>
    <row r="1502" spans="1:24" s="442" customFormat="1" ht="12.75" hidden="1" customHeight="1">
      <c r="A1502" s="260"/>
      <c r="C1502" s="443"/>
      <c r="D1502" s="443"/>
      <c r="L1502" s="443"/>
      <c r="M1502" s="443"/>
      <c r="V1502" s="444"/>
      <c r="W1502" s="158"/>
      <c r="X1502" s="444"/>
    </row>
    <row r="1503" spans="1:24" s="442" customFormat="1" ht="12.75" hidden="1" customHeight="1">
      <c r="A1503" s="260"/>
      <c r="C1503" s="443"/>
      <c r="D1503" s="443"/>
      <c r="L1503" s="443"/>
      <c r="M1503" s="443"/>
      <c r="V1503" s="444"/>
      <c r="W1503" s="158"/>
      <c r="X1503" s="444"/>
    </row>
    <row r="1504" spans="1:24" s="442" customFormat="1" ht="12.75" hidden="1" customHeight="1">
      <c r="A1504" s="260"/>
      <c r="C1504" s="443"/>
      <c r="D1504" s="443"/>
      <c r="L1504" s="443"/>
      <c r="M1504" s="443"/>
      <c r="V1504" s="444"/>
      <c r="W1504" s="158"/>
      <c r="X1504" s="444"/>
    </row>
    <row r="1505" spans="1:24" s="442" customFormat="1" ht="12.75" hidden="1" customHeight="1">
      <c r="A1505" s="260"/>
      <c r="C1505" s="443"/>
      <c r="D1505" s="443"/>
      <c r="L1505" s="443"/>
      <c r="M1505" s="443"/>
      <c r="V1505" s="444"/>
      <c r="W1505" s="158"/>
      <c r="X1505" s="444"/>
    </row>
    <row r="1506" spans="1:24" s="442" customFormat="1" ht="12.75" hidden="1" customHeight="1">
      <c r="A1506" s="260"/>
      <c r="C1506" s="443"/>
      <c r="D1506" s="443"/>
      <c r="L1506" s="443"/>
      <c r="M1506" s="443"/>
      <c r="V1506" s="444"/>
      <c r="W1506" s="158"/>
      <c r="X1506" s="444"/>
    </row>
    <row r="1507" spans="1:24" s="442" customFormat="1" ht="12.75" hidden="1" customHeight="1">
      <c r="A1507" s="260"/>
      <c r="C1507" s="443"/>
      <c r="D1507" s="443"/>
      <c r="L1507" s="443"/>
      <c r="M1507" s="443"/>
      <c r="V1507" s="444"/>
      <c r="W1507" s="158"/>
      <c r="X1507" s="444"/>
    </row>
    <row r="1508" spans="1:24" s="442" customFormat="1" ht="12.75" hidden="1" customHeight="1">
      <c r="A1508" s="260"/>
      <c r="C1508" s="443"/>
      <c r="D1508" s="443"/>
      <c r="L1508" s="443"/>
      <c r="M1508" s="443"/>
      <c r="V1508" s="444"/>
      <c r="W1508" s="158"/>
      <c r="X1508" s="444"/>
    </row>
    <row r="1509" spans="1:24" s="442" customFormat="1" ht="12.75" hidden="1" customHeight="1">
      <c r="A1509" s="260"/>
      <c r="C1509" s="443"/>
      <c r="D1509" s="443"/>
      <c r="L1509" s="443"/>
      <c r="M1509" s="443"/>
      <c r="V1509" s="444"/>
      <c r="W1509" s="158"/>
      <c r="X1509" s="444"/>
    </row>
    <row r="1510" spans="1:24" s="442" customFormat="1" ht="12.75" hidden="1" customHeight="1">
      <c r="A1510" s="260"/>
      <c r="C1510" s="443"/>
      <c r="D1510" s="443"/>
      <c r="L1510" s="443"/>
      <c r="M1510" s="443"/>
      <c r="V1510" s="444"/>
      <c r="W1510" s="158"/>
      <c r="X1510" s="444"/>
    </row>
    <row r="1511" spans="1:24" s="442" customFormat="1" ht="12.75" hidden="1" customHeight="1">
      <c r="A1511" s="260"/>
      <c r="C1511" s="443"/>
      <c r="D1511" s="443"/>
      <c r="L1511" s="443"/>
      <c r="M1511" s="443"/>
      <c r="V1511" s="444"/>
      <c r="W1511" s="158"/>
      <c r="X1511" s="444"/>
    </row>
    <row r="1512" spans="1:24" s="442" customFormat="1" ht="12.75" hidden="1" customHeight="1">
      <c r="A1512" s="260"/>
      <c r="C1512" s="443"/>
      <c r="D1512" s="443"/>
      <c r="L1512" s="443"/>
      <c r="M1512" s="443"/>
      <c r="V1512" s="444"/>
      <c r="W1512" s="158"/>
      <c r="X1512" s="444"/>
    </row>
    <row r="1513" spans="1:24" s="442" customFormat="1" ht="12.75" hidden="1" customHeight="1">
      <c r="A1513" s="260"/>
      <c r="C1513" s="443"/>
      <c r="D1513" s="443"/>
      <c r="L1513" s="443"/>
      <c r="M1513" s="443"/>
      <c r="V1513" s="444"/>
      <c r="W1513" s="158"/>
      <c r="X1513" s="444"/>
    </row>
    <row r="1514" spans="1:24" s="442" customFormat="1" ht="12.75" hidden="1" customHeight="1">
      <c r="A1514" s="260"/>
      <c r="C1514" s="443"/>
      <c r="D1514" s="443"/>
      <c r="L1514" s="443"/>
      <c r="M1514" s="443"/>
      <c r="V1514" s="444"/>
      <c r="W1514" s="158"/>
      <c r="X1514" s="444"/>
    </row>
    <row r="1515" spans="1:24" s="442" customFormat="1" ht="12.75" hidden="1" customHeight="1">
      <c r="A1515" s="260"/>
      <c r="C1515" s="443"/>
      <c r="D1515" s="443"/>
      <c r="L1515" s="443"/>
      <c r="M1515" s="443"/>
      <c r="V1515" s="444"/>
      <c r="W1515" s="158"/>
      <c r="X1515" s="444"/>
    </row>
    <row r="1516" spans="1:24" s="442" customFormat="1" ht="12.75" hidden="1" customHeight="1">
      <c r="A1516" s="260"/>
      <c r="C1516" s="443"/>
      <c r="D1516" s="443"/>
      <c r="L1516" s="443"/>
      <c r="M1516" s="443"/>
      <c r="V1516" s="444"/>
      <c r="W1516" s="158"/>
      <c r="X1516" s="444"/>
    </row>
    <row r="1517" spans="1:24" s="442" customFormat="1" ht="12.75" hidden="1" customHeight="1">
      <c r="A1517" s="260"/>
      <c r="C1517" s="443"/>
      <c r="D1517" s="443"/>
      <c r="L1517" s="443"/>
      <c r="M1517" s="443"/>
      <c r="V1517" s="444"/>
      <c r="W1517" s="158"/>
      <c r="X1517" s="444"/>
    </row>
    <row r="1518" spans="1:24" s="442" customFormat="1" ht="12.75" hidden="1" customHeight="1">
      <c r="A1518" s="260"/>
      <c r="C1518" s="443"/>
      <c r="D1518" s="443"/>
      <c r="L1518" s="443"/>
      <c r="M1518" s="443"/>
      <c r="V1518" s="444"/>
      <c r="W1518" s="158"/>
      <c r="X1518" s="444"/>
    </row>
    <row r="1519" spans="1:24" s="442" customFormat="1" ht="12.75" hidden="1" customHeight="1">
      <c r="A1519" s="260"/>
      <c r="C1519" s="443"/>
      <c r="D1519" s="443"/>
      <c r="L1519" s="443"/>
      <c r="M1519" s="443"/>
      <c r="V1519" s="444"/>
      <c r="W1519" s="158"/>
      <c r="X1519" s="444"/>
    </row>
    <row r="1520" spans="1:24" s="442" customFormat="1" ht="12.75" hidden="1" customHeight="1">
      <c r="A1520" s="260"/>
      <c r="C1520" s="443"/>
      <c r="D1520" s="443"/>
      <c r="L1520" s="443"/>
      <c r="M1520" s="443"/>
      <c r="V1520" s="444"/>
      <c r="W1520" s="158"/>
      <c r="X1520" s="444"/>
    </row>
    <row r="1521" spans="1:24" s="442" customFormat="1" ht="12.75" hidden="1" customHeight="1">
      <c r="A1521" s="260"/>
      <c r="C1521" s="443"/>
      <c r="D1521" s="443"/>
      <c r="L1521" s="443"/>
      <c r="M1521" s="443"/>
      <c r="V1521" s="444"/>
      <c r="W1521" s="158"/>
      <c r="X1521" s="444"/>
    </row>
    <row r="1522" spans="1:24" s="442" customFormat="1" ht="12.75" hidden="1" customHeight="1">
      <c r="A1522" s="260"/>
      <c r="C1522" s="443"/>
      <c r="D1522" s="443"/>
      <c r="L1522" s="443"/>
      <c r="M1522" s="443"/>
      <c r="V1522" s="444"/>
      <c r="W1522" s="158"/>
      <c r="X1522" s="444"/>
    </row>
    <row r="1523" spans="1:24" s="442" customFormat="1" ht="12.75" hidden="1" customHeight="1">
      <c r="A1523" s="260"/>
      <c r="C1523" s="443"/>
      <c r="D1523" s="443"/>
      <c r="L1523" s="443"/>
      <c r="M1523" s="443"/>
      <c r="V1523" s="444"/>
      <c r="W1523" s="158"/>
      <c r="X1523" s="444"/>
    </row>
    <row r="1524" spans="1:24" s="442" customFormat="1" ht="12.75" hidden="1" customHeight="1">
      <c r="A1524" s="260"/>
      <c r="C1524" s="443"/>
      <c r="D1524" s="443"/>
      <c r="L1524" s="443"/>
      <c r="M1524" s="443"/>
      <c r="V1524" s="444"/>
      <c r="W1524" s="158"/>
      <c r="X1524" s="444"/>
    </row>
    <row r="1525" spans="1:24" s="442" customFormat="1" ht="12.75" hidden="1" customHeight="1">
      <c r="A1525" s="260"/>
      <c r="C1525" s="443"/>
      <c r="D1525" s="443"/>
      <c r="L1525" s="443"/>
      <c r="M1525" s="443"/>
      <c r="V1525" s="444"/>
      <c r="W1525" s="158"/>
      <c r="X1525" s="444"/>
    </row>
    <row r="1526" spans="1:24" s="442" customFormat="1" ht="12.75" hidden="1" customHeight="1">
      <c r="A1526" s="260"/>
      <c r="C1526" s="443"/>
      <c r="D1526" s="443"/>
      <c r="L1526" s="443"/>
      <c r="M1526" s="443"/>
      <c r="V1526" s="444"/>
      <c r="W1526" s="158"/>
      <c r="X1526" s="444"/>
    </row>
    <row r="1527" spans="1:24" s="442" customFormat="1" ht="12.75" hidden="1" customHeight="1">
      <c r="A1527" s="260"/>
      <c r="C1527" s="443"/>
      <c r="D1527" s="443"/>
      <c r="L1527" s="443"/>
      <c r="M1527" s="443"/>
      <c r="V1527" s="444"/>
      <c r="W1527" s="158"/>
      <c r="X1527" s="444"/>
    </row>
    <row r="1528" spans="1:24" s="442" customFormat="1" ht="12.75" hidden="1" customHeight="1">
      <c r="A1528" s="260"/>
      <c r="C1528" s="443"/>
      <c r="D1528" s="443"/>
      <c r="L1528" s="443"/>
      <c r="M1528" s="443"/>
      <c r="V1528" s="444"/>
      <c r="W1528" s="158"/>
      <c r="X1528" s="444"/>
    </row>
    <row r="1529" spans="1:24" s="442" customFormat="1" ht="12.75" hidden="1" customHeight="1">
      <c r="A1529" s="260"/>
      <c r="C1529" s="443"/>
      <c r="D1529" s="443"/>
      <c r="L1529" s="443"/>
      <c r="M1529" s="443"/>
      <c r="V1529" s="444"/>
      <c r="W1529" s="158"/>
      <c r="X1529" s="444"/>
    </row>
    <row r="1530" spans="1:24" s="442" customFormat="1" ht="12.75" hidden="1" customHeight="1">
      <c r="A1530" s="260"/>
      <c r="C1530" s="443"/>
      <c r="D1530" s="443"/>
      <c r="L1530" s="443"/>
      <c r="M1530" s="443"/>
      <c r="V1530" s="444"/>
      <c r="W1530" s="158"/>
      <c r="X1530" s="444"/>
    </row>
    <row r="1531" spans="1:24" s="442" customFormat="1" ht="12.75" hidden="1" customHeight="1">
      <c r="A1531" s="260"/>
      <c r="C1531" s="443"/>
      <c r="D1531" s="443"/>
      <c r="L1531" s="443"/>
      <c r="M1531" s="443"/>
      <c r="V1531" s="444"/>
      <c r="W1531" s="158"/>
      <c r="X1531" s="444"/>
    </row>
    <row r="1532" spans="1:24" s="442" customFormat="1" ht="12.75" hidden="1" customHeight="1">
      <c r="A1532" s="260"/>
      <c r="C1532" s="443"/>
      <c r="D1532" s="443"/>
      <c r="L1532" s="443"/>
      <c r="M1532" s="443"/>
      <c r="V1532" s="444"/>
      <c r="W1532" s="158"/>
      <c r="X1532" s="444"/>
    </row>
    <row r="1533" spans="1:24" s="442" customFormat="1" ht="12.75" hidden="1" customHeight="1">
      <c r="A1533" s="260"/>
      <c r="C1533" s="443"/>
      <c r="D1533" s="443"/>
      <c r="L1533" s="443"/>
      <c r="M1533" s="443"/>
      <c r="V1533" s="444"/>
      <c r="W1533" s="158"/>
      <c r="X1533" s="444"/>
    </row>
    <row r="1534" spans="1:24" s="442" customFormat="1" ht="12.75" hidden="1" customHeight="1">
      <c r="A1534" s="260"/>
      <c r="C1534" s="443"/>
      <c r="D1534" s="443"/>
      <c r="L1534" s="443"/>
      <c r="M1534" s="443"/>
      <c r="V1534" s="444"/>
      <c r="W1534" s="158"/>
      <c r="X1534" s="444"/>
    </row>
    <row r="1535" spans="1:24" s="442" customFormat="1" ht="12.75" hidden="1" customHeight="1">
      <c r="A1535" s="260"/>
      <c r="C1535" s="443"/>
      <c r="D1535" s="443"/>
      <c r="L1535" s="443"/>
      <c r="M1535" s="443"/>
      <c r="V1535" s="444"/>
      <c r="W1535" s="158"/>
      <c r="X1535" s="444"/>
    </row>
    <row r="1536" spans="1:24" s="442" customFormat="1" ht="12.75" hidden="1" customHeight="1">
      <c r="A1536" s="260"/>
      <c r="C1536" s="443"/>
      <c r="D1536" s="443"/>
      <c r="L1536" s="443"/>
      <c r="M1536" s="443"/>
      <c r="V1536" s="444"/>
      <c r="W1536" s="158"/>
      <c r="X1536" s="444"/>
    </row>
    <row r="1537" spans="1:24" s="442" customFormat="1" ht="12.75" hidden="1" customHeight="1">
      <c r="A1537" s="260"/>
      <c r="C1537" s="443"/>
      <c r="D1537" s="443"/>
      <c r="L1537" s="443"/>
      <c r="M1537" s="443"/>
      <c r="V1537" s="444"/>
      <c r="W1537" s="158"/>
      <c r="X1537" s="444"/>
    </row>
    <row r="1538" spans="1:24" s="442" customFormat="1" ht="12.75" hidden="1" customHeight="1">
      <c r="A1538" s="260"/>
      <c r="C1538" s="443"/>
      <c r="D1538" s="443"/>
      <c r="L1538" s="443"/>
      <c r="M1538" s="443"/>
      <c r="V1538" s="444"/>
      <c r="W1538" s="158"/>
      <c r="X1538" s="444"/>
    </row>
    <row r="1539" spans="1:24" s="442" customFormat="1" ht="12.75" hidden="1" customHeight="1">
      <c r="A1539" s="260"/>
      <c r="C1539" s="443"/>
      <c r="D1539" s="443"/>
      <c r="L1539" s="443"/>
      <c r="M1539" s="443"/>
      <c r="V1539" s="444"/>
      <c r="W1539" s="158"/>
      <c r="X1539" s="444"/>
    </row>
    <row r="1540" spans="1:24" s="442" customFormat="1" ht="12.75" hidden="1" customHeight="1">
      <c r="A1540" s="260"/>
      <c r="C1540" s="443"/>
      <c r="D1540" s="443"/>
      <c r="L1540" s="443"/>
      <c r="M1540" s="443"/>
      <c r="V1540" s="444"/>
      <c r="W1540" s="158"/>
      <c r="X1540" s="444"/>
    </row>
    <row r="1541" spans="1:24" s="442" customFormat="1" ht="12.75" hidden="1" customHeight="1">
      <c r="A1541" s="260"/>
      <c r="C1541" s="443"/>
      <c r="D1541" s="443"/>
      <c r="L1541" s="443"/>
      <c r="M1541" s="443"/>
      <c r="V1541" s="444"/>
      <c r="W1541" s="158"/>
      <c r="X1541" s="444"/>
    </row>
    <row r="1542" spans="1:24" s="442" customFormat="1" ht="12.75" hidden="1" customHeight="1">
      <c r="A1542" s="260"/>
      <c r="C1542" s="443"/>
      <c r="D1542" s="443"/>
      <c r="L1542" s="443"/>
      <c r="M1542" s="443"/>
      <c r="V1542" s="444"/>
      <c r="W1542" s="158"/>
      <c r="X1542" s="444"/>
    </row>
    <row r="1543" spans="1:24" s="442" customFormat="1" ht="12.75" hidden="1" customHeight="1">
      <c r="A1543" s="260"/>
      <c r="C1543" s="443"/>
      <c r="D1543" s="443"/>
      <c r="L1543" s="443"/>
      <c r="M1543" s="443"/>
      <c r="V1543" s="444"/>
      <c r="W1543" s="158"/>
      <c r="X1543" s="444"/>
    </row>
    <row r="1544" spans="1:24" s="442" customFormat="1" ht="12.75" hidden="1" customHeight="1">
      <c r="A1544" s="260"/>
      <c r="C1544" s="443"/>
      <c r="D1544" s="443"/>
      <c r="L1544" s="443"/>
      <c r="M1544" s="443"/>
      <c r="V1544" s="444"/>
      <c r="W1544" s="158"/>
      <c r="X1544" s="444"/>
    </row>
    <row r="1545" spans="1:24" s="442" customFormat="1" ht="12.75" hidden="1" customHeight="1">
      <c r="A1545" s="260"/>
      <c r="C1545" s="443"/>
      <c r="D1545" s="443"/>
      <c r="L1545" s="443"/>
      <c r="M1545" s="443"/>
      <c r="V1545" s="444"/>
      <c r="W1545" s="158"/>
      <c r="X1545" s="444"/>
    </row>
    <row r="1546" spans="1:24" s="442" customFormat="1" ht="12.75" hidden="1" customHeight="1">
      <c r="A1546" s="260"/>
      <c r="C1546" s="443"/>
      <c r="D1546" s="443"/>
      <c r="L1546" s="443"/>
      <c r="M1546" s="443"/>
      <c r="V1546" s="444"/>
      <c r="W1546" s="158"/>
      <c r="X1546" s="444"/>
    </row>
    <row r="1547" spans="1:24" s="442" customFormat="1" ht="12.75" hidden="1" customHeight="1">
      <c r="A1547" s="260"/>
      <c r="C1547" s="443"/>
      <c r="D1547" s="443"/>
      <c r="L1547" s="443"/>
      <c r="M1547" s="443"/>
      <c r="V1547" s="444"/>
      <c r="W1547" s="158"/>
      <c r="X1547" s="444"/>
    </row>
    <row r="1548" spans="1:24" s="442" customFormat="1" ht="12.75" hidden="1" customHeight="1">
      <c r="A1548" s="260"/>
      <c r="C1548" s="443"/>
      <c r="D1548" s="443"/>
      <c r="L1548" s="443"/>
      <c r="M1548" s="443"/>
      <c r="V1548" s="444"/>
      <c r="W1548" s="158"/>
      <c r="X1548" s="444"/>
    </row>
    <row r="1549" spans="1:24" s="442" customFormat="1" ht="12.75" hidden="1" customHeight="1">
      <c r="A1549" s="260"/>
      <c r="C1549" s="443"/>
      <c r="D1549" s="443"/>
      <c r="L1549" s="443"/>
      <c r="M1549" s="443"/>
      <c r="V1549" s="444"/>
      <c r="W1549" s="158"/>
      <c r="X1549" s="444"/>
    </row>
    <row r="1550" spans="1:24" s="442" customFormat="1" ht="12.75" hidden="1" customHeight="1">
      <c r="A1550" s="260"/>
      <c r="C1550" s="443"/>
      <c r="D1550" s="443"/>
      <c r="L1550" s="443"/>
      <c r="M1550" s="443"/>
      <c r="V1550" s="444"/>
      <c r="W1550" s="158"/>
      <c r="X1550" s="444"/>
    </row>
    <row r="1551" spans="1:24" s="442" customFormat="1" ht="12.75" hidden="1" customHeight="1">
      <c r="A1551" s="260"/>
      <c r="C1551" s="443"/>
      <c r="D1551" s="443"/>
      <c r="L1551" s="443"/>
      <c r="M1551" s="443"/>
      <c r="V1551" s="444"/>
      <c r="W1551" s="158"/>
      <c r="X1551" s="444"/>
    </row>
    <row r="1552" spans="1:24" s="442" customFormat="1" ht="12.75" hidden="1" customHeight="1">
      <c r="A1552" s="260"/>
      <c r="C1552" s="443"/>
      <c r="D1552" s="443"/>
      <c r="L1552" s="443"/>
      <c r="M1552" s="443"/>
      <c r="V1552" s="444"/>
      <c r="W1552" s="158"/>
      <c r="X1552" s="444"/>
    </row>
    <row r="1553" spans="1:249" s="442" customFormat="1" ht="12.75" hidden="1" customHeight="1">
      <c r="A1553" s="260"/>
      <c r="C1553" s="443"/>
      <c r="D1553" s="443"/>
      <c r="L1553" s="443"/>
      <c r="M1553" s="443"/>
      <c r="V1553" s="444"/>
      <c r="W1553" s="158"/>
      <c r="X1553" s="444"/>
    </row>
    <row r="1554" spans="1:249" s="249" customFormat="1" ht="12.75" hidden="1" customHeight="1">
      <c r="A1554" s="261"/>
      <c r="C1554" s="676"/>
      <c r="D1554" s="676"/>
      <c r="L1554" s="676"/>
      <c r="M1554" s="676"/>
      <c r="V1554" s="158"/>
      <c r="W1554" s="158"/>
      <c r="X1554" s="158"/>
    </row>
    <row r="1555" spans="1:249" s="249" customFormat="1" ht="12.75" hidden="1" customHeight="1">
      <c r="A1555" s="261"/>
      <c r="C1555" s="676"/>
      <c r="D1555" s="676"/>
      <c r="L1555" s="676"/>
      <c r="M1555" s="676"/>
      <c r="V1555" s="158"/>
      <c r="W1555" s="158"/>
      <c r="X1555" s="158"/>
    </row>
    <row r="1556" spans="1:249" s="249" customFormat="1" ht="16.5" hidden="1" customHeight="1">
      <c r="A1556" s="261"/>
      <c r="B1556" s="680"/>
      <c r="C1556" s="676"/>
      <c r="D1556" s="676"/>
      <c r="L1556" s="676"/>
      <c r="M1556" s="676"/>
      <c r="V1556" s="158"/>
      <c r="W1556" s="158"/>
      <c r="X1556" s="158"/>
    </row>
    <row r="1557" spans="1:249" s="249" customFormat="1" ht="16.5" hidden="1" customHeight="1">
      <c r="A1557" s="261"/>
      <c r="B1557" s="680"/>
      <c r="C1557" s="676"/>
      <c r="D1557" s="676"/>
      <c r="L1557" s="676"/>
      <c r="M1557" s="676"/>
      <c r="V1557" s="158"/>
      <c r="W1557" s="158"/>
      <c r="X1557" s="158"/>
    </row>
    <row r="1558" spans="1:249" s="249" customFormat="1" ht="12.75" hidden="1" customHeight="1">
      <c r="A1558" s="261"/>
      <c r="C1558" s="676"/>
      <c r="D1558" s="676"/>
      <c r="L1558" s="676"/>
      <c r="M1558" s="676"/>
      <c r="V1558" s="158"/>
      <c r="W1558" s="158"/>
      <c r="X1558" s="158"/>
    </row>
    <row r="1559" spans="1:249" s="249" customFormat="1" ht="12.75" hidden="1">
      <c r="A1559" s="261"/>
      <c r="C1559" s="676"/>
      <c r="D1559" s="676"/>
      <c r="L1559" s="676"/>
      <c r="M1559" s="676"/>
      <c r="V1559" s="158"/>
      <c r="W1559" s="158"/>
      <c r="X1559" s="158"/>
    </row>
    <row r="1560" spans="1:249" s="249" customFormat="1" ht="12.75" hidden="1" customHeight="1">
      <c r="A1560" s="261"/>
      <c r="C1560" s="676"/>
      <c r="D1560" s="676"/>
      <c r="L1560" s="676"/>
      <c r="M1560" s="676"/>
      <c r="V1560" s="158"/>
      <c r="W1560" s="158"/>
      <c r="X1560" s="158"/>
    </row>
    <row r="1561" spans="1:249" s="249" customFormat="1" ht="15" hidden="1" customHeight="1">
      <c r="A1561" s="261"/>
      <c r="B1561" s="540"/>
      <c r="C1561" s="1659"/>
      <c r="D1561" s="1659"/>
      <c r="E1561" s="1659"/>
      <c r="F1561" s="1659"/>
      <c r="G1561" s="1659"/>
      <c r="H1561" s="1659"/>
      <c r="I1561" s="1659"/>
      <c r="J1561" s="1659"/>
      <c r="K1561" s="1659"/>
      <c r="L1561" s="1659"/>
      <c r="M1561" s="1659"/>
      <c r="N1561" s="1659"/>
      <c r="O1561" s="1659"/>
      <c r="P1561" s="1659"/>
      <c r="Q1561" s="1659"/>
      <c r="R1561" s="1659"/>
      <c r="S1561" s="1659"/>
      <c r="T1561" s="1659"/>
      <c r="U1561" s="668"/>
      <c r="V1561" s="158"/>
      <c r="W1561" s="158"/>
      <c r="X1561" s="158"/>
      <c r="Y1561" s="668"/>
      <c r="Z1561" s="668"/>
      <c r="AA1561" s="668"/>
      <c r="AB1561" s="668"/>
      <c r="AC1561" s="668"/>
      <c r="AD1561" s="668"/>
      <c r="AE1561" s="668"/>
      <c r="AF1561" s="668"/>
      <c r="AG1561" s="668"/>
      <c r="IL1561" s="668"/>
      <c r="IM1561" s="668"/>
      <c r="IN1561" s="668"/>
      <c r="IO1561" s="668"/>
    </row>
    <row r="1562" spans="1:249" s="249" customFormat="1" ht="15" hidden="1" customHeight="1">
      <c r="A1562" s="261"/>
      <c r="B1562" s="540"/>
      <c r="C1562" s="1659"/>
      <c r="D1562" s="1659"/>
      <c r="E1562" s="1659"/>
      <c r="F1562" s="1659"/>
      <c r="G1562" s="1659"/>
      <c r="H1562" s="1659"/>
      <c r="I1562" s="1659"/>
      <c r="J1562" s="1659"/>
      <c r="K1562" s="1659"/>
      <c r="L1562" s="1659"/>
      <c r="M1562" s="1659"/>
      <c r="N1562" s="1659"/>
      <c r="O1562" s="1659"/>
      <c r="P1562" s="1659"/>
      <c r="Q1562" s="1659"/>
      <c r="R1562" s="1659"/>
      <c r="S1562" s="1659"/>
      <c r="T1562" s="1659"/>
      <c r="U1562" s="668"/>
      <c r="V1562" s="158"/>
      <c r="W1562" s="158"/>
      <c r="X1562" s="158"/>
      <c r="Y1562" s="668"/>
      <c r="Z1562" s="668"/>
      <c r="AA1562" s="668"/>
      <c r="AB1562" s="668"/>
      <c r="AC1562" s="668"/>
      <c r="AD1562" s="668"/>
      <c r="AE1562" s="668"/>
      <c r="AF1562" s="668"/>
      <c r="AG1562" s="668"/>
      <c r="IL1562" s="668"/>
      <c r="IM1562" s="668"/>
      <c r="IN1562" s="668"/>
      <c r="IO1562" s="668"/>
    </row>
    <row r="1563" spans="1:249" s="249" customFormat="1" ht="5.25" hidden="1" customHeight="1">
      <c r="A1563" s="261"/>
      <c r="B1563" s="540"/>
      <c r="C1563" s="158"/>
      <c r="D1563" s="158"/>
      <c r="E1563" s="158"/>
      <c r="F1563" s="158"/>
      <c r="G1563" s="158"/>
      <c r="H1563" s="158"/>
      <c r="I1563" s="158"/>
      <c r="J1563" s="158"/>
      <c r="K1563" s="158"/>
      <c r="L1563" s="158"/>
      <c r="M1563" s="158"/>
      <c r="N1563" s="158"/>
      <c r="O1563" s="540"/>
      <c r="P1563" s="540"/>
      <c r="Q1563" s="540"/>
      <c r="R1563" s="540"/>
      <c r="S1563" s="158"/>
      <c r="T1563" s="158"/>
      <c r="U1563" s="668"/>
      <c r="V1563" s="158"/>
      <c r="W1563" s="158"/>
      <c r="X1563" s="158"/>
      <c r="Y1563" s="668"/>
      <c r="Z1563" s="668"/>
      <c r="AA1563" s="668"/>
      <c r="AB1563" s="668"/>
      <c r="AC1563" s="668"/>
      <c r="AD1563" s="668"/>
      <c r="AE1563" s="668"/>
      <c r="AF1563" s="668"/>
      <c r="AG1563" s="668"/>
      <c r="IL1563" s="668"/>
      <c r="IM1563" s="668"/>
      <c r="IN1563" s="668"/>
      <c r="IO1563" s="668"/>
    </row>
    <row r="1564" spans="1:249" s="477" customFormat="1" ht="19.5" hidden="1" customHeight="1">
      <c r="A1564" s="681"/>
      <c r="B1564" s="1620"/>
      <c r="C1564" s="1620"/>
      <c r="D1564" s="1620"/>
      <c r="E1564" s="1620"/>
      <c r="F1564" s="1620"/>
      <c r="G1564" s="1620"/>
      <c r="H1564" s="1620"/>
      <c r="I1564" s="1620"/>
      <c r="J1564" s="1620"/>
      <c r="K1564" s="1620"/>
      <c r="L1564" s="1620"/>
      <c r="M1564" s="1620"/>
      <c r="N1564" s="1620"/>
      <c r="O1564" s="1620"/>
      <c r="P1564" s="1620"/>
      <c r="Q1564" s="1620"/>
      <c r="R1564" s="1620"/>
      <c r="S1564" s="1620"/>
      <c r="T1564" s="1620"/>
      <c r="V1564" s="158"/>
      <c r="W1564" s="158"/>
      <c r="X1564" s="158"/>
    </row>
    <row r="1565" spans="1:249" s="540" customFormat="1" ht="7.5" hidden="1" customHeight="1">
      <c r="A1565" s="261"/>
      <c r="C1565" s="158"/>
      <c r="D1565" s="158"/>
      <c r="E1565" s="158"/>
      <c r="F1565" s="158"/>
      <c r="G1565" s="158"/>
      <c r="H1565" s="158"/>
      <c r="I1565" s="158"/>
      <c r="J1565" s="158"/>
      <c r="K1565" s="158"/>
      <c r="L1565" s="158"/>
      <c r="M1565" s="158"/>
      <c r="N1565" s="158"/>
      <c r="S1565" s="158"/>
      <c r="T1565" s="158"/>
      <c r="U1565" s="158"/>
      <c r="V1565" s="158"/>
      <c r="W1565" s="158"/>
      <c r="X1565" s="158"/>
      <c r="Y1565" s="158"/>
      <c r="Z1565" s="158"/>
      <c r="AA1565" s="158"/>
      <c r="AB1565" s="158"/>
      <c r="AC1565" s="158"/>
      <c r="AD1565" s="158"/>
      <c r="AE1565" s="158"/>
      <c r="AF1565" s="158"/>
      <c r="AG1565" s="158"/>
      <c r="IL1565" s="158"/>
      <c r="IM1565" s="158"/>
      <c r="IN1565" s="158"/>
      <c r="IO1565" s="158"/>
    </row>
    <row r="1566" spans="1:249" s="540" customFormat="1" ht="14.25" hidden="1" customHeight="1">
      <c r="A1566" s="261"/>
      <c r="B1566" s="682"/>
      <c r="C1566" s="158"/>
      <c r="D1566" s="158"/>
      <c r="E1566" s="158"/>
      <c r="F1566" s="158"/>
      <c r="G1566" s="158"/>
      <c r="H1566" s="158"/>
      <c r="I1566" s="158"/>
      <c r="J1566" s="158"/>
      <c r="K1566" s="158"/>
      <c r="L1566" s="158"/>
      <c r="M1566" s="158"/>
      <c r="N1566" s="158"/>
      <c r="S1566" s="158"/>
      <c r="T1566" s="158"/>
      <c r="U1566" s="158"/>
      <c r="V1566" s="158"/>
      <c r="W1566" s="158"/>
      <c r="X1566" s="158"/>
      <c r="Y1566" s="158"/>
      <c r="Z1566" s="158"/>
      <c r="AA1566" s="158"/>
      <c r="AB1566" s="158"/>
      <c r="AC1566" s="158"/>
      <c r="AD1566" s="158"/>
      <c r="AE1566" s="158"/>
      <c r="AF1566" s="158"/>
      <c r="AG1566" s="158"/>
      <c r="IL1566" s="158"/>
      <c r="IM1566" s="158"/>
      <c r="IN1566" s="158"/>
      <c r="IO1566" s="158"/>
    </row>
    <row r="1567" spans="1:249" s="540" customFormat="1" ht="14.25" hidden="1" customHeight="1">
      <c r="A1567" s="261"/>
      <c r="B1567" s="682"/>
      <c r="C1567" s="158"/>
      <c r="D1567" s="158"/>
      <c r="E1567" s="158"/>
      <c r="F1567" s="158"/>
      <c r="G1567" s="158"/>
      <c r="H1567" s="158"/>
      <c r="I1567" s="158"/>
      <c r="J1567" s="158"/>
      <c r="K1567" s="158"/>
      <c r="L1567" s="158"/>
      <c r="M1567" s="158"/>
      <c r="N1567" s="158"/>
      <c r="S1567" s="158"/>
      <c r="T1567" s="158"/>
      <c r="U1567" s="158"/>
      <c r="V1567" s="158"/>
      <c r="W1567" s="158"/>
      <c r="X1567" s="158"/>
      <c r="Y1567" s="158"/>
      <c r="Z1567" s="158"/>
      <c r="AA1567" s="158"/>
      <c r="AB1567" s="158"/>
      <c r="AC1567" s="158"/>
      <c r="AD1567" s="158"/>
      <c r="AE1567" s="158"/>
      <c r="AF1567" s="158"/>
      <c r="AG1567" s="158"/>
      <c r="IL1567" s="158"/>
      <c r="IM1567" s="158"/>
      <c r="IN1567" s="158"/>
      <c r="IO1567" s="158"/>
    </row>
    <row r="1568" spans="1:249" s="540" customFormat="1" ht="14.25" hidden="1" customHeight="1">
      <c r="A1568" s="261"/>
      <c r="B1568" s="682"/>
      <c r="C1568" s="158"/>
      <c r="D1568" s="158"/>
      <c r="E1568" s="158"/>
      <c r="F1568" s="158"/>
      <c r="G1568" s="158"/>
      <c r="H1568" s="158"/>
      <c r="I1568" s="158"/>
      <c r="J1568" s="158"/>
      <c r="K1568" s="158"/>
      <c r="L1568" s="158"/>
      <c r="M1568" s="158"/>
      <c r="N1568" s="158"/>
      <c r="S1568" s="158"/>
      <c r="T1568" s="158"/>
      <c r="U1568" s="158"/>
      <c r="Y1568" s="158"/>
      <c r="Z1568" s="158"/>
      <c r="AA1568" s="158"/>
      <c r="AB1568" s="158"/>
      <c r="AC1568" s="158"/>
      <c r="AD1568" s="158"/>
      <c r="AE1568" s="158"/>
      <c r="AF1568" s="158"/>
      <c r="AG1568" s="158"/>
      <c r="IL1568" s="683"/>
      <c r="IM1568" s="683"/>
      <c r="IN1568" s="683"/>
      <c r="IO1568" s="683"/>
    </row>
    <row r="1569" spans="1:249" s="540" customFormat="1" ht="14.25" hidden="1" customHeight="1">
      <c r="A1569" s="261"/>
      <c r="B1569" s="682"/>
      <c r="C1569" s="158"/>
      <c r="D1569" s="158"/>
      <c r="E1569" s="158"/>
      <c r="F1569" s="158"/>
      <c r="G1569" s="158"/>
      <c r="H1569" s="158"/>
      <c r="I1569" s="158"/>
      <c r="J1569" s="158"/>
      <c r="K1569" s="158"/>
      <c r="L1569" s="158"/>
      <c r="M1569" s="158"/>
      <c r="N1569" s="158"/>
      <c r="S1569" s="158"/>
      <c r="T1569" s="158"/>
      <c r="U1569" s="158"/>
      <c r="Y1569" s="158"/>
      <c r="Z1569" s="158"/>
      <c r="AA1569" s="158"/>
      <c r="AB1569" s="158"/>
      <c r="AC1569" s="158"/>
      <c r="AD1569" s="158"/>
      <c r="AE1569" s="158"/>
      <c r="AF1569" s="158"/>
      <c r="AG1569" s="158"/>
      <c r="IL1569" s="683"/>
      <c r="IM1569" s="683"/>
      <c r="IN1569" s="683"/>
      <c r="IO1569" s="683"/>
    </row>
    <row r="1570" spans="1:249" s="540" customFormat="1" ht="12.75" hidden="1" customHeight="1">
      <c r="A1570" s="261"/>
      <c r="B1570" s="684"/>
      <c r="C1570" s="158"/>
      <c r="D1570" s="158"/>
      <c r="E1570" s="158"/>
      <c r="F1570" s="158"/>
      <c r="G1570" s="158"/>
      <c r="H1570" s="158"/>
      <c r="I1570" s="158"/>
      <c r="J1570" s="158"/>
      <c r="K1570" s="158"/>
      <c r="L1570" s="158"/>
      <c r="M1570" s="158"/>
      <c r="N1570" s="158"/>
      <c r="S1570" s="158"/>
      <c r="T1570" s="158"/>
      <c r="U1570" s="158"/>
      <c r="Y1570" s="158"/>
      <c r="Z1570" s="158"/>
      <c r="AA1570" s="158"/>
      <c r="AB1570" s="158"/>
      <c r="AC1570" s="158"/>
      <c r="AD1570" s="158"/>
      <c r="AE1570" s="158"/>
      <c r="AF1570" s="158"/>
      <c r="AG1570" s="158"/>
      <c r="IL1570" s="685"/>
      <c r="IM1570" s="685"/>
      <c r="IN1570" s="685"/>
      <c r="IO1570" s="685"/>
    </row>
    <row r="1571" spans="1:249" s="540" customFormat="1" ht="14.25" hidden="1" customHeight="1">
      <c r="A1571" s="261"/>
      <c r="B1571" s="682"/>
      <c r="C1571" s="158"/>
      <c r="D1571" s="158"/>
      <c r="E1571" s="158"/>
      <c r="F1571" s="158"/>
      <c r="G1571" s="158"/>
      <c r="H1571" s="158"/>
      <c r="I1571" s="158"/>
      <c r="J1571" s="158"/>
      <c r="K1571" s="158"/>
      <c r="L1571" s="158"/>
      <c r="M1571" s="158"/>
      <c r="N1571" s="158"/>
      <c r="S1571" s="158"/>
      <c r="T1571" s="158"/>
      <c r="U1571" s="158"/>
      <c r="Y1571" s="158"/>
      <c r="Z1571" s="158"/>
      <c r="AA1571" s="158"/>
      <c r="AB1571" s="158"/>
      <c r="AC1571" s="158"/>
      <c r="AD1571" s="158"/>
      <c r="AE1571" s="158"/>
      <c r="AF1571" s="158"/>
      <c r="AG1571" s="158"/>
    </row>
    <row r="1572" spans="1:249" s="540" customFormat="1" ht="14.25" hidden="1" customHeight="1">
      <c r="A1572" s="261"/>
      <c r="B1572" s="682"/>
      <c r="C1572" s="158"/>
      <c r="D1572" s="158"/>
      <c r="E1572" s="158"/>
      <c r="F1572" s="158"/>
      <c r="G1572" s="158"/>
      <c r="H1572" s="158"/>
      <c r="I1572" s="158"/>
      <c r="J1572" s="158"/>
      <c r="K1572" s="158"/>
      <c r="L1572" s="158"/>
      <c r="M1572" s="158"/>
      <c r="N1572" s="158"/>
      <c r="S1572" s="158"/>
      <c r="T1572" s="158"/>
      <c r="U1572" s="158"/>
      <c r="Y1572" s="158"/>
      <c r="Z1572" s="158"/>
      <c r="AA1572" s="158"/>
      <c r="AB1572" s="158"/>
      <c r="AC1572" s="158"/>
      <c r="AD1572" s="158"/>
      <c r="AE1572" s="158"/>
      <c r="AF1572" s="158"/>
      <c r="AG1572" s="158"/>
    </row>
    <row r="1573" spans="1:249" s="540" customFormat="1" ht="12.75" hidden="1" customHeight="1">
      <c r="A1573" s="261"/>
      <c r="B1573" s="684"/>
      <c r="C1573" s="158"/>
      <c r="D1573" s="158"/>
      <c r="E1573" s="158"/>
      <c r="F1573" s="158"/>
      <c r="G1573" s="158"/>
      <c r="H1573" s="158"/>
      <c r="I1573" s="158"/>
      <c r="J1573" s="158"/>
      <c r="K1573" s="158"/>
      <c r="L1573" s="158"/>
      <c r="M1573" s="158"/>
      <c r="N1573" s="158"/>
      <c r="S1573" s="158"/>
      <c r="T1573" s="158"/>
      <c r="U1573" s="158"/>
      <c r="V1573" s="158"/>
      <c r="W1573" s="158"/>
      <c r="X1573" s="158"/>
      <c r="Y1573" s="158"/>
      <c r="Z1573" s="158"/>
      <c r="AA1573" s="158"/>
      <c r="AB1573" s="158"/>
      <c r="AC1573" s="158"/>
      <c r="AD1573" s="158"/>
      <c r="AE1573" s="158"/>
      <c r="AF1573" s="158"/>
      <c r="AG1573" s="158"/>
    </row>
    <row r="1574" spans="1:249" s="540" customFormat="1" ht="12.75" hidden="1" customHeight="1">
      <c r="A1574" s="261"/>
      <c r="B1574" s="686"/>
      <c r="C1574" s="158"/>
      <c r="D1574" s="158"/>
      <c r="E1574" s="158"/>
      <c r="F1574" s="158"/>
      <c r="G1574" s="158"/>
      <c r="H1574" s="158"/>
      <c r="I1574" s="158"/>
      <c r="J1574" s="158"/>
      <c r="K1574" s="158"/>
      <c r="L1574" s="158"/>
      <c r="M1574" s="158"/>
      <c r="N1574" s="158"/>
      <c r="S1574" s="158"/>
      <c r="T1574" s="158"/>
      <c r="U1574" s="158"/>
      <c r="V1574" s="158"/>
      <c r="W1574" s="158"/>
      <c r="X1574" s="158"/>
      <c r="Y1574" s="158"/>
      <c r="Z1574" s="158"/>
      <c r="AA1574" s="158"/>
      <c r="AB1574" s="158"/>
      <c r="AC1574" s="158"/>
      <c r="AD1574" s="158"/>
      <c r="AE1574" s="158"/>
      <c r="AF1574" s="158"/>
      <c r="AG1574" s="158"/>
    </row>
    <row r="1575" spans="1:249" s="540" customFormat="1" ht="14.25" hidden="1" customHeight="1">
      <c r="A1575" s="261"/>
      <c r="B1575" s="682"/>
      <c r="C1575" s="158"/>
      <c r="D1575" s="158"/>
      <c r="E1575" s="158"/>
      <c r="F1575" s="158"/>
      <c r="G1575" s="158"/>
      <c r="H1575" s="158"/>
      <c r="I1575" s="158"/>
      <c r="J1575" s="158"/>
      <c r="K1575" s="158"/>
      <c r="L1575" s="158"/>
      <c r="M1575" s="158"/>
      <c r="N1575" s="158"/>
      <c r="S1575" s="158"/>
      <c r="T1575" s="158"/>
      <c r="U1575" s="158"/>
      <c r="V1575" s="158"/>
      <c r="W1575" s="158"/>
      <c r="X1575" s="158"/>
      <c r="Y1575" s="158"/>
      <c r="Z1575" s="158"/>
      <c r="AA1575" s="158"/>
      <c r="AB1575" s="158"/>
      <c r="AC1575" s="158"/>
      <c r="AD1575" s="158"/>
      <c r="AE1575" s="158"/>
      <c r="AF1575" s="158"/>
      <c r="AG1575" s="158"/>
      <c r="IL1575" s="685"/>
      <c r="IM1575" s="685"/>
      <c r="IN1575" s="685"/>
      <c r="IO1575" s="685"/>
    </row>
    <row r="1576" spans="1:249" s="540" customFormat="1" ht="14.25" hidden="1" customHeight="1">
      <c r="A1576" s="261"/>
      <c r="B1576" s="682"/>
      <c r="C1576" s="158"/>
      <c r="D1576" s="158"/>
      <c r="E1576" s="158"/>
      <c r="F1576" s="158"/>
      <c r="G1576" s="158"/>
      <c r="H1576" s="158"/>
      <c r="I1576" s="158"/>
      <c r="J1576" s="158"/>
      <c r="K1576" s="158"/>
      <c r="L1576" s="158"/>
      <c r="M1576" s="158"/>
      <c r="N1576" s="158"/>
      <c r="S1576" s="158"/>
      <c r="T1576" s="158"/>
      <c r="U1576" s="158"/>
      <c r="Y1576" s="158"/>
      <c r="Z1576" s="158"/>
      <c r="AA1576" s="158"/>
      <c r="AB1576" s="158"/>
      <c r="AC1576" s="158"/>
      <c r="AD1576" s="158"/>
      <c r="AE1576" s="158"/>
      <c r="AF1576" s="158"/>
      <c r="AG1576" s="158"/>
      <c r="IN1576" s="683"/>
    </row>
    <row r="1577" spans="1:249" s="540" customFormat="1" ht="14.25" hidden="1" customHeight="1">
      <c r="A1577" s="261"/>
      <c r="B1577" s="682"/>
      <c r="C1577" s="158"/>
      <c r="D1577" s="158"/>
      <c r="E1577" s="158"/>
      <c r="F1577" s="158"/>
      <c r="G1577" s="158"/>
      <c r="H1577" s="158"/>
      <c r="I1577" s="158"/>
      <c r="J1577" s="158"/>
      <c r="K1577" s="158"/>
      <c r="L1577" s="158"/>
      <c r="M1577" s="158"/>
      <c r="N1577" s="158"/>
      <c r="S1577" s="158"/>
      <c r="T1577" s="158"/>
      <c r="U1577" s="158"/>
      <c r="Y1577" s="158"/>
      <c r="Z1577" s="158"/>
      <c r="AA1577" s="158"/>
      <c r="AB1577" s="158"/>
      <c r="AC1577" s="158"/>
      <c r="AD1577" s="158"/>
      <c r="AE1577" s="158"/>
      <c r="AF1577" s="158"/>
      <c r="AG1577" s="158"/>
      <c r="IN1577" s="683"/>
    </row>
    <row r="1578" spans="1:249" s="540" customFormat="1" ht="12.75" hidden="1" customHeight="1">
      <c r="A1578" s="261"/>
      <c r="B1578" s="687"/>
      <c r="C1578" s="158"/>
      <c r="D1578" s="158"/>
      <c r="E1578" s="158"/>
      <c r="F1578" s="158"/>
      <c r="G1578" s="158"/>
      <c r="H1578" s="158"/>
      <c r="I1578" s="158"/>
      <c r="J1578" s="158"/>
      <c r="K1578" s="158"/>
      <c r="L1578" s="158"/>
      <c r="M1578" s="158"/>
      <c r="N1578" s="158"/>
      <c r="S1578" s="158"/>
      <c r="T1578" s="158"/>
      <c r="U1578" s="158"/>
      <c r="Y1578" s="158"/>
      <c r="Z1578" s="158"/>
      <c r="AA1578" s="158"/>
      <c r="AB1578" s="158"/>
      <c r="AC1578" s="158"/>
      <c r="AD1578" s="158"/>
      <c r="AE1578" s="158"/>
      <c r="AF1578" s="158"/>
      <c r="AG1578" s="158"/>
    </row>
    <row r="1579" spans="1:249" s="540" customFormat="1" ht="15" hidden="1" customHeight="1">
      <c r="A1579" s="261"/>
      <c r="B1579" s="682"/>
      <c r="C1579" s="158"/>
      <c r="D1579" s="158"/>
      <c r="E1579" s="158"/>
      <c r="F1579" s="158"/>
      <c r="G1579" s="158"/>
      <c r="H1579" s="158"/>
      <c r="I1579" s="158"/>
      <c r="J1579" s="158"/>
      <c r="K1579" s="158"/>
      <c r="L1579" s="158"/>
      <c r="M1579" s="158"/>
      <c r="N1579" s="158"/>
      <c r="S1579" s="158"/>
      <c r="T1579" s="158"/>
      <c r="U1579" s="158"/>
      <c r="Y1579" s="158"/>
      <c r="Z1579" s="158"/>
      <c r="AA1579" s="158"/>
      <c r="AB1579" s="158"/>
      <c r="AC1579" s="158"/>
      <c r="AD1579" s="158"/>
      <c r="AE1579" s="158"/>
      <c r="AF1579" s="158"/>
      <c r="AG1579" s="158"/>
    </row>
    <row r="1580" spans="1:249" s="540" customFormat="1" ht="15" hidden="1" customHeight="1">
      <c r="A1580" s="261"/>
      <c r="B1580" s="682"/>
      <c r="C1580" s="158"/>
      <c r="D1580" s="158"/>
      <c r="E1580" s="158"/>
      <c r="F1580" s="158"/>
      <c r="G1580" s="158"/>
      <c r="H1580" s="158"/>
      <c r="I1580" s="158"/>
      <c r="J1580" s="158"/>
      <c r="K1580" s="158"/>
      <c r="L1580" s="158"/>
      <c r="M1580" s="158"/>
      <c r="N1580" s="158"/>
      <c r="S1580" s="158"/>
      <c r="T1580" s="158"/>
      <c r="U1580" s="158"/>
      <c r="Y1580" s="158"/>
      <c r="Z1580" s="158"/>
      <c r="AA1580" s="158"/>
      <c r="AB1580" s="158"/>
      <c r="AC1580" s="158"/>
      <c r="AD1580" s="158"/>
      <c r="AE1580" s="158"/>
      <c r="AF1580" s="158"/>
      <c r="AG1580" s="158"/>
    </row>
    <row r="1581" spans="1:249" s="540" customFormat="1" ht="13.5" hidden="1" customHeight="1">
      <c r="A1581" s="261"/>
      <c r="C1581" s="171"/>
      <c r="D1581" s="171"/>
      <c r="L1581" s="171"/>
      <c r="M1581" s="171"/>
      <c r="S1581" s="158"/>
      <c r="T1581" s="158"/>
      <c r="U1581" s="158"/>
      <c r="Y1581" s="158"/>
      <c r="Z1581" s="158"/>
      <c r="AA1581" s="158"/>
      <c r="AB1581" s="158"/>
      <c r="AC1581" s="158"/>
      <c r="AD1581" s="158"/>
      <c r="AE1581" s="158"/>
      <c r="AF1581" s="158"/>
      <c r="AG1581" s="158"/>
    </row>
    <row r="1582" spans="1:249" s="540" customFormat="1" ht="13.5" hidden="1" customHeight="1">
      <c r="A1582" s="261"/>
      <c r="B1582" s="688"/>
      <c r="C1582" s="171"/>
      <c r="D1582" s="158"/>
      <c r="E1582" s="158"/>
      <c r="F1582" s="158"/>
      <c r="G1582" s="158"/>
      <c r="H1582" s="158"/>
      <c r="I1582" s="158"/>
      <c r="J1582" s="158"/>
      <c r="K1582" s="158"/>
      <c r="L1582" s="158"/>
      <c r="M1582" s="158"/>
      <c r="N1582" s="158"/>
      <c r="S1582" s="158"/>
      <c r="T1582" s="158"/>
      <c r="U1582" s="158"/>
      <c r="Y1582" s="158"/>
      <c r="Z1582" s="158"/>
      <c r="AA1582" s="158"/>
      <c r="AB1582" s="158"/>
      <c r="AC1582" s="158"/>
      <c r="AD1582" s="158"/>
      <c r="AE1582" s="158"/>
      <c r="AF1582" s="158"/>
      <c r="AG1582" s="158"/>
    </row>
    <row r="1583" spans="1:249" s="540" customFormat="1" ht="13.5" hidden="1" customHeight="1">
      <c r="A1583" s="261"/>
      <c r="B1583" s="688"/>
      <c r="C1583" s="171"/>
      <c r="D1583" s="158"/>
      <c r="E1583" s="158"/>
      <c r="F1583" s="158"/>
      <c r="G1583" s="158"/>
      <c r="H1583" s="158"/>
      <c r="I1583" s="158"/>
      <c r="J1583" s="158"/>
      <c r="K1583" s="158"/>
      <c r="L1583" s="158"/>
      <c r="M1583" s="158"/>
      <c r="N1583" s="158"/>
      <c r="S1583" s="158"/>
      <c r="T1583" s="158"/>
      <c r="U1583" s="158"/>
      <c r="Y1583" s="158"/>
      <c r="Z1583" s="158"/>
      <c r="AA1583" s="158"/>
      <c r="AB1583" s="158"/>
      <c r="AC1583" s="158"/>
      <c r="AD1583" s="158"/>
      <c r="AE1583" s="158"/>
      <c r="AF1583" s="158"/>
      <c r="AG1583" s="158"/>
    </row>
    <row r="1584" spans="1:249" s="540" customFormat="1" ht="13.5" hidden="1" customHeight="1">
      <c r="A1584" s="261"/>
      <c r="B1584" s="689"/>
      <c r="C1584" s="171"/>
      <c r="D1584" s="171"/>
      <c r="L1584" s="171"/>
      <c r="M1584" s="171"/>
      <c r="S1584" s="158"/>
      <c r="T1584" s="158"/>
      <c r="U1584" s="158"/>
      <c r="V1584" s="158"/>
      <c r="W1584" s="158"/>
      <c r="X1584" s="158"/>
      <c r="Y1584" s="158"/>
      <c r="Z1584" s="158"/>
      <c r="AA1584" s="158"/>
      <c r="AB1584" s="158"/>
      <c r="AC1584" s="158"/>
    </row>
    <row r="1585" spans="1:29" s="540" customFormat="1" ht="13.5" hidden="1" customHeight="1">
      <c r="A1585" s="261"/>
      <c r="B1585" s="688"/>
      <c r="C1585" s="171"/>
      <c r="D1585" s="158"/>
      <c r="E1585" s="158"/>
      <c r="F1585" s="158"/>
      <c r="G1585" s="158"/>
      <c r="H1585" s="158"/>
      <c r="I1585" s="158"/>
      <c r="J1585" s="158"/>
      <c r="K1585" s="158"/>
      <c r="L1585" s="158"/>
      <c r="M1585" s="158"/>
      <c r="N1585" s="158"/>
      <c r="S1585" s="158"/>
      <c r="T1585" s="158"/>
      <c r="U1585" s="158"/>
      <c r="V1585" s="158"/>
      <c r="W1585" s="158"/>
      <c r="X1585" s="158"/>
      <c r="Y1585" s="158"/>
      <c r="Z1585" s="158"/>
      <c r="AA1585" s="158"/>
      <c r="AB1585" s="158"/>
      <c r="AC1585" s="158"/>
    </row>
    <row r="1586" spans="1:29" s="540" customFormat="1" ht="17.25" hidden="1" customHeight="1">
      <c r="A1586" s="352"/>
      <c r="B1586" s="685"/>
      <c r="C1586" s="171"/>
      <c r="R1586" s="158"/>
      <c r="S1586" s="158"/>
      <c r="T1586" s="158"/>
      <c r="U1586" s="158"/>
    </row>
    <row r="1587" spans="1:29" s="540" customFormat="1" ht="17.25" hidden="1" customHeight="1">
      <c r="A1587" s="261"/>
      <c r="B1587" s="685"/>
      <c r="C1587" s="171"/>
      <c r="P1587" s="158"/>
      <c r="Q1587" s="158"/>
      <c r="R1587" s="158"/>
      <c r="S1587" s="158"/>
      <c r="T1587" s="158"/>
    </row>
    <row r="1588" spans="1:29" s="540" customFormat="1" ht="17.25" hidden="1" customHeight="1">
      <c r="A1588" s="261"/>
      <c r="C1588" s="171"/>
      <c r="D1588" s="171"/>
      <c r="E1588" s="158"/>
      <c r="F1588" s="158"/>
      <c r="G1588" s="158"/>
      <c r="H1588" s="158"/>
      <c r="I1588" s="158"/>
      <c r="J1588" s="158"/>
      <c r="K1588" s="158"/>
      <c r="L1588" s="171"/>
      <c r="M1588" s="171"/>
      <c r="N1588" s="158"/>
      <c r="O1588" s="158"/>
      <c r="P1588" s="158"/>
      <c r="Q1588" s="158"/>
      <c r="R1588" s="158"/>
      <c r="S1588" s="158"/>
      <c r="T1588" s="158"/>
    </row>
    <row r="1589" spans="1:29" s="540" customFormat="1" ht="17.25" hidden="1" customHeight="1">
      <c r="A1589" s="261"/>
      <c r="B1589" s="690"/>
      <c r="C1589" s="171"/>
      <c r="D1589" s="171"/>
      <c r="E1589" s="158"/>
      <c r="F1589" s="158"/>
      <c r="G1589" s="158"/>
      <c r="H1589" s="158"/>
      <c r="I1589" s="158"/>
      <c r="J1589" s="158"/>
      <c r="K1589" s="158"/>
      <c r="L1589" s="171"/>
      <c r="M1589" s="171"/>
      <c r="N1589" s="158"/>
      <c r="O1589" s="158"/>
      <c r="P1589" s="158"/>
      <c r="Q1589" s="158"/>
      <c r="R1589" s="158"/>
      <c r="S1589" s="158"/>
      <c r="T1589" s="158"/>
    </row>
    <row r="1590" spans="1:29" s="540" customFormat="1" ht="4.5" hidden="1" customHeight="1">
      <c r="A1590" s="261"/>
      <c r="C1590" s="171"/>
      <c r="D1590" s="171"/>
      <c r="E1590" s="158"/>
      <c r="F1590" s="158"/>
      <c r="G1590" s="158"/>
      <c r="H1590" s="158"/>
      <c r="I1590" s="158"/>
      <c r="J1590" s="158"/>
      <c r="K1590" s="158"/>
      <c r="L1590" s="171"/>
      <c r="M1590" s="171"/>
      <c r="N1590" s="158"/>
      <c r="O1590" s="158"/>
      <c r="P1590" s="158"/>
      <c r="Q1590" s="158"/>
      <c r="R1590" s="158"/>
      <c r="S1590" s="158"/>
      <c r="T1590" s="158"/>
    </row>
    <row r="1591" spans="1:29" s="477" customFormat="1" ht="18" hidden="1" customHeight="1">
      <c r="A1591" s="681"/>
      <c r="B1591" s="1614"/>
      <c r="C1591" s="1614"/>
      <c r="D1591" s="1623"/>
      <c r="E1591" s="1623"/>
      <c r="F1591" s="1623"/>
      <c r="G1591" s="1623"/>
      <c r="H1591" s="1623"/>
      <c r="I1591" s="1623"/>
      <c r="J1591" s="1623"/>
      <c r="K1591" s="1623"/>
      <c r="L1591" s="1637"/>
      <c r="M1591" s="691"/>
      <c r="N1591" s="691"/>
      <c r="O1591" s="1622"/>
      <c r="P1591" s="1622"/>
      <c r="Q1591" s="1614"/>
      <c r="R1591" s="1614"/>
      <c r="S1591" s="1614"/>
      <c r="T1591" s="1614"/>
    </row>
    <row r="1592" spans="1:29" s="477" customFormat="1" ht="17.25" hidden="1" customHeight="1">
      <c r="A1592" s="358"/>
      <c r="B1592" s="1614"/>
      <c r="C1592" s="1614"/>
      <c r="D1592" s="1623"/>
      <c r="E1592" s="1623"/>
      <c r="F1592" s="1623"/>
      <c r="G1592" s="1623"/>
      <c r="H1592" s="1623"/>
      <c r="I1592" s="1623"/>
      <c r="J1592" s="1623"/>
      <c r="K1592" s="1623"/>
      <c r="L1592" s="1637"/>
      <c r="M1592" s="691"/>
      <c r="N1592" s="493"/>
      <c r="O1592" s="1622"/>
      <c r="P1592" s="1622"/>
      <c r="Q1592" s="1614"/>
      <c r="R1592" s="1614"/>
      <c r="S1592" s="1614"/>
      <c r="T1592" s="1614"/>
      <c r="U1592" s="692"/>
    </row>
    <row r="1593" spans="1:29" s="540" customFormat="1" ht="18.75" hidden="1" customHeight="1">
      <c r="A1593" s="261"/>
      <c r="B1593" s="693"/>
      <c r="C1593" s="693"/>
      <c r="D1593" s="1624"/>
      <c r="E1593" s="1624"/>
      <c r="F1593" s="1624"/>
      <c r="G1593" s="1624"/>
      <c r="H1593" s="1624"/>
      <c r="I1593" s="1624"/>
      <c r="J1593" s="1624"/>
      <c r="K1593" s="1624"/>
      <c r="L1593" s="694"/>
      <c r="M1593" s="493"/>
      <c r="N1593" s="695"/>
      <c r="O1593" s="1621"/>
      <c r="P1593" s="1621"/>
      <c r="Q1593" s="1638"/>
      <c r="R1593" s="1638"/>
      <c r="S1593" s="171"/>
      <c r="T1593" s="171"/>
    </row>
    <row r="1594" spans="1:29" s="540" customFormat="1" ht="18.75" hidden="1" customHeight="1">
      <c r="A1594" s="261"/>
      <c r="B1594" s="693"/>
      <c r="C1594" s="693"/>
      <c r="D1594" s="1624"/>
      <c r="E1594" s="1624"/>
      <c r="F1594" s="1624"/>
      <c r="G1594" s="1624"/>
      <c r="H1594" s="1624"/>
      <c r="I1594" s="1624"/>
      <c r="J1594" s="1624"/>
      <c r="K1594" s="1624"/>
      <c r="L1594" s="694"/>
      <c r="M1594" s="493"/>
      <c r="N1594" s="695"/>
      <c r="O1594" s="1621"/>
      <c r="P1594" s="1621"/>
      <c r="Q1594" s="1638"/>
      <c r="R1594" s="1638"/>
      <c r="S1594" s="171"/>
      <c r="T1594" s="171"/>
    </row>
    <row r="1595" spans="1:29" s="540" customFormat="1" ht="18.75" hidden="1" customHeight="1">
      <c r="A1595" s="261"/>
      <c r="B1595" s="693"/>
      <c r="C1595" s="693"/>
      <c r="D1595" s="1624"/>
      <c r="E1595" s="1624"/>
      <c r="F1595" s="1624"/>
      <c r="G1595" s="1624"/>
      <c r="H1595" s="1624"/>
      <c r="I1595" s="1624"/>
      <c r="J1595" s="1624"/>
      <c r="K1595" s="1624"/>
      <c r="L1595" s="694"/>
      <c r="M1595" s="493"/>
      <c r="N1595" s="695"/>
      <c r="O1595" s="1621"/>
      <c r="P1595" s="1621"/>
      <c r="Q1595" s="1638"/>
      <c r="R1595" s="1638"/>
      <c r="S1595" s="171"/>
      <c r="T1595" s="171"/>
    </row>
    <row r="1596" spans="1:29" s="540" customFormat="1" ht="18.75" hidden="1" customHeight="1">
      <c r="A1596" s="261"/>
      <c r="B1596" s="693"/>
      <c r="C1596" s="693"/>
      <c r="D1596" s="1624"/>
      <c r="E1596" s="1624"/>
      <c r="F1596" s="1624"/>
      <c r="G1596" s="1624"/>
      <c r="H1596" s="1624"/>
      <c r="I1596" s="1624"/>
      <c r="J1596" s="1624"/>
      <c r="K1596" s="1624"/>
      <c r="L1596" s="694"/>
      <c r="M1596" s="493"/>
      <c r="N1596" s="695"/>
      <c r="O1596" s="1621"/>
      <c r="P1596" s="1621"/>
      <c r="Q1596" s="1638"/>
      <c r="R1596" s="1638"/>
      <c r="S1596" s="171"/>
      <c r="T1596" s="171"/>
    </row>
    <row r="1597" spans="1:29" s="540" customFormat="1" ht="9" hidden="1" customHeight="1">
      <c r="A1597" s="261"/>
      <c r="B1597" s="1658"/>
      <c r="C1597" s="1658"/>
      <c r="D1597" s="696"/>
      <c r="E1597" s="696"/>
      <c r="F1597" s="696"/>
      <c r="G1597" s="696"/>
      <c r="H1597" s="696"/>
      <c r="I1597" s="696"/>
      <c r="J1597" s="696"/>
      <c r="K1597" s="696"/>
      <c r="L1597" s="696"/>
      <c r="M1597" s="696"/>
      <c r="O1597" s="1614"/>
      <c r="P1597" s="1614"/>
      <c r="Q1597" s="1613"/>
      <c r="R1597" s="1613"/>
      <c r="S1597" s="171"/>
      <c r="T1597" s="171"/>
    </row>
    <row r="1598" spans="1:29" s="540" customFormat="1" ht="12.75" hidden="1">
      <c r="A1598" s="261"/>
      <c r="B1598" s="697"/>
      <c r="C1598" s="541"/>
      <c r="D1598" s="541"/>
      <c r="E1598" s="541"/>
      <c r="F1598" s="541"/>
      <c r="G1598" s="541"/>
      <c r="H1598" s="541"/>
      <c r="I1598" s="541"/>
      <c r="J1598" s="541"/>
      <c r="K1598" s="541"/>
      <c r="L1598" s="541"/>
      <c r="M1598" s="541"/>
      <c r="N1598" s="541"/>
      <c r="O1598" s="541"/>
      <c r="P1598" s="541"/>
      <c r="Q1598" s="541"/>
      <c r="R1598" s="541"/>
      <c r="S1598" s="541"/>
      <c r="T1598" s="541"/>
      <c r="U1598" s="541"/>
    </row>
    <row r="1599" spans="1:29" s="540" customFormat="1" ht="12" hidden="1" customHeight="1">
      <c r="A1599" s="261"/>
      <c r="C1599" s="171"/>
      <c r="D1599" s="171"/>
      <c r="L1599" s="171"/>
      <c r="M1599" s="171"/>
    </row>
    <row r="1600" spans="1:29" s="540" customFormat="1" ht="12" hidden="1" customHeight="1">
      <c r="A1600" s="261"/>
      <c r="C1600" s="171"/>
      <c r="D1600" s="171"/>
      <c r="L1600" s="171"/>
      <c r="M1600" s="171"/>
    </row>
    <row r="1601" spans="1:13" s="540" customFormat="1" ht="12" hidden="1" customHeight="1">
      <c r="A1601" s="261"/>
      <c r="C1601" s="171"/>
      <c r="D1601" s="171"/>
      <c r="L1601" s="171"/>
      <c r="M1601" s="171"/>
    </row>
    <row r="1602" spans="1:13" s="540" customFormat="1" ht="12" hidden="1" customHeight="1">
      <c r="A1602" s="261"/>
      <c r="C1602" s="171"/>
      <c r="D1602" s="171"/>
      <c r="L1602" s="171"/>
      <c r="M1602" s="171"/>
    </row>
    <row r="1603" spans="1:13" s="540" customFormat="1" ht="12" hidden="1" customHeight="1">
      <c r="A1603" s="261"/>
      <c r="C1603" s="171"/>
      <c r="D1603" s="171"/>
      <c r="L1603" s="171"/>
      <c r="M1603" s="171"/>
    </row>
    <row r="1604" spans="1:13" s="540" customFormat="1" ht="12" hidden="1" customHeight="1">
      <c r="A1604" s="261"/>
      <c r="C1604" s="171"/>
      <c r="D1604" s="171"/>
      <c r="L1604" s="171"/>
      <c r="M1604" s="171"/>
    </row>
    <row r="1605" spans="1:13" s="540" customFormat="1" ht="12" hidden="1" customHeight="1">
      <c r="A1605" s="261"/>
      <c r="C1605" s="171"/>
      <c r="D1605" s="171"/>
      <c r="L1605" s="171"/>
      <c r="M1605" s="171"/>
    </row>
    <row r="1606" spans="1:13" s="540" customFormat="1" ht="12" hidden="1" customHeight="1">
      <c r="A1606" s="261"/>
      <c r="C1606" s="171"/>
      <c r="D1606" s="171"/>
      <c r="L1606" s="171"/>
      <c r="M1606" s="171"/>
    </row>
    <row r="1607" spans="1:13" s="540" customFormat="1" ht="12" hidden="1" customHeight="1">
      <c r="A1607" s="261"/>
      <c r="C1607" s="171"/>
      <c r="D1607" s="171"/>
      <c r="L1607" s="171"/>
      <c r="M1607" s="171"/>
    </row>
    <row r="1608" spans="1:13" s="540" customFormat="1" ht="12" hidden="1" customHeight="1">
      <c r="A1608" s="261"/>
      <c r="C1608" s="171"/>
      <c r="D1608" s="171"/>
      <c r="L1608" s="171"/>
      <c r="M1608" s="171"/>
    </row>
    <row r="1609" spans="1:13" s="540" customFormat="1" ht="12" hidden="1" customHeight="1">
      <c r="A1609" s="261"/>
      <c r="C1609" s="171"/>
      <c r="D1609" s="171"/>
      <c r="L1609" s="171"/>
      <c r="M1609" s="171"/>
    </row>
    <row r="1610" spans="1:13" s="540" customFormat="1" ht="12" hidden="1" customHeight="1">
      <c r="A1610" s="261"/>
      <c r="C1610" s="171"/>
      <c r="D1610" s="171"/>
      <c r="L1610" s="171"/>
      <c r="M1610" s="171"/>
    </row>
    <row r="1611" spans="1:13" s="540" customFormat="1" ht="12" hidden="1" customHeight="1">
      <c r="A1611" s="261"/>
      <c r="C1611" s="171"/>
      <c r="D1611" s="171"/>
      <c r="L1611" s="171"/>
      <c r="M1611" s="171"/>
    </row>
    <row r="1612" spans="1:13" s="540" customFormat="1" ht="12" hidden="1" customHeight="1">
      <c r="A1612" s="261"/>
      <c r="C1612" s="171"/>
      <c r="D1612" s="171"/>
      <c r="L1612" s="171"/>
      <c r="M1612" s="171"/>
    </row>
    <row r="1613" spans="1:13" s="540" customFormat="1" ht="12" hidden="1" customHeight="1">
      <c r="A1613" s="261"/>
      <c r="C1613" s="171"/>
      <c r="D1613" s="171"/>
      <c r="L1613" s="171"/>
      <c r="M1613" s="171"/>
    </row>
    <row r="1614" spans="1:13" s="540" customFormat="1" ht="12" hidden="1" customHeight="1">
      <c r="A1614" s="261"/>
      <c r="C1614" s="171"/>
      <c r="D1614" s="171"/>
      <c r="L1614" s="171"/>
      <c r="M1614" s="171"/>
    </row>
    <row r="1615" spans="1:13" s="540" customFormat="1" ht="12" hidden="1" customHeight="1">
      <c r="A1615" s="261"/>
      <c r="C1615" s="171"/>
      <c r="D1615" s="171"/>
      <c r="L1615" s="171"/>
      <c r="M1615" s="171"/>
    </row>
    <row r="1616" spans="1:13" s="540" customFormat="1" ht="12" hidden="1" customHeight="1">
      <c r="A1616" s="261"/>
      <c r="C1616" s="171"/>
      <c r="D1616" s="171"/>
      <c r="L1616" s="171"/>
      <c r="M1616" s="171"/>
    </row>
    <row r="1617" spans="1:13" s="540" customFormat="1" ht="12" hidden="1" customHeight="1">
      <c r="A1617" s="261"/>
      <c r="C1617" s="171"/>
      <c r="D1617" s="171"/>
      <c r="L1617" s="171"/>
      <c r="M1617" s="171"/>
    </row>
    <row r="1618" spans="1:13" s="540" customFormat="1" ht="12" hidden="1" customHeight="1">
      <c r="A1618" s="261"/>
      <c r="C1618" s="171"/>
      <c r="D1618" s="171"/>
      <c r="L1618" s="171"/>
      <c r="M1618" s="171"/>
    </row>
    <row r="1619" spans="1:13" s="540" customFormat="1" ht="12" hidden="1" customHeight="1">
      <c r="A1619" s="261"/>
      <c r="C1619" s="171"/>
      <c r="D1619" s="171"/>
      <c r="L1619" s="171"/>
      <c r="M1619" s="171"/>
    </row>
    <row r="1620" spans="1:13" s="540" customFormat="1" ht="12" hidden="1" customHeight="1">
      <c r="A1620" s="261"/>
      <c r="C1620" s="171"/>
      <c r="D1620" s="171"/>
      <c r="L1620" s="171"/>
      <c r="M1620" s="171"/>
    </row>
    <row r="1621" spans="1:13" s="540" customFormat="1" ht="12" hidden="1" customHeight="1">
      <c r="A1621" s="261"/>
      <c r="C1621" s="171"/>
      <c r="D1621" s="171"/>
      <c r="L1621" s="171"/>
      <c r="M1621" s="171"/>
    </row>
    <row r="1622" spans="1:13" s="540" customFormat="1" ht="12" hidden="1" customHeight="1">
      <c r="A1622" s="261"/>
      <c r="C1622" s="171"/>
      <c r="D1622" s="171"/>
      <c r="L1622" s="171"/>
      <c r="M1622" s="171"/>
    </row>
    <row r="1623" spans="1:13" s="540" customFormat="1" ht="12" hidden="1" customHeight="1">
      <c r="A1623" s="261"/>
      <c r="C1623" s="171"/>
      <c r="D1623" s="171"/>
      <c r="L1623" s="171"/>
      <c r="M1623" s="171"/>
    </row>
    <row r="1624" spans="1:13" s="540" customFormat="1" ht="12" hidden="1" customHeight="1">
      <c r="A1624" s="261"/>
      <c r="C1624" s="171"/>
      <c r="D1624" s="171"/>
      <c r="L1624" s="171"/>
      <c r="M1624" s="171"/>
    </row>
    <row r="1625" spans="1:13" s="540" customFormat="1" ht="12" hidden="1" customHeight="1">
      <c r="A1625" s="261"/>
      <c r="C1625" s="171"/>
      <c r="D1625" s="171"/>
      <c r="L1625" s="171"/>
      <c r="M1625" s="171"/>
    </row>
    <row r="1626" spans="1:13" s="540" customFormat="1" ht="12" hidden="1" customHeight="1">
      <c r="A1626" s="261"/>
      <c r="C1626" s="171"/>
      <c r="D1626" s="171"/>
      <c r="L1626" s="171"/>
      <c r="M1626" s="171"/>
    </row>
    <row r="1627" spans="1:13" s="540" customFormat="1" ht="12" hidden="1" customHeight="1">
      <c r="A1627" s="261"/>
      <c r="C1627" s="171"/>
      <c r="D1627" s="171"/>
      <c r="L1627" s="171"/>
      <c r="M1627" s="171"/>
    </row>
    <row r="1628" spans="1:13" s="540" customFormat="1" ht="12" hidden="1" customHeight="1">
      <c r="A1628" s="261"/>
      <c r="C1628" s="171"/>
      <c r="D1628" s="171"/>
      <c r="L1628" s="171"/>
      <c r="M1628" s="171"/>
    </row>
    <row r="1629" spans="1:13" s="540" customFormat="1" ht="12" hidden="1" customHeight="1">
      <c r="A1629" s="261"/>
      <c r="C1629" s="171"/>
      <c r="D1629" s="171"/>
      <c r="L1629" s="171"/>
      <c r="M1629" s="171"/>
    </row>
    <row r="1630" spans="1:13" s="540" customFormat="1" ht="12" hidden="1" customHeight="1">
      <c r="A1630" s="261"/>
      <c r="C1630" s="171"/>
      <c r="D1630" s="171"/>
      <c r="L1630" s="171"/>
      <c r="M1630" s="171"/>
    </row>
    <row r="1631" spans="1:13" s="540" customFormat="1" ht="12" hidden="1" customHeight="1">
      <c r="A1631" s="261"/>
      <c r="C1631" s="171"/>
      <c r="D1631" s="171"/>
      <c r="L1631" s="171"/>
      <c r="M1631" s="171"/>
    </row>
    <row r="1632" spans="1:13" s="540" customFormat="1" ht="12" hidden="1" customHeight="1">
      <c r="A1632" s="261"/>
      <c r="C1632" s="171"/>
      <c r="D1632" s="171"/>
      <c r="L1632" s="171"/>
      <c r="M1632" s="171"/>
    </row>
    <row r="1633" spans="1:13" s="540" customFormat="1" ht="12" hidden="1" customHeight="1">
      <c r="A1633" s="261"/>
      <c r="C1633" s="171"/>
      <c r="D1633" s="171"/>
      <c r="L1633" s="171"/>
      <c r="M1633" s="171"/>
    </row>
    <row r="1634" spans="1:13" s="540" customFormat="1" ht="12" hidden="1" customHeight="1">
      <c r="A1634" s="261"/>
      <c r="C1634" s="171"/>
      <c r="D1634" s="171"/>
      <c r="L1634" s="171"/>
      <c r="M1634" s="171"/>
    </row>
    <row r="1635" spans="1:13" s="540" customFormat="1" ht="12" hidden="1" customHeight="1">
      <c r="A1635" s="261"/>
      <c r="C1635" s="171"/>
      <c r="D1635" s="171"/>
      <c r="L1635" s="171"/>
      <c r="M1635" s="171"/>
    </row>
    <row r="1636" spans="1:13" s="540" customFormat="1" ht="12" hidden="1" customHeight="1">
      <c r="A1636" s="261"/>
      <c r="C1636" s="171"/>
      <c r="D1636" s="171"/>
      <c r="L1636" s="171"/>
      <c r="M1636" s="171"/>
    </row>
    <row r="1637" spans="1:13" s="540" customFormat="1" ht="12" hidden="1" customHeight="1">
      <c r="A1637" s="261"/>
      <c r="C1637" s="171"/>
      <c r="D1637" s="171"/>
      <c r="L1637" s="171"/>
      <c r="M1637" s="171"/>
    </row>
    <row r="1638" spans="1:13" s="540" customFormat="1" ht="12" hidden="1" customHeight="1">
      <c r="A1638" s="261"/>
      <c r="C1638" s="171"/>
      <c r="D1638" s="171"/>
      <c r="L1638" s="171"/>
      <c r="M1638" s="171"/>
    </row>
    <row r="1639" spans="1:13" s="145" customFormat="1" ht="12" hidden="1" customHeight="1">
      <c r="A1639" s="261"/>
      <c r="C1639" s="698"/>
      <c r="D1639" s="698"/>
      <c r="L1639" s="698"/>
      <c r="M1639" s="698"/>
    </row>
    <row r="1640" spans="1:13" s="145" customFormat="1" ht="12" hidden="1" customHeight="1">
      <c r="A1640" s="261"/>
      <c r="C1640" s="698"/>
      <c r="D1640" s="698"/>
      <c r="L1640" s="698"/>
      <c r="M1640" s="698"/>
    </row>
    <row r="1641" spans="1:13" s="145" customFormat="1" ht="12" hidden="1" customHeight="1">
      <c r="A1641" s="261"/>
      <c r="C1641" s="698"/>
      <c r="D1641" s="698"/>
      <c r="L1641" s="698"/>
      <c r="M1641" s="698"/>
    </row>
    <row r="1642" spans="1:13" s="145" customFormat="1" ht="12" hidden="1" customHeight="1">
      <c r="A1642" s="261"/>
      <c r="C1642" s="698"/>
      <c r="D1642" s="698"/>
      <c r="L1642" s="698"/>
      <c r="M1642" s="698"/>
    </row>
    <row r="1643" spans="1:13" s="145" customFormat="1" ht="12" hidden="1" customHeight="1">
      <c r="A1643" s="261"/>
      <c r="C1643" s="698"/>
      <c r="D1643" s="698"/>
      <c r="L1643" s="698"/>
      <c r="M1643" s="698"/>
    </row>
    <row r="1644" spans="1:13" s="145" customFormat="1" ht="12" hidden="1" customHeight="1">
      <c r="A1644" s="261"/>
      <c r="C1644" s="698"/>
      <c r="D1644" s="698"/>
      <c r="L1644" s="698"/>
      <c r="M1644" s="698"/>
    </row>
    <row r="1645" spans="1:13" s="145" customFormat="1" ht="12" hidden="1" customHeight="1">
      <c r="A1645" s="261"/>
      <c r="C1645" s="698"/>
      <c r="D1645" s="698"/>
      <c r="L1645" s="698"/>
      <c r="M1645" s="698"/>
    </row>
    <row r="1646" spans="1:13" s="145" customFormat="1" ht="12" hidden="1" customHeight="1">
      <c r="A1646" s="261"/>
      <c r="C1646" s="698"/>
      <c r="D1646" s="698"/>
      <c r="L1646" s="698"/>
      <c r="M1646" s="698"/>
    </row>
    <row r="1647" spans="1:13" s="145" customFormat="1" ht="12" hidden="1" customHeight="1">
      <c r="A1647" s="261"/>
      <c r="C1647" s="698"/>
      <c r="D1647" s="698"/>
      <c r="L1647" s="698"/>
      <c r="M1647" s="698"/>
    </row>
    <row r="1648" spans="1:13" s="145" customFormat="1" ht="12" hidden="1" customHeight="1">
      <c r="A1648" s="261"/>
      <c r="C1648" s="698"/>
      <c r="D1648" s="698"/>
      <c r="L1648" s="698"/>
      <c r="M1648" s="698"/>
    </row>
    <row r="1649" spans="1:13" s="145" customFormat="1" ht="12" hidden="1" customHeight="1">
      <c r="A1649" s="261"/>
      <c r="C1649" s="698"/>
      <c r="D1649" s="698"/>
      <c r="L1649" s="698"/>
      <c r="M1649" s="698"/>
    </row>
    <row r="1650" spans="1:13" s="145" customFormat="1" ht="12" hidden="1" customHeight="1">
      <c r="A1650" s="261"/>
      <c r="C1650" s="698"/>
      <c r="D1650" s="698"/>
      <c r="L1650" s="698"/>
      <c r="M1650" s="698"/>
    </row>
    <row r="1651" spans="1:13" s="145" customFormat="1" ht="12" hidden="1" customHeight="1">
      <c r="A1651" s="261"/>
      <c r="C1651" s="698"/>
      <c r="D1651" s="698"/>
      <c r="L1651" s="698"/>
      <c r="M1651" s="698"/>
    </row>
    <row r="1652" spans="1:13" s="145" customFormat="1" ht="12" hidden="1" customHeight="1">
      <c r="A1652" s="261"/>
      <c r="C1652" s="698"/>
      <c r="D1652" s="698"/>
      <c r="L1652" s="698"/>
      <c r="M1652" s="698"/>
    </row>
    <row r="1653" spans="1:13" s="145" customFormat="1" ht="12" hidden="1" customHeight="1">
      <c r="A1653" s="261"/>
      <c r="C1653" s="698"/>
      <c r="D1653" s="698"/>
      <c r="L1653" s="698"/>
      <c r="M1653" s="698"/>
    </row>
    <row r="1654" spans="1:13" s="145" customFormat="1" ht="12" hidden="1" customHeight="1">
      <c r="A1654" s="261"/>
      <c r="C1654" s="698"/>
      <c r="D1654" s="698"/>
      <c r="L1654" s="698"/>
      <c r="M1654" s="698"/>
    </row>
    <row r="1655" spans="1:13" s="145" customFormat="1" ht="12" hidden="1" customHeight="1">
      <c r="A1655" s="261"/>
      <c r="C1655" s="698"/>
      <c r="D1655" s="698"/>
      <c r="L1655" s="698"/>
      <c r="M1655" s="698"/>
    </row>
    <row r="1656" spans="1:13" s="145" customFormat="1" ht="12" hidden="1" customHeight="1">
      <c r="A1656" s="261"/>
      <c r="C1656" s="698"/>
      <c r="D1656" s="698"/>
      <c r="L1656" s="698"/>
      <c r="M1656" s="698"/>
    </row>
    <row r="1657" spans="1:13" s="145" customFormat="1" ht="12" hidden="1" customHeight="1">
      <c r="A1657" s="261"/>
      <c r="C1657" s="698"/>
      <c r="D1657" s="698"/>
      <c r="L1657" s="698"/>
      <c r="M1657" s="698"/>
    </row>
    <row r="1658" spans="1:13" s="145" customFormat="1" ht="12" hidden="1" customHeight="1">
      <c r="A1658" s="261"/>
      <c r="C1658" s="698"/>
      <c r="D1658" s="698"/>
      <c r="L1658" s="698"/>
      <c r="M1658" s="698"/>
    </row>
    <row r="1659" spans="1:13" s="145" customFormat="1" ht="12" hidden="1" customHeight="1">
      <c r="A1659" s="261"/>
      <c r="C1659" s="698"/>
      <c r="D1659" s="698"/>
      <c r="L1659" s="698"/>
      <c r="M1659" s="698"/>
    </row>
    <row r="1660" spans="1:13" s="145" customFormat="1" ht="12" hidden="1" customHeight="1">
      <c r="A1660" s="261"/>
      <c r="C1660" s="698"/>
      <c r="D1660" s="698"/>
      <c r="L1660" s="698"/>
      <c r="M1660" s="698"/>
    </row>
    <row r="1661" spans="1:13" s="145" customFormat="1" ht="12" hidden="1" customHeight="1">
      <c r="A1661" s="261"/>
      <c r="C1661" s="698"/>
      <c r="D1661" s="698"/>
      <c r="L1661" s="698"/>
      <c r="M1661" s="698"/>
    </row>
    <row r="1662" spans="1:13" s="145" customFormat="1" ht="12" hidden="1" customHeight="1">
      <c r="A1662" s="261"/>
      <c r="C1662" s="698"/>
      <c r="D1662" s="698"/>
      <c r="L1662" s="698"/>
      <c r="M1662" s="698"/>
    </row>
    <row r="1663" spans="1:13" s="145" customFormat="1" ht="12" hidden="1" customHeight="1">
      <c r="A1663" s="261"/>
      <c r="C1663" s="698"/>
      <c r="D1663" s="698"/>
      <c r="L1663" s="698"/>
      <c r="M1663" s="698"/>
    </row>
    <row r="1664" spans="1:13" s="145" customFormat="1" ht="12" hidden="1" customHeight="1">
      <c r="A1664" s="261"/>
      <c r="C1664" s="698"/>
      <c r="D1664" s="698"/>
      <c r="L1664" s="698"/>
      <c r="M1664" s="698"/>
    </row>
    <row r="1665" spans="1:13" s="145" customFormat="1" ht="12" hidden="1" customHeight="1">
      <c r="A1665" s="261"/>
      <c r="C1665" s="698"/>
      <c r="D1665" s="698"/>
      <c r="L1665" s="698"/>
      <c r="M1665" s="698"/>
    </row>
    <row r="1666" spans="1:13" s="145" customFormat="1" ht="12" hidden="1" customHeight="1">
      <c r="A1666" s="261"/>
      <c r="C1666" s="698"/>
      <c r="D1666" s="698"/>
      <c r="L1666" s="698"/>
      <c r="M1666" s="698"/>
    </row>
    <row r="1667" spans="1:13" s="145" customFormat="1" ht="12" hidden="1" customHeight="1">
      <c r="A1667" s="261"/>
      <c r="C1667" s="698"/>
      <c r="D1667" s="698"/>
      <c r="L1667" s="698"/>
      <c r="M1667" s="698"/>
    </row>
    <row r="1668" spans="1:13" s="145" customFormat="1" ht="12" hidden="1" customHeight="1">
      <c r="A1668" s="261"/>
      <c r="C1668" s="698"/>
      <c r="D1668" s="698"/>
      <c r="L1668" s="698"/>
      <c r="M1668" s="698"/>
    </row>
    <row r="1669" spans="1:13" s="145" customFormat="1" ht="12" hidden="1" customHeight="1">
      <c r="A1669" s="261"/>
      <c r="C1669" s="698"/>
      <c r="D1669" s="698"/>
      <c r="L1669" s="698"/>
      <c r="M1669" s="698"/>
    </row>
    <row r="1670" spans="1:13" s="145" customFormat="1" ht="12" hidden="1" customHeight="1">
      <c r="A1670" s="261"/>
      <c r="C1670" s="698"/>
      <c r="D1670" s="698"/>
      <c r="L1670" s="698"/>
      <c r="M1670" s="698"/>
    </row>
    <row r="1671" spans="1:13" s="145" customFormat="1" ht="12" hidden="1" customHeight="1">
      <c r="A1671" s="261"/>
      <c r="C1671" s="698"/>
      <c r="D1671" s="698"/>
      <c r="L1671" s="698"/>
      <c r="M1671" s="698"/>
    </row>
    <row r="1672" spans="1:13" s="145" customFormat="1" ht="12" hidden="1" customHeight="1">
      <c r="A1672" s="261"/>
      <c r="C1672" s="698"/>
      <c r="D1672" s="698"/>
      <c r="L1672" s="698"/>
      <c r="M1672" s="698"/>
    </row>
    <row r="1673" spans="1:13" s="145" customFormat="1" ht="12" hidden="1" customHeight="1">
      <c r="A1673" s="261"/>
      <c r="C1673" s="698"/>
      <c r="D1673" s="698"/>
      <c r="L1673" s="698"/>
      <c r="M1673" s="698"/>
    </row>
    <row r="1674" spans="1:13" s="145" customFormat="1" ht="12" hidden="1" customHeight="1">
      <c r="A1674" s="261"/>
      <c r="C1674" s="698"/>
      <c r="D1674" s="698"/>
      <c r="L1674" s="698"/>
      <c r="M1674" s="698"/>
    </row>
    <row r="1675" spans="1:13" s="145" customFormat="1" ht="12" hidden="1" customHeight="1">
      <c r="A1675" s="261"/>
      <c r="C1675" s="698"/>
      <c r="D1675" s="698"/>
      <c r="L1675" s="698"/>
      <c r="M1675" s="698"/>
    </row>
    <row r="1676" spans="1:13" s="145" customFormat="1" ht="12" hidden="1" customHeight="1">
      <c r="A1676" s="261"/>
      <c r="C1676" s="698"/>
      <c r="D1676" s="698"/>
      <c r="L1676" s="698"/>
      <c r="M1676" s="698"/>
    </row>
    <row r="1677" spans="1:13" s="145" customFormat="1" ht="12" hidden="1" customHeight="1">
      <c r="A1677" s="261"/>
      <c r="C1677" s="698"/>
      <c r="D1677" s="698"/>
      <c r="L1677" s="698"/>
      <c r="M1677" s="698"/>
    </row>
    <row r="1678" spans="1:13" s="145" customFormat="1" ht="12" hidden="1" customHeight="1">
      <c r="A1678" s="261"/>
      <c r="C1678" s="698"/>
      <c r="D1678" s="698"/>
      <c r="L1678" s="698"/>
      <c r="M1678" s="698"/>
    </row>
    <row r="1679" spans="1:13" s="145" customFormat="1" ht="12" hidden="1" customHeight="1">
      <c r="A1679" s="261"/>
      <c r="C1679" s="698"/>
      <c r="D1679" s="698"/>
      <c r="L1679" s="698"/>
      <c r="M1679" s="698"/>
    </row>
    <row r="1680" spans="1:13" s="145" customFormat="1" ht="12" hidden="1" customHeight="1">
      <c r="A1680" s="261"/>
      <c r="C1680" s="698"/>
      <c r="D1680" s="698"/>
      <c r="L1680" s="698"/>
      <c r="M1680" s="698"/>
    </row>
    <row r="1681" spans="1:13" s="145" customFormat="1" ht="12" hidden="1" customHeight="1">
      <c r="A1681" s="261"/>
      <c r="C1681" s="698"/>
      <c r="D1681" s="698"/>
      <c r="L1681" s="698"/>
      <c r="M1681" s="698"/>
    </row>
    <row r="1682" spans="1:13" s="145" customFormat="1" ht="12" hidden="1" customHeight="1">
      <c r="A1682" s="261"/>
      <c r="C1682" s="698"/>
      <c r="D1682" s="698"/>
      <c r="L1682" s="698"/>
      <c r="M1682" s="698"/>
    </row>
    <row r="1683" spans="1:13" s="145" customFormat="1" ht="12" hidden="1" customHeight="1">
      <c r="A1683" s="261"/>
      <c r="C1683" s="698"/>
      <c r="D1683" s="698"/>
      <c r="L1683" s="698"/>
      <c r="M1683" s="698"/>
    </row>
    <row r="1684" spans="1:13" s="145" customFormat="1" ht="12" hidden="1" customHeight="1">
      <c r="A1684" s="261"/>
      <c r="C1684" s="698"/>
      <c r="D1684" s="698"/>
      <c r="L1684" s="698"/>
      <c r="M1684" s="698"/>
    </row>
    <row r="1685" spans="1:13" s="145" customFormat="1" ht="12" hidden="1" customHeight="1">
      <c r="A1685" s="261"/>
      <c r="C1685" s="698"/>
      <c r="D1685" s="698"/>
      <c r="L1685" s="698"/>
      <c r="M1685" s="698"/>
    </row>
    <row r="1686" spans="1:13" s="145" customFormat="1" ht="12" hidden="1" customHeight="1">
      <c r="A1686" s="261"/>
      <c r="C1686" s="698"/>
      <c r="D1686" s="698"/>
      <c r="L1686" s="698"/>
      <c r="M1686" s="698"/>
    </row>
    <row r="1687" spans="1:13" s="145" customFormat="1" ht="12" hidden="1" customHeight="1">
      <c r="A1687" s="261"/>
      <c r="C1687" s="698"/>
      <c r="D1687" s="698"/>
      <c r="L1687" s="698"/>
      <c r="M1687" s="698"/>
    </row>
    <row r="1688" spans="1:13" s="145" customFormat="1" ht="12" hidden="1" customHeight="1">
      <c r="A1688" s="261"/>
      <c r="C1688" s="698"/>
      <c r="D1688" s="698"/>
      <c r="L1688" s="698"/>
      <c r="M1688" s="698"/>
    </row>
    <row r="1689" spans="1:13" s="145" customFormat="1" ht="12" hidden="1" customHeight="1">
      <c r="A1689" s="261"/>
      <c r="C1689" s="698"/>
      <c r="D1689" s="698"/>
      <c r="L1689" s="698"/>
      <c r="M1689" s="698"/>
    </row>
    <row r="1690" spans="1:13" s="145" customFormat="1" ht="12" hidden="1" customHeight="1">
      <c r="A1690" s="261"/>
      <c r="C1690" s="698"/>
      <c r="D1690" s="698"/>
      <c r="L1690" s="698"/>
      <c r="M1690" s="698"/>
    </row>
    <row r="1691" spans="1:13" s="145" customFormat="1" ht="12" hidden="1" customHeight="1">
      <c r="A1691" s="261"/>
      <c r="C1691" s="698"/>
      <c r="D1691" s="698"/>
      <c r="L1691" s="698"/>
      <c r="M1691" s="698"/>
    </row>
    <row r="1692" spans="1:13" s="145" customFormat="1" ht="12" hidden="1" customHeight="1">
      <c r="A1692" s="261"/>
      <c r="C1692" s="698"/>
      <c r="D1692" s="698"/>
      <c r="L1692" s="698"/>
      <c r="M1692" s="698"/>
    </row>
    <row r="1693" spans="1:13" s="145" customFormat="1" ht="12" hidden="1" customHeight="1">
      <c r="A1693" s="261"/>
      <c r="C1693" s="698"/>
      <c r="D1693" s="698"/>
      <c r="L1693" s="698"/>
      <c r="M1693" s="698"/>
    </row>
    <row r="1694" spans="1:13" s="145" customFormat="1" ht="12" hidden="1" customHeight="1">
      <c r="A1694" s="261"/>
      <c r="C1694" s="698"/>
      <c r="D1694" s="698"/>
      <c r="L1694" s="698"/>
      <c r="M1694" s="698"/>
    </row>
    <row r="1695" spans="1:13" s="145" customFormat="1" ht="12" hidden="1" customHeight="1">
      <c r="A1695" s="261"/>
      <c r="C1695" s="698"/>
      <c r="D1695" s="698"/>
      <c r="L1695" s="698"/>
      <c r="M1695" s="698"/>
    </row>
    <row r="1696" spans="1:13" s="145" customFormat="1" ht="12" hidden="1" customHeight="1">
      <c r="A1696" s="261"/>
      <c r="C1696" s="698"/>
      <c r="D1696" s="698"/>
      <c r="L1696" s="698"/>
      <c r="M1696" s="698"/>
    </row>
    <row r="1697" spans="1:13" s="145" customFormat="1" ht="12" hidden="1" customHeight="1">
      <c r="A1697" s="261"/>
      <c r="C1697" s="698"/>
      <c r="D1697" s="698"/>
      <c r="L1697" s="698"/>
      <c r="M1697" s="698"/>
    </row>
    <row r="1698" spans="1:13" s="145" customFormat="1" ht="12" hidden="1" customHeight="1">
      <c r="A1698" s="261"/>
      <c r="C1698" s="698"/>
      <c r="D1698" s="698"/>
      <c r="L1698" s="698"/>
      <c r="M1698" s="698"/>
    </row>
    <row r="1699" spans="1:13" s="145" customFormat="1" ht="12" hidden="1" customHeight="1">
      <c r="A1699" s="261"/>
      <c r="C1699" s="698"/>
      <c r="D1699" s="698"/>
      <c r="L1699" s="698"/>
      <c r="M1699" s="698"/>
    </row>
    <row r="1700" spans="1:13" s="145" customFormat="1" ht="12" hidden="1" customHeight="1">
      <c r="A1700" s="261"/>
      <c r="C1700" s="698"/>
      <c r="D1700" s="698"/>
      <c r="L1700" s="698"/>
      <c r="M1700" s="698"/>
    </row>
    <row r="1701" spans="1:13" s="145" customFormat="1" ht="12" hidden="1" customHeight="1">
      <c r="A1701" s="261"/>
      <c r="C1701" s="698"/>
      <c r="D1701" s="698"/>
      <c r="L1701" s="698"/>
      <c r="M1701" s="698"/>
    </row>
    <row r="1702" spans="1:13" s="145" customFormat="1" ht="12" hidden="1" customHeight="1">
      <c r="A1702" s="261"/>
      <c r="C1702" s="698"/>
      <c r="D1702" s="698"/>
      <c r="L1702" s="698"/>
      <c r="M1702" s="698"/>
    </row>
    <row r="1703" spans="1:13" s="145" customFormat="1" ht="12" hidden="1" customHeight="1">
      <c r="A1703" s="261"/>
      <c r="C1703" s="698"/>
      <c r="D1703" s="698"/>
      <c r="L1703" s="698"/>
      <c r="M1703" s="698"/>
    </row>
    <row r="1704" spans="1:13" s="145" customFormat="1" ht="12" hidden="1" customHeight="1">
      <c r="A1704" s="261"/>
      <c r="C1704" s="698"/>
      <c r="D1704" s="698"/>
      <c r="L1704" s="698"/>
      <c r="M1704" s="698"/>
    </row>
    <row r="1705" spans="1:13" s="145" customFormat="1" ht="12" hidden="1" customHeight="1">
      <c r="A1705" s="261"/>
      <c r="C1705" s="698"/>
      <c r="D1705" s="698"/>
      <c r="L1705" s="698"/>
      <c r="M1705" s="698"/>
    </row>
    <row r="1706" spans="1:13" s="145" customFormat="1" ht="12" hidden="1" customHeight="1">
      <c r="A1706" s="261"/>
      <c r="C1706" s="698"/>
      <c r="D1706" s="698"/>
      <c r="L1706" s="698"/>
      <c r="M1706" s="698"/>
    </row>
    <row r="1707" spans="1:13" s="145" customFormat="1" ht="12" hidden="1" customHeight="1">
      <c r="A1707" s="261"/>
      <c r="C1707" s="698"/>
      <c r="D1707" s="698"/>
      <c r="L1707" s="698"/>
      <c r="M1707" s="698"/>
    </row>
    <row r="1708" spans="1:13" s="145" customFormat="1" ht="12" hidden="1" customHeight="1">
      <c r="A1708" s="261"/>
      <c r="C1708" s="698"/>
      <c r="D1708" s="698"/>
      <c r="L1708" s="698"/>
      <c r="M1708" s="698"/>
    </row>
    <row r="1709" spans="1:13" s="145" customFormat="1" ht="12" hidden="1" customHeight="1">
      <c r="A1709" s="261"/>
      <c r="C1709" s="698"/>
      <c r="D1709" s="698"/>
      <c r="L1709" s="698"/>
      <c r="M1709" s="698"/>
    </row>
    <row r="1710" spans="1:13" s="145" customFormat="1" ht="12" hidden="1" customHeight="1">
      <c r="A1710" s="261"/>
      <c r="C1710" s="698"/>
      <c r="D1710" s="698"/>
      <c r="L1710" s="698"/>
      <c r="M1710" s="698"/>
    </row>
    <row r="1711" spans="1:13" s="145" customFormat="1" ht="12" hidden="1" customHeight="1">
      <c r="A1711" s="261"/>
      <c r="C1711" s="698"/>
      <c r="D1711" s="698"/>
      <c r="L1711" s="698"/>
      <c r="M1711" s="698"/>
    </row>
    <row r="1712" spans="1:13" s="145" customFormat="1" ht="12" hidden="1" customHeight="1">
      <c r="A1712" s="261"/>
      <c r="C1712" s="698"/>
      <c r="D1712" s="698"/>
      <c r="L1712" s="698"/>
      <c r="M1712" s="698"/>
    </row>
    <row r="1713" spans="1:13" s="145" customFormat="1" ht="12" hidden="1" customHeight="1">
      <c r="A1713" s="261"/>
      <c r="C1713" s="698"/>
      <c r="D1713" s="698"/>
      <c r="L1713" s="698"/>
      <c r="M1713" s="698"/>
    </row>
    <row r="1714" spans="1:13" s="145" customFormat="1" ht="12" hidden="1" customHeight="1">
      <c r="A1714" s="261"/>
      <c r="C1714" s="698"/>
      <c r="D1714" s="698"/>
      <c r="L1714" s="698"/>
      <c r="M1714" s="698"/>
    </row>
    <row r="1715" spans="1:13" s="145" customFormat="1" ht="12" hidden="1" customHeight="1">
      <c r="A1715" s="261"/>
      <c r="C1715" s="698"/>
      <c r="D1715" s="698"/>
      <c r="L1715" s="698"/>
      <c r="M1715" s="698"/>
    </row>
    <row r="1716" spans="1:13" s="145" customFormat="1" ht="12" hidden="1" customHeight="1">
      <c r="A1716" s="261"/>
      <c r="C1716" s="698"/>
      <c r="D1716" s="698"/>
      <c r="L1716" s="698"/>
      <c r="M1716" s="698"/>
    </row>
    <row r="1717" spans="1:13" s="145" customFormat="1" ht="12" hidden="1" customHeight="1">
      <c r="A1717" s="261"/>
      <c r="C1717" s="698"/>
      <c r="D1717" s="698"/>
      <c r="L1717" s="698"/>
      <c r="M1717" s="698"/>
    </row>
    <row r="1718" spans="1:13" s="145" customFormat="1" ht="12" hidden="1" customHeight="1">
      <c r="A1718" s="261"/>
      <c r="C1718" s="698"/>
      <c r="D1718" s="698"/>
      <c r="L1718" s="698"/>
      <c r="M1718" s="698"/>
    </row>
    <row r="1719" spans="1:13" s="145" customFormat="1" ht="12" hidden="1" customHeight="1">
      <c r="A1719" s="261"/>
      <c r="C1719" s="698"/>
      <c r="D1719" s="698"/>
      <c r="L1719" s="698"/>
      <c r="M1719" s="698"/>
    </row>
    <row r="1720" spans="1:13" s="145" customFormat="1" ht="12" hidden="1" customHeight="1">
      <c r="A1720" s="261"/>
      <c r="C1720" s="698"/>
      <c r="D1720" s="698"/>
      <c r="L1720" s="698"/>
      <c r="M1720" s="698"/>
    </row>
    <row r="1721" spans="1:13" s="145" customFormat="1" ht="12" hidden="1" customHeight="1">
      <c r="A1721" s="261"/>
      <c r="C1721" s="698"/>
      <c r="D1721" s="698"/>
      <c r="L1721" s="698"/>
      <c r="M1721" s="698"/>
    </row>
    <row r="1722" spans="1:13" s="145" customFormat="1" ht="12" hidden="1" customHeight="1">
      <c r="A1722" s="261"/>
      <c r="C1722" s="698"/>
      <c r="D1722" s="698"/>
      <c r="L1722" s="698"/>
      <c r="M1722" s="698"/>
    </row>
    <row r="1723" spans="1:13" s="145" customFormat="1" ht="12" hidden="1" customHeight="1">
      <c r="A1723" s="261"/>
      <c r="C1723" s="698"/>
      <c r="D1723" s="698"/>
      <c r="L1723" s="698"/>
      <c r="M1723" s="698"/>
    </row>
    <row r="1724" spans="1:13" s="145" customFormat="1" ht="12" hidden="1" customHeight="1">
      <c r="A1724" s="261"/>
      <c r="C1724" s="698"/>
      <c r="D1724" s="698"/>
      <c r="L1724" s="698"/>
      <c r="M1724" s="698"/>
    </row>
    <row r="1725" spans="1:13" s="145" customFormat="1" ht="12" hidden="1" customHeight="1">
      <c r="A1725" s="261"/>
      <c r="C1725" s="698"/>
      <c r="D1725" s="698"/>
      <c r="L1725" s="698"/>
      <c r="M1725" s="698"/>
    </row>
    <row r="1726" spans="1:13" s="145" customFormat="1" ht="12" hidden="1" customHeight="1">
      <c r="A1726" s="261"/>
      <c r="C1726" s="698"/>
      <c r="D1726" s="698"/>
      <c r="L1726" s="698"/>
      <c r="M1726" s="698"/>
    </row>
    <row r="1727" spans="1:13" s="145" customFormat="1" ht="12" hidden="1" customHeight="1">
      <c r="A1727" s="261"/>
      <c r="C1727" s="698"/>
      <c r="D1727" s="698"/>
      <c r="L1727" s="698"/>
      <c r="M1727" s="698"/>
    </row>
    <row r="1728" spans="1:13" s="145" customFormat="1" ht="12" hidden="1" customHeight="1">
      <c r="A1728" s="261"/>
      <c r="C1728" s="698"/>
      <c r="D1728" s="698"/>
      <c r="L1728" s="698"/>
      <c r="M1728" s="698"/>
    </row>
    <row r="1729" spans="1:13" s="145" customFormat="1" ht="12" hidden="1" customHeight="1">
      <c r="A1729" s="261"/>
      <c r="C1729" s="698"/>
      <c r="D1729" s="698"/>
      <c r="L1729" s="698"/>
      <c r="M1729" s="698"/>
    </row>
    <row r="1730" spans="1:13" s="145" customFormat="1" ht="12" hidden="1" customHeight="1">
      <c r="A1730" s="261"/>
      <c r="C1730" s="698"/>
      <c r="D1730" s="698"/>
      <c r="L1730" s="698"/>
      <c r="M1730" s="698"/>
    </row>
    <row r="1731" spans="1:13" s="145" customFormat="1" ht="12" hidden="1" customHeight="1">
      <c r="A1731" s="261"/>
      <c r="C1731" s="698"/>
      <c r="D1731" s="698"/>
      <c r="L1731" s="698"/>
      <c r="M1731" s="698"/>
    </row>
    <row r="1732" spans="1:13" s="145" customFormat="1" ht="12" hidden="1" customHeight="1">
      <c r="A1732" s="261"/>
      <c r="C1732" s="698"/>
      <c r="D1732" s="698"/>
      <c r="L1732" s="698"/>
      <c r="M1732" s="698"/>
    </row>
    <row r="1733" spans="1:13" s="145" customFormat="1" ht="12" hidden="1" customHeight="1">
      <c r="A1733" s="261"/>
      <c r="C1733" s="698"/>
      <c r="D1733" s="698"/>
      <c r="L1733" s="698"/>
      <c r="M1733" s="698"/>
    </row>
    <row r="1734" spans="1:13" s="145" customFormat="1" ht="12" hidden="1" customHeight="1">
      <c r="A1734" s="261"/>
      <c r="C1734" s="698"/>
      <c r="D1734" s="698"/>
      <c r="L1734" s="698"/>
      <c r="M1734" s="698"/>
    </row>
    <row r="1735" spans="1:13" s="145" customFormat="1" ht="12" hidden="1" customHeight="1">
      <c r="A1735" s="261"/>
      <c r="C1735" s="698"/>
      <c r="D1735" s="698"/>
      <c r="L1735" s="698"/>
      <c r="M1735" s="698"/>
    </row>
    <row r="1736" spans="1:13" s="145" customFormat="1" ht="12" hidden="1" customHeight="1">
      <c r="A1736" s="261"/>
      <c r="C1736" s="698"/>
      <c r="D1736" s="698"/>
      <c r="L1736" s="698"/>
      <c r="M1736" s="698"/>
    </row>
    <row r="1737" spans="1:13" s="145" customFormat="1" ht="12" hidden="1" customHeight="1">
      <c r="A1737" s="261"/>
      <c r="C1737" s="698"/>
      <c r="D1737" s="698"/>
      <c r="L1737" s="698"/>
      <c r="M1737" s="698"/>
    </row>
    <row r="1738" spans="1:13" s="145" customFormat="1" ht="12" hidden="1" customHeight="1">
      <c r="A1738" s="261"/>
      <c r="C1738" s="698"/>
      <c r="D1738" s="698"/>
      <c r="L1738" s="698"/>
      <c r="M1738" s="698"/>
    </row>
    <row r="1739" spans="1:13" s="145" customFormat="1" ht="12" hidden="1" customHeight="1">
      <c r="A1739" s="261"/>
      <c r="C1739" s="698"/>
      <c r="D1739" s="698"/>
      <c r="L1739" s="698"/>
      <c r="M1739" s="698"/>
    </row>
    <row r="1740" spans="1:13" s="145" customFormat="1" ht="12" hidden="1" customHeight="1">
      <c r="A1740" s="261"/>
      <c r="C1740" s="698"/>
      <c r="D1740" s="698"/>
      <c r="L1740" s="698"/>
      <c r="M1740" s="698"/>
    </row>
    <row r="1741" spans="1:13" s="145" customFormat="1" ht="12" hidden="1" customHeight="1">
      <c r="A1741" s="261"/>
      <c r="C1741" s="698"/>
      <c r="D1741" s="698"/>
      <c r="L1741" s="698"/>
      <c r="M1741" s="698"/>
    </row>
    <row r="1742" spans="1:13" s="145" customFormat="1" ht="12" hidden="1" customHeight="1">
      <c r="A1742" s="261"/>
      <c r="C1742" s="698"/>
      <c r="D1742" s="698"/>
      <c r="L1742" s="698"/>
      <c r="M1742" s="698"/>
    </row>
    <row r="1743" spans="1:13" s="145" customFormat="1" ht="12" hidden="1" customHeight="1">
      <c r="A1743" s="261"/>
      <c r="C1743" s="698"/>
      <c r="D1743" s="698"/>
      <c r="L1743" s="698"/>
      <c r="M1743" s="698"/>
    </row>
    <row r="1744" spans="1:13" s="145" customFormat="1" ht="12" hidden="1" customHeight="1">
      <c r="A1744" s="261"/>
      <c r="C1744" s="698"/>
      <c r="D1744" s="698"/>
      <c r="L1744" s="698"/>
      <c r="M1744" s="698"/>
    </row>
    <row r="1745" spans="1:13" s="145" customFormat="1" ht="12" hidden="1" customHeight="1">
      <c r="A1745" s="261"/>
      <c r="C1745" s="698"/>
      <c r="D1745" s="698"/>
      <c r="L1745" s="698"/>
      <c r="M1745" s="698"/>
    </row>
    <row r="1746" spans="1:13" s="145" customFormat="1" ht="12" hidden="1" customHeight="1">
      <c r="A1746" s="261"/>
      <c r="C1746" s="698"/>
      <c r="D1746" s="698"/>
      <c r="L1746" s="698"/>
      <c r="M1746" s="698"/>
    </row>
    <row r="1747" spans="1:13" s="145" customFormat="1" ht="12" hidden="1" customHeight="1">
      <c r="A1747" s="261"/>
      <c r="C1747" s="698"/>
      <c r="D1747" s="698"/>
      <c r="L1747" s="698"/>
      <c r="M1747" s="698"/>
    </row>
    <row r="1748" spans="1:13" s="145" customFormat="1" ht="12" hidden="1" customHeight="1">
      <c r="A1748" s="261"/>
      <c r="C1748" s="698"/>
      <c r="D1748" s="698"/>
      <c r="L1748" s="698"/>
      <c r="M1748" s="698"/>
    </row>
    <row r="1749" spans="1:13" s="145" customFormat="1" ht="12" hidden="1" customHeight="1">
      <c r="A1749" s="261"/>
      <c r="C1749" s="698"/>
      <c r="D1749" s="698"/>
      <c r="L1749" s="698"/>
      <c r="M1749" s="698"/>
    </row>
    <row r="1750" spans="1:13" s="145" customFormat="1" ht="12" hidden="1" customHeight="1">
      <c r="A1750" s="261"/>
      <c r="C1750" s="698"/>
      <c r="D1750" s="698"/>
      <c r="L1750" s="698"/>
      <c r="M1750" s="698"/>
    </row>
    <row r="1751" spans="1:13" s="145" customFormat="1" ht="12" hidden="1" customHeight="1">
      <c r="A1751" s="261"/>
      <c r="C1751" s="698"/>
      <c r="D1751" s="698"/>
      <c r="L1751" s="698"/>
      <c r="M1751" s="698"/>
    </row>
    <row r="1752" spans="1:13" s="145" customFormat="1" ht="12" hidden="1" customHeight="1">
      <c r="A1752" s="261"/>
      <c r="C1752" s="698"/>
      <c r="D1752" s="698"/>
      <c r="L1752" s="698"/>
      <c r="M1752" s="698"/>
    </row>
    <row r="1753" spans="1:13" s="145" customFormat="1" ht="12" hidden="1" customHeight="1">
      <c r="A1753" s="261"/>
      <c r="C1753" s="698"/>
      <c r="D1753" s="698"/>
      <c r="L1753" s="698"/>
      <c r="M1753" s="698"/>
    </row>
    <row r="1754" spans="1:13" s="145" customFormat="1" ht="12" hidden="1" customHeight="1">
      <c r="A1754" s="261"/>
      <c r="C1754" s="698"/>
      <c r="D1754" s="698"/>
      <c r="L1754" s="698"/>
      <c r="M1754" s="698"/>
    </row>
    <row r="1755" spans="1:13" s="145" customFormat="1" ht="12" hidden="1" customHeight="1">
      <c r="A1755" s="261"/>
      <c r="C1755" s="698"/>
      <c r="D1755" s="698"/>
      <c r="L1755" s="698"/>
      <c r="M1755" s="698"/>
    </row>
    <row r="1756" spans="1:13" s="145" customFormat="1" ht="12" hidden="1" customHeight="1">
      <c r="A1756" s="261"/>
      <c r="C1756" s="698"/>
      <c r="D1756" s="698"/>
      <c r="L1756" s="698"/>
      <c r="M1756" s="698"/>
    </row>
    <row r="1757" spans="1:13" s="145" customFormat="1" ht="12" hidden="1" customHeight="1">
      <c r="A1757" s="261"/>
      <c r="C1757" s="698"/>
      <c r="D1757" s="698"/>
      <c r="L1757" s="698"/>
      <c r="M1757" s="698"/>
    </row>
    <row r="1758" spans="1:13" s="145" customFormat="1" ht="12" hidden="1" customHeight="1">
      <c r="A1758" s="261"/>
      <c r="C1758" s="698"/>
      <c r="D1758" s="698"/>
      <c r="L1758" s="698"/>
      <c r="M1758" s="698"/>
    </row>
    <row r="1759" spans="1:13" s="145" customFormat="1" ht="12" hidden="1" customHeight="1">
      <c r="A1759" s="261"/>
      <c r="C1759" s="698"/>
      <c r="D1759" s="698"/>
      <c r="L1759" s="698"/>
      <c r="M1759" s="698"/>
    </row>
    <row r="1760" spans="1:13" s="145" customFormat="1" ht="12" hidden="1" customHeight="1">
      <c r="A1760" s="261"/>
      <c r="C1760" s="698"/>
      <c r="D1760" s="698"/>
      <c r="L1760" s="698"/>
      <c r="M1760" s="698"/>
    </row>
    <row r="1761" spans="1:13" s="145" customFormat="1" ht="12" hidden="1" customHeight="1">
      <c r="A1761" s="261"/>
      <c r="C1761" s="698"/>
      <c r="D1761" s="698"/>
      <c r="L1761" s="698"/>
      <c r="M1761" s="698"/>
    </row>
    <row r="1762" spans="1:13" s="145" customFormat="1" ht="12" hidden="1" customHeight="1">
      <c r="A1762" s="261"/>
      <c r="C1762" s="698"/>
      <c r="D1762" s="698"/>
      <c r="L1762" s="698"/>
      <c r="M1762" s="698"/>
    </row>
    <row r="1763" spans="1:13" s="145" customFormat="1" ht="12" hidden="1" customHeight="1">
      <c r="A1763" s="261"/>
      <c r="C1763" s="698"/>
      <c r="D1763" s="698"/>
      <c r="L1763" s="698"/>
      <c r="M1763" s="698"/>
    </row>
    <row r="1764" spans="1:13" s="145" customFormat="1" ht="12" hidden="1" customHeight="1">
      <c r="A1764" s="261"/>
      <c r="C1764" s="698"/>
      <c r="D1764" s="698"/>
      <c r="L1764" s="698"/>
      <c r="M1764" s="698"/>
    </row>
    <row r="1765" spans="1:13" s="145" customFormat="1" ht="12" hidden="1" customHeight="1">
      <c r="A1765" s="261"/>
      <c r="C1765" s="698"/>
      <c r="D1765" s="698"/>
      <c r="L1765" s="698"/>
      <c r="M1765" s="698"/>
    </row>
    <row r="1766" spans="1:13" s="145" customFormat="1" ht="12" hidden="1" customHeight="1">
      <c r="A1766" s="261"/>
      <c r="C1766" s="698"/>
      <c r="D1766" s="698"/>
      <c r="L1766" s="698"/>
      <c r="M1766" s="698"/>
    </row>
    <row r="1767" spans="1:13" s="145" customFormat="1" ht="12" hidden="1" customHeight="1">
      <c r="A1767" s="261"/>
      <c r="C1767" s="698"/>
      <c r="D1767" s="698"/>
      <c r="L1767" s="698"/>
      <c r="M1767" s="698"/>
    </row>
    <row r="1768" spans="1:13" s="145" customFormat="1" ht="12" hidden="1" customHeight="1">
      <c r="A1768" s="261"/>
      <c r="C1768" s="698"/>
      <c r="D1768" s="698"/>
      <c r="L1768" s="698"/>
      <c r="M1768" s="698"/>
    </row>
    <row r="1769" spans="1:13" s="145" customFormat="1" ht="12" hidden="1" customHeight="1">
      <c r="A1769" s="261"/>
      <c r="C1769" s="698"/>
      <c r="D1769" s="698"/>
      <c r="L1769" s="698"/>
      <c r="M1769" s="698"/>
    </row>
    <row r="1770" spans="1:13" s="145" customFormat="1" ht="12" hidden="1" customHeight="1">
      <c r="A1770" s="261"/>
      <c r="C1770" s="698"/>
      <c r="D1770" s="698"/>
      <c r="L1770" s="698"/>
      <c r="M1770" s="698"/>
    </row>
    <row r="1771" spans="1:13" s="145" customFormat="1" ht="12" hidden="1" customHeight="1">
      <c r="A1771" s="261"/>
      <c r="C1771" s="698"/>
      <c r="D1771" s="698"/>
      <c r="L1771" s="698"/>
      <c r="M1771" s="698"/>
    </row>
    <row r="1772" spans="1:13" s="145" customFormat="1" ht="12" hidden="1" customHeight="1">
      <c r="A1772" s="261"/>
      <c r="C1772" s="698"/>
      <c r="D1772" s="698"/>
      <c r="L1772" s="698"/>
      <c r="M1772" s="698"/>
    </row>
    <row r="1773" spans="1:13" s="145" customFormat="1" ht="12" hidden="1" customHeight="1">
      <c r="A1773" s="261"/>
      <c r="C1773" s="698"/>
      <c r="D1773" s="698"/>
      <c r="L1773" s="698"/>
      <c r="M1773" s="698"/>
    </row>
    <row r="1774" spans="1:13" s="145" customFormat="1" ht="12" hidden="1" customHeight="1">
      <c r="A1774" s="261"/>
      <c r="C1774" s="698"/>
      <c r="D1774" s="698"/>
      <c r="L1774" s="698"/>
      <c r="M1774" s="698"/>
    </row>
    <row r="1775" spans="1:13" s="145" customFormat="1" ht="12" hidden="1" customHeight="1">
      <c r="A1775" s="261"/>
      <c r="C1775" s="698"/>
      <c r="D1775" s="698"/>
      <c r="L1775" s="698"/>
      <c r="M1775" s="698"/>
    </row>
    <row r="1776" spans="1:13" s="145" customFormat="1" ht="12" hidden="1" customHeight="1">
      <c r="A1776" s="261"/>
      <c r="C1776" s="698"/>
      <c r="D1776" s="698"/>
      <c r="L1776" s="698"/>
      <c r="M1776" s="698"/>
    </row>
    <row r="1777" spans="1:13" s="145" customFormat="1" ht="12" hidden="1" customHeight="1">
      <c r="A1777" s="261"/>
      <c r="C1777" s="698"/>
      <c r="D1777" s="698"/>
      <c r="L1777" s="698"/>
      <c r="M1777" s="698"/>
    </row>
    <row r="1778" spans="1:13" s="145" customFormat="1" ht="12" hidden="1" customHeight="1">
      <c r="A1778" s="261"/>
      <c r="C1778" s="698"/>
      <c r="D1778" s="698"/>
      <c r="L1778" s="698"/>
      <c r="M1778" s="698"/>
    </row>
    <row r="1779" spans="1:13" s="145" customFormat="1" ht="12" hidden="1" customHeight="1">
      <c r="A1779" s="261"/>
      <c r="C1779" s="698"/>
      <c r="D1779" s="698"/>
      <c r="L1779" s="698"/>
      <c r="M1779" s="698"/>
    </row>
    <row r="1780" spans="1:13" s="145" customFormat="1" ht="12" hidden="1" customHeight="1">
      <c r="A1780" s="261"/>
      <c r="C1780" s="698"/>
      <c r="D1780" s="698"/>
      <c r="L1780" s="698"/>
      <c r="M1780" s="698"/>
    </row>
    <row r="1781" spans="1:13" s="145" customFormat="1" ht="12" hidden="1" customHeight="1">
      <c r="A1781" s="261"/>
      <c r="C1781" s="698"/>
      <c r="D1781" s="698"/>
      <c r="L1781" s="698"/>
      <c r="M1781" s="698"/>
    </row>
    <row r="1782" spans="1:13" s="145" customFormat="1" ht="12" hidden="1" customHeight="1">
      <c r="A1782" s="261"/>
      <c r="C1782" s="698"/>
      <c r="D1782" s="698"/>
      <c r="L1782" s="698"/>
      <c r="M1782" s="698"/>
    </row>
    <row r="1783" spans="1:13" s="145" customFormat="1" ht="12" hidden="1" customHeight="1">
      <c r="A1783" s="261"/>
      <c r="C1783" s="698"/>
      <c r="D1783" s="698"/>
      <c r="L1783" s="698"/>
      <c r="M1783" s="698"/>
    </row>
    <row r="1784" spans="1:13" s="145" customFormat="1" ht="12" hidden="1" customHeight="1">
      <c r="A1784" s="261"/>
      <c r="C1784" s="698"/>
      <c r="D1784" s="698"/>
      <c r="L1784" s="698"/>
      <c r="M1784" s="698"/>
    </row>
    <row r="1785" spans="1:13" s="145" customFormat="1" ht="12" hidden="1" customHeight="1">
      <c r="A1785" s="261"/>
      <c r="C1785" s="698"/>
      <c r="D1785" s="698"/>
      <c r="L1785" s="698"/>
      <c r="M1785" s="698"/>
    </row>
    <row r="1786" spans="1:13" s="145" customFormat="1" ht="12" hidden="1" customHeight="1">
      <c r="A1786" s="261"/>
      <c r="C1786" s="698"/>
      <c r="D1786" s="698"/>
      <c r="L1786" s="698"/>
      <c r="M1786" s="698"/>
    </row>
    <row r="1787" spans="1:13" s="145" customFormat="1" ht="12" hidden="1" customHeight="1">
      <c r="A1787" s="261"/>
      <c r="C1787" s="698"/>
      <c r="D1787" s="698"/>
      <c r="L1787" s="698"/>
      <c r="M1787" s="698"/>
    </row>
    <row r="1788" spans="1:13" s="145" customFormat="1" ht="12" hidden="1" customHeight="1">
      <c r="A1788" s="261"/>
      <c r="C1788" s="698"/>
      <c r="D1788" s="698"/>
      <c r="L1788" s="698"/>
      <c r="M1788" s="698"/>
    </row>
    <row r="1789" spans="1:13" s="145" customFormat="1" ht="12" hidden="1" customHeight="1">
      <c r="A1789" s="261"/>
      <c r="C1789" s="698"/>
      <c r="D1789" s="698"/>
      <c r="L1789" s="698"/>
      <c r="M1789" s="698"/>
    </row>
    <row r="1790" spans="1:13" s="145" customFormat="1" ht="12" hidden="1" customHeight="1">
      <c r="A1790" s="261"/>
      <c r="C1790" s="698"/>
      <c r="D1790" s="698"/>
      <c r="L1790" s="698"/>
      <c r="M1790" s="698"/>
    </row>
    <row r="1791" spans="1:13" s="145" customFormat="1" ht="12" hidden="1" customHeight="1">
      <c r="A1791" s="261"/>
      <c r="C1791" s="698"/>
      <c r="D1791" s="698"/>
      <c r="L1791" s="698"/>
      <c r="M1791" s="698"/>
    </row>
    <row r="1792" spans="1:13" s="145" customFormat="1" ht="12" hidden="1" customHeight="1">
      <c r="A1792" s="261"/>
      <c r="C1792" s="698"/>
      <c r="D1792" s="698"/>
      <c r="L1792" s="698"/>
      <c r="M1792" s="698"/>
    </row>
    <row r="1793" spans="1:13" s="145" customFormat="1" ht="12" hidden="1" customHeight="1">
      <c r="A1793" s="261"/>
      <c r="C1793" s="698"/>
      <c r="D1793" s="698"/>
      <c r="L1793" s="698"/>
      <c r="M1793" s="698"/>
    </row>
    <row r="1794" spans="1:13" s="145" customFormat="1" ht="12" hidden="1" customHeight="1">
      <c r="A1794" s="261"/>
      <c r="C1794" s="698"/>
      <c r="D1794" s="698"/>
      <c r="L1794" s="698"/>
      <c r="M1794" s="698"/>
    </row>
    <row r="1795" spans="1:13" s="145" customFormat="1" ht="12" hidden="1" customHeight="1">
      <c r="A1795" s="261"/>
      <c r="C1795" s="698"/>
      <c r="D1795" s="698"/>
      <c r="L1795" s="698"/>
      <c r="M1795" s="698"/>
    </row>
    <row r="1796" spans="1:13" s="145" customFormat="1" ht="12" hidden="1" customHeight="1">
      <c r="A1796" s="261"/>
      <c r="C1796" s="698"/>
      <c r="D1796" s="698"/>
      <c r="L1796" s="698"/>
      <c r="M1796" s="698"/>
    </row>
    <row r="1797" spans="1:13" s="145" customFormat="1" ht="12" hidden="1" customHeight="1">
      <c r="A1797" s="261"/>
      <c r="C1797" s="698"/>
      <c r="D1797" s="698"/>
      <c r="L1797" s="698"/>
      <c r="M1797" s="698"/>
    </row>
    <row r="1798" spans="1:13" s="145" customFormat="1" ht="12" hidden="1" customHeight="1">
      <c r="A1798" s="261"/>
      <c r="C1798" s="698"/>
      <c r="D1798" s="698"/>
      <c r="L1798" s="698"/>
      <c r="M1798" s="698"/>
    </row>
    <row r="1799" spans="1:13" s="145" customFormat="1" ht="12" hidden="1" customHeight="1">
      <c r="A1799" s="261"/>
      <c r="C1799" s="698"/>
      <c r="D1799" s="698"/>
      <c r="L1799" s="698"/>
      <c r="M1799" s="698"/>
    </row>
    <row r="1800" spans="1:13" s="145" customFormat="1" ht="12" hidden="1" customHeight="1">
      <c r="A1800" s="261"/>
      <c r="C1800" s="698"/>
      <c r="D1800" s="698"/>
      <c r="L1800" s="698"/>
      <c r="M1800" s="698"/>
    </row>
    <row r="1801" spans="1:13" s="145" customFormat="1" ht="12" hidden="1" customHeight="1">
      <c r="A1801" s="261"/>
      <c r="C1801" s="698"/>
      <c r="D1801" s="698"/>
      <c r="L1801" s="698"/>
      <c r="M1801" s="698"/>
    </row>
    <row r="1802" spans="1:13" s="145" customFormat="1" ht="12" hidden="1" customHeight="1">
      <c r="A1802" s="261"/>
      <c r="C1802" s="698"/>
      <c r="D1802" s="698"/>
      <c r="L1802" s="698"/>
      <c r="M1802" s="698"/>
    </row>
    <row r="1803" spans="1:13" s="145" customFormat="1" ht="12" hidden="1" customHeight="1">
      <c r="A1803" s="261"/>
      <c r="C1803" s="698"/>
      <c r="D1803" s="698"/>
      <c r="L1803" s="698"/>
      <c r="M1803" s="698"/>
    </row>
    <row r="1804" spans="1:13" s="145" customFormat="1" ht="35.25" hidden="1" customHeight="1">
      <c r="A1804" s="261"/>
      <c r="C1804" s="698"/>
      <c r="D1804" s="698"/>
      <c r="L1804" s="698"/>
      <c r="M1804" s="698"/>
    </row>
  </sheetData>
  <sheetProtection algorithmName="SHA-512" hashValue="MJK8cVBCNj405VbW3eepQwqs/jvBjhLz9/z/HvO30p43bx+2df9N4nXdWsis24mNdrov5ATw7z1wRStF7Ax6dg==" saltValue="JlRgHR0I9/WhjfRFKEVHKQ==" spinCount="100000" sheet="1" objects="1" scenarios="1"/>
  <mergeCells count="3207">
    <mergeCell ref="D997:K997"/>
    <mergeCell ref="O997:P997"/>
    <mergeCell ref="Q997:S997"/>
    <mergeCell ref="D998:K998"/>
    <mergeCell ref="O998:P998"/>
    <mergeCell ref="Q998:S998"/>
    <mergeCell ref="D999:K999"/>
    <mergeCell ref="O999:P999"/>
    <mergeCell ref="Q999:S999"/>
    <mergeCell ref="D1166:K1166"/>
    <mergeCell ref="O1166:P1166"/>
    <mergeCell ref="Q1166:S1166"/>
    <mergeCell ref="D1167:K1167"/>
    <mergeCell ref="O1167:P1167"/>
    <mergeCell ref="Q1167:S1167"/>
    <mergeCell ref="D1168:K1168"/>
    <mergeCell ref="O1168:P1168"/>
    <mergeCell ref="Q1168:S1168"/>
    <mergeCell ref="D1163:K1163"/>
    <mergeCell ref="O1163:P1163"/>
    <mergeCell ref="Q1163:S1163"/>
    <mergeCell ref="D1164:K1164"/>
    <mergeCell ref="O1164:P1164"/>
    <mergeCell ref="Q1164:S1164"/>
    <mergeCell ref="D1165:K1165"/>
    <mergeCell ref="O1165:P1165"/>
    <mergeCell ref="Q1165:S1165"/>
    <mergeCell ref="D1160:K1160"/>
    <mergeCell ref="O1160:P1160"/>
    <mergeCell ref="Q1160:S1160"/>
    <mergeCell ref="D1161:K1161"/>
    <mergeCell ref="O1161:P1161"/>
    <mergeCell ref="D880:K880"/>
    <mergeCell ref="O880:P880"/>
    <mergeCell ref="Q880:S880"/>
    <mergeCell ref="D881:K881"/>
    <mergeCell ref="O881:P881"/>
    <mergeCell ref="Q881:S881"/>
    <mergeCell ref="D882:K882"/>
    <mergeCell ref="O882:P882"/>
    <mergeCell ref="Q882:S882"/>
    <mergeCell ref="D584:K584"/>
    <mergeCell ref="O584:P584"/>
    <mergeCell ref="Q584:S584"/>
    <mergeCell ref="D585:K585"/>
    <mergeCell ref="O585:P585"/>
    <mergeCell ref="Q585:S585"/>
    <mergeCell ref="D586:K586"/>
    <mergeCell ref="O586:P586"/>
    <mergeCell ref="Q586:S586"/>
    <mergeCell ref="D877:K877"/>
    <mergeCell ref="O877:P877"/>
    <mergeCell ref="Q877:S877"/>
    <mergeCell ref="D878:K878"/>
    <mergeCell ref="O878:P878"/>
    <mergeCell ref="Q878:S878"/>
    <mergeCell ref="D879:K879"/>
    <mergeCell ref="O879:P879"/>
    <mergeCell ref="Q879:S879"/>
    <mergeCell ref="D874:K874"/>
    <mergeCell ref="O874:P874"/>
    <mergeCell ref="Q874:S874"/>
    <mergeCell ref="D875:K875"/>
    <mergeCell ref="O875:P875"/>
    <mergeCell ref="D456:K456"/>
    <mergeCell ref="O456:P456"/>
    <mergeCell ref="Q456:S456"/>
    <mergeCell ref="D458:K458"/>
    <mergeCell ref="O458:P458"/>
    <mergeCell ref="Q458:S458"/>
    <mergeCell ref="D459:K459"/>
    <mergeCell ref="O459:P459"/>
    <mergeCell ref="Q459:S459"/>
    <mergeCell ref="D405:K405"/>
    <mergeCell ref="O405:P405"/>
    <mergeCell ref="Q405:S405"/>
    <mergeCell ref="D406:K406"/>
    <mergeCell ref="O406:P406"/>
    <mergeCell ref="Q406:S406"/>
    <mergeCell ref="D407:K407"/>
    <mergeCell ref="O407:P407"/>
    <mergeCell ref="Q407:S407"/>
    <mergeCell ref="D453:K453"/>
    <mergeCell ref="O453:P453"/>
    <mergeCell ref="Q453:S453"/>
    <mergeCell ref="D454:K454"/>
    <mergeCell ref="O454:P454"/>
    <mergeCell ref="Q454:S454"/>
    <mergeCell ref="D455:K455"/>
    <mergeCell ref="O455:P455"/>
    <mergeCell ref="Q455:S455"/>
    <mergeCell ref="D450:K450"/>
    <mergeCell ref="O450:P450"/>
    <mergeCell ref="Q450:S450"/>
    <mergeCell ref="D451:K451"/>
    <mergeCell ref="O451:P451"/>
    <mergeCell ref="D348:K348"/>
    <mergeCell ref="O348:P348"/>
    <mergeCell ref="Q348:S348"/>
    <mergeCell ref="D349:K349"/>
    <mergeCell ref="O349:P349"/>
    <mergeCell ref="Q349:S349"/>
    <mergeCell ref="D350:K350"/>
    <mergeCell ref="O350:P350"/>
    <mergeCell ref="Q350:S350"/>
    <mergeCell ref="Q110:S110"/>
    <mergeCell ref="D160:K160"/>
    <mergeCell ref="O160:P160"/>
    <mergeCell ref="Q160:S160"/>
    <mergeCell ref="D161:K161"/>
    <mergeCell ref="O161:P161"/>
    <mergeCell ref="Q161:S161"/>
    <mergeCell ref="D162:K162"/>
    <mergeCell ref="O162:P162"/>
    <mergeCell ref="Q162:S162"/>
    <mergeCell ref="D345:K345"/>
    <mergeCell ref="O345:P345"/>
    <mergeCell ref="Q345:S345"/>
    <mergeCell ref="D346:K346"/>
    <mergeCell ref="O346:P346"/>
    <mergeCell ref="Q346:S346"/>
    <mergeCell ref="D347:K347"/>
    <mergeCell ref="O347:P347"/>
    <mergeCell ref="Q347:S347"/>
    <mergeCell ref="D342:K342"/>
    <mergeCell ref="O342:P342"/>
    <mergeCell ref="Q342:S342"/>
    <mergeCell ref="D343:K343"/>
    <mergeCell ref="D1181:K1181"/>
    <mergeCell ref="O1181:P1181"/>
    <mergeCell ref="Q1181:S1181"/>
    <mergeCell ref="D1182:K1182"/>
    <mergeCell ref="O1182:P1182"/>
    <mergeCell ref="Q1182:S1182"/>
    <mergeCell ref="B1184:T1184"/>
    <mergeCell ref="B1185:T1185"/>
    <mergeCell ref="M1186:R1186"/>
    <mergeCell ref="D1178:K1178"/>
    <mergeCell ref="O1178:P1178"/>
    <mergeCell ref="Q1178:S1178"/>
    <mergeCell ref="D1179:K1179"/>
    <mergeCell ref="O1179:P1179"/>
    <mergeCell ref="Q1179:S1179"/>
    <mergeCell ref="D1180:K1180"/>
    <mergeCell ref="O1180:P1180"/>
    <mergeCell ref="Q1180:S1180"/>
    <mergeCell ref="D1175:K1175"/>
    <mergeCell ref="O1175:P1175"/>
    <mergeCell ref="Q1175:S1175"/>
    <mergeCell ref="D1176:K1176"/>
    <mergeCell ref="O1176:P1176"/>
    <mergeCell ref="Q1176:S1176"/>
    <mergeCell ref="D1177:K1177"/>
    <mergeCell ref="O1177:P1177"/>
    <mergeCell ref="Q1177:S1177"/>
    <mergeCell ref="D1169:K1169"/>
    <mergeCell ref="O1169:P1169"/>
    <mergeCell ref="Q1169:S1169"/>
    <mergeCell ref="D1170:K1170"/>
    <mergeCell ref="O1170:P1170"/>
    <mergeCell ref="Q1170:S1170"/>
    <mergeCell ref="D1171:K1171"/>
    <mergeCell ref="O1171:P1171"/>
    <mergeCell ref="Q1171:S1171"/>
    <mergeCell ref="D1172:K1172"/>
    <mergeCell ref="O1172:P1172"/>
    <mergeCell ref="Q1172:S1172"/>
    <mergeCell ref="D1173:K1173"/>
    <mergeCell ref="O1173:P1173"/>
    <mergeCell ref="Q1173:S1173"/>
    <mergeCell ref="D1174:K1174"/>
    <mergeCell ref="O1174:P1174"/>
    <mergeCell ref="Q1174:S1174"/>
    <mergeCell ref="Q1161:S1161"/>
    <mergeCell ref="D1162:K1162"/>
    <mergeCell ref="O1162:P1162"/>
    <mergeCell ref="Q1162:S1162"/>
    <mergeCell ref="D1157:K1157"/>
    <mergeCell ref="O1157:P1157"/>
    <mergeCell ref="Q1157:S1157"/>
    <mergeCell ref="D1158:K1158"/>
    <mergeCell ref="O1158:P1158"/>
    <mergeCell ref="Q1158:S1158"/>
    <mergeCell ref="D1159:K1159"/>
    <mergeCell ref="O1159:P1159"/>
    <mergeCell ref="Q1159:S1159"/>
    <mergeCell ref="D1154:K1154"/>
    <mergeCell ref="O1154:P1154"/>
    <mergeCell ref="Q1154:S1154"/>
    <mergeCell ref="D1155:K1155"/>
    <mergeCell ref="O1155:P1155"/>
    <mergeCell ref="Q1155:S1155"/>
    <mergeCell ref="D1156:K1156"/>
    <mergeCell ref="O1156:P1156"/>
    <mergeCell ref="Q1156:S1156"/>
    <mergeCell ref="D1151:K1151"/>
    <mergeCell ref="O1151:P1151"/>
    <mergeCell ref="Q1151:S1151"/>
    <mergeCell ref="D1152:K1152"/>
    <mergeCell ref="O1152:P1152"/>
    <mergeCell ref="Q1152:S1152"/>
    <mergeCell ref="D1153:K1153"/>
    <mergeCell ref="O1153:P1153"/>
    <mergeCell ref="Q1153:S1153"/>
    <mergeCell ref="D1148:K1148"/>
    <mergeCell ref="O1148:P1148"/>
    <mergeCell ref="Q1148:S1148"/>
    <mergeCell ref="D1149:K1149"/>
    <mergeCell ref="O1149:P1149"/>
    <mergeCell ref="Q1149:S1149"/>
    <mergeCell ref="D1150:K1150"/>
    <mergeCell ref="O1150:P1150"/>
    <mergeCell ref="Q1150:S1150"/>
    <mergeCell ref="D1145:K1145"/>
    <mergeCell ref="O1145:P1145"/>
    <mergeCell ref="Q1145:S1145"/>
    <mergeCell ref="D1146:K1146"/>
    <mergeCell ref="O1146:P1146"/>
    <mergeCell ref="Q1146:S1146"/>
    <mergeCell ref="D1147:K1147"/>
    <mergeCell ref="O1147:P1147"/>
    <mergeCell ref="Q1147:S1147"/>
    <mergeCell ref="D1142:K1142"/>
    <mergeCell ref="O1142:P1142"/>
    <mergeCell ref="Q1142:S1142"/>
    <mergeCell ref="D1143:K1143"/>
    <mergeCell ref="O1143:P1143"/>
    <mergeCell ref="Q1143:S1143"/>
    <mergeCell ref="D1144:K1144"/>
    <mergeCell ref="O1144:P1144"/>
    <mergeCell ref="Q1144:S1144"/>
    <mergeCell ref="D1139:K1139"/>
    <mergeCell ref="O1139:P1139"/>
    <mergeCell ref="Q1139:S1139"/>
    <mergeCell ref="D1140:K1140"/>
    <mergeCell ref="O1140:P1140"/>
    <mergeCell ref="Q1140:S1140"/>
    <mergeCell ref="D1141:K1141"/>
    <mergeCell ref="O1141:P1141"/>
    <mergeCell ref="Q1141:S1141"/>
    <mergeCell ref="D1136:K1136"/>
    <mergeCell ref="O1136:P1136"/>
    <mergeCell ref="Q1136:S1136"/>
    <mergeCell ref="D1137:K1137"/>
    <mergeCell ref="O1137:P1137"/>
    <mergeCell ref="Q1137:S1137"/>
    <mergeCell ref="D1138:K1138"/>
    <mergeCell ref="O1138:P1138"/>
    <mergeCell ref="Q1138:S1138"/>
    <mergeCell ref="D1133:K1133"/>
    <mergeCell ref="O1133:P1133"/>
    <mergeCell ref="Q1133:S1133"/>
    <mergeCell ref="D1134:K1134"/>
    <mergeCell ref="O1134:P1134"/>
    <mergeCell ref="Q1134:S1134"/>
    <mergeCell ref="D1135:K1135"/>
    <mergeCell ref="O1135:P1135"/>
    <mergeCell ref="Q1135:S1135"/>
    <mergeCell ref="B1131:B1132"/>
    <mergeCell ref="C1131:C1132"/>
    <mergeCell ref="D1131:K1132"/>
    <mergeCell ref="L1131:L1132"/>
    <mergeCell ref="M1131:M1132"/>
    <mergeCell ref="N1131:N1132"/>
    <mergeCell ref="O1131:P1132"/>
    <mergeCell ref="Q1131:S1132"/>
    <mergeCell ref="T1131:T1132"/>
    <mergeCell ref="D1125:K1125"/>
    <mergeCell ref="O1125:P1125"/>
    <mergeCell ref="Q1125:S1125"/>
    <mergeCell ref="D1126:K1126"/>
    <mergeCell ref="O1126:P1126"/>
    <mergeCell ref="Q1126:S1126"/>
    <mergeCell ref="B1127:T1127"/>
    <mergeCell ref="B1128:T1128"/>
    <mergeCell ref="M1129:R1129"/>
    <mergeCell ref="D1119:K1119"/>
    <mergeCell ref="O1119:P1119"/>
    <mergeCell ref="Q1119:S1119"/>
    <mergeCell ref="D1123:K1123"/>
    <mergeCell ref="O1123:P1123"/>
    <mergeCell ref="Q1123:S1123"/>
    <mergeCell ref="D1124:K1124"/>
    <mergeCell ref="O1124:P1124"/>
    <mergeCell ref="Q1124:S1124"/>
    <mergeCell ref="D1120:K1120"/>
    <mergeCell ref="O1120:P1120"/>
    <mergeCell ref="Q1120:S1120"/>
    <mergeCell ref="D1121:K1121"/>
    <mergeCell ref="O1121:P1121"/>
    <mergeCell ref="Q1121:S1121"/>
    <mergeCell ref="D1122:K1122"/>
    <mergeCell ref="O1122:P1122"/>
    <mergeCell ref="Q1122:S1122"/>
    <mergeCell ref="D1116:K1116"/>
    <mergeCell ref="O1116:P1116"/>
    <mergeCell ref="Q1116:S1116"/>
    <mergeCell ref="D1117:K1117"/>
    <mergeCell ref="O1117:P1117"/>
    <mergeCell ref="Q1117:S1117"/>
    <mergeCell ref="D1118:K1118"/>
    <mergeCell ref="O1118:P1118"/>
    <mergeCell ref="Q1118:S1118"/>
    <mergeCell ref="D1113:K1113"/>
    <mergeCell ref="O1113:P1113"/>
    <mergeCell ref="Q1113:S1113"/>
    <mergeCell ref="D1114:K1114"/>
    <mergeCell ref="O1114:P1114"/>
    <mergeCell ref="Q1114:S1114"/>
    <mergeCell ref="D1115:K1115"/>
    <mergeCell ref="O1115:P1115"/>
    <mergeCell ref="Q1115:S1115"/>
    <mergeCell ref="D1110:K1110"/>
    <mergeCell ref="O1110:P1110"/>
    <mergeCell ref="Q1110:S1110"/>
    <mergeCell ref="D1111:K1111"/>
    <mergeCell ref="O1111:P1111"/>
    <mergeCell ref="Q1111:S1111"/>
    <mergeCell ref="D1112:K1112"/>
    <mergeCell ref="O1112:P1112"/>
    <mergeCell ref="Q1112:S1112"/>
    <mergeCell ref="D1107:K1107"/>
    <mergeCell ref="O1107:P1107"/>
    <mergeCell ref="Q1107:S1107"/>
    <mergeCell ref="D1108:K1108"/>
    <mergeCell ref="O1108:P1108"/>
    <mergeCell ref="Q1108:S1108"/>
    <mergeCell ref="D1109:K1109"/>
    <mergeCell ref="O1109:P1109"/>
    <mergeCell ref="Q1109:S1109"/>
    <mergeCell ref="D1104:K1104"/>
    <mergeCell ref="O1104:P1104"/>
    <mergeCell ref="Q1104:S1104"/>
    <mergeCell ref="D1105:K1105"/>
    <mergeCell ref="O1105:P1105"/>
    <mergeCell ref="Q1105:S1105"/>
    <mergeCell ref="D1106:K1106"/>
    <mergeCell ref="O1106:P1106"/>
    <mergeCell ref="Q1106:S1106"/>
    <mergeCell ref="D1101:K1101"/>
    <mergeCell ref="O1101:P1101"/>
    <mergeCell ref="Q1101:S1101"/>
    <mergeCell ref="D1102:K1102"/>
    <mergeCell ref="O1102:P1102"/>
    <mergeCell ref="Q1102:S1102"/>
    <mergeCell ref="D1103:K1103"/>
    <mergeCell ref="O1103:P1103"/>
    <mergeCell ref="Q1103:S1103"/>
    <mergeCell ref="D1098:K1098"/>
    <mergeCell ref="O1098:P1098"/>
    <mergeCell ref="Q1098:S1098"/>
    <mergeCell ref="D1099:K1099"/>
    <mergeCell ref="O1099:P1099"/>
    <mergeCell ref="Q1099:S1099"/>
    <mergeCell ref="D1100:K1100"/>
    <mergeCell ref="O1100:P1100"/>
    <mergeCell ref="Q1100:S1100"/>
    <mergeCell ref="D1095:K1095"/>
    <mergeCell ref="O1095:P1095"/>
    <mergeCell ref="Q1095:S1095"/>
    <mergeCell ref="D1096:K1096"/>
    <mergeCell ref="O1096:P1096"/>
    <mergeCell ref="Q1096:S1096"/>
    <mergeCell ref="D1097:K1097"/>
    <mergeCell ref="O1097:P1097"/>
    <mergeCell ref="Q1097:S1097"/>
    <mergeCell ref="D1092:K1092"/>
    <mergeCell ref="O1092:P1092"/>
    <mergeCell ref="Q1092:S1092"/>
    <mergeCell ref="D1093:K1093"/>
    <mergeCell ref="O1093:P1093"/>
    <mergeCell ref="Q1093:S1093"/>
    <mergeCell ref="D1094:K1094"/>
    <mergeCell ref="O1094:P1094"/>
    <mergeCell ref="Q1094:S1094"/>
    <mergeCell ref="D1089:K1089"/>
    <mergeCell ref="O1089:P1089"/>
    <mergeCell ref="Q1089:S1089"/>
    <mergeCell ref="D1090:K1090"/>
    <mergeCell ref="O1090:P1090"/>
    <mergeCell ref="Q1090:S1090"/>
    <mergeCell ref="D1091:K1091"/>
    <mergeCell ref="O1091:P1091"/>
    <mergeCell ref="Q1091:S1091"/>
    <mergeCell ref="D1086:K1086"/>
    <mergeCell ref="O1086:P1086"/>
    <mergeCell ref="Q1086:S1086"/>
    <mergeCell ref="D1087:K1087"/>
    <mergeCell ref="O1087:P1087"/>
    <mergeCell ref="Q1087:S1087"/>
    <mergeCell ref="D1088:K1088"/>
    <mergeCell ref="O1088:P1088"/>
    <mergeCell ref="Q1088:S1088"/>
    <mergeCell ref="D1083:K1083"/>
    <mergeCell ref="O1083:P1083"/>
    <mergeCell ref="Q1083:S1083"/>
    <mergeCell ref="D1084:K1084"/>
    <mergeCell ref="O1084:P1084"/>
    <mergeCell ref="Q1084:S1084"/>
    <mergeCell ref="D1085:K1085"/>
    <mergeCell ref="O1085:P1085"/>
    <mergeCell ref="Q1085:S1085"/>
    <mergeCell ref="D1080:K1080"/>
    <mergeCell ref="O1080:P1080"/>
    <mergeCell ref="Q1080:S1080"/>
    <mergeCell ref="D1081:K1081"/>
    <mergeCell ref="O1081:P1081"/>
    <mergeCell ref="Q1081:S1081"/>
    <mergeCell ref="D1082:K1082"/>
    <mergeCell ref="O1082:P1082"/>
    <mergeCell ref="Q1082:S1082"/>
    <mergeCell ref="D1077:K1077"/>
    <mergeCell ref="O1077:P1077"/>
    <mergeCell ref="Q1077:S1077"/>
    <mergeCell ref="D1078:K1078"/>
    <mergeCell ref="O1078:P1078"/>
    <mergeCell ref="Q1078:S1078"/>
    <mergeCell ref="D1079:K1079"/>
    <mergeCell ref="O1079:P1079"/>
    <mergeCell ref="Q1079:S1079"/>
    <mergeCell ref="B1075:B1076"/>
    <mergeCell ref="C1075:C1076"/>
    <mergeCell ref="D1075:K1076"/>
    <mergeCell ref="L1075:L1076"/>
    <mergeCell ref="M1075:M1076"/>
    <mergeCell ref="N1075:N1076"/>
    <mergeCell ref="O1075:P1076"/>
    <mergeCell ref="Q1075:S1076"/>
    <mergeCell ref="T1075:T1076"/>
    <mergeCell ref="D1068:K1068"/>
    <mergeCell ref="O1068:P1068"/>
    <mergeCell ref="Q1068:S1068"/>
    <mergeCell ref="D1069:K1069"/>
    <mergeCell ref="O1069:P1069"/>
    <mergeCell ref="Q1069:S1069"/>
    <mergeCell ref="B1071:T1071"/>
    <mergeCell ref="B1072:T1072"/>
    <mergeCell ref="M1073:R1073"/>
    <mergeCell ref="D1065:K1065"/>
    <mergeCell ref="O1065:P1065"/>
    <mergeCell ref="Q1065:S1065"/>
    <mergeCell ref="D1066:K1066"/>
    <mergeCell ref="O1066:P1066"/>
    <mergeCell ref="Q1066:S1066"/>
    <mergeCell ref="D1067:K1067"/>
    <mergeCell ref="O1067:P1067"/>
    <mergeCell ref="Q1067:S1067"/>
    <mergeCell ref="D1059:K1059"/>
    <mergeCell ref="O1059:P1059"/>
    <mergeCell ref="Q1059:S1059"/>
    <mergeCell ref="D1060:K1060"/>
    <mergeCell ref="O1060:P1060"/>
    <mergeCell ref="Q1060:S1060"/>
    <mergeCell ref="D1064:K1064"/>
    <mergeCell ref="O1064:P1064"/>
    <mergeCell ref="Q1064:S1064"/>
    <mergeCell ref="D1061:K1061"/>
    <mergeCell ref="O1061:P1061"/>
    <mergeCell ref="Q1061:S1061"/>
    <mergeCell ref="D1062:K1062"/>
    <mergeCell ref="O1062:P1062"/>
    <mergeCell ref="Q1062:S1062"/>
    <mergeCell ref="D1063:K1063"/>
    <mergeCell ref="O1063:P1063"/>
    <mergeCell ref="Q1063:S1063"/>
    <mergeCell ref="D1056:K1056"/>
    <mergeCell ref="O1056:P1056"/>
    <mergeCell ref="Q1056:S1056"/>
    <mergeCell ref="D1057:K1057"/>
    <mergeCell ref="O1057:P1057"/>
    <mergeCell ref="Q1057:S1057"/>
    <mergeCell ref="D1058:K1058"/>
    <mergeCell ref="O1058:P1058"/>
    <mergeCell ref="Q1058:S1058"/>
    <mergeCell ref="D1053:K1053"/>
    <mergeCell ref="O1053:P1053"/>
    <mergeCell ref="Q1053:S1053"/>
    <mergeCell ref="D1054:K1054"/>
    <mergeCell ref="O1054:P1054"/>
    <mergeCell ref="Q1054:S1054"/>
    <mergeCell ref="D1055:K1055"/>
    <mergeCell ref="O1055:P1055"/>
    <mergeCell ref="Q1055:S1055"/>
    <mergeCell ref="D1050:K1050"/>
    <mergeCell ref="O1050:P1050"/>
    <mergeCell ref="Q1050:S1050"/>
    <mergeCell ref="D1051:K1051"/>
    <mergeCell ref="O1051:P1051"/>
    <mergeCell ref="Q1051:S1051"/>
    <mergeCell ref="D1052:K1052"/>
    <mergeCell ref="O1052:P1052"/>
    <mergeCell ref="Q1052:S1052"/>
    <mergeCell ref="D1047:K1047"/>
    <mergeCell ref="O1047:P1047"/>
    <mergeCell ref="Q1047:S1047"/>
    <mergeCell ref="D1048:K1048"/>
    <mergeCell ref="O1048:P1048"/>
    <mergeCell ref="Q1048:S1048"/>
    <mergeCell ref="D1049:K1049"/>
    <mergeCell ref="O1049:P1049"/>
    <mergeCell ref="Q1049:S1049"/>
    <mergeCell ref="D1044:K1044"/>
    <mergeCell ref="O1044:P1044"/>
    <mergeCell ref="Q1044:S1044"/>
    <mergeCell ref="D1045:K1045"/>
    <mergeCell ref="O1045:P1045"/>
    <mergeCell ref="Q1045:S1045"/>
    <mergeCell ref="D1046:K1046"/>
    <mergeCell ref="O1046:P1046"/>
    <mergeCell ref="Q1046:S1046"/>
    <mergeCell ref="D1041:K1041"/>
    <mergeCell ref="O1041:P1041"/>
    <mergeCell ref="Q1041:S1041"/>
    <mergeCell ref="D1042:K1042"/>
    <mergeCell ref="O1042:P1042"/>
    <mergeCell ref="Q1042:S1042"/>
    <mergeCell ref="D1043:K1043"/>
    <mergeCell ref="O1043:P1043"/>
    <mergeCell ref="Q1043:S1043"/>
    <mergeCell ref="D1038:K1038"/>
    <mergeCell ref="O1038:P1038"/>
    <mergeCell ref="Q1038:S1038"/>
    <mergeCell ref="D1039:K1039"/>
    <mergeCell ref="O1039:P1039"/>
    <mergeCell ref="Q1039:S1039"/>
    <mergeCell ref="D1040:K1040"/>
    <mergeCell ref="O1040:P1040"/>
    <mergeCell ref="Q1040:S1040"/>
    <mergeCell ref="D1035:K1035"/>
    <mergeCell ref="O1035:P1035"/>
    <mergeCell ref="Q1035:S1035"/>
    <mergeCell ref="D1036:K1036"/>
    <mergeCell ref="O1036:P1036"/>
    <mergeCell ref="Q1036:S1036"/>
    <mergeCell ref="D1037:K1037"/>
    <mergeCell ref="O1037:P1037"/>
    <mergeCell ref="Q1037:S1037"/>
    <mergeCell ref="D1032:K1032"/>
    <mergeCell ref="O1032:P1032"/>
    <mergeCell ref="Q1032:S1032"/>
    <mergeCell ref="D1033:K1033"/>
    <mergeCell ref="O1033:P1033"/>
    <mergeCell ref="Q1033:S1033"/>
    <mergeCell ref="D1034:K1034"/>
    <mergeCell ref="O1034:P1034"/>
    <mergeCell ref="Q1034:S1034"/>
    <mergeCell ref="D1029:K1029"/>
    <mergeCell ref="O1029:P1029"/>
    <mergeCell ref="Q1029:S1029"/>
    <mergeCell ref="D1030:K1030"/>
    <mergeCell ref="O1030:P1030"/>
    <mergeCell ref="Q1030:S1030"/>
    <mergeCell ref="D1031:K1031"/>
    <mergeCell ref="O1031:P1031"/>
    <mergeCell ref="Q1031:S1031"/>
    <mergeCell ref="D1026:K1026"/>
    <mergeCell ref="O1026:P1026"/>
    <mergeCell ref="Q1026:S1026"/>
    <mergeCell ref="D1027:K1027"/>
    <mergeCell ref="O1027:P1027"/>
    <mergeCell ref="Q1027:S1027"/>
    <mergeCell ref="D1028:K1028"/>
    <mergeCell ref="O1028:P1028"/>
    <mergeCell ref="Q1028:S1028"/>
    <mergeCell ref="D1023:K1023"/>
    <mergeCell ref="O1023:P1023"/>
    <mergeCell ref="Q1023:S1023"/>
    <mergeCell ref="D1024:K1024"/>
    <mergeCell ref="O1024:P1024"/>
    <mergeCell ref="Q1024:S1024"/>
    <mergeCell ref="D1025:K1025"/>
    <mergeCell ref="O1025:P1025"/>
    <mergeCell ref="Q1025:S1025"/>
    <mergeCell ref="D1020:K1020"/>
    <mergeCell ref="O1020:P1020"/>
    <mergeCell ref="Q1020:S1020"/>
    <mergeCell ref="D1021:K1021"/>
    <mergeCell ref="O1021:P1021"/>
    <mergeCell ref="Q1021:S1021"/>
    <mergeCell ref="D1022:K1022"/>
    <mergeCell ref="O1022:P1022"/>
    <mergeCell ref="Q1022:S1022"/>
    <mergeCell ref="D1012:K1012"/>
    <mergeCell ref="O1012:P1012"/>
    <mergeCell ref="Q1012:S1012"/>
    <mergeCell ref="B1014:T1014"/>
    <mergeCell ref="B1015:T1015"/>
    <mergeCell ref="M1016:R1016"/>
    <mergeCell ref="B1018:B1019"/>
    <mergeCell ref="C1018:C1019"/>
    <mergeCell ref="D1018:K1019"/>
    <mergeCell ref="L1018:L1019"/>
    <mergeCell ref="M1018:M1019"/>
    <mergeCell ref="N1018:N1019"/>
    <mergeCell ref="O1018:P1019"/>
    <mergeCell ref="Q1018:S1019"/>
    <mergeCell ref="T1018:T1019"/>
    <mergeCell ref="D1009:K1009"/>
    <mergeCell ref="O1009:P1009"/>
    <mergeCell ref="Q1009:S1009"/>
    <mergeCell ref="D1010:K1010"/>
    <mergeCell ref="O1010:P1010"/>
    <mergeCell ref="Q1010:S1010"/>
    <mergeCell ref="D1011:K1011"/>
    <mergeCell ref="O1011:P1011"/>
    <mergeCell ref="Q1011:S1011"/>
    <mergeCell ref="D1006:K1006"/>
    <mergeCell ref="O1006:P1006"/>
    <mergeCell ref="Q1006:S1006"/>
    <mergeCell ref="D1007:K1007"/>
    <mergeCell ref="O1007:P1007"/>
    <mergeCell ref="Q1007:S1007"/>
    <mergeCell ref="D1008:K1008"/>
    <mergeCell ref="O1008:P1008"/>
    <mergeCell ref="Q1008:S1008"/>
    <mergeCell ref="D1003:K1003"/>
    <mergeCell ref="O1003:P1003"/>
    <mergeCell ref="Q1003:S1003"/>
    <mergeCell ref="D1004:K1004"/>
    <mergeCell ref="O1004:P1004"/>
    <mergeCell ref="Q1004:S1004"/>
    <mergeCell ref="D1005:K1005"/>
    <mergeCell ref="O1005:P1005"/>
    <mergeCell ref="Q1005:S1005"/>
    <mergeCell ref="D1000:K1000"/>
    <mergeCell ref="O1000:P1000"/>
    <mergeCell ref="Q1000:S1000"/>
    <mergeCell ref="D1001:K1001"/>
    <mergeCell ref="O1001:P1001"/>
    <mergeCell ref="Q1001:S1001"/>
    <mergeCell ref="D1002:K1002"/>
    <mergeCell ref="O1002:P1002"/>
    <mergeCell ref="Q1002:S1002"/>
    <mergeCell ref="D994:K994"/>
    <mergeCell ref="O994:P994"/>
    <mergeCell ref="Q994:S994"/>
    <mergeCell ref="D995:K995"/>
    <mergeCell ref="O995:P995"/>
    <mergeCell ref="Q995:S995"/>
    <mergeCell ref="D996:K996"/>
    <mergeCell ref="O996:P996"/>
    <mergeCell ref="Q996:S996"/>
    <mergeCell ref="D991:K991"/>
    <mergeCell ref="O991:P991"/>
    <mergeCell ref="Q991:S991"/>
    <mergeCell ref="D992:K992"/>
    <mergeCell ref="O992:P992"/>
    <mergeCell ref="Q992:S992"/>
    <mergeCell ref="D993:K993"/>
    <mergeCell ref="O993:P993"/>
    <mergeCell ref="Q993:S993"/>
    <mergeCell ref="D988:K988"/>
    <mergeCell ref="O988:P988"/>
    <mergeCell ref="Q988:S988"/>
    <mergeCell ref="D989:K989"/>
    <mergeCell ref="O989:P989"/>
    <mergeCell ref="Q989:S989"/>
    <mergeCell ref="D990:K990"/>
    <mergeCell ref="O990:P990"/>
    <mergeCell ref="Q990:S990"/>
    <mergeCell ref="D985:K985"/>
    <mergeCell ref="O985:P985"/>
    <mergeCell ref="Q985:S985"/>
    <mergeCell ref="D986:K986"/>
    <mergeCell ref="O986:P986"/>
    <mergeCell ref="Q986:S986"/>
    <mergeCell ref="D987:K987"/>
    <mergeCell ref="O987:P987"/>
    <mergeCell ref="Q987:S987"/>
    <mergeCell ref="D982:K982"/>
    <mergeCell ref="O982:P982"/>
    <mergeCell ref="Q982:S982"/>
    <mergeCell ref="D983:K983"/>
    <mergeCell ref="O983:P983"/>
    <mergeCell ref="Q983:S983"/>
    <mergeCell ref="D984:K984"/>
    <mergeCell ref="O984:P984"/>
    <mergeCell ref="Q984:S984"/>
    <mergeCell ref="D979:K979"/>
    <mergeCell ref="O979:P979"/>
    <mergeCell ref="Q979:S979"/>
    <mergeCell ref="D980:K980"/>
    <mergeCell ref="O980:P980"/>
    <mergeCell ref="Q980:S980"/>
    <mergeCell ref="D981:K981"/>
    <mergeCell ref="O981:P981"/>
    <mergeCell ref="Q981:S981"/>
    <mergeCell ref="D976:K976"/>
    <mergeCell ref="O976:P976"/>
    <mergeCell ref="Q976:S976"/>
    <mergeCell ref="D977:K977"/>
    <mergeCell ref="O977:P977"/>
    <mergeCell ref="Q977:S977"/>
    <mergeCell ref="D978:K978"/>
    <mergeCell ref="O978:P978"/>
    <mergeCell ref="Q978:S978"/>
    <mergeCell ref="D973:K973"/>
    <mergeCell ref="O973:P973"/>
    <mergeCell ref="Q973:S973"/>
    <mergeCell ref="D974:K974"/>
    <mergeCell ref="O974:P974"/>
    <mergeCell ref="Q974:S974"/>
    <mergeCell ref="D975:K975"/>
    <mergeCell ref="O975:P975"/>
    <mergeCell ref="Q975:S975"/>
    <mergeCell ref="Q968:S969"/>
    <mergeCell ref="T968:T969"/>
    <mergeCell ref="D970:K970"/>
    <mergeCell ref="O970:P970"/>
    <mergeCell ref="Q970:S970"/>
    <mergeCell ref="D971:K971"/>
    <mergeCell ref="O971:P971"/>
    <mergeCell ref="Q971:S971"/>
    <mergeCell ref="D972:K972"/>
    <mergeCell ref="O972:P972"/>
    <mergeCell ref="Q972:S972"/>
    <mergeCell ref="B966:C966"/>
    <mergeCell ref="D966:H966"/>
    <mergeCell ref="B968:B969"/>
    <mergeCell ref="C968:C969"/>
    <mergeCell ref="D968:K969"/>
    <mergeCell ref="L968:L969"/>
    <mergeCell ref="M968:M969"/>
    <mergeCell ref="N968:N969"/>
    <mergeCell ref="O968:P969"/>
    <mergeCell ref="B954:T954"/>
    <mergeCell ref="G956:T956"/>
    <mergeCell ref="E958:G958"/>
    <mergeCell ref="B962:C962"/>
    <mergeCell ref="I962:J962"/>
    <mergeCell ref="N962:N964"/>
    <mergeCell ref="O962:P962"/>
    <mergeCell ref="S962:T962"/>
    <mergeCell ref="B964:C964"/>
    <mergeCell ref="I964:J964"/>
    <mergeCell ref="O964:P964"/>
    <mergeCell ref="S964:T964"/>
    <mergeCell ref="D943:K943"/>
    <mergeCell ref="O943:P943"/>
    <mergeCell ref="Q943:S943"/>
    <mergeCell ref="D944:K944"/>
    <mergeCell ref="O944:P944"/>
    <mergeCell ref="Q944:S944"/>
    <mergeCell ref="B946:T946"/>
    <mergeCell ref="B947:T947"/>
    <mergeCell ref="M948:R948"/>
    <mergeCell ref="D940:K940"/>
    <mergeCell ref="O940:P940"/>
    <mergeCell ref="Q940:S940"/>
    <mergeCell ref="D941:K941"/>
    <mergeCell ref="O941:P941"/>
    <mergeCell ref="Q941:S941"/>
    <mergeCell ref="D942:K942"/>
    <mergeCell ref="O942:P942"/>
    <mergeCell ref="Q942:S942"/>
    <mergeCell ref="D934:K934"/>
    <mergeCell ref="O934:P934"/>
    <mergeCell ref="Q934:S934"/>
    <mergeCell ref="D938:K938"/>
    <mergeCell ref="O938:P938"/>
    <mergeCell ref="Q938:S938"/>
    <mergeCell ref="D939:K939"/>
    <mergeCell ref="O939:P939"/>
    <mergeCell ref="Q939:S939"/>
    <mergeCell ref="D935:K935"/>
    <mergeCell ref="O935:P935"/>
    <mergeCell ref="Q935:S935"/>
    <mergeCell ref="D936:K936"/>
    <mergeCell ref="O936:P936"/>
    <mergeCell ref="Q936:S936"/>
    <mergeCell ref="D937:K937"/>
    <mergeCell ref="O937:P937"/>
    <mergeCell ref="Q937:S937"/>
    <mergeCell ref="D931:K931"/>
    <mergeCell ref="O931:P931"/>
    <mergeCell ref="Q931:S931"/>
    <mergeCell ref="D932:K932"/>
    <mergeCell ref="O932:P932"/>
    <mergeCell ref="Q932:S932"/>
    <mergeCell ref="D933:K933"/>
    <mergeCell ref="O933:P933"/>
    <mergeCell ref="Q933:S933"/>
    <mergeCell ref="D928:K928"/>
    <mergeCell ref="O928:P928"/>
    <mergeCell ref="Q928:S928"/>
    <mergeCell ref="D929:K929"/>
    <mergeCell ref="O929:P929"/>
    <mergeCell ref="Q929:S929"/>
    <mergeCell ref="D930:K930"/>
    <mergeCell ref="O930:P930"/>
    <mergeCell ref="Q930:S930"/>
    <mergeCell ref="D925:K925"/>
    <mergeCell ref="O925:P925"/>
    <mergeCell ref="Q925:S925"/>
    <mergeCell ref="D926:K926"/>
    <mergeCell ref="O926:P926"/>
    <mergeCell ref="Q926:S926"/>
    <mergeCell ref="D927:K927"/>
    <mergeCell ref="O927:P927"/>
    <mergeCell ref="Q927:S927"/>
    <mergeCell ref="D922:K922"/>
    <mergeCell ref="O922:P922"/>
    <mergeCell ref="Q922:S922"/>
    <mergeCell ref="D923:K923"/>
    <mergeCell ref="O923:P923"/>
    <mergeCell ref="Q923:S923"/>
    <mergeCell ref="D924:K924"/>
    <mergeCell ref="O924:P924"/>
    <mergeCell ref="Q924:S924"/>
    <mergeCell ref="D919:K919"/>
    <mergeCell ref="O919:P919"/>
    <mergeCell ref="Q919:S919"/>
    <mergeCell ref="D920:K920"/>
    <mergeCell ref="O920:P920"/>
    <mergeCell ref="Q920:S920"/>
    <mergeCell ref="D921:K921"/>
    <mergeCell ref="O921:P921"/>
    <mergeCell ref="Q921:S921"/>
    <mergeCell ref="D916:K916"/>
    <mergeCell ref="O916:P916"/>
    <mergeCell ref="Q916:S916"/>
    <mergeCell ref="D917:K917"/>
    <mergeCell ref="O917:P917"/>
    <mergeCell ref="Q917:S917"/>
    <mergeCell ref="D918:K918"/>
    <mergeCell ref="O918:P918"/>
    <mergeCell ref="Q918:S918"/>
    <mergeCell ref="D913:K913"/>
    <mergeCell ref="O913:P913"/>
    <mergeCell ref="Q913:S913"/>
    <mergeCell ref="D914:K914"/>
    <mergeCell ref="O914:P914"/>
    <mergeCell ref="Q914:S914"/>
    <mergeCell ref="D915:K915"/>
    <mergeCell ref="O915:P915"/>
    <mergeCell ref="Q915:S915"/>
    <mergeCell ref="D910:K910"/>
    <mergeCell ref="O910:P910"/>
    <mergeCell ref="Q910:S910"/>
    <mergeCell ref="D911:K911"/>
    <mergeCell ref="O911:P911"/>
    <mergeCell ref="Q911:S911"/>
    <mergeCell ref="D912:K912"/>
    <mergeCell ref="O912:P912"/>
    <mergeCell ref="Q912:S912"/>
    <mergeCell ref="D907:K907"/>
    <mergeCell ref="O907:P907"/>
    <mergeCell ref="Q907:S907"/>
    <mergeCell ref="D908:K908"/>
    <mergeCell ref="O908:P908"/>
    <mergeCell ref="Q908:S908"/>
    <mergeCell ref="D909:K909"/>
    <mergeCell ref="O909:P909"/>
    <mergeCell ref="Q909:S909"/>
    <mergeCell ref="D904:K904"/>
    <mergeCell ref="O904:P904"/>
    <mergeCell ref="Q904:S904"/>
    <mergeCell ref="D905:K905"/>
    <mergeCell ref="O905:P905"/>
    <mergeCell ref="Q905:S905"/>
    <mergeCell ref="D906:K906"/>
    <mergeCell ref="O906:P906"/>
    <mergeCell ref="Q906:S906"/>
    <mergeCell ref="D901:K901"/>
    <mergeCell ref="O901:P901"/>
    <mergeCell ref="Q901:S901"/>
    <mergeCell ref="D902:K902"/>
    <mergeCell ref="O902:P902"/>
    <mergeCell ref="Q902:S902"/>
    <mergeCell ref="D903:K903"/>
    <mergeCell ref="O903:P903"/>
    <mergeCell ref="Q903:S903"/>
    <mergeCell ref="D898:K898"/>
    <mergeCell ref="O898:P898"/>
    <mergeCell ref="Q898:S898"/>
    <mergeCell ref="D899:K899"/>
    <mergeCell ref="O899:P899"/>
    <mergeCell ref="Q899:S899"/>
    <mergeCell ref="D900:K900"/>
    <mergeCell ref="O900:P900"/>
    <mergeCell ref="Q900:S900"/>
    <mergeCell ref="D895:K895"/>
    <mergeCell ref="O895:P895"/>
    <mergeCell ref="Q895:S895"/>
    <mergeCell ref="D896:K896"/>
    <mergeCell ref="O896:P896"/>
    <mergeCell ref="Q896:S896"/>
    <mergeCell ref="D897:K897"/>
    <mergeCell ref="O897:P897"/>
    <mergeCell ref="Q897:S897"/>
    <mergeCell ref="B893:B894"/>
    <mergeCell ref="C893:C894"/>
    <mergeCell ref="D893:K894"/>
    <mergeCell ref="L893:L894"/>
    <mergeCell ref="M893:M894"/>
    <mergeCell ref="N893:N894"/>
    <mergeCell ref="O893:P894"/>
    <mergeCell ref="Q893:S894"/>
    <mergeCell ref="T893:T894"/>
    <mergeCell ref="D886:K886"/>
    <mergeCell ref="O886:P886"/>
    <mergeCell ref="Q886:S886"/>
    <mergeCell ref="D887:K887"/>
    <mergeCell ref="O887:P887"/>
    <mergeCell ref="Q887:S887"/>
    <mergeCell ref="B889:T889"/>
    <mergeCell ref="B890:T890"/>
    <mergeCell ref="M891:R891"/>
    <mergeCell ref="D883:K883"/>
    <mergeCell ref="O883:P883"/>
    <mergeCell ref="Q883:S883"/>
    <mergeCell ref="D884:K884"/>
    <mergeCell ref="O884:P884"/>
    <mergeCell ref="Q884:S884"/>
    <mergeCell ref="D885:K885"/>
    <mergeCell ref="O885:P885"/>
    <mergeCell ref="Q885:S885"/>
    <mergeCell ref="Q875:S875"/>
    <mergeCell ref="D876:K876"/>
    <mergeCell ref="O876:P876"/>
    <mergeCell ref="Q876:S876"/>
    <mergeCell ref="D871:K871"/>
    <mergeCell ref="O871:P871"/>
    <mergeCell ref="Q871:S871"/>
    <mergeCell ref="D872:K872"/>
    <mergeCell ref="O872:P872"/>
    <mergeCell ref="Q872:S872"/>
    <mergeCell ref="D873:K873"/>
    <mergeCell ref="O873:P873"/>
    <mergeCell ref="Q873:S873"/>
    <mergeCell ref="D868:K868"/>
    <mergeCell ref="O868:P868"/>
    <mergeCell ref="Q868:S868"/>
    <mergeCell ref="D869:K869"/>
    <mergeCell ref="O869:P869"/>
    <mergeCell ref="Q869:S869"/>
    <mergeCell ref="D870:K870"/>
    <mergeCell ref="O870:P870"/>
    <mergeCell ref="Q870:S870"/>
    <mergeCell ref="D865:K865"/>
    <mergeCell ref="O865:P865"/>
    <mergeCell ref="Q865:S865"/>
    <mergeCell ref="D866:K866"/>
    <mergeCell ref="O866:P866"/>
    <mergeCell ref="Q866:S866"/>
    <mergeCell ref="D867:K867"/>
    <mergeCell ref="O867:P867"/>
    <mergeCell ref="Q867:S867"/>
    <mergeCell ref="D862:K862"/>
    <mergeCell ref="O862:P862"/>
    <mergeCell ref="Q862:S862"/>
    <mergeCell ref="D863:K863"/>
    <mergeCell ref="O863:P863"/>
    <mergeCell ref="Q863:S863"/>
    <mergeCell ref="D864:K864"/>
    <mergeCell ref="O864:P864"/>
    <mergeCell ref="Q864:S864"/>
    <mergeCell ref="D859:K859"/>
    <mergeCell ref="O859:P859"/>
    <mergeCell ref="Q859:S859"/>
    <mergeCell ref="D860:K860"/>
    <mergeCell ref="O860:P860"/>
    <mergeCell ref="Q860:S860"/>
    <mergeCell ref="D861:K861"/>
    <mergeCell ref="O861:P861"/>
    <mergeCell ref="Q861:S861"/>
    <mergeCell ref="D856:K856"/>
    <mergeCell ref="O856:P856"/>
    <mergeCell ref="Q856:S856"/>
    <mergeCell ref="D857:K857"/>
    <mergeCell ref="O857:P857"/>
    <mergeCell ref="Q857:S857"/>
    <mergeCell ref="D858:K858"/>
    <mergeCell ref="O858:P858"/>
    <mergeCell ref="Q858:S858"/>
    <mergeCell ref="D853:K853"/>
    <mergeCell ref="O853:P853"/>
    <mergeCell ref="Q853:S853"/>
    <mergeCell ref="D854:K854"/>
    <mergeCell ref="O854:P854"/>
    <mergeCell ref="Q854:S854"/>
    <mergeCell ref="D855:K855"/>
    <mergeCell ref="O855:P855"/>
    <mergeCell ref="Q855:S855"/>
    <mergeCell ref="D850:K850"/>
    <mergeCell ref="O850:P850"/>
    <mergeCell ref="Q850:S850"/>
    <mergeCell ref="D851:K851"/>
    <mergeCell ref="O851:P851"/>
    <mergeCell ref="Q851:S851"/>
    <mergeCell ref="D852:K852"/>
    <mergeCell ref="O852:P852"/>
    <mergeCell ref="Q852:S852"/>
    <mergeCell ref="D847:K847"/>
    <mergeCell ref="O847:P847"/>
    <mergeCell ref="Q847:S847"/>
    <mergeCell ref="D848:K848"/>
    <mergeCell ref="O848:P848"/>
    <mergeCell ref="Q848:S848"/>
    <mergeCell ref="D849:K849"/>
    <mergeCell ref="O849:P849"/>
    <mergeCell ref="Q849:S849"/>
    <mergeCell ref="D844:K844"/>
    <mergeCell ref="O844:P844"/>
    <mergeCell ref="Q844:S844"/>
    <mergeCell ref="D845:K845"/>
    <mergeCell ref="O845:P845"/>
    <mergeCell ref="Q845:S845"/>
    <mergeCell ref="D846:K846"/>
    <mergeCell ref="O846:P846"/>
    <mergeCell ref="Q846:S846"/>
    <mergeCell ref="D841:K841"/>
    <mergeCell ref="O841:P841"/>
    <mergeCell ref="Q841:S841"/>
    <mergeCell ref="D842:K842"/>
    <mergeCell ref="O842:P842"/>
    <mergeCell ref="Q842:S842"/>
    <mergeCell ref="D843:K843"/>
    <mergeCell ref="O843:P843"/>
    <mergeCell ref="Q843:S843"/>
    <mergeCell ref="D838:K838"/>
    <mergeCell ref="O838:P838"/>
    <mergeCell ref="Q838:S838"/>
    <mergeCell ref="D839:K839"/>
    <mergeCell ref="O839:P839"/>
    <mergeCell ref="Q839:S839"/>
    <mergeCell ref="D840:K840"/>
    <mergeCell ref="O840:P840"/>
    <mergeCell ref="Q840:S840"/>
    <mergeCell ref="B836:B837"/>
    <mergeCell ref="C836:C837"/>
    <mergeCell ref="D836:K837"/>
    <mergeCell ref="L836:L837"/>
    <mergeCell ref="M836:M837"/>
    <mergeCell ref="N836:N837"/>
    <mergeCell ref="O836:P837"/>
    <mergeCell ref="Q836:S837"/>
    <mergeCell ref="T836:T837"/>
    <mergeCell ref="D829:K829"/>
    <mergeCell ref="O829:P829"/>
    <mergeCell ref="Q829:S829"/>
    <mergeCell ref="D830:K830"/>
    <mergeCell ref="O830:P830"/>
    <mergeCell ref="Q830:S830"/>
    <mergeCell ref="B832:T832"/>
    <mergeCell ref="B833:T833"/>
    <mergeCell ref="M834:R834"/>
    <mergeCell ref="D826:K826"/>
    <mergeCell ref="O826:P826"/>
    <mergeCell ref="Q826:S826"/>
    <mergeCell ref="D827:K827"/>
    <mergeCell ref="O827:P827"/>
    <mergeCell ref="Q827:S827"/>
    <mergeCell ref="D828:K828"/>
    <mergeCell ref="O828:P828"/>
    <mergeCell ref="Q828:S828"/>
    <mergeCell ref="D823:K823"/>
    <mergeCell ref="O823:P823"/>
    <mergeCell ref="Q823:S823"/>
    <mergeCell ref="D824:K824"/>
    <mergeCell ref="O824:P824"/>
    <mergeCell ref="Q824:S824"/>
    <mergeCell ref="D825:K825"/>
    <mergeCell ref="O825:P825"/>
    <mergeCell ref="Q825:S825"/>
    <mergeCell ref="D817:K817"/>
    <mergeCell ref="O817:P817"/>
    <mergeCell ref="Q817:S817"/>
    <mergeCell ref="D818:K818"/>
    <mergeCell ref="O818:P818"/>
    <mergeCell ref="Q818:S818"/>
    <mergeCell ref="D822:K822"/>
    <mergeCell ref="O822:P822"/>
    <mergeCell ref="Q822:S822"/>
    <mergeCell ref="D819:K819"/>
    <mergeCell ref="O819:P819"/>
    <mergeCell ref="Q819:S819"/>
    <mergeCell ref="D820:K820"/>
    <mergeCell ref="O820:P820"/>
    <mergeCell ref="Q820:S820"/>
    <mergeCell ref="D821:K821"/>
    <mergeCell ref="O821:P821"/>
    <mergeCell ref="Q821:S821"/>
    <mergeCell ref="D814:K814"/>
    <mergeCell ref="O814:P814"/>
    <mergeCell ref="Q814:S814"/>
    <mergeCell ref="D815:K815"/>
    <mergeCell ref="O815:P815"/>
    <mergeCell ref="Q815:S815"/>
    <mergeCell ref="D816:K816"/>
    <mergeCell ref="O816:P816"/>
    <mergeCell ref="Q816:S816"/>
    <mergeCell ref="D811:K811"/>
    <mergeCell ref="O811:P811"/>
    <mergeCell ref="Q811:S811"/>
    <mergeCell ref="D812:K812"/>
    <mergeCell ref="O812:P812"/>
    <mergeCell ref="Q812:S812"/>
    <mergeCell ref="D813:K813"/>
    <mergeCell ref="O813:P813"/>
    <mergeCell ref="Q813:S813"/>
    <mergeCell ref="D808:K808"/>
    <mergeCell ref="O808:P808"/>
    <mergeCell ref="Q808:S808"/>
    <mergeCell ref="D809:K809"/>
    <mergeCell ref="O809:P809"/>
    <mergeCell ref="Q809:S809"/>
    <mergeCell ref="D810:K810"/>
    <mergeCell ref="O810:P810"/>
    <mergeCell ref="Q810:S810"/>
    <mergeCell ref="D805:K805"/>
    <mergeCell ref="O805:P805"/>
    <mergeCell ref="Q805:S805"/>
    <mergeCell ref="D806:K806"/>
    <mergeCell ref="O806:P806"/>
    <mergeCell ref="Q806:S806"/>
    <mergeCell ref="D807:K807"/>
    <mergeCell ref="O807:P807"/>
    <mergeCell ref="Q807:S807"/>
    <mergeCell ref="D802:K802"/>
    <mergeCell ref="O802:P802"/>
    <mergeCell ref="Q802:S802"/>
    <mergeCell ref="D803:K803"/>
    <mergeCell ref="O803:P803"/>
    <mergeCell ref="Q803:S803"/>
    <mergeCell ref="D804:K804"/>
    <mergeCell ref="O804:P804"/>
    <mergeCell ref="Q804:S804"/>
    <mergeCell ref="D799:K799"/>
    <mergeCell ref="O799:P799"/>
    <mergeCell ref="Q799:S799"/>
    <mergeCell ref="D800:K800"/>
    <mergeCell ref="O800:P800"/>
    <mergeCell ref="Q800:S800"/>
    <mergeCell ref="D801:K801"/>
    <mergeCell ref="O801:P801"/>
    <mergeCell ref="Q801:S801"/>
    <mergeCell ref="D796:K796"/>
    <mergeCell ref="O796:P796"/>
    <mergeCell ref="Q796:S796"/>
    <mergeCell ref="D797:K797"/>
    <mergeCell ref="O797:P797"/>
    <mergeCell ref="Q797:S797"/>
    <mergeCell ref="D798:K798"/>
    <mergeCell ref="O798:P798"/>
    <mergeCell ref="Q798:S798"/>
    <mergeCell ref="D793:K793"/>
    <mergeCell ref="O793:P793"/>
    <mergeCell ref="Q793:S793"/>
    <mergeCell ref="D794:K794"/>
    <mergeCell ref="O794:P794"/>
    <mergeCell ref="Q794:S794"/>
    <mergeCell ref="D795:K795"/>
    <mergeCell ref="O795:P795"/>
    <mergeCell ref="Q795:S795"/>
    <mergeCell ref="D790:K790"/>
    <mergeCell ref="O790:P790"/>
    <mergeCell ref="Q790:S790"/>
    <mergeCell ref="D791:K791"/>
    <mergeCell ref="O791:P791"/>
    <mergeCell ref="Q791:S791"/>
    <mergeCell ref="D792:K792"/>
    <mergeCell ref="O792:P792"/>
    <mergeCell ref="Q792:S792"/>
    <mergeCell ref="D787:K787"/>
    <mergeCell ref="O787:P787"/>
    <mergeCell ref="Q787:S787"/>
    <mergeCell ref="D788:K788"/>
    <mergeCell ref="O788:P788"/>
    <mergeCell ref="Q788:S788"/>
    <mergeCell ref="D789:K789"/>
    <mergeCell ref="O789:P789"/>
    <mergeCell ref="Q789:S789"/>
    <mergeCell ref="D784:K784"/>
    <mergeCell ref="O784:P784"/>
    <mergeCell ref="Q784:S784"/>
    <mergeCell ref="D785:K785"/>
    <mergeCell ref="O785:P785"/>
    <mergeCell ref="Q785:S785"/>
    <mergeCell ref="D786:K786"/>
    <mergeCell ref="O786:P786"/>
    <mergeCell ref="Q786:S786"/>
    <mergeCell ref="D781:K781"/>
    <mergeCell ref="O781:P781"/>
    <mergeCell ref="Q781:S781"/>
    <mergeCell ref="D782:K782"/>
    <mergeCell ref="O782:P782"/>
    <mergeCell ref="Q782:S782"/>
    <mergeCell ref="D783:K783"/>
    <mergeCell ref="O783:P783"/>
    <mergeCell ref="Q783:S783"/>
    <mergeCell ref="D773:K773"/>
    <mergeCell ref="O773:P773"/>
    <mergeCell ref="Q773:S773"/>
    <mergeCell ref="B775:T775"/>
    <mergeCell ref="B776:T776"/>
    <mergeCell ref="M777:R777"/>
    <mergeCell ref="B779:B780"/>
    <mergeCell ref="C779:C780"/>
    <mergeCell ref="D779:K780"/>
    <mergeCell ref="L779:L780"/>
    <mergeCell ref="M779:M780"/>
    <mergeCell ref="N779:N780"/>
    <mergeCell ref="O779:P780"/>
    <mergeCell ref="Q779:S780"/>
    <mergeCell ref="T779:T780"/>
    <mergeCell ref="D770:K770"/>
    <mergeCell ref="O770:P770"/>
    <mergeCell ref="Q770:S770"/>
    <mergeCell ref="D771:K771"/>
    <mergeCell ref="O771:P771"/>
    <mergeCell ref="Q771:S771"/>
    <mergeCell ref="D772:K772"/>
    <mergeCell ref="O772:P772"/>
    <mergeCell ref="Q772:S772"/>
    <mergeCell ref="D764:K764"/>
    <mergeCell ref="O764:P764"/>
    <mergeCell ref="Q764:S764"/>
    <mergeCell ref="D768:K768"/>
    <mergeCell ref="O768:P768"/>
    <mergeCell ref="Q768:S768"/>
    <mergeCell ref="D769:K769"/>
    <mergeCell ref="O769:P769"/>
    <mergeCell ref="Q769:S769"/>
    <mergeCell ref="D765:K765"/>
    <mergeCell ref="O765:P765"/>
    <mergeCell ref="Q765:S765"/>
    <mergeCell ref="D766:K766"/>
    <mergeCell ref="O766:P766"/>
    <mergeCell ref="Q766:S766"/>
    <mergeCell ref="D767:K767"/>
    <mergeCell ref="O767:P767"/>
    <mergeCell ref="Q767:S767"/>
    <mergeCell ref="D761:K761"/>
    <mergeCell ref="O761:P761"/>
    <mergeCell ref="Q761:S761"/>
    <mergeCell ref="D762:K762"/>
    <mergeCell ref="O762:P762"/>
    <mergeCell ref="Q762:S762"/>
    <mergeCell ref="D763:K763"/>
    <mergeCell ref="O763:P763"/>
    <mergeCell ref="Q763:S763"/>
    <mergeCell ref="D758:K758"/>
    <mergeCell ref="O758:P758"/>
    <mergeCell ref="Q758:S758"/>
    <mergeCell ref="D759:K759"/>
    <mergeCell ref="O759:P759"/>
    <mergeCell ref="Q759:S759"/>
    <mergeCell ref="D760:K760"/>
    <mergeCell ref="O760:P760"/>
    <mergeCell ref="Q760:S760"/>
    <mergeCell ref="D755:K755"/>
    <mergeCell ref="O755:P755"/>
    <mergeCell ref="Q755:S755"/>
    <mergeCell ref="D756:K756"/>
    <mergeCell ref="O756:P756"/>
    <mergeCell ref="Q756:S756"/>
    <mergeCell ref="D757:K757"/>
    <mergeCell ref="O757:P757"/>
    <mergeCell ref="Q757:S757"/>
    <mergeCell ref="D752:K752"/>
    <mergeCell ref="O752:P752"/>
    <mergeCell ref="Q752:S752"/>
    <mergeCell ref="D753:K753"/>
    <mergeCell ref="O753:P753"/>
    <mergeCell ref="Q753:S753"/>
    <mergeCell ref="D754:K754"/>
    <mergeCell ref="O754:P754"/>
    <mergeCell ref="Q754:S754"/>
    <mergeCell ref="D749:K749"/>
    <mergeCell ref="O749:P749"/>
    <mergeCell ref="Q749:S749"/>
    <mergeCell ref="D750:K750"/>
    <mergeCell ref="O750:P750"/>
    <mergeCell ref="Q750:S750"/>
    <mergeCell ref="D751:K751"/>
    <mergeCell ref="O751:P751"/>
    <mergeCell ref="Q751:S751"/>
    <mergeCell ref="D746:K746"/>
    <mergeCell ref="O746:P746"/>
    <mergeCell ref="Q746:S746"/>
    <mergeCell ref="D747:K747"/>
    <mergeCell ref="O747:P747"/>
    <mergeCell ref="Q747:S747"/>
    <mergeCell ref="D748:K748"/>
    <mergeCell ref="O748:P748"/>
    <mergeCell ref="Q748:S748"/>
    <mergeCell ref="D743:K743"/>
    <mergeCell ref="O743:P743"/>
    <mergeCell ref="Q743:S743"/>
    <mergeCell ref="D744:K744"/>
    <mergeCell ref="O744:P744"/>
    <mergeCell ref="Q744:S744"/>
    <mergeCell ref="D745:K745"/>
    <mergeCell ref="O745:P745"/>
    <mergeCell ref="Q745:S745"/>
    <mergeCell ref="D740:K740"/>
    <mergeCell ref="O740:P740"/>
    <mergeCell ref="Q740:S740"/>
    <mergeCell ref="D741:K741"/>
    <mergeCell ref="O741:P741"/>
    <mergeCell ref="Q741:S741"/>
    <mergeCell ref="D742:K742"/>
    <mergeCell ref="O742:P742"/>
    <mergeCell ref="Q742:S742"/>
    <mergeCell ref="D737:K737"/>
    <mergeCell ref="O737:P737"/>
    <mergeCell ref="Q737:S737"/>
    <mergeCell ref="D738:K738"/>
    <mergeCell ref="O738:P738"/>
    <mergeCell ref="Q738:S738"/>
    <mergeCell ref="D739:K739"/>
    <mergeCell ref="O739:P739"/>
    <mergeCell ref="Q739:S739"/>
    <mergeCell ref="D734:K734"/>
    <mergeCell ref="O734:P734"/>
    <mergeCell ref="Q734:S734"/>
    <mergeCell ref="D735:K735"/>
    <mergeCell ref="O735:P735"/>
    <mergeCell ref="Q735:S735"/>
    <mergeCell ref="D736:K736"/>
    <mergeCell ref="O736:P736"/>
    <mergeCell ref="Q736:S736"/>
    <mergeCell ref="Q729:S730"/>
    <mergeCell ref="T729:T730"/>
    <mergeCell ref="D731:K731"/>
    <mergeCell ref="O731:P731"/>
    <mergeCell ref="Q731:S731"/>
    <mergeCell ref="D732:K732"/>
    <mergeCell ref="O732:P732"/>
    <mergeCell ref="Q732:S732"/>
    <mergeCell ref="D733:K733"/>
    <mergeCell ref="O733:P733"/>
    <mergeCell ref="Q733:S733"/>
    <mergeCell ref="B727:C727"/>
    <mergeCell ref="D727:H727"/>
    <mergeCell ref="B729:B730"/>
    <mergeCell ref="C729:C730"/>
    <mergeCell ref="D729:K730"/>
    <mergeCell ref="L729:L730"/>
    <mergeCell ref="M729:M730"/>
    <mergeCell ref="N729:N730"/>
    <mergeCell ref="O729:P730"/>
    <mergeCell ref="B715:T715"/>
    <mergeCell ref="G717:T717"/>
    <mergeCell ref="E719:G719"/>
    <mergeCell ref="B723:C723"/>
    <mergeCell ref="I723:J723"/>
    <mergeCell ref="N723:N725"/>
    <mergeCell ref="O723:P723"/>
    <mergeCell ref="S723:T723"/>
    <mergeCell ref="B725:C725"/>
    <mergeCell ref="I725:J725"/>
    <mergeCell ref="O725:P725"/>
    <mergeCell ref="S725:T725"/>
    <mergeCell ref="D704:K704"/>
    <mergeCell ref="O704:P704"/>
    <mergeCell ref="Q704:S704"/>
    <mergeCell ref="D705:K705"/>
    <mergeCell ref="O705:P705"/>
    <mergeCell ref="Q705:S705"/>
    <mergeCell ref="B707:T707"/>
    <mergeCell ref="B708:T708"/>
    <mergeCell ref="M709:R709"/>
    <mergeCell ref="D701:K701"/>
    <mergeCell ref="O701:P701"/>
    <mergeCell ref="Q701:S701"/>
    <mergeCell ref="D702:K702"/>
    <mergeCell ref="O702:P702"/>
    <mergeCell ref="Q702:S702"/>
    <mergeCell ref="D703:K703"/>
    <mergeCell ref="O703:P703"/>
    <mergeCell ref="Q703:S703"/>
    <mergeCell ref="D695:K695"/>
    <mergeCell ref="O695:P695"/>
    <mergeCell ref="Q695:S695"/>
    <mergeCell ref="D696:K696"/>
    <mergeCell ref="O696:P696"/>
    <mergeCell ref="Q696:S696"/>
    <mergeCell ref="D700:K700"/>
    <mergeCell ref="O700:P700"/>
    <mergeCell ref="Q700:S700"/>
    <mergeCell ref="D697:K697"/>
    <mergeCell ref="O697:P697"/>
    <mergeCell ref="Q697:S697"/>
    <mergeCell ref="D698:K698"/>
    <mergeCell ref="O698:P698"/>
    <mergeCell ref="Q698:S698"/>
    <mergeCell ref="D699:K699"/>
    <mergeCell ref="O699:P699"/>
    <mergeCell ref="Q699:S699"/>
    <mergeCell ref="D692:K692"/>
    <mergeCell ref="O692:P692"/>
    <mergeCell ref="Q692:S692"/>
    <mergeCell ref="D693:K693"/>
    <mergeCell ref="O693:P693"/>
    <mergeCell ref="Q693:S693"/>
    <mergeCell ref="D694:K694"/>
    <mergeCell ref="O694:P694"/>
    <mergeCell ref="Q694:S694"/>
    <mergeCell ref="D689:K689"/>
    <mergeCell ref="O689:P689"/>
    <mergeCell ref="Q689:S689"/>
    <mergeCell ref="D690:K690"/>
    <mergeCell ref="O690:P690"/>
    <mergeCell ref="Q690:S690"/>
    <mergeCell ref="D691:K691"/>
    <mergeCell ref="O691:P691"/>
    <mergeCell ref="Q691:S691"/>
    <mergeCell ref="D686:K686"/>
    <mergeCell ref="O686:P686"/>
    <mergeCell ref="Q686:S686"/>
    <mergeCell ref="D687:K687"/>
    <mergeCell ref="O687:P687"/>
    <mergeCell ref="Q687:S687"/>
    <mergeCell ref="D688:K688"/>
    <mergeCell ref="O688:P688"/>
    <mergeCell ref="Q688:S688"/>
    <mergeCell ref="D683:K683"/>
    <mergeCell ref="O683:P683"/>
    <mergeCell ref="Q683:S683"/>
    <mergeCell ref="D684:K684"/>
    <mergeCell ref="O684:P684"/>
    <mergeCell ref="Q684:S684"/>
    <mergeCell ref="D685:K685"/>
    <mergeCell ref="O685:P685"/>
    <mergeCell ref="Q685:S685"/>
    <mergeCell ref="D680:K680"/>
    <mergeCell ref="O680:P680"/>
    <mergeCell ref="Q680:S680"/>
    <mergeCell ref="D681:K681"/>
    <mergeCell ref="O681:P681"/>
    <mergeCell ref="Q681:S681"/>
    <mergeCell ref="D682:K682"/>
    <mergeCell ref="O682:P682"/>
    <mergeCell ref="Q682:S682"/>
    <mergeCell ref="D677:K677"/>
    <mergeCell ref="O677:P677"/>
    <mergeCell ref="Q677:S677"/>
    <mergeCell ref="D678:K678"/>
    <mergeCell ref="O678:P678"/>
    <mergeCell ref="Q678:S678"/>
    <mergeCell ref="D679:K679"/>
    <mergeCell ref="O679:P679"/>
    <mergeCell ref="Q679:S679"/>
    <mergeCell ref="D674:K674"/>
    <mergeCell ref="O674:P674"/>
    <mergeCell ref="Q674:S674"/>
    <mergeCell ref="D675:K675"/>
    <mergeCell ref="O675:P675"/>
    <mergeCell ref="Q675:S675"/>
    <mergeCell ref="D676:K676"/>
    <mergeCell ref="O676:P676"/>
    <mergeCell ref="Q676:S676"/>
    <mergeCell ref="D671:K671"/>
    <mergeCell ref="O671:P671"/>
    <mergeCell ref="Q671:S671"/>
    <mergeCell ref="D672:K672"/>
    <mergeCell ref="O672:P672"/>
    <mergeCell ref="Q672:S672"/>
    <mergeCell ref="D673:K673"/>
    <mergeCell ref="O673:P673"/>
    <mergeCell ref="Q673:S673"/>
    <mergeCell ref="D668:K668"/>
    <mergeCell ref="O668:P668"/>
    <mergeCell ref="Q668:S668"/>
    <mergeCell ref="D669:K669"/>
    <mergeCell ref="O669:P669"/>
    <mergeCell ref="Q669:S669"/>
    <mergeCell ref="D670:K670"/>
    <mergeCell ref="O670:P670"/>
    <mergeCell ref="Q670:S670"/>
    <mergeCell ref="D665:K665"/>
    <mergeCell ref="O665:P665"/>
    <mergeCell ref="Q665:S665"/>
    <mergeCell ref="D666:K666"/>
    <mergeCell ref="O666:P666"/>
    <mergeCell ref="Q666:S666"/>
    <mergeCell ref="D667:K667"/>
    <mergeCell ref="O667:P667"/>
    <mergeCell ref="Q667:S667"/>
    <mergeCell ref="D662:K662"/>
    <mergeCell ref="O662:P662"/>
    <mergeCell ref="Q662:S662"/>
    <mergeCell ref="D663:K663"/>
    <mergeCell ref="O663:P663"/>
    <mergeCell ref="Q663:S663"/>
    <mergeCell ref="D664:K664"/>
    <mergeCell ref="O664:P664"/>
    <mergeCell ref="Q664:S664"/>
    <mergeCell ref="D659:K659"/>
    <mergeCell ref="O659:P659"/>
    <mergeCell ref="Q659:S659"/>
    <mergeCell ref="D660:K660"/>
    <mergeCell ref="O660:P660"/>
    <mergeCell ref="Q660:S660"/>
    <mergeCell ref="D661:K661"/>
    <mergeCell ref="O661:P661"/>
    <mergeCell ref="Q661:S661"/>
    <mergeCell ref="D656:K656"/>
    <mergeCell ref="O656:P656"/>
    <mergeCell ref="Q656:S656"/>
    <mergeCell ref="D657:K657"/>
    <mergeCell ref="O657:P657"/>
    <mergeCell ref="Q657:S657"/>
    <mergeCell ref="D658:K658"/>
    <mergeCell ref="O658:P658"/>
    <mergeCell ref="Q658:S658"/>
    <mergeCell ref="B654:B655"/>
    <mergeCell ref="C654:C655"/>
    <mergeCell ref="D654:K655"/>
    <mergeCell ref="L654:L655"/>
    <mergeCell ref="M654:M655"/>
    <mergeCell ref="N654:N655"/>
    <mergeCell ref="O654:P655"/>
    <mergeCell ref="Q654:S655"/>
    <mergeCell ref="T654:T655"/>
    <mergeCell ref="D647:K647"/>
    <mergeCell ref="O647:P647"/>
    <mergeCell ref="Q647:S647"/>
    <mergeCell ref="D648:K648"/>
    <mergeCell ref="O648:P648"/>
    <mergeCell ref="Q648:S648"/>
    <mergeCell ref="B650:T650"/>
    <mergeCell ref="B651:T651"/>
    <mergeCell ref="M652:R652"/>
    <mergeCell ref="D644:K644"/>
    <mergeCell ref="O644:P644"/>
    <mergeCell ref="Q644:S644"/>
    <mergeCell ref="D645:K645"/>
    <mergeCell ref="O645:P645"/>
    <mergeCell ref="Q645:S645"/>
    <mergeCell ref="D646:K646"/>
    <mergeCell ref="O646:P646"/>
    <mergeCell ref="Q646:S646"/>
    <mergeCell ref="D638:K638"/>
    <mergeCell ref="O638:P638"/>
    <mergeCell ref="Q638:S638"/>
    <mergeCell ref="D642:K642"/>
    <mergeCell ref="O642:P642"/>
    <mergeCell ref="Q642:S642"/>
    <mergeCell ref="D643:K643"/>
    <mergeCell ref="O643:P643"/>
    <mergeCell ref="Q643:S643"/>
    <mergeCell ref="D639:K639"/>
    <mergeCell ref="O639:P639"/>
    <mergeCell ref="Q639:S639"/>
    <mergeCell ref="D640:K640"/>
    <mergeCell ref="O640:P640"/>
    <mergeCell ref="Q640:S640"/>
    <mergeCell ref="D641:K641"/>
    <mergeCell ref="O641:P641"/>
    <mergeCell ref="Q641:S641"/>
    <mergeCell ref="D635:K635"/>
    <mergeCell ref="O635:P635"/>
    <mergeCell ref="Q635:S635"/>
    <mergeCell ref="D636:K636"/>
    <mergeCell ref="O636:P636"/>
    <mergeCell ref="Q636:S636"/>
    <mergeCell ref="D637:K637"/>
    <mergeCell ref="O637:P637"/>
    <mergeCell ref="Q637:S637"/>
    <mergeCell ref="D632:K632"/>
    <mergeCell ref="O632:P632"/>
    <mergeCell ref="Q632:S632"/>
    <mergeCell ref="D633:K633"/>
    <mergeCell ref="O633:P633"/>
    <mergeCell ref="Q633:S633"/>
    <mergeCell ref="D634:K634"/>
    <mergeCell ref="O634:P634"/>
    <mergeCell ref="Q634:S634"/>
    <mergeCell ref="D629:K629"/>
    <mergeCell ref="O629:P629"/>
    <mergeCell ref="Q629:S629"/>
    <mergeCell ref="D630:K630"/>
    <mergeCell ref="O630:P630"/>
    <mergeCell ref="Q630:S630"/>
    <mergeCell ref="D631:K631"/>
    <mergeCell ref="O631:P631"/>
    <mergeCell ref="Q631:S631"/>
    <mergeCell ref="D626:K626"/>
    <mergeCell ref="O626:P626"/>
    <mergeCell ref="Q626:S626"/>
    <mergeCell ref="D627:K627"/>
    <mergeCell ref="O627:P627"/>
    <mergeCell ref="Q627:S627"/>
    <mergeCell ref="D628:K628"/>
    <mergeCell ref="O628:P628"/>
    <mergeCell ref="Q628:S628"/>
    <mergeCell ref="D623:K623"/>
    <mergeCell ref="O623:P623"/>
    <mergeCell ref="Q623:S623"/>
    <mergeCell ref="D624:K624"/>
    <mergeCell ref="O624:P624"/>
    <mergeCell ref="Q624:S624"/>
    <mergeCell ref="D625:K625"/>
    <mergeCell ref="O625:P625"/>
    <mergeCell ref="Q625:S625"/>
    <mergeCell ref="D620:K620"/>
    <mergeCell ref="O620:P620"/>
    <mergeCell ref="Q620:S620"/>
    <mergeCell ref="D621:K621"/>
    <mergeCell ref="O621:P621"/>
    <mergeCell ref="Q621:S621"/>
    <mergeCell ref="D622:K622"/>
    <mergeCell ref="O622:P622"/>
    <mergeCell ref="Q622:S622"/>
    <mergeCell ref="D617:K617"/>
    <mergeCell ref="O617:P617"/>
    <mergeCell ref="Q617:S617"/>
    <mergeCell ref="D618:K618"/>
    <mergeCell ref="O618:P618"/>
    <mergeCell ref="Q618:S618"/>
    <mergeCell ref="D619:K619"/>
    <mergeCell ref="O619:P619"/>
    <mergeCell ref="Q619:S619"/>
    <mergeCell ref="D614:K614"/>
    <mergeCell ref="O614:P614"/>
    <mergeCell ref="Q614:S614"/>
    <mergeCell ref="D615:K615"/>
    <mergeCell ref="O615:P615"/>
    <mergeCell ref="Q615:S615"/>
    <mergeCell ref="D616:K616"/>
    <mergeCell ref="O616:P616"/>
    <mergeCell ref="Q616:S616"/>
    <mergeCell ref="D611:K611"/>
    <mergeCell ref="O611:P611"/>
    <mergeCell ref="Q611:S611"/>
    <mergeCell ref="D612:K612"/>
    <mergeCell ref="O612:P612"/>
    <mergeCell ref="Q612:S612"/>
    <mergeCell ref="D613:K613"/>
    <mergeCell ref="O613:P613"/>
    <mergeCell ref="Q613:S613"/>
    <mergeCell ref="D608:K608"/>
    <mergeCell ref="O608:P608"/>
    <mergeCell ref="Q608:S608"/>
    <mergeCell ref="D609:K609"/>
    <mergeCell ref="O609:P609"/>
    <mergeCell ref="Q609:S609"/>
    <mergeCell ref="D610:K610"/>
    <mergeCell ref="O610:P610"/>
    <mergeCell ref="Q610:S610"/>
    <mergeCell ref="D605:K605"/>
    <mergeCell ref="O605:P605"/>
    <mergeCell ref="Q605:S605"/>
    <mergeCell ref="D606:K606"/>
    <mergeCell ref="O606:P606"/>
    <mergeCell ref="Q606:S606"/>
    <mergeCell ref="D607:K607"/>
    <mergeCell ref="O607:P607"/>
    <mergeCell ref="Q607:S607"/>
    <mergeCell ref="D602:K602"/>
    <mergeCell ref="O602:P602"/>
    <mergeCell ref="Q602:S602"/>
    <mergeCell ref="D603:K603"/>
    <mergeCell ref="O603:P603"/>
    <mergeCell ref="Q603:S603"/>
    <mergeCell ref="D604:K604"/>
    <mergeCell ref="O604:P604"/>
    <mergeCell ref="Q604:S604"/>
    <mergeCell ref="D599:K599"/>
    <mergeCell ref="O599:P599"/>
    <mergeCell ref="Q599:S599"/>
    <mergeCell ref="D600:K600"/>
    <mergeCell ref="O600:P600"/>
    <mergeCell ref="Q600:S600"/>
    <mergeCell ref="D601:K601"/>
    <mergeCell ref="O601:P601"/>
    <mergeCell ref="Q601:S601"/>
    <mergeCell ref="B597:B598"/>
    <mergeCell ref="C597:C598"/>
    <mergeCell ref="D597:K598"/>
    <mergeCell ref="L597:L598"/>
    <mergeCell ref="M597:M598"/>
    <mergeCell ref="N597:N598"/>
    <mergeCell ref="O597:P598"/>
    <mergeCell ref="Q597:S598"/>
    <mergeCell ref="T597:T598"/>
    <mergeCell ref="D590:K590"/>
    <mergeCell ref="O590:P590"/>
    <mergeCell ref="Q590:S590"/>
    <mergeCell ref="D591:K591"/>
    <mergeCell ref="O591:P591"/>
    <mergeCell ref="Q591:S591"/>
    <mergeCell ref="B593:T593"/>
    <mergeCell ref="B594:T594"/>
    <mergeCell ref="M595:R595"/>
    <mergeCell ref="D587:K587"/>
    <mergeCell ref="O587:P587"/>
    <mergeCell ref="Q587:S587"/>
    <mergeCell ref="D588:K588"/>
    <mergeCell ref="O588:P588"/>
    <mergeCell ref="Q588:S588"/>
    <mergeCell ref="D589:K589"/>
    <mergeCell ref="O589:P589"/>
    <mergeCell ref="Q589:S589"/>
    <mergeCell ref="D581:K581"/>
    <mergeCell ref="O581:P581"/>
    <mergeCell ref="Q581:S581"/>
    <mergeCell ref="D582:K582"/>
    <mergeCell ref="O582:P582"/>
    <mergeCell ref="Q582:S582"/>
    <mergeCell ref="D583:K583"/>
    <mergeCell ref="O583:P583"/>
    <mergeCell ref="Q583:S583"/>
    <mergeCell ref="D578:K578"/>
    <mergeCell ref="O578:P578"/>
    <mergeCell ref="Q578:S578"/>
    <mergeCell ref="D579:K579"/>
    <mergeCell ref="O579:P579"/>
    <mergeCell ref="Q579:S579"/>
    <mergeCell ref="D580:K580"/>
    <mergeCell ref="O580:P580"/>
    <mergeCell ref="Q580:S580"/>
    <mergeCell ref="D575:K575"/>
    <mergeCell ref="O575:P575"/>
    <mergeCell ref="Q575:S575"/>
    <mergeCell ref="D576:K576"/>
    <mergeCell ref="O576:P576"/>
    <mergeCell ref="Q576:S576"/>
    <mergeCell ref="D577:K577"/>
    <mergeCell ref="O577:P577"/>
    <mergeCell ref="Q577:S577"/>
    <mergeCell ref="D572:K572"/>
    <mergeCell ref="O572:P572"/>
    <mergeCell ref="Q572:S572"/>
    <mergeCell ref="D573:K573"/>
    <mergeCell ref="O573:P573"/>
    <mergeCell ref="Q573:S573"/>
    <mergeCell ref="D574:K574"/>
    <mergeCell ref="O574:P574"/>
    <mergeCell ref="Q574:S574"/>
    <mergeCell ref="D569:K569"/>
    <mergeCell ref="O569:P569"/>
    <mergeCell ref="Q569:S569"/>
    <mergeCell ref="D570:K570"/>
    <mergeCell ref="O570:P570"/>
    <mergeCell ref="Q570:S570"/>
    <mergeCell ref="D571:K571"/>
    <mergeCell ref="O571:P571"/>
    <mergeCell ref="Q571:S571"/>
    <mergeCell ref="D566:K566"/>
    <mergeCell ref="O566:P566"/>
    <mergeCell ref="Q566:S566"/>
    <mergeCell ref="D567:K567"/>
    <mergeCell ref="O567:P567"/>
    <mergeCell ref="Q567:S567"/>
    <mergeCell ref="D568:K568"/>
    <mergeCell ref="O568:P568"/>
    <mergeCell ref="Q568:S568"/>
    <mergeCell ref="D563:K563"/>
    <mergeCell ref="O563:P563"/>
    <mergeCell ref="Q563:S563"/>
    <mergeCell ref="D564:K564"/>
    <mergeCell ref="O564:P564"/>
    <mergeCell ref="Q564:S564"/>
    <mergeCell ref="D565:K565"/>
    <mergeCell ref="O565:P565"/>
    <mergeCell ref="Q565:S565"/>
    <mergeCell ref="D560:K560"/>
    <mergeCell ref="O560:P560"/>
    <mergeCell ref="Q560:S560"/>
    <mergeCell ref="D561:K561"/>
    <mergeCell ref="O561:P561"/>
    <mergeCell ref="Q561:S561"/>
    <mergeCell ref="D562:K562"/>
    <mergeCell ref="O562:P562"/>
    <mergeCell ref="Q562:S562"/>
    <mergeCell ref="D557:K557"/>
    <mergeCell ref="O557:P557"/>
    <mergeCell ref="Q557:S557"/>
    <mergeCell ref="D558:K558"/>
    <mergeCell ref="O558:P558"/>
    <mergeCell ref="Q558:S558"/>
    <mergeCell ref="D559:K559"/>
    <mergeCell ref="O559:P559"/>
    <mergeCell ref="Q559:S559"/>
    <mergeCell ref="D554:K554"/>
    <mergeCell ref="O554:P554"/>
    <mergeCell ref="Q554:S554"/>
    <mergeCell ref="D555:K555"/>
    <mergeCell ref="O555:P555"/>
    <mergeCell ref="Q555:S555"/>
    <mergeCell ref="D556:K556"/>
    <mergeCell ref="O556:P556"/>
    <mergeCell ref="Q556:S556"/>
    <mergeCell ref="D551:K551"/>
    <mergeCell ref="O551:P551"/>
    <mergeCell ref="Q551:S551"/>
    <mergeCell ref="D552:K552"/>
    <mergeCell ref="O552:P552"/>
    <mergeCell ref="Q552:S552"/>
    <mergeCell ref="D553:K553"/>
    <mergeCell ref="O553:P553"/>
    <mergeCell ref="Q553:S553"/>
    <mergeCell ref="D548:K548"/>
    <mergeCell ref="O548:P548"/>
    <mergeCell ref="Q548:S548"/>
    <mergeCell ref="D549:K549"/>
    <mergeCell ref="O549:P549"/>
    <mergeCell ref="Q549:S549"/>
    <mergeCell ref="D550:K550"/>
    <mergeCell ref="O550:P550"/>
    <mergeCell ref="Q550:S550"/>
    <mergeCell ref="D545:K545"/>
    <mergeCell ref="O545:P545"/>
    <mergeCell ref="Q545:S545"/>
    <mergeCell ref="D546:K546"/>
    <mergeCell ref="O546:P546"/>
    <mergeCell ref="Q546:S546"/>
    <mergeCell ref="D547:K547"/>
    <mergeCell ref="O547:P547"/>
    <mergeCell ref="Q547:S547"/>
    <mergeCell ref="D542:K542"/>
    <mergeCell ref="O542:P542"/>
    <mergeCell ref="Q542:S542"/>
    <mergeCell ref="D543:K543"/>
    <mergeCell ref="O543:P543"/>
    <mergeCell ref="Q543:S543"/>
    <mergeCell ref="D544:K544"/>
    <mergeCell ref="O544:P544"/>
    <mergeCell ref="Q544:S544"/>
    <mergeCell ref="D534:K534"/>
    <mergeCell ref="O534:P534"/>
    <mergeCell ref="Q534:S534"/>
    <mergeCell ref="B536:T536"/>
    <mergeCell ref="B537:T537"/>
    <mergeCell ref="M538:R538"/>
    <mergeCell ref="B540:B541"/>
    <mergeCell ref="C540:C541"/>
    <mergeCell ref="D540:K541"/>
    <mergeCell ref="L540:L541"/>
    <mergeCell ref="M540:M541"/>
    <mergeCell ref="N540:N541"/>
    <mergeCell ref="O540:P541"/>
    <mergeCell ref="Q540:S541"/>
    <mergeCell ref="T540:T541"/>
    <mergeCell ref="D531:K531"/>
    <mergeCell ref="O531:P531"/>
    <mergeCell ref="Q531:S531"/>
    <mergeCell ref="D532:K532"/>
    <mergeCell ref="O532:P532"/>
    <mergeCell ref="Q532:S532"/>
    <mergeCell ref="D533:K533"/>
    <mergeCell ref="O533:P533"/>
    <mergeCell ref="Q533:S533"/>
    <mergeCell ref="D528:K528"/>
    <mergeCell ref="O528:P528"/>
    <mergeCell ref="Q528:S528"/>
    <mergeCell ref="D529:K529"/>
    <mergeCell ref="O529:P529"/>
    <mergeCell ref="Q529:S529"/>
    <mergeCell ref="D530:K530"/>
    <mergeCell ref="O530:P530"/>
    <mergeCell ref="Q530:S530"/>
    <mergeCell ref="D525:K525"/>
    <mergeCell ref="O525:P525"/>
    <mergeCell ref="Q525:S525"/>
    <mergeCell ref="D526:K526"/>
    <mergeCell ref="O526:P526"/>
    <mergeCell ref="Q526:S526"/>
    <mergeCell ref="D527:K527"/>
    <mergeCell ref="O527:P527"/>
    <mergeCell ref="Q527:S527"/>
    <mergeCell ref="D522:K522"/>
    <mergeCell ref="O522:P522"/>
    <mergeCell ref="Q522:S522"/>
    <mergeCell ref="D523:K523"/>
    <mergeCell ref="O523:P523"/>
    <mergeCell ref="Q523:S523"/>
    <mergeCell ref="D524:K524"/>
    <mergeCell ref="O524:P524"/>
    <mergeCell ref="Q524:S524"/>
    <mergeCell ref="D519:K519"/>
    <mergeCell ref="O519:P519"/>
    <mergeCell ref="Q519:S519"/>
    <mergeCell ref="D520:K520"/>
    <mergeCell ref="O520:P520"/>
    <mergeCell ref="Q520:S520"/>
    <mergeCell ref="D521:K521"/>
    <mergeCell ref="O521:P521"/>
    <mergeCell ref="Q521:S521"/>
    <mergeCell ref="D516:K516"/>
    <mergeCell ref="O516:P516"/>
    <mergeCell ref="Q516:S516"/>
    <mergeCell ref="D517:K517"/>
    <mergeCell ref="O517:P517"/>
    <mergeCell ref="Q517:S517"/>
    <mergeCell ref="D518:K518"/>
    <mergeCell ref="O518:P518"/>
    <mergeCell ref="Q518:S518"/>
    <mergeCell ref="D513:K513"/>
    <mergeCell ref="O513:P513"/>
    <mergeCell ref="Q513:S513"/>
    <mergeCell ref="D514:K514"/>
    <mergeCell ref="O514:P514"/>
    <mergeCell ref="Q514:S514"/>
    <mergeCell ref="D515:K515"/>
    <mergeCell ref="O515:P515"/>
    <mergeCell ref="Q515:S515"/>
    <mergeCell ref="D510:K510"/>
    <mergeCell ref="O510:P510"/>
    <mergeCell ref="Q510:S510"/>
    <mergeCell ref="D511:K511"/>
    <mergeCell ref="O511:P511"/>
    <mergeCell ref="Q511:S511"/>
    <mergeCell ref="D512:K512"/>
    <mergeCell ref="O512:P512"/>
    <mergeCell ref="Q512:S512"/>
    <mergeCell ref="D507:K507"/>
    <mergeCell ref="O507:P507"/>
    <mergeCell ref="Q507:S507"/>
    <mergeCell ref="D508:K508"/>
    <mergeCell ref="O508:P508"/>
    <mergeCell ref="Q508:S508"/>
    <mergeCell ref="D509:K509"/>
    <mergeCell ref="O509:P509"/>
    <mergeCell ref="Q509:S509"/>
    <mergeCell ref="D504:K504"/>
    <mergeCell ref="O504:P504"/>
    <mergeCell ref="Q504:S504"/>
    <mergeCell ref="D505:K505"/>
    <mergeCell ref="O505:P505"/>
    <mergeCell ref="Q505:S505"/>
    <mergeCell ref="D506:K506"/>
    <mergeCell ref="O506:P506"/>
    <mergeCell ref="Q506:S506"/>
    <mergeCell ref="D501:K501"/>
    <mergeCell ref="O501:P501"/>
    <mergeCell ref="Q501:S501"/>
    <mergeCell ref="D502:K502"/>
    <mergeCell ref="O502:P502"/>
    <mergeCell ref="Q502:S502"/>
    <mergeCell ref="D503:K503"/>
    <mergeCell ref="O503:P503"/>
    <mergeCell ref="Q503:S503"/>
    <mergeCell ref="D498:K498"/>
    <mergeCell ref="O498:P498"/>
    <mergeCell ref="Q498:S498"/>
    <mergeCell ref="D499:K499"/>
    <mergeCell ref="O499:P499"/>
    <mergeCell ref="Q499:S499"/>
    <mergeCell ref="D500:K500"/>
    <mergeCell ref="O500:P500"/>
    <mergeCell ref="Q500:S500"/>
    <mergeCell ref="Q493:S494"/>
    <mergeCell ref="T493:T494"/>
    <mergeCell ref="D495:K495"/>
    <mergeCell ref="O495:P495"/>
    <mergeCell ref="Q495:S495"/>
    <mergeCell ref="D496:K496"/>
    <mergeCell ref="O496:P496"/>
    <mergeCell ref="Q496:S496"/>
    <mergeCell ref="D497:K497"/>
    <mergeCell ref="O497:P497"/>
    <mergeCell ref="Q497:S497"/>
    <mergeCell ref="B491:C491"/>
    <mergeCell ref="D491:H491"/>
    <mergeCell ref="B493:B494"/>
    <mergeCell ref="C493:C494"/>
    <mergeCell ref="D493:K494"/>
    <mergeCell ref="L493:L494"/>
    <mergeCell ref="M493:M494"/>
    <mergeCell ref="N493:N494"/>
    <mergeCell ref="O493:P494"/>
    <mergeCell ref="B479:T479"/>
    <mergeCell ref="G481:T481"/>
    <mergeCell ref="E483:G483"/>
    <mergeCell ref="B487:C487"/>
    <mergeCell ref="I487:J487"/>
    <mergeCell ref="N487:N489"/>
    <mergeCell ref="O487:P487"/>
    <mergeCell ref="S487:T487"/>
    <mergeCell ref="B489:C489"/>
    <mergeCell ref="I489:J489"/>
    <mergeCell ref="O489:P489"/>
    <mergeCell ref="S489:T489"/>
    <mergeCell ref="D468:K468"/>
    <mergeCell ref="O468:P468"/>
    <mergeCell ref="Q468:S468"/>
    <mergeCell ref="D469:K469"/>
    <mergeCell ref="O469:P469"/>
    <mergeCell ref="Q469:S469"/>
    <mergeCell ref="B471:T471"/>
    <mergeCell ref="B472:T472"/>
    <mergeCell ref="M473:R473"/>
    <mergeCell ref="D465:K465"/>
    <mergeCell ref="O465:P465"/>
    <mergeCell ref="Q465:S465"/>
    <mergeCell ref="D466:K466"/>
    <mergeCell ref="O466:P466"/>
    <mergeCell ref="Q466:S466"/>
    <mergeCell ref="D467:K467"/>
    <mergeCell ref="O467:P467"/>
    <mergeCell ref="Q467:S467"/>
    <mergeCell ref="D462:K462"/>
    <mergeCell ref="O462:P462"/>
    <mergeCell ref="Q462:S462"/>
    <mergeCell ref="D463:K463"/>
    <mergeCell ref="O463:P463"/>
    <mergeCell ref="Q463:S463"/>
    <mergeCell ref="D464:K464"/>
    <mergeCell ref="O464:P464"/>
    <mergeCell ref="Q464:S464"/>
    <mergeCell ref="D457:K457"/>
    <mergeCell ref="O457:P457"/>
    <mergeCell ref="Q457:S457"/>
    <mergeCell ref="D460:K460"/>
    <mergeCell ref="O460:P460"/>
    <mergeCell ref="Q460:S460"/>
    <mergeCell ref="D461:K461"/>
    <mergeCell ref="O461:P461"/>
    <mergeCell ref="Q461:S461"/>
    <mergeCell ref="Q451:S451"/>
    <mergeCell ref="D452:K452"/>
    <mergeCell ref="O452:P452"/>
    <mergeCell ref="Q452:S452"/>
    <mergeCell ref="D447:K447"/>
    <mergeCell ref="O447:P447"/>
    <mergeCell ref="Q447:S447"/>
    <mergeCell ref="D448:K448"/>
    <mergeCell ref="O448:P448"/>
    <mergeCell ref="Q448:S448"/>
    <mergeCell ref="D449:K449"/>
    <mergeCell ref="O449:P449"/>
    <mergeCell ref="Q449:S449"/>
    <mergeCell ref="D444:K444"/>
    <mergeCell ref="O444:P444"/>
    <mergeCell ref="Q444:S444"/>
    <mergeCell ref="D445:K445"/>
    <mergeCell ref="O445:P445"/>
    <mergeCell ref="Q445:S445"/>
    <mergeCell ref="D446:K446"/>
    <mergeCell ref="O446:P446"/>
    <mergeCell ref="Q446:S446"/>
    <mergeCell ref="D441:K441"/>
    <mergeCell ref="O441:P441"/>
    <mergeCell ref="Q441:S441"/>
    <mergeCell ref="D442:K442"/>
    <mergeCell ref="O442:P442"/>
    <mergeCell ref="Q442:S442"/>
    <mergeCell ref="D443:K443"/>
    <mergeCell ref="O443:P443"/>
    <mergeCell ref="Q443:S443"/>
    <mergeCell ref="D438:K438"/>
    <mergeCell ref="O438:P438"/>
    <mergeCell ref="Q438:S438"/>
    <mergeCell ref="D439:K439"/>
    <mergeCell ref="O439:P439"/>
    <mergeCell ref="Q439:S439"/>
    <mergeCell ref="D440:K440"/>
    <mergeCell ref="O440:P440"/>
    <mergeCell ref="Q440:S440"/>
    <mergeCell ref="D435:K435"/>
    <mergeCell ref="O435:P435"/>
    <mergeCell ref="Q435:S435"/>
    <mergeCell ref="D436:K436"/>
    <mergeCell ref="O436:P436"/>
    <mergeCell ref="Q436:S436"/>
    <mergeCell ref="D437:K437"/>
    <mergeCell ref="O437:P437"/>
    <mergeCell ref="Q437:S437"/>
    <mergeCell ref="D432:K432"/>
    <mergeCell ref="O432:P432"/>
    <mergeCell ref="Q432:S432"/>
    <mergeCell ref="D433:K433"/>
    <mergeCell ref="O433:P433"/>
    <mergeCell ref="Q433:S433"/>
    <mergeCell ref="D434:K434"/>
    <mergeCell ref="O434:P434"/>
    <mergeCell ref="Q434:S434"/>
    <mergeCell ref="D429:K429"/>
    <mergeCell ref="O429:P429"/>
    <mergeCell ref="Q429:S429"/>
    <mergeCell ref="D430:K430"/>
    <mergeCell ref="O430:P430"/>
    <mergeCell ref="Q430:S430"/>
    <mergeCell ref="D431:K431"/>
    <mergeCell ref="O431:P431"/>
    <mergeCell ref="Q431:S431"/>
    <mergeCell ref="D426:K426"/>
    <mergeCell ref="O426:P426"/>
    <mergeCell ref="Q426:S426"/>
    <mergeCell ref="D427:K427"/>
    <mergeCell ref="O427:P427"/>
    <mergeCell ref="Q427:S427"/>
    <mergeCell ref="D428:K428"/>
    <mergeCell ref="O428:P428"/>
    <mergeCell ref="Q428:S428"/>
    <mergeCell ref="D423:K423"/>
    <mergeCell ref="O423:P423"/>
    <mergeCell ref="Q423:S423"/>
    <mergeCell ref="D424:K424"/>
    <mergeCell ref="O424:P424"/>
    <mergeCell ref="Q424:S424"/>
    <mergeCell ref="D425:K425"/>
    <mergeCell ref="O425:P425"/>
    <mergeCell ref="Q425:S425"/>
    <mergeCell ref="D420:K420"/>
    <mergeCell ref="O420:P420"/>
    <mergeCell ref="Q420:S420"/>
    <mergeCell ref="D421:K421"/>
    <mergeCell ref="O421:P421"/>
    <mergeCell ref="Q421:S421"/>
    <mergeCell ref="D422:K422"/>
    <mergeCell ref="O422:P422"/>
    <mergeCell ref="Q422:S422"/>
    <mergeCell ref="B418:B419"/>
    <mergeCell ref="C418:C419"/>
    <mergeCell ref="D418:K419"/>
    <mergeCell ref="L418:L419"/>
    <mergeCell ref="M418:M419"/>
    <mergeCell ref="N418:N419"/>
    <mergeCell ref="O418:P419"/>
    <mergeCell ref="Q418:S419"/>
    <mergeCell ref="T418:T419"/>
    <mergeCell ref="D411:K411"/>
    <mergeCell ref="O411:P411"/>
    <mergeCell ref="Q411:S411"/>
    <mergeCell ref="D412:K412"/>
    <mergeCell ref="O412:P412"/>
    <mergeCell ref="Q412:S412"/>
    <mergeCell ref="B414:T414"/>
    <mergeCell ref="B415:T415"/>
    <mergeCell ref="M416:R416"/>
    <mergeCell ref="D408:K408"/>
    <mergeCell ref="O408:P408"/>
    <mergeCell ref="Q408:S408"/>
    <mergeCell ref="D409:K409"/>
    <mergeCell ref="O409:P409"/>
    <mergeCell ref="Q409:S409"/>
    <mergeCell ref="D410:K410"/>
    <mergeCell ref="O410:P410"/>
    <mergeCell ref="Q410:S410"/>
    <mergeCell ref="D402:K402"/>
    <mergeCell ref="O402:P402"/>
    <mergeCell ref="Q402:S402"/>
    <mergeCell ref="D403:K403"/>
    <mergeCell ref="O403:P403"/>
    <mergeCell ref="Q403:S403"/>
    <mergeCell ref="D404:K404"/>
    <mergeCell ref="O404:P404"/>
    <mergeCell ref="Q404:S404"/>
    <mergeCell ref="D399:K399"/>
    <mergeCell ref="O399:P399"/>
    <mergeCell ref="Q399:S399"/>
    <mergeCell ref="D400:K400"/>
    <mergeCell ref="O400:P400"/>
    <mergeCell ref="Q400:S400"/>
    <mergeCell ref="D401:K401"/>
    <mergeCell ref="O401:P401"/>
    <mergeCell ref="Q401:S401"/>
    <mergeCell ref="D396:K396"/>
    <mergeCell ref="O396:P396"/>
    <mergeCell ref="Q396:S396"/>
    <mergeCell ref="D397:K397"/>
    <mergeCell ref="O397:P397"/>
    <mergeCell ref="Q397:S397"/>
    <mergeCell ref="D398:K398"/>
    <mergeCell ref="O398:P398"/>
    <mergeCell ref="Q398:S398"/>
    <mergeCell ref="D393:K393"/>
    <mergeCell ref="O393:P393"/>
    <mergeCell ref="Q393:S393"/>
    <mergeCell ref="D394:K394"/>
    <mergeCell ref="O394:P394"/>
    <mergeCell ref="Q394:S394"/>
    <mergeCell ref="D395:K395"/>
    <mergeCell ref="O395:P395"/>
    <mergeCell ref="Q395:S395"/>
    <mergeCell ref="D390:K390"/>
    <mergeCell ref="O390:P390"/>
    <mergeCell ref="Q390:S390"/>
    <mergeCell ref="D391:K391"/>
    <mergeCell ref="O391:P391"/>
    <mergeCell ref="Q391:S391"/>
    <mergeCell ref="D392:K392"/>
    <mergeCell ref="O392:P392"/>
    <mergeCell ref="Q392:S392"/>
    <mergeCell ref="D387:K387"/>
    <mergeCell ref="O387:P387"/>
    <mergeCell ref="Q387:S387"/>
    <mergeCell ref="D388:K388"/>
    <mergeCell ref="O388:P388"/>
    <mergeCell ref="Q388:S388"/>
    <mergeCell ref="D389:K389"/>
    <mergeCell ref="O389:P389"/>
    <mergeCell ref="Q389:S389"/>
    <mergeCell ref="D384:K384"/>
    <mergeCell ref="O384:P384"/>
    <mergeCell ref="Q384:S384"/>
    <mergeCell ref="D385:K385"/>
    <mergeCell ref="O385:P385"/>
    <mergeCell ref="Q385:S385"/>
    <mergeCell ref="D386:K386"/>
    <mergeCell ref="O386:P386"/>
    <mergeCell ref="Q386:S386"/>
    <mergeCell ref="D381:K381"/>
    <mergeCell ref="O381:P381"/>
    <mergeCell ref="Q381:S381"/>
    <mergeCell ref="D382:K382"/>
    <mergeCell ref="O382:P382"/>
    <mergeCell ref="Q382:S382"/>
    <mergeCell ref="D383:K383"/>
    <mergeCell ref="O383:P383"/>
    <mergeCell ref="Q383:S383"/>
    <mergeCell ref="D378:K378"/>
    <mergeCell ref="O378:P378"/>
    <mergeCell ref="Q378:S378"/>
    <mergeCell ref="D379:K379"/>
    <mergeCell ref="O379:P379"/>
    <mergeCell ref="Q379:S379"/>
    <mergeCell ref="D380:K380"/>
    <mergeCell ref="O380:P380"/>
    <mergeCell ref="Q380:S380"/>
    <mergeCell ref="D375:K375"/>
    <mergeCell ref="O375:P375"/>
    <mergeCell ref="Q375:S375"/>
    <mergeCell ref="D376:K376"/>
    <mergeCell ref="O376:P376"/>
    <mergeCell ref="Q376:S376"/>
    <mergeCell ref="D377:K377"/>
    <mergeCell ref="O377:P377"/>
    <mergeCell ref="Q377:S377"/>
    <mergeCell ref="D372:K372"/>
    <mergeCell ref="O372:P372"/>
    <mergeCell ref="Q372:S372"/>
    <mergeCell ref="D373:K373"/>
    <mergeCell ref="O373:P373"/>
    <mergeCell ref="Q373:S373"/>
    <mergeCell ref="D374:K374"/>
    <mergeCell ref="O374:P374"/>
    <mergeCell ref="Q374:S374"/>
    <mergeCell ref="D369:K369"/>
    <mergeCell ref="O369:P369"/>
    <mergeCell ref="Q369:S369"/>
    <mergeCell ref="D370:K370"/>
    <mergeCell ref="O370:P370"/>
    <mergeCell ref="Q370:S370"/>
    <mergeCell ref="D371:K371"/>
    <mergeCell ref="O371:P371"/>
    <mergeCell ref="Q371:S371"/>
    <mergeCell ref="D366:K366"/>
    <mergeCell ref="O366:P366"/>
    <mergeCell ref="Q366:S366"/>
    <mergeCell ref="D367:K367"/>
    <mergeCell ref="O367:P367"/>
    <mergeCell ref="Q367:S367"/>
    <mergeCell ref="D368:K368"/>
    <mergeCell ref="O368:P368"/>
    <mergeCell ref="Q368:S368"/>
    <mergeCell ref="D363:K363"/>
    <mergeCell ref="O363:P363"/>
    <mergeCell ref="Q363:S363"/>
    <mergeCell ref="D364:K364"/>
    <mergeCell ref="O364:P364"/>
    <mergeCell ref="Q364:S364"/>
    <mergeCell ref="D365:K365"/>
    <mergeCell ref="O365:P365"/>
    <mergeCell ref="Q365:S365"/>
    <mergeCell ref="B361:B362"/>
    <mergeCell ref="C361:C362"/>
    <mergeCell ref="D361:K362"/>
    <mergeCell ref="L361:L362"/>
    <mergeCell ref="M361:M362"/>
    <mergeCell ref="N361:N362"/>
    <mergeCell ref="O361:P362"/>
    <mergeCell ref="Q361:S362"/>
    <mergeCell ref="T361:T362"/>
    <mergeCell ref="D354:K354"/>
    <mergeCell ref="O354:P354"/>
    <mergeCell ref="Q354:S354"/>
    <mergeCell ref="D355:K355"/>
    <mergeCell ref="O355:P355"/>
    <mergeCell ref="Q355:S355"/>
    <mergeCell ref="B357:T357"/>
    <mergeCell ref="B358:T358"/>
    <mergeCell ref="M359:R359"/>
    <mergeCell ref="D351:K351"/>
    <mergeCell ref="O351:P351"/>
    <mergeCell ref="Q351:S351"/>
    <mergeCell ref="D352:K352"/>
    <mergeCell ref="O352:P352"/>
    <mergeCell ref="Q352:S352"/>
    <mergeCell ref="D353:K353"/>
    <mergeCell ref="O353:P353"/>
    <mergeCell ref="Q353:S353"/>
    <mergeCell ref="O343:P343"/>
    <mergeCell ref="Q343:S343"/>
    <mergeCell ref="D344:K344"/>
    <mergeCell ref="O344:P344"/>
    <mergeCell ref="Q344:S344"/>
    <mergeCell ref="D339:K339"/>
    <mergeCell ref="O339:P339"/>
    <mergeCell ref="Q339:S339"/>
    <mergeCell ref="D340:K340"/>
    <mergeCell ref="O340:P340"/>
    <mergeCell ref="Q340:S340"/>
    <mergeCell ref="D341:K341"/>
    <mergeCell ref="O341:P341"/>
    <mergeCell ref="Q341:S341"/>
    <mergeCell ref="D336:K336"/>
    <mergeCell ref="O336:P336"/>
    <mergeCell ref="Q336:S336"/>
    <mergeCell ref="D337:K337"/>
    <mergeCell ref="O337:P337"/>
    <mergeCell ref="Q337:S337"/>
    <mergeCell ref="D338:K338"/>
    <mergeCell ref="O338:P338"/>
    <mergeCell ref="Q338:S338"/>
    <mergeCell ref="D333:K333"/>
    <mergeCell ref="O333:P333"/>
    <mergeCell ref="Q333:S333"/>
    <mergeCell ref="D334:K334"/>
    <mergeCell ref="O334:P334"/>
    <mergeCell ref="Q334:S334"/>
    <mergeCell ref="D335:K335"/>
    <mergeCell ref="O335:P335"/>
    <mergeCell ref="Q335:S335"/>
    <mergeCell ref="D330:K330"/>
    <mergeCell ref="O330:P330"/>
    <mergeCell ref="Q330:S330"/>
    <mergeCell ref="D331:K331"/>
    <mergeCell ref="O331:P331"/>
    <mergeCell ref="Q331:S331"/>
    <mergeCell ref="D332:K332"/>
    <mergeCell ref="O332:P332"/>
    <mergeCell ref="Q332:S332"/>
    <mergeCell ref="D327:K327"/>
    <mergeCell ref="O327:P327"/>
    <mergeCell ref="Q327:S327"/>
    <mergeCell ref="D328:K328"/>
    <mergeCell ref="O328:P328"/>
    <mergeCell ref="Q328:S328"/>
    <mergeCell ref="D329:K329"/>
    <mergeCell ref="O329:P329"/>
    <mergeCell ref="Q329:S329"/>
    <mergeCell ref="D324:K324"/>
    <mergeCell ref="O324:P324"/>
    <mergeCell ref="Q324:S324"/>
    <mergeCell ref="D325:K325"/>
    <mergeCell ref="O325:P325"/>
    <mergeCell ref="Q325:S325"/>
    <mergeCell ref="D326:K326"/>
    <mergeCell ref="O326:P326"/>
    <mergeCell ref="Q326:S326"/>
    <mergeCell ref="D321:K321"/>
    <mergeCell ref="O321:P321"/>
    <mergeCell ref="Q321:S321"/>
    <mergeCell ref="D322:K322"/>
    <mergeCell ref="O322:P322"/>
    <mergeCell ref="Q322:S322"/>
    <mergeCell ref="D323:K323"/>
    <mergeCell ref="O323:P323"/>
    <mergeCell ref="Q323:S323"/>
    <mergeCell ref="D318:K318"/>
    <mergeCell ref="O318:P318"/>
    <mergeCell ref="Q318:S318"/>
    <mergeCell ref="D319:K319"/>
    <mergeCell ref="O319:P319"/>
    <mergeCell ref="Q319:S319"/>
    <mergeCell ref="D320:K320"/>
    <mergeCell ref="O320:P320"/>
    <mergeCell ref="Q320:S320"/>
    <mergeCell ref="D315:K315"/>
    <mergeCell ref="O315:P315"/>
    <mergeCell ref="Q315:S315"/>
    <mergeCell ref="D316:K316"/>
    <mergeCell ref="O316:P316"/>
    <mergeCell ref="Q316:S316"/>
    <mergeCell ref="D317:K317"/>
    <mergeCell ref="O317:P317"/>
    <mergeCell ref="Q317:S317"/>
    <mergeCell ref="D312:K312"/>
    <mergeCell ref="O312:P312"/>
    <mergeCell ref="Q312:S312"/>
    <mergeCell ref="D313:K313"/>
    <mergeCell ref="O313:P313"/>
    <mergeCell ref="Q313:S313"/>
    <mergeCell ref="D314:K314"/>
    <mergeCell ref="O314:P314"/>
    <mergeCell ref="Q314:S314"/>
    <mergeCell ref="D309:K309"/>
    <mergeCell ref="O309:P309"/>
    <mergeCell ref="Q309:S309"/>
    <mergeCell ref="D310:K310"/>
    <mergeCell ref="O310:P310"/>
    <mergeCell ref="Q310:S310"/>
    <mergeCell ref="D311:K311"/>
    <mergeCell ref="O311:P311"/>
    <mergeCell ref="Q311:S311"/>
    <mergeCell ref="D306:K306"/>
    <mergeCell ref="O306:P306"/>
    <mergeCell ref="Q306:S306"/>
    <mergeCell ref="D307:K307"/>
    <mergeCell ref="O307:P307"/>
    <mergeCell ref="Q307:S307"/>
    <mergeCell ref="D308:K308"/>
    <mergeCell ref="O308:P308"/>
    <mergeCell ref="Q308:S308"/>
    <mergeCell ref="D298:K298"/>
    <mergeCell ref="O298:P298"/>
    <mergeCell ref="Q298:S298"/>
    <mergeCell ref="B300:T300"/>
    <mergeCell ref="B301:T301"/>
    <mergeCell ref="M302:R302"/>
    <mergeCell ref="B304:B305"/>
    <mergeCell ref="C304:C305"/>
    <mergeCell ref="D304:K305"/>
    <mergeCell ref="L304:L305"/>
    <mergeCell ref="M304:M305"/>
    <mergeCell ref="N304:N305"/>
    <mergeCell ref="O304:P305"/>
    <mergeCell ref="Q304:S305"/>
    <mergeCell ref="T304:T305"/>
    <mergeCell ref="D295:K295"/>
    <mergeCell ref="O295:P295"/>
    <mergeCell ref="Q295:S295"/>
    <mergeCell ref="D296:K296"/>
    <mergeCell ref="O296:P296"/>
    <mergeCell ref="Q296:S296"/>
    <mergeCell ref="D297:K297"/>
    <mergeCell ref="O297:P297"/>
    <mergeCell ref="Q297:S297"/>
    <mergeCell ref="D292:K292"/>
    <mergeCell ref="O292:P292"/>
    <mergeCell ref="Q292:S292"/>
    <mergeCell ref="D293:K293"/>
    <mergeCell ref="O293:P293"/>
    <mergeCell ref="Q293:S293"/>
    <mergeCell ref="D294:K294"/>
    <mergeCell ref="O294:P294"/>
    <mergeCell ref="Q294:S294"/>
    <mergeCell ref="D289:K289"/>
    <mergeCell ref="O289:P289"/>
    <mergeCell ref="Q289:S289"/>
    <mergeCell ref="D290:K290"/>
    <mergeCell ref="O290:P290"/>
    <mergeCell ref="Q290:S290"/>
    <mergeCell ref="D291:K291"/>
    <mergeCell ref="O291:P291"/>
    <mergeCell ref="Q291:S291"/>
    <mergeCell ref="D286:K286"/>
    <mergeCell ref="O286:P286"/>
    <mergeCell ref="Q286:S286"/>
    <mergeCell ref="D287:K287"/>
    <mergeCell ref="O287:P287"/>
    <mergeCell ref="Q287:S287"/>
    <mergeCell ref="D288:K288"/>
    <mergeCell ref="O288:P288"/>
    <mergeCell ref="Q288:S288"/>
    <mergeCell ref="D283:K283"/>
    <mergeCell ref="O283:P283"/>
    <mergeCell ref="Q283:S283"/>
    <mergeCell ref="D284:K284"/>
    <mergeCell ref="O284:P284"/>
    <mergeCell ref="Q284:S284"/>
    <mergeCell ref="D285:K285"/>
    <mergeCell ref="O285:P285"/>
    <mergeCell ref="Q285:S285"/>
    <mergeCell ref="D280:K280"/>
    <mergeCell ref="O280:P280"/>
    <mergeCell ref="Q280:S280"/>
    <mergeCell ref="D281:K281"/>
    <mergeCell ref="O281:P281"/>
    <mergeCell ref="Q281:S281"/>
    <mergeCell ref="D282:K282"/>
    <mergeCell ref="O282:P282"/>
    <mergeCell ref="Q282:S282"/>
    <mergeCell ref="D277:K277"/>
    <mergeCell ref="O277:P277"/>
    <mergeCell ref="Q277:S277"/>
    <mergeCell ref="D278:K278"/>
    <mergeCell ref="O278:P278"/>
    <mergeCell ref="Q278:S278"/>
    <mergeCell ref="D279:K279"/>
    <mergeCell ref="O279:P279"/>
    <mergeCell ref="Q279:S279"/>
    <mergeCell ref="D274:K274"/>
    <mergeCell ref="O274:P274"/>
    <mergeCell ref="Q274:S274"/>
    <mergeCell ref="D275:K275"/>
    <mergeCell ref="O275:P275"/>
    <mergeCell ref="Q275:S275"/>
    <mergeCell ref="D276:K276"/>
    <mergeCell ref="O276:P276"/>
    <mergeCell ref="Q276:S276"/>
    <mergeCell ref="D271:K271"/>
    <mergeCell ref="O271:P271"/>
    <mergeCell ref="Q271:S271"/>
    <mergeCell ref="D272:K272"/>
    <mergeCell ref="O272:P272"/>
    <mergeCell ref="Q272:S272"/>
    <mergeCell ref="D273:K273"/>
    <mergeCell ref="O273:P273"/>
    <mergeCell ref="Q273:S273"/>
    <mergeCell ref="D268:K268"/>
    <mergeCell ref="O268:P268"/>
    <mergeCell ref="Q268:S268"/>
    <mergeCell ref="D269:K269"/>
    <mergeCell ref="O269:P269"/>
    <mergeCell ref="Q269:S269"/>
    <mergeCell ref="D270:K270"/>
    <mergeCell ref="O270:P270"/>
    <mergeCell ref="Q270:S270"/>
    <mergeCell ref="D265:K265"/>
    <mergeCell ref="O265:P265"/>
    <mergeCell ref="Q265:S265"/>
    <mergeCell ref="D266:K266"/>
    <mergeCell ref="O266:P266"/>
    <mergeCell ref="Q266:S266"/>
    <mergeCell ref="D267:K267"/>
    <mergeCell ref="O267:P267"/>
    <mergeCell ref="Q267:S267"/>
    <mergeCell ref="D262:K262"/>
    <mergeCell ref="O262:P262"/>
    <mergeCell ref="Q262:S262"/>
    <mergeCell ref="D263:K263"/>
    <mergeCell ref="O263:P263"/>
    <mergeCell ref="Q263:S263"/>
    <mergeCell ref="D264:K264"/>
    <mergeCell ref="O264:P264"/>
    <mergeCell ref="Q264:S264"/>
    <mergeCell ref="Q257:S258"/>
    <mergeCell ref="T257:T258"/>
    <mergeCell ref="D259:K259"/>
    <mergeCell ref="O259:P259"/>
    <mergeCell ref="Q259:S259"/>
    <mergeCell ref="D260:K260"/>
    <mergeCell ref="O260:P260"/>
    <mergeCell ref="Q260:S260"/>
    <mergeCell ref="D261:K261"/>
    <mergeCell ref="O261:P261"/>
    <mergeCell ref="Q261:S261"/>
    <mergeCell ref="B255:C255"/>
    <mergeCell ref="D255:H255"/>
    <mergeCell ref="B257:B258"/>
    <mergeCell ref="C257:C258"/>
    <mergeCell ref="D257:K258"/>
    <mergeCell ref="L257:L258"/>
    <mergeCell ref="M257:M258"/>
    <mergeCell ref="N257:N258"/>
    <mergeCell ref="O257:P258"/>
    <mergeCell ref="B243:T243"/>
    <mergeCell ref="G245:T245"/>
    <mergeCell ref="E247:G247"/>
    <mergeCell ref="B251:C251"/>
    <mergeCell ref="I251:J251"/>
    <mergeCell ref="N251:N253"/>
    <mergeCell ref="O251:P251"/>
    <mergeCell ref="S251:T251"/>
    <mergeCell ref="B253:C253"/>
    <mergeCell ref="I253:J253"/>
    <mergeCell ref="O253:P253"/>
    <mergeCell ref="S253:T253"/>
    <mergeCell ref="D232:K232"/>
    <mergeCell ref="O232:P232"/>
    <mergeCell ref="Q232:S232"/>
    <mergeCell ref="D233:K233"/>
    <mergeCell ref="O233:P233"/>
    <mergeCell ref="Q233:S233"/>
    <mergeCell ref="B235:T235"/>
    <mergeCell ref="B236:T236"/>
    <mergeCell ref="M237:R237"/>
    <mergeCell ref="D229:K229"/>
    <mergeCell ref="O229:P229"/>
    <mergeCell ref="Q229:S229"/>
    <mergeCell ref="D230:K230"/>
    <mergeCell ref="O230:P230"/>
    <mergeCell ref="Q230:S230"/>
    <mergeCell ref="D231:K231"/>
    <mergeCell ref="O231:P231"/>
    <mergeCell ref="Q231:S231"/>
    <mergeCell ref="D226:K226"/>
    <mergeCell ref="O226:P226"/>
    <mergeCell ref="Q226:S226"/>
    <mergeCell ref="D227:K227"/>
    <mergeCell ref="O227:P227"/>
    <mergeCell ref="Q227:S227"/>
    <mergeCell ref="D228:K228"/>
    <mergeCell ref="O228:P228"/>
    <mergeCell ref="Q228:S228"/>
    <mergeCell ref="D223:K223"/>
    <mergeCell ref="O223:P223"/>
    <mergeCell ref="Q223:S223"/>
    <mergeCell ref="D224:K224"/>
    <mergeCell ref="O224:P224"/>
    <mergeCell ref="Q224:S224"/>
    <mergeCell ref="D225:K225"/>
    <mergeCell ref="O225:P225"/>
    <mergeCell ref="Q225:S225"/>
    <mergeCell ref="D217:K217"/>
    <mergeCell ref="O217:P217"/>
    <mergeCell ref="Q217:S217"/>
    <mergeCell ref="D221:K221"/>
    <mergeCell ref="O221:P221"/>
    <mergeCell ref="Q221:S221"/>
    <mergeCell ref="D222:K222"/>
    <mergeCell ref="O222:P222"/>
    <mergeCell ref="Q222:S222"/>
    <mergeCell ref="D218:K218"/>
    <mergeCell ref="O218:P218"/>
    <mergeCell ref="Q218:S218"/>
    <mergeCell ref="D219:K219"/>
    <mergeCell ref="O219:P219"/>
    <mergeCell ref="Q219:S219"/>
    <mergeCell ref="D220:K220"/>
    <mergeCell ref="O220:P220"/>
    <mergeCell ref="Q220:S220"/>
    <mergeCell ref="D214:K214"/>
    <mergeCell ref="O214:P214"/>
    <mergeCell ref="Q214:S214"/>
    <mergeCell ref="D215:K215"/>
    <mergeCell ref="O215:P215"/>
    <mergeCell ref="Q215:S215"/>
    <mergeCell ref="D216:K216"/>
    <mergeCell ref="O216:P216"/>
    <mergeCell ref="Q216:S216"/>
    <mergeCell ref="D211:K211"/>
    <mergeCell ref="O211:P211"/>
    <mergeCell ref="Q211:S211"/>
    <mergeCell ref="D212:K212"/>
    <mergeCell ref="O212:P212"/>
    <mergeCell ref="Q212:S212"/>
    <mergeCell ref="D213:K213"/>
    <mergeCell ref="O213:P213"/>
    <mergeCell ref="Q213:S213"/>
    <mergeCell ref="D208:K208"/>
    <mergeCell ref="O208:P208"/>
    <mergeCell ref="Q208:S208"/>
    <mergeCell ref="D209:K209"/>
    <mergeCell ref="O209:P209"/>
    <mergeCell ref="Q209:S209"/>
    <mergeCell ref="D210:K210"/>
    <mergeCell ref="O210:P210"/>
    <mergeCell ref="Q210:S210"/>
    <mergeCell ref="D205:K205"/>
    <mergeCell ref="O205:P205"/>
    <mergeCell ref="Q205:S205"/>
    <mergeCell ref="D206:K206"/>
    <mergeCell ref="O206:P206"/>
    <mergeCell ref="Q206:S206"/>
    <mergeCell ref="D207:K207"/>
    <mergeCell ref="O207:P207"/>
    <mergeCell ref="Q207:S207"/>
    <mergeCell ref="D202:K202"/>
    <mergeCell ref="O202:P202"/>
    <mergeCell ref="Q202:S202"/>
    <mergeCell ref="D203:K203"/>
    <mergeCell ref="O203:P203"/>
    <mergeCell ref="Q203:S203"/>
    <mergeCell ref="D204:K204"/>
    <mergeCell ref="O204:P204"/>
    <mergeCell ref="Q204:S204"/>
    <mergeCell ref="D199:K199"/>
    <mergeCell ref="O199:P199"/>
    <mergeCell ref="Q199:S199"/>
    <mergeCell ref="D200:K200"/>
    <mergeCell ref="O200:P200"/>
    <mergeCell ref="Q200:S200"/>
    <mergeCell ref="D201:K201"/>
    <mergeCell ref="O201:P201"/>
    <mergeCell ref="Q201:S201"/>
    <mergeCell ref="D196:K196"/>
    <mergeCell ref="O196:P196"/>
    <mergeCell ref="Q196:S196"/>
    <mergeCell ref="D197:K197"/>
    <mergeCell ref="O197:P197"/>
    <mergeCell ref="Q197:S197"/>
    <mergeCell ref="D198:K198"/>
    <mergeCell ref="O198:P198"/>
    <mergeCell ref="Q198:S198"/>
    <mergeCell ref="D193:K193"/>
    <mergeCell ref="O193:P193"/>
    <mergeCell ref="Q193:S193"/>
    <mergeCell ref="D194:K194"/>
    <mergeCell ref="O194:P194"/>
    <mergeCell ref="Q194:S194"/>
    <mergeCell ref="D195:K195"/>
    <mergeCell ref="O195:P195"/>
    <mergeCell ref="Q195:S195"/>
    <mergeCell ref="D190:K190"/>
    <mergeCell ref="O190:P190"/>
    <mergeCell ref="Q190:S190"/>
    <mergeCell ref="D191:K191"/>
    <mergeCell ref="O191:P191"/>
    <mergeCell ref="Q191:S191"/>
    <mergeCell ref="D192:K192"/>
    <mergeCell ref="O192:P192"/>
    <mergeCell ref="Q192:S192"/>
    <mergeCell ref="D187:K187"/>
    <mergeCell ref="O187:P187"/>
    <mergeCell ref="Q187:S187"/>
    <mergeCell ref="D188:K188"/>
    <mergeCell ref="O188:P188"/>
    <mergeCell ref="Q188:S188"/>
    <mergeCell ref="D189:K189"/>
    <mergeCell ref="O189:P189"/>
    <mergeCell ref="Q189:S189"/>
    <mergeCell ref="D184:K184"/>
    <mergeCell ref="O184:P184"/>
    <mergeCell ref="Q184:S184"/>
    <mergeCell ref="D185:K185"/>
    <mergeCell ref="O185:P185"/>
    <mergeCell ref="Q185:S185"/>
    <mergeCell ref="D186:K186"/>
    <mergeCell ref="O186:P186"/>
    <mergeCell ref="Q186:S186"/>
    <mergeCell ref="B182:B183"/>
    <mergeCell ref="C182:C183"/>
    <mergeCell ref="D182:K183"/>
    <mergeCell ref="L182:L183"/>
    <mergeCell ref="M182:M183"/>
    <mergeCell ref="N182:N183"/>
    <mergeCell ref="O182:P183"/>
    <mergeCell ref="Q182:S183"/>
    <mergeCell ref="T182:T183"/>
    <mergeCell ref="D175:K175"/>
    <mergeCell ref="O175:P175"/>
    <mergeCell ref="Q175:S175"/>
    <mergeCell ref="D176:K176"/>
    <mergeCell ref="O176:P176"/>
    <mergeCell ref="Q176:S176"/>
    <mergeCell ref="B178:T178"/>
    <mergeCell ref="B179:T179"/>
    <mergeCell ref="M180:R180"/>
    <mergeCell ref="D172:K172"/>
    <mergeCell ref="O172:P172"/>
    <mergeCell ref="Q172:S172"/>
    <mergeCell ref="D173:K173"/>
    <mergeCell ref="O173:P173"/>
    <mergeCell ref="Q173:S173"/>
    <mergeCell ref="D174:K174"/>
    <mergeCell ref="O174:P174"/>
    <mergeCell ref="Q174:S174"/>
    <mergeCell ref="D169:K169"/>
    <mergeCell ref="O169:P169"/>
    <mergeCell ref="Q169:S169"/>
    <mergeCell ref="D170:K170"/>
    <mergeCell ref="O170:P170"/>
    <mergeCell ref="Q170:S170"/>
    <mergeCell ref="D171:K171"/>
    <mergeCell ref="O171:P171"/>
    <mergeCell ref="Q171:S171"/>
    <mergeCell ref="D166:K166"/>
    <mergeCell ref="O166:P166"/>
    <mergeCell ref="Q166:S166"/>
    <mergeCell ref="D167:K167"/>
    <mergeCell ref="O167:P167"/>
    <mergeCell ref="Q167:S167"/>
    <mergeCell ref="D168:K168"/>
    <mergeCell ref="O168:P168"/>
    <mergeCell ref="Q168:S168"/>
    <mergeCell ref="D163:K163"/>
    <mergeCell ref="O163:P163"/>
    <mergeCell ref="Q163:S163"/>
    <mergeCell ref="D164:K164"/>
    <mergeCell ref="O164:P164"/>
    <mergeCell ref="Q164:S164"/>
    <mergeCell ref="D165:K165"/>
    <mergeCell ref="O165:P165"/>
    <mergeCell ref="Q165:S165"/>
    <mergeCell ref="D157:K157"/>
    <mergeCell ref="O157:P157"/>
    <mergeCell ref="Q157:S157"/>
    <mergeCell ref="D158:K158"/>
    <mergeCell ref="O158:P158"/>
    <mergeCell ref="Q158:S158"/>
    <mergeCell ref="D159:K159"/>
    <mergeCell ref="O159:P159"/>
    <mergeCell ref="Q159:S159"/>
    <mergeCell ref="D154:K154"/>
    <mergeCell ref="O154:P154"/>
    <mergeCell ref="Q154:S154"/>
    <mergeCell ref="D155:K155"/>
    <mergeCell ref="O155:P155"/>
    <mergeCell ref="Q155:S155"/>
    <mergeCell ref="D156:K156"/>
    <mergeCell ref="O156:P156"/>
    <mergeCell ref="Q156:S156"/>
    <mergeCell ref="D151:K151"/>
    <mergeCell ref="O151:P151"/>
    <mergeCell ref="Q151:S151"/>
    <mergeCell ref="D152:K152"/>
    <mergeCell ref="O152:P152"/>
    <mergeCell ref="Q152:S152"/>
    <mergeCell ref="D153:K153"/>
    <mergeCell ref="O153:P153"/>
    <mergeCell ref="Q153:S153"/>
    <mergeCell ref="D148:K148"/>
    <mergeCell ref="O148:P148"/>
    <mergeCell ref="Q148:S148"/>
    <mergeCell ref="D149:K149"/>
    <mergeCell ref="O149:P149"/>
    <mergeCell ref="Q149:S149"/>
    <mergeCell ref="D150:K150"/>
    <mergeCell ref="O150:P150"/>
    <mergeCell ref="Q150:S150"/>
    <mergeCell ref="D145:K145"/>
    <mergeCell ref="O145:P145"/>
    <mergeCell ref="Q145:S145"/>
    <mergeCell ref="D146:K146"/>
    <mergeCell ref="O146:P146"/>
    <mergeCell ref="Q146:S146"/>
    <mergeCell ref="D147:K147"/>
    <mergeCell ref="O147:P147"/>
    <mergeCell ref="Q147:S147"/>
    <mergeCell ref="D142:K142"/>
    <mergeCell ref="O142:P142"/>
    <mergeCell ref="Q142:S142"/>
    <mergeCell ref="D143:K143"/>
    <mergeCell ref="O143:P143"/>
    <mergeCell ref="Q143:S143"/>
    <mergeCell ref="D144:K144"/>
    <mergeCell ref="O144:P144"/>
    <mergeCell ref="Q144:S144"/>
    <mergeCell ref="D139:K139"/>
    <mergeCell ref="O139:P139"/>
    <mergeCell ref="Q139:S139"/>
    <mergeCell ref="D140:K140"/>
    <mergeCell ref="O140:P140"/>
    <mergeCell ref="Q140:S140"/>
    <mergeCell ref="D141:K141"/>
    <mergeCell ref="O141:P141"/>
    <mergeCell ref="Q141:S141"/>
    <mergeCell ref="D138:K138"/>
    <mergeCell ref="O138:P138"/>
    <mergeCell ref="Q138:S138"/>
    <mergeCell ref="D133:K133"/>
    <mergeCell ref="O133:P133"/>
    <mergeCell ref="Q133:S133"/>
    <mergeCell ref="D134:K134"/>
    <mergeCell ref="O134:P134"/>
    <mergeCell ref="Q134:S134"/>
    <mergeCell ref="D135:K135"/>
    <mergeCell ref="O135:P135"/>
    <mergeCell ref="Q135:S135"/>
    <mergeCell ref="D130:K130"/>
    <mergeCell ref="O130:P130"/>
    <mergeCell ref="Q130:S130"/>
    <mergeCell ref="D131:K131"/>
    <mergeCell ref="O131:P131"/>
    <mergeCell ref="Q131:S131"/>
    <mergeCell ref="Q137:S137"/>
    <mergeCell ref="B125:B126"/>
    <mergeCell ref="C125:C126"/>
    <mergeCell ref="D125:K126"/>
    <mergeCell ref="L125:L126"/>
    <mergeCell ref="M125:M126"/>
    <mergeCell ref="N125:N126"/>
    <mergeCell ref="O125:P126"/>
    <mergeCell ref="Q125:S126"/>
    <mergeCell ref="Q86:S86"/>
    <mergeCell ref="D87:K87"/>
    <mergeCell ref="O87:P87"/>
    <mergeCell ref="Q87:S87"/>
    <mergeCell ref="D89:K89"/>
    <mergeCell ref="O89:P89"/>
    <mergeCell ref="Q89:S89"/>
    <mergeCell ref="D86:K86"/>
    <mergeCell ref="D136:K136"/>
    <mergeCell ref="O136:P136"/>
    <mergeCell ref="Q136:S136"/>
    <mergeCell ref="D111:K111"/>
    <mergeCell ref="D117:K117"/>
    <mergeCell ref="Q99:S99"/>
    <mergeCell ref="D107:K107"/>
    <mergeCell ref="O107:P107"/>
    <mergeCell ref="O99:P99"/>
    <mergeCell ref="O101:P101"/>
    <mergeCell ref="D113:K113"/>
    <mergeCell ref="O113:P113"/>
    <mergeCell ref="D102:K102"/>
    <mergeCell ref="O102:P102"/>
    <mergeCell ref="D100:K100"/>
    <mergeCell ref="D101:K101"/>
    <mergeCell ref="Q46:S46"/>
    <mergeCell ref="T20:T21"/>
    <mergeCell ref="N14:N16"/>
    <mergeCell ref="O20:P21"/>
    <mergeCell ref="O103:P103"/>
    <mergeCell ref="Q103:S103"/>
    <mergeCell ref="D106:K106"/>
    <mergeCell ref="O106:P106"/>
    <mergeCell ref="D132:K132"/>
    <mergeCell ref="O132:P132"/>
    <mergeCell ref="Q132:S132"/>
    <mergeCell ref="D127:K127"/>
    <mergeCell ref="O127:P127"/>
    <mergeCell ref="Q127:S127"/>
    <mergeCell ref="D128:K128"/>
    <mergeCell ref="O128:P128"/>
    <mergeCell ref="Q128:S128"/>
    <mergeCell ref="D129:K129"/>
    <mergeCell ref="O129:P129"/>
    <mergeCell ref="Q129:S129"/>
    <mergeCell ref="Q20:S21"/>
    <mergeCell ref="O22:P22"/>
    <mergeCell ref="O23:P23"/>
    <mergeCell ref="O24:P24"/>
    <mergeCell ref="Q35:S35"/>
    <mergeCell ref="Q31:S31"/>
    <mergeCell ref="Q32:S32"/>
    <mergeCell ref="Q42:S42"/>
    <mergeCell ref="D53:K53"/>
    <mergeCell ref="O53:P53"/>
    <mergeCell ref="Q53:S53"/>
    <mergeCell ref="D51:K51"/>
    <mergeCell ref="D18:H18"/>
    <mergeCell ref="Q26:S26"/>
    <mergeCell ref="O25:P25"/>
    <mergeCell ref="S14:T14"/>
    <mergeCell ref="S16:T16"/>
    <mergeCell ref="Q56:S56"/>
    <mergeCell ref="O45:P45"/>
    <mergeCell ref="Q45:S45"/>
    <mergeCell ref="O46:P46"/>
    <mergeCell ref="O48:P48"/>
    <mergeCell ref="Q29:S29"/>
    <mergeCell ref="O29:P29"/>
    <mergeCell ref="O30:P30"/>
    <mergeCell ref="Q58:S58"/>
    <mergeCell ref="O49:P49"/>
    <mergeCell ref="D48:K48"/>
    <mergeCell ref="D50:K50"/>
    <mergeCell ref="D56:K56"/>
    <mergeCell ref="D29:K29"/>
    <mergeCell ref="D32:K32"/>
    <mergeCell ref="D31:K31"/>
    <mergeCell ref="Q51:S51"/>
    <mergeCell ref="Q33:S33"/>
    <mergeCell ref="D46:K46"/>
    <mergeCell ref="D41:K41"/>
    <mergeCell ref="D42:K42"/>
    <mergeCell ref="D43:K43"/>
    <mergeCell ref="O55:P55"/>
    <mergeCell ref="D57:K57"/>
    <mergeCell ref="D49:K49"/>
    <mergeCell ref="O52:P52"/>
    <mergeCell ref="Q52:S52"/>
    <mergeCell ref="T125:T126"/>
    <mergeCell ref="D137:K137"/>
    <mergeCell ref="O137:P137"/>
    <mergeCell ref="B6:T6"/>
    <mergeCell ref="O27:P27"/>
    <mergeCell ref="O28:P28"/>
    <mergeCell ref="D25:K25"/>
    <mergeCell ref="D26:K26"/>
    <mergeCell ref="O26:P26"/>
    <mergeCell ref="D22:K22"/>
    <mergeCell ref="D20:K21"/>
    <mergeCell ref="C20:C21"/>
    <mergeCell ref="B20:B21"/>
    <mergeCell ref="M20:M21"/>
    <mergeCell ref="N20:N21"/>
    <mergeCell ref="Q24:S24"/>
    <mergeCell ref="L20:L21"/>
    <mergeCell ref="Q22:S22"/>
    <mergeCell ref="B14:C14"/>
    <mergeCell ref="B16:C16"/>
    <mergeCell ref="I14:J14"/>
    <mergeCell ref="G8:T8"/>
    <mergeCell ref="Q23:S23"/>
    <mergeCell ref="D27:K27"/>
    <mergeCell ref="D28:K28"/>
    <mergeCell ref="B18:C18"/>
    <mergeCell ref="D24:K24"/>
    <mergeCell ref="D23:K23"/>
    <mergeCell ref="E10:G10"/>
    <mergeCell ref="O14:P14"/>
    <mergeCell ref="O16:P16"/>
    <mergeCell ref="I16:J16"/>
    <mergeCell ref="Q114:S114"/>
    <mergeCell ref="D114:K114"/>
    <mergeCell ref="O114:P114"/>
    <mergeCell ref="D115:K115"/>
    <mergeCell ref="O115:P115"/>
    <mergeCell ref="Q90:S90"/>
    <mergeCell ref="Q117:S117"/>
    <mergeCell ref="O88:P88"/>
    <mergeCell ref="Q88:S88"/>
    <mergeCell ref="O86:P86"/>
    <mergeCell ref="Q113:S113"/>
    <mergeCell ref="D112:K112"/>
    <mergeCell ref="O110:P110"/>
    <mergeCell ref="O111:P111"/>
    <mergeCell ref="Q111:S111"/>
    <mergeCell ref="Q107:S107"/>
    <mergeCell ref="Q100:S100"/>
    <mergeCell ref="D99:K99"/>
    <mergeCell ref="Q94:S94"/>
    <mergeCell ref="Q115:S115"/>
    <mergeCell ref="D91:K91"/>
    <mergeCell ref="O91:P91"/>
    <mergeCell ref="D52:K52"/>
    <mergeCell ref="B1597:C1597"/>
    <mergeCell ref="O1597:P1597"/>
    <mergeCell ref="O70:P70"/>
    <mergeCell ref="O69:P69"/>
    <mergeCell ref="O94:P94"/>
    <mergeCell ref="O93:P93"/>
    <mergeCell ref="Q93:S93"/>
    <mergeCell ref="Q101:S101"/>
    <mergeCell ref="Q91:S91"/>
    <mergeCell ref="Q98:S98"/>
    <mergeCell ref="O100:P100"/>
    <mergeCell ref="O117:P117"/>
    <mergeCell ref="D119:K119"/>
    <mergeCell ref="O119:P119"/>
    <mergeCell ref="D104:K104"/>
    <mergeCell ref="O104:P104"/>
    <mergeCell ref="Q104:S104"/>
    <mergeCell ref="Q69:S69"/>
    <mergeCell ref="D71:K71"/>
    <mergeCell ref="C1562:T1562"/>
    <mergeCell ref="C1561:T1561"/>
    <mergeCell ref="D84:K84"/>
    <mergeCell ref="O84:P84"/>
    <mergeCell ref="Q81:S81"/>
    <mergeCell ref="D83:K83"/>
    <mergeCell ref="O83:P83"/>
    <mergeCell ref="Q83:S83"/>
    <mergeCell ref="D82:K82"/>
    <mergeCell ref="O82:P82"/>
    <mergeCell ref="Q82:S82"/>
    <mergeCell ref="Q112:S112"/>
    <mergeCell ref="Q54:S54"/>
    <mergeCell ref="L67:L68"/>
    <mergeCell ref="D61:K61"/>
    <mergeCell ref="Q61:S61"/>
    <mergeCell ref="O56:P56"/>
    <mergeCell ref="D54:K54"/>
    <mergeCell ref="O61:P61"/>
    <mergeCell ref="D59:K59"/>
    <mergeCell ref="D58:K58"/>
    <mergeCell ref="D75:K75"/>
    <mergeCell ref="D94:K94"/>
    <mergeCell ref="O97:P97"/>
    <mergeCell ref="Q97:S97"/>
    <mergeCell ref="O112:P112"/>
    <mergeCell ref="D103:K103"/>
    <mergeCell ref="D79:K79"/>
    <mergeCell ref="O81:P81"/>
    <mergeCell ref="D81:K81"/>
    <mergeCell ref="Q102:S102"/>
    <mergeCell ref="D110:K110"/>
    <mergeCell ref="D93:K93"/>
    <mergeCell ref="Q79:S79"/>
    <mergeCell ref="O78:P78"/>
    <mergeCell ref="Q78:S78"/>
    <mergeCell ref="D88:K88"/>
    <mergeCell ref="O54:P54"/>
    <mergeCell ref="D78:K78"/>
    <mergeCell ref="M65:R65"/>
    <mergeCell ref="B64:T64"/>
    <mergeCell ref="Q59:S59"/>
    <mergeCell ref="O59:P59"/>
    <mergeCell ref="Q55:S55"/>
    <mergeCell ref="O77:P77"/>
    <mergeCell ref="O72:P72"/>
    <mergeCell ref="Q72:S72"/>
    <mergeCell ref="O79:P79"/>
    <mergeCell ref="Q70:S70"/>
    <mergeCell ref="D77:K77"/>
    <mergeCell ref="D76:K76"/>
    <mergeCell ref="D80:K80"/>
    <mergeCell ref="O80:P80"/>
    <mergeCell ref="Q80:S80"/>
    <mergeCell ref="D85:K85"/>
    <mergeCell ref="O85:P85"/>
    <mergeCell ref="Q71:S71"/>
    <mergeCell ref="D70:K70"/>
    <mergeCell ref="O75:P75"/>
    <mergeCell ref="D74:K74"/>
    <mergeCell ref="Q73:S73"/>
    <mergeCell ref="Q77:S77"/>
    <mergeCell ref="O76:P76"/>
    <mergeCell ref="Q76:S76"/>
    <mergeCell ref="D69:K69"/>
    <mergeCell ref="D73:K73"/>
    <mergeCell ref="O57:P57"/>
    <mergeCell ref="O58:P58"/>
    <mergeCell ref="O71:P71"/>
    <mergeCell ref="Q27:S27"/>
    <mergeCell ref="O31:P31"/>
    <mergeCell ref="O32:P32"/>
    <mergeCell ref="O37:P37"/>
    <mergeCell ref="O33:P33"/>
    <mergeCell ref="O34:P34"/>
    <mergeCell ref="O36:P36"/>
    <mergeCell ref="Q36:S36"/>
    <mergeCell ref="Q28:S28"/>
    <mergeCell ref="Q25:S25"/>
    <mergeCell ref="D36:K36"/>
    <mergeCell ref="O51:P51"/>
    <mergeCell ref="B63:T63"/>
    <mergeCell ref="O47:P47"/>
    <mergeCell ref="O73:P73"/>
    <mergeCell ref="D72:K72"/>
    <mergeCell ref="C67:C68"/>
    <mergeCell ref="O42:P42"/>
    <mergeCell ref="D67:K68"/>
    <mergeCell ref="M67:M68"/>
    <mergeCell ref="N67:N68"/>
    <mergeCell ref="Q67:S68"/>
    <mergeCell ref="Q57:S57"/>
    <mergeCell ref="Q60:S60"/>
    <mergeCell ref="D60:K60"/>
    <mergeCell ref="O60:P60"/>
    <mergeCell ref="D55:K55"/>
    <mergeCell ref="D35:K35"/>
    <mergeCell ref="O35:P35"/>
    <mergeCell ref="Q34:S34"/>
    <mergeCell ref="O50:P50"/>
    <mergeCell ref="Q50:S50"/>
    <mergeCell ref="O43:P43"/>
    <mergeCell ref="Q43:S43"/>
    <mergeCell ref="O41:P41"/>
    <mergeCell ref="Q41:S41"/>
    <mergeCell ref="M123:R123"/>
    <mergeCell ref="D105:K105"/>
    <mergeCell ref="O105:P105"/>
    <mergeCell ref="Q105:S105"/>
    <mergeCell ref="O118:P118"/>
    <mergeCell ref="Q118:S118"/>
    <mergeCell ref="D116:K116"/>
    <mergeCell ref="O116:P116"/>
    <mergeCell ref="Q116:S116"/>
    <mergeCell ref="B121:T121"/>
    <mergeCell ref="Q119:S119"/>
    <mergeCell ref="D118:K118"/>
    <mergeCell ref="Q106:S106"/>
    <mergeCell ref="D108:K108"/>
    <mergeCell ref="O108:P108"/>
    <mergeCell ref="Q108:S108"/>
    <mergeCell ref="D109:K109"/>
    <mergeCell ref="O109:P109"/>
    <mergeCell ref="Q109:S109"/>
    <mergeCell ref="D96:K96"/>
    <mergeCell ref="Q84:S84"/>
    <mergeCell ref="Q75:S75"/>
    <mergeCell ref="O74:P74"/>
    <mergeCell ref="Q30:S30"/>
    <mergeCell ref="D47:K47"/>
    <mergeCell ref="Q37:S37"/>
    <mergeCell ref="D1594:K1594"/>
    <mergeCell ref="D1595:K1595"/>
    <mergeCell ref="D1596:K1596"/>
    <mergeCell ref="L1591:L1592"/>
    <mergeCell ref="C1591:C1592"/>
    <mergeCell ref="B1591:B1592"/>
    <mergeCell ref="D97:K97"/>
    <mergeCell ref="Q1591:R1591"/>
    <mergeCell ref="Q1592:R1592"/>
    <mergeCell ref="Q1593:R1593"/>
    <mergeCell ref="Q1594:R1594"/>
    <mergeCell ref="Q1595:R1595"/>
    <mergeCell ref="Q1596:R1596"/>
    <mergeCell ref="D34:K34"/>
    <mergeCell ref="D45:K45"/>
    <mergeCell ref="D30:K30"/>
    <mergeCell ref="D33:K33"/>
    <mergeCell ref="D37:K37"/>
    <mergeCell ref="D38:K38"/>
    <mergeCell ref="O38:P38"/>
    <mergeCell ref="Q38:S38"/>
    <mergeCell ref="D39:K39"/>
    <mergeCell ref="O39:P39"/>
    <mergeCell ref="Q39:S39"/>
    <mergeCell ref="D40:K40"/>
    <mergeCell ref="O40:P40"/>
    <mergeCell ref="Q40:S40"/>
    <mergeCell ref="D44:K44"/>
    <mergeCell ref="O44:P44"/>
    <mergeCell ref="Q1597:R1597"/>
    <mergeCell ref="S1591:T1592"/>
    <mergeCell ref="D92:K92"/>
    <mergeCell ref="O92:P92"/>
    <mergeCell ref="Q92:S92"/>
    <mergeCell ref="B1564:T1564"/>
    <mergeCell ref="O1593:P1593"/>
    <mergeCell ref="O1594:P1594"/>
    <mergeCell ref="O1595:P1595"/>
    <mergeCell ref="O1596:P1596"/>
    <mergeCell ref="O1591:P1592"/>
    <mergeCell ref="D1591:K1592"/>
    <mergeCell ref="D1593:K1593"/>
    <mergeCell ref="B122:T122"/>
    <mergeCell ref="Q44:S44"/>
    <mergeCell ref="B67:B68"/>
    <mergeCell ref="T67:T68"/>
    <mergeCell ref="Q47:S47"/>
    <mergeCell ref="Q48:S48"/>
    <mergeCell ref="Q49:S49"/>
    <mergeCell ref="D95:K95"/>
    <mergeCell ref="O95:P95"/>
    <mergeCell ref="Q95:S95"/>
    <mergeCell ref="Q74:S74"/>
    <mergeCell ref="O96:P96"/>
    <mergeCell ref="Q96:S96"/>
    <mergeCell ref="O67:P68"/>
    <mergeCell ref="D90:K90"/>
    <mergeCell ref="O90:P90"/>
    <mergeCell ref="Q85:S85"/>
    <mergeCell ref="D98:K98"/>
    <mergeCell ref="O98:P98"/>
  </mergeCells>
  <conditionalFormatting sqref="B1077:D1126 M1077:M1126 B1133:D1182 M1133:M1182 B22:D61 M22:M61 B69:D119 M69:M119 B127:D176 M127:M176 B184:D233 M184:M233 B259:D298 M259:M298 B306:D355 M306:M355 B363:D412 B420:D469 M363:M412 M420:M469 B495:D534 M495:M534 B542:D591 M542:M591 B599:D648 B656:D705 M599:M648 M656:M705 B731:D773 M731:M773 B781:D830 M781:M830 B838:D887 B895:D944 M838:M887 M895:M944 B970:D1012 M970:M1012 B1020:D1069 M1020:M1069">
    <cfRule type="cellIs" dxfId="370" priority="165" stopIfTrue="1" operator="equal">
      <formula>0</formula>
    </cfRule>
  </conditionalFormatting>
  <conditionalFormatting sqref="N1133:N1182 N22:N61 N69:N119 N127:N176 N184:N233 N259:N298 N306:N355 N363:N412 N420:N469 N495:N534 N542:N591 N599:N648 N656:N705 N731:N773 N781:N830 N838:N887 N895:N944 N970:N1012 N1020:N1069 N1077:N1126">
    <cfRule type="cellIs" dxfId="369" priority="154" stopIfTrue="1" operator="equal">
      <formula>0</formula>
    </cfRule>
  </conditionalFormatting>
  <conditionalFormatting sqref="O1133:O1182 O22:O61 Q22:Q61 O69:O119 Q69:Q119 O127:O176 Q127:Q176 O184:O233 Q184:Q233 O259:O298 Q259:Q298 O306:O355 Q306:Q355 O363:O412 O420:O469 Q363:Q412 Q420:Q469 O495:O534 O542:O591 O599:O648 O656:O705 O781:O830 O838:O887 O895:O944 O970:O1012 O1020:O1069 O1077:O1126 Q542:Q591 Q599:Q648 Q656:Q705 Q731:Q773 Q781:Q830 Q838:Q887 Q895:Q944 Q970:Q1012 Q1020:Q1069 Q1077:Q1126 Q495:Q534 Q1133:Q1182 O731:O773">
    <cfRule type="cellIs" dxfId="368" priority="153" stopIfTrue="1" operator="equal">
      <formula>0</formula>
    </cfRule>
  </conditionalFormatting>
  <conditionalFormatting sqref="O1133:O1182 O22:O61 D18 G18 Q22:Q61 O69:O119 Q69:Q119 O127:O176 Q127:Q176 O184:O233 Q184:Q233 O259:O298 Q259:Q298 O306:O355 Q306:Q355 O363:O412 O420:O469 Q363:Q412 Q420:Q469 O495:O534 O542:O591 O599:O648 O656:O705 D727 G727 O781:O830 O838:O887 O895:O944 D966 G966 O970:O1012 O1020:O1069 O1077:O1126 Q542:Q591 Q599:Q648 Q656:Q705 Q731:Q773 Q781:Q830 Q838:Q887 Q895:Q944 Q970:Q1012 Q1020:Q1069 Q1077:Q1126 Q495:Q534 Q1133:Q1182 O731:O773 D255 G255 D491 G491">
    <cfRule type="cellIs" dxfId="367" priority="150" stopIfTrue="1" operator="equal">
      <formula>""</formula>
    </cfRule>
  </conditionalFormatting>
  <conditionalFormatting sqref="L1133:L1182 L22:L61 E10 G8:T8 L69:L119 L127:L176 L184:L233 L259:L298 E247 G245:T245 L306:L355 L363:L412 L420:L469 L495:L534 E483 G481:T481 L542:L591 L599:L648 L656:L705 E719 G717:T717 L731:L773 L781:L830 L838:L887 L895:L944 E958 G956:T956 L970:L1012 L1020:L1069 L1077:L1126">
    <cfRule type="cellIs" dxfId="366" priority="120" stopIfTrue="1" operator="equal">
      <formula>""</formula>
    </cfRule>
  </conditionalFormatting>
  <dataValidations xWindow="826" yWindow="362" count="22">
    <dataValidation type="list" allowBlank="1" showErrorMessage="1" sqref="M1593:M1596">
      <formula1>#REF!</formula1>
    </dataValidation>
    <dataValidation allowBlank="1" showErrorMessage="1" sqref="N1594:N1596"/>
    <dataValidation type="decimal" allowBlank="1" showInputMessage="1" errorTitle="ATENÇÃO!" error="Esse campo só aceita NÚMEROS. " sqref="Q1593:Q1596">
      <formula1>0.1</formula1>
      <formula2>999999999.999999</formula2>
    </dataValidation>
    <dataValidation allowBlank="1" showInputMessage="1" showErrorMessage="1" promptTitle="ATENÇÃO" prompt="Faça a correlação entre o item solicitado e o orçamento apresentado." sqref="L1133:L1183 L22:L62 L127:L177 L184:L234 L259:L299 L306:L356 L363:L413 L420:L470 L495:L535 L542:L592 L599:L649 L731:L774 L656:L706 L781:L831 L838:L888 L970:L1013 L895:L945 L1020:L1070 L69:L120 L1077:L1126"/>
    <dataValidation type="decimal" allowBlank="1" showInputMessage="1" showErrorMessage="1" errorTitle="ATENÇÃO!" error="Esse campo só aceita NÚMEROS. " sqref="N1133:O1183 P1183 N1077:O1126 P177 N22:O61 P234 N127:O177 P356 N259:O298 N299:P299 N184:O234 P413 N306:O356 P470 N363:O413 P592 N495:O534 N535:P535 N420:O470 P649 N542:O592 P706 N599:O649 P831 N656:O706 N774:P774 P120 P888 N781:O831 P945 N838:O888 P1070 N895:O945 N1013:P1013 N970:O1012 N1020:O1070 N69:O120 N62:P62 N731:O773">
      <formula1>0.1</formula1>
      <formula2>9999999999999.99</formula2>
    </dataValidation>
    <dataValidation type="list" allowBlank="1" showErrorMessage="1" sqref="M1183 M177 M234 M356 M299 M413 M470 M592 M535 M649 M706 M831 M774 M888 M945 M1070 M1013 M62 M120">
      <formula1>#REF!</formula1>
    </dataValidation>
    <dataValidation type="decimal" allowBlank="1" showInputMessage="1" errorTitle="ATENÇÃO!" error="Esse campo só aceita NÚMEROS. " sqref="R120:S120 R1183:S1183 Q1077:Q1126 R177:S177 Q22:Q61 R234:S234 Q127:Q177 R356:S356 Q306:Q356 Q299:S299 Q259:Q298 R413:S413 Q184:Q234 R470:S470 Q363:Q413 R592:S592 Q420:Q470 Q535:S535 Q495:Q534 R649:S649 Q1020:Q1070 R706:S706 Q542:Q592 R831:S831 Q656:Q706 Q774:S774 Q599:Q649 R888:S888 Q731:Q773 R945:S945 Q781:Q831 R1070:S1070 Q895:Q945 Q1013:S1013 Q970:Q1012 Q838:Q888 Q69:Q120 Q62:S62 Q1133:Q1183">
      <formula1>0.1</formula1>
      <formula2>9999999999999.99</formula2>
    </dataValidation>
    <dataValidation allowBlank="1" showInputMessage="1" showErrorMessage="1" promptTitle="ATENÇÃO!" prompt="PARA RADIOISÓTOPOS OU RADIOATIVOS,  INDICAR O Nº DE AUTORIZAÇÃO DA CNEN PARA O PESQUISADOR  E PARA A INSTITUIÇÃO." sqref="D1183:K1183 D177:K177 D234:K234 D299:K299 D356:K356 D413:K413 D470:K470 D535:K535 D592:K592 D649:K649 D706:K706 D774:K774 D831:K831 D888:K888 D945:K945 D1013:K1013 D1070:K1070 D62:K62 D120:K120"/>
    <dataValidation type="whole" allowBlank="1" showInputMessage="1" showErrorMessage="1" errorTitle="ATENÇÃO" error="ESTE CAMPO SÓ ACEITA NÚMEROS INTEIROS" sqref="C1133:C1183 C22:C62 C127:C177 C184:C234 C259:C299 C306:C356 C363:C413 C420:C470 C495:C535 C542:C592 C599:C649 C731:C774 C656:C706 C781:C831 C838:C888 C970:C1013 C895:C945 C1020:C1070 C69:C120 C1077:C1126">
      <formula1>1</formula1>
      <formula2>1000000000</formula2>
    </dataValidation>
    <dataValidation operator="greaterThan" allowBlank="1" showErrorMessage="1" errorTitle="ATENÇÃO" error="O número do item nao pode ser igual ao anterior!!!!BURRÃO!!!_x000a__x000a_" sqref="B1594:B1596"/>
    <dataValidation allowBlank="1" showErrorMessage="1" promptTitle="ATENÇÃO!" prompt="PARA RADIOISÓTOPOS OU RADIOATIVOS,  INDICAR O Nº DE AUTORIZAÇÃO DA CNEN PARA O PESQUISADOR  E PARA A INSTITUIÇÃO." sqref="D1133:K1182 D22:K61 D127:K176 D259:K298 D184:K233 D306:K355 D363:K412 D495:K534 D420:K469 D542:K591 D599:K648 D656:K705 D731:K773 D781:K830 D838:K887 D895:K944 D970:K1012 D1020:K1069 D69:K119 D1077:K1126"/>
    <dataValidation type="list" allowBlank="1" showErrorMessage="1" sqref="M1133:M1182 M1077:M1126 M1020:M1069 M970:M1012">
      <formula1>$V$970:$V$975</formula1>
    </dataValidation>
    <dataValidation allowBlank="1" showInputMessage="1" showErrorMessage="1" promptTitle="EXEMPLO:" prompt="USD, EUR, GBP, JPY" sqref="Q251 K251 K253 D253 D251 Q253 Q487 K487 K489 D489 D487 Q489 Q723 K723 K725 D725 D723 Q725 Q962 K962 K964 D964 D962 Q964 Q16 D14 D16 K16 K14 Q14"/>
    <dataValidation allowBlank="1" showInputMessage="1" showErrorMessage="1" promptTitle="ATENÇÃO!" prompt="PREENCHIMENTO OBRIGATÓRIO SE O PROJETO ENVOLVER A_x000a_A AQUISIÇÃO DE RADIOISÓTOPOS OU RADIOATIVOS." sqref="L246 L482 L718 L957 L9"/>
    <dataValidation allowBlank="1" showErrorMessage="1" promptTitle="ATENÇÃO!" prompt="PREENCHIMENTO OBRIGATÓRIO SE O PROJETO ENVOLVER A_x000a_A AQUISIÇÃO DE RADIOISÓTOPOS OU RADIOATIVOS." sqref="L248:Q248 J247:L247 M246:P247 L484:Q484 J483:L483 M482:P483 L720:Q720 J719:L719 M718:P719 L959:Q959 J958:L958 M957:P958 M9:P10 J10:L10 L11:Q11"/>
    <dataValidation allowBlank="1" showInputMessage="1" showErrorMessage="1" promptTitle="EXEMPLO:" prompt="99/99999-9 - (SE FOR PEDIDO INICIAL, NÃO É NECESSÁRIO PREENCHER ESTE CAMPO)." sqref="E247 E483 E719 E958 E10"/>
    <dataValidation type="list" allowBlank="1" showErrorMessage="1" sqref="M127:M176 M22:M61 M69:M119 M184:M233">
      <formula1>$V$22:$V$27</formula1>
    </dataValidation>
    <dataValidation type="decimal" allowBlank="1" showInputMessage="1" showErrorMessage="1" errorTitle="ATENÇÃO" error="Insira aqui o valor da taxa utilizada na conversão para o dólar americano._x000a__x000a_Consulte nos sites: _x000a__x000a_http://www.investnews.net --&gt; Conversor de Moedas_x000a__x000a_http://www.bcb.gov.br --&gt; Serviços ao Cidadão --&gt; Conversão de Moedas._x000a__x000a_" promptTitle="ATENÇÃO!" prompt="Insira aqui o valor da taxa utilizada na conversão para o dólar americano._x000a__x000a_Para conversão de moedas, consulte o site do Banco Central do Brasil:_x000a__x000a_Clique no LINK abaixo e acesse a página de Conversão de Moedas._x000a__x000a_" sqref="S251:T251 S253:T253 M251 M253 F251 F253 S487:T487 S489:T489 M487 M489 F487 F489 S723:T723 S725:T725 M723 M725 F723 F725 S962:T962 S964:T964 M962 M964 F962 F964 F16 F14 M16 M14 S16:T16 S14:T14">
      <formula1>0.00001</formula1>
      <formula2>999999.999999</formula2>
    </dataValidation>
    <dataValidation type="list" allowBlank="1" showErrorMessage="1" sqref="M259:M298 M363:M412 M306:M355 M420:M469">
      <formula1>$V$259:$V$264</formula1>
    </dataValidation>
    <dataValidation type="list" allowBlank="1" showErrorMessage="1" sqref="M495:M534 M599:M648 M542:M591 M656:M705">
      <formula1>$V$495:$V$500</formula1>
    </dataValidation>
    <dataValidation type="list" allowBlank="1" showErrorMessage="1" sqref="M731:M773 M838:M887 M781:M830 M895:M944">
      <formula1>$V$731:$V$736</formula1>
    </dataValidation>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1"/>
  </dataValidations>
  <printOptions horizontalCentered="1"/>
  <pageMargins left="0.74803149606299213" right="0.27559055118110237" top="0.39370078740157483" bottom="0.39370078740157483" header="0" footer="0"/>
  <pageSetup paperSize="9" scale="61" fitToHeight="20" orientation="portrait" r:id="rId1"/>
  <headerFooter alignWithMargins="0"/>
  <rowBreaks count="19" manualBreakCount="19">
    <brk id="65" min="1" max="19" man="1"/>
    <brk id="123" min="1" max="19" man="1"/>
    <brk id="180" min="1" max="19" man="1"/>
    <brk id="237" min="1" max="19" man="1"/>
    <brk id="302" min="1" max="19" man="1"/>
    <brk id="359" min="1" max="19" man="1"/>
    <brk id="416" min="1" max="19" man="1"/>
    <brk id="473" min="1" max="19" man="1"/>
    <brk id="538" min="1" max="19" man="1"/>
    <brk id="595" min="1" max="19" man="1"/>
    <brk id="652" min="1" max="19" man="1"/>
    <brk id="709" min="1" max="19" man="1"/>
    <brk id="777" min="1" max="19" man="1"/>
    <brk id="834" min="1" max="19" man="1"/>
    <brk id="891" min="1" max="19" man="1"/>
    <brk id="948" min="1" max="19" man="1"/>
    <brk id="1016" min="1" max="19" man="1"/>
    <brk id="1073" min="1" max="19" man="1"/>
    <brk id="1129" min="1" max="1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II66820"/>
  <sheetViews>
    <sheetView showGridLines="0" showRowColHeaders="0" zoomScaleNormal="100" zoomScaleSheetLayoutView="80" workbookViewId="0"/>
  </sheetViews>
  <sheetFormatPr defaultColWidth="0" defaultRowHeight="12.75" zeroHeight="1"/>
  <cols>
    <col min="1" max="1" width="2.28515625" style="677" customWidth="1"/>
    <col min="2" max="2" width="10.5703125" style="249" customWidth="1"/>
    <col min="3" max="3" width="7.7109375" style="676" customWidth="1"/>
    <col min="4" max="4" width="12.42578125" style="676" customWidth="1"/>
    <col min="5" max="5" width="8.42578125" style="676" customWidth="1"/>
    <col min="6" max="6" width="8.42578125" style="249" customWidth="1"/>
    <col min="7" max="7" width="0.85546875" style="249" customWidth="1"/>
    <col min="8" max="8" width="10" style="249" customWidth="1"/>
    <col min="9" max="9" width="9.7109375" style="249" customWidth="1"/>
    <col min="10" max="10" width="8.85546875" style="249" customWidth="1"/>
    <col min="11" max="11" width="16" style="249" customWidth="1"/>
    <col min="12" max="12" width="5.28515625" style="676" customWidth="1"/>
    <col min="13" max="13" width="19.42578125" style="249" customWidth="1"/>
    <col min="14" max="14" width="14" style="249" customWidth="1"/>
    <col min="15" max="15" width="2.42578125" style="677" customWidth="1"/>
    <col min="16" max="19" width="9.140625" style="249" hidden="1" customWidth="1"/>
    <col min="20" max="243" width="0" style="249" hidden="1" customWidth="1"/>
    <col min="244" max="16384" width="9.140625" style="249" hidden="1"/>
  </cols>
  <sheetData>
    <row r="1" spans="1:29" s="50" customFormat="1" ht="7.5" customHeight="1">
      <c r="A1" s="360"/>
      <c r="B1" s="62"/>
      <c r="C1" s="62"/>
      <c r="D1" s="62"/>
      <c r="J1" s="62"/>
      <c r="K1" s="62"/>
      <c r="O1" s="209"/>
    </row>
    <row r="2" spans="1:29" s="50" customFormat="1" ht="12.75" customHeight="1">
      <c r="A2" s="366"/>
      <c r="B2" s="62"/>
      <c r="C2" s="62"/>
      <c r="D2" s="62"/>
      <c r="J2" s="62"/>
      <c r="K2" s="62"/>
      <c r="O2" s="209"/>
    </row>
    <row r="3" spans="1:29" s="50" customFormat="1" ht="12.75" customHeight="1">
      <c r="A3" s="366"/>
      <c r="B3" s="62"/>
      <c r="C3" s="62"/>
      <c r="D3" s="62"/>
      <c r="J3" s="62"/>
      <c r="K3" s="62"/>
      <c r="O3" s="209"/>
    </row>
    <row r="4" spans="1:29" s="50" customFormat="1" ht="12.75" customHeight="1">
      <c r="A4" s="366"/>
      <c r="B4" s="62"/>
      <c r="C4" s="62"/>
      <c r="D4" s="62"/>
      <c r="J4" s="62"/>
      <c r="K4" s="62"/>
      <c r="O4" s="209"/>
    </row>
    <row r="5" spans="1:29" s="50" customFormat="1" ht="12.75" customHeight="1">
      <c r="A5" s="366"/>
      <c r="B5" s="62"/>
      <c r="C5" s="62"/>
      <c r="D5" s="62"/>
      <c r="J5" s="62"/>
      <c r="K5" s="62"/>
      <c r="O5" s="209"/>
    </row>
    <row r="6" spans="1:29" s="50" customFormat="1" ht="19.5" customHeight="1">
      <c r="A6" s="367"/>
      <c r="B6" s="309" t="s">
        <v>181</v>
      </c>
    </row>
    <row r="7" spans="1:29" s="50" customFormat="1" ht="6" customHeight="1">
      <c r="A7" s="367"/>
      <c r="B7" s="5"/>
      <c r="C7" s="7"/>
      <c r="D7" s="7"/>
      <c r="E7" s="56"/>
      <c r="F7" s="56"/>
      <c r="G7" s="56"/>
      <c r="H7" s="56"/>
      <c r="I7" s="56"/>
      <c r="J7" s="56"/>
      <c r="K7" s="56"/>
      <c r="L7" s="56"/>
      <c r="M7" s="56"/>
      <c r="N7" s="2"/>
      <c r="O7" s="209"/>
    </row>
    <row r="8" spans="1:29" s="50" customFormat="1" ht="19.5" customHeight="1">
      <c r="A8" s="368"/>
      <c r="B8" s="5" t="s">
        <v>97</v>
      </c>
      <c r="C8" s="32"/>
      <c r="D8" s="7"/>
      <c r="E8" s="1663"/>
      <c r="F8" s="1663"/>
      <c r="G8" s="1663"/>
      <c r="H8" s="1663"/>
      <c r="I8" s="1663"/>
      <c r="J8" s="1663"/>
      <c r="K8" s="1663"/>
      <c r="L8" s="1663"/>
      <c r="M8" s="1663"/>
      <c r="N8" s="1663"/>
      <c r="O8" s="209"/>
      <c r="P8" s="423"/>
      <c r="Q8" s="423"/>
      <c r="R8" s="423"/>
      <c r="S8" s="101"/>
      <c r="T8" s="65"/>
    </row>
    <row r="9" spans="1:29" s="50" customFormat="1" ht="6" customHeight="1">
      <c r="A9" s="366"/>
      <c r="B9" s="5"/>
      <c r="C9" s="6"/>
      <c r="D9" s="7"/>
      <c r="E9" s="7"/>
      <c r="F9" s="32"/>
      <c r="G9" s="32"/>
      <c r="H9" s="32"/>
      <c r="I9" s="32"/>
      <c r="J9" s="32"/>
      <c r="K9" s="32"/>
      <c r="L9" s="32"/>
      <c r="M9" s="31"/>
      <c r="N9" s="31"/>
      <c r="O9" s="359"/>
      <c r="P9" s="64"/>
      <c r="Q9" s="64"/>
      <c r="R9" s="64"/>
      <c r="S9" s="65"/>
      <c r="T9" s="65"/>
    </row>
    <row r="10" spans="1:29" s="36" customFormat="1" ht="19.5" customHeight="1">
      <c r="A10" s="369"/>
      <c r="B10" s="1607" t="s">
        <v>0</v>
      </c>
      <c r="C10" s="1610"/>
      <c r="D10" s="1612"/>
      <c r="E10" s="1612"/>
      <c r="F10" s="1612"/>
      <c r="G10" s="32"/>
      <c r="I10" s="32"/>
      <c r="J10" s="32"/>
      <c r="K10" s="32"/>
      <c r="L10" s="32"/>
      <c r="M10" s="31"/>
      <c r="N10" s="31"/>
      <c r="O10" s="360"/>
      <c r="P10" s="102"/>
      <c r="Q10" s="50"/>
      <c r="R10" s="50"/>
      <c r="S10" s="50"/>
      <c r="T10" s="50"/>
      <c r="X10" s="35"/>
      <c r="Y10" s="35"/>
      <c r="Z10" s="35"/>
      <c r="AA10" s="35"/>
      <c r="AB10" s="35"/>
      <c r="AC10" s="35"/>
    </row>
    <row r="11" spans="1:29" s="50" customFormat="1" ht="7.5" customHeight="1">
      <c r="A11" s="366"/>
      <c r="B11" s="5"/>
      <c r="C11" s="6"/>
      <c r="D11" s="7"/>
      <c r="E11" s="7"/>
      <c r="F11" s="32"/>
      <c r="G11" s="32"/>
      <c r="H11" s="32"/>
      <c r="I11" s="32"/>
      <c r="J11" s="32"/>
      <c r="K11" s="32"/>
      <c r="L11" s="32"/>
      <c r="M11" s="31"/>
      <c r="N11" s="31"/>
      <c r="O11" s="209"/>
    </row>
    <row r="12" spans="1:29" s="20" customFormat="1" ht="19.5" customHeight="1">
      <c r="A12" s="370"/>
      <c r="B12" s="1664" t="s">
        <v>92</v>
      </c>
      <c r="C12" s="1717"/>
      <c r="D12" s="1418" t="str">
        <f>IF(SUM(M15:M55,M63:M108,M116:M162)=0,"",SUM(M15:M55,M63:M108,M116:M162))</f>
        <v/>
      </c>
      <c r="E12" s="1418"/>
      <c r="F12" s="1418"/>
      <c r="G12" s="1418"/>
      <c r="H12" s="187"/>
      <c r="I12" s="158"/>
      <c r="J12" s="158"/>
      <c r="K12" s="158"/>
      <c r="L12" s="158"/>
      <c r="M12" s="507" t="s">
        <v>217</v>
      </c>
      <c r="N12" s="171"/>
      <c r="O12" s="361"/>
    </row>
    <row r="13" spans="1:29" s="20" customFormat="1" ht="6.75" customHeight="1">
      <c r="A13" s="370"/>
      <c r="B13" s="271"/>
      <c r="C13" s="271"/>
      <c r="D13" s="270"/>
      <c r="E13" s="270"/>
      <c r="F13" s="270"/>
      <c r="G13" s="270"/>
      <c r="H13" s="270"/>
      <c r="I13" s="158"/>
      <c r="J13" s="158"/>
      <c r="K13" s="158"/>
      <c r="L13" s="158"/>
      <c r="M13" s="171"/>
      <c r="N13" s="171"/>
      <c r="O13" s="361"/>
    </row>
    <row r="14" spans="1:29" s="123" customFormat="1" ht="29.25" customHeight="1">
      <c r="A14" s="384"/>
      <c r="B14" s="428" t="s">
        <v>1</v>
      </c>
      <c r="C14" s="1705" t="s">
        <v>8</v>
      </c>
      <c r="D14" s="1705"/>
      <c r="E14" s="1705"/>
      <c r="F14" s="1705"/>
      <c r="G14" s="1705"/>
      <c r="H14" s="1705"/>
      <c r="I14" s="1705"/>
      <c r="J14" s="1705"/>
      <c r="K14" s="1705"/>
      <c r="L14" s="1705"/>
      <c r="M14" s="418" t="s">
        <v>127</v>
      </c>
      <c r="N14" s="428" t="s">
        <v>2</v>
      </c>
      <c r="O14" s="372"/>
    </row>
    <row r="15" spans="1:29" s="12" customFormat="1" ht="22.5" customHeight="1">
      <c r="A15" s="393"/>
      <c r="B15" s="90"/>
      <c r="C15" s="1692"/>
      <c r="D15" s="1693"/>
      <c r="E15" s="1693"/>
      <c r="F15" s="1693"/>
      <c r="G15" s="1693"/>
      <c r="H15" s="1693"/>
      <c r="I15" s="1693"/>
      <c r="J15" s="1693"/>
      <c r="K15" s="1693"/>
      <c r="L15" s="1694"/>
      <c r="M15" s="130"/>
      <c r="N15" s="420"/>
      <c r="O15" s="421"/>
    </row>
    <row r="16" spans="1:29" s="12" customFormat="1" ht="22.5" customHeight="1">
      <c r="A16" s="393"/>
      <c r="B16" s="90"/>
      <c r="C16" s="1692"/>
      <c r="D16" s="1693"/>
      <c r="E16" s="1693"/>
      <c r="F16" s="1693"/>
      <c r="G16" s="1693"/>
      <c r="H16" s="1693"/>
      <c r="I16" s="1693"/>
      <c r="J16" s="1693"/>
      <c r="K16" s="1693"/>
      <c r="L16" s="1694"/>
      <c r="M16" s="130"/>
      <c r="N16" s="420"/>
      <c r="O16" s="421"/>
    </row>
    <row r="17" spans="1:15" s="12" customFormat="1" ht="22.5" customHeight="1">
      <c r="A17" s="393"/>
      <c r="B17" s="90"/>
      <c r="C17" s="1692"/>
      <c r="D17" s="1693"/>
      <c r="E17" s="1693"/>
      <c r="F17" s="1693"/>
      <c r="G17" s="1693"/>
      <c r="H17" s="1693"/>
      <c r="I17" s="1693"/>
      <c r="J17" s="1693"/>
      <c r="K17" s="1693"/>
      <c r="L17" s="1694"/>
      <c r="M17" s="130"/>
      <c r="N17" s="420"/>
      <c r="O17" s="421"/>
    </row>
    <row r="18" spans="1:15" s="12" customFormat="1" ht="22.5" customHeight="1">
      <c r="A18" s="393"/>
      <c r="B18" s="90"/>
      <c r="C18" s="1692"/>
      <c r="D18" s="1693"/>
      <c r="E18" s="1693"/>
      <c r="F18" s="1693"/>
      <c r="G18" s="1693"/>
      <c r="H18" s="1693"/>
      <c r="I18" s="1693"/>
      <c r="J18" s="1693"/>
      <c r="K18" s="1693"/>
      <c r="L18" s="1694"/>
      <c r="M18" s="130"/>
      <c r="N18" s="420"/>
      <c r="O18" s="421"/>
    </row>
    <row r="19" spans="1:15" s="12" customFormat="1" ht="22.5" customHeight="1">
      <c r="A19" s="393"/>
      <c r="B19" s="90"/>
      <c r="C19" s="1692"/>
      <c r="D19" s="1693"/>
      <c r="E19" s="1693"/>
      <c r="F19" s="1693"/>
      <c r="G19" s="1693"/>
      <c r="H19" s="1693"/>
      <c r="I19" s="1693"/>
      <c r="J19" s="1693"/>
      <c r="K19" s="1693"/>
      <c r="L19" s="1694"/>
      <c r="M19" s="130"/>
      <c r="N19" s="420"/>
      <c r="O19" s="421"/>
    </row>
    <row r="20" spans="1:15" s="12" customFormat="1" ht="22.5" customHeight="1">
      <c r="A20" s="393"/>
      <c r="B20" s="90"/>
      <c r="C20" s="1692"/>
      <c r="D20" s="1693"/>
      <c r="E20" s="1693"/>
      <c r="F20" s="1693"/>
      <c r="G20" s="1693"/>
      <c r="H20" s="1693"/>
      <c r="I20" s="1693"/>
      <c r="J20" s="1693"/>
      <c r="K20" s="1693"/>
      <c r="L20" s="1694"/>
      <c r="M20" s="130"/>
      <c r="N20" s="420"/>
      <c r="O20" s="421"/>
    </row>
    <row r="21" spans="1:15" s="12" customFormat="1" ht="22.5" customHeight="1">
      <c r="A21" s="393"/>
      <c r="B21" s="90"/>
      <c r="C21" s="1692"/>
      <c r="D21" s="1693"/>
      <c r="E21" s="1693"/>
      <c r="F21" s="1693"/>
      <c r="G21" s="1693"/>
      <c r="H21" s="1693"/>
      <c r="I21" s="1693"/>
      <c r="J21" s="1693"/>
      <c r="K21" s="1693"/>
      <c r="L21" s="1694"/>
      <c r="M21" s="130"/>
      <c r="N21" s="420"/>
      <c r="O21" s="421"/>
    </row>
    <row r="22" spans="1:15" s="12" customFormat="1" ht="22.5" customHeight="1">
      <c r="A22" s="393"/>
      <c r="B22" s="90"/>
      <c r="C22" s="1692"/>
      <c r="D22" s="1693"/>
      <c r="E22" s="1693"/>
      <c r="F22" s="1693"/>
      <c r="G22" s="1693"/>
      <c r="H22" s="1693"/>
      <c r="I22" s="1693"/>
      <c r="J22" s="1693"/>
      <c r="K22" s="1693"/>
      <c r="L22" s="1694"/>
      <c r="M22" s="130"/>
      <c r="N22" s="420"/>
      <c r="O22" s="421"/>
    </row>
    <row r="23" spans="1:15" s="12" customFormat="1" ht="22.5" customHeight="1">
      <c r="A23" s="393"/>
      <c r="B23" s="90"/>
      <c r="C23" s="1692"/>
      <c r="D23" s="1693"/>
      <c r="E23" s="1693"/>
      <c r="F23" s="1693"/>
      <c r="G23" s="1693"/>
      <c r="H23" s="1693"/>
      <c r="I23" s="1693"/>
      <c r="J23" s="1693"/>
      <c r="K23" s="1693"/>
      <c r="L23" s="1694"/>
      <c r="M23" s="130"/>
      <c r="N23" s="420"/>
      <c r="O23" s="421"/>
    </row>
    <row r="24" spans="1:15" s="12" customFormat="1" ht="22.5" customHeight="1">
      <c r="A24" s="393"/>
      <c r="B24" s="90"/>
      <c r="C24" s="1692"/>
      <c r="D24" s="1693"/>
      <c r="E24" s="1693"/>
      <c r="F24" s="1693"/>
      <c r="G24" s="1693"/>
      <c r="H24" s="1693"/>
      <c r="I24" s="1693"/>
      <c r="J24" s="1693"/>
      <c r="K24" s="1693"/>
      <c r="L24" s="1694"/>
      <c r="M24" s="130"/>
      <c r="N24" s="420"/>
      <c r="O24" s="421"/>
    </row>
    <row r="25" spans="1:15" s="12" customFormat="1" ht="22.5" customHeight="1">
      <c r="A25" s="393"/>
      <c r="B25" s="90"/>
      <c r="C25" s="1692"/>
      <c r="D25" s="1718"/>
      <c r="E25" s="1693"/>
      <c r="F25" s="1693"/>
      <c r="G25" s="1693"/>
      <c r="H25" s="1693"/>
      <c r="I25" s="1693"/>
      <c r="J25" s="1693"/>
      <c r="K25" s="1693"/>
      <c r="L25" s="1694"/>
      <c r="M25" s="130"/>
      <c r="N25" s="420"/>
      <c r="O25" s="421"/>
    </row>
    <row r="26" spans="1:15" s="12" customFormat="1" ht="22.5" customHeight="1">
      <c r="A26" s="393"/>
      <c r="B26" s="90"/>
      <c r="C26" s="1692"/>
      <c r="D26" s="1693"/>
      <c r="E26" s="1693"/>
      <c r="F26" s="1693"/>
      <c r="G26" s="1693"/>
      <c r="H26" s="1693"/>
      <c r="I26" s="1693"/>
      <c r="J26" s="1693"/>
      <c r="K26" s="1693"/>
      <c r="L26" s="1694"/>
      <c r="M26" s="130"/>
      <c r="N26" s="420"/>
      <c r="O26" s="421"/>
    </row>
    <row r="27" spans="1:15" s="12" customFormat="1" ht="22.5" customHeight="1">
      <c r="A27" s="393"/>
      <c r="B27" s="90"/>
      <c r="C27" s="1692"/>
      <c r="D27" s="1693"/>
      <c r="E27" s="1693"/>
      <c r="F27" s="1693"/>
      <c r="G27" s="1693"/>
      <c r="H27" s="1693"/>
      <c r="I27" s="1693"/>
      <c r="J27" s="1693"/>
      <c r="K27" s="1693"/>
      <c r="L27" s="1694"/>
      <c r="M27" s="130"/>
      <c r="N27" s="420"/>
      <c r="O27" s="421"/>
    </row>
    <row r="28" spans="1:15" s="12" customFormat="1" ht="22.5" customHeight="1">
      <c r="A28" s="393"/>
      <c r="B28" s="90"/>
      <c r="C28" s="1692"/>
      <c r="D28" s="1693"/>
      <c r="E28" s="1693"/>
      <c r="F28" s="1693"/>
      <c r="G28" s="1693"/>
      <c r="H28" s="1693"/>
      <c r="I28" s="1693"/>
      <c r="J28" s="1693"/>
      <c r="K28" s="1693"/>
      <c r="L28" s="1694"/>
      <c r="M28" s="130"/>
      <c r="N28" s="420"/>
      <c r="O28" s="421"/>
    </row>
    <row r="29" spans="1:15" s="12" customFormat="1" ht="22.5" customHeight="1">
      <c r="A29" s="393"/>
      <c r="B29" s="90"/>
      <c r="C29" s="1692"/>
      <c r="D29" s="1693"/>
      <c r="E29" s="1693"/>
      <c r="F29" s="1693"/>
      <c r="G29" s="1693"/>
      <c r="H29" s="1693"/>
      <c r="I29" s="1693"/>
      <c r="J29" s="1693"/>
      <c r="K29" s="1693"/>
      <c r="L29" s="1694"/>
      <c r="M29" s="130"/>
      <c r="N29" s="420"/>
      <c r="O29" s="421"/>
    </row>
    <row r="30" spans="1:15" s="12" customFormat="1" ht="22.5" customHeight="1">
      <c r="A30" s="393"/>
      <c r="B30" s="90"/>
      <c r="C30" s="1692"/>
      <c r="D30" s="1693"/>
      <c r="E30" s="1693"/>
      <c r="F30" s="1693"/>
      <c r="G30" s="1693"/>
      <c r="H30" s="1693"/>
      <c r="I30" s="1693"/>
      <c r="J30" s="1693"/>
      <c r="K30" s="1693"/>
      <c r="L30" s="1694"/>
      <c r="M30" s="130"/>
      <c r="N30" s="420"/>
      <c r="O30" s="421"/>
    </row>
    <row r="31" spans="1:15" s="12" customFormat="1" ht="22.5" customHeight="1">
      <c r="A31" s="393"/>
      <c r="B31" s="90"/>
      <c r="C31" s="1692"/>
      <c r="D31" s="1693"/>
      <c r="E31" s="1693"/>
      <c r="F31" s="1693"/>
      <c r="G31" s="1693"/>
      <c r="H31" s="1693"/>
      <c r="I31" s="1693"/>
      <c r="J31" s="1693"/>
      <c r="K31" s="1693"/>
      <c r="L31" s="1694"/>
      <c r="M31" s="130"/>
      <c r="N31" s="420"/>
      <c r="O31" s="421"/>
    </row>
    <row r="32" spans="1:15" s="12" customFormat="1" ht="22.5" customHeight="1">
      <c r="A32" s="393"/>
      <c r="B32" s="90"/>
      <c r="C32" s="1692"/>
      <c r="D32" s="1693"/>
      <c r="E32" s="1693"/>
      <c r="F32" s="1693"/>
      <c r="G32" s="1693"/>
      <c r="H32" s="1693"/>
      <c r="I32" s="1693"/>
      <c r="J32" s="1693"/>
      <c r="K32" s="1693"/>
      <c r="L32" s="1694"/>
      <c r="M32" s="130"/>
      <c r="N32" s="420"/>
      <c r="O32" s="421"/>
    </row>
    <row r="33" spans="1:15" s="12" customFormat="1" ht="22.5" customHeight="1">
      <c r="A33" s="393"/>
      <c r="B33" s="90"/>
      <c r="C33" s="1692"/>
      <c r="D33" s="1693"/>
      <c r="E33" s="1693"/>
      <c r="F33" s="1693"/>
      <c r="G33" s="1693"/>
      <c r="H33" s="1693"/>
      <c r="I33" s="1693"/>
      <c r="J33" s="1693"/>
      <c r="K33" s="1693"/>
      <c r="L33" s="1694"/>
      <c r="M33" s="130"/>
      <c r="N33" s="420"/>
      <c r="O33" s="421"/>
    </row>
    <row r="34" spans="1:15" s="12" customFormat="1" ht="22.5" customHeight="1">
      <c r="A34" s="393"/>
      <c r="B34" s="90"/>
      <c r="C34" s="1692"/>
      <c r="D34" s="1693"/>
      <c r="E34" s="1693"/>
      <c r="F34" s="1693"/>
      <c r="G34" s="1693"/>
      <c r="H34" s="1693"/>
      <c r="I34" s="1693"/>
      <c r="J34" s="1693"/>
      <c r="K34" s="1693"/>
      <c r="L34" s="1694"/>
      <c r="M34" s="130"/>
      <c r="N34" s="420"/>
      <c r="O34" s="421"/>
    </row>
    <row r="35" spans="1:15" s="12" customFormat="1" ht="22.5" customHeight="1">
      <c r="A35" s="393"/>
      <c r="B35" s="90"/>
      <c r="C35" s="1692"/>
      <c r="D35" s="1693"/>
      <c r="E35" s="1693"/>
      <c r="F35" s="1693"/>
      <c r="G35" s="1693"/>
      <c r="H35" s="1693"/>
      <c r="I35" s="1693"/>
      <c r="J35" s="1693"/>
      <c r="K35" s="1693"/>
      <c r="L35" s="1694"/>
      <c r="M35" s="130"/>
      <c r="N35" s="420"/>
      <c r="O35" s="421"/>
    </row>
    <row r="36" spans="1:15" s="12" customFormat="1" ht="22.5" customHeight="1">
      <c r="A36" s="393"/>
      <c r="B36" s="90"/>
      <c r="C36" s="1692"/>
      <c r="D36" s="1693"/>
      <c r="E36" s="1693"/>
      <c r="F36" s="1693"/>
      <c r="G36" s="1693"/>
      <c r="H36" s="1693"/>
      <c r="I36" s="1693"/>
      <c r="J36" s="1693"/>
      <c r="K36" s="1693"/>
      <c r="L36" s="1694"/>
      <c r="M36" s="130"/>
      <c r="N36" s="420"/>
      <c r="O36" s="421"/>
    </row>
    <row r="37" spans="1:15" s="12" customFormat="1" ht="22.5" customHeight="1">
      <c r="A37" s="393"/>
      <c r="B37" s="90"/>
      <c r="C37" s="1692"/>
      <c r="D37" s="1693"/>
      <c r="E37" s="1693"/>
      <c r="F37" s="1693"/>
      <c r="G37" s="1693"/>
      <c r="H37" s="1693"/>
      <c r="I37" s="1693"/>
      <c r="J37" s="1693"/>
      <c r="K37" s="1693"/>
      <c r="L37" s="1694"/>
      <c r="M37" s="130"/>
      <c r="N37" s="420"/>
      <c r="O37" s="421"/>
    </row>
    <row r="38" spans="1:15" s="12" customFormat="1" ht="22.5" customHeight="1">
      <c r="A38" s="393"/>
      <c r="B38" s="90"/>
      <c r="C38" s="1692"/>
      <c r="D38" s="1693"/>
      <c r="E38" s="1693"/>
      <c r="F38" s="1693"/>
      <c r="G38" s="1693"/>
      <c r="H38" s="1693"/>
      <c r="I38" s="1693"/>
      <c r="J38" s="1693"/>
      <c r="K38" s="1693"/>
      <c r="L38" s="1694"/>
      <c r="M38" s="130"/>
      <c r="N38" s="420"/>
      <c r="O38" s="421"/>
    </row>
    <row r="39" spans="1:15" s="12" customFormat="1" ht="22.5" customHeight="1">
      <c r="A39" s="393"/>
      <c r="B39" s="90"/>
      <c r="C39" s="1692"/>
      <c r="D39" s="1693"/>
      <c r="E39" s="1693"/>
      <c r="F39" s="1693"/>
      <c r="G39" s="1693"/>
      <c r="H39" s="1693"/>
      <c r="I39" s="1693"/>
      <c r="J39" s="1693"/>
      <c r="K39" s="1693"/>
      <c r="L39" s="1694"/>
      <c r="M39" s="130"/>
      <c r="N39" s="420"/>
      <c r="O39" s="421"/>
    </row>
    <row r="40" spans="1:15" s="12" customFormat="1" ht="22.5" customHeight="1">
      <c r="A40" s="393"/>
      <c r="B40" s="90"/>
      <c r="C40" s="1692"/>
      <c r="D40" s="1693"/>
      <c r="E40" s="1693"/>
      <c r="F40" s="1693"/>
      <c r="G40" s="1693"/>
      <c r="H40" s="1693"/>
      <c r="I40" s="1693"/>
      <c r="J40" s="1693"/>
      <c r="K40" s="1693"/>
      <c r="L40" s="1694"/>
      <c r="M40" s="130"/>
      <c r="N40" s="420"/>
      <c r="O40" s="421"/>
    </row>
    <row r="41" spans="1:15" s="12" customFormat="1" ht="22.5" customHeight="1">
      <c r="A41" s="393"/>
      <c r="B41" s="90"/>
      <c r="C41" s="1692"/>
      <c r="D41" s="1693"/>
      <c r="E41" s="1693"/>
      <c r="F41" s="1693"/>
      <c r="G41" s="1693"/>
      <c r="H41" s="1693"/>
      <c r="I41" s="1693"/>
      <c r="J41" s="1693"/>
      <c r="K41" s="1693"/>
      <c r="L41" s="1694"/>
      <c r="M41" s="130"/>
      <c r="N41" s="420"/>
      <c r="O41" s="421"/>
    </row>
    <row r="42" spans="1:15" s="12" customFormat="1" ht="22.5" customHeight="1">
      <c r="A42" s="545"/>
      <c r="B42" s="90"/>
      <c r="C42" s="1692"/>
      <c r="D42" s="1693"/>
      <c r="E42" s="1693"/>
      <c r="F42" s="1693"/>
      <c r="G42" s="1693"/>
      <c r="H42" s="1693"/>
      <c r="I42" s="1693"/>
      <c r="J42" s="1693"/>
      <c r="K42" s="1693"/>
      <c r="L42" s="1694"/>
      <c r="M42" s="130"/>
      <c r="N42" s="420"/>
      <c r="O42" s="421"/>
    </row>
    <row r="43" spans="1:15" s="12" customFormat="1" ht="22.5" customHeight="1">
      <c r="A43" s="545" t="s">
        <v>66</v>
      </c>
      <c r="B43" s="90"/>
      <c r="C43" s="1692"/>
      <c r="D43" s="1693"/>
      <c r="E43" s="1693"/>
      <c r="F43" s="1693"/>
      <c r="G43" s="1693"/>
      <c r="H43" s="1693"/>
      <c r="I43" s="1693"/>
      <c r="J43" s="1693"/>
      <c r="K43" s="1693"/>
      <c r="L43" s="1694"/>
      <c r="M43" s="130"/>
      <c r="N43" s="420"/>
      <c r="O43" s="421"/>
    </row>
    <row r="44" spans="1:15" s="12" customFormat="1" ht="22.5" customHeight="1">
      <c r="A44" s="393"/>
      <c r="B44" s="90"/>
      <c r="C44" s="1692"/>
      <c r="D44" s="1693"/>
      <c r="E44" s="1693"/>
      <c r="F44" s="1693"/>
      <c r="G44" s="1693"/>
      <c r="H44" s="1693"/>
      <c r="I44" s="1693"/>
      <c r="J44" s="1693"/>
      <c r="K44" s="1693"/>
      <c r="L44" s="1694"/>
      <c r="M44" s="130"/>
      <c r="N44" s="420"/>
      <c r="O44" s="421"/>
    </row>
    <row r="45" spans="1:15" s="12" customFormat="1" ht="22.5" customHeight="1">
      <c r="A45" s="393"/>
      <c r="B45" s="90"/>
      <c r="C45" s="1692"/>
      <c r="D45" s="1693"/>
      <c r="E45" s="1693"/>
      <c r="F45" s="1693"/>
      <c r="G45" s="1693"/>
      <c r="H45" s="1693"/>
      <c r="I45" s="1693"/>
      <c r="J45" s="1693"/>
      <c r="K45" s="1693"/>
      <c r="L45" s="1694"/>
      <c r="M45" s="130"/>
      <c r="N45" s="420"/>
      <c r="O45" s="421"/>
    </row>
    <row r="46" spans="1:15" s="12" customFormat="1" ht="22.5" customHeight="1">
      <c r="A46" s="393"/>
      <c r="B46" s="90"/>
      <c r="C46" s="1692"/>
      <c r="D46" s="1693"/>
      <c r="E46" s="1693"/>
      <c r="F46" s="1693"/>
      <c r="G46" s="1693"/>
      <c r="H46" s="1693"/>
      <c r="I46" s="1693"/>
      <c r="J46" s="1693"/>
      <c r="K46" s="1693"/>
      <c r="L46" s="1694"/>
      <c r="M46" s="130"/>
      <c r="N46" s="420"/>
      <c r="O46" s="421"/>
    </row>
    <row r="47" spans="1:15" s="12" customFormat="1" ht="22.5" customHeight="1">
      <c r="A47" s="393"/>
      <c r="B47" s="90"/>
      <c r="C47" s="1692"/>
      <c r="D47" s="1693"/>
      <c r="E47" s="1693"/>
      <c r="F47" s="1693"/>
      <c r="G47" s="1693"/>
      <c r="H47" s="1693"/>
      <c r="I47" s="1693"/>
      <c r="J47" s="1693"/>
      <c r="K47" s="1693"/>
      <c r="L47" s="1694"/>
      <c r="M47" s="130"/>
      <c r="N47" s="420"/>
      <c r="O47" s="421"/>
    </row>
    <row r="48" spans="1:15" s="12" customFormat="1" ht="22.5" customHeight="1">
      <c r="A48" s="393"/>
      <c r="B48" s="90"/>
      <c r="C48" s="1692"/>
      <c r="D48" s="1693"/>
      <c r="E48" s="1693"/>
      <c r="F48" s="1693"/>
      <c r="G48" s="1693"/>
      <c r="H48" s="1693"/>
      <c r="I48" s="1693"/>
      <c r="J48" s="1693"/>
      <c r="K48" s="1693"/>
      <c r="L48" s="1694"/>
      <c r="M48" s="130"/>
      <c r="N48" s="420"/>
      <c r="O48" s="421"/>
    </row>
    <row r="49" spans="1:241" s="12" customFormat="1" ht="22.5" customHeight="1">
      <c r="A49" s="393"/>
      <c r="B49" s="90"/>
      <c r="C49" s="1692"/>
      <c r="D49" s="1693"/>
      <c r="E49" s="1693"/>
      <c r="F49" s="1693"/>
      <c r="G49" s="1693"/>
      <c r="H49" s="1693"/>
      <c r="I49" s="1693"/>
      <c r="J49" s="1693"/>
      <c r="K49" s="1693"/>
      <c r="L49" s="1694"/>
      <c r="M49" s="130"/>
      <c r="N49" s="420"/>
      <c r="O49" s="421"/>
    </row>
    <row r="50" spans="1:241" s="12" customFormat="1" ht="22.5" customHeight="1">
      <c r="A50" s="393"/>
      <c r="B50" s="90"/>
      <c r="C50" s="1692"/>
      <c r="D50" s="1693"/>
      <c r="E50" s="1693"/>
      <c r="F50" s="1693"/>
      <c r="G50" s="1693"/>
      <c r="H50" s="1693"/>
      <c r="I50" s="1693"/>
      <c r="J50" s="1693"/>
      <c r="K50" s="1693"/>
      <c r="L50" s="1694"/>
      <c r="M50" s="130"/>
      <c r="N50" s="420"/>
      <c r="O50" s="421"/>
    </row>
    <row r="51" spans="1:241" s="12" customFormat="1" ht="22.5" customHeight="1">
      <c r="A51" s="393"/>
      <c r="B51" s="90"/>
      <c r="C51" s="1692"/>
      <c r="D51" s="1693"/>
      <c r="E51" s="1693"/>
      <c r="F51" s="1693"/>
      <c r="G51" s="1693"/>
      <c r="H51" s="1693"/>
      <c r="I51" s="1693"/>
      <c r="J51" s="1693"/>
      <c r="K51" s="1693"/>
      <c r="L51" s="1694"/>
      <c r="M51" s="130"/>
      <c r="N51" s="420"/>
      <c r="O51" s="421"/>
    </row>
    <row r="52" spans="1:241" s="12" customFormat="1" ht="22.5" customHeight="1">
      <c r="A52" s="393"/>
      <c r="B52" s="90"/>
      <c r="C52" s="1692"/>
      <c r="D52" s="1693"/>
      <c r="E52" s="1693"/>
      <c r="F52" s="1693"/>
      <c r="G52" s="1693"/>
      <c r="H52" s="1693"/>
      <c r="I52" s="1693"/>
      <c r="J52" s="1693"/>
      <c r="K52" s="1693"/>
      <c r="L52" s="1694"/>
      <c r="M52" s="130"/>
      <c r="N52" s="420"/>
      <c r="O52" s="421"/>
    </row>
    <row r="53" spans="1:241" s="12" customFormat="1" ht="22.5" customHeight="1">
      <c r="A53" s="393"/>
      <c r="B53" s="417"/>
      <c r="C53" s="1692"/>
      <c r="D53" s="1693"/>
      <c r="E53" s="1693"/>
      <c r="F53" s="1693"/>
      <c r="G53" s="1693"/>
      <c r="H53" s="1693"/>
      <c r="I53" s="1693"/>
      <c r="J53" s="1693"/>
      <c r="K53" s="1693"/>
      <c r="L53" s="1694"/>
      <c r="M53" s="130"/>
      <c r="N53" s="420"/>
      <c r="O53" s="421"/>
    </row>
    <row r="54" spans="1:241" s="12" customFormat="1" ht="22.5" customHeight="1">
      <c r="A54" s="393"/>
      <c r="B54" s="417"/>
      <c r="C54" s="1692"/>
      <c r="D54" s="1693"/>
      <c r="E54" s="1693"/>
      <c r="F54" s="1693"/>
      <c r="G54" s="1693"/>
      <c r="H54" s="1693"/>
      <c r="I54" s="1693"/>
      <c r="J54" s="1693"/>
      <c r="K54" s="1693"/>
      <c r="L54" s="1694"/>
      <c r="M54" s="130"/>
      <c r="N54" s="420"/>
      <c r="O54" s="421"/>
    </row>
    <row r="55" spans="1:241" s="12" customFormat="1" ht="22.5" customHeight="1">
      <c r="A55" s="393"/>
      <c r="B55" s="417"/>
      <c r="C55" s="1692"/>
      <c r="D55" s="1693"/>
      <c r="E55" s="1693"/>
      <c r="F55" s="1693"/>
      <c r="G55" s="1693"/>
      <c r="H55" s="1693"/>
      <c r="I55" s="1693"/>
      <c r="J55" s="1693"/>
      <c r="K55" s="1693"/>
      <c r="L55" s="1694"/>
      <c r="M55" s="130"/>
      <c r="N55" s="420"/>
      <c r="O55" s="421"/>
    </row>
    <row r="56" spans="1:241" s="59" customFormat="1" ht="6.75" customHeight="1">
      <c r="A56" s="216"/>
      <c r="B56" s="92"/>
      <c r="C56" s="92"/>
      <c r="D56" s="867"/>
      <c r="E56" s="868"/>
      <c r="F56" s="868"/>
      <c r="G56" s="868"/>
      <c r="H56" s="868"/>
      <c r="I56" s="868"/>
      <c r="J56" s="867"/>
      <c r="K56" s="867"/>
      <c r="L56" s="93"/>
      <c r="M56" s="23"/>
      <c r="N56" s="51"/>
      <c r="O56" s="363"/>
    </row>
    <row r="57" spans="1:241" s="20" customFormat="1" ht="23.25" customHeight="1">
      <c r="A57" s="371"/>
      <c r="B57" s="1697" t="s">
        <v>6</v>
      </c>
      <c r="C57" s="1697"/>
      <c r="D57" s="1698"/>
      <c r="E57" s="1698"/>
      <c r="F57" s="1698"/>
      <c r="G57" s="1698"/>
      <c r="H57" s="1698"/>
      <c r="I57" s="1698"/>
      <c r="J57" s="1698"/>
      <c r="K57" s="1698"/>
      <c r="L57" s="1697"/>
      <c r="M57" s="1697"/>
      <c r="N57" s="1697"/>
      <c r="O57" s="216"/>
    </row>
    <row r="58" spans="1:241" s="51" customFormat="1" ht="12.75" customHeight="1">
      <c r="A58" s="363"/>
      <c r="B58" s="224" t="str">
        <f>'1-MPN'!B64</f>
        <v>FAPESP,  SETEMBRO DE 2015</v>
      </c>
      <c r="C58" s="100"/>
      <c r="D58" s="845"/>
      <c r="E58" s="845"/>
      <c r="F58" s="845"/>
      <c r="G58" s="845"/>
      <c r="H58" s="845"/>
      <c r="I58" s="845"/>
      <c r="J58" s="845"/>
      <c r="K58" s="845"/>
      <c r="L58" s="100"/>
      <c r="M58" s="104"/>
      <c r="N58" s="20">
        <v>1</v>
      </c>
      <c r="O58" s="216"/>
    </row>
    <row r="59" spans="1:241" s="51" customFormat="1">
      <c r="A59" s="213"/>
      <c r="C59" s="62"/>
      <c r="D59" s="832"/>
      <c r="E59" s="832"/>
      <c r="F59" s="831"/>
      <c r="G59" s="831"/>
      <c r="H59" s="831"/>
      <c r="I59" s="831"/>
      <c r="J59" s="831"/>
      <c r="K59" s="831"/>
      <c r="L59" s="62"/>
      <c r="O59" s="416"/>
    </row>
    <row r="60" spans="1:241" s="51" customFormat="1" ht="18">
      <c r="A60" s="364"/>
      <c r="B60" s="408" t="str">
        <f>B6</f>
        <v>3- MATERIAL DE CONSUMO A SER ADQUIRIDO NO BRASIL</v>
      </c>
      <c r="C60" s="62"/>
      <c r="D60" s="832"/>
      <c r="E60" s="832"/>
      <c r="F60" s="831"/>
      <c r="G60" s="831"/>
      <c r="H60" s="831"/>
      <c r="I60" s="831"/>
      <c r="J60" s="831"/>
      <c r="K60" s="831"/>
      <c r="L60" s="62"/>
      <c r="O60" s="416"/>
    </row>
    <row r="61" spans="1:241" s="51" customFormat="1" ht="15.75" customHeight="1">
      <c r="A61" s="363"/>
      <c r="B61" s="1704" t="s">
        <v>1</v>
      </c>
      <c r="C61" s="1705" t="s">
        <v>8</v>
      </c>
      <c r="D61" s="1576"/>
      <c r="E61" s="1576"/>
      <c r="F61" s="1576"/>
      <c r="G61" s="1576"/>
      <c r="H61" s="1576"/>
      <c r="I61" s="1576"/>
      <c r="J61" s="1576"/>
      <c r="K61" s="1576"/>
      <c r="L61" s="1576"/>
      <c r="M61" s="1706" t="s">
        <v>127</v>
      </c>
      <c r="N61" s="1708" t="s">
        <v>2</v>
      </c>
      <c r="O61" s="416"/>
    </row>
    <row r="62" spans="1:241" s="20" customFormat="1" ht="15.75" customHeight="1">
      <c r="A62" s="370"/>
      <c r="B62" s="1704"/>
      <c r="C62" s="1576"/>
      <c r="D62" s="1576"/>
      <c r="E62" s="1576"/>
      <c r="F62" s="1576"/>
      <c r="G62" s="1576"/>
      <c r="H62" s="1576"/>
      <c r="I62" s="1576"/>
      <c r="J62" s="1576"/>
      <c r="K62" s="1576"/>
      <c r="L62" s="1576"/>
      <c r="M62" s="1707"/>
      <c r="N62" s="1551"/>
      <c r="O62" s="361"/>
    </row>
    <row r="63" spans="1:241" s="12" customFormat="1" ht="22.5" customHeight="1">
      <c r="A63" s="393"/>
      <c r="B63" s="156"/>
      <c r="C63" s="1692"/>
      <c r="D63" s="1693"/>
      <c r="E63" s="1693"/>
      <c r="F63" s="1693"/>
      <c r="G63" s="1693"/>
      <c r="H63" s="1693"/>
      <c r="I63" s="1693"/>
      <c r="J63" s="1693"/>
      <c r="K63" s="1693"/>
      <c r="L63" s="1694"/>
      <c r="M63" s="130"/>
      <c r="N63" s="420"/>
      <c r="O63" s="421"/>
      <c r="IG63" s="422"/>
    </row>
    <row r="64" spans="1:241" s="12" customFormat="1" ht="22.5" customHeight="1">
      <c r="A64" s="393"/>
      <c r="B64" s="90"/>
      <c r="C64" s="1692"/>
      <c r="D64" s="1693"/>
      <c r="E64" s="1693"/>
      <c r="F64" s="1693"/>
      <c r="G64" s="1693"/>
      <c r="H64" s="1693"/>
      <c r="I64" s="1693"/>
      <c r="J64" s="1693"/>
      <c r="K64" s="1693"/>
      <c r="L64" s="1694"/>
      <c r="M64" s="130"/>
      <c r="N64" s="420"/>
      <c r="O64" s="421"/>
      <c r="IG64" s="422"/>
    </row>
    <row r="65" spans="1:241" s="12" customFormat="1" ht="22.5" customHeight="1">
      <c r="A65" s="393"/>
      <c r="B65" s="90"/>
      <c r="C65" s="1692"/>
      <c r="D65" s="1693"/>
      <c r="E65" s="1693"/>
      <c r="F65" s="1693"/>
      <c r="G65" s="1693"/>
      <c r="H65" s="1693"/>
      <c r="I65" s="1693"/>
      <c r="J65" s="1693"/>
      <c r="K65" s="1693"/>
      <c r="L65" s="1694"/>
      <c r="M65" s="130"/>
      <c r="N65" s="420"/>
      <c r="O65" s="421"/>
      <c r="IG65" s="422"/>
    </row>
    <row r="66" spans="1:241" s="12" customFormat="1" ht="22.5" customHeight="1">
      <c r="A66" s="393"/>
      <c r="B66" s="90"/>
      <c r="C66" s="1692"/>
      <c r="D66" s="1693"/>
      <c r="E66" s="1693"/>
      <c r="F66" s="1693"/>
      <c r="G66" s="1693"/>
      <c r="H66" s="1693"/>
      <c r="I66" s="1693"/>
      <c r="J66" s="1693"/>
      <c r="K66" s="1693"/>
      <c r="L66" s="1694"/>
      <c r="M66" s="130"/>
      <c r="N66" s="420"/>
      <c r="O66" s="421"/>
      <c r="IG66" s="422"/>
    </row>
    <row r="67" spans="1:241" s="12" customFormat="1" ht="22.5" customHeight="1">
      <c r="A67" s="393"/>
      <c r="B67" s="90"/>
      <c r="C67" s="1692"/>
      <c r="D67" s="1693"/>
      <c r="E67" s="1693"/>
      <c r="F67" s="1693"/>
      <c r="G67" s="1693"/>
      <c r="H67" s="1693"/>
      <c r="I67" s="1693"/>
      <c r="J67" s="1693"/>
      <c r="K67" s="1693"/>
      <c r="L67" s="1694"/>
      <c r="M67" s="130"/>
      <c r="N67" s="420"/>
      <c r="O67" s="421"/>
      <c r="IG67" s="422"/>
    </row>
    <row r="68" spans="1:241" s="12" customFormat="1" ht="22.5" customHeight="1">
      <c r="A68" s="393"/>
      <c r="B68" s="90"/>
      <c r="C68" s="1692"/>
      <c r="D68" s="1693"/>
      <c r="E68" s="1693"/>
      <c r="F68" s="1693"/>
      <c r="G68" s="1693"/>
      <c r="H68" s="1693"/>
      <c r="I68" s="1693"/>
      <c r="J68" s="1693"/>
      <c r="K68" s="1693"/>
      <c r="L68" s="1694"/>
      <c r="M68" s="130"/>
      <c r="N68" s="420"/>
      <c r="O68" s="421"/>
      <c r="IG68" s="422"/>
    </row>
    <row r="69" spans="1:241" s="12" customFormat="1" ht="22.5" customHeight="1">
      <c r="A69" s="393"/>
      <c r="B69" s="90"/>
      <c r="C69" s="1692"/>
      <c r="D69" s="1693"/>
      <c r="E69" s="1693"/>
      <c r="F69" s="1693"/>
      <c r="G69" s="1693"/>
      <c r="H69" s="1693"/>
      <c r="I69" s="1693"/>
      <c r="J69" s="1693"/>
      <c r="K69" s="1693"/>
      <c r="L69" s="1694"/>
      <c r="M69" s="130"/>
      <c r="N69" s="420"/>
      <c r="O69" s="421"/>
      <c r="IG69" s="422"/>
    </row>
    <row r="70" spans="1:241" s="12" customFormat="1" ht="22.5" customHeight="1">
      <c r="A70" s="393"/>
      <c r="B70" s="90"/>
      <c r="C70" s="1692"/>
      <c r="D70" s="1693"/>
      <c r="E70" s="1693"/>
      <c r="F70" s="1693"/>
      <c r="G70" s="1693"/>
      <c r="H70" s="1693"/>
      <c r="I70" s="1693"/>
      <c r="J70" s="1693"/>
      <c r="K70" s="1693"/>
      <c r="L70" s="1694"/>
      <c r="M70" s="130"/>
      <c r="N70" s="420"/>
      <c r="O70" s="421"/>
      <c r="IG70" s="422"/>
    </row>
    <row r="71" spans="1:241" s="12" customFormat="1" ht="22.5" customHeight="1">
      <c r="A71" s="393"/>
      <c r="B71" s="90"/>
      <c r="C71" s="1692"/>
      <c r="D71" s="1693"/>
      <c r="E71" s="1693"/>
      <c r="F71" s="1693"/>
      <c r="G71" s="1693"/>
      <c r="H71" s="1693"/>
      <c r="I71" s="1693"/>
      <c r="J71" s="1693"/>
      <c r="K71" s="1693"/>
      <c r="L71" s="1694"/>
      <c r="M71" s="130"/>
      <c r="N71" s="420"/>
      <c r="O71" s="421"/>
      <c r="IG71" s="422"/>
    </row>
    <row r="72" spans="1:241" s="12" customFormat="1" ht="22.5" customHeight="1">
      <c r="A72" s="393"/>
      <c r="B72" s="90"/>
      <c r="C72" s="1692"/>
      <c r="D72" s="1693"/>
      <c r="E72" s="1693"/>
      <c r="F72" s="1693"/>
      <c r="G72" s="1693"/>
      <c r="H72" s="1693"/>
      <c r="I72" s="1693"/>
      <c r="J72" s="1693"/>
      <c r="K72" s="1693"/>
      <c r="L72" s="1694"/>
      <c r="M72" s="130"/>
      <c r="N72" s="420"/>
      <c r="O72" s="421"/>
      <c r="IG72" s="422"/>
    </row>
    <row r="73" spans="1:241" s="12" customFormat="1" ht="22.5" customHeight="1">
      <c r="A73" s="393"/>
      <c r="B73" s="90"/>
      <c r="C73" s="1692"/>
      <c r="D73" s="1693"/>
      <c r="E73" s="1693"/>
      <c r="F73" s="1693"/>
      <c r="G73" s="1693"/>
      <c r="H73" s="1693"/>
      <c r="I73" s="1693"/>
      <c r="J73" s="1693"/>
      <c r="K73" s="1693"/>
      <c r="L73" s="1694"/>
      <c r="M73" s="130"/>
      <c r="N73" s="420"/>
      <c r="O73" s="421"/>
      <c r="IG73" s="422"/>
    </row>
    <row r="74" spans="1:241" s="12" customFormat="1" ht="22.5" customHeight="1">
      <c r="A74" s="393"/>
      <c r="B74" s="90"/>
      <c r="C74" s="1692"/>
      <c r="D74" s="1693"/>
      <c r="E74" s="1693"/>
      <c r="F74" s="1693"/>
      <c r="G74" s="1693"/>
      <c r="H74" s="1693"/>
      <c r="I74" s="1693"/>
      <c r="J74" s="1693"/>
      <c r="K74" s="1693"/>
      <c r="L74" s="1694"/>
      <c r="M74" s="130"/>
      <c r="N74" s="420"/>
      <c r="O74" s="421"/>
      <c r="IG74" s="422"/>
    </row>
    <row r="75" spans="1:241" s="12" customFormat="1" ht="22.5" customHeight="1">
      <c r="A75" s="393"/>
      <c r="B75" s="90"/>
      <c r="C75" s="1692"/>
      <c r="D75" s="1693"/>
      <c r="E75" s="1693"/>
      <c r="F75" s="1693"/>
      <c r="G75" s="1693"/>
      <c r="H75" s="1693"/>
      <c r="I75" s="1693"/>
      <c r="J75" s="1693"/>
      <c r="K75" s="1693"/>
      <c r="L75" s="1694"/>
      <c r="M75" s="130"/>
      <c r="N75" s="420"/>
      <c r="O75" s="421"/>
      <c r="IG75" s="422"/>
    </row>
    <row r="76" spans="1:241" s="12" customFormat="1" ht="22.5" customHeight="1">
      <c r="A76" s="393"/>
      <c r="B76" s="90"/>
      <c r="C76" s="1692"/>
      <c r="D76" s="1693"/>
      <c r="E76" s="1693"/>
      <c r="F76" s="1693"/>
      <c r="G76" s="1693"/>
      <c r="H76" s="1693"/>
      <c r="I76" s="1693"/>
      <c r="J76" s="1693"/>
      <c r="K76" s="1693"/>
      <c r="L76" s="1694"/>
      <c r="M76" s="130"/>
      <c r="N76" s="420"/>
      <c r="O76" s="421"/>
      <c r="IG76" s="422"/>
    </row>
    <row r="77" spans="1:241" s="12" customFormat="1" ht="22.5" customHeight="1">
      <c r="A77" s="393"/>
      <c r="B77" s="90"/>
      <c r="C77" s="1692"/>
      <c r="D77" s="1693"/>
      <c r="E77" s="1693"/>
      <c r="F77" s="1693"/>
      <c r="G77" s="1693"/>
      <c r="H77" s="1693"/>
      <c r="I77" s="1693"/>
      <c r="J77" s="1693"/>
      <c r="K77" s="1693"/>
      <c r="L77" s="1694"/>
      <c r="M77" s="130"/>
      <c r="N77" s="420"/>
      <c r="O77" s="421"/>
    </row>
    <row r="78" spans="1:241" s="12" customFormat="1" ht="22.5" customHeight="1">
      <c r="A78" s="393"/>
      <c r="B78" s="90"/>
      <c r="C78" s="1692"/>
      <c r="D78" s="1693"/>
      <c r="E78" s="1693"/>
      <c r="F78" s="1693"/>
      <c r="G78" s="1693"/>
      <c r="H78" s="1693"/>
      <c r="I78" s="1693"/>
      <c r="J78" s="1693"/>
      <c r="K78" s="1693"/>
      <c r="L78" s="1694"/>
      <c r="M78" s="130"/>
      <c r="N78" s="420"/>
      <c r="O78" s="421"/>
    </row>
    <row r="79" spans="1:241" s="12" customFormat="1" ht="22.5" customHeight="1">
      <c r="A79" s="393"/>
      <c r="B79" s="90"/>
      <c r="C79" s="1692"/>
      <c r="D79" s="1693"/>
      <c r="E79" s="1693"/>
      <c r="F79" s="1693"/>
      <c r="G79" s="1693"/>
      <c r="H79" s="1693"/>
      <c r="I79" s="1693"/>
      <c r="J79" s="1693"/>
      <c r="K79" s="1693"/>
      <c r="L79" s="1694"/>
      <c r="M79" s="130"/>
      <c r="N79" s="420"/>
      <c r="O79" s="421"/>
    </row>
    <row r="80" spans="1:241" s="12" customFormat="1" ht="22.5" customHeight="1">
      <c r="A80" s="393"/>
      <c r="B80" s="90"/>
      <c r="C80" s="1692"/>
      <c r="D80" s="1693"/>
      <c r="E80" s="1693"/>
      <c r="F80" s="1693"/>
      <c r="G80" s="1693"/>
      <c r="H80" s="1693"/>
      <c r="I80" s="1693"/>
      <c r="J80" s="1693"/>
      <c r="K80" s="1693"/>
      <c r="L80" s="1694"/>
      <c r="M80" s="130"/>
      <c r="N80" s="420"/>
      <c r="O80" s="421"/>
    </row>
    <row r="81" spans="1:241" s="12" customFormat="1" ht="22.5" customHeight="1">
      <c r="A81" s="393"/>
      <c r="B81" s="90"/>
      <c r="C81" s="1692"/>
      <c r="D81" s="1693"/>
      <c r="E81" s="1693"/>
      <c r="F81" s="1693"/>
      <c r="G81" s="1693"/>
      <c r="H81" s="1693"/>
      <c r="I81" s="1693"/>
      <c r="J81" s="1693"/>
      <c r="K81" s="1693"/>
      <c r="L81" s="1694"/>
      <c r="M81" s="130"/>
      <c r="N81" s="420"/>
      <c r="O81" s="421"/>
    </row>
    <row r="82" spans="1:241" s="12" customFormat="1" ht="22.5" customHeight="1">
      <c r="A82" s="393"/>
      <c r="B82" s="90"/>
      <c r="C82" s="1692"/>
      <c r="D82" s="1693"/>
      <c r="E82" s="1693"/>
      <c r="F82" s="1693"/>
      <c r="G82" s="1693"/>
      <c r="H82" s="1693"/>
      <c r="I82" s="1693"/>
      <c r="J82" s="1693"/>
      <c r="K82" s="1693"/>
      <c r="L82" s="1694"/>
      <c r="M82" s="130"/>
      <c r="N82" s="420"/>
      <c r="O82" s="421"/>
    </row>
    <row r="83" spans="1:241" s="12" customFormat="1" ht="22.5" customHeight="1">
      <c r="A83" s="393"/>
      <c r="B83" s="90"/>
      <c r="C83" s="1692"/>
      <c r="D83" s="1693"/>
      <c r="E83" s="1693"/>
      <c r="F83" s="1693"/>
      <c r="G83" s="1693"/>
      <c r="H83" s="1693"/>
      <c r="I83" s="1693"/>
      <c r="J83" s="1693"/>
      <c r="K83" s="1693"/>
      <c r="L83" s="1694"/>
      <c r="M83" s="130"/>
      <c r="N83" s="420"/>
      <c r="O83" s="421"/>
    </row>
    <row r="84" spans="1:241" s="12" customFormat="1" ht="22.5" customHeight="1">
      <c r="A84" s="393"/>
      <c r="B84" s="90"/>
      <c r="C84" s="1692"/>
      <c r="D84" s="1693"/>
      <c r="E84" s="1693"/>
      <c r="F84" s="1693"/>
      <c r="G84" s="1693"/>
      <c r="H84" s="1693"/>
      <c r="I84" s="1693"/>
      <c r="J84" s="1693"/>
      <c r="K84" s="1693"/>
      <c r="L84" s="1694"/>
      <c r="M84" s="130"/>
      <c r="N84" s="420"/>
      <c r="O84" s="421"/>
    </row>
    <row r="85" spans="1:241" s="12" customFormat="1" ht="22.5" customHeight="1">
      <c r="A85" s="393"/>
      <c r="B85" s="90"/>
      <c r="C85" s="1692"/>
      <c r="D85" s="1693"/>
      <c r="E85" s="1693"/>
      <c r="F85" s="1693"/>
      <c r="G85" s="1693"/>
      <c r="H85" s="1693"/>
      <c r="I85" s="1693"/>
      <c r="J85" s="1693"/>
      <c r="K85" s="1693"/>
      <c r="L85" s="1694"/>
      <c r="M85" s="130"/>
      <c r="N85" s="420"/>
      <c r="O85" s="421"/>
    </row>
    <row r="86" spans="1:241" s="12" customFormat="1" ht="22.5" customHeight="1">
      <c r="A86" s="393"/>
      <c r="B86" s="90"/>
      <c r="C86" s="1692"/>
      <c r="D86" s="1693"/>
      <c r="E86" s="1693"/>
      <c r="F86" s="1693"/>
      <c r="G86" s="1693"/>
      <c r="H86" s="1693"/>
      <c r="I86" s="1693"/>
      <c r="J86" s="1693"/>
      <c r="K86" s="1693"/>
      <c r="L86" s="1694"/>
      <c r="M86" s="130"/>
      <c r="N86" s="420"/>
      <c r="O86" s="421"/>
    </row>
    <row r="87" spans="1:241" s="12" customFormat="1" ht="22.5" customHeight="1">
      <c r="A87" s="393"/>
      <c r="B87" s="90"/>
      <c r="C87" s="1692"/>
      <c r="D87" s="1693"/>
      <c r="E87" s="1693"/>
      <c r="F87" s="1693"/>
      <c r="G87" s="1693"/>
      <c r="H87" s="1693"/>
      <c r="I87" s="1693"/>
      <c r="J87" s="1693"/>
      <c r="K87" s="1693"/>
      <c r="L87" s="1694"/>
      <c r="M87" s="130"/>
      <c r="N87" s="420"/>
      <c r="O87" s="421"/>
    </row>
    <row r="88" spans="1:241" s="12" customFormat="1" ht="22.5" customHeight="1">
      <c r="A88" s="393"/>
      <c r="B88" s="90"/>
      <c r="C88" s="1692"/>
      <c r="D88" s="1693"/>
      <c r="E88" s="1693"/>
      <c r="F88" s="1693"/>
      <c r="G88" s="1693"/>
      <c r="H88" s="1693"/>
      <c r="I88" s="1693"/>
      <c r="J88" s="1693"/>
      <c r="K88" s="1693"/>
      <c r="L88" s="1694"/>
      <c r="M88" s="130"/>
      <c r="N88" s="420"/>
      <c r="O88" s="421"/>
    </row>
    <row r="89" spans="1:241" s="12" customFormat="1" ht="22.5" customHeight="1">
      <c r="A89" s="393"/>
      <c r="B89" s="90"/>
      <c r="C89" s="1692"/>
      <c r="D89" s="1693"/>
      <c r="E89" s="1693"/>
      <c r="F89" s="1693"/>
      <c r="G89" s="1693"/>
      <c r="H89" s="1693"/>
      <c r="I89" s="1693"/>
      <c r="J89" s="1693"/>
      <c r="K89" s="1693"/>
      <c r="L89" s="1694"/>
      <c r="M89" s="130"/>
      <c r="N89" s="420"/>
      <c r="O89" s="421"/>
    </row>
    <row r="90" spans="1:241" s="12" customFormat="1" ht="22.5" customHeight="1">
      <c r="A90" s="393"/>
      <c r="B90" s="156"/>
      <c r="C90" s="1692"/>
      <c r="D90" s="1693"/>
      <c r="E90" s="1693"/>
      <c r="F90" s="1693"/>
      <c r="G90" s="1693"/>
      <c r="H90" s="1693"/>
      <c r="I90" s="1693"/>
      <c r="J90" s="1693"/>
      <c r="K90" s="1693"/>
      <c r="L90" s="1694"/>
      <c r="M90" s="130"/>
      <c r="N90" s="420"/>
      <c r="O90" s="421"/>
      <c r="IG90" s="422"/>
    </row>
    <row r="91" spans="1:241" s="12" customFormat="1" ht="22.5" customHeight="1">
      <c r="A91" s="393"/>
      <c r="B91" s="90"/>
      <c r="C91" s="1692"/>
      <c r="D91" s="1693"/>
      <c r="E91" s="1693"/>
      <c r="F91" s="1693"/>
      <c r="G91" s="1693"/>
      <c r="H91" s="1693"/>
      <c r="I91" s="1693"/>
      <c r="J91" s="1693"/>
      <c r="K91" s="1693"/>
      <c r="L91" s="1694"/>
      <c r="M91" s="130"/>
      <c r="N91" s="420"/>
      <c r="O91" s="421"/>
      <c r="IG91" s="422"/>
    </row>
    <row r="92" spans="1:241" s="12" customFormat="1" ht="22.5" customHeight="1">
      <c r="A92" s="393"/>
      <c r="B92" s="90"/>
      <c r="C92" s="1692"/>
      <c r="D92" s="1693"/>
      <c r="E92" s="1693"/>
      <c r="F92" s="1693"/>
      <c r="G92" s="1693"/>
      <c r="H92" s="1693"/>
      <c r="I92" s="1693"/>
      <c r="J92" s="1693"/>
      <c r="K92" s="1693"/>
      <c r="L92" s="1694"/>
      <c r="M92" s="130"/>
      <c r="N92" s="420"/>
      <c r="O92" s="421"/>
      <c r="IG92" s="422"/>
    </row>
    <row r="93" spans="1:241" s="12" customFormat="1" ht="22.5" customHeight="1">
      <c r="A93" s="393"/>
      <c r="B93" s="90"/>
      <c r="C93" s="1692"/>
      <c r="D93" s="1693"/>
      <c r="E93" s="1693"/>
      <c r="F93" s="1693"/>
      <c r="G93" s="1693"/>
      <c r="H93" s="1693"/>
      <c r="I93" s="1693"/>
      <c r="J93" s="1693"/>
      <c r="K93" s="1693"/>
      <c r="L93" s="1694"/>
      <c r="M93" s="130"/>
      <c r="N93" s="420"/>
      <c r="O93" s="421"/>
    </row>
    <row r="94" spans="1:241" s="12" customFormat="1" ht="22.5" customHeight="1">
      <c r="A94" s="393"/>
      <c r="B94" s="90"/>
      <c r="C94" s="1692"/>
      <c r="D94" s="1693"/>
      <c r="E94" s="1693"/>
      <c r="F94" s="1693"/>
      <c r="G94" s="1693"/>
      <c r="H94" s="1693"/>
      <c r="I94" s="1693"/>
      <c r="J94" s="1693"/>
      <c r="K94" s="1693"/>
      <c r="L94" s="1694"/>
      <c r="M94" s="130"/>
      <c r="N94" s="420"/>
      <c r="O94" s="421"/>
    </row>
    <row r="95" spans="1:241" s="12" customFormat="1" ht="22.5" customHeight="1">
      <c r="A95" s="393"/>
      <c r="B95" s="90"/>
      <c r="C95" s="1692"/>
      <c r="D95" s="1693"/>
      <c r="E95" s="1693"/>
      <c r="F95" s="1693"/>
      <c r="G95" s="1693"/>
      <c r="H95" s="1693"/>
      <c r="I95" s="1693"/>
      <c r="J95" s="1693"/>
      <c r="K95" s="1693"/>
      <c r="L95" s="1694"/>
      <c r="M95" s="130"/>
      <c r="N95" s="420"/>
      <c r="O95" s="421"/>
    </row>
    <row r="96" spans="1:241" s="12" customFormat="1" ht="22.5" customHeight="1">
      <c r="A96" s="393"/>
      <c r="B96" s="90"/>
      <c r="C96" s="1692"/>
      <c r="D96" s="1693"/>
      <c r="E96" s="1693"/>
      <c r="F96" s="1693"/>
      <c r="G96" s="1693"/>
      <c r="H96" s="1693"/>
      <c r="I96" s="1693"/>
      <c r="J96" s="1693"/>
      <c r="K96" s="1693"/>
      <c r="L96" s="1694"/>
      <c r="M96" s="130"/>
      <c r="N96" s="420"/>
      <c r="O96" s="421"/>
    </row>
    <row r="97" spans="1:15" s="12" customFormat="1" ht="22.5" customHeight="1">
      <c r="A97" s="393"/>
      <c r="B97" s="90"/>
      <c r="C97" s="1692"/>
      <c r="D97" s="1693"/>
      <c r="E97" s="1693"/>
      <c r="F97" s="1693"/>
      <c r="G97" s="1693"/>
      <c r="H97" s="1693"/>
      <c r="I97" s="1693"/>
      <c r="J97" s="1693"/>
      <c r="K97" s="1693"/>
      <c r="L97" s="1694"/>
      <c r="M97" s="130"/>
      <c r="N97" s="420"/>
      <c r="O97" s="421"/>
    </row>
    <row r="98" spans="1:15" s="12" customFormat="1" ht="22.5" customHeight="1">
      <c r="A98" s="393"/>
      <c r="B98" s="90"/>
      <c r="C98" s="1692"/>
      <c r="D98" s="1693"/>
      <c r="E98" s="1693"/>
      <c r="F98" s="1693"/>
      <c r="G98" s="1693"/>
      <c r="H98" s="1693"/>
      <c r="I98" s="1693"/>
      <c r="J98" s="1693"/>
      <c r="K98" s="1693"/>
      <c r="L98" s="1694"/>
      <c r="M98" s="130"/>
      <c r="N98" s="420"/>
      <c r="O98" s="421"/>
    </row>
    <row r="99" spans="1:15" s="12" customFormat="1" ht="22.5" customHeight="1">
      <c r="A99" s="393"/>
      <c r="B99" s="90"/>
      <c r="C99" s="1692"/>
      <c r="D99" s="1693"/>
      <c r="E99" s="1693"/>
      <c r="F99" s="1693"/>
      <c r="G99" s="1693"/>
      <c r="H99" s="1693"/>
      <c r="I99" s="1693"/>
      <c r="J99" s="1693"/>
      <c r="K99" s="1693"/>
      <c r="L99" s="1694"/>
      <c r="M99" s="130"/>
      <c r="N99" s="420"/>
      <c r="O99" s="421"/>
    </row>
    <row r="100" spans="1:15" s="12" customFormat="1" ht="22.5" customHeight="1">
      <c r="A100" s="393"/>
      <c r="B100" s="90"/>
      <c r="C100" s="1692"/>
      <c r="D100" s="1693"/>
      <c r="E100" s="1693"/>
      <c r="F100" s="1693"/>
      <c r="G100" s="1693"/>
      <c r="H100" s="1693"/>
      <c r="I100" s="1693"/>
      <c r="J100" s="1693"/>
      <c r="K100" s="1693"/>
      <c r="L100" s="1694"/>
      <c r="M100" s="130"/>
      <c r="N100" s="420"/>
      <c r="O100" s="421"/>
    </row>
    <row r="101" spans="1:15" s="12" customFormat="1" ht="22.5" customHeight="1">
      <c r="A101" s="393"/>
      <c r="B101" s="90"/>
      <c r="C101" s="1692"/>
      <c r="D101" s="1693"/>
      <c r="E101" s="1693"/>
      <c r="F101" s="1693"/>
      <c r="G101" s="1693"/>
      <c r="H101" s="1693"/>
      <c r="I101" s="1693"/>
      <c r="J101" s="1693"/>
      <c r="K101" s="1693"/>
      <c r="L101" s="1694"/>
      <c r="M101" s="130"/>
      <c r="N101" s="420"/>
      <c r="O101" s="421"/>
    </row>
    <row r="102" spans="1:15" s="12" customFormat="1" ht="22.5" customHeight="1">
      <c r="A102" s="393"/>
      <c r="B102" s="90"/>
      <c r="C102" s="1692"/>
      <c r="D102" s="1693"/>
      <c r="E102" s="1693"/>
      <c r="F102" s="1693"/>
      <c r="G102" s="1693"/>
      <c r="H102" s="1693"/>
      <c r="I102" s="1693"/>
      <c r="J102" s="1693"/>
      <c r="K102" s="1693"/>
      <c r="L102" s="1694"/>
      <c r="M102" s="130"/>
      <c r="N102" s="420"/>
      <c r="O102" s="421"/>
    </row>
    <row r="103" spans="1:15" s="12" customFormat="1" ht="22.5" customHeight="1">
      <c r="A103" s="393"/>
      <c r="B103" s="90"/>
      <c r="C103" s="1692"/>
      <c r="D103" s="1693"/>
      <c r="E103" s="1693"/>
      <c r="F103" s="1693"/>
      <c r="G103" s="1693"/>
      <c r="H103" s="1693"/>
      <c r="I103" s="1693"/>
      <c r="J103" s="1693"/>
      <c r="K103" s="1693"/>
      <c r="L103" s="1694"/>
      <c r="M103" s="130"/>
      <c r="N103" s="420"/>
      <c r="O103" s="421"/>
    </row>
    <row r="104" spans="1:15" s="12" customFormat="1" ht="22.5" customHeight="1">
      <c r="A104" s="393"/>
      <c r="B104" s="90"/>
      <c r="C104" s="1692"/>
      <c r="D104" s="1693"/>
      <c r="E104" s="1693"/>
      <c r="F104" s="1693"/>
      <c r="G104" s="1693"/>
      <c r="H104" s="1693"/>
      <c r="I104" s="1693"/>
      <c r="J104" s="1693"/>
      <c r="K104" s="1693"/>
      <c r="L104" s="1694"/>
      <c r="M104" s="130"/>
      <c r="N104" s="420"/>
      <c r="O104" s="421"/>
    </row>
    <row r="105" spans="1:15" s="12" customFormat="1" ht="22.5" customHeight="1">
      <c r="A105" s="393"/>
      <c r="B105" s="90"/>
      <c r="C105" s="1692"/>
      <c r="D105" s="1693"/>
      <c r="E105" s="1693"/>
      <c r="F105" s="1693"/>
      <c r="G105" s="1693"/>
      <c r="H105" s="1693"/>
      <c r="I105" s="1693"/>
      <c r="J105" s="1693"/>
      <c r="K105" s="1693"/>
      <c r="L105" s="1694"/>
      <c r="M105" s="130"/>
      <c r="N105" s="420"/>
      <c r="O105" s="421"/>
    </row>
    <row r="106" spans="1:15" s="12" customFormat="1" ht="22.5" customHeight="1">
      <c r="A106" s="393"/>
      <c r="B106" s="90"/>
      <c r="C106" s="1692"/>
      <c r="D106" s="1693"/>
      <c r="E106" s="1693"/>
      <c r="F106" s="1693"/>
      <c r="G106" s="1693"/>
      <c r="H106" s="1693"/>
      <c r="I106" s="1693"/>
      <c r="J106" s="1693"/>
      <c r="K106" s="1693"/>
      <c r="L106" s="1694"/>
      <c r="M106" s="130"/>
      <c r="N106" s="420"/>
      <c r="O106" s="421"/>
    </row>
    <row r="107" spans="1:15" s="12" customFormat="1" ht="22.5" customHeight="1">
      <c r="A107" s="393"/>
      <c r="B107" s="90"/>
      <c r="C107" s="1692"/>
      <c r="D107" s="1693"/>
      <c r="E107" s="1693"/>
      <c r="F107" s="1693"/>
      <c r="G107" s="1693"/>
      <c r="H107" s="1693"/>
      <c r="I107" s="1693"/>
      <c r="J107" s="1693"/>
      <c r="K107" s="1693"/>
      <c r="L107" s="1694"/>
      <c r="M107" s="130"/>
      <c r="N107" s="420"/>
      <c r="O107" s="421"/>
    </row>
    <row r="108" spans="1:15" s="12" customFormat="1" ht="22.5" customHeight="1">
      <c r="A108" s="393"/>
      <c r="B108" s="90"/>
      <c r="C108" s="1692"/>
      <c r="D108" s="1693"/>
      <c r="E108" s="1693"/>
      <c r="F108" s="1693"/>
      <c r="G108" s="1693"/>
      <c r="H108" s="1693"/>
      <c r="I108" s="1693"/>
      <c r="J108" s="1693"/>
      <c r="K108" s="1693"/>
      <c r="L108" s="1694"/>
      <c r="M108" s="130"/>
      <c r="N108" s="420"/>
      <c r="O108" s="421"/>
    </row>
    <row r="109" spans="1:15" s="59" customFormat="1" ht="6" customHeight="1">
      <c r="A109" s="216"/>
      <c r="B109" s="92"/>
      <c r="C109" s="92"/>
      <c r="D109" s="867"/>
      <c r="E109" s="868"/>
      <c r="F109" s="868"/>
      <c r="G109" s="868"/>
      <c r="H109" s="868"/>
      <c r="I109" s="868"/>
      <c r="J109" s="867"/>
      <c r="K109" s="867"/>
      <c r="L109" s="93"/>
      <c r="M109" s="23"/>
      <c r="N109" s="51"/>
      <c r="O109" s="363"/>
    </row>
    <row r="110" spans="1:15" s="20" customFormat="1" ht="23.25" customHeight="1">
      <c r="A110" s="371"/>
      <c r="B110" s="1697" t="s">
        <v>6</v>
      </c>
      <c r="C110" s="1697"/>
      <c r="D110" s="1698"/>
      <c r="E110" s="1698"/>
      <c r="F110" s="1698"/>
      <c r="G110" s="1698"/>
      <c r="H110" s="1698"/>
      <c r="I110" s="1698"/>
      <c r="J110" s="1698"/>
      <c r="K110" s="1698"/>
      <c r="L110" s="1697"/>
      <c r="M110" s="1697"/>
      <c r="N110" s="1697"/>
      <c r="O110" s="1699"/>
    </row>
    <row r="111" spans="1:15" s="51" customFormat="1" ht="12.75" customHeight="1">
      <c r="A111" s="363"/>
      <c r="B111" s="224" t="str">
        <f>B58</f>
        <v>FAPESP,  SETEMBRO DE 2015</v>
      </c>
      <c r="C111" s="100"/>
      <c r="D111" s="845"/>
      <c r="E111" s="845"/>
      <c r="F111" s="845"/>
      <c r="G111" s="845"/>
      <c r="H111" s="845"/>
      <c r="I111" s="845"/>
      <c r="J111" s="845"/>
      <c r="K111" s="845"/>
      <c r="L111" s="100"/>
      <c r="M111" s="104"/>
      <c r="N111" s="20">
        <v>2</v>
      </c>
      <c r="O111" s="1699"/>
    </row>
    <row r="112" spans="1:15" s="51" customFormat="1">
      <c r="A112" s="213"/>
      <c r="C112" s="62"/>
      <c r="D112" s="832"/>
      <c r="E112" s="832"/>
      <c r="F112" s="831"/>
      <c r="G112" s="831"/>
      <c r="H112" s="831"/>
      <c r="I112" s="831"/>
      <c r="J112" s="831"/>
      <c r="K112" s="831"/>
      <c r="L112" s="62"/>
      <c r="O112" s="216"/>
    </row>
    <row r="113" spans="1:15" s="51" customFormat="1" ht="18">
      <c r="A113" s="213"/>
      <c r="B113" s="408" t="str">
        <f>B60</f>
        <v>3- MATERIAL DE CONSUMO A SER ADQUIRIDO NO BRASIL</v>
      </c>
      <c r="C113" s="62"/>
      <c r="D113" s="832"/>
      <c r="E113" s="832"/>
      <c r="F113" s="831"/>
      <c r="G113" s="831"/>
      <c r="H113" s="831"/>
      <c r="I113" s="831"/>
      <c r="J113" s="831"/>
      <c r="K113" s="831"/>
      <c r="L113" s="62"/>
      <c r="O113" s="213"/>
    </row>
    <row r="114" spans="1:15" s="51" customFormat="1">
      <c r="A114" s="213"/>
      <c r="B114" s="1704" t="s">
        <v>1</v>
      </c>
      <c r="C114" s="1705" t="s">
        <v>8</v>
      </c>
      <c r="D114" s="1582"/>
      <c r="E114" s="1582"/>
      <c r="F114" s="1582"/>
      <c r="G114" s="1582"/>
      <c r="H114" s="1582"/>
      <c r="I114" s="1582"/>
      <c r="J114" s="1582"/>
      <c r="K114" s="1582"/>
      <c r="L114" s="1576"/>
      <c r="M114" s="1706" t="s">
        <v>127</v>
      </c>
      <c r="N114" s="1708" t="s">
        <v>2</v>
      </c>
      <c r="O114" s="213"/>
    </row>
    <row r="115" spans="1:15" s="51" customFormat="1">
      <c r="A115" s="213"/>
      <c r="B115" s="1704"/>
      <c r="C115" s="1576"/>
      <c r="D115" s="1582"/>
      <c r="E115" s="1582"/>
      <c r="F115" s="1582"/>
      <c r="G115" s="1582"/>
      <c r="H115" s="1582"/>
      <c r="I115" s="1582"/>
      <c r="J115" s="1582"/>
      <c r="K115" s="1582"/>
      <c r="L115" s="1576"/>
      <c r="M115" s="1707"/>
      <c r="N115" s="1551"/>
      <c r="O115" s="213"/>
    </row>
    <row r="116" spans="1:15" s="12" customFormat="1" ht="22.5" customHeight="1">
      <c r="A116" s="380"/>
      <c r="B116" s="156"/>
      <c r="C116" s="1692"/>
      <c r="D116" s="1693"/>
      <c r="E116" s="1693"/>
      <c r="F116" s="1693"/>
      <c r="G116" s="1693"/>
      <c r="H116" s="1693"/>
      <c r="I116" s="1693"/>
      <c r="J116" s="1693"/>
      <c r="K116" s="1693"/>
      <c r="L116" s="1694"/>
      <c r="M116" s="130"/>
      <c r="N116" s="420"/>
      <c r="O116" s="380"/>
    </row>
    <row r="117" spans="1:15" s="12" customFormat="1" ht="22.5" customHeight="1">
      <c r="A117" s="380"/>
      <c r="B117" s="90"/>
      <c r="C117" s="1692"/>
      <c r="D117" s="1693"/>
      <c r="E117" s="1693"/>
      <c r="F117" s="1693"/>
      <c r="G117" s="1693"/>
      <c r="H117" s="1693"/>
      <c r="I117" s="1693"/>
      <c r="J117" s="1693"/>
      <c r="K117" s="1693"/>
      <c r="L117" s="1694"/>
      <c r="M117" s="130"/>
      <c r="N117" s="420"/>
      <c r="O117" s="380"/>
    </row>
    <row r="118" spans="1:15" s="12" customFormat="1" ht="22.5" customHeight="1">
      <c r="A118" s="380"/>
      <c r="B118" s="90"/>
      <c r="C118" s="1692"/>
      <c r="D118" s="1693"/>
      <c r="E118" s="1693"/>
      <c r="F118" s="1693"/>
      <c r="G118" s="1693"/>
      <c r="H118" s="1693"/>
      <c r="I118" s="1693"/>
      <c r="J118" s="1693"/>
      <c r="K118" s="1693"/>
      <c r="L118" s="1694"/>
      <c r="M118" s="130"/>
      <c r="N118" s="420"/>
      <c r="O118" s="380"/>
    </row>
    <row r="119" spans="1:15" s="12" customFormat="1" ht="22.5" customHeight="1">
      <c r="A119" s="380"/>
      <c r="B119" s="90"/>
      <c r="C119" s="1692"/>
      <c r="D119" s="1693"/>
      <c r="E119" s="1693"/>
      <c r="F119" s="1693"/>
      <c r="G119" s="1693"/>
      <c r="H119" s="1693"/>
      <c r="I119" s="1693"/>
      <c r="J119" s="1693"/>
      <c r="K119" s="1693"/>
      <c r="L119" s="1694"/>
      <c r="M119" s="130"/>
      <c r="N119" s="420"/>
      <c r="O119" s="380"/>
    </row>
    <row r="120" spans="1:15" s="12" customFormat="1" ht="22.5" customHeight="1">
      <c r="A120" s="380"/>
      <c r="B120" s="90"/>
      <c r="C120" s="1692"/>
      <c r="D120" s="1693"/>
      <c r="E120" s="1693"/>
      <c r="F120" s="1693"/>
      <c r="G120" s="1693"/>
      <c r="H120" s="1693"/>
      <c r="I120" s="1693"/>
      <c r="J120" s="1693"/>
      <c r="K120" s="1693"/>
      <c r="L120" s="1694"/>
      <c r="M120" s="130"/>
      <c r="N120" s="420"/>
      <c r="O120" s="380"/>
    </row>
    <row r="121" spans="1:15" s="12" customFormat="1" ht="22.5" customHeight="1">
      <c r="A121" s="380"/>
      <c r="B121" s="90"/>
      <c r="C121" s="1692"/>
      <c r="D121" s="1693"/>
      <c r="E121" s="1693"/>
      <c r="F121" s="1693"/>
      <c r="G121" s="1693"/>
      <c r="H121" s="1693"/>
      <c r="I121" s="1693"/>
      <c r="J121" s="1693"/>
      <c r="K121" s="1693"/>
      <c r="L121" s="1694"/>
      <c r="M121" s="130"/>
      <c r="N121" s="420"/>
      <c r="O121" s="380"/>
    </row>
    <row r="122" spans="1:15" s="12" customFormat="1" ht="22.5" customHeight="1">
      <c r="A122" s="380"/>
      <c r="B122" s="90"/>
      <c r="C122" s="1692"/>
      <c r="D122" s="1693"/>
      <c r="E122" s="1693"/>
      <c r="F122" s="1693"/>
      <c r="G122" s="1693"/>
      <c r="H122" s="1693"/>
      <c r="I122" s="1693"/>
      <c r="J122" s="1693"/>
      <c r="K122" s="1693"/>
      <c r="L122" s="1694"/>
      <c r="M122" s="130"/>
      <c r="N122" s="420"/>
      <c r="O122" s="380"/>
    </row>
    <row r="123" spans="1:15" s="12" customFormat="1" ht="22.5" customHeight="1">
      <c r="A123" s="380"/>
      <c r="B123" s="90"/>
      <c r="C123" s="1692"/>
      <c r="D123" s="1693"/>
      <c r="E123" s="1693"/>
      <c r="F123" s="1693"/>
      <c r="G123" s="1693"/>
      <c r="H123" s="1693"/>
      <c r="I123" s="1693"/>
      <c r="J123" s="1693"/>
      <c r="K123" s="1693"/>
      <c r="L123" s="1694"/>
      <c r="M123" s="130"/>
      <c r="N123" s="420"/>
      <c r="O123" s="380"/>
    </row>
    <row r="124" spans="1:15" s="12" customFormat="1" ht="22.5" customHeight="1">
      <c r="A124" s="380"/>
      <c r="B124" s="90"/>
      <c r="C124" s="1692"/>
      <c r="D124" s="1693"/>
      <c r="E124" s="1693"/>
      <c r="F124" s="1693"/>
      <c r="G124" s="1693"/>
      <c r="H124" s="1693"/>
      <c r="I124" s="1693"/>
      <c r="J124" s="1693"/>
      <c r="K124" s="1693"/>
      <c r="L124" s="1694"/>
      <c r="M124" s="130"/>
      <c r="N124" s="420"/>
      <c r="O124" s="380"/>
    </row>
    <row r="125" spans="1:15" s="12" customFormat="1" ht="22.5" customHeight="1">
      <c r="A125" s="380"/>
      <c r="B125" s="90"/>
      <c r="C125" s="1692"/>
      <c r="D125" s="1693"/>
      <c r="E125" s="1693"/>
      <c r="F125" s="1693"/>
      <c r="G125" s="1693"/>
      <c r="H125" s="1693"/>
      <c r="I125" s="1693"/>
      <c r="J125" s="1693"/>
      <c r="K125" s="1693"/>
      <c r="L125" s="1694"/>
      <c r="M125" s="130"/>
      <c r="N125" s="420"/>
      <c r="O125" s="380"/>
    </row>
    <row r="126" spans="1:15" s="12" customFormat="1" ht="22.5" customHeight="1">
      <c r="A126" s="380"/>
      <c r="B126" s="90"/>
      <c r="C126" s="1692"/>
      <c r="D126" s="1693"/>
      <c r="E126" s="1693"/>
      <c r="F126" s="1693"/>
      <c r="G126" s="1693"/>
      <c r="H126" s="1693"/>
      <c r="I126" s="1693"/>
      <c r="J126" s="1693"/>
      <c r="K126" s="1693"/>
      <c r="L126" s="1694"/>
      <c r="M126" s="130"/>
      <c r="N126" s="420"/>
      <c r="O126" s="380"/>
    </row>
    <row r="127" spans="1:15" s="12" customFormat="1" ht="22.5" customHeight="1">
      <c r="A127" s="380"/>
      <c r="B127" s="90"/>
      <c r="C127" s="1692"/>
      <c r="D127" s="1693"/>
      <c r="E127" s="1693"/>
      <c r="F127" s="1693"/>
      <c r="G127" s="1693"/>
      <c r="H127" s="1693"/>
      <c r="I127" s="1693"/>
      <c r="J127" s="1693"/>
      <c r="K127" s="1693"/>
      <c r="L127" s="1694"/>
      <c r="M127" s="130"/>
      <c r="N127" s="420"/>
      <c r="O127" s="380"/>
    </row>
    <row r="128" spans="1:15" s="12" customFormat="1" ht="22.5" customHeight="1">
      <c r="A128" s="380"/>
      <c r="B128" s="90"/>
      <c r="C128" s="1692"/>
      <c r="D128" s="1693"/>
      <c r="E128" s="1693"/>
      <c r="F128" s="1693"/>
      <c r="G128" s="1693"/>
      <c r="H128" s="1693"/>
      <c r="I128" s="1693"/>
      <c r="J128" s="1693"/>
      <c r="K128" s="1693"/>
      <c r="L128" s="1694"/>
      <c r="M128" s="130"/>
      <c r="N128" s="420"/>
      <c r="O128" s="380"/>
    </row>
    <row r="129" spans="1:15" s="12" customFormat="1" ht="22.5" customHeight="1">
      <c r="A129" s="380"/>
      <c r="B129" s="90"/>
      <c r="C129" s="1692"/>
      <c r="D129" s="1693"/>
      <c r="E129" s="1693"/>
      <c r="F129" s="1693"/>
      <c r="G129" s="1693"/>
      <c r="H129" s="1693"/>
      <c r="I129" s="1693"/>
      <c r="J129" s="1693"/>
      <c r="K129" s="1693"/>
      <c r="L129" s="1694"/>
      <c r="M129" s="130"/>
      <c r="N129" s="420"/>
      <c r="O129" s="380"/>
    </row>
    <row r="130" spans="1:15" s="12" customFormat="1" ht="22.5" customHeight="1">
      <c r="A130" s="380"/>
      <c r="B130" s="90"/>
      <c r="C130" s="1692"/>
      <c r="D130" s="1693"/>
      <c r="E130" s="1693"/>
      <c r="F130" s="1693"/>
      <c r="G130" s="1693"/>
      <c r="H130" s="1693"/>
      <c r="I130" s="1693"/>
      <c r="J130" s="1693"/>
      <c r="K130" s="1693"/>
      <c r="L130" s="1694"/>
      <c r="M130" s="130"/>
      <c r="N130" s="420"/>
      <c r="O130" s="380"/>
    </row>
    <row r="131" spans="1:15" s="12" customFormat="1" ht="22.5" customHeight="1">
      <c r="A131" s="380"/>
      <c r="B131" s="90"/>
      <c r="C131" s="1692"/>
      <c r="D131" s="1693"/>
      <c r="E131" s="1693"/>
      <c r="F131" s="1693"/>
      <c r="G131" s="1693"/>
      <c r="H131" s="1693"/>
      <c r="I131" s="1693"/>
      <c r="J131" s="1693"/>
      <c r="K131" s="1693"/>
      <c r="L131" s="1694"/>
      <c r="M131" s="130"/>
      <c r="N131" s="420"/>
      <c r="O131" s="380"/>
    </row>
    <row r="132" spans="1:15" s="12" customFormat="1" ht="22.5" customHeight="1">
      <c r="A132" s="380"/>
      <c r="B132" s="90"/>
      <c r="C132" s="1692"/>
      <c r="D132" s="1693"/>
      <c r="E132" s="1693"/>
      <c r="F132" s="1693"/>
      <c r="G132" s="1693"/>
      <c r="H132" s="1693"/>
      <c r="I132" s="1693"/>
      <c r="J132" s="1693"/>
      <c r="K132" s="1693"/>
      <c r="L132" s="1694"/>
      <c r="M132" s="130"/>
      <c r="N132" s="420"/>
      <c r="O132" s="380"/>
    </row>
    <row r="133" spans="1:15" s="12" customFormat="1" ht="22.5" customHeight="1">
      <c r="A133" s="380"/>
      <c r="B133" s="90"/>
      <c r="C133" s="1692"/>
      <c r="D133" s="1693"/>
      <c r="E133" s="1693"/>
      <c r="F133" s="1693"/>
      <c r="G133" s="1693"/>
      <c r="H133" s="1693"/>
      <c r="I133" s="1693"/>
      <c r="J133" s="1693"/>
      <c r="K133" s="1693"/>
      <c r="L133" s="1694"/>
      <c r="M133" s="130"/>
      <c r="N133" s="420"/>
      <c r="O133" s="380"/>
    </row>
    <row r="134" spans="1:15" s="12" customFormat="1" ht="22.5" customHeight="1">
      <c r="A134" s="380"/>
      <c r="B134" s="90"/>
      <c r="C134" s="1692"/>
      <c r="D134" s="1693"/>
      <c r="E134" s="1693"/>
      <c r="F134" s="1693"/>
      <c r="G134" s="1693"/>
      <c r="H134" s="1693"/>
      <c r="I134" s="1693"/>
      <c r="J134" s="1693"/>
      <c r="K134" s="1693"/>
      <c r="L134" s="1694"/>
      <c r="M134" s="130"/>
      <c r="N134" s="420"/>
      <c r="O134" s="380"/>
    </row>
    <row r="135" spans="1:15" s="12" customFormat="1" ht="22.5" customHeight="1">
      <c r="A135" s="380"/>
      <c r="B135" s="90"/>
      <c r="C135" s="1692"/>
      <c r="D135" s="1693"/>
      <c r="E135" s="1693"/>
      <c r="F135" s="1693"/>
      <c r="G135" s="1693"/>
      <c r="H135" s="1693"/>
      <c r="I135" s="1693"/>
      <c r="J135" s="1693"/>
      <c r="K135" s="1693"/>
      <c r="L135" s="1694"/>
      <c r="M135" s="130"/>
      <c r="N135" s="420"/>
      <c r="O135" s="380"/>
    </row>
    <row r="136" spans="1:15" s="12" customFormat="1" ht="22.5" customHeight="1">
      <c r="A136" s="380"/>
      <c r="B136" s="90"/>
      <c r="C136" s="1692"/>
      <c r="D136" s="1693"/>
      <c r="E136" s="1693"/>
      <c r="F136" s="1693"/>
      <c r="G136" s="1693"/>
      <c r="H136" s="1693"/>
      <c r="I136" s="1693"/>
      <c r="J136" s="1693"/>
      <c r="K136" s="1693"/>
      <c r="L136" s="1694"/>
      <c r="M136" s="130"/>
      <c r="N136" s="420"/>
      <c r="O136" s="380"/>
    </row>
    <row r="137" spans="1:15" s="12" customFormat="1" ht="22.5" customHeight="1">
      <c r="A137" s="380"/>
      <c r="B137" s="90"/>
      <c r="C137" s="1692"/>
      <c r="D137" s="1693"/>
      <c r="E137" s="1693"/>
      <c r="F137" s="1693"/>
      <c r="G137" s="1693"/>
      <c r="H137" s="1693"/>
      <c r="I137" s="1693"/>
      <c r="J137" s="1693"/>
      <c r="K137" s="1693"/>
      <c r="L137" s="1694"/>
      <c r="M137" s="130"/>
      <c r="N137" s="420"/>
      <c r="O137" s="380"/>
    </row>
    <row r="138" spans="1:15" s="12" customFormat="1" ht="22.5" customHeight="1">
      <c r="A138" s="380"/>
      <c r="B138" s="90"/>
      <c r="C138" s="1692"/>
      <c r="D138" s="1693"/>
      <c r="E138" s="1693"/>
      <c r="F138" s="1693"/>
      <c r="G138" s="1693"/>
      <c r="H138" s="1693"/>
      <c r="I138" s="1693"/>
      <c r="J138" s="1693"/>
      <c r="K138" s="1693"/>
      <c r="L138" s="1694"/>
      <c r="M138" s="130"/>
      <c r="N138" s="420"/>
      <c r="O138" s="380"/>
    </row>
    <row r="139" spans="1:15" s="12" customFormat="1" ht="22.5" customHeight="1">
      <c r="A139" s="380"/>
      <c r="B139" s="90"/>
      <c r="C139" s="1692"/>
      <c r="D139" s="1693"/>
      <c r="E139" s="1693"/>
      <c r="F139" s="1693"/>
      <c r="G139" s="1693"/>
      <c r="H139" s="1693"/>
      <c r="I139" s="1693"/>
      <c r="J139" s="1693"/>
      <c r="K139" s="1693"/>
      <c r="L139" s="1694"/>
      <c r="M139" s="130"/>
      <c r="N139" s="420"/>
      <c r="O139" s="380"/>
    </row>
    <row r="140" spans="1:15" s="12" customFormat="1" ht="22.5" customHeight="1">
      <c r="A140" s="380"/>
      <c r="B140" s="90"/>
      <c r="C140" s="1692"/>
      <c r="D140" s="1693"/>
      <c r="E140" s="1693"/>
      <c r="F140" s="1693"/>
      <c r="G140" s="1693"/>
      <c r="H140" s="1693"/>
      <c r="I140" s="1693"/>
      <c r="J140" s="1693"/>
      <c r="K140" s="1693"/>
      <c r="L140" s="1694"/>
      <c r="M140" s="130"/>
      <c r="N140" s="420"/>
      <c r="O140" s="380"/>
    </row>
    <row r="141" spans="1:15" s="12" customFormat="1" ht="22.5" customHeight="1">
      <c r="A141" s="380"/>
      <c r="B141" s="90"/>
      <c r="C141" s="1692"/>
      <c r="D141" s="1693"/>
      <c r="E141" s="1693"/>
      <c r="F141" s="1693"/>
      <c r="G141" s="1693"/>
      <c r="H141" s="1693"/>
      <c r="I141" s="1693"/>
      <c r="J141" s="1693"/>
      <c r="K141" s="1693"/>
      <c r="L141" s="1694"/>
      <c r="M141" s="130"/>
      <c r="N141" s="420"/>
      <c r="O141" s="380"/>
    </row>
    <row r="142" spans="1:15" s="12" customFormat="1" ht="22.5" customHeight="1">
      <c r="A142" s="380"/>
      <c r="B142" s="90"/>
      <c r="C142" s="1692"/>
      <c r="D142" s="1693"/>
      <c r="E142" s="1693"/>
      <c r="F142" s="1693"/>
      <c r="G142" s="1693"/>
      <c r="H142" s="1693"/>
      <c r="I142" s="1693"/>
      <c r="J142" s="1693"/>
      <c r="K142" s="1693"/>
      <c r="L142" s="1694"/>
      <c r="M142" s="130"/>
      <c r="N142" s="420"/>
      <c r="O142" s="380"/>
    </row>
    <row r="143" spans="1:15" s="12" customFormat="1" ht="22.5" customHeight="1">
      <c r="A143" s="380"/>
      <c r="B143" s="156"/>
      <c r="C143" s="1692"/>
      <c r="D143" s="1693"/>
      <c r="E143" s="1693"/>
      <c r="F143" s="1693"/>
      <c r="G143" s="1693"/>
      <c r="H143" s="1693"/>
      <c r="I143" s="1693"/>
      <c r="J143" s="1693"/>
      <c r="K143" s="1693"/>
      <c r="L143" s="1694"/>
      <c r="M143" s="130"/>
      <c r="N143" s="420"/>
      <c r="O143" s="380"/>
    </row>
    <row r="144" spans="1:15" s="12" customFormat="1" ht="22.5" customHeight="1">
      <c r="A144" s="380"/>
      <c r="B144" s="90"/>
      <c r="C144" s="1692"/>
      <c r="D144" s="1693"/>
      <c r="E144" s="1693"/>
      <c r="F144" s="1693"/>
      <c r="G144" s="1693"/>
      <c r="H144" s="1693"/>
      <c r="I144" s="1693"/>
      <c r="J144" s="1693"/>
      <c r="K144" s="1693"/>
      <c r="L144" s="1694"/>
      <c r="M144" s="130"/>
      <c r="N144" s="420"/>
      <c r="O144" s="380"/>
    </row>
    <row r="145" spans="1:15" s="12" customFormat="1" ht="22.5" customHeight="1">
      <c r="A145" s="380"/>
      <c r="B145" s="90"/>
      <c r="C145" s="1692"/>
      <c r="D145" s="1693"/>
      <c r="E145" s="1693"/>
      <c r="F145" s="1693"/>
      <c r="G145" s="1693"/>
      <c r="H145" s="1693"/>
      <c r="I145" s="1693"/>
      <c r="J145" s="1693"/>
      <c r="K145" s="1693"/>
      <c r="L145" s="1694"/>
      <c r="M145" s="130"/>
      <c r="N145" s="420"/>
      <c r="O145" s="380"/>
    </row>
    <row r="146" spans="1:15" s="12" customFormat="1" ht="22.5" customHeight="1">
      <c r="A146" s="380"/>
      <c r="B146" s="90"/>
      <c r="C146" s="1692"/>
      <c r="D146" s="1693"/>
      <c r="E146" s="1693"/>
      <c r="F146" s="1693"/>
      <c r="G146" s="1693"/>
      <c r="H146" s="1693"/>
      <c r="I146" s="1693"/>
      <c r="J146" s="1693"/>
      <c r="K146" s="1693"/>
      <c r="L146" s="1694"/>
      <c r="M146" s="130"/>
      <c r="N146" s="420"/>
      <c r="O146" s="380"/>
    </row>
    <row r="147" spans="1:15" s="12" customFormat="1" ht="22.5" customHeight="1">
      <c r="A147" s="380"/>
      <c r="B147" s="90"/>
      <c r="C147" s="1692"/>
      <c r="D147" s="1693"/>
      <c r="E147" s="1693"/>
      <c r="F147" s="1693"/>
      <c r="G147" s="1693"/>
      <c r="H147" s="1693"/>
      <c r="I147" s="1693"/>
      <c r="J147" s="1693"/>
      <c r="K147" s="1693"/>
      <c r="L147" s="1694"/>
      <c r="M147" s="130"/>
      <c r="N147" s="420"/>
      <c r="O147" s="380"/>
    </row>
    <row r="148" spans="1:15" s="12" customFormat="1" ht="22.5" customHeight="1">
      <c r="A148" s="380"/>
      <c r="B148" s="90"/>
      <c r="C148" s="1692"/>
      <c r="D148" s="1693"/>
      <c r="E148" s="1693"/>
      <c r="F148" s="1693"/>
      <c r="G148" s="1693"/>
      <c r="H148" s="1693"/>
      <c r="I148" s="1693"/>
      <c r="J148" s="1693"/>
      <c r="K148" s="1693"/>
      <c r="L148" s="1694"/>
      <c r="M148" s="130"/>
      <c r="N148" s="420"/>
      <c r="O148" s="380"/>
    </row>
    <row r="149" spans="1:15" s="12" customFormat="1" ht="22.5" customHeight="1">
      <c r="A149" s="380"/>
      <c r="B149" s="90"/>
      <c r="C149" s="1692"/>
      <c r="D149" s="1693"/>
      <c r="E149" s="1693"/>
      <c r="F149" s="1693"/>
      <c r="G149" s="1693"/>
      <c r="H149" s="1693"/>
      <c r="I149" s="1693"/>
      <c r="J149" s="1693"/>
      <c r="K149" s="1693"/>
      <c r="L149" s="1694"/>
      <c r="M149" s="130"/>
      <c r="N149" s="420"/>
      <c r="O149" s="380"/>
    </row>
    <row r="150" spans="1:15" s="12" customFormat="1" ht="22.5" customHeight="1">
      <c r="A150" s="380"/>
      <c r="B150" s="90"/>
      <c r="C150" s="1692"/>
      <c r="D150" s="1693"/>
      <c r="E150" s="1693"/>
      <c r="F150" s="1693"/>
      <c r="G150" s="1693"/>
      <c r="H150" s="1693"/>
      <c r="I150" s="1693"/>
      <c r="J150" s="1693"/>
      <c r="K150" s="1693"/>
      <c r="L150" s="1694"/>
      <c r="M150" s="130"/>
      <c r="N150" s="420"/>
      <c r="O150" s="380"/>
    </row>
    <row r="151" spans="1:15" s="12" customFormat="1" ht="22.5" customHeight="1">
      <c r="A151" s="380"/>
      <c r="B151" s="90"/>
      <c r="C151" s="1692"/>
      <c r="D151" s="1693"/>
      <c r="E151" s="1693"/>
      <c r="F151" s="1693"/>
      <c r="G151" s="1693"/>
      <c r="H151" s="1693"/>
      <c r="I151" s="1693"/>
      <c r="J151" s="1693"/>
      <c r="K151" s="1693"/>
      <c r="L151" s="1694"/>
      <c r="M151" s="130"/>
      <c r="N151" s="420"/>
      <c r="O151" s="380"/>
    </row>
    <row r="152" spans="1:15" s="12" customFormat="1" ht="22.5" customHeight="1">
      <c r="A152" s="380"/>
      <c r="B152" s="90"/>
      <c r="C152" s="1692"/>
      <c r="D152" s="1693"/>
      <c r="E152" s="1693"/>
      <c r="F152" s="1693"/>
      <c r="G152" s="1693"/>
      <c r="H152" s="1693"/>
      <c r="I152" s="1693"/>
      <c r="J152" s="1693"/>
      <c r="K152" s="1693"/>
      <c r="L152" s="1694"/>
      <c r="M152" s="130"/>
      <c r="N152" s="420"/>
      <c r="O152" s="380"/>
    </row>
    <row r="153" spans="1:15" s="12" customFormat="1" ht="22.5" customHeight="1">
      <c r="A153" s="380"/>
      <c r="B153" s="90"/>
      <c r="C153" s="1692"/>
      <c r="D153" s="1693"/>
      <c r="E153" s="1693"/>
      <c r="F153" s="1693"/>
      <c r="G153" s="1693"/>
      <c r="H153" s="1693"/>
      <c r="I153" s="1693"/>
      <c r="J153" s="1693"/>
      <c r="K153" s="1693"/>
      <c r="L153" s="1694"/>
      <c r="M153" s="130"/>
      <c r="N153" s="420"/>
      <c r="O153" s="380"/>
    </row>
    <row r="154" spans="1:15" s="12" customFormat="1" ht="22.5" customHeight="1">
      <c r="A154" s="380"/>
      <c r="B154" s="90"/>
      <c r="C154" s="1692"/>
      <c r="D154" s="1693"/>
      <c r="E154" s="1693"/>
      <c r="F154" s="1693"/>
      <c r="G154" s="1693"/>
      <c r="H154" s="1693"/>
      <c r="I154" s="1693"/>
      <c r="J154" s="1693"/>
      <c r="K154" s="1693"/>
      <c r="L154" s="1694"/>
      <c r="M154" s="130"/>
      <c r="N154" s="420"/>
      <c r="O154" s="380"/>
    </row>
    <row r="155" spans="1:15" s="12" customFormat="1" ht="22.5" customHeight="1">
      <c r="A155" s="380"/>
      <c r="B155" s="90"/>
      <c r="C155" s="1692"/>
      <c r="D155" s="1693"/>
      <c r="E155" s="1693"/>
      <c r="F155" s="1693"/>
      <c r="G155" s="1693"/>
      <c r="H155" s="1693"/>
      <c r="I155" s="1693"/>
      <c r="J155" s="1693"/>
      <c r="K155" s="1693"/>
      <c r="L155" s="1694"/>
      <c r="M155" s="130"/>
      <c r="N155" s="420"/>
      <c r="O155" s="380"/>
    </row>
    <row r="156" spans="1:15" s="12" customFormat="1" ht="22.5" customHeight="1">
      <c r="A156" s="380"/>
      <c r="B156" s="90"/>
      <c r="C156" s="1692"/>
      <c r="D156" s="1693"/>
      <c r="E156" s="1693"/>
      <c r="F156" s="1693"/>
      <c r="G156" s="1693"/>
      <c r="H156" s="1693"/>
      <c r="I156" s="1693"/>
      <c r="J156" s="1693"/>
      <c r="K156" s="1693"/>
      <c r="L156" s="1694"/>
      <c r="M156" s="130"/>
      <c r="N156" s="420"/>
      <c r="O156" s="380"/>
    </row>
    <row r="157" spans="1:15" s="12" customFormat="1" ht="22.5" customHeight="1">
      <c r="A157" s="380"/>
      <c r="B157" s="90"/>
      <c r="C157" s="1692"/>
      <c r="D157" s="1693"/>
      <c r="E157" s="1693"/>
      <c r="F157" s="1693"/>
      <c r="G157" s="1693"/>
      <c r="H157" s="1693"/>
      <c r="I157" s="1693"/>
      <c r="J157" s="1693"/>
      <c r="K157" s="1693"/>
      <c r="L157" s="1694"/>
      <c r="M157" s="130"/>
      <c r="N157" s="420"/>
      <c r="O157" s="380"/>
    </row>
    <row r="158" spans="1:15" s="12" customFormat="1" ht="22.5" customHeight="1">
      <c r="A158" s="380"/>
      <c r="B158" s="90"/>
      <c r="C158" s="1692"/>
      <c r="D158" s="1693"/>
      <c r="E158" s="1693"/>
      <c r="F158" s="1693"/>
      <c r="G158" s="1693"/>
      <c r="H158" s="1693"/>
      <c r="I158" s="1693"/>
      <c r="J158" s="1693"/>
      <c r="K158" s="1693"/>
      <c r="L158" s="1694"/>
      <c r="M158" s="130"/>
      <c r="N158" s="420"/>
      <c r="O158" s="380"/>
    </row>
    <row r="159" spans="1:15" s="12" customFormat="1" ht="22.5" customHeight="1">
      <c r="A159" s="380"/>
      <c r="B159" s="90"/>
      <c r="C159" s="1692"/>
      <c r="D159" s="1693"/>
      <c r="E159" s="1693"/>
      <c r="F159" s="1693"/>
      <c r="G159" s="1693"/>
      <c r="H159" s="1693"/>
      <c r="I159" s="1693"/>
      <c r="J159" s="1693"/>
      <c r="K159" s="1693"/>
      <c r="L159" s="1694"/>
      <c r="M159" s="130"/>
      <c r="N159" s="420"/>
      <c r="O159" s="380"/>
    </row>
    <row r="160" spans="1:15" s="12" customFormat="1" ht="22.5" customHeight="1">
      <c r="A160" s="380"/>
      <c r="B160" s="90"/>
      <c r="C160" s="1692"/>
      <c r="D160" s="1693"/>
      <c r="E160" s="1693"/>
      <c r="F160" s="1693"/>
      <c r="G160" s="1693"/>
      <c r="H160" s="1693"/>
      <c r="I160" s="1693"/>
      <c r="J160" s="1693"/>
      <c r="K160" s="1693"/>
      <c r="L160" s="1694"/>
      <c r="M160" s="130"/>
      <c r="N160" s="420"/>
      <c r="O160" s="380"/>
    </row>
    <row r="161" spans="1:15" s="12" customFormat="1" ht="22.5" customHeight="1">
      <c r="A161" s="380"/>
      <c r="B161" s="90"/>
      <c r="C161" s="1692"/>
      <c r="D161" s="1693"/>
      <c r="E161" s="1693"/>
      <c r="F161" s="1693"/>
      <c r="G161" s="1693"/>
      <c r="H161" s="1693"/>
      <c r="I161" s="1693"/>
      <c r="J161" s="1693"/>
      <c r="K161" s="1693"/>
      <c r="L161" s="1694"/>
      <c r="M161" s="130"/>
      <c r="N161" s="420"/>
      <c r="O161" s="380"/>
    </row>
    <row r="162" spans="1:15" s="12" customFormat="1" ht="22.5" customHeight="1">
      <c r="A162" s="380"/>
      <c r="B162" s="90"/>
      <c r="C162" s="1692"/>
      <c r="D162" s="1693"/>
      <c r="E162" s="1693"/>
      <c r="F162" s="1693"/>
      <c r="G162" s="1693"/>
      <c r="H162" s="1693"/>
      <c r="I162" s="1693"/>
      <c r="J162" s="1693"/>
      <c r="K162" s="1693"/>
      <c r="L162" s="1694"/>
      <c r="M162" s="130"/>
      <c r="N162" s="420"/>
      <c r="O162" s="380"/>
    </row>
    <row r="163" spans="1:15" s="51" customFormat="1" ht="4.5" customHeight="1">
      <c r="A163" s="213"/>
      <c r="B163" s="92"/>
      <c r="C163" s="92"/>
      <c r="D163" s="867"/>
      <c r="E163" s="868"/>
      <c r="F163" s="868"/>
      <c r="G163" s="868"/>
      <c r="H163" s="868"/>
      <c r="I163" s="868"/>
      <c r="J163" s="867"/>
      <c r="K163" s="867"/>
      <c r="L163" s="93"/>
      <c r="M163" s="23"/>
      <c r="O163" s="213"/>
    </row>
    <row r="164" spans="1:15" s="51" customFormat="1" ht="19.5" customHeight="1">
      <c r="A164" s="213"/>
      <c r="B164" s="1697" t="s">
        <v>6</v>
      </c>
      <c r="C164" s="1697"/>
      <c r="D164" s="1698"/>
      <c r="E164" s="1698"/>
      <c r="F164" s="1698"/>
      <c r="G164" s="1698"/>
      <c r="H164" s="1698"/>
      <c r="I164" s="1698"/>
      <c r="J164" s="1698"/>
      <c r="K164" s="1698"/>
      <c r="L164" s="1697"/>
      <c r="M164" s="1697"/>
      <c r="N164" s="1697"/>
      <c r="O164" s="213"/>
    </row>
    <row r="165" spans="1:15" s="51" customFormat="1">
      <c r="A165" s="213"/>
      <c r="B165" s="224" t="str">
        <f>B111</f>
        <v>FAPESP,  SETEMBRO DE 2015</v>
      </c>
      <c r="C165" s="415"/>
      <c r="D165" s="845"/>
      <c r="E165" s="845"/>
      <c r="F165" s="845"/>
      <c r="G165" s="845"/>
      <c r="H165" s="845"/>
      <c r="I165" s="845"/>
      <c r="J165" s="845"/>
      <c r="K165" s="845"/>
      <c r="L165" s="415"/>
      <c r="M165" s="104"/>
      <c r="N165" s="20">
        <f>N111+1</f>
        <v>3</v>
      </c>
      <c r="O165" s="213"/>
    </row>
    <row r="166" spans="1:15" s="51" customFormat="1" ht="18">
      <c r="A166" s="523"/>
      <c r="B166" s="408" t="str">
        <f>B113</f>
        <v>3- MATERIAL DE CONSUMO A SER ADQUIRIDO NO BRASIL</v>
      </c>
      <c r="C166" s="62"/>
      <c r="D166" s="832"/>
      <c r="E166" s="832"/>
      <c r="F166" s="831"/>
      <c r="G166" s="831"/>
      <c r="H166" s="831"/>
      <c r="I166" s="831"/>
      <c r="J166" s="831"/>
      <c r="K166" s="831"/>
      <c r="L166" s="62"/>
      <c r="O166" s="523"/>
    </row>
    <row r="167" spans="1:15" s="51" customFormat="1">
      <c r="A167" s="523"/>
      <c r="B167" s="1704" t="s">
        <v>1</v>
      </c>
      <c r="C167" s="1705" t="s">
        <v>8</v>
      </c>
      <c r="D167" s="1582"/>
      <c r="E167" s="1582"/>
      <c r="F167" s="1582"/>
      <c r="G167" s="1582"/>
      <c r="H167" s="1582"/>
      <c r="I167" s="1582"/>
      <c r="J167" s="1582"/>
      <c r="K167" s="1582"/>
      <c r="L167" s="1576"/>
      <c r="M167" s="1706" t="s">
        <v>127</v>
      </c>
      <c r="N167" s="1708" t="s">
        <v>2</v>
      </c>
      <c r="O167" s="523"/>
    </row>
    <row r="168" spans="1:15" s="51" customFormat="1">
      <c r="A168" s="523"/>
      <c r="B168" s="1704"/>
      <c r="C168" s="1576"/>
      <c r="D168" s="1582"/>
      <c r="E168" s="1582"/>
      <c r="F168" s="1582"/>
      <c r="G168" s="1582"/>
      <c r="H168" s="1582"/>
      <c r="I168" s="1582"/>
      <c r="J168" s="1582"/>
      <c r="K168" s="1582"/>
      <c r="L168" s="1576"/>
      <c r="M168" s="1707"/>
      <c r="N168" s="1551"/>
      <c r="O168" s="523"/>
    </row>
    <row r="169" spans="1:15" s="12" customFormat="1" ht="22.5" customHeight="1">
      <c r="A169" s="380"/>
      <c r="B169" s="156"/>
      <c r="C169" s="1692"/>
      <c r="D169" s="1693"/>
      <c r="E169" s="1693"/>
      <c r="F169" s="1693"/>
      <c r="G169" s="1693"/>
      <c r="H169" s="1693"/>
      <c r="I169" s="1693"/>
      <c r="J169" s="1693"/>
      <c r="K169" s="1693"/>
      <c r="L169" s="1694"/>
      <c r="M169" s="130"/>
      <c r="N169" s="420"/>
      <c r="O169" s="380"/>
    </row>
    <row r="170" spans="1:15" s="12" customFormat="1" ht="22.5" customHeight="1">
      <c r="A170" s="380"/>
      <c r="B170" s="90"/>
      <c r="C170" s="1692"/>
      <c r="D170" s="1693"/>
      <c r="E170" s="1693"/>
      <c r="F170" s="1693"/>
      <c r="G170" s="1693"/>
      <c r="H170" s="1693"/>
      <c r="I170" s="1693"/>
      <c r="J170" s="1693"/>
      <c r="K170" s="1693"/>
      <c r="L170" s="1694"/>
      <c r="M170" s="130"/>
      <c r="N170" s="420"/>
      <c r="O170" s="380"/>
    </row>
    <row r="171" spans="1:15" s="12" customFormat="1" ht="22.5" customHeight="1">
      <c r="A171" s="380"/>
      <c r="B171" s="90"/>
      <c r="C171" s="1692"/>
      <c r="D171" s="1693"/>
      <c r="E171" s="1693"/>
      <c r="F171" s="1693"/>
      <c r="G171" s="1693"/>
      <c r="H171" s="1693"/>
      <c r="I171" s="1693"/>
      <c r="J171" s="1693"/>
      <c r="K171" s="1693"/>
      <c r="L171" s="1694"/>
      <c r="M171" s="130"/>
      <c r="N171" s="420"/>
      <c r="O171" s="380"/>
    </row>
    <row r="172" spans="1:15" s="12" customFormat="1" ht="22.5" customHeight="1">
      <c r="A172" s="380"/>
      <c r="B172" s="90"/>
      <c r="C172" s="1692"/>
      <c r="D172" s="1693"/>
      <c r="E172" s="1693"/>
      <c r="F172" s="1693"/>
      <c r="G172" s="1693"/>
      <c r="H172" s="1693"/>
      <c r="I172" s="1693"/>
      <c r="J172" s="1693"/>
      <c r="K172" s="1693"/>
      <c r="L172" s="1694"/>
      <c r="M172" s="130"/>
      <c r="N172" s="420"/>
      <c r="O172" s="380"/>
    </row>
    <row r="173" spans="1:15" s="12" customFormat="1" ht="22.5" customHeight="1">
      <c r="A173" s="380"/>
      <c r="B173" s="90"/>
      <c r="C173" s="1692"/>
      <c r="D173" s="1693"/>
      <c r="E173" s="1693"/>
      <c r="F173" s="1693"/>
      <c r="G173" s="1693"/>
      <c r="H173" s="1693"/>
      <c r="I173" s="1693"/>
      <c r="J173" s="1693"/>
      <c r="K173" s="1693"/>
      <c r="L173" s="1694"/>
      <c r="M173" s="130"/>
      <c r="N173" s="420"/>
      <c r="O173" s="380"/>
    </row>
    <row r="174" spans="1:15" s="12" customFormat="1" ht="22.5" customHeight="1">
      <c r="A174" s="380"/>
      <c r="B174" s="90"/>
      <c r="C174" s="1692"/>
      <c r="D174" s="1693"/>
      <c r="E174" s="1693"/>
      <c r="F174" s="1693"/>
      <c r="G174" s="1693"/>
      <c r="H174" s="1693"/>
      <c r="I174" s="1693"/>
      <c r="J174" s="1693"/>
      <c r="K174" s="1693"/>
      <c r="L174" s="1694"/>
      <c r="M174" s="130"/>
      <c r="N174" s="420"/>
      <c r="O174" s="380"/>
    </row>
    <row r="175" spans="1:15" s="12" customFormat="1" ht="22.5" customHeight="1">
      <c r="A175" s="380"/>
      <c r="B175" s="90"/>
      <c r="C175" s="1692"/>
      <c r="D175" s="1693"/>
      <c r="E175" s="1693"/>
      <c r="F175" s="1693"/>
      <c r="G175" s="1693"/>
      <c r="H175" s="1693"/>
      <c r="I175" s="1693"/>
      <c r="J175" s="1693"/>
      <c r="K175" s="1693"/>
      <c r="L175" s="1694"/>
      <c r="M175" s="130"/>
      <c r="N175" s="420"/>
      <c r="O175" s="380"/>
    </row>
    <row r="176" spans="1:15" s="12" customFormat="1" ht="22.5" customHeight="1">
      <c r="A176" s="380"/>
      <c r="B176" s="90"/>
      <c r="C176" s="1692"/>
      <c r="D176" s="1693"/>
      <c r="E176" s="1693"/>
      <c r="F176" s="1693"/>
      <c r="G176" s="1693"/>
      <c r="H176" s="1693"/>
      <c r="I176" s="1693"/>
      <c r="J176" s="1693"/>
      <c r="K176" s="1693"/>
      <c r="L176" s="1694"/>
      <c r="M176" s="130"/>
      <c r="N176" s="420"/>
      <c r="O176" s="380"/>
    </row>
    <row r="177" spans="1:15" s="12" customFormat="1" ht="22.5" customHeight="1">
      <c r="A177" s="380"/>
      <c r="B177" s="90"/>
      <c r="C177" s="1692"/>
      <c r="D177" s="1693"/>
      <c r="E177" s="1693"/>
      <c r="F177" s="1693"/>
      <c r="G177" s="1693"/>
      <c r="H177" s="1693"/>
      <c r="I177" s="1693"/>
      <c r="J177" s="1693"/>
      <c r="K177" s="1693"/>
      <c r="L177" s="1694"/>
      <c r="M177" s="130"/>
      <c r="N177" s="420"/>
      <c r="O177" s="380"/>
    </row>
    <row r="178" spans="1:15" s="12" customFormat="1" ht="22.5" customHeight="1">
      <c r="A178" s="380"/>
      <c r="B178" s="90"/>
      <c r="C178" s="1692"/>
      <c r="D178" s="1693"/>
      <c r="E178" s="1693"/>
      <c r="F178" s="1693"/>
      <c r="G178" s="1693"/>
      <c r="H178" s="1693"/>
      <c r="I178" s="1693"/>
      <c r="J178" s="1693"/>
      <c r="K178" s="1693"/>
      <c r="L178" s="1694"/>
      <c r="M178" s="130"/>
      <c r="N178" s="420"/>
      <c r="O178" s="380"/>
    </row>
    <row r="179" spans="1:15" s="12" customFormat="1" ht="22.5" customHeight="1">
      <c r="A179" s="380"/>
      <c r="B179" s="90"/>
      <c r="C179" s="1692"/>
      <c r="D179" s="1693"/>
      <c r="E179" s="1693"/>
      <c r="F179" s="1693"/>
      <c r="G179" s="1693"/>
      <c r="H179" s="1693"/>
      <c r="I179" s="1693"/>
      <c r="J179" s="1693"/>
      <c r="K179" s="1693"/>
      <c r="L179" s="1694"/>
      <c r="M179" s="130"/>
      <c r="N179" s="420"/>
      <c r="O179" s="380"/>
    </row>
    <row r="180" spans="1:15" s="12" customFormat="1" ht="22.5" customHeight="1">
      <c r="A180" s="380"/>
      <c r="B180" s="90"/>
      <c r="C180" s="1692"/>
      <c r="D180" s="1693"/>
      <c r="E180" s="1693"/>
      <c r="F180" s="1693"/>
      <c r="G180" s="1693"/>
      <c r="H180" s="1693"/>
      <c r="I180" s="1693"/>
      <c r="J180" s="1693"/>
      <c r="K180" s="1693"/>
      <c r="L180" s="1694"/>
      <c r="M180" s="130"/>
      <c r="N180" s="420"/>
      <c r="O180" s="380"/>
    </row>
    <row r="181" spans="1:15" s="12" customFormat="1" ht="22.5" customHeight="1">
      <c r="A181" s="380"/>
      <c r="B181" s="90"/>
      <c r="C181" s="1692"/>
      <c r="D181" s="1693"/>
      <c r="E181" s="1693"/>
      <c r="F181" s="1693"/>
      <c r="G181" s="1693"/>
      <c r="H181" s="1693"/>
      <c r="I181" s="1693"/>
      <c r="J181" s="1693"/>
      <c r="K181" s="1693"/>
      <c r="L181" s="1694"/>
      <c r="M181" s="130"/>
      <c r="N181" s="420"/>
      <c r="O181" s="380"/>
    </row>
    <row r="182" spans="1:15" s="12" customFormat="1" ht="22.5" customHeight="1">
      <c r="A182" s="380"/>
      <c r="B182" s="90"/>
      <c r="C182" s="1692"/>
      <c r="D182" s="1693"/>
      <c r="E182" s="1693"/>
      <c r="F182" s="1693"/>
      <c r="G182" s="1693"/>
      <c r="H182" s="1693"/>
      <c r="I182" s="1693"/>
      <c r="J182" s="1693"/>
      <c r="K182" s="1693"/>
      <c r="L182" s="1694"/>
      <c r="M182" s="130"/>
      <c r="N182" s="420"/>
      <c r="O182" s="380"/>
    </row>
    <row r="183" spans="1:15" s="12" customFormat="1" ht="22.5" customHeight="1">
      <c r="A183" s="380"/>
      <c r="B183" s="90"/>
      <c r="C183" s="1692"/>
      <c r="D183" s="1693"/>
      <c r="E183" s="1693"/>
      <c r="F183" s="1693"/>
      <c r="G183" s="1693"/>
      <c r="H183" s="1693"/>
      <c r="I183" s="1693"/>
      <c r="J183" s="1693"/>
      <c r="K183" s="1693"/>
      <c r="L183" s="1694"/>
      <c r="M183" s="130"/>
      <c r="N183" s="420"/>
      <c r="O183" s="380"/>
    </row>
    <row r="184" spans="1:15" s="12" customFormat="1" ht="22.5" customHeight="1">
      <c r="A184" s="380"/>
      <c r="B184" s="90"/>
      <c r="C184" s="1692"/>
      <c r="D184" s="1693"/>
      <c r="E184" s="1693"/>
      <c r="F184" s="1693"/>
      <c r="G184" s="1693"/>
      <c r="H184" s="1693"/>
      <c r="I184" s="1693"/>
      <c r="J184" s="1693"/>
      <c r="K184" s="1693"/>
      <c r="L184" s="1694"/>
      <c r="M184" s="130"/>
      <c r="N184" s="420"/>
      <c r="O184" s="380"/>
    </row>
    <row r="185" spans="1:15" s="12" customFormat="1" ht="22.5" customHeight="1">
      <c r="A185" s="380"/>
      <c r="B185" s="90"/>
      <c r="C185" s="1692"/>
      <c r="D185" s="1693"/>
      <c r="E185" s="1693"/>
      <c r="F185" s="1693"/>
      <c r="G185" s="1693"/>
      <c r="H185" s="1693"/>
      <c r="I185" s="1693"/>
      <c r="J185" s="1693"/>
      <c r="K185" s="1693"/>
      <c r="L185" s="1694"/>
      <c r="M185" s="130"/>
      <c r="N185" s="420"/>
      <c r="O185" s="380"/>
    </row>
    <row r="186" spans="1:15" s="12" customFormat="1" ht="22.5" customHeight="1">
      <c r="A186" s="380"/>
      <c r="B186" s="90"/>
      <c r="C186" s="1692"/>
      <c r="D186" s="1693"/>
      <c r="E186" s="1693"/>
      <c r="F186" s="1693"/>
      <c r="G186" s="1693"/>
      <c r="H186" s="1693"/>
      <c r="I186" s="1693"/>
      <c r="J186" s="1693"/>
      <c r="K186" s="1693"/>
      <c r="L186" s="1694"/>
      <c r="M186" s="130"/>
      <c r="N186" s="420"/>
      <c r="O186" s="380"/>
    </row>
    <row r="187" spans="1:15" s="12" customFormat="1" ht="22.5" customHeight="1">
      <c r="A187" s="380"/>
      <c r="B187" s="90"/>
      <c r="C187" s="1692"/>
      <c r="D187" s="1693"/>
      <c r="E187" s="1693"/>
      <c r="F187" s="1693"/>
      <c r="G187" s="1693"/>
      <c r="H187" s="1693"/>
      <c r="I187" s="1693"/>
      <c r="J187" s="1693"/>
      <c r="K187" s="1693"/>
      <c r="L187" s="1694"/>
      <c r="M187" s="130"/>
      <c r="N187" s="420"/>
      <c r="O187" s="380"/>
    </row>
    <row r="188" spans="1:15" s="12" customFormat="1" ht="22.5" customHeight="1">
      <c r="A188" s="380"/>
      <c r="B188" s="90"/>
      <c r="C188" s="1692"/>
      <c r="D188" s="1693"/>
      <c r="E188" s="1693"/>
      <c r="F188" s="1693"/>
      <c r="G188" s="1693"/>
      <c r="H188" s="1693"/>
      <c r="I188" s="1693"/>
      <c r="J188" s="1693"/>
      <c r="K188" s="1693"/>
      <c r="L188" s="1694"/>
      <c r="M188" s="130"/>
      <c r="N188" s="420"/>
      <c r="O188" s="380"/>
    </row>
    <row r="189" spans="1:15" s="12" customFormat="1" ht="22.5" customHeight="1">
      <c r="A189" s="380"/>
      <c r="B189" s="90"/>
      <c r="C189" s="1692"/>
      <c r="D189" s="1693"/>
      <c r="E189" s="1693"/>
      <c r="F189" s="1693"/>
      <c r="G189" s="1693"/>
      <c r="H189" s="1693"/>
      <c r="I189" s="1693"/>
      <c r="J189" s="1693"/>
      <c r="K189" s="1693"/>
      <c r="L189" s="1694"/>
      <c r="M189" s="130"/>
      <c r="N189" s="420"/>
      <c r="O189" s="380"/>
    </row>
    <row r="190" spans="1:15" s="12" customFormat="1" ht="22.5" customHeight="1">
      <c r="A190" s="380"/>
      <c r="B190" s="90"/>
      <c r="C190" s="1692"/>
      <c r="D190" s="1693"/>
      <c r="E190" s="1693"/>
      <c r="F190" s="1693"/>
      <c r="G190" s="1693"/>
      <c r="H190" s="1693"/>
      <c r="I190" s="1693"/>
      <c r="J190" s="1693"/>
      <c r="K190" s="1693"/>
      <c r="L190" s="1694"/>
      <c r="M190" s="130"/>
      <c r="N190" s="420"/>
      <c r="O190" s="380"/>
    </row>
    <row r="191" spans="1:15" s="12" customFormat="1" ht="22.5" customHeight="1">
      <c r="A191" s="380"/>
      <c r="B191" s="90"/>
      <c r="C191" s="1692"/>
      <c r="D191" s="1693"/>
      <c r="E191" s="1693"/>
      <c r="F191" s="1693"/>
      <c r="G191" s="1693"/>
      <c r="H191" s="1693"/>
      <c r="I191" s="1693"/>
      <c r="J191" s="1693"/>
      <c r="K191" s="1693"/>
      <c r="L191" s="1694"/>
      <c r="M191" s="130"/>
      <c r="N191" s="420"/>
      <c r="O191" s="380"/>
    </row>
    <row r="192" spans="1:15" s="12" customFormat="1" ht="22.5" customHeight="1">
      <c r="A192" s="380"/>
      <c r="B192" s="90"/>
      <c r="C192" s="1692"/>
      <c r="D192" s="1693"/>
      <c r="E192" s="1693"/>
      <c r="F192" s="1693"/>
      <c r="G192" s="1693"/>
      <c r="H192" s="1693"/>
      <c r="I192" s="1693"/>
      <c r="J192" s="1693"/>
      <c r="K192" s="1693"/>
      <c r="L192" s="1694"/>
      <c r="M192" s="130"/>
      <c r="N192" s="420"/>
      <c r="O192" s="380"/>
    </row>
    <row r="193" spans="1:15" s="12" customFormat="1" ht="22.5" customHeight="1">
      <c r="A193" s="380"/>
      <c r="B193" s="90"/>
      <c r="C193" s="1692"/>
      <c r="D193" s="1693"/>
      <c r="E193" s="1693"/>
      <c r="F193" s="1693"/>
      <c r="G193" s="1693"/>
      <c r="H193" s="1693"/>
      <c r="I193" s="1693"/>
      <c r="J193" s="1693"/>
      <c r="K193" s="1693"/>
      <c r="L193" s="1694"/>
      <c r="M193" s="130"/>
      <c r="N193" s="420"/>
      <c r="O193" s="380"/>
    </row>
    <row r="194" spans="1:15" s="12" customFormat="1" ht="22.5" customHeight="1">
      <c r="A194" s="380"/>
      <c r="B194" s="90"/>
      <c r="C194" s="1692"/>
      <c r="D194" s="1693"/>
      <c r="E194" s="1693"/>
      <c r="F194" s="1693"/>
      <c r="G194" s="1693"/>
      <c r="H194" s="1693"/>
      <c r="I194" s="1693"/>
      <c r="J194" s="1693"/>
      <c r="K194" s="1693"/>
      <c r="L194" s="1694"/>
      <c r="M194" s="130"/>
      <c r="N194" s="420"/>
      <c r="O194" s="380"/>
    </row>
    <row r="195" spans="1:15" s="12" customFormat="1" ht="22.5" customHeight="1">
      <c r="A195" s="380"/>
      <c r="B195" s="90"/>
      <c r="C195" s="1692"/>
      <c r="D195" s="1693"/>
      <c r="E195" s="1693"/>
      <c r="F195" s="1693"/>
      <c r="G195" s="1693"/>
      <c r="H195" s="1693"/>
      <c r="I195" s="1693"/>
      <c r="J195" s="1693"/>
      <c r="K195" s="1693"/>
      <c r="L195" s="1694"/>
      <c r="M195" s="130"/>
      <c r="N195" s="420"/>
      <c r="O195" s="380"/>
    </row>
    <row r="196" spans="1:15" s="12" customFormat="1" ht="22.5" customHeight="1">
      <c r="A196" s="380"/>
      <c r="B196" s="156"/>
      <c r="C196" s="1692"/>
      <c r="D196" s="1693"/>
      <c r="E196" s="1693"/>
      <c r="F196" s="1693"/>
      <c r="G196" s="1693"/>
      <c r="H196" s="1693"/>
      <c r="I196" s="1693"/>
      <c r="J196" s="1693"/>
      <c r="K196" s="1693"/>
      <c r="L196" s="1694"/>
      <c r="M196" s="130"/>
      <c r="N196" s="420"/>
      <c r="O196" s="380"/>
    </row>
    <row r="197" spans="1:15" s="12" customFormat="1" ht="22.5" customHeight="1">
      <c r="A197" s="380"/>
      <c r="B197" s="90"/>
      <c r="C197" s="1692"/>
      <c r="D197" s="1693"/>
      <c r="E197" s="1693"/>
      <c r="F197" s="1693"/>
      <c r="G197" s="1693"/>
      <c r="H197" s="1693"/>
      <c r="I197" s="1693"/>
      <c r="J197" s="1693"/>
      <c r="K197" s="1693"/>
      <c r="L197" s="1694"/>
      <c r="M197" s="130"/>
      <c r="N197" s="420"/>
      <c r="O197" s="380"/>
    </row>
    <row r="198" spans="1:15" s="12" customFormat="1" ht="22.5" customHeight="1">
      <c r="A198" s="380"/>
      <c r="B198" s="90"/>
      <c r="C198" s="1692"/>
      <c r="D198" s="1693"/>
      <c r="E198" s="1693"/>
      <c r="F198" s="1693"/>
      <c r="G198" s="1693"/>
      <c r="H198" s="1693"/>
      <c r="I198" s="1693"/>
      <c r="J198" s="1693"/>
      <c r="K198" s="1693"/>
      <c r="L198" s="1694"/>
      <c r="M198" s="130"/>
      <c r="N198" s="420"/>
      <c r="O198" s="380"/>
    </row>
    <row r="199" spans="1:15" s="12" customFormat="1" ht="22.5" customHeight="1">
      <c r="A199" s="380"/>
      <c r="B199" s="90"/>
      <c r="C199" s="1692"/>
      <c r="D199" s="1693"/>
      <c r="E199" s="1693"/>
      <c r="F199" s="1693"/>
      <c r="G199" s="1693"/>
      <c r="H199" s="1693"/>
      <c r="I199" s="1693"/>
      <c r="J199" s="1693"/>
      <c r="K199" s="1693"/>
      <c r="L199" s="1694"/>
      <c r="M199" s="130"/>
      <c r="N199" s="420"/>
      <c r="O199" s="380"/>
    </row>
    <row r="200" spans="1:15" s="12" customFormat="1" ht="22.5" customHeight="1">
      <c r="A200" s="380"/>
      <c r="B200" s="90"/>
      <c r="C200" s="1692"/>
      <c r="D200" s="1693"/>
      <c r="E200" s="1693"/>
      <c r="F200" s="1693"/>
      <c r="G200" s="1693"/>
      <c r="H200" s="1693"/>
      <c r="I200" s="1693"/>
      <c r="J200" s="1693"/>
      <c r="K200" s="1693"/>
      <c r="L200" s="1694"/>
      <c r="M200" s="130"/>
      <c r="N200" s="420"/>
      <c r="O200" s="380"/>
    </row>
    <row r="201" spans="1:15" s="12" customFormat="1" ht="22.5" customHeight="1">
      <c r="A201" s="380"/>
      <c r="B201" s="90"/>
      <c r="C201" s="1692"/>
      <c r="D201" s="1693"/>
      <c r="E201" s="1693"/>
      <c r="F201" s="1693"/>
      <c r="G201" s="1693"/>
      <c r="H201" s="1693"/>
      <c r="I201" s="1693"/>
      <c r="J201" s="1693"/>
      <c r="K201" s="1693"/>
      <c r="L201" s="1694"/>
      <c r="M201" s="130"/>
      <c r="N201" s="420"/>
      <c r="O201" s="380"/>
    </row>
    <row r="202" spans="1:15" s="12" customFormat="1" ht="22.5" customHeight="1">
      <c r="A202" s="380"/>
      <c r="B202" s="90"/>
      <c r="C202" s="1692"/>
      <c r="D202" s="1693"/>
      <c r="E202" s="1693"/>
      <c r="F202" s="1693"/>
      <c r="G202" s="1693"/>
      <c r="H202" s="1693"/>
      <c r="I202" s="1693"/>
      <c r="J202" s="1693"/>
      <c r="K202" s="1693"/>
      <c r="L202" s="1694"/>
      <c r="M202" s="130"/>
      <c r="N202" s="420"/>
      <c r="O202" s="380"/>
    </row>
    <row r="203" spans="1:15" s="12" customFormat="1" ht="22.5" customHeight="1">
      <c r="A203" s="380"/>
      <c r="B203" s="90"/>
      <c r="C203" s="1692"/>
      <c r="D203" s="1693"/>
      <c r="E203" s="1693"/>
      <c r="F203" s="1693"/>
      <c r="G203" s="1693"/>
      <c r="H203" s="1693"/>
      <c r="I203" s="1693"/>
      <c r="J203" s="1693"/>
      <c r="K203" s="1693"/>
      <c r="L203" s="1694"/>
      <c r="M203" s="130"/>
      <c r="N203" s="420"/>
      <c r="O203" s="380"/>
    </row>
    <row r="204" spans="1:15" s="12" customFormat="1" ht="22.5" customHeight="1">
      <c r="A204" s="380"/>
      <c r="B204" s="90"/>
      <c r="C204" s="1692"/>
      <c r="D204" s="1693"/>
      <c r="E204" s="1693"/>
      <c r="F204" s="1693"/>
      <c r="G204" s="1693"/>
      <c r="H204" s="1693"/>
      <c r="I204" s="1693"/>
      <c r="J204" s="1693"/>
      <c r="K204" s="1693"/>
      <c r="L204" s="1694"/>
      <c r="M204" s="130"/>
      <c r="N204" s="420"/>
      <c r="O204" s="380"/>
    </row>
    <row r="205" spans="1:15" s="12" customFormat="1" ht="22.5" customHeight="1">
      <c r="A205" s="380"/>
      <c r="B205" s="90"/>
      <c r="C205" s="1692"/>
      <c r="D205" s="1693"/>
      <c r="E205" s="1693"/>
      <c r="F205" s="1693"/>
      <c r="G205" s="1693"/>
      <c r="H205" s="1693"/>
      <c r="I205" s="1693"/>
      <c r="J205" s="1693"/>
      <c r="K205" s="1693"/>
      <c r="L205" s="1694"/>
      <c r="M205" s="130"/>
      <c r="N205" s="420"/>
      <c r="O205" s="380"/>
    </row>
    <row r="206" spans="1:15" s="12" customFormat="1" ht="22.5" customHeight="1">
      <c r="A206" s="380"/>
      <c r="B206" s="90"/>
      <c r="C206" s="1692"/>
      <c r="D206" s="1693"/>
      <c r="E206" s="1693"/>
      <c r="F206" s="1693"/>
      <c r="G206" s="1693"/>
      <c r="H206" s="1693"/>
      <c r="I206" s="1693"/>
      <c r="J206" s="1693"/>
      <c r="K206" s="1693"/>
      <c r="L206" s="1694"/>
      <c r="M206" s="130"/>
      <c r="N206" s="420"/>
      <c r="O206" s="380"/>
    </row>
    <row r="207" spans="1:15" s="12" customFormat="1" ht="22.5" customHeight="1">
      <c r="A207" s="380"/>
      <c r="B207" s="90"/>
      <c r="C207" s="1692"/>
      <c r="D207" s="1693"/>
      <c r="E207" s="1693"/>
      <c r="F207" s="1693"/>
      <c r="G207" s="1693"/>
      <c r="H207" s="1693"/>
      <c r="I207" s="1693"/>
      <c r="J207" s="1693"/>
      <c r="K207" s="1693"/>
      <c r="L207" s="1694"/>
      <c r="M207" s="130"/>
      <c r="N207" s="420"/>
      <c r="O207" s="380"/>
    </row>
    <row r="208" spans="1:15" s="12" customFormat="1" ht="22.5" customHeight="1">
      <c r="A208" s="380"/>
      <c r="B208" s="90"/>
      <c r="C208" s="1692"/>
      <c r="D208" s="1693"/>
      <c r="E208" s="1693"/>
      <c r="F208" s="1693"/>
      <c r="G208" s="1693"/>
      <c r="H208" s="1693"/>
      <c r="I208" s="1693"/>
      <c r="J208" s="1693"/>
      <c r="K208" s="1693"/>
      <c r="L208" s="1694"/>
      <c r="M208" s="130"/>
      <c r="N208" s="420"/>
      <c r="O208" s="380"/>
    </row>
    <row r="209" spans="1:15" s="12" customFormat="1" ht="22.5" customHeight="1">
      <c r="A209" s="380"/>
      <c r="B209" s="90"/>
      <c r="C209" s="1692"/>
      <c r="D209" s="1693"/>
      <c r="E209" s="1693"/>
      <c r="F209" s="1693"/>
      <c r="G209" s="1693"/>
      <c r="H209" s="1693"/>
      <c r="I209" s="1693"/>
      <c r="J209" s="1693"/>
      <c r="K209" s="1693"/>
      <c r="L209" s="1694"/>
      <c r="M209" s="130"/>
      <c r="N209" s="420"/>
      <c r="O209" s="380"/>
    </row>
    <row r="210" spans="1:15" s="12" customFormat="1" ht="22.5" customHeight="1">
      <c r="A210" s="380"/>
      <c r="B210" s="90"/>
      <c r="C210" s="1692"/>
      <c r="D210" s="1693"/>
      <c r="E210" s="1693"/>
      <c r="F210" s="1693"/>
      <c r="G210" s="1693"/>
      <c r="H210" s="1693"/>
      <c r="I210" s="1693"/>
      <c r="J210" s="1693"/>
      <c r="K210" s="1693"/>
      <c r="L210" s="1694"/>
      <c r="M210" s="130"/>
      <c r="N210" s="420"/>
      <c r="O210" s="380"/>
    </row>
    <row r="211" spans="1:15" s="12" customFormat="1" ht="22.5" customHeight="1">
      <c r="A211" s="380"/>
      <c r="B211" s="90"/>
      <c r="C211" s="1692"/>
      <c r="D211" s="1693"/>
      <c r="E211" s="1693"/>
      <c r="F211" s="1693"/>
      <c r="G211" s="1693"/>
      <c r="H211" s="1693"/>
      <c r="I211" s="1693"/>
      <c r="J211" s="1693"/>
      <c r="K211" s="1693"/>
      <c r="L211" s="1694"/>
      <c r="M211" s="130"/>
      <c r="N211" s="420"/>
      <c r="O211" s="380"/>
    </row>
    <row r="212" spans="1:15" s="12" customFormat="1" ht="22.5" customHeight="1">
      <c r="A212" s="380"/>
      <c r="B212" s="90"/>
      <c r="C212" s="1692"/>
      <c r="D212" s="1693"/>
      <c r="E212" s="1693"/>
      <c r="F212" s="1693"/>
      <c r="G212" s="1693"/>
      <c r="H212" s="1693"/>
      <c r="I212" s="1693"/>
      <c r="J212" s="1693"/>
      <c r="K212" s="1693"/>
      <c r="L212" s="1694"/>
      <c r="M212" s="130"/>
      <c r="N212" s="420"/>
      <c r="O212" s="380"/>
    </row>
    <row r="213" spans="1:15" s="12" customFormat="1" ht="22.5" customHeight="1">
      <c r="A213" s="380"/>
      <c r="B213" s="90"/>
      <c r="C213" s="1692"/>
      <c r="D213" s="1693"/>
      <c r="E213" s="1693"/>
      <c r="F213" s="1693"/>
      <c r="G213" s="1693"/>
      <c r="H213" s="1693"/>
      <c r="I213" s="1693"/>
      <c r="J213" s="1693"/>
      <c r="K213" s="1693"/>
      <c r="L213" s="1694"/>
      <c r="M213" s="130"/>
      <c r="N213" s="420"/>
      <c r="O213" s="380"/>
    </row>
    <row r="214" spans="1:15" s="12" customFormat="1" ht="22.5" customHeight="1">
      <c r="A214" s="380"/>
      <c r="B214" s="90"/>
      <c r="C214" s="1692"/>
      <c r="D214" s="1693"/>
      <c r="E214" s="1693"/>
      <c r="F214" s="1693"/>
      <c r="G214" s="1693"/>
      <c r="H214" s="1693"/>
      <c r="I214" s="1693"/>
      <c r="J214" s="1693"/>
      <c r="K214" s="1693"/>
      <c r="L214" s="1694"/>
      <c r="M214" s="130"/>
      <c r="N214" s="420"/>
      <c r="O214" s="380"/>
    </row>
    <row r="215" spans="1:15" s="12" customFormat="1" ht="22.5" customHeight="1">
      <c r="A215" s="380"/>
      <c r="B215" s="90"/>
      <c r="C215" s="1692"/>
      <c r="D215" s="1693"/>
      <c r="E215" s="1693"/>
      <c r="F215" s="1693"/>
      <c r="G215" s="1693"/>
      <c r="H215" s="1693"/>
      <c r="I215" s="1693"/>
      <c r="J215" s="1693"/>
      <c r="K215" s="1693"/>
      <c r="L215" s="1694"/>
      <c r="M215" s="130"/>
      <c r="N215" s="420"/>
      <c r="O215" s="380"/>
    </row>
    <row r="216" spans="1:15" s="51" customFormat="1" ht="4.5" customHeight="1">
      <c r="A216" s="523"/>
      <c r="B216" s="92"/>
      <c r="C216" s="92"/>
      <c r="D216" s="867"/>
      <c r="E216" s="868"/>
      <c r="F216" s="868"/>
      <c r="G216" s="868"/>
      <c r="H216" s="868"/>
      <c r="I216" s="868"/>
      <c r="J216" s="867"/>
      <c r="K216" s="867"/>
      <c r="L216" s="93"/>
      <c r="M216" s="23"/>
      <c r="O216" s="523"/>
    </row>
    <row r="217" spans="1:15" s="51" customFormat="1" ht="19.5" customHeight="1">
      <c r="A217" s="523"/>
      <c r="B217" s="1697" t="s">
        <v>6</v>
      </c>
      <c r="C217" s="1697"/>
      <c r="D217" s="1698"/>
      <c r="E217" s="1698"/>
      <c r="F217" s="1698"/>
      <c r="G217" s="1698"/>
      <c r="H217" s="1698"/>
      <c r="I217" s="1698"/>
      <c r="J217" s="1698"/>
      <c r="K217" s="1698"/>
      <c r="L217" s="1697"/>
      <c r="M217" s="1697"/>
      <c r="N217" s="1697"/>
      <c r="O217" s="523"/>
    </row>
    <row r="218" spans="1:15" s="51" customFormat="1">
      <c r="A218" s="523"/>
      <c r="B218" s="224" t="str">
        <f>B165</f>
        <v>FAPESP,  SETEMBRO DE 2015</v>
      </c>
      <c r="C218" s="429"/>
      <c r="D218" s="845"/>
      <c r="E218" s="845"/>
      <c r="F218" s="845"/>
      <c r="G218" s="845"/>
      <c r="H218" s="845"/>
      <c r="I218" s="845"/>
      <c r="J218" s="845"/>
      <c r="K218" s="845"/>
      <c r="L218" s="429"/>
      <c r="M218" s="104"/>
      <c r="N218" s="20">
        <f>N165+1</f>
        <v>4</v>
      </c>
      <c r="O218" s="523"/>
    </row>
    <row r="219" spans="1:15" s="51" customFormat="1">
      <c r="A219" s="213"/>
      <c r="C219" s="62"/>
      <c r="D219" s="832"/>
      <c r="E219" s="832"/>
      <c r="F219" s="831"/>
      <c r="G219" s="831"/>
      <c r="H219" s="831"/>
      <c r="I219" s="831"/>
      <c r="J219" s="831"/>
      <c r="K219" s="831"/>
      <c r="L219" s="62"/>
      <c r="O219" s="213"/>
    </row>
    <row r="220" spans="1:15" s="50" customFormat="1" ht="12.75" customHeight="1">
      <c r="A220" s="366"/>
      <c r="B220" s="62"/>
      <c r="C220" s="62"/>
      <c r="D220" s="832"/>
      <c r="E220" s="831"/>
      <c r="F220" s="831"/>
      <c r="G220" s="831"/>
      <c r="H220" s="831"/>
      <c r="I220" s="831"/>
      <c r="J220" s="832"/>
      <c r="K220" s="832"/>
      <c r="O220" s="209"/>
    </row>
    <row r="221" spans="1:15" s="50" customFormat="1" ht="12.75" customHeight="1">
      <c r="A221" s="366"/>
      <c r="B221" s="62"/>
      <c r="C221" s="62"/>
      <c r="D221" s="832"/>
      <c r="E221" s="831"/>
      <c r="F221" s="831"/>
      <c r="G221" s="831"/>
      <c r="H221" s="831"/>
      <c r="I221" s="831"/>
      <c r="J221" s="832"/>
      <c r="K221" s="832"/>
      <c r="N221" s="507" t="s">
        <v>218</v>
      </c>
      <c r="O221" s="209"/>
    </row>
    <row r="222" spans="1:15" s="50" customFormat="1" ht="12.75" customHeight="1">
      <c r="A222" s="366"/>
      <c r="B222" s="62"/>
      <c r="C222" s="62"/>
      <c r="D222" s="832"/>
      <c r="E222" s="831"/>
      <c r="F222" s="831"/>
      <c r="G222" s="831"/>
      <c r="H222" s="831"/>
      <c r="I222" s="831"/>
      <c r="J222" s="832"/>
      <c r="K222" s="832"/>
      <c r="O222" s="209"/>
    </row>
    <row r="223" spans="1:15" s="50" customFormat="1" ht="12.75" customHeight="1">
      <c r="A223" s="366"/>
      <c r="B223" s="62"/>
      <c r="C223" s="62"/>
      <c r="D223" s="832"/>
      <c r="E223" s="831"/>
      <c r="F223" s="831"/>
      <c r="G223" s="831"/>
      <c r="H223" s="831"/>
      <c r="I223" s="831"/>
      <c r="J223" s="832"/>
      <c r="K223" s="832"/>
      <c r="O223" s="209"/>
    </row>
    <row r="224" spans="1:15" s="50" customFormat="1" ht="19.5" customHeight="1">
      <c r="A224" s="367"/>
      <c r="B224" s="309" t="s">
        <v>181</v>
      </c>
      <c r="D224" s="831"/>
      <c r="E224" s="831"/>
      <c r="F224" s="831"/>
      <c r="G224" s="831"/>
      <c r="H224" s="831"/>
      <c r="I224" s="831"/>
      <c r="J224" s="831"/>
      <c r="K224" s="831"/>
    </row>
    <row r="225" spans="1:29" s="50" customFormat="1" ht="6" customHeight="1">
      <c r="A225" s="367"/>
      <c r="B225" s="528"/>
      <c r="C225" s="7"/>
      <c r="D225" s="905"/>
      <c r="E225" s="934"/>
      <c r="F225" s="934"/>
      <c r="G225" s="934"/>
      <c r="H225" s="934"/>
      <c r="I225" s="934"/>
      <c r="J225" s="934"/>
      <c r="K225" s="934"/>
      <c r="L225" s="56"/>
      <c r="M225" s="56"/>
      <c r="N225" s="516"/>
      <c r="O225" s="209"/>
    </row>
    <row r="226" spans="1:29" s="50" customFormat="1" ht="19.5" customHeight="1">
      <c r="A226" s="368"/>
      <c r="B226" s="528" t="s">
        <v>97</v>
      </c>
      <c r="C226" s="32"/>
      <c r="D226" s="905"/>
      <c r="E226" s="1679"/>
      <c r="F226" s="1679"/>
      <c r="G226" s="1679"/>
      <c r="H226" s="1679"/>
      <c r="I226" s="1679"/>
      <c r="J226" s="1679"/>
      <c r="K226" s="1679"/>
      <c r="L226" s="1663"/>
      <c r="M226" s="1663"/>
      <c r="N226" s="1663"/>
      <c r="O226" s="209"/>
      <c r="P226" s="520"/>
      <c r="Q226" s="520"/>
      <c r="R226" s="520"/>
      <c r="S226" s="101"/>
      <c r="T226" s="65"/>
    </row>
    <row r="227" spans="1:29" s="50" customFormat="1" ht="6" customHeight="1">
      <c r="A227" s="366"/>
      <c r="B227" s="528"/>
      <c r="C227" s="6"/>
      <c r="D227" s="905"/>
      <c r="E227" s="905"/>
      <c r="F227" s="907"/>
      <c r="G227" s="907"/>
      <c r="H227" s="907"/>
      <c r="I227" s="907"/>
      <c r="J227" s="907"/>
      <c r="K227" s="907"/>
      <c r="L227" s="32"/>
      <c r="M227" s="31"/>
      <c r="N227" s="31"/>
      <c r="O227" s="359"/>
      <c r="P227" s="64"/>
      <c r="Q227" s="64"/>
      <c r="R227" s="64"/>
      <c r="S227" s="65"/>
      <c r="T227" s="65"/>
    </row>
    <row r="228" spans="1:29" s="36" customFormat="1" ht="19.5" customHeight="1">
      <c r="A228" s="369"/>
      <c r="B228" s="1607" t="s">
        <v>0</v>
      </c>
      <c r="C228" s="1610"/>
      <c r="D228" s="1609"/>
      <c r="E228" s="1609"/>
      <c r="F228" s="1609"/>
      <c r="G228" s="907"/>
      <c r="H228" s="872"/>
      <c r="I228" s="907"/>
      <c r="J228" s="907"/>
      <c r="K228" s="907"/>
      <c r="L228" s="32"/>
      <c r="M228" s="31"/>
      <c r="N228" s="31"/>
      <c r="O228" s="360"/>
      <c r="P228" s="102"/>
      <c r="Q228" s="50"/>
      <c r="R228" s="50"/>
      <c r="S228" s="50"/>
      <c r="T228" s="50"/>
      <c r="X228" s="35"/>
      <c r="Y228" s="35"/>
      <c r="Z228" s="35"/>
      <c r="AA228" s="35"/>
      <c r="AB228" s="35"/>
      <c r="AC228" s="35"/>
    </row>
    <row r="229" spans="1:29" s="50" customFormat="1" ht="7.5" customHeight="1">
      <c r="A229" s="366"/>
      <c r="B229" s="528"/>
      <c r="C229" s="6"/>
      <c r="D229" s="905"/>
      <c r="E229" s="905"/>
      <c r="F229" s="907"/>
      <c r="G229" s="907"/>
      <c r="H229" s="907"/>
      <c r="I229" s="907"/>
      <c r="J229" s="907"/>
      <c r="K229" s="907"/>
      <c r="L229" s="32"/>
      <c r="M229" s="31"/>
      <c r="N229" s="31"/>
      <c r="O229" s="209"/>
    </row>
    <row r="230" spans="1:29" s="20" customFormat="1" ht="19.5" customHeight="1">
      <c r="A230" s="370"/>
      <c r="B230" s="1664" t="s">
        <v>92</v>
      </c>
      <c r="C230" s="1717"/>
      <c r="D230" s="1381" t="str">
        <f>IF(SUM(M233:M273,M281:M326,M334:M380)=0,"",SUM(M233:M273,M281:M326,M334:M380))</f>
        <v/>
      </c>
      <c r="E230" s="1381"/>
      <c r="F230" s="1381"/>
      <c r="G230" s="1381"/>
      <c r="H230" s="935"/>
      <c r="I230" s="829"/>
      <c r="J230" s="829"/>
      <c r="K230" s="829"/>
      <c r="L230" s="158"/>
      <c r="M230" s="507" t="s">
        <v>217</v>
      </c>
      <c r="N230" s="171"/>
      <c r="O230" s="361"/>
    </row>
    <row r="231" spans="1:29" s="20" customFormat="1" ht="6.75" customHeight="1">
      <c r="A231" s="370"/>
      <c r="B231" s="271"/>
      <c r="C231" s="271"/>
      <c r="D231" s="936"/>
      <c r="E231" s="936"/>
      <c r="F231" s="936"/>
      <c r="G231" s="936"/>
      <c r="H231" s="936"/>
      <c r="I231" s="829"/>
      <c r="J231" s="829"/>
      <c r="K231" s="829"/>
      <c r="L231" s="158"/>
      <c r="M231" s="171"/>
      <c r="N231" s="171"/>
      <c r="O231" s="361"/>
    </row>
    <row r="232" spans="1:29" s="123" customFormat="1" ht="29.25" customHeight="1">
      <c r="A232" s="384"/>
      <c r="B232" s="522" t="s">
        <v>1</v>
      </c>
      <c r="C232" s="1705" t="s">
        <v>8</v>
      </c>
      <c r="D232" s="1719"/>
      <c r="E232" s="1719"/>
      <c r="F232" s="1719"/>
      <c r="G232" s="1719"/>
      <c r="H232" s="1719"/>
      <c r="I232" s="1719"/>
      <c r="J232" s="1719"/>
      <c r="K232" s="1719"/>
      <c r="L232" s="1705"/>
      <c r="M232" s="418" t="s">
        <v>127</v>
      </c>
      <c r="N232" s="522" t="s">
        <v>2</v>
      </c>
      <c r="O232" s="372"/>
    </row>
    <row r="233" spans="1:29" s="12" customFormat="1" ht="22.5" customHeight="1">
      <c r="A233" s="393"/>
      <c r="B233" s="90"/>
      <c r="C233" s="1692"/>
      <c r="D233" s="1693"/>
      <c r="E233" s="1693"/>
      <c r="F233" s="1693"/>
      <c r="G233" s="1693"/>
      <c r="H233" s="1693"/>
      <c r="I233" s="1693"/>
      <c r="J233" s="1693"/>
      <c r="K233" s="1693"/>
      <c r="L233" s="1694"/>
      <c r="M233" s="130"/>
      <c r="N233" s="420"/>
      <c r="O233" s="421"/>
    </row>
    <row r="234" spans="1:29" s="12" customFormat="1" ht="22.5" customHeight="1">
      <c r="A234" s="393"/>
      <c r="B234" s="90"/>
      <c r="C234" s="1692"/>
      <c r="D234" s="1693"/>
      <c r="E234" s="1693"/>
      <c r="F234" s="1693"/>
      <c r="G234" s="1693"/>
      <c r="H234" s="1693"/>
      <c r="I234" s="1693"/>
      <c r="J234" s="1693"/>
      <c r="K234" s="1693"/>
      <c r="L234" s="1694"/>
      <c r="M234" s="130"/>
      <c r="N234" s="420"/>
      <c r="O234" s="421"/>
    </row>
    <row r="235" spans="1:29" s="12" customFormat="1" ht="22.5" customHeight="1">
      <c r="A235" s="393"/>
      <c r="B235" s="90"/>
      <c r="C235" s="1692"/>
      <c r="D235" s="1693"/>
      <c r="E235" s="1693"/>
      <c r="F235" s="1693"/>
      <c r="G235" s="1693"/>
      <c r="H235" s="1693"/>
      <c r="I235" s="1693"/>
      <c r="J235" s="1693"/>
      <c r="K235" s="1693"/>
      <c r="L235" s="1694"/>
      <c r="M235" s="130"/>
      <c r="N235" s="420"/>
      <c r="O235" s="421"/>
    </row>
    <row r="236" spans="1:29" s="12" customFormat="1" ht="22.5" customHeight="1">
      <c r="A236" s="393"/>
      <c r="B236" s="90"/>
      <c r="C236" s="1692"/>
      <c r="D236" s="1693"/>
      <c r="E236" s="1693"/>
      <c r="F236" s="1693"/>
      <c r="G236" s="1693"/>
      <c r="H236" s="1693"/>
      <c r="I236" s="1693"/>
      <c r="J236" s="1693"/>
      <c r="K236" s="1693"/>
      <c r="L236" s="1694"/>
      <c r="M236" s="130"/>
      <c r="N236" s="420"/>
      <c r="O236" s="421"/>
    </row>
    <row r="237" spans="1:29" s="12" customFormat="1" ht="22.5" customHeight="1">
      <c r="A237" s="393"/>
      <c r="B237" s="90"/>
      <c r="C237" s="1692"/>
      <c r="D237" s="1693"/>
      <c r="E237" s="1693"/>
      <c r="F237" s="1693"/>
      <c r="G237" s="1693"/>
      <c r="H237" s="1693"/>
      <c r="I237" s="1693"/>
      <c r="J237" s="1693"/>
      <c r="K237" s="1693"/>
      <c r="L237" s="1694"/>
      <c r="M237" s="130"/>
      <c r="N237" s="420"/>
      <c r="O237" s="421"/>
    </row>
    <row r="238" spans="1:29" s="12" customFormat="1" ht="22.5" customHeight="1">
      <c r="A238" s="393"/>
      <c r="B238" s="90"/>
      <c r="C238" s="1692"/>
      <c r="D238" s="1693"/>
      <c r="E238" s="1693"/>
      <c r="F238" s="1693"/>
      <c r="G238" s="1693"/>
      <c r="H238" s="1693"/>
      <c r="I238" s="1693"/>
      <c r="J238" s="1693"/>
      <c r="K238" s="1693"/>
      <c r="L238" s="1694"/>
      <c r="M238" s="130"/>
      <c r="N238" s="420"/>
      <c r="O238" s="421"/>
    </row>
    <row r="239" spans="1:29" s="12" customFormat="1" ht="22.5" customHeight="1">
      <c r="A239" s="393"/>
      <c r="B239" s="90"/>
      <c r="C239" s="1692"/>
      <c r="D239" s="1693"/>
      <c r="E239" s="1693"/>
      <c r="F239" s="1693"/>
      <c r="G239" s="1693"/>
      <c r="H239" s="1693"/>
      <c r="I239" s="1693"/>
      <c r="J239" s="1693"/>
      <c r="K239" s="1693"/>
      <c r="L239" s="1694"/>
      <c r="M239" s="130"/>
      <c r="N239" s="420"/>
      <c r="O239" s="421"/>
    </row>
    <row r="240" spans="1:29" s="12" customFormat="1" ht="22.5" customHeight="1">
      <c r="A240" s="393"/>
      <c r="B240" s="90"/>
      <c r="C240" s="1692"/>
      <c r="D240" s="1693"/>
      <c r="E240" s="1693"/>
      <c r="F240" s="1693"/>
      <c r="G240" s="1693"/>
      <c r="H240" s="1693"/>
      <c r="I240" s="1693"/>
      <c r="J240" s="1693"/>
      <c r="K240" s="1693"/>
      <c r="L240" s="1694"/>
      <c r="M240" s="130"/>
      <c r="N240" s="420"/>
      <c r="O240" s="421"/>
    </row>
    <row r="241" spans="1:15" s="12" customFormat="1" ht="22.5" customHeight="1">
      <c r="A241" s="393"/>
      <c r="B241" s="90"/>
      <c r="C241" s="1692"/>
      <c r="D241" s="1693"/>
      <c r="E241" s="1693"/>
      <c r="F241" s="1693"/>
      <c r="G241" s="1693"/>
      <c r="H241" s="1693"/>
      <c r="I241" s="1693"/>
      <c r="J241" s="1693"/>
      <c r="K241" s="1693"/>
      <c r="L241" s="1694"/>
      <c r="M241" s="130"/>
      <c r="N241" s="420"/>
      <c r="O241" s="421"/>
    </row>
    <row r="242" spans="1:15" s="12" customFormat="1" ht="22.5" customHeight="1">
      <c r="A242" s="393"/>
      <c r="B242" s="90"/>
      <c r="C242" s="1692"/>
      <c r="D242" s="1693"/>
      <c r="E242" s="1693"/>
      <c r="F242" s="1693"/>
      <c r="G242" s="1693"/>
      <c r="H242" s="1693"/>
      <c r="I242" s="1693"/>
      <c r="J242" s="1693"/>
      <c r="K242" s="1693"/>
      <c r="L242" s="1694"/>
      <c r="M242" s="130"/>
      <c r="N242" s="420"/>
      <c r="O242" s="421"/>
    </row>
    <row r="243" spans="1:15" s="12" customFormat="1" ht="22.5" customHeight="1">
      <c r="A243" s="393"/>
      <c r="B243" s="90"/>
      <c r="C243" s="1692"/>
      <c r="D243" s="1693"/>
      <c r="E243" s="1693"/>
      <c r="F243" s="1693"/>
      <c r="G243" s="1693"/>
      <c r="H243" s="1693"/>
      <c r="I243" s="1693"/>
      <c r="J243" s="1693"/>
      <c r="K243" s="1693"/>
      <c r="L243" s="1694"/>
      <c r="M243" s="130"/>
      <c r="N243" s="420"/>
      <c r="O243" s="421"/>
    </row>
    <row r="244" spans="1:15" s="12" customFormat="1" ht="22.5" customHeight="1">
      <c r="A244" s="393"/>
      <c r="B244" s="90"/>
      <c r="C244" s="1692"/>
      <c r="D244" s="1693"/>
      <c r="E244" s="1693"/>
      <c r="F244" s="1693"/>
      <c r="G244" s="1693"/>
      <c r="H244" s="1693"/>
      <c r="I244" s="1693"/>
      <c r="J244" s="1693"/>
      <c r="K244" s="1693"/>
      <c r="L244" s="1694"/>
      <c r="M244" s="130"/>
      <c r="N244" s="420"/>
      <c r="O244" s="421"/>
    </row>
    <row r="245" spans="1:15" s="12" customFormat="1" ht="22.5" customHeight="1">
      <c r="A245" s="393"/>
      <c r="B245" s="90"/>
      <c r="C245" s="1692"/>
      <c r="D245" s="1693"/>
      <c r="E245" s="1693"/>
      <c r="F245" s="1693"/>
      <c r="G245" s="1693"/>
      <c r="H245" s="1693"/>
      <c r="I245" s="1693"/>
      <c r="J245" s="1693"/>
      <c r="K245" s="1693"/>
      <c r="L245" s="1694"/>
      <c r="M245" s="130"/>
      <c r="N245" s="420"/>
      <c r="O245" s="421"/>
    </row>
    <row r="246" spans="1:15" s="12" customFormat="1" ht="22.5" customHeight="1">
      <c r="A246" s="393"/>
      <c r="B246" s="90"/>
      <c r="C246" s="1692"/>
      <c r="D246" s="1693"/>
      <c r="E246" s="1693"/>
      <c r="F246" s="1693"/>
      <c r="G246" s="1693"/>
      <c r="H246" s="1693"/>
      <c r="I246" s="1693"/>
      <c r="J246" s="1693"/>
      <c r="K246" s="1693"/>
      <c r="L246" s="1694"/>
      <c r="M246" s="130"/>
      <c r="N246" s="420"/>
      <c r="O246" s="421"/>
    </row>
    <row r="247" spans="1:15" s="12" customFormat="1" ht="22.5" customHeight="1">
      <c r="A247" s="393"/>
      <c r="B247" s="90"/>
      <c r="C247" s="1692"/>
      <c r="D247" s="1693"/>
      <c r="E247" s="1693"/>
      <c r="F247" s="1693"/>
      <c r="G247" s="1693"/>
      <c r="H247" s="1693"/>
      <c r="I247" s="1693"/>
      <c r="J247" s="1693"/>
      <c r="K247" s="1693"/>
      <c r="L247" s="1694"/>
      <c r="M247" s="130"/>
      <c r="N247" s="420"/>
      <c r="O247" s="421"/>
    </row>
    <row r="248" spans="1:15" s="12" customFormat="1" ht="22.5" customHeight="1">
      <c r="A248" s="393"/>
      <c r="B248" s="90"/>
      <c r="C248" s="1692"/>
      <c r="D248" s="1693"/>
      <c r="E248" s="1693"/>
      <c r="F248" s="1693"/>
      <c r="G248" s="1693"/>
      <c r="H248" s="1693"/>
      <c r="I248" s="1693"/>
      <c r="J248" s="1693"/>
      <c r="K248" s="1693"/>
      <c r="L248" s="1694"/>
      <c r="M248" s="130"/>
      <c r="N248" s="420"/>
      <c r="O248" s="421"/>
    </row>
    <row r="249" spans="1:15" s="12" customFormat="1" ht="22.5" customHeight="1">
      <c r="A249" s="393"/>
      <c r="B249" s="90"/>
      <c r="C249" s="1692"/>
      <c r="D249" s="1693"/>
      <c r="E249" s="1693"/>
      <c r="F249" s="1693"/>
      <c r="G249" s="1693"/>
      <c r="H249" s="1693"/>
      <c r="I249" s="1693"/>
      <c r="J249" s="1693"/>
      <c r="K249" s="1693"/>
      <c r="L249" s="1694"/>
      <c r="M249" s="130"/>
      <c r="N249" s="420"/>
      <c r="O249" s="421"/>
    </row>
    <row r="250" spans="1:15" s="12" customFormat="1" ht="22.5" customHeight="1">
      <c r="A250" s="393"/>
      <c r="B250" s="90"/>
      <c r="C250" s="1692"/>
      <c r="D250" s="1693"/>
      <c r="E250" s="1693"/>
      <c r="F250" s="1693"/>
      <c r="G250" s="1693"/>
      <c r="H250" s="1693"/>
      <c r="I250" s="1693"/>
      <c r="J250" s="1693"/>
      <c r="K250" s="1693"/>
      <c r="L250" s="1694"/>
      <c r="M250" s="130"/>
      <c r="N250" s="420"/>
      <c r="O250" s="421"/>
    </row>
    <row r="251" spans="1:15" s="12" customFormat="1" ht="22.5" customHeight="1">
      <c r="A251" s="393"/>
      <c r="B251" s="90"/>
      <c r="C251" s="1692"/>
      <c r="D251" s="1693"/>
      <c r="E251" s="1693"/>
      <c r="F251" s="1693"/>
      <c r="G251" s="1693"/>
      <c r="H251" s="1693"/>
      <c r="I251" s="1693"/>
      <c r="J251" s="1693"/>
      <c r="K251" s="1693"/>
      <c r="L251" s="1694"/>
      <c r="M251" s="130"/>
      <c r="N251" s="420"/>
      <c r="O251" s="421"/>
    </row>
    <row r="252" spans="1:15" s="12" customFormat="1" ht="22.5" customHeight="1">
      <c r="A252" s="393"/>
      <c r="B252" s="90"/>
      <c r="C252" s="1692"/>
      <c r="D252" s="1693"/>
      <c r="E252" s="1693"/>
      <c r="F252" s="1693"/>
      <c r="G252" s="1693"/>
      <c r="H252" s="1693"/>
      <c r="I252" s="1693"/>
      <c r="J252" s="1693"/>
      <c r="K252" s="1693"/>
      <c r="L252" s="1694"/>
      <c r="M252" s="130"/>
      <c r="N252" s="420"/>
      <c r="O252" s="421"/>
    </row>
    <row r="253" spans="1:15" s="12" customFormat="1" ht="22.5" customHeight="1">
      <c r="A253" s="393"/>
      <c r="B253" s="90"/>
      <c r="C253" s="1692"/>
      <c r="D253" s="1693"/>
      <c r="E253" s="1693"/>
      <c r="F253" s="1693"/>
      <c r="G253" s="1693"/>
      <c r="H253" s="1693"/>
      <c r="I253" s="1693"/>
      <c r="J253" s="1693"/>
      <c r="K253" s="1693"/>
      <c r="L253" s="1694"/>
      <c r="M253" s="130"/>
      <c r="N253" s="420"/>
      <c r="O253" s="421"/>
    </row>
    <row r="254" spans="1:15" s="12" customFormat="1" ht="22.5" customHeight="1">
      <c r="A254" s="393"/>
      <c r="B254" s="90"/>
      <c r="C254" s="1692"/>
      <c r="D254" s="1693"/>
      <c r="E254" s="1693"/>
      <c r="F254" s="1693"/>
      <c r="G254" s="1693"/>
      <c r="H254" s="1693"/>
      <c r="I254" s="1693"/>
      <c r="J254" s="1693"/>
      <c r="K254" s="1693"/>
      <c r="L254" s="1694"/>
      <c r="M254" s="130"/>
      <c r="N254" s="420"/>
      <c r="O254" s="421"/>
    </row>
    <row r="255" spans="1:15" s="12" customFormat="1" ht="22.5" customHeight="1">
      <c r="A255" s="393"/>
      <c r="B255" s="90"/>
      <c r="C255" s="1692"/>
      <c r="D255" s="1693"/>
      <c r="E255" s="1693"/>
      <c r="F255" s="1693"/>
      <c r="G255" s="1693"/>
      <c r="H255" s="1693"/>
      <c r="I255" s="1693"/>
      <c r="J255" s="1693"/>
      <c r="K255" s="1693"/>
      <c r="L255" s="1694"/>
      <c r="M255" s="130"/>
      <c r="N255" s="420"/>
      <c r="O255" s="421"/>
    </row>
    <row r="256" spans="1:15" s="12" customFormat="1" ht="22.5" customHeight="1">
      <c r="A256" s="393"/>
      <c r="B256" s="90"/>
      <c r="C256" s="1692"/>
      <c r="D256" s="1693"/>
      <c r="E256" s="1693"/>
      <c r="F256" s="1693"/>
      <c r="G256" s="1693"/>
      <c r="H256" s="1693"/>
      <c r="I256" s="1693"/>
      <c r="J256" s="1693"/>
      <c r="K256" s="1693"/>
      <c r="L256" s="1694"/>
      <c r="M256" s="130"/>
      <c r="N256" s="420"/>
      <c r="O256" s="421"/>
    </row>
    <row r="257" spans="1:15" s="12" customFormat="1" ht="22.5" customHeight="1">
      <c r="A257" s="393"/>
      <c r="B257" s="90"/>
      <c r="C257" s="1692"/>
      <c r="D257" s="1693"/>
      <c r="E257" s="1693"/>
      <c r="F257" s="1693"/>
      <c r="G257" s="1693"/>
      <c r="H257" s="1693"/>
      <c r="I257" s="1693"/>
      <c r="J257" s="1693"/>
      <c r="K257" s="1693"/>
      <c r="L257" s="1694"/>
      <c r="M257" s="130"/>
      <c r="N257" s="420"/>
      <c r="O257" s="421"/>
    </row>
    <row r="258" spans="1:15" s="12" customFormat="1" ht="22.5" customHeight="1">
      <c r="A258" s="393"/>
      <c r="B258" s="90"/>
      <c r="C258" s="1692"/>
      <c r="D258" s="1693"/>
      <c r="E258" s="1693"/>
      <c r="F258" s="1693"/>
      <c r="G258" s="1693"/>
      <c r="H258" s="1693"/>
      <c r="I258" s="1693"/>
      <c r="J258" s="1693"/>
      <c r="K258" s="1693"/>
      <c r="L258" s="1694"/>
      <c r="M258" s="130"/>
      <c r="N258" s="420"/>
      <c r="O258" s="421"/>
    </row>
    <row r="259" spans="1:15" s="12" customFormat="1" ht="22.5" customHeight="1">
      <c r="A259" s="393"/>
      <c r="B259" s="90"/>
      <c r="C259" s="1692"/>
      <c r="D259" s="1693"/>
      <c r="E259" s="1693"/>
      <c r="F259" s="1693"/>
      <c r="G259" s="1693"/>
      <c r="H259" s="1693"/>
      <c r="I259" s="1693"/>
      <c r="J259" s="1693"/>
      <c r="K259" s="1693"/>
      <c r="L259" s="1694"/>
      <c r="M259" s="130"/>
      <c r="N259" s="420"/>
      <c r="O259" s="421"/>
    </row>
    <row r="260" spans="1:15" s="12" customFormat="1" ht="22.5" customHeight="1">
      <c r="A260" s="545"/>
      <c r="B260" s="90"/>
      <c r="C260" s="1692"/>
      <c r="D260" s="1693"/>
      <c r="E260" s="1693"/>
      <c r="F260" s="1693"/>
      <c r="G260" s="1693"/>
      <c r="H260" s="1693"/>
      <c r="I260" s="1693"/>
      <c r="J260" s="1693"/>
      <c r="K260" s="1693"/>
      <c r="L260" s="1694"/>
      <c r="M260" s="130"/>
      <c r="N260" s="420"/>
      <c r="O260" s="421"/>
    </row>
    <row r="261" spans="1:15" s="12" customFormat="1" ht="22.5" customHeight="1">
      <c r="A261" s="545" t="s">
        <v>66</v>
      </c>
      <c r="B261" s="90"/>
      <c r="C261" s="1692"/>
      <c r="D261" s="1693"/>
      <c r="E261" s="1693"/>
      <c r="F261" s="1693"/>
      <c r="G261" s="1693"/>
      <c r="H261" s="1693"/>
      <c r="I261" s="1693"/>
      <c r="J261" s="1693"/>
      <c r="K261" s="1693"/>
      <c r="L261" s="1694"/>
      <c r="M261" s="130"/>
      <c r="N261" s="420"/>
      <c r="O261" s="421"/>
    </row>
    <row r="262" spans="1:15" s="12" customFormat="1" ht="22.5" customHeight="1">
      <c r="A262" s="393"/>
      <c r="B262" s="90"/>
      <c r="C262" s="1692"/>
      <c r="D262" s="1693"/>
      <c r="E262" s="1693"/>
      <c r="F262" s="1693"/>
      <c r="G262" s="1693"/>
      <c r="H262" s="1693"/>
      <c r="I262" s="1693"/>
      <c r="J262" s="1693"/>
      <c r="K262" s="1693"/>
      <c r="L262" s="1694"/>
      <c r="M262" s="130"/>
      <c r="N262" s="420"/>
      <c r="O262" s="421"/>
    </row>
    <row r="263" spans="1:15" s="12" customFormat="1" ht="22.5" customHeight="1">
      <c r="A263" s="393"/>
      <c r="B263" s="90"/>
      <c r="C263" s="1692"/>
      <c r="D263" s="1693"/>
      <c r="E263" s="1693"/>
      <c r="F263" s="1693"/>
      <c r="G263" s="1693"/>
      <c r="H263" s="1693"/>
      <c r="I263" s="1693"/>
      <c r="J263" s="1693"/>
      <c r="K263" s="1693"/>
      <c r="L263" s="1694"/>
      <c r="M263" s="130"/>
      <c r="N263" s="420"/>
      <c r="O263" s="421"/>
    </row>
    <row r="264" spans="1:15" s="12" customFormat="1" ht="22.5" customHeight="1">
      <c r="A264" s="393"/>
      <c r="B264" s="90"/>
      <c r="C264" s="1692"/>
      <c r="D264" s="1693"/>
      <c r="E264" s="1693"/>
      <c r="F264" s="1693"/>
      <c r="G264" s="1693"/>
      <c r="H264" s="1693"/>
      <c r="I264" s="1693"/>
      <c r="J264" s="1693"/>
      <c r="K264" s="1693"/>
      <c r="L264" s="1694"/>
      <c r="M264" s="130"/>
      <c r="N264" s="420"/>
      <c r="O264" s="421"/>
    </row>
    <row r="265" spans="1:15" s="12" customFormat="1" ht="22.5" customHeight="1">
      <c r="A265" s="393"/>
      <c r="B265" s="90"/>
      <c r="C265" s="1692"/>
      <c r="D265" s="1693"/>
      <c r="E265" s="1693"/>
      <c r="F265" s="1693"/>
      <c r="G265" s="1693"/>
      <c r="H265" s="1693"/>
      <c r="I265" s="1693"/>
      <c r="J265" s="1693"/>
      <c r="K265" s="1693"/>
      <c r="L265" s="1694"/>
      <c r="M265" s="130"/>
      <c r="N265" s="420"/>
      <c r="O265" s="421"/>
    </row>
    <row r="266" spans="1:15" s="12" customFormat="1" ht="22.5" customHeight="1">
      <c r="A266" s="393"/>
      <c r="B266" s="90"/>
      <c r="C266" s="1692"/>
      <c r="D266" s="1693"/>
      <c r="E266" s="1693"/>
      <c r="F266" s="1693"/>
      <c r="G266" s="1693"/>
      <c r="H266" s="1693"/>
      <c r="I266" s="1693"/>
      <c r="J266" s="1693"/>
      <c r="K266" s="1693"/>
      <c r="L266" s="1694"/>
      <c r="M266" s="130"/>
      <c r="N266" s="420"/>
      <c r="O266" s="421"/>
    </row>
    <row r="267" spans="1:15" s="12" customFormat="1" ht="22.5" customHeight="1">
      <c r="A267" s="393"/>
      <c r="B267" s="90"/>
      <c r="C267" s="1692"/>
      <c r="D267" s="1693"/>
      <c r="E267" s="1693"/>
      <c r="F267" s="1693"/>
      <c r="G267" s="1693"/>
      <c r="H267" s="1693"/>
      <c r="I267" s="1693"/>
      <c r="J267" s="1693"/>
      <c r="K267" s="1693"/>
      <c r="L267" s="1694"/>
      <c r="M267" s="130"/>
      <c r="N267" s="420"/>
      <c r="O267" s="421"/>
    </row>
    <row r="268" spans="1:15" s="12" customFormat="1" ht="22.5" customHeight="1">
      <c r="A268" s="393"/>
      <c r="B268" s="90"/>
      <c r="C268" s="1692"/>
      <c r="D268" s="1693"/>
      <c r="E268" s="1693"/>
      <c r="F268" s="1693"/>
      <c r="G268" s="1693"/>
      <c r="H268" s="1693"/>
      <c r="I268" s="1693"/>
      <c r="J268" s="1693"/>
      <c r="K268" s="1693"/>
      <c r="L268" s="1694"/>
      <c r="M268" s="130"/>
      <c r="N268" s="420"/>
      <c r="O268" s="421"/>
    </row>
    <row r="269" spans="1:15" s="12" customFormat="1" ht="22.5" customHeight="1">
      <c r="A269" s="393"/>
      <c r="B269" s="90"/>
      <c r="C269" s="1692"/>
      <c r="D269" s="1693"/>
      <c r="E269" s="1693"/>
      <c r="F269" s="1693"/>
      <c r="G269" s="1693"/>
      <c r="H269" s="1693"/>
      <c r="I269" s="1693"/>
      <c r="J269" s="1693"/>
      <c r="K269" s="1693"/>
      <c r="L269" s="1694"/>
      <c r="M269" s="130"/>
      <c r="N269" s="420"/>
      <c r="O269" s="421"/>
    </row>
    <row r="270" spans="1:15" s="12" customFormat="1" ht="22.5" customHeight="1">
      <c r="A270" s="393"/>
      <c r="B270" s="90"/>
      <c r="C270" s="1692"/>
      <c r="D270" s="1693"/>
      <c r="E270" s="1693"/>
      <c r="F270" s="1693"/>
      <c r="G270" s="1693"/>
      <c r="H270" s="1693"/>
      <c r="I270" s="1693"/>
      <c r="J270" s="1693"/>
      <c r="K270" s="1693"/>
      <c r="L270" s="1694"/>
      <c r="M270" s="130"/>
      <c r="N270" s="420"/>
      <c r="O270" s="421"/>
    </row>
    <row r="271" spans="1:15" s="12" customFormat="1" ht="22.5" customHeight="1">
      <c r="A271" s="393"/>
      <c r="B271" s="526"/>
      <c r="C271" s="1692"/>
      <c r="D271" s="1693"/>
      <c r="E271" s="1693"/>
      <c r="F271" s="1693"/>
      <c r="G271" s="1693"/>
      <c r="H271" s="1693"/>
      <c r="I271" s="1693"/>
      <c r="J271" s="1693"/>
      <c r="K271" s="1693"/>
      <c r="L271" s="1694"/>
      <c r="M271" s="130"/>
      <c r="N271" s="420"/>
      <c r="O271" s="421"/>
    </row>
    <row r="272" spans="1:15" s="12" customFormat="1" ht="22.5" customHeight="1">
      <c r="A272" s="393"/>
      <c r="B272" s="526"/>
      <c r="C272" s="1692"/>
      <c r="D272" s="1693"/>
      <c r="E272" s="1693"/>
      <c r="F272" s="1693"/>
      <c r="G272" s="1693"/>
      <c r="H272" s="1693"/>
      <c r="I272" s="1693"/>
      <c r="J272" s="1693"/>
      <c r="K272" s="1693"/>
      <c r="L272" s="1694"/>
      <c r="M272" s="130"/>
      <c r="N272" s="420"/>
      <c r="O272" s="421"/>
    </row>
    <row r="273" spans="1:241" s="12" customFormat="1" ht="22.5" customHeight="1">
      <c r="A273" s="393"/>
      <c r="B273" s="526"/>
      <c r="C273" s="1692"/>
      <c r="D273" s="1693"/>
      <c r="E273" s="1693"/>
      <c r="F273" s="1693"/>
      <c r="G273" s="1693"/>
      <c r="H273" s="1693"/>
      <c r="I273" s="1693"/>
      <c r="J273" s="1693"/>
      <c r="K273" s="1693"/>
      <c r="L273" s="1694"/>
      <c r="M273" s="130"/>
      <c r="N273" s="420"/>
      <c r="O273" s="421"/>
    </row>
    <row r="274" spans="1:241" s="59" customFormat="1" ht="6.75" customHeight="1">
      <c r="A274" s="216"/>
      <c r="B274" s="92"/>
      <c r="C274" s="92"/>
      <c r="D274" s="867"/>
      <c r="E274" s="868"/>
      <c r="F274" s="868"/>
      <c r="G274" s="868"/>
      <c r="H274" s="868"/>
      <c r="I274" s="868"/>
      <c r="J274" s="867"/>
      <c r="K274" s="867"/>
      <c r="L274" s="93"/>
      <c r="M274" s="23"/>
      <c r="N274" s="51"/>
      <c r="O274" s="363"/>
    </row>
    <row r="275" spans="1:241" s="20" customFormat="1" ht="23.25" customHeight="1">
      <c r="A275" s="371"/>
      <c r="B275" s="1697" t="s">
        <v>6</v>
      </c>
      <c r="C275" s="1697"/>
      <c r="D275" s="1698"/>
      <c r="E275" s="1698"/>
      <c r="F275" s="1698"/>
      <c r="G275" s="1698"/>
      <c r="H275" s="1698"/>
      <c r="I275" s="1698"/>
      <c r="J275" s="1698"/>
      <c r="K275" s="1698"/>
      <c r="L275" s="1697"/>
      <c r="M275" s="1697"/>
      <c r="N275" s="1697"/>
      <c r="O275" s="216"/>
    </row>
    <row r="276" spans="1:241" s="51" customFormat="1" ht="12.75" customHeight="1">
      <c r="A276" s="363"/>
      <c r="B276" s="224" t="str">
        <f>B218</f>
        <v>FAPESP,  SETEMBRO DE 2015</v>
      </c>
      <c r="C276" s="429"/>
      <c r="D276" s="845"/>
      <c r="E276" s="845"/>
      <c r="F276" s="845"/>
      <c r="G276" s="845"/>
      <c r="H276" s="845"/>
      <c r="I276" s="845"/>
      <c r="J276" s="845"/>
      <c r="K276" s="845"/>
      <c r="L276" s="429"/>
      <c r="M276" s="104"/>
      <c r="N276" s="20">
        <v>1</v>
      </c>
      <c r="O276" s="216"/>
    </row>
    <row r="277" spans="1:241" s="51" customFormat="1">
      <c r="A277" s="523"/>
      <c r="C277" s="62"/>
      <c r="D277" s="832"/>
      <c r="E277" s="832"/>
      <c r="F277" s="831"/>
      <c r="G277" s="831"/>
      <c r="H277" s="831"/>
      <c r="I277" s="831"/>
      <c r="J277" s="831"/>
      <c r="K277" s="831"/>
      <c r="L277" s="62"/>
      <c r="O277" s="523"/>
    </row>
    <row r="278" spans="1:241" s="51" customFormat="1" ht="18">
      <c r="A278" s="523"/>
      <c r="B278" s="408" t="str">
        <f>B224</f>
        <v>3- MATERIAL DE CONSUMO A SER ADQUIRIDO NO BRASIL</v>
      </c>
      <c r="C278" s="62"/>
      <c r="D278" s="832"/>
      <c r="E278" s="832"/>
      <c r="F278" s="831"/>
      <c r="G278" s="831"/>
      <c r="H278" s="831"/>
      <c r="I278" s="831"/>
      <c r="J278" s="831"/>
      <c r="K278" s="831"/>
      <c r="L278" s="62"/>
      <c r="O278" s="523"/>
    </row>
    <row r="279" spans="1:241" s="51" customFormat="1" ht="15.75" customHeight="1">
      <c r="A279" s="363"/>
      <c r="B279" s="1704" t="s">
        <v>1</v>
      </c>
      <c r="C279" s="1705" t="s">
        <v>8</v>
      </c>
      <c r="D279" s="1582"/>
      <c r="E279" s="1582"/>
      <c r="F279" s="1582"/>
      <c r="G279" s="1582"/>
      <c r="H279" s="1582"/>
      <c r="I279" s="1582"/>
      <c r="J279" s="1582"/>
      <c r="K279" s="1582"/>
      <c r="L279" s="1576"/>
      <c r="M279" s="1706" t="s">
        <v>127</v>
      </c>
      <c r="N279" s="1708" t="s">
        <v>2</v>
      </c>
      <c r="O279" s="523"/>
    </row>
    <row r="280" spans="1:241" s="20" customFormat="1" ht="15.75" customHeight="1">
      <c r="A280" s="370"/>
      <c r="B280" s="1704"/>
      <c r="C280" s="1576"/>
      <c r="D280" s="1582"/>
      <c r="E280" s="1582"/>
      <c r="F280" s="1582"/>
      <c r="G280" s="1582"/>
      <c r="H280" s="1582"/>
      <c r="I280" s="1582"/>
      <c r="J280" s="1582"/>
      <c r="K280" s="1582"/>
      <c r="L280" s="1576"/>
      <c r="M280" s="1707"/>
      <c r="N280" s="1551"/>
      <c r="O280" s="361"/>
    </row>
    <row r="281" spans="1:241" s="12" customFormat="1" ht="22.5" customHeight="1">
      <c r="A281" s="393"/>
      <c r="B281" s="156"/>
      <c r="C281" s="1692"/>
      <c r="D281" s="1693"/>
      <c r="E281" s="1693"/>
      <c r="F281" s="1693"/>
      <c r="G281" s="1693"/>
      <c r="H281" s="1693"/>
      <c r="I281" s="1693"/>
      <c r="J281" s="1693"/>
      <c r="K281" s="1693"/>
      <c r="L281" s="1694"/>
      <c r="M281" s="130"/>
      <c r="N281" s="420"/>
      <c r="O281" s="421"/>
      <c r="IG281" s="422"/>
    </row>
    <row r="282" spans="1:241" s="12" customFormat="1" ht="22.5" customHeight="1">
      <c r="A282" s="393"/>
      <c r="B282" s="90"/>
      <c r="C282" s="1692"/>
      <c r="D282" s="1693"/>
      <c r="E282" s="1693"/>
      <c r="F282" s="1693"/>
      <c r="G282" s="1693"/>
      <c r="H282" s="1693"/>
      <c r="I282" s="1693"/>
      <c r="J282" s="1693"/>
      <c r="K282" s="1693"/>
      <c r="L282" s="1694"/>
      <c r="M282" s="130"/>
      <c r="N282" s="420"/>
      <c r="O282" s="421"/>
      <c r="IG282" s="422"/>
    </row>
    <row r="283" spans="1:241" s="12" customFormat="1" ht="22.5" customHeight="1">
      <c r="A283" s="393"/>
      <c r="B283" s="90"/>
      <c r="C283" s="1692"/>
      <c r="D283" s="1693"/>
      <c r="E283" s="1693"/>
      <c r="F283" s="1693"/>
      <c r="G283" s="1693"/>
      <c r="H283" s="1693"/>
      <c r="I283" s="1693"/>
      <c r="J283" s="1693"/>
      <c r="K283" s="1693"/>
      <c r="L283" s="1694"/>
      <c r="M283" s="130"/>
      <c r="N283" s="420"/>
      <c r="O283" s="421"/>
      <c r="IG283" s="422"/>
    </row>
    <row r="284" spans="1:241" s="12" customFormat="1" ht="22.5" customHeight="1">
      <c r="A284" s="393"/>
      <c r="B284" s="90"/>
      <c r="C284" s="1692"/>
      <c r="D284" s="1693"/>
      <c r="E284" s="1693"/>
      <c r="F284" s="1693"/>
      <c r="G284" s="1693"/>
      <c r="H284" s="1693"/>
      <c r="I284" s="1693"/>
      <c r="J284" s="1693"/>
      <c r="K284" s="1693"/>
      <c r="L284" s="1694"/>
      <c r="M284" s="130"/>
      <c r="N284" s="420"/>
      <c r="O284" s="421"/>
      <c r="IG284" s="422"/>
    </row>
    <row r="285" spans="1:241" s="12" customFormat="1" ht="22.5" customHeight="1">
      <c r="A285" s="393"/>
      <c r="B285" s="90"/>
      <c r="C285" s="1692"/>
      <c r="D285" s="1693"/>
      <c r="E285" s="1693"/>
      <c r="F285" s="1693"/>
      <c r="G285" s="1693"/>
      <c r="H285" s="1693"/>
      <c r="I285" s="1693"/>
      <c r="J285" s="1693"/>
      <c r="K285" s="1693"/>
      <c r="L285" s="1694"/>
      <c r="M285" s="130"/>
      <c r="N285" s="420"/>
      <c r="O285" s="421"/>
      <c r="IG285" s="422"/>
    </row>
    <row r="286" spans="1:241" s="12" customFormat="1" ht="22.5" customHeight="1">
      <c r="A286" s="393"/>
      <c r="B286" s="90"/>
      <c r="C286" s="1692"/>
      <c r="D286" s="1693"/>
      <c r="E286" s="1693"/>
      <c r="F286" s="1693"/>
      <c r="G286" s="1693"/>
      <c r="H286" s="1693"/>
      <c r="I286" s="1693"/>
      <c r="J286" s="1693"/>
      <c r="K286" s="1693"/>
      <c r="L286" s="1694"/>
      <c r="M286" s="130"/>
      <c r="N286" s="420"/>
      <c r="O286" s="421"/>
      <c r="IG286" s="422"/>
    </row>
    <row r="287" spans="1:241" s="12" customFormat="1" ht="22.5" customHeight="1">
      <c r="A287" s="393"/>
      <c r="B287" s="90"/>
      <c r="C287" s="1692"/>
      <c r="D287" s="1693"/>
      <c r="E287" s="1693"/>
      <c r="F287" s="1693"/>
      <c r="G287" s="1693"/>
      <c r="H287" s="1693"/>
      <c r="I287" s="1693"/>
      <c r="J287" s="1693"/>
      <c r="K287" s="1693"/>
      <c r="L287" s="1694"/>
      <c r="M287" s="130"/>
      <c r="N287" s="420"/>
      <c r="O287" s="421"/>
      <c r="IG287" s="422"/>
    </row>
    <row r="288" spans="1:241" s="12" customFormat="1" ht="22.5" customHeight="1">
      <c r="A288" s="393"/>
      <c r="B288" s="90"/>
      <c r="C288" s="1692"/>
      <c r="D288" s="1693"/>
      <c r="E288" s="1693"/>
      <c r="F288" s="1693"/>
      <c r="G288" s="1693"/>
      <c r="H288" s="1693"/>
      <c r="I288" s="1693"/>
      <c r="J288" s="1693"/>
      <c r="K288" s="1693"/>
      <c r="L288" s="1694"/>
      <c r="M288" s="130"/>
      <c r="N288" s="420"/>
      <c r="O288" s="421"/>
      <c r="IG288" s="422"/>
    </row>
    <row r="289" spans="1:241" s="12" customFormat="1" ht="22.5" customHeight="1">
      <c r="A289" s="393"/>
      <c r="B289" s="90"/>
      <c r="C289" s="1692"/>
      <c r="D289" s="1693"/>
      <c r="E289" s="1693"/>
      <c r="F289" s="1693"/>
      <c r="G289" s="1693"/>
      <c r="H289" s="1693"/>
      <c r="I289" s="1693"/>
      <c r="J289" s="1693"/>
      <c r="K289" s="1693"/>
      <c r="L289" s="1694"/>
      <c r="M289" s="130"/>
      <c r="N289" s="420"/>
      <c r="O289" s="421"/>
      <c r="IG289" s="422"/>
    </row>
    <row r="290" spans="1:241" s="12" customFormat="1" ht="22.5" customHeight="1">
      <c r="A290" s="393"/>
      <c r="B290" s="90"/>
      <c r="C290" s="1692"/>
      <c r="D290" s="1693"/>
      <c r="E290" s="1693"/>
      <c r="F290" s="1693"/>
      <c r="G290" s="1693"/>
      <c r="H290" s="1693"/>
      <c r="I290" s="1693"/>
      <c r="J290" s="1693"/>
      <c r="K290" s="1693"/>
      <c r="L290" s="1694"/>
      <c r="M290" s="130"/>
      <c r="N290" s="420"/>
      <c r="O290" s="421"/>
      <c r="IG290" s="422"/>
    </row>
    <row r="291" spans="1:241" s="12" customFormat="1" ht="22.5" customHeight="1">
      <c r="A291" s="393"/>
      <c r="B291" s="90"/>
      <c r="C291" s="1692"/>
      <c r="D291" s="1693"/>
      <c r="E291" s="1693"/>
      <c r="F291" s="1693"/>
      <c r="G291" s="1693"/>
      <c r="H291" s="1693"/>
      <c r="I291" s="1693"/>
      <c r="J291" s="1693"/>
      <c r="K291" s="1693"/>
      <c r="L291" s="1694"/>
      <c r="M291" s="130"/>
      <c r="N291" s="420"/>
      <c r="O291" s="421"/>
      <c r="IG291" s="422"/>
    </row>
    <row r="292" spans="1:241" s="12" customFormat="1" ht="22.5" customHeight="1">
      <c r="A292" s="393"/>
      <c r="B292" s="90"/>
      <c r="C292" s="1692"/>
      <c r="D292" s="1693"/>
      <c r="E292" s="1693"/>
      <c r="F292" s="1693"/>
      <c r="G292" s="1693"/>
      <c r="H292" s="1693"/>
      <c r="I292" s="1693"/>
      <c r="J292" s="1693"/>
      <c r="K292" s="1693"/>
      <c r="L292" s="1694"/>
      <c r="M292" s="130"/>
      <c r="N292" s="420"/>
      <c r="O292" s="421"/>
      <c r="IG292" s="422"/>
    </row>
    <row r="293" spans="1:241" s="12" customFormat="1" ht="22.5" customHeight="1">
      <c r="A293" s="393"/>
      <c r="B293" s="90"/>
      <c r="C293" s="1692"/>
      <c r="D293" s="1693"/>
      <c r="E293" s="1693"/>
      <c r="F293" s="1693"/>
      <c r="G293" s="1693"/>
      <c r="H293" s="1693"/>
      <c r="I293" s="1693"/>
      <c r="J293" s="1693"/>
      <c r="K293" s="1693"/>
      <c r="L293" s="1694"/>
      <c r="M293" s="130"/>
      <c r="N293" s="420"/>
      <c r="O293" s="421"/>
      <c r="IG293" s="422"/>
    </row>
    <row r="294" spans="1:241" s="12" customFormat="1" ht="22.5" customHeight="1">
      <c r="A294" s="393"/>
      <c r="B294" s="90"/>
      <c r="C294" s="1692"/>
      <c r="D294" s="1693"/>
      <c r="E294" s="1693"/>
      <c r="F294" s="1693"/>
      <c r="G294" s="1693"/>
      <c r="H294" s="1693"/>
      <c r="I294" s="1693"/>
      <c r="J294" s="1693"/>
      <c r="K294" s="1693"/>
      <c r="L294" s="1694"/>
      <c r="M294" s="130"/>
      <c r="N294" s="420"/>
      <c r="O294" s="421"/>
      <c r="IG294" s="422"/>
    </row>
    <row r="295" spans="1:241" s="12" customFormat="1" ht="22.5" customHeight="1">
      <c r="A295" s="393"/>
      <c r="B295" s="90"/>
      <c r="C295" s="1692"/>
      <c r="D295" s="1693"/>
      <c r="E295" s="1693"/>
      <c r="F295" s="1693"/>
      <c r="G295" s="1693"/>
      <c r="H295" s="1693"/>
      <c r="I295" s="1693"/>
      <c r="J295" s="1693"/>
      <c r="K295" s="1693"/>
      <c r="L295" s="1694"/>
      <c r="M295" s="130"/>
      <c r="N295" s="420"/>
      <c r="O295" s="421"/>
    </row>
    <row r="296" spans="1:241" s="12" customFormat="1" ht="22.5" customHeight="1">
      <c r="A296" s="393"/>
      <c r="B296" s="90"/>
      <c r="C296" s="1692"/>
      <c r="D296" s="1693"/>
      <c r="E296" s="1693"/>
      <c r="F296" s="1693"/>
      <c r="G296" s="1693"/>
      <c r="H296" s="1693"/>
      <c r="I296" s="1693"/>
      <c r="J296" s="1693"/>
      <c r="K296" s="1693"/>
      <c r="L296" s="1694"/>
      <c r="M296" s="130"/>
      <c r="N296" s="420"/>
      <c r="O296" s="421"/>
    </row>
    <row r="297" spans="1:241" s="12" customFormat="1" ht="22.5" customHeight="1">
      <c r="A297" s="393"/>
      <c r="B297" s="90"/>
      <c r="C297" s="1692"/>
      <c r="D297" s="1693"/>
      <c r="E297" s="1693"/>
      <c r="F297" s="1693"/>
      <c r="G297" s="1693"/>
      <c r="H297" s="1693"/>
      <c r="I297" s="1693"/>
      <c r="J297" s="1693"/>
      <c r="K297" s="1693"/>
      <c r="L297" s="1694"/>
      <c r="M297" s="130"/>
      <c r="N297" s="420"/>
      <c r="O297" s="421"/>
    </row>
    <row r="298" spans="1:241" s="12" customFormat="1" ht="22.5" customHeight="1">
      <c r="A298" s="393"/>
      <c r="B298" s="90"/>
      <c r="C298" s="1692"/>
      <c r="D298" s="1693"/>
      <c r="E298" s="1693"/>
      <c r="F298" s="1693"/>
      <c r="G298" s="1693"/>
      <c r="H298" s="1693"/>
      <c r="I298" s="1693"/>
      <c r="J298" s="1693"/>
      <c r="K298" s="1693"/>
      <c r="L298" s="1694"/>
      <c r="M298" s="130"/>
      <c r="N298" s="420"/>
      <c r="O298" s="421"/>
    </row>
    <row r="299" spans="1:241" s="12" customFormat="1" ht="22.5" customHeight="1">
      <c r="A299" s="393"/>
      <c r="B299" s="90"/>
      <c r="C299" s="1692"/>
      <c r="D299" s="1693"/>
      <c r="E299" s="1693"/>
      <c r="F299" s="1693"/>
      <c r="G299" s="1693"/>
      <c r="H299" s="1693"/>
      <c r="I299" s="1693"/>
      <c r="J299" s="1693"/>
      <c r="K299" s="1693"/>
      <c r="L299" s="1694"/>
      <c r="M299" s="130"/>
      <c r="N299" s="420"/>
      <c r="O299" s="421"/>
    </row>
    <row r="300" spans="1:241" s="12" customFormat="1" ht="22.5" customHeight="1">
      <c r="A300" s="393"/>
      <c r="B300" s="90"/>
      <c r="C300" s="1692"/>
      <c r="D300" s="1693"/>
      <c r="E300" s="1693"/>
      <c r="F300" s="1693"/>
      <c r="G300" s="1693"/>
      <c r="H300" s="1693"/>
      <c r="I300" s="1693"/>
      <c r="J300" s="1693"/>
      <c r="K300" s="1693"/>
      <c r="L300" s="1694"/>
      <c r="M300" s="130"/>
      <c r="N300" s="420"/>
      <c r="O300" s="421"/>
    </row>
    <row r="301" spans="1:241" s="12" customFormat="1" ht="22.5" customHeight="1">
      <c r="A301" s="393"/>
      <c r="B301" s="90"/>
      <c r="C301" s="1692"/>
      <c r="D301" s="1693"/>
      <c r="E301" s="1693"/>
      <c r="F301" s="1693"/>
      <c r="G301" s="1693"/>
      <c r="H301" s="1693"/>
      <c r="I301" s="1693"/>
      <c r="J301" s="1693"/>
      <c r="K301" s="1693"/>
      <c r="L301" s="1694"/>
      <c r="M301" s="130"/>
      <c r="N301" s="420"/>
      <c r="O301" s="421"/>
    </row>
    <row r="302" spans="1:241" s="12" customFormat="1" ht="22.5" customHeight="1">
      <c r="A302" s="393"/>
      <c r="B302" s="90"/>
      <c r="C302" s="1692"/>
      <c r="D302" s="1693"/>
      <c r="E302" s="1693"/>
      <c r="F302" s="1693"/>
      <c r="G302" s="1693"/>
      <c r="H302" s="1693"/>
      <c r="I302" s="1693"/>
      <c r="J302" s="1693"/>
      <c r="K302" s="1693"/>
      <c r="L302" s="1694"/>
      <c r="M302" s="130"/>
      <c r="N302" s="420"/>
      <c r="O302" s="421"/>
    </row>
    <row r="303" spans="1:241" s="12" customFormat="1" ht="22.5" customHeight="1">
      <c r="A303" s="393"/>
      <c r="B303" s="90"/>
      <c r="C303" s="1692"/>
      <c r="D303" s="1693"/>
      <c r="E303" s="1693"/>
      <c r="F303" s="1693"/>
      <c r="G303" s="1693"/>
      <c r="H303" s="1693"/>
      <c r="I303" s="1693"/>
      <c r="J303" s="1693"/>
      <c r="K303" s="1693"/>
      <c r="L303" s="1694"/>
      <c r="M303" s="130"/>
      <c r="N303" s="420"/>
      <c r="O303" s="421"/>
    </row>
    <row r="304" spans="1:241" s="12" customFormat="1" ht="22.5" customHeight="1">
      <c r="A304" s="393"/>
      <c r="B304" s="90"/>
      <c r="C304" s="1692"/>
      <c r="D304" s="1693"/>
      <c r="E304" s="1693"/>
      <c r="F304" s="1693"/>
      <c r="G304" s="1693"/>
      <c r="H304" s="1693"/>
      <c r="I304" s="1693"/>
      <c r="J304" s="1693"/>
      <c r="K304" s="1693"/>
      <c r="L304" s="1694"/>
      <c r="M304" s="130"/>
      <c r="N304" s="420"/>
      <c r="O304" s="421"/>
    </row>
    <row r="305" spans="1:241" s="12" customFormat="1" ht="22.5" customHeight="1">
      <c r="A305" s="393"/>
      <c r="B305" s="90"/>
      <c r="C305" s="1692"/>
      <c r="D305" s="1693"/>
      <c r="E305" s="1693"/>
      <c r="F305" s="1693"/>
      <c r="G305" s="1693"/>
      <c r="H305" s="1693"/>
      <c r="I305" s="1693"/>
      <c r="J305" s="1693"/>
      <c r="K305" s="1693"/>
      <c r="L305" s="1694"/>
      <c r="M305" s="130"/>
      <c r="N305" s="420"/>
      <c r="O305" s="421"/>
    </row>
    <row r="306" spans="1:241" s="12" customFormat="1" ht="22.5" customHeight="1">
      <c r="A306" s="393"/>
      <c r="B306" s="90"/>
      <c r="C306" s="1692"/>
      <c r="D306" s="1693"/>
      <c r="E306" s="1693"/>
      <c r="F306" s="1693"/>
      <c r="G306" s="1693"/>
      <c r="H306" s="1693"/>
      <c r="I306" s="1693"/>
      <c r="J306" s="1693"/>
      <c r="K306" s="1693"/>
      <c r="L306" s="1694"/>
      <c r="M306" s="130"/>
      <c r="N306" s="420"/>
      <c r="O306" s="421"/>
    </row>
    <row r="307" spans="1:241" s="12" customFormat="1" ht="22.5" customHeight="1">
      <c r="A307" s="393"/>
      <c r="B307" s="90"/>
      <c r="C307" s="1692"/>
      <c r="D307" s="1693"/>
      <c r="E307" s="1693"/>
      <c r="F307" s="1693"/>
      <c r="G307" s="1693"/>
      <c r="H307" s="1693"/>
      <c r="I307" s="1693"/>
      <c r="J307" s="1693"/>
      <c r="K307" s="1693"/>
      <c r="L307" s="1694"/>
      <c r="M307" s="130"/>
      <c r="N307" s="420"/>
      <c r="O307" s="421"/>
    </row>
    <row r="308" spans="1:241" s="12" customFormat="1" ht="22.5" customHeight="1">
      <c r="A308" s="393"/>
      <c r="B308" s="156"/>
      <c r="C308" s="1692"/>
      <c r="D308" s="1693"/>
      <c r="E308" s="1693"/>
      <c r="F308" s="1693"/>
      <c r="G308" s="1693"/>
      <c r="H308" s="1693"/>
      <c r="I308" s="1693"/>
      <c r="J308" s="1693"/>
      <c r="K308" s="1693"/>
      <c r="L308" s="1694"/>
      <c r="M308" s="130"/>
      <c r="N308" s="420"/>
      <c r="O308" s="421"/>
      <c r="IG308" s="422"/>
    </row>
    <row r="309" spans="1:241" s="12" customFormat="1" ht="22.5" customHeight="1">
      <c r="A309" s="393"/>
      <c r="B309" s="90"/>
      <c r="C309" s="1692"/>
      <c r="D309" s="1693"/>
      <c r="E309" s="1693"/>
      <c r="F309" s="1693"/>
      <c r="G309" s="1693"/>
      <c r="H309" s="1693"/>
      <c r="I309" s="1693"/>
      <c r="J309" s="1693"/>
      <c r="K309" s="1693"/>
      <c r="L309" s="1694"/>
      <c r="M309" s="130"/>
      <c r="N309" s="420"/>
      <c r="O309" s="421"/>
      <c r="IG309" s="422"/>
    </row>
    <row r="310" spans="1:241" s="12" customFormat="1" ht="22.5" customHeight="1">
      <c r="A310" s="393"/>
      <c r="B310" s="90"/>
      <c r="C310" s="1692"/>
      <c r="D310" s="1693"/>
      <c r="E310" s="1693"/>
      <c r="F310" s="1693"/>
      <c r="G310" s="1693"/>
      <c r="H310" s="1693"/>
      <c r="I310" s="1693"/>
      <c r="J310" s="1693"/>
      <c r="K310" s="1693"/>
      <c r="L310" s="1694"/>
      <c r="M310" s="130"/>
      <c r="N310" s="420"/>
      <c r="O310" s="421"/>
      <c r="IG310" s="422"/>
    </row>
    <row r="311" spans="1:241" s="12" customFormat="1" ht="22.5" customHeight="1">
      <c r="A311" s="393"/>
      <c r="B311" s="90"/>
      <c r="C311" s="1692"/>
      <c r="D311" s="1693"/>
      <c r="E311" s="1693"/>
      <c r="F311" s="1693"/>
      <c r="G311" s="1693"/>
      <c r="H311" s="1693"/>
      <c r="I311" s="1693"/>
      <c r="J311" s="1693"/>
      <c r="K311" s="1693"/>
      <c r="L311" s="1694"/>
      <c r="M311" s="130"/>
      <c r="N311" s="420"/>
      <c r="O311" s="421"/>
    </row>
    <row r="312" spans="1:241" s="12" customFormat="1" ht="22.5" customHeight="1">
      <c r="A312" s="393"/>
      <c r="B312" s="90"/>
      <c r="C312" s="1692"/>
      <c r="D312" s="1693"/>
      <c r="E312" s="1693"/>
      <c r="F312" s="1693"/>
      <c r="G312" s="1693"/>
      <c r="H312" s="1693"/>
      <c r="I312" s="1693"/>
      <c r="J312" s="1693"/>
      <c r="K312" s="1693"/>
      <c r="L312" s="1694"/>
      <c r="M312" s="130"/>
      <c r="N312" s="420"/>
      <c r="O312" s="421"/>
    </row>
    <row r="313" spans="1:241" s="12" customFormat="1" ht="22.5" customHeight="1">
      <c r="A313" s="393"/>
      <c r="B313" s="90"/>
      <c r="C313" s="1692"/>
      <c r="D313" s="1693"/>
      <c r="E313" s="1693"/>
      <c r="F313" s="1693"/>
      <c r="G313" s="1693"/>
      <c r="H313" s="1693"/>
      <c r="I313" s="1693"/>
      <c r="J313" s="1693"/>
      <c r="K313" s="1693"/>
      <c r="L313" s="1694"/>
      <c r="M313" s="130"/>
      <c r="N313" s="420"/>
      <c r="O313" s="421"/>
    </row>
    <row r="314" spans="1:241" s="12" customFormat="1" ht="22.5" customHeight="1">
      <c r="A314" s="393"/>
      <c r="B314" s="90"/>
      <c r="C314" s="1692"/>
      <c r="D314" s="1693"/>
      <c r="E314" s="1693"/>
      <c r="F314" s="1693"/>
      <c r="G314" s="1693"/>
      <c r="H314" s="1693"/>
      <c r="I314" s="1693"/>
      <c r="J314" s="1693"/>
      <c r="K314" s="1693"/>
      <c r="L314" s="1694"/>
      <c r="M314" s="130"/>
      <c r="N314" s="420"/>
      <c r="O314" s="421"/>
    </row>
    <row r="315" spans="1:241" s="12" customFormat="1" ht="22.5" customHeight="1">
      <c r="A315" s="393"/>
      <c r="B315" s="90"/>
      <c r="C315" s="1692"/>
      <c r="D315" s="1693"/>
      <c r="E315" s="1693"/>
      <c r="F315" s="1693"/>
      <c r="G315" s="1693"/>
      <c r="H315" s="1693"/>
      <c r="I315" s="1693"/>
      <c r="J315" s="1693"/>
      <c r="K315" s="1693"/>
      <c r="L315" s="1694"/>
      <c r="M315" s="130"/>
      <c r="N315" s="420"/>
      <c r="O315" s="421"/>
    </row>
    <row r="316" spans="1:241" s="12" customFormat="1" ht="22.5" customHeight="1">
      <c r="A316" s="393"/>
      <c r="B316" s="90"/>
      <c r="C316" s="1692"/>
      <c r="D316" s="1693"/>
      <c r="E316" s="1693"/>
      <c r="F316" s="1693"/>
      <c r="G316" s="1693"/>
      <c r="H316" s="1693"/>
      <c r="I316" s="1693"/>
      <c r="J316" s="1693"/>
      <c r="K316" s="1693"/>
      <c r="L316" s="1694"/>
      <c r="M316" s="130"/>
      <c r="N316" s="420"/>
      <c r="O316" s="421"/>
    </row>
    <row r="317" spans="1:241" s="12" customFormat="1" ht="22.5" customHeight="1">
      <c r="A317" s="393"/>
      <c r="B317" s="90"/>
      <c r="C317" s="1692"/>
      <c r="D317" s="1693"/>
      <c r="E317" s="1693"/>
      <c r="F317" s="1693"/>
      <c r="G317" s="1693"/>
      <c r="H317" s="1693"/>
      <c r="I317" s="1693"/>
      <c r="J317" s="1693"/>
      <c r="K317" s="1693"/>
      <c r="L317" s="1694"/>
      <c r="M317" s="130"/>
      <c r="N317" s="420"/>
      <c r="O317" s="421"/>
    </row>
    <row r="318" spans="1:241" s="12" customFormat="1" ht="22.5" customHeight="1">
      <c r="A318" s="393"/>
      <c r="B318" s="90"/>
      <c r="C318" s="1692"/>
      <c r="D318" s="1693"/>
      <c r="E318" s="1693"/>
      <c r="F318" s="1693"/>
      <c r="G318" s="1693"/>
      <c r="H318" s="1693"/>
      <c r="I318" s="1693"/>
      <c r="J318" s="1693"/>
      <c r="K318" s="1693"/>
      <c r="L318" s="1694"/>
      <c r="M318" s="130"/>
      <c r="N318" s="420"/>
      <c r="O318" s="421"/>
    </row>
    <row r="319" spans="1:241" s="12" customFormat="1" ht="22.5" customHeight="1">
      <c r="A319" s="393"/>
      <c r="B319" s="90"/>
      <c r="C319" s="1692"/>
      <c r="D319" s="1693"/>
      <c r="E319" s="1693"/>
      <c r="F319" s="1693"/>
      <c r="G319" s="1693"/>
      <c r="H319" s="1693"/>
      <c r="I319" s="1693"/>
      <c r="J319" s="1693"/>
      <c r="K319" s="1693"/>
      <c r="L319" s="1694"/>
      <c r="M319" s="130"/>
      <c r="N319" s="420"/>
      <c r="O319" s="421"/>
    </row>
    <row r="320" spans="1:241" s="12" customFormat="1" ht="22.5" customHeight="1">
      <c r="A320" s="393"/>
      <c r="B320" s="90"/>
      <c r="C320" s="1692"/>
      <c r="D320" s="1693"/>
      <c r="E320" s="1693"/>
      <c r="F320" s="1693"/>
      <c r="G320" s="1693"/>
      <c r="H320" s="1693"/>
      <c r="I320" s="1693"/>
      <c r="J320" s="1693"/>
      <c r="K320" s="1693"/>
      <c r="L320" s="1694"/>
      <c r="M320" s="130"/>
      <c r="N320" s="420"/>
      <c r="O320" s="421"/>
    </row>
    <row r="321" spans="1:15" s="12" customFormat="1" ht="22.5" customHeight="1">
      <c r="A321" s="393"/>
      <c r="B321" s="90"/>
      <c r="C321" s="1692"/>
      <c r="D321" s="1693"/>
      <c r="E321" s="1693"/>
      <c r="F321" s="1693"/>
      <c r="G321" s="1693"/>
      <c r="H321" s="1693"/>
      <c r="I321" s="1693"/>
      <c r="J321" s="1693"/>
      <c r="K321" s="1693"/>
      <c r="L321" s="1694"/>
      <c r="M321" s="130"/>
      <c r="N321" s="420"/>
      <c r="O321" s="421"/>
    </row>
    <row r="322" spans="1:15" s="12" customFormat="1" ht="22.5" customHeight="1">
      <c r="A322" s="393"/>
      <c r="B322" s="90"/>
      <c r="C322" s="1692"/>
      <c r="D322" s="1693"/>
      <c r="E322" s="1693"/>
      <c r="F322" s="1693"/>
      <c r="G322" s="1693"/>
      <c r="H322" s="1693"/>
      <c r="I322" s="1693"/>
      <c r="J322" s="1693"/>
      <c r="K322" s="1693"/>
      <c r="L322" s="1694"/>
      <c r="M322" s="130"/>
      <c r="N322" s="420"/>
      <c r="O322" s="421"/>
    </row>
    <row r="323" spans="1:15" s="12" customFormat="1" ht="22.5" customHeight="1">
      <c r="A323" s="393"/>
      <c r="B323" s="90"/>
      <c r="C323" s="1692"/>
      <c r="D323" s="1693"/>
      <c r="E323" s="1693"/>
      <c r="F323" s="1693"/>
      <c r="G323" s="1693"/>
      <c r="H323" s="1693"/>
      <c r="I323" s="1693"/>
      <c r="J323" s="1693"/>
      <c r="K323" s="1693"/>
      <c r="L323" s="1694"/>
      <c r="M323" s="130"/>
      <c r="N323" s="420"/>
      <c r="O323" s="421"/>
    </row>
    <row r="324" spans="1:15" s="12" customFormat="1" ht="22.5" customHeight="1">
      <c r="A324" s="393"/>
      <c r="B324" s="90"/>
      <c r="C324" s="1692"/>
      <c r="D324" s="1693"/>
      <c r="E324" s="1693"/>
      <c r="F324" s="1693"/>
      <c r="G324" s="1693"/>
      <c r="H324" s="1693"/>
      <c r="I324" s="1693"/>
      <c r="J324" s="1693"/>
      <c r="K324" s="1693"/>
      <c r="L324" s="1694"/>
      <c r="M324" s="130"/>
      <c r="N324" s="420"/>
      <c r="O324" s="421"/>
    </row>
    <row r="325" spans="1:15" s="12" customFormat="1" ht="22.5" customHeight="1">
      <c r="A325" s="393"/>
      <c r="B325" s="90"/>
      <c r="C325" s="1692"/>
      <c r="D325" s="1693"/>
      <c r="E325" s="1693"/>
      <c r="F325" s="1693"/>
      <c r="G325" s="1693"/>
      <c r="H325" s="1693"/>
      <c r="I325" s="1693"/>
      <c r="J325" s="1693"/>
      <c r="K325" s="1693"/>
      <c r="L325" s="1694"/>
      <c r="M325" s="130"/>
      <c r="N325" s="420"/>
      <c r="O325" s="421"/>
    </row>
    <row r="326" spans="1:15" s="12" customFormat="1" ht="22.5" customHeight="1">
      <c r="A326" s="393"/>
      <c r="B326" s="90"/>
      <c r="C326" s="1692"/>
      <c r="D326" s="1693"/>
      <c r="E326" s="1693"/>
      <c r="F326" s="1693"/>
      <c r="G326" s="1693"/>
      <c r="H326" s="1693"/>
      <c r="I326" s="1693"/>
      <c r="J326" s="1693"/>
      <c r="K326" s="1693"/>
      <c r="L326" s="1694"/>
      <c r="M326" s="130"/>
      <c r="N326" s="420"/>
      <c r="O326" s="421"/>
    </row>
    <row r="327" spans="1:15" s="59" customFormat="1" ht="6" customHeight="1">
      <c r="A327" s="216"/>
      <c r="B327" s="92"/>
      <c r="C327" s="92"/>
      <c r="D327" s="867"/>
      <c r="E327" s="868"/>
      <c r="F327" s="868"/>
      <c r="G327" s="868"/>
      <c r="H327" s="868"/>
      <c r="I327" s="868"/>
      <c r="J327" s="867"/>
      <c r="K327" s="867"/>
      <c r="L327" s="93"/>
      <c r="M327" s="23"/>
      <c r="N327" s="51"/>
      <c r="O327" s="363"/>
    </row>
    <row r="328" spans="1:15" s="20" customFormat="1" ht="23.25" customHeight="1">
      <c r="A328" s="371"/>
      <c r="B328" s="1697" t="s">
        <v>6</v>
      </c>
      <c r="C328" s="1697"/>
      <c r="D328" s="1698"/>
      <c r="E328" s="1698"/>
      <c r="F328" s="1698"/>
      <c r="G328" s="1698"/>
      <c r="H328" s="1698"/>
      <c r="I328" s="1698"/>
      <c r="J328" s="1698"/>
      <c r="K328" s="1698"/>
      <c r="L328" s="1697"/>
      <c r="M328" s="1697"/>
      <c r="N328" s="1697"/>
      <c r="O328" s="1699"/>
    </row>
    <row r="329" spans="1:15" s="51" customFormat="1" ht="12.75" customHeight="1">
      <c r="A329" s="363"/>
      <c r="B329" s="224" t="str">
        <f>B276</f>
        <v>FAPESP,  SETEMBRO DE 2015</v>
      </c>
      <c r="C329" s="429"/>
      <c r="D329" s="845"/>
      <c r="E329" s="845"/>
      <c r="F329" s="845"/>
      <c r="G329" s="845"/>
      <c r="H329" s="845"/>
      <c r="I329" s="845"/>
      <c r="J329" s="845"/>
      <c r="K329" s="845"/>
      <c r="L329" s="429"/>
      <c r="M329" s="104"/>
      <c r="N329" s="20">
        <v>2</v>
      </c>
      <c r="O329" s="1699"/>
    </row>
    <row r="330" spans="1:15" s="51" customFormat="1">
      <c r="A330" s="523"/>
      <c r="C330" s="62"/>
      <c r="D330" s="832"/>
      <c r="E330" s="832"/>
      <c r="F330" s="831"/>
      <c r="G330" s="831"/>
      <c r="H330" s="831"/>
      <c r="I330" s="831"/>
      <c r="J330" s="831"/>
      <c r="K330" s="831"/>
      <c r="L330" s="62"/>
      <c r="O330" s="216"/>
    </row>
    <row r="331" spans="1:15" s="51" customFormat="1" ht="18">
      <c r="A331" s="523"/>
      <c r="B331" s="408" t="str">
        <f>B278</f>
        <v>3- MATERIAL DE CONSUMO A SER ADQUIRIDO NO BRASIL</v>
      </c>
      <c r="C331" s="62"/>
      <c r="D331" s="832"/>
      <c r="E331" s="832"/>
      <c r="F331" s="831"/>
      <c r="G331" s="831"/>
      <c r="H331" s="831"/>
      <c r="I331" s="831"/>
      <c r="J331" s="831"/>
      <c r="K331" s="831"/>
      <c r="L331" s="62"/>
      <c r="O331" s="523"/>
    </row>
    <row r="332" spans="1:15" s="51" customFormat="1">
      <c r="A332" s="523"/>
      <c r="B332" s="1704" t="s">
        <v>1</v>
      </c>
      <c r="C332" s="1705" t="s">
        <v>8</v>
      </c>
      <c r="D332" s="1582"/>
      <c r="E332" s="1582"/>
      <c r="F332" s="1582"/>
      <c r="G332" s="1582"/>
      <c r="H332" s="1582"/>
      <c r="I332" s="1582"/>
      <c r="J332" s="1582"/>
      <c r="K332" s="1582"/>
      <c r="L332" s="1576"/>
      <c r="M332" s="1706" t="s">
        <v>127</v>
      </c>
      <c r="N332" s="1708" t="s">
        <v>2</v>
      </c>
      <c r="O332" s="523"/>
    </row>
    <row r="333" spans="1:15" s="51" customFormat="1">
      <c r="A333" s="523"/>
      <c r="B333" s="1704"/>
      <c r="C333" s="1576"/>
      <c r="D333" s="1582"/>
      <c r="E333" s="1582"/>
      <c r="F333" s="1582"/>
      <c r="G333" s="1582"/>
      <c r="H333" s="1582"/>
      <c r="I333" s="1582"/>
      <c r="J333" s="1582"/>
      <c r="K333" s="1582"/>
      <c r="L333" s="1576"/>
      <c r="M333" s="1707"/>
      <c r="N333" s="1551"/>
      <c r="O333" s="523"/>
    </row>
    <row r="334" spans="1:15" s="12" customFormat="1" ht="22.5" customHeight="1">
      <c r="A334" s="380"/>
      <c r="B334" s="156"/>
      <c r="C334" s="1692"/>
      <c r="D334" s="1693"/>
      <c r="E334" s="1693"/>
      <c r="F334" s="1693"/>
      <c r="G334" s="1693"/>
      <c r="H334" s="1693"/>
      <c r="I334" s="1693"/>
      <c r="J334" s="1693"/>
      <c r="K334" s="1693"/>
      <c r="L334" s="1694"/>
      <c r="M334" s="130"/>
      <c r="N334" s="420"/>
      <c r="O334" s="380"/>
    </row>
    <row r="335" spans="1:15" s="12" customFormat="1" ht="22.5" customHeight="1">
      <c r="A335" s="380"/>
      <c r="B335" s="90"/>
      <c r="C335" s="1692"/>
      <c r="D335" s="1693"/>
      <c r="E335" s="1693"/>
      <c r="F335" s="1693"/>
      <c r="G335" s="1693"/>
      <c r="H335" s="1693"/>
      <c r="I335" s="1693"/>
      <c r="J335" s="1693"/>
      <c r="K335" s="1693"/>
      <c r="L335" s="1694"/>
      <c r="M335" s="130"/>
      <c r="N335" s="420"/>
      <c r="O335" s="380"/>
    </row>
    <row r="336" spans="1:15" s="12" customFormat="1" ht="22.5" customHeight="1">
      <c r="A336" s="380"/>
      <c r="B336" s="90"/>
      <c r="C336" s="1692"/>
      <c r="D336" s="1693"/>
      <c r="E336" s="1693"/>
      <c r="F336" s="1693"/>
      <c r="G336" s="1693"/>
      <c r="H336" s="1693"/>
      <c r="I336" s="1693"/>
      <c r="J336" s="1693"/>
      <c r="K336" s="1693"/>
      <c r="L336" s="1694"/>
      <c r="M336" s="130"/>
      <c r="N336" s="420"/>
      <c r="O336" s="380"/>
    </row>
    <row r="337" spans="1:15" s="12" customFormat="1" ht="22.5" customHeight="1">
      <c r="A337" s="380"/>
      <c r="B337" s="90"/>
      <c r="C337" s="1692"/>
      <c r="D337" s="1693"/>
      <c r="E337" s="1693"/>
      <c r="F337" s="1693"/>
      <c r="G337" s="1693"/>
      <c r="H337" s="1693"/>
      <c r="I337" s="1693"/>
      <c r="J337" s="1693"/>
      <c r="K337" s="1693"/>
      <c r="L337" s="1694"/>
      <c r="M337" s="130"/>
      <c r="N337" s="420"/>
      <c r="O337" s="380"/>
    </row>
    <row r="338" spans="1:15" s="12" customFormat="1" ht="22.5" customHeight="1">
      <c r="A338" s="380"/>
      <c r="B338" s="90"/>
      <c r="C338" s="1692"/>
      <c r="D338" s="1693"/>
      <c r="E338" s="1693"/>
      <c r="F338" s="1693"/>
      <c r="G338" s="1693"/>
      <c r="H338" s="1693"/>
      <c r="I338" s="1693"/>
      <c r="J338" s="1693"/>
      <c r="K338" s="1693"/>
      <c r="L338" s="1694"/>
      <c r="M338" s="130"/>
      <c r="N338" s="420"/>
      <c r="O338" s="380"/>
    </row>
    <row r="339" spans="1:15" s="12" customFormat="1" ht="22.5" customHeight="1">
      <c r="A339" s="380"/>
      <c r="B339" s="90"/>
      <c r="C339" s="1692"/>
      <c r="D339" s="1693"/>
      <c r="E339" s="1693"/>
      <c r="F339" s="1693"/>
      <c r="G339" s="1693"/>
      <c r="H339" s="1693"/>
      <c r="I339" s="1693"/>
      <c r="J339" s="1693"/>
      <c r="K339" s="1693"/>
      <c r="L339" s="1694"/>
      <c r="M339" s="130"/>
      <c r="N339" s="420"/>
      <c r="O339" s="380"/>
    </row>
    <row r="340" spans="1:15" s="12" customFormat="1" ht="22.5" customHeight="1">
      <c r="A340" s="380"/>
      <c r="B340" s="90"/>
      <c r="C340" s="1692"/>
      <c r="D340" s="1693"/>
      <c r="E340" s="1693"/>
      <c r="F340" s="1693"/>
      <c r="G340" s="1693"/>
      <c r="H340" s="1693"/>
      <c r="I340" s="1693"/>
      <c r="J340" s="1693"/>
      <c r="K340" s="1693"/>
      <c r="L340" s="1694"/>
      <c r="M340" s="130"/>
      <c r="N340" s="420"/>
      <c r="O340" s="380"/>
    </row>
    <row r="341" spans="1:15" s="12" customFormat="1" ht="22.5" customHeight="1">
      <c r="A341" s="380"/>
      <c r="B341" s="90"/>
      <c r="C341" s="1692"/>
      <c r="D341" s="1693"/>
      <c r="E341" s="1693"/>
      <c r="F341" s="1693"/>
      <c r="G341" s="1693"/>
      <c r="H341" s="1693"/>
      <c r="I341" s="1693"/>
      <c r="J341" s="1693"/>
      <c r="K341" s="1693"/>
      <c r="L341" s="1694"/>
      <c r="M341" s="130"/>
      <c r="N341" s="420"/>
      <c r="O341" s="380"/>
    </row>
    <row r="342" spans="1:15" s="12" customFormat="1" ht="22.5" customHeight="1">
      <c r="A342" s="380"/>
      <c r="B342" s="90"/>
      <c r="C342" s="1692"/>
      <c r="D342" s="1693"/>
      <c r="E342" s="1693"/>
      <c r="F342" s="1693"/>
      <c r="G342" s="1693"/>
      <c r="H342" s="1693"/>
      <c r="I342" s="1693"/>
      <c r="J342" s="1693"/>
      <c r="K342" s="1693"/>
      <c r="L342" s="1694"/>
      <c r="M342" s="130"/>
      <c r="N342" s="420"/>
      <c r="O342" s="380"/>
    </row>
    <row r="343" spans="1:15" s="12" customFormat="1" ht="22.5" customHeight="1">
      <c r="A343" s="380"/>
      <c r="B343" s="90"/>
      <c r="C343" s="1692"/>
      <c r="D343" s="1693"/>
      <c r="E343" s="1693"/>
      <c r="F343" s="1693"/>
      <c r="G343" s="1693"/>
      <c r="H343" s="1693"/>
      <c r="I343" s="1693"/>
      <c r="J343" s="1693"/>
      <c r="K343" s="1693"/>
      <c r="L343" s="1694"/>
      <c r="M343" s="130"/>
      <c r="N343" s="420"/>
      <c r="O343" s="380"/>
    </row>
    <row r="344" spans="1:15" s="12" customFormat="1" ht="22.5" customHeight="1">
      <c r="A344" s="380"/>
      <c r="B344" s="90"/>
      <c r="C344" s="1692"/>
      <c r="D344" s="1693"/>
      <c r="E344" s="1693"/>
      <c r="F344" s="1693"/>
      <c r="G344" s="1693"/>
      <c r="H344" s="1693"/>
      <c r="I344" s="1693"/>
      <c r="J344" s="1693"/>
      <c r="K344" s="1693"/>
      <c r="L344" s="1694"/>
      <c r="M344" s="130"/>
      <c r="N344" s="420"/>
      <c r="O344" s="380"/>
    </row>
    <row r="345" spans="1:15" s="12" customFormat="1" ht="22.5" customHeight="1">
      <c r="A345" s="380"/>
      <c r="B345" s="90"/>
      <c r="C345" s="1692"/>
      <c r="D345" s="1693"/>
      <c r="E345" s="1693"/>
      <c r="F345" s="1693"/>
      <c r="G345" s="1693"/>
      <c r="H345" s="1693"/>
      <c r="I345" s="1693"/>
      <c r="J345" s="1693"/>
      <c r="K345" s="1693"/>
      <c r="L345" s="1694"/>
      <c r="M345" s="130"/>
      <c r="N345" s="420"/>
      <c r="O345" s="380"/>
    </row>
    <row r="346" spans="1:15" s="12" customFormat="1" ht="22.5" customHeight="1">
      <c r="A346" s="380"/>
      <c r="B346" s="90"/>
      <c r="C346" s="1692"/>
      <c r="D346" s="1693"/>
      <c r="E346" s="1693"/>
      <c r="F346" s="1693"/>
      <c r="G346" s="1693"/>
      <c r="H346" s="1693"/>
      <c r="I346" s="1693"/>
      <c r="J346" s="1693"/>
      <c r="K346" s="1693"/>
      <c r="L346" s="1694"/>
      <c r="M346" s="130"/>
      <c r="N346" s="420"/>
      <c r="O346" s="380"/>
    </row>
    <row r="347" spans="1:15" s="12" customFormat="1" ht="22.5" customHeight="1">
      <c r="A347" s="380"/>
      <c r="B347" s="90"/>
      <c r="C347" s="1692"/>
      <c r="D347" s="1693"/>
      <c r="E347" s="1693"/>
      <c r="F347" s="1693"/>
      <c r="G347" s="1693"/>
      <c r="H347" s="1693"/>
      <c r="I347" s="1693"/>
      <c r="J347" s="1693"/>
      <c r="K347" s="1693"/>
      <c r="L347" s="1694"/>
      <c r="M347" s="130"/>
      <c r="N347" s="420"/>
      <c r="O347" s="380"/>
    </row>
    <row r="348" spans="1:15" s="12" customFormat="1" ht="22.5" customHeight="1">
      <c r="A348" s="380"/>
      <c r="B348" s="90"/>
      <c r="C348" s="1692"/>
      <c r="D348" s="1693"/>
      <c r="E348" s="1693"/>
      <c r="F348" s="1693"/>
      <c r="G348" s="1693"/>
      <c r="H348" s="1693"/>
      <c r="I348" s="1693"/>
      <c r="J348" s="1693"/>
      <c r="K348" s="1693"/>
      <c r="L348" s="1694"/>
      <c r="M348" s="130"/>
      <c r="N348" s="420"/>
      <c r="O348" s="380"/>
    </row>
    <row r="349" spans="1:15" s="12" customFormat="1" ht="22.5" customHeight="1">
      <c r="A349" s="380"/>
      <c r="B349" s="90"/>
      <c r="C349" s="1692"/>
      <c r="D349" s="1693"/>
      <c r="E349" s="1693"/>
      <c r="F349" s="1693"/>
      <c r="G349" s="1693"/>
      <c r="H349" s="1693"/>
      <c r="I349" s="1693"/>
      <c r="J349" s="1693"/>
      <c r="K349" s="1693"/>
      <c r="L349" s="1694"/>
      <c r="M349" s="130"/>
      <c r="N349" s="420"/>
      <c r="O349" s="380"/>
    </row>
    <row r="350" spans="1:15" s="12" customFormat="1" ht="22.5" customHeight="1">
      <c r="A350" s="380"/>
      <c r="B350" s="90"/>
      <c r="C350" s="1692"/>
      <c r="D350" s="1693"/>
      <c r="E350" s="1693"/>
      <c r="F350" s="1693"/>
      <c r="G350" s="1693"/>
      <c r="H350" s="1693"/>
      <c r="I350" s="1693"/>
      <c r="J350" s="1693"/>
      <c r="K350" s="1693"/>
      <c r="L350" s="1694"/>
      <c r="M350" s="130"/>
      <c r="N350" s="420"/>
      <c r="O350" s="380"/>
    </row>
    <row r="351" spans="1:15" s="12" customFormat="1" ht="22.5" customHeight="1">
      <c r="A351" s="380"/>
      <c r="B351" s="90"/>
      <c r="C351" s="1692"/>
      <c r="D351" s="1693"/>
      <c r="E351" s="1693"/>
      <c r="F351" s="1693"/>
      <c r="G351" s="1693"/>
      <c r="H351" s="1693"/>
      <c r="I351" s="1693"/>
      <c r="J351" s="1693"/>
      <c r="K351" s="1693"/>
      <c r="L351" s="1694"/>
      <c r="M351" s="130"/>
      <c r="N351" s="420"/>
      <c r="O351" s="380"/>
    </row>
    <row r="352" spans="1:15" s="12" customFormat="1" ht="22.5" customHeight="1">
      <c r="A352" s="380"/>
      <c r="B352" s="90"/>
      <c r="C352" s="1692"/>
      <c r="D352" s="1693"/>
      <c r="E352" s="1693"/>
      <c r="F352" s="1693"/>
      <c r="G352" s="1693"/>
      <c r="H352" s="1693"/>
      <c r="I352" s="1693"/>
      <c r="J352" s="1693"/>
      <c r="K352" s="1693"/>
      <c r="L352" s="1694"/>
      <c r="M352" s="130"/>
      <c r="N352" s="420"/>
      <c r="O352" s="380"/>
    </row>
    <row r="353" spans="1:15" s="12" customFormat="1" ht="22.5" customHeight="1">
      <c r="A353" s="380"/>
      <c r="B353" s="90"/>
      <c r="C353" s="1692"/>
      <c r="D353" s="1693"/>
      <c r="E353" s="1693"/>
      <c r="F353" s="1693"/>
      <c r="G353" s="1693"/>
      <c r="H353" s="1693"/>
      <c r="I353" s="1693"/>
      <c r="J353" s="1693"/>
      <c r="K353" s="1693"/>
      <c r="L353" s="1694"/>
      <c r="M353" s="130"/>
      <c r="N353" s="420"/>
      <c r="O353" s="380"/>
    </row>
    <row r="354" spans="1:15" s="12" customFormat="1" ht="22.5" customHeight="1">
      <c r="A354" s="380"/>
      <c r="B354" s="90"/>
      <c r="C354" s="1692"/>
      <c r="D354" s="1693"/>
      <c r="E354" s="1693"/>
      <c r="F354" s="1693"/>
      <c r="G354" s="1693"/>
      <c r="H354" s="1693"/>
      <c r="I354" s="1693"/>
      <c r="J354" s="1693"/>
      <c r="K354" s="1693"/>
      <c r="L354" s="1694"/>
      <c r="M354" s="130"/>
      <c r="N354" s="420"/>
      <c r="O354" s="380"/>
    </row>
    <row r="355" spans="1:15" s="12" customFormat="1" ht="22.5" customHeight="1">
      <c r="A355" s="380"/>
      <c r="B355" s="90"/>
      <c r="C355" s="1692"/>
      <c r="D355" s="1693"/>
      <c r="E355" s="1693"/>
      <c r="F355" s="1693"/>
      <c r="G355" s="1693"/>
      <c r="H355" s="1693"/>
      <c r="I355" s="1693"/>
      <c r="J355" s="1693"/>
      <c r="K355" s="1693"/>
      <c r="L355" s="1694"/>
      <c r="M355" s="130"/>
      <c r="N355" s="420"/>
      <c r="O355" s="380"/>
    </row>
    <row r="356" spans="1:15" s="12" customFormat="1" ht="22.5" customHeight="1">
      <c r="A356" s="380"/>
      <c r="B356" s="90"/>
      <c r="C356" s="1692"/>
      <c r="D356" s="1693"/>
      <c r="E356" s="1693"/>
      <c r="F356" s="1693"/>
      <c r="G356" s="1693"/>
      <c r="H356" s="1693"/>
      <c r="I356" s="1693"/>
      <c r="J356" s="1693"/>
      <c r="K356" s="1693"/>
      <c r="L356" s="1694"/>
      <c r="M356" s="130"/>
      <c r="N356" s="420"/>
      <c r="O356" s="380"/>
    </row>
    <row r="357" spans="1:15" s="12" customFormat="1" ht="22.5" customHeight="1">
      <c r="A357" s="380"/>
      <c r="B357" s="90"/>
      <c r="C357" s="1692"/>
      <c r="D357" s="1693"/>
      <c r="E357" s="1693"/>
      <c r="F357" s="1693"/>
      <c r="G357" s="1693"/>
      <c r="H357" s="1693"/>
      <c r="I357" s="1693"/>
      <c r="J357" s="1693"/>
      <c r="K357" s="1693"/>
      <c r="L357" s="1694"/>
      <c r="M357" s="130"/>
      <c r="N357" s="420"/>
      <c r="O357" s="380"/>
    </row>
    <row r="358" spans="1:15" s="12" customFormat="1" ht="22.5" customHeight="1">
      <c r="A358" s="380"/>
      <c r="B358" s="90"/>
      <c r="C358" s="1692"/>
      <c r="D358" s="1693"/>
      <c r="E358" s="1693"/>
      <c r="F358" s="1693"/>
      <c r="G358" s="1693"/>
      <c r="H358" s="1693"/>
      <c r="I358" s="1693"/>
      <c r="J358" s="1693"/>
      <c r="K358" s="1693"/>
      <c r="L358" s="1694"/>
      <c r="M358" s="130"/>
      <c r="N358" s="420"/>
      <c r="O358" s="380"/>
    </row>
    <row r="359" spans="1:15" s="12" customFormat="1" ht="22.5" customHeight="1">
      <c r="A359" s="380"/>
      <c r="B359" s="90"/>
      <c r="C359" s="1692"/>
      <c r="D359" s="1693"/>
      <c r="E359" s="1693"/>
      <c r="F359" s="1693"/>
      <c r="G359" s="1693"/>
      <c r="H359" s="1693"/>
      <c r="I359" s="1693"/>
      <c r="J359" s="1693"/>
      <c r="K359" s="1693"/>
      <c r="L359" s="1694"/>
      <c r="M359" s="130"/>
      <c r="N359" s="420"/>
      <c r="O359" s="380"/>
    </row>
    <row r="360" spans="1:15" s="12" customFormat="1" ht="22.5" customHeight="1">
      <c r="A360" s="380"/>
      <c r="B360" s="90"/>
      <c r="C360" s="1692"/>
      <c r="D360" s="1693"/>
      <c r="E360" s="1693"/>
      <c r="F360" s="1693"/>
      <c r="G360" s="1693"/>
      <c r="H360" s="1693"/>
      <c r="I360" s="1693"/>
      <c r="J360" s="1693"/>
      <c r="K360" s="1693"/>
      <c r="L360" s="1694"/>
      <c r="M360" s="130"/>
      <c r="N360" s="420"/>
      <c r="O360" s="380"/>
    </row>
    <row r="361" spans="1:15" s="12" customFormat="1" ht="22.5" customHeight="1">
      <c r="A361" s="380"/>
      <c r="B361" s="156"/>
      <c r="C361" s="1692"/>
      <c r="D361" s="1693"/>
      <c r="E361" s="1693"/>
      <c r="F361" s="1693"/>
      <c r="G361" s="1693"/>
      <c r="H361" s="1693"/>
      <c r="I361" s="1693"/>
      <c r="J361" s="1693"/>
      <c r="K361" s="1693"/>
      <c r="L361" s="1694"/>
      <c r="M361" s="130"/>
      <c r="N361" s="420"/>
      <c r="O361" s="380"/>
    </row>
    <row r="362" spans="1:15" s="12" customFormat="1" ht="22.5" customHeight="1">
      <c r="A362" s="380"/>
      <c r="B362" s="90"/>
      <c r="C362" s="1692"/>
      <c r="D362" s="1693"/>
      <c r="E362" s="1693"/>
      <c r="F362" s="1693"/>
      <c r="G362" s="1693"/>
      <c r="H362" s="1693"/>
      <c r="I362" s="1693"/>
      <c r="J362" s="1693"/>
      <c r="K362" s="1693"/>
      <c r="L362" s="1694"/>
      <c r="M362" s="130"/>
      <c r="N362" s="420"/>
      <c r="O362" s="380"/>
    </row>
    <row r="363" spans="1:15" s="12" customFormat="1" ht="22.5" customHeight="1">
      <c r="A363" s="380"/>
      <c r="B363" s="90"/>
      <c r="C363" s="1692"/>
      <c r="D363" s="1693"/>
      <c r="E363" s="1693"/>
      <c r="F363" s="1693"/>
      <c r="G363" s="1693"/>
      <c r="H363" s="1693"/>
      <c r="I363" s="1693"/>
      <c r="J363" s="1693"/>
      <c r="K363" s="1693"/>
      <c r="L363" s="1694"/>
      <c r="M363" s="130"/>
      <c r="N363" s="420"/>
      <c r="O363" s="380"/>
    </row>
    <row r="364" spans="1:15" s="12" customFormat="1" ht="22.5" customHeight="1">
      <c r="A364" s="380"/>
      <c r="B364" s="90"/>
      <c r="C364" s="1692"/>
      <c r="D364" s="1693"/>
      <c r="E364" s="1693"/>
      <c r="F364" s="1693"/>
      <c r="G364" s="1693"/>
      <c r="H364" s="1693"/>
      <c r="I364" s="1693"/>
      <c r="J364" s="1693"/>
      <c r="K364" s="1693"/>
      <c r="L364" s="1694"/>
      <c r="M364" s="130"/>
      <c r="N364" s="420"/>
      <c r="O364" s="380"/>
    </row>
    <row r="365" spans="1:15" s="12" customFormat="1" ht="22.5" customHeight="1">
      <c r="A365" s="380"/>
      <c r="B365" s="90"/>
      <c r="C365" s="1692"/>
      <c r="D365" s="1693"/>
      <c r="E365" s="1693"/>
      <c r="F365" s="1693"/>
      <c r="G365" s="1693"/>
      <c r="H365" s="1693"/>
      <c r="I365" s="1693"/>
      <c r="J365" s="1693"/>
      <c r="K365" s="1693"/>
      <c r="L365" s="1694"/>
      <c r="M365" s="130"/>
      <c r="N365" s="420"/>
      <c r="O365" s="380"/>
    </row>
    <row r="366" spans="1:15" s="12" customFormat="1" ht="22.5" customHeight="1">
      <c r="A366" s="380"/>
      <c r="B366" s="90"/>
      <c r="C366" s="1692"/>
      <c r="D366" s="1693"/>
      <c r="E366" s="1693"/>
      <c r="F366" s="1693"/>
      <c r="G366" s="1693"/>
      <c r="H366" s="1693"/>
      <c r="I366" s="1693"/>
      <c r="J366" s="1693"/>
      <c r="K366" s="1693"/>
      <c r="L366" s="1694"/>
      <c r="M366" s="130"/>
      <c r="N366" s="420"/>
      <c r="O366" s="380"/>
    </row>
    <row r="367" spans="1:15" s="12" customFormat="1" ht="22.5" customHeight="1">
      <c r="A367" s="380"/>
      <c r="B367" s="90"/>
      <c r="C367" s="1692"/>
      <c r="D367" s="1693"/>
      <c r="E367" s="1693"/>
      <c r="F367" s="1693"/>
      <c r="G367" s="1693"/>
      <c r="H367" s="1693"/>
      <c r="I367" s="1693"/>
      <c r="J367" s="1693"/>
      <c r="K367" s="1693"/>
      <c r="L367" s="1694"/>
      <c r="M367" s="130"/>
      <c r="N367" s="420"/>
      <c r="O367" s="380"/>
    </row>
    <row r="368" spans="1:15" s="12" customFormat="1" ht="22.5" customHeight="1">
      <c r="A368" s="380"/>
      <c r="B368" s="90"/>
      <c r="C368" s="1692"/>
      <c r="D368" s="1693"/>
      <c r="E368" s="1693"/>
      <c r="F368" s="1693"/>
      <c r="G368" s="1693"/>
      <c r="H368" s="1693"/>
      <c r="I368" s="1693"/>
      <c r="J368" s="1693"/>
      <c r="K368" s="1693"/>
      <c r="L368" s="1694"/>
      <c r="M368" s="130"/>
      <c r="N368" s="420"/>
      <c r="O368" s="380"/>
    </row>
    <row r="369" spans="1:15" s="12" customFormat="1" ht="22.5" customHeight="1">
      <c r="A369" s="380"/>
      <c r="B369" s="90"/>
      <c r="C369" s="1692"/>
      <c r="D369" s="1693"/>
      <c r="E369" s="1693"/>
      <c r="F369" s="1693"/>
      <c r="G369" s="1693"/>
      <c r="H369" s="1693"/>
      <c r="I369" s="1693"/>
      <c r="J369" s="1693"/>
      <c r="K369" s="1693"/>
      <c r="L369" s="1694"/>
      <c r="M369" s="130"/>
      <c r="N369" s="420"/>
      <c r="O369" s="380"/>
    </row>
    <row r="370" spans="1:15" s="12" customFormat="1" ht="22.5" customHeight="1">
      <c r="A370" s="380"/>
      <c r="B370" s="90"/>
      <c r="C370" s="1692"/>
      <c r="D370" s="1693"/>
      <c r="E370" s="1693"/>
      <c r="F370" s="1693"/>
      <c r="G370" s="1693"/>
      <c r="H370" s="1693"/>
      <c r="I370" s="1693"/>
      <c r="J370" s="1693"/>
      <c r="K370" s="1693"/>
      <c r="L370" s="1694"/>
      <c r="M370" s="130"/>
      <c r="N370" s="420"/>
      <c r="O370" s="380"/>
    </row>
    <row r="371" spans="1:15" s="12" customFormat="1" ht="22.5" customHeight="1">
      <c r="A371" s="380"/>
      <c r="B371" s="90"/>
      <c r="C371" s="1692"/>
      <c r="D371" s="1693"/>
      <c r="E371" s="1693"/>
      <c r="F371" s="1693"/>
      <c r="G371" s="1693"/>
      <c r="H371" s="1693"/>
      <c r="I371" s="1693"/>
      <c r="J371" s="1693"/>
      <c r="K371" s="1693"/>
      <c r="L371" s="1694"/>
      <c r="M371" s="130"/>
      <c r="N371" s="420"/>
      <c r="O371" s="380"/>
    </row>
    <row r="372" spans="1:15" s="12" customFormat="1" ht="22.5" customHeight="1">
      <c r="A372" s="380"/>
      <c r="B372" s="90"/>
      <c r="C372" s="1692"/>
      <c r="D372" s="1693"/>
      <c r="E372" s="1693"/>
      <c r="F372" s="1693"/>
      <c r="G372" s="1693"/>
      <c r="H372" s="1693"/>
      <c r="I372" s="1693"/>
      <c r="J372" s="1693"/>
      <c r="K372" s="1693"/>
      <c r="L372" s="1694"/>
      <c r="M372" s="130"/>
      <c r="N372" s="420"/>
      <c r="O372" s="380"/>
    </row>
    <row r="373" spans="1:15" s="12" customFormat="1" ht="22.5" customHeight="1">
      <c r="A373" s="380"/>
      <c r="B373" s="90"/>
      <c r="C373" s="1692"/>
      <c r="D373" s="1693"/>
      <c r="E373" s="1693"/>
      <c r="F373" s="1693"/>
      <c r="G373" s="1693"/>
      <c r="H373" s="1693"/>
      <c r="I373" s="1693"/>
      <c r="J373" s="1693"/>
      <c r="K373" s="1693"/>
      <c r="L373" s="1694"/>
      <c r="M373" s="130"/>
      <c r="N373" s="420"/>
      <c r="O373" s="380"/>
    </row>
    <row r="374" spans="1:15" s="12" customFormat="1" ht="22.5" customHeight="1">
      <c r="A374" s="380"/>
      <c r="B374" s="90"/>
      <c r="C374" s="1692"/>
      <c r="D374" s="1693"/>
      <c r="E374" s="1693"/>
      <c r="F374" s="1693"/>
      <c r="G374" s="1693"/>
      <c r="H374" s="1693"/>
      <c r="I374" s="1693"/>
      <c r="J374" s="1693"/>
      <c r="K374" s="1693"/>
      <c r="L374" s="1694"/>
      <c r="M374" s="130"/>
      <c r="N374" s="420"/>
      <c r="O374" s="380"/>
    </row>
    <row r="375" spans="1:15" s="12" customFormat="1" ht="22.5" customHeight="1">
      <c r="A375" s="380"/>
      <c r="B375" s="90"/>
      <c r="C375" s="1692"/>
      <c r="D375" s="1693"/>
      <c r="E375" s="1693"/>
      <c r="F375" s="1693"/>
      <c r="G375" s="1693"/>
      <c r="H375" s="1693"/>
      <c r="I375" s="1693"/>
      <c r="J375" s="1693"/>
      <c r="K375" s="1693"/>
      <c r="L375" s="1694"/>
      <c r="M375" s="130"/>
      <c r="N375" s="420"/>
      <c r="O375" s="380"/>
    </row>
    <row r="376" spans="1:15" s="12" customFormat="1" ht="22.5" customHeight="1">
      <c r="A376" s="380"/>
      <c r="B376" s="90"/>
      <c r="C376" s="1692"/>
      <c r="D376" s="1693"/>
      <c r="E376" s="1693"/>
      <c r="F376" s="1693"/>
      <c r="G376" s="1693"/>
      <c r="H376" s="1693"/>
      <c r="I376" s="1693"/>
      <c r="J376" s="1693"/>
      <c r="K376" s="1693"/>
      <c r="L376" s="1694"/>
      <c r="M376" s="130"/>
      <c r="N376" s="420"/>
      <c r="O376" s="380"/>
    </row>
    <row r="377" spans="1:15" s="12" customFormat="1" ht="22.5" customHeight="1">
      <c r="A377" s="380"/>
      <c r="B377" s="90"/>
      <c r="C377" s="1692"/>
      <c r="D377" s="1693"/>
      <c r="E377" s="1693"/>
      <c r="F377" s="1693"/>
      <c r="G377" s="1693"/>
      <c r="H377" s="1693"/>
      <c r="I377" s="1693"/>
      <c r="J377" s="1693"/>
      <c r="K377" s="1693"/>
      <c r="L377" s="1694"/>
      <c r="M377" s="130"/>
      <c r="N377" s="420"/>
      <c r="O377" s="380"/>
    </row>
    <row r="378" spans="1:15" s="12" customFormat="1" ht="22.5" customHeight="1">
      <c r="A378" s="380"/>
      <c r="B378" s="90"/>
      <c r="C378" s="1692"/>
      <c r="D378" s="1693"/>
      <c r="E378" s="1693"/>
      <c r="F378" s="1693"/>
      <c r="G378" s="1693"/>
      <c r="H378" s="1693"/>
      <c r="I378" s="1693"/>
      <c r="J378" s="1693"/>
      <c r="K378" s="1693"/>
      <c r="L378" s="1694"/>
      <c r="M378" s="130"/>
      <c r="N378" s="420"/>
      <c r="O378" s="380"/>
    </row>
    <row r="379" spans="1:15" s="12" customFormat="1" ht="22.5" customHeight="1">
      <c r="A379" s="380"/>
      <c r="B379" s="90"/>
      <c r="C379" s="1692"/>
      <c r="D379" s="1693"/>
      <c r="E379" s="1693"/>
      <c r="F379" s="1693"/>
      <c r="G379" s="1693"/>
      <c r="H379" s="1693"/>
      <c r="I379" s="1693"/>
      <c r="J379" s="1693"/>
      <c r="K379" s="1693"/>
      <c r="L379" s="1694"/>
      <c r="M379" s="130"/>
      <c r="N379" s="420"/>
      <c r="O379" s="380"/>
    </row>
    <row r="380" spans="1:15" s="12" customFormat="1" ht="22.5" customHeight="1">
      <c r="A380" s="380"/>
      <c r="B380" s="90"/>
      <c r="C380" s="1692"/>
      <c r="D380" s="1693"/>
      <c r="E380" s="1693"/>
      <c r="F380" s="1693"/>
      <c r="G380" s="1693"/>
      <c r="H380" s="1693"/>
      <c r="I380" s="1693"/>
      <c r="J380" s="1693"/>
      <c r="K380" s="1693"/>
      <c r="L380" s="1694"/>
      <c r="M380" s="130"/>
      <c r="N380" s="420"/>
      <c r="O380" s="380"/>
    </row>
    <row r="381" spans="1:15" s="51" customFormat="1" ht="4.5" customHeight="1">
      <c r="A381" s="523"/>
      <c r="B381" s="92"/>
      <c r="C381" s="92"/>
      <c r="D381" s="867"/>
      <c r="E381" s="868"/>
      <c r="F381" s="868"/>
      <c r="G381" s="868"/>
      <c r="H381" s="868"/>
      <c r="I381" s="868"/>
      <c r="J381" s="867"/>
      <c r="K381" s="867"/>
      <c r="L381" s="93"/>
      <c r="M381" s="23"/>
      <c r="O381" s="523"/>
    </row>
    <row r="382" spans="1:15" s="51" customFormat="1" ht="19.5" customHeight="1">
      <c r="A382" s="523"/>
      <c r="B382" s="1697" t="s">
        <v>6</v>
      </c>
      <c r="C382" s="1697"/>
      <c r="D382" s="1698"/>
      <c r="E382" s="1698"/>
      <c r="F382" s="1698"/>
      <c r="G382" s="1698"/>
      <c r="H382" s="1698"/>
      <c r="I382" s="1698"/>
      <c r="J382" s="1698"/>
      <c r="K382" s="1698"/>
      <c r="L382" s="1697"/>
      <c r="M382" s="1697"/>
      <c r="N382" s="1697"/>
      <c r="O382" s="523"/>
    </row>
    <row r="383" spans="1:15" s="51" customFormat="1">
      <c r="A383" s="523"/>
      <c r="B383" s="224" t="str">
        <f>B329</f>
        <v>FAPESP,  SETEMBRO DE 2015</v>
      </c>
      <c r="C383" s="429"/>
      <c r="D383" s="845"/>
      <c r="E383" s="845"/>
      <c r="F383" s="845"/>
      <c r="G383" s="845"/>
      <c r="H383" s="845"/>
      <c r="I383" s="845"/>
      <c r="J383" s="845"/>
      <c r="K383" s="845"/>
      <c r="L383" s="429"/>
      <c r="M383" s="104"/>
      <c r="N383" s="20">
        <f>N329+1</f>
        <v>3</v>
      </c>
      <c r="O383" s="523"/>
    </row>
    <row r="384" spans="1:15" s="51" customFormat="1" ht="18">
      <c r="A384" s="523"/>
      <c r="B384" s="408" t="str">
        <f>B331</f>
        <v>3- MATERIAL DE CONSUMO A SER ADQUIRIDO NO BRASIL</v>
      </c>
      <c r="C384" s="62"/>
      <c r="D384" s="832"/>
      <c r="E384" s="832"/>
      <c r="F384" s="831"/>
      <c r="G384" s="831"/>
      <c r="H384" s="831"/>
      <c r="I384" s="831"/>
      <c r="J384" s="831"/>
      <c r="K384" s="831"/>
      <c r="L384" s="62"/>
      <c r="O384" s="523"/>
    </row>
    <row r="385" spans="1:15" s="51" customFormat="1">
      <c r="A385" s="523"/>
      <c r="B385" s="1704" t="s">
        <v>1</v>
      </c>
      <c r="C385" s="1705" t="s">
        <v>8</v>
      </c>
      <c r="D385" s="1582"/>
      <c r="E385" s="1582"/>
      <c r="F385" s="1582"/>
      <c r="G385" s="1582"/>
      <c r="H385" s="1582"/>
      <c r="I385" s="1582"/>
      <c r="J385" s="1582"/>
      <c r="K385" s="1582"/>
      <c r="L385" s="1576"/>
      <c r="M385" s="1706" t="s">
        <v>127</v>
      </c>
      <c r="N385" s="1708" t="s">
        <v>2</v>
      </c>
      <c r="O385" s="523"/>
    </row>
    <row r="386" spans="1:15" s="51" customFormat="1">
      <c r="A386" s="523"/>
      <c r="B386" s="1704"/>
      <c r="C386" s="1576"/>
      <c r="D386" s="1582"/>
      <c r="E386" s="1582"/>
      <c r="F386" s="1582"/>
      <c r="G386" s="1582"/>
      <c r="H386" s="1582"/>
      <c r="I386" s="1582"/>
      <c r="J386" s="1582"/>
      <c r="K386" s="1582"/>
      <c r="L386" s="1576"/>
      <c r="M386" s="1707"/>
      <c r="N386" s="1551"/>
      <c r="O386" s="523"/>
    </row>
    <row r="387" spans="1:15" s="12" customFormat="1" ht="22.5" customHeight="1">
      <c r="A387" s="380"/>
      <c r="B387" s="156"/>
      <c r="C387" s="1692"/>
      <c r="D387" s="1693"/>
      <c r="E387" s="1693"/>
      <c r="F387" s="1693"/>
      <c r="G387" s="1693"/>
      <c r="H387" s="1693"/>
      <c r="I387" s="1693"/>
      <c r="J387" s="1693"/>
      <c r="K387" s="1693"/>
      <c r="L387" s="1694"/>
      <c r="M387" s="130"/>
      <c r="N387" s="420"/>
      <c r="O387" s="380"/>
    </row>
    <row r="388" spans="1:15" s="12" customFormat="1" ht="22.5" customHeight="1">
      <c r="A388" s="380"/>
      <c r="B388" s="90"/>
      <c r="C388" s="1692"/>
      <c r="D388" s="1693"/>
      <c r="E388" s="1693"/>
      <c r="F388" s="1693"/>
      <c r="G388" s="1693"/>
      <c r="H388" s="1693"/>
      <c r="I388" s="1693"/>
      <c r="J388" s="1693"/>
      <c r="K388" s="1693"/>
      <c r="L388" s="1694"/>
      <c r="M388" s="130"/>
      <c r="N388" s="420"/>
      <c r="O388" s="380"/>
    </row>
    <row r="389" spans="1:15" s="12" customFormat="1" ht="22.5" customHeight="1">
      <c r="A389" s="380"/>
      <c r="B389" s="90"/>
      <c r="C389" s="1692"/>
      <c r="D389" s="1693"/>
      <c r="E389" s="1693"/>
      <c r="F389" s="1693"/>
      <c r="G389" s="1693"/>
      <c r="H389" s="1693"/>
      <c r="I389" s="1693"/>
      <c r="J389" s="1693"/>
      <c r="K389" s="1693"/>
      <c r="L389" s="1694"/>
      <c r="M389" s="130"/>
      <c r="N389" s="420"/>
      <c r="O389" s="380"/>
    </row>
    <row r="390" spans="1:15" s="12" customFormat="1" ht="22.5" customHeight="1">
      <c r="A390" s="380"/>
      <c r="B390" s="90"/>
      <c r="C390" s="1692"/>
      <c r="D390" s="1693"/>
      <c r="E390" s="1693"/>
      <c r="F390" s="1693"/>
      <c r="G390" s="1693"/>
      <c r="H390" s="1693"/>
      <c r="I390" s="1693"/>
      <c r="J390" s="1693"/>
      <c r="K390" s="1693"/>
      <c r="L390" s="1694"/>
      <c r="M390" s="130"/>
      <c r="N390" s="420"/>
      <c r="O390" s="380"/>
    </row>
    <row r="391" spans="1:15" s="12" customFormat="1" ht="22.5" customHeight="1">
      <c r="A391" s="380"/>
      <c r="B391" s="90"/>
      <c r="C391" s="1692"/>
      <c r="D391" s="1693"/>
      <c r="E391" s="1693"/>
      <c r="F391" s="1693"/>
      <c r="G391" s="1693"/>
      <c r="H391" s="1693"/>
      <c r="I391" s="1693"/>
      <c r="J391" s="1693"/>
      <c r="K391" s="1693"/>
      <c r="L391" s="1694"/>
      <c r="M391" s="130"/>
      <c r="N391" s="420"/>
      <c r="O391" s="380"/>
    </row>
    <row r="392" spans="1:15" s="12" customFormat="1" ht="22.5" customHeight="1">
      <c r="A392" s="380"/>
      <c r="B392" s="90"/>
      <c r="C392" s="1692"/>
      <c r="D392" s="1693"/>
      <c r="E392" s="1693"/>
      <c r="F392" s="1693"/>
      <c r="G392" s="1693"/>
      <c r="H392" s="1693"/>
      <c r="I392" s="1693"/>
      <c r="J392" s="1693"/>
      <c r="K392" s="1693"/>
      <c r="L392" s="1694"/>
      <c r="M392" s="130"/>
      <c r="N392" s="420"/>
      <c r="O392" s="380"/>
    </row>
    <row r="393" spans="1:15" s="12" customFormat="1" ht="22.5" customHeight="1">
      <c r="A393" s="380"/>
      <c r="B393" s="90"/>
      <c r="C393" s="1692"/>
      <c r="D393" s="1693"/>
      <c r="E393" s="1693"/>
      <c r="F393" s="1693"/>
      <c r="G393" s="1693"/>
      <c r="H393" s="1693"/>
      <c r="I393" s="1693"/>
      <c r="J393" s="1693"/>
      <c r="K393" s="1693"/>
      <c r="L393" s="1694"/>
      <c r="M393" s="130"/>
      <c r="N393" s="420"/>
      <c r="O393" s="380"/>
    </row>
    <row r="394" spans="1:15" s="12" customFormat="1" ht="22.5" customHeight="1">
      <c r="A394" s="380"/>
      <c r="B394" s="90"/>
      <c r="C394" s="1692"/>
      <c r="D394" s="1693"/>
      <c r="E394" s="1693"/>
      <c r="F394" s="1693"/>
      <c r="G394" s="1693"/>
      <c r="H394" s="1693"/>
      <c r="I394" s="1693"/>
      <c r="J394" s="1693"/>
      <c r="K394" s="1693"/>
      <c r="L394" s="1694"/>
      <c r="M394" s="130"/>
      <c r="N394" s="420"/>
      <c r="O394" s="380"/>
    </row>
    <row r="395" spans="1:15" s="12" customFormat="1" ht="22.5" customHeight="1">
      <c r="A395" s="380"/>
      <c r="B395" s="90"/>
      <c r="C395" s="1692"/>
      <c r="D395" s="1693"/>
      <c r="E395" s="1693"/>
      <c r="F395" s="1693"/>
      <c r="G395" s="1693"/>
      <c r="H395" s="1693"/>
      <c r="I395" s="1693"/>
      <c r="J395" s="1693"/>
      <c r="K395" s="1693"/>
      <c r="L395" s="1694"/>
      <c r="M395" s="130"/>
      <c r="N395" s="420"/>
      <c r="O395" s="380"/>
    </row>
    <row r="396" spans="1:15" s="12" customFormat="1" ht="22.5" customHeight="1">
      <c r="A396" s="380"/>
      <c r="B396" s="90"/>
      <c r="C396" s="1692"/>
      <c r="D396" s="1693"/>
      <c r="E396" s="1693"/>
      <c r="F396" s="1693"/>
      <c r="G396" s="1693"/>
      <c r="H396" s="1693"/>
      <c r="I396" s="1693"/>
      <c r="J396" s="1693"/>
      <c r="K396" s="1693"/>
      <c r="L396" s="1694"/>
      <c r="M396" s="130"/>
      <c r="N396" s="420"/>
      <c r="O396" s="380"/>
    </row>
    <row r="397" spans="1:15" s="12" customFormat="1" ht="22.5" customHeight="1">
      <c r="A397" s="380"/>
      <c r="B397" s="90"/>
      <c r="C397" s="1692"/>
      <c r="D397" s="1693"/>
      <c r="E397" s="1693"/>
      <c r="F397" s="1693"/>
      <c r="G397" s="1693"/>
      <c r="H397" s="1693"/>
      <c r="I397" s="1693"/>
      <c r="J397" s="1693"/>
      <c r="K397" s="1693"/>
      <c r="L397" s="1694"/>
      <c r="M397" s="130"/>
      <c r="N397" s="420"/>
      <c r="O397" s="380"/>
    </row>
    <row r="398" spans="1:15" s="12" customFormat="1" ht="22.5" customHeight="1">
      <c r="A398" s="380"/>
      <c r="B398" s="90"/>
      <c r="C398" s="1692"/>
      <c r="D398" s="1693"/>
      <c r="E398" s="1693"/>
      <c r="F398" s="1693"/>
      <c r="G398" s="1693"/>
      <c r="H398" s="1693"/>
      <c r="I398" s="1693"/>
      <c r="J398" s="1693"/>
      <c r="K398" s="1693"/>
      <c r="L398" s="1694"/>
      <c r="M398" s="130"/>
      <c r="N398" s="420"/>
      <c r="O398" s="380"/>
    </row>
    <row r="399" spans="1:15" s="12" customFormat="1" ht="22.5" customHeight="1">
      <c r="A399" s="380"/>
      <c r="B399" s="90"/>
      <c r="C399" s="1692"/>
      <c r="D399" s="1693"/>
      <c r="E399" s="1693"/>
      <c r="F399" s="1693"/>
      <c r="G399" s="1693"/>
      <c r="H399" s="1693"/>
      <c r="I399" s="1693"/>
      <c r="J399" s="1693"/>
      <c r="K399" s="1693"/>
      <c r="L399" s="1694"/>
      <c r="M399" s="130"/>
      <c r="N399" s="420"/>
      <c r="O399" s="380"/>
    </row>
    <row r="400" spans="1:15" s="12" customFormat="1" ht="22.5" customHeight="1">
      <c r="A400" s="380"/>
      <c r="B400" s="90"/>
      <c r="C400" s="1692"/>
      <c r="D400" s="1693"/>
      <c r="E400" s="1693"/>
      <c r="F400" s="1693"/>
      <c r="G400" s="1693"/>
      <c r="H400" s="1693"/>
      <c r="I400" s="1693"/>
      <c r="J400" s="1693"/>
      <c r="K400" s="1693"/>
      <c r="L400" s="1694"/>
      <c r="M400" s="130"/>
      <c r="N400" s="420"/>
      <c r="O400" s="380"/>
    </row>
    <row r="401" spans="1:15" s="12" customFormat="1" ht="22.5" customHeight="1">
      <c r="A401" s="380"/>
      <c r="B401" s="90"/>
      <c r="C401" s="1692"/>
      <c r="D401" s="1693"/>
      <c r="E401" s="1693"/>
      <c r="F401" s="1693"/>
      <c r="G401" s="1693"/>
      <c r="H401" s="1693"/>
      <c r="I401" s="1693"/>
      <c r="J401" s="1693"/>
      <c r="K401" s="1693"/>
      <c r="L401" s="1694"/>
      <c r="M401" s="130"/>
      <c r="N401" s="420"/>
      <c r="O401" s="380"/>
    </row>
    <row r="402" spans="1:15" s="12" customFormat="1" ht="22.5" customHeight="1">
      <c r="A402" s="380"/>
      <c r="B402" s="90"/>
      <c r="C402" s="1692"/>
      <c r="D402" s="1693"/>
      <c r="E402" s="1693"/>
      <c r="F402" s="1693"/>
      <c r="G402" s="1693"/>
      <c r="H402" s="1693"/>
      <c r="I402" s="1693"/>
      <c r="J402" s="1693"/>
      <c r="K402" s="1693"/>
      <c r="L402" s="1694"/>
      <c r="M402" s="130"/>
      <c r="N402" s="420"/>
      <c r="O402" s="380"/>
    </row>
    <row r="403" spans="1:15" s="12" customFormat="1" ht="22.5" customHeight="1">
      <c r="A403" s="380"/>
      <c r="B403" s="90"/>
      <c r="C403" s="1692"/>
      <c r="D403" s="1693"/>
      <c r="E403" s="1693"/>
      <c r="F403" s="1693"/>
      <c r="G403" s="1693"/>
      <c r="H403" s="1693"/>
      <c r="I403" s="1693"/>
      <c r="J403" s="1693"/>
      <c r="K403" s="1693"/>
      <c r="L403" s="1694"/>
      <c r="M403" s="130"/>
      <c r="N403" s="420"/>
      <c r="O403" s="380"/>
    </row>
    <row r="404" spans="1:15" s="12" customFormat="1" ht="22.5" customHeight="1">
      <c r="A404" s="380"/>
      <c r="B404" s="90"/>
      <c r="C404" s="1692"/>
      <c r="D404" s="1693"/>
      <c r="E404" s="1693"/>
      <c r="F404" s="1693"/>
      <c r="G404" s="1693"/>
      <c r="H404" s="1693"/>
      <c r="I404" s="1693"/>
      <c r="J404" s="1693"/>
      <c r="K404" s="1693"/>
      <c r="L404" s="1694"/>
      <c r="M404" s="130"/>
      <c r="N404" s="420"/>
      <c r="O404" s="380"/>
    </row>
    <row r="405" spans="1:15" s="12" customFormat="1" ht="22.5" customHeight="1">
      <c r="A405" s="380"/>
      <c r="B405" s="90"/>
      <c r="C405" s="1692"/>
      <c r="D405" s="1693"/>
      <c r="E405" s="1693"/>
      <c r="F405" s="1693"/>
      <c r="G405" s="1693"/>
      <c r="H405" s="1693"/>
      <c r="I405" s="1693"/>
      <c r="J405" s="1693"/>
      <c r="K405" s="1693"/>
      <c r="L405" s="1694"/>
      <c r="M405" s="130"/>
      <c r="N405" s="420"/>
      <c r="O405" s="380"/>
    </row>
    <row r="406" spans="1:15" s="12" customFormat="1" ht="22.5" customHeight="1">
      <c r="A406" s="380"/>
      <c r="B406" s="90"/>
      <c r="C406" s="1692"/>
      <c r="D406" s="1693"/>
      <c r="E406" s="1693"/>
      <c r="F406" s="1693"/>
      <c r="G406" s="1693"/>
      <c r="H406" s="1693"/>
      <c r="I406" s="1693"/>
      <c r="J406" s="1693"/>
      <c r="K406" s="1693"/>
      <c r="L406" s="1694"/>
      <c r="M406" s="130"/>
      <c r="N406" s="420"/>
      <c r="O406" s="380"/>
    </row>
    <row r="407" spans="1:15" s="12" customFormat="1" ht="22.5" customHeight="1">
      <c r="A407" s="380"/>
      <c r="B407" s="90"/>
      <c r="C407" s="1692"/>
      <c r="D407" s="1693"/>
      <c r="E407" s="1693"/>
      <c r="F407" s="1693"/>
      <c r="G407" s="1693"/>
      <c r="H407" s="1693"/>
      <c r="I407" s="1693"/>
      <c r="J407" s="1693"/>
      <c r="K407" s="1693"/>
      <c r="L407" s="1694"/>
      <c r="M407" s="130"/>
      <c r="N407" s="420"/>
      <c r="O407" s="380"/>
    </row>
    <row r="408" spans="1:15" s="12" customFormat="1" ht="22.5" customHeight="1">
      <c r="A408" s="380"/>
      <c r="B408" s="90"/>
      <c r="C408" s="1692"/>
      <c r="D408" s="1693"/>
      <c r="E408" s="1693"/>
      <c r="F408" s="1693"/>
      <c r="G408" s="1693"/>
      <c r="H408" s="1693"/>
      <c r="I408" s="1693"/>
      <c r="J408" s="1693"/>
      <c r="K408" s="1693"/>
      <c r="L408" s="1694"/>
      <c r="M408" s="130"/>
      <c r="N408" s="420"/>
      <c r="O408" s="380"/>
    </row>
    <row r="409" spans="1:15" s="12" customFormat="1" ht="22.5" customHeight="1">
      <c r="A409" s="380"/>
      <c r="B409" s="90"/>
      <c r="C409" s="1692"/>
      <c r="D409" s="1693"/>
      <c r="E409" s="1693"/>
      <c r="F409" s="1693"/>
      <c r="G409" s="1693"/>
      <c r="H409" s="1693"/>
      <c r="I409" s="1693"/>
      <c r="J409" s="1693"/>
      <c r="K409" s="1693"/>
      <c r="L409" s="1694"/>
      <c r="M409" s="130"/>
      <c r="N409" s="420"/>
      <c r="O409" s="380"/>
    </row>
    <row r="410" spans="1:15" s="12" customFormat="1" ht="22.5" customHeight="1">
      <c r="A410" s="380"/>
      <c r="B410" s="90"/>
      <c r="C410" s="1692"/>
      <c r="D410" s="1693"/>
      <c r="E410" s="1693"/>
      <c r="F410" s="1693"/>
      <c r="G410" s="1693"/>
      <c r="H410" s="1693"/>
      <c r="I410" s="1693"/>
      <c r="J410" s="1693"/>
      <c r="K410" s="1693"/>
      <c r="L410" s="1694"/>
      <c r="M410" s="130"/>
      <c r="N410" s="420"/>
      <c r="O410" s="380"/>
    </row>
    <row r="411" spans="1:15" s="12" customFormat="1" ht="22.5" customHeight="1">
      <c r="A411" s="380"/>
      <c r="B411" s="90"/>
      <c r="C411" s="1692"/>
      <c r="D411" s="1693"/>
      <c r="E411" s="1693"/>
      <c r="F411" s="1693"/>
      <c r="G411" s="1693"/>
      <c r="H411" s="1693"/>
      <c r="I411" s="1693"/>
      <c r="J411" s="1693"/>
      <c r="K411" s="1693"/>
      <c r="L411" s="1694"/>
      <c r="M411" s="130"/>
      <c r="N411" s="420"/>
      <c r="O411" s="380"/>
    </row>
    <row r="412" spans="1:15" s="12" customFormat="1" ht="22.5" customHeight="1">
      <c r="A412" s="380"/>
      <c r="B412" s="90"/>
      <c r="C412" s="1692"/>
      <c r="D412" s="1693"/>
      <c r="E412" s="1693"/>
      <c r="F412" s="1693"/>
      <c r="G412" s="1693"/>
      <c r="H412" s="1693"/>
      <c r="I412" s="1693"/>
      <c r="J412" s="1693"/>
      <c r="K412" s="1693"/>
      <c r="L412" s="1694"/>
      <c r="M412" s="130"/>
      <c r="N412" s="420"/>
      <c r="O412" s="380"/>
    </row>
    <row r="413" spans="1:15" s="12" customFormat="1" ht="22.5" customHeight="1">
      <c r="A413" s="380"/>
      <c r="B413" s="90"/>
      <c r="C413" s="1692"/>
      <c r="D413" s="1693"/>
      <c r="E413" s="1693"/>
      <c r="F413" s="1693"/>
      <c r="G413" s="1693"/>
      <c r="H413" s="1693"/>
      <c r="I413" s="1693"/>
      <c r="J413" s="1693"/>
      <c r="K413" s="1693"/>
      <c r="L413" s="1694"/>
      <c r="M413" s="130"/>
      <c r="N413" s="420"/>
      <c r="O413" s="380"/>
    </row>
    <row r="414" spans="1:15" s="12" customFormat="1" ht="22.5" customHeight="1">
      <c r="A414" s="380"/>
      <c r="B414" s="156"/>
      <c r="C414" s="1692"/>
      <c r="D414" s="1693"/>
      <c r="E414" s="1693"/>
      <c r="F414" s="1693"/>
      <c r="G414" s="1693"/>
      <c r="H414" s="1693"/>
      <c r="I414" s="1693"/>
      <c r="J414" s="1693"/>
      <c r="K414" s="1693"/>
      <c r="L414" s="1694"/>
      <c r="M414" s="130"/>
      <c r="N414" s="420"/>
      <c r="O414" s="380"/>
    </row>
    <row r="415" spans="1:15" s="12" customFormat="1" ht="22.5" customHeight="1">
      <c r="A415" s="380"/>
      <c r="B415" s="90"/>
      <c r="C415" s="1692"/>
      <c r="D415" s="1693"/>
      <c r="E415" s="1693"/>
      <c r="F415" s="1693"/>
      <c r="G415" s="1693"/>
      <c r="H415" s="1693"/>
      <c r="I415" s="1693"/>
      <c r="J415" s="1693"/>
      <c r="K415" s="1693"/>
      <c r="L415" s="1694"/>
      <c r="M415" s="130"/>
      <c r="N415" s="420"/>
      <c r="O415" s="380"/>
    </row>
    <row r="416" spans="1:15" s="12" customFormat="1" ht="22.5" customHeight="1">
      <c r="A416" s="380"/>
      <c r="B416" s="90"/>
      <c r="C416" s="1692"/>
      <c r="D416" s="1693"/>
      <c r="E416" s="1693"/>
      <c r="F416" s="1693"/>
      <c r="G416" s="1693"/>
      <c r="H416" s="1693"/>
      <c r="I416" s="1693"/>
      <c r="J416" s="1693"/>
      <c r="K416" s="1693"/>
      <c r="L416" s="1694"/>
      <c r="M416" s="130"/>
      <c r="N416" s="420"/>
      <c r="O416" s="380"/>
    </row>
    <row r="417" spans="1:15" s="12" customFormat="1" ht="22.5" customHeight="1">
      <c r="A417" s="380"/>
      <c r="B417" s="90"/>
      <c r="C417" s="1692"/>
      <c r="D417" s="1693"/>
      <c r="E417" s="1693"/>
      <c r="F417" s="1693"/>
      <c r="G417" s="1693"/>
      <c r="H417" s="1693"/>
      <c r="I417" s="1693"/>
      <c r="J417" s="1693"/>
      <c r="K417" s="1693"/>
      <c r="L417" s="1694"/>
      <c r="M417" s="130"/>
      <c r="N417" s="420"/>
      <c r="O417" s="380"/>
    </row>
    <row r="418" spans="1:15" s="12" customFormat="1" ht="22.5" customHeight="1">
      <c r="A418" s="380"/>
      <c r="B418" s="90"/>
      <c r="C418" s="1692"/>
      <c r="D418" s="1693"/>
      <c r="E418" s="1693"/>
      <c r="F418" s="1693"/>
      <c r="G418" s="1693"/>
      <c r="H418" s="1693"/>
      <c r="I418" s="1693"/>
      <c r="J418" s="1693"/>
      <c r="K418" s="1693"/>
      <c r="L418" s="1694"/>
      <c r="M418" s="130"/>
      <c r="N418" s="420"/>
      <c r="O418" s="380"/>
    </row>
    <row r="419" spans="1:15" s="12" customFormat="1" ht="22.5" customHeight="1">
      <c r="A419" s="380"/>
      <c r="B419" s="90"/>
      <c r="C419" s="1692"/>
      <c r="D419" s="1693"/>
      <c r="E419" s="1693"/>
      <c r="F419" s="1693"/>
      <c r="G419" s="1693"/>
      <c r="H419" s="1693"/>
      <c r="I419" s="1693"/>
      <c r="J419" s="1693"/>
      <c r="K419" s="1693"/>
      <c r="L419" s="1694"/>
      <c r="M419" s="130"/>
      <c r="N419" s="420"/>
      <c r="O419" s="380"/>
    </row>
    <row r="420" spans="1:15" s="12" customFormat="1" ht="22.5" customHeight="1">
      <c r="A420" s="380"/>
      <c r="B420" s="90"/>
      <c r="C420" s="1692"/>
      <c r="D420" s="1693"/>
      <c r="E420" s="1693"/>
      <c r="F420" s="1693"/>
      <c r="G420" s="1693"/>
      <c r="H420" s="1693"/>
      <c r="I420" s="1693"/>
      <c r="J420" s="1693"/>
      <c r="K420" s="1693"/>
      <c r="L420" s="1694"/>
      <c r="M420" s="130"/>
      <c r="N420" s="420"/>
      <c r="O420" s="380"/>
    </row>
    <row r="421" spans="1:15" s="12" customFormat="1" ht="22.5" customHeight="1">
      <c r="A421" s="380"/>
      <c r="B421" s="90"/>
      <c r="C421" s="1692"/>
      <c r="D421" s="1693"/>
      <c r="E421" s="1693"/>
      <c r="F421" s="1693"/>
      <c r="G421" s="1693"/>
      <c r="H421" s="1693"/>
      <c r="I421" s="1693"/>
      <c r="J421" s="1693"/>
      <c r="K421" s="1693"/>
      <c r="L421" s="1694"/>
      <c r="M421" s="130"/>
      <c r="N421" s="420"/>
      <c r="O421" s="380"/>
    </row>
    <row r="422" spans="1:15" s="12" customFormat="1" ht="22.5" customHeight="1">
      <c r="A422" s="380"/>
      <c r="B422" s="90"/>
      <c r="C422" s="1692"/>
      <c r="D422" s="1693"/>
      <c r="E422" s="1693"/>
      <c r="F422" s="1693"/>
      <c r="G422" s="1693"/>
      <c r="H422" s="1693"/>
      <c r="I422" s="1693"/>
      <c r="J422" s="1693"/>
      <c r="K422" s="1693"/>
      <c r="L422" s="1694"/>
      <c r="M422" s="130"/>
      <c r="N422" s="420"/>
      <c r="O422" s="380"/>
    </row>
    <row r="423" spans="1:15" s="12" customFormat="1" ht="22.5" customHeight="1">
      <c r="A423" s="380"/>
      <c r="B423" s="90"/>
      <c r="C423" s="1692"/>
      <c r="D423" s="1693"/>
      <c r="E423" s="1693"/>
      <c r="F423" s="1693"/>
      <c r="G423" s="1693"/>
      <c r="H423" s="1693"/>
      <c r="I423" s="1693"/>
      <c r="J423" s="1693"/>
      <c r="K423" s="1693"/>
      <c r="L423" s="1694"/>
      <c r="M423" s="130"/>
      <c r="N423" s="420"/>
      <c r="O423" s="380"/>
    </row>
    <row r="424" spans="1:15" s="12" customFormat="1" ht="22.5" customHeight="1">
      <c r="A424" s="380"/>
      <c r="B424" s="90"/>
      <c r="C424" s="1692"/>
      <c r="D424" s="1693"/>
      <c r="E424" s="1693"/>
      <c r="F424" s="1693"/>
      <c r="G424" s="1693"/>
      <c r="H424" s="1693"/>
      <c r="I424" s="1693"/>
      <c r="J424" s="1693"/>
      <c r="K424" s="1693"/>
      <c r="L424" s="1694"/>
      <c r="M424" s="130"/>
      <c r="N424" s="420"/>
      <c r="O424" s="380"/>
    </row>
    <row r="425" spans="1:15" s="12" customFormat="1" ht="22.5" customHeight="1">
      <c r="A425" s="380"/>
      <c r="B425" s="90"/>
      <c r="C425" s="1692"/>
      <c r="D425" s="1693"/>
      <c r="E425" s="1693"/>
      <c r="F425" s="1693"/>
      <c r="G425" s="1693"/>
      <c r="H425" s="1693"/>
      <c r="I425" s="1693"/>
      <c r="J425" s="1693"/>
      <c r="K425" s="1693"/>
      <c r="L425" s="1694"/>
      <c r="M425" s="130"/>
      <c r="N425" s="420"/>
      <c r="O425" s="380"/>
    </row>
    <row r="426" spans="1:15" s="12" customFormat="1" ht="22.5" customHeight="1">
      <c r="A426" s="380"/>
      <c r="B426" s="90"/>
      <c r="C426" s="1692"/>
      <c r="D426" s="1693"/>
      <c r="E426" s="1693"/>
      <c r="F426" s="1693"/>
      <c r="G426" s="1693"/>
      <c r="H426" s="1693"/>
      <c r="I426" s="1693"/>
      <c r="J426" s="1693"/>
      <c r="K426" s="1693"/>
      <c r="L426" s="1694"/>
      <c r="M426" s="130"/>
      <c r="N426" s="420"/>
      <c r="O426" s="380"/>
    </row>
    <row r="427" spans="1:15" s="12" customFormat="1" ht="22.5" customHeight="1">
      <c r="A427" s="380"/>
      <c r="B427" s="90"/>
      <c r="C427" s="1692"/>
      <c r="D427" s="1693"/>
      <c r="E427" s="1693"/>
      <c r="F427" s="1693"/>
      <c r="G427" s="1693"/>
      <c r="H427" s="1693"/>
      <c r="I427" s="1693"/>
      <c r="J427" s="1693"/>
      <c r="K427" s="1693"/>
      <c r="L427" s="1694"/>
      <c r="M427" s="130"/>
      <c r="N427" s="420"/>
      <c r="O427" s="380"/>
    </row>
    <row r="428" spans="1:15" s="12" customFormat="1" ht="22.5" customHeight="1">
      <c r="A428" s="380"/>
      <c r="B428" s="90"/>
      <c r="C428" s="1692"/>
      <c r="D428" s="1693"/>
      <c r="E428" s="1693"/>
      <c r="F428" s="1693"/>
      <c r="G428" s="1693"/>
      <c r="H428" s="1693"/>
      <c r="I428" s="1693"/>
      <c r="J428" s="1693"/>
      <c r="K428" s="1693"/>
      <c r="L428" s="1694"/>
      <c r="M428" s="130"/>
      <c r="N428" s="420"/>
      <c r="O428" s="380"/>
    </row>
    <row r="429" spans="1:15" s="12" customFormat="1" ht="22.5" customHeight="1">
      <c r="A429" s="380"/>
      <c r="B429" s="90"/>
      <c r="C429" s="1692"/>
      <c r="D429" s="1693"/>
      <c r="E429" s="1693"/>
      <c r="F429" s="1693"/>
      <c r="G429" s="1693"/>
      <c r="H429" s="1693"/>
      <c r="I429" s="1693"/>
      <c r="J429" s="1693"/>
      <c r="K429" s="1693"/>
      <c r="L429" s="1694"/>
      <c r="M429" s="130"/>
      <c r="N429" s="420"/>
      <c r="O429" s="380"/>
    </row>
    <row r="430" spans="1:15" s="12" customFormat="1" ht="22.5" customHeight="1">
      <c r="A430" s="380"/>
      <c r="B430" s="90"/>
      <c r="C430" s="1692"/>
      <c r="D430" s="1693"/>
      <c r="E430" s="1693"/>
      <c r="F430" s="1693"/>
      <c r="G430" s="1693"/>
      <c r="H430" s="1693"/>
      <c r="I430" s="1693"/>
      <c r="J430" s="1693"/>
      <c r="K430" s="1693"/>
      <c r="L430" s="1694"/>
      <c r="M430" s="130"/>
      <c r="N430" s="420"/>
      <c r="O430" s="380"/>
    </row>
    <row r="431" spans="1:15" s="12" customFormat="1" ht="22.5" customHeight="1">
      <c r="A431" s="380"/>
      <c r="B431" s="90"/>
      <c r="C431" s="1692"/>
      <c r="D431" s="1693"/>
      <c r="E431" s="1693"/>
      <c r="F431" s="1693"/>
      <c r="G431" s="1693"/>
      <c r="H431" s="1693"/>
      <c r="I431" s="1693"/>
      <c r="J431" s="1693"/>
      <c r="K431" s="1693"/>
      <c r="L431" s="1694"/>
      <c r="M431" s="130"/>
      <c r="N431" s="420"/>
      <c r="O431" s="380"/>
    </row>
    <row r="432" spans="1:15" s="12" customFormat="1" ht="22.5" customHeight="1">
      <c r="A432" s="380"/>
      <c r="B432" s="90"/>
      <c r="C432" s="1692"/>
      <c r="D432" s="1693"/>
      <c r="E432" s="1693"/>
      <c r="F432" s="1693"/>
      <c r="G432" s="1693"/>
      <c r="H432" s="1693"/>
      <c r="I432" s="1693"/>
      <c r="J432" s="1693"/>
      <c r="K432" s="1693"/>
      <c r="L432" s="1694"/>
      <c r="M432" s="130"/>
      <c r="N432" s="420"/>
      <c r="O432" s="380"/>
    </row>
    <row r="433" spans="1:29" s="12" customFormat="1" ht="22.5" customHeight="1">
      <c r="A433" s="380"/>
      <c r="B433" s="90"/>
      <c r="C433" s="1692"/>
      <c r="D433" s="1693"/>
      <c r="E433" s="1693"/>
      <c r="F433" s="1693"/>
      <c r="G433" s="1693"/>
      <c r="H433" s="1693"/>
      <c r="I433" s="1693"/>
      <c r="J433" s="1693"/>
      <c r="K433" s="1693"/>
      <c r="L433" s="1694"/>
      <c r="M433" s="130"/>
      <c r="N433" s="420"/>
      <c r="O433" s="380"/>
    </row>
    <row r="434" spans="1:29" s="51" customFormat="1" ht="4.5" customHeight="1">
      <c r="A434" s="523"/>
      <c r="B434" s="92"/>
      <c r="C434" s="92"/>
      <c r="D434" s="867"/>
      <c r="E434" s="868"/>
      <c r="F434" s="868"/>
      <c r="G434" s="868"/>
      <c r="H434" s="868"/>
      <c r="I434" s="868"/>
      <c r="J434" s="867"/>
      <c r="K434" s="867"/>
      <c r="L434" s="93"/>
      <c r="M434" s="23"/>
      <c r="O434" s="523"/>
    </row>
    <row r="435" spans="1:29" s="51" customFormat="1" ht="19.5" customHeight="1">
      <c r="A435" s="523"/>
      <c r="B435" s="1697" t="s">
        <v>6</v>
      </c>
      <c r="C435" s="1697"/>
      <c r="D435" s="1698"/>
      <c r="E435" s="1698"/>
      <c r="F435" s="1698"/>
      <c r="G435" s="1698"/>
      <c r="H435" s="1698"/>
      <c r="I435" s="1698"/>
      <c r="J435" s="1698"/>
      <c r="K435" s="1698"/>
      <c r="L435" s="1697"/>
      <c r="M435" s="1697"/>
      <c r="N435" s="1697"/>
      <c r="O435" s="523"/>
    </row>
    <row r="436" spans="1:29" s="51" customFormat="1">
      <c r="A436" s="523"/>
      <c r="B436" s="224" t="str">
        <f>B383</f>
        <v>FAPESP,  SETEMBRO DE 2015</v>
      </c>
      <c r="C436" s="429"/>
      <c r="D436" s="845"/>
      <c r="E436" s="845"/>
      <c r="F436" s="845"/>
      <c r="G436" s="845"/>
      <c r="H436" s="845"/>
      <c r="I436" s="845"/>
      <c r="J436" s="845"/>
      <c r="K436" s="845"/>
      <c r="L436" s="429"/>
      <c r="M436" s="104"/>
      <c r="N436" s="20">
        <f>N383+1</f>
        <v>4</v>
      </c>
      <c r="O436" s="523"/>
    </row>
    <row r="437" spans="1:29" s="51" customFormat="1">
      <c r="A437" s="523"/>
      <c r="B437" s="224"/>
      <c r="C437" s="104"/>
      <c r="D437" s="890"/>
      <c r="E437" s="890"/>
      <c r="F437" s="890"/>
      <c r="G437" s="890"/>
      <c r="H437" s="890"/>
      <c r="I437" s="890"/>
      <c r="J437" s="890"/>
      <c r="K437" s="890"/>
      <c r="L437" s="104"/>
      <c r="M437" s="104"/>
      <c r="N437" s="20"/>
      <c r="O437" s="523"/>
    </row>
    <row r="438" spans="1:29" s="50" customFormat="1" ht="12.75" customHeight="1">
      <c r="A438" s="366"/>
      <c r="B438" s="62"/>
      <c r="C438" s="62"/>
      <c r="D438" s="832"/>
      <c r="E438" s="831"/>
      <c r="F438" s="831"/>
      <c r="G438" s="831"/>
      <c r="H438" s="831"/>
      <c r="I438" s="831"/>
      <c r="J438" s="832"/>
      <c r="K438" s="832"/>
      <c r="O438" s="209"/>
    </row>
    <row r="439" spans="1:29" s="50" customFormat="1" ht="12.75" customHeight="1">
      <c r="A439" s="366"/>
      <c r="B439" s="62"/>
      <c r="C439" s="62"/>
      <c r="D439" s="832"/>
      <c r="E439" s="831"/>
      <c r="F439" s="831"/>
      <c r="G439" s="831"/>
      <c r="H439" s="831"/>
      <c r="I439" s="831"/>
      <c r="J439" s="832"/>
      <c r="K439" s="832"/>
      <c r="O439" s="209"/>
    </row>
    <row r="440" spans="1:29" s="50" customFormat="1" ht="12.75" customHeight="1">
      <c r="A440" s="366"/>
      <c r="B440" s="62"/>
      <c r="C440" s="62"/>
      <c r="D440" s="832"/>
      <c r="E440" s="831"/>
      <c r="F440" s="831"/>
      <c r="G440" s="831"/>
      <c r="H440" s="831"/>
      <c r="I440" s="831"/>
      <c r="J440" s="832"/>
      <c r="K440" s="832"/>
      <c r="O440" s="209"/>
    </row>
    <row r="441" spans="1:29" s="50" customFormat="1" ht="12.75" customHeight="1">
      <c r="A441" s="366"/>
      <c r="B441" s="62"/>
      <c r="C441" s="62"/>
      <c r="D441" s="832"/>
      <c r="E441" s="831"/>
      <c r="F441" s="831"/>
      <c r="G441" s="831"/>
      <c r="H441" s="831"/>
      <c r="I441" s="831"/>
      <c r="J441" s="832"/>
      <c r="K441" s="832"/>
      <c r="O441" s="209"/>
    </row>
    <row r="442" spans="1:29" s="50" customFormat="1" ht="19.5" customHeight="1">
      <c r="A442" s="367"/>
      <c r="B442" s="309" t="s">
        <v>181</v>
      </c>
      <c r="D442" s="831"/>
      <c r="E442" s="831"/>
      <c r="F442" s="831"/>
      <c r="G442" s="831"/>
      <c r="H442" s="831"/>
      <c r="I442" s="831"/>
      <c r="J442" s="831"/>
      <c r="K442" s="831"/>
    </row>
    <row r="443" spans="1:29" s="50" customFormat="1" ht="6" customHeight="1">
      <c r="A443" s="367"/>
      <c r="B443" s="528"/>
      <c r="C443" s="7"/>
      <c r="D443" s="905"/>
      <c r="E443" s="934"/>
      <c r="F443" s="934"/>
      <c r="G443" s="934"/>
      <c r="H443" s="934"/>
      <c r="I443" s="934"/>
      <c r="J443" s="934"/>
      <c r="K443" s="934"/>
      <c r="L443" s="56"/>
      <c r="M443" s="56"/>
      <c r="N443" s="516"/>
      <c r="O443" s="209"/>
    </row>
    <row r="444" spans="1:29" s="50" customFormat="1" ht="19.5" customHeight="1">
      <c r="A444" s="368"/>
      <c r="B444" s="528" t="s">
        <v>97</v>
      </c>
      <c r="C444" s="32"/>
      <c r="D444" s="905"/>
      <c r="E444" s="1679"/>
      <c r="F444" s="1679"/>
      <c r="G444" s="1679"/>
      <c r="H444" s="1679"/>
      <c r="I444" s="1679"/>
      <c r="J444" s="1679"/>
      <c r="K444" s="1679"/>
      <c r="L444" s="1663"/>
      <c r="M444" s="1663"/>
      <c r="N444" s="1663"/>
      <c r="O444" s="209"/>
      <c r="P444" s="520"/>
      <c r="Q444" s="520"/>
      <c r="R444" s="520"/>
      <c r="S444" s="101"/>
      <c r="T444" s="65"/>
    </row>
    <row r="445" spans="1:29" s="50" customFormat="1" ht="6" customHeight="1">
      <c r="A445" s="366"/>
      <c r="B445" s="528"/>
      <c r="C445" s="6"/>
      <c r="D445" s="905"/>
      <c r="E445" s="905"/>
      <c r="F445" s="907"/>
      <c r="G445" s="907"/>
      <c r="H445" s="907"/>
      <c r="I445" s="907"/>
      <c r="J445" s="907"/>
      <c r="K445" s="907"/>
      <c r="L445" s="32"/>
      <c r="M445" s="31"/>
      <c r="N445" s="31"/>
      <c r="O445" s="359"/>
      <c r="P445" s="64"/>
      <c r="Q445" s="64"/>
      <c r="R445" s="64"/>
      <c r="S445" s="65"/>
      <c r="T445" s="65"/>
    </row>
    <row r="446" spans="1:29" s="36" customFormat="1" ht="19.5" customHeight="1">
      <c r="A446" s="369"/>
      <c r="B446" s="1607" t="s">
        <v>0</v>
      </c>
      <c r="C446" s="1610"/>
      <c r="D446" s="1609"/>
      <c r="E446" s="1609"/>
      <c r="F446" s="1609"/>
      <c r="G446" s="907"/>
      <c r="H446" s="872"/>
      <c r="I446" s="907"/>
      <c r="J446" s="907"/>
      <c r="K446" s="907"/>
      <c r="L446" s="32"/>
      <c r="M446" s="31"/>
      <c r="N446" s="31"/>
      <c r="O446" s="360"/>
      <c r="P446" s="102"/>
      <c r="Q446" s="50"/>
      <c r="R446" s="50"/>
      <c r="S446" s="50"/>
      <c r="T446" s="50"/>
      <c r="X446" s="35"/>
      <c r="Y446" s="35"/>
      <c r="Z446" s="35"/>
      <c r="AA446" s="35"/>
      <c r="AB446" s="35"/>
      <c r="AC446" s="35"/>
    </row>
    <row r="447" spans="1:29" s="50" customFormat="1" ht="7.5" customHeight="1">
      <c r="A447" s="366"/>
      <c r="B447" s="528"/>
      <c r="C447" s="6"/>
      <c r="D447" s="905"/>
      <c r="E447" s="905"/>
      <c r="F447" s="907"/>
      <c r="G447" s="907"/>
      <c r="H447" s="907"/>
      <c r="I447" s="907"/>
      <c r="J447" s="907"/>
      <c r="K447" s="907"/>
      <c r="L447" s="32"/>
      <c r="M447" s="31"/>
      <c r="N447" s="31"/>
      <c r="O447" s="209"/>
    </row>
    <row r="448" spans="1:29" s="20" customFormat="1" ht="19.5" customHeight="1">
      <c r="A448" s="370"/>
      <c r="B448" s="1664" t="s">
        <v>92</v>
      </c>
      <c r="C448" s="1717"/>
      <c r="D448" s="1381" t="str">
        <f>IF(SUM(M451:M491,M499:M544,M552:M598)=0,"",SUM(M451:M491,M499:M544,M552:M598))</f>
        <v/>
      </c>
      <c r="E448" s="1381"/>
      <c r="F448" s="1381"/>
      <c r="G448" s="1381"/>
      <c r="H448" s="935"/>
      <c r="I448" s="829"/>
      <c r="J448" s="829"/>
      <c r="K448" s="829"/>
      <c r="L448" s="158"/>
      <c r="M448" s="507" t="s">
        <v>217</v>
      </c>
      <c r="N448" s="171"/>
      <c r="O448" s="361"/>
    </row>
    <row r="449" spans="1:15" s="20" customFormat="1" ht="6.75" customHeight="1">
      <c r="A449" s="370"/>
      <c r="B449" s="271"/>
      <c r="C449" s="271"/>
      <c r="D449" s="936"/>
      <c r="E449" s="936"/>
      <c r="F449" s="936"/>
      <c r="G449" s="936"/>
      <c r="H449" s="936"/>
      <c r="I449" s="829"/>
      <c r="J449" s="829"/>
      <c r="K449" s="829"/>
      <c r="L449" s="158"/>
      <c r="M449" s="171"/>
      <c r="N449" s="171"/>
      <c r="O449" s="361"/>
    </row>
    <row r="450" spans="1:15" s="123" customFormat="1" ht="29.25" customHeight="1">
      <c r="A450" s="384"/>
      <c r="B450" s="522" t="s">
        <v>1</v>
      </c>
      <c r="C450" s="1705" t="s">
        <v>8</v>
      </c>
      <c r="D450" s="1719"/>
      <c r="E450" s="1719"/>
      <c r="F450" s="1719"/>
      <c r="G450" s="1719"/>
      <c r="H450" s="1719"/>
      <c r="I450" s="1719"/>
      <c r="J450" s="1719"/>
      <c r="K450" s="1719"/>
      <c r="L450" s="1705"/>
      <c r="M450" s="418" t="s">
        <v>127</v>
      </c>
      <c r="N450" s="522" t="s">
        <v>2</v>
      </c>
      <c r="O450" s="372"/>
    </row>
    <row r="451" spans="1:15" s="12" customFormat="1" ht="22.5" customHeight="1">
      <c r="A451" s="393"/>
      <c r="B451" s="90"/>
      <c r="C451" s="1692"/>
      <c r="D451" s="1693"/>
      <c r="E451" s="1693"/>
      <c r="F451" s="1693"/>
      <c r="G451" s="1693"/>
      <c r="H451" s="1693"/>
      <c r="I451" s="1693"/>
      <c r="J451" s="1693"/>
      <c r="K451" s="1693"/>
      <c r="L451" s="1694"/>
      <c r="M451" s="130"/>
      <c r="N451" s="420"/>
      <c r="O451" s="421"/>
    </row>
    <row r="452" spans="1:15" s="12" customFormat="1" ht="22.5" customHeight="1">
      <c r="A452" s="393"/>
      <c r="B452" s="90"/>
      <c r="C452" s="1692"/>
      <c r="D452" s="1693"/>
      <c r="E452" s="1693"/>
      <c r="F452" s="1693"/>
      <c r="G452" s="1693"/>
      <c r="H452" s="1693"/>
      <c r="I452" s="1693"/>
      <c r="J452" s="1693"/>
      <c r="K452" s="1693"/>
      <c r="L452" s="1694"/>
      <c r="M452" s="130"/>
      <c r="N452" s="420"/>
      <c r="O452" s="421"/>
    </row>
    <row r="453" spans="1:15" s="12" customFormat="1" ht="22.5" customHeight="1">
      <c r="A453" s="393"/>
      <c r="B453" s="90"/>
      <c r="C453" s="1692"/>
      <c r="D453" s="1693"/>
      <c r="E453" s="1693"/>
      <c r="F453" s="1693"/>
      <c r="G453" s="1693"/>
      <c r="H453" s="1693"/>
      <c r="I453" s="1693"/>
      <c r="J453" s="1693"/>
      <c r="K453" s="1693"/>
      <c r="L453" s="1694"/>
      <c r="M453" s="130"/>
      <c r="N453" s="420"/>
      <c r="O453" s="421"/>
    </row>
    <row r="454" spans="1:15" s="12" customFormat="1" ht="22.5" customHeight="1">
      <c r="A454" s="393"/>
      <c r="B454" s="90"/>
      <c r="C454" s="1692"/>
      <c r="D454" s="1693"/>
      <c r="E454" s="1693"/>
      <c r="F454" s="1693"/>
      <c r="G454" s="1693"/>
      <c r="H454" s="1693"/>
      <c r="I454" s="1693"/>
      <c r="J454" s="1693"/>
      <c r="K454" s="1693"/>
      <c r="L454" s="1694"/>
      <c r="M454" s="130"/>
      <c r="N454" s="420"/>
      <c r="O454" s="421"/>
    </row>
    <row r="455" spans="1:15" s="12" customFormat="1" ht="22.5" customHeight="1">
      <c r="A455" s="393"/>
      <c r="B455" s="90"/>
      <c r="C455" s="1692"/>
      <c r="D455" s="1693"/>
      <c r="E455" s="1693"/>
      <c r="F455" s="1693"/>
      <c r="G455" s="1693"/>
      <c r="H455" s="1693"/>
      <c r="I455" s="1693"/>
      <c r="J455" s="1693"/>
      <c r="K455" s="1693"/>
      <c r="L455" s="1694"/>
      <c r="M455" s="130"/>
      <c r="N455" s="420"/>
      <c r="O455" s="421"/>
    </row>
    <row r="456" spans="1:15" s="12" customFormat="1" ht="22.5" customHeight="1">
      <c r="A456" s="393"/>
      <c r="B456" s="90"/>
      <c r="C456" s="1692"/>
      <c r="D456" s="1693"/>
      <c r="E456" s="1693"/>
      <c r="F456" s="1693"/>
      <c r="G456" s="1693"/>
      <c r="H456" s="1693"/>
      <c r="I456" s="1693"/>
      <c r="J456" s="1693"/>
      <c r="K456" s="1693"/>
      <c r="L456" s="1694"/>
      <c r="M456" s="130"/>
      <c r="N456" s="420"/>
      <c r="O456" s="421"/>
    </row>
    <row r="457" spans="1:15" s="12" customFormat="1" ht="22.5" customHeight="1">
      <c r="A457" s="393"/>
      <c r="B457" s="90"/>
      <c r="C457" s="1692"/>
      <c r="D457" s="1693"/>
      <c r="E457" s="1693"/>
      <c r="F457" s="1693"/>
      <c r="G457" s="1693"/>
      <c r="H457" s="1693"/>
      <c r="I457" s="1693"/>
      <c r="J457" s="1693"/>
      <c r="K457" s="1693"/>
      <c r="L457" s="1694"/>
      <c r="M457" s="130"/>
      <c r="N457" s="420"/>
      <c r="O457" s="421"/>
    </row>
    <row r="458" spans="1:15" s="12" customFormat="1" ht="22.5" customHeight="1">
      <c r="A458" s="393"/>
      <c r="B458" s="90"/>
      <c r="C458" s="1692"/>
      <c r="D458" s="1693"/>
      <c r="E458" s="1693"/>
      <c r="F458" s="1693"/>
      <c r="G458" s="1693"/>
      <c r="H458" s="1693"/>
      <c r="I458" s="1693"/>
      <c r="J458" s="1693"/>
      <c r="K458" s="1693"/>
      <c r="L458" s="1694"/>
      <c r="M458" s="130"/>
      <c r="N458" s="420"/>
      <c r="O458" s="421"/>
    </row>
    <row r="459" spans="1:15" s="12" customFormat="1" ht="22.5" customHeight="1">
      <c r="A459" s="393"/>
      <c r="B459" s="90"/>
      <c r="C459" s="1692"/>
      <c r="D459" s="1693"/>
      <c r="E459" s="1693"/>
      <c r="F459" s="1693"/>
      <c r="G459" s="1693"/>
      <c r="H459" s="1693"/>
      <c r="I459" s="1693"/>
      <c r="J459" s="1693"/>
      <c r="K459" s="1693"/>
      <c r="L459" s="1694"/>
      <c r="M459" s="130"/>
      <c r="N459" s="420"/>
      <c r="O459" s="421"/>
    </row>
    <row r="460" spans="1:15" s="12" customFormat="1" ht="22.5" customHeight="1">
      <c r="A460" s="393"/>
      <c r="B460" s="90"/>
      <c r="C460" s="1692"/>
      <c r="D460" s="1693"/>
      <c r="E460" s="1693"/>
      <c r="F460" s="1693"/>
      <c r="G460" s="1693"/>
      <c r="H460" s="1693"/>
      <c r="I460" s="1693"/>
      <c r="J460" s="1693"/>
      <c r="K460" s="1693"/>
      <c r="L460" s="1694"/>
      <c r="M460" s="130"/>
      <c r="N460" s="420"/>
      <c r="O460" s="421"/>
    </row>
    <row r="461" spans="1:15" s="12" customFormat="1" ht="22.5" customHeight="1">
      <c r="A461" s="393"/>
      <c r="B461" s="90"/>
      <c r="C461" s="1692"/>
      <c r="D461" s="1693"/>
      <c r="E461" s="1693"/>
      <c r="F461" s="1693"/>
      <c r="G461" s="1693"/>
      <c r="H461" s="1693"/>
      <c r="I461" s="1693"/>
      <c r="J461" s="1693"/>
      <c r="K461" s="1693"/>
      <c r="L461" s="1694"/>
      <c r="M461" s="130"/>
      <c r="N461" s="420"/>
      <c r="O461" s="421"/>
    </row>
    <row r="462" spans="1:15" s="12" customFormat="1" ht="22.5" customHeight="1">
      <c r="A462" s="393"/>
      <c r="B462" s="90"/>
      <c r="C462" s="1692"/>
      <c r="D462" s="1693"/>
      <c r="E462" s="1693"/>
      <c r="F462" s="1693"/>
      <c r="G462" s="1693"/>
      <c r="H462" s="1693"/>
      <c r="I462" s="1693"/>
      <c r="J462" s="1693"/>
      <c r="K462" s="1693"/>
      <c r="L462" s="1694"/>
      <c r="M462" s="130"/>
      <c r="N462" s="420"/>
      <c r="O462" s="421"/>
    </row>
    <row r="463" spans="1:15" s="12" customFormat="1" ht="22.5" customHeight="1">
      <c r="A463" s="393"/>
      <c r="B463" s="90"/>
      <c r="C463" s="1692"/>
      <c r="D463" s="1693"/>
      <c r="E463" s="1693"/>
      <c r="F463" s="1693"/>
      <c r="G463" s="1693"/>
      <c r="H463" s="1693"/>
      <c r="I463" s="1693"/>
      <c r="J463" s="1693"/>
      <c r="K463" s="1693"/>
      <c r="L463" s="1694"/>
      <c r="M463" s="130"/>
      <c r="N463" s="420"/>
      <c r="O463" s="421"/>
    </row>
    <row r="464" spans="1:15" s="12" customFormat="1" ht="22.5" customHeight="1">
      <c r="A464" s="393"/>
      <c r="B464" s="90"/>
      <c r="C464" s="1692"/>
      <c r="D464" s="1693"/>
      <c r="E464" s="1693"/>
      <c r="F464" s="1693"/>
      <c r="G464" s="1693"/>
      <c r="H464" s="1693"/>
      <c r="I464" s="1693"/>
      <c r="J464" s="1693"/>
      <c r="K464" s="1693"/>
      <c r="L464" s="1694"/>
      <c r="M464" s="130"/>
      <c r="N464" s="420"/>
      <c r="O464" s="421"/>
    </row>
    <row r="465" spans="1:15" s="12" customFormat="1" ht="22.5" customHeight="1">
      <c r="A465" s="393"/>
      <c r="B465" s="90"/>
      <c r="C465" s="1692"/>
      <c r="D465" s="1693"/>
      <c r="E465" s="1693"/>
      <c r="F465" s="1693"/>
      <c r="G465" s="1693"/>
      <c r="H465" s="1693"/>
      <c r="I465" s="1693"/>
      <c r="J465" s="1693"/>
      <c r="K465" s="1693"/>
      <c r="L465" s="1694"/>
      <c r="M465" s="130"/>
      <c r="N465" s="420"/>
      <c r="O465" s="421"/>
    </row>
    <row r="466" spans="1:15" s="12" customFormat="1" ht="22.5" customHeight="1">
      <c r="A466" s="393"/>
      <c r="B466" s="90"/>
      <c r="C466" s="1692"/>
      <c r="D466" s="1693"/>
      <c r="E466" s="1693"/>
      <c r="F466" s="1693"/>
      <c r="G466" s="1693"/>
      <c r="H466" s="1693"/>
      <c r="I466" s="1693"/>
      <c r="J466" s="1693"/>
      <c r="K466" s="1693"/>
      <c r="L466" s="1694"/>
      <c r="M466" s="130"/>
      <c r="N466" s="420"/>
      <c r="O466" s="421"/>
    </row>
    <row r="467" spans="1:15" s="12" customFormat="1" ht="22.5" customHeight="1">
      <c r="A467" s="393"/>
      <c r="B467" s="90"/>
      <c r="C467" s="1692"/>
      <c r="D467" s="1693"/>
      <c r="E467" s="1693"/>
      <c r="F467" s="1693"/>
      <c r="G467" s="1693"/>
      <c r="H467" s="1693"/>
      <c r="I467" s="1693"/>
      <c r="J467" s="1693"/>
      <c r="K467" s="1693"/>
      <c r="L467" s="1694"/>
      <c r="M467" s="130"/>
      <c r="N467" s="420"/>
      <c r="O467" s="421"/>
    </row>
    <row r="468" spans="1:15" s="12" customFormat="1" ht="22.5" customHeight="1">
      <c r="A468" s="393"/>
      <c r="B468" s="90"/>
      <c r="C468" s="1692"/>
      <c r="D468" s="1693"/>
      <c r="E468" s="1693"/>
      <c r="F468" s="1693"/>
      <c r="G468" s="1693"/>
      <c r="H468" s="1693"/>
      <c r="I468" s="1693"/>
      <c r="J468" s="1693"/>
      <c r="K468" s="1693"/>
      <c r="L468" s="1694"/>
      <c r="M468" s="130"/>
      <c r="N468" s="420"/>
      <c r="O468" s="421"/>
    </row>
    <row r="469" spans="1:15" s="12" customFormat="1" ht="22.5" customHeight="1">
      <c r="A469" s="393"/>
      <c r="B469" s="90"/>
      <c r="C469" s="1692"/>
      <c r="D469" s="1693"/>
      <c r="E469" s="1693"/>
      <c r="F469" s="1693"/>
      <c r="G469" s="1693"/>
      <c r="H469" s="1693"/>
      <c r="I469" s="1693"/>
      <c r="J469" s="1693"/>
      <c r="K469" s="1693"/>
      <c r="L469" s="1694"/>
      <c r="M469" s="130"/>
      <c r="N469" s="420"/>
      <c r="O469" s="421"/>
    </row>
    <row r="470" spans="1:15" s="12" customFormat="1" ht="22.5" customHeight="1">
      <c r="A470" s="393"/>
      <c r="B470" s="90"/>
      <c r="C470" s="1692"/>
      <c r="D470" s="1693"/>
      <c r="E470" s="1693"/>
      <c r="F470" s="1693"/>
      <c r="G470" s="1693"/>
      <c r="H470" s="1693"/>
      <c r="I470" s="1693"/>
      <c r="J470" s="1693"/>
      <c r="K470" s="1693"/>
      <c r="L470" s="1694"/>
      <c r="M470" s="130"/>
      <c r="N470" s="420"/>
      <c r="O470" s="421"/>
    </row>
    <row r="471" spans="1:15" s="12" customFormat="1" ht="22.5" customHeight="1">
      <c r="A471" s="393"/>
      <c r="B471" s="90"/>
      <c r="C471" s="1692"/>
      <c r="D471" s="1693"/>
      <c r="E471" s="1693"/>
      <c r="F471" s="1693"/>
      <c r="G471" s="1693"/>
      <c r="H471" s="1693"/>
      <c r="I471" s="1693"/>
      <c r="J471" s="1693"/>
      <c r="K471" s="1693"/>
      <c r="L471" s="1694"/>
      <c r="M471" s="130"/>
      <c r="N471" s="420"/>
      <c r="O471" s="421"/>
    </row>
    <row r="472" spans="1:15" s="12" customFormat="1" ht="22.5" customHeight="1">
      <c r="A472" s="393"/>
      <c r="B472" s="90"/>
      <c r="C472" s="1692"/>
      <c r="D472" s="1693"/>
      <c r="E472" s="1693"/>
      <c r="F472" s="1693"/>
      <c r="G472" s="1693"/>
      <c r="H472" s="1693"/>
      <c r="I472" s="1693"/>
      <c r="J472" s="1693"/>
      <c r="K472" s="1693"/>
      <c r="L472" s="1694"/>
      <c r="M472" s="130"/>
      <c r="N472" s="420"/>
      <c r="O472" s="421"/>
    </row>
    <row r="473" spans="1:15" s="12" customFormat="1" ht="22.5" customHeight="1">
      <c r="A473" s="393"/>
      <c r="B473" s="90"/>
      <c r="C473" s="1692"/>
      <c r="D473" s="1693"/>
      <c r="E473" s="1693"/>
      <c r="F473" s="1693"/>
      <c r="G473" s="1693"/>
      <c r="H473" s="1693"/>
      <c r="I473" s="1693"/>
      <c r="J473" s="1693"/>
      <c r="K473" s="1693"/>
      <c r="L473" s="1694"/>
      <c r="M473" s="130"/>
      <c r="N473" s="420"/>
      <c r="O473" s="421"/>
    </row>
    <row r="474" spans="1:15" s="12" customFormat="1" ht="22.5" customHeight="1">
      <c r="A474" s="393"/>
      <c r="B474" s="90"/>
      <c r="C474" s="1692"/>
      <c r="D474" s="1693"/>
      <c r="E474" s="1693"/>
      <c r="F474" s="1693"/>
      <c r="G474" s="1693"/>
      <c r="H474" s="1693"/>
      <c r="I474" s="1693"/>
      <c r="J474" s="1693"/>
      <c r="K474" s="1693"/>
      <c r="L474" s="1694"/>
      <c r="M474" s="130"/>
      <c r="N474" s="420"/>
      <c r="O474" s="421"/>
    </row>
    <row r="475" spans="1:15" s="12" customFormat="1" ht="22.5" customHeight="1">
      <c r="A475" s="393"/>
      <c r="B475" s="90"/>
      <c r="C475" s="1692"/>
      <c r="D475" s="1693"/>
      <c r="E475" s="1693"/>
      <c r="F475" s="1693"/>
      <c r="G475" s="1693"/>
      <c r="H475" s="1693"/>
      <c r="I475" s="1693"/>
      <c r="J475" s="1693"/>
      <c r="K475" s="1693"/>
      <c r="L475" s="1694"/>
      <c r="M475" s="130"/>
      <c r="N475" s="420"/>
      <c r="O475" s="421"/>
    </row>
    <row r="476" spans="1:15" s="12" customFormat="1" ht="22.5" customHeight="1">
      <c r="A476" s="393"/>
      <c r="B476" s="90"/>
      <c r="C476" s="1692"/>
      <c r="D476" s="1693"/>
      <c r="E476" s="1693"/>
      <c r="F476" s="1693"/>
      <c r="G476" s="1693"/>
      <c r="H476" s="1693"/>
      <c r="I476" s="1693"/>
      <c r="J476" s="1693"/>
      <c r="K476" s="1693"/>
      <c r="L476" s="1694"/>
      <c r="M476" s="130"/>
      <c r="N476" s="420"/>
      <c r="O476" s="421"/>
    </row>
    <row r="477" spans="1:15" s="12" customFormat="1" ht="22.5" customHeight="1">
      <c r="A477" s="393"/>
      <c r="B477" s="90"/>
      <c r="C477" s="1692"/>
      <c r="D477" s="1693"/>
      <c r="E477" s="1693"/>
      <c r="F477" s="1693"/>
      <c r="G477" s="1693"/>
      <c r="H477" s="1693"/>
      <c r="I477" s="1693"/>
      <c r="J477" s="1693"/>
      <c r="K477" s="1693"/>
      <c r="L477" s="1694"/>
      <c r="M477" s="130"/>
      <c r="N477" s="420"/>
      <c r="O477" s="421"/>
    </row>
    <row r="478" spans="1:15" s="12" customFormat="1" ht="22.5" customHeight="1">
      <c r="A478" s="545"/>
      <c r="B478" s="90"/>
      <c r="C478" s="1692"/>
      <c r="D478" s="1693"/>
      <c r="E478" s="1693"/>
      <c r="F478" s="1693"/>
      <c r="G478" s="1693"/>
      <c r="H478" s="1693"/>
      <c r="I478" s="1693"/>
      <c r="J478" s="1693"/>
      <c r="K478" s="1693"/>
      <c r="L478" s="1694"/>
      <c r="M478" s="130"/>
      <c r="N478" s="420"/>
      <c r="O478" s="421"/>
    </row>
    <row r="479" spans="1:15" s="12" customFormat="1" ht="22.5" customHeight="1">
      <c r="A479" s="545" t="s">
        <v>66</v>
      </c>
      <c r="B479" s="90"/>
      <c r="C479" s="1692"/>
      <c r="D479" s="1693"/>
      <c r="E479" s="1693"/>
      <c r="F479" s="1693"/>
      <c r="G479" s="1693"/>
      <c r="H479" s="1693"/>
      <c r="I479" s="1693"/>
      <c r="J479" s="1693"/>
      <c r="K479" s="1693"/>
      <c r="L479" s="1694"/>
      <c r="M479" s="130"/>
      <c r="N479" s="420"/>
      <c r="O479" s="421"/>
    </row>
    <row r="480" spans="1:15" s="12" customFormat="1" ht="22.5" customHeight="1">
      <c r="A480" s="393"/>
      <c r="B480" s="90"/>
      <c r="C480" s="1692"/>
      <c r="D480" s="1693"/>
      <c r="E480" s="1693"/>
      <c r="F480" s="1693"/>
      <c r="G480" s="1693"/>
      <c r="H480" s="1693"/>
      <c r="I480" s="1693"/>
      <c r="J480" s="1693"/>
      <c r="K480" s="1693"/>
      <c r="L480" s="1694"/>
      <c r="M480" s="130"/>
      <c r="N480" s="420"/>
      <c r="O480" s="421"/>
    </row>
    <row r="481" spans="1:15" s="12" customFormat="1" ht="22.5" customHeight="1">
      <c r="A481" s="393"/>
      <c r="B481" s="90"/>
      <c r="C481" s="1692"/>
      <c r="D481" s="1693"/>
      <c r="E481" s="1693"/>
      <c r="F481" s="1693"/>
      <c r="G481" s="1693"/>
      <c r="H481" s="1693"/>
      <c r="I481" s="1693"/>
      <c r="J481" s="1693"/>
      <c r="K481" s="1693"/>
      <c r="L481" s="1694"/>
      <c r="M481" s="130"/>
      <c r="N481" s="420"/>
      <c r="O481" s="421"/>
    </row>
    <row r="482" spans="1:15" s="12" customFormat="1" ht="22.5" customHeight="1">
      <c r="A482" s="393"/>
      <c r="B482" s="90"/>
      <c r="C482" s="1692"/>
      <c r="D482" s="1693"/>
      <c r="E482" s="1693"/>
      <c r="F482" s="1693"/>
      <c r="G482" s="1693"/>
      <c r="H482" s="1693"/>
      <c r="I482" s="1693"/>
      <c r="J482" s="1693"/>
      <c r="K482" s="1693"/>
      <c r="L482" s="1694"/>
      <c r="M482" s="130"/>
      <c r="N482" s="420"/>
      <c r="O482" s="421"/>
    </row>
    <row r="483" spans="1:15" s="12" customFormat="1" ht="22.5" customHeight="1">
      <c r="A483" s="393"/>
      <c r="B483" s="90"/>
      <c r="C483" s="1692"/>
      <c r="D483" s="1693"/>
      <c r="E483" s="1693"/>
      <c r="F483" s="1693"/>
      <c r="G483" s="1693"/>
      <c r="H483" s="1693"/>
      <c r="I483" s="1693"/>
      <c r="J483" s="1693"/>
      <c r="K483" s="1693"/>
      <c r="L483" s="1694"/>
      <c r="M483" s="130"/>
      <c r="N483" s="420"/>
      <c r="O483" s="421"/>
    </row>
    <row r="484" spans="1:15" s="12" customFormat="1" ht="22.5" customHeight="1">
      <c r="A484" s="393"/>
      <c r="B484" s="90"/>
      <c r="C484" s="1692"/>
      <c r="D484" s="1693"/>
      <c r="E484" s="1693"/>
      <c r="F484" s="1693"/>
      <c r="G484" s="1693"/>
      <c r="H484" s="1693"/>
      <c r="I484" s="1693"/>
      <c r="J484" s="1693"/>
      <c r="K484" s="1693"/>
      <c r="L484" s="1694"/>
      <c r="M484" s="130"/>
      <c r="N484" s="420"/>
      <c r="O484" s="421"/>
    </row>
    <row r="485" spans="1:15" s="12" customFormat="1" ht="22.5" customHeight="1">
      <c r="A485" s="393"/>
      <c r="B485" s="90"/>
      <c r="C485" s="1692"/>
      <c r="D485" s="1693"/>
      <c r="E485" s="1693"/>
      <c r="F485" s="1693"/>
      <c r="G485" s="1693"/>
      <c r="H485" s="1693"/>
      <c r="I485" s="1693"/>
      <c r="J485" s="1693"/>
      <c r="K485" s="1693"/>
      <c r="L485" s="1694"/>
      <c r="M485" s="130"/>
      <c r="N485" s="420"/>
      <c r="O485" s="421"/>
    </row>
    <row r="486" spans="1:15" s="12" customFormat="1" ht="22.5" customHeight="1">
      <c r="A486" s="393"/>
      <c r="B486" s="90"/>
      <c r="C486" s="1692"/>
      <c r="D486" s="1693"/>
      <c r="E486" s="1693"/>
      <c r="F486" s="1693"/>
      <c r="G486" s="1693"/>
      <c r="H486" s="1693"/>
      <c r="I486" s="1693"/>
      <c r="J486" s="1693"/>
      <c r="K486" s="1693"/>
      <c r="L486" s="1694"/>
      <c r="M486" s="130"/>
      <c r="N486" s="420"/>
      <c r="O486" s="421"/>
    </row>
    <row r="487" spans="1:15" s="12" customFormat="1" ht="22.5" customHeight="1">
      <c r="A487" s="393"/>
      <c r="B487" s="90"/>
      <c r="C487" s="1692"/>
      <c r="D487" s="1693"/>
      <c r="E487" s="1693"/>
      <c r="F487" s="1693"/>
      <c r="G487" s="1693"/>
      <c r="H487" s="1693"/>
      <c r="I487" s="1693"/>
      <c r="J487" s="1693"/>
      <c r="K487" s="1693"/>
      <c r="L487" s="1694"/>
      <c r="M487" s="130"/>
      <c r="N487" s="420"/>
      <c r="O487" s="421"/>
    </row>
    <row r="488" spans="1:15" s="12" customFormat="1" ht="22.5" customHeight="1">
      <c r="A488" s="393"/>
      <c r="B488" s="90"/>
      <c r="C488" s="1692"/>
      <c r="D488" s="1693"/>
      <c r="E488" s="1693"/>
      <c r="F488" s="1693"/>
      <c r="G488" s="1693"/>
      <c r="H488" s="1693"/>
      <c r="I488" s="1693"/>
      <c r="J488" s="1693"/>
      <c r="K488" s="1693"/>
      <c r="L488" s="1694"/>
      <c r="M488" s="130"/>
      <c r="N488" s="420"/>
      <c r="O488" s="421"/>
    </row>
    <row r="489" spans="1:15" s="12" customFormat="1" ht="22.5" customHeight="1">
      <c r="A489" s="393"/>
      <c r="B489" s="526"/>
      <c r="C489" s="1692"/>
      <c r="D489" s="1693"/>
      <c r="E489" s="1693"/>
      <c r="F489" s="1693"/>
      <c r="G489" s="1693"/>
      <c r="H489" s="1693"/>
      <c r="I489" s="1693"/>
      <c r="J489" s="1693"/>
      <c r="K489" s="1693"/>
      <c r="L489" s="1694"/>
      <c r="M489" s="130"/>
      <c r="N489" s="420"/>
      <c r="O489" s="421"/>
    </row>
    <row r="490" spans="1:15" s="12" customFormat="1" ht="22.5" customHeight="1">
      <c r="A490" s="393"/>
      <c r="B490" s="526"/>
      <c r="C490" s="1692"/>
      <c r="D490" s="1693"/>
      <c r="E490" s="1693"/>
      <c r="F490" s="1693"/>
      <c r="G490" s="1693"/>
      <c r="H490" s="1693"/>
      <c r="I490" s="1693"/>
      <c r="J490" s="1693"/>
      <c r="K490" s="1693"/>
      <c r="L490" s="1694"/>
      <c r="M490" s="130"/>
      <c r="N490" s="420"/>
      <c r="O490" s="421"/>
    </row>
    <row r="491" spans="1:15" s="12" customFormat="1" ht="22.5" customHeight="1">
      <c r="A491" s="393"/>
      <c r="B491" s="526"/>
      <c r="C491" s="1692"/>
      <c r="D491" s="1693"/>
      <c r="E491" s="1693"/>
      <c r="F491" s="1693"/>
      <c r="G491" s="1693"/>
      <c r="H491" s="1693"/>
      <c r="I491" s="1693"/>
      <c r="J491" s="1693"/>
      <c r="K491" s="1693"/>
      <c r="L491" s="1694"/>
      <c r="M491" s="130"/>
      <c r="N491" s="420"/>
      <c r="O491" s="421"/>
    </row>
    <row r="492" spans="1:15" s="59" customFormat="1" ht="6.75" customHeight="1">
      <c r="A492" s="216"/>
      <c r="B492" s="92"/>
      <c r="C492" s="92"/>
      <c r="D492" s="867"/>
      <c r="E492" s="868"/>
      <c r="F492" s="868"/>
      <c r="G492" s="868"/>
      <c r="H492" s="868"/>
      <c r="I492" s="868"/>
      <c r="J492" s="867"/>
      <c r="K492" s="867"/>
      <c r="L492" s="93"/>
      <c r="M492" s="23"/>
      <c r="N492" s="51"/>
      <c r="O492" s="363"/>
    </row>
    <row r="493" spans="1:15" s="20" customFormat="1" ht="23.25" customHeight="1">
      <c r="A493" s="371"/>
      <c r="B493" s="1697" t="s">
        <v>6</v>
      </c>
      <c r="C493" s="1697"/>
      <c r="D493" s="1698"/>
      <c r="E493" s="1698"/>
      <c r="F493" s="1698"/>
      <c r="G493" s="1698"/>
      <c r="H493" s="1698"/>
      <c r="I493" s="1698"/>
      <c r="J493" s="1698"/>
      <c r="K493" s="1698"/>
      <c r="L493" s="1697"/>
      <c r="M493" s="1697"/>
      <c r="N493" s="1697"/>
      <c r="O493" s="216"/>
    </row>
    <row r="494" spans="1:15" s="51" customFormat="1" ht="12.75" customHeight="1">
      <c r="A494" s="363"/>
      <c r="B494" s="224" t="str">
        <f>B436</f>
        <v>FAPESP,  SETEMBRO DE 2015</v>
      </c>
      <c r="C494" s="429"/>
      <c r="D494" s="845"/>
      <c r="E494" s="845"/>
      <c r="F494" s="845"/>
      <c r="G494" s="845"/>
      <c r="H494" s="845"/>
      <c r="I494" s="845"/>
      <c r="J494" s="845"/>
      <c r="K494" s="845"/>
      <c r="L494" s="429"/>
      <c r="M494" s="104"/>
      <c r="N494" s="20">
        <v>1</v>
      </c>
      <c r="O494" s="216"/>
    </row>
    <row r="495" spans="1:15" s="51" customFormat="1">
      <c r="A495" s="523"/>
      <c r="C495" s="62"/>
      <c r="D495" s="832"/>
      <c r="E495" s="832"/>
      <c r="F495" s="831"/>
      <c r="G495" s="831"/>
      <c r="H495" s="831"/>
      <c r="I495" s="831"/>
      <c r="J495" s="831"/>
      <c r="K495" s="831"/>
      <c r="L495" s="62"/>
      <c r="O495" s="523"/>
    </row>
    <row r="496" spans="1:15" s="51" customFormat="1" ht="18">
      <c r="A496" s="523"/>
      <c r="B496" s="408" t="str">
        <f>B442</f>
        <v>3- MATERIAL DE CONSUMO A SER ADQUIRIDO NO BRASIL</v>
      </c>
      <c r="C496" s="62"/>
      <c r="D496" s="832"/>
      <c r="E496" s="832"/>
      <c r="F496" s="831"/>
      <c r="G496" s="831"/>
      <c r="H496" s="831"/>
      <c r="I496" s="831"/>
      <c r="J496" s="831"/>
      <c r="K496" s="831"/>
      <c r="L496" s="62"/>
      <c r="O496" s="523"/>
    </row>
    <row r="497" spans="1:241" s="51" customFormat="1" ht="15.75" customHeight="1">
      <c r="A497" s="363"/>
      <c r="B497" s="1704" t="s">
        <v>1</v>
      </c>
      <c r="C497" s="1705" t="s">
        <v>8</v>
      </c>
      <c r="D497" s="1582"/>
      <c r="E497" s="1582"/>
      <c r="F497" s="1582"/>
      <c r="G497" s="1582"/>
      <c r="H497" s="1582"/>
      <c r="I497" s="1582"/>
      <c r="J497" s="1582"/>
      <c r="K497" s="1582"/>
      <c r="L497" s="1576"/>
      <c r="M497" s="1706" t="s">
        <v>127</v>
      </c>
      <c r="N497" s="1708" t="s">
        <v>2</v>
      </c>
      <c r="O497" s="523"/>
    </row>
    <row r="498" spans="1:241" s="20" customFormat="1" ht="15.75" customHeight="1">
      <c r="A498" s="370"/>
      <c r="B498" s="1704"/>
      <c r="C498" s="1576"/>
      <c r="D498" s="1582"/>
      <c r="E498" s="1582"/>
      <c r="F498" s="1582"/>
      <c r="G498" s="1582"/>
      <c r="H498" s="1582"/>
      <c r="I498" s="1582"/>
      <c r="J498" s="1582"/>
      <c r="K498" s="1582"/>
      <c r="L498" s="1576"/>
      <c r="M498" s="1707"/>
      <c r="N498" s="1551"/>
      <c r="O498" s="361"/>
    </row>
    <row r="499" spans="1:241" s="12" customFormat="1" ht="22.5" customHeight="1">
      <c r="A499" s="393"/>
      <c r="B499" s="156"/>
      <c r="C499" s="1692"/>
      <c r="D499" s="1693"/>
      <c r="E499" s="1693"/>
      <c r="F499" s="1693"/>
      <c r="G499" s="1693"/>
      <c r="H499" s="1693"/>
      <c r="I499" s="1693"/>
      <c r="J499" s="1693"/>
      <c r="K499" s="1693"/>
      <c r="L499" s="1694"/>
      <c r="M499" s="130"/>
      <c r="N499" s="420"/>
      <c r="O499" s="421"/>
      <c r="IG499" s="422"/>
    </row>
    <row r="500" spans="1:241" s="12" customFormat="1" ht="22.5" customHeight="1">
      <c r="A500" s="393"/>
      <c r="B500" s="90"/>
      <c r="C500" s="1692"/>
      <c r="D500" s="1693"/>
      <c r="E500" s="1693"/>
      <c r="F500" s="1693"/>
      <c r="G500" s="1693"/>
      <c r="H500" s="1693"/>
      <c r="I500" s="1693"/>
      <c r="J500" s="1693"/>
      <c r="K500" s="1693"/>
      <c r="L500" s="1694"/>
      <c r="M500" s="130"/>
      <c r="N500" s="420"/>
      <c r="O500" s="421"/>
      <c r="IG500" s="422"/>
    </row>
    <row r="501" spans="1:241" s="12" customFormat="1" ht="22.5" customHeight="1">
      <c r="A501" s="393"/>
      <c r="B501" s="90"/>
      <c r="C501" s="1692"/>
      <c r="D501" s="1693"/>
      <c r="E501" s="1693"/>
      <c r="F501" s="1693"/>
      <c r="G501" s="1693"/>
      <c r="H501" s="1693"/>
      <c r="I501" s="1693"/>
      <c r="J501" s="1693"/>
      <c r="K501" s="1693"/>
      <c r="L501" s="1694"/>
      <c r="M501" s="130"/>
      <c r="N501" s="420"/>
      <c r="O501" s="421"/>
      <c r="IG501" s="422"/>
    </row>
    <row r="502" spans="1:241" s="12" customFormat="1" ht="22.5" customHeight="1">
      <c r="A502" s="393"/>
      <c r="B502" s="90"/>
      <c r="C502" s="1692"/>
      <c r="D502" s="1693"/>
      <c r="E502" s="1693"/>
      <c r="F502" s="1693"/>
      <c r="G502" s="1693"/>
      <c r="H502" s="1693"/>
      <c r="I502" s="1693"/>
      <c r="J502" s="1693"/>
      <c r="K502" s="1693"/>
      <c r="L502" s="1694"/>
      <c r="M502" s="130"/>
      <c r="N502" s="420"/>
      <c r="O502" s="421"/>
      <c r="IG502" s="422"/>
    </row>
    <row r="503" spans="1:241" s="12" customFormat="1" ht="22.5" customHeight="1">
      <c r="A503" s="393"/>
      <c r="B503" s="90"/>
      <c r="C503" s="1692"/>
      <c r="D503" s="1693"/>
      <c r="E503" s="1693"/>
      <c r="F503" s="1693"/>
      <c r="G503" s="1693"/>
      <c r="H503" s="1693"/>
      <c r="I503" s="1693"/>
      <c r="J503" s="1693"/>
      <c r="K503" s="1693"/>
      <c r="L503" s="1694"/>
      <c r="M503" s="130"/>
      <c r="N503" s="420"/>
      <c r="O503" s="421"/>
      <c r="IG503" s="422"/>
    </row>
    <row r="504" spans="1:241" s="12" customFormat="1" ht="22.5" customHeight="1">
      <c r="A504" s="393"/>
      <c r="B504" s="90"/>
      <c r="C504" s="1692"/>
      <c r="D504" s="1693"/>
      <c r="E504" s="1693"/>
      <c r="F504" s="1693"/>
      <c r="G504" s="1693"/>
      <c r="H504" s="1693"/>
      <c r="I504" s="1693"/>
      <c r="J504" s="1693"/>
      <c r="K504" s="1693"/>
      <c r="L504" s="1694"/>
      <c r="M504" s="130"/>
      <c r="N504" s="420"/>
      <c r="O504" s="421"/>
      <c r="IG504" s="422"/>
    </row>
    <row r="505" spans="1:241" s="12" customFormat="1" ht="22.5" customHeight="1">
      <c r="A505" s="393"/>
      <c r="B505" s="90"/>
      <c r="C505" s="1692"/>
      <c r="D505" s="1693"/>
      <c r="E505" s="1693"/>
      <c r="F505" s="1693"/>
      <c r="G505" s="1693"/>
      <c r="H505" s="1693"/>
      <c r="I505" s="1693"/>
      <c r="J505" s="1693"/>
      <c r="K505" s="1693"/>
      <c r="L505" s="1694"/>
      <c r="M505" s="130"/>
      <c r="N505" s="420"/>
      <c r="O505" s="421"/>
      <c r="IG505" s="422"/>
    </row>
    <row r="506" spans="1:241" s="12" customFormat="1" ht="22.5" customHeight="1">
      <c r="A506" s="393"/>
      <c r="B506" s="90"/>
      <c r="C506" s="1692"/>
      <c r="D506" s="1693"/>
      <c r="E506" s="1693"/>
      <c r="F506" s="1693"/>
      <c r="G506" s="1693"/>
      <c r="H506" s="1693"/>
      <c r="I506" s="1693"/>
      <c r="J506" s="1693"/>
      <c r="K506" s="1693"/>
      <c r="L506" s="1694"/>
      <c r="M506" s="130"/>
      <c r="N506" s="420"/>
      <c r="O506" s="421"/>
      <c r="IG506" s="422"/>
    </row>
    <row r="507" spans="1:241" s="12" customFormat="1" ht="22.5" customHeight="1">
      <c r="A507" s="393"/>
      <c r="B507" s="90"/>
      <c r="C507" s="1692"/>
      <c r="D507" s="1693"/>
      <c r="E507" s="1693"/>
      <c r="F507" s="1693"/>
      <c r="G507" s="1693"/>
      <c r="H507" s="1693"/>
      <c r="I507" s="1693"/>
      <c r="J507" s="1693"/>
      <c r="K507" s="1693"/>
      <c r="L507" s="1694"/>
      <c r="M507" s="130"/>
      <c r="N507" s="420"/>
      <c r="O507" s="421"/>
      <c r="IG507" s="422"/>
    </row>
    <row r="508" spans="1:241" s="12" customFormat="1" ht="22.5" customHeight="1">
      <c r="A508" s="393"/>
      <c r="B508" s="90"/>
      <c r="C508" s="1692"/>
      <c r="D508" s="1693"/>
      <c r="E508" s="1693"/>
      <c r="F508" s="1693"/>
      <c r="G508" s="1693"/>
      <c r="H508" s="1693"/>
      <c r="I508" s="1693"/>
      <c r="J508" s="1693"/>
      <c r="K508" s="1693"/>
      <c r="L508" s="1694"/>
      <c r="M508" s="130"/>
      <c r="N508" s="420"/>
      <c r="O508" s="421"/>
      <c r="IG508" s="422"/>
    </row>
    <row r="509" spans="1:241" s="12" customFormat="1" ht="22.5" customHeight="1">
      <c r="A509" s="393"/>
      <c r="B509" s="90"/>
      <c r="C509" s="1692"/>
      <c r="D509" s="1693"/>
      <c r="E509" s="1693"/>
      <c r="F509" s="1693"/>
      <c r="G509" s="1693"/>
      <c r="H509" s="1693"/>
      <c r="I509" s="1693"/>
      <c r="J509" s="1693"/>
      <c r="K509" s="1693"/>
      <c r="L509" s="1694"/>
      <c r="M509" s="130"/>
      <c r="N509" s="420"/>
      <c r="O509" s="421"/>
      <c r="IG509" s="422"/>
    </row>
    <row r="510" spans="1:241" s="12" customFormat="1" ht="22.5" customHeight="1">
      <c r="A510" s="393"/>
      <c r="B510" s="90"/>
      <c r="C510" s="1692"/>
      <c r="D510" s="1693"/>
      <c r="E510" s="1693"/>
      <c r="F510" s="1693"/>
      <c r="G510" s="1693"/>
      <c r="H510" s="1693"/>
      <c r="I510" s="1693"/>
      <c r="J510" s="1693"/>
      <c r="K510" s="1693"/>
      <c r="L510" s="1694"/>
      <c r="M510" s="130"/>
      <c r="N510" s="420"/>
      <c r="O510" s="421"/>
      <c r="IG510" s="422"/>
    </row>
    <row r="511" spans="1:241" s="12" customFormat="1" ht="22.5" customHeight="1">
      <c r="A511" s="393"/>
      <c r="B511" s="90"/>
      <c r="C511" s="1692"/>
      <c r="D511" s="1693"/>
      <c r="E511" s="1693"/>
      <c r="F511" s="1693"/>
      <c r="G511" s="1693"/>
      <c r="H511" s="1693"/>
      <c r="I511" s="1693"/>
      <c r="J511" s="1693"/>
      <c r="K511" s="1693"/>
      <c r="L511" s="1694"/>
      <c r="M511" s="130"/>
      <c r="N511" s="420"/>
      <c r="O511" s="421"/>
      <c r="IG511" s="422"/>
    </row>
    <row r="512" spans="1:241" s="12" customFormat="1" ht="22.5" customHeight="1">
      <c r="A512" s="393"/>
      <c r="B512" s="90"/>
      <c r="C512" s="1692"/>
      <c r="D512" s="1693"/>
      <c r="E512" s="1693"/>
      <c r="F512" s="1693"/>
      <c r="G512" s="1693"/>
      <c r="H512" s="1693"/>
      <c r="I512" s="1693"/>
      <c r="J512" s="1693"/>
      <c r="K512" s="1693"/>
      <c r="L512" s="1694"/>
      <c r="M512" s="130"/>
      <c r="N512" s="420"/>
      <c r="O512" s="421"/>
      <c r="IG512" s="422"/>
    </row>
    <row r="513" spans="1:241" s="12" customFormat="1" ht="22.5" customHeight="1">
      <c r="A513" s="393"/>
      <c r="B513" s="90"/>
      <c r="C513" s="1692"/>
      <c r="D513" s="1693"/>
      <c r="E513" s="1693"/>
      <c r="F513" s="1693"/>
      <c r="G513" s="1693"/>
      <c r="H513" s="1693"/>
      <c r="I513" s="1693"/>
      <c r="J513" s="1693"/>
      <c r="K513" s="1693"/>
      <c r="L513" s="1694"/>
      <c r="M513" s="130"/>
      <c r="N513" s="420"/>
      <c r="O513" s="421"/>
    </row>
    <row r="514" spans="1:241" s="12" customFormat="1" ht="22.5" customHeight="1">
      <c r="A514" s="393"/>
      <c r="B514" s="90"/>
      <c r="C514" s="1692"/>
      <c r="D514" s="1693"/>
      <c r="E514" s="1693"/>
      <c r="F514" s="1693"/>
      <c r="G514" s="1693"/>
      <c r="H514" s="1693"/>
      <c r="I514" s="1693"/>
      <c r="J514" s="1693"/>
      <c r="K514" s="1693"/>
      <c r="L514" s="1694"/>
      <c r="M514" s="130"/>
      <c r="N514" s="420"/>
      <c r="O514" s="421"/>
    </row>
    <row r="515" spans="1:241" s="12" customFormat="1" ht="22.5" customHeight="1">
      <c r="A515" s="393"/>
      <c r="B515" s="90"/>
      <c r="C515" s="1692"/>
      <c r="D515" s="1693"/>
      <c r="E515" s="1693"/>
      <c r="F515" s="1693"/>
      <c r="G515" s="1693"/>
      <c r="H515" s="1693"/>
      <c r="I515" s="1693"/>
      <c r="J515" s="1693"/>
      <c r="K515" s="1693"/>
      <c r="L515" s="1694"/>
      <c r="M515" s="130"/>
      <c r="N515" s="420"/>
      <c r="O515" s="421"/>
    </row>
    <row r="516" spans="1:241" s="12" customFormat="1" ht="22.5" customHeight="1">
      <c r="A516" s="393"/>
      <c r="B516" s="90"/>
      <c r="C516" s="1692"/>
      <c r="D516" s="1693"/>
      <c r="E516" s="1693"/>
      <c r="F516" s="1693"/>
      <c r="G516" s="1693"/>
      <c r="H516" s="1693"/>
      <c r="I516" s="1693"/>
      <c r="J516" s="1693"/>
      <c r="K516" s="1693"/>
      <c r="L516" s="1694"/>
      <c r="M516" s="130"/>
      <c r="N516" s="420"/>
      <c r="O516" s="421"/>
    </row>
    <row r="517" spans="1:241" s="12" customFormat="1" ht="22.5" customHeight="1">
      <c r="A517" s="393"/>
      <c r="B517" s="90"/>
      <c r="C517" s="1692"/>
      <c r="D517" s="1693"/>
      <c r="E517" s="1693"/>
      <c r="F517" s="1693"/>
      <c r="G517" s="1693"/>
      <c r="H517" s="1693"/>
      <c r="I517" s="1693"/>
      <c r="J517" s="1693"/>
      <c r="K517" s="1693"/>
      <c r="L517" s="1694"/>
      <c r="M517" s="130"/>
      <c r="N517" s="420"/>
      <c r="O517" s="421"/>
    </row>
    <row r="518" spans="1:241" s="12" customFormat="1" ht="22.5" customHeight="1">
      <c r="A518" s="393"/>
      <c r="B518" s="90"/>
      <c r="C518" s="1692"/>
      <c r="D518" s="1693"/>
      <c r="E518" s="1693"/>
      <c r="F518" s="1693"/>
      <c r="G518" s="1693"/>
      <c r="H518" s="1693"/>
      <c r="I518" s="1693"/>
      <c r="J518" s="1693"/>
      <c r="K518" s="1693"/>
      <c r="L518" s="1694"/>
      <c r="M518" s="130"/>
      <c r="N518" s="420"/>
      <c r="O518" s="421"/>
    </row>
    <row r="519" spans="1:241" s="12" customFormat="1" ht="22.5" customHeight="1">
      <c r="A519" s="393"/>
      <c r="B519" s="90"/>
      <c r="C519" s="1692"/>
      <c r="D519" s="1693"/>
      <c r="E519" s="1693"/>
      <c r="F519" s="1693"/>
      <c r="G519" s="1693"/>
      <c r="H519" s="1693"/>
      <c r="I519" s="1693"/>
      <c r="J519" s="1693"/>
      <c r="K519" s="1693"/>
      <c r="L519" s="1694"/>
      <c r="M519" s="130"/>
      <c r="N519" s="420"/>
      <c r="O519" s="421"/>
    </row>
    <row r="520" spans="1:241" s="12" customFormat="1" ht="22.5" customHeight="1">
      <c r="A520" s="393"/>
      <c r="B520" s="90"/>
      <c r="C520" s="1692"/>
      <c r="D520" s="1693"/>
      <c r="E520" s="1693"/>
      <c r="F520" s="1693"/>
      <c r="G520" s="1693"/>
      <c r="H520" s="1693"/>
      <c r="I520" s="1693"/>
      <c r="J520" s="1693"/>
      <c r="K520" s="1693"/>
      <c r="L520" s="1694"/>
      <c r="M520" s="130"/>
      <c r="N520" s="420"/>
      <c r="O520" s="421"/>
    </row>
    <row r="521" spans="1:241" s="12" customFormat="1" ht="22.5" customHeight="1">
      <c r="A521" s="393"/>
      <c r="B521" s="90"/>
      <c r="C521" s="1692"/>
      <c r="D521" s="1693"/>
      <c r="E521" s="1693"/>
      <c r="F521" s="1693"/>
      <c r="G521" s="1693"/>
      <c r="H521" s="1693"/>
      <c r="I521" s="1693"/>
      <c r="J521" s="1693"/>
      <c r="K521" s="1693"/>
      <c r="L521" s="1694"/>
      <c r="M521" s="130"/>
      <c r="N521" s="420"/>
      <c r="O521" s="421"/>
    </row>
    <row r="522" spans="1:241" s="12" customFormat="1" ht="22.5" customHeight="1">
      <c r="A522" s="393"/>
      <c r="B522" s="90"/>
      <c r="C522" s="1692"/>
      <c r="D522" s="1693"/>
      <c r="E522" s="1693"/>
      <c r="F522" s="1693"/>
      <c r="G522" s="1693"/>
      <c r="H522" s="1693"/>
      <c r="I522" s="1693"/>
      <c r="J522" s="1693"/>
      <c r="K522" s="1693"/>
      <c r="L522" s="1694"/>
      <c r="M522" s="130"/>
      <c r="N522" s="420"/>
      <c r="O522" s="421"/>
    </row>
    <row r="523" spans="1:241" s="12" customFormat="1" ht="22.5" customHeight="1">
      <c r="A523" s="393"/>
      <c r="B523" s="90"/>
      <c r="C523" s="1692"/>
      <c r="D523" s="1693"/>
      <c r="E523" s="1693"/>
      <c r="F523" s="1693"/>
      <c r="G523" s="1693"/>
      <c r="H523" s="1693"/>
      <c r="I523" s="1693"/>
      <c r="J523" s="1693"/>
      <c r="K523" s="1693"/>
      <c r="L523" s="1694"/>
      <c r="M523" s="130"/>
      <c r="N523" s="420"/>
      <c r="O523" s="421"/>
    </row>
    <row r="524" spans="1:241" s="12" customFormat="1" ht="22.5" customHeight="1">
      <c r="A524" s="393"/>
      <c r="B524" s="90"/>
      <c r="C524" s="1692"/>
      <c r="D524" s="1693"/>
      <c r="E524" s="1693"/>
      <c r="F524" s="1693"/>
      <c r="G524" s="1693"/>
      <c r="H524" s="1693"/>
      <c r="I524" s="1693"/>
      <c r="J524" s="1693"/>
      <c r="K524" s="1693"/>
      <c r="L524" s="1694"/>
      <c r="M524" s="130"/>
      <c r="N524" s="420"/>
      <c r="O524" s="421"/>
    </row>
    <row r="525" spans="1:241" s="12" customFormat="1" ht="22.5" customHeight="1">
      <c r="A525" s="393"/>
      <c r="B525" s="90"/>
      <c r="C525" s="1692"/>
      <c r="D525" s="1693"/>
      <c r="E525" s="1693"/>
      <c r="F525" s="1693"/>
      <c r="G525" s="1693"/>
      <c r="H525" s="1693"/>
      <c r="I525" s="1693"/>
      <c r="J525" s="1693"/>
      <c r="K525" s="1693"/>
      <c r="L525" s="1694"/>
      <c r="M525" s="130"/>
      <c r="N525" s="420"/>
      <c r="O525" s="421"/>
    </row>
    <row r="526" spans="1:241" s="12" customFormat="1" ht="22.5" customHeight="1">
      <c r="A526" s="393"/>
      <c r="B526" s="156"/>
      <c r="C526" s="1692"/>
      <c r="D526" s="1693"/>
      <c r="E526" s="1693"/>
      <c r="F526" s="1693"/>
      <c r="G526" s="1693"/>
      <c r="H526" s="1693"/>
      <c r="I526" s="1693"/>
      <c r="J526" s="1693"/>
      <c r="K526" s="1693"/>
      <c r="L526" s="1694"/>
      <c r="M526" s="130"/>
      <c r="N526" s="420"/>
      <c r="O526" s="421"/>
      <c r="IG526" s="422"/>
    </row>
    <row r="527" spans="1:241" s="12" customFormat="1" ht="22.5" customHeight="1">
      <c r="A527" s="393"/>
      <c r="B527" s="90"/>
      <c r="C527" s="1692"/>
      <c r="D527" s="1693"/>
      <c r="E527" s="1693"/>
      <c r="F527" s="1693"/>
      <c r="G527" s="1693"/>
      <c r="H527" s="1693"/>
      <c r="I527" s="1693"/>
      <c r="J527" s="1693"/>
      <c r="K527" s="1693"/>
      <c r="L527" s="1694"/>
      <c r="M527" s="130"/>
      <c r="N527" s="420"/>
      <c r="O527" s="421"/>
      <c r="IG527" s="422"/>
    </row>
    <row r="528" spans="1:241" s="12" customFormat="1" ht="22.5" customHeight="1">
      <c r="A528" s="393"/>
      <c r="B528" s="90"/>
      <c r="C528" s="1692"/>
      <c r="D528" s="1693"/>
      <c r="E528" s="1693"/>
      <c r="F528" s="1693"/>
      <c r="G528" s="1693"/>
      <c r="H528" s="1693"/>
      <c r="I528" s="1693"/>
      <c r="J528" s="1693"/>
      <c r="K528" s="1693"/>
      <c r="L528" s="1694"/>
      <c r="M528" s="130"/>
      <c r="N528" s="420"/>
      <c r="O528" s="421"/>
      <c r="IG528" s="422"/>
    </row>
    <row r="529" spans="1:15" s="12" customFormat="1" ht="22.5" customHeight="1">
      <c r="A529" s="393"/>
      <c r="B529" s="90"/>
      <c r="C529" s="1692"/>
      <c r="D529" s="1693"/>
      <c r="E529" s="1693"/>
      <c r="F529" s="1693"/>
      <c r="G529" s="1693"/>
      <c r="H529" s="1693"/>
      <c r="I529" s="1693"/>
      <c r="J529" s="1693"/>
      <c r="K529" s="1693"/>
      <c r="L529" s="1694"/>
      <c r="M529" s="130"/>
      <c r="N529" s="420"/>
      <c r="O529" s="421"/>
    </row>
    <row r="530" spans="1:15" s="12" customFormat="1" ht="22.5" customHeight="1">
      <c r="A530" s="393"/>
      <c r="B530" s="90"/>
      <c r="C530" s="1692"/>
      <c r="D530" s="1693"/>
      <c r="E530" s="1693"/>
      <c r="F530" s="1693"/>
      <c r="G530" s="1693"/>
      <c r="H530" s="1693"/>
      <c r="I530" s="1693"/>
      <c r="J530" s="1693"/>
      <c r="K530" s="1693"/>
      <c r="L530" s="1694"/>
      <c r="M530" s="130"/>
      <c r="N530" s="420"/>
      <c r="O530" s="421"/>
    </row>
    <row r="531" spans="1:15" s="12" customFormat="1" ht="22.5" customHeight="1">
      <c r="A531" s="393"/>
      <c r="B531" s="90"/>
      <c r="C531" s="1692"/>
      <c r="D531" s="1693"/>
      <c r="E531" s="1693"/>
      <c r="F531" s="1693"/>
      <c r="G531" s="1693"/>
      <c r="H531" s="1693"/>
      <c r="I531" s="1693"/>
      <c r="J531" s="1693"/>
      <c r="K531" s="1693"/>
      <c r="L531" s="1694"/>
      <c r="M531" s="130"/>
      <c r="N531" s="420"/>
      <c r="O531" s="421"/>
    </row>
    <row r="532" spans="1:15" s="12" customFormat="1" ht="22.5" customHeight="1">
      <c r="A532" s="393"/>
      <c r="B532" s="90"/>
      <c r="C532" s="1692"/>
      <c r="D532" s="1693"/>
      <c r="E532" s="1693"/>
      <c r="F532" s="1693"/>
      <c r="G532" s="1693"/>
      <c r="H532" s="1693"/>
      <c r="I532" s="1693"/>
      <c r="J532" s="1693"/>
      <c r="K532" s="1693"/>
      <c r="L532" s="1694"/>
      <c r="M532" s="130"/>
      <c r="N532" s="420"/>
      <c r="O532" s="421"/>
    </row>
    <row r="533" spans="1:15" s="12" customFormat="1" ht="22.5" customHeight="1">
      <c r="A533" s="393"/>
      <c r="B533" s="90"/>
      <c r="C533" s="1692"/>
      <c r="D533" s="1693"/>
      <c r="E533" s="1693"/>
      <c r="F533" s="1693"/>
      <c r="G533" s="1693"/>
      <c r="H533" s="1693"/>
      <c r="I533" s="1693"/>
      <c r="J533" s="1693"/>
      <c r="K533" s="1693"/>
      <c r="L533" s="1694"/>
      <c r="M533" s="130"/>
      <c r="N533" s="420"/>
      <c r="O533" s="421"/>
    </row>
    <row r="534" spans="1:15" s="12" customFormat="1" ht="22.5" customHeight="1">
      <c r="A534" s="393"/>
      <c r="B534" s="90"/>
      <c r="C534" s="1692"/>
      <c r="D534" s="1693"/>
      <c r="E534" s="1693"/>
      <c r="F534" s="1693"/>
      <c r="G534" s="1693"/>
      <c r="H534" s="1693"/>
      <c r="I534" s="1693"/>
      <c r="J534" s="1693"/>
      <c r="K534" s="1693"/>
      <c r="L534" s="1694"/>
      <c r="M534" s="130"/>
      <c r="N534" s="420"/>
      <c r="O534" s="421"/>
    </row>
    <row r="535" spans="1:15" s="12" customFormat="1" ht="22.5" customHeight="1">
      <c r="A535" s="393"/>
      <c r="B535" s="90"/>
      <c r="C535" s="1692"/>
      <c r="D535" s="1693"/>
      <c r="E535" s="1693"/>
      <c r="F535" s="1693"/>
      <c r="G535" s="1693"/>
      <c r="H535" s="1693"/>
      <c r="I535" s="1693"/>
      <c r="J535" s="1693"/>
      <c r="K535" s="1693"/>
      <c r="L535" s="1694"/>
      <c r="M535" s="130"/>
      <c r="N535" s="420"/>
      <c r="O535" s="421"/>
    </row>
    <row r="536" spans="1:15" s="12" customFormat="1" ht="22.5" customHeight="1">
      <c r="A536" s="393"/>
      <c r="B536" s="90"/>
      <c r="C536" s="1692"/>
      <c r="D536" s="1693"/>
      <c r="E536" s="1693"/>
      <c r="F536" s="1693"/>
      <c r="G536" s="1693"/>
      <c r="H536" s="1693"/>
      <c r="I536" s="1693"/>
      <c r="J536" s="1693"/>
      <c r="K536" s="1693"/>
      <c r="L536" s="1694"/>
      <c r="M536" s="130"/>
      <c r="N536" s="420"/>
      <c r="O536" s="421"/>
    </row>
    <row r="537" spans="1:15" s="12" customFormat="1" ht="22.5" customHeight="1">
      <c r="A537" s="393"/>
      <c r="B537" s="90"/>
      <c r="C537" s="1692"/>
      <c r="D537" s="1693"/>
      <c r="E537" s="1693"/>
      <c r="F537" s="1693"/>
      <c r="G537" s="1693"/>
      <c r="H537" s="1693"/>
      <c r="I537" s="1693"/>
      <c r="J537" s="1693"/>
      <c r="K537" s="1693"/>
      <c r="L537" s="1694"/>
      <c r="M537" s="130"/>
      <c r="N537" s="420"/>
      <c r="O537" s="421"/>
    </row>
    <row r="538" spans="1:15" s="12" customFormat="1" ht="22.5" customHeight="1">
      <c r="A538" s="393"/>
      <c r="B538" s="90"/>
      <c r="C538" s="1692"/>
      <c r="D538" s="1693"/>
      <c r="E538" s="1693"/>
      <c r="F538" s="1693"/>
      <c r="G538" s="1693"/>
      <c r="H538" s="1693"/>
      <c r="I538" s="1693"/>
      <c r="J538" s="1693"/>
      <c r="K538" s="1693"/>
      <c r="L538" s="1694"/>
      <c r="M538" s="130"/>
      <c r="N538" s="420"/>
      <c r="O538" s="421"/>
    </row>
    <row r="539" spans="1:15" s="12" customFormat="1" ht="22.5" customHeight="1">
      <c r="A539" s="393"/>
      <c r="B539" s="90"/>
      <c r="C539" s="1692"/>
      <c r="D539" s="1693"/>
      <c r="E539" s="1693"/>
      <c r="F539" s="1693"/>
      <c r="G539" s="1693"/>
      <c r="H539" s="1693"/>
      <c r="I539" s="1693"/>
      <c r="J539" s="1693"/>
      <c r="K539" s="1693"/>
      <c r="L539" s="1694"/>
      <c r="M539" s="130"/>
      <c r="N539" s="420"/>
      <c r="O539" s="421"/>
    </row>
    <row r="540" spans="1:15" s="12" customFormat="1" ht="22.5" customHeight="1">
      <c r="A540" s="393"/>
      <c r="B540" s="90"/>
      <c r="C540" s="1692"/>
      <c r="D540" s="1693"/>
      <c r="E540" s="1693"/>
      <c r="F540" s="1693"/>
      <c r="G540" s="1693"/>
      <c r="H540" s="1693"/>
      <c r="I540" s="1693"/>
      <c r="J540" s="1693"/>
      <c r="K540" s="1693"/>
      <c r="L540" s="1694"/>
      <c r="M540" s="130"/>
      <c r="N540" s="420"/>
      <c r="O540" s="421"/>
    </row>
    <row r="541" spans="1:15" s="12" customFormat="1" ht="22.5" customHeight="1">
      <c r="A541" s="393"/>
      <c r="B541" s="90"/>
      <c r="C541" s="1692"/>
      <c r="D541" s="1693"/>
      <c r="E541" s="1693"/>
      <c r="F541" s="1693"/>
      <c r="G541" s="1693"/>
      <c r="H541" s="1693"/>
      <c r="I541" s="1693"/>
      <c r="J541" s="1693"/>
      <c r="K541" s="1693"/>
      <c r="L541" s="1694"/>
      <c r="M541" s="130"/>
      <c r="N541" s="420"/>
      <c r="O541" s="421"/>
    </row>
    <row r="542" spans="1:15" s="12" customFormat="1" ht="22.5" customHeight="1">
      <c r="A542" s="393"/>
      <c r="B542" s="90"/>
      <c r="C542" s="1692"/>
      <c r="D542" s="1693"/>
      <c r="E542" s="1693"/>
      <c r="F542" s="1693"/>
      <c r="G542" s="1693"/>
      <c r="H542" s="1693"/>
      <c r="I542" s="1693"/>
      <c r="J542" s="1693"/>
      <c r="K542" s="1693"/>
      <c r="L542" s="1694"/>
      <c r="M542" s="130"/>
      <c r="N542" s="420"/>
      <c r="O542" s="421"/>
    </row>
    <row r="543" spans="1:15" s="12" customFormat="1" ht="22.5" customHeight="1">
      <c r="A543" s="393"/>
      <c r="B543" s="90"/>
      <c r="C543" s="1692"/>
      <c r="D543" s="1693"/>
      <c r="E543" s="1693"/>
      <c r="F543" s="1693"/>
      <c r="G543" s="1693"/>
      <c r="H543" s="1693"/>
      <c r="I543" s="1693"/>
      <c r="J543" s="1693"/>
      <c r="K543" s="1693"/>
      <c r="L543" s="1694"/>
      <c r="M543" s="130"/>
      <c r="N543" s="420"/>
      <c r="O543" s="421"/>
    </row>
    <row r="544" spans="1:15" s="12" customFormat="1" ht="22.5" customHeight="1">
      <c r="A544" s="393"/>
      <c r="B544" s="90"/>
      <c r="C544" s="1692"/>
      <c r="D544" s="1693"/>
      <c r="E544" s="1693"/>
      <c r="F544" s="1693"/>
      <c r="G544" s="1693"/>
      <c r="H544" s="1693"/>
      <c r="I544" s="1693"/>
      <c r="J544" s="1693"/>
      <c r="K544" s="1693"/>
      <c r="L544" s="1694"/>
      <c r="M544" s="130"/>
      <c r="N544" s="420"/>
      <c r="O544" s="421"/>
    </row>
    <row r="545" spans="1:15" s="59" customFormat="1" ht="6" customHeight="1">
      <c r="A545" s="216"/>
      <c r="B545" s="92"/>
      <c r="C545" s="92"/>
      <c r="D545" s="867"/>
      <c r="E545" s="868"/>
      <c r="F545" s="868"/>
      <c r="G545" s="868"/>
      <c r="H545" s="868"/>
      <c r="I545" s="868"/>
      <c r="J545" s="867"/>
      <c r="K545" s="867"/>
      <c r="L545" s="93"/>
      <c r="M545" s="23"/>
      <c r="N545" s="51"/>
      <c r="O545" s="363"/>
    </row>
    <row r="546" spans="1:15" s="20" customFormat="1" ht="23.25" customHeight="1">
      <c r="A546" s="371"/>
      <c r="B546" s="1697" t="s">
        <v>6</v>
      </c>
      <c r="C546" s="1697"/>
      <c r="D546" s="1698"/>
      <c r="E546" s="1698"/>
      <c r="F546" s="1698"/>
      <c r="G546" s="1698"/>
      <c r="H546" s="1698"/>
      <c r="I546" s="1698"/>
      <c r="J546" s="1698"/>
      <c r="K546" s="1698"/>
      <c r="L546" s="1697"/>
      <c r="M546" s="1697"/>
      <c r="N546" s="1697"/>
      <c r="O546" s="1699"/>
    </row>
    <row r="547" spans="1:15" s="51" customFormat="1" ht="12.75" customHeight="1">
      <c r="A547" s="363"/>
      <c r="B547" s="224" t="str">
        <f>B494</f>
        <v>FAPESP,  SETEMBRO DE 2015</v>
      </c>
      <c r="C547" s="429"/>
      <c r="D547" s="845"/>
      <c r="E547" s="845"/>
      <c r="F547" s="845"/>
      <c r="G547" s="845"/>
      <c r="H547" s="845"/>
      <c r="I547" s="845"/>
      <c r="J547" s="845"/>
      <c r="K547" s="845"/>
      <c r="L547" s="429"/>
      <c r="M547" s="104"/>
      <c r="N547" s="20">
        <v>2</v>
      </c>
      <c r="O547" s="1699"/>
    </row>
    <row r="548" spans="1:15" s="51" customFormat="1">
      <c r="A548" s="523"/>
      <c r="C548" s="62"/>
      <c r="D548" s="832"/>
      <c r="E548" s="832"/>
      <c r="F548" s="831"/>
      <c r="G548" s="831"/>
      <c r="H548" s="831"/>
      <c r="I548" s="831"/>
      <c r="J548" s="831"/>
      <c r="K548" s="831"/>
      <c r="L548" s="62"/>
      <c r="O548" s="216"/>
    </row>
    <row r="549" spans="1:15" s="51" customFormat="1" ht="18">
      <c r="A549" s="523"/>
      <c r="B549" s="408" t="str">
        <f>B496</f>
        <v>3- MATERIAL DE CONSUMO A SER ADQUIRIDO NO BRASIL</v>
      </c>
      <c r="C549" s="62"/>
      <c r="D549" s="832"/>
      <c r="E549" s="832"/>
      <c r="F549" s="831"/>
      <c r="G549" s="831"/>
      <c r="H549" s="831"/>
      <c r="I549" s="831"/>
      <c r="J549" s="831"/>
      <c r="K549" s="831"/>
      <c r="L549" s="62"/>
      <c r="O549" s="523"/>
    </row>
    <row r="550" spans="1:15" s="51" customFormat="1">
      <c r="A550" s="523"/>
      <c r="B550" s="1704" t="s">
        <v>1</v>
      </c>
      <c r="C550" s="1705" t="s">
        <v>8</v>
      </c>
      <c r="D550" s="1582"/>
      <c r="E550" s="1582"/>
      <c r="F550" s="1582"/>
      <c r="G550" s="1582"/>
      <c r="H550" s="1582"/>
      <c r="I550" s="1582"/>
      <c r="J550" s="1582"/>
      <c r="K550" s="1582"/>
      <c r="L550" s="1576"/>
      <c r="M550" s="1706" t="s">
        <v>127</v>
      </c>
      <c r="N550" s="1708" t="s">
        <v>2</v>
      </c>
      <c r="O550" s="523"/>
    </row>
    <row r="551" spans="1:15" s="51" customFormat="1">
      <c r="A551" s="523"/>
      <c r="B551" s="1704"/>
      <c r="C551" s="1576"/>
      <c r="D551" s="1582"/>
      <c r="E551" s="1582"/>
      <c r="F551" s="1582"/>
      <c r="G551" s="1582"/>
      <c r="H551" s="1582"/>
      <c r="I551" s="1582"/>
      <c r="J551" s="1582"/>
      <c r="K551" s="1582"/>
      <c r="L551" s="1576"/>
      <c r="M551" s="1707"/>
      <c r="N551" s="1551"/>
      <c r="O551" s="523"/>
    </row>
    <row r="552" spans="1:15" s="12" customFormat="1" ht="22.5" customHeight="1">
      <c r="A552" s="380"/>
      <c r="B552" s="156"/>
      <c r="C552" s="1692"/>
      <c r="D552" s="1693"/>
      <c r="E552" s="1693"/>
      <c r="F552" s="1693"/>
      <c r="G552" s="1693"/>
      <c r="H552" s="1693"/>
      <c r="I552" s="1693"/>
      <c r="J552" s="1693"/>
      <c r="K552" s="1693"/>
      <c r="L552" s="1694"/>
      <c r="M552" s="130"/>
      <c r="N552" s="420"/>
      <c r="O552" s="380"/>
    </row>
    <row r="553" spans="1:15" s="12" customFormat="1" ht="22.5" customHeight="1">
      <c r="A553" s="380"/>
      <c r="B553" s="90"/>
      <c r="C553" s="1692"/>
      <c r="D553" s="1693"/>
      <c r="E553" s="1693"/>
      <c r="F553" s="1693"/>
      <c r="G553" s="1693"/>
      <c r="H553" s="1693"/>
      <c r="I553" s="1693"/>
      <c r="J553" s="1693"/>
      <c r="K553" s="1693"/>
      <c r="L553" s="1694"/>
      <c r="M553" s="130"/>
      <c r="N553" s="420"/>
      <c r="O553" s="380"/>
    </row>
    <row r="554" spans="1:15" s="12" customFormat="1" ht="22.5" customHeight="1">
      <c r="A554" s="380"/>
      <c r="B554" s="90"/>
      <c r="C554" s="1692"/>
      <c r="D554" s="1693"/>
      <c r="E554" s="1693"/>
      <c r="F554" s="1693"/>
      <c r="G554" s="1693"/>
      <c r="H554" s="1693"/>
      <c r="I554" s="1693"/>
      <c r="J554" s="1693"/>
      <c r="K554" s="1693"/>
      <c r="L554" s="1694"/>
      <c r="M554" s="130"/>
      <c r="N554" s="420"/>
      <c r="O554" s="380"/>
    </row>
    <row r="555" spans="1:15" s="12" customFormat="1" ht="22.5" customHeight="1">
      <c r="A555" s="380"/>
      <c r="B555" s="90"/>
      <c r="C555" s="1692"/>
      <c r="D555" s="1693"/>
      <c r="E555" s="1693"/>
      <c r="F555" s="1693"/>
      <c r="G555" s="1693"/>
      <c r="H555" s="1693"/>
      <c r="I555" s="1693"/>
      <c r="J555" s="1693"/>
      <c r="K555" s="1693"/>
      <c r="L555" s="1694"/>
      <c r="M555" s="130"/>
      <c r="N555" s="420"/>
      <c r="O555" s="380"/>
    </row>
    <row r="556" spans="1:15" s="12" customFormat="1" ht="22.5" customHeight="1">
      <c r="A556" s="380"/>
      <c r="B556" s="90"/>
      <c r="C556" s="1692"/>
      <c r="D556" s="1693"/>
      <c r="E556" s="1693"/>
      <c r="F556" s="1693"/>
      <c r="G556" s="1693"/>
      <c r="H556" s="1693"/>
      <c r="I556" s="1693"/>
      <c r="J556" s="1693"/>
      <c r="K556" s="1693"/>
      <c r="L556" s="1694"/>
      <c r="M556" s="130"/>
      <c r="N556" s="420"/>
      <c r="O556" s="380"/>
    </row>
    <row r="557" spans="1:15" s="12" customFormat="1" ht="22.5" customHeight="1">
      <c r="A557" s="380"/>
      <c r="B557" s="90"/>
      <c r="C557" s="1692"/>
      <c r="D557" s="1693"/>
      <c r="E557" s="1693"/>
      <c r="F557" s="1693"/>
      <c r="G557" s="1693"/>
      <c r="H557" s="1693"/>
      <c r="I557" s="1693"/>
      <c r="J557" s="1693"/>
      <c r="K557" s="1693"/>
      <c r="L557" s="1694"/>
      <c r="M557" s="130"/>
      <c r="N557" s="420"/>
      <c r="O557" s="380"/>
    </row>
    <row r="558" spans="1:15" s="12" customFormat="1" ht="22.5" customHeight="1">
      <c r="A558" s="380"/>
      <c r="B558" s="90"/>
      <c r="C558" s="1692"/>
      <c r="D558" s="1693"/>
      <c r="E558" s="1693"/>
      <c r="F558" s="1693"/>
      <c r="G558" s="1693"/>
      <c r="H558" s="1693"/>
      <c r="I558" s="1693"/>
      <c r="J558" s="1693"/>
      <c r="K558" s="1693"/>
      <c r="L558" s="1694"/>
      <c r="M558" s="130"/>
      <c r="N558" s="420"/>
      <c r="O558" s="380"/>
    </row>
    <row r="559" spans="1:15" s="12" customFormat="1" ht="22.5" customHeight="1">
      <c r="A559" s="380"/>
      <c r="B559" s="90"/>
      <c r="C559" s="1692"/>
      <c r="D559" s="1693"/>
      <c r="E559" s="1693"/>
      <c r="F559" s="1693"/>
      <c r="G559" s="1693"/>
      <c r="H559" s="1693"/>
      <c r="I559" s="1693"/>
      <c r="J559" s="1693"/>
      <c r="K559" s="1693"/>
      <c r="L559" s="1694"/>
      <c r="M559" s="130"/>
      <c r="N559" s="420"/>
      <c r="O559" s="380"/>
    </row>
    <row r="560" spans="1:15" s="12" customFormat="1" ht="22.5" customHeight="1">
      <c r="A560" s="380"/>
      <c r="B560" s="90"/>
      <c r="C560" s="1692"/>
      <c r="D560" s="1693"/>
      <c r="E560" s="1693"/>
      <c r="F560" s="1693"/>
      <c r="G560" s="1693"/>
      <c r="H560" s="1693"/>
      <c r="I560" s="1693"/>
      <c r="J560" s="1693"/>
      <c r="K560" s="1693"/>
      <c r="L560" s="1694"/>
      <c r="M560" s="130"/>
      <c r="N560" s="420"/>
      <c r="O560" s="380"/>
    </row>
    <row r="561" spans="1:15" s="12" customFormat="1" ht="22.5" customHeight="1">
      <c r="A561" s="380"/>
      <c r="B561" s="90"/>
      <c r="C561" s="1692"/>
      <c r="D561" s="1693"/>
      <c r="E561" s="1693"/>
      <c r="F561" s="1693"/>
      <c r="G561" s="1693"/>
      <c r="H561" s="1693"/>
      <c r="I561" s="1693"/>
      <c r="J561" s="1693"/>
      <c r="K561" s="1693"/>
      <c r="L561" s="1694"/>
      <c r="M561" s="130"/>
      <c r="N561" s="420"/>
      <c r="O561" s="380"/>
    </row>
    <row r="562" spans="1:15" s="12" customFormat="1" ht="22.5" customHeight="1">
      <c r="A562" s="380"/>
      <c r="B562" s="90"/>
      <c r="C562" s="1692"/>
      <c r="D562" s="1693"/>
      <c r="E562" s="1693"/>
      <c r="F562" s="1693"/>
      <c r="G562" s="1693"/>
      <c r="H562" s="1693"/>
      <c r="I562" s="1693"/>
      <c r="J562" s="1693"/>
      <c r="K562" s="1693"/>
      <c r="L562" s="1694"/>
      <c r="M562" s="130"/>
      <c r="N562" s="420"/>
      <c r="O562" s="380"/>
    </row>
    <row r="563" spans="1:15" s="12" customFormat="1" ht="22.5" customHeight="1">
      <c r="A563" s="380"/>
      <c r="B563" s="90"/>
      <c r="C563" s="1692"/>
      <c r="D563" s="1693"/>
      <c r="E563" s="1693"/>
      <c r="F563" s="1693"/>
      <c r="G563" s="1693"/>
      <c r="H563" s="1693"/>
      <c r="I563" s="1693"/>
      <c r="J563" s="1693"/>
      <c r="K563" s="1693"/>
      <c r="L563" s="1694"/>
      <c r="M563" s="130"/>
      <c r="N563" s="420"/>
      <c r="O563" s="380"/>
    </row>
    <row r="564" spans="1:15" s="12" customFormat="1" ht="22.5" customHeight="1">
      <c r="A564" s="380"/>
      <c r="B564" s="90"/>
      <c r="C564" s="1692"/>
      <c r="D564" s="1693"/>
      <c r="E564" s="1693"/>
      <c r="F564" s="1693"/>
      <c r="G564" s="1693"/>
      <c r="H564" s="1693"/>
      <c r="I564" s="1693"/>
      <c r="J564" s="1693"/>
      <c r="K564" s="1693"/>
      <c r="L564" s="1694"/>
      <c r="M564" s="130"/>
      <c r="N564" s="420"/>
      <c r="O564" s="380"/>
    </row>
    <row r="565" spans="1:15" s="12" customFormat="1" ht="22.5" customHeight="1">
      <c r="A565" s="380"/>
      <c r="B565" s="90"/>
      <c r="C565" s="1692"/>
      <c r="D565" s="1693"/>
      <c r="E565" s="1693"/>
      <c r="F565" s="1693"/>
      <c r="G565" s="1693"/>
      <c r="H565" s="1693"/>
      <c r="I565" s="1693"/>
      <c r="J565" s="1693"/>
      <c r="K565" s="1693"/>
      <c r="L565" s="1694"/>
      <c r="M565" s="130"/>
      <c r="N565" s="420"/>
      <c r="O565" s="380"/>
    </row>
    <row r="566" spans="1:15" s="12" customFormat="1" ht="22.5" customHeight="1">
      <c r="A566" s="380"/>
      <c r="B566" s="90"/>
      <c r="C566" s="1692"/>
      <c r="D566" s="1693"/>
      <c r="E566" s="1693"/>
      <c r="F566" s="1693"/>
      <c r="G566" s="1693"/>
      <c r="H566" s="1693"/>
      <c r="I566" s="1693"/>
      <c r="J566" s="1693"/>
      <c r="K566" s="1693"/>
      <c r="L566" s="1694"/>
      <c r="M566" s="130"/>
      <c r="N566" s="420"/>
      <c r="O566" s="380"/>
    </row>
    <row r="567" spans="1:15" s="12" customFormat="1" ht="22.5" customHeight="1">
      <c r="A567" s="380"/>
      <c r="B567" s="90"/>
      <c r="C567" s="1692"/>
      <c r="D567" s="1693"/>
      <c r="E567" s="1693"/>
      <c r="F567" s="1693"/>
      <c r="G567" s="1693"/>
      <c r="H567" s="1693"/>
      <c r="I567" s="1693"/>
      <c r="J567" s="1693"/>
      <c r="K567" s="1693"/>
      <c r="L567" s="1694"/>
      <c r="M567" s="130"/>
      <c r="N567" s="420"/>
      <c r="O567" s="380"/>
    </row>
    <row r="568" spans="1:15" s="12" customFormat="1" ht="22.5" customHeight="1">
      <c r="A568" s="380"/>
      <c r="B568" s="90"/>
      <c r="C568" s="1692"/>
      <c r="D568" s="1693"/>
      <c r="E568" s="1693"/>
      <c r="F568" s="1693"/>
      <c r="G568" s="1693"/>
      <c r="H568" s="1693"/>
      <c r="I568" s="1693"/>
      <c r="J568" s="1693"/>
      <c r="K568" s="1693"/>
      <c r="L568" s="1694"/>
      <c r="M568" s="130"/>
      <c r="N568" s="420"/>
      <c r="O568" s="380"/>
    </row>
    <row r="569" spans="1:15" s="12" customFormat="1" ht="22.5" customHeight="1">
      <c r="A569" s="380"/>
      <c r="B569" s="90"/>
      <c r="C569" s="1692"/>
      <c r="D569" s="1693"/>
      <c r="E569" s="1693"/>
      <c r="F569" s="1693"/>
      <c r="G569" s="1693"/>
      <c r="H569" s="1693"/>
      <c r="I569" s="1693"/>
      <c r="J569" s="1693"/>
      <c r="K569" s="1693"/>
      <c r="L569" s="1694"/>
      <c r="M569" s="130"/>
      <c r="N569" s="420"/>
      <c r="O569" s="380"/>
    </row>
    <row r="570" spans="1:15" s="12" customFormat="1" ht="22.5" customHeight="1">
      <c r="A570" s="380"/>
      <c r="B570" s="90"/>
      <c r="C570" s="1692"/>
      <c r="D570" s="1693"/>
      <c r="E570" s="1693"/>
      <c r="F570" s="1693"/>
      <c r="G570" s="1693"/>
      <c r="H570" s="1693"/>
      <c r="I570" s="1693"/>
      <c r="J570" s="1693"/>
      <c r="K570" s="1693"/>
      <c r="L570" s="1694"/>
      <c r="M570" s="130"/>
      <c r="N570" s="420"/>
      <c r="O570" s="380"/>
    </row>
    <row r="571" spans="1:15" s="12" customFormat="1" ht="22.5" customHeight="1">
      <c r="A571" s="380"/>
      <c r="B571" s="90"/>
      <c r="C571" s="1692"/>
      <c r="D571" s="1693"/>
      <c r="E571" s="1693"/>
      <c r="F571" s="1693"/>
      <c r="G571" s="1693"/>
      <c r="H571" s="1693"/>
      <c r="I571" s="1693"/>
      <c r="J571" s="1693"/>
      <c r="K571" s="1693"/>
      <c r="L571" s="1694"/>
      <c r="M571" s="130"/>
      <c r="N571" s="420"/>
      <c r="O571" s="380"/>
    </row>
    <row r="572" spans="1:15" s="12" customFormat="1" ht="22.5" customHeight="1">
      <c r="A572" s="380"/>
      <c r="B572" s="90"/>
      <c r="C572" s="1692"/>
      <c r="D572" s="1693"/>
      <c r="E572" s="1693"/>
      <c r="F572" s="1693"/>
      <c r="G572" s="1693"/>
      <c r="H572" s="1693"/>
      <c r="I572" s="1693"/>
      <c r="J572" s="1693"/>
      <c r="K572" s="1693"/>
      <c r="L572" s="1694"/>
      <c r="M572" s="130"/>
      <c r="N572" s="420"/>
      <c r="O572" s="380"/>
    </row>
    <row r="573" spans="1:15" s="12" customFormat="1" ht="22.5" customHeight="1">
      <c r="A573" s="380"/>
      <c r="B573" s="90"/>
      <c r="C573" s="1692"/>
      <c r="D573" s="1693"/>
      <c r="E573" s="1693"/>
      <c r="F573" s="1693"/>
      <c r="G573" s="1693"/>
      <c r="H573" s="1693"/>
      <c r="I573" s="1693"/>
      <c r="J573" s="1693"/>
      <c r="K573" s="1693"/>
      <c r="L573" s="1694"/>
      <c r="M573" s="130"/>
      <c r="N573" s="420"/>
      <c r="O573" s="380"/>
    </row>
    <row r="574" spans="1:15" s="12" customFormat="1" ht="22.5" customHeight="1">
      <c r="A574" s="380"/>
      <c r="B574" s="90"/>
      <c r="C574" s="1692"/>
      <c r="D574" s="1693"/>
      <c r="E574" s="1693"/>
      <c r="F574" s="1693"/>
      <c r="G574" s="1693"/>
      <c r="H574" s="1693"/>
      <c r="I574" s="1693"/>
      <c r="J574" s="1693"/>
      <c r="K574" s="1693"/>
      <c r="L574" s="1694"/>
      <c r="M574" s="130"/>
      <c r="N574" s="420"/>
      <c r="O574" s="380"/>
    </row>
    <row r="575" spans="1:15" s="12" customFormat="1" ht="22.5" customHeight="1">
      <c r="A575" s="380"/>
      <c r="B575" s="90"/>
      <c r="C575" s="1692"/>
      <c r="D575" s="1693"/>
      <c r="E575" s="1693"/>
      <c r="F575" s="1693"/>
      <c r="G575" s="1693"/>
      <c r="H575" s="1693"/>
      <c r="I575" s="1693"/>
      <c r="J575" s="1693"/>
      <c r="K575" s="1693"/>
      <c r="L575" s="1694"/>
      <c r="M575" s="130"/>
      <c r="N575" s="420"/>
      <c r="O575" s="380"/>
    </row>
    <row r="576" spans="1:15" s="12" customFormat="1" ht="22.5" customHeight="1">
      <c r="A576" s="380"/>
      <c r="B576" s="90"/>
      <c r="C576" s="1692"/>
      <c r="D576" s="1693"/>
      <c r="E576" s="1693"/>
      <c r="F576" s="1693"/>
      <c r="G576" s="1693"/>
      <c r="H576" s="1693"/>
      <c r="I576" s="1693"/>
      <c r="J576" s="1693"/>
      <c r="K576" s="1693"/>
      <c r="L576" s="1694"/>
      <c r="M576" s="130"/>
      <c r="N576" s="420"/>
      <c r="O576" s="380"/>
    </row>
    <row r="577" spans="1:15" s="12" customFormat="1" ht="22.5" customHeight="1">
      <c r="A577" s="380"/>
      <c r="B577" s="90"/>
      <c r="C577" s="1692"/>
      <c r="D577" s="1693"/>
      <c r="E577" s="1693"/>
      <c r="F577" s="1693"/>
      <c r="G577" s="1693"/>
      <c r="H577" s="1693"/>
      <c r="I577" s="1693"/>
      <c r="J577" s="1693"/>
      <c r="K577" s="1693"/>
      <c r="L577" s="1694"/>
      <c r="M577" s="130"/>
      <c r="N577" s="420"/>
      <c r="O577" s="380"/>
    </row>
    <row r="578" spans="1:15" s="12" customFormat="1" ht="22.5" customHeight="1">
      <c r="A578" s="380"/>
      <c r="B578" s="90"/>
      <c r="C578" s="1692"/>
      <c r="D578" s="1693"/>
      <c r="E578" s="1693"/>
      <c r="F578" s="1693"/>
      <c r="G578" s="1693"/>
      <c r="H578" s="1693"/>
      <c r="I578" s="1693"/>
      <c r="J578" s="1693"/>
      <c r="K578" s="1693"/>
      <c r="L578" s="1694"/>
      <c r="M578" s="130"/>
      <c r="N578" s="420"/>
      <c r="O578" s="380"/>
    </row>
    <row r="579" spans="1:15" s="12" customFormat="1" ht="22.5" customHeight="1">
      <c r="A579" s="380"/>
      <c r="B579" s="156"/>
      <c r="C579" s="1692"/>
      <c r="D579" s="1693"/>
      <c r="E579" s="1693"/>
      <c r="F579" s="1693"/>
      <c r="G579" s="1693"/>
      <c r="H579" s="1693"/>
      <c r="I579" s="1693"/>
      <c r="J579" s="1693"/>
      <c r="K579" s="1693"/>
      <c r="L579" s="1694"/>
      <c r="M579" s="130"/>
      <c r="N579" s="420"/>
      <c r="O579" s="380"/>
    </row>
    <row r="580" spans="1:15" s="12" customFormat="1" ht="22.5" customHeight="1">
      <c r="A580" s="380"/>
      <c r="B580" s="90"/>
      <c r="C580" s="1692"/>
      <c r="D580" s="1693"/>
      <c r="E580" s="1693"/>
      <c r="F580" s="1693"/>
      <c r="G580" s="1693"/>
      <c r="H580" s="1693"/>
      <c r="I580" s="1693"/>
      <c r="J580" s="1693"/>
      <c r="K580" s="1693"/>
      <c r="L580" s="1694"/>
      <c r="M580" s="130"/>
      <c r="N580" s="420"/>
      <c r="O580" s="380"/>
    </row>
    <row r="581" spans="1:15" s="12" customFormat="1" ht="22.5" customHeight="1">
      <c r="A581" s="380"/>
      <c r="B581" s="90"/>
      <c r="C581" s="1692"/>
      <c r="D581" s="1693"/>
      <c r="E581" s="1693"/>
      <c r="F581" s="1693"/>
      <c r="G581" s="1693"/>
      <c r="H581" s="1693"/>
      <c r="I581" s="1693"/>
      <c r="J581" s="1693"/>
      <c r="K581" s="1693"/>
      <c r="L581" s="1694"/>
      <c r="M581" s="130"/>
      <c r="N581" s="420"/>
      <c r="O581" s="380"/>
    </row>
    <row r="582" spans="1:15" s="12" customFormat="1" ht="22.5" customHeight="1">
      <c r="A582" s="380"/>
      <c r="B582" s="90"/>
      <c r="C582" s="1692"/>
      <c r="D582" s="1693"/>
      <c r="E582" s="1693"/>
      <c r="F582" s="1693"/>
      <c r="G582" s="1693"/>
      <c r="H582" s="1693"/>
      <c r="I582" s="1693"/>
      <c r="J582" s="1693"/>
      <c r="K582" s="1693"/>
      <c r="L582" s="1694"/>
      <c r="M582" s="130"/>
      <c r="N582" s="420"/>
      <c r="O582" s="380"/>
    </row>
    <row r="583" spans="1:15" s="12" customFormat="1" ht="22.5" customHeight="1">
      <c r="A583" s="380"/>
      <c r="B583" s="90"/>
      <c r="C583" s="1692"/>
      <c r="D583" s="1693"/>
      <c r="E583" s="1693"/>
      <c r="F583" s="1693"/>
      <c r="G583" s="1693"/>
      <c r="H583" s="1693"/>
      <c r="I583" s="1693"/>
      <c r="J583" s="1693"/>
      <c r="K583" s="1693"/>
      <c r="L583" s="1694"/>
      <c r="M583" s="130"/>
      <c r="N583" s="420"/>
      <c r="O583" s="380"/>
    </row>
    <row r="584" spans="1:15" s="12" customFormat="1" ht="22.5" customHeight="1">
      <c r="A584" s="380"/>
      <c r="B584" s="90"/>
      <c r="C584" s="1692"/>
      <c r="D584" s="1693"/>
      <c r="E584" s="1693"/>
      <c r="F584" s="1693"/>
      <c r="G584" s="1693"/>
      <c r="H584" s="1693"/>
      <c r="I584" s="1693"/>
      <c r="J584" s="1693"/>
      <c r="K584" s="1693"/>
      <c r="L584" s="1694"/>
      <c r="M584" s="130"/>
      <c r="N584" s="420"/>
      <c r="O584" s="380"/>
    </row>
    <row r="585" spans="1:15" s="12" customFormat="1" ht="22.5" customHeight="1">
      <c r="A585" s="380"/>
      <c r="B585" s="90"/>
      <c r="C585" s="1692"/>
      <c r="D585" s="1693"/>
      <c r="E585" s="1693"/>
      <c r="F585" s="1693"/>
      <c r="G585" s="1693"/>
      <c r="H585" s="1693"/>
      <c r="I585" s="1693"/>
      <c r="J585" s="1693"/>
      <c r="K585" s="1693"/>
      <c r="L585" s="1694"/>
      <c r="M585" s="130"/>
      <c r="N585" s="420"/>
      <c r="O585" s="380"/>
    </row>
    <row r="586" spans="1:15" s="12" customFormat="1" ht="22.5" customHeight="1">
      <c r="A586" s="380"/>
      <c r="B586" s="90"/>
      <c r="C586" s="1692"/>
      <c r="D586" s="1693"/>
      <c r="E586" s="1693"/>
      <c r="F586" s="1693"/>
      <c r="G586" s="1693"/>
      <c r="H586" s="1693"/>
      <c r="I586" s="1693"/>
      <c r="J586" s="1693"/>
      <c r="K586" s="1693"/>
      <c r="L586" s="1694"/>
      <c r="M586" s="130"/>
      <c r="N586" s="420"/>
      <c r="O586" s="380"/>
    </row>
    <row r="587" spans="1:15" s="12" customFormat="1" ht="22.5" customHeight="1">
      <c r="A587" s="380"/>
      <c r="B587" s="90"/>
      <c r="C587" s="1692"/>
      <c r="D587" s="1693"/>
      <c r="E587" s="1693"/>
      <c r="F587" s="1693"/>
      <c r="G587" s="1693"/>
      <c r="H587" s="1693"/>
      <c r="I587" s="1693"/>
      <c r="J587" s="1693"/>
      <c r="K587" s="1693"/>
      <c r="L587" s="1694"/>
      <c r="M587" s="130"/>
      <c r="N587" s="420"/>
      <c r="O587" s="380"/>
    </row>
    <row r="588" spans="1:15" s="12" customFormat="1" ht="22.5" customHeight="1">
      <c r="A588" s="380"/>
      <c r="B588" s="90"/>
      <c r="C588" s="1692"/>
      <c r="D588" s="1693"/>
      <c r="E588" s="1693"/>
      <c r="F588" s="1693"/>
      <c r="G588" s="1693"/>
      <c r="H588" s="1693"/>
      <c r="I588" s="1693"/>
      <c r="J588" s="1693"/>
      <c r="K588" s="1693"/>
      <c r="L588" s="1694"/>
      <c r="M588" s="130"/>
      <c r="N588" s="420"/>
      <c r="O588" s="380"/>
    </row>
    <row r="589" spans="1:15" s="12" customFormat="1" ht="22.5" customHeight="1">
      <c r="A589" s="380"/>
      <c r="B589" s="90"/>
      <c r="C589" s="1692"/>
      <c r="D589" s="1693"/>
      <c r="E589" s="1693"/>
      <c r="F589" s="1693"/>
      <c r="G589" s="1693"/>
      <c r="H589" s="1693"/>
      <c r="I589" s="1693"/>
      <c r="J589" s="1693"/>
      <c r="K589" s="1693"/>
      <c r="L589" s="1694"/>
      <c r="M589" s="130"/>
      <c r="N589" s="420"/>
      <c r="O589" s="380"/>
    </row>
    <row r="590" spans="1:15" s="12" customFormat="1" ht="22.5" customHeight="1">
      <c r="A590" s="380"/>
      <c r="B590" s="90"/>
      <c r="C590" s="1692"/>
      <c r="D590" s="1693"/>
      <c r="E590" s="1693"/>
      <c r="F590" s="1693"/>
      <c r="G590" s="1693"/>
      <c r="H590" s="1693"/>
      <c r="I590" s="1693"/>
      <c r="J590" s="1693"/>
      <c r="K590" s="1693"/>
      <c r="L590" s="1694"/>
      <c r="M590" s="130"/>
      <c r="N590" s="420"/>
      <c r="O590" s="380"/>
    </row>
    <row r="591" spans="1:15" s="12" customFormat="1" ht="22.5" customHeight="1">
      <c r="A591" s="380"/>
      <c r="B591" s="90"/>
      <c r="C591" s="1692"/>
      <c r="D591" s="1693"/>
      <c r="E591" s="1693"/>
      <c r="F591" s="1693"/>
      <c r="G591" s="1693"/>
      <c r="H591" s="1693"/>
      <c r="I591" s="1693"/>
      <c r="J591" s="1693"/>
      <c r="K591" s="1693"/>
      <c r="L591" s="1694"/>
      <c r="M591" s="130"/>
      <c r="N591" s="420"/>
      <c r="O591" s="380"/>
    </row>
    <row r="592" spans="1:15" s="12" customFormat="1" ht="22.5" customHeight="1">
      <c r="A592" s="380"/>
      <c r="B592" s="90"/>
      <c r="C592" s="1692"/>
      <c r="D592" s="1693"/>
      <c r="E592" s="1693"/>
      <c r="F592" s="1693"/>
      <c r="G592" s="1693"/>
      <c r="H592" s="1693"/>
      <c r="I592" s="1693"/>
      <c r="J592" s="1693"/>
      <c r="K592" s="1693"/>
      <c r="L592" s="1694"/>
      <c r="M592" s="130"/>
      <c r="N592" s="420"/>
      <c r="O592" s="380"/>
    </row>
    <row r="593" spans="1:15" s="12" customFormat="1" ht="22.5" customHeight="1">
      <c r="A593" s="380"/>
      <c r="B593" s="90"/>
      <c r="C593" s="1692"/>
      <c r="D593" s="1693"/>
      <c r="E593" s="1693"/>
      <c r="F593" s="1693"/>
      <c r="G593" s="1693"/>
      <c r="H593" s="1693"/>
      <c r="I593" s="1693"/>
      <c r="J593" s="1693"/>
      <c r="K593" s="1693"/>
      <c r="L593" s="1694"/>
      <c r="M593" s="130"/>
      <c r="N593" s="420"/>
      <c r="O593" s="380"/>
    </row>
    <row r="594" spans="1:15" s="12" customFormat="1" ht="22.5" customHeight="1">
      <c r="A594" s="380"/>
      <c r="B594" s="90"/>
      <c r="C594" s="1692"/>
      <c r="D594" s="1693"/>
      <c r="E594" s="1693"/>
      <c r="F594" s="1693"/>
      <c r="G594" s="1693"/>
      <c r="H594" s="1693"/>
      <c r="I594" s="1693"/>
      <c r="J594" s="1693"/>
      <c r="K594" s="1693"/>
      <c r="L594" s="1694"/>
      <c r="M594" s="130"/>
      <c r="N594" s="420"/>
      <c r="O594" s="380"/>
    </row>
    <row r="595" spans="1:15" s="12" customFormat="1" ht="22.5" customHeight="1">
      <c r="A595" s="380"/>
      <c r="B595" s="90"/>
      <c r="C595" s="1692"/>
      <c r="D595" s="1693"/>
      <c r="E595" s="1693"/>
      <c r="F595" s="1693"/>
      <c r="G595" s="1693"/>
      <c r="H595" s="1693"/>
      <c r="I595" s="1693"/>
      <c r="J595" s="1693"/>
      <c r="K595" s="1693"/>
      <c r="L595" s="1694"/>
      <c r="M595" s="130"/>
      <c r="N595" s="420"/>
      <c r="O595" s="380"/>
    </row>
    <row r="596" spans="1:15" s="12" customFormat="1" ht="22.5" customHeight="1">
      <c r="A596" s="380"/>
      <c r="B596" s="90"/>
      <c r="C596" s="1692"/>
      <c r="D596" s="1693"/>
      <c r="E596" s="1693"/>
      <c r="F596" s="1693"/>
      <c r="G596" s="1693"/>
      <c r="H596" s="1693"/>
      <c r="I596" s="1693"/>
      <c r="J596" s="1693"/>
      <c r="K596" s="1693"/>
      <c r="L596" s="1694"/>
      <c r="M596" s="130"/>
      <c r="N596" s="420"/>
      <c r="O596" s="380"/>
    </row>
    <row r="597" spans="1:15" s="12" customFormat="1" ht="22.5" customHeight="1">
      <c r="A597" s="380"/>
      <c r="B597" s="90"/>
      <c r="C597" s="1692"/>
      <c r="D597" s="1693"/>
      <c r="E597" s="1693"/>
      <c r="F597" s="1693"/>
      <c r="G597" s="1693"/>
      <c r="H597" s="1693"/>
      <c r="I597" s="1693"/>
      <c r="J597" s="1693"/>
      <c r="K597" s="1693"/>
      <c r="L597" s="1694"/>
      <c r="M597" s="130"/>
      <c r="N597" s="420"/>
      <c r="O597" s="380"/>
    </row>
    <row r="598" spans="1:15" s="12" customFormat="1" ht="22.5" customHeight="1">
      <c r="A598" s="380"/>
      <c r="B598" s="90"/>
      <c r="C598" s="1692"/>
      <c r="D598" s="1693"/>
      <c r="E598" s="1693"/>
      <c r="F598" s="1693"/>
      <c r="G598" s="1693"/>
      <c r="H598" s="1693"/>
      <c r="I598" s="1693"/>
      <c r="J598" s="1693"/>
      <c r="K598" s="1693"/>
      <c r="L598" s="1694"/>
      <c r="M598" s="130"/>
      <c r="N598" s="420"/>
      <c r="O598" s="380"/>
    </row>
    <row r="599" spans="1:15" s="51" customFormat="1" ht="4.5" customHeight="1">
      <c r="A599" s="523"/>
      <c r="B599" s="92"/>
      <c r="C599" s="92"/>
      <c r="D599" s="867"/>
      <c r="E599" s="868"/>
      <c r="F599" s="868"/>
      <c r="G599" s="868"/>
      <c r="H599" s="868"/>
      <c r="I599" s="868"/>
      <c r="J599" s="867"/>
      <c r="K599" s="867"/>
      <c r="L599" s="93"/>
      <c r="M599" s="23"/>
      <c r="O599" s="523"/>
    </row>
    <row r="600" spans="1:15" s="51" customFormat="1" ht="19.5" customHeight="1">
      <c r="A600" s="523"/>
      <c r="B600" s="1697" t="s">
        <v>6</v>
      </c>
      <c r="C600" s="1697"/>
      <c r="D600" s="1698"/>
      <c r="E600" s="1698"/>
      <c r="F600" s="1698"/>
      <c r="G600" s="1698"/>
      <c r="H600" s="1698"/>
      <c r="I600" s="1698"/>
      <c r="J600" s="1698"/>
      <c r="K600" s="1698"/>
      <c r="L600" s="1697"/>
      <c r="M600" s="1697"/>
      <c r="N600" s="1697"/>
      <c r="O600" s="523"/>
    </row>
    <row r="601" spans="1:15" s="51" customFormat="1">
      <c r="A601" s="523"/>
      <c r="B601" s="224" t="str">
        <f>B547</f>
        <v>FAPESP,  SETEMBRO DE 2015</v>
      </c>
      <c r="C601" s="429"/>
      <c r="D601" s="845"/>
      <c r="E601" s="845"/>
      <c r="F601" s="845"/>
      <c r="G601" s="845"/>
      <c r="H601" s="845"/>
      <c r="I601" s="845"/>
      <c r="J601" s="845"/>
      <c r="K601" s="845"/>
      <c r="L601" s="429"/>
      <c r="M601" s="104"/>
      <c r="N601" s="20">
        <f>N547+1</f>
        <v>3</v>
      </c>
      <c r="O601" s="523"/>
    </row>
    <row r="602" spans="1:15" s="51" customFormat="1" ht="18">
      <c r="A602" s="523"/>
      <c r="B602" s="408" t="str">
        <f>B549</f>
        <v>3- MATERIAL DE CONSUMO A SER ADQUIRIDO NO BRASIL</v>
      </c>
      <c r="C602" s="62"/>
      <c r="D602" s="832"/>
      <c r="E602" s="832"/>
      <c r="F602" s="831"/>
      <c r="G602" s="831"/>
      <c r="H602" s="831"/>
      <c r="I602" s="831"/>
      <c r="J602" s="831"/>
      <c r="K602" s="831"/>
      <c r="L602" s="62"/>
      <c r="O602" s="523"/>
    </row>
    <row r="603" spans="1:15" s="51" customFormat="1">
      <c r="A603" s="523"/>
      <c r="B603" s="1704" t="s">
        <v>1</v>
      </c>
      <c r="C603" s="1705" t="s">
        <v>8</v>
      </c>
      <c r="D603" s="1582"/>
      <c r="E603" s="1582"/>
      <c r="F603" s="1582"/>
      <c r="G603" s="1582"/>
      <c r="H603" s="1582"/>
      <c r="I603" s="1582"/>
      <c r="J603" s="1582"/>
      <c r="K603" s="1582"/>
      <c r="L603" s="1576"/>
      <c r="M603" s="1706" t="s">
        <v>127</v>
      </c>
      <c r="N603" s="1708" t="s">
        <v>2</v>
      </c>
      <c r="O603" s="523"/>
    </row>
    <row r="604" spans="1:15" s="51" customFormat="1">
      <c r="A604" s="523"/>
      <c r="B604" s="1704"/>
      <c r="C604" s="1576"/>
      <c r="D604" s="1582"/>
      <c r="E604" s="1582"/>
      <c r="F604" s="1582"/>
      <c r="G604" s="1582"/>
      <c r="H604" s="1582"/>
      <c r="I604" s="1582"/>
      <c r="J604" s="1582"/>
      <c r="K604" s="1582"/>
      <c r="L604" s="1576"/>
      <c r="M604" s="1707"/>
      <c r="N604" s="1551"/>
      <c r="O604" s="523"/>
    </row>
    <row r="605" spans="1:15" s="12" customFormat="1" ht="22.5" customHeight="1">
      <c r="A605" s="380"/>
      <c r="B605" s="156"/>
      <c r="C605" s="1692"/>
      <c r="D605" s="1693"/>
      <c r="E605" s="1693"/>
      <c r="F605" s="1693"/>
      <c r="G605" s="1693"/>
      <c r="H605" s="1693"/>
      <c r="I605" s="1693"/>
      <c r="J605" s="1693"/>
      <c r="K605" s="1693"/>
      <c r="L605" s="1694"/>
      <c r="M605" s="130"/>
      <c r="N605" s="420"/>
      <c r="O605" s="380"/>
    </row>
    <row r="606" spans="1:15" s="12" customFormat="1" ht="22.5" customHeight="1">
      <c r="A606" s="380"/>
      <c r="B606" s="90"/>
      <c r="C606" s="1692"/>
      <c r="D606" s="1693"/>
      <c r="E606" s="1693"/>
      <c r="F606" s="1693"/>
      <c r="G606" s="1693"/>
      <c r="H606" s="1693"/>
      <c r="I606" s="1693"/>
      <c r="J606" s="1693"/>
      <c r="K606" s="1693"/>
      <c r="L606" s="1694"/>
      <c r="M606" s="130"/>
      <c r="N606" s="420"/>
      <c r="O606" s="380"/>
    </row>
    <row r="607" spans="1:15" s="12" customFormat="1" ht="22.5" customHeight="1">
      <c r="A607" s="380"/>
      <c r="B607" s="90"/>
      <c r="C607" s="1692"/>
      <c r="D607" s="1693"/>
      <c r="E607" s="1693"/>
      <c r="F607" s="1693"/>
      <c r="G607" s="1693"/>
      <c r="H607" s="1693"/>
      <c r="I607" s="1693"/>
      <c r="J607" s="1693"/>
      <c r="K607" s="1693"/>
      <c r="L607" s="1694"/>
      <c r="M607" s="130"/>
      <c r="N607" s="420"/>
      <c r="O607" s="380"/>
    </row>
    <row r="608" spans="1:15" s="12" customFormat="1" ht="22.5" customHeight="1">
      <c r="A608" s="380"/>
      <c r="B608" s="90"/>
      <c r="C608" s="1692"/>
      <c r="D608" s="1693"/>
      <c r="E608" s="1693"/>
      <c r="F608" s="1693"/>
      <c r="G608" s="1693"/>
      <c r="H608" s="1693"/>
      <c r="I608" s="1693"/>
      <c r="J608" s="1693"/>
      <c r="K608" s="1693"/>
      <c r="L608" s="1694"/>
      <c r="M608" s="130"/>
      <c r="N608" s="420"/>
      <c r="O608" s="380"/>
    </row>
    <row r="609" spans="1:15" s="12" customFormat="1" ht="22.5" customHeight="1">
      <c r="A609" s="380"/>
      <c r="B609" s="90"/>
      <c r="C609" s="1692"/>
      <c r="D609" s="1693"/>
      <c r="E609" s="1693"/>
      <c r="F609" s="1693"/>
      <c r="G609" s="1693"/>
      <c r="H609" s="1693"/>
      <c r="I609" s="1693"/>
      <c r="J609" s="1693"/>
      <c r="K609" s="1693"/>
      <c r="L609" s="1694"/>
      <c r="M609" s="130"/>
      <c r="N609" s="420"/>
      <c r="O609" s="380"/>
    </row>
    <row r="610" spans="1:15" s="12" customFormat="1" ht="22.5" customHeight="1">
      <c r="A610" s="380"/>
      <c r="B610" s="90"/>
      <c r="C610" s="1692"/>
      <c r="D610" s="1693"/>
      <c r="E610" s="1693"/>
      <c r="F610" s="1693"/>
      <c r="G610" s="1693"/>
      <c r="H610" s="1693"/>
      <c r="I610" s="1693"/>
      <c r="J610" s="1693"/>
      <c r="K610" s="1693"/>
      <c r="L610" s="1694"/>
      <c r="M610" s="130"/>
      <c r="N610" s="420"/>
      <c r="O610" s="380"/>
    </row>
    <row r="611" spans="1:15" s="12" customFormat="1" ht="22.5" customHeight="1">
      <c r="A611" s="380"/>
      <c r="B611" s="90"/>
      <c r="C611" s="1692"/>
      <c r="D611" s="1693"/>
      <c r="E611" s="1693"/>
      <c r="F611" s="1693"/>
      <c r="G611" s="1693"/>
      <c r="H611" s="1693"/>
      <c r="I611" s="1693"/>
      <c r="J611" s="1693"/>
      <c r="K611" s="1693"/>
      <c r="L611" s="1694"/>
      <c r="M611" s="130"/>
      <c r="N611" s="420"/>
      <c r="O611" s="380"/>
    </row>
    <row r="612" spans="1:15" s="12" customFormat="1" ht="22.5" customHeight="1">
      <c r="A612" s="380"/>
      <c r="B612" s="90"/>
      <c r="C612" s="1692"/>
      <c r="D612" s="1693"/>
      <c r="E612" s="1693"/>
      <c r="F612" s="1693"/>
      <c r="G612" s="1693"/>
      <c r="H612" s="1693"/>
      <c r="I612" s="1693"/>
      <c r="J612" s="1693"/>
      <c r="K612" s="1693"/>
      <c r="L612" s="1694"/>
      <c r="M612" s="130"/>
      <c r="N612" s="420"/>
      <c r="O612" s="380"/>
    </row>
    <row r="613" spans="1:15" s="12" customFormat="1" ht="22.5" customHeight="1">
      <c r="A613" s="380"/>
      <c r="B613" s="90"/>
      <c r="C613" s="1692"/>
      <c r="D613" s="1693"/>
      <c r="E613" s="1693"/>
      <c r="F613" s="1693"/>
      <c r="G613" s="1693"/>
      <c r="H613" s="1693"/>
      <c r="I613" s="1693"/>
      <c r="J613" s="1693"/>
      <c r="K613" s="1693"/>
      <c r="L613" s="1694"/>
      <c r="M613" s="130"/>
      <c r="N613" s="420"/>
      <c r="O613" s="380"/>
    </row>
    <row r="614" spans="1:15" s="12" customFormat="1" ht="22.5" customHeight="1">
      <c r="A614" s="380"/>
      <c r="B614" s="90"/>
      <c r="C614" s="1692"/>
      <c r="D614" s="1693"/>
      <c r="E614" s="1693"/>
      <c r="F614" s="1693"/>
      <c r="G614" s="1693"/>
      <c r="H614" s="1693"/>
      <c r="I614" s="1693"/>
      <c r="J614" s="1693"/>
      <c r="K614" s="1693"/>
      <c r="L614" s="1694"/>
      <c r="M614" s="130"/>
      <c r="N614" s="420"/>
      <c r="O614" s="380"/>
    </row>
    <row r="615" spans="1:15" s="12" customFormat="1" ht="22.5" customHeight="1">
      <c r="A615" s="380"/>
      <c r="B615" s="90"/>
      <c r="C615" s="1692"/>
      <c r="D615" s="1693"/>
      <c r="E615" s="1693"/>
      <c r="F615" s="1693"/>
      <c r="G615" s="1693"/>
      <c r="H615" s="1693"/>
      <c r="I615" s="1693"/>
      <c r="J615" s="1693"/>
      <c r="K615" s="1693"/>
      <c r="L615" s="1694"/>
      <c r="M615" s="130"/>
      <c r="N615" s="420"/>
      <c r="O615" s="380"/>
    </row>
    <row r="616" spans="1:15" s="12" customFormat="1" ht="22.5" customHeight="1">
      <c r="A616" s="380"/>
      <c r="B616" s="90"/>
      <c r="C616" s="1692"/>
      <c r="D616" s="1693"/>
      <c r="E616" s="1693"/>
      <c r="F616" s="1693"/>
      <c r="G616" s="1693"/>
      <c r="H616" s="1693"/>
      <c r="I616" s="1693"/>
      <c r="J616" s="1693"/>
      <c r="K616" s="1693"/>
      <c r="L616" s="1694"/>
      <c r="M616" s="130"/>
      <c r="N616" s="420"/>
      <c r="O616" s="380"/>
    </row>
    <row r="617" spans="1:15" s="12" customFormat="1" ht="22.5" customHeight="1">
      <c r="A617" s="380"/>
      <c r="B617" s="90"/>
      <c r="C617" s="1692"/>
      <c r="D617" s="1693"/>
      <c r="E617" s="1693"/>
      <c r="F617" s="1693"/>
      <c r="G617" s="1693"/>
      <c r="H617" s="1693"/>
      <c r="I617" s="1693"/>
      <c r="J617" s="1693"/>
      <c r="K617" s="1693"/>
      <c r="L617" s="1694"/>
      <c r="M617" s="130"/>
      <c r="N617" s="420"/>
      <c r="O617" s="380"/>
    </row>
    <row r="618" spans="1:15" s="12" customFormat="1" ht="22.5" customHeight="1">
      <c r="A618" s="380"/>
      <c r="B618" s="90"/>
      <c r="C618" s="1692"/>
      <c r="D618" s="1693"/>
      <c r="E618" s="1693"/>
      <c r="F618" s="1693"/>
      <c r="G618" s="1693"/>
      <c r="H618" s="1693"/>
      <c r="I618" s="1693"/>
      <c r="J618" s="1693"/>
      <c r="K618" s="1693"/>
      <c r="L618" s="1694"/>
      <c r="M618" s="130"/>
      <c r="N618" s="420"/>
      <c r="O618" s="380"/>
    </row>
    <row r="619" spans="1:15" s="12" customFormat="1" ht="22.5" customHeight="1">
      <c r="A619" s="380"/>
      <c r="B619" s="90"/>
      <c r="C619" s="1692"/>
      <c r="D619" s="1693"/>
      <c r="E619" s="1693"/>
      <c r="F619" s="1693"/>
      <c r="G619" s="1693"/>
      <c r="H619" s="1693"/>
      <c r="I619" s="1693"/>
      <c r="J619" s="1693"/>
      <c r="K619" s="1693"/>
      <c r="L619" s="1694"/>
      <c r="M619" s="130"/>
      <c r="N619" s="420"/>
      <c r="O619" s="380"/>
    </row>
    <row r="620" spans="1:15" s="12" customFormat="1" ht="22.5" customHeight="1">
      <c r="A620" s="380"/>
      <c r="B620" s="90"/>
      <c r="C620" s="1692"/>
      <c r="D620" s="1693"/>
      <c r="E620" s="1693"/>
      <c r="F620" s="1693"/>
      <c r="G620" s="1693"/>
      <c r="H620" s="1693"/>
      <c r="I620" s="1693"/>
      <c r="J620" s="1693"/>
      <c r="K620" s="1693"/>
      <c r="L620" s="1694"/>
      <c r="M620" s="130"/>
      <c r="N620" s="420"/>
      <c r="O620" s="380"/>
    </row>
    <row r="621" spans="1:15" s="12" customFormat="1" ht="22.5" customHeight="1">
      <c r="A621" s="380"/>
      <c r="B621" s="90"/>
      <c r="C621" s="1692"/>
      <c r="D621" s="1693"/>
      <c r="E621" s="1693"/>
      <c r="F621" s="1693"/>
      <c r="G621" s="1693"/>
      <c r="H621" s="1693"/>
      <c r="I621" s="1693"/>
      <c r="J621" s="1693"/>
      <c r="K621" s="1693"/>
      <c r="L621" s="1694"/>
      <c r="M621" s="130"/>
      <c r="N621" s="420"/>
      <c r="O621" s="380"/>
    </row>
    <row r="622" spans="1:15" s="12" customFormat="1" ht="22.5" customHeight="1">
      <c r="A622" s="380"/>
      <c r="B622" s="90"/>
      <c r="C622" s="1692"/>
      <c r="D622" s="1693"/>
      <c r="E622" s="1693"/>
      <c r="F622" s="1693"/>
      <c r="G622" s="1693"/>
      <c r="H622" s="1693"/>
      <c r="I622" s="1693"/>
      <c r="J622" s="1693"/>
      <c r="K622" s="1693"/>
      <c r="L622" s="1694"/>
      <c r="M622" s="130"/>
      <c r="N622" s="420"/>
      <c r="O622" s="380"/>
    </row>
    <row r="623" spans="1:15" s="12" customFormat="1" ht="22.5" customHeight="1">
      <c r="A623" s="380"/>
      <c r="B623" s="90"/>
      <c r="C623" s="1692"/>
      <c r="D623" s="1693"/>
      <c r="E623" s="1693"/>
      <c r="F623" s="1693"/>
      <c r="G623" s="1693"/>
      <c r="H623" s="1693"/>
      <c r="I623" s="1693"/>
      <c r="J623" s="1693"/>
      <c r="K623" s="1693"/>
      <c r="L623" s="1694"/>
      <c r="M623" s="130"/>
      <c r="N623" s="420"/>
      <c r="O623" s="380"/>
    </row>
    <row r="624" spans="1:15" s="12" customFormat="1" ht="22.5" customHeight="1">
      <c r="A624" s="380"/>
      <c r="B624" s="90"/>
      <c r="C624" s="1692"/>
      <c r="D624" s="1693"/>
      <c r="E624" s="1693"/>
      <c r="F624" s="1693"/>
      <c r="G624" s="1693"/>
      <c r="H624" s="1693"/>
      <c r="I624" s="1693"/>
      <c r="J624" s="1693"/>
      <c r="K624" s="1693"/>
      <c r="L624" s="1694"/>
      <c r="M624" s="130"/>
      <c r="N624" s="420"/>
      <c r="O624" s="380"/>
    </row>
    <row r="625" spans="1:15" s="12" customFormat="1" ht="22.5" customHeight="1">
      <c r="A625" s="380"/>
      <c r="B625" s="90"/>
      <c r="C625" s="1692"/>
      <c r="D625" s="1693"/>
      <c r="E625" s="1693"/>
      <c r="F625" s="1693"/>
      <c r="G625" s="1693"/>
      <c r="H625" s="1693"/>
      <c r="I625" s="1693"/>
      <c r="J625" s="1693"/>
      <c r="K625" s="1693"/>
      <c r="L625" s="1694"/>
      <c r="M625" s="130"/>
      <c r="N625" s="420"/>
      <c r="O625" s="380"/>
    </row>
    <row r="626" spans="1:15" s="12" customFormat="1" ht="22.5" customHeight="1">
      <c r="A626" s="380"/>
      <c r="B626" s="90"/>
      <c r="C626" s="1692"/>
      <c r="D626" s="1693"/>
      <c r="E626" s="1693"/>
      <c r="F626" s="1693"/>
      <c r="G626" s="1693"/>
      <c r="H626" s="1693"/>
      <c r="I626" s="1693"/>
      <c r="J626" s="1693"/>
      <c r="K626" s="1693"/>
      <c r="L626" s="1694"/>
      <c r="M626" s="130"/>
      <c r="N626" s="420"/>
      <c r="O626" s="380"/>
    </row>
    <row r="627" spans="1:15" s="12" customFormat="1" ht="22.5" customHeight="1">
      <c r="A627" s="380"/>
      <c r="B627" s="90"/>
      <c r="C627" s="1692"/>
      <c r="D627" s="1693"/>
      <c r="E627" s="1693"/>
      <c r="F627" s="1693"/>
      <c r="G627" s="1693"/>
      <c r="H627" s="1693"/>
      <c r="I627" s="1693"/>
      <c r="J627" s="1693"/>
      <c r="K627" s="1693"/>
      <c r="L627" s="1694"/>
      <c r="M627" s="130"/>
      <c r="N627" s="420"/>
      <c r="O627" s="380"/>
    </row>
    <row r="628" spans="1:15" s="12" customFormat="1" ht="22.5" customHeight="1">
      <c r="A628" s="380"/>
      <c r="B628" s="90"/>
      <c r="C628" s="1692"/>
      <c r="D628" s="1693"/>
      <c r="E628" s="1693"/>
      <c r="F628" s="1693"/>
      <c r="G628" s="1693"/>
      <c r="H628" s="1693"/>
      <c r="I628" s="1693"/>
      <c r="J628" s="1693"/>
      <c r="K628" s="1693"/>
      <c r="L628" s="1694"/>
      <c r="M628" s="130"/>
      <c r="N628" s="420"/>
      <c r="O628" s="380"/>
    </row>
    <row r="629" spans="1:15" s="12" customFormat="1" ht="22.5" customHeight="1">
      <c r="A629" s="380"/>
      <c r="B629" s="90"/>
      <c r="C629" s="1692"/>
      <c r="D629" s="1693"/>
      <c r="E629" s="1693"/>
      <c r="F629" s="1693"/>
      <c r="G629" s="1693"/>
      <c r="H629" s="1693"/>
      <c r="I629" s="1693"/>
      <c r="J629" s="1693"/>
      <c r="K629" s="1693"/>
      <c r="L629" s="1694"/>
      <c r="M629" s="130"/>
      <c r="N629" s="420"/>
      <c r="O629" s="380"/>
    </row>
    <row r="630" spans="1:15" s="12" customFormat="1" ht="22.5" customHeight="1">
      <c r="A630" s="380"/>
      <c r="B630" s="90"/>
      <c r="C630" s="1692"/>
      <c r="D630" s="1693"/>
      <c r="E630" s="1693"/>
      <c r="F630" s="1693"/>
      <c r="G630" s="1693"/>
      <c r="H630" s="1693"/>
      <c r="I630" s="1693"/>
      <c r="J630" s="1693"/>
      <c r="K630" s="1693"/>
      <c r="L630" s="1694"/>
      <c r="M630" s="130"/>
      <c r="N630" s="420"/>
      <c r="O630" s="380"/>
    </row>
    <row r="631" spans="1:15" s="12" customFormat="1" ht="22.5" customHeight="1">
      <c r="A631" s="380"/>
      <c r="B631" s="90"/>
      <c r="C631" s="1692"/>
      <c r="D631" s="1693"/>
      <c r="E631" s="1693"/>
      <c r="F631" s="1693"/>
      <c r="G631" s="1693"/>
      <c r="H631" s="1693"/>
      <c r="I631" s="1693"/>
      <c r="J631" s="1693"/>
      <c r="K631" s="1693"/>
      <c r="L631" s="1694"/>
      <c r="M631" s="130"/>
      <c r="N631" s="420"/>
      <c r="O631" s="380"/>
    </row>
    <row r="632" spans="1:15" s="12" customFormat="1" ht="22.5" customHeight="1">
      <c r="A632" s="380"/>
      <c r="B632" s="156"/>
      <c r="C632" s="1692"/>
      <c r="D632" s="1693"/>
      <c r="E632" s="1693"/>
      <c r="F632" s="1693"/>
      <c r="G632" s="1693"/>
      <c r="H632" s="1693"/>
      <c r="I632" s="1693"/>
      <c r="J632" s="1693"/>
      <c r="K632" s="1693"/>
      <c r="L632" s="1694"/>
      <c r="M632" s="130"/>
      <c r="N632" s="420"/>
      <c r="O632" s="380"/>
    </row>
    <row r="633" spans="1:15" s="12" customFormat="1" ht="22.5" customHeight="1">
      <c r="A633" s="380"/>
      <c r="B633" s="90"/>
      <c r="C633" s="1692"/>
      <c r="D633" s="1693"/>
      <c r="E633" s="1693"/>
      <c r="F633" s="1693"/>
      <c r="G633" s="1693"/>
      <c r="H633" s="1693"/>
      <c r="I633" s="1693"/>
      <c r="J633" s="1693"/>
      <c r="K633" s="1693"/>
      <c r="L633" s="1694"/>
      <c r="M633" s="130"/>
      <c r="N633" s="420"/>
      <c r="O633" s="380"/>
    </row>
    <row r="634" spans="1:15" s="12" customFormat="1" ht="22.5" customHeight="1">
      <c r="A634" s="380"/>
      <c r="B634" s="90"/>
      <c r="C634" s="1692"/>
      <c r="D634" s="1693"/>
      <c r="E634" s="1693"/>
      <c r="F634" s="1693"/>
      <c r="G634" s="1693"/>
      <c r="H634" s="1693"/>
      <c r="I634" s="1693"/>
      <c r="J634" s="1693"/>
      <c r="K634" s="1693"/>
      <c r="L634" s="1694"/>
      <c r="M634" s="130"/>
      <c r="N634" s="420"/>
      <c r="O634" s="380"/>
    </row>
    <row r="635" spans="1:15" s="12" customFormat="1" ht="22.5" customHeight="1">
      <c r="A635" s="380"/>
      <c r="B635" s="90"/>
      <c r="C635" s="1692"/>
      <c r="D635" s="1693"/>
      <c r="E635" s="1693"/>
      <c r="F635" s="1693"/>
      <c r="G635" s="1693"/>
      <c r="H635" s="1693"/>
      <c r="I635" s="1693"/>
      <c r="J635" s="1693"/>
      <c r="K635" s="1693"/>
      <c r="L635" s="1694"/>
      <c r="M635" s="130"/>
      <c r="N635" s="420"/>
      <c r="O635" s="380"/>
    </row>
    <row r="636" spans="1:15" s="12" customFormat="1" ht="22.5" customHeight="1">
      <c r="A636" s="380"/>
      <c r="B636" s="90"/>
      <c r="C636" s="1692"/>
      <c r="D636" s="1693"/>
      <c r="E636" s="1693"/>
      <c r="F636" s="1693"/>
      <c r="G636" s="1693"/>
      <c r="H636" s="1693"/>
      <c r="I636" s="1693"/>
      <c r="J636" s="1693"/>
      <c r="K636" s="1693"/>
      <c r="L636" s="1694"/>
      <c r="M636" s="130"/>
      <c r="N636" s="420"/>
      <c r="O636" s="380"/>
    </row>
    <row r="637" spans="1:15" s="12" customFormat="1" ht="22.5" customHeight="1">
      <c r="A637" s="380"/>
      <c r="B637" s="90"/>
      <c r="C637" s="1692"/>
      <c r="D637" s="1693"/>
      <c r="E637" s="1693"/>
      <c r="F637" s="1693"/>
      <c r="G637" s="1693"/>
      <c r="H637" s="1693"/>
      <c r="I637" s="1693"/>
      <c r="J637" s="1693"/>
      <c r="K637" s="1693"/>
      <c r="L637" s="1694"/>
      <c r="M637" s="130"/>
      <c r="N637" s="420"/>
      <c r="O637" s="380"/>
    </row>
    <row r="638" spans="1:15" s="12" customFormat="1" ht="22.5" customHeight="1">
      <c r="A638" s="380"/>
      <c r="B638" s="90"/>
      <c r="C638" s="1692"/>
      <c r="D638" s="1693"/>
      <c r="E638" s="1693"/>
      <c r="F638" s="1693"/>
      <c r="G638" s="1693"/>
      <c r="H638" s="1693"/>
      <c r="I638" s="1693"/>
      <c r="J638" s="1693"/>
      <c r="K638" s="1693"/>
      <c r="L638" s="1694"/>
      <c r="M638" s="130"/>
      <c r="N638" s="420"/>
      <c r="O638" s="380"/>
    </row>
    <row r="639" spans="1:15" s="12" customFormat="1" ht="22.5" customHeight="1">
      <c r="A639" s="380"/>
      <c r="B639" s="90"/>
      <c r="C639" s="1692"/>
      <c r="D639" s="1693"/>
      <c r="E639" s="1693"/>
      <c r="F639" s="1693"/>
      <c r="G639" s="1693"/>
      <c r="H639" s="1693"/>
      <c r="I639" s="1693"/>
      <c r="J639" s="1693"/>
      <c r="K639" s="1693"/>
      <c r="L639" s="1694"/>
      <c r="M639" s="130"/>
      <c r="N639" s="420"/>
      <c r="O639" s="380"/>
    </row>
    <row r="640" spans="1:15" s="12" customFormat="1" ht="22.5" customHeight="1">
      <c r="A640" s="380"/>
      <c r="B640" s="90"/>
      <c r="C640" s="1692"/>
      <c r="D640" s="1693"/>
      <c r="E640" s="1693"/>
      <c r="F640" s="1693"/>
      <c r="G640" s="1693"/>
      <c r="H640" s="1693"/>
      <c r="I640" s="1693"/>
      <c r="J640" s="1693"/>
      <c r="K640" s="1693"/>
      <c r="L640" s="1694"/>
      <c r="M640" s="130"/>
      <c r="N640" s="420"/>
      <c r="O640" s="380"/>
    </row>
    <row r="641" spans="1:15" s="12" customFormat="1" ht="22.5" customHeight="1">
      <c r="A641" s="380"/>
      <c r="B641" s="90"/>
      <c r="C641" s="1692"/>
      <c r="D641" s="1693"/>
      <c r="E641" s="1693"/>
      <c r="F641" s="1693"/>
      <c r="G641" s="1693"/>
      <c r="H641" s="1693"/>
      <c r="I641" s="1693"/>
      <c r="J641" s="1693"/>
      <c r="K641" s="1693"/>
      <c r="L641" s="1694"/>
      <c r="M641" s="130"/>
      <c r="N641" s="420"/>
      <c r="O641" s="380"/>
    </row>
    <row r="642" spans="1:15" s="12" customFormat="1" ht="22.5" customHeight="1">
      <c r="A642" s="380"/>
      <c r="B642" s="90"/>
      <c r="C642" s="1692"/>
      <c r="D642" s="1693"/>
      <c r="E642" s="1693"/>
      <c r="F642" s="1693"/>
      <c r="G642" s="1693"/>
      <c r="H642" s="1693"/>
      <c r="I642" s="1693"/>
      <c r="J642" s="1693"/>
      <c r="K642" s="1693"/>
      <c r="L642" s="1694"/>
      <c r="M642" s="130"/>
      <c r="N642" s="420"/>
      <c r="O642" s="380"/>
    </row>
    <row r="643" spans="1:15" s="12" customFormat="1" ht="22.5" customHeight="1">
      <c r="A643" s="380"/>
      <c r="B643" s="90"/>
      <c r="C643" s="1692"/>
      <c r="D643" s="1693"/>
      <c r="E643" s="1693"/>
      <c r="F643" s="1693"/>
      <c r="G643" s="1693"/>
      <c r="H643" s="1693"/>
      <c r="I643" s="1693"/>
      <c r="J643" s="1693"/>
      <c r="K643" s="1693"/>
      <c r="L643" s="1694"/>
      <c r="M643" s="130"/>
      <c r="N643" s="420"/>
      <c r="O643" s="380"/>
    </row>
    <row r="644" spans="1:15" s="12" customFormat="1" ht="22.5" customHeight="1">
      <c r="A644" s="380"/>
      <c r="B644" s="90"/>
      <c r="C644" s="1692"/>
      <c r="D644" s="1693"/>
      <c r="E644" s="1693"/>
      <c r="F644" s="1693"/>
      <c r="G644" s="1693"/>
      <c r="H644" s="1693"/>
      <c r="I644" s="1693"/>
      <c r="J644" s="1693"/>
      <c r="K644" s="1693"/>
      <c r="L644" s="1694"/>
      <c r="M644" s="130"/>
      <c r="N644" s="420"/>
      <c r="O644" s="380"/>
    </row>
    <row r="645" spans="1:15" s="12" customFormat="1" ht="22.5" customHeight="1">
      <c r="A645" s="380"/>
      <c r="B645" s="90"/>
      <c r="C645" s="1692"/>
      <c r="D645" s="1693"/>
      <c r="E645" s="1693"/>
      <c r="F645" s="1693"/>
      <c r="G645" s="1693"/>
      <c r="H645" s="1693"/>
      <c r="I645" s="1693"/>
      <c r="J645" s="1693"/>
      <c r="K645" s="1693"/>
      <c r="L645" s="1694"/>
      <c r="M645" s="130"/>
      <c r="N645" s="420"/>
      <c r="O645" s="380"/>
    </row>
    <row r="646" spans="1:15" s="12" customFormat="1" ht="22.5" customHeight="1">
      <c r="A646" s="380"/>
      <c r="B646" s="90"/>
      <c r="C646" s="1692"/>
      <c r="D646" s="1693"/>
      <c r="E646" s="1693"/>
      <c r="F646" s="1693"/>
      <c r="G646" s="1693"/>
      <c r="H646" s="1693"/>
      <c r="I646" s="1693"/>
      <c r="J646" s="1693"/>
      <c r="K646" s="1693"/>
      <c r="L646" s="1694"/>
      <c r="M646" s="130"/>
      <c r="N646" s="420"/>
      <c r="O646" s="380"/>
    </row>
    <row r="647" spans="1:15" s="12" customFormat="1" ht="22.5" customHeight="1">
      <c r="A647" s="380"/>
      <c r="B647" s="90"/>
      <c r="C647" s="1692"/>
      <c r="D647" s="1693"/>
      <c r="E647" s="1693"/>
      <c r="F647" s="1693"/>
      <c r="G647" s="1693"/>
      <c r="H647" s="1693"/>
      <c r="I647" s="1693"/>
      <c r="J647" s="1693"/>
      <c r="K647" s="1693"/>
      <c r="L647" s="1694"/>
      <c r="M647" s="130"/>
      <c r="N647" s="420"/>
      <c r="O647" s="380"/>
    </row>
    <row r="648" spans="1:15" s="12" customFormat="1" ht="22.5" customHeight="1">
      <c r="A648" s="380"/>
      <c r="B648" s="90"/>
      <c r="C648" s="1692"/>
      <c r="D648" s="1693"/>
      <c r="E648" s="1693"/>
      <c r="F648" s="1693"/>
      <c r="G648" s="1693"/>
      <c r="H648" s="1693"/>
      <c r="I648" s="1693"/>
      <c r="J648" s="1693"/>
      <c r="K648" s="1693"/>
      <c r="L648" s="1694"/>
      <c r="M648" s="130"/>
      <c r="N648" s="420"/>
      <c r="O648" s="380"/>
    </row>
    <row r="649" spans="1:15" s="12" customFormat="1" ht="22.5" customHeight="1">
      <c r="A649" s="380"/>
      <c r="B649" s="90"/>
      <c r="C649" s="1692"/>
      <c r="D649" s="1693"/>
      <c r="E649" s="1693"/>
      <c r="F649" s="1693"/>
      <c r="G649" s="1693"/>
      <c r="H649" s="1693"/>
      <c r="I649" s="1693"/>
      <c r="J649" s="1693"/>
      <c r="K649" s="1693"/>
      <c r="L649" s="1694"/>
      <c r="M649" s="130"/>
      <c r="N649" s="420"/>
      <c r="O649" s="380"/>
    </row>
    <row r="650" spans="1:15" s="12" customFormat="1" ht="22.5" customHeight="1">
      <c r="A650" s="380"/>
      <c r="B650" s="90"/>
      <c r="C650" s="1692"/>
      <c r="D650" s="1693"/>
      <c r="E650" s="1693"/>
      <c r="F650" s="1693"/>
      <c r="G650" s="1693"/>
      <c r="H650" s="1693"/>
      <c r="I650" s="1693"/>
      <c r="J650" s="1693"/>
      <c r="K650" s="1693"/>
      <c r="L650" s="1694"/>
      <c r="M650" s="130"/>
      <c r="N650" s="420"/>
      <c r="O650" s="380"/>
    </row>
    <row r="651" spans="1:15" s="12" customFormat="1" ht="22.5" customHeight="1">
      <c r="A651" s="380"/>
      <c r="B651" s="90"/>
      <c r="C651" s="1692"/>
      <c r="D651" s="1693"/>
      <c r="E651" s="1693"/>
      <c r="F651" s="1693"/>
      <c r="G651" s="1693"/>
      <c r="H651" s="1693"/>
      <c r="I651" s="1693"/>
      <c r="J651" s="1693"/>
      <c r="K651" s="1693"/>
      <c r="L651" s="1694"/>
      <c r="M651" s="130"/>
      <c r="N651" s="420"/>
      <c r="O651" s="380"/>
    </row>
    <row r="652" spans="1:15" s="51" customFormat="1" ht="4.5" customHeight="1">
      <c r="A652" s="523"/>
      <c r="B652" s="92"/>
      <c r="C652" s="92"/>
      <c r="D652" s="92"/>
      <c r="E652" s="85"/>
      <c r="F652" s="85"/>
      <c r="G652" s="85"/>
      <c r="H652" s="85"/>
      <c r="I652" s="85"/>
      <c r="J652" s="92"/>
      <c r="K652" s="92"/>
      <c r="L652" s="93"/>
      <c r="M652" s="23"/>
      <c r="O652" s="523"/>
    </row>
    <row r="653" spans="1:15" s="51" customFormat="1" ht="19.5" customHeight="1">
      <c r="A653" s="523"/>
      <c r="B653" s="1697" t="s">
        <v>6</v>
      </c>
      <c r="C653" s="1697"/>
      <c r="D653" s="1697"/>
      <c r="E653" s="1697"/>
      <c r="F653" s="1697"/>
      <c r="G653" s="1697"/>
      <c r="H653" s="1697"/>
      <c r="I653" s="1697"/>
      <c r="J653" s="1697"/>
      <c r="K653" s="1697"/>
      <c r="L653" s="1697"/>
      <c r="M653" s="1697"/>
      <c r="N653" s="1697"/>
      <c r="O653" s="523"/>
    </row>
    <row r="654" spans="1:15" s="51" customFormat="1">
      <c r="A654" s="523"/>
      <c r="B654" s="224" t="str">
        <f>B601</f>
        <v>FAPESP,  SETEMBRO DE 2015</v>
      </c>
      <c r="C654" s="429"/>
      <c r="D654" s="429"/>
      <c r="E654" s="429"/>
      <c r="F654" s="429"/>
      <c r="G654" s="429"/>
      <c r="H654" s="429"/>
      <c r="I654" s="429"/>
      <c r="J654" s="429"/>
      <c r="K654" s="429"/>
      <c r="L654" s="429"/>
      <c r="M654" s="104"/>
      <c r="N654" s="20">
        <f>N601+1</f>
        <v>4</v>
      </c>
      <c r="O654" s="523"/>
    </row>
    <row r="655" spans="1:15" s="51" customFormat="1">
      <c r="A655" s="523"/>
      <c r="C655" s="62"/>
      <c r="D655" s="62"/>
      <c r="E655" s="62"/>
      <c r="L655" s="62"/>
      <c r="O655" s="523"/>
    </row>
    <row r="656" spans="1:15" s="50" customFormat="1" ht="12.75" customHeight="1">
      <c r="A656" s="366"/>
      <c r="B656" s="62"/>
      <c r="C656" s="62"/>
      <c r="D656" s="832"/>
      <c r="E656" s="831"/>
      <c r="F656" s="831"/>
      <c r="G656" s="831"/>
      <c r="H656" s="831"/>
      <c r="I656" s="831"/>
      <c r="J656" s="832"/>
      <c r="K656" s="832"/>
      <c r="O656" s="209"/>
    </row>
    <row r="657" spans="1:29" s="50" customFormat="1" ht="12.75" customHeight="1">
      <c r="A657" s="366"/>
      <c r="B657" s="62"/>
      <c r="C657" s="62"/>
      <c r="D657" s="832"/>
      <c r="E657" s="831"/>
      <c r="F657" s="831"/>
      <c r="G657" s="831"/>
      <c r="H657" s="831"/>
      <c r="I657" s="831"/>
      <c r="J657" s="832"/>
      <c r="K657" s="832"/>
      <c r="O657" s="209"/>
    </row>
    <row r="658" spans="1:29" s="50" customFormat="1" ht="12.75" customHeight="1">
      <c r="A658" s="366"/>
      <c r="B658" s="62"/>
      <c r="C658" s="62"/>
      <c r="D658" s="832"/>
      <c r="E658" s="831"/>
      <c r="F658" s="831"/>
      <c r="G658" s="831"/>
      <c r="H658" s="831"/>
      <c r="I658" s="831"/>
      <c r="J658" s="832"/>
      <c r="K658" s="832"/>
      <c r="O658" s="209"/>
    </row>
    <row r="659" spans="1:29" s="50" customFormat="1" ht="12.75" customHeight="1">
      <c r="A659" s="366"/>
      <c r="B659" s="62"/>
      <c r="C659" s="62"/>
      <c r="D659" s="832"/>
      <c r="E659" s="831"/>
      <c r="F659" s="831"/>
      <c r="G659" s="831"/>
      <c r="H659" s="831"/>
      <c r="I659" s="831"/>
      <c r="J659" s="832"/>
      <c r="K659" s="832"/>
      <c r="O659" s="209"/>
    </row>
    <row r="660" spans="1:29" s="50" customFormat="1" ht="19.5" customHeight="1">
      <c r="A660" s="367"/>
      <c r="B660" s="309" t="s">
        <v>181</v>
      </c>
      <c r="D660" s="831"/>
      <c r="E660" s="831"/>
      <c r="F660" s="831"/>
      <c r="G660" s="831"/>
      <c r="H660" s="831"/>
      <c r="I660" s="831"/>
      <c r="J660" s="831"/>
      <c r="K660" s="831"/>
    </row>
    <row r="661" spans="1:29" s="50" customFormat="1" ht="6" customHeight="1">
      <c r="A661" s="367"/>
      <c r="B661" s="528"/>
      <c r="C661" s="7"/>
      <c r="D661" s="905"/>
      <c r="E661" s="934"/>
      <c r="F661" s="934"/>
      <c r="G661" s="934"/>
      <c r="H661" s="934"/>
      <c r="I661" s="934"/>
      <c r="J661" s="934"/>
      <c r="K661" s="934"/>
      <c r="L661" s="56"/>
      <c r="M661" s="56"/>
      <c r="N661" s="516"/>
      <c r="O661" s="209"/>
    </row>
    <row r="662" spans="1:29" s="50" customFormat="1" ht="19.5" customHeight="1">
      <c r="A662" s="368"/>
      <c r="B662" s="528" t="s">
        <v>97</v>
      </c>
      <c r="C662" s="32"/>
      <c r="D662" s="905"/>
      <c r="E662" s="1679"/>
      <c r="F662" s="1679"/>
      <c r="G662" s="1679"/>
      <c r="H662" s="1679"/>
      <c r="I662" s="1679"/>
      <c r="J662" s="1679"/>
      <c r="K662" s="1679"/>
      <c r="L662" s="1663"/>
      <c r="M662" s="1663"/>
      <c r="N662" s="1663"/>
      <c r="O662" s="209"/>
      <c r="P662" s="520"/>
      <c r="Q662" s="520"/>
      <c r="R662" s="520"/>
      <c r="S662" s="101"/>
      <c r="T662" s="65"/>
    </row>
    <row r="663" spans="1:29" s="50" customFormat="1" ht="6" customHeight="1">
      <c r="A663" s="366"/>
      <c r="B663" s="528"/>
      <c r="C663" s="6"/>
      <c r="D663" s="905"/>
      <c r="E663" s="905"/>
      <c r="F663" s="907"/>
      <c r="G663" s="907"/>
      <c r="H663" s="907"/>
      <c r="I663" s="907"/>
      <c r="J663" s="907"/>
      <c r="K663" s="907"/>
      <c r="L663" s="32"/>
      <c r="M663" s="31"/>
      <c r="N663" s="31"/>
      <c r="O663" s="359"/>
      <c r="P663" s="64"/>
      <c r="Q663" s="64"/>
      <c r="R663" s="64"/>
      <c r="S663" s="65"/>
      <c r="T663" s="65"/>
    </row>
    <row r="664" spans="1:29" s="36" customFormat="1" ht="19.5" customHeight="1">
      <c r="A664" s="369"/>
      <c r="B664" s="1607" t="s">
        <v>0</v>
      </c>
      <c r="C664" s="1610"/>
      <c r="D664" s="1609"/>
      <c r="E664" s="1609"/>
      <c r="F664" s="1609"/>
      <c r="G664" s="907"/>
      <c r="H664" s="872"/>
      <c r="I664" s="907"/>
      <c r="J664" s="907"/>
      <c r="K664" s="907"/>
      <c r="L664" s="32"/>
      <c r="M664" s="31"/>
      <c r="N664" s="31"/>
      <c r="O664" s="360"/>
      <c r="P664" s="102"/>
      <c r="Q664" s="50"/>
      <c r="R664" s="50"/>
      <c r="S664" s="50"/>
      <c r="T664" s="50"/>
      <c r="X664" s="35"/>
      <c r="Y664" s="35"/>
      <c r="Z664" s="35"/>
      <c r="AA664" s="35"/>
      <c r="AB664" s="35"/>
      <c r="AC664" s="35"/>
    </row>
    <row r="665" spans="1:29" s="50" customFormat="1" ht="7.5" customHeight="1">
      <c r="A665" s="366"/>
      <c r="B665" s="528"/>
      <c r="C665" s="6"/>
      <c r="D665" s="905"/>
      <c r="E665" s="905"/>
      <c r="F665" s="907"/>
      <c r="G665" s="907"/>
      <c r="H665" s="907"/>
      <c r="I665" s="907"/>
      <c r="J665" s="907"/>
      <c r="K665" s="907"/>
      <c r="L665" s="32"/>
      <c r="M665" s="31"/>
      <c r="N665" s="31"/>
      <c r="O665" s="209"/>
    </row>
    <row r="666" spans="1:29" s="20" customFormat="1" ht="19.5" customHeight="1">
      <c r="A666" s="370"/>
      <c r="B666" s="1664" t="s">
        <v>92</v>
      </c>
      <c r="C666" s="1717"/>
      <c r="D666" s="1381" t="str">
        <f>IF(SUM(M669:M709,M717:M762,M770:M816)=0,"",SUM(M669:M709,M717:M762,M770:M816))</f>
        <v/>
      </c>
      <c r="E666" s="1381"/>
      <c r="F666" s="1381"/>
      <c r="G666" s="1381"/>
      <c r="H666" s="935"/>
      <c r="I666" s="829"/>
      <c r="J666" s="829"/>
      <c r="K666" s="829"/>
      <c r="L666" s="158"/>
      <c r="M666" s="507" t="s">
        <v>217</v>
      </c>
      <c r="N666" s="171"/>
      <c r="O666" s="361"/>
    </row>
    <row r="667" spans="1:29" s="20" customFormat="1" ht="6.75" customHeight="1">
      <c r="A667" s="370"/>
      <c r="B667" s="271"/>
      <c r="C667" s="271"/>
      <c r="D667" s="936"/>
      <c r="E667" s="936"/>
      <c r="F667" s="936"/>
      <c r="G667" s="936"/>
      <c r="H667" s="936"/>
      <c r="I667" s="829"/>
      <c r="J667" s="829"/>
      <c r="K667" s="829"/>
      <c r="L667" s="158"/>
      <c r="M667" s="171"/>
      <c r="N667" s="171"/>
      <c r="O667" s="361"/>
    </row>
    <row r="668" spans="1:29" s="123" customFormat="1" ht="29.25" customHeight="1">
      <c r="A668" s="384"/>
      <c r="B668" s="522" t="s">
        <v>1</v>
      </c>
      <c r="C668" s="1705" t="s">
        <v>8</v>
      </c>
      <c r="D668" s="1719"/>
      <c r="E668" s="1719"/>
      <c r="F668" s="1719"/>
      <c r="G668" s="1719"/>
      <c r="H668" s="1719"/>
      <c r="I668" s="1719"/>
      <c r="J668" s="1719"/>
      <c r="K668" s="1719"/>
      <c r="L668" s="1705"/>
      <c r="M668" s="418" t="s">
        <v>127</v>
      </c>
      <c r="N668" s="522" t="s">
        <v>2</v>
      </c>
      <c r="O668" s="372"/>
    </row>
    <row r="669" spans="1:29" s="12" customFormat="1" ht="22.5" customHeight="1">
      <c r="A669" s="393"/>
      <c r="B669" s="90"/>
      <c r="C669" s="1692"/>
      <c r="D669" s="1693"/>
      <c r="E669" s="1693"/>
      <c r="F669" s="1693"/>
      <c r="G669" s="1693"/>
      <c r="H669" s="1693"/>
      <c r="I669" s="1693"/>
      <c r="J669" s="1693"/>
      <c r="K669" s="1693"/>
      <c r="L669" s="1694"/>
      <c r="M669" s="130"/>
      <c r="N669" s="420"/>
      <c r="O669" s="421"/>
    </row>
    <row r="670" spans="1:29" s="12" customFormat="1" ht="22.5" customHeight="1">
      <c r="A670" s="393"/>
      <c r="B670" s="90"/>
      <c r="C670" s="1692"/>
      <c r="D670" s="1693"/>
      <c r="E670" s="1693"/>
      <c r="F670" s="1693"/>
      <c r="G670" s="1693"/>
      <c r="H670" s="1693"/>
      <c r="I670" s="1693"/>
      <c r="J670" s="1693"/>
      <c r="K670" s="1693"/>
      <c r="L670" s="1694"/>
      <c r="M670" s="130"/>
      <c r="N670" s="420"/>
      <c r="O670" s="421"/>
    </row>
    <row r="671" spans="1:29" s="12" customFormat="1" ht="22.5" customHeight="1">
      <c r="A671" s="393"/>
      <c r="B671" s="90"/>
      <c r="C671" s="1692"/>
      <c r="D671" s="1693"/>
      <c r="E671" s="1693"/>
      <c r="F671" s="1693"/>
      <c r="G671" s="1693"/>
      <c r="H671" s="1693"/>
      <c r="I671" s="1693"/>
      <c r="J671" s="1693"/>
      <c r="K671" s="1693"/>
      <c r="L671" s="1694"/>
      <c r="M671" s="130"/>
      <c r="N671" s="420"/>
      <c r="O671" s="421"/>
    </row>
    <row r="672" spans="1:29" s="12" customFormat="1" ht="22.5" customHeight="1">
      <c r="A672" s="393"/>
      <c r="B672" s="90"/>
      <c r="C672" s="1692"/>
      <c r="D672" s="1693"/>
      <c r="E672" s="1693"/>
      <c r="F672" s="1693"/>
      <c r="G672" s="1693"/>
      <c r="H672" s="1693"/>
      <c r="I672" s="1693"/>
      <c r="J672" s="1693"/>
      <c r="K672" s="1693"/>
      <c r="L672" s="1694"/>
      <c r="M672" s="130"/>
      <c r="N672" s="420"/>
      <c r="O672" s="421"/>
    </row>
    <row r="673" spans="1:15" s="12" customFormat="1" ht="22.5" customHeight="1">
      <c r="A673" s="393"/>
      <c r="B673" s="90"/>
      <c r="C673" s="1692"/>
      <c r="D673" s="1693"/>
      <c r="E673" s="1693"/>
      <c r="F673" s="1693"/>
      <c r="G673" s="1693"/>
      <c r="H673" s="1693"/>
      <c r="I673" s="1693"/>
      <c r="J673" s="1693"/>
      <c r="K673" s="1693"/>
      <c r="L673" s="1694"/>
      <c r="M673" s="130"/>
      <c r="N673" s="420"/>
      <c r="O673" s="421"/>
    </row>
    <row r="674" spans="1:15" s="12" customFormat="1" ht="22.5" customHeight="1">
      <c r="A674" s="393"/>
      <c r="B674" s="90"/>
      <c r="C674" s="1692"/>
      <c r="D674" s="1693"/>
      <c r="E674" s="1693"/>
      <c r="F674" s="1693"/>
      <c r="G674" s="1693"/>
      <c r="H674" s="1693"/>
      <c r="I674" s="1693"/>
      <c r="J674" s="1693"/>
      <c r="K674" s="1693"/>
      <c r="L674" s="1694"/>
      <c r="M674" s="130"/>
      <c r="N674" s="420"/>
      <c r="O674" s="421"/>
    </row>
    <row r="675" spans="1:15" s="12" customFormat="1" ht="22.5" customHeight="1">
      <c r="A675" s="393"/>
      <c r="B675" s="90"/>
      <c r="C675" s="1692"/>
      <c r="D675" s="1693"/>
      <c r="E675" s="1693"/>
      <c r="F675" s="1693"/>
      <c r="G675" s="1693"/>
      <c r="H675" s="1693"/>
      <c r="I675" s="1693"/>
      <c r="J675" s="1693"/>
      <c r="K675" s="1693"/>
      <c r="L675" s="1694"/>
      <c r="M675" s="130"/>
      <c r="N675" s="420"/>
      <c r="O675" s="421"/>
    </row>
    <row r="676" spans="1:15" s="12" customFormat="1" ht="22.5" customHeight="1">
      <c r="A676" s="393"/>
      <c r="B676" s="90"/>
      <c r="C676" s="1692"/>
      <c r="D676" s="1693"/>
      <c r="E676" s="1693"/>
      <c r="F676" s="1693"/>
      <c r="G676" s="1693"/>
      <c r="H676" s="1693"/>
      <c r="I676" s="1693"/>
      <c r="J676" s="1693"/>
      <c r="K676" s="1693"/>
      <c r="L676" s="1694"/>
      <c r="M676" s="130"/>
      <c r="N676" s="420"/>
      <c r="O676" s="421"/>
    </row>
    <row r="677" spans="1:15" s="12" customFormat="1" ht="22.5" customHeight="1">
      <c r="A677" s="393"/>
      <c r="B677" s="90"/>
      <c r="C677" s="1692"/>
      <c r="D677" s="1693"/>
      <c r="E677" s="1693"/>
      <c r="F677" s="1693"/>
      <c r="G677" s="1693"/>
      <c r="H677" s="1693"/>
      <c r="I677" s="1693"/>
      <c r="J677" s="1693"/>
      <c r="K677" s="1693"/>
      <c r="L677" s="1694"/>
      <c r="M677" s="130"/>
      <c r="N677" s="420"/>
      <c r="O677" s="421"/>
    </row>
    <row r="678" spans="1:15" s="12" customFormat="1" ht="22.5" customHeight="1">
      <c r="A678" s="393"/>
      <c r="B678" s="90"/>
      <c r="C678" s="1692"/>
      <c r="D678" s="1693"/>
      <c r="E678" s="1693"/>
      <c r="F678" s="1693"/>
      <c r="G678" s="1693"/>
      <c r="H678" s="1693"/>
      <c r="I678" s="1693"/>
      <c r="J678" s="1693"/>
      <c r="K678" s="1693"/>
      <c r="L678" s="1694"/>
      <c r="M678" s="130"/>
      <c r="N678" s="420"/>
      <c r="O678" s="421"/>
    </row>
    <row r="679" spans="1:15" s="12" customFormat="1" ht="22.5" customHeight="1">
      <c r="A679" s="393"/>
      <c r="B679" s="90"/>
      <c r="C679" s="1692"/>
      <c r="D679" s="1693"/>
      <c r="E679" s="1693"/>
      <c r="F679" s="1693"/>
      <c r="G679" s="1693"/>
      <c r="H679" s="1693"/>
      <c r="I679" s="1693"/>
      <c r="J679" s="1693"/>
      <c r="K679" s="1693"/>
      <c r="L679" s="1694"/>
      <c r="M679" s="130"/>
      <c r="N679" s="420"/>
      <c r="O679" s="421"/>
    </row>
    <row r="680" spans="1:15" s="12" customFormat="1" ht="22.5" customHeight="1">
      <c r="A680" s="393"/>
      <c r="B680" s="90"/>
      <c r="C680" s="1692"/>
      <c r="D680" s="1693"/>
      <c r="E680" s="1693"/>
      <c r="F680" s="1693"/>
      <c r="G680" s="1693"/>
      <c r="H680" s="1693"/>
      <c r="I680" s="1693"/>
      <c r="J680" s="1693"/>
      <c r="K680" s="1693"/>
      <c r="L680" s="1694"/>
      <c r="M680" s="130"/>
      <c r="N680" s="420"/>
      <c r="O680" s="421"/>
    </row>
    <row r="681" spans="1:15" s="12" customFormat="1" ht="22.5" customHeight="1">
      <c r="A681" s="393"/>
      <c r="B681" s="90"/>
      <c r="C681" s="1692"/>
      <c r="D681" s="1693"/>
      <c r="E681" s="1693"/>
      <c r="F681" s="1693"/>
      <c r="G681" s="1693"/>
      <c r="H681" s="1693"/>
      <c r="I681" s="1693"/>
      <c r="J681" s="1693"/>
      <c r="K681" s="1693"/>
      <c r="L681" s="1694"/>
      <c r="M681" s="130"/>
      <c r="N681" s="420"/>
      <c r="O681" s="421"/>
    </row>
    <row r="682" spans="1:15" s="12" customFormat="1" ht="22.5" customHeight="1">
      <c r="A682" s="393"/>
      <c r="B682" s="90"/>
      <c r="C682" s="1692"/>
      <c r="D682" s="1693"/>
      <c r="E682" s="1693"/>
      <c r="F682" s="1693"/>
      <c r="G682" s="1693"/>
      <c r="H682" s="1693"/>
      <c r="I682" s="1693"/>
      <c r="J682" s="1693"/>
      <c r="K682" s="1693"/>
      <c r="L682" s="1694"/>
      <c r="M682" s="130"/>
      <c r="N682" s="420"/>
      <c r="O682" s="421"/>
    </row>
    <row r="683" spans="1:15" s="12" customFormat="1" ht="22.5" customHeight="1">
      <c r="A683" s="393"/>
      <c r="B683" s="90"/>
      <c r="C683" s="1692"/>
      <c r="D683" s="1693"/>
      <c r="E683" s="1693"/>
      <c r="F683" s="1693"/>
      <c r="G683" s="1693"/>
      <c r="H683" s="1693"/>
      <c r="I683" s="1693"/>
      <c r="J683" s="1693"/>
      <c r="K683" s="1693"/>
      <c r="L683" s="1694"/>
      <c r="M683" s="130"/>
      <c r="N683" s="420"/>
      <c r="O683" s="421"/>
    </row>
    <row r="684" spans="1:15" s="12" customFormat="1" ht="22.5" customHeight="1">
      <c r="A684" s="393"/>
      <c r="B684" s="90"/>
      <c r="C684" s="1692"/>
      <c r="D684" s="1693"/>
      <c r="E684" s="1693"/>
      <c r="F684" s="1693"/>
      <c r="G684" s="1693"/>
      <c r="H684" s="1693"/>
      <c r="I684" s="1693"/>
      <c r="J684" s="1693"/>
      <c r="K684" s="1693"/>
      <c r="L684" s="1694"/>
      <c r="M684" s="130"/>
      <c r="N684" s="420"/>
      <c r="O684" s="421"/>
    </row>
    <row r="685" spans="1:15" s="12" customFormat="1" ht="22.5" customHeight="1">
      <c r="A685" s="393"/>
      <c r="B685" s="90"/>
      <c r="C685" s="1692"/>
      <c r="D685" s="1693"/>
      <c r="E685" s="1693"/>
      <c r="F685" s="1693"/>
      <c r="G685" s="1693"/>
      <c r="H685" s="1693"/>
      <c r="I685" s="1693"/>
      <c r="J685" s="1693"/>
      <c r="K685" s="1693"/>
      <c r="L685" s="1694"/>
      <c r="M685" s="130"/>
      <c r="N685" s="420"/>
      <c r="O685" s="421"/>
    </row>
    <row r="686" spans="1:15" s="12" customFormat="1" ht="22.5" customHeight="1">
      <c r="A686" s="393"/>
      <c r="B686" s="90"/>
      <c r="C686" s="1692"/>
      <c r="D686" s="1693"/>
      <c r="E686" s="1693"/>
      <c r="F686" s="1693"/>
      <c r="G686" s="1693"/>
      <c r="H686" s="1693"/>
      <c r="I686" s="1693"/>
      <c r="J686" s="1693"/>
      <c r="K686" s="1693"/>
      <c r="L686" s="1694"/>
      <c r="M686" s="130"/>
      <c r="N686" s="420"/>
      <c r="O686" s="421"/>
    </row>
    <row r="687" spans="1:15" s="12" customFormat="1" ht="22.5" customHeight="1">
      <c r="A687" s="393"/>
      <c r="B687" s="90"/>
      <c r="C687" s="1692"/>
      <c r="D687" s="1693"/>
      <c r="E687" s="1693"/>
      <c r="F687" s="1693"/>
      <c r="G687" s="1693"/>
      <c r="H687" s="1693"/>
      <c r="I687" s="1693"/>
      <c r="J687" s="1693"/>
      <c r="K687" s="1693"/>
      <c r="L687" s="1694"/>
      <c r="M687" s="130"/>
      <c r="N687" s="420"/>
      <c r="O687" s="421"/>
    </row>
    <row r="688" spans="1:15" s="12" customFormat="1" ht="22.5" customHeight="1">
      <c r="A688" s="393"/>
      <c r="B688" s="90"/>
      <c r="C688" s="1692"/>
      <c r="D688" s="1693"/>
      <c r="E688" s="1693"/>
      <c r="F688" s="1693"/>
      <c r="G688" s="1693"/>
      <c r="H688" s="1693"/>
      <c r="I688" s="1693"/>
      <c r="J688" s="1693"/>
      <c r="K688" s="1693"/>
      <c r="L688" s="1694"/>
      <c r="M688" s="130"/>
      <c r="N688" s="420"/>
      <c r="O688" s="421"/>
    </row>
    <row r="689" spans="1:15" s="12" customFormat="1" ht="22.5" customHeight="1">
      <c r="A689" s="393"/>
      <c r="B689" s="90"/>
      <c r="C689" s="1692"/>
      <c r="D689" s="1693"/>
      <c r="E689" s="1693"/>
      <c r="F689" s="1693"/>
      <c r="G689" s="1693"/>
      <c r="H689" s="1693"/>
      <c r="I689" s="1693"/>
      <c r="J689" s="1693"/>
      <c r="K689" s="1693"/>
      <c r="L689" s="1694"/>
      <c r="M689" s="130"/>
      <c r="N689" s="420"/>
      <c r="O689" s="421"/>
    </row>
    <row r="690" spans="1:15" s="12" customFormat="1" ht="22.5" customHeight="1">
      <c r="A690" s="393"/>
      <c r="B690" s="90"/>
      <c r="C690" s="1692"/>
      <c r="D690" s="1693"/>
      <c r="E690" s="1693"/>
      <c r="F690" s="1693"/>
      <c r="G690" s="1693"/>
      <c r="H690" s="1693"/>
      <c r="I690" s="1693"/>
      <c r="J690" s="1693"/>
      <c r="K690" s="1693"/>
      <c r="L690" s="1694"/>
      <c r="M690" s="130"/>
      <c r="N690" s="420"/>
      <c r="O690" s="421"/>
    </row>
    <row r="691" spans="1:15" s="12" customFormat="1" ht="22.5" customHeight="1">
      <c r="A691" s="393"/>
      <c r="B691" s="90"/>
      <c r="C691" s="1692"/>
      <c r="D691" s="1693"/>
      <c r="E691" s="1693"/>
      <c r="F691" s="1693"/>
      <c r="G691" s="1693"/>
      <c r="H691" s="1693"/>
      <c r="I691" s="1693"/>
      <c r="J691" s="1693"/>
      <c r="K691" s="1693"/>
      <c r="L691" s="1694"/>
      <c r="M691" s="130"/>
      <c r="N691" s="420"/>
      <c r="O691" s="421"/>
    </row>
    <row r="692" spans="1:15" s="12" customFormat="1" ht="22.5" customHeight="1">
      <c r="A692" s="393"/>
      <c r="B692" s="90"/>
      <c r="C692" s="1692"/>
      <c r="D692" s="1693"/>
      <c r="E692" s="1693"/>
      <c r="F692" s="1693"/>
      <c r="G692" s="1693"/>
      <c r="H692" s="1693"/>
      <c r="I692" s="1693"/>
      <c r="J692" s="1693"/>
      <c r="K692" s="1693"/>
      <c r="L692" s="1694"/>
      <c r="M692" s="130"/>
      <c r="N692" s="420"/>
      <c r="O692" s="421"/>
    </row>
    <row r="693" spans="1:15" s="12" customFormat="1" ht="22.5" customHeight="1">
      <c r="A693" s="393"/>
      <c r="B693" s="90"/>
      <c r="C693" s="1692"/>
      <c r="D693" s="1693"/>
      <c r="E693" s="1693"/>
      <c r="F693" s="1693"/>
      <c r="G693" s="1693"/>
      <c r="H693" s="1693"/>
      <c r="I693" s="1693"/>
      <c r="J693" s="1693"/>
      <c r="K693" s="1693"/>
      <c r="L693" s="1694"/>
      <c r="M693" s="130"/>
      <c r="N693" s="420"/>
      <c r="O693" s="421"/>
    </row>
    <row r="694" spans="1:15" s="12" customFormat="1" ht="22.5" customHeight="1">
      <c r="A694" s="393"/>
      <c r="B694" s="90"/>
      <c r="C694" s="1692"/>
      <c r="D694" s="1693"/>
      <c r="E694" s="1693"/>
      <c r="F694" s="1693"/>
      <c r="G694" s="1693"/>
      <c r="H694" s="1693"/>
      <c r="I694" s="1693"/>
      <c r="J694" s="1693"/>
      <c r="K694" s="1693"/>
      <c r="L694" s="1694"/>
      <c r="M694" s="130"/>
      <c r="N694" s="420"/>
      <c r="O694" s="421"/>
    </row>
    <row r="695" spans="1:15" s="12" customFormat="1" ht="22.5" customHeight="1">
      <c r="A695" s="393"/>
      <c r="B695" s="90"/>
      <c r="C695" s="1692"/>
      <c r="D695" s="1693"/>
      <c r="E695" s="1693"/>
      <c r="F695" s="1693"/>
      <c r="G695" s="1693"/>
      <c r="H695" s="1693"/>
      <c r="I695" s="1693"/>
      <c r="J695" s="1693"/>
      <c r="K695" s="1693"/>
      <c r="L695" s="1694"/>
      <c r="M695" s="130"/>
      <c r="N695" s="420"/>
      <c r="O695" s="421"/>
    </row>
    <row r="696" spans="1:15" s="12" customFormat="1" ht="22.5" customHeight="1">
      <c r="A696" s="545"/>
      <c r="B696" s="90"/>
      <c r="C696" s="1692"/>
      <c r="D696" s="1693"/>
      <c r="E696" s="1693"/>
      <c r="F696" s="1693"/>
      <c r="G696" s="1693"/>
      <c r="H696" s="1693"/>
      <c r="I696" s="1693"/>
      <c r="J696" s="1693"/>
      <c r="K696" s="1693"/>
      <c r="L696" s="1694"/>
      <c r="M696" s="130"/>
      <c r="N696" s="420"/>
      <c r="O696" s="421"/>
    </row>
    <row r="697" spans="1:15" s="12" customFormat="1" ht="22.5" customHeight="1">
      <c r="A697" s="545" t="s">
        <v>66</v>
      </c>
      <c r="B697" s="90"/>
      <c r="C697" s="1692"/>
      <c r="D697" s="1693"/>
      <c r="E697" s="1693"/>
      <c r="F697" s="1693"/>
      <c r="G697" s="1693"/>
      <c r="H697" s="1693"/>
      <c r="I697" s="1693"/>
      <c r="J697" s="1693"/>
      <c r="K697" s="1693"/>
      <c r="L697" s="1694"/>
      <c r="M697" s="130"/>
      <c r="N697" s="420"/>
      <c r="O697" s="421"/>
    </row>
    <row r="698" spans="1:15" s="12" customFormat="1" ht="22.5" customHeight="1">
      <c r="A698" s="393"/>
      <c r="B698" s="90"/>
      <c r="C698" s="1692"/>
      <c r="D698" s="1693"/>
      <c r="E698" s="1693"/>
      <c r="F698" s="1693"/>
      <c r="G698" s="1693"/>
      <c r="H698" s="1693"/>
      <c r="I698" s="1693"/>
      <c r="J698" s="1693"/>
      <c r="K698" s="1693"/>
      <c r="L698" s="1694"/>
      <c r="M698" s="130"/>
      <c r="N698" s="420"/>
      <c r="O698" s="421"/>
    </row>
    <row r="699" spans="1:15" s="12" customFormat="1" ht="22.5" customHeight="1">
      <c r="A699" s="393"/>
      <c r="B699" s="90"/>
      <c r="C699" s="1692"/>
      <c r="D699" s="1693"/>
      <c r="E699" s="1693"/>
      <c r="F699" s="1693"/>
      <c r="G699" s="1693"/>
      <c r="H699" s="1693"/>
      <c r="I699" s="1693"/>
      <c r="J699" s="1693"/>
      <c r="K699" s="1693"/>
      <c r="L699" s="1694"/>
      <c r="M699" s="130"/>
      <c r="N699" s="420"/>
      <c r="O699" s="421"/>
    </row>
    <row r="700" spans="1:15" s="12" customFormat="1" ht="22.5" customHeight="1">
      <c r="A700" s="393"/>
      <c r="B700" s="90"/>
      <c r="C700" s="1692"/>
      <c r="D700" s="1693"/>
      <c r="E700" s="1693"/>
      <c r="F700" s="1693"/>
      <c r="G700" s="1693"/>
      <c r="H700" s="1693"/>
      <c r="I700" s="1693"/>
      <c r="J700" s="1693"/>
      <c r="K700" s="1693"/>
      <c r="L700" s="1694"/>
      <c r="M700" s="130"/>
      <c r="N700" s="420"/>
      <c r="O700" s="421"/>
    </row>
    <row r="701" spans="1:15" s="12" customFormat="1" ht="22.5" customHeight="1">
      <c r="A701" s="393"/>
      <c r="B701" s="90"/>
      <c r="C701" s="1692"/>
      <c r="D701" s="1693"/>
      <c r="E701" s="1693"/>
      <c r="F701" s="1693"/>
      <c r="G701" s="1693"/>
      <c r="H701" s="1693"/>
      <c r="I701" s="1693"/>
      <c r="J701" s="1693"/>
      <c r="K701" s="1693"/>
      <c r="L701" s="1694"/>
      <c r="M701" s="130"/>
      <c r="N701" s="420"/>
      <c r="O701" s="421"/>
    </row>
    <row r="702" spans="1:15" s="12" customFormat="1" ht="22.5" customHeight="1">
      <c r="A702" s="393"/>
      <c r="B702" s="90"/>
      <c r="C702" s="1692"/>
      <c r="D702" s="1693"/>
      <c r="E702" s="1693"/>
      <c r="F702" s="1693"/>
      <c r="G702" s="1693"/>
      <c r="H702" s="1693"/>
      <c r="I702" s="1693"/>
      <c r="J702" s="1693"/>
      <c r="K702" s="1693"/>
      <c r="L702" s="1694"/>
      <c r="M702" s="130"/>
      <c r="N702" s="420"/>
      <c r="O702" s="421"/>
    </row>
    <row r="703" spans="1:15" s="12" customFormat="1" ht="22.5" customHeight="1">
      <c r="A703" s="393"/>
      <c r="B703" s="90"/>
      <c r="C703" s="1692"/>
      <c r="D703" s="1693"/>
      <c r="E703" s="1693"/>
      <c r="F703" s="1693"/>
      <c r="G703" s="1693"/>
      <c r="H703" s="1693"/>
      <c r="I703" s="1693"/>
      <c r="J703" s="1693"/>
      <c r="K703" s="1693"/>
      <c r="L703" s="1694"/>
      <c r="M703" s="130"/>
      <c r="N703" s="420"/>
      <c r="O703" s="421"/>
    </row>
    <row r="704" spans="1:15" s="12" customFormat="1" ht="22.5" customHeight="1">
      <c r="A704" s="393"/>
      <c r="B704" s="90"/>
      <c r="C704" s="1692"/>
      <c r="D704" s="1693"/>
      <c r="E704" s="1693"/>
      <c r="F704" s="1693"/>
      <c r="G704" s="1693"/>
      <c r="H704" s="1693"/>
      <c r="I704" s="1693"/>
      <c r="J704" s="1693"/>
      <c r="K704" s="1693"/>
      <c r="L704" s="1694"/>
      <c r="M704" s="130"/>
      <c r="N704" s="420"/>
      <c r="O704" s="421"/>
    </row>
    <row r="705" spans="1:241" s="12" customFormat="1" ht="22.5" customHeight="1">
      <c r="A705" s="393"/>
      <c r="B705" s="90"/>
      <c r="C705" s="1692"/>
      <c r="D705" s="1693"/>
      <c r="E705" s="1693"/>
      <c r="F705" s="1693"/>
      <c r="G705" s="1693"/>
      <c r="H705" s="1693"/>
      <c r="I705" s="1693"/>
      <c r="J705" s="1693"/>
      <c r="K705" s="1693"/>
      <c r="L705" s="1694"/>
      <c r="M705" s="130"/>
      <c r="N705" s="420"/>
      <c r="O705" s="421"/>
    </row>
    <row r="706" spans="1:241" s="12" customFormat="1" ht="22.5" customHeight="1">
      <c r="A706" s="393"/>
      <c r="B706" s="90"/>
      <c r="C706" s="1692"/>
      <c r="D706" s="1693"/>
      <c r="E706" s="1693"/>
      <c r="F706" s="1693"/>
      <c r="G706" s="1693"/>
      <c r="H706" s="1693"/>
      <c r="I706" s="1693"/>
      <c r="J706" s="1693"/>
      <c r="K706" s="1693"/>
      <c r="L706" s="1694"/>
      <c r="M706" s="130"/>
      <c r="N706" s="420"/>
      <c r="O706" s="421"/>
    </row>
    <row r="707" spans="1:241" s="12" customFormat="1" ht="22.5" customHeight="1">
      <c r="A707" s="393"/>
      <c r="B707" s="526"/>
      <c r="C707" s="1692"/>
      <c r="D707" s="1693"/>
      <c r="E707" s="1693"/>
      <c r="F707" s="1693"/>
      <c r="G707" s="1693"/>
      <c r="H707" s="1693"/>
      <c r="I707" s="1693"/>
      <c r="J707" s="1693"/>
      <c r="K707" s="1693"/>
      <c r="L707" s="1694"/>
      <c r="M707" s="130"/>
      <c r="N707" s="420"/>
      <c r="O707" s="421"/>
    </row>
    <row r="708" spans="1:241" s="12" customFormat="1" ht="22.5" customHeight="1">
      <c r="A708" s="393"/>
      <c r="B708" s="526"/>
      <c r="C708" s="1692"/>
      <c r="D708" s="1693"/>
      <c r="E708" s="1693"/>
      <c r="F708" s="1693"/>
      <c r="G708" s="1693"/>
      <c r="H708" s="1693"/>
      <c r="I708" s="1693"/>
      <c r="J708" s="1693"/>
      <c r="K708" s="1693"/>
      <c r="L708" s="1694"/>
      <c r="M708" s="130"/>
      <c r="N708" s="420"/>
      <c r="O708" s="421"/>
    </row>
    <row r="709" spans="1:241" s="12" customFormat="1" ht="22.5" customHeight="1">
      <c r="A709" s="393"/>
      <c r="B709" s="526"/>
      <c r="C709" s="1692"/>
      <c r="D709" s="1693"/>
      <c r="E709" s="1693"/>
      <c r="F709" s="1693"/>
      <c r="G709" s="1693"/>
      <c r="H709" s="1693"/>
      <c r="I709" s="1693"/>
      <c r="J709" s="1693"/>
      <c r="K709" s="1693"/>
      <c r="L709" s="1694"/>
      <c r="M709" s="130"/>
      <c r="N709" s="420"/>
      <c r="O709" s="421"/>
    </row>
    <row r="710" spans="1:241" s="59" customFormat="1" ht="6.75" customHeight="1">
      <c r="A710" s="216"/>
      <c r="B710" s="92"/>
      <c r="C710" s="92"/>
      <c r="D710" s="92"/>
      <c r="E710" s="85"/>
      <c r="F710" s="85"/>
      <c r="G710" s="85"/>
      <c r="H710" s="85"/>
      <c r="I710" s="85"/>
      <c r="J710" s="92"/>
      <c r="K710" s="92"/>
      <c r="L710" s="93"/>
      <c r="M710" s="23"/>
      <c r="N710" s="51"/>
      <c r="O710" s="363"/>
    </row>
    <row r="711" spans="1:241" s="20" customFormat="1" ht="23.25" customHeight="1">
      <c r="A711" s="371"/>
      <c r="B711" s="1697" t="s">
        <v>6</v>
      </c>
      <c r="C711" s="1697"/>
      <c r="D711" s="1697"/>
      <c r="E711" s="1697"/>
      <c r="F711" s="1697"/>
      <c r="G711" s="1697"/>
      <c r="H711" s="1697"/>
      <c r="I711" s="1697"/>
      <c r="J711" s="1697"/>
      <c r="K711" s="1697"/>
      <c r="L711" s="1697"/>
      <c r="M711" s="1697"/>
      <c r="N711" s="1697"/>
      <c r="O711" s="216"/>
    </row>
    <row r="712" spans="1:241" s="51" customFormat="1" ht="12.75" customHeight="1">
      <c r="A712" s="363"/>
      <c r="B712" s="224" t="str">
        <f>'1-MPN'!B720</f>
        <v>NOME DO INTERESSADO:</v>
      </c>
      <c r="C712" s="429"/>
      <c r="D712" s="429"/>
      <c r="E712" s="429"/>
      <c r="F712" s="429"/>
      <c r="G712" s="429"/>
      <c r="H712" s="429"/>
      <c r="I712" s="429"/>
      <c r="J712" s="429"/>
      <c r="K712" s="429"/>
      <c r="L712" s="429"/>
      <c r="M712" s="104"/>
      <c r="N712" s="20">
        <v>1</v>
      </c>
      <c r="O712" s="216"/>
    </row>
    <row r="713" spans="1:241" s="51" customFormat="1">
      <c r="A713" s="523"/>
      <c r="C713" s="62"/>
      <c r="D713" s="62"/>
      <c r="E713" s="62"/>
      <c r="L713" s="62"/>
      <c r="O713" s="523"/>
    </row>
    <row r="714" spans="1:241" s="51" customFormat="1" ht="18">
      <c r="A714" s="523"/>
      <c r="B714" s="408" t="str">
        <f>B660</f>
        <v>3- MATERIAL DE CONSUMO A SER ADQUIRIDO NO BRASIL</v>
      </c>
      <c r="C714" s="62"/>
      <c r="D714" s="62"/>
      <c r="E714" s="62"/>
      <c r="L714" s="62"/>
      <c r="O714" s="523"/>
    </row>
    <row r="715" spans="1:241" s="51" customFormat="1" ht="15.75" customHeight="1">
      <c r="A715" s="363"/>
      <c r="B715" s="1704" t="s">
        <v>1</v>
      </c>
      <c r="C715" s="1705" t="s">
        <v>8</v>
      </c>
      <c r="D715" s="1576"/>
      <c r="E715" s="1576"/>
      <c r="F715" s="1576"/>
      <c r="G715" s="1576"/>
      <c r="H715" s="1576"/>
      <c r="I715" s="1576"/>
      <c r="J715" s="1576"/>
      <c r="K715" s="1576"/>
      <c r="L715" s="1576"/>
      <c r="M715" s="1706" t="s">
        <v>127</v>
      </c>
      <c r="N715" s="1708" t="s">
        <v>2</v>
      </c>
      <c r="O715" s="523"/>
    </row>
    <row r="716" spans="1:241" s="20" customFormat="1" ht="15.75" customHeight="1">
      <c r="A716" s="370"/>
      <c r="B716" s="1704"/>
      <c r="C716" s="1576"/>
      <c r="D716" s="1576"/>
      <c r="E716" s="1576"/>
      <c r="F716" s="1576"/>
      <c r="G716" s="1576"/>
      <c r="H716" s="1576"/>
      <c r="I716" s="1576"/>
      <c r="J716" s="1576"/>
      <c r="K716" s="1576"/>
      <c r="L716" s="1576"/>
      <c r="M716" s="1707"/>
      <c r="N716" s="1551"/>
      <c r="O716" s="361"/>
    </row>
    <row r="717" spans="1:241" s="12" customFormat="1" ht="22.5" customHeight="1">
      <c r="A717" s="393"/>
      <c r="B717" s="156"/>
      <c r="C717" s="1692"/>
      <c r="D717" s="1693"/>
      <c r="E717" s="1693"/>
      <c r="F717" s="1693"/>
      <c r="G717" s="1693"/>
      <c r="H717" s="1693"/>
      <c r="I717" s="1693"/>
      <c r="J717" s="1693"/>
      <c r="K717" s="1693"/>
      <c r="L717" s="1694"/>
      <c r="M717" s="130"/>
      <c r="N717" s="420"/>
      <c r="O717" s="421"/>
      <c r="IG717" s="422"/>
    </row>
    <row r="718" spans="1:241" s="12" customFormat="1" ht="22.5" customHeight="1">
      <c r="A718" s="393"/>
      <c r="B718" s="90"/>
      <c r="C718" s="1692"/>
      <c r="D718" s="1693"/>
      <c r="E718" s="1693"/>
      <c r="F718" s="1693"/>
      <c r="G718" s="1693"/>
      <c r="H718" s="1693"/>
      <c r="I718" s="1693"/>
      <c r="J718" s="1693"/>
      <c r="K718" s="1693"/>
      <c r="L718" s="1694"/>
      <c r="M718" s="130"/>
      <c r="N718" s="420"/>
      <c r="O718" s="421"/>
      <c r="IG718" s="422"/>
    </row>
    <row r="719" spans="1:241" s="12" customFormat="1" ht="22.5" customHeight="1">
      <c r="A719" s="393"/>
      <c r="B719" s="90"/>
      <c r="C719" s="1692"/>
      <c r="D719" s="1693"/>
      <c r="E719" s="1693"/>
      <c r="F719" s="1693"/>
      <c r="G719" s="1693"/>
      <c r="H719" s="1693"/>
      <c r="I719" s="1693"/>
      <c r="J719" s="1693"/>
      <c r="K719" s="1693"/>
      <c r="L719" s="1694"/>
      <c r="M719" s="130"/>
      <c r="N719" s="420"/>
      <c r="O719" s="421"/>
      <c r="IG719" s="422"/>
    </row>
    <row r="720" spans="1:241" s="12" customFormat="1" ht="22.5" customHeight="1">
      <c r="A720" s="393"/>
      <c r="B720" s="90"/>
      <c r="C720" s="1692"/>
      <c r="D720" s="1693"/>
      <c r="E720" s="1693"/>
      <c r="F720" s="1693"/>
      <c r="G720" s="1693"/>
      <c r="H720" s="1693"/>
      <c r="I720" s="1693"/>
      <c r="J720" s="1693"/>
      <c r="K720" s="1693"/>
      <c r="L720" s="1694"/>
      <c r="M720" s="130"/>
      <c r="N720" s="420"/>
      <c r="O720" s="421"/>
      <c r="IG720" s="422"/>
    </row>
    <row r="721" spans="1:241" s="12" customFormat="1" ht="22.5" customHeight="1">
      <c r="A721" s="393"/>
      <c r="B721" s="90"/>
      <c r="C721" s="1692"/>
      <c r="D721" s="1693"/>
      <c r="E721" s="1693"/>
      <c r="F721" s="1693"/>
      <c r="G721" s="1693"/>
      <c r="H721" s="1693"/>
      <c r="I721" s="1693"/>
      <c r="J721" s="1693"/>
      <c r="K721" s="1693"/>
      <c r="L721" s="1694"/>
      <c r="M721" s="130"/>
      <c r="N721" s="420"/>
      <c r="O721" s="421"/>
      <c r="IG721" s="422"/>
    </row>
    <row r="722" spans="1:241" s="12" customFormat="1" ht="22.5" customHeight="1">
      <c r="A722" s="393"/>
      <c r="B722" s="90"/>
      <c r="C722" s="1692"/>
      <c r="D722" s="1693"/>
      <c r="E722" s="1693"/>
      <c r="F722" s="1693"/>
      <c r="G722" s="1693"/>
      <c r="H722" s="1693"/>
      <c r="I722" s="1693"/>
      <c r="J722" s="1693"/>
      <c r="K722" s="1693"/>
      <c r="L722" s="1694"/>
      <c r="M722" s="130"/>
      <c r="N722" s="420"/>
      <c r="O722" s="421"/>
      <c r="IG722" s="422"/>
    </row>
    <row r="723" spans="1:241" s="12" customFormat="1" ht="22.5" customHeight="1">
      <c r="A723" s="393"/>
      <c r="B723" s="90"/>
      <c r="C723" s="1692"/>
      <c r="D723" s="1693"/>
      <c r="E723" s="1693"/>
      <c r="F723" s="1693"/>
      <c r="G723" s="1693"/>
      <c r="H723" s="1693"/>
      <c r="I723" s="1693"/>
      <c r="J723" s="1693"/>
      <c r="K723" s="1693"/>
      <c r="L723" s="1694"/>
      <c r="M723" s="130"/>
      <c r="N723" s="420"/>
      <c r="O723" s="421"/>
      <c r="IG723" s="422"/>
    </row>
    <row r="724" spans="1:241" s="12" customFormat="1" ht="22.5" customHeight="1">
      <c r="A724" s="393"/>
      <c r="B724" s="90"/>
      <c r="C724" s="1692"/>
      <c r="D724" s="1693"/>
      <c r="E724" s="1693"/>
      <c r="F724" s="1693"/>
      <c r="G724" s="1693"/>
      <c r="H724" s="1693"/>
      <c r="I724" s="1693"/>
      <c r="J724" s="1693"/>
      <c r="K724" s="1693"/>
      <c r="L724" s="1694"/>
      <c r="M724" s="130"/>
      <c r="N724" s="420"/>
      <c r="O724" s="421"/>
      <c r="IG724" s="422"/>
    </row>
    <row r="725" spans="1:241" s="12" customFormat="1" ht="22.5" customHeight="1">
      <c r="A725" s="393"/>
      <c r="B725" s="90"/>
      <c r="C725" s="1692"/>
      <c r="D725" s="1693"/>
      <c r="E725" s="1693"/>
      <c r="F725" s="1693"/>
      <c r="G725" s="1693"/>
      <c r="H725" s="1693"/>
      <c r="I725" s="1693"/>
      <c r="J725" s="1693"/>
      <c r="K725" s="1693"/>
      <c r="L725" s="1694"/>
      <c r="M725" s="130"/>
      <c r="N725" s="420"/>
      <c r="O725" s="421"/>
      <c r="IG725" s="422"/>
    </row>
    <row r="726" spans="1:241" s="12" customFormat="1" ht="22.5" customHeight="1">
      <c r="A726" s="393"/>
      <c r="B726" s="90"/>
      <c r="C726" s="1692"/>
      <c r="D726" s="1693"/>
      <c r="E726" s="1693"/>
      <c r="F726" s="1693"/>
      <c r="G726" s="1693"/>
      <c r="H726" s="1693"/>
      <c r="I726" s="1693"/>
      <c r="J726" s="1693"/>
      <c r="K726" s="1693"/>
      <c r="L726" s="1694"/>
      <c r="M726" s="130"/>
      <c r="N726" s="420"/>
      <c r="O726" s="421"/>
      <c r="IG726" s="422"/>
    </row>
    <row r="727" spans="1:241" s="12" customFormat="1" ht="22.5" customHeight="1">
      <c r="A727" s="393"/>
      <c r="B727" s="90"/>
      <c r="C727" s="1692"/>
      <c r="D727" s="1693"/>
      <c r="E727" s="1693"/>
      <c r="F727" s="1693"/>
      <c r="G727" s="1693"/>
      <c r="H727" s="1693"/>
      <c r="I727" s="1693"/>
      <c r="J727" s="1693"/>
      <c r="K727" s="1693"/>
      <c r="L727" s="1694"/>
      <c r="M727" s="130"/>
      <c r="N727" s="420"/>
      <c r="O727" s="421"/>
      <c r="IG727" s="422"/>
    </row>
    <row r="728" spans="1:241" s="12" customFormat="1" ht="22.5" customHeight="1">
      <c r="A728" s="393"/>
      <c r="B728" s="90"/>
      <c r="C728" s="1692"/>
      <c r="D728" s="1693"/>
      <c r="E728" s="1693"/>
      <c r="F728" s="1693"/>
      <c r="G728" s="1693"/>
      <c r="H728" s="1693"/>
      <c r="I728" s="1693"/>
      <c r="J728" s="1693"/>
      <c r="K728" s="1693"/>
      <c r="L728" s="1694"/>
      <c r="M728" s="130"/>
      <c r="N728" s="420"/>
      <c r="O728" s="421"/>
      <c r="IG728" s="422"/>
    </row>
    <row r="729" spans="1:241" s="12" customFormat="1" ht="22.5" customHeight="1">
      <c r="A729" s="393"/>
      <c r="B729" s="90"/>
      <c r="C729" s="1692"/>
      <c r="D729" s="1693"/>
      <c r="E729" s="1693"/>
      <c r="F729" s="1693"/>
      <c r="G729" s="1693"/>
      <c r="H729" s="1693"/>
      <c r="I729" s="1693"/>
      <c r="J729" s="1693"/>
      <c r="K729" s="1693"/>
      <c r="L729" s="1694"/>
      <c r="M729" s="130"/>
      <c r="N729" s="420"/>
      <c r="O729" s="421"/>
      <c r="IG729" s="422"/>
    </row>
    <row r="730" spans="1:241" s="12" customFormat="1" ht="22.5" customHeight="1">
      <c r="A730" s="393"/>
      <c r="B730" s="90"/>
      <c r="C730" s="1692"/>
      <c r="D730" s="1693"/>
      <c r="E730" s="1693"/>
      <c r="F730" s="1693"/>
      <c r="G730" s="1693"/>
      <c r="H730" s="1693"/>
      <c r="I730" s="1693"/>
      <c r="J730" s="1693"/>
      <c r="K730" s="1693"/>
      <c r="L730" s="1694"/>
      <c r="M730" s="130"/>
      <c r="N730" s="420"/>
      <c r="O730" s="421"/>
      <c r="IG730" s="422"/>
    </row>
    <row r="731" spans="1:241" s="12" customFormat="1" ht="22.5" customHeight="1">
      <c r="A731" s="393"/>
      <c r="B731" s="90"/>
      <c r="C731" s="1692"/>
      <c r="D731" s="1693"/>
      <c r="E731" s="1693"/>
      <c r="F731" s="1693"/>
      <c r="G731" s="1693"/>
      <c r="H731" s="1693"/>
      <c r="I731" s="1693"/>
      <c r="J731" s="1693"/>
      <c r="K731" s="1693"/>
      <c r="L731" s="1694"/>
      <c r="M731" s="130"/>
      <c r="N731" s="420"/>
      <c r="O731" s="421"/>
    </row>
    <row r="732" spans="1:241" s="12" customFormat="1" ht="22.5" customHeight="1">
      <c r="A732" s="393"/>
      <c r="B732" s="90"/>
      <c r="C732" s="1692"/>
      <c r="D732" s="1693"/>
      <c r="E732" s="1693"/>
      <c r="F732" s="1693"/>
      <c r="G732" s="1693"/>
      <c r="H732" s="1693"/>
      <c r="I732" s="1693"/>
      <c r="J732" s="1693"/>
      <c r="K732" s="1693"/>
      <c r="L732" s="1694"/>
      <c r="M732" s="130"/>
      <c r="N732" s="420"/>
      <c r="O732" s="421"/>
    </row>
    <row r="733" spans="1:241" s="12" customFormat="1" ht="22.5" customHeight="1">
      <c r="A733" s="393"/>
      <c r="B733" s="90"/>
      <c r="C733" s="1692"/>
      <c r="D733" s="1693"/>
      <c r="E733" s="1693"/>
      <c r="F733" s="1693"/>
      <c r="G733" s="1693"/>
      <c r="H733" s="1693"/>
      <c r="I733" s="1693"/>
      <c r="J733" s="1693"/>
      <c r="K733" s="1693"/>
      <c r="L733" s="1694"/>
      <c r="M733" s="130"/>
      <c r="N733" s="420"/>
      <c r="O733" s="421"/>
    </row>
    <row r="734" spans="1:241" s="12" customFormat="1" ht="22.5" customHeight="1">
      <c r="A734" s="393"/>
      <c r="B734" s="90"/>
      <c r="C734" s="1692"/>
      <c r="D734" s="1693"/>
      <c r="E734" s="1693"/>
      <c r="F734" s="1693"/>
      <c r="G734" s="1693"/>
      <c r="H734" s="1693"/>
      <c r="I734" s="1693"/>
      <c r="J734" s="1693"/>
      <c r="K734" s="1693"/>
      <c r="L734" s="1694"/>
      <c r="M734" s="130"/>
      <c r="N734" s="420"/>
      <c r="O734" s="421"/>
    </row>
    <row r="735" spans="1:241" s="12" customFormat="1" ht="22.5" customHeight="1">
      <c r="A735" s="393"/>
      <c r="B735" s="90"/>
      <c r="C735" s="1692"/>
      <c r="D735" s="1693"/>
      <c r="E735" s="1693"/>
      <c r="F735" s="1693"/>
      <c r="G735" s="1693"/>
      <c r="H735" s="1693"/>
      <c r="I735" s="1693"/>
      <c r="J735" s="1693"/>
      <c r="K735" s="1693"/>
      <c r="L735" s="1694"/>
      <c r="M735" s="130"/>
      <c r="N735" s="420"/>
      <c r="O735" s="421"/>
    </row>
    <row r="736" spans="1:241" s="12" customFormat="1" ht="22.5" customHeight="1">
      <c r="A736" s="393"/>
      <c r="B736" s="90"/>
      <c r="C736" s="1692"/>
      <c r="D736" s="1693"/>
      <c r="E736" s="1693"/>
      <c r="F736" s="1693"/>
      <c r="G736" s="1693"/>
      <c r="H736" s="1693"/>
      <c r="I736" s="1693"/>
      <c r="J736" s="1693"/>
      <c r="K736" s="1693"/>
      <c r="L736" s="1694"/>
      <c r="M736" s="130"/>
      <c r="N736" s="420"/>
      <c r="O736" s="421"/>
    </row>
    <row r="737" spans="1:241" s="12" customFormat="1" ht="22.5" customHeight="1">
      <c r="A737" s="393"/>
      <c r="B737" s="90"/>
      <c r="C737" s="1692"/>
      <c r="D737" s="1693"/>
      <c r="E737" s="1693"/>
      <c r="F737" s="1693"/>
      <c r="G737" s="1693"/>
      <c r="H737" s="1693"/>
      <c r="I737" s="1693"/>
      <c r="J737" s="1693"/>
      <c r="K737" s="1693"/>
      <c r="L737" s="1694"/>
      <c r="M737" s="130"/>
      <c r="N737" s="420"/>
      <c r="O737" s="421"/>
    </row>
    <row r="738" spans="1:241" s="12" customFormat="1" ht="22.5" customHeight="1">
      <c r="A738" s="393"/>
      <c r="B738" s="90"/>
      <c r="C738" s="1692"/>
      <c r="D738" s="1693"/>
      <c r="E738" s="1693"/>
      <c r="F738" s="1693"/>
      <c r="G738" s="1693"/>
      <c r="H738" s="1693"/>
      <c r="I738" s="1693"/>
      <c r="J738" s="1693"/>
      <c r="K738" s="1693"/>
      <c r="L738" s="1694"/>
      <c r="M738" s="130"/>
      <c r="N738" s="420"/>
      <c r="O738" s="421"/>
    </row>
    <row r="739" spans="1:241" s="12" customFormat="1" ht="22.5" customHeight="1">
      <c r="A739" s="393"/>
      <c r="B739" s="90"/>
      <c r="C739" s="1692"/>
      <c r="D739" s="1693"/>
      <c r="E739" s="1693"/>
      <c r="F739" s="1693"/>
      <c r="G739" s="1693"/>
      <c r="H739" s="1693"/>
      <c r="I739" s="1693"/>
      <c r="J739" s="1693"/>
      <c r="K739" s="1693"/>
      <c r="L739" s="1694"/>
      <c r="M739" s="130"/>
      <c r="N739" s="420"/>
      <c r="O739" s="421"/>
    </row>
    <row r="740" spans="1:241" s="12" customFormat="1" ht="22.5" customHeight="1">
      <c r="A740" s="393"/>
      <c r="B740" s="90"/>
      <c r="C740" s="1692"/>
      <c r="D740" s="1693"/>
      <c r="E740" s="1693"/>
      <c r="F740" s="1693"/>
      <c r="G740" s="1693"/>
      <c r="H740" s="1693"/>
      <c r="I740" s="1693"/>
      <c r="J740" s="1693"/>
      <c r="K740" s="1693"/>
      <c r="L740" s="1694"/>
      <c r="M740" s="130"/>
      <c r="N740" s="420"/>
      <c r="O740" s="421"/>
    </row>
    <row r="741" spans="1:241" s="12" customFormat="1" ht="22.5" customHeight="1">
      <c r="A741" s="393"/>
      <c r="B741" s="90"/>
      <c r="C741" s="1692"/>
      <c r="D741" s="1693"/>
      <c r="E741" s="1693"/>
      <c r="F741" s="1693"/>
      <c r="G741" s="1693"/>
      <c r="H741" s="1693"/>
      <c r="I741" s="1693"/>
      <c r="J741" s="1693"/>
      <c r="K741" s="1693"/>
      <c r="L741" s="1694"/>
      <c r="M741" s="130"/>
      <c r="N741" s="420"/>
      <c r="O741" s="421"/>
    </row>
    <row r="742" spans="1:241" s="12" customFormat="1" ht="22.5" customHeight="1">
      <c r="A742" s="393"/>
      <c r="B742" s="90"/>
      <c r="C742" s="1692"/>
      <c r="D742" s="1693"/>
      <c r="E742" s="1693"/>
      <c r="F742" s="1693"/>
      <c r="G742" s="1693"/>
      <c r="H742" s="1693"/>
      <c r="I742" s="1693"/>
      <c r="J742" s="1693"/>
      <c r="K742" s="1693"/>
      <c r="L742" s="1694"/>
      <c r="M742" s="130"/>
      <c r="N742" s="420"/>
      <c r="O742" s="421"/>
    </row>
    <row r="743" spans="1:241" s="12" customFormat="1" ht="22.5" customHeight="1">
      <c r="A743" s="393"/>
      <c r="B743" s="90"/>
      <c r="C743" s="1692"/>
      <c r="D743" s="1693"/>
      <c r="E743" s="1693"/>
      <c r="F743" s="1693"/>
      <c r="G743" s="1693"/>
      <c r="H743" s="1693"/>
      <c r="I743" s="1693"/>
      <c r="J743" s="1693"/>
      <c r="K743" s="1693"/>
      <c r="L743" s="1694"/>
      <c r="M743" s="130"/>
      <c r="N743" s="420"/>
      <c r="O743" s="421"/>
    </row>
    <row r="744" spans="1:241" s="12" customFormat="1" ht="22.5" customHeight="1">
      <c r="A744" s="393"/>
      <c r="B744" s="156"/>
      <c r="C744" s="1692"/>
      <c r="D744" s="1693"/>
      <c r="E744" s="1693"/>
      <c r="F744" s="1693"/>
      <c r="G744" s="1693"/>
      <c r="H744" s="1693"/>
      <c r="I744" s="1693"/>
      <c r="J744" s="1693"/>
      <c r="K744" s="1693"/>
      <c r="L744" s="1694"/>
      <c r="M744" s="130"/>
      <c r="N744" s="420"/>
      <c r="O744" s="421"/>
      <c r="IG744" s="422"/>
    </row>
    <row r="745" spans="1:241" s="12" customFormat="1" ht="22.5" customHeight="1">
      <c r="A745" s="393"/>
      <c r="B745" s="90"/>
      <c r="C745" s="1692"/>
      <c r="D745" s="1693"/>
      <c r="E745" s="1693"/>
      <c r="F745" s="1693"/>
      <c r="G745" s="1693"/>
      <c r="H745" s="1693"/>
      <c r="I745" s="1693"/>
      <c r="J745" s="1693"/>
      <c r="K745" s="1693"/>
      <c r="L745" s="1694"/>
      <c r="M745" s="130"/>
      <c r="N745" s="420"/>
      <c r="O745" s="421"/>
      <c r="IG745" s="422"/>
    </row>
    <row r="746" spans="1:241" s="12" customFormat="1" ht="22.5" customHeight="1">
      <c r="A746" s="393"/>
      <c r="B746" s="90"/>
      <c r="C746" s="1692"/>
      <c r="D746" s="1693"/>
      <c r="E746" s="1693"/>
      <c r="F746" s="1693"/>
      <c r="G746" s="1693"/>
      <c r="H746" s="1693"/>
      <c r="I746" s="1693"/>
      <c r="J746" s="1693"/>
      <c r="K746" s="1693"/>
      <c r="L746" s="1694"/>
      <c r="M746" s="130"/>
      <c r="N746" s="420"/>
      <c r="O746" s="421"/>
      <c r="IG746" s="422"/>
    </row>
    <row r="747" spans="1:241" s="12" customFormat="1" ht="22.5" customHeight="1">
      <c r="A747" s="393"/>
      <c r="B747" s="90"/>
      <c r="C747" s="1692"/>
      <c r="D747" s="1693"/>
      <c r="E747" s="1693"/>
      <c r="F747" s="1693"/>
      <c r="G747" s="1693"/>
      <c r="H747" s="1693"/>
      <c r="I747" s="1693"/>
      <c r="J747" s="1693"/>
      <c r="K747" s="1693"/>
      <c r="L747" s="1694"/>
      <c r="M747" s="130"/>
      <c r="N747" s="420"/>
      <c r="O747" s="421"/>
    </row>
    <row r="748" spans="1:241" s="12" customFormat="1" ht="22.5" customHeight="1">
      <c r="A748" s="393"/>
      <c r="B748" s="90"/>
      <c r="C748" s="1692"/>
      <c r="D748" s="1693"/>
      <c r="E748" s="1693"/>
      <c r="F748" s="1693"/>
      <c r="G748" s="1693"/>
      <c r="H748" s="1693"/>
      <c r="I748" s="1693"/>
      <c r="J748" s="1693"/>
      <c r="K748" s="1693"/>
      <c r="L748" s="1694"/>
      <c r="M748" s="130"/>
      <c r="N748" s="420"/>
      <c r="O748" s="421"/>
    </row>
    <row r="749" spans="1:241" s="12" customFormat="1" ht="22.5" customHeight="1">
      <c r="A749" s="393"/>
      <c r="B749" s="90"/>
      <c r="C749" s="1692"/>
      <c r="D749" s="1693"/>
      <c r="E749" s="1693"/>
      <c r="F749" s="1693"/>
      <c r="G749" s="1693"/>
      <c r="H749" s="1693"/>
      <c r="I749" s="1693"/>
      <c r="J749" s="1693"/>
      <c r="K749" s="1693"/>
      <c r="L749" s="1694"/>
      <c r="M749" s="130"/>
      <c r="N749" s="420"/>
      <c r="O749" s="421"/>
    </row>
    <row r="750" spans="1:241" s="12" customFormat="1" ht="22.5" customHeight="1">
      <c r="A750" s="393"/>
      <c r="B750" s="90"/>
      <c r="C750" s="1692"/>
      <c r="D750" s="1693"/>
      <c r="E750" s="1693"/>
      <c r="F750" s="1693"/>
      <c r="G750" s="1693"/>
      <c r="H750" s="1693"/>
      <c r="I750" s="1693"/>
      <c r="J750" s="1693"/>
      <c r="K750" s="1693"/>
      <c r="L750" s="1694"/>
      <c r="M750" s="130"/>
      <c r="N750" s="420"/>
      <c r="O750" s="421"/>
    </row>
    <row r="751" spans="1:241" s="12" customFormat="1" ht="22.5" customHeight="1">
      <c r="A751" s="393"/>
      <c r="B751" s="90"/>
      <c r="C751" s="1692"/>
      <c r="D751" s="1693"/>
      <c r="E751" s="1693"/>
      <c r="F751" s="1693"/>
      <c r="G751" s="1693"/>
      <c r="H751" s="1693"/>
      <c r="I751" s="1693"/>
      <c r="J751" s="1693"/>
      <c r="K751" s="1693"/>
      <c r="L751" s="1694"/>
      <c r="M751" s="130"/>
      <c r="N751" s="420"/>
      <c r="O751" s="421"/>
    </row>
    <row r="752" spans="1:241" s="12" customFormat="1" ht="22.5" customHeight="1">
      <c r="A752" s="393"/>
      <c r="B752" s="90"/>
      <c r="C752" s="1692"/>
      <c r="D752" s="1693"/>
      <c r="E752" s="1693"/>
      <c r="F752" s="1693"/>
      <c r="G752" s="1693"/>
      <c r="H752" s="1693"/>
      <c r="I752" s="1693"/>
      <c r="J752" s="1693"/>
      <c r="K752" s="1693"/>
      <c r="L752" s="1694"/>
      <c r="M752" s="130"/>
      <c r="N752" s="420"/>
      <c r="O752" s="421"/>
    </row>
    <row r="753" spans="1:15" s="12" customFormat="1" ht="22.5" customHeight="1">
      <c r="A753" s="393"/>
      <c r="B753" s="90"/>
      <c r="C753" s="1692"/>
      <c r="D753" s="1693"/>
      <c r="E753" s="1693"/>
      <c r="F753" s="1693"/>
      <c r="G753" s="1693"/>
      <c r="H753" s="1693"/>
      <c r="I753" s="1693"/>
      <c r="J753" s="1693"/>
      <c r="K753" s="1693"/>
      <c r="L753" s="1694"/>
      <c r="M753" s="130"/>
      <c r="N753" s="420"/>
      <c r="O753" s="421"/>
    </row>
    <row r="754" spans="1:15" s="12" customFormat="1" ht="22.5" customHeight="1">
      <c r="A754" s="393"/>
      <c r="B754" s="90"/>
      <c r="C754" s="1692"/>
      <c r="D754" s="1693"/>
      <c r="E754" s="1693"/>
      <c r="F754" s="1693"/>
      <c r="G754" s="1693"/>
      <c r="H754" s="1693"/>
      <c r="I754" s="1693"/>
      <c r="J754" s="1693"/>
      <c r="K754" s="1693"/>
      <c r="L754" s="1694"/>
      <c r="M754" s="130"/>
      <c r="N754" s="420"/>
      <c r="O754" s="421"/>
    </row>
    <row r="755" spans="1:15" s="12" customFormat="1" ht="22.5" customHeight="1">
      <c r="A755" s="393"/>
      <c r="B755" s="90"/>
      <c r="C755" s="1692"/>
      <c r="D755" s="1693"/>
      <c r="E755" s="1693"/>
      <c r="F755" s="1693"/>
      <c r="G755" s="1693"/>
      <c r="H755" s="1693"/>
      <c r="I755" s="1693"/>
      <c r="J755" s="1693"/>
      <c r="K755" s="1693"/>
      <c r="L755" s="1694"/>
      <c r="M755" s="130"/>
      <c r="N755" s="420"/>
      <c r="O755" s="421"/>
    </row>
    <row r="756" spans="1:15" s="12" customFormat="1" ht="22.5" customHeight="1">
      <c r="A756" s="393"/>
      <c r="B756" s="90"/>
      <c r="C756" s="1692"/>
      <c r="D756" s="1693"/>
      <c r="E756" s="1693"/>
      <c r="F756" s="1693"/>
      <c r="G756" s="1693"/>
      <c r="H756" s="1693"/>
      <c r="I756" s="1693"/>
      <c r="J756" s="1693"/>
      <c r="K756" s="1693"/>
      <c r="L756" s="1694"/>
      <c r="M756" s="130"/>
      <c r="N756" s="420"/>
      <c r="O756" s="421"/>
    </row>
    <row r="757" spans="1:15" s="12" customFormat="1" ht="22.5" customHeight="1">
      <c r="A757" s="393"/>
      <c r="B757" s="90"/>
      <c r="C757" s="1692"/>
      <c r="D757" s="1693"/>
      <c r="E757" s="1693"/>
      <c r="F757" s="1693"/>
      <c r="G757" s="1693"/>
      <c r="H757" s="1693"/>
      <c r="I757" s="1693"/>
      <c r="J757" s="1693"/>
      <c r="K757" s="1693"/>
      <c r="L757" s="1694"/>
      <c r="M757" s="130"/>
      <c r="N757" s="420"/>
      <c r="O757" s="421"/>
    </row>
    <row r="758" spans="1:15" s="12" customFormat="1" ht="22.5" customHeight="1">
      <c r="A758" s="393"/>
      <c r="B758" s="90"/>
      <c r="C758" s="1692"/>
      <c r="D758" s="1693"/>
      <c r="E758" s="1693"/>
      <c r="F758" s="1693"/>
      <c r="G758" s="1693"/>
      <c r="H758" s="1693"/>
      <c r="I758" s="1693"/>
      <c r="J758" s="1693"/>
      <c r="K758" s="1693"/>
      <c r="L758" s="1694"/>
      <c r="M758" s="130"/>
      <c r="N758" s="420"/>
      <c r="O758" s="421"/>
    </row>
    <row r="759" spans="1:15" s="12" customFormat="1" ht="22.5" customHeight="1">
      <c r="A759" s="393"/>
      <c r="B759" s="90"/>
      <c r="C759" s="1692"/>
      <c r="D759" s="1693"/>
      <c r="E759" s="1693"/>
      <c r="F759" s="1693"/>
      <c r="G759" s="1693"/>
      <c r="H759" s="1693"/>
      <c r="I759" s="1693"/>
      <c r="J759" s="1693"/>
      <c r="K759" s="1693"/>
      <c r="L759" s="1694"/>
      <c r="M759" s="130"/>
      <c r="N759" s="420"/>
      <c r="O759" s="421"/>
    </row>
    <row r="760" spans="1:15" s="12" customFormat="1" ht="22.5" customHeight="1">
      <c r="A760" s="393"/>
      <c r="B760" s="90"/>
      <c r="C760" s="1692"/>
      <c r="D760" s="1693"/>
      <c r="E760" s="1693"/>
      <c r="F760" s="1693"/>
      <c r="G760" s="1693"/>
      <c r="H760" s="1693"/>
      <c r="I760" s="1693"/>
      <c r="J760" s="1693"/>
      <c r="K760" s="1693"/>
      <c r="L760" s="1694"/>
      <c r="M760" s="130"/>
      <c r="N760" s="420"/>
      <c r="O760" s="421"/>
    </row>
    <row r="761" spans="1:15" s="12" customFormat="1" ht="22.5" customHeight="1">
      <c r="A761" s="393"/>
      <c r="B761" s="90"/>
      <c r="C761" s="1692"/>
      <c r="D761" s="1693"/>
      <c r="E761" s="1693"/>
      <c r="F761" s="1693"/>
      <c r="G761" s="1693"/>
      <c r="H761" s="1693"/>
      <c r="I761" s="1693"/>
      <c r="J761" s="1693"/>
      <c r="K761" s="1693"/>
      <c r="L761" s="1694"/>
      <c r="M761" s="130"/>
      <c r="N761" s="420"/>
      <c r="O761" s="421"/>
    </row>
    <row r="762" spans="1:15" s="12" customFormat="1" ht="22.5" customHeight="1">
      <c r="A762" s="393"/>
      <c r="B762" s="90"/>
      <c r="C762" s="1692"/>
      <c r="D762" s="1693"/>
      <c r="E762" s="1693"/>
      <c r="F762" s="1693"/>
      <c r="G762" s="1693"/>
      <c r="H762" s="1693"/>
      <c r="I762" s="1693"/>
      <c r="J762" s="1693"/>
      <c r="K762" s="1693"/>
      <c r="L762" s="1694"/>
      <c r="M762" s="130"/>
      <c r="N762" s="420"/>
      <c r="O762" s="421"/>
    </row>
    <row r="763" spans="1:15" s="59" customFormat="1" ht="6" customHeight="1">
      <c r="A763" s="216"/>
      <c r="B763" s="92"/>
      <c r="C763" s="92"/>
      <c r="D763" s="867"/>
      <c r="E763" s="868"/>
      <c r="F763" s="868"/>
      <c r="G763" s="868"/>
      <c r="H763" s="868"/>
      <c r="I763" s="868"/>
      <c r="J763" s="867"/>
      <c r="K763" s="867"/>
      <c r="L763" s="93"/>
      <c r="M763" s="23"/>
      <c r="N763" s="51"/>
      <c r="O763" s="363"/>
    </row>
    <row r="764" spans="1:15" s="20" customFormat="1" ht="23.25" customHeight="1">
      <c r="A764" s="371"/>
      <c r="B764" s="1697" t="s">
        <v>6</v>
      </c>
      <c r="C764" s="1697"/>
      <c r="D764" s="1698"/>
      <c r="E764" s="1698"/>
      <c r="F764" s="1698"/>
      <c r="G764" s="1698"/>
      <c r="H764" s="1698"/>
      <c r="I764" s="1698"/>
      <c r="J764" s="1698"/>
      <c r="K764" s="1698"/>
      <c r="L764" s="1697"/>
      <c r="M764" s="1697"/>
      <c r="N764" s="1697"/>
      <c r="O764" s="1699"/>
    </row>
    <row r="765" spans="1:15" s="51" customFormat="1" ht="12.75" customHeight="1">
      <c r="A765" s="363"/>
      <c r="B765" s="224" t="str">
        <f>B712</f>
        <v>NOME DO INTERESSADO:</v>
      </c>
      <c r="C765" s="429"/>
      <c r="D765" s="845"/>
      <c r="E765" s="845"/>
      <c r="F765" s="845"/>
      <c r="G765" s="845"/>
      <c r="H765" s="845"/>
      <c r="I765" s="845"/>
      <c r="J765" s="845"/>
      <c r="K765" s="845"/>
      <c r="L765" s="429"/>
      <c r="M765" s="104"/>
      <c r="N765" s="20">
        <v>2</v>
      </c>
      <c r="O765" s="1699"/>
    </row>
    <row r="766" spans="1:15" s="51" customFormat="1">
      <c r="A766" s="523"/>
      <c r="C766" s="62"/>
      <c r="D766" s="832"/>
      <c r="E766" s="832"/>
      <c r="F766" s="831"/>
      <c r="G766" s="831"/>
      <c r="H766" s="831"/>
      <c r="I766" s="831"/>
      <c r="J766" s="831"/>
      <c r="K766" s="831"/>
      <c r="L766" s="62"/>
      <c r="O766" s="216"/>
    </row>
    <row r="767" spans="1:15" s="51" customFormat="1" ht="18">
      <c r="A767" s="523"/>
      <c r="B767" s="408" t="str">
        <f>B714</f>
        <v>3- MATERIAL DE CONSUMO A SER ADQUIRIDO NO BRASIL</v>
      </c>
      <c r="C767" s="62"/>
      <c r="D767" s="832"/>
      <c r="E767" s="832"/>
      <c r="F767" s="831"/>
      <c r="G767" s="831"/>
      <c r="H767" s="831"/>
      <c r="I767" s="831"/>
      <c r="J767" s="831"/>
      <c r="K767" s="831"/>
      <c r="L767" s="62"/>
      <c r="O767" s="523"/>
    </row>
    <row r="768" spans="1:15" s="51" customFormat="1">
      <c r="A768" s="523"/>
      <c r="B768" s="1704" t="s">
        <v>1</v>
      </c>
      <c r="C768" s="1705" t="s">
        <v>8</v>
      </c>
      <c r="D768" s="1582"/>
      <c r="E768" s="1582"/>
      <c r="F768" s="1582"/>
      <c r="G768" s="1582"/>
      <c r="H768" s="1582"/>
      <c r="I768" s="1582"/>
      <c r="J768" s="1582"/>
      <c r="K768" s="1582"/>
      <c r="L768" s="1576"/>
      <c r="M768" s="1706" t="s">
        <v>127</v>
      </c>
      <c r="N768" s="1708" t="s">
        <v>2</v>
      </c>
      <c r="O768" s="523"/>
    </row>
    <row r="769" spans="1:15" s="51" customFormat="1">
      <c r="A769" s="523"/>
      <c r="B769" s="1704"/>
      <c r="C769" s="1576"/>
      <c r="D769" s="1582"/>
      <c r="E769" s="1582"/>
      <c r="F769" s="1582"/>
      <c r="G769" s="1582"/>
      <c r="H769" s="1582"/>
      <c r="I769" s="1582"/>
      <c r="J769" s="1582"/>
      <c r="K769" s="1582"/>
      <c r="L769" s="1576"/>
      <c r="M769" s="1707"/>
      <c r="N769" s="1551"/>
      <c r="O769" s="523"/>
    </row>
    <row r="770" spans="1:15" s="12" customFormat="1" ht="22.5" customHeight="1">
      <c r="A770" s="380"/>
      <c r="B770" s="156"/>
      <c r="C770" s="1692"/>
      <c r="D770" s="1693"/>
      <c r="E770" s="1693"/>
      <c r="F770" s="1693"/>
      <c r="G770" s="1693"/>
      <c r="H770" s="1693"/>
      <c r="I770" s="1693"/>
      <c r="J770" s="1693"/>
      <c r="K770" s="1693"/>
      <c r="L770" s="1694"/>
      <c r="M770" s="130"/>
      <c r="N770" s="420"/>
      <c r="O770" s="380"/>
    </row>
    <row r="771" spans="1:15" s="12" customFormat="1" ht="22.5" customHeight="1">
      <c r="A771" s="380"/>
      <c r="B771" s="90"/>
      <c r="C771" s="1692"/>
      <c r="D771" s="1693"/>
      <c r="E771" s="1693"/>
      <c r="F771" s="1693"/>
      <c r="G771" s="1693"/>
      <c r="H771" s="1693"/>
      <c r="I771" s="1693"/>
      <c r="J771" s="1693"/>
      <c r="K771" s="1693"/>
      <c r="L771" s="1694"/>
      <c r="M771" s="130"/>
      <c r="N771" s="420"/>
      <c r="O771" s="380"/>
    </row>
    <row r="772" spans="1:15" s="12" customFormat="1" ht="22.5" customHeight="1">
      <c r="A772" s="380"/>
      <c r="B772" s="90"/>
      <c r="C772" s="1692"/>
      <c r="D772" s="1693"/>
      <c r="E772" s="1693"/>
      <c r="F772" s="1693"/>
      <c r="G772" s="1693"/>
      <c r="H772" s="1693"/>
      <c r="I772" s="1693"/>
      <c r="J772" s="1693"/>
      <c r="K772" s="1693"/>
      <c r="L772" s="1694"/>
      <c r="M772" s="130"/>
      <c r="N772" s="420"/>
      <c r="O772" s="380"/>
    </row>
    <row r="773" spans="1:15" s="12" customFormat="1" ht="22.5" customHeight="1">
      <c r="A773" s="380"/>
      <c r="B773" s="90"/>
      <c r="C773" s="1692"/>
      <c r="D773" s="1693"/>
      <c r="E773" s="1693"/>
      <c r="F773" s="1693"/>
      <c r="G773" s="1693"/>
      <c r="H773" s="1693"/>
      <c r="I773" s="1693"/>
      <c r="J773" s="1693"/>
      <c r="K773" s="1693"/>
      <c r="L773" s="1694"/>
      <c r="M773" s="130"/>
      <c r="N773" s="420"/>
      <c r="O773" s="380"/>
    </row>
    <row r="774" spans="1:15" s="12" customFormat="1" ht="22.5" customHeight="1">
      <c r="A774" s="380"/>
      <c r="B774" s="90"/>
      <c r="C774" s="1692"/>
      <c r="D774" s="1693"/>
      <c r="E774" s="1693"/>
      <c r="F774" s="1693"/>
      <c r="G774" s="1693"/>
      <c r="H774" s="1693"/>
      <c r="I774" s="1693"/>
      <c r="J774" s="1693"/>
      <c r="K774" s="1693"/>
      <c r="L774" s="1694"/>
      <c r="M774" s="130"/>
      <c r="N774" s="420"/>
      <c r="O774" s="380"/>
    </row>
    <row r="775" spans="1:15" s="12" customFormat="1" ht="22.5" customHeight="1">
      <c r="A775" s="380"/>
      <c r="B775" s="90"/>
      <c r="C775" s="1692"/>
      <c r="D775" s="1693"/>
      <c r="E775" s="1693"/>
      <c r="F775" s="1693"/>
      <c r="G775" s="1693"/>
      <c r="H775" s="1693"/>
      <c r="I775" s="1693"/>
      <c r="J775" s="1693"/>
      <c r="K775" s="1693"/>
      <c r="L775" s="1694"/>
      <c r="M775" s="130"/>
      <c r="N775" s="420"/>
      <c r="O775" s="380"/>
    </row>
    <row r="776" spans="1:15" s="12" customFormat="1" ht="22.5" customHeight="1">
      <c r="A776" s="380"/>
      <c r="B776" s="90"/>
      <c r="C776" s="1692"/>
      <c r="D776" s="1693"/>
      <c r="E776" s="1693"/>
      <c r="F776" s="1693"/>
      <c r="G776" s="1693"/>
      <c r="H776" s="1693"/>
      <c r="I776" s="1693"/>
      <c r="J776" s="1693"/>
      <c r="K776" s="1693"/>
      <c r="L776" s="1694"/>
      <c r="M776" s="130"/>
      <c r="N776" s="420"/>
      <c r="O776" s="380"/>
    </row>
    <row r="777" spans="1:15" s="12" customFormat="1" ht="22.5" customHeight="1">
      <c r="A777" s="380"/>
      <c r="B777" s="90"/>
      <c r="C777" s="1692"/>
      <c r="D777" s="1693"/>
      <c r="E777" s="1693"/>
      <c r="F777" s="1693"/>
      <c r="G777" s="1693"/>
      <c r="H777" s="1693"/>
      <c r="I777" s="1693"/>
      <c r="J777" s="1693"/>
      <c r="K777" s="1693"/>
      <c r="L777" s="1694"/>
      <c r="M777" s="130"/>
      <c r="N777" s="420"/>
      <c r="O777" s="380"/>
    </row>
    <row r="778" spans="1:15" s="12" customFormat="1" ht="22.5" customHeight="1">
      <c r="A778" s="380"/>
      <c r="B778" s="90"/>
      <c r="C778" s="1692"/>
      <c r="D778" s="1693"/>
      <c r="E778" s="1693"/>
      <c r="F778" s="1693"/>
      <c r="G778" s="1693"/>
      <c r="H778" s="1693"/>
      <c r="I778" s="1693"/>
      <c r="J778" s="1693"/>
      <c r="K778" s="1693"/>
      <c r="L778" s="1694"/>
      <c r="M778" s="130"/>
      <c r="N778" s="420"/>
      <c r="O778" s="380"/>
    </row>
    <row r="779" spans="1:15" s="12" customFormat="1" ht="22.5" customHeight="1">
      <c r="A779" s="380"/>
      <c r="B779" s="90"/>
      <c r="C779" s="1692"/>
      <c r="D779" s="1693"/>
      <c r="E779" s="1693"/>
      <c r="F779" s="1693"/>
      <c r="G779" s="1693"/>
      <c r="H779" s="1693"/>
      <c r="I779" s="1693"/>
      <c r="J779" s="1693"/>
      <c r="K779" s="1693"/>
      <c r="L779" s="1694"/>
      <c r="M779" s="130"/>
      <c r="N779" s="420"/>
      <c r="O779" s="380"/>
    </row>
    <row r="780" spans="1:15" s="12" customFormat="1" ht="22.5" customHeight="1">
      <c r="A780" s="380"/>
      <c r="B780" s="90"/>
      <c r="C780" s="1692"/>
      <c r="D780" s="1693"/>
      <c r="E780" s="1693"/>
      <c r="F780" s="1693"/>
      <c r="G780" s="1693"/>
      <c r="H780" s="1693"/>
      <c r="I780" s="1693"/>
      <c r="J780" s="1693"/>
      <c r="K780" s="1693"/>
      <c r="L780" s="1694"/>
      <c r="M780" s="130"/>
      <c r="N780" s="420"/>
      <c r="O780" s="380"/>
    </row>
    <row r="781" spans="1:15" s="12" customFormat="1" ht="22.5" customHeight="1">
      <c r="A781" s="380"/>
      <c r="B781" s="90"/>
      <c r="C781" s="1692"/>
      <c r="D781" s="1693"/>
      <c r="E781" s="1693"/>
      <c r="F781" s="1693"/>
      <c r="G781" s="1693"/>
      <c r="H781" s="1693"/>
      <c r="I781" s="1693"/>
      <c r="J781" s="1693"/>
      <c r="K781" s="1693"/>
      <c r="L781" s="1694"/>
      <c r="M781" s="130"/>
      <c r="N781" s="420"/>
      <c r="O781" s="380"/>
    </row>
    <row r="782" spans="1:15" s="12" customFormat="1" ht="22.5" customHeight="1">
      <c r="A782" s="380"/>
      <c r="B782" s="90"/>
      <c r="C782" s="1692"/>
      <c r="D782" s="1693"/>
      <c r="E782" s="1693"/>
      <c r="F782" s="1693"/>
      <c r="G782" s="1693"/>
      <c r="H782" s="1693"/>
      <c r="I782" s="1693"/>
      <c r="J782" s="1693"/>
      <c r="K782" s="1693"/>
      <c r="L782" s="1694"/>
      <c r="M782" s="130"/>
      <c r="N782" s="420"/>
      <c r="O782" s="380"/>
    </row>
    <row r="783" spans="1:15" s="12" customFormat="1" ht="22.5" customHeight="1">
      <c r="A783" s="380"/>
      <c r="B783" s="90"/>
      <c r="C783" s="1692"/>
      <c r="D783" s="1693"/>
      <c r="E783" s="1693"/>
      <c r="F783" s="1693"/>
      <c r="G783" s="1693"/>
      <c r="H783" s="1693"/>
      <c r="I783" s="1693"/>
      <c r="J783" s="1693"/>
      <c r="K783" s="1693"/>
      <c r="L783" s="1694"/>
      <c r="M783" s="130"/>
      <c r="N783" s="420"/>
      <c r="O783" s="380"/>
    </row>
    <row r="784" spans="1:15" s="12" customFormat="1" ht="22.5" customHeight="1">
      <c r="A784" s="380"/>
      <c r="B784" s="90"/>
      <c r="C784" s="1692"/>
      <c r="D784" s="1693"/>
      <c r="E784" s="1693"/>
      <c r="F784" s="1693"/>
      <c r="G784" s="1693"/>
      <c r="H784" s="1693"/>
      <c r="I784" s="1693"/>
      <c r="J784" s="1693"/>
      <c r="K784" s="1693"/>
      <c r="L784" s="1694"/>
      <c r="M784" s="130"/>
      <c r="N784" s="420"/>
      <c r="O784" s="380"/>
    </row>
    <row r="785" spans="1:15" s="12" customFormat="1" ht="22.5" customHeight="1">
      <c r="A785" s="380"/>
      <c r="B785" s="90"/>
      <c r="C785" s="1692"/>
      <c r="D785" s="1693"/>
      <c r="E785" s="1693"/>
      <c r="F785" s="1693"/>
      <c r="G785" s="1693"/>
      <c r="H785" s="1693"/>
      <c r="I785" s="1693"/>
      <c r="J785" s="1693"/>
      <c r="K785" s="1693"/>
      <c r="L785" s="1694"/>
      <c r="M785" s="130"/>
      <c r="N785" s="420"/>
      <c r="O785" s="380"/>
    </row>
    <row r="786" spans="1:15" s="12" customFormat="1" ht="22.5" customHeight="1">
      <c r="A786" s="380"/>
      <c r="B786" s="90"/>
      <c r="C786" s="1692"/>
      <c r="D786" s="1693"/>
      <c r="E786" s="1693"/>
      <c r="F786" s="1693"/>
      <c r="G786" s="1693"/>
      <c r="H786" s="1693"/>
      <c r="I786" s="1693"/>
      <c r="J786" s="1693"/>
      <c r="K786" s="1693"/>
      <c r="L786" s="1694"/>
      <c r="M786" s="130"/>
      <c r="N786" s="420"/>
      <c r="O786" s="380"/>
    </row>
    <row r="787" spans="1:15" s="12" customFormat="1" ht="22.5" customHeight="1">
      <c r="A787" s="380"/>
      <c r="B787" s="90"/>
      <c r="C787" s="1692"/>
      <c r="D787" s="1693"/>
      <c r="E787" s="1693"/>
      <c r="F787" s="1693"/>
      <c r="G787" s="1693"/>
      <c r="H787" s="1693"/>
      <c r="I787" s="1693"/>
      <c r="J787" s="1693"/>
      <c r="K787" s="1693"/>
      <c r="L787" s="1694"/>
      <c r="M787" s="130"/>
      <c r="N787" s="420"/>
      <c r="O787" s="380"/>
    </row>
    <row r="788" spans="1:15" s="12" customFormat="1" ht="22.5" customHeight="1">
      <c r="A788" s="380"/>
      <c r="B788" s="90"/>
      <c r="C788" s="1692"/>
      <c r="D788" s="1693"/>
      <c r="E788" s="1693"/>
      <c r="F788" s="1693"/>
      <c r="G788" s="1693"/>
      <c r="H788" s="1693"/>
      <c r="I788" s="1693"/>
      <c r="J788" s="1693"/>
      <c r="K788" s="1693"/>
      <c r="L788" s="1694"/>
      <c r="M788" s="130"/>
      <c r="N788" s="420"/>
      <c r="O788" s="380"/>
    </row>
    <row r="789" spans="1:15" s="12" customFormat="1" ht="22.5" customHeight="1">
      <c r="A789" s="380"/>
      <c r="B789" s="90"/>
      <c r="C789" s="1692"/>
      <c r="D789" s="1693"/>
      <c r="E789" s="1693"/>
      <c r="F789" s="1693"/>
      <c r="G789" s="1693"/>
      <c r="H789" s="1693"/>
      <c r="I789" s="1693"/>
      <c r="J789" s="1693"/>
      <c r="K789" s="1693"/>
      <c r="L789" s="1694"/>
      <c r="M789" s="130"/>
      <c r="N789" s="420"/>
      <c r="O789" s="380"/>
    </row>
    <row r="790" spans="1:15" s="12" customFormat="1" ht="22.5" customHeight="1">
      <c r="A790" s="380"/>
      <c r="B790" s="90"/>
      <c r="C790" s="1692"/>
      <c r="D790" s="1693"/>
      <c r="E790" s="1693"/>
      <c r="F790" s="1693"/>
      <c r="G790" s="1693"/>
      <c r="H790" s="1693"/>
      <c r="I790" s="1693"/>
      <c r="J790" s="1693"/>
      <c r="K790" s="1693"/>
      <c r="L790" s="1694"/>
      <c r="M790" s="130"/>
      <c r="N790" s="420"/>
      <c r="O790" s="380"/>
    </row>
    <row r="791" spans="1:15" s="12" customFormat="1" ht="22.5" customHeight="1">
      <c r="A791" s="380"/>
      <c r="B791" s="90"/>
      <c r="C791" s="1692"/>
      <c r="D791" s="1693"/>
      <c r="E791" s="1693"/>
      <c r="F791" s="1693"/>
      <c r="G791" s="1693"/>
      <c r="H791" s="1693"/>
      <c r="I791" s="1693"/>
      <c r="J791" s="1693"/>
      <c r="K791" s="1693"/>
      <c r="L791" s="1694"/>
      <c r="M791" s="130"/>
      <c r="N791" s="420"/>
      <c r="O791" s="380"/>
    </row>
    <row r="792" spans="1:15" s="12" customFormat="1" ht="22.5" customHeight="1">
      <c r="A792" s="380"/>
      <c r="B792" s="90"/>
      <c r="C792" s="1692"/>
      <c r="D792" s="1693"/>
      <c r="E792" s="1693"/>
      <c r="F792" s="1693"/>
      <c r="G792" s="1693"/>
      <c r="H792" s="1693"/>
      <c r="I792" s="1693"/>
      <c r="J792" s="1693"/>
      <c r="K792" s="1693"/>
      <c r="L792" s="1694"/>
      <c r="M792" s="130"/>
      <c r="N792" s="420"/>
      <c r="O792" s="380"/>
    </row>
    <row r="793" spans="1:15" s="12" customFormat="1" ht="22.5" customHeight="1">
      <c r="A793" s="380"/>
      <c r="B793" s="90"/>
      <c r="C793" s="1692"/>
      <c r="D793" s="1693"/>
      <c r="E793" s="1693"/>
      <c r="F793" s="1693"/>
      <c r="G793" s="1693"/>
      <c r="H793" s="1693"/>
      <c r="I793" s="1693"/>
      <c r="J793" s="1693"/>
      <c r="K793" s="1693"/>
      <c r="L793" s="1694"/>
      <c r="M793" s="130"/>
      <c r="N793" s="420"/>
      <c r="O793" s="380"/>
    </row>
    <row r="794" spans="1:15" s="12" customFormat="1" ht="22.5" customHeight="1">
      <c r="A794" s="380"/>
      <c r="B794" s="90"/>
      <c r="C794" s="1692"/>
      <c r="D794" s="1693"/>
      <c r="E794" s="1693"/>
      <c r="F794" s="1693"/>
      <c r="G794" s="1693"/>
      <c r="H794" s="1693"/>
      <c r="I794" s="1693"/>
      <c r="J794" s="1693"/>
      <c r="K794" s="1693"/>
      <c r="L794" s="1694"/>
      <c r="M794" s="130"/>
      <c r="N794" s="420"/>
      <c r="O794" s="380"/>
    </row>
    <row r="795" spans="1:15" s="12" customFormat="1" ht="22.5" customHeight="1">
      <c r="A795" s="380"/>
      <c r="B795" s="90"/>
      <c r="C795" s="1692"/>
      <c r="D795" s="1693"/>
      <c r="E795" s="1693"/>
      <c r="F795" s="1693"/>
      <c r="G795" s="1693"/>
      <c r="H795" s="1693"/>
      <c r="I795" s="1693"/>
      <c r="J795" s="1693"/>
      <c r="K795" s="1693"/>
      <c r="L795" s="1694"/>
      <c r="M795" s="130"/>
      <c r="N795" s="420"/>
      <c r="O795" s="380"/>
    </row>
    <row r="796" spans="1:15" s="12" customFormat="1" ht="22.5" customHeight="1">
      <c r="A796" s="380"/>
      <c r="B796" s="90"/>
      <c r="C796" s="1692"/>
      <c r="D796" s="1693"/>
      <c r="E796" s="1693"/>
      <c r="F796" s="1693"/>
      <c r="G796" s="1693"/>
      <c r="H796" s="1693"/>
      <c r="I796" s="1693"/>
      <c r="J796" s="1693"/>
      <c r="K796" s="1693"/>
      <c r="L796" s="1694"/>
      <c r="M796" s="130"/>
      <c r="N796" s="420"/>
      <c r="O796" s="380"/>
    </row>
    <row r="797" spans="1:15" s="12" customFormat="1" ht="22.5" customHeight="1">
      <c r="A797" s="380"/>
      <c r="B797" s="156"/>
      <c r="C797" s="1692"/>
      <c r="D797" s="1693"/>
      <c r="E797" s="1693"/>
      <c r="F797" s="1693"/>
      <c r="G797" s="1693"/>
      <c r="H797" s="1693"/>
      <c r="I797" s="1693"/>
      <c r="J797" s="1693"/>
      <c r="K797" s="1693"/>
      <c r="L797" s="1694"/>
      <c r="M797" s="130"/>
      <c r="N797" s="420"/>
      <c r="O797" s="380"/>
    </row>
    <row r="798" spans="1:15" s="12" customFormat="1" ht="22.5" customHeight="1">
      <c r="A798" s="380"/>
      <c r="B798" s="90"/>
      <c r="C798" s="1692"/>
      <c r="D798" s="1693"/>
      <c r="E798" s="1693"/>
      <c r="F798" s="1693"/>
      <c r="G798" s="1693"/>
      <c r="H798" s="1693"/>
      <c r="I798" s="1693"/>
      <c r="J798" s="1693"/>
      <c r="K798" s="1693"/>
      <c r="L798" s="1694"/>
      <c r="M798" s="130"/>
      <c r="N798" s="420"/>
      <c r="O798" s="380"/>
    </row>
    <row r="799" spans="1:15" s="12" customFormat="1" ht="22.5" customHeight="1">
      <c r="A799" s="380"/>
      <c r="B799" s="90"/>
      <c r="C799" s="1692"/>
      <c r="D799" s="1693"/>
      <c r="E799" s="1693"/>
      <c r="F799" s="1693"/>
      <c r="G799" s="1693"/>
      <c r="H799" s="1693"/>
      <c r="I799" s="1693"/>
      <c r="J799" s="1693"/>
      <c r="K799" s="1693"/>
      <c r="L799" s="1694"/>
      <c r="M799" s="130"/>
      <c r="N799" s="420"/>
      <c r="O799" s="380"/>
    </row>
    <row r="800" spans="1:15" s="12" customFormat="1" ht="22.5" customHeight="1">
      <c r="A800" s="380"/>
      <c r="B800" s="90"/>
      <c r="C800" s="1692"/>
      <c r="D800" s="1693"/>
      <c r="E800" s="1693"/>
      <c r="F800" s="1693"/>
      <c r="G800" s="1693"/>
      <c r="H800" s="1693"/>
      <c r="I800" s="1693"/>
      <c r="J800" s="1693"/>
      <c r="K800" s="1693"/>
      <c r="L800" s="1694"/>
      <c r="M800" s="130"/>
      <c r="N800" s="420"/>
      <c r="O800" s="380"/>
    </row>
    <row r="801" spans="1:15" s="12" customFormat="1" ht="22.5" customHeight="1">
      <c r="A801" s="380"/>
      <c r="B801" s="90"/>
      <c r="C801" s="1692"/>
      <c r="D801" s="1693"/>
      <c r="E801" s="1693"/>
      <c r="F801" s="1693"/>
      <c r="G801" s="1693"/>
      <c r="H801" s="1693"/>
      <c r="I801" s="1693"/>
      <c r="J801" s="1693"/>
      <c r="K801" s="1693"/>
      <c r="L801" s="1694"/>
      <c r="M801" s="130"/>
      <c r="N801" s="420"/>
      <c r="O801" s="380"/>
    </row>
    <row r="802" spans="1:15" s="12" customFormat="1" ht="22.5" customHeight="1">
      <c r="A802" s="380"/>
      <c r="B802" s="90"/>
      <c r="C802" s="1692"/>
      <c r="D802" s="1693"/>
      <c r="E802" s="1693"/>
      <c r="F802" s="1693"/>
      <c r="G802" s="1693"/>
      <c r="H802" s="1693"/>
      <c r="I802" s="1693"/>
      <c r="J802" s="1693"/>
      <c r="K802" s="1693"/>
      <c r="L802" s="1694"/>
      <c r="M802" s="130"/>
      <c r="N802" s="420"/>
      <c r="O802" s="380"/>
    </row>
    <row r="803" spans="1:15" s="12" customFormat="1" ht="22.5" customHeight="1">
      <c r="A803" s="380"/>
      <c r="B803" s="90"/>
      <c r="C803" s="1692"/>
      <c r="D803" s="1693"/>
      <c r="E803" s="1693"/>
      <c r="F803" s="1693"/>
      <c r="G803" s="1693"/>
      <c r="H803" s="1693"/>
      <c r="I803" s="1693"/>
      <c r="J803" s="1693"/>
      <c r="K803" s="1693"/>
      <c r="L803" s="1694"/>
      <c r="M803" s="130"/>
      <c r="N803" s="420"/>
      <c r="O803" s="380"/>
    </row>
    <row r="804" spans="1:15" s="12" customFormat="1" ht="22.5" customHeight="1">
      <c r="A804" s="380"/>
      <c r="B804" s="90"/>
      <c r="C804" s="1692"/>
      <c r="D804" s="1693"/>
      <c r="E804" s="1693"/>
      <c r="F804" s="1693"/>
      <c r="G804" s="1693"/>
      <c r="H804" s="1693"/>
      <c r="I804" s="1693"/>
      <c r="J804" s="1693"/>
      <c r="K804" s="1693"/>
      <c r="L804" s="1694"/>
      <c r="M804" s="130"/>
      <c r="N804" s="420"/>
      <c r="O804" s="380"/>
    </row>
    <row r="805" spans="1:15" s="12" customFormat="1" ht="22.5" customHeight="1">
      <c r="A805" s="380"/>
      <c r="B805" s="90"/>
      <c r="C805" s="1692"/>
      <c r="D805" s="1693"/>
      <c r="E805" s="1693"/>
      <c r="F805" s="1693"/>
      <c r="G805" s="1693"/>
      <c r="H805" s="1693"/>
      <c r="I805" s="1693"/>
      <c r="J805" s="1693"/>
      <c r="K805" s="1693"/>
      <c r="L805" s="1694"/>
      <c r="M805" s="130"/>
      <c r="N805" s="420"/>
      <c r="O805" s="380"/>
    </row>
    <row r="806" spans="1:15" s="12" customFormat="1" ht="22.5" customHeight="1">
      <c r="A806" s="380"/>
      <c r="B806" s="90"/>
      <c r="C806" s="1692"/>
      <c r="D806" s="1693"/>
      <c r="E806" s="1693"/>
      <c r="F806" s="1693"/>
      <c r="G806" s="1693"/>
      <c r="H806" s="1693"/>
      <c r="I806" s="1693"/>
      <c r="J806" s="1693"/>
      <c r="K806" s="1693"/>
      <c r="L806" s="1694"/>
      <c r="M806" s="130"/>
      <c r="N806" s="420"/>
      <c r="O806" s="380"/>
    </row>
    <row r="807" spans="1:15" s="12" customFormat="1" ht="22.5" customHeight="1">
      <c r="A807" s="380"/>
      <c r="B807" s="90"/>
      <c r="C807" s="1692"/>
      <c r="D807" s="1693"/>
      <c r="E807" s="1693"/>
      <c r="F807" s="1693"/>
      <c r="G807" s="1693"/>
      <c r="H807" s="1693"/>
      <c r="I807" s="1693"/>
      <c r="J807" s="1693"/>
      <c r="K807" s="1693"/>
      <c r="L807" s="1694"/>
      <c r="M807" s="130"/>
      <c r="N807" s="420"/>
      <c r="O807" s="380"/>
    </row>
    <row r="808" spans="1:15" s="12" customFormat="1" ht="22.5" customHeight="1">
      <c r="A808" s="380"/>
      <c r="B808" s="90"/>
      <c r="C808" s="1692"/>
      <c r="D808" s="1693"/>
      <c r="E808" s="1693"/>
      <c r="F808" s="1693"/>
      <c r="G808" s="1693"/>
      <c r="H808" s="1693"/>
      <c r="I808" s="1693"/>
      <c r="J808" s="1693"/>
      <c r="K808" s="1693"/>
      <c r="L808" s="1694"/>
      <c r="M808" s="130"/>
      <c r="N808" s="420"/>
      <c r="O808" s="380"/>
    </row>
    <row r="809" spans="1:15" s="12" customFormat="1" ht="22.5" customHeight="1">
      <c r="A809" s="380"/>
      <c r="B809" s="90"/>
      <c r="C809" s="1692"/>
      <c r="D809" s="1693"/>
      <c r="E809" s="1693"/>
      <c r="F809" s="1693"/>
      <c r="G809" s="1693"/>
      <c r="H809" s="1693"/>
      <c r="I809" s="1693"/>
      <c r="J809" s="1693"/>
      <c r="K809" s="1693"/>
      <c r="L809" s="1694"/>
      <c r="M809" s="130"/>
      <c r="N809" s="420"/>
      <c r="O809" s="380"/>
    </row>
    <row r="810" spans="1:15" s="12" customFormat="1" ht="22.5" customHeight="1">
      <c r="A810" s="380"/>
      <c r="B810" s="90"/>
      <c r="C810" s="1692"/>
      <c r="D810" s="1693"/>
      <c r="E810" s="1693"/>
      <c r="F810" s="1693"/>
      <c r="G810" s="1693"/>
      <c r="H810" s="1693"/>
      <c r="I810" s="1693"/>
      <c r="J810" s="1693"/>
      <c r="K810" s="1693"/>
      <c r="L810" s="1694"/>
      <c r="M810" s="130"/>
      <c r="N810" s="420"/>
      <c r="O810" s="380"/>
    </row>
    <row r="811" spans="1:15" s="12" customFormat="1" ht="22.5" customHeight="1">
      <c r="A811" s="380"/>
      <c r="B811" s="90"/>
      <c r="C811" s="1692"/>
      <c r="D811" s="1693"/>
      <c r="E811" s="1693"/>
      <c r="F811" s="1693"/>
      <c r="G811" s="1693"/>
      <c r="H811" s="1693"/>
      <c r="I811" s="1693"/>
      <c r="J811" s="1693"/>
      <c r="K811" s="1693"/>
      <c r="L811" s="1694"/>
      <c r="M811" s="130"/>
      <c r="N811" s="420"/>
      <c r="O811" s="380"/>
    </row>
    <row r="812" spans="1:15" s="12" customFormat="1" ht="22.5" customHeight="1">
      <c r="A812" s="380"/>
      <c r="B812" s="90"/>
      <c r="C812" s="1692"/>
      <c r="D812" s="1693"/>
      <c r="E812" s="1693"/>
      <c r="F812" s="1693"/>
      <c r="G812" s="1693"/>
      <c r="H812" s="1693"/>
      <c r="I812" s="1693"/>
      <c r="J812" s="1693"/>
      <c r="K812" s="1693"/>
      <c r="L812" s="1694"/>
      <c r="M812" s="130"/>
      <c r="N812" s="420"/>
      <c r="O812" s="380"/>
    </row>
    <row r="813" spans="1:15" s="12" customFormat="1" ht="22.5" customHeight="1">
      <c r="A813" s="380"/>
      <c r="B813" s="90"/>
      <c r="C813" s="1692"/>
      <c r="D813" s="1693"/>
      <c r="E813" s="1693"/>
      <c r="F813" s="1693"/>
      <c r="G813" s="1693"/>
      <c r="H813" s="1693"/>
      <c r="I813" s="1693"/>
      <c r="J813" s="1693"/>
      <c r="K813" s="1693"/>
      <c r="L813" s="1694"/>
      <c r="M813" s="130"/>
      <c r="N813" s="420"/>
      <c r="O813" s="380"/>
    </row>
    <row r="814" spans="1:15" s="12" customFormat="1" ht="22.5" customHeight="1">
      <c r="A814" s="380"/>
      <c r="B814" s="90"/>
      <c r="C814" s="1692"/>
      <c r="D814" s="1693"/>
      <c r="E814" s="1693"/>
      <c r="F814" s="1693"/>
      <c r="G814" s="1693"/>
      <c r="H814" s="1693"/>
      <c r="I814" s="1693"/>
      <c r="J814" s="1693"/>
      <c r="K814" s="1693"/>
      <c r="L814" s="1694"/>
      <c r="M814" s="130"/>
      <c r="N814" s="420"/>
      <c r="O814" s="380"/>
    </row>
    <row r="815" spans="1:15" s="12" customFormat="1" ht="22.5" customHeight="1">
      <c r="A815" s="380"/>
      <c r="B815" s="90"/>
      <c r="C815" s="1692"/>
      <c r="D815" s="1693"/>
      <c r="E815" s="1693"/>
      <c r="F815" s="1693"/>
      <c r="G815" s="1693"/>
      <c r="H815" s="1693"/>
      <c r="I815" s="1693"/>
      <c r="J815" s="1693"/>
      <c r="K815" s="1693"/>
      <c r="L815" s="1694"/>
      <c r="M815" s="130"/>
      <c r="N815" s="420"/>
      <c r="O815" s="380"/>
    </row>
    <row r="816" spans="1:15" s="12" customFormat="1" ht="22.5" customHeight="1">
      <c r="A816" s="380"/>
      <c r="B816" s="90"/>
      <c r="C816" s="1692"/>
      <c r="D816" s="1693"/>
      <c r="E816" s="1693"/>
      <c r="F816" s="1693"/>
      <c r="G816" s="1693"/>
      <c r="H816" s="1693"/>
      <c r="I816" s="1693"/>
      <c r="J816" s="1693"/>
      <c r="K816" s="1693"/>
      <c r="L816" s="1694"/>
      <c r="M816" s="130"/>
      <c r="N816" s="420"/>
      <c r="O816" s="380"/>
    </row>
    <row r="817" spans="1:15" s="51" customFormat="1" ht="4.5" customHeight="1">
      <c r="A817" s="523"/>
      <c r="B817" s="92"/>
      <c r="C817" s="92"/>
      <c r="D817" s="867"/>
      <c r="E817" s="868"/>
      <c r="F817" s="868"/>
      <c r="G817" s="868"/>
      <c r="H817" s="868"/>
      <c r="I817" s="868"/>
      <c r="J817" s="867"/>
      <c r="K817" s="867"/>
      <c r="L817" s="93"/>
      <c r="M817" s="23"/>
      <c r="O817" s="523"/>
    </row>
    <row r="818" spans="1:15" s="51" customFormat="1" ht="19.5" customHeight="1">
      <c r="A818" s="523"/>
      <c r="B818" s="1697" t="s">
        <v>6</v>
      </c>
      <c r="C818" s="1697"/>
      <c r="D818" s="1698"/>
      <c r="E818" s="1698"/>
      <c r="F818" s="1698"/>
      <c r="G818" s="1698"/>
      <c r="H818" s="1698"/>
      <c r="I818" s="1698"/>
      <c r="J818" s="1698"/>
      <c r="K818" s="1698"/>
      <c r="L818" s="1697"/>
      <c r="M818" s="1697"/>
      <c r="N818" s="1697"/>
      <c r="O818" s="523"/>
    </row>
    <row r="819" spans="1:15" s="51" customFormat="1">
      <c r="A819" s="523"/>
      <c r="B819" s="224" t="str">
        <f>B765</f>
        <v>NOME DO INTERESSADO:</v>
      </c>
      <c r="C819" s="429"/>
      <c r="D819" s="845"/>
      <c r="E819" s="845"/>
      <c r="F819" s="845"/>
      <c r="G819" s="845"/>
      <c r="H819" s="845"/>
      <c r="I819" s="845"/>
      <c r="J819" s="845"/>
      <c r="K819" s="845"/>
      <c r="L819" s="429"/>
      <c r="M819" s="104"/>
      <c r="N819" s="20">
        <f>N765+1</f>
        <v>3</v>
      </c>
      <c r="O819" s="523"/>
    </row>
    <row r="820" spans="1:15" s="51" customFormat="1" ht="18">
      <c r="A820" s="523"/>
      <c r="B820" s="408" t="str">
        <f>B767</f>
        <v>3- MATERIAL DE CONSUMO A SER ADQUIRIDO NO BRASIL</v>
      </c>
      <c r="C820" s="62"/>
      <c r="D820" s="832"/>
      <c r="E820" s="832"/>
      <c r="F820" s="831"/>
      <c r="G820" s="831"/>
      <c r="H820" s="831"/>
      <c r="I820" s="831"/>
      <c r="J820" s="831"/>
      <c r="K820" s="831"/>
      <c r="L820" s="62"/>
      <c r="O820" s="523"/>
    </row>
    <row r="821" spans="1:15" s="51" customFormat="1">
      <c r="A821" s="523"/>
      <c r="B821" s="1704" t="s">
        <v>1</v>
      </c>
      <c r="C821" s="1705" t="s">
        <v>8</v>
      </c>
      <c r="D821" s="1582"/>
      <c r="E821" s="1582"/>
      <c r="F821" s="1582"/>
      <c r="G821" s="1582"/>
      <c r="H821" s="1582"/>
      <c r="I821" s="1582"/>
      <c r="J821" s="1582"/>
      <c r="K821" s="1582"/>
      <c r="L821" s="1576"/>
      <c r="M821" s="1706" t="s">
        <v>127</v>
      </c>
      <c r="N821" s="1708" t="s">
        <v>2</v>
      </c>
      <c r="O821" s="523"/>
    </row>
    <row r="822" spans="1:15" s="51" customFormat="1">
      <c r="A822" s="523"/>
      <c r="B822" s="1704"/>
      <c r="C822" s="1576"/>
      <c r="D822" s="1582"/>
      <c r="E822" s="1582"/>
      <c r="F822" s="1582"/>
      <c r="G822" s="1582"/>
      <c r="H822" s="1582"/>
      <c r="I822" s="1582"/>
      <c r="J822" s="1582"/>
      <c r="K822" s="1582"/>
      <c r="L822" s="1576"/>
      <c r="M822" s="1707"/>
      <c r="N822" s="1551"/>
      <c r="O822" s="523"/>
    </row>
    <row r="823" spans="1:15" s="12" customFormat="1" ht="22.5" customHeight="1">
      <c r="A823" s="380"/>
      <c r="B823" s="156"/>
      <c r="C823" s="1692"/>
      <c r="D823" s="1693"/>
      <c r="E823" s="1693"/>
      <c r="F823" s="1693"/>
      <c r="G823" s="1693"/>
      <c r="H823" s="1693"/>
      <c r="I823" s="1693"/>
      <c r="J823" s="1693"/>
      <c r="K823" s="1693"/>
      <c r="L823" s="1694"/>
      <c r="M823" s="130"/>
      <c r="N823" s="420"/>
      <c r="O823" s="380"/>
    </row>
    <row r="824" spans="1:15" s="12" customFormat="1" ht="22.5" customHeight="1">
      <c r="A824" s="380"/>
      <c r="B824" s="90"/>
      <c r="C824" s="1692"/>
      <c r="D824" s="1693"/>
      <c r="E824" s="1693"/>
      <c r="F824" s="1693"/>
      <c r="G824" s="1693"/>
      <c r="H824" s="1693"/>
      <c r="I824" s="1693"/>
      <c r="J824" s="1693"/>
      <c r="K824" s="1693"/>
      <c r="L824" s="1694"/>
      <c r="M824" s="130"/>
      <c r="N824" s="420"/>
      <c r="O824" s="380"/>
    </row>
    <row r="825" spans="1:15" s="12" customFormat="1" ht="22.5" customHeight="1">
      <c r="A825" s="380"/>
      <c r="B825" s="90"/>
      <c r="C825" s="1692"/>
      <c r="D825" s="1693"/>
      <c r="E825" s="1693"/>
      <c r="F825" s="1693"/>
      <c r="G825" s="1693"/>
      <c r="H825" s="1693"/>
      <c r="I825" s="1693"/>
      <c r="J825" s="1693"/>
      <c r="K825" s="1693"/>
      <c r="L825" s="1694"/>
      <c r="M825" s="130"/>
      <c r="N825" s="420"/>
      <c r="O825" s="380"/>
    </row>
    <row r="826" spans="1:15" s="12" customFormat="1" ht="22.5" customHeight="1">
      <c r="A826" s="380"/>
      <c r="B826" s="90"/>
      <c r="C826" s="1692"/>
      <c r="D826" s="1693"/>
      <c r="E826" s="1693"/>
      <c r="F826" s="1693"/>
      <c r="G826" s="1693"/>
      <c r="H826" s="1693"/>
      <c r="I826" s="1693"/>
      <c r="J826" s="1693"/>
      <c r="K826" s="1693"/>
      <c r="L826" s="1694"/>
      <c r="M826" s="130"/>
      <c r="N826" s="420"/>
      <c r="O826" s="380"/>
    </row>
    <row r="827" spans="1:15" s="12" customFormat="1" ht="22.5" customHeight="1">
      <c r="A827" s="380"/>
      <c r="B827" s="90"/>
      <c r="C827" s="1692"/>
      <c r="D827" s="1693"/>
      <c r="E827" s="1693"/>
      <c r="F827" s="1693"/>
      <c r="G827" s="1693"/>
      <c r="H827" s="1693"/>
      <c r="I827" s="1693"/>
      <c r="J827" s="1693"/>
      <c r="K827" s="1693"/>
      <c r="L827" s="1694"/>
      <c r="M827" s="130"/>
      <c r="N827" s="420"/>
      <c r="O827" s="380"/>
    </row>
    <row r="828" spans="1:15" s="12" customFormat="1" ht="22.5" customHeight="1">
      <c r="A828" s="380"/>
      <c r="B828" s="90"/>
      <c r="C828" s="1692"/>
      <c r="D828" s="1693"/>
      <c r="E828" s="1693"/>
      <c r="F828" s="1693"/>
      <c r="G828" s="1693"/>
      <c r="H828" s="1693"/>
      <c r="I828" s="1693"/>
      <c r="J828" s="1693"/>
      <c r="K828" s="1693"/>
      <c r="L828" s="1694"/>
      <c r="M828" s="130"/>
      <c r="N828" s="420"/>
      <c r="O828" s="380"/>
    </row>
    <row r="829" spans="1:15" s="12" customFormat="1" ht="22.5" customHeight="1">
      <c r="A829" s="380"/>
      <c r="B829" s="90"/>
      <c r="C829" s="1692"/>
      <c r="D829" s="1693"/>
      <c r="E829" s="1693"/>
      <c r="F829" s="1693"/>
      <c r="G829" s="1693"/>
      <c r="H829" s="1693"/>
      <c r="I829" s="1693"/>
      <c r="J829" s="1693"/>
      <c r="K829" s="1693"/>
      <c r="L829" s="1694"/>
      <c r="M829" s="130"/>
      <c r="N829" s="420"/>
      <c r="O829" s="380"/>
    </row>
    <row r="830" spans="1:15" s="12" customFormat="1" ht="22.5" customHeight="1">
      <c r="A830" s="380"/>
      <c r="B830" s="90"/>
      <c r="C830" s="1692"/>
      <c r="D830" s="1693"/>
      <c r="E830" s="1693"/>
      <c r="F830" s="1693"/>
      <c r="G830" s="1693"/>
      <c r="H830" s="1693"/>
      <c r="I830" s="1693"/>
      <c r="J830" s="1693"/>
      <c r="K830" s="1693"/>
      <c r="L830" s="1694"/>
      <c r="M830" s="130"/>
      <c r="N830" s="420"/>
      <c r="O830" s="380"/>
    </row>
    <row r="831" spans="1:15" s="12" customFormat="1" ht="22.5" customHeight="1">
      <c r="A831" s="380"/>
      <c r="B831" s="90"/>
      <c r="C831" s="1692"/>
      <c r="D831" s="1693"/>
      <c r="E831" s="1693"/>
      <c r="F831" s="1693"/>
      <c r="G831" s="1693"/>
      <c r="H831" s="1693"/>
      <c r="I831" s="1693"/>
      <c r="J831" s="1693"/>
      <c r="K831" s="1693"/>
      <c r="L831" s="1694"/>
      <c r="M831" s="130"/>
      <c r="N831" s="420"/>
      <c r="O831" s="380"/>
    </row>
    <row r="832" spans="1:15" s="12" customFormat="1" ht="22.5" customHeight="1">
      <c r="A832" s="380"/>
      <c r="B832" s="90"/>
      <c r="C832" s="1692"/>
      <c r="D832" s="1693"/>
      <c r="E832" s="1693"/>
      <c r="F832" s="1693"/>
      <c r="G832" s="1693"/>
      <c r="H832" s="1693"/>
      <c r="I832" s="1693"/>
      <c r="J832" s="1693"/>
      <c r="K832" s="1693"/>
      <c r="L832" s="1694"/>
      <c r="M832" s="130"/>
      <c r="N832" s="420"/>
      <c r="O832" s="380"/>
    </row>
    <row r="833" spans="1:15" s="12" customFormat="1" ht="22.5" customHeight="1">
      <c r="A833" s="380"/>
      <c r="B833" s="90"/>
      <c r="C833" s="1692"/>
      <c r="D833" s="1693"/>
      <c r="E833" s="1693"/>
      <c r="F833" s="1693"/>
      <c r="G833" s="1693"/>
      <c r="H833" s="1693"/>
      <c r="I833" s="1693"/>
      <c r="J833" s="1693"/>
      <c r="K833" s="1693"/>
      <c r="L833" s="1694"/>
      <c r="M833" s="130"/>
      <c r="N833" s="420"/>
      <c r="O833" s="380"/>
    </row>
    <row r="834" spans="1:15" s="12" customFormat="1" ht="22.5" customHeight="1">
      <c r="A834" s="380"/>
      <c r="B834" s="90"/>
      <c r="C834" s="1692"/>
      <c r="D834" s="1693"/>
      <c r="E834" s="1693"/>
      <c r="F834" s="1693"/>
      <c r="G834" s="1693"/>
      <c r="H834" s="1693"/>
      <c r="I834" s="1693"/>
      <c r="J834" s="1693"/>
      <c r="K834" s="1693"/>
      <c r="L834" s="1694"/>
      <c r="M834" s="130"/>
      <c r="N834" s="420"/>
      <c r="O834" s="380"/>
    </row>
    <row r="835" spans="1:15" s="12" customFormat="1" ht="22.5" customHeight="1">
      <c r="A835" s="380"/>
      <c r="B835" s="90"/>
      <c r="C835" s="1692"/>
      <c r="D835" s="1693"/>
      <c r="E835" s="1693"/>
      <c r="F835" s="1693"/>
      <c r="G835" s="1693"/>
      <c r="H835" s="1693"/>
      <c r="I835" s="1693"/>
      <c r="J835" s="1693"/>
      <c r="K835" s="1693"/>
      <c r="L835" s="1694"/>
      <c r="M835" s="130"/>
      <c r="N835" s="420"/>
      <c r="O835" s="380"/>
    </row>
    <row r="836" spans="1:15" s="12" customFormat="1" ht="22.5" customHeight="1">
      <c r="A836" s="380"/>
      <c r="B836" s="90"/>
      <c r="C836" s="1692"/>
      <c r="D836" s="1693"/>
      <c r="E836" s="1693"/>
      <c r="F836" s="1693"/>
      <c r="G836" s="1693"/>
      <c r="H836" s="1693"/>
      <c r="I836" s="1693"/>
      <c r="J836" s="1693"/>
      <c r="K836" s="1693"/>
      <c r="L836" s="1694"/>
      <c r="M836" s="130"/>
      <c r="N836" s="420"/>
      <c r="O836" s="380"/>
    </row>
    <row r="837" spans="1:15" s="12" customFormat="1" ht="22.5" customHeight="1">
      <c r="A837" s="380"/>
      <c r="B837" s="90"/>
      <c r="C837" s="1692"/>
      <c r="D837" s="1693"/>
      <c r="E837" s="1693"/>
      <c r="F837" s="1693"/>
      <c r="G837" s="1693"/>
      <c r="H837" s="1693"/>
      <c r="I837" s="1693"/>
      <c r="J837" s="1693"/>
      <c r="K837" s="1693"/>
      <c r="L837" s="1694"/>
      <c r="M837" s="130"/>
      <c r="N837" s="420"/>
      <c r="O837" s="380"/>
    </row>
    <row r="838" spans="1:15" s="12" customFormat="1" ht="22.5" customHeight="1">
      <c r="A838" s="380"/>
      <c r="B838" s="90"/>
      <c r="C838" s="1692"/>
      <c r="D838" s="1693"/>
      <c r="E838" s="1693"/>
      <c r="F838" s="1693"/>
      <c r="G838" s="1693"/>
      <c r="H838" s="1693"/>
      <c r="I838" s="1693"/>
      <c r="J838" s="1693"/>
      <c r="K838" s="1693"/>
      <c r="L838" s="1694"/>
      <c r="M838" s="130"/>
      <c r="N838" s="420"/>
      <c r="O838" s="380"/>
    </row>
    <row r="839" spans="1:15" s="12" customFormat="1" ht="22.5" customHeight="1">
      <c r="A839" s="380"/>
      <c r="B839" s="90"/>
      <c r="C839" s="1692"/>
      <c r="D839" s="1693"/>
      <c r="E839" s="1693"/>
      <c r="F839" s="1693"/>
      <c r="G839" s="1693"/>
      <c r="H839" s="1693"/>
      <c r="I839" s="1693"/>
      <c r="J839" s="1693"/>
      <c r="K839" s="1693"/>
      <c r="L839" s="1694"/>
      <c r="M839" s="130"/>
      <c r="N839" s="420"/>
      <c r="O839" s="380"/>
    </row>
    <row r="840" spans="1:15" s="12" customFormat="1" ht="22.5" customHeight="1">
      <c r="A840" s="380"/>
      <c r="B840" s="90"/>
      <c r="C840" s="1692"/>
      <c r="D840" s="1693"/>
      <c r="E840" s="1693"/>
      <c r="F840" s="1693"/>
      <c r="G840" s="1693"/>
      <c r="H840" s="1693"/>
      <c r="I840" s="1693"/>
      <c r="J840" s="1693"/>
      <c r="K840" s="1693"/>
      <c r="L840" s="1694"/>
      <c r="M840" s="130"/>
      <c r="N840" s="420"/>
      <c r="O840" s="380"/>
    </row>
    <row r="841" spans="1:15" s="12" customFormat="1" ht="22.5" customHeight="1">
      <c r="A841" s="380"/>
      <c r="B841" s="90"/>
      <c r="C841" s="1692"/>
      <c r="D841" s="1693"/>
      <c r="E841" s="1693"/>
      <c r="F841" s="1693"/>
      <c r="G841" s="1693"/>
      <c r="H841" s="1693"/>
      <c r="I841" s="1693"/>
      <c r="J841" s="1693"/>
      <c r="K841" s="1693"/>
      <c r="L841" s="1694"/>
      <c r="M841" s="130"/>
      <c r="N841" s="420"/>
      <c r="O841" s="380"/>
    </row>
    <row r="842" spans="1:15" s="12" customFormat="1" ht="22.5" customHeight="1">
      <c r="A842" s="380"/>
      <c r="B842" s="90"/>
      <c r="C842" s="1692"/>
      <c r="D842" s="1693"/>
      <c r="E842" s="1693"/>
      <c r="F842" s="1693"/>
      <c r="G842" s="1693"/>
      <c r="H842" s="1693"/>
      <c r="I842" s="1693"/>
      <c r="J842" s="1693"/>
      <c r="K842" s="1693"/>
      <c r="L842" s="1694"/>
      <c r="M842" s="130"/>
      <c r="N842" s="420"/>
      <c r="O842" s="380"/>
    </row>
    <row r="843" spans="1:15" s="12" customFormat="1" ht="22.5" customHeight="1">
      <c r="A843" s="380"/>
      <c r="B843" s="90"/>
      <c r="C843" s="1692"/>
      <c r="D843" s="1693"/>
      <c r="E843" s="1693"/>
      <c r="F843" s="1693"/>
      <c r="G843" s="1693"/>
      <c r="H843" s="1693"/>
      <c r="I843" s="1693"/>
      <c r="J843" s="1693"/>
      <c r="K843" s="1693"/>
      <c r="L843" s="1694"/>
      <c r="M843" s="130"/>
      <c r="N843" s="420"/>
      <c r="O843" s="380"/>
    </row>
    <row r="844" spans="1:15" s="12" customFormat="1" ht="22.5" customHeight="1">
      <c r="A844" s="380"/>
      <c r="B844" s="90"/>
      <c r="C844" s="1692"/>
      <c r="D844" s="1693"/>
      <c r="E844" s="1693"/>
      <c r="F844" s="1693"/>
      <c r="G844" s="1693"/>
      <c r="H844" s="1693"/>
      <c r="I844" s="1693"/>
      <c r="J844" s="1693"/>
      <c r="K844" s="1693"/>
      <c r="L844" s="1694"/>
      <c r="M844" s="130"/>
      <c r="N844" s="420"/>
      <c r="O844" s="380"/>
    </row>
    <row r="845" spans="1:15" s="12" customFormat="1" ht="22.5" customHeight="1">
      <c r="A845" s="380"/>
      <c r="B845" s="90"/>
      <c r="C845" s="1692"/>
      <c r="D845" s="1693"/>
      <c r="E845" s="1693"/>
      <c r="F845" s="1693"/>
      <c r="G845" s="1693"/>
      <c r="H845" s="1693"/>
      <c r="I845" s="1693"/>
      <c r="J845" s="1693"/>
      <c r="K845" s="1693"/>
      <c r="L845" s="1694"/>
      <c r="M845" s="130"/>
      <c r="N845" s="420"/>
      <c r="O845" s="380"/>
    </row>
    <row r="846" spans="1:15" s="12" customFormat="1" ht="22.5" customHeight="1">
      <c r="A846" s="380"/>
      <c r="B846" s="90"/>
      <c r="C846" s="1692"/>
      <c r="D846" s="1693"/>
      <c r="E846" s="1693"/>
      <c r="F846" s="1693"/>
      <c r="G846" s="1693"/>
      <c r="H846" s="1693"/>
      <c r="I846" s="1693"/>
      <c r="J846" s="1693"/>
      <c r="K846" s="1693"/>
      <c r="L846" s="1694"/>
      <c r="M846" s="130"/>
      <c r="N846" s="420"/>
      <c r="O846" s="380"/>
    </row>
    <row r="847" spans="1:15" s="12" customFormat="1" ht="22.5" customHeight="1">
      <c r="A847" s="380"/>
      <c r="B847" s="90"/>
      <c r="C847" s="1692"/>
      <c r="D847" s="1693"/>
      <c r="E847" s="1693"/>
      <c r="F847" s="1693"/>
      <c r="G847" s="1693"/>
      <c r="H847" s="1693"/>
      <c r="I847" s="1693"/>
      <c r="J847" s="1693"/>
      <c r="K847" s="1693"/>
      <c r="L847" s="1694"/>
      <c r="M847" s="130"/>
      <c r="N847" s="420"/>
      <c r="O847" s="380"/>
    </row>
    <row r="848" spans="1:15" s="12" customFormat="1" ht="22.5" customHeight="1">
      <c r="A848" s="380"/>
      <c r="B848" s="90"/>
      <c r="C848" s="1692"/>
      <c r="D848" s="1693"/>
      <c r="E848" s="1693"/>
      <c r="F848" s="1693"/>
      <c r="G848" s="1693"/>
      <c r="H848" s="1693"/>
      <c r="I848" s="1693"/>
      <c r="J848" s="1693"/>
      <c r="K848" s="1693"/>
      <c r="L848" s="1694"/>
      <c r="M848" s="130"/>
      <c r="N848" s="420"/>
      <c r="O848" s="380"/>
    </row>
    <row r="849" spans="1:15" s="12" customFormat="1" ht="22.5" customHeight="1">
      <c r="A849" s="380"/>
      <c r="B849" s="90"/>
      <c r="C849" s="1692"/>
      <c r="D849" s="1693"/>
      <c r="E849" s="1693"/>
      <c r="F849" s="1693"/>
      <c r="G849" s="1693"/>
      <c r="H849" s="1693"/>
      <c r="I849" s="1693"/>
      <c r="J849" s="1693"/>
      <c r="K849" s="1693"/>
      <c r="L849" s="1694"/>
      <c r="M849" s="130"/>
      <c r="N849" s="420"/>
      <c r="O849" s="380"/>
    </row>
    <row r="850" spans="1:15" s="12" customFormat="1" ht="22.5" customHeight="1">
      <c r="A850" s="380"/>
      <c r="B850" s="156"/>
      <c r="C850" s="1692"/>
      <c r="D850" s="1693"/>
      <c r="E850" s="1693"/>
      <c r="F850" s="1693"/>
      <c r="G850" s="1693"/>
      <c r="H850" s="1693"/>
      <c r="I850" s="1693"/>
      <c r="J850" s="1693"/>
      <c r="K850" s="1693"/>
      <c r="L850" s="1694"/>
      <c r="M850" s="130"/>
      <c r="N850" s="420"/>
      <c r="O850" s="380"/>
    </row>
    <row r="851" spans="1:15" s="12" customFormat="1" ht="22.5" customHeight="1">
      <c r="A851" s="380"/>
      <c r="B851" s="90"/>
      <c r="C851" s="1692"/>
      <c r="D851" s="1693"/>
      <c r="E851" s="1693"/>
      <c r="F851" s="1693"/>
      <c r="G851" s="1693"/>
      <c r="H851" s="1693"/>
      <c r="I851" s="1693"/>
      <c r="J851" s="1693"/>
      <c r="K851" s="1693"/>
      <c r="L851" s="1694"/>
      <c r="M851" s="130"/>
      <c r="N851" s="420"/>
      <c r="O851" s="380"/>
    </row>
    <row r="852" spans="1:15" s="12" customFormat="1" ht="22.5" customHeight="1">
      <c r="A852" s="380"/>
      <c r="B852" s="90"/>
      <c r="C852" s="1692"/>
      <c r="D852" s="1693"/>
      <c r="E852" s="1693"/>
      <c r="F852" s="1693"/>
      <c r="G852" s="1693"/>
      <c r="H852" s="1693"/>
      <c r="I852" s="1693"/>
      <c r="J852" s="1693"/>
      <c r="K852" s="1693"/>
      <c r="L852" s="1694"/>
      <c r="M852" s="130"/>
      <c r="N852" s="420"/>
      <c r="O852" s="380"/>
    </row>
    <row r="853" spans="1:15" s="12" customFormat="1" ht="22.5" customHeight="1">
      <c r="A853" s="380"/>
      <c r="B853" s="90"/>
      <c r="C853" s="1692"/>
      <c r="D853" s="1693"/>
      <c r="E853" s="1693"/>
      <c r="F853" s="1693"/>
      <c r="G853" s="1693"/>
      <c r="H853" s="1693"/>
      <c r="I853" s="1693"/>
      <c r="J853" s="1693"/>
      <c r="K853" s="1693"/>
      <c r="L853" s="1694"/>
      <c r="M853" s="130"/>
      <c r="N853" s="420"/>
      <c r="O853" s="380"/>
    </row>
    <row r="854" spans="1:15" s="12" customFormat="1" ht="22.5" customHeight="1">
      <c r="A854" s="380"/>
      <c r="B854" s="90"/>
      <c r="C854" s="1692"/>
      <c r="D854" s="1693"/>
      <c r="E854" s="1693"/>
      <c r="F854" s="1693"/>
      <c r="G854" s="1693"/>
      <c r="H854" s="1693"/>
      <c r="I854" s="1693"/>
      <c r="J854" s="1693"/>
      <c r="K854" s="1693"/>
      <c r="L854" s="1694"/>
      <c r="M854" s="130"/>
      <c r="N854" s="420"/>
      <c r="O854" s="380"/>
    </row>
    <row r="855" spans="1:15" s="12" customFormat="1" ht="22.5" customHeight="1">
      <c r="A855" s="380"/>
      <c r="B855" s="90"/>
      <c r="C855" s="1692"/>
      <c r="D855" s="1693"/>
      <c r="E855" s="1693"/>
      <c r="F855" s="1693"/>
      <c r="G855" s="1693"/>
      <c r="H855" s="1693"/>
      <c r="I855" s="1693"/>
      <c r="J855" s="1693"/>
      <c r="K855" s="1693"/>
      <c r="L855" s="1694"/>
      <c r="M855" s="130"/>
      <c r="N855" s="420"/>
      <c r="O855" s="380"/>
    </row>
    <row r="856" spans="1:15" s="12" customFormat="1" ht="22.5" customHeight="1">
      <c r="A856" s="380"/>
      <c r="B856" s="90"/>
      <c r="C856" s="1692"/>
      <c r="D856" s="1693"/>
      <c r="E856" s="1693"/>
      <c r="F856" s="1693"/>
      <c r="G856" s="1693"/>
      <c r="H856" s="1693"/>
      <c r="I856" s="1693"/>
      <c r="J856" s="1693"/>
      <c r="K856" s="1693"/>
      <c r="L856" s="1694"/>
      <c r="M856" s="130"/>
      <c r="N856" s="420"/>
      <c r="O856" s="380"/>
    </row>
    <row r="857" spans="1:15" s="12" customFormat="1" ht="22.5" customHeight="1">
      <c r="A857" s="380"/>
      <c r="B857" s="90"/>
      <c r="C857" s="1692"/>
      <c r="D857" s="1693"/>
      <c r="E857" s="1693"/>
      <c r="F857" s="1693"/>
      <c r="G857" s="1693"/>
      <c r="H857" s="1693"/>
      <c r="I857" s="1693"/>
      <c r="J857" s="1693"/>
      <c r="K857" s="1693"/>
      <c r="L857" s="1694"/>
      <c r="M857" s="130"/>
      <c r="N857" s="420"/>
      <c r="O857" s="380"/>
    </row>
    <row r="858" spans="1:15" s="12" customFormat="1" ht="22.5" customHeight="1">
      <c r="A858" s="380"/>
      <c r="B858" s="90"/>
      <c r="C858" s="1692"/>
      <c r="D858" s="1693"/>
      <c r="E858" s="1693"/>
      <c r="F858" s="1693"/>
      <c r="G858" s="1693"/>
      <c r="H858" s="1693"/>
      <c r="I858" s="1693"/>
      <c r="J858" s="1693"/>
      <c r="K858" s="1693"/>
      <c r="L858" s="1694"/>
      <c r="M858" s="130"/>
      <c r="N858" s="420"/>
      <c r="O858" s="380"/>
    </row>
    <row r="859" spans="1:15" s="12" customFormat="1" ht="22.5" customHeight="1">
      <c r="A859" s="380"/>
      <c r="B859" s="90"/>
      <c r="C859" s="1692"/>
      <c r="D859" s="1693"/>
      <c r="E859" s="1693"/>
      <c r="F859" s="1693"/>
      <c r="G859" s="1693"/>
      <c r="H859" s="1693"/>
      <c r="I859" s="1693"/>
      <c r="J859" s="1693"/>
      <c r="K859" s="1693"/>
      <c r="L859" s="1694"/>
      <c r="M859" s="130"/>
      <c r="N859" s="420"/>
      <c r="O859" s="380"/>
    </row>
    <row r="860" spans="1:15" s="12" customFormat="1" ht="22.5" customHeight="1">
      <c r="A860" s="380"/>
      <c r="B860" s="90"/>
      <c r="C860" s="1692"/>
      <c r="D860" s="1693"/>
      <c r="E860" s="1693"/>
      <c r="F860" s="1693"/>
      <c r="G860" s="1693"/>
      <c r="H860" s="1693"/>
      <c r="I860" s="1693"/>
      <c r="J860" s="1693"/>
      <c r="K860" s="1693"/>
      <c r="L860" s="1694"/>
      <c r="M860" s="130"/>
      <c r="N860" s="420"/>
      <c r="O860" s="380"/>
    </row>
    <row r="861" spans="1:15" s="12" customFormat="1" ht="22.5" customHeight="1">
      <c r="A861" s="380"/>
      <c r="B861" s="90"/>
      <c r="C861" s="1692"/>
      <c r="D861" s="1693"/>
      <c r="E861" s="1693"/>
      <c r="F861" s="1693"/>
      <c r="G861" s="1693"/>
      <c r="H861" s="1693"/>
      <c r="I861" s="1693"/>
      <c r="J861" s="1693"/>
      <c r="K861" s="1693"/>
      <c r="L861" s="1694"/>
      <c r="M861" s="130"/>
      <c r="N861" s="420"/>
      <c r="O861" s="380"/>
    </row>
    <row r="862" spans="1:15" s="12" customFormat="1" ht="22.5" customHeight="1">
      <c r="A862" s="380"/>
      <c r="B862" s="90"/>
      <c r="C862" s="1692"/>
      <c r="D862" s="1693"/>
      <c r="E862" s="1693"/>
      <c r="F862" s="1693"/>
      <c r="G862" s="1693"/>
      <c r="H862" s="1693"/>
      <c r="I862" s="1693"/>
      <c r="J862" s="1693"/>
      <c r="K862" s="1693"/>
      <c r="L862" s="1694"/>
      <c r="M862" s="130"/>
      <c r="N862" s="420"/>
      <c r="O862" s="380"/>
    </row>
    <row r="863" spans="1:15" s="12" customFormat="1" ht="22.5" customHeight="1">
      <c r="A863" s="380"/>
      <c r="B863" s="90"/>
      <c r="C863" s="1692"/>
      <c r="D863" s="1693"/>
      <c r="E863" s="1693"/>
      <c r="F863" s="1693"/>
      <c r="G863" s="1693"/>
      <c r="H863" s="1693"/>
      <c r="I863" s="1693"/>
      <c r="J863" s="1693"/>
      <c r="K863" s="1693"/>
      <c r="L863" s="1694"/>
      <c r="M863" s="130"/>
      <c r="N863" s="420"/>
      <c r="O863" s="380"/>
    </row>
    <row r="864" spans="1:15" s="12" customFormat="1" ht="22.5" customHeight="1">
      <c r="A864" s="380"/>
      <c r="B864" s="90"/>
      <c r="C864" s="1692"/>
      <c r="D864" s="1693"/>
      <c r="E864" s="1693"/>
      <c r="F864" s="1693"/>
      <c r="G864" s="1693"/>
      <c r="H864" s="1693"/>
      <c r="I864" s="1693"/>
      <c r="J864" s="1693"/>
      <c r="K864" s="1693"/>
      <c r="L864" s="1694"/>
      <c r="M864" s="130"/>
      <c r="N864" s="420"/>
      <c r="O864" s="380"/>
    </row>
    <row r="865" spans="1:20" s="12" customFormat="1" ht="22.5" customHeight="1">
      <c r="A865" s="380"/>
      <c r="B865" s="90"/>
      <c r="C865" s="1692"/>
      <c r="D865" s="1693"/>
      <c r="E865" s="1693"/>
      <c r="F865" s="1693"/>
      <c r="G865" s="1693"/>
      <c r="H865" s="1693"/>
      <c r="I865" s="1693"/>
      <c r="J865" s="1693"/>
      <c r="K865" s="1693"/>
      <c r="L865" s="1694"/>
      <c r="M865" s="130"/>
      <c r="N865" s="420"/>
      <c r="O865" s="380"/>
    </row>
    <row r="866" spans="1:20" s="12" customFormat="1" ht="22.5" customHeight="1">
      <c r="A866" s="380"/>
      <c r="B866" s="90"/>
      <c r="C866" s="1692"/>
      <c r="D866" s="1693"/>
      <c r="E866" s="1693"/>
      <c r="F866" s="1693"/>
      <c r="G866" s="1693"/>
      <c r="H866" s="1693"/>
      <c r="I866" s="1693"/>
      <c r="J866" s="1693"/>
      <c r="K866" s="1693"/>
      <c r="L866" s="1694"/>
      <c r="M866" s="130"/>
      <c r="N866" s="420"/>
      <c r="O866" s="380"/>
    </row>
    <row r="867" spans="1:20" s="12" customFormat="1" ht="22.5" customHeight="1">
      <c r="A867" s="380"/>
      <c r="B867" s="90"/>
      <c r="C867" s="1692"/>
      <c r="D867" s="1693"/>
      <c r="E867" s="1693"/>
      <c r="F867" s="1693"/>
      <c r="G867" s="1693"/>
      <c r="H867" s="1693"/>
      <c r="I867" s="1693"/>
      <c r="J867" s="1693"/>
      <c r="K867" s="1693"/>
      <c r="L867" s="1694"/>
      <c r="M867" s="130"/>
      <c r="N867" s="420"/>
      <c r="O867" s="380"/>
    </row>
    <row r="868" spans="1:20" s="12" customFormat="1" ht="22.5" customHeight="1">
      <c r="A868" s="380"/>
      <c r="B868" s="90"/>
      <c r="C868" s="1692"/>
      <c r="D868" s="1693"/>
      <c r="E868" s="1693"/>
      <c r="F868" s="1693"/>
      <c r="G868" s="1693"/>
      <c r="H868" s="1693"/>
      <c r="I868" s="1693"/>
      <c r="J868" s="1693"/>
      <c r="K868" s="1693"/>
      <c r="L868" s="1694"/>
      <c r="M868" s="130"/>
      <c r="N868" s="420"/>
      <c r="O868" s="380"/>
    </row>
    <row r="869" spans="1:20" s="12" customFormat="1" ht="22.5" customHeight="1">
      <c r="A869" s="380"/>
      <c r="B869" s="90"/>
      <c r="C869" s="1692"/>
      <c r="D869" s="1693"/>
      <c r="E869" s="1693"/>
      <c r="F869" s="1693"/>
      <c r="G869" s="1693"/>
      <c r="H869" s="1693"/>
      <c r="I869" s="1693"/>
      <c r="J869" s="1693"/>
      <c r="K869" s="1693"/>
      <c r="L869" s="1694"/>
      <c r="M869" s="130"/>
      <c r="N869" s="420"/>
      <c r="O869" s="380"/>
    </row>
    <row r="870" spans="1:20" s="51" customFormat="1" ht="4.5" customHeight="1">
      <c r="A870" s="523"/>
      <c r="B870" s="92"/>
      <c r="C870" s="92"/>
      <c r="D870" s="867"/>
      <c r="E870" s="868"/>
      <c r="F870" s="868"/>
      <c r="G870" s="868"/>
      <c r="H870" s="868"/>
      <c r="I870" s="868"/>
      <c r="J870" s="867"/>
      <c r="K870" s="867"/>
      <c r="L870" s="93"/>
      <c r="M870" s="23"/>
      <c r="O870" s="523"/>
    </row>
    <row r="871" spans="1:20" s="51" customFormat="1" ht="19.5" customHeight="1">
      <c r="A871" s="523"/>
      <c r="B871" s="1697" t="s">
        <v>6</v>
      </c>
      <c r="C871" s="1697"/>
      <c r="D871" s="1698"/>
      <c r="E871" s="1698"/>
      <c r="F871" s="1698"/>
      <c r="G871" s="1698"/>
      <c r="H871" s="1698"/>
      <c r="I871" s="1698"/>
      <c r="J871" s="1698"/>
      <c r="K871" s="1698"/>
      <c r="L871" s="1697"/>
      <c r="M871" s="1697"/>
      <c r="N871" s="1697"/>
      <c r="O871" s="523"/>
    </row>
    <row r="872" spans="1:20" s="51" customFormat="1">
      <c r="A872" s="523"/>
      <c r="B872" s="224" t="str">
        <f>B654</f>
        <v>FAPESP,  SETEMBRO DE 2015</v>
      </c>
      <c r="C872" s="429"/>
      <c r="D872" s="845"/>
      <c r="E872" s="845"/>
      <c r="F872" s="845"/>
      <c r="G872" s="845"/>
      <c r="H872" s="845"/>
      <c r="I872" s="845"/>
      <c r="J872" s="845"/>
      <c r="K872" s="845"/>
      <c r="L872" s="429"/>
      <c r="M872" s="104"/>
      <c r="N872" s="20">
        <f>N819+1</f>
        <v>4</v>
      </c>
      <c r="O872" s="523"/>
    </row>
    <row r="873" spans="1:20" s="51" customFormat="1">
      <c r="A873" s="523"/>
      <c r="C873" s="62"/>
      <c r="D873" s="832"/>
      <c r="E873" s="832"/>
      <c r="F873" s="831"/>
      <c r="G873" s="831"/>
      <c r="H873" s="831"/>
      <c r="I873" s="831"/>
      <c r="J873" s="831"/>
      <c r="K873" s="831"/>
      <c r="L873" s="62"/>
      <c r="O873" s="523"/>
    </row>
    <row r="874" spans="1:20" s="50" customFormat="1" ht="12.75" customHeight="1">
      <c r="A874" s="366"/>
      <c r="B874" s="62"/>
      <c r="C874" s="62"/>
      <c r="D874" s="832"/>
      <c r="E874" s="831"/>
      <c r="F874" s="831"/>
      <c r="G874" s="831"/>
      <c r="H874" s="831"/>
      <c r="I874" s="831"/>
      <c r="J874" s="832"/>
      <c r="K874" s="832"/>
      <c r="N874" s="507"/>
      <c r="O874" s="209"/>
    </row>
    <row r="875" spans="1:20" s="50" customFormat="1" ht="12.75" customHeight="1">
      <c r="A875" s="366"/>
      <c r="B875" s="62"/>
      <c r="C875" s="62"/>
      <c r="D875" s="832"/>
      <c r="E875" s="831"/>
      <c r="F875" s="831"/>
      <c r="G875" s="831"/>
      <c r="H875" s="831"/>
      <c r="I875" s="831"/>
      <c r="J875" s="832"/>
      <c r="K875" s="832"/>
      <c r="O875" s="209"/>
    </row>
    <row r="876" spans="1:20" s="50" customFormat="1" ht="12.75" customHeight="1">
      <c r="A876" s="366"/>
      <c r="B876" s="62"/>
      <c r="C876" s="62"/>
      <c r="D876" s="832"/>
      <c r="E876" s="831"/>
      <c r="F876" s="831"/>
      <c r="G876" s="831"/>
      <c r="H876" s="831"/>
      <c r="I876" s="831"/>
      <c r="J876" s="832"/>
      <c r="K876" s="832"/>
      <c r="O876" s="209"/>
    </row>
    <row r="877" spans="1:20" s="50" customFormat="1" ht="12.75" customHeight="1">
      <c r="A877" s="366"/>
      <c r="B877" s="62"/>
      <c r="C877" s="62"/>
      <c r="D877" s="832"/>
      <c r="E877" s="831"/>
      <c r="F877" s="831"/>
      <c r="G877" s="831"/>
      <c r="H877" s="831"/>
      <c r="I877" s="831"/>
      <c r="J877" s="832"/>
      <c r="K877" s="832"/>
      <c r="O877" s="209"/>
    </row>
    <row r="878" spans="1:20" s="50" customFormat="1" ht="19.5" customHeight="1">
      <c r="A878" s="367"/>
      <c r="B878" s="309" t="s">
        <v>181</v>
      </c>
      <c r="D878" s="831"/>
      <c r="E878" s="831"/>
      <c r="F878" s="831"/>
      <c r="G878" s="831"/>
      <c r="H878" s="831"/>
      <c r="I878" s="831"/>
      <c r="J878" s="831"/>
      <c r="K878" s="831"/>
    </row>
    <row r="879" spans="1:20" s="50" customFormat="1" ht="6" customHeight="1">
      <c r="A879" s="367"/>
      <c r="B879" s="528"/>
      <c r="C879" s="7"/>
      <c r="D879" s="905"/>
      <c r="E879" s="934"/>
      <c r="F879" s="934"/>
      <c r="G879" s="934"/>
      <c r="H879" s="934"/>
      <c r="I879" s="934"/>
      <c r="J879" s="934"/>
      <c r="K879" s="934"/>
      <c r="L879" s="56"/>
      <c r="M879" s="56"/>
      <c r="N879" s="516"/>
      <c r="O879" s="209"/>
    </row>
    <row r="880" spans="1:20" s="50" customFormat="1" ht="19.5" customHeight="1">
      <c r="A880" s="368"/>
      <c r="B880" s="528" t="s">
        <v>97</v>
      </c>
      <c r="C880" s="32"/>
      <c r="D880" s="905"/>
      <c r="E880" s="1679"/>
      <c r="F880" s="1679"/>
      <c r="G880" s="1679"/>
      <c r="H880" s="1679"/>
      <c r="I880" s="1679"/>
      <c r="J880" s="1679"/>
      <c r="K880" s="1679"/>
      <c r="L880" s="1663"/>
      <c r="M880" s="1663"/>
      <c r="N880" s="1663"/>
      <c r="O880" s="209"/>
      <c r="P880" s="520"/>
      <c r="Q880" s="520"/>
      <c r="R880" s="520"/>
      <c r="S880" s="101"/>
      <c r="T880" s="65"/>
    </row>
    <row r="881" spans="1:29" s="50" customFormat="1" ht="6" customHeight="1">
      <c r="A881" s="366"/>
      <c r="B881" s="528"/>
      <c r="C881" s="6"/>
      <c r="D881" s="905"/>
      <c r="E881" s="905"/>
      <c r="F881" s="907"/>
      <c r="G881" s="907"/>
      <c r="H881" s="907"/>
      <c r="I881" s="907"/>
      <c r="J881" s="907"/>
      <c r="K881" s="907"/>
      <c r="L881" s="32"/>
      <c r="M881" s="31"/>
      <c r="N881" s="31"/>
      <c r="O881" s="359"/>
      <c r="P881" s="64"/>
      <c r="Q881" s="64"/>
      <c r="R881" s="64"/>
      <c r="S881" s="65"/>
      <c r="T881" s="65"/>
    </row>
    <row r="882" spans="1:29" s="36" customFormat="1" ht="19.5" customHeight="1">
      <c r="A882" s="369"/>
      <c r="B882" s="1607" t="s">
        <v>0</v>
      </c>
      <c r="C882" s="1610"/>
      <c r="D882" s="1609"/>
      <c r="E882" s="1609"/>
      <c r="F882" s="1609"/>
      <c r="G882" s="907"/>
      <c r="H882" s="872"/>
      <c r="I882" s="907"/>
      <c r="J882" s="907"/>
      <c r="K882" s="907"/>
      <c r="L882" s="32"/>
      <c r="M882" s="31"/>
      <c r="N882" s="31"/>
      <c r="O882" s="360"/>
      <c r="P882" s="102"/>
      <c r="Q882" s="50"/>
      <c r="R882" s="50"/>
      <c r="S882" s="50"/>
      <c r="T882" s="50"/>
      <c r="X882" s="35"/>
      <c r="Y882" s="35"/>
      <c r="Z882" s="35"/>
      <c r="AA882" s="35"/>
      <c r="AB882" s="35"/>
      <c r="AC882" s="35"/>
    </row>
    <row r="883" spans="1:29" s="50" customFormat="1" ht="7.5" customHeight="1">
      <c r="A883" s="366"/>
      <c r="B883" s="528"/>
      <c r="C883" s="6"/>
      <c r="D883" s="905"/>
      <c r="E883" s="905"/>
      <c r="F883" s="907"/>
      <c r="G883" s="907"/>
      <c r="H883" s="907"/>
      <c r="I883" s="907"/>
      <c r="J883" s="907"/>
      <c r="K883" s="907"/>
      <c r="L883" s="32"/>
      <c r="M883" s="31"/>
      <c r="N883" s="31"/>
      <c r="O883" s="209"/>
    </row>
    <row r="884" spans="1:29" s="20" customFormat="1" ht="19.5" customHeight="1">
      <c r="A884" s="370"/>
      <c r="B884" s="1664" t="s">
        <v>92</v>
      </c>
      <c r="C884" s="1717"/>
      <c r="D884" s="1381" t="str">
        <f>IF(SUM(M887:M927,M935:M980,M988:M1034)=0,"",SUM(M887:M927,M935:M980,M988:M1034))</f>
        <v/>
      </c>
      <c r="E884" s="1381"/>
      <c r="F884" s="1381"/>
      <c r="G884" s="1381"/>
      <c r="H884" s="935"/>
      <c r="I884" s="829"/>
      <c r="J884" s="829"/>
      <c r="K884" s="829"/>
      <c r="L884" s="158"/>
      <c r="M884" s="507" t="s">
        <v>217</v>
      </c>
      <c r="N884" s="171"/>
      <c r="O884" s="361"/>
    </row>
    <row r="885" spans="1:29" s="20" customFormat="1" ht="6.75" customHeight="1">
      <c r="A885" s="370"/>
      <c r="B885" s="271"/>
      <c r="C885" s="271"/>
      <c r="D885" s="936"/>
      <c r="E885" s="936"/>
      <c r="F885" s="936"/>
      <c r="G885" s="936"/>
      <c r="H885" s="936"/>
      <c r="I885" s="829"/>
      <c r="J885" s="829"/>
      <c r="K885" s="829"/>
      <c r="L885" s="158"/>
      <c r="M885" s="171"/>
      <c r="N885" s="171"/>
      <c r="O885" s="361"/>
    </row>
    <row r="886" spans="1:29" s="123" customFormat="1" ht="29.25" customHeight="1">
      <c r="A886" s="384"/>
      <c r="B886" s="522" t="s">
        <v>1</v>
      </c>
      <c r="C886" s="1705" t="s">
        <v>8</v>
      </c>
      <c r="D886" s="1705"/>
      <c r="E886" s="1705"/>
      <c r="F886" s="1705"/>
      <c r="G886" s="1705"/>
      <c r="H886" s="1705"/>
      <c r="I886" s="1705"/>
      <c r="J886" s="1705"/>
      <c r="K886" s="1705"/>
      <c r="L886" s="1705"/>
      <c r="M886" s="418" t="s">
        <v>127</v>
      </c>
      <c r="N886" s="522" t="s">
        <v>2</v>
      </c>
      <c r="O886" s="372"/>
    </row>
    <row r="887" spans="1:29" s="12" customFormat="1" ht="22.5" customHeight="1">
      <c r="A887" s="393"/>
      <c r="B887" s="90"/>
      <c r="C887" s="1692"/>
      <c r="D887" s="1693"/>
      <c r="E887" s="1693"/>
      <c r="F887" s="1693"/>
      <c r="G887" s="1693"/>
      <c r="H887" s="1693"/>
      <c r="I887" s="1693"/>
      <c r="J887" s="1693"/>
      <c r="K887" s="1693"/>
      <c r="L887" s="1694"/>
      <c r="M887" s="130"/>
      <c r="N887" s="420"/>
      <c r="O887" s="421"/>
    </row>
    <row r="888" spans="1:29" s="12" customFormat="1" ht="22.5" customHeight="1">
      <c r="A888" s="393"/>
      <c r="B888" s="90"/>
      <c r="C888" s="1692"/>
      <c r="D888" s="1693"/>
      <c r="E888" s="1693"/>
      <c r="F888" s="1693"/>
      <c r="G888" s="1693"/>
      <c r="H888" s="1693"/>
      <c r="I888" s="1693"/>
      <c r="J888" s="1693"/>
      <c r="K888" s="1693"/>
      <c r="L888" s="1694"/>
      <c r="M888" s="130"/>
      <c r="N888" s="420"/>
      <c r="O888" s="421"/>
    </row>
    <row r="889" spans="1:29" s="12" customFormat="1" ht="22.5" customHeight="1">
      <c r="A889" s="393"/>
      <c r="B889" s="90"/>
      <c r="C889" s="1692"/>
      <c r="D889" s="1693"/>
      <c r="E889" s="1693"/>
      <c r="F889" s="1693"/>
      <c r="G889" s="1693"/>
      <c r="H889" s="1693"/>
      <c r="I889" s="1693"/>
      <c r="J889" s="1693"/>
      <c r="K889" s="1693"/>
      <c r="L889" s="1694"/>
      <c r="M889" s="130"/>
      <c r="N889" s="420"/>
      <c r="O889" s="421"/>
    </row>
    <row r="890" spans="1:29" s="12" customFormat="1" ht="22.5" customHeight="1">
      <c r="A890" s="393"/>
      <c r="B890" s="90"/>
      <c r="C890" s="1692"/>
      <c r="D890" s="1693"/>
      <c r="E890" s="1693"/>
      <c r="F890" s="1693"/>
      <c r="G890" s="1693"/>
      <c r="H890" s="1693"/>
      <c r="I890" s="1693"/>
      <c r="J890" s="1693"/>
      <c r="K890" s="1693"/>
      <c r="L890" s="1694"/>
      <c r="M890" s="130"/>
      <c r="N890" s="420"/>
      <c r="O890" s="421"/>
    </row>
    <row r="891" spans="1:29" s="12" customFormat="1" ht="22.5" customHeight="1">
      <c r="A891" s="393"/>
      <c r="B891" s="90"/>
      <c r="C891" s="1692"/>
      <c r="D891" s="1693"/>
      <c r="E891" s="1693"/>
      <c r="F891" s="1693"/>
      <c r="G891" s="1693"/>
      <c r="H891" s="1693"/>
      <c r="I891" s="1693"/>
      <c r="J891" s="1693"/>
      <c r="K891" s="1693"/>
      <c r="L891" s="1694"/>
      <c r="M891" s="130"/>
      <c r="N891" s="420"/>
      <c r="O891" s="421"/>
    </row>
    <row r="892" spans="1:29" s="12" customFormat="1" ht="22.5" customHeight="1">
      <c r="A892" s="393"/>
      <c r="B892" s="90"/>
      <c r="C892" s="1692"/>
      <c r="D892" s="1693"/>
      <c r="E892" s="1693"/>
      <c r="F892" s="1693"/>
      <c r="G892" s="1693"/>
      <c r="H892" s="1693"/>
      <c r="I892" s="1693"/>
      <c r="J892" s="1693"/>
      <c r="K892" s="1693"/>
      <c r="L892" s="1694"/>
      <c r="M892" s="130"/>
      <c r="N892" s="420"/>
      <c r="O892" s="421"/>
    </row>
    <row r="893" spans="1:29" s="12" customFormat="1" ht="22.5" customHeight="1">
      <c r="A893" s="393"/>
      <c r="B893" s="90"/>
      <c r="C893" s="1692"/>
      <c r="D893" s="1693"/>
      <c r="E893" s="1693"/>
      <c r="F893" s="1693"/>
      <c r="G893" s="1693"/>
      <c r="H893" s="1693"/>
      <c r="I893" s="1693"/>
      <c r="J893" s="1693"/>
      <c r="K893" s="1693"/>
      <c r="L893" s="1694"/>
      <c r="M893" s="130"/>
      <c r="N893" s="420"/>
      <c r="O893" s="421"/>
    </row>
    <row r="894" spans="1:29" s="12" customFormat="1" ht="22.5" customHeight="1">
      <c r="A894" s="393"/>
      <c r="B894" s="90"/>
      <c r="C894" s="1692"/>
      <c r="D894" s="1693"/>
      <c r="E894" s="1693"/>
      <c r="F894" s="1693"/>
      <c r="G894" s="1693"/>
      <c r="H894" s="1693"/>
      <c r="I894" s="1693"/>
      <c r="J894" s="1693"/>
      <c r="K894" s="1693"/>
      <c r="L894" s="1694"/>
      <c r="M894" s="130"/>
      <c r="N894" s="420"/>
      <c r="O894" s="421"/>
    </row>
    <row r="895" spans="1:29" s="12" customFormat="1" ht="22.5" customHeight="1">
      <c r="A895" s="393"/>
      <c r="B895" s="90"/>
      <c r="C895" s="1692"/>
      <c r="D895" s="1693"/>
      <c r="E895" s="1693"/>
      <c r="F895" s="1693"/>
      <c r="G895" s="1693"/>
      <c r="H895" s="1693"/>
      <c r="I895" s="1693"/>
      <c r="J895" s="1693"/>
      <c r="K895" s="1693"/>
      <c r="L895" s="1694"/>
      <c r="M895" s="130"/>
      <c r="N895" s="420"/>
      <c r="O895" s="421"/>
    </row>
    <row r="896" spans="1:29" s="12" customFormat="1" ht="22.5" customHeight="1">
      <c r="A896" s="393"/>
      <c r="B896" s="90"/>
      <c r="C896" s="1692"/>
      <c r="D896" s="1693"/>
      <c r="E896" s="1693"/>
      <c r="F896" s="1693"/>
      <c r="G896" s="1693"/>
      <c r="H896" s="1693"/>
      <c r="I896" s="1693"/>
      <c r="J896" s="1693"/>
      <c r="K896" s="1693"/>
      <c r="L896" s="1694"/>
      <c r="M896" s="130"/>
      <c r="N896" s="420"/>
      <c r="O896" s="421"/>
    </row>
    <row r="897" spans="1:15" s="12" customFormat="1" ht="22.5" customHeight="1">
      <c r="A897" s="393"/>
      <c r="B897" s="90"/>
      <c r="C897" s="1692"/>
      <c r="D897" s="1693"/>
      <c r="E897" s="1693"/>
      <c r="F897" s="1693"/>
      <c r="G897" s="1693"/>
      <c r="H897" s="1693"/>
      <c r="I897" s="1693"/>
      <c r="J897" s="1693"/>
      <c r="K897" s="1693"/>
      <c r="L897" s="1694"/>
      <c r="M897" s="130"/>
      <c r="N897" s="420"/>
      <c r="O897" s="421"/>
    </row>
    <row r="898" spans="1:15" s="12" customFormat="1" ht="22.5" customHeight="1">
      <c r="A898" s="393"/>
      <c r="B898" s="90"/>
      <c r="C898" s="1692"/>
      <c r="D898" s="1693"/>
      <c r="E898" s="1693"/>
      <c r="F898" s="1693"/>
      <c r="G898" s="1693"/>
      <c r="H898" s="1693"/>
      <c r="I898" s="1693"/>
      <c r="J898" s="1693"/>
      <c r="K898" s="1693"/>
      <c r="L898" s="1694"/>
      <c r="M898" s="130"/>
      <c r="N898" s="420"/>
      <c r="O898" s="421"/>
    </row>
    <row r="899" spans="1:15" s="12" customFormat="1" ht="22.5" customHeight="1">
      <c r="A899" s="393"/>
      <c r="B899" s="90"/>
      <c r="C899" s="1692"/>
      <c r="D899" s="1693"/>
      <c r="E899" s="1693"/>
      <c r="F899" s="1693"/>
      <c r="G899" s="1693"/>
      <c r="H899" s="1693"/>
      <c r="I899" s="1693"/>
      <c r="J899" s="1693"/>
      <c r="K899" s="1693"/>
      <c r="L899" s="1694"/>
      <c r="M899" s="130"/>
      <c r="N899" s="420"/>
      <c r="O899" s="421"/>
    </row>
    <row r="900" spans="1:15" s="12" customFormat="1" ht="22.5" customHeight="1">
      <c r="A900" s="393"/>
      <c r="B900" s="90"/>
      <c r="C900" s="1692"/>
      <c r="D900" s="1693"/>
      <c r="E900" s="1693"/>
      <c r="F900" s="1693"/>
      <c r="G900" s="1693"/>
      <c r="H900" s="1693"/>
      <c r="I900" s="1693"/>
      <c r="J900" s="1693"/>
      <c r="K900" s="1693"/>
      <c r="L900" s="1694"/>
      <c r="M900" s="130"/>
      <c r="N900" s="420"/>
      <c r="O900" s="421"/>
    </row>
    <row r="901" spans="1:15" s="12" customFormat="1" ht="22.5" customHeight="1">
      <c r="A901" s="393"/>
      <c r="B901" s="90"/>
      <c r="C901" s="1692"/>
      <c r="D901" s="1693"/>
      <c r="E901" s="1693"/>
      <c r="F901" s="1693"/>
      <c r="G901" s="1693"/>
      <c r="H901" s="1693"/>
      <c r="I901" s="1693"/>
      <c r="J901" s="1693"/>
      <c r="K901" s="1693"/>
      <c r="L901" s="1694"/>
      <c r="M901" s="130"/>
      <c r="N901" s="420"/>
      <c r="O901" s="421"/>
    </row>
    <row r="902" spans="1:15" s="12" customFormat="1" ht="22.5" customHeight="1">
      <c r="A902" s="393"/>
      <c r="B902" s="90"/>
      <c r="C902" s="1692"/>
      <c r="D902" s="1693"/>
      <c r="E902" s="1693"/>
      <c r="F902" s="1693"/>
      <c r="G902" s="1693"/>
      <c r="H902" s="1693"/>
      <c r="I902" s="1693"/>
      <c r="J902" s="1693"/>
      <c r="K902" s="1693"/>
      <c r="L902" s="1694"/>
      <c r="M902" s="130"/>
      <c r="N902" s="420"/>
      <c r="O902" s="421"/>
    </row>
    <row r="903" spans="1:15" s="12" customFormat="1" ht="22.5" customHeight="1">
      <c r="A903" s="393"/>
      <c r="B903" s="90"/>
      <c r="C903" s="1692"/>
      <c r="D903" s="1693"/>
      <c r="E903" s="1693"/>
      <c r="F903" s="1693"/>
      <c r="G903" s="1693"/>
      <c r="H903" s="1693"/>
      <c r="I903" s="1693"/>
      <c r="J903" s="1693"/>
      <c r="K903" s="1693"/>
      <c r="L903" s="1694"/>
      <c r="M903" s="130"/>
      <c r="N903" s="420"/>
      <c r="O903" s="421"/>
    </row>
    <row r="904" spans="1:15" s="12" customFormat="1" ht="22.5" customHeight="1">
      <c r="A904" s="393"/>
      <c r="B904" s="90"/>
      <c r="C904" s="1692"/>
      <c r="D904" s="1693"/>
      <c r="E904" s="1693"/>
      <c r="F904" s="1693"/>
      <c r="G904" s="1693"/>
      <c r="H904" s="1693"/>
      <c r="I904" s="1693"/>
      <c r="J904" s="1693"/>
      <c r="K904" s="1693"/>
      <c r="L904" s="1694"/>
      <c r="M904" s="130"/>
      <c r="N904" s="420"/>
      <c r="O904" s="421"/>
    </row>
    <row r="905" spans="1:15" s="12" customFormat="1" ht="22.5" customHeight="1">
      <c r="A905" s="393"/>
      <c r="B905" s="90"/>
      <c r="C905" s="1692"/>
      <c r="D905" s="1693"/>
      <c r="E905" s="1693"/>
      <c r="F905" s="1693"/>
      <c r="G905" s="1693"/>
      <c r="H905" s="1693"/>
      <c r="I905" s="1693"/>
      <c r="J905" s="1693"/>
      <c r="K905" s="1693"/>
      <c r="L905" s="1694"/>
      <c r="M905" s="130"/>
      <c r="N905" s="420"/>
      <c r="O905" s="421"/>
    </row>
    <row r="906" spans="1:15" s="12" customFormat="1" ht="22.5" customHeight="1">
      <c r="A906" s="393"/>
      <c r="B906" s="90"/>
      <c r="C906" s="1692"/>
      <c r="D906" s="1693"/>
      <c r="E906" s="1693"/>
      <c r="F906" s="1693"/>
      <c r="G906" s="1693"/>
      <c r="H906" s="1693"/>
      <c r="I906" s="1693"/>
      <c r="J906" s="1693"/>
      <c r="K906" s="1693"/>
      <c r="L906" s="1694"/>
      <c r="M906" s="130"/>
      <c r="N906" s="420"/>
      <c r="O906" s="421"/>
    </row>
    <row r="907" spans="1:15" s="12" customFormat="1" ht="22.5" customHeight="1">
      <c r="A907" s="393"/>
      <c r="B907" s="90"/>
      <c r="C907" s="1692"/>
      <c r="D907" s="1693"/>
      <c r="E907" s="1693"/>
      <c r="F907" s="1693"/>
      <c r="G907" s="1693"/>
      <c r="H907" s="1693"/>
      <c r="I907" s="1693"/>
      <c r="J907" s="1693"/>
      <c r="K907" s="1693"/>
      <c r="L907" s="1694"/>
      <c r="M907" s="130"/>
      <c r="N907" s="420"/>
      <c r="O907" s="421"/>
    </row>
    <row r="908" spans="1:15" s="12" customFormat="1" ht="22.5" customHeight="1">
      <c r="A908" s="393"/>
      <c r="B908" s="90"/>
      <c r="C908" s="1692"/>
      <c r="D908" s="1693"/>
      <c r="E908" s="1693"/>
      <c r="F908" s="1693"/>
      <c r="G908" s="1693"/>
      <c r="H908" s="1693"/>
      <c r="I908" s="1693"/>
      <c r="J908" s="1693"/>
      <c r="K908" s="1693"/>
      <c r="L908" s="1694"/>
      <c r="M908" s="130"/>
      <c r="N908" s="420"/>
      <c r="O908" s="421"/>
    </row>
    <row r="909" spans="1:15" s="12" customFormat="1" ht="22.5" customHeight="1">
      <c r="A909" s="393"/>
      <c r="B909" s="90"/>
      <c r="C909" s="1692"/>
      <c r="D909" s="1693"/>
      <c r="E909" s="1693"/>
      <c r="F909" s="1693"/>
      <c r="G909" s="1693"/>
      <c r="H909" s="1693"/>
      <c r="I909" s="1693"/>
      <c r="J909" s="1693"/>
      <c r="K909" s="1693"/>
      <c r="L909" s="1694"/>
      <c r="M909" s="130"/>
      <c r="N909" s="420"/>
      <c r="O909" s="421"/>
    </row>
    <row r="910" spans="1:15" s="12" customFormat="1" ht="22.5" customHeight="1">
      <c r="A910" s="393"/>
      <c r="B910" s="90"/>
      <c r="C910" s="1692"/>
      <c r="D910" s="1693"/>
      <c r="E910" s="1693"/>
      <c r="F910" s="1693"/>
      <c r="G910" s="1693"/>
      <c r="H910" s="1693"/>
      <c r="I910" s="1693"/>
      <c r="J910" s="1693"/>
      <c r="K910" s="1693"/>
      <c r="L910" s="1694"/>
      <c r="M910" s="130"/>
      <c r="N910" s="420"/>
      <c r="O910" s="421"/>
    </row>
    <row r="911" spans="1:15" s="12" customFormat="1" ht="22.5" customHeight="1">
      <c r="A911" s="393"/>
      <c r="B911" s="90"/>
      <c r="C911" s="1692"/>
      <c r="D911" s="1693"/>
      <c r="E911" s="1693"/>
      <c r="F911" s="1693"/>
      <c r="G911" s="1693"/>
      <c r="H911" s="1693"/>
      <c r="I911" s="1693"/>
      <c r="J911" s="1693"/>
      <c r="K911" s="1693"/>
      <c r="L911" s="1694"/>
      <c r="M911" s="130"/>
      <c r="N911" s="420"/>
      <c r="O911" s="421"/>
    </row>
    <row r="912" spans="1:15" s="12" customFormat="1" ht="22.5" customHeight="1">
      <c r="A912" s="393"/>
      <c r="B912" s="90"/>
      <c r="C912" s="1692"/>
      <c r="D912" s="1693"/>
      <c r="E912" s="1693"/>
      <c r="F912" s="1693"/>
      <c r="G912" s="1693"/>
      <c r="H912" s="1693"/>
      <c r="I912" s="1693"/>
      <c r="J912" s="1693"/>
      <c r="K912" s="1693"/>
      <c r="L912" s="1694"/>
      <c r="M912" s="130"/>
      <c r="N912" s="420"/>
      <c r="O912" s="421"/>
    </row>
    <row r="913" spans="1:15" s="12" customFormat="1" ht="22.5" customHeight="1">
      <c r="A913" s="393"/>
      <c r="B913" s="90"/>
      <c r="C913" s="1692"/>
      <c r="D913" s="1693"/>
      <c r="E913" s="1693"/>
      <c r="F913" s="1693"/>
      <c r="G913" s="1693"/>
      <c r="H913" s="1693"/>
      <c r="I913" s="1693"/>
      <c r="J913" s="1693"/>
      <c r="K913" s="1693"/>
      <c r="L913" s="1694"/>
      <c r="M913" s="130"/>
      <c r="N913" s="420"/>
      <c r="O913" s="421"/>
    </row>
    <row r="914" spans="1:15" s="12" customFormat="1" ht="22.5" customHeight="1">
      <c r="A914" s="545"/>
      <c r="B914" s="90"/>
      <c r="C914" s="1692"/>
      <c r="D914" s="1693"/>
      <c r="E914" s="1693"/>
      <c r="F914" s="1693"/>
      <c r="G914" s="1693"/>
      <c r="H914" s="1693"/>
      <c r="I914" s="1693"/>
      <c r="J914" s="1693"/>
      <c r="K914" s="1693"/>
      <c r="L914" s="1694"/>
      <c r="M914" s="130"/>
      <c r="N914" s="420"/>
      <c r="O914" s="421"/>
    </row>
    <row r="915" spans="1:15" s="12" customFormat="1" ht="22.5" customHeight="1">
      <c r="A915" s="545" t="s">
        <v>66</v>
      </c>
      <c r="B915" s="90"/>
      <c r="C915" s="1692"/>
      <c r="D915" s="1693"/>
      <c r="E915" s="1693"/>
      <c r="F915" s="1693"/>
      <c r="G915" s="1693"/>
      <c r="H915" s="1693"/>
      <c r="I915" s="1693"/>
      <c r="J915" s="1693"/>
      <c r="K915" s="1693"/>
      <c r="L915" s="1694"/>
      <c r="M915" s="130"/>
      <c r="N915" s="420"/>
      <c r="O915" s="421"/>
    </row>
    <row r="916" spans="1:15" s="12" customFormat="1" ht="22.5" customHeight="1">
      <c r="A916" s="393"/>
      <c r="B916" s="90"/>
      <c r="C916" s="1692"/>
      <c r="D916" s="1693"/>
      <c r="E916" s="1693"/>
      <c r="F916" s="1693"/>
      <c r="G916" s="1693"/>
      <c r="H916" s="1693"/>
      <c r="I916" s="1693"/>
      <c r="J916" s="1693"/>
      <c r="K916" s="1693"/>
      <c r="L916" s="1694"/>
      <c r="M916" s="130"/>
      <c r="N916" s="420"/>
      <c r="O916" s="421"/>
    </row>
    <row r="917" spans="1:15" s="12" customFormat="1" ht="22.5" customHeight="1">
      <c r="A917" s="393"/>
      <c r="B917" s="90"/>
      <c r="C917" s="1692"/>
      <c r="D917" s="1693"/>
      <c r="E917" s="1693"/>
      <c r="F917" s="1693"/>
      <c r="G917" s="1693"/>
      <c r="H917" s="1693"/>
      <c r="I917" s="1693"/>
      <c r="J917" s="1693"/>
      <c r="K917" s="1693"/>
      <c r="L917" s="1694"/>
      <c r="M917" s="130"/>
      <c r="N917" s="420"/>
      <c r="O917" s="421"/>
    </row>
    <row r="918" spans="1:15" s="12" customFormat="1" ht="22.5" customHeight="1">
      <c r="A918" s="393"/>
      <c r="B918" s="90"/>
      <c r="C918" s="1692"/>
      <c r="D918" s="1693"/>
      <c r="E918" s="1693"/>
      <c r="F918" s="1693"/>
      <c r="G918" s="1693"/>
      <c r="H918" s="1693"/>
      <c r="I918" s="1693"/>
      <c r="J918" s="1693"/>
      <c r="K918" s="1693"/>
      <c r="L918" s="1694"/>
      <c r="M918" s="130"/>
      <c r="N918" s="420"/>
      <c r="O918" s="421"/>
    </row>
    <row r="919" spans="1:15" s="12" customFormat="1" ht="22.5" customHeight="1">
      <c r="A919" s="393"/>
      <c r="B919" s="90"/>
      <c r="C919" s="1692"/>
      <c r="D919" s="1693"/>
      <c r="E919" s="1693"/>
      <c r="F919" s="1693"/>
      <c r="G919" s="1693"/>
      <c r="H919" s="1693"/>
      <c r="I919" s="1693"/>
      <c r="J919" s="1693"/>
      <c r="K919" s="1693"/>
      <c r="L919" s="1694"/>
      <c r="M919" s="130"/>
      <c r="N919" s="420"/>
      <c r="O919" s="421"/>
    </row>
    <row r="920" spans="1:15" s="12" customFormat="1" ht="22.5" customHeight="1">
      <c r="A920" s="393"/>
      <c r="B920" s="90"/>
      <c r="C920" s="1692"/>
      <c r="D920" s="1693"/>
      <c r="E920" s="1693"/>
      <c r="F920" s="1693"/>
      <c r="G920" s="1693"/>
      <c r="H920" s="1693"/>
      <c r="I920" s="1693"/>
      <c r="J920" s="1693"/>
      <c r="K920" s="1693"/>
      <c r="L920" s="1694"/>
      <c r="M920" s="130"/>
      <c r="N920" s="420"/>
      <c r="O920" s="421"/>
    </row>
    <row r="921" spans="1:15" s="12" customFormat="1" ht="22.5" customHeight="1">
      <c r="A921" s="393"/>
      <c r="B921" s="90"/>
      <c r="C921" s="1692"/>
      <c r="D921" s="1693"/>
      <c r="E921" s="1693"/>
      <c r="F921" s="1693"/>
      <c r="G921" s="1693"/>
      <c r="H921" s="1693"/>
      <c r="I921" s="1693"/>
      <c r="J921" s="1693"/>
      <c r="K921" s="1693"/>
      <c r="L921" s="1694"/>
      <c r="M921" s="130"/>
      <c r="N921" s="420"/>
      <c r="O921" s="421"/>
    </row>
    <row r="922" spans="1:15" s="12" customFormat="1" ht="22.5" customHeight="1">
      <c r="A922" s="393"/>
      <c r="B922" s="90"/>
      <c r="C922" s="1692"/>
      <c r="D922" s="1693"/>
      <c r="E922" s="1693"/>
      <c r="F922" s="1693"/>
      <c r="G922" s="1693"/>
      <c r="H922" s="1693"/>
      <c r="I922" s="1693"/>
      <c r="J922" s="1693"/>
      <c r="K922" s="1693"/>
      <c r="L922" s="1694"/>
      <c r="M922" s="130"/>
      <c r="N922" s="420"/>
      <c r="O922" s="421"/>
    </row>
    <row r="923" spans="1:15" s="12" customFormat="1" ht="22.5" customHeight="1">
      <c r="A923" s="393"/>
      <c r="B923" s="90"/>
      <c r="C923" s="1692"/>
      <c r="D923" s="1693"/>
      <c r="E923" s="1693"/>
      <c r="F923" s="1693"/>
      <c r="G923" s="1693"/>
      <c r="H923" s="1693"/>
      <c r="I923" s="1693"/>
      <c r="J923" s="1693"/>
      <c r="K923" s="1693"/>
      <c r="L923" s="1694"/>
      <c r="M923" s="130"/>
      <c r="N923" s="420"/>
      <c r="O923" s="421"/>
    </row>
    <row r="924" spans="1:15" s="12" customFormat="1" ht="22.5" customHeight="1">
      <c r="A924" s="393"/>
      <c r="B924" s="90"/>
      <c r="C924" s="1692"/>
      <c r="D924" s="1693"/>
      <c r="E924" s="1693"/>
      <c r="F924" s="1693"/>
      <c r="G924" s="1693"/>
      <c r="H924" s="1693"/>
      <c r="I924" s="1693"/>
      <c r="J924" s="1693"/>
      <c r="K924" s="1693"/>
      <c r="L924" s="1694"/>
      <c r="M924" s="130"/>
      <c r="N924" s="420"/>
      <c r="O924" s="421"/>
    </row>
    <row r="925" spans="1:15" s="12" customFormat="1" ht="22.5" customHeight="1">
      <c r="A925" s="393"/>
      <c r="B925" s="526"/>
      <c r="C925" s="1692"/>
      <c r="D925" s="1693"/>
      <c r="E925" s="1693"/>
      <c r="F925" s="1693"/>
      <c r="G925" s="1693"/>
      <c r="H925" s="1693"/>
      <c r="I925" s="1693"/>
      <c r="J925" s="1693"/>
      <c r="K925" s="1693"/>
      <c r="L925" s="1694"/>
      <c r="M925" s="130"/>
      <c r="N925" s="420"/>
      <c r="O925" s="421"/>
    </row>
    <row r="926" spans="1:15" s="12" customFormat="1" ht="22.5" customHeight="1">
      <c r="A926" s="393"/>
      <c r="B926" s="526"/>
      <c r="C926" s="1692"/>
      <c r="D926" s="1693"/>
      <c r="E926" s="1693"/>
      <c r="F926" s="1693"/>
      <c r="G926" s="1693"/>
      <c r="H926" s="1693"/>
      <c r="I926" s="1693"/>
      <c r="J926" s="1693"/>
      <c r="K926" s="1693"/>
      <c r="L926" s="1694"/>
      <c r="M926" s="130"/>
      <c r="N926" s="420"/>
      <c r="O926" s="421"/>
    </row>
    <row r="927" spans="1:15" s="12" customFormat="1" ht="22.5" customHeight="1">
      <c r="A927" s="393"/>
      <c r="B927" s="526"/>
      <c r="C927" s="1692"/>
      <c r="D927" s="1693"/>
      <c r="E927" s="1693"/>
      <c r="F927" s="1693"/>
      <c r="G927" s="1693"/>
      <c r="H927" s="1693"/>
      <c r="I927" s="1693"/>
      <c r="J927" s="1693"/>
      <c r="K927" s="1693"/>
      <c r="L927" s="1694"/>
      <c r="M927" s="130"/>
      <c r="N927" s="420"/>
      <c r="O927" s="421"/>
    </row>
    <row r="928" spans="1:15" s="59" customFormat="1" ht="6.75" customHeight="1">
      <c r="A928" s="216"/>
      <c r="B928" s="92"/>
      <c r="C928" s="92"/>
      <c r="D928" s="867"/>
      <c r="E928" s="868"/>
      <c r="F928" s="868"/>
      <c r="G928" s="868"/>
      <c r="H928" s="868"/>
      <c r="I928" s="868"/>
      <c r="J928" s="867"/>
      <c r="K928" s="867"/>
      <c r="L928" s="93"/>
      <c r="M928" s="23"/>
      <c r="N928" s="51"/>
      <c r="O928" s="363"/>
    </row>
    <row r="929" spans="1:241" s="20" customFormat="1" ht="23.25" customHeight="1">
      <c r="A929" s="371"/>
      <c r="B929" s="1697" t="s">
        <v>6</v>
      </c>
      <c r="C929" s="1697"/>
      <c r="D929" s="1698"/>
      <c r="E929" s="1698"/>
      <c r="F929" s="1698"/>
      <c r="G929" s="1698"/>
      <c r="H929" s="1698"/>
      <c r="I929" s="1698"/>
      <c r="J929" s="1698"/>
      <c r="K929" s="1698"/>
      <c r="L929" s="1697"/>
      <c r="M929" s="1697"/>
      <c r="N929" s="1697"/>
      <c r="O929" s="216"/>
    </row>
    <row r="930" spans="1:241" s="51" customFormat="1" ht="12.75" customHeight="1">
      <c r="A930" s="363"/>
      <c r="B930" s="224" t="str">
        <f>B872</f>
        <v>FAPESP,  SETEMBRO DE 2015</v>
      </c>
      <c r="C930" s="429"/>
      <c r="D930" s="845"/>
      <c r="E930" s="845"/>
      <c r="F930" s="845"/>
      <c r="G930" s="845"/>
      <c r="H930" s="845"/>
      <c r="I930" s="845"/>
      <c r="J930" s="845"/>
      <c r="K930" s="845"/>
      <c r="L930" s="429"/>
      <c r="M930" s="104"/>
      <c r="N930" s="20">
        <v>1</v>
      </c>
      <c r="O930" s="216"/>
    </row>
    <row r="931" spans="1:241" s="51" customFormat="1">
      <c r="A931" s="523"/>
      <c r="C931" s="62"/>
      <c r="D931" s="832"/>
      <c r="E931" s="832"/>
      <c r="F931" s="831"/>
      <c r="G931" s="831"/>
      <c r="H931" s="831"/>
      <c r="I931" s="831"/>
      <c r="J931" s="831"/>
      <c r="K931" s="831"/>
      <c r="L931" s="62"/>
      <c r="O931" s="523"/>
    </row>
    <row r="932" spans="1:241" s="51" customFormat="1" ht="18">
      <c r="A932" s="523"/>
      <c r="B932" s="408" t="str">
        <f>B878</f>
        <v>3- MATERIAL DE CONSUMO A SER ADQUIRIDO NO BRASIL</v>
      </c>
      <c r="C932" s="62"/>
      <c r="D932" s="832"/>
      <c r="E932" s="832"/>
      <c r="F932" s="831"/>
      <c r="G932" s="831"/>
      <c r="H932" s="831"/>
      <c r="I932" s="831"/>
      <c r="J932" s="831"/>
      <c r="K932" s="831"/>
      <c r="L932" s="62"/>
      <c r="O932" s="523"/>
    </row>
    <row r="933" spans="1:241" s="51" customFormat="1" ht="15.75" customHeight="1">
      <c r="A933" s="363"/>
      <c r="B933" s="1704" t="s">
        <v>1</v>
      </c>
      <c r="C933" s="1705" t="s">
        <v>8</v>
      </c>
      <c r="D933" s="1582"/>
      <c r="E933" s="1582"/>
      <c r="F933" s="1582"/>
      <c r="G933" s="1582"/>
      <c r="H933" s="1582"/>
      <c r="I933" s="1582"/>
      <c r="J933" s="1582"/>
      <c r="K933" s="1582"/>
      <c r="L933" s="1576"/>
      <c r="M933" s="1706" t="s">
        <v>127</v>
      </c>
      <c r="N933" s="1708" t="s">
        <v>2</v>
      </c>
      <c r="O933" s="523"/>
    </row>
    <row r="934" spans="1:241" s="20" customFormat="1" ht="15.75" customHeight="1">
      <c r="A934" s="370"/>
      <c r="B934" s="1704"/>
      <c r="C934" s="1576"/>
      <c r="D934" s="1582"/>
      <c r="E934" s="1582"/>
      <c r="F934" s="1582"/>
      <c r="G934" s="1582"/>
      <c r="H934" s="1582"/>
      <c r="I934" s="1582"/>
      <c r="J934" s="1582"/>
      <c r="K934" s="1582"/>
      <c r="L934" s="1576"/>
      <c r="M934" s="1707"/>
      <c r="N934" s="1551"/>
      <c r="O934" s="361"/>
    </row>
    <row r="935" spans="1:241" s="12" customFormat="1" ht="22.5" customHeight="1">
      <c r="A935" s="393"/>
      <c r="B935" s="156"/>
      <c r="C935" s="1692"/>
      <c r="D935" s="1693"/>
      <c r="E935" s="1693"/>
      <c r="F935" s="1693"/>
      <c r="G935" s="1693"/>
      <c r="H935" s="1693"/>
      <c r="I935" s="1693"/>
      <c r="J935" s="1693"/>
      <c r="K935" s="1693"/>
      <c r="L935" s="1694"/>
      <c r="M935" s="130"/>
      <c r="N935" s="420"/>
      <c r="O935" s="421"/>
      <c r="IG935" s="422"/>
    </row>
    <row r="936" spans="1:241" s="12" customFormat="1" ht="22.5" customHeight="1">
      <c r="A936" s="393"/>
      <c r="B936" s="90"/>
      <c r="C936" s="1692"/>
      <c r="D936" s="1693"/>
      <c r="E936" s="1693"/>
      <c r="F936" s="1693"/>
      <c r="G936" s="1693"/>
      <c r="H936" s="1693"/>
      <c r="I936" s="1693"/>
      <c r="J936" s="1693"/>
      <c r="K936" s="1693"/>
      <c r="L936" s="1694"/>
      <c r="M936" s="130"/>
      <c r="N936" s="420"/>
      <c r="O936" s="421"/>
      <c r="IG936" s="422"/>
    </row>
    <row r="937" spans="1:241" s="12" customFormat="1" ht="22.5" customHeight="1">
      <c r="A937" s="393"/>
      <c r="B937" s="90"/>
      <c r="C937" s="1692"/>
      <c r="D937" s="1693"/>
      <c r="E937" s="1693"/>
      <c r="F937" s="1693"/>
      <c r="G937" s="1693"/>
      <c r="H937" s="1693"/>
      <c r="I937" s="1693"/>
      <c r="J937" s="1693"/>
      <c r="K937" s="1693"/>
      <c r="L937" s="1694"/>
      <c r="M937" s="130"/>
      <c r="N937" s="420"/>
      <c r="O937" s="421"/>
      <c r="IG937" s="422"/>
    </row>
    <row r="938" spans="1:241" s="12" customFormat="1" ht="22.5" customHeight="1">
      <c r="A938" s="393"/>
      <c r="B938" s="90"/>
      <c r="C938" s="1692"/>
      <c r="D938" s="1693"/>
      <c r="E938" s="1693"/>
      <c r="F938" s="1693"/>
      <c r="G938" s="1693"/>
      <c r="H938" s="1693"/>
      <c r="I938" s="1693"/>
      <c r="J938" s="1693"/>
      <c r="K938" s="1693"/>
      <c r="L938" s="1694"/>
      <c r="M938" s="130"/>
      <c r="N938" s="420"/>
      <c r="O938" s="421"/>
      <c r="IG938" s="422"/>
    </row>
    <row r="939" spans="1:241" s="12" customFormat="1" ht="22.5" customHeight="1">
      <c r="A939" s="393"/>
      <c r="B939" s="90"/>
      <c r="C939" s="1692"/>
      <c r="D939" s="1693"/>
      <c r="E939" s="1693"/>
      <c r="F939" s="1693"/>
      <c r="G939" s="1693"/>
      <c r="H939" s="1693"/>
      <c r="I939" s="1693"/>
      <c r="J939" s="1693"/>
      <c r="K939" s="1693"/>
      <c r="L939" s="1694"/>
      <c r="M939" s="130"/>
      <c r="N939" s="420"/>
      <c r="O939" s="421"/>
      <c r="IG939" s="422"/>
    </row>
    <row r="940" spans="1:241" s="12" customFormat="1" ht="22.5" customHeight="1">
      <c r="A940" s="393"/>
      <c r="B940" s="90"/>
      <c r="C940" s="1692"/>
      <c r="D940" s="1693"/>
      <c r="E940" s="1693"/>
      <c r="F940" s="1693"/>
      <c r="G940" s="1693"/>
      <c r="H940" s="1693"/>
      <c r="I940" s="1693"/>
      <c r="J940" s="1693"/>
      <c r="K940" s="1693"/>
      <c r="L940" s="1694"/>
      <c r="M940" s="130"/>
      <c r="N940" s="420"/>
      <c r="O940" s="421"/>
      <c r="IG940" s="422"/>
    </row>
    <row r="941" spans="1:241" s="12" customFormat="1" ht="22.5" customHeight="1">
      <c r="A941" s="393"/>
      <c r="B941" s="90"/>
      <c r="C941" s="1692"/>
      <c r="D941" s="1693"/>
      <c r="E941" s="1693"/>
      <c r="F941" s="1693"/>
      <c r="G941" s="1693"/>
      <c r="H941" s="1693"/>
      <c r="I941" s="1693"/>
      <c r="J941" s="1693"/>
      <c r="K941" s="1693"/>
      <c r="L941" s="1694"/>
      <c r="M941" s="130"/>
      <c r="N941" s="420"/>
      <c r="O941" s="421"/>
      <c r="IG941" s="422"/>
    </row>
    <row r="942" spans="1:241" s="12" customFormat="1" ht="22.5" customHeight="1">
      <c r="A942" s="393"/>
      <c r="B942" s="90"/>
      <c r="C942" s="1692"/>
      <c r="D942" s="1693"/>
      <c r="E942" s="1693"/>
      <c r="F942" s="1693"/>
      <c r="G942" s="1693"/>
      <c r="H942" s="1693"/>
      <c r="I942" s="1693"/>
      <c r="J942" s="1693"/>
      <c r="K942" s="1693"/>
      <c r="L942" s="1694"/>
      <c r="M942" s="130"/>
      <c r="N942" s="420"/>
      <c r="O942" s="421"/>
      <c r="IG942" s="422"/>
    </row>
    <row r="943" spans="1:241" s="12" customFormat="1" ht="22.5" customHeight="1">
      <c r="A943" s="393"/>
      <c r="B943" s="90"/>
      <c r="C943" s="1692"/>
      <c r="D943" s="1693"/>
      <c r="E943" s="1693"/>
      <c r="F943" s="1693"/>
      <c r="G943" s="1693"/>
      <c r="H943" s="1693"/>
      <c r="I943" s="1693"/>
      <c r="J943" s="1693"/>
      <c r="K943" s="1693"/>
      <c r="L943" s="1694"/>
      <c r="M943" s="130"/>
      <c r="N943" s="420"/>
      <c r="O943" s="421"/>
      <c r="IG943" s="422"/>
    </row>
    <row r="944" spans="1:241" s="12" customFormat="1" ht="22.5" customHeight="1">
      <c r="A944" s="393"/>
      <c r="B944" s="90"/>
      <c r="C944" s="1692"/>
      <c r="D944" s="1693"/>
      <c r="E944" s="1693"/>
      <c r="F944" s="1693"/>
      <c r="G944" s="1693"/>
      <c r="H944" s="1693"/>
      <c r="I944" s="1693"/>
      <c r="J944" s="1693"/>
      <c r="K944" s="1693"/>
      <c r="L944" s="1694"/>
      <c r="M944" s="130"/>
      <c r="N944" s="420"/>
      <c r="O944" s="421"/>
      <c r="IG944" s="422"/>
    </row>
    <row r="945" spans="1:241" s="12" customFormat="1" ht="22.5" customHeight="1">
      <c r="A945" s="393"/>
      <c r="B945" s="90"/>
      <c r="C945" s="1692"/>
      <c r="D945" s="1693"/>
      <c r="E945" s="1693"/>
      <c r="F945" s="1693"/>
      <c r="G945" s="1693"/>
      <c r="H945" s="1693"/>
      <c r="I945" s="1693"/>
      <c r="J945" s="1693"/>
      <c r="K945" s="1693"/>
      <c r="L945" s="1694"/>
      <c r="M945" s="130"/>
      <c r="N945" s="420"/>
      <c r="O945" s="421"/>
      <c r="IG945" s="422"/>
    </row>
    <row r="946" spans="1:241" s="12" customFormat="1" ht="22.5" customHeight="1">
      <c r="A946" s="393"/>
      <c r="B946" s="90"/>
      <c r="C946" s="1692"/>
      <c r="D946" s="1693"/>
      <c r="E946" s="1693"/>
      <c r="F946" s="1693"/>
      <c r="G946" s="1693"/>
      <c r="H946" s="1693"/>
      <c r="I946" s="1693"/>
      <c r="J946" s="1693"/>
      <c r="K946" s="1693"/>
      <c r="L946" s="1694"/>
      <c r="M946" s="130"/>
      <c r="N946" s="420"/>
      <c r="O946" s="421"/>
      <c r="IG946" s="422"/>
    </row>
    <row r="947" spans="1:241" s="12" customFormat="1" ht="22.5" customHeight="1">
      <c r="A947" s="393"/>
      <c r="B947" s="90"/>
      <c r="C947" s="1692"/>
      <c r="D947" s="1693"/>
      <c r="E947" s="1693"/>
      <c r="F947" s="1693"/>
      <c r="G947" s="1693"/>
      <c r="H947" s="1693"/>
      <c r="I947" s="1693"/>
      <c r="J947" s="1693"/>
      <c r="K947" s="1693"/>
      <c r="L947" s="1694"/>
      <c r="M947" s="130"/>
      <c r="N947" s="420"/>
      <c r="O947" s="421"/>
      <c r="IG947" s="422"/>
    </row>
    <row r="948" spans="1:241" s="12" customFormat="1" ht="22.5" customHeight="1">
      <c r="A948" s="393"/>
      <c r="B948" s="90"/>
      <c r="C948" s="1692"/>
      <c r="D948" s="1693"/>
      <c r="E948" s="1693"/>
      <c r="F948" s="1693"/>
      <c r="G948" s="1693"/>
      <c r="H948" s="1693"/>
      <c r="I948" s="1693"/>
      <c r="J948" s="1693"/>
      <c r="K948" s="1693"/>
      <c r="L948" s="1694"/>
      <c r="M948" s="130"/>
      <c r="N948" s="420"/>
      <c r="O948" s="421"/>
      <c r="IG948" s="422"/>
    </row>
    <row r="949" spans="1:241" s="12" customFormat="1" ht="22.5" customHeight="1">
      <c r="A949" s="393"/>
      <c r="B949" s="90"/>
      <c r="C949" s="1692"/>
      <c r="D949" s="1693"/>
      <c r="E949" s="1693"/>
      <c r="F949" s="1693"/>
      <c r="G949" s="1693"/>
      <c r="H949" s="1693"/>
      <c r="I949" s="1693"/>
      <c r="J949" s="1693"/>
      <c r="K949" s="1693"/>
      <c r="L949" s="1694"/>
      <c r="M949" s="130"/>
      <c r="N949" s="420"/>
      <c r="O949" s="421"/>
    </row>
    <row r="950" spans="1:241" s="12" customFormat="1" ht="22.5" customHeight="1">
      <c r="A950" s="393"/>
      <c r="B950" s="90"/>
      <c r="C950" s="1692"/>
      <c r="D950" s="1693"/>
      <c r="E950" s="1693"/>
      <c r="F950" s="1693"/>
      <c r="G950" s="1693"/>
      <c r="H950" s="1693"/>
      <c r="I950" s="1693"/>
      <c r="J950" s="1693"/>
      <c r="K950" s="1693"/>
      <c r="L950" s="1694"/>
      <c r="M950" s="130"/>
      <c r="N950" s="420"/>
      <c r="O950" s="421"/>
    </row>
    <row r="951" spans="1:241" s="12" customFormat="1" ht="22.5" customHeight="1">
      <c r="A951" s="393"/>
      <c r="B951" s="90"/>
      <c r="C951" s="1692"/>
      <c r="D951" s="1693"/>
      <c r="E951" s="1693"/>
      <c r="F951" s="1693"/>
      <c r="G951" s="1693"/>
      <c r="H951" s="1693"/>
      <c r="I951" s="1693"/>
      <c r="J951" s="1693"/>
      <c r="K951" s="1693"/>
      <c r="L951" s="1694"/>
      <c r="M951" s="130"/>
      <c r="N951" s="420"/>
      <c r="O951" s="421"/>
    </row>
    <row r="952" spans="1:241" s="12" customFormat="1" ht="22.5" customHeight="1">
      <c r="A952" s="393"/>
      <c r="B952" s="90"/>
      <c r="C952" s="1692"/>
      <c r="D952" s="1693"/>
      <c r="E952" s="1693"/>
      <c r="F952" s="1693"/>
      <c r="G952" s="1693"/>
      <c r="H952" s="1693"/>
      <c r="I952" s="1693"/>
      <c r="J952" s="1693"/>
      <c r="K952" s="1693"/>
      <c r="L952" s="1694"/>
      <c r="M952" s="130"/>
      <c r="N952" s="420"/>
      <c r="O952" s="421"/>
    </row>
    <row r="953" spans="1:241" s="12" customFormat="1" ht="22.5" customHeight="1">
      <c r="A953" s="393"/>
      <c r="B953" s="90"/>
      <c r="C953" s="1692"/>
      <c r="D953" s="1693"/>
      <c r="E953" s="1693"/>
      <c r="F953" s="1693"/>
      <c r="G953" s="1693"/>
      <c r="H953" s="1693"/>
      <c r="I953" s="1693"/>
      <c r="J953" s="1693"/>
      <c r="K953" s="1693"/>
      <c r="L953" s="1694"/>
      <c r="M953" s="130"/>
      <c r="N953" s="420"/>
      <c r="O953" s="421"/>
    </row>
    <row r="954" spans="1:241" s="12" customFormat="1" ht="22.5" customHeight="1">
      <c r="A954" s="393"/>
      <c r="B954" s="90"/>
      <c r="C954" s="1692"/>
      <c r="D954" s="1693"/>
      <c r="E954" s="1693"/>
      <c r="F954" s="1693"/>
      <c r="G954" s="1693"/>
      <c r="H954" s="1693"/>
      <c r="I954" s="1693"/>
      <c r="J954" s="1693"/>
      <c r="K954" s="1693"/>
      <c r="L954" s="1694"/>
      <c r="M954" s="130"/>
      <c r="N954" s="420"/>
      <c r="O954" s="421"/>
    </row>
    <row r="955" spans="1:241" s="12" customFormat="1" ht="22.5" customHeight="1">
      <c r="A955" s="393"/>
      <c r="B955" s="90"/>
      <c r="C955" s="1692"/>
      <c r="D955" s="1693"/>
      <c r="E955" s="1693"/>
      <c r="F955" s="1693"/>
      <c r="G955" s="1693"/>
      <c r="H955" s="1693"/>
      <c r="I955" s="1693"/>
      <c r="J955" s="1693"/>
      <c r="K955" s="1693"/>
      <c r="L955" s="1694"/>
      <c r="M955" s="130"/>
      <c r="N955" s="420"/>
      <c r="O955" s="421"/>
    </row>
    <row r="956" spans="1:241" s="12" customFormat="1" ht="22.5" customHeight="1">
      <c r="A956" s="393"/>
      <c r="B956" s="90"/>
      <c r="C956" s="1692"/>
      <c r="D956" s="1693"/>
      <c r="E956" s="1693"/>
      <c r="F956" s="1693"/>
      <c r="G956" s="1693"/>
      <c r="H956" s="1693"/>
      <c r="I956" s="1693"/>
      <c r="J956" s="1693"/>
      <c r="K956" s="1693"/>
      <c r="L956" s="1694"/>
      <c r="M956" s="130"/>
      <c r="N956" s="420"/>
      <c r="O956" s="421"/>
    </row>
    <row r="957" spans="1:241" s="12" customFormat="1" ht="22.5" customHeight="1">
      <c r="A957" s="393"/>
      <c r="B957" s="90"/>
      <c r="C957" s="1692"/>
      <c r="D957" s="1693"/>
      <c r="E957" s="1693"/>
      <c r="F957" s="1693"/>
      <c r="G957" s="1693"/>
      <c r="H957" s="1693"/>
      <c r="I957" s="1693"/>
      <c r="J957" s="1693"/>
      <c r="K957" s="1693"/>
      <c r="L957" s="1694"/>
      <c r="M957" s="130"/>
      <c r="N957" s="420"/>
      <c r="O957" s="421"/>
    </row>
    <row r="958" spans="1:241" s="12" customFormat="1" ht="22.5" customHeight="1">
      <c r="A958" s="393"/>
      <c r="B958" s="90"/>
      <c r="C958" s="1692"/>
      <c r="D958" s="1693"/>
      <c r="E958" s="1693"/>
      <c r="F958" s="1693"/>
      <c r="G958" s="1693"/>
      <c r="H958" s="1693"/>
      <c r="I958" s="1693"/>
      <c r="J958" s="1693"/>
      <c r="K958" s="1693"/>
      <c r="L958" s="1694"/>
      <c r="M958" s="130"/>
      <c r="N958" s="420"/>
      <c r="O958" s="421"/>
    </row>
    <row r="959" spans="1:241" s="12" customFormat="1" ht="22.5" customHeight="1">
      <c r="A959" s="393"/>
      <c r="B959" s="90"/>
      <c r="C959" s="1692"/>
      <c r="D959" s="1693"/>
      <c r="E959" s="1693"/>
      <c r="F959" s="1693"/>
      <c r="G959" s="1693"/>
      <c r="H959" s="1693"/>
      <c r="I959" s="1693"/>
      <c r="J959" s="1693"/>
      <c r="K959" s="1693"/>
      <c r="L959" s="1694"/>
      <c r="M959" s="130"/>
      <c r="N959" s="420"/>
      <c r="O959" s="421"/>
    </row>
    <row r="960" spans="1:241" s="12" customFormat="1" ht="22.5" customHeight="1">
      <c r="A960" s="393"/>
      <c r="B960" s="90"/>
      <c r="C960" s="1692"/>
      <c r="D960" s="1693"/>
      <c r="E960" s="1693"/>
      <c r="F960" s="1693"/>
      <c r="G960" s="1693"/>
      <c r="H960" s="1693"/>
      <c r="I960" s="1693"/>
      <c r="J960" s="1693"/>
      <c r="K960" s="1693"/>
      <c r="L960" s="1694"/>
      <c r="M960" s="130"/>
      <c r="N960" s="420"/>
      <c r="O960" s="421"/>
    </row>
    <row r="961" spans="1:241" s="12" customFormat="1" ht="22.5" customHeight="1">
      <c r="A961" s="393"/>
      <c r="B961" s="90"/>
      <c r="C961" s="1692"/>
      <c r="D961" s="1693"/>
      <c r="E961" s="1693"/>
      <c r="F961" s="1693"/>
      <c r="G961" s="1693"/>
      <c r="H961" s="1693"/>
      <c r="I961" s="1693"/>
      <c r="J961" s="1693"/>
      <c r="K961" s="1693"/>
      <c r="L961" s="1694"/>
      <c r="M961" s="130"/>
      <c r="N961" s="420"/>
      <c r="O961" s="421"/>
    </row>
    <row r="962" spans="1:241" s="12" customFormat="1" ht="22.5" customHeight="1">
      <c r="A962" s="393"/>
      <c r="B962" s="156"/>
      <c r="C962" s="1692"/>
      <c r="D962" s="1693"/>
      <c r="E962" s="1693"/>
      <c r="F962" s="1693"/>
      <c r="G962" s="1693"/>
      <c r="H962" s="1693"/>
      <c r="I962" s="1693"/>
      <c r="J962" s="1693"/>
      <c r="K962" s="1693"/>
      <c r="L962" s="1694"/>
      <c r="M962" s="130"/>
      <c r="N962" s="420"/>
      <c r="O962" s="421"/>
      <c r="IG962" s="422"/>
    </row>
    <row r="963" spans="1:241" s="12" customFormat="1" ht="22.5" customHeight="1">
      <c r="A963" s="393"/>
      <c r="B963" s="90"/>
      <c r="C963" s="1692"/>
      <c r="D963" s="1693"/>
      <c r="E963" s="1693"/>
      <c r="F963" s="1693"/>
      <c r="G963" s="1693"/>
      <c r="H963" s="1693"/>
      <c r="I963" s="1693"/>
      <c r="J963" s="1693"/>
      <c r="K963" s="1693"/>
      <c r="L963" s="1694"/>
      <c r="M963" s="130"/>
      <c r="N963" s="420"/>
      <c r="O963" s="421"/>
      <c r="IG963" s="422"/>
    </row>
    <row r="964" spans="1:241" s="12" customFormat="1" ht="22.5" customHeight="1">
      <c r="A964" s="393"/>
      <c r="B964" s="90"/>
      <c r="C964" s="1692"/>
      <c r="D964" s="1693"/>
      <c r="E964" s="1693"/>
      <c r="F964" s="1693"/>
      <c r="G964" s="1693"/>
      <c r="H964" s="1693"/>
      <c r="I964" s="1693"/>
      <c r="J964" s="1693"/>
      <c r="K964" s="1693"/>
      <c r="L964" s="1694"/>
      <c r="M964" s="130"/>
      <c r="N964" s="420"/>
      <c r="O964" s="421"/>
      <c r="IG964" s="422"/>
    </row>
    <row r="965" spans="1:241" s="12" customFormat="1" ht="22.5" customHeight="1">
      <c r="A965" s="393"/>
      <c r="B965" s="90"/>
      <c r="C965" s="1692"/>
      <c r="D965" s="1693"/>
      <c r="E965" s="1693"/>
      <c r="F965" s="1693"/>
      <c r="G965" s="1693"/>
      <c r="H965" s="1693"/>
      <c r="I965" s="1693"/>
      <c r="J965" s="1693"/>
      <c r="K965" s="1693"/>
      <c r="L965" s="1694"/>
      <c r="M965" s="130"/>
      <c r="N965" s="420"/>
      <c r="O965" s="421"/>
    </row>
    <row r="966" spans="1:241" s="12" customFormat="1" ht="22.5" customHeight="1">
      <c r="A966" s="393"/>
      <c r="B966" s="90"/>
      <c r="C966" s="1692"/>
      <c r="D966" s="1693"/>
      <c r="E966" s="1693"/>
      <c r="F966" s="1693"/>
      <c r="G966" s="1693"/>
      <c r="H966" s="1693"/>
      <c r="I966" s="1693"/>
      <c r="J966" s="1693"/>
      <c r="K966" s="1693"/>
      <c r="L966" s="1694"/>
      <c r="M966" s="130"/>
      <c r="N966" s="420"/>
      <c r="O966" s="421"/>
    </row>
    <row r="967" spans="1:241" s="12" customFormat="1" ht="22.5" customHeight="1">
      <c r="A967" s="393"/>
      <c r="B967" s="90"/>
      <c r="C967" s="1692"/>
      <c r="D967" s="1693"/>
      <c r="E967" s="1693"/>
      <c r="F967" s="1693"/>
      <c r="G967" s="1693"/>
      <c r="H967" s="1693"/>
      <c r="I967" s="1693"/>
      <c r="J967" s="1693"/>
      <c r="K967" s="1693"/>
      <c r="L967" s="1694"/>
      <c r="M967" s="130"/>
      <c r="N967" s="420"/>
      <c r="O967" s="421"/>
    </row>
    <row r="968" spans="1:241" s="12" customFormat="1" ht="22.5" customHeight="1">
      <c r="A968" s="393"/>
      <c r="B968" s="90"/>
      <c r="C968" s="1692"/>
      <c r="D968" s="1693"/>
      <c r="E968" s="1693"/>
      <c r="F968" s="1693"/>
      <c r="G968" s="1693"/>
      <c r="H968" s="1693"/>
      <c r="I968" s="1693"/>
      <c r="J968" s="1693"/>
      <c r="K968" s="1693"/>
      <c r="L968" s="1694"/>
      <c r="M968" s="130"/>
      <c r="N968" s="420"/>
      <c r="O968" s="421"/>
    </row>
    <row r="969" spans="1:241" s="12" customFormat="1" ht="22.5" customHeight="1">
      <c r="A969" s="393"/>
      <c r="B969" s="90"/>
      <c r="C969" s="1692"/>
      <c r="D969" s="1693"/>
      <c r="E969" s="1693"/>
      <c r="F969" s="1693"/>
      <c r="G969" s="1693"/>
      <c r="H969" s="1693"/>
      <c r="I969" s="1693"/>
      <c r="J969" s="1693"/>
      <c r="K969" s="1693"/>
      <c r="L969" s="1694"/>
      <c r="M969" s="130"/>
      <c r="N969" s="420"/>
      <c r="O969" s="421"/>
    </row>
    <row r="970" spans="1:241" s="12" customFormat="1" ht="22.5" customHeight="1">
      <c r="A970" s="393"/>
      <c r="B970" s="90"/>
      <c r="C970" s="1692"/>
      <c r="D970" s="1693"/>
      <c r="E970" s="1693"/>
      <c r="F970" s="1693"/>
      <c r="G970" s="1693"/>
      <c r="H970" s="1693"/>
      <c r="I970" s="1693"/>
      <c r="J970" s="1693"/>
      <c r="K970" s="1693"/>
      <c r="L970" s="1694"/>
      <c r="M970" s="130"/>
      <c r="N970" s="420"/>
      <c r="O970" s="421"/>
    </row>
    <row r="971" spans="1:241" s="12" customFormat="1" ht="22.5" customHeight="1">
      <c r="A971" s="393"/>
      <c r="B971" s="90"/>
      <c r="C971" s="1692"/>
      <c r="D971" s="1693"/>
      <c r="E971" s="1693"/>
      <c r="F971" s="1693"/>
      <c r="G971" s="1693"/>
      <c r="H971" s="1693"/>
      <c r="I971" s="1693"/>
      <c r="J971" s="1693"/>
      <c r="K971" s="1693"/>
      <c r="L971" s="1694"/>
      <c r="M971" s="130"/>
      <c r="N971" s="420"/>
      <c r="O971" s="421"/>
    </row>
    <row r="972" spans="1:241" s="12" customFormat="1" ht="22.5" customHeight="1">
      <c r="A972" s="393"/>
      <c r="B972" s="90"/>
      <c r="C972" s="1692"/>
      <c r="D972" s="1693"/>
      <c r="E972" s="1693"/>
      <c r="F972" s="1693"/>
      <c r="G972" s="1693"/>
      <c r="H972" s="1693"/>
      <c r="I972" s="1693"/>
      <c r="J972" s="1693"/>
      <c r="K972" s="1693"/>
      <c r="L972" s="1694"/>
      <c r="M972" s="130"/>
      <c r="N972" s="420"/>
      <c r="O972" s="421"/>
    </row>
    <row r="973" spans="1:241" s="12" customFormat="1" ht="22.5" customHeight="1">
      <c r="A973" s="393"/>
      <c r="B973" s="90"/>
      <c r="C973" s="1692"/>
      <c r="D973" s="1693"/>
      <c r="E973" s="1693"/>
      <c r="F973" s="1693"/>
      <c r="G973" s="1693"/>
      <c r="H973" s="1693"/>
      <c r="I973" s="1693"/>
      <c r="J973" s="1693"/>
      <c r="K973" s="1693"/>
      <c r="L973" s="1694"/>
      <c r="M973" s="130"/>
      <c r="N973" s="420"/>
      <c r="O973" s="421"/>
    </row>
    <row r="974" spans="1:241" s="12" customFormat="1" ht="22.5" customHeight="1">
      <c r="A974" s="393"/>
      <c r="B974" s="90"/>
      <c r="C974" s="1692"/>
      <c r="D974" s="1693"/>
      <c r="E974" s="1693"/>
      <c r="F974" s="1693"/>
      <c r="G974" s="1693"/>
      <c r="H974" s="1693"/>
      <c r="I974" s="1693"/>
      <c r="J974" s="1693"/>
      <c r="K974" s="1693"/>
      <c r="L974" s="1694"/>
      <c r="M974" s="130"/>
      <c r="N974" s="420"/>
      <c r="O974" s="421"/>
    </row>
    <row r="975" spans="1:241" s="12" customFormat="1" ht="22.5" customHeight="1">
      <c r="A975" s="393"/>
      <c r="B975" s="90"/>
      <c r="C975" s="1692"/>
      <c r="D975" s="1693"/>
      <c r="E975" s="1693"/>
      <c r="F975" s="1693"/>
      <c r="G975" s="1693"/>
      <c r="H975" s="1693"/>
      <c r="I975" s="1693"/>
      <c r="J975" s="1693"/>
      <c r="K975" s="1693"/>
      <c r="L975" s="1694"/>
      <c r="M975" s="130"/>
      <c r="N975" s="420"/>
      <c r="O975" s="421"/>
    </row>
    <row r="976" spans="1:241" s="12" customFormat="1" ht="22.5" customHeight="1">
      <c r="A976" s="393"/>
      <c r="B976" s="90"/>
      <c r="C976" s="1692"/>
      <c r="D976" s="1693"/>
      <c r="E976" s="1693"/>
      <c r="F976" s="1693"/>
      <c r="G976" s="1693"/>
      <c r="H976" s="1693"/>
      <c r="I976" s="1693"/>
      <c r="J976" s="1693"/>
      <c r="K976" s="1693"/>
      <c r="L976" s="1694"/>
      <c r="M976" s="130"/>
      <c r="N976" s="420"/>
      <c r="O976" s="421"/>
    </row>
    <row r="977" spans="1:15" s="12" customFormat="1" ht="22.5" customHeight="1">
      <c r="A977" s="393"/>
      <c r="B977" s="90"/>
      <c r="C977" s="1692"/>
      <c r="D977" s="1693"/>
      <c r="E977" s="1693"/>
      <c r="F977" s="1693"/>
      <c r="G977" s="1693"/>
      <c r="H977" s="1693"/>
      <c r="I977" s="1693"/>
      <c r="J977" s="1693"/>
      <c r="K977" s="1693"/>
      <c r="L977" s="1694"/>
      <c r="M977" s="130"/>
      <c r="N977" s="420"/>
      <c r="O977" s="421"/>
    </row>
    <row r="978" spans="1:15" s="12" customFormat="1" ht="22.5" customHeight="1">
      <c r="A978" s="393"/>
      <c r="B978" s="90"/>
      <c r="C978" s="1692"/>
      <c r="D978" s="1693"/>
      <c r="E978" s="1693"/>
      <c r="F978" s="1693"/>
      <c r="G978" s="1693"/>
      <c r="H978" s="1693"/>
      <c r="I978" s="1693"/>
      <c r="J978" s="1693"/>
      <c r="K978" s="1693"/>
      <c r="L978" s="1694"/>
      <c r="M978" s="130"/>
      <c r="N978" s="420"/>
      <c r="O978" s="421"/>
    </row>
    <row r="979" spans="1:15" s="12" customFormat="1" ht="22.5" customHeight="1">
      <c r="A979" s="393"/>
      <c r="B979" s="90"/>
      <c r="C979" s="1692"/>
      <c r="D979" s="1693"/>
      <c r="E979" s="1693"/>
      <c r="F979" s="1693"/>
      <c r="G979" s="1693"/>
      <c r="H979" s="1693"/>
      <c r="I979" s="1693"/>
      <c r="J979" s="1693"/>
      <c r="K979" s="1693"/>
      <c r="L979" s="1694"/>
      <c r="M979" s="130"/>
      <c r="N979" s="420"/>
      <c r="O979" s="421"/>
    </row>
    <row r="980" spans="1:15" s="12" customFormat="1" ht="22.5" customHeight="1">
      <c r="A980" s="393"/>
      <c r="B980" s="90"/>
      <c r="C980" s="1692"/>
      <c r="D980" s="1693"/>
      <c r="E980" s="1693"/>
      <c r="F980" s="1693"/>
      <c r="G980" s="1693"/>
      <c r="H980" s="1693"/>
      <c r="I980" s="1693"/>
      <c r="J980" s="1693"/>
      <c r="K980" s="1693"/>
      <c r="L980" s="1694"/>
      <c r="M980" s="130"/>
      <c r="N980" s="420"/>
      <c r="O980" s="421"/>
    </row>
    <row r="981" spans="1:15" s="59" customFormat="1" ht="6" customHeight="1">
      <c r="A981" s="216"/>
      <c r="B981" s="92"/>
      <c r="C981" s="92"/>
      <c r="D981" s="867"/>
      <c r="E981" s="868"/>
      <c r="F981" s="868"/>
      <c r="G981" s="868"/>
      <c r="H981" s="868"/>
      <c r="I981" s="868"/>
      <c r="J981" s="867"/>
      <c r="K981" s="867"/>
      <c r="L981" s="93"/>
      <c r="M981" s="23"/>
      <c r="N981" s="51"/>
      <c r="O981" s="363"/>
    </row>
    <row r="982" spans="1:15" s="20" customFormat="1" ht="23.25" customHeight="1">
      <c r="A982" s="371"/>
      <c r="B982" s="1697" t="s">
        <v>6</v>
      </c>
      <c r="C982" s="1697"/>
      <c r="D982" s="1698"/>
      <c r="E982" s="1698"/>
      <c r="F982" s="1698"/>
      <c r="G982" s="1698"/>
      <c r="H982" s="1698"/>
      <c r="I982" s="1698"/>
      <c r="J982" s="1698"/>
      <c r="K982" s="1698"/>
      <c r="L982" s="1697"/>
      <c r="M982" s="1697"/>
      <c r="N982" s="1697"/>
      <c r="O982" s="1699"/>
    </row>
    <row r="983" spans="1:15" s="51" customFormat="1" ht="12.75" customHeight="1">
      <c r="A983" s="363"/>
      <c r="B983" s="224" t="str">
        <f>B930</f>
        <v>FAPESP,  SETEMBRO DE 2015</v>
      </c>
      <c r="C983" s="429"/>
      <c r="D983" s="845"/>
      <c r="E983" s="845"/>
      <c r="F983" s="845"/>
      <c r="G983" s="845"/>
      <c r="H983" s="845"/>
      <c r="I983" s="845"/>
      <c r="J983" s="845"/>
      <c r="K983" s="845"/>
      <c r="L983" s="429"/>
      <c r="M983" s="104"/>
      <c r="N983" s="20">
        <v>2</v>
      </c>
      <c r="O983" s="1699"/>
    </row>
    <row r="984" spans="1:15" s="51" customFormat="1">
      <c r="A984" s="523"/>
      <c r="C984" s="62"/>
      <c r="D984" s="832"/>
      <c r="E984" s="832"/>
      <c r="F984" s="831"/>
      <c r="G984" s="831"/>
      <c r="H984" s="831"/>
      <c r="I984" s="831"/>
      <c r="J984" s="831"/>
      <c r="K984" s="831"/>
      <c r="L984" s="62"/>
      <c r="O984" s="216"/>
    </row>
    <row r="985" spans="1:15" s="51" customFormat="1" ht="18">
      <c r="A985" s="523"/>
      <c r="B985" s="408" t="str">
        <f>B932</f>
        <v>3- MATERIAL DE CONSUMO A SER ADQUIRIDO NO BRASIL</v>
      </c>
      <c r="C985" s="62"/>
      <c r="D985" s="832"/>
      <c r="E985" s="832"/>
      <c r="F985" s="831"/>
      <c r="G985" s="831"/>
      <c r="H985" s="831"/>
      <c r="I985" s="831"/>
      <c r="J985" s="831"/>
      <c r="K985" s="831"/>
      <c r="L985" s="62"/>
      <c r="O985" s="523"/>
    </row>
    <row r="986" spans="1:15" s="51" customFormat="1">
      <c r="A986" s="523"/>
      <c r="B986" s="1704" t="s">
        <v>1</v>
      </c>
      <c r="C986" s="1705" t="s">
        <v>8</v>
      </c>
      <c r="D986" s="1582"/>
      <c r="E986" s="1582"/>
      <c r="F986" s="1582"/>
      <c r="G986" s="1582"/>
      <c r="H986" s="1582"/>
      <c r="I986" s="1582"/>
      <c r="J986" s="1582"/>
      <c r="K986" s="1582"/>
      <c r="L986" s="1576"/>
      <c r="M986" s="1706" t="s">
        <v>127</v>
      </c>
      <c r="N986" s="1708" t="s">
        <v>2</v>
      </c>
      <c r="O986" s="523"/>
    </row>
    <row r="987" spans="1:15" s="51" customFormat="1">
      <c r="A987" s="523"/>
      <c r="B987" s="1704"/>
      <c r="C987" s="1576"/>
      <c r="D987" s="1582"/>
      <c r="E987" s="1582"/>
      <c r="F987" s="1582"/>
      <c r="G987" s="1582"/>
      <c r="H987" s="1582"/>
      <c r="I987" s="1582"/>
      <c r="J987" s="1582"/>
      <c r="K987" s="1582"/>
      <c r="L987" s="1576"/>
      <c r="M987" s="1707"/>
      <c r="N987" s="1551"/>
      <c r="O987" s="523"/>
    </row>
    <row r="988" spans="1:15" s="12" customFormat="1" ht="22.5" customHeight="1">
      <c r="A988" s="380"/>
      <c r="B988" s="156"/>
      <c r="C988" s="1692"/>
      <c r="D988" s="1693"/>
      <c r="E988" s="1693"/>
      <c r="F988" s="1693"/>
      <c r="G988" s="1693"/>
      <c r="H988" s="1693"/>
      <c r="I988" s="1693"/>
      <c r="J988" s="1693"/>
      <c r="K988" s="1693"/>
      <c r="L988" s="1694"/>
      <c r="M988" s="130"/>
      <c r="N988" s="420"/>
      <c r="O988" s="380"/>
    </row>
    <row r="989" spans="1:15" s="12" customFormat="1" ht="22.5" customHeight="1">
      <c r="A989" s="380"/>
      <c r="B989" s="90"/>
      <c r="C989" s="1692"/>
      <c r="D989" s="1693"/>
      <c r="E989" s="1693"/>
      <c r="F989" s="1693"/>
      <c r="G989" s="1693"/>
      <c r="H989" s="1693"/>
      <c r="I989" s="1693"/>
      <c r="J989" s="1693"/>
      <c r="K989" s="1693"/>
      <c r="L989" s="1694"/>
      <c r="M989" s="130"/>
      <c r="N989" s="420"/>
      <c r="O989" s="380"/>
    </row>
    <row r="990" spans="1:15" s="12" customFormat="1" ht="22.5" customHeight="1">
      <c r="A990" s="380"/>
      <c r="B990" s="90"/>
      <c r="C990" s="1692"/>
      <c r="D990" s="1693"/>
      <c r="E990" s="1693"/>
      <c r="F990" s="1693"/>
      <c r="G990" s="1693"/>
      <c r="H990" s="1693"/>
      <c r="I990" s="1693"/>
      <c r="J990" s="1693"/>
      <c r="K990" s="1693"/>
      <c r="L990" s="1694"/>
      <c r="M990" s="130"/>
      <c r="N990" s="420"/>
      <c r="O990" s="380"/>
    </row>
    <row r="991" spans="1:15" s="12" customFormat="1" ht="22.5" customHeight="1">
      <c r="A991" s="380"/>
      <c r="B991" s="90"/>
      <c r="C991" s="1692"/>
      <c r="D991" s="1693"/>
      <c r="E991" s="1693"/>
      <c r="F991" s="1693"/>
      <c r="G991" s="1693"/>
      <c r="H991" s="1693"/>
      <c r="I991" s="1693"/>
      <c r="J991" s="1693"/>
      <c r="K991" s="1693"/>
      <c r="L991" s="1694"/>
      <c r="M991" s="130"/>
      <c r="N991" s="420"/>
      <c r="O991" s="380"/>
    </row>
    <row r="992" spans="1:15" s="12" customFormat="1" ht="22.5" customHeight="1">
      <c r="A992" s="380"/>
      <c r="B992" s="90"/>
      <c r="C992" s="1692"/>
      <c r="D992" s="1693"/>
      <c r="E992" s="1693"/>
      <c r="F992" s="1693"/>
      <c r="G992" s="1693"/>
      <c r="H992" s="1693"/>
      <c r="I992" s="1693"/>
      <c r="J992" s="1693"/>
      <c r="K992" s="1693"/>
      <c r="L992" s="1694"/>
      <c r="M992" s="130"/>
      <c r="N992" s="420"/>
      <c r="O992" s="380"/>
    </row>
    <row r="993" spans="1:15" s="12" customFormat="1" ht="22.5" customHeight="1">
      <c r="A993" s="380"/>
      <c r="B993" s="90"/>
      <c r="C993" s="1692"/>
      <c r="D993" s="1693"/>
      <c r="E993" s="1693"/>
      <c r="F993" s="1693"/>
      <c r="G993" s="1693"/>
      <c r="H993" s="1693"/>
      <c r="I993" s="1693"/>
      <c r="J993" s="1693"/>
      <c r="K993" s="1693"/>
      <c r="L993" s="1694"/>
      <c r="M993" s="130"/>
      <c r="N993" s="420"/>
      <c r="O993" s="380"/>
    </row>
    <row r="994" spans="1:15" s="12" customFormat="1" ht="22.5" customHeight="1">
      <c r="A994" s="380"/>
      <c r="B994" s="90"/>
      <c r="C994" s="1692"/>
      <c r="D994" s="1693"/>
      <c r="E994" s="1693"/>
      <c r="F994" s="1693"/>
      <c r="G994" s="1693"/>
      <c r="H994" s="1693"/>
      <c r="I994" s="1693"/>
      <c r="J994" s="1693"/>
      <c r="K994" s="1693"/>
      <c r="L994" s="1694"/>
      <c r="M994" s="130"/>
      <c r="N994" s="420"/>
      <c r="O994" s="380"/>
    </row>
    <row r="995" spans="1:15" s="12" customFormat="1" ht="22.5" customHeight="1">
      <c r="A995" s="380"/>
      <c r="B995" s="90"/>
      <c r="C995" s="1692"/>
      <c r="D995" s="1693"/>
      <c r="E995" s="1693"/>
      <c r="F995" s="1693"/>
      <c r="G995" s="1693"/>
      <c r="H995" s="1693"/>
      <c r="I995" s="1693"/>
      <c r="J995" s="1693"/>
      <c r="K995" s="1693"/>
      <c r="L995" s="1694"/>
      <c r="M995" s="130"/>
      <c r="N995" s="420"/>
      <c r="O995" s="380"/>
    </row>
    <row r="996" spans="1:15" s="12" customFormat="1" ht="22.5" customHeight="1">
      <c r="A996" s="380"/>
      <c r="B996" s="90"/>
      <c r="C996" s="1692"/>
      <c r="D996" s="1693"/>
      <c r="E996" s="1693"/>
      <c r="F996" s="1693"/>
      <c r="G996" s="1693"/>
      <c r="H996" s="1693"/>
      <c r="I996" s="1693"/>
      <c r="J996" s="1693"/>
      <c r="K996" s="1693"/>
      <c r="L996" s="1694"/>
      <c r="M996" s="130"/>
      <c r="N996" s="420"/>
      <c r="O996" s="380"/>
    </row>
    <row r="997" spans="1:15" s="12" customFormat="1" ht="22.5" customHeight="1">
      <c r="A997" s="380"/>
      <c r="B997" s="90"/>
      <c r="C997" s="1692"/>
      <c r="D997" s="1693"/>
      <c r="E997" s="1693"/>
      <c r="F997" s="1693"/>
      <c r="G997" s="1693"/>
      <c r="H997" s="1693"/>
      <c r="I997" s="1693"/>
      <c r="J997" s="1693"/>
      <c r="K997" s="1693"/>
      <c r="L997" s="1694"/>
      <c r="M997" s="130"/>
      <c r="N997" s="420"/>
      <c r="O997" s="380"/>
    </row>
    <row r="998" spans="1:15" s="12" customFormat="1" ht="22.5" customHeight="1">
      <c r="A998" s="380"/>
      <c r="B998" s="90"/>
      <c r="C998" s="1692"/>
      <c r="D998" s="1693"/>
      <c r="E998" s="1693"/>
      <c r="F998" s="1693"/>
      <c r="G998" s="1693"/>
      <c r="H998" s="1693"/>
      <c r="I998" s="1693"/>
      <c r="J998" s="1693"/>
      <c r="K998" s="1693"/>
      <c r="L998" s="1694"/>
      <c r="M998" s="130"/>
      <c r="N998" s="420"/>
      <c r="O998" s="380"/>
    </row>
    <row r="999" spans="1:15" s="12" customFormat="1" ht="22.5" customHeight="1">
      <c r="A999" s="380"/>
      <c r="B999" s="90"/>
      <c r="C999" s="1692"/>
      <c r="D999" s="1693"/>
      <c r="E999" s="1693"/>
      <c r="F999" s="1693"/>
      <c r="G999" s="1693"/>
      <c r="H999" s="1693"/>
      <c r="I999" s="1693"/>
      <c r="J999" s="1693"/>
      <c r="K999" s="1693"/>
      <c r="L999" s="1694"/>
      <c r="M999" s="130"/>
      <c r="N999" s="420"/>
      <c r="O999" s="380"/>
    </row>
    <row r="1000" spans="1:15" s="12" customFormat="1" ht="22.5" customHeight="1">
      <c r="A1000" s="380"/>
      <c r="B1000" s="90"/>
      <c r="C1000" s="1692"/>
      <c r="D1000" s="1693"/>
      <c r="E1000" s="1693"/>
      <c r="F1000" s="1693"/>
      <c r="G1000" s="1693"/>
      <c r="H1000" s="1693"/>
      <c r="I1000" s="1693"/>
      <c r="J1000" s="1693"/>
      <c r="K1000" s="1693"/>
      <c r="L1000" s="1694"/>
      <c r="M1000" s="130"/>
      <c r="N1000" s="420"/>
      <c r="O1000" s="380"/>
    </row>
    <row r="1001" spans="1:15" s="12" customFormat="1" ht="22.5" customHeight="1">
      <c r="A1001" s="380"/>
      <c r="B1001" s="90"/>
      <c r="C1001" s="1692"/>
      <c r="D1001" s="1693"/>
      <c r="E1001" s="1693"/>
      <c r="F1001" s="1693"/>
      <c r="G1001" s="1693"/>
      <c r="H1001" s="1693"/>
      <c r="I1001" s="1693"/>
      <c r="J1001" s="1693"/>
      <c r="K1001" s="1693"/>
      <c r="L1001" s="1694"/>
      <c r="M1001" s="130"/>
      <c r="N1001" s="420"/>
      <c r="O1001" s="380"/>
    </row>
    <row r="1002" spans="1:15" s="12" customFormat="1" ht="22.5" customHeight="1">
      <c r="A1002" s="380"/>
      <c r="B1002" s="90"/>
      <c r="C1002" s="1692"/>
      <c r="D1002" s="1693"/>
      <c r="E1002" s="1693"/>
      <c r="F1002" s="1693"/>
      <c r="G1002" s="1693"/>
      <c r="H1002" s="1693"/>
      <c r="I1002" s="1693"/>
      <c r="J1002" s="1693"/>
      <c r="K1002" s="1693"/>
      <c r="L1002" s="1694"/>
      <c r="M1002" s="130"/>
      <c r="N1002" s="420"/>
      <c r="O1002" s="380"/>
    </row>
    <row r="1003" spans="1:15" s="12" customFormat="1" ht="22.5" customHeight="1">
      <c r="A1003" s="380"/>
      <c r="B1003" s="90"/>
      <c r="C1003" s="1692"/>
      <c r="D1003" s="1693"/>
      <c r="E1003" s="1693"/>
      <c r="F1003" s="1693"/>
      <c r="G1003" s="1693"/>
      <c r="H1003" s="1693"/>
      <c r="I1003" s="1693"/>
      <c r="J1003" s="1693"/>
      <c r="K1003" s="1693"/>
      <c r="L1003" s="1694"/>
      <c r="M1003" s="130"/>
      <c r="N1003" s="420"/>
      <c r="O1003" s="380"/>
    </row>
    <row r="1004" spans="1:15" s="12" customFormat="1" ht="22.5" customHeight="1">
      <c r="A1004" s="380"/>
      <c r="B1004" s="90"/>
      <c r="C1004" s="1692"/>
      <c r="D1004" s="1693"/>
      <c r="E1004" s="1693"/>
      <c r="F1004" s="1693"/>
      <c r="G1004" s="1693"/>
      <c r="H1004" s="1693"/>
      <c r="I1004" s="1693"/>
      <c r="J1004" s="1693"/>
      <c r="K1004" s="1693"/>
      <c r="L1004" s="1694"/>
      <c r="M1004" s="130"/>
      <c r="N1004" s="420"/>
      <c r="O1004" s="380"/>
    </row>
    <row r="1005" spans="1:15" s="12" customFormat="1" ht="22.5" customHeight="1">
      <c r="A1005" s="380"/>
      <c r="B1005" s="90"/>
      <c r="C1005" s="1692"/>
      <c r="D1005" s="1693"/>
      <c r="E1005" s="1693"/>
      <c r="F1005" s="1693"/>
      <c r="G1005" s="1693"/>
      <c r="H1005" s="1693"/>
      <c r="I1005" s="1693"/>
      <c r="J1005" s="1693"/>
      <c r="K1005" s="1693"/>
      <c r="L1005" s="1694"/>
      <c r="M1005" s="130"/>
      <c r="N1005" s="420"/>
      <c r="O1005" s="380"/>
    </row>
    <row r="1006" spans="1:15" s="12" customFormat="1" ht="22.5" customHeight="1">
      <c r="A1006" s="380"/>
      <c r="B1006" s="90"/>
      <c r="C1006" s="1692"/>
      <c r="D1006" s="1693"/>
      <c r="E1006" s="1693"/>
      <c r="F1006" s="1693"/>
      <c r="G1006" s="1693"/>
      <c r="H1006" s="1693"/>
      <c r="I1006" s="1693"/>
      <c r="J1006" s="1693"/>
      <c r="K1006" s="1693"/>
      <c r="L1006" s="1694"/>
      <c r="M1006" s="130"/>
      <c r="N1006" s="420"/>
      <c r="O1006" s="380"/>
    </row>
    <row r="1007" spans="1:15" s="12" customFormat="1" ht="22.5" customHeight="1">
      <c r="A1007" s="380"/>
      <c r="B1007" s="90"/>
      <c r="C1007" s="1692"/>
      <c r="D1007" s="1693"/>
      <c r="E1007" s="1693"/>
      <c r="F1007" s="1693"/>
      <c r="G1007" s="1693"/>
      <c r="H1007" s="1693"/>
      <c r="I1007" s="1693"/>
      <c r="J1007" s="1693"/>
      <c r="K1007" s="1693"/>
      <c r="L1007" s="1694"/>
      <c r="M1007" s="130"/>
      <c r="N1007" s="420"/>
      <c r="O1007" s="380"/>
    </row>
    <row r="1008" spans="1:15" s="12" customFormat="1" ht="22.5" customHeight="1">
      <c r="A1008" s="380"/>
      <c r="B1008" s="90"/>
      <c r="C1008" s="1692"/>
      <c r="D1008" s="1693"/>
      <c r="E1008" s="1693"/>
      <c r="F1008" s="1693"/>
      <c r="G1008" s="1693"/>
      <c r="H1008" s="1693"/>
      <c r="I1008" s="1693"/>
      <c r="J1008" s="1693"/>
      <c r="K1008" s="1693"/>
      <c r="L1008" s="1694"/>
      <c r="M1008" s="130"/>
      <c r="N1008" s="420"/>
      <c r="O1008" s="380"/>
    </row>
    <row r="1009" spans="1:15" s="12" customFormat="1" ht="22.5" customHeight="1">
      <c r="A1009" s="380"/>
      <c r="B1009" s="90"/>
      <c r="C1009" s="1692"/>
      <c r="D1009" s="1693"/>
      <c r="E1009" s="1693"/>
      <c r="F1009" s="1693"/>
      <c r="G1009" s="1693"/>
      <c r="H1009" s="1693"/>
      <c r="I1009" s="1693"/>
      <c r="J1009" s="1693"/>
      <c r="K1009" s="1693"/>
      <c r="L1009" s="1694"/>
      <c r="M1009" s="130"/>
      <c r="N1009" s="420"/>
      <c r="O1009" s="380"/>
    </row>
    <row r="1010" spans="1:15" s="12" customFormat="1" ht="22.5" customHeight="1">
      <c r="A1010" s="380"/>
      <c r="B1010" s="90"/>
      <c r="C1010" s="1692"/>
      <c r="D1010" s="1693"/>
      <c r="E1010" s="1693"/>
      <c r="F1010" s="1693"/>
      <c r="G1010" s="1693"/>
      <c r="H1010" s="1693"/>
      <c r="I1010" s="1693"/>
      <c r="J1010" s="1693"/>
      <c r="K1010" s="1693"/>
      <c r="L1010" s="1694"/>
      <c r="M1010" s="130"/>
      <c r="N1010" s="420"/>
      <c r="O1010" s="380"/>
    </row>
    <row r="1011" spans="1:15" s="12" customFormat="1" ht="22.5" customHeight="1">
      <c r="A1011" s="380"/>
      <c r="B1011" s="90"/>
      <c r="C1011" s="1692"/>
      <c r="D1011" s="1693"/>
      <c r="E1011" s="1693"/>
      <c r="F1011" s="1693"/>
      <c r="G1011" s="1693"/>
      <c r="H1011" s="1693"/>
      <c r="I1011" s="1693"/>
      <c r="J1011" s="1693"/>
      <c r="K1011" s="1693"/>
      <c r="L1011" s="1694"/>
      <c r="M1011" s="130"/>
      <c r="N1011" s="420"/>
      <c r="O1011" s="380"/>
    </row>
    <row r="1012" spans="1:15" s="12" customFormat="1" ht="22.5" customHeight="1">
      <c r="A1012" s="380"/>
      <c r="B1012" s="90"/>
      <c r="C1012" s="1692"/>
      <c r="D1012" s="1693"/>
      <c r="E1012" s="1693"/>
      <c r="F1012" s="1693"/>
      <c r="G1012" s="1693"/>
      <c r="H1012" s="1693"/>
      <c r="I1012" s="1693"/>
      <c r="J1012" s="1693"/>
      <c r="K1012" s="1693"/>
      <c r="L1012" s="1694"/>
      <c r="M1012" s="130"/>
      <c r="N1012" s="420"/>
      <c r="O1012" s="380"/>
    </row>
    <row r="1013" spans="1:15" s="12" customFormat="1" ht="22.5" customHeight="1">
      <c r="A1013" s="380"/>
      <c r="B1013" s="90"/>
      <c r="C1013" s="1692"/>
      <c r="D1013" s="1693"/>
      <c r="E1013" s="1693"/>
      <c r="F1013" s="1693"/>
      <c r="G1013" s="1693"/>
      <c r="H1013" s="1693"/>
      <c r="I1013" s="1693"/>
      <c r="J1013" s="1693"/>
      <c r="K1013" s="1693"/>
      <c r="L1013" s="1694"/>
      <c r="M1013" s="130"/>
      <c r="N1013" s="420"/>
      <c r="O1013" s="380"/>
    </row>
    <row r="1014" spans="1:15" s="12" customFormat="1" ht="22.5" customHeight="1">
      <c r="A1014" s="380"/>
      <c r="B1014" s="90"/>
      <c r="C1014" s="1692"/>
      <c r="D1014" s="1693"/>
      <c r="E1014" s="1693"/>
      <c r="F1014" s="1693"/>
      <c r="G1014" s="1693"/>
      <c r="H1014" s="1693"/>
      <c r="I1014" s="1693"/>
      <c r="J1014" s="1693"/>
      <c r="K1014" s="1693"/>
      <c r="L1014" s="1694"/>
      <c r="M1014" s="130"/>
      <c r="N1014" s="420"/>
      <c r="O1014" s="380"/>
    </row>
    <row r="1015" spans="1:15" s="12" customFormat="1" ht="22.5" customHeight="1">
      <c r="A1015" s="380"/>
      <c r="B1015" s="156"/>
      <c r="C1015" s="1692"/>
      <c r="D1015" s="1693"/>
      <c r="E1015" s="1693"/>
      <c r="F1015" s="1693"/>
      <c r="G1015" s="1693"/>
      <c r="H1015" s="1693"/>
      <c r="I1015" s="1693"/>
      <c r="J1015" s="1693"/>
      <c r="K1015" s="1693"/>
      <c r="L1015" s="1694"/>
      <c r="M1015" s="130"/>
      <c r="N1015" s="420"/>
      <c r="O1015" s="380"/>
    </row>
    <row r="1016" spans="1:15" s="12" customFormat="1" ht="22.5" customHeight="1">
      <c r="A1016" s="380"/>
      <c r="B1016" s="90"/>
      <c r="C1016" s="1692"/>
      <c r="D1016" s="1693"/>
      <c r="E1016" s="1693"/>
      <c r="F1016" s="1693"/>
      <c r="G1016" s="1693"/>
      <c r="H1016" s="1693"/>
      <c r="I1016" s="1693"/>
      <c r="J1016" s="1693"/>
      <c r="K1016" s="1693"/>
      <c r="L1016" s="1694"/>
      <c r="M1016" s="130"/>
      <c r="N1016" s="420"/>
      <c r="O1016" s="380"/>
    </row>
    <row r="1017" spans="1:15" s="12" customFormat="1" ht="22.5" customHeight="1">
      <c r="A1017" s="380"/>
      <c r="B1017" s="90"/>
      <c r="C1017" s="1692"/>
      <c r="D1017" s="1693"/>
      <c r="E1017" s="1693"/>
      <c r="F1017" s="1693"/>
      <c r="G1017" s="1693"/>
      <c r="H1017" s="1693"/>
      <c r="I1017" s="1693"/>
      <c r="J1017" s="1693"/>
      <c r="K1017" s="1693"/>
      <c r="L1017" s="1694"/>
      <c r="M1017" s="130"/>
      <c r="N1017" s="420"/>
      <c r="O1017" s="380"/>
    </row>
    <row r="1018" spans="1:15" s="12" customFormat="1" ht="22.5" customHeight="1">
      <c r="A1018" s="380"/>
      <c r="B1018" s="90"/>
      <c r="C1018" s="1692"/>
      <c r="D1018" s="1693"/>
      <c r="E1018" s="1693"/>
      <c r="F1018" s="1693"/>
      <c r="G1018" s="1693"/>
      <c r="H1018" s="1693"/>
      <c r="I1018" s="1693"/>
      <c r="J1018" s="1693"/>
      <c r="K1018" s="1693"/>
      <c r="L1018" s="1694"/>
      <c r="M1018" s="130"/>
      <c r="N1018" s="420"/>
      <c r="O1018" s="380"/>
    </row>
    <row r="1019" spans="1:15" s="12" customFormat="1" ht="22.5" customHeight="1">
      <c r="A1019" s="380"/>
      <c r="B1019" s="90"/>
      <c r="C1019" s="1692"/>
      <c r="D1019" s="1693"/>
      <c r="E1019" s="1693"/>
      <c r="F1019" s="1693"/>
      <c r="G1019" s="1693"/>
      <c r="H1019" s="1693"/>
      <c r="I1019" s="1693"/>
      <c r="J1019" s="1693"/>
      <c r="K1019" s="1693"/>
      <c r="L1019" s="1694"/>
      <c r="M1019" s="130"/>
      <c r="N1019" s="420"/>
      <c r="O1019" s="380"/>
    </row>
    <row r="1020" spans="1:15" s="12" customFormat="1" ht="22.5" customHeight="1">
      <c r="A1020" s="380"/>
      <c r="B1020" s="90"/>
      <c r="C1020" s="1692"/>
      <c r="D1020" s="1693"/>
      <c r="E1020" s="1693"/>
      <c r="F1020" s="1693"/>
      <c r="G1020" s="1693"/>
      <c r="H1020" s="1693"/>
      <c r="I1020" s="1693"/>
      <c r="J1020" s="1693"/>
      <c r="K1020" s="1693"/>
      <c r="L1020" s="1694"/>
      <c r="M1020" s="130"/>
      <c r="N1020" s="420"/>
      <c r="O1020" s="380"/>
    </row>
    <row r="1021" spans="1:15" s="12" customFormat="1" ht="22.5" customHeight="1">
      <c r="A1021" s="380"/>
      <c r="B1021" s="90"/>
      <c r="C1021" s="1692"/>
      <c r="D1021" s="1693"/>
      <c r="E1021" s="1693"/>
      <c r="F1021" s="1693"/>
      <c r="G1021" s="1693"/>
      <c r="H1021" s="1693"/>
      <c r="I1021" s="1693"/>
      <c r="J1021" s="1693"/>
      <c r="K1021" s="1693"/>
      <c r="L1021" s="1694"/>
      <c r="M1021" s="130"/>
      <c r="N1021" s="420"/>
      <c r="O1021" s="380"/>
    </row>
    <row r="1022" spans="1:15" s="12" customFormat="1" ht="22.5" customHeight="1">
      <c r="A1022" s="380"/>
      <c r="B1022" s="90"/>
      <c r="C1022" s="1692"/>
      <c r="D1022" s="1693"/>
      <c r="E1022" s="1693"/>
      <c r="F1022" s="1693"/>
      <c r="G1022" s="1693"/>
      <c r="H1022" s="1693"/>
      <c r="I1022" s="1693"/>
      <c r="J1022" s="1693"/>
      <c r="K1022" s="1693"/>
      <c r="L1022" s="1694"/>
      <c r="M1022" s="130"/>
      <c r="N1022" s="420"/>
      <c r="O1022" s="380"/>
    </row>
    <row r="1023" spans="1:15" s="12" customFormat="1" ht="22.5" customHeight="1">
      <c r="A1023" s="380"/>
      <c r="B1023" s="90"/>
      <c r="C1023" s="1692"/>
      <c r="D1023" s="1693"/>
      <c r="E1023" s="1693"/>
      <c r="F1023" s="1693"/>
      <c r="G1023" s="1693"/>
      <c r="H1023" s="1693"/>
      <c r="I1023" s="1693"/>
      <c r="J1023" s="1693"/>
      <c r="K1023" s="1693"/>
      <c r="L1023" s="1694"/>
      <c r="M1023" s="130"/>
      <c r="N1023" s="420"/>
      <c r="O1023" s="380"/>
    </row>
    <row r="1024" spans="1:15" s="12" customFormat="1" ht="22.5" customHeight="1">
      <c r="A1024" s="380"/>
      <c r="B1024" s="90"/>
      <c r="C1024" s="1692"/>
      <c r="D1024" s="1693"/>
      <c r="E1024" s="1693"/>
      <c r="F1024" s="1693"/>
      <c r="G1024" s="1693"/>
      <c r="H1024" s="1693"/>
      <c r="I1024" s="1693"/>
      <c r="J1024" s="1693"/>
      <c r="K1024" s="1693"/>
      <c r="L1024" s="1694"/>
      <c r="M1024" s="130"/>
      <c r="N1024" s="420"/>
      <c r="O1024" s="380"/>
    </row>
    <row r="1025" spans="1:15" s="12" customFormat="1" ht="22.5" customHeight="1">
      <c r="A1025" s="380"/>
      <c r="B1025" s="90"/>
      <c r="C1025" s="1692"/>
      <c r="D1025" s="1693"/>
      <c r="E1025" s="1693"/>
      <c r="F1025" s="1693"/>
      <c r="G1025" s="1693"/>
      <c r="H1025" s="1693"/>
      <c r="I1025" s="1693"/>
      <c r="J1025" s="1693"/>
      <c r="K1025" s="1693"/>
      <c r="L1025" s="1694"/>
      <c r="M1025" s="130"/>
      <c r="N1025" s="420"/>
      <c r="O1025" s="380"/>
    </row>
    <row r="1026" spans="1:15" s="12" customFormat="1" ht="22.5" customHeight="1">
      <c r="A1026" s="380"/>
      <c r="B1026" s="90"/>
      <c r="C1026" s="1692"/>
      <c r="D1026" s="1693"/>
      <c r="E1026" s="1693"/>
      <c r="F1026" s="1693"/>
      <c r="G1026" s="1693"/>
      <c r="H1026" s="1693"/>
      <c r="I1026" s="1693"/>
      <c r="J1026" s="1693"/>
      <c r="K1026" s="1693"/>
      <c r="L1026" s="1694"/>
      <c r="M1026" s="130"/>
      <c r="N1026" s="420"/>
      <c r="O1026" s="380"/>
    </row>
    <row r="1027" spans="1:15" s="12" customFormat="1" ht="22.5" customHeight="1">
      <c r="A1027" s="380"/>
      <c r="B1027" s="90"/>
      <c r="C1027" s="1692"/>
      <c r="D1027" s="1693"/>
      <c r="E1027" s="1693"/>
      <c r="F1027" s="1693"/>
      <c r="G1027" s="1693"/>
      <c r="H1027" s="1693"/>
      <c r="I1027" s="1693"/>
      <c r="J1027" s="1693"/>
      <c r="K1027" s="1693"/>
      <c r="L1027" s="1694"/>
      <c r="M1027" s="130"/>
      <c r="N1027" s="420"/>
      <c r="O1027" s="380"/>
    </row>
    <row r="1028" spans="1:15" s="12" customFormat="1" ht="22.5" customHeight="1">
      <c r="A1028" s="380"/>
      <c r="B1028" s="90"/>
      <c r="C1028" s="1692"/>
      <c r="D1028" s="1693"/>
      <c r="E1028" s="1693"/>
      <c r="F1028" s="1693"/>
      <c r="G1028" s="1693"/>
      <c r="H1028" s="1693"/>
      <c r="I1028" s="1693"/>
      <c r="J1028" s="1693"/>
      <c r="K1028" s="1693"/>
      <c r="L1028" s="1694"/>
      <c r="M1028" s="130"/>
      <c r="N1028" s="420"/>
      <c r="O1028" s="380"/>
    </row>
    <row r="1029" spans="1:15" s="12" customFormat="1" ht="22.5" customHeight="1">
      <c r="A1029" s="380"/>
      <c r="B1029" s="90"/>
      <c r="C1029" s="1692"/>
      <c r="D1029" s="1693"/>
      <c r="E1029" s="1693"/>
      <c r="F1029" s="1693"/>
      <c r="G1029" s="1693"/>
      <c r="H1029" s="1693"/>
      <c r="I1029" s="1693"/>
      <c r="J1029" s="1693"/>
      <c r="K1029" s="1693"/>
      <c r="L1029" s="1694"/>
      <c r="M1029" s="130"/>
      <c r="N1029" s="420"/>
      <c r="O1029" s="380"/>
    </row>
    <row r="1030" spans="1:15" s="12" customFormat="1" ht="22.5" customHeight="1">
      <c r="A1030" s="380"/>
      <c r="B1030" s="90"/>
      <c r="C1030" s="1692"/>
      <c r="D1030" s="1693"/>
      <c r="E1030" s="1693"/>
      <c r="F1030" s="1693"/>
      <c r="G1030" s="1693"/>
      <c r="H1030" s="1693"/>
      <c r="I1030" s="1693"/>
      <c r="J1030" s="1693"/>
      <c r="K1030" s="1693"/>
      <c r="L1030" s="1694"/>
      <c r="M1030" s="130"/>
      <c r="N1030" s="420"/>
      <c r="O1030" s="380"/>
    </row>
    <row r="1031" spans="1:15" s="12" customFormat="1" ht="22.5" customHeight="1">
      <c r="A1031" s="380"/>
      <c r="B1031" s="90"/>
      <c r="C1031" s="1692"/>
      <c r="D1031" s="1693"/>
      <c r="E1031" s="1693"/>
      <c r="F1031" s="1693"/>
      <c r="G1031" s="1693"/>
      <c r="H1031" s="1693"/>
      <c r="I1031" s="1693"/>
      <c r="J1031" s="1693"/>
      <c r="K1031" s="1693"/>
      <c r="L1031" s="1694"/>
      <c r="M1031" s="130"/>
      <c r="N1031" s="420"/>
      <c r="O1031" s="380"/>
    </row>
    <row r="1032" spans="1:15" s="12" customFormat="1" ht="22.5" customHeight="1">
      <c r="A1032" s="380"/>
      <c r="B1032" s="90"/>
      <c r="C1032" s="1692"/>
      <c r="D1032" s="1693"/>
      <c r="E1032" s="1693"/>
      <c r="F1032" s="1693"/>
      <c r="G1032" s="1693"/>
      <c r="H1032" s="1693"/>
      <c r="I1032" s="1693"/>
      <c r="J1032" s="1693"/>
      <c r="K1032" s="1693"/>
      <c r="L1032" s="1694"/>
      <c r="M1032" s="130"/>
      <c r="N1032" s="420"/>
      <c r="O1032" s="380"/>
    </row>
    <row r="1033" spans="1:15" s="12" customFormat="1" ht="22.5" customHeight="1">
      <c r="A1033" s="380"/>
      <c r="B1033" s="90"/>
      <c r="C1033" s="1692"/>
      <c r="D1033" s="1693"/>
      <c r="E1033" s="1693"/>
      <c r="F1033" s="1693"/>
      <c r="G1033" s="1693"/>
      <c r="H1033" s="1693"/>
      <c r="I1033" s="1693"/>
      <c r="J1033" s="1693"/>
      <c r="K1033" s="1693"/>
      <c r="L1033" s="1694"/>
      <c r="M1033" s="130"/>
      <c r="N1033" s="420"/>
      <c r="O1033" s="380"/>
    </row>
    <row r="1034" spans="1:15" s="12" customFormat="1" ht="22.5" customHeight="1">
      <c r="A1034" s="380"/>
      <c r="B1034" s="90"/>
      <c r="C1034" s="1692"/>
      <c r="D1034" s="1693"/>
      <c r="E1034" s="1693"/>
      <c r="F1034" s="1693"/>
      <c r="G1034" s="1693"/>
      <c r="H1034" s="1693"/>
      <c r="I1034" s="1693"/>
      <c r="J1034" s="1693"/>
      <c r="K1034" s="1693"/>
      <c r="L1034" s="1694"/>
      <c r="M1034" s="130"/>
      <c r="N1034" s="420"/>
      <c r="O1034" s="380"/>
    </row>
    <row r="1035" spans="1:15" s="51" customFormat="1" ht="4.5" customHeight="1">
      <c r="A1035" s="523"/>
      <c r="B1035" s="92"/>
      <c r="C1035" s="92"/>
      <c r="D1035" s="867"/>
      <c r="E1035" s="868"/>
      <c r="F1035" s="868"/>
      <c r="G1035" s="868"/>
      <c r="H1035" s="868"/>
      <c r="I1035" s="868"/>
      <c r="J1035" s="867"/>
      <c r="K1035" s="867"/>
      <c r="L1035" s="93"/>
      <c r="M1035" s="23"/>
      <c r="O1035" s="523"/>
    </row>
    <row r="1036" spans="1:15" s="51" customFormat="1" ht="19.5" customHeight="1">
      <c r="A1036" s="523"/>
      <c r="B1036" s="1697" t="s">
        <v>6</v>
      </c>
      <c r="C1036" s="1697"/>
      <c r="D1036" s="1698"/>
      <c r="E1036" s="1698"/>
      <c r="F1036" s="1698"/>
      <c r="G1036" s="1698"/>
      <c r="H1036" s="1698"/>
      <c r="I1036" s="1698"/>
      <c r="J1036" s="1698"/>
      <c r="K1036" s="1698"/>
      <c r="L1036" s="1697"/>
      <c r="M1036" s="1697"/>
      <c r="N1036" s="1697"/>
      <c r="O1036" s="523"/>
    </row>
    <row r="1037" spans="1:15" s="51" customFormat="1">
      <c r="A1037" s="523"/>
      <c r="B1037" s="224" t="str">
        <f>B983</f>
        <v>FAPESP,  SETEMBRO DE 2015</v>
      </c>
      <c r="C1037" s="429"/>
      <c r="D1037" s="845"/>
      <c r="E1037" s="845"/>
      <c r="F1037" s="845"/>
      <c r="G1037" s="845"/>
      <c r="H1037" s="845"/>
      <c r="I1037" s="845"/>
      <c r="J1037" s="845"/>
      <c r="K1037" s="845"/>
      <c r="L1037" s="429"/>
      <c r="M1037" s="104"/>
      <c r="N1037" s="20">
        <f>N983+1</f>
        <v>3</v>
      </c>
      <c r="O1037" s="523"/>
    </row>
    <row r="1038" spans="1:15" s="51" customFormat="1" ht="18">
      <c r="A1038" s="523"/>
      <c r="B1038" s="408" t="str">
        <f>B985</f>
        <v>3- MATERIAL DE CONSUMO A SER ADQUIRIDO NO BRASIL</v>
      </c>
      <c r="C1038" s="62"/>
      <c r="D1038" s="832"/>
      <c r="E1038" s="832"/>
      <c r="F1038" s="831"/>
      <c r="G1038" s="831"/>
      <c r="H1038" s="831"/>
      <c r="I1038" s="831"/>
      <c r="J1038" s="831"/>
      <c r="K1038" s="831"/>
      <c r="L1038" s="62"/>
      <c r="O1038" s="523"/>
    </row>
    <row r="1039" spans="1:15" s="51" customFormat="1">
      <c r="A1039" s="523"/>
      <c r="B1039" s="1704" t="s">
        <v>1</v>
      </c>
      <c r="C1039" s="1705" t="s">
        <v>8</v>
      </c>
      <c r="D1039" s="1582"/>
      <c r="E1039" s="1582"/>
      <c r="F1039" s="1582"/>
      <c r="G1039" s="1582"/>
      <c r="H1039" s="1582"/>
      <c r="I1039" s="1582"/>
      <c r="J1039" s="1582"/>
      <c r="K1039" s="1582"/>
      <c r="L1039" s="1576"/>
      <c r="M1039" s="1706" t="s">
        <v>127</v>
      </c>
      <c r="N1039" s="1708" t="s">
        <v>2</v>
      </c>
      <c r="O1039" s="523"/>
    </row>
    <row r="1040" spans="1:15" s="51" customFormat="1">
      <c r="A1040" s="523"/>
      <c r="B1040" s="1704"/>
      <c r="C1040" s="1576"/>
      <c r="D1040" s="1582"/>
      <c r="E1040" s="1582"/>
      <c r="F1040" s="1582"/>
      <c r="G1040" s="1582"/>
      <c r="H1040" s="1582"/>
      <c r="I1040" s="1582"/>
      <c r="J1040" s="1582"/>
      <c r="K1040" s="1582"/>
      <c r="L1040" s="1576"/>
      <c r="M1040" s="1707"/>
      <c r="N1040" s="1551"/>
      <c r="O1040" s="523"/>
    </row>
    <row r="1041" spans="1:15" s="12" customFormat="1" ht="22.5" customHeight="1">
      <c r="A1041" s="380"/>
      <c r="B1041" s="156"/>
      <c r="C1041" s="1692"/>
      <c r="D1041" s="1693"/>
      <c r="E1041" s="1693"/>
      <c r="F1041" s="1693"/>
      <c r="G1041" s="1693"/>
      <c r="H1041" s="1693"/>
      <c r="I1041" s="1693"/>
      <c r="J1041" s="1693"/>
      <c r="K1041" s="1693"/>
      <c r="L1041" s="1694"/>
      <c r="M1041" s="130"/>
      <c r="N1041" s="420"/>
      <c r="O1041" s="380"/>
    </row>
    <row r="1042" spans="1:15" s="12" customFormat="1" ht="22.5" customHeight="1">
      <c r="A1042" s="380"/>
      <c r="B1042" s="90"/>
      <c r="C1042" s="1692"/>
      <c r="D1042" s="1693"/>
      <c r="E1042" s="1693"/>
      <c r="F1042" s="1693"/>
      <c r="G1042" s="1693"/>
      <c r="H1042" s="1693"/>
      <c r="I1042" s="1693"/>
      <c r="J1042" s="1693"/>
      <c r="K1042" s="1693"/>
      <c r="L1042" s="1694"/>
      <c r="M1042" s="130"/>
      <c r="N1042" s="420"/>
      <c r="O1042" s="380"/>
    </row>
    <row r="1043" spans="1:15" s="12" customFormat="1" ht="22.5" customHeight="1">
      <c r="A1043" s="380"/>
      <c r="B1043" s="90"/>
      <c r="C1043" s="1692"/>
      <c r="D1043" s="1693"/>
      <c r="E1043" s="1693"/>
      <c r="F1043" s="1693"/>
      <c r="G1043" s="1693"/>
      <c r="H1043" s="1693"/>
      <c r="I1043" s="1693"/>
      <c r="J1043" s="1693"/>
      <c r="K1043" s="1693"/>
      <c r="L1043" s="1694"/>
      <c r="M1043" s="130"/>
      <c r="N1043" s="420"/>
      <c r="O1043" s="380"/>
    </row>
    <row r="1044" spans="1:15" s="12" customFormat="1" ht="22.5" customHeight="1">
      <c r="A1044" s="380"/>
      <c r="B1044" s="90"/>
      <c r="C1044" s="1692"/>
      <c r="D1044" s="1693"/>
      <c r="E1044" s="1693"/>
      <c r="F1044" s="1693"/>
      <c r="G1044" s="1693"/>
      <c r="H1044" s="1693"/>
      <c r="I1044" s="1693"/>
      <c r="J1044" s="1693"/>
      <c r="K1044" s="1693"/>
      <c r="L1044" s="1694"/>
      <c r="M1044" s="130"/>
      <c r="N1044" s="420"/>
      <c r="O1044" s="380"/>
    </row>
    <row r="1045" spans="1:15" s="12" customFormat="1" ht="22.5" customHeight="1">
      <c r="A1045" s="380"/>
      <c r="B1045" s="90"/>
      <c r="C1045" s="1692"/>
      <c r="D1045" s="1693"/>
      <c r="E1045" s="1693"/>
      <c r="F1045" s="1693"/>
      <c r="G1045" s="1693"/>
      <c r="H1045" s="1693"/>
      <c r="I1045" s="1693"/>
      <c r="J1045" s="1693"/>
      <c r="K1045" s="1693"/>
      <c r="L1045" s="1694"/>
      <c r="M1045" s="130"/>
      <c r="N1045" s="420"/>
      <c r="O1045" s="380"/>
    </row>
    <row r="1046" spans="1:15" s="12" customFormat="1" ht="22.5" customHeight="1">
      <c r="A1046" s="380"/>
      <c r="B1046" s="90"/>
      <c r="C1046" s="1692"/>
      <c r="D1046" s="1693"/>
      <c r="E1046" s="1693"/>
      <c r="F1046" s="1693"/>
      <c r="G1046" s="1693"/>
      <c r="H1046" s="1693"/>
      <c r="I1046" s="1693"/>
      <c r="J1046" s="1693"/>
      <c r="K1046" s="1693"/>
      <c r="L1046" s="1694"/>
      <c r="M1046" s="130"/>
      <c r="N1046" s="420"/>
      <c r="O1046" s="380"/>
    </row>
    <row r="1047" spans="1:15" s="12" customFormat="1" ht="22.5" customHeight="1">
      <c r="A1047" s="380"/>
      <c r="B1047" s="90"/>
      <c r="C1047" s="1692"/>
      <c r="D1047" s="1693"/>
      <c r="E1047" s="1693"/>
      <c r="F1047" s="1693"/>
      <c r="G1047" s="1693"/>
      <c r="H1047" s="1693"/>
      <c r="I1047" s="1693"/>
      <c r="J1047" s="1693"/>
      <c r="K1047" s="1693"/>
      <c r="L1047" s="1694"/>
      <c r="M1047" s="130"/>
      <c r="N1047" s="420"/>
      <c r="O1047" s="380"/>
    </row>
    <row r="1048" spans="1:15" s="12" customFormat="1" ht="22.5" customHeight="1">
      <c r="A1048" s="380"/>
      <c r="B1048" s="90"/>
      <c r="C1048" s="1692"/>
      <c r="D1048" s="1693"/>
      <c r="E1048" s="1693"/>
      <c r="F1048" s="1693"/>
      <c r="G1048" s="1693"/>
      <c r="H1048" s="1693"/>
      <c r="I1048" s="1693"/>
      <c r="J1048" s="1693"/>
      <c r="K1048" s="1693"/>
      <c r="L1048" s="1694"/>
      <c r="M1048" s="130"/>
      <c r="N1048" s="420"/>
      <c r="O1048" s="380"/>
    </row>
    <row r="1049" spans="1:15" s="12" customFormat="1" ht="22.5" customHeight="1">
      <c r="A1049" s="380"/>
      <c r="B1049" s="90"/>
      <c r="C1049" s="1692"/>
      <c r="D1049" s="1693"/>
      <c r="E1049" s="1693"/>
      <c r="F1049" s="1693"/>
      <c r="G1049" s="1693"/>
      <c r="H1049" s="1693"/>
      <c r="I1049" s="1693"/>
      <c r="J1049" s="1693"/>
      <c r="K1049" s="1693"/>
      <c r="L1049" s="1694"/>
      <c r="M1049" s="130"/>
      <c r="N1049" s="420"/>
      <c r="O1049" s="380"/>
    </row>
    <row r="1050" spans="1:15" s="12" customFormat="1" ht="22.5" customHeight="1">
      <c r="A1050" s="380"/>
      <c r="B1050" s="90"/>
      <c r="C1050" s="1692"/>
      <c r="D1050" s="1693"/>
      <c r="E1050" s="1693"/>
      <c r="F1050" s="1693"/>
      <c r="G1050" s="1693"/>
      <c r="H1050" s="1693"/>
      <c r="I1050" s="1693"/>
      <c r="J1050" s="1693"/>
      <c r="K1050" s="1693"/>
      <c r="L1050" s="1694"/>
      <c r="M1050" s="130"/>
      <c r="N1050" s="420"/>
      <c r="O1050" s="380"/>
    </row>
    <row r="1051" spans="1:15" s="12" customFormat="1" ht="22.5" customHeight="1">
      <c r="A1051" s="380"/>
      <c r="B1051" s="90"/>
      <c r="C1051" s="1692"/>
      <c r="D1051" s="1693"/>
      <c r="E1051" s="1693"/>
      <c r="F1051" s="1693"/>
      <c r="G1051" s="1693"/>
      <c r="H1051" s="1693"/>
      <c r="I1051" s="1693"/>
      <c r="J1051" s="1693"/>
      <c r="K1051" s="1693"/>
      <c r="L1051" s="1694"/>
      <c r="M1051" s="130"/>
      <c r="N1051" s="420"/>
      <c r="O1051" s="380"/>
    </row>
    <row r="1052" spans="1:15" s="12" customFormat="1" ht="22.5" customHeight="1">
      <c r="A1052" s="380"/>
      <c r="B1052" s="90"/>
      <c r="C1052" s="1692"/>
      <c r="D1052" s="1693"/>
      <c r="E1052" s="1693"/>
      <c r="F1052" s="1693"/>
      <c r="G1052" s="1693"/>
      <c r="H1052" s="1693"/>
      <c r="I1052" s="1693"/>
      <c r="J1052" s="1693"/>
      <c r="K1052" s="1693"/>
      <c r="L1052" s="1694"/>
      <c r="M1052" s="130"/>
      <c r="N1052" s="420"/>
      <c r="O1052" s="380"/>
    </row>
    <row r="1053" spans="1:15" s="12" customFormat="1" ht="22.5" customHeight="1">
      <c r="A1053" s="380"/>
      <c r="B1053" s="90"/>
      <c r="C1053" s="1692"/>
      <c r="D1053" s="1693"/>
      <c r="E1053" s="1693"/>
      <c r="F1053" s="1693"/>
      <c r="G1053" s="1693"/>
      <c r="H1053" s="1693"/>
      <c r="I1053" s="1693"/>
      <c r="J1053" s="1693"/>
      <c r="K1053" s="1693"/>
      <c r="L1053" s="1694"/>
      <c r="M1053" s="130"/>
      <c r="N1053" s="420"/>
      <c r="O1053" s="380"/>
    </row>
    <row r="1054" spans="1:15" s="12" customFormat="1" ht="22.5" customHeight="1">
      <c r="A1054" s="380"/>
      <c r="B1054" s="90"/>
      <c r="C1054" s="1692"/>
      <c r="D1054" s="1693"/>
      <c r="E1054" s="1693"/>
      <c r="F1054" s="1693"/>
      <c r="G1054" s="1693"/>
      <c r="H1054" s="1693"/>
      <c r="I1054" s="1693"/>
      <c r="J1054" s="1693"/>
      <c r="K1054" s="1693"/>
      <c r="L1054" s="1694"/>
      <c r="M1054" s="130"/>
      <c r="N1054" s="420"/>
      <c r="O1054" s="380"/>
    </row>
    <row r="1055" spans="1:15" s="12" customFormat="1" ht="22.5" customHeight="1">
      <c r="A1055" s="380"/>
      <c r="B1055" s="90"/>
      <c r="C1055" s="1692"/>
      <c r="D1055" s="1693"/>
      <c r="E1055" s="1693"/>
      <c r="F1055" s="1693"/>
      <c r="G1055" s="1693"/>
      <c r="H1055" s="1693"/>
      <c r="I1055" s="1693"/>
      <c r="J1055" s="1693"/>
      <c r="K1055" s="1693"/>
      <c r="L1055" s="1694"/>
      <c r="M1055" s="130"/>
      <c r="N1055" s="420"/>
      <c r="O1055" s="380"/>
    </row>
    <row r="1056" spans="1:15" s="12" customFormat="1" ht="22.5" customHeight="1">
      <c r="A1056" s="380"/>
      <c r="B1056" s="90"/>
      <c r="C1056" s="1692"/>
      <c r="D1056" s="1693"/>
      <c r="E1056" s="1693"/>
      <c r="F1056" s="1693"/>
      <c r="G1056" s="1693"/>
      <c r="H1056" s="1693"/>
      <c r="I1056" s="1693"/>
      <c r="J1056" s="1693"/>
      <c r="K1056" s="1693"/>
      <c r="L1056" s="1694"/>
      <c r="M1056" s="130"/>
      <c r="N1056" s="420"/>
      <c r="O1056" s="380"/>
    </row>
    <row r="1057" spans="1:15" s="12" customFormat="1" ht="22.5" customHeight="1">
      <c r="A1057" s="380"/>
      <c r="B1057" s="90"/>
      <c r="C1057" s="1692"/>
      <c r="D1057" s="1693"/>
      <c r="E1057" s="1693"/>
      <c r="F1057" s="1693"/>
      <c r="G1057" s="1693"/>
      <c r="H1057" s="1693"/>
      <c r="I1057" s="1693"/>
      <c r="J1057" s="1693"/>
      <c r="K1057" s="1693"/>
      <c r="L1057" s="1694"/>
      <c r="M1057" s="130"/>
      <c r="N1057" s="420"/>
      <c r="O1057" s="380"/>
    </row>
    <row r="1058" spans="1:15" s="12" customFormat="1" ht="22.5" customHeight="1">
      <c r="A1058" s="380"/>
      <c r="B1058" s="90"/>
      <c r="C1058" s="1692"/>
      <c r="D1058" s="1693"/>
      <c r="E1058" s="1693"/>
      <c r="F1058" s="1693"/>
      <c r="G1058" s="1693"/>
      <c r="H1058" s="1693"/>
      <c r="I1058" s="1693"/>
      <c r="J1058" s="1693"/>
      <c r="K1058" s="1693"/>
      <c r="L1058" s="1694"/>
      <c r="M1058" s="130"/>
      <c r="N1058" s="420"/>
      <c r="O1058" s="380"/>
    </row>
    <row r="1059" spans="1:15" s="12" customFormat="1" ht="22.5" customHeight="1">
      <c r="A1059" s="380"/>
      <c r="B1059" s="90"/>
      <c r="C1059" s="1692"/>
      <c r="D1059" s="1693"/>
      <c r="E1059" s="1693"/>
      <c r="F1059" s="1693"/>
      <c r="G1059" s="1693"/>
      <c r="H1059" s="1693"/>
      <c r="I1059" s="1693"/>
      <c r="J1059" s="1693"/>
      <c r="K1059" s="1693"/>
      <c r="L1059" s="1694"/>
      <c r="M1059" s="130"/>
      <c r="N1059" s="420"/>
      <c r="O1059" s="380"/>
    </row>
    <row r="1060" spans="1:15" s="12" customFormat="1" ht="22.5" customHeight="1">
      <c r="A1060" s="380"/>
      <c r="B1060" s="90"/>
      <c r="C1060" s="1692"/>
      <c r="D1060" s="1693"/>
      <c r="E1060" s="1693"/>
      <c r="F1060" s="1693"/>
      <c r="G1060" s="1693"/>
      <c r="H1060" s="1693"/>
      <c r="I1060" s="1693"/>
      <c r="J1060" s="1693"/>
      <c r="K1060" s="1693"/>
      <c r="L1060" s="1694"/>
      <c r="M1060" s="130"/>
      <c r="N1060" s="420"/>
      <c r="O1060" s="380"/>
    </row>
    <row r="1061" spans="1:15" s="12" customFormat="1" ht="22.5" customHeight="1">
      <c r="A1061" s="380"/>
      <c r="B1061" s="90"/>
      <c r="C1061" s="1692"/>
      <c r="D1061" s="1693"/>
      <c r="E1061" s="1693"/>
      <c r="F1061" s="1693"/>
      <c r="G1061" s="1693"/>
      <c r="H1061" s="1693"/>
      <c r="I1061" s="1693"/>
      <c r="J1061" s="1693"/>
      <c r="K1061" s="1693"/>
      <c r="L1061" s="1694"/>
      <c r="M1061" s="130"/>
      <c r="N1061" s="420"/>
      <c r="O1061" s="380"/>
    </row>
    <row r="1062" spans="1:15" s="12" customFormat="1" ht="22.5" customHeight="1">
      <c r="A1062" s="380"/>
      <c r="B1062" s="90"/>
      <c r="C1062" s="1692"/>
      <c r="D1062" s="1693"/>
      <c r="E1062" s="1693"/>
      <c r="F1062" s="1693"/>
      <c r="G1062" s="1693"/>
      <c r="H1062" s="1693"/>
      <c r="I1062" s="1693"/>
      <c r="J1062" s="1693"/>
      <c r="K1062" s="1693"/>
      <c r="L1062" s="1694"/>
      <c r="M1062" s="130"/>
      <c r="N1062" s="420"/>
      <c r="O1062" s="380"/>
    </row>
    <row r="1063" spans="1:15" s="12" customFormat="1" ht="22.5" customHeight="1">
      <c r="A1063" s="380"/>
      <c r="B1063" s="90"/>
      <c r="C1063" s="1692"/>
      <c r="D1063" s="1693"/>
      <c r="E1063" s="1693"/>
      <c r="F1063" s="1693"/>
      <c r="G1063" s="1693"/>
      <c r="H1063" s="1693"/>
      <c r="I1063" s="1693"/>
      <c r="J1063" s="1693"/>
      <c r="K1063" s="1693"/>
      <c r="L1063" s="1694"/>
      <c r="M1063" s="130"/>
      <c r="N1063" s="420"/>
      <c r="O1063" s="380"/>
    </row>
    <row r="1064" spans="1:15" s="12" customFormat="1" ht="22.5" customHeight="1">
      <c r="A1064" s="380"/>
      <c r="B1064" s="90"/>
      <c r="C1064" s="1692"/>
      <c r="D1064" s="1693"/>
      <c r="E1064" s="1693"/>
      <c r="F1064" s="1693"/>
      <c r="G1064" s="1693"/>
      <c r="H1064" s="1693"/>
      <c r="I1064" s="1693"/>
      <c r="J1064" s="1693"/>
      <c r="K1064" s="1693"/>
      <c r="L1064" s="1694"/>
      <c r="M1064" s="130"/>
      <c r="N1064" s="420"/>
      <c r="O1064" s="380"/>
    </row>
    <row r="1065" spans="1:15" s="12" customFormat="1" ht="22.5" customHeight="1">
      <c r="A1065" s="380"/>
      <c r="B1065" s="90"/>
      <c r="C1065" s="1692"/>
      <c r="D1065" s="1693"/>
      <c r="E1065" s="1693"/>
      <c r="F1065" s="1693"/>
      <c r="G1065" s="1693"/>
      <c r="H1065" s="1693"/>
      <c r="I1065" s="1693"/>
      <c r="J1065" s="1693"/>
      <c r="K1065" s="1693"/>
      <c r="L1065" s="1694"/>
      <c r="M1065" s="130"/>
      <c r="N1065" s="420"/>
      <c r="O1065" s="380"/>
    </row>
    <row r="1066" spans="1:15" s="12" customFormat="1" ht="22.5" customHeight="1">
      <c r="A1066" s="380"/>
      <c r="B1066" s="90"/>
      <c r="C1066" s="1692"/>
      <c r="D1066" s="1693"/>
      <c r="E1066" s="1693"/>
      <c r="F1066" s="1693"/>
      <c r="G1066" s="1693"/>
      <c r="H1066" s="1693"/>
      <c r="I1066" s="1693"/>
      <c r="J1066" s="1693"/>
      <c r="K1066" s="1693"/>
      <c r="L1066" s="1694"/>
      <c r="M1066" s="130"/>
      <c r="N1066" s="420"/>
      <c r="O1066" s="380"/>
    </row>
    <row r="1067" spans="1:15" s="12" customFormat="1" ht="22.5" customHeight="1">
      <c r="A1067" s="380"/>
      <c r="B1067" s="90"/>
      <c r="C1067" s="1692"/>
      <c r="D1067" s="1693"/>
      <c r="E1067" s="1693"/>
      <c r="F1067" s="1693"/>
      <c r="G1067" s="1693"/>
      <c r="H1067" s="1693"/>
      <c r="I1067" s="1693"/>
      <c r="J1067" s="1693"/>
      <c r="K1067" s="1693"/>
      <c r="L1067" s="1694"/>
      <c r="M1067" s="130"/>
      <c r="N1067" s="420"/>
      <c r="O1067" s="380"/>
    </row>
    <row r="1068" spans="1:15" s="12" customFormat="1" ht="22.5" customHeight="1">
      <c r="A1068" s="380"/>
      <c r="B1068" s="156"/>
      <c r="C1068" s="1692"/>
      <c r="D1068" s="1693"/>
      <c r="E1068" s="1693"/>
      <c r="F1068" s="1693"/>
      <c r="G1068" s="1693"/>
      <c r="H1068" s="1693"/>
      <c r="I1068" s="1693"/>
      <c r="J1068" s="1693"/>
      <c r="K1068" s="1693"/>
      <c r="L1068" s="1694"/>
      <c r="M1068" s="130"/>
      <c r="N1068" s="420"/>
      <c r="O1068" s="380"/>
    </row>
    <row r="1069" spans="1:15" s="12" customFormat="1" ht="22.5" customHeight="1">
      <c r="A1069" s="380"/>
      <c r="B1069" s="90"/>
      <c r="C1069" s="1692"/>
      <c r="D1069" s="1693"/>
      <c r="E1069" s="1693"/>
      <c r="F1069" s="1693"/>
      <c r="G1069" s="1693"/>
      <c r="H1069" s="1693"/>
      <c r="I1069" s="1693"/>
      <c r="J1069" s="1693"/>
      <c r="K1069" s="1693"/>
      <c r="L1069" s="1694"/>
      <c r="M1069" s="130"/>
      <c r="N1069" s="420"/>
      <c r="O1069" s="380"/>
    </row>
    <row r="1070" spans="1:15" s="12" customFormat="1" ht="22.5" customHeight="1">
      <c r="A1070" s="380"/>
      <c r="B1070" s="90"/>
      <c r="C1070" s="1692"/>
      <c r="D1070" s="1693"/>
      <c r="E1070" s="1693"/>
      <c r="F1070" s="1693"/>
      <c r="G1070" s="1693"/>
      <c r="H1070" s="1693"/>
      <c r="I1070" s="1693"/>
      <c r="J1070" s="1693"/>
      <c r="K1070" s="1693"/>
      <c r="L1070" s="1694"/>
      <c r="M1070" s="130"/>
      <c r="N1070" s="420"/>
      <c r="O1070" s="380"/>
    </row>
    <row r="1071" spans="1:15" s="12" customFormat="1" ht="22.5" customHeight="1">
      <c r="A1071" s="380"/>
      <c r="B1071" s="90"/>
      <c r="C1071" s="1692"/>
      <c r="D1071" s="1693"/>
      <c r="E1071" s="1693"/>
      <c r="F1071" s="1693"/>
      <c r="G1071" s="1693"/>
      <c r="H1071" s="1693"/>
      <c r="I1071" s="1693"/>
      <c r="J1071" s="1693"/>
      <c r="K1071" s="1693"/>
      <c r="L1071" s="1694"/>
      <c r="M1071" s="130"/>
      <c r="N1071" s="420"/>
      <c r="O1071" s="380"/>
    </row>
    <row r="1072" spans="1:15" s="12" customFormat="1" ht="22.5" customHeight="1">
      <c r="A1072" s="380"/>
      <c r="B1072" s="90"/>
      <c r="C1072" s="1692"/>
      <c r="D1072" s="1693"/>
      <c r="E1072" s="1693"/>
      <c r="F1072" s="1693"/>
      <c r="G1072" s="1693"/>
      <c r="H1072" s="1693"/>
      <c r="I1072" s="1693"/>
      <c r="J1072" s="1693"/>
      <c r="K1072" s="1693"/>
      <c r="L1072" s="1694"/>
      <c r="M1072" s="130"/>
      <c r="N1072" s="420"/>
      <c r="O1072" s="380"/>
    </row>
    <row r="1073" spans="1:15" s="12" customFormat="1" ht="22.5" customHeight="1">
      <c r="A1073" s="380"/>
      <c r="B1073" s="90"/>
      <c r="C1073" s="1692"/>
      <c r="D1073" s="1693"/>
      <c r="E1073" s="1693"/>
      <c r="F1073" s="1693"/>
      <c r="G1073" s="1693"/>
      <c r="H1073" s="1693"/>
      <c r="I1073" s="1693"/>
      <c r="J1073" s="1693"/>
      <c r="K1073" s="1693"/>
      <c r="L1073" s="1694"/>
      <c r="M1073" s="130"/>
      <c r="N1073" s="420"/>
      <c r="O1073" s="380"/>
    </row>
    <row r="1074" spans="1:15" s="12" customFormat="1" ht="22.5" customHeight="1">
      <c r="A1074" s="380"/>
      <c r="B1074" s="90"/>
      <c r="C1074" s="1692"/>
      <c r="D1074" s="1693"/>
      <c r="E1074" s="1693"/>
      <c r="F1074" s="1693"/>
      <c r="G1074" s="1693"/>
      <c r="H1074" s="1693"/>
      <c r="I1074" s="1693"/>
      <c r="J1074" s="1693"/>
      <c r="K1074" s="1693"/>
      <c r="L1074" s="1694"/>
      <c r="M1074" s="130"/>
      <c r="N1074" s="420"/>
      <c r="O1074" s="380"/>
    </row>
    <row r="1075" spans="1:15" s="12" customFormat="1" ht="22.5" customHeight="1">
      <c r="A1075" s="380"/>
      <c r="B1075" s="90"/>
      <c r="C1075" s="1692"/>
      <c r="D1075" s="1693"/>
      <c r="E1075" s="1693"/>
      <c r="F1075" s="1693"/>
      <c r="G1075" s="1693"/>
      <c r="H1075" s="1693"/>
      <c r="I1075" s="1693"/>
      <c r="J1075" s="1693"/>
      <c r="K1075" s="1693"/>
      <c r="L1075" s="1694"/>
      <c r="M1075" s="130"/>
      <c r="N1075" s="420"/>
      <c r="O1075" s="380"/>
    </row>
    <row r="1076" spans="1:15" s="12" customFormat="1" ht="22.5" customHeight="1">
      <c r="A1076" s="380"/>
      <c r="B1076" s="90"/>
      <c r="C1076" s="1692"/>
      <c r="D1076" s="1693"/>
      <c r="E1076" s="1693"/>
      <c r="F1076" s="1693"/>
      <c r="G1076" s="1693"/>
      <c r="H1076" s="1693"/>
      <c r="I1076" s="1693"/>
      <c r="J1076" s="1693"/>
      <c r="K1076" s="1693"/>
      <c r="L1076" s="1694"/>
      <c r="M1076" s="130"/>
      <c r="N1076" s="420"/>
      <c r="O1076" s="380"/>
    </row>
    <row r="1077" spans="1:15" s="12" customFormat="1" ht="22.5" customHeight="1">
      <c r="A1077" s="380"/>
      <c r="B1077" s="90"/>
      <c r="C1077" s="1692"/>
      <c r="D1077" s="1693"/>
      <c r="E1077" s="1693"/>
      <c r="F1077" s="1693"/>
      <c r="G1077" s="1693"/>
      <c r="H1077" s="1693"/>
      <c r="I1077" s="1693"/>
      <c r="J1077" s="1693"/>
      <c r="K1077" s="1693"/>
      <c r="L1077" s="1694"/>
      <c r="M1077" s="130"/>
      <c r="N1077" s="420"/>
      <c r="O1077" s="380"/>
    </row>
    <row r="1078" spans="1:15" s="12" customFormat="1" ht="22.5" customHeight="1">
      <c r="A1078" s="380"/>
      <c r="B1078" s="90"/>
      <c r="C1078" s="1692"/>
      <c r="D1078" s="1693"/>
      <c r="E1078" s="1693"/>
      <c r="F1078" s="1693"/>
      <c r="G1078" s="1693"/>
      <c r="H1078" s="1693"/>
      <c r="I1078" s="1693"/>
      <c r="J1078" s="1693"/>
      <c r="K1078" s="1693"/>
      <c r="L1078" s="1694"/>
      <c r="M1078" s="130"/>
      <c r="N1078" s="420"/>
      <c r="O1078" s="380"/>
    </row>
    <row r="1079" spans="1:15" s="12" customFormat="1" ht="22.5" customHeight="1">
      <c r="A1079" s="380"/>
      <c r="B1079" s="90"/>
      <c r="C1079" s="1692"/>
      <c r="D1079" s="1693"/>
      <c r="E1079" s="1693"/>
      <c r="F1079" s="1693"/>
      <c r="G1079" s="1693"/>
      <c r="H1079" s="1693"/>
      <c r="I1079" s="1693"/>
      <c r="J1079" s="1693"/>
      <c r="K1079" s="1693"/>
      <c r="L1079" s="1694"/>
      <c r="M1079" s="130"/>
      <c r="N1079" s="420"/>
      <c r="O1079" s="380"/>
    </row>
    <row r="1080" spans="1:15" s="12" customFormat="1" ht="22.5" customHeight="1">
      <c r="A1080" s="380"/>
      <c r="B1080" s="90"/>
      <c r="C1080" s="1692"/>
      <c r="D1080" s="1693"/>
      <c r="E1080" s="1693"/>
      <c r="F1080" s="1693"/>
      <c r="G1080" s="1693"/>
      <c r="H1080" s="1693"/>
      <c r="I1080" s="1693"/>
      <c r="J1080" s="1693"/>
      <c r="K1080" s="1693"/>
      <c r="L1080" s="1694"/>
      <c r="M1080" s="130"/>
      <c r="N1080" s="420"/>
      <c r="O1080" s="380"/>
    </row>
    <row r="1081" spans="1:15" s="12" customFormat="1" ht="22.5" customHeight="1">
      <c r="A1081" s="380"/>
      <c r="B1081" s="90"/>
      <c r="C1081" s="1692"/>
      <c r="D1081" s="1693"/>
      <c r="E1081" s="1693"/>
      <c r="F1081" s="1693"/>
      <c r="G1081" s="1693"/>
      <c r="H1081" s="1693"/>
      <c r="I1081" s="1693"/>
      <c r="J1081" s="1693"/>
      <c r="K1081" s="1693"/>
      <c r="L1081" s="1694"/>
      <c r="M1081" s="130"/>
      <c r="N1081" s="420"/>
      <c r="O1081" s="380"/>
    </row>
    <row r="1082" spans="1:15" s="12" customFormat="1" ht="22.5" customHeight="1">
      <c r="A1082" s="380"/>
      <c r="B1082" s="90"/>
      <c r="C1082" s="1692"/>
      <c r="D1082" s="1693"/>
      <c r="E1082" s="1693"/>
      <c r="F1082" s="1693"/>
      <c r="G1082" s="1693"/>
      <c r="H1082" s="1693"/>
      <c r="I1082" s="1693"/>
      <c r="J1082" s="1693"/>
      <c r="K1082" s="1693"/>
      <c r="L1082" s="1694"/>
      <c r="M1082" s="130"/>
      <c r="N1082" s="420"/>
      <c r="O1082" s="380"/>
    </row>
    <row r="1083" spans="1:15" s="12" customFormat="1" ht="22.5" customHeight="1">
      <c r="A1083" s="380"/>
      <c r="B1083" s="90"/>
      <c r="C1083" s="1692"/>
      <c r="D1083" s="1693"/>
      <c r="E1083" s="1693"/>
      <c r="F1083" s="1693"/>
      <c r="G1083" s="1693"/>
      <c r="H1083" s="1693"/>
      <c r="I1083" s="1693"/>
      <c r="J1083" s="1693"/>
      <c r="K1083" s="1693"/>
      <c r="L1083" s="1694"/>
      <c r="M1083" s="130"/>
      <c r="N1083" s="420"/>
      <c r="O1083" s="380"/>
    </row>
    <row r="1084" spans="1:15" s="12" customFormat="1" ht="22.5" customHeight="1">
      <c r="A1084" s="380"/>
      <c r="B1084" s="90"/>
      <c r="C1084" s="1692"/>
      <c r="D1084" s="1693"/>
      <c r="E1084" s="1693"/>
      <c r="F1084" s="1693"/>
      <c r="G1084" s="1693"/>
      <c r="H1084" s="1693"/>
      <c r="I1084" s="1693"/>
      <c r="J1084" s="1693"/>
      <c r="K1084" s="1693"/>
      <c r="L1084" s="1694"/>
      <c r="M1084" s="130"/>
      <c r="N1084" s="420"/>
      <c r="O1084" s="380"/>
    </row>
    <row r="1085" spans="1:15" s="12" customFormat="1" ht="22.5" customHeight="1">
      <c r="A1085" s="380"/>
      <c r="B1085" s="90"/>
      <c r="C1085" s="1692"/>
      <c r="D1085" s="1693"/>
      <c r="E1085" s="1693"/>
      <c r="F1085" s="1693"/>
      <c r="G1085" s="1693"/>
      <c r="H1085" s="1693"/>
      <c r="I1085" s="1693"/>
      <c r="J1085" s="1693"/>
      <c r="K1085" s="1693"/>
      <c r="L1085" s="1694"/>
      <c r="M1085" s="130"/>
      <c r="N1085" s="420"/>
      <c r="O1085" s="380"/>
    </row>
    <row r="1086" spans="1:15" s="12" customFormat="1" ht="22.5" customHeight="1">
      <c r="A1086" s="380"/>
      <c r="B1086" s="90"/>
      <c r="C1086" s="1692"/>
      <c r="D1086" s="1693"/>
      <c r="E1086" s="1693"/>
      <c r="F1086" s="1693"/>
      <c r="G1086" s="1693"/>
      <c r="H1086" s="1693"/>
      <c r="I1086" s="1693"/>
      <c r="J1086" s="1693"/>
      <c r="K1086" s="1693"/>
      <c r="L1086" s="1694"/>
      <c r="M1086" s="130"/>
      <c r="N1086" s="420"/>
      <c r="O1086" s="380"/>
    </row>
    <row r="1087" spans="1:15" s="12" customFormat="1" ht="22.5" customHeight="1">
      <c r="A1087" s="380"/>
      <c r="B1087" s="90"/>
      <c r="C1087" s="1692"/>
      <c r="D1087" s="1693"/>
      <c r="E1087" s="1693"/>
      <c r="F1087" s="1693"/>
      <c r="G1087" s="1693"/>
      <c r="H1087" s="1693"/>
      <c r="I1087" s="1693"/>
      <c r="J1087" s="1693"/>
      <c r="K1087" s="1693"/>
      <c r="L1087" s="1694"/>
      <c r="M1087" s="130"/>
      <c r="N1087" s="420"/>
      <c r="O1087" s="380"/>
    </row>
    <row r="1088" spans="1:15" s="51" customFormat="1" ht="4.5" customHeight="1">
      <c r="A1088" s="523"/>
      <c r="B1088" s="92"/>
      <c r="C1088" s="92"/>
      <c r="D1088" s="867"/>
      <c r="E1088" s="868"/>
      <c r="F1088" s="868"/>
      <c r="G1088" s="868"/>
      <c r="H1088" s="868"/>
      <c r="I1088" s="868"/>
      <c r="J1088" s="867"/>
      <c r="K1088" s="867"/>
      <c r="L1088" s="93"/>
      <c r="M1088" s="23"/>
      <c r="O1088" s="523"/>
    </row>
    <row r="1089" spans="1:15" s="51" customFormat="1" ht="19.5" customHeight="1">
      <c r="A1089" s="523"/>
      <c r="B1089" s="1697" t="s">
        <v>6</v>
      </c>
      <c r="C1089" s="1697"/>
      <c r="D1089" s="1698"/>
      <c r="E1089" s="1698"/>
      <c r="F1089" s="1698"/>
      <c r="G1089" s="1698"/>
      <c r="H1089" s="1698"/>
      <c r="I1089" s="1698"/>
      <c r="J1089" s="1698"/>
      <c r="K1089" s="1698"/>
      <c r="L1089" s="1697"/>
      <c r="M1089" s="1697"/>
      <c r="N1089" s="1697"/>
      <c r="O1089" s="523"/>
    </row>
    <row r="1090" spans="1:15" s="51" customFormat="1">
      <c r="A1090" s="523"/>
      <c r="B1090" s="224" t="str">
        <f>B1037</f>
        <v>FAPESP,  SETEMBRO DE 2015</v>
      </c>
      <c r="C1090" s="429"/>
      <c r="D1090" s="845"/>
      <c r="E1090" s="845"/>
      <c r="F1090" s="845"/>
      <c r="G1090" s="845"/>
      <c r="H1090" s="845"/>
      <c r="I1090" s="845"/>
      <c r="J1090" s="845"/>
      <c r="K1090" s="845"/>
      <c r="L1090" s="429"/>
      <c r="M1090" s="104"/>
      <c r="N1090" s="20">
        <f>N1037+1</f>
        <v>4</v>
      </c>
      <c r="O1090" s="523"/>
    </row>
    <row r="1091" spans="1:15" s="51" customFormat="1" hidden="1">
      <c r="A1091" s="523"/>
      <c r="C1091" s="62"/>
      <c r="D1091" s="832"/>
      <c r="E1091" s="832"/>
      <c r="F1091" s="831"/>
      <c r="G1091" s="831"/>
      <c r="H1091" s="831"/>
      <c r="I1091" s="831"/>
      <c r="J1091" s="831"/>
      <c r="K1091" s="831"/>
      <c r="L1091" s="62"/>
      <c r="O1091" s="523"/>
    </row>
    <row r="1092" spans="1:15" s="51" customFormat="1" hidden="1">
      <c r="A1092" s="523"/>
      <c r="C1092" s="62"/>
      <c r="D1092" s="832"/>
      <c r="E1092" s="832"/>
      <c r="F1092" s="831"/>
      <c r="G1092" s="831"/>
      <c r="H1092" s="831"/>
      <c r="I1092" s="831"/>
      <c r="J1092" s="831"/>
      <c r="K1092" s="831"/>
      <c r="L1092" s="62"/>
      <c r="O1092" s="523"/>
    </row>
    <row r="1093" spans="1:15" s="51" customFormat="1" hidden="1">
      <c r="A1093" s="523"/>
      <c r="C1093" s="62"/>
      <c r="D1093" s="832"/>
      <c r="E1093" s="832"/>
      <c r="F1093" s="831"/>
      <c r="G1093" s="831"/>
      <c r="H1093" s="831"/>
      <c r="I1093" s="831"/>
      <c r="J1093" s="831"/>
      <c r="K1093" s="831"/>
      <c r="L1093" s="62"/>
      <c r="O1093" s="523"/>
    </row>
    <row r="1094" spans="1:15" s="51" customFormat="1" hidden="1">
      <c r="A1094" s="523"/>
      <c r="C1094" s="62"/>
      <c r="D1094" s="832"/>
      <c r="E1094" s="832"/>
      <c r="F1094" s="831"/>
      <c r="G1094" s="831"/>
      <c r="H1094" s="831"/>
      <c r="I1094" s="831"/>
      <c r="J1094" s="831"/>
      <c r="K1094" s="831"/>
      <c r="L1094" s="62"/>
      <c r="O1094" s="523"/>
    </row>
    <row r="1095" spans="1:15" s="51" customFormat="1" hidden="1">
      <c r="A1095" s="523"/>
      <c r="C1095" s="62"/>
      <c r="D1095" s="832"/>
      <c r="E1095" s="832"/>
      <c r="F1095" s="831"/>
      <c r="G1095" s="831"/>
      <c r="H1095" s="831"/>
      <c r="I1095" s="831"/>
      <c r="J1095" s="831"/>
      <c r="K1095" s="831"/>
      <c r="L1095" s="62"/>
      <c r="O1095" s="523"/>
    </row>
    <row r="1096" spans="1:15" s="51" customFormat="1" hidden="1">
      <c r="A1096" s="523"/>
      <c r="C1096" s="62"/>
      <c r="D1096" s="832"/>
      <c r="E1096" s="832"/>
      <c r="F1096" s="831"/>
      <c r="G1096" s="831"/>
      <c r="H1096" s="831"/>
      <c r="I1096" s="831"/>
      <c r="J1096" s="831"/>
      <c r="K1096" s="831"/>
      <c r="L1096" s="62"/>
      <c r="O1096" s="523"/>
    </row>
    <row r="1097" spans="1:15" s="51" customFormat="1" hidden="1">
      <c r="A1097" s="523"/>
      <c r="C1097" s="62"/>
      <c r="D1097" s="832"/>
      <c r="E1097" s="832"/>
      <c r="F1097" s="831"/>
      <c r="G1097" s="831"/>
      <c r="H1097" s="831"/>
      <c r="I1097" s="831"/>
      <c r="J1097" s="831"/>
      <c r="K1097" s="831"/>
      <c r="L1097" s="62"/>
      <c r="O1097" s="523"/>
    </row>
    <row r="1098" spans="1:15" s="51" customFormat="1" hidden="1">
      <c r="A1098" s="523"/>
      <c r="C1098" s="62"/>
      <c r="D1098" s="832"/>
      <c r="E1098" s="832"/>
      <c r="F1098" s="831"/>
      <c r="G1098" s="831"/>
      <c r="H1098" s="831"/>
      <c r="I1098" s="831"/>
      <c r="J1098" s="831"/>
      <c r="K1098" s="831"/>
      <c r="L1098" s="62"/>
      <c r="O1098" s="523"/>
    </row>
    <row r="1099" spans="1:15" s="51" customFormat="1" hidden="1">
      <c r="A1099" s="523"/>
      <c r="C1099" s="62"/>
      <c r="D1099" s="832"/>
      <c r="E1099" s="832"/>
      <c r="F1099" s="831"/>
      <c r="G1099" s="831"/>
      <c r="H1099" s="831"/>
      <c r="I1099" s="831"/>
      <c r="J1099" s="831"/>
      <c r="K1099" s="831"/>
      <c r="L1099" s="62"/>
      <c r="O1099" s="523"/>
    </row>
    <row r="1100" spans="1:15" s="51" customFormat="1" hidden="1">
      <c r="A1100" s="523"/>
      <c r="C1100" s="62"/>
      <c r="D1100" s="832"/>
      <c r="E1100" s="832"/>
      <c r="F1100" s="831"/>
      <c r="G1100" s="831"/>
      <c r="H1100" s="831"/>
      <c r="I1100" s="831"/>
      <c r="J1100" s="831"/>
      <c r="K1100" s="831"/>
      <c r="L1100" s="62"/>
      <c r="O1100" s="523"/>
    </row>
    <row r="1101" spans="1:15" s="51" customFormat="1" hidden="1">
      <c r="A1101" s="523"/>
      <c r="C1101" s="62"/>
      <c r="D1101" s="832"/>
      <c r="E1101" s="832"/>
      <c r="F1101" s="831"/>
      <c r="G1101" s="831"/>
      <c r="H1101" s="831"/>
      <c r="I1101" s="831"/>
      <c r="J1101" s="831"/>
      <c r="K1101" s="831"/>
      <c r="L1101" s="62"/>
      <c r="O1101" s="523"/>
    </row>
    <row r="1102" spans="1:15" s="51" customFormat="1" hidden="1">
      <c r="A1102" s="523"/>
      <c r="C1102" s="62"/>
      <c r="D1102" s="832"/>
      <c r="E1102" s="832"/>
      <c r="F1102" s="831"/>
      <c r="G1102" s="831"/>
      <c r="H1102" s="831"/>
      <c r="I1102" s="831"/>
      <c r="J1102" s="831"/>
      <c r="K1102" s="831"/>
      <c r="L1102" s="62"/>
      <c r="O1102" s="523"/>
    </row>
    <row r="1103" spans="1:15" s="51" customFormat="1" hidden="1">
      <c r="A1103" s="523"/>
      <c r="C1103" s="62"/>
      <c r="D1103" s="832"/>
      <c r="E1103" s="832"/>
      <c r="F1103" s="831"/>
      <c r="G1103" s="831"/>
      <c r="H1103" s="831"/>
      <c r="I1103" s="831"/>
      <c r="J1103" s="831"/>
      <c r="K1103" s="831"/>
      <c r="L1103" s="62"/>
      <c r="O1103" s="523"/>
    </row>
    <row r="1104" spans="1:15" s="51" customFormat="1" hidden="1">
      <c r="A1104" s="523"/>
      <c r="C1104" s="62"/>
      <c r="D1104" s="832"/>
      <c r="E1104" s="832"/>
      <c r="F1104" s="831"/>
      <c r="G1104" s="831"/>
      <c r="H1104" s="831"/>
      <c r="I1104" s="831"/>
      <c r="J1104" s="831"/>
      <c r="K1104" s="831"/>
      <c r="L1104" s="62"/>
      <c r="O1104" s="523"/>
    </row>
    <row r="1105" spans="1:15" s="51" customFormat="1" hidden="1">
      <c r="A1105" s="523"/>
      <c r="C1105" s="62"/>
      <c r="D1105" s="832"/>
      <c r="E1105" s="832"/>
      <c r="F1105" s="831"/>
      <c r="G1105" s="831"/>
      <c r="H1105" s="831"/>
      <c r="I1105" s="831"/>
      <c r="J1105" s="831"/>
      <c r="K1105" s="831"/>
      <c r="L1105" s="62"/>
      <c r="O1105" s="523"/>
    </row>
    <row r="1106" spans="1:15" s="51" customFormat="1" hidden="1">
      <c r="A1106" s="523"/>
      <c r="C1106" s="62"/>
      <c r="D1106" s="832"/>
      <c r="E1106" s="832"/>
      <c r="F1106" s="831"/>
      <c r="G1106" s="831"/>
      <c r="H1106" s="831"/>
      <c r="I1106" s="831"/>
      <c r="J1106" s="831"/>
      <c r="K1106" s="831"/>
      <c r="L1106" s="62"/>
      <c r="O1106" s="523"/>
    </row>
    <row r="1107" spans="1:15" s="51" customFormat="1" hidden="1">
      <c r="A1107" s="523"/>
      <c r="C1107" s="62"/>
      <c r="D1107" s="832"/>
      <c r="E1107" s="832"/>
      <c r="F1107" s="831"/>
      <c r="G1107" s="831"/>
      <c r="H1107" s="831"/>
      <c r="I1107" s="831"/>
      <c r="J1107" s="831"/>
      <c r="K1107" s="831"/>
      <c r="L1107" s="62"/>
      <c r="O1107" s="523"/>
    </row>
    <row r="1108" spans="1:15" s="51" customFormat="1" hidden="1">
      <c r="A1108" s="523"/>
      <c r="C1108" s="62"/>
      <c r="D1108" s="832"/>
      <c r="E1108" s="832"/>
      <c r="F1108" s="831"/>
      <c r="G1108" s="831"/>
      <c r="H1108" s="831"/>
      <c r="I1108" s="831"/>
      <c r="J1108" s="831"/>
      <c r="K1108" s="831"/>
      <c r="L1108" s="62"/>
      <c r="O1108" s="523"/>
    </row>
    <row r="1109" spans="1:15" s="51" customFormat="1" hidden="1">
      <c r="A1109" s="523"/>
      <c r="C1109" s="62"/>
      <c r="D1109" s="832"/>
      <c r="E1109" s="832"/>
      <c r="F1109" s="831"/>
      <c r="G1109" s="831"/>
      <c r="H1109" s="831"/>
      <c r="I1109" s="831"/>
      <c r="J1109" s="831"/>
      <c r="K1109" s="831"/>
      <c r="L1109" s="62"/>
      <c r="O1109" s="523"/>
    </row>
    <row r="1110" spans="1:15" s="51" customFormat="1" hidden="1">
      <c r="A1110" s="523"/>
      <c r="C1110" s="62"/>
      <c r="D1110" s="832"/>
      <c r="E1110" s="832"/>
      <c r="F1110" s="831"/>
      <c r="G1110" s="831"/>
      <c r="H1110" s="831"/>
      <c r="I1110" s="831"/>
      <c r="J1110" s="831"/>
      <c r="K1110" s="831"/>
      <c r="L1110" s="62"/>
      <c r="O1110" s="523"/>
    </row>
    <row r="1111" spans="1:15" s="51" customFormat="1" hidden="1">
      <c r="A1111" s="523"/>
      <c r="C1111" s="62"/>
      <c r="D1111" s="832"/>
      <c r="E1111" s="832"/>
      <c r="F1111" s="831"/>
      <c r="G1111" s="831"/>
      <c r="H1111" s="831"/>
      <c r="I1111" s="831"/>
      <c r="J1111" s="831"/>
      <c r="K1111" s="831"/>
      <c r="L1111" s="62"/>
      <c r="O1111" s="523"/>
    </row>
    <row r="1112" spans="1:15" s="51" customFormat="1" hidden="1">
      <c r="A1112" s="523"/>
      <c r="C1112" s="62"/>
      <c r="D1112" s="832"/>
      <c r="E1112" s="832"/>
      <c r="F1112" s="831"/>
      <c r="G1112" s="831"/>
      <c r="H1112" s="831"/>
      <c r="I1112" s="831"/>
      <c r="J1112" s="831"/>
      <c r="K1112" s="831"/>
      <c r="L1112" s="62"/>
      <c r="O1112" s="523"/>
    </row>
    <row r="1113" spans="1:15" s="51" customFormat="1" hidden="1">
      <c r="A1113" s="523"/>
      <c r="C1113" s="62"/>
      <c r="D1113" s="832"/>
      <c r="E1113" s="832"/>
      <c r="F1113" s="831"/>
      <c r="G1113" s="831"/>
      <c r="H1113" s="831"/>
      <c r="I1113" s="831"/>
      <c r="J1113" s="831"/>
      <c r="K1113" s="831"/>
      <c r="L1113" s="62"/>
      <c r="O1113" s="523"/>
    </row>
    <row r="1114" spans="1:15" s="51" customFormat="1" hidden="1">
      <c r="A1114" s="523"/>
      <c r="C1114" s="62"/>
      <c r="D1114" s="832"/>
      <c r="E1114" s="832"/>
      <c r="F1114" s="831"/>
      <c r="G1114" s="831"/>
      <c r="H1114" s="831"/>
      <c r="I1114" s="831"/>
      <c r="J1114" s="831"/>
      <c r="K1114" s="831"/>
      <c r="L1114" s="62"/>
      <c r="O1114" s="523"/>
    </row>
    <row r="1115" spans="1:15" s="51" customFormat="1" hidden="1">
      <c r="A1115" s="523"/>
      <c r="C1115" s="62"/>
      <c r="D1115" s="832"/>
      <c r="E1115" s="832"/>
      <c r="F1115" s="831"/>
      <c r="G1115" s="831"/>
      <c r="H1115" s="831"/>
      <c r="I1115" s="831"/>
      <c r="J1115" s="831"/>
      <c r="K1115" s="831"/>
      <c r="L1115" s="62"/>
      <c r="O1115" s="523"/>
    </row>
    <row r="1116" spans="1:15" s="51" customFormat="1" hidden="1">
      <c r="A1116" s="523"/>
      <c r="C1116" s="62"/>
      <c r="D1116" s="832"/>
      <c r="E1116" s="832"/>
      <c r="F1116" s="831"/>
      <c r="G1116" s="831"/>
      <c r="H1116" s="831"/>
      <c r="I1116" s="831"/>
      <c r="J1116" s="831"/>
      <c r="K1116" s="831"/>
      <c r="L1116" s="62"/>
      <c r="O1116" s="523"/>
    </row>
    <row r="1117" spans="1:15" s="51" customFormat="1" hidden="1">
      <c r="A1117" s="523"/>
      <c r="C1117" s="62"/>
      <c r="D1117" s="832"/>
      <c r="E1117" s="832"/>
      <c r="F1117" s="831"/>
      <c r="G1117" s="831"/>
      <c r="H1117" s="831"/>
      <c r="I1117" s="831"/>
      <c r="J1117" s="831"/>
      <c r="K1117" s="831"/>
      <c r="L1117" s="62"/>
      <c r="O1117" s="523"/>
    </row>
    <row r="1118" spans="1:15" s="51" customFormat="1" hidden="1">
      <c r="A1118" s="523"/>
      <c r="C1118" s="62"/>
      <c r="D1118" s="832"/>
      <c r="E1118" s="832"/>
      <c r="F1118" s="831"/>
      <c r="G1118" s="831"/>
      <c r="H1118" s="831"/>
      <c r="I1118" s="831"/>
      <c r="J1118" s="831"/>
      <c r="K1118" s="831"/>
      <c r="L1118" s="62"/>
      <c r="O1118" s="523"/>
    </row>
    <row r="1119" spans="1:15" s="51" customFormat="1" hidden="1">
      <c r="A1119" s="523"/>
      <c r="C1119" s="62"/>
      <c r="D1119" s="832"/>
      <c r="E1119" s="832"/>
      <c r="F1119" s="831"/>
      <c r="G1119" s="831"/>
      <c r="H1119" s="831"/>
      <c r="I1119" s="831"/>
      <c r="J1119" s="831"/>
      <c r="K1119" s="831"/>
      <c r="L1119" s="62"/>
      <c r="O1119" s="523"/>
    </row>
    <row r="1120" spans="1:15" s="51" customFormat="1" hidden="1">
      <c r="A1120" s="523"/>
      <c r="C1120" s="62"/>
      <c r="D1120" s="832"/>
      <c r="E1120" s="832"/>
      <c r="F1120" s="831"/>
      <c r="G1120" s="831"/>
      <c r="H1120" s="831"/>
      <c r="I1120" s="831"/>
      <c r="J1120" s="831"/>
      <c r="K1120" s="831"/>
      <c r="L1120" s="62"/>
      <c r="O1120" s="523"/>
    </row>
    <row r="1121" spans="1:15" s="51" customFormat="1" hidden="1">
      <c r="A1121" s="523"/>
      <c r="C1121" s="62"/>
      <c r="D1121" s="832"/>
      <c r="E1121" s="832"/>
      <c r="F1121" s="831"/>
      <c r="G1121" s="831"/>
      <c r="H1121" s="831"/>
      <c r="I1121" s="831"/>
      <c r="J1121" s="831"/>
      <c r="K1121" s="831"/>
      <c r="L1121" s="62"/>
      <c r="O1121" s="523"/>
    </row>
    <row r="1122" spans="1:15" s="51" customFormat="1" hidden="1">
      <c r="A1122" s="523"/>
      <c r="C1122" s="62"/>
      <c r="D1122" s="832"/>
      <c r="E1122" s="832"/>
      <c r="F1122" s="831"/>
      <c r="G1122" s="831"/>
      <c r="H1122" s="831"/>
      <c r="I1122" s="831"/>
      <c r="J1122" s="831"/>
      <c r="K1122" s="831"/>
      <c r="L1122" s="62"/>
      <c r="O1122" s="523"/>
    </row>
    <row r="1123" spans="1:15" s="51" customFormat="1" hidden="1">
      <c r="A1123" s="523"/>
      <c r="C1123" s="62"/>
      <c r="D1123" s="62"/>
      <c r="E1123" s="62"/>
      <c r="L1123" s="62"/>
      <c r="O1123" s="523"/>
    </row>
    <row r="1124" spans="1:15" s="51" customFormat="1" hidden="1">
      <c r="A1124" s="523"/>
      <c r="C1124" s="62"/>
      <c r="D1124" s="62"/>
      <c r="E1124" s="62"/>
      <c r="L1124" s="62"/>
      <c r="O1124" s="523"/>
    </row>
    <row r="1125" spans="1:15" s="51" customFormat="1" hidden="1">
      <c r="A1125" s="523"/>
      <c r="C1125" s="62"/>
      <c r="D1125" s="62"/>
      <c r="E1125" s="62"/>
      <c r="L1125" s="62"/>
      <c r="O1125" s="523"/>
    </row>
    <row r="1126" spans="1:15" s="51" customFormat="1" hidden="1">
      <c r="A1126" s="523"/>
      <c r="C1126" s="62"/>
      <c r="D1126" s="62"/>
      <c r="E1126" s="62"/>
      <c r="L1126" s="62"/>
      <c r="O1126" s="523"/>
    </row>
    <row r="1127" spans="1:15" s="51" customFormat="1" hidden="1">
      <c r="A1127" s="523"/>
      <c r="C1127" s="62"/>
      <c r="D1127" s="62"/>
      <c r="E1127" s="62"/>
      <c r="L1127" s="62"/>
      <c r="O1127" s="523"/>
    </row>
    <row r="1128" spans="1:15" s="51" customFormat="1" hidden="1">
      <c r="A1128" s="523"/>
      <c r="C1128" s="62"/>
      <c r="D1128" s="62"/>
      <c r="E1128" s="62"/>
      <c r="L1128" s="62"/>
      <c r="O1128" s="523"/>
    </row>
    <row r="1129" spans="1:15" s="51" customFormat="1" hidden="1">
      <c r="A1129" s="523"/>
      <c r="C1129" s="62"/>
      <c r="D1129" s="62"/>
      <c r="E1129" s="62"/>
      <c r="L1129" s="62"/>
      <c r="O1129" s="523"/>
    </row>
    <row r="1130" spans="1:15" s="51" customFormat="1" hidden="1">
      <c r="A1130" s="523"/>
      <c r="C1130" s="62"/>
      <c r="D1130" s="832"/>
      <c r="E1130" s="832"/>
      <c r="F1130" s="831"/>
      <c r="G1130" s="831"/>
      <c r="H1130" s="831"/>
      <c r="I1130" s="831"/>
      <c r="J1130" s="831"/>
      <c r="K1130" s="831"/>
      <c r="L1130" s="62"/>
      <c r="O1130" s="523"/>
    </row>
    <row r="1131" spans="1:15" s="51" customFormat="1" hidden="1">
      <c r="A1131" s="523"/>
      <c r="C1131" s="62"/>
      <c r="D1131" s="832"/>
      <c r="E1131" s="832"/>
      <c r="F1131" s="831"/>
      <c r="G1131" s="831"/>
      <c r="H1131" s="831"/>
      <c r="I1131" s="831"/>
      <c r="J1131" s="831"/>
      <c r="K1131" s="831"/>
      <c r="L1131" s="62"/>
      <c r="O1131" s="523"/>
    </row>
    <row r="1132" spans="1:15" s="51" customFormat="1" hidden="1">
      <c r="A1132" s="523"/>
      <c r="C1132" s="62"/>
      <c r="D1132" s="832"/>
      <c r="E1132" s="832"/>
      <c r="F1132" s="831"/>
      <c r="G1132" s="831"/>
      <c r="H1132" s="831"/>
      <c r="I1132" s="831"/>
      <c r="J1132" s="831"/>
      <c r="K1132" s="831"/>
      <c r="L1132" s="62"/>
      <c r="O1132" s="523"/>
    </row>
    <row r="1133" spans="1:15" s="51" customFormat="1" hidden="1">
      <c r="A1133" s="523"/>
      <c r="C1133" s="62"/>
      <c r="D1133" s="832"/>
      <c r="E1133" s="832"/>
      <c r="F1133" s="831"/>
      <c r="G1133" s="831"/>
      <c r="H1133" s="831"/>
      <c r="I1133" s="831"/>
      <c r="J1133" s="831"/>
      <c r="K1133" s="831"/>
      <c r="L1133" s="62"/>
      <c r="O1133" s="523"/>
    </row>
    <row r="1134" spans="1:15" s="51" customFormat="1" hidden="1">
      <c r="A1134" s="523"/>
      <c r="C1134" s="62"/>
      <c r="D1134" s="832"/>
      <c r="E1134" s="832"/>
      <c r="F1134" s="831"/>
      <c r="G1134" s="831"/>
      <c r="H1134" s="831"/>
      <c r="I1134" s="831"/>
      <c r="J1134" s="831"/>
      <c r="K1134" s="831"/>
      <c r="L1134" s="62"/>
      <c r="O1134" s="523"/>
    </row>
    <row r="1135" spans="1:15" s="51" customFormat="1" hidden="1">
      <c r="A1135" s="523"/>
      <c r="C1135" s="62"/>
      <c r="D1135" s="832"/>
      <c r="E1135" s="832"/>
      <c r="F1135" s="831"/>
      <c r="G1135" s="831"/>
      <c r="H1135" s="831"/>
      <c r="I1135" s="831"/>
      <c r="J1135" s="831"/>
      <c r="K1135" s="831"/>
      <c r="L1135" s="62"/>
      <c r="O1135" s="523"/>
    </row>
    <row r="1136" spans="1:15" s="51" customFormat="1" hidden="1">
      <c r="A1136" s="523"/>
      <c r="C1136" s="62"/>
      <c r="D1136" s="832"/>
      <c r="E1136" s="832"/>
      <c r="F1136" s="831"/>
      <c r="G1136" s="831"/>
      <c r="H1136" s="831"/>
      <c r="I1136" s="831"/>
      <c r="J1136" s="831"/>
      <c r="K1136" s="831"/>
      <c r="L1136" s="62"/>
      <c r="O1136" s="523"/>
    </row>
    <row r="1137" spans="1:15" s="51" customFormat="1" hidden="1">
      <c r="A1137" s="523"/>
      <c r="C1137" s="62"/>
      <c r="D1137" s="832"/>
      <c r="E1137" s="832"/>
      <c r="F1137" s="831"/>
      <c r="G1137" s="831"/>
      <c r="H1137" s="831"/>
      <c r="I1137" s="831"/>
      <c r="J1137" s="831"/>
      <c r="K1137" s="831"/>
      <c r="L1137" s="62"/>
      <c r="O1137" s="523"/>
    </row>
    <row r="1138" spans="1:15" s="51" customFormat="1" hidden="1">
      <c r="A1138" s="523"/>
      <c r="C1138" s="62"/>
      <c r="D1138" s="832"/>
      <c r="E1138" s="832"/>
      <c r="F1138" s="831"/>
      <c r="G1138" s="831"/>
      <c r="H1138" s="831"/>
      <c r="I1138" s="831"/>
      <c r="J1138" s="831"/>
      <c r="K1138" s="831"/>
      <c r="L1138" s="62"/>
      <c r="O1138" s="523"/>
    </row>
    <row r="1139" spans="1:15" s="51" customFormat="1" hidden="1">
      <c r="A1139" s="523"/>
      <c r="C1139" s="62"/>
      <c r="D1139" s="832"/>
      <c r="E1139" s="832"/>
      <c r="F1139" s="831"/>
      <c r="G1139" s="831"/>
      <c r="H1139" s="831"/>
      <c r="I1139" s="831"/>
      <c r="J1139" s="831"/>
      <c r="K1139" s="831"/>
      <c r="L1139" s="62"/>
      <c r="O1139" s="523"/>
    </row>
    <row r="1140" spans="1:15" s="51" customFormat="1" hidden="1">
      <c r="A1140" s="523"/>
      <c r="C1140" s="62"/>
      <c r="D1140" s="832"/>
      <c r="E1140" s="832"/>
      <c r="F1140" s="831"/>
      <c r="G1140" s="831"/>
      <c r="H1140" s="831"/>
      <c r="I1140" s="831"/>
      <c r="J1140" s="831"/>
      <c r="K1140" s="831"/>
      <c r="L1140" s="62"/>
      <c r="O1140" s="523"/>
    </row>
    <row r="1141" spans="1:15" s="51" customFormat="1" hidden="1">
      <c r="A1141" s="523"/>
      <c r="C1141" s="62"/>
      <c r="D1141" s="832"/>
      <c r="E1141" s="832"/>
      <c r="F1141" s="831"/>
      <c r="G1141" s="831"/>
      <c r="H1141" s="831"/>
      <c r="I1141" s="831"/>
      <c r="J1141" s="831"/>
      <c r="K1141" s="831"/>
      <c r="L1141" s="62"/>
      <c r="O1141" s="523"/>
    </row>
    <row r="1142" spans="1:15" s="51" customFormat="1" hidden="1">
      <c r="A1142" s="523"/>
      <c r="C1142" s="62"/>
      <c r="D1142" s="832"/>
      <c r="E1142" s="832"/>
      <c r="F1142" s="831"/>
      <c r="G1142" s="831"/>
      <c r="H1142" s="831"/>
      <c r="I1142" s="831"/>
      <c r="J1142" s="831"/>
      <c r="K1142" s="831"/>
      <c r="L1142" s="62"/>
      <c r="O1142" s="523"/>
    </row>
    <row r="1143" spans="1:15" s="51" customFormat="1" hidden="1">
      <c r="A1143" s="523"/>
      <c r="C1143" s="62"/>
      <c r="D1143" s="832"/>
      <c r="E1143" s="832"/>
      <c r="F1143" s="831"/>
      <c r="G1143" s="831"/>
      <c r="H1143" s="831"/>
      <c r="I1143" s="831"/>
      <c r="J1143" s="831"/>
      <c r="K1143" s="831"/>
      <c r="L1143" s="62"/>
      <c r="O1143" s="523"/>
    </row>
    <row r="1144" spans="1:15" s="51" customFormat="1" hidden="1">
      <c r="A1144" s="523"/>
      <c r="C1144" s="62"/>
      <c r="D1144" s="832"/>
      <c r="E1144" s="832"/>
      <c r="F1144" s="831"/>
      <c r="G1144" s="831"/>
      <c r="H1144" s="831"/>
      <c r="I1144" s="831"/>
      <c r="J1144" s="831"/>
      <c r="K1144" s="831"/>
      <c r="L1144" s="62"/>
      <c r="O1144" s="523"/>
    </row>
    <row r="1145" spans="1:15" s="51" customFormat="1" hidden="1">
      <c r="A1145" s="523"/>
      <c r="C1145" s="62"/>
      <c r="D1145" s="832"/>
      <c r="E1145" s="832"/>
      <c r="F1145" s="831"/>
      <c r="G1145" s="831"/>
      <c r="H1145" s="831"/>
      <c r="I1145" s="831"/>
      <c r="J1145" s="831"/>
      <c r="K1145" s="831"/>
      <c r="L1145" s="62"/>
      <c r="O1145" s="523"/>
    </row>
    <row r="1146" spans="1:15" s="51" customFormat="1" hidden="1">
      <c r="A1146" s="523"/>
      <c r="C1146" s="62"/>
      <c r="D1146" s="832"/>
      <c r="E1146" s="832"/>
      <c r="F1146" s="831"/>
      <c r="G1146" s="831"/>
      <c r="H1146" s="831"/>
      <c r="I1146" s="831"/>
      <c r="J1146" s="831"/>
      <c r="K1146" s="831"/>
      <c r="L1146" s="62"/>
      <c r="O1146" s="523"/>
    </row>
    <row r="1147" spans="1:15" s="51" customFormat="1" hidden="1">
      <c r="A1147" s="523"/>
      <c r="C1147" s="62"/>
      <c r="D1147" s="832"/>
      <c r="E1147" s="832"/>
      <c r="F1147" s="831"/>
      <c r="G1147" s="831"/>
      <c r="H1147" s="831"/>
      <c r="I1147" s="831"/>
      <c r="J1147" s="831"/>
      <c r="K1147" s="831"/>
      <c r="L1147" s="62"/>
      <c r="O1147" s="523"/>
    </row>
    <row r="1148" spans="1:15" s="51" customFormat="1" hidden="1">
      <c r="A1148" s="523"/>
      <c r="C1148" s="62"/>
      <c r="D1148" s="832"/>
      <c r="E1148" s="832"/>
      <c r="F1148" s="831"/>
      <c r="G1148" s="831"/>
      <c r="H1148" s="831"/>
      <c r="I1148" s="831"/>
      <c r="J1148" s="831"/>
      <c r="K1148" s="831"/>
      <c r="L1148" s="62"/>
      <c r="O1148" s="523"/>
    </row>
    <row r="1149" spans="1:15" s="51" customFormat="1" hidden="1">
      <c r="A1149" s="523"/>
      <c r="C1149" s="62"/>
      <c r="D1149" s="832"/>
      <c r="E1149" s="832"/>
      <c r="F1149" s="831"/>
      <c r="G1149" s="831"/>
      <c r="H1149" s="831"/>
      <c r="I1149" s="831"/>
      <c r="J1149" s="831"/>
      <c r="K1149" s="831"/>
      <c r="L1149" s="62"/>
      <c r="O1149" s="523"/>
    </row>
    <row r="1150" spans="1:15" s="51" customFormat="1" hidden="1">
      <c r="A1150" s="523"/>
      <c r="C1150" s="62"/>
      <c r="D1150" s="832"/>
      <c r="E1150" s="832"/>
      <c r="F1150" s="831"/>
      <c r="G1150" s="831"/>
      <c r="H1150" s="831"/>
      <c r="I1150" s="831"/>
      <c r="J1150" s="831"/>
      <c r="K1150" s="831"/>
      <c r="L1150" s="62"/>
      <c r="O1150" s="523"/>
    </row>
    <row r="1151" spans="1:15" s="51" customFormat="1" hidden="1">
      <c r="A1151" s="523"/>
      <c r="C1151" s="62"/>
      <c r="D1151" s="832"/>
      <c r="E1151" s="832"/>
      <c r="F1151" s="831"/>
      <c r="G1151" s="831"/>
      <c r="H1151" s="831"/>
      <c r="I1151" s="831"/>
      <c r="J1151" s="831"/>
      <c r="K1151" s="831"/>
      <c r="L1151" s="62"/>
      <c r="O1151" s="523"/>
    </row>
    <row r="1152" spans="1:15" s="51" customFormat="1" hidden="1">
      <c r="A1152" s="523"/>
      <c r="C1152" s="62"/>
      <c r="D1152" s="832"/>
      <c r="E1152" s="832"/>
      <c r="F1152" s="831"/>
      <c r="G1152" s="831"/>
      <c r="H1152" s="831"/>
      <c r="I1152" s="831"/>
      <c r="J1152" s="831"/>
      <c r="K1152" s="831"/>
      <c r="L1152" s="62"/>
      <c r="O1152" s="523"/>
    </row>
    <row r="1153" spans="1:15" s="51" customFormat="1" hidden="1">
      <c r="A1153" s="523"/>
      <c r="C1153" s="62"/>
      <c r="D1153" s="832"/>
      <c r="E1153" s="832"/>
      <c r="F1153" s="831"/>
      <c r="G1153" s="831"/>
      <c r="H1153" s="831"/>
      <c r="I1153" s="831"/>
      <c r="J1153" s="831"/>
      <c r="K1153" s="831"/>
      <c r="L1153" s="62"/>
      <c r="O1153" s="523"/>
    </row>
    <row r="1154" spans="1:15" s="51" customFormat="1" hidden="1">
      <c r="A1154" s="523"/>
      <c r="C1154" s="62"/>
      <c r="D1154" s="832"/>
      <c r="E1154" s="832"/>
      <c r="F1154" s="831"/>
      <c r="G1154" s="831"/>
      <c r="H1154" s="831"/>
      <c r="I1154" s="831"/>
      <c r="J1154" s="831"/>
      <c r="K1154" s="831"/>
      <c r="L1154" s="62"/>
      <c r="O1154" s="523"/>
    </row>
    <row r="1155" spans="1:15" s="51" customFormat="1" hidden="1">
      <c r="A1155" s="523"/>
      <c r="C1155" s="62"/>
      <c r="D1155" s="832"/>
      <c r="E1155" s="832"/>
      <c r="F1155" s="831"/>
      <c r="G1155" s="831"/>
      <c r="H1155" s="831"/>
      <c r="I1155" s="831"/>
      <c r="J1155" s="831"/>
      <c r="K1155" s="831"/>
      <c r="L1155" s="62"/>
      <c r="O1155" s="523"/>
    </row>
    <row r="1156" spans="1:15" s="51" customFormat="1" hidden="1">
      <c r="A1156" s="523"/>
      <c r="C1156" s="62"/>
      <c r="D1156" s="832"/>
      <c r="E1156" s="832"/>
      <c r="F1156" s="831"/>
      <c r="G1156" s="831"/>
      <c r="H1156" s="831"/>
      <c r="I1156" s="831"/>
      <c r="J1156" s="831"/>
      <c r="K1156" s="831"/>
      <c r="L1156" s="62"/>
      <c r="O1156" s="523"/>
    </row>
    <row r="1157" spans="1:15" s="51" customFormat="1" hidden="1">
      <c r="A1157" s="523"/>
      <c r="C1157" s="62"/>
      <c r="D1157" s="832"/>
      <c r="E1157" s="832"/>
      <c r="F1157" s="831"/>
      <c r="G1157" s="831"/>
      <c r="H1157" s="831"/>
      <c r="I1157" s="831"/>
      <c r="J1157" s="831"/>
      <c r="K1157" s="831"/>
      <c r="L1157" s="62"/>
      <c r="O1157" s="523"/>
    </row>
    <row r="1158" spans="1:15" s="51" customFormat="1" hidden="1">
      <c r="A1158" s="523"/>
      <c r="C1158" s="62"/>
      <c r="D1158" s="832"/>
      <c r="E1158" s="832"/>
      <c r="F1158" s="831"/>
      <c r="G1158" s="831"/>
      <c r="H1158" s="831"/>
      <c r="I1158" s="831"/>
      <c r="J1158" s="831"/>
      <c r="K1158" s="831"/>
      <c r="L1158" s="62"/>
      <c r="O1158" s="523"/>
    </row>
    <row r="1159" spans="1:15" s="51" customFormat="1" hidden="1">
      <c r="A1159" s="523"/>
      <c r="C1159" s="62"/>
      <c r="D1159" s="832"/>
      <c r="E1159" s="832"/>
      <c r="F1159" s="831"/>
      <c r="G1159" s="831"/>
      <c r="H1159" s="831"/>
      <c r="I1159" s="831"/>
      <c r="J1159" s="831"/>
      <c r="K1159" s="831"/>
      <c r="L1159" s="62"/>
      <c r="O1159" s="523"/>
    </row>
    <row r="1160" spans="1:15" s="51" customFormat="1" hidden="1">
      <c r="A1160" s="523"/>
      <c r="C1160" s="62"/>
      <c r="D1160" s="832"/>
      <c r="E1160" s="832"/>
      <c r="F1160" s="831"/>
      <c r="G1160" s="831"/>
      <c r="H1160" s="831"/>
      <c r="I1160" s="831"/>
      <c r="J1160" s="831"/>
      <c r="K1160" s="831"/>
      <c r="L1160" s="62"/>
      <c r="O1160" s="523"/>
    </row>
    <row r="1161" spans="1:15" s="51" customFormat="1" hidden="1">
      <c r="A1161" s="523"/>
      <c r="C1161" s="62"/>
      <c r="D1161" s="832"/>
      <c r="E1161" s="832"/>
      <c r="F1161" s="831"/>
      <c r="G1161" s="831"/>
      <c r="H1161" s="831"/>
      <c r="I1161" s="831"/>
      <c r="J1161" s="831"/>
      <c r="K1161" s="831"/>
      <c r="L1161" s="62"/>
      <c r="O1161" s="523"/>
    </row>
    <row r="1162" spans="1:15" s="51" customFormat="1" hidden="1">
      <c r="A1162" s="523"/>
      <c r="C1162" s="62"/>
      <c r="D1162" s="832"/>
      <c r="E1162" s="832"/>
      <c r="F1162" s="831"/>
      <c r="G1162" s="831"/>
      <c r="H1162" s="831"/>
      <c r="I1162" s="831"/>
      <c r="J1162" s="831"/>
      <c r="K1162" s="831"/>
      <c r="L1162" s="62"/>
      <c r="O1162" s="523"/>
    </row>
    <row r="1163" spans="1:15" s="51" customFormat="1" hidden="1">
      <c r="A1163" s="523"/>
      <c r="C1163" s="62"/>
      <c r="D1163" s="832"/>
      <c r="E1163" s="832"/>
      <c r="F1163" s="831"/>
      <c r="G1163" s="831"/>
      <c r="H1163" s="831"/>
      <c r="I1163" s="831"/>
      <c r="J1163" s="831"/>
      <c r="K1163" s="831"/>
      <c r="L1163" s="62"/>
      <c r="O1163" s="523"/>
    </row>
    <row r="1164" spans="1:15" s="51" customFormat="1" hidden="1">
      <c r="A1164" s="523"/>
      <c r="C1164" s="62"/>
      <c r="D1164" s="832"/>
      <c r="E1164" s="832"/>
      <c r="F1164" s="831"/>
      <c r="G1164" s="831"/>
      <c r="H1164" s="831"/>
      <c r="I1164" s="831"/>
      <c r="J1164" s="831"/>
      <c r="K1164" s="831"/>
      <c r="L1164" s="62"/>
      <c r="O1164" s="523"/>
    </row>
    <row r="1165" spans="1:15" s="51" customFormat="1" hidden="1">
      <c r="A1165" s="523"/>
      <c r="C1165" s="62"/>
      <c r="D1165" s="832"/>
      <c r="E1165" s="832"/>
      <c r="F1165" s="831"/>
      <c r="G1165" s="831"/>
      <c r="H1165" s="831"/>
      <c r="I1165" s="831"/>
      <c r="J1165" s="831"/>
      <c r="K1165" s="831"/>
      <c r="L1165" s="62"/>
      <c r="O1165" s="523"/>
    </row>
    <row r="1166" spans="1:15" s="51" customFormat="1" hidden="1">
      <c r="A1166" s="523"/>
      <c r="C1166" s="62"/>
      <c r="D1166" s="832"/>
      <c r="E1166" s="832"/>
      <c r="F1166" s="831"/>
      <c r="G1166" s="831"/>
      <c r="H1166" s="831"/>
      <c r="I1166" s="831"/>
      <c r="J1166" s="831"/>
      <c r="K1166" s="831"/>
      <c r="L1166" s="62"/>
      <c r="O1166" s="523"/>
    </row>
    <row r="1167" spans="1:15" s="51" customFormat="1" hidden="1">
      <c r="A1167" s="523"/>
      <c r="C1167" s="62"/>
      <c r="D1167" s="832"/>
      <c r="E1167" s="832"/>
      <c r="F1167" s="831"/>
      <c r="G1167" s="831"/>
      <c r="H1167" s="831"/>
      <c r="I1167" s="831"/>
      <c r="J1167" s="831"/>
      <c r="K1167" s="831"/>
      <c r="L1167" s="62"/>
      <c r="O1167" s="523"/>
    </row>
    <row r="1168" spans="1:15" s="51" customFormat="1" hidden="1">
      <c r="A1168" s="523"/>
      <c r="C1168" s="62"/>
      <c r="D1168" s="832"/>
      <c r="E1168" s="832"/>
      <c r="F1168" s="831"/>
      <c r="G1168" s="831"/>
      <c r="H1168" s="831"/>
      <c r="I1168" s="831"/>
      <c r="J1168" s="831"/>
      <c r="K1168" s="831"/>
      <c r="L1168" s="62"/>
      <c r="O1168" s="523"/>
    </row>
    <row r="1169" spans="1:15" s="51" customFormat="1" hidden="1">
      <c r="A1169" s="523"/>
      <c r="C1169" s="62"/>
      <c r="D1169" s="832"/>
      <c r="E1169" s="832"/>
      <c r="F1169" s="831"/>
      <c r="G1169" s="831"/>
      <c r="H1169" s="831"/>
      <c r="I1169" s="831"/>
      <c r="J1169" s="831"/>
      <c r="K1169" s="831"/>
      <c r="L1169" s="62"/>
      <c r="O1169" s="523"/>
    </row>
    <row r="1170" spans="1:15" s="51" customFormat="1" hidden="1">
      <c r="A1170" s="523"/>
      <c r="C1170" s="62"/>
      <c r="D1170" s="832"/>
      <c r="E1170" s="832"/>
      <c r="F1170" s="831"/>
      <c r="G1170" s="831"/>
      <c r="H1170" s="831"/>
      <c r="I1170" s="831"/>
      <c r="J1170" s="831"/>
      <c r="K1170" s="831"/>
      <c r="L1170" s="62"/>
      <c r="O1170" s="523"/>
    </row>
    <row r="1171" spans="1:15" s="51" customFormat="1" hidden="1">
      <c r="A1171" s="523"/>
      <c r="C1171" s="62"/>
      <c r="D1171" s="832"/>
      <c r="E1171" s="832"/>
      <c r="F1171" s="831"/>
      <c r="G1171" s="831"/>
      <c r="H1171" s="831"/>
      <c r="I1171" s="831"/>
      <c r="J1171" s="831"/>
      <c r="K1171" s="831"/>
      <c r="L1171" s="62"/>
      <c r="O1171" s="523"/>
    </row>
    <row r="1172" spans="1:15" s="51" customFormat="1" hidden="1">
      <c r="A1172" s="523"/>
      <c r="C1172" s="62"/>
      <c r="D1172" s="832"/>
      <c r="E1172" s="832"/>
      <c r="F1172" s="831"/>
      <c r="G1172" s="831"/>
      <c r="H1172" s="831"/>
      <c r="I1172" s="831"/>
      <c r="J1172" s="831"/>
      <c r="K1172" s="831"/>
      <c r="L1172" s="62"/>
      <c r="O1172" s="523"/>
    </row>
    <row r="1173" spans="1:15" s="51" customFormat="1" hidden="1">
      <c r="A1173" s="523"/>
      <c r="C1173" s="62"/>
      <c r="D1173" s="832"/>
      <c r="E1173" s="832"/>
      <c r="F1173" s="831"/>
      <c r="G1173" s="831"/>
      <c r="H1173" s="831"/>
      <c r="I1173" s="831"/>
      <c r="J1173" s="831"/>
      <c r="K1173" s="831"/>
      <c r="L1173" s="62"/>
      <c r="O1173" s="523"/>
    </row>
    <row r="1174" spans="1:15" s="51" customFormat="1" hidden="1">
      <c r="A1174" s="523"/>
      <c r="C1174" s="62"/>
      <c r="D1174" s="832"/>
      <c r="E1174" s="832"/>
      <c r="F1174" s="831"/>
      <c r="G1174" s="831"/>
      <c r="H1174" s="831"/>
      <c r="I1174" s="831"/>
      <c r="J1174" s="831"/>
      <c r="K1174" s="831"/>
      <c r="L1174" s="62"/>
      <c r="O1174" s="523"/>
    </row>
    <row r="1175" spans="1:15" s="51" customFormat="1" hidden="1">
      <c r="A1175" s="523"/>
      <c r="C1175" s="62"/>
      <c r="D1175" s="832"/>
      <c r="E1175" s="832"/>
      <c r="F1175" s="831"/>
      <c r="G1175" s="831"/>
      <c r="H1175" s="831"/>
      <c r="I1175" s="831"/>
      <c r="J1175" s="831"/>
      <c r="K1175" s="831"/>
      <c r="L1175" s="62"/>
      <c r="O1175" s="523"/>
    </row>
    <row r="1176" spans="1:15" s="51" customFormat="1" hidden="1">
      <c r="A1176" s="523"/>
      <c r="C1176" s="62"/>
      <c r="D1176" s="832"/>
      <c r="E1176" s="832"/>
      <c r="F1176" s="831"/>
      <c r="G1176" s="831"/>
      <c r="H1176" s="831"/>
      <c r="I1176" s="831"/>
      <c r="J1176" s="831"/>
      <c r="K1176" s="831"/>
      <c r="L1176" s="62"/>
      <c r="O1176" s="523"/>
    </row>
    <row r="1177" spans="1:15" s="51" customFormat="1" hidden="1">
      <c r="A1177" s="523"/>
      <c r="C1177" s="62"/>
      <c r="D1177" s="832"/>
      <c r="E1177" s="832"/>
      <c r="F1177" s="831"/>
      <c r="G1177" s="831"/>
      <c r="H1177" s="831"/>
      <c r="I1177" s="831"/>
      <c r="J1177" s="831"/>
      <c r="K1177" s="831"/>
      <c r="L1177" s="62"/>
      <c r="O1177" s="523"/>
    </row>
    <row r="1178" spans="1:15" s="51" customFormat="1" hidden="1">
      <c r="A1178" s="523"/>
      <c r="C1178" s="62"/>
      <c r="D1178" s="832"/>
      <c r="E1178" s="832"/>
      <c r="F1178" s="831"/>
      <c r="G1178" s="831"/>
      <c r="H1178" s="831"/>
      <c r="I1178" s="831"/>
      <c r="J1178" s="831"/>
      <c r="K1178" s="831"/>
      <c r="L1178" s="62"/>
      <c r="O1178" s="523"/>
    </row>
    <row r="1179" spans="1:15" s="51" customFormat="1" hidden="1">
      <c r="A1179" s="523"/>
      <c r="C1179" s="62"/>
      <c r="D1179" s="832"/>
      <c r="E1179" s="832"/>
      <c r="F1179" s="831"/>
      <c r="G1179" s="831"/>
      <c r="H1179" s="831"/>
      <c r="I1179" s="831"/>
      <c r="J1179" s="831"/>
      <c r="K1179" s="831"/>
      <c r="L1179" s="62"/>
      <c r="O1179" s="523"/>
    </row>
    <row r="1180" spans="1:15" s="51" customFormat="1" hidden="1">
      <c r="A1180" s="523"/>
      <c r="C1180" s="62"/>
      <c r="D1180" s="832"/>
      <c r="E1180" s="832"/>
      <c r="F1180" s="831"/>
      <c r="G1180" s="831"/>
      <c r="H1180" s="831"/>
      <c r="I1180" s="831"/>
      <c r="J1180" s="831"/>
      <c r="K1180" s="831"/>
      <c r="L1180" s="62"/>
      <c r="O1180" s="523"/>
    </row>
    <row r="1181" spans="1:15" s="51" customFormat="1" hidden="1">
      <c r="A1181" s="523"/>
      <c r="C1181" s="62"/>
      <c r="D1181" s="832"/>
      <c r="E1181" s="832"/>
      <c r="F1181" s="831"/>
      <c r="G1181" s="831"/>
      <c r="H1181" s="831"/>
      <c r="I1181" s="831"/>
      <c r="J1181" s="831"/>
      <c r="K1181" s="831"/>
      <c r="L1181" s="62"/>
      <c r="O1181" s="523"/>
    </row>
    <row r="1182" spans="1:15" s="51" customFormat="1" hidden="1">
      <c r="A1182" s="523"/>
      <c r="C1182" s="62"/>
      <c r="D1182" s="62"/>
      <c r="E1182" s="62"/>
      <c r="L1182" s="62"/>
      <c r="O1182" s="523"/>
    </row>
    <row r="1183" spans="1:15" s="51" customFormat="1" hidden="1">
      <c r="A1183" s="523"/>
      <c r="C1183" s="62"/>
      <c r="D1183" s="62"/>
      <c r="E1183" s="62"/>
      <c r="L1183" s="62"/>
      <c r="O1183" s="523"/>
    </row>
    <row r="1184" spans="1:15" s="51" customFormat="1" hidden="1">
      <c r="A1184" s="523"/>
      <c r="C1184" s="62"/>
      <c r="D1184" s="62"/>
      <c r="E1184" s="62"/>
      <c r="L1184" s="62"/>
      <c r="O1184" s="523"/>
    </row>
    <row r="1185" spans="1:15" s="51" customFormat="1" hidden="1">
      <c r="A1185" s="523"/>
      <c r="C1185" s="62"/>
      <c r="D1185" s="62"/>
      <c r="E1185" s="62"/>
      <c r="L1185" s="62"/>
      <c r="O1185" s="523"/>
    </row>
    <row r="1186" spans="1:15" s="51" customFormat="1" hidden="1">
      <c r="A1186" s="523"/>
      <c r="C1186" s="62"/>
      <c r="D1186" s="62"/>
      <c r="E1186" s="62"/>
      <c r="L1186" s="62"/>
      <c r="O1186" s="523"/>
    </row>
    <row r="1187" spans="1:15" s="51" customFormat="1" hidden="1">
      <c r="A1187" s="523"/>
      <c r="C1187" s="62"/>
      <c r="D1187" s="62"/>
      <c r="E1187" s="62"/>
      <c r="L1187" s="62"/>
      <c r="O1187" s="523"/>
    </row>
    <row r="1188" spans="1:15" s="51" customFormat="1" hidden="1">
      <c r="A1188" s="523"/>
      <c r="C1188" s="62"/>
      <c r="D1188" s="62"/>
      <c r="E1188" s="62"/>
      <c r="L1188" s="62"/>
      <c r="O1188" s="523"/>
    </row>
    <row r="1189" spans="1:15" s="51" customFormat="1" hidden="1">
      <c r="A1189" s="523"/>
      <c r="C1189" s="62"/>
      <c r="D1189" s="62"/>
      <c r="E1189" s="62"/>
      <c r="L1189" s="62"/>
      <c r="O1189" s="523"/>
    </row>
    <row r="1190" spans="1:15" s="51" customFormat="1" hidden="1">
      <c r="A1190" s="523"/>
      <c r="C1190" s="62"/>
      <c r="D1190" s="62"/>
      <c r="E1190" s="62"/>
      <c r="L1190" s="62"/>
      <c r="O1190" s="523"/>
    </row>
    <row r="1191" spans="1:15" s="51" customFormat="1" hidden="1">
      <c r="A1191" s="523"/>
      <c r="C1191" s="62"/>
      <c r="D1191" s="62"/>
      <c r="E1191" s="62"/>
      <c r="L1191" s="62"/>
      <c r="O1191" s="523"/>
    </row>
    <row r="1192" spans="1:15" s="51" customFormat="1" hidden="1">
      <c r="A1192" s="523"/>
      <c r="C1192" s="62"/>
      <c r="D1192" s="62"/>
      <c r="E1192" s="62"/>
      <c r="L1192" s="62"/>
      <c r="O1192" s="523"/>
    </row>
    <row r="1193" spans="1:15" s="51" customFormat="1" hidden="1">
      <c r="A1193" s="523"/>
      <c r="C1193" s="62"/>
      <c r="D1193" s="62"/>
      <c r="E1193" s="62"/>
      <c r="L1193" s="62"/>
      <c r="O1193" s="523"/>
    </row>
    <row r="1194" spans="1:15" s="51" customFormat="1" hidden="1">
      <c r="A1194" s="523"/>
      <c r="C1194" s="62"/>
      <c r="D1194" s="62"/>
      <c r="E1194" s="62"/>
      <c r="L1194" s="62"/>
      <c r="O1194" s="523"/>
    </row>
    <row r="1195" spans="1:15" s="51" customFormat="1" hidden="1">
      <c r="A1195" s="523"/>
      <c r="C1195" s="62"/>
      <c r="D1195" s="62"/>
      <c r="E1195" s="62"/>
      <c r="L1195" s="62"/>
      <c r="O1195" s="523"/>
    </row>
    <row r="1196" spans="1:15" s="51" customFormat="1" hidden="1">
      <c r="A1196" s="523"/>
      <c r="C1196" s="62"/>
      <c r="D1196" s="62"/>
      <c r="E1196" s="62"/>
      <c r="L1196" s="62"/>
      <c r="O1196" s="523"/>
    </row>
    <row r="1197" spans="1:15" s="51" customFormat="1" hidden="1">
      <c r="A1197" s="523"/>
      <c r="C1197" s="62"/>
      <c r="D1197" s="62"/>
      <c r="E1197" s="62"/>
      <c r="L1197" s="62"/>
      <c r="O1197" s="523"/>
    </row>
    <row r="1198" spans="1:15" s="51" customFormat="1" hidden="1">
      <c r="A1198" s="523"/>
      <c r="C1198" s="62"/>
      <c r="D1198" s="62"/>
      <c r="E1198" s="62"/>
      <c r="L1198" s="62"/>
      <c r="O1198" s="523"/>
    </row>
    <row r="1199" spans="1:15" s="51" customFormat="1" hidden="1">
      <c r="A1199" s="523"/>
      <c r="C1199" s="62"/>
      <c r="D1199" s="62"/>
      <c r="E1199" s="62"/>
      <c r="L1199" s="62"/>
      <c r="O1199" s="523"/>
    </row>
    <row r="1200" spans="1:15" s="51" customFormat="1" hidden="1">
      <c r="A1200" s="523"/>
      <c r="C1200" s="62"/>
      <c r="D1200" s="62"/>
      <c r="E1200" s="62"/>
      <c r="L1200" s="62"/>
      <c r="O1200" s="523"/>
    </row>
    <row r="1201" spans="1:15" s="51" customFormat="1" hidden="1">
      <c r="A1201" s="523"/>
      <c r="C1201" s="62"/>
      <c r="D1201" s="62"/>
      <c r="E1201" s="62"/>
      <c r="L1201" s="62"/>
      <c r="O1201" s="523"/>
    </row>
    <row r="1202" spans="1:15" s="51" customFormat="1" hidden="1">
      <c r="A1202" s="523"/>
      <c r="C1202" s="62"/>
      <c r="D1202" s="62"/>
      <c r="E1202" s="62"/>
      <c r="L1202" s="62"/>
      <c r="O1202" s="523"/>
    </row>
    <row r="1203" spans="1:15" s="51" customFormat="1" hidden="1">
      <c r="A1203" s="523"/>
      <c r="C1203" s="62"/>
      <c r="D1203" s="62"/>
      <c r="E1203" s="62"/>
      <c r="L1203" s="62"/>
      <c r="O1203" s="523"/>
    </row>
    <row r="1204" spans="1:15" s="51" customFormat="1" hidden="1">
      <c r="A1204" s="523"/>
      <c r="C1204" s="62"/>
      <c r="D1204" s="62"/>
      <c r="E1204" s="62"/>
      <c r="L1204" s="62"/>
      <c r="O1204" s="523"/>
    </row>
    <row r="1205" spans="1:15" s="51" customFormat="1" hidden="1">
      <c r="A1205" s="523"/>
      <c r="C1205" s="62"/>
      <c r="D1205" s="62"/>
      <c r="E1205" s="62"/>
      <c r="L1205" s="62"/>
      <c r="O1205" s="523"/>
    </row>
    <row r="1206" spans="1:15" s="51" customFormat="1" hidden="1">
      <c r="A1206" s="523"/>
      <c r="C1206" s="62"/>
      <c r="D1206" s="62"/>
      <c r="E1206" s="62"/>
      <c r="L1206" s="62"/>
      <c r="O1206" s="523"/>
    </row>
    <row r="1207" spans="1:15" s="51" customFormat="1" hidden="1">
      <c r="A1207" s="523"/>
      <c r="C1207" s="62"/>
      <c r="D1207" s="62"/>
      <c r="E1207" s="62"/>
      <c r="L1207" s="62"/>
      <c r="O1207" s="523"/>
    </row>
    <row r="1208" spans="1:15" s="51" customFormat="1" hidden="1">
      <c r="A1208" s="523"/>
      <c r="C1208" s="62"/>
      <c r="D1208" s="62"/>
      <c r="E1208" s="62"/>
      <c r="L1208" s="62"/>
      <c r="O1208" s="523"/>
    </row>
    <row r="1209" spans="1:15" s="51" customFormat="1" hidden="1">
      <c r="A1209" s="523"/>
      <c r="C1209" s="62"/>
      <c r="D1209" s="62"/>
      <c r="E1209" s="62"/>
      <c r="L1209" s="62"/>
      <c r="O1209" s="523"/>
    </row>
    <row r="1210" spans="1:15" s="51" customFormat="1" hidden="1">
      <c r="A1210" s="523"/>
      <c r="C1210" s="62"/>
      <c r="D1210" s="62"/>
      <c r="E1210" s="62"/>
      <c r="L1210" s="62"/>
      <c r="O1210" s="523"/>
    </row>
    <row r="1211" spans="1:15" s="51" customFormat="1" hidden="1">
      <c r="A1211" s="523"/>
      <c r="C1211" s="62"/>
      <c r="D1211" s="62"/>
      <c r="E1211" s="62"/>
      <c r="L1211" s="62"/>
      <c r="O1211" s="523"/>
    </row>
    <row r="1212" spans="1:15" s="51" customFormat="1" hidden="1">
      <c r="A1212" s="523"/>
      <c r="C1212" s="62"/>
      <c r="D1212" s="62"/>
      <c r="E1212" s="62"/>
      <c r="L1212" s="62"/>
      <c r="O1212" s="523"/>
    </row>
    <row r="1213" spans="1:15" s="51" customFormat="1" hidden="1">
      <c r="A1213" s="523"/>
      <c r="C1213" s="62"/>
      <c r="D1213" s="62"/>
      <c r="E1213" s="62"/>
      <c r="L1213" s="62"/>
      <c r="O1213" s="523"/>
    </row>
    <row r="1214" spans="1:15" s="51" customFormat="1" hidden="1">
      <c r="A1214" s="523"/>
      <c r="C1214" s="62"/>
      <c r="D1214" s="62"/>
      <c r="E1214" s="62"/>
      <c r="L1214" s="62"/>
      <c r="O1214" s="523"/>
    </row>
    <row r="1215" spans="1:15" s="51" customFormat="1" hidden="1">
      <c r="A1215" s="523"/>
      <c r="C1215" s="62"/>
      <c r="D1215" s="62"/>
      <c r="E1215" s="62"/>
      <c r="L1215" s="62"/>
      <c r="O1215" s="523"/>
    </row>
    <row r="1216" spans="1:15" s="51" customFormat="1" hidden="1">
      <c r="A1216" s="523"/>
      <c r="C1216" s="62"/>
      <c r="D1216" s="62"/>
      <c r="E1216" s="62"/>
      <c r="L1216" s="62"/>
      <c r="O1216" s="523"/>
    </row>
    <row r="1217" spans="1:15" s="51" customFormat="1" hidden="1">
      <c r="A1217" s="523"/>
      <c r="C1217" s="62"/>
      <c r="D1217" s="62"/>
      <c r="E1217" s="62"/>
      <c r="L1217" s="62"/>
      <c r="O1217" s="523"/>
    </row>
    <row r="1218" spans="1:15" s="51" customFormat="1" hidden="1">
      <c r="A1218" s="523"/>
      <c r="C1218" s="62"/>
      <c r="D1218" s="62"/>
      <c r="E1218" s="62"/>
      <c r="L1218" s="62"/>
      <c r="O1218" s="523"/>
    </row>
    <row r="1219" spans="1:15" s="51" customFormat="1" hidden="1">
      <c r="A1219" s="523"/>
      <c r="C1219" s="62"/>
      <c r="D1219" s="62"/>
      <c r="E1219" s="62"/>
      <c r="L1219" s="62"/>
      <c r="O1219" s="523"/>
    </row>
    <row r="1220" spans="1:15" s="51" customFormat="1" hidden="1">
      <c r="A1220" s="523"/>
      <c r="C1220" s="62"/>
      <c r="D1220" s="62"/>
      <c r="E1220" s="62"/>
      <c r="L1220" s="62"/>
      <c r="O1220" s="523"/>
    </row>
    <row r="1221" spans="1:15" s="51" customFormat="1" hidden="1">
      <c r="A1221" s="523"/>
      <c r="C1221" s="62"/>
      <c r="D1221" s="62"/>
      <c r="E1221" s="62"/>
      <c r="L1221" s="62"/>
      <c r="O1221" s="523"/>
    </row>
    <row r="1222" spans="1:15" s="51" customFormat="1" hidden="1">
      <c r="A1222" s="523"/>
      <c r="C1222" s="62"/>
      <c r="D1222" s="62"/>
      <c r="E1222" s="62"/>
      <c r="L1222" s="62"/>
      <c r="O1222" s="523"/>
    </row>
    <row r="1223" spans="1:15" s="51" customFormat="1" hidden="1">
      <c r="A1223" s="523"/>
      <c r="C1223" s="62"/>
      <c r="D1223" s="62"/>
      <c r="E1223" s="62"/>
      <c r="L1223" s="62"/>
      <c r="O1223" s="523"/>
    </row>
    <row r="1224" spans="1:15" s="51" customFormat="1" hidden="1">
      <c r="A1224" s="523"/>
      <c r="C1224" s="62"/>
      <c r="D1224" s="62"/>
      <c r="E1224" s="62"/>
      <c r="L1224" s="62"/>
      <c r="O1224" s="523"/>
    </row>
    <row r="1225" spans="1:15" s="51" customFormat="1" hidden="1">
      <c r="A1225" s="523"/>
      <c r="C1225" s="62"/>
      <c r="D1225" s="62"/>
      <c r="E1225" s="62"/>
      <c r="L1225" s="62"/>
      <c r="O1225" s="523"/>
    </row>
    <row r="1226" spans="1:15" s="51" customFormat="1" hidden="1">
      <c r="A1226" s="523"/>
      <c r="C1226" s="62"/>
      <c r="D1226" s="62"/>
      <c r="E1226" s="62"/>
      <c r="L1226" s="62"/>
      <c r="O1226" s="523"/>
    </row>
    <row r="1227" spans="1:15" s="51" customFormat="1" hidden="1">
      <c r="A1227" s="523"/>
      <c r="C1227" s="62"/>
      <c r="D1227" s="62"/>
      <c r="E1227" s="62"/>
      <c r="L1227" s="62"/>
      <c r="O1227" s="523"/>
    </row>
    <row r="1228" spans="1:15" s="51" customFormat="1" hidden="1">
      <c r="A1228" s="523"/>
      <c r="C1228" s="62"/>
      <c r="D1228" s="62"/>
      <c r="E1228" s="62"/>
      <c r="L1228" s="62"/>
      <c r="O1228" s="523"/>
    </row>
    <row r="1229" spans="1:15" s="51" customFormat="1" hidden="1">
      <c r="A1229" s="523"/>
      <c r="C1229" s="62"/>
      <c r="D1229" s="62"/>
      <c r="E1229" s="62"/>
      <c r="L1229" s="62"/>
      <c r="O1229" s="523"/>
    </row>
    <row r="1230" spans="1:15" s="51" customFormat="1" hidden="1">
      <c r="A1230" s="523"/>
      <c r="C1230" s="62"/>
      <c r="D1230" s="62"/>
      <c r="E1230" s="62"/>
      <c r="L1230" s="62"/>
      <c r="O1230" s="523"/>
    </row>
    <row r="1231" spans="1:15" s="51" customFormat="1" hidden="1">
      <c r="A1231" s="523"/>
      <c r="C1231" s="62"/>
      <c r="D1231" s="62"/>
      <c r="E1231" s="62"/>
      <c r="L1231" s="62"/>
      <c r="O1231" s="523"/>
    </row>
    <row r="1232" spans="1:15" s="51" customFormat="1" hidden="1">
      <c r="A1232" s="523"/>
      <c r="C1232" s="62"/>
      <c r="D1232" s="62"/>
      <c r="E1232" s="62"/>
      <c r="L1232" s="62"/>
      <c r="O1232" s="523"/>
    </row>
    <row r="1233" spans="1:15" s="51" customFormat="1" hidden="1">
      <c r="A1233" s="523"/>
      <c r="C1233" s="62"/>
      <c r="D1233" s="62"/>
      <c r="E1233" s="62"/>
      <c r="L1233" s="62"/>
      <c r="O1233" s="523"/>
    </row>
    <row r="1234" spans="1:15" s="51" customFormat="1" hidden="1">
      <c r="A1234" s="523"/>
      <c r="C1234" s="62"/>
      <c r="D1234" s="62"/>
      <c r="E1234" s="62"/>
      <c r="L1234" s="62"/>
      <c r="O1234" s="523"/>
    </row>
    <row r="1235" spans="1:15" s="51" customFormat="1" hidden="1">
      <c r="A1235" s="523"/>
      <c r="C1235" s="62"/>
      <c r="D1235" s="62"/>
      <c r="E1235" s="62"/>
      <c r="L1235" s="62"/>
      <c r="O1235" s="523"/>
    </row>
    <row r="1236" spans="1:15" s="51" customFormat="1" hidden="1">
      <c r="A1236" s="523"/>
      <c r="C1236" s="62"/>
      <c r="D1236" s="62"/>
      <c r="E1236" s="62"/>
      <c r="L1236" s="62"/>
      <c r="O1236" s="523"/>
    </row>
    <row r="1237" spans="1:15" s="51" customFormat="1" hidden="1">
      <c r="A1237" s="523"/>
      <c r="C1237" s="62"/>
      <c r="D1237" s="62"/>
      <c r="E1237" s="62"/>
      <c r="L1237" s="62"/>
      <c r="O1237" s="523"/>
    </row>
    <row r="1238" spans="1:15" s="51" customFormat="1" hidden="1">
      <c r="A1238" s="523"/>
      <c r="C1238" s="62"/>
      <c r="D1238" s="62"/>
      <c r="E1238" s="62"/>
      <c r="L1238" s="62"/>
      <c r="O1238" s="523"/>
    </row>
    <row r="1239" spans="1:15" s="51" customFormat="1" hidden="1">
      <c r="A1239" s="523"/>
      <c r="C1239" s="62"/>
      <c r="D1239" s="62"/>
      <c r="E1239" s="62"/>
      <c r="L1239" s="62"/>
      <c r="O1239" s="523"/>
    </row>
    <row r="1240" spans="1:15" s="51" customFormat="1" hidden="1">
      <c r="A1240" s="523"/>
      <c r="C1240" s="62"/>
      <c r="D1240" s="62"/>
      <c r="E1240" s="62"/>
      <c r="L1240" s="62"/>
      <c r="O1240" s="523"/>
    </row>
    <row r="1241" spans="1:15" s="51" customFormat="1" hidden="1">
      <c r="A1241" s="523"/>
      <c r="C1241" s="62"/>
      <c r="D1241" s="62"/>
      <c r="E1241" s="62"/>
      <c r="L1241" s="62"/>
      <c r="O1241" s="523"/>
    </row>
    <row r="1242" spans="1:15" s="51" customFormat="1" hidden="1">
      <c r="A1242" s="523"/>
      <c r="C1242" s="62"/>
      <c r="D1242" s="62"/>
      <c r="E1242" s="62"/>
      <c r="L1242" s="62"/>
      <c r="O1242" s="523"/>
    </row>
    <row r="1243" spans="1:15" s="51" customFormat="1" hidden="1">
      <c r="A1243" s="523"/>
      <c r="C1243" s="62"/>
      <c r="D1243" s="62"/>
      <c r="E1243" s="62"/>
      <c r="L1243" s="62"/>
      <c r="O1243" s="523"/>
    </row>
    <row r="1244" spans="1:15" s="51" customFormat="1" hidden="1">
      <c r="A1244" s="523"/>
      <c r="C1244" s="62"/>
      <c r="D1244" s="62"/>
      <c r="E1244" s="62"/>
      <c r="L1244" s="62"/>
      <c r="O1244" s="523"/>
    </row>
    <row r="1245" spans="1:15" s="51" customFormat="1" hidden="1">
      <c r="A1245" s="523"/>
      <c r="C1245" s="62"/>
      <c r="D1245" s="62"/>
      <c r="E1245" s="62"/>
      <c r="L1245" s="62"/>
      <c r="O1245" s="523"/>
    </row>
    <row r="1246" spans="1:15" s="51" customFormat="1" hidden="1">
      <c r="A1246" s="523"/>
      <c r="C1246" s="62"/>
      <c r="D1246" s="62"/>
      <c r="E1246" s="62"/>
      <c r="L1246" s="62"/>
      <c r="O1246" s="523"/>
    </row>
    <row r="1247" spans="1:15" s="51" customFormat="1" hidden="1">
      <c r="A1247" s="523"/>
      <c r="C1247" s="62"/>
      <c r="D1247" s="62"/>
      <c r="E1247" s="62"/>
      <c r="L1247" s="62"/>
      <c r="O1247" s="523"/>
    </row>
    <row r="1248" spans="1:15" s="51" customFormat="1" hidden="1">
      <c r="A1248" s="523"/>
      <c r="C1248" s="62"/>
      <c r="D1248" s="62"/>
      <c r="E1248" s="62"/>
      <c r="L1248" s="62"/>
      <c r="O1248" s="523"/>
    </row>
    <row r="1249" spans="1:15" s="51" customFormat="1" hidden="1">
      <c r="A1249" s="523"/>
      <c r="C1249" s="62"/>
      <c r="D1249" s="62"/>
      <c r="E1249" s="62"/>
      <c r="L1249" s="62"/>
      <c r="O1249" s="523"/>
    </row>
    <row r="1250" spans="1:15" s="51" customFormat="1" hidden="1">
      <c r="A1250" s="523"/>
      <c r="C1250" s="62"/>
      <c r="D1250" s="62"/>
      <c r="E1250" s="62"/>
      <c r="L1250" s="62"/>
      <c r="O1250" s="523"/>
    </row>
    <row r="1251" spans="1:15" s="51" customFormat="1" hidden="1">
      <c r="A1251" s="523"/>
      <c r="C1251" s="62"/>
      <c r="D1251" s="62"/>
      <c r="E1251" s="62"/>
      <c r="L1251" s="62"/>
      <c r="O1251" s="523"/>
    </row>
    <row r="1252" spans="1:15" s="51" customFormat="1" hidden="1">
      <c r="A1252" s="523"/>
      <c r="C1252" s="62"/>
      <c r="D1252" s="62"/>
      <c r="E1252" s="62"/>
      <c r="L1252" s="62"/>
      <c r="O1252" s="523"/>
    </row>
    <row r="1253" spans="1:15" s="51" customFormat="1" hidden="1">
      <c r="A1253" s="523"/>
      <c r="C1253" s="62"/>
      <c r="D1253" s="62"/>
      <c r="E1253" s="62"/>
      <c r="L1253" s="62"/>
      <c r="O1253" s="523"/>
    </row>
    <row r="1254" spans="1:15" s="51" customFormat="1" hidden="1">
      <c r="A1254" s="523"/>
      <c r="C1254" s="62"/>
      <c r="D1254" s="62"/>
      <c r="E1254" s="62"/>
      <c r="L1254" s="62"/>
      <c r="O1254" s="523"/>
    </row>
    <row r="1255" spans="1:15" s="51" customFormat="1" hidden="1">
      <c r="A1255" s="523"/>
      <c r="C1255" s="62"/>
      <c r="D1255" s="62"/>
      <c r="E1255" s="62"/>
      <c r="L1255" s="62"/>
      <c r="O1255" s="523"/>
    </row>
    <row r="1256" spans="1:15" s="51" customFormat="1" hidden="1">
      <c r="A1256" s="523"/>
      <c r="C1256" s="62"/>
      <c r="D1256" s="62"/>
      <c r="E1256" s="62"/>
      <c r="L1256" s="62"/>
      <c r="O1256" s="523"/>
    </row>
    <row r="1257" spans="1:15" s="51" customFormat="1" hidden="1">
      <c r="A1257" s="523"/>
      <c r="C1257" s="62"/>
      <c r="D1257" s="62"/>
      <c r="E1257" s="62"/>
      <c r="L1257" s="62"/>
      <c r="O1257" s="523"/>
    </row>
    <row r="1258" spans="1:15" s="51" customFormat="1" hidden="1">
      <c r="A1258" s="523"/>
      <c r="C1258" s="62"/>
      <c r="D1258" s="62"/>
      <c r="E1258" s="62"/>
      <c r="L1258" s="62"/>
      <c r="O1258" s="523"/>
    </row>
    <row r="1259" spans="1:15" s="51" customFormat="1" hidden="1">
      <c r="A1259" s="523"/>
      <c r="C1259" s="62"/>
      <c r="D1259" s="62"/>
      <c r="E1259" s="62"/>
      <c r="L1259" s="62"/>
      <c r="O1259" s="523"/>
    </row>
    <row r="1260" spans="1:15" s="51" customFormat="1" hidden="1">
      <c r="A1260" s="523"/>
      <c r="C1260" s="62"/>
      <c r="D1260" s="62"/>
      <c r="E1260" s="62"/>
      <c r="L1260" s="62"/>
      <c r="O1260" s="523"/>
    </row>
    <row r="1261" spans="1:15" s="51" customFormat="1" hidden="1">
      <c r="A1261" s="523"/>
      <c r="C1261" s="62"/>
      <c r="D1261" s="62"/>
      <c r="E1261" s="62"/>
      <c r="L1261" s="62"/>
      <c r="O1261" s="523"/>
    </row>
    <row r="1262" spans="1:15" s="51" customFormat="1" hidden="1">
      <c r="A1262" s="523"/>
      <c r="C1262" s="62"/>
      <c r="D1262" s="62"/>
      <c r="E1262" s="62"/>
      <c r="L1262" s="62"/>
      <c r="O1262" s="523"/>
    </row>
    <row r="1263" spans="1:15" s="51" customFormat="1" hidden="1">
      <c r="A1263" s="523"/>
      <c r="C1263" s="62"/>
      <c r="D1263" s="62"/>
      <c r="E1263" s="62"/>
      <c r="L1263" s="62"/>
      <c r="O1263" s="523"/>
    </row>
    <row r="1264" spans="1:15" s="51" customFormat="1" hidden="1">
      <c r="A1264" s="523"/>
      <c r="C1264" s="62"/>
      <c r="D1264" s="62"/>
      <c r="E1264" s="62"/>
      <c r="L1264" s="62"/>
      <c r="O1264" s="523"/>
    </row>
    <row r="1265" spans="1:15" s="51" customFormat="1" hidden="1">
      <c r="A1265" s="523"/>
      <c r="C1265" s="62"/>
      <c r="D1265" s="62"/>
      <c r="E1265" s="62"/>
      <c r="L1265" s="62"/>
      <c r="O1265" s="523"/>
    </row>
    <row r="1266" spans="1:15" s="51" customFormat="1" hidden="1">
      <c r="A1266" s="523"/>
      <c r="C1266" s="62"/>
      <c r="D1266" s="62"/>
      <c r="E1266" s="62"/>
      <c r="L1266" s="62"/>
      <c r="O1266" s="523"/>
    </row>
    <row r="1267" spans="1:15" s="51" customFormat="1" hidden="1">
      <c r="A1267" s="523"/>
      <c r="C1267" s="62"/>
      <c r="D1267" s="62"/>
      <c r="E1267" s="62"/>
      <c r="L1267" s="62"/>
      <c r="O1267" s="523"/>
    </row>
    <row r="1268" spans="1:15" s="51" customFormat="1" hidden="1">
      <c r="A1268" s="523"/>
      <c r="C1268" s="62"/>
      <c r="D1268" s="62"/>
      <c r="E1268" s="62"/>
      <c r="L1268" s="62"/>
      <c r="O1268" s="523"/>
    </row>
    <row r="1269" spans="1:15" s="51" customFormat="1" hidden="1">
      <c r="A1269" s="523"/>
      <c r="C1269" s="62"/>
      <c r="D1269" s="62"/>
      <c r="E1269" s="62"/>
      <c r="L1269" s="62"/>
      <c r="O1269" s="523"/>
    </row>
    <row r="1270" spans="1:15" s="51" customFormat="1" hidden="1">
      <c r="A1270" s="523"/>
      <c r="C1270" s="62"/>
      <c r="D1270" s="62"/>
      <c r="E1270" s="62"/>
      <c r="L1270" s="62"/>
      <c r="O1270" s="523"/>
    </row>
    <row r="1271" spans="1:15" s="51" customFormat="1" hidden="1">
      <c r="A1271" s="523"/>
      <c r="C1271" s="62"/>
      <c r="D1271" s="62"/>
      <c r="E1271" s="62"/>
      <c r="L1271" s="62"/>
      <c r="O1271" s="523"/>
    </row>
    <row r="1272" spans="1:15" s="51" customFormat="1" hidden="1">
      <c r="A1272" s="523"/>
      <c r="C1272" s="62"/>
      <c r="D1272" s="62"/>
      <c r="E1272" s="62"/>
      <c r="L1272" s="62"/>
      <c r="O1272" s="523"/>
    </row>
    <row r="1273" spans="1:15" s="51" customFormat="1" hidden="1">
      <c r="A1273" s="523"/>
      <c r="C1273" s="62"/>
      <c r="D1273" s="62"/>
      <c r="E1273" s="62"/>
      <c r="L1273" s="62"/>
      <c r="O1273" s="523"/>
    </row>
    <row r="1274" spans="1:15" s="51" customFormat="1" hidden="1">
      <c r="A1274" s="523"/>
      <c r="C1274" s="62"/>
      <c r="D1274" s="62"/>
      <c r="E1274" s="62"/>
      <c r="L1274" s="62"/>
      <c r="O1274" s="523"/>
    </row>
    <row r="1275" spans="1:15" s="51" customFormat="1" hidden="1">
      <c r="A1275" s="523"/>
      <c r="C1275" s="62"/>
      <c r="D1275" s="62"/>
      <c r="E1275" s="62"/>
      <c r="L1275" s="62"/>
      <c r="O1275" s="523"/>
    </row>
    <row r="1276" spans="1:15" s="51" customFormat="1" hidden="1">
      <c r="A1276" s="523"/>
      <c r="C1276" s="62"/>
      <c r="D1276" s="62"/>
      <c r="E1276" s="62"/>
      <c r="L1276" s="62"/>
      <c r="O1276" s="523"/>
    </row>
    <row r="1277" spans="1:15" s="51" customFormat="1" hidden="1">
      <c r="A1277" s="523"/>
      <c r="C1277" s="62"/>
      <c r="D1277" s="62"/>
      <c r="E1277" s="62"/>
      <c r="L1277" s="62"/>
      <c r="O1277" s="523"/>
    </row>
    <row r="1278" spans="1:15" s="51" customFormat="1" hidden="1">
      <c r="A1278" s="523"/>
      <c r="C1278" s="62"/>
      <c r="D1278" s="62"/>
      <c r="E1278" s="62"/>
      <c r="L1278" s="62"/>
      <c r="O1278" s="523"/>
    </row>
    <row r="1279" spans="1:15" s="51" customFormat="1" hidden="1">
      <c r="A1279" s="523"/>
      <c r="C1279" s="62"/>
      <c r="D1279" s="62"/>
      <c r="E1279" s="62"/>
      <c r="L1279" s="62"/>
      <c r="O1279" s="523"/>
    </row>
    <row r="1280" spans="1:15" s="51" customFormat="1" hidden="1">
      <c r="A1280" s="523"/>
      <c r="C1280" s="62"/>
      <c r="D1280" s="62"/>
      <c r="E1280" s="62"/>
      <c r="L1280" s="62"/>
      <c r="O1280" s="523"/>
    </row>
    <row r="1281" spans="1:15" s="51" customFormat="1" hidden="1">
      <c r="A1281" s="523"/>
      <c r="C1281" s="62"/>
      <c r="D1281" s="62"/>
      <c r="E1281" s="62"/>
      <c r="L1281" s="62"/>
      <c r="O1281" s="523"/>
    </row>
    <row r="1282" spans="1:15" s="51" customFormat="1" hidden="1">
      <c r="A1282" s="523"/>
      <c r="C1282" s="62"/>
      <c r="D1282" s="62"/>
      <c r="E1282" s="62"/>
      <c r="L1282" s="62"/>
      <c r="O1282" s="523"/>
    </row>
    <row r="1283" spans="1:15" s="51" customFormat="1" hidden="1">
      <c r="A1283" s="523"/>
      <c r="C1283" s="62"/>
      <c r="D1283" s="62"/>
      <c r="E1283" s="62"/>
      <c r="L1283" s="62"/>
      <c r="O1283" s="523"/>
    </row>
    <row r="1284" spans="1:15" s="51" customFormat="1" hidden="1">
      <c r="A1284" s="523"/>
      <c r="C1284" s="62"/>
      <c r="D1284" s="62"/>
      <c r="E1284" s="62"/>
      <c r="L1284" s="62"/>
      <c r="O1284" s="523"/>
    </row>
    <row r="1285" spans="1:15" s="51" customFormat="1" hidden="1">
      <c r="A1285" s="523"/>
      <c r="C1285" s="62"/>
      <c r="D1285" s="62"/>
      <c r="E1285" s="62"/>
      <c r="L1285" s="62"/>
      <c r="O1285" s="523"/>
    </row>
    <row r="1286" spans="1:15" s="51" customFormat="1" hidden="1">
      <c r="A1286" s="523"/>
      <c r="C1286" s="62"/>
      <c r="D1286" s="62"/>
      <c r="E1286" s="62"/>
      <c r="L1286" s="62"/>
      <c r="O1286" s="523"/>
    </row>
    <row r="1287" spans="1:15" s="51" customFormat="1" hidden="1">
      <c r="A1287" s="523"/>
      <c r="C1287" s="62"/>
      <c r="D1287" s="62"/>
      <c r="E1287" s="62"/>
      <c r="L1287" s="62"/>
      <c r="O1287" s="523"/>
    </row>
    <row r="1288" spans="1:15" s="51" customFormat="1" hidden="1">
      <c r="A1288" s="523"/>
      <c r="C1288" s="62"/>
      <c r="D1288" s="62"/>
      <c r="E1288" s="62"/>
      <c r="L1288" s="62"/>
      <c r="O1288" s="523"/>
    </row>
    <row r="1289" spans="1:15" s="51" customFormat="1" hidden="1">
      <c r="A1289" s="523"/>
      <c r="C1289" s="62"/>
      <c r="D1289" s="62"/>
      <c r="E1289" s="62"/>
      <c r="L1289" s="62"/>
      <c r="O1289" s="523"/>
    </row>
    <row r="1290" spans="1:15" s="51" customFormat="1" hidden="1">
      <c r="A1290" s="523"/>
      <c r="C1290" s="62"/>
      <c r="D1290" s="62"/>
      <c r="E1290" s="62"/>
      <c r="L1290" s="62"/>
      <c r="O1290" s="523"/>
    </row>
    <row r="1291" spans="1:15" s="51" customFormat="1" hidden="1">
      <c r="A1291" s="523"/>
      <c r="C1291" s="62"/>
      <c r="D1291" s="62"/>
      <c r="E1291" s="62"/>
      <c r="L1291" s="62"/>
      <c r="O1291" s="523"/>
    </row>
    <row r="1292" spans="1:15" s="51" customFormat="1" hidden="1">
      <c r="A1292" s="523"/>
      <c r="C1292" s="62"/>
      <c r="D1292" s="62"/>
      <c r="E1292" s="62"/>
      <c r="L1292" s="62"/>
      <c r="O1292" s="523"/>
    </row>
    <row r="1293" spans="1:15" s="51" customFormat="1" hidden="1">
      <c r="A1293" s="523"/>
      <c r="C1293" s="62"/>
      <c r="D1293" s="62"/>
      <c r="E1293" s="62"/>
      <c r="L1293" s="62"/>
      <c r="O1293" s="523"/>
    </row>
    <row r="1294" spans="1:15" s="51" customFormat="1" hidden="1">
      <c r="A1294" s="523"/>
      <c r="C1294" s="62"/>
      <c r="D1294" s="62"/>
      <c r="E1294" s="62"/>
      <c r="L1294" s="62"/>
      <c r="O1294" s="523"/>
    </row>
    <row r="1295" spans="1:15" s="51" customFormat="1" hidden="1">
      <c r="A1295" s="523"/>
      <c r="C1295" s="62"/>
      <c r="D1295" s="62"/>
      <c r="E1295" s="62"/>
      <c r="L1295" s="62"/>
      <c r="O1295" s="523"/>
    </row>
    <row r="1296" spans="1:15" s="51" customFormat="1" hidden="1">
      <c r="A1296" s="523"/>
      <c r="C1296" s="62"/>
      <c r="D1296" s="62"/>
      <c r="E1296" s="62"/>
      <c r="L1296" s="62"/>
      <c r="O1296" s="523"/>
    </row>
    <row r="1297" spans="1:15" s="51" customFormat="1" hidden="1">
      <c r="A1297" s="523"/>
      <c r="C1297" s="62"/>
      <c r="D1297" s="62"/>
      <c r="E1297" s="62"/>
      <c r="L1297" s="62"/>
      <c r="O1297" s="523"/>
    </row>
    <row r="1298" spans="1:15" s="51" customFormat="1" hidden="1">
      <c r="A1298" s="523"/>
      <c r="C1298" s="62"/>
      <c r="D1298" s="62"/>
      <c r="E1298" s="62"/>
      <c r="L1298" s="62"/>
      <c r="O1298" s="523"/>
    </row>
    <row r="1299" spans="1:15" s="51" customFormat="1" hidden="1">
      <c r="A1299" s="523"/>
      <c r="C1299" s="62"/>
      <c r="D1299" s="62"/>
      <c r="E1299" s="62"/>
      <c r="L1299" s="62"/>
      <c r="O1299" s="523"/>
    </row>
    <row r="1300" spans="1:15" s="51" customFormat="1" hidden="1">
      <c r="A1300" s="523"/>
      <c r="C1300" s="62"/>
      <c r="D1300" s="62"/>
      <c r="E1300" s="62"/>
      <c r="L1300" s="62"/>
      <c r="O1300" s="523"/>
    </row>
    <row r="1301" spans="1:15" s="51" customFormat="1" hidden="1">
      <c r="A1301" s="523"/>
      <c r="C1301" s="62"/>
      <c r="D1301" s="62"/>
      <c r="E1301" s="62"/>
      <c r="L1301" s="62"/>
      <c r="O1301" s="523"/>
    </row>
    <row r="1302" spans="1:15" s="51" customFormat="1" hidden="1">
      <c r="A1302" s="523"/>
      <c r="C1302" s="62"/>
      <c r="D1302" s="62"/>
      <c r="E1302" s="62"/>
      <c r="L1302" s="62"/>
      <c r="O1302" s="523"/>
    </row>
    <row r="1303" spans="1:15" s="51" customFormat="1" hidden="1">
      <c r="A1303" s="523"/>
      <c r="C1303" s="62"/>
      <c r="D1303" s="62"/>
      <c r="E1303" s="62"/>
      <c r="L1303" s="62"/>
      <c r="O1303" s="523"/>
    </row>
    <row r="1304" spans="1:15" s="51" customFormat="1" hidden="1">
      <c r="A1304" s="523"/>
      <c r="C1304" s="62"/>
      <c r="D1304" s="62"/>
      <c r="E1304" s="62"/>
      <c r="L1304" s="62"/>
      <c r="O1304" s="523"/>
    </row>
    <row r="1305" spans="1:15" s="51" customFormat="1" hidden="1">
      <c r="A1305" s="523"/>
      <c r="C1305" s="62"/>
      <c r="D1305" s="62"/>
      <c r="E1305" s="62"/>
      <c r="L1305" s="62"/>
      <c r="O1305" s="523"/>
    </row>
    <row r="1306" spans="1:15" s="51" customFormat="1" hidden="1">
      <c r="A1306" s="523"/>
      <c r="C1306" s="62"/>
      <c r="D1306" s="62"/>
      <c r="E1306" s="62"/>
      <c r="L1306" s="62"/>
      <c r="O1306" s="523"/>
    </row>
    <row r="1307" spans="1:15" s="51" customFormat="1" hidden="1">
      <c r="A1307" s="523"/>
      <c r="C1307" s="62"/>
      <c r="D1307" s="62"/>
      <c r="E1307" s="62"/>
      <c r="L1307" s="62"/>
      <c r="O1307" s="523"/>
    </row>
    <row r="1308" spans="1:15" s="51" customFormat="1" hidden="1">
      <c r="A1308" s="523"/>
      <c r="C1308" s="62"/>
      <c r="D1308" s="62"/>
      <c r="E1308" s="62"/>
      <c r="L1308" s="62"/>
      <c r="O1308" s="523"/>
    </row>
    <row r="1309" spans="1:15" s="51" customFormat="1" hidden="1">
      <c r="A1309" s="523"/>
      <c r="C1309" s="62"/>
      <c r="D1309" s="62"/>
      <c r="E1309" s="62"/>
      <c r="L1309" s="62"/>
      <c r="O1309" s="523"/>
    </row>
    <row r="1310" spans="1:15" s="51" customFormat="1" hidden="1">
      <c r="A1310" s="523"/>
      <c r="C1310" s="62"/>
      <c r="D1310" s="62"/>
      <c r="E1310" s="62"/>
      <c r="L1310" s="62"/>
      <c r="O1310" s="523"/>
    </row>
    <row r="1311" spans="1:15" s="51" customFormat="1" hidden="1">
      <c r="A1311" s="523"/>
      <c r="C1311" s="62"/>
      <c r="D1311" s="62"/>
      <c r="E1311" s="62"/>
      <c r="L1311" s="62"/>
      <c r="O1311" s="523"/>
    </row>
    <row r="1312" spans="1:15" s="51" customFormat="1" hidden="1">
      <c r="A1312" s="523"/>
      <c r="C1312" s="62"/>
      <c r="D1312" s="62"/>
      <c r="E1312" s="62"/>
      <c r="L1312" s="62"/>
      <c r="O1312" s="523"/>
    </row>
    <row r="1313" spans="1:15" s="51" customFormat="1" hidden="1">
      <c r="A1313" s="523"/>
      <c r="C1313" s="62"/>
      <c r="D1313" s="62"/>
      <c r="E1313" s="62"/>
      <c r="L1313" s="62"/>
      <c r="O1313" s="523"/>
    </row>
    <row r="1314" spans="1:15" s="51" customFormat="1" hidden="1">
      <c r="A1314" s="523"/>
      <c r="C1314" s="62"/>
      <c r="D1314" s="62"/>
      <c r="E1314" s="62"/>
      <c r="L1314" s="62"/>
      <c r="O1314" s="523"/>
    </row>
    <row r="1315" spans="1:15" s="51" customFormat="1" hidden="1">
      <c r="A1315" s="523"/>
      <c r="C1315" s="62"/>
      <c r="D1315" s="62"/>
      <c r="E1315" s="62"/>
      <c r="L1315" s="62"/>
      <c r="O1315" s="523"/>
    </row>
    <row r="1316" spans="1:15" s="51" customFormat="1" hidden="1">
      <c r="A1316" s="523"/>
      <c r="C1316" s="62"/>
      <c r="D1316" s="62"/>
      <c r="E1316" s="62"/>
      <c r="L1316" s="62"/>
      <c r="O1316" s="523"/>
    </row>
    <row r="1317" spans="1:15" s="51" customFormat="1" hidden="1">
      <c r="A1317" s="523"/>
      <c r="C1317" s="62"/>
      <c r="D1317" s="62"/>
      <c r="E1317" s="62"/>
      <c r="L1317" s="62"/>
      <c r="O1317" s="523"/>
    </row>
    <row r="1318" spans="1:15" s="51" customFormat="1" hidden="1">
      <c r="A1318" s="523"/>
      <c r="C1318" s="62"/>
      <c r="D1318" s="62"/>
      <c r="E1318" s="62"/>
      <c r="L1318" s="62"/>
      <c r="O1318" s="523"/>
    </row>
    <row r="1319" spans="1:15" s="51" customFormat="1" hidden="1">
      <c r="A1319" s="523"/>
      <c r="C1319" s="62"/>
      <c r="D1319" s="62"/>
      <c r="E1319" s="62"/>
      <c r="L1319" s="62"/>
      <c r="O1319" s="523"/>
    </row>
    <row r="1320" spans="1:15" s="51" customFormat="1" hidden="1">
      <c r="A1320" s="523"/>
      <c r="C1320" s="62"/>
      <c r="D1320" s="62"/>
      <c r="E1320" s="62"/>
      <c r="L1320" s="62"/>
      <c r="O1320" s="523"/>
    </row>
    <row r="1321" spans="1:15" s="51" customFormat="1" hidden="1">
      <c r="A1321" s="523"/>
      <c r="C1321" s="62"/>
      <c r="D1321" s="62"/>
      <c r="E1321" s="62"/>
      <c r="L1321" s="62"/>
      <c r="O1321" s="523"/>
    </row>
    <row r="1322" spans="1:15" s="51" customFormat="1" hidden="1">
      <c r="A1322" s="523"/>
      <c r="C1322" s="62"/>
      <c r="D1322" s="62"/>
      <c r="E1322" s="62"/>
      <c r="L1322" s="62"/>
      <c r="O1322" s="523"/>
    </row>
    <row r="1323" spans="1:15" s="51" customFormat="1" hidden="1">
      <c r="A1323" s="523"/>
      <c r="C1323" s="62"/>
      <c r="D1323" s="62"/>
      <c r="E1323" s="62"/>
      <c r="L1323" s="62"/>
      <c r="O1323" s="523"/>
    </row>
    <row r="1324" spans="1:15" s="51" customFormat="1" hidden="1">
      <c r="A1324" s="523"/>
      <c r="C1324" s="62"/>
      <c r="D1324" s="62"/>
      <c r="E1324" s="62"/>
      <c r="L1324" s="62"/>
      <c r="O1324" s="523"/>
    </row>
    <row r="1325" spans="1:15" s="51" customFormat="1" hidden="1">
      <c r="A1325" s="523"/>
      <c r="C1325" s="62"/>
      <c r="D1325" s="62"/>
      <c r="E1325" s="62"/>
      <c r="L1325" s="62"/>
      <c r="O1325" s="523"/>
    </row>
    <row r="1326" spans="1:15" s="51" customFormat="1" hidden="1">
      <c r="A1326" s="523"/>
      <c r="C1326" s="62"/>
      <c r="D1326" s="62"/>
      <c r="E1326" s="62"/>
      <c r="L1326" s="62"/>
      <c r="O1326" s="523"/>
    </row>
    <row r="1327" spans="1:15" s="51" customFormat="1" hidden="1">
      <c r="A1327" s="523"/>
      <c r="C1327" s="62"/>
      <c r="D1327" s="62"/>
      <c r="E1327" s="62"/>
      <c r="L1327" s="62"/>
      <c r="O1327" s="523"/>
    </row>
    <row r="1328" spans="1:15" s="51" customFormat="1" hidden="1">
      <c r="A1328" s="523"/>
      <c r="C1328" s="62"/>
      <c r="D1328" s="62"/>
      <c r="E1328" s="62"/>
      <c r="L1328" s="62"/>
      <c r="O1328" s="523"/>
    </row>
    <row r="1329" spans="1:15" s="51" customFormat="1" hidden="1">
      <c r="A1329" s="523"/>
      <c r="C1329" s="62"/>
      <c r="D1329" s="62"/>
      <c r="E1329" s="62"/>
      <c r="L1329" s="62"/>
      <c r="O1329" s="523"/>
    </row>
    <row r="1330" spans="1:15" s="51" customFormat="1" hidden="1">
      <c r="A1330" s="523"/>
      <c r="C1330" s="62"/>
      <c r="D1330" s="62"/>
      <c r="E1330" s="62"/>
      <c r="L1330" s="62"/>
      <c r="O1330" s="523"/>
    </row>
    <row r="1331" spans="1:15" s="51" customFormat="1" hidden="1">
      <c r="A1331" s="523"/>
      <c r="C1331" s="62"/>
      <c r="D1331" s="62"/>
      <c r="E1331" s="62"/>
      <c r="L1331" s="62"/>
      <c r="O1331" s="523"/>
    </row>
    <row r="1332" spans="1:15" s="51" customFormat="1" hidden="1">
      <c r="A1332" s="523"/>
      <c r="C1332" s="62"/>
      <c r="D1332" s="62"/>
      <c r="E1332" s="62"/>
      <c r="L1332" s="62"/>
      <c r="O1332" s="523"/>
    </row>
    <row r="1333" spans="1:15" s="51" customFormat="1" hidden="1">
      <c r="A1333" s="523"/>
      <c r="C1333" s="62"/>
      <c r="D1333" s="62"/>
      <c r="E1333" s="62"/>
      <c r="L1333" s="62"/>
      <c r="O1333" s="523"/>
    </row>
    <row r="1334" spans="1:15" s="51" customFormat="1" hidden="1">
      <c r="A1334" s="523"/>
      <c r="C1334" s="62"/>
      <c r="D1334" s="62"/>
      <c r="E1334" s="62"/>
      <c r="L1334" s="62"/>
      <c r="O1334" s="523"/>
    </row>
    <row r="1335" spans="1:15" s="51" customFormat="1" hidden="1">
      <c r="A1335" s="523"/>
      <c r="C1335" s="62"/>
      <c r="D1335" s="62"/>
      <c r="E1335" s="62"/>
      <c r="L1335" s="62"/>
      <c r="O1335" s="523"/>
    </row>
    <row r="1336" spans="1:15" s="51" customFormat="1" hidden="1">
      <c r="A1336" s="523"/>
      <c r="C1336" s="62"/>
      <c r="D1336" s="62"/>
      <c r="E1336" s="62"/>
      <c r="L1336" s="62"/>
      <c r="O1336" s="523"/>
    </row>
    <row r="1337" spans="1:15" s="51" customFormat="1" hidden="1">
      <c r="A1337" s="523"/>
      <c r="C1337" s="62"/>
      <c r="D1337" s="62"/>
      <c r="E1337" s="62"/>
      <c r="L1337" s="62"/>
      <c r="O1337" s="523"/>
    </row>
    <row r="1338" spans="1:15" s="51" customFormat="1" hidden="1">
      <c r="A1338" s="523"/>
      <c r="C1338" s="62"/>
      <c r="D1338" s="62"/>
      <c r="E1338" s="62"/>
      <c r="L1338" s="62"/>
      <c r="O1338" s="523"/>
    </row>
    <row r="1339" spans="1:15" s="51" customFormat="1" hidden="1">
      <c r="A1339" s="523"/>
      <c r="C1339" s="62"/>
      <c r="D1339" s="62"/>
      <c r="E1339" s="62"/>
      <c r="L1339" s="62"/>
      <c r="O1339" s="523"/>
    </row>
    <row r="1340" spans="1:15" s="51" customFormat="1" hidden="1">
      <c r="A1340" s="523"/>
      <c r="C1340" s="62"/>
      <c r="D1340" s="62"/>
      <c r="E1340" s="62"/>
      <c r="L1340" s="62"/>
      <c r="O1340" s="523"/>
    </row>
    <row r="1341" spans="1:15" s="51" customFormat="1" hidden="1">
      <c r="A1341" s="523"/>
      <c r="C1341" s="62"/>
      <c r="D1341" s="62"/>
      <c r="E1341" s="62"/>
      <c r="L1341" s="62"/>
      <c r="O1341" s="523"/>
    </row>
    <row r="1342" spans="1:15" s="51" customFormat="1" hidden="1">
      <c r="A1342" s="523"/>
      <c r="C1342" s="62"/>
      <c r="D1342" s="62"/>
      <c r="E1342" s="62"/>
      <c r="L1342" s="62"/>
      <c r="O1342" s="523"/>
    </row>
    <row r="1343" spans="1:15" s="51" customFormat="1" hidden="1">
      <c r="A1343" s="523"/>
      <c r="C1343" s="62"/>
      <c r="D1343" s="62"/>
      <c r="E1343" s="62"/>
      <c r="L1343" s="62"/>
      <c r="O1343" s="523"/>
    </row>
    <row r="1344" spans="1:15" s="51" customFormat="1" hidden="1">
      <c r="A1344" s="523"/>
      <c r="C1344" s="62"/>
      <c r="D1344" s="62"/>
      <c r="E1344" s="62"/>
      <c r="L1344" s="62"/>
      <c r="O1344" s="523"/>
    </row>
    <row r="1345" spans="1:15" s="51" customFormat="1" hidden="1">
      <c r="A1345" s="523"/>
      <c r="C1345" s="62"/>
      <c r="D1345" s="62"/>
      <c r="E1345" s="62"/>
      <c r="L1345" s="62"/>
      <c r="O1345" s="523"/>
    </row>
    <row r="1346" spans="1:15" s="51" customFormat="1" hidden="1">
      <c r="A1346" s="523"/>
      <c r="C1346" s="62"/>
      <c r="D1346" s="62"/>
      <c r="E1346" s="62"/>
      <c r="L1346" s="62"/>
      <c r="O1346" s="523"/>
    </row>
    <row r="1347" spans="1:15" s="51" customFormat="1" hidden="1">
      <c r="A1347" s="523"/>
      <c r="C1347" s="62"/>
      <c r="D1347" s="62"/>
      <c r="E1347" s="62"/>
      <c r="L1347" s="62"/>
      <c r="O1347" s="523"/>
    </row>
    <row r="1348" spans="1:15" s="51" customFormat="1" hidden="1">
      <c r="A1348" s="523"/>
      <c r="C1348" s="62"/>
      <c r="D1348" s="62"/>
      <c r="E1348" s="62"/>
      <c r="L1348" s="62"/>
      <c r="O1348" s="523"/>
    </row>
    <row r="1349" spans="1:15" s="51" customFormat="1" hidden="1">
      <c r="A1349" s="523"/>
      <c r="C1349" s="62"/>
      <c r="D1349" s="62"/>
      <c r="E1349" s="62"/>
      <c r="L1349" s="62"/>
      <c r="O1349" s="523"/>
    </row>
    <row r="1350" spans="1:15" s="51" customFormat="1" hidden="1">
      <c r="A1350" s="523"/>
      <c r="C1350" s="62"/>
      <c r="D1350" s="62"/>
      <c r="E1350" s="62"/>
      <c r="L1350" s="62"/>
      <c r="O1350" s="523"/>
    </row>
    <row r="1351" spans="1:15" s="51" customFormat="1" hidden="1">
      <c r="A1351" s="523"/>
      <c r="C1351" s="62"/>
      <c r="D1351" s="62"/>
      <c r="E1351" s="62"/>
      <c r="L1351" s="62"/>
      <c r="O1351" s="523"/>
    </row>
    <row r="1352" spans="1:15" s="51" customFormat="1" hidden="1">
      <c r="A1352" s="523"/>
      <c r="C1352" s="62"/>
      <c r="D1352" s="62"/>
      <c r="E1352" s="62"/>
      <c r="L1352" s="62"/>
      <c r="O1352" s="523"/>
    </row>
    <row r="1353" spans="1:15" s="51" customFormat="1" hidden="1">
      <c r="A1353" s="523"/>
      <c r="C1353" s="62"/>
      <c r="D1353" s="62"/>
      <c r="E1353" s="62"/>
      <c r="L1353" s="62"/>
      <c r="O1353" s="523"/>
    </row>
    <row r="1354" spans="1:15" s="51" customFormat="1" hidden="1">
      <c r="A1354" s="523"/>
      <c r="C1354" s="62"/>
      <c r="D1354" s="62"/>
      <c r="E1354" s="62"/>
      <c r="L1354" s="62"/>
      <c r="O1354" s="523"/>
    </row>
    <row r="1355" spans="1:15" s="51" customFormat="1" hidden="1">
      <c r="A1355" s="523"/>
      <c r="C1355" s="62"/>
      <c r="D1355" s="62"/>
      <c r="E1355" s="62"/>
      <c r="L1355" s="62"/>
      <c r="O1355" s="523"/>
    </row>
    <row r="1356" spans="1:15" s="51" customFormat="1" hidden="1">
      <c r="A1356" s="523"/>
      <c r="C1356" s="62"/>
      <c r="D1356" s="62"/>
      <c r="E1356" s="62"/>
      <c r="L1356" s="62"/>
      <c r="O1356" s="523"/>
    </row>
    <row r="1357" spans="1:15" s="51" customFormat="1" hidden="1">
      <c r="A1357" s="523"/>
      <c r="C1357" s="62"/>
      <c r="D1357" s="62"/>
      <c r="E1357" s="62"/>
      <c r="L1357" s="62"/>
      <c r="O1357" s="523"/>
    </row>
    <row r="1358" spans="1:15" s="51" customFormat="1" hidden="1">
      <c r="A1358" s="523"/>
      <c r="C1358" s="62"/>
      <c r="D1358" s="62"/>
      <c r="E1358" s="62"/>
      <c r="L1358" s="62"/>
      <c r="O1358" s="523"/>
    </row>
    <row r="1359" spans="1:15" s="51" customFormat="1" hidden="1">
      <c r="A1359" s="523"/>
      <c r="C1359" s="62"/>
      <c r="D1359" s="62"/>
      <c r="E1359" s="62"/>
      <c r="L1359" s="62"/>
      <c r="O1359" s="523"/>
    </row>
    <row r="1360" spans="1:15" s="51" customFormat="1" hidden="1">
      <c r="A1360" s="523"/>
      <c r="C1360" s="62"/>
      <c r="D1360" s="62"/>
      <c r="E1360" s="62"/>
      <c r="L1360" s="62"/>
      <c r="O1360" s="523"/>
    </row>
    <row r="1361" spans="1:15" s="51" customFormat="1" hidden="1">
      <c r="A1361" s="523"/>
      <c r="C1361" s="62"/>
      <c r="D1361" s="62"/>
      <c r="E1361" s="62"/>
      <c r="L1361" s="62"/>
      <c r="O1361" s="523"/>
    </row>
    <row r="1362" spans="1:15" s="51" customFormat="1" hidden="1">
      <c r="A1362" s="523"/>
      <c r="C1362" s="62"/>
      <c r="D1362" s="62"/>
      <c r="E1362" s="62"/>
      <c r="L1362" s="62"/>
      <c r="O1362" s="523"/>
    </row>
    <row r="1363" spans="1:15" s="51" customFormat="1" hidden="1">
      <c r="A1363" s="523"/>
      <c r="C1363" s="62"/>
      <c r="D1363" s="62"/>
      <c r="E1363" s="62"/>
      <c r="L1363" s="62"/>
      <c r="O1363" s="523"/>
    </row>
    <row r="1364" spans="1:15" s="51" customFormat="1" hidden="1">
      <c r="A1364" s="523"/>
      <c r="C1364" s="62"/>
      <c r="D1364" s="62"/>
      <c r="E1364" s="62"/>
      <c r="L1364" s="62"/>
      <c r="O1364" s="523"/>
    </row>
    <row r="1365" spans="1:15" s="51" customFormat="1" hidden="1">
      <c r="A1365" s="523"/>
      <c r="C1365" s="62"/>
      <c r="D1365" s="62"/>
      <c r="E1365" s="62"/>
      <c r="L1365" s="62"/>
      <c r="O1365" s="523"/>
    </row>
    <row r="1366" spans="1:15" s="51" customFormat="1" hidden="1">
      <c r="A1366" s="523"/>
      <c r="C1366" s="62"/>
      <c r="D1366" s="62"/>
      <c r="E1366" s="62"/>
      <c r="L1366" s="62"/>
      <c r="O1366" s="523"/>
    </row>
    <row r="1367" spans="1:15" s="51" customFormat="1" hidden="1">
      <c r="A1367" s="523"/>
      <c r="C1367" s="62"/>
      <c r="D1367" s="62"/>
      <c r="E1367" s="62"/>
      <c r="L1367" s="62"/>
      <c r="O1367" s="523"/>
    </row>
    <row r="1368" spans="1:15" s="51" customFormat="1" hidden="1">
      <c r="A1368" s="523"/>
      <c r="C1368" s="62"/>
      <c r="D1368" s="62"/>
      <c r="E1368" s="62"/>
      <c r="L1368" s="62"/>
      <c r="O1368" s="523"/>
    </row>
    <row r="1369" spans="1:15" s="51" customFormat="1" hidden="1">
      <c r="A1369" s="523"/>
      <c r="C1369" s="62"/>
      <c r="D1369" s="62"/>
      <c r="E1369" s="62"/>
      <c r="L1369" s="62"/>
      <c r="O1369" s="523"/>
    </row>
    <row r="1370" spans="1:15" s="51" customFormat="1" hidden="1">
      <c r="A1370" s="523"/>
      <c r="C1370" s="62"/>
      <c r="D1370" s="62"/>
      <c r="E1370" s="62"/>
      <c r="L1370" s="62"/>
      <c r="O1370" s="523"/>
    </row>
    <row r="1371" spans="1:15" s="51" customFormat="1" hidden="1">
      <c r="A1371" s="523"/>
      <c r="C1371" s="62"/>
      <c r="D1371" s="62"/>
      <c r="E1371" s="62"/>
      <c r="L1371" s="62"/>
      <c r="O1371" s="523"/>
    </row>
    <row r="1372" spans="1:15" s="51" customFormat="1" hidden="1">
      <c r="A1372" s="523"/>
      <c r="C1372" s="62"/>
      <c r="D1372" s="62"/>
      <c r="E1372" s="62"/>
      <c r="L1372" s="62"/>
      <c r="O1372" s="523"/>
    </row>
    <row r="1373" spans="1:15" s="51" customFormat="1" hidden="1">
      <c r="A1373" s="523"/>
      <c r="C1373" s="62"/>
      <c r="D1373" s="62"/>
      <c r="E1373" s="62"/>
      <c r="L1373" s="62"/>
      <c r="O1373" s="523"/>
    </row>
    <row r="1374" spans="1:15" s="51" customFormat="1" hidden="1">
      <c r="A1374" s="523"/>
      <c r="C1374" s="62"/>
      <c r="D1374" s="62"/>
      <c r="E1374" s="62"/>
      <c r="L1374" s="62"/>
      <c r="O1374" s="523"/>
    </row>
    <row r="1375" spans="1:15" s="51" customFormat="1" hidden="1">
      <c r="A1375" s="523"/>
      <c r="C1375" s="62"/>
      <c r="D1375" s="62"/>
      <c r="E1375" s="62"/>
      <c r="L1375" s="62"/>
      <c r="O1375" s="523"/>
    </row>
    <row r="1376" spans="1:15" s="51" customFormat="1" hidden="1">
      <c r="A1376" s="523"/>
      <c r="C1376" s="62"/>
      <c r="D1376" s="62"/>
      <c r="E1376" s="62"/>
      <c r="L1376" s="62"/>
      <c r="O1376" s="523"/>
    </row>
    <row r="1377" spans="1:15" s="51" customFormat="1" hidden="1">
      <c r="A1377" s="523"/>
      <c r="C1377" s="62"/>
      <c r="D1377" s="62"/>
      <c r="E1377" s="62"/>
      <c r="L1377" s="62"/>
      <c r="O1377" s="523"/>
    </row>
    <row r="1378" spans="1:15" hidden="1"/>
    <row r="1379" spans="1:15" hidden="1"/>
    <row r="1380" spans="1:15" hidden="1"/>
    <row r="1381" spans="1:15" hidden="1"/>
    <row r="1382" spans="1:15" hidden="1"/>
    <row r="1383" spans="1:15" hidden="1"/>
    <row r="1384" spans="1:15" hidden="1"/>
    <row r="1385" spans="1:15" hidden="1"/>
    <row r="1386" spans="1:15" hidden="1"/>
    <row r="1387" spans="1:15" hidden="1"/>
    <row r="1388" spans="1:15" hidden="1"/>
    <row r="1389" spans="1:15" hidden="1"/>
    <row r="1390" spans="1:15" ht="16.5" hidden="1" customHeight="1">
      <c r="B1390" s="680"/>
    </row>
    <row r="1391" spans="1:15" ht="16.5" hidden="1" customHeight="1">
      <c r="B1391" s="680"/>
    </row>
    <row r="1392" spans="1:15" hidden="1"/>
    <row r="1393" spans="2:243" ht="15" hidden="1">
      <c r="B1393" s="699"/>
      <c r="E1393" s="249"/>
      <c r="M1393" s="676"/>
    </row>
    <row r="1394" spans="2:243" ht="9.75" hidden="1" customHeight="1">
      <c r="B1394" s="158"/>
      <c r="C1394" s="171"/>
      <c r="D1394" s="171"/>
      <c r="E1394" s="171"/>
      <c r="F1394" s="158"/>
      <c r="G1394" s="158"/>
      <c r="H1394" s="158"/>
      <c r="I1394" s="158"/>
      <c r="J1394" s="158"/>
      <c r="K1394" s="158"/>
      <c r="L1394" s="171"/>
      <c r="M1394" s="158"/>
      <c r="N1394" s="158"/>
    </row>
    <row r="1395" spans="2:243" ht="18.75" hidden="1" customHeight="1">
      <c r="B1395" s="1700"/>
      <c r="C1395" s="1700"/>
      <c r="D1395" s="1700"/>
      <c r="E1395" s="1700"/>
      <c r="F1395" s="1700"/>
      <c r="G1395" s="1700"/>
      <c r="H1395" s="1700"/>
      <c r="I1395" s="1700"/>
      <c r="J1395" s="1700"/>
      <c r="K1395" s="1700"/>
      <c r="L1395" s="1700"/>
      <c r="M1395" s="1700"/>
      <c r="N1395" s="1700"/>
      <c r="O1395" s="667"/>
      <c r="P1395" s="668"/>
      <c r="Q1395" s="668"/>
      <c r="R1395" s="668"/>
      <c r="S1395" s="668"/>
      <c r="T1395" s="668"/>
      <c r="U1395" s="668"/>
      <c r="V1395" s="668"/>
      <c r="W1395" s="668"/>
      <c r="X1395" s="668"/>
      <c r="Y1395" s="668"/>
      <c r="Z1395" s="668"/>
      <c r="IE1395" s="668"/>
      <c r="IF1395" s="668"/>
      <c r="IG1395" s="668"/>
      <c r="IH1395" s="668"/>
      <c r="II1395" s="668"/>
    </row>
    <row r="1396" spans="2:243" ht="18.75" hidden="1" customHeight="1">
      <c r="B1396" s="1700"/>
      <c r="C1396" s="1700"/>
      <c r="D1396" s="1700"/>
      <c r="E1396" s="1700"/>
      <c r="F1396" s="1700"/>
      <c r="G1396" s="1700"/>
      <c r="H1396" s="1700"/>
      <c r="I1396" s="1700"/>
      <c r="J1396" s="1700"/>
      <c r="K1396" s="1700"/>
      <c r="L1396" s="1700"/>
      <c r="M1396" s="1700"/>
      <c r="N1396" s="1700"/>
      <c r="O1396" s="667"/>
      <c r="P1396" s="668"/>
      <c r="Q1396" s="668"/>
      <c r="R1396" s="668"/>
      <c r="S1396" s="668"/>
      <c r="T1396" s="668"/>
      <c r="U1396" s="668"/>
      <c r="V1396" s="668"/>
      <c r="W1396" s="668"/>
      <c r="X1396" s="668"/>
      <c r="Y1396" s="668"/>
      <c r="Z1396" s="668"/>
      <c r="IE1396" s="668"/>
      <c r="IF1396" s="668"/>
      <c r="IG1396" s="668"/>
      <c r="IH1396" s="668"/>
      <c r="II1396" s="668"/>
    </row>
    <row r="1397" spans="2:243" ht="9.75" hidden="1" customHeight="1">
      <c r="B1397" s="700"/>
      <c r="C1397" s="700"/>
      <c r="E1397" s="700"/>
      <c r="F1397" s="701"/>
      <c r="G1397" s="701"/>
      <c r="H1397" s="701"/>
      <c r="I1397" s="701"/>
      <c r="J1397" s="701"/>
      <c r="K1397" s="701"/>
      <c r="L1397" s="701"/>
      <c r="M1397" s="701"/>
      <c r="N1397" s="701"/>
      <c r="O1397" s="667"/>
      <c r="P1397" s="668"/>
      <c r="Q1397" s="668"/>
      <c r="R1397" s="668"/>
      <c r="S1397" s="668"/>
      <c r="T1397" s="668"/>
      <c r="U1397" s="668"/>
      <c r="V1397" s="668"/>
      <c r="W1397" s="668"/>
      <c r="X1397" s="668"/>
      <c r="Y1397" s="668"/>
      <c r="Z1397" s="668"/>
      <c r="IE1397" s="668"/>
      <c r="IF1397" s="668"/>
      <c r="IG1397" s="668"/>
      <c r="IH1397" s="668"/>
      <c r="II1397" s="668"/>
    </row>
    <row r="1398" spans="2:243" ht="19.5" hidden="1" customHeight="1">
      <c r="B1398" s="1620"/>
      <c r="C1398" s="1620"/>
      <c r="D1398" s="1620"/>
      <c r="E1398" s="1620"/>
      <c r="F1398" s="1620"/>
      <c r="G1398" s="1620"/>
      <c r="H1398" s="1620"/>
      <c r="I1398" s="1620"/>
      <c r="J1398" s="1620"/>
      <c r="K1398" s="1620"/>
      <c r="L1398" s="1620"/>
      <c r="M1398" s="1620"/>
      <c r="N1398" s="1620"/>
      <c r="O1398" s="667"/>
      <c r="P1398" s="668"/>
      <c r="Q1398" s="668"/>
      <c r="R1398" s="668"/>
      <c r="S1398" s="668"/>
      <c r="T1398" s="668"/>
      <c r="U1398" s="668"/>
      <c r="V1398" s="668"/>
      <c r="W1398" s="668"/>
      <c r="X1398" s="668"/>
      <c r="Y1398" s="668"/>
      <c r="Z1398" s="668"/>
      <c r="IE1398" s="668"/>
      <c r="IF1398" s="668"/>
      <c r="IG1398" s="668"/>
      <c r="IH1398" s="668"/>
      <c r="II1398" s="668"/>
    </row>
    <row r="1399" spans="2:243" ht="7.5" hidden="1" customHeight="1">
      <c r="B1399" s="702"/>
      <c r="C1399" s="702"/>
      <c r="E1399" s="702"/>
      <c r="F1399" s="158"/>
      <c r="G1399" s="158"/>
      <c r="H1399" s="158"/>
      <c r="I1399" s="158"/>
      <c r="J1399" s="158"/>
      <c r="K1399" s="158"/>
      <c r="L1399" s="158"/>
      <c r="M1399" s="158"/>
      <c r="N1399" s="158"/>
      <c r="O1399" s="667"/>
      <c r="P1399" s="668"/>
      <c r="Q1399" s="668"/>
      <c r="R1399" s="668"/>
      <c r="S1399" s="668"/>
      <c r="T1399" s="668"/>
      <c r="U1399" s="668"/>
      <c r="V1399" s="668"/>
      <c r="W1399" s="668"/>
      <c r="X1399" s="668"/>
      <c r="Y1399" s="668"/>
      <c r="Z1399" s="668"/>
      <c r="IE1399" s="668"/>
      <c r="IF1399" s="668"/>
      <c r="IG1399" s="668"/>
      <c r="IH1399" s="668"/>
      <c r="II1399" s="668"/>
    </row>
    <row r="1400" spans="2:243" ht="18" hidden="1" customHeight="1">
      <c r="B1400" s="1696"/>
      <c r="C1400" s="1696"/>
      <c r="D1400" s="1696"/>
      <c r="E1400" s="1696"/>
      <c r="F1400" s="1696"/>
      <c r="G1400" s="1696"/>
      <c r="H1400" s="1696"/>
      <c r="I1400" s="1696"/>
      <c r="J1400" s="1696"/>
      <c r="K1400" s="1696"/>
      <c r="L1400" s="1696"/>
      <c r="M1400" s="1696"/>
      <c r="N1400" s="1696"/>
      <c r="O1400" s="667"/>
      <c r="P1400" s="668"/>
      <c r="Q1400" s="668"/>
      <c r="R1400" s="668"/>
      <c r="S1400" s="668"/>
      <c r="T1400" s="668"/>
      <c r="U1400" s="668"/>
      <c r="V1400" s="668"/>
      <c r="W1400" s="668"/>
      <c r="X1400" s="668"/>
      <c r="Y1400" s="668"/>
      <c r="Z1400" s="668"/>
      <c r="IE1400" s="668"/>
      <c r="IF1400" s="668"/>
      <c r="IG1400" s="668"/>
      <c r="IH1400" s="668"/>
      <c r="II1400" s="668"/>
    </row>
    <row r="1401" spans="2:243" ht="13.5" hidden="1" customHeight="1">
      <c r="B1401" s="1695"/>
      <c r="C1401" s="1695"/>
      <c r="D1401" s="1695"/>
      <c r="E1401" s="1695"/>
      <c r="F1401" s="1695"/>
      <c r="G1401" s="1695"/>
      <c r="H1401" s="1695"/>
      <c r="I1401" s="1695"/>
      <c r="J1401" s="1695"/>
      <c r="K1401" s="1695"/>
      <c r="L1401" s="1695"/>
      <c r="M1401" s="1695"/>
      <c r="N1401" s="1695"/>
      <c r="O1401" s="667"/>
      <c r="P1401" s="668"/>
      <c r="Q1401" s="668"/>
      <c r="R1401" s="668"/>
      <c r="S1401" s="668"/>
      <c r="T1401" s="668"/>
      <c r="U1401" s="668"/>
      <c r="V1401" s="668"/>
      <c r="W1401" s="668"/>
      <c r="X1401" s="668"/>
      <c r="Y1401" s="668"/>
      <c r="Z1401" s="668"/>
      <c r="IE1401" s="668"/>
      <c r="IF1401" s="668"/>
      <c r="IG1401" s="668"/>
      <c r="IH1401" s="668"/>
      <c r="II1401" s="668"/>
    </row>
    <row r="1402" spans="2:243" ht="18" hidden="1" customHeight="1">
      <c r="B1402" s="1703"/>
      <c r="C1402" s="1703"/>
      <c r="D1402" s="1703"/>
      <c r="E1402" s="1703"/>
      <c r="F1402" s="1703"/>
      <c r="G1402" s="1703"/>
      <c r="H1402" s="1703"/>
      <c r="I1402" s="1703"/>
      <c r="J1402" s="1703"/>
      <c r="K1402" s="1703"/>
      <c r="L1402" s="1703"/>
      <c r="M1402" s="1703"/>
      <c r="N1402" s="1703"/>
      <c r="O1402" s="667"/>
      <c r="P1402" s="668"/>
      <c r="Q1402" s="668"/>
      <c r="R1402" s="668"/>
      <c r="S1402" s="668"/>
      <c r="T1402" s="668"/>
      <c r="U1402" s="668"/>
      <c r="V1402" s="668"/>
      <c r="W1402" s="668"/>
      <c r="X1402" s="668"/>
      <c r="Y1402" s="668"/>
      <c r="Z1402" s="668"/>
      <c r="IE1402" s="703"/>
      <c r="IF1402" s="703"/>
      <c r="IG1402" s="703"/>
      <c r="IH1402" s="703"/>
      <c r="II1402" s="703"/>
    </row>
    <row r="1403" spans="2:243" ht="18" hidden="1" customHeight="1">
      <c r="B1403" s="1703"/>
      <c r="C1403" s="1703"/>
      <c r="D1403" s="1703"/>
      <c r="E1403" s="1703"/>
      <c r="F1403" s="1703"/>
      <c r="G1403" s="1703"/>
      <c r="H1403" s="1703"/>
      <c r="I1403" s="1703"/>
      <c r="J1403" s="1703"/>
      <c r="K1403" s="1703"/>
      <c r="L1403" s="1703"/>
      <c r="M1403" s="1703"/>
      <c r="N1403" s="1703"/>
      <c r="O1403" s="667"/>
      <c r="P1403" s="668"/>
      <c r="Q1403" s="668"/>
      <c r="R1403" s="668"/>
      <c r="S1403" s="668"/>
      <c r="T1403" s="668"/>
      <c r="U1403" s="668"/>
      <c r="V1403" s="668"/>
      <c r="W1403" s="668"/>
      <c r="X1403" s="668"/>
      <c r="Y1403" s="668"/>
      <c r="Z1403" s="668"/>
      <c r="IE1403" s="703"/>
      <c r="IF1403" s="703"/>
      <c r="IG1403" s="703"/>
      <c r="IH1403" s="703"/>
      <c r="II1403" s="703"/>
    </row>
    <row r="1404" spans="2:243" ht="18" hidden="1" customHeight="1">
      <c r="B1404" s="1702"/>
      <c r="C1404" s="1702"/>
      <c r="D1404" s="1702"/>
      <c r="E1404" s="1702"/>
      <c r="F1404" s="1702"/>
      <c r="G1404" s="1702"/>
      <c r="H1404" s="1702"/>
      <c r="I1404" s="1702"/>
      <c r="J1404" s="1702"/>
      <c r="K1404" s="1702"/>
      <c r="L1404" s="1702"/>
      <c r="M1404" s="1702"/>
      <c r="N1404" s="1702"/>
    </row>
    <row r="1405" spans="2:243" ht="18" hidden="1" customHeight="1">
      <c r="B1405" s="1702"/>
      <c r="C1405" s="1702"/>
      <c r="D1405" s="1702"/>
      <c r="E1405" s="1702"/>
      <c r="F1405" s="1702"/>
      <c r="G1405" s="1702"/>
      <c r="H1405" s="1702"/>
      <c r="I1405" s="1702"/>
      <c r="J1405" s="1702"/>
      <c r="K1405" s="1702"/>
      <c r="L1405" s="1702"/>
      <c r="M1405" s="1702"/>
      <c r="N1405" s="1702"/>
    </row>
    <row r="1406" spans="2:243" ht="18" hidden="1" customHeight="1">
      <c r="B1406" s="1702"/>
      <c r="C1406" s="1702"/>
      <c r="D1406" s="1702"/>
      <c r="E1406" s="1702"/>
      <c r="F1406" s="1702"/>
      <c r="G1406" s="1702"/>
      <c r="H1406" s="1702"/>
      <c r="I1406" s="1702"/>
      <c r="J1406" s="1702"/>
      <c r="K1406" s="1702"/>
      <c r="L1406" s="1702"/>
      <c r="M1406" s="1702"/>
      <c r="N1406" s="1702"/>
    </row>
    <row r="1407" spans="2:243" ht="18" hidden="1" customHeight="1">
      <c r="B1407" s="1702"/>
      <c r="C1407" s="1702"/>
      <c r="D1407" s="1702"/>
      <c r="E1407" s="1702"/>
      <c r="F1407" s="1702"/>
      <c r="G1407" s="1702"/>
      <c r="H1407" s="1702"/>
      <c r="I1407" s="1702"/>
      <c r="J1407" s="1702"/>
      <c r="K1407" s="1702"/>
      <c r="L1407" s="1702"/>
      <c r="M1407" s="1702"/>
      <c r="N1407" s="1702"/>
    </row>
    <row r="1408" spans="2:243" ht="10.5" hidden="1" customHeight="1">
      <c r="B1408" s="679"/>
      <c r="C1408" s="679"/>
      <c r="D1408" s="249"/>
      <c r="E1408" s="679"/>
      <c r="F1408" s="668"/>
      <c r="G1408" s="668"/>
      <c r="H1408" s="668"/>
      <c r="I1408" s="668"/>
      <c r="J1408" s="668"/>
      <c r="K1408" s="668"/>
      <c r="M1408" s="668"/>
      <c r="N1408" s="668"/>
    </row>
    <row r="1409" spans="1:236" ht="20.25" hidden="1" customHeight="1">
      <c r="B1409" s="704"/>
      <c r="C1409" s="679"/>
      <c r="D1409" s="249"/>
      <c r="E1409" s="679"/>
      <c r="F1409" s="668"/>
      <c r="G1409" s="668"/>
      <c r="H1409" s="668"/>
      <c r="I1409" s="668"/>
      <c r="J1409" s="668"/>
      <c r="K1409" s="668"/>
      <c r="M1409" s="668"/>
      <c r="N1409" s="668"/>
    </row>
    <row r="1410" spans="1:236" ht="19.5" hidden="1" customHeight="1">
      <c r="B1410" s="704"/>
      <c r="C1410" s="679"/>
      <c r="D1410" s="249"/>
      <c r="E1410" s="679"/>
      <c r="F1410" s="668"/>
      <c r="G1410" s="668"/>
      <c r="H1410" s="668"/>
      <c r="I1410" s="668"/>
      <c r="J1410" s="668"/>
      <c r="K1410" s="668"/>
      <c r="M1410" s="668"/>
      <c r="N1410" s="668"/>
    </row>
    <row r="1411" spans="1:236" hidden="1">
      <c r="B1411" s="1712"/>
      <c r="C1411" s="1712"/>
      <c r="D1411" s="1712"/>
      <c r="E1411" s="1712"/>
      <c r="F1411" s="1712"/>
      <c r="G1411" s="1712"/>
      <c r="H1411" s="1712"/>
      <c r="I1411" s="1712"/>
      <c r="J1411" s="1712"/>
      <c r="K1411" s="1712"/>
      <c r="L1411" s="1712"/>
      <c r="M1411" s="1712"/>
      <c r="N1411" s="705"/>
    </row>
    <row r="1412" spans="1:236" ht="18" hidden="1" customHeight="1">
      <c r="B1412" s="1715"/>
      <c r="C1412" s="1715"/>
      <c r="D1412" s="1715"/>
      <c r="E1412" s="1715"/>
      <c r="F1412" s="1715"/>
      <c r="G1412" s="1715"/>
      <c r="H1412" s="1715"/>
      <c r="I1412" s="1715"/>
      <c r="J1412" s="1715"/>
      <c r="K1412" s="1715"/>
      <c r="L1412" s="1715"/>
      <c r="M1412" s="1715"/>
      <c r="N1412" s="1715"/>
    </row>
    <row r="1413" spans="1:236" ht="13.5" hidden="1" customHeight="1">
      <c r="B1413" s="679"/>
      <c r="C1413" s="679"/>
      <c r="D1413" s="249"/>
      <c r="E1413" s="679"/>
      <c r="F1413" s="668"/>
      <c r="G1413" s="668"/>
      <c r="H1413" s="668"/>
      <c r="I1413" s="668"/>
      <c r="J1413" s="668"/>
      <c r="K1413" s="668"/>
      <c r="M1413" s="668"/>
      <c r="N1413" s="668"/>
    </row>
    <row r="1414" spans="1:236" hidden="1">
      <c r="B1414" s="704"/>
      <c r="D1414" s="249"/>
    </row>
    <row r="1415" spans="1:236" ht="10.5" hidden="1" customHeight="1"/>
    <row r="1416" spans="1:236" s="709" customFormat="1" ht="17.25" hidden="1" customHeight="1">
      <c r="A1416" s="706"/>
      <c r="B1416" s="669"/>
      <c r="C1416" s="1716"/>
      <c r="D1416" s="1716"/>
      <c r="E1416" s="1716"/>
      <c r="F1416" s="1716"/>
      <c r="G1416" s="1716"/>
      <c r="H1416" s="1716"/>
      <c r="I1416" s="1716"/>
      <c r="J1416" s="1716"/>
      <c r="K1416" s="1716"/>
      <c r="L1416" s="1714"/>
      <c r="M1416" s="1714"/>
      <c r="N1416" s="707"/>
      <c r="O1416" s="708"/>
    </row>
    <row r="1417" spans="1:236" s="712" customFormat="1" ht="16.5" hidden="1" customHeight="1">
      <c r="A1417" s="677"/>
      <c r="B1417" s="710"/>
      <c r="C1417" s="1709"/>
      <c r="D1417" s="1709"/>
      <c r="E1417" s="1709"/>
      <c r="F1417" s="1709"/>
      <c r="G1417" s="1709"/>
      <c r="H1417" s="1709"/>
      <c r="I1417" s="1709"/>
      <c r="J1417" s="1709"/>
      <c r="K1417" s="1709"/>
      <c r="L1417" s="1713"/>
      <c r="M1417" s="1713"/>
      <c r="N1417" s="674"/>
      <c r="O1417" s="711"/>
      <c r="IA1417" s="713"/>
      <c r="IB1417" s="714"/>
    </row>
    <row r="1418" spans="1:236" s="712" customFormat="1" ht="16.5" hidden="1" customHeight="1">
      <c r="A1418" s="677"/>
      <c r="B1418" s="710"/>
      <c r="C1418" s="1709"/>
      <c r="D1418" s="1709"/>
      <c r="E1418" s="1709"/>
      <c r="F1418" s="1709"/>
      <c r="G1418" s="1709"/>
      <c r="H1418" s="1709"/>
      <c r="I1418" s="1709"/>
      <c r="J1418" s="1709"/>
      <c r="K1418" s="1709"/>
      <c r="L1418" s="1713"/>
      <c r="M1418" s="1713"/>
      <c r="N1418" s="674"/>
      <c r="O1418" s="711"/>
      <c r="IA1418" s="713"/>
      <c r="IB1418" s="714"/>
    </row>
    <row r="1419" spans="1:236" s="712" customFormat="1" ht="16.5" hidden="1" customHeight="1">
      <c r="A1419" s="677"/>
      <c r="B1419" s="710"/>
      <c r="C1419" s="1709"/>
      <c r="D1419" s="1709"/>
      <c r="E1419" s="1709"/>
      <c r="F1419" s="1709"/>
      <c r="G1419" s="1709"/>
      <c r="H1419" s="1709"/>
      <c r="I1419" s="1709"/>
      <c r="J1419" s="1709"/>
      <c r="K1419" s="1709"/>
      <c r="L1419" s="1713"/>
      <c r="M1419" s="1713"/>
      <c r="N1419" s="674"/>
      <c r="O1419" s="711"/>
      <c r="IA1419" s="714"/>
      <c r="IB1419" s="714"/>
    </row>
    <row r="1420" spans="1:236" s="712" customFormat="1" ht="16.5" hidden="1" customHeight="1">
      <c r="A1420" s="677"/>
      <c r="B1420" s="710"/>
      <c r="C1420" s="1709"/>
      <c r="D1420" s="1709"/>
      <c r="E1420" s="1709"/>
      <c r="F1420" s="1709"/>
      <c r="G1420" s="1709"/>
      <c r="H1420" s="1709"/>
      <c r="I1420" s="1709"/>
      <c r="J1420" s="1709"/>
      <c r="K1420" s="1709"/>
      <c r="L1420" s="1713"/>
      <c r="M1420" s="1713"/>
      <c r="N1420" s="674"/>
      <c r="O1420" s="711"/>
      <c r="IA1420" s="714"/>
      <c r="IB1420" s="714"/>
    </row>
    <row r="1421" spans="1:236" s="712" customFormat="1" ht="16.5" hidden="1" customHeight="1">
      <c r="A1421" s="677"/>
      <c r="B1421" s="710"/>
      <c r="C1421" s="1709"/>
      <c r="D1421" s="1709"/>
      <c r="E1421" s="1709"/>
      <c r="F1421" s="1709"/>
      <c r="G1421" s="1709"/>
      <c r="H1421" s="1709"/>
      <c r="I1421" s="1709"/>
      <c r="J1421" s="1709"/>
      <c r="K1421" s="1709"/>
      <c r="L1421" s="1713"/>
      <c r="M1421" s="1713"/>
      <c r="N1421" s="674"/>
      <c r="O1421" s="711"/>
    </row>
    <row r="1422" spans="1:236" s="712" customFormat="1" ht="17.25" hidden="1" customHeight="1">
      <c r="A1422" s="677"/>
      <c r="B1422" s="1710"/>
      <c r="C1422" s="1710"/>
      <c r="D1422" s="1710"/>
      <c r="E1422" s="1710"/>
      <c r="F1422" s="1710"/>
      <c r="G1422" s="1710"/>
      <c r="H1422" s="1710"/>
      <c r="I1422" s="1710"/>
      <c r="J1422" s="1710"/>
      <c r="K1422" s="1710"/>
      <c r="L1422" s="1711"/>
      <c r="M1422" s="1711"/>
      <c r="N1422" s="674"/>
      <c r="O1422" s="711"/>
    </row>
    <row r="1423" spans="1:236" ht="4.5" hidden="1" customHeight="1">
      <c r="B1423" s="676"/>
      <c r="E1423" s="668"/>
      <c r="F1423" s="668"/>
      <c r="G1423" s="668"/>
      <c r="H1423" s="668"/>
      <c r="I1423" s="668"/>
      <c r="J1423" s="676"/>
      <c r="K1423" s="676"/>
      <c r="L1423" s="715"/>
      <c r="M1423" s="180"/>
    </row>
    <row r="1424" spans="1:236" ht="19.5" hidden="1" customHeight="1">
      <c r="B1424" s="1701"/>
      <c r="C1424" s="1701"/>
      <c r="D1424" s="1701"/>
      <c r="E1424" s="1701"/>
      <c r="F1424" s="1701"/>
      <c r="G1424" s="1701"/>
      <c r="H1424" s="1701"/>
      <c r="I1424" s="1701"/>
      <c r="J1424" s="1701"/>
      <c r="K1424" s="1701"/>
      <c r="L1424" s="1701"/>
      <c r="M1424" s="1701"/>
      <c r="N1424" s="1701"/>
    </row>
    <row r="1425" spans="2:14" hidden="1">
      <c r="B1425" s="601"/>
      <c r="C1425" s="716"/>
      <c r="D1425" s="716"/>
      <c r="E1425" s="716"/>
      <c r="F1425" s="716"/>
      <c r="G1425" s="716"/>
      <c r="H1425" s="716"/>
      <c r="I1425" s="716"/>
      <c r="J1425" s="716"/>
      <c r="K1425" s="716"/>
      <c r="L1425" s="716"/>
      <c r="M1425" s="716"/>
      <c r="N1425" s="671"/>
    </row>
    <row r="1426" spans="2:14" ht="6" hidden="1" customHeight="1"/>
    <row r="1427" spans="2:14" hidden="1"/>
    <row r="1428" spans="2:14" hidden="1"/>
    <row r="1429" spans="2:14" hidden="1"/>
    <row r="1430" spans="2:14" hidden="1"/>
    <row r="1431" spans="2:14" hidden="1"/>
    <row r="1432" spans="2:14" hidden="1"/>
    <row r="1433" spans="2:14" hidden="1"/>
    <row r="1434" spans="2:14" hidden="1"/>
    <row r="1435" spans="2:14" hidden="1"/>
    <row r="1436" spans="2:14" hidden="1"/>
    <row r="1437" spans="2:14" hidden="1"/>
    <row r="1438" spans="2:14" hidden="1"/>
    <row r="1439" spans="2:14" hidden="1"/>
    <row r="1440" spans="2:14"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idden="1"/>
    <row r="65537" hidden="1"/>
    <row r="65538" hidden="1"/>
    <row r="65539" hidden="1"/>
    <row r="65540" hidden="1"/>
    <row r="65541" hidden="1"/>
    <row r="65542" hidden="1"/>
    <row r="65543" hidden="1"/>
    <row r="65544" hidden="1"/>
    <row r="65545" hidden="1"/>
    <row r="65546" hidden="1"/>
    <row r="65547" hidden="1"/>
    <row r="65548" hidden="1"/>
    <row r="65549" hidden="1"/>
    <row r="65550" hidden="1"/>
    <row r="65551" hidden="1"/>
    <row r="65552" hidden="1"/>
    <row r="65553" hidden="1"/>
    <row r="65554" hidden="1"/>
    <row r="65555" hidden="1"/>
    <row r="65556" hidden="1"/>
    <row r="65557" hidden="1"/>
    <row r="65558" hidden="1"/>
    <row r="65559" hidden="1"/>
    <row r="65560" hidden="1"/>
    <row r="65561" hidden="1"/>
    <row r="65562" hidden="1"/>
    <row r="65563" hidden="1"/>
    <row r="65564" hidden="1"/>
    <row r="65565" hidden="1"/>
    <row r="65566" hidden="1"/>
    <row r="65567" hidden="1"/>
    <row r="65568" hidden="1"/>
    <row r="65569" hidden="1"/>
    <row r="65570" hidden="1"/>
    <row r="65571" hidden="1"/>
    <row r="65572" hidden="1"/>
    <row r="65573" hidden="1"/>
    <row r="65574" hidden="1"/>
    <row r="65575" hidden="1"/>
    <row r="65576" hidden="1"/>
    <row r="65577" hidden="1"/>
    <row r="65578" hidden="1"/>
    <row r="65579" hidden="1"/>
    <row r="65580" hidden="1"/>
    <row r="65581" hidden="1"/>
    <row r="65582" hidden="1"/>
    <row r="65583" hidden="1"/>
    <row r="65584" hidden="1"/>
    <row r="65585" hidden="1"/>
    <row r="65586" hidden="1"/>
    <row r="65587" hidden="1"/>
    <row r="65588" hidden="1"/>
    <row r="65589" hidden="1"/>
    <row r="65590" hidden="1"/>
    <row r="65591" hidden="1"/>
    <row r="65592" hidden="1"/>
    <row r="65593" hidden="1"/>
    <row r="65594" hidden="1"/>
    <row r="65595" hidden="1"/>
    <row r="65596" hidden="1"/>
    <row r="65597" hidden="1"/>
    <row r="65598" hidden="1"/>
    <row r="65599" hidden="1"/>
    <row r="65600" hidden="1"/>
    <row r="65601" hidden="1"/>
    <row r="65602" hidden="1"/>
    <row r="65603" hidden="1"/>
    <row r="65604" hidden="1"/>
    <row r="65605" hidden="1"/>
    <row r="65606" hidden="1"/>
    <row r="65607" hidden="1"/>
    <row r="65608" hidden="1"/>
    <row r="65609" hidden="1"/>
    <row r="65610" hidden="1"/>
    <row r="65611" hidden="1"/>
    <row r="65612" hidden="1"/>
    <row r="65613" hidden="1"/>
    <row r="65614" hidden="1"/>
    <row r="65615" hidden="1"/>
    <row r="65616" hidden="1"/>
    <row r="65617" hidden="1"/>
    <row r="65618" hidden="1"/>
    <row r="65619" hidden="1"/>
    <row r="65620" hidden="1"/>
    <row r="65621" hidden="1"/>
    <row r="65622" hidden="1"/>
    <row r="65623" hidden="1"/>
    <row r="65624" hidden="1"/>
    <row r="65625" hidden="1"/>
    <row r="65626" hidden="1"/>
    <row r="65627" hidden="1"/>
    <row r="65628" hidden="1"/>
    <row r="65629" hidden="1"/>
    <row r="65630" hidden="1"/>
    <row r="65631" hidden="1"/>
    <row r="65632" hidden="1"/>
    <row r="65633" hidden="1"/>
    <row r="65634" hidden="1"/>
    <row r="65635" hidden="1"/>
    <row r="65636" hidden="1"/>
    <row r="65637" hidden="1"/>
    <row r="65638" hidden="1"/>
    <row r="65639" hidden="1"/>
    <row r="65640" hidden="1"/>
    <row r="65641" hidden="1"/>
    <row r="65642" hidden="1"/>
    <row r="65643" hidden="1"/>
    <row r="65644" hidden="1"/>
    <row r="65645" hidden="1"/>
    <row r="65646" hidden="1"/>
    <row r="65647" hidden="1"/>
    <row r="65648" hidden="1"/>
    <row r="65649" hidden="1"/>
    <row r="65650" hidden="1"/>
    <row r="65651" hidden="1"/>
    <row r="65652" hidden="1"/>
    <row r="65653" hidden="1"/>
    <row r="65654" hidden="1"/>
    <row r="65655" hidden="1"/>
    <row r="65656" hidden="1"/>
    <row r="65657" hidden="1"/>
    <row r="65658" hidden="1"/>
    <row r="65659" hidden="1"/>
    <row r="65660" hidden="1"/>
    <row r="65661" hidden="1"/>
    <row r="65662" hidden="1"/>
    <row r="65663" hidden="1"/>
    <row r="65664" hidden="1"/>
    <row r="65665" hidden="1"/>
    <row r="65666" hidden="1"/>
    <row r="65667" hidden="1"/>
    <row r="65668" hidden="1"/>
    <row r="65669" hidden="1"/>
    <row r="65670" hidden="1"/>
    <row r="65671" hidden="1"/>
    <row r="65672" hidden="1"/>
    <row r="65673" hidden="1"/>
    <row r="65674" hidden="1"/>
    <row r="65675" hidden="1"/>
    <row r="65676" hidden="1"/>
    <row r="65677" hidden="1"/>
    <row r="65678" hidden="1"/>
    <row r="65679" hidden="1"/>
    <row r="65680" hidden="1"/>
    <row r="65681" hidden="1"/>
    <row r="65682" hidden="1"/>
    <row r="65683" hidden="1"/>
    <row r="65684" hidden="1"/>
    <row r="65685" hidden="1"/>
    <row r="65686" hidden="1"/>
    <row r="65687" hidden="1"/>
    <row r="65688" hidden="1"/>
    <row r="65689" hidden="1"/>
    <row r="65690" hidden="1"/>
    <row r="65691" hidden="1"/>
    <row r="65692" hidden="1"/>
    <row r="65693" hidden="1"/>
    <row r="65694" hidden="1"/>
    <row r="65695" hidden="1"/>
    <row r="65696" hidden="1"/>
    <row r="65697" hidden="1"/>
    <row r="65698" hidden="1"/>
    <row r="65699" hidden="1"/>
    <row r="65700" hidden="1"/>
    <row r="65701" hidden="1"/>
    <row r="65702" hidden="1"/>
    <row r="65703" hidden="1"/>
    <row r="65704" hidden="1"/>
    <row r="65705" hidden="1"/>
    <row r="65706" hidden="1"/>
    <row r="65707" hidden="1"/>
    <row r="65708" hidden="1"/>
    <row r="65709" hidden="1"/>
    <row r="65710" hidden="1"/>
    <row r="65711" hidden="1"/>
    <row r="65712" hidden="1"/>
    <row r="65713" hidden="1"/>
    <row r="65714" hidden="1"/>
    <row r="65715" hidden="1"/>
    <row r="65716" hidden="1"/>
    <row r="65717" hidden="1"/>
    <row r="65718" hidden="1"/>
    <row r="65719" hidden="1"/>
    <row r="65720" hidden="1"/>
    <row r="65721" hidden="1"/>
    <row r="65722" hidden="1"/>
    <row r="65723" hidden="1"/>
    <row r="65724" hidden="1"/>
    <row r="65725" hidden="1"/>
    <row r="65726" hidden="1"/>
    <row r="65727" hidden="1"/>
    <row r="65728" hidden="1"/>
    <row r="65729" hidden="1"/>
    <row r="65730" hidden="1"/>
    <row r="65731" hidden="1"/>
    <row r="65732" hidden="1"/>
    <row r="65733" hidden="1"/>
    <row r="65734" hidden="1"/>
    <row r="65735" hidden="1"/>
    <row r="65736" hidden="1"/>
    <row r="65737" hidden="1"/>
    <row r="65738" hidden="1"/>
    <row r="65739" hidden="1"/>
    <row r="65740" hidden="1"/>
    <row r="65741" hidden="1"/>
    <row r="65742" hidden="1"/>
    <row r="65743" hidden="1"/>
    <row r="65744" hidden="1"/>
    <row r="65745" hidden="1"/>
    <row r="65746" hidden="1"/>
    <row r="65747" hidden="1"/>
    <row r="65748" hidden="1"/>
    <row r="65749" hidden="1"/>
    <row r="65750" hidden="1"/>
    <row r="65751" hidden="1"/>
    <row r="65752" hidden="1"/>
    <row r="65753" hidden="1"/>
    <row r="65754" hidden="1"/>
    <row r="65755" hidden="1"/>
    <row r="65756" hidden="1"/>
    <row r="65757" hidden="1"/>
    <row r="65758" hidden="1"/>
    <row r="65759" hidden="1"/>
    <row r="65760" hidden="1"/>
    <row r="65761" hidden="1"/>
    <row r="65762" hidden="1"/>
    <row r="65763" hidden="1"/>
    <row r="65764" hidden="1"/>
    <row r="65765" hidden="1"/>
    <row r="65766" hidden="1"/>
    <row r="65767" hidden="1"/>
    <row r="65768" hidden="1"/>
    <row r="65769" hidden="1"/>
    <row r="65770" hidden="1"/>
    <row r="65771" hidden="1"/>
    <row r="65772" hidden="1"/>
    <row r="65773" hidden="1"/>
    <row r="65774" hidden="1"/>
    <row r="65775" hidden="1"/>
    <row r="65776" hidden="1"/>
    <row r="65777" hidden="1"/>
    <row r="65778" hidden="1"/>
    <row r="65779" hidden="1"/>
    <row r="65780" hidden="1"/>
    <row r="65781" hidden="1"/>
    <row r="65782" hidden="1"/>
    <row r="65783" hidden="1"/>
    <row r="65784" hidden="1"/>
    <row r="65785" hidden="1"/>
    <row r="65786" hidden="1"/>
    <row r="65787" hidden="1"/>
    <row r="65788" hidden="1"/>
    <row r="65789" hidden="1"/>
    <row r="65790" hidden="1"/>
    <row r="65791" hidden="1"/>
    <row r="65792" hidden="1"/>
    <row r="65793" hidden="1"/>
    <row r="65794" hidden="1"/>
    <row r="65795" hidden="1"/>
    <row r="65796" hidden="1"/>
    <row r="65797" hidden="1"/>
    <row r="65798" hidden="1"/>
    <row r="65799" hidden="1"/>
    <row r="65800" hidden="1"/>
    <row r="65801" hidden="1"/>
    <row r="65802" hidden="1"/>
    <row r="65803" hidden="1"/>
    <row r="65804" hidden="1"/>
    <row r="65805" hidden="1"/>
    <row r="65806" hidden="1"/>
    <row r="65807" hidden="1"/>
    <row r="65808" hidden="1"/>
    <row r="65809" hidden="1"/>
    <row r="65810" hidden="1"/>
    <row r="65811" hidden="1"/>
    <row r="65812" hidden="1"/>
    <row r="65813" hidden="1"/>
    <row r="65814" hidden="1"/>
    <row r="65815" hidden="1"/>
    <row r="65816" hidden="1"/>
    <row r="65817" hidden="1"/>
    <row r="65818" hidden="1"/>
    <row r="65819" hidden="1"/>
    <row r="65820" hidden="1"/>
    <row r="65821" hidden="1"/>
    <row r="65822" hidden="1"/>
    <row r="65823" hidden="1"/>
    <row r="65824" hidden="1"/>
    <row r="65825" hidden="1"/>
    <row r="65826" hidden="1"/>
    <row r="65827" hidden="1"/>
    <row r="65828" hidden="1"/>
    <row r="65829" hidden="1"/>
    <row r="65830" hidden="1"/>
    <row r="65831" hidden="1"/>
    <row r="65832" hidden="1"/>
    <row r="65833" hidden="1"/>
    <row r="65834" hidden="1"/>
    <row r="65835" hidden="1"/>
    <row r="65836" hidden="1"/>
    <row r="65837" hidden="1"/>
    <row r="65838" hidden="1"/>
    <row r="65839" hidden="1"/>
    <row r="65840" hidden="1"/>
    <row r="65841" hidden="1"/>
    <row r="65842" hidden="1"/>
    <row r="65843" hidden="1"/>
    <row r="65844" hidden="1"/>
    <row r="65845" hidden="1"/>
    <row r="65846" hidden="1"/>
    <row r="65847" hidden="1"/>
    <row r="65848" hidden="1"/>
    <row r="65849" hidden="1"/>
    <row r="65850" hidden="1"/>
    <row r="65851" hidden="1"/>
    <row r="65852" hidden="1"/>
    <row r="65853" hidden="1"/>
    <row r="65854" hidden="1"/>
    <row r="65855" hidden="1"/>
    <row r="65856" hidden="1"/>
    <row r="65857" hidden="1"/>
    <row r="65858" hidden="1"/>
    <row r="65859" hidden="1"/>
    <row r="65860" hidden="1"/>
    <row r="65861" hidden="1"/>
    <row r="65862" hidden="1"/>
    <row r="65863" hidden="1"/>
    <row r="65864" hidden="1"/>
    <row r="65865" hidden="1"/>
    <row r="65866" hidden="1"/>
    <row r="65867" hidden="1"/>
    <row r="65868" hidden="1"/>
    <row r="65869" hidden="1"/>
    <row r="65870" hidden="1"/>
    <row r="65871" hidden="1"/>
    <row r="65872" hidden="1"/>
    <row r="65873" hidden="1"/>
    <row r="65874" hidden="1"/>
    <row r="65875" hidden="1"/>
    <row r="65876" hidden="1"/>
    <row r="65877" hidden="1"/>
    <row r="65878" hidden="1"/>
    <row r="65879" hidden="1"/>
    <row r="65880" hidden="1"/>
    <row r="65881" hidden="1"/>
    <row r="65882" hidden="1"/>
    <row r="65883" hidden="1"/>
    <row r="65884" hidden="1"/>
    <row r="65885" hidden="1"/>
    <row r="65886" hidden="1"/>
    <row r="65887" hidden="1"/>
    <row r="65888" hidden="1"/>
    <row r="65889" hidden="1"/>
    <row r="65890" hidden="1"/>
    <row r="65891" hidden="1"/>
    <row r="65892" hidden="1"/>
    <row r="65893" hidden="1"/>
    <row r="65894" hidden="1"/>
    <row r="65895" hidden="1"/>
    <row r="65896" hidden="1"/>
    <row r="65897" hidden="1"/>
    <row r="65898" hidden="1"/>
    <row r="65899" hidden="1"/>
    <row r="65900" hidden="1"/>
    <row r="65901" hidden="1"/>
    <row r="65902" hidden="1"/>
    <row r="65903" hidden="1"/>
    <row r="65904" hidden="1"/>
    <row r="65905" hidden="1"/>
    <row r="65906" hidden="1"/>
    <row r="65907" hidden="1"/>
    <row r="65908" hidden="1"/>
    <row r="65909" hidden="1"/>
    <row r="65910" hidden="1"/>
    <row r="65911" hidden="1"/>
    <row r="65912" hidden="1"/>
    <row r="65913" hidden="1"/>
    <row r="65914" hidden="1"/>
    <row r="65915" hidden="1"/>
    <row r="65916" hidden="1"/>
    <row r="65917" hidden="1"/>
    <row r="65918" hidden="1"/>
    <row r="65919" hidden="1"/>
    <row r="65920" hidden="1"/>
    <row r="65921" hidden="1"/>
    <row r="65922" hidden="1"/>
    <row r="65923" hidden="1"/>
    <row r="65924" hidden="1"/>
    <row r="65925" hidden="1"/>
    <row r="65926" hidden="1"/>
    <row r="65927" hidden="1"/>
    <row r="65928" hidden="1"/>
    <row r="65929" hidden="1"/>
    <row r="65930" hidden="1"/>
    <row r="65931" hidden="1"/>
    <row r="65932" hidden="1"/>
    <row r="65933" hidden="1"/>
    <row r="65934" hidden="1"/>
    <row r="65935" hidden="1"/>
    <row r="65936" hidden="1"/>
    <row r="65937" hidden="1"/>
    <row r="65938" hidden="1"/>
    <row r="65939" hidden="1"/>
    <row r="65940" hidden="1"/>
    <row r="65941" hidden="1"/>
    <row r="65942" hidden="1"/>
    <row r="65943" hidden="1"/>
    <row r="65944" hidden="1"/>
    <row r="65945" hidden="1"/>
    <row r="65946" hidden="1"/>
    <row r="65947" hidden="1"/>
    <row r="65948" hidden="1"/>
    <row r="65949" hidden="1"/>
    <row r="65950" hidden="1"/>
    <row r="65951" hidden="1"/>
    <row r="65952" hidden="1"/>
    <row r="65953" hidden="1"/>
    <row r="65954" hidden="1"/>
    <row r="65955" hidden="1"/>
    <row r="65956" hidden="1"/>
    <row r="65957" hidden="1"/>
    <row r="65958" hidden="1"/>
    <row r="65959" hidden="1"/>
    <row r="65960" hidden="1"/>
    <row r="65961" hidden="1"/>
    <row r="65962" hidden="1"/>
    <row r="65963" hidden="1"/>
    <row r="65964" hidden="1"/>
    <row r="65965" hidden="1"/>
    <row r="65966" hidden="1"/>
    <row r="65967" hidden="1"/>
    <row r="65968" hidden="1"/>
    <row r="65969" hidden="1"/>
    <row r="65970" hidden="1"/>
    <row r="65971" hidden="1"/>
    <row r="65972" hidden="1"/>
    <row r="65973" hidden="1"/>
    <row r="65974" hidden="1"/>
    <row r="65975" hidden="1"/>
    <row r="65976" hidden="1"/>
    <row r="65977" hidden="1"/>
    <row r="65978" hidden="1"/>
    <row r="65979" hidden="1"/>
    <row r="65980" hidden="1"/>
    <row r="65981" hidden="1"/>
    <row r="65982" hidden="1"/>
    <row r="65983" hidden="1"/>
    <row r="65984" hidden="1"/>
    <row r="65985" hidden="1"/>
    <row r="65986" hidden="1"/>
    <row r="65987" hidden="1"/>
    <row r="65988" hidden="1"/>
    <row r="65989" hidden="1"/>
    <row r="65990" hidden="1"/>
    <row r="65991" hidden="1"/>
    <row r="65992" hidden="1"/>
    <row r="65993" hidden="1"/>
    <row r="65994" hidden="1"/>
    <row r="65995" hidden="1"/>
    <row r="65996" hidden="1"/>
    <row r="65997" hidden="1"/>
    <row r="65998" hidden="1"/>
    <row r="65999" hidden="1"/>
    <row r="66000" hidden="1"/>
    <row r="66001" hidden="1"/>
    <row r="66002" hidden="1"/>
    <row r="66003" hidden="1"/>
    <row r="66004" hidden="1"/>
    <row r="66005" hidden="1"/>
    <row r="66006" hidden="1"/>
    <row r="66007" hidden="1"/>
    <row r="66008" hidden="1"/>
    <row r="66009" hidden="1"/>
    <row r="66010" hidden="1"/>
    <row r="66011" hidden="1"/>
    <row r="66012" hidden="1"/>
    <row r="66013" hidden="1"/>
    <row r="66014" hidden="1"/>
    <row r="66015" hidden="1"/>
    <row r="66016" hidden="1"/>
    <row r="66017" hidden="1"/>
    <row r="66018" hidden="1"/>
    <row r="66019" hidden="1"/>
    <row r="66020" hidden="1"/>
    <row r="66021" hidden="1"/>
    <row r="66022" hidden="1"/>
    <row r="66023" hidden="1"/>
    <row r="66024" hidden="1"/>
    <row r="66025" hidden="1"/>
    <row r="66026" hidden="1"/>
    <row r="66027" hidden="1"/>
    <row r="66028" hidden="1"/>
    <row r="66029" hidden="1"/>
    <row r="66030" hidden="1"/>
    <row r="66031" hidden="1"/>
    <row r="66032" hidden="1"/>
    <row r="66033" hidden="1"/>
    <row r="66034" hidden="1"/>
    <row r="66035" hidden="1"/>
    <row r="66036" hidden="1"/>
    <row r="66037" hidden="1"/>
    <row r="66038" hidden="1"/>
    <row r="66039" hidden="1"/>
    <row r="66040" hidden="1"/>
    <row r="66041" hidden="1"/>
    <row r="66042" hidden="1"/>
    <row r="66043" hidden="1"/>
    <row r="66044" hidden="1"/>
    <row r="66045" hidden="1"/>
    <row r="66046" hidden="1"/>
    <row r="66047" hidden="1"/>
    <row r="66048" hidden="1"/>
    <row r="66049" hidden="1"/>
    <row r="66050" hidden="1"/>
    <row r="66051" hidden="1"/>
    <row r="66052" hidden="1"/>
    <row r="66053" hidden="1"/>
    <row r="66054" hidden="1"/>
    <row r="66055" hidden="1"/>
    <row r="66056" hidden="1"/>
    <row r="66057" hidden="1"/>
    <row r="66058" hidden="1"/>
    <row r="66059" hidden="1"/>
    <row r="66060" hidden="1"/>
    <row r="66061" hidden="1"/>
    <row r="66062" hidden="1"/>
    <row r="66063" hidden="1"/>
    <row r="66064" hidden="1"/>
    <row r="66065" hidden="1"/>
    <row r="66066" hidden="1"/>
    <row r="66067" hidden="1"/>
    <row r="66068" hidden="1"/>
    <row r="66069" hidden="1"/>
    <row r="66070" hidden="1"/>
    <row r="66071" hidden="1"/>
    <row r="66072" hidden="1"/>
    <row r="66073" hidden="1"/>
    <row r="66074" hidden="1"/>
    <row r="66075" hidden="1"/>
    <row r="66076" hidden="1"/>
    <row r="66077" hidden="1"/>
    <row r="66078" hidden="1"/>
    <row r="66079" hidden="1"/>
    <row r="66080" hidden="1"/>
    <row r="66081" hidden="1"/>
    <row r="66082" hidden="1"/>
    <row r="66083" hidden="1"/>
    <row r="66084" hidden="1"/>
    <row r="66085" hidden="1"/>
    <row r="66086" hidden="1"/>
    <row r="66087" hidden="1"/>
    <row r="66088" hidden="1"/>
    <row r="66089" hidden="1"/>
    <row r="66090" hidden="1"/>
    <row r="66091" hidden="1"/>
    <row r="66092" hidden="1"/>
    <row r="66093" hidden="1"/>
    <row r="66094" hidden="1"/>
    <row r="66095" hidden="1"/>
    <row r="66096" hidden="1"/>
    <row r="66097" hidden="1"/>
    <row r="66098" hidden="1"/>
    <row r="66099" hidden="1"/>
    <row r="66100" hidden="1"/>
    <row r="66101" hidden="1"/>
    <row r="66102" hidden="1"/>
    <row r="66103" hidden="1"/>
    <row r="66104" hidden="1"/>
    <row r="66105" hidden="1"/>
    <row r="66106" hidden="1"/>
    <row r="66107" hidden="1"/>
    <row r="66108" hidden="1"/>
    <row r="66109" hidden="1"/>
    <row r="66110" hidden="1"/>
    <row r="66111" hidden="1"/>
    <row r="66112" hidden="1"/>
    <row r="66113" hidden="1"/>
    <row r="66114" hidden="1"/>
    <row r="66115" hidden="1"/>
    <row r="66116" hidden="1"/>
    <row r="66117" hidden="1"/>
    <row r="66118" hidden="1"/>
    <row r="66119" hidden="1"/>
    <row r="66120" hidden="1"/>
    <row r="66121" hidden="1"/>
    <row r="66122" hidden="1"/>
    <row r="66123" hidden="1"/>
    <row r="66124" hidden="1"/>
    <row r="66125" hidden="1"/>
    <row r="66126" hidden="1"/>
    <row r="66127" hidden="1"/>
    <row r="66128" hidden="1"/>
    <row r="66129" hidden="1"/>
    <row r="66130" hidden="1"/>
    <row r="66131" hidden="1"/>
    <row r="66132" hidden="1"/>
    <row r="66133" hidden="1"/>
    <row r="66134" hidden="1"/>
    <row r="66135" hidden="1"/>
    <row r="66136" hidden="1"/>
    <row r="66137" hidden="1"/>
    <row r="66138" hidden="1"/>
    <row r="66139" hidden="1"/>
    <row r="66140" hidden="1"/>
    <row r="66141" hidden="1"/>
    <row r="66142" hidden="1"/>
    <row r="66143" hidden="1"/>
    <row r="66144" hidden="1"/>
    <row r="66145" hidden="1"/>
    <row r="66146" hidden="1"/>
    <row r="66147" hidden="1"/>
    <row r="66148" hidden="1"/>
    <row r="66149" hidden="1"/>
    <row r="66150" hidden="1"/>
    <row r="66151" hidden="1"/>
    <row r="66152" hidden="1"/>
    <row r="66153" hidden="1"/>
    <row r="66154" hidden="1"/>
    <row r="66155" hidden="1"/>
    <row r="66156" hidden="1"/>
    <row r="66157" hidden="1"/>
    <row r="66158" hidden="1"/>
    <row r="66159" hidden="1"/>
    <row r="66160" hidden="1"/>
    <row r="66161" hidden="1"/>
    <row r="66162" hidden="1"/>
    <row r="66163" hidden="1"/>
    <row r="66164" hidden="1"/>
    <row r="66165" hidden="1"/>
    <row r="66166" hidden="1"/>
    <row r="66167" hidden="1"/>
    <row r="66168" hidden="1"/>
    <row r="66169" hidden="1"/>
    <row r="66170" hidden="1"/>
    <row r="66171" hidden="1"/>
    <row r="66172" hidden="1"/>
    <row r="66173" hidden="1"/>
    <row r="66174" hidden="1"/>
    <row r="66175" hidden="1"/>
    <row r="66176" hidden="1"/>
    <row r="66177" hidden="1"/>
    <row r="66178" hidden="1"/>
    <row r="66179" hidden="1"/>
    <row r="66180" hidden="1"/>
    <row r="66181" hidden="1"/>
    <row r="66182" hidden="1"/>
    <row r="66183" hidden="1"/>
    <row r="66184" hidden="1"/>
    <row r="66185" hidden="1"/>
    <row r="66186" hidden="1"/>
    <row r="66187" hidden="1"/>
    <row r="66188" hidden="1"/>
    <row r="66189" hidden="1"/>
    <row r="66190" hidden="1"/>
    <row r="66191" hidden="1"/>
    <row r="66192" hidden="1"/>
    <row r="66193" hidden="1"/>
    <row r="66194" hidden="1"/>
    <row r="66195" hidden="1"/>
    <row r="66196" hidden="1"/>
    <row r="66197" hidden="1"/>
    <row r="66198" hidden="1"/>
    <row r="66199" hidden="1"/>
    <row r="66200" hidden="1"/>
    <row r="66201" hidden="1"/>
    <row r="66202" hidden="1"/>
    <row r="66203" hidden="1"/>
    <row r="66204" hidden="1"/>
    <row r="66205" hidden="1"/>
    <row r="66206" hidden="1"/>
    <row r="66207" hidden="1"/>
    <row r="66208" hidden="1"/>
    <row r="66209" hidden="1"/>
    <row r="66210" hidden="1"/>
    <row r="66211" hidden="1"/>
    <row r="66212" hidden="1"/>
    <row r="66213" hidden="1"/>
    <row r="66214" hidden="1"/>
    <row r="66215" hidden="1"/>
    <row r="66216" hidden="1"/>
    <row r="66217" hidden="1"/>
    <row r="66218" hidden="1"/>
    <row r="66219" hidden="1"/>
    <row r="66220" hidden="1"/>
    <row r="66221" hidden="1"/>
    <row r="66222" hidden="1"/>
    <row r="66223" hidden="1"/>
    <row r="66224" hidden="1"/>
    <row r="66225" hidden="1"/>
    <row r="66226" hidden="1"/>
    <row r="66227" hidden="1"/>
    <row r="66228" hidden="1"/>
    <row r="66229" hidden="1"/>
    <row r="66230" hidden="1"/>
    <row r="66231" hidden="1"/>
    <row r="66232" hidden="1"/>
    <row r="66233" hidden="1"/>
    <row r="66234" hidden="1"/>
    <row r="66235" hidden="1"/>
    <row r="66236" hidden="1"/>
    <row r="66237" hidden="1"/>
    <row r="66238" hidden="1"/>
    <row r="66239" hidden="1"/>
    <row r="66240" hidden="1"/>
    <row r="66241" hidden="1"/>
    <row r="66242" hidden="1"/>
    <row r="66243" hidden="1"/>
    <row r="66244" hidden="1"/>
    <row r="66245" hidden="1"/>
    <row r="66246" hidden="1"/>
    <row r="66247" hidden="1"/>
    <row r="66248" hidden="1"/>
    <row r="66249" hidden="1"/>
    <row r="66250" hidden="1"/>
    <row r="66251" hidden="1"/>
    <row r="66252" hidden="1"/>
    <row r="66253" hidden="1"/>
    <row r="66254" hidden="1"/>
    <row r="66255" hidden="1"/>
    <row r="66256" hidden="1"/>
    <row r="66257" hidden="1"/>
    <row r="66258" hidden="1"/>
    <row r="66259" hidden="1"/>
    <row r="66260" hidden="1"/>
    <row r="66261" hidden="1"/>
    <row r="66262" hidden="1"/>
    <row r="66263" hidden="1"/>
    <row r="66264" hidden="1"/>
    <row r="66265" hidden="1"/>
    <row r="66266" hidden="1"/>
    <row r="66267" hidden="1"/>
    <row r="66268" hidden="1"/>
    <row r="66269" hidden="1"/>
    <row r="66270" hidden="1"/>
    <row r="66271" hidden="1"/>
    <row r="66272" hidden="1"/>
    <row r="66273" hidden="1"/>
    <row r="66274" hidden="1"/>
    <row r="66275" hidden="1"/>
    <row r="66276" hidden="1"/>
    <row r="66277" hidden="1"/>
    <row r="66278" hidden="1"/>
    <row r="66279" hidden="1"/>
    <row r="66280" hidden="1"/>
    <row r="66281" hidden="1"/>
    <row r="66282" hidden="1"/>
    <row r="66283" hidden="1"/>
    <row r="66284" hidden="1"/>
    <row r="66285" hidden="1"/>
    <row r="66286" hidden="1"/>
    <row r="66287" hidden="1"/>
    <row r="66288" hidden="1"/>
    <row r="66289" hidden="1"/>
    <row r="66290" hidden="1"/>
    <row r="66291" hidden="1"/>
    <row r="66292" hidden="1"/>
    <row r="66293" hidden="1"/>
    <row r="66294" hidden="1"/>
    <row r="66295" hidden="1"/>
    <row r="66296" hidden="1"/>
    <row r="66297" hidden="1"/>
    <row r="66298" hidden="1"/>
    <row r="66299" hidden="1"/>
    <row r="66300" hidden="1"/>
    <row r="66301" hidden="1"/>
    <row r="66302" hidden="1"/>
    <row r="66303" hidden="1"/>
    <row r="66304" hidden="1"/>
    <row r="66305" hidden="1"/>
    <row r="66306" hidden="1"/>
    <row r="66307" hidden="1"/>
    <row r="66308" hidden="1"/>
    <row r="66309" hidden="1"/>
    <row r="66310" hidden="1"/>
    <row r="66311" hidden="1"/>
    <row r="66312" hidden="1"/>
    <row r="66313" hidden="1"/>
    <row r="66314" hidden="1"/>
    <row r="66315" hidden="1"/>
    <row r="66316" hidden="1"/>
    <row r="66317" hidden="1"/>
    <row r="66318" hidden="1"/>
    <row r="66319" hidden="1"/>
    <row r="66320" hidden="1"/>
    <row r="66321" hidden="1"/>
    <row r="66322" hidden="1"/>
    <row r="66323" hidden="1"/>
    <row r="66324" hidden="1"/>
    <row r="66325" hidden="1"/>
    <row r="66326" hidden="1"/>
    <row r="66327" hidden="1"/>
    <row r="66328" hidden="1"/>
    <row r="66329" hidden="1"/>
    <row r="66330" hidden="1"/>
    <row r="66331" hidden="1"/>
    <row r="66332" hidden="1"/>
    <row r="66333" hidden="1"/>
    <row r="66334" hidden="1"/>
    <row r="66335" hidden="1"/>
    <row r="66336" hidden="1"/>
    <row r="66337" hidden="1"/>
    <row r="66338" hidden="1"/>
    <row r="66339" hidden="1"/>
    <row r="66340" hidden="1"/>
    <row r="66341" hidden="1"/>
    <row r="66342" hidden="1"/>
    <row r="66343" hidden="1"/>
    <row r="66344" hidden="1"/>
    <row r="66345" hidden="1"/>
    <row r="66346" hidden="1"/>
    <row r="66347" hidden="1"/>
    <row r="66348" hidden="1"/>
    <row r="66349" hidden="1"/>
    <row r="66350" hidden="1"/>
    <row r="66351" hidden="1"/>
    <row r="66352" hidden="1"/>
    <row r="66353" hidden="1"/>
    <row r="66354" hidden="1"/>
    <row r="66355" hidden="1"/>
    <row r="66356" hidden="1"/>
    <row r="66357" hidden="1"/>
    <row r="66358" hidden="1"/>
    <row r="66359" hidden="1"/>
    <row r="66360" hidden="1"/>
    <row r="66361" hidden="1"/>
    <row r="66362" hidden="1"/>
    <row r="66363" hidden="1"/>
    <row r="66364" hidden="1"/>
    <row r="66365" hidden="1"/>
    <row r="66366" hidden="1"/>
    <row r="66367" hidden="1"/>
    <row r="66368" hidden="1"/>
    <row r="66369" hidden="1"/>
    <row r="66370" hidden="1"/>
    <row r="66371" hidden="1"/>
    <row r="66372" hidden="1"/>
    <row r="66373" hidden="1"/>
    <row r="66374" hidden="1"/>
    <row r="66375" hidden="1"/>
    <row r="66376" hidden="1"/>
    <row r="66377" hidden="1"/>
    <row r="66378" hidden="1"/>
    <row r="66379" hidden="1"/>
    <row r="66380" hidden="1"/>
    <row r="66381" hidden="1"/>
    <row r="66382" hidden="1"/>
    <row r="66383" hidden="1"/>
    <row r="66384" hidden="1"/>
    <row r="66385" hidden="1"/>
    <row r="66386" hidden="1"/>
    <row r="66387" hidden="1"/>
    <row r="66388" hidden="1"/>
    <row r="66389" hidden="1"/>
    <row r="66390" hidden="1"/>
    <row r="66391" hidden="1"/>
    <row r="66392" hidden="1"/>
    <row r="66393" hidden="1"/>
    <row r="66394" hidden="1"/>
    <row r="66395" hidden="1"/>
    <row r="66396" hidden="1"/>
    <row r="66397" hidden="1"/>
    <row r="66398" hidden="1"/>
    <row r="66399" hidden="1"/>
    <row r="66400" hidden="1"/>
    <row r="66401" hidden="1"/>
    <row r="66402" hidden="1"/>
    <row r="66403" hidden="1"/>
    <row r="66404" hidden="1"/>
    <row r="66405" hidden="1"/>
    <row r="66406" hidden="1"/>
    <row r="66407" hidden="1"/>
    <row r="66408" hidden="1"/>
    <row r="66409" hidden="1"/>
    <row r="66410" hidden="1"/>
    <row r="66411" hidden="1"/>
    <row r="66412" hidden="1"/>
    <row r="66413" hidden="1"/>
    <row r="66414" hidden="1"/>
    <row r="66415" hidden="1"/>
    <row r="66416" hidden="1"/>
    <row r="66417" hidden="1"/>
    <row r="66418" hidden="1"/>
    <row r="66419" hidden="1"/>
    <row r="66420" hidden="1"/>
    <row r="66421" hidden="1"/>
    <row r="66422" hidden="1"/>
    <row r="66423" hidden="1"/>
    <row r="66424" hidden="1"/>
    <row r="66425" hidden="1"/>
    <row r="66426" hidden="1"/>
    <row r="66427" hidden="1"/>
    <row r="66428" hidden="1"/>
    <row r="66429" hidden="1"/>
    <row r="66430" hidden="1"/>
    <row r="66431" hidden="1"/>
    <row r="66432" hidden="1"/>
    <row r="66433" hidden="1"/>
    <row r="66434" hidden="1"/>
    <row r="66435" hidden="1"/>
    <row r="66436" hidden="1"/>
    <row r="66437" hidden="1"/>
    <row r="66438" hidden="1"/>
    <row r="66439" hidden="1"/>
    <row r="66440" hidden="1"/>
    <row r="66441" hidden="1"/>
    <row r="66442" hidden="1"/>
    <row r="66443" hidden="1"/>
    <row r="66444" hidden="1"/>
    <row r="66445" hidden="1"/>
    <row r="66446" hidden="1"/>
    <row r="66447" hidden="1"/>
    <row r="66448" hidden="1"/>
    <row r="66449" hidden="1"/>
    <row r="66450" hidden="1"/>
    <row r="66451" hidden="1"/>
    <row r="66452" hidden="1"/>
    <row r="66453" hidden="1"/>
    <row r="66454" hidden="1"/>
    <row r="66455" hidden="1"/>
    <row r="66456" hidden="1"/>
    <row r="66457" hidden="1"/>
    <row r="66458" hidden="1"/>
    <row r="66459" hidden="1"/>
    <row r="66460" hidden="1"/>
    <row r="66461" hidden="1"/>
    <row r="66462" hidden="1"/>
    <row r="66463" hidden="1"/>
    <row r="66464" hidden="1"/>
    <row r="66465" hidden="1"/>
    <row r="66466" hidden="1"/>
    <row r="66467" hidden="1"/>
    <row r="66468" hidden="1"/>
    <row r="66469" hidden="1"/>
    <row r="66470" hidden="1"/>
    <row r="66471" hidden="1"/>
    <row r="66472" hidden="1"/>
    <row r="66473" hidden="1"/>
    <row r="66474" hidden="1"/>
    <row r="66475" hidden="1"/>
    <row r="66476" hidden="1"/>
    <row r="66477" hidden="1"/>
    <row r="66478" hidden="1"/>
    <row r="66479" hidden="1"/>
    <row r="66480" hidden="1"/>
    <row r="66481" hidden="1"/>
    <row r="66482" hidden="1"/>
    <row r="66483" hidden="1"/>
    <row r="66484" hidden="1"/>
    <row r="66485" hidden="1"/>
    <row r="66486" hidden="1"/>
    <row r="66487" hidden="1"/>
    <row r="66488" hidden="1"/>
    <row r="66489" hidden="1"/>
    <row r="66490" hidden="1"/>
    <row r="66491" hidden="1"/>
    <row r="66492" hidden="1"/>
    <row r="66493" hidden="1"/>
    <row r="66494" hidden="1"/>
    <row r="66495" hidden="1"/>
    <row r="66496" hidden="1"/>
    <row r="66497" hidden="1"/>
    <row r="66498" hidden="1"/>
    <row r="66499" hidden="1"/>
    <row r="66500" hidden="1"/>
    <row r="66501" hidden="1"/>
    <row r="66502" hidden="1"/>
    <row r="66503" hidden="1"/>
    <row r="66504" hidden="1"/>
    <row r="66505" hidden="1"/>
    <row r="66506" hidden="1"/>
    <row r="66507" hidden="1"/>
    <row r="66508" hidden="1"/>
    <row r="66509" hidden="1"/>
    <row r="66510" hidden="1"/>
    <row r="66511" hidden="1"/>
    <row r="66512" hidden="1"/>
    <row r="66513" hidden="1"/>
    <row r="66514" hidden="1"/>
    <row r="66515" hidden="1"/>
    <row r="66516" hidden="1"/>
    <row r="66517" hidden="1"/>
    <row r="66518" hidden="1"/>
    <row r="66519" hidden="1"/>
    <row r="66520" hidden="1"/>
    <row r="66521" hidden="1"/>
    <row r="66522" hidden="1"/>
    <row r="66523" hidden="1"/>
    <row r="66524" hidden="1"/>
    <row r="66525" hidden="1"/>
    <row r="66526" hidden="1"/>
    <row r="66527" hidden="1"/>
    <row r="66528" hidden="1"/>
    <row r="66529" hidden="1"/>
    <row r="66530" hidden="1"/>
    <row r="66531" hidden="1"/>
    <row r="66532" hidden="1"/>
    <row r="66533" hidden="1"/>
    <row r="66534" hidden="1"/>
    <row r="66535" hidden="1"/>
    <row r="66536" hidden="1"/>
    <row r="66537" hidden="1"/>
    <row r="66538" hidden="1"/>
    <row r="66539" hidden="1"/>
    <row r="66540" hidden="1"/>
    <row r="66541" hidden="1"/>
    <row r="66542" hidden="1"/>
    <row r="66543" hidden="1"/>
    <row r="66544" hidden="1"/>
    <row r="66545" hidden="1"/>
    <row r="66546" hidden="1"/>
    <row r="66547" hidden="1"/>
    <row r="66548" hidden="1"/>
    <row r="66549" hidden="1"/>
    <row r="66550" hidden="1"/>
    <row r="66551" hidden="1"/>
    <row r="66552" hidden="1"/>
    <row r="66553" hidden="1"/>
    <row r="66554" hidden="1"/>
    <row r="66555" hidden="1"/>
    <row r="66556" hidden="1"/>
    <row r="66557" hidden="1"/>
    <row r="66558" hidden="1"/>
    <row r="66559" hidden="1"/>
    <row r="66560" hidden="1"/>
    <row r="66561" hidden="1"/>
    <row r="66562" hidden="1"/>
    <row r="66563" hidden="1"/>
    <row r="66564" hidden="1"/>
    <row r="66565" hidden="1"/>
    <row r="66566" hidden="1"/>
    <row r="66567" hidden="1"/>
    <row r="66568" hidden="1"/>
    <row r="66569" hidden="1"/>
    <row r="66570" hidden="1"/>
    <row r="66571" hidden="1"/>
    <row r="66572" hidden="1"/>
    <row r="66573" hidden="1"/>
    <row r="66574" hidden="1"/>
    <row r="66575" hidden="1"/>
    <row r="66576" hidden="1"/>
    <row r="66577" hidden="1"/>
    <row r="66578" hidden="1"/>
    <row r="66579" hidden="1"/>
    <row r="66580" hidden="1"/>
    <row r="66581" hidden="1"/>
    <row r="66582" hidden="1"/>
    <row r="66583" hidden="1"/>
    <row r="66584" hidden="1"/>
    <row r="66585" hidden="1"/>
    <row r="66586" hidden="1"/>
    <row r="66587" hidden="1"/>
    <row r="66588" hidden="1"/>
    <row r="66589" hidden="1"/>
    <row r="66590" hidden="1"/>
    <row r="66591" hidden="1"/>
    <row r="66592" hidden="1"/>
    <row r="66593" hidden="1"/>
    <row r="66594" hidden="1"/>
    <row r="66595" hidden="1"/>
    <row r="66596" hidden="1"/>
    <row r="66597" hidden="1"/>
    <row r="66598" hidden="1"/>
    <row r="66599" hidden="1"/>
    <row r="66600" hidden="1"/>
    <row r="66601" hidden="1"/>
    <row r="66602" hidden="1"/>
    <row r="66603" hidden="1"/>
    <row r="66604" hidden="1"/>
    <row r="66605" hidden="1"/>
    <row r="66606" hidden="1"/>
    <row r="66607" hidden="1"/>
    <row r="66608" hidden="1"/>
    <row r="66609" hidden="1"/>
    <row r="66610" hidden="1"/>
    <row r="66611" hidden="1"/>
    <row r="66612" hidden="1"/>
    <row r="66613" hidden="1"/>
    <row r="66614" hidden="1"/>
    <row r="66615" hidden="1"/>
    <row r="66616" hidden="1"/>
    <row r="66617" hidden="1"/>
    <row r="66618" hidden="1"/>
    <row r="66619" hidden="1"/>
    <row r="66620" hidden="1"/>
    <row r="66621" hidden="1"/>
    <row r="66622" hidden="1"/>
    <row r="66623" hidden="1"/>
    <row r="66624" hidden="1"/>
    <row r="66625" hidden="1"/>
    <row r="66626" hidden="1"/>
    <row r="66627" hidden="1"/>
    <row r="66628" hidden="1"/>
    <row r="66629" hidden="1"/>
    <row r="66630" hidden="1"/>
    <row r="66631" hidden="1"/>
    <row r="66632" hidden="1"/>
    <row r="66633" hidden="1"/>
    <row r="66634" hidden="1"/>
    <row r="66635" hidden="1"/>
    <row r="66636" hidden="1"/>
    <row r="66637" hidden="1"/>
    <row r="66638" hidden="1"/>
    <row r="66639" hidden="1"/>
    <row r="66640" hidden="1"/>
    <row r="66641" hidden="1"/>
    <row r="66642" hidden="1"/>
    <row r="66643" hidden="1"/>
    <row r="66644" hidden="1"/>
    <row r="66645" hidden="1"/>
    <row r="66646" hidden="1"/>
    <row r="66647" hidden="1"/>
    <row r="66648" hidden="1"/>
    <row r="66649" hidden="1"/>
    <row r="66650" hidden="1"/>
    <row r="66651" hidden="1"/>
    <row r="66652" hidden="1"/>
    <row r="66653" hidden="1"/>
    <row r="66654" hidden="1"/>
    <row r="66655" hidden="1"/>
    <row r="66656" hidden="1"/>
    <row r="66657" hidden="1"/>
    <row r="66658" hidden="1"/>
    <row r="66659" hidden="1"/>
    <row r="66660" hidden="1"/>
    <row r="66661" hidden="1"/>
    <row r="66662" hidden="1"/>
    <row r="66663" hidden="1"/>
    <row r="66664" hidden="1"/>
    <row r="66665" hidden="1"/>
    <row r="66666" hidden="1"/>
    <row r="66667" hidden="1"/>
    <row r="66668" hidden="1"/>
    <row r="66669" hidden="1"/>
    <row r="66670" hidden="1"/>
    <row r="66671" hidden="1"/>
    <row r="66672" hidden="1"/>
    <row r="66673" hidden="1"/>
    <row r="66674" hidden="1"/>
    <row r="66675" hidden="1"/>
    <row r="66676" hidden="1"/>
    <row r="66677" hidden="1"/>
    <row r="66678" hidden="1"/>
    <row r="66679" hidden="1"/>
    <row r="66680" hidden="1"/>
    <row r="66681" hidden="1"/>
    <row r="66682" hidden="1"/>
    <row r="66683" hidden="1"/>
    <row r="66684" hidden="1"/>
    <row r="66685" hidden="1"/>
    <row r="66686" hidden="1"/>
    <row r="66687" hidden="1"/>
    <row r="66688" hidden="1"/>
    <row r="66689" hidden="1"/>
    <row r="66690" hidden="1"/>
    <row r="66691" hidden="1"/>
    <row r="66692" hidden="1"/>
    <row r="66693" hidden="1"/>
    <row r="66694" hidden="1"/>
    <row r="66695" hidden="1"/>
    <row r="66696" hidden="1"/>
    <row r="66697" hidden="1"/>
    <row r="66698" hidden="1"/>
    <row r="66699" hidden="1"/>
    <row r="66700" hidden="1"/>
    <row r="66701" hidden="1"/>
    <row r="66702" hidden="1"/>
    <row r="66703" hidden="1"/>
    <row r="66704" hidden="1"/>
    <row r="66705" hidden="1"/>
    <row r="66706" hidden="1"/>
    <row r="66707" hidden="1"/>
    <row r="66708" hidden="1"/>
    <row r="66709" hidden="1"/>
    <row r="66710" hidden="1"/>
    <row r="66711" hidden="1"/>
    <row r="66712" hidden="1"/>
    <row r="66713" hidden="1"/>
    <row r="66714" hidden="1"/>
    <row r="66715" hidden="1"/>
    <row r="66716" hidden="1"/>
    <row r="66717" hidden="1"/>
    <row r="66718" hidden="1"/>
    <row r="66719" hidden="1"/>
    <row r="66720" hidden="1"/>
    <row r="66721" hidden="1"/>
    <row r="66722" hidden="1"/>
    <row r="66723" hidden="1"/>
    <row r="66724" hidden="1"/>
    <row r="66725" hidden="1"/>
    <row r="66726" hidden="1"/>
    <row r="66727" hidden="1"/>
    <row r="66728" hidden="1"/>
    <row r="66729" hidden="1"/>
    <row r="66730" hidden="1"/>
    <row r="66731" hidden="1"/>
    <row r="66732" hidden="1"/>
    <row r="66733" hidden="1"/>
    <row r="66734" hidden="1"/>
    <row r="66735" hidden="1"/>
    <row r="66736" hidden="1"/>
    <row r="66737" hidden="1"/>
    <row r="66738" hidden="1"/>
    <row r="66739" hidden="1"/>
    <row r="66740" hidden="1"/>
    <row r="66741" hidden="1"/>
    <row r="66742" hidden="1"/>
    <row r="66743" hidden="1"/>
    <row r="66744" hidden="1"/>
    <row r="66745" hidden="1"/>
    <row r="66746" hidden="1"/>
    <row r="66747" hidden="1"/>
    <row r="66748" hidden="1"/>
    <row r="66749" hidden="1"/>
    <row r="66750" hidden="1"/>
    <row r="66751" hidden="1"/>
    <row r="66752" hidden="1"/>
    <row r="66753" hidden="1"/>
    <row r="66754" hidden="1"/>
    <row r="66755" hidden="1"/>
    <row r="66756" hidden="1"/>
    <row r="66757" hidden="1"/>
    <row r="66758" hidden="1"/>
    <row r="66759" hidden="1"/>
    <row r="66760" hidden="1"/>
    <row r="66761" hidden="1"/>
    <row r="66762" hidden="1"/>
    <row r="66763" hidden="1"/>
    <row r="66764" hidden="1"/>
    <row r="66765" hidden="1"/>
    <row r="66766" hidden="1"/>
    <row r="66767" hidden="1"/>
    <row r="66768" hidden="1"/>
    <row r="66769" hidden="1"/>
    <row r="66770" hidden="1"/>
    <row r="66771" hidden="1"/>
    <row r="66772" hidden="1"/>
    <row r="66773" hidden="1"/>
    <row r="66774" hidden="1"/>
    <row r="66775" hidden="1"/>
    <row r="66776" hidden="1"/>
    <row r="66777" hidden="1"/>
    <row r="66778" hidden="1"/>
    <row r="66779" hidden="1"/>
    <row r="66780" hidden="1"/>
    <row r="66781" hidden="1"/>
    <row r="66782" hidden="1"/>
    <row r="66783" hidden="1"/>
    <row r="66784" hidden="1"/>
    <row r="66785" hidden="1"/>
    <row r="66786" hidden="1"/>
    <row r="66787" hidden="1"/>
    <row r="66788" hidden="1"/>
    <row r="66789" hidden="1"/>
    <row r="66790" hidden="1"/>
    <row r="66791" hidden="1"/>
    <row r="66792" hidden="1"/>
    <row r="66793" hidden="1"/>
    <row r="66794" hidden="1"/>
    <row r="66795" hidden="1"/>
    <row r="66796" hidden="1"/>
    <row r="66797" hidden="1"/>
    <row r="66798" hidden="1"/>
    <row r="66799" hidden="1"/>
    <row r="66800" hidden="1"/>
    <row r="66801" hidden="1"/>
    <row r="66802" hidden="1"/>
    <row r="66803" hidden="1"/>
    <row r="66804" hidden="1"/>
    <row r="66805" hidden="1"/>
    <row r="66806" hidden="1"/>
    <row r="66807" hidden="1"/>
    <row r="66808" hidden="1"/>
    <row r="66809" hidden="1"/>
    <row r="66810" hidden="1"/>
    <row r="66811" hidden="1"/>
    <row r="66812" hidden="1"/>
    <row r="66813" hidden="1"/>
    <row r="66814" hidden="1"/>
    <row r="66815" hidden="1"/>
    <row r="66816" hidden="1"/>
    <row r="66817" hidden="1"/>
    <row r="66818" hidden="1"/>
    <row r="66819" hidden="1"/>
    <row r="66820" hidden="1"/>
  </sheetData>
  <sheetProtection algorithmName="SHA-512" hashValue="GJg9jlvgez08wkCF+FBzSzhG3wEmR55qap+3FlqgR1KUnhOAeRhf9GeZVDmkXc+2jXfcaBPe1tA18F+9jj8vWQ==" saltValue="uEvwpsdu2mU1PsuD07u/fQ==" spinCount="100000" sheet="1" objects="1" scenarios="1"/>
  <mergeCells count="1048">
    <mergeCell ref="C1082:L1082"/>
    <mergeCell ref="C1083:L1083"/>
    <mergeCell ref="C1084:L1084"/>
    <mergeCell ref="C1085:L1085"/>
    <mergeCell ref="C1086:L1086"/>
    <mergeCell ref="C1087:L1087"/>
    <mergeCell ref="B1089:N1089"/>
    <mergeCell ref="C1073:L1073"/>
    <mergeCell ref="C1074:L1074"/>
    <mergeCell ref="C1075:L1075"/>
    <mergeCell ref="C1076:L1076"/>
    <mergeCell ref="C1077:L1077"/>
    <mergeCell ref="C1078:L1078"/>
    <mergeCell ref="C1079:L1079"/>
    <mergeCell ref="C1080:L1080"/>
    <mergeCell ref="C1081:L1081"/>
    <mergeCell ref="C1064:L1064"/>
    <mergeCell ref="C1065:L1065"/>
    <mergeCell ref="C1066:L1066"/>
    <mergeCell ref="C1067:L1067"/>
    <mergeCell ref="C1068:L1068"/>
    <mergeCell ref="C1069:L1069"/>
    <mergeCell ref="C1070:L1070"/>
    <mergeCell ref="C1071:L1071"/>
    <mergeCell ref="C1072:L1072"/>
    <mergeCell ref="C1055:L1055"/>
    <mergeCell ref="C1056:L1056"/>
    <mergeCell ref="C1057:L1057"/>
    <mergeCell ref="C1058:L1058"/>
    <mergeCell ref="C1059:L1059"/>
    <mergeCell ref="C1060:L1060"/>
    <mergeCell ref="C1061:L1061"/>
    <mergeCell ref="C1062:L1062"/>
    <mergeCell ref="C1063:L1063"/>
    <mergeCell ref="C1046:L1046"/>
    <mergeCell ref="C1047:L1047"/>
    <mergeCell ref="C1048:L1048"/>
    <mergeCell ref="C1049:L1049"/>
    <mergeCell ref="C1050:L1050"/>
    <mergeCell ref="C1051:L1051"/>
    <mergeCell ref="C1052:L1052"/>
    <mergeCell ref="C1053:L1053"/>
    <mergeCell ref="C1054:L1054"/>
    <mergeCell ref="B1039:B1040"/>
    <mergeCell ref="C1039:L1040"/>
    <mergeCell ref="M1039:M1040"/>
    <mergeCell ref="N1039:N1040"/>
    <mergeCell ref="C1041:L1041"/>
    <mergeCell ref="C1042:L1042"/>
    <mergeCell ref="C1043:L1043"/>
    <mergeCell ref="C1044:L1044"/>
    <mergeCell ref="C1045:L1045"/>
    <mergeCell ref="C1027:L1027"/>
    <mergeCell ref="C1028:L1028"/>
    <mergeCell ref="C1029:L1029"/>
    <mergeCell ref="C1030:L1030"/>
    <mergeCell ref="C1031:L1031"/>
    <mergeCell ref="C1032:L1032"/>
    <mergeCell ref="C1033:L1033"/>
    <mergeCell ref="C1034:L1034"/>
    <mergeCell ref="B1036:N1036"/>
    <mergeCell ref="C1018:L1018"/>
    <mergeCell ref="C1019:L1019"/>
    <mergeCell ref="C1020:L1020"/>
    <mergeCell ref="C1021:L1021"/>
    <mergeCell ref="C1022:L1022"/>
    <mergeCell ref="C1023:L1023"/>
    <mergeCell ref="C1024:L1024"/>
    <mergeCell ref="C1025:L1025"/>
    <mergeCell ref="C1026:L1026"/>
    <mergeCell ref="C1009:L1009"/>
    <mergeCell ref="C1010:L1010"/>
    <mergeCell ref="C1011:L1011"/>
    <mergeCell ref="C1012:L1012"/>
    <mergeCell ref="C1013:L1013"/>
    <mergeCell ref="C1014:L1014"/>
    <mergeCell ref="C1015:L1015"/>
    <mergeCell ref="C1016:L1016"/>
    <mergeCell ref="C1017:L1017"/>
    <mergeCell ref="C1000:L1000"/>
    <mergeCell ref="C1001:L1001"/>
    <mergeCell ref="C1002:L1002"/>
    <mergeCell ref="C1003:L1003"/>
    <mergeCell ref="C1004:L1004"/>
    <mergeCell ref="C1005:L1005"/>
    <mergeCell ref="C1006:L1006"/>
    <mergeCell ref="C1007:L1007"/>
    <mergeCell ref="C1008:L1008"/>
    <mergeCell ref="C991:L991"/>
    <mergeCell ref="C992:L992"/>
    <mergeCell ref="C993:L993"/>
    <mergeCell ref="C994:L994"/>
    <mergeCell ref="C995:L995"/>
    <mergeCell ref="C996:L996"/>
    <mergeCell ref="C997:L997"/>
    <mergeCell ref="C998:L998"/>
    <mergeCell ref="C999:L999"/>
    <mergeCell ref="B982:N982"/>
    <mergeCell ref="O982:O983"/>
    <mergeCell ref="B986:B987"/>
    <mergeCell ref="C986:L987"/>
    <mergeCell ref="M986:M987"/>
    <mergeCell ref="N986:N987"/>
    <mergeCell ref="C988:L988"/>
    <mergeCell ref="C989:L989"/>
    <mergeCell ref="C990:L990"/>
    <mergeCell ref="C972:L972"/>
    <mergeCell ref="C973:L973"/>
    <mergeCell ref="C974:L974"/>
    <mergeCell ref="C975:L975"/>
    <mergeCell ref="C976:L976"/>
    <mergeCell ref="C977:L977"/>
    <mergeCell ref="C978:L978"/>
    <mergeCell ref="C979:L979"/>
    <mergeCell ref="C980:L980"/>
    <mergeCell ref="C963:L963"/>
    <mergeCell ref="C964:L964"/>
    <mergeCell ref="C965:L965"/>
    <mergeCell ref="C966:L966"/>
    <mergeCell ref="C967:L967"/>
    <mergeCell ref="C968:L968"/>
    <mergeCell ref="C969:L969"/>
    <mergeCell ref="C970:L970"/>
    <mergeCell ref="C971:L971"/>
    <mergeCell ref="C954:L954"/>
    <mergeCell ref="C955:L955"/>
    <mergeCell ref="C956:L956"/>
    <mergeCell ref="C957:L957"/>
    <mergeCell ref="C958:L958"/>
    <mergeCell ref="C959:L959"/>
    <mergeCell ref="C960:L960"/>
    <mergeCell ref="C961:L961"/>
    <mergeCell ref="C962:L962"/>
    <mergeCell ref="C945:L945"/>
    <mergeCell ref="C946:L946"/>
    <mergeCell ref="C947:L947"/>
    <mergeCell ref="C948:L948"/>
    <mergeCell ref="C949:L949"/>
    <mergeCell ref="C950:L950"/>
    <mergeCell ref="C951:L951"/>
    <mergeCell ref="C952:L952"/>
    <mergeCell ref="C953:L953"/>
    <mergeCell ref="C936:L936"/>
    <mergeCell ref="C937:L937"/>
    <mergeCell ref="C938:L938"/>
    <mergeCell ref="C939:L939"/>
    <mergeCell ref="C940:L940"/>
    <mergeCell ref="C941:L941"/>
    <mergeCell ref="C942:L942"/>
    <mergeCell ref="C943:L943"/>
    <mergeCell ref="C944:L944"/>
    <mergeCell ref="C925:L925"/>
    <mergeCell ref="C926:L926"/>
    <mergeCell ref="C927:L927"/>
    <mergeCell ref="B929:N929"/>
    <mergeCell ref="B933:B934"/>
    <mergeCell ref="C933:L934"/>
    <mergeCell ref="M933:M934"/>
    <mergeCell ref="N933:N934"/>
    <mergeCell ref="C935:L935"/>
    <mergeCell ref="C916:L916"/>
    <mergeCell ref="C917:L917"/>
    <mergeCell ref="C918:L918"/>
    <mergeCell ref="C919:L919"/>
    <mergeCell ref="C920:L920"/>
    <mergeCell ref="C921:L921"/>
    <mergeCell ref="C922:L922"/>
    <mergeCell ref="C923:L923"/>
    <mergeCell ref="C924:L924"/>
    <mergeCell ref="C907:L907"/>
    <mergeCell ref="C908:L908"/>
    <mergeCell ref="C909:L909"/>
    <mergeCell ref="C910:L910"/>
    <mergeCell ref="C911:L911"/>
    <mergeCell ref="C912:L912"/>
    <mergeCell ref="C913:L913"/>
    <mergeCell ref="C914:L914"/>
    <mergeCell ref="C915:L915"/>
    <mergeCell ref="C898:L898"/>
    <mergeCell ref="C899:L899"/>
    <mergeCell ref="C900:L900"/>
    <mergeCell ref="C901:L901"/>
    <mergeCell ref="C902:L902"/>
    <mergeCell ref="C903:L903"/>
    <mergeCell ref="C904:L904"/>
    <mergeCell ref="C905:L905"/>
    <mergeCell ref="C906:L906"/>
    <mergeCell ref="C889:L889"/>
    <mergeCell ref="C890:L890"/>
    <mergeCell ref="C891:L891"/>
    <mergeCell ref="C892:L892"/>
    <mergeCell ref="C893:L893"/>
    <mergeCell ref="C894:L894"/>
    <mergeCell ref="C895:L895"/>
    <mergeCell ref="C896:L896"/>
    <mergeCell ref="C897:L897"/>
    <mergeCell ref="B871:N871"/>
    <mergeCell ref="E880:N880"/>
    <mergeCell ref="B882:C882"/>
    <mergeCell ref="D882:F882"/>
    <mergeCell ref="B884:C884"/>
    <mergeCell ref="D884:G884"/>
    <mergeCell ref="C886:L886"/>
    <mergeCell ref="C887:L887"/>
    <mergeCell ref="C888:L888"/>
    <mergeCell ref="C861:L861"/>
    <mergeCell ref="C862:L862"/>
    <mergeCell ref="C863:L863"/>
    <mergeCell ref="C864:L864"/>
    <mergeCell ref="C865:L865"/>
    <mergeCell ref="C866:L866"/>
    <mergeCell ref="C867:L867"/>
    <mergeCell ref="C868:L868"/>
    <mergeCell ref="C869:L869"/>
    <mergeCell ref="C852:L852"/>
    <mergeCell ref="C853:L853"/>
    <mergeCell ref="C854:L854"/>
    <mergeCell ref="C855:L855"/>
    <mergeCell ref="C856:L856"/>
    <mergeCell ref="C857:L857"/>
    <mergeCell ref="C858:L858"/>
    <mergeCell ref="C859:L859"/>
    <mergeCell ref="C860:L860"/>
    <mergeCell ref="C843:L843"/>
    <mergeCell ref="C844:L844"/>
    <mergeCell ref="C845:L845"/>
    <mergeCell ref="C846:L846"/>
    <mergeCell ref="C847:L847"/>
    <mergeCell ref="C848:L848"/>
    <mergeCell ref="C849:L849"/>
    <mergeCell ref="C850:L850"/>
    <mergeCell ref="C851:L851"/>
    <mergeCell ref="C834:L834"/>
    <mergeCell ref="C835:L835"/>
    <mergeCell ref="C836:L836"/>
    <mergeCell ref="C837:L837"/>
    <mergeCell ref="C838:L838"/>
    <mergeCell ref="C839:L839"/>
    <mergeCell ref="C840:L840"/>
    <mergeCell ref="C841:L841"/>
    <mergeCell ref="C842:L842"/>
    <mergeCell ref="C825:L825"/>
    <mergeCell ref="C826:L826"/>
    <mergeCell ref="C827:L827"/>
    <mergeCell ref="C828:L828"/>
    <mergeCell ref="C829:L829"/>
    <mergeCell ref="C830:L830"/>
    <mergeCell ref="C831:L831"/>
    <mergeCell ref="C832:L832"/>
    <mergeCell ref="C833:L833"/>
    <mergeCell ref="C815:L815"/>
    <mergeCell ref="C816:L816"/>
    <mergeCell ref="B818:N818"/>
    <mergeCell ref="B821:B822"/>
    <mergeCell ref="C821:L822"/>
    <mergeCell ref="M821:M822"/>
    <mergeCell ref="N821:N822"/>
    <mergeCell ref="C823:L823"/>
    <mergeCell ref="C824:L824"/>
    <mergeCell ref="C806:L806"/>
    <mergeCell ref="C807:L807"/>
    <mergeCell ref="C808:L808"/>
    <mergeCell ref="C809:L809"/>
    <mergeCell ref="C810:L810"/>
    <mergeCell ref="C811:L811"/>
    <mergeCell ref="C812:L812"/>
    <mergeCell ref="C813:L813"/>
    <mergeCell ref="C814:L814"/>
    <mergeCell ref="C797:L797"/>
    <mergeCell ref="C798:L798"/>
    <mergeCell ref="C799:L799"/>
    <mergeCell ref="C800:L800"/>
    <mergeCell ref="C801:L801"/>
    <mergeCell ref="C802:L802"/>
    <mergeCell ref="C803:L803"/>
    <mergeCell ref="C804:L804"/>
    <mergeCell ref="C805:L805"/>
    <mergeCell ref="C788:L788"/>
    <mergeCell ref="C789:L789"/>
    <mergeCell ref="C790:L790"/>
    <mergeCell ref="C791:L791"/>
    <mergeCell ref="C792:L792"/>
    <mergeCell ref="C793:L793"/>
    <mergeCell ref="C794:L794"/>
    <mergeCell ref="C795:L795"/>
    <mergeCell ref="C796:L796"/>
    <mergeCell ref="C779:L779"/>
    <mergeCell ref="C780:L780"/>
    <mergeCell ref="C781:L781"/>
    <mergeCell ref="C782:L782"/>
    <mergeCell ref="C783:L783"/>
    <mergeCell ref="C784:L784"/>
    <mergeCell ref="C785:L785"/>
    <mergeCell ref="C786:L786"/>
    <mergeCell ref="C787:L787"/>
    <mergeCell ref="C770:L770"/>
    <mergeCell ref="C771:L771"/>
    <mergeCell ref="C772:L772"/>
    <mergeCell ref="C773:L773"/>
    <mergeCell ref="C774:L774"/>
    <mergeCell ref="C775:L775"/>
    <mergeCell ref="C776:L776"/>
    <mergeCell ref="C777:L777"/>
    <mergeCell ref="C778:L778"/>
    <mergeCell ref="C758:L758"/>
    <mergeCell ref="C759:L759"/>
    <mergeCell ref="C760:L760"/>
    <mergeCell ref="C761:L761"/>
    <mergeCell ref="C762:L762"/>
    <mergeCell ref="B764:N764"/>
    <mergeCell ref="O764:O765"/>
    <mergeCell ref="B768:B769"/>
    <mergeCell ref="C768:L769"/>
    <mergeCell ref="M768:M769"/>
    <mergeCell ref="N768:N769"/>
    <mergeCell ref="C749:L749"/>
    <mergeCell ref="C750:L750"/>
    <mergeCell ref="C751:L751"/>
    <mergeCell ref="C752:L752"/>
    <mergeCell ref="C753:L753"/>
    <mergeCell ref="C754:L754"/>
    <mergeCell ref="C755:L755"/>
    <mergeCell ref="C756:L756"/>
    <mergeCell ref="C757:L757"/>
    <mergeCell ref="C740:L740"/>
    <mergeCell ref="C741:L741"/>
    <mergeCell ref="C742:L742"/>
    <mergeCell ref="C743:L743"/>
    <mergeCell ref="C744:L744"/>
    <mergeCell ref="C745:L745"/>
    <mergeCell ref="C746:L746"/>
    <mergeCell ref="C747:L747"/>
    <mergeCell ref="C748:L748"/>
    <mergeCell ref="C731:L731"/>
    <mergeCell ref="C732:L732"/>
    <mergeCell ref="C733:L733"/>
    <mergeCell ref="C734:L734"/>
    <mergeCell ref="C735:L735"/>
    <mergeCell ref="C736:L736"/>
    <mergeCell ref="C737:L737"/>
    <mergeCell ref="C738:L738"/>
    <mergeCell ref="C739:L739"/>
    <mergeCell ref="C722:L722"/>
    <mergeCell ref="C723:L723"/>
    <mergeCell ref="C724:L724"/>
    <mergeCell ref="C725:L725"/>
    <mergeCell ref="C726:L726"/>
    <mergeCell ref="C727:L727"/>
    <mergeCell ref="C728:L728"/>
    <mergeCell ref="C729:L729"/>
    <mergeCell ref="C730:L730"/>
    <mergeCell ref="B715:B716"/>
    <mergeCell ref="C715:L716"/>
    <mergeCell ref="M715:M716"/>
    <mergeCell ref="N715:N716"/>
    <mergeCell ref="C717:L717"/>
    <mergeCell ref="C718:L718"/>
    <mergeCell ref="C719:L719"/>
    <mergeCell ref="C720:L720"/>
    <mergeCell ref="C721:L721"/>
    <mergeCell ref="C702:L702"/>
    <mergeCell ref="C703:L703"/>
    <mergeCell ref="C704:L704"/>
    <mergeCell ref="C705:L705"/>
    <mergeCell ref="C706:L706"/>
    <mergeCell ref="C707:L707"/>
    <mergeCell ref="C708:L708"/>
    <mergeCell ref="C709:L709"/>
    <mergeCell ref="B711:N711"/>
    <mergeCell ref="C693:L693"/>
    <mergeCell ref="C694:L694"/>
    <mergeCell ref="C695:L695"/>
    <mergeCell ref="C696:L696"/>
    <mergeCell ref="C697:L697"/>
    <mergeCell ref="C698:L698"/>
    <mergeCell ref="C699:L699"/>
    <mergeCell ref="C700:L700"/>
    <mergeCell ref="C701:L701"/>
    <mergeCell ref="C684:L684"/>
    <mergeCell ref="C685:L685"/>
    <mergeCell ref="C686:L686"/>
    <mergeCell ref="C687:L687"/>
    <mergeCell ref="C688:L688"/>
    <mergeCell ref="C689:L689"/>
    <mergeCell ref="C690:L690"/>
    <mergeCell ref="C691:L691"/>
    <mergeCell ref="C692:L692"/>
    <mergeCell ref="C675:L675"/>
    <mergeCell ref="C676:L676"/>
    <mergeCell ref="C677:L677"/>
    <mergeCell ref="C678:L678"/>
    <mergeCell ref="C679:L679"/>
    <mergeCell ref="C680:L680"/>
    <mergeCell ref="C681:L681"/>
    <mergeCell ref="C682:L682"/>
    <mergeCell ref="C683:L683"/>
    <mergeCell ref="B666:C666"/>
    <mergeCell ref="D666:G666"/>
    <mergeCell ref="C668:L668"/>
    <mergeCell ref="C669:L669"/>
    <mergeCell ref="C670:L670"/>
    <mergeCell ref="C671:L671"/>
    <mergeCell ref="C672:L672"/>
    <mergeCell ref="C673:L673"/>
    <mergeCell ref="C674:L674"/>
    <mergeCell ref="C646:L646"/>
    <mergeCell ref="C647:L647"/>
    <mergeCell ref="C648:L648"/>
    <mergeCell ref="C649:L649"/>
    <mergeCell ref="C650:L650"/>
    <mergeCell ref="C651:L651"/>
    <mergeCell ref="B653:N653"/>
    <mergeCell ref="E662:N662"/>
    <mergeCell ref="B664:C664"/>
    <mergeCell ref="D664:F664"/>
    <mergeCell ref="C637:L637"/>
    <mergeCell ref="C638:L638"/>
    <mergeCell ref="C639:L639"/>
    <mergeCell ref="C640:L640"/>
    <mergeCell ref="C641:L641"/>
    <mergeCell ref="C642:L642"/>
    <mergeCell ref="C643:L643"/>
    <mergeCell ref="C644:L644"/>
    <mergeCell ref="C645:L645"/>
    <mergeCell ref="C628:L628"/>
    <mergeCell ref="C629:L629"/>
    <mergeCell ref="C630:L630"/>
    <mergeCell ref="C631:L631"/>
    <mergeCell ref="C632:L632"/>
    <mergeCell ref="C633:L633"/>
    <mergeCell ref="C634:L634"/>
    <mergeCell ref="C635:L635"/>
    <mergeCell ref="C636:L636"/>
    <mergeCell ref="C619:L619"/>
    <mergeCell ref="C620:L620"/>
    <mergeCell ref="C621:L621"/>
    <mergeCell ref="C622:L622"/>
    <mergeCell ref="C623:L623"/>
    <mergeCell ref="C624:L624"/>
    <mergeCell ref="C625:L625"/>
    <mergeCell ref="C626:L626"/>
    <mergeCell ref="C627:L627"/>
    <mergeCell ref="C610:L610"/>
    <mergeCell ref="C611:L611"/>
    <mergeCell ref="C612:L612"/>
    <mergeCell ref="C613:L613"/>
    <mergeCell ref="C614:L614"/>
    <mergeCell ref="C615:L615"/>
    <mergeCell ref="C616:L616"/>
    <mergeCell ref="C617:L617"/>
    <mergeCell ref="C618:L618"/>
    <mergeCell ref="B603:B604"/>
    <mergeCell ref="C603:L604"/>
    <mergeCell ref="M603:M604"/>
    <mergeCell ref="N603:N604"/>
    <mergeCell ref="C605:L605"/>
    <mergeCell ref="C606:L606"/>
    <mergeCell ref="C607:L607"/>
    <mergeCell ref="C608:L608"/>
    <mergeCell ref="C609:L609"/>
    <mergeCell ref="C591:L591"/>
    <mergeCell ref="C592:L592"/>
    <mergeCell ref="C593:L593"/>
    <mergeCell ref="C594:L594"/>
    <mergeCell ref="C595:L595"/>
    <mergeCell ref="C596:L596"/>
    <mergeCell ref="C597:L597"/>
    <mergeCell ref="C598:L598"/>
    <mergeCell ref="B600:N600"/>
    <mergeCell ref="C582:L582"/>
    <mergeCell ref="C583:L583"/>
    <mergeCell ref="C584:L584"/>
    <mergeCell ref="C585:L585"/>
    <mergeCell ref="C586:L586"/>
    <mergeCell ref="C587:L587"/>
    <mergeCell ref="C588:L588"/>
    <mergeCell ref="C589:L589"/>
    <mergeCell ref="C590:L590"/>
    <mergeCell ref="C573:L573"/>
    <mergeCell ref="C574:L574"/>
    <mergeCell ref="C575:L575"/>
    <mergeCell ref="C576:L576"/>
    <mergeCell ref="C577:L577"/>
    <mergeCell ref="C578:L578"/>
    <mergeCell ref="C579:L579"/>
    <mergeCell ref="C580:L580"/>
    <mergeCell ref="C581:L581"/>
    <mergeCell ref="C564:L564"/>
    <mergeCell ref="C565:L565"/>
    <mergeCell ref="C566:L566"/>
    <mergeCell ref="C567:L567"/>
    <mergeCell ref="C568:L568"/>
    <mergeCell ref="C569:L569"/>
    <mergeCell ref="C570:L570"/>
    <mergeCell ref="C571:L571"/>
    <mergeCell ref="C572:L572"/>
    <mergeCell ref="C555:L555"/>
    <mergeCell ref="C556:L556"/>
    <mergeCell ref="C557:L557"/>
    <mergeCell ref="C558:L558"/>
    <mergeCell ref="C559:L559"/>
    <mergeCell ref="C560:L560"/>
    <mergeCell ref="C561:L561"/>
    <mergeCell ref="C562:L562"/>
    <mergeCell ref="C563:L563"/>
    <mergeCell ref="B546:N546"/>
    <mergeCell ref="O546:O547"/>
    <mergeCell ref="B550:B551"/>
    <mergeCell ref="C550:L551"/>
    <mergeCell ref="M550:M551"/>
    <mergeCell ref="N550:N551"/>
    <mergeCell ref="C552:L552"/>
    <mergeCell ref="C553:L553"/>
    <mergeCell ref="C554:L554"/>
    <mergeCell ref="C536:L536"/>
    <mergeCell ref="C537:L537"/>
    <mergeCell ref="C538:L538"/>
    <mergeCell ref="C539:L539"/>
    <mergeCell ref="C540:L540"/>
    <mergeCell ref="C541:L541"/>
    <mergeCell ref="C542:L542"/>
    <mergeCell ref="C543:L543"/>
    <mergeCell ref="C544:L544"/>
    <mergeCell ref="C527:L527"/>
    <mergeCell ref="C528:L528"/>
    <mergeCell ref="C529:L529"/>
    <mergeCell ref="C530:L530"/>
    <mergeCell ref="C531:L531"/>
    <mergeCell ref="C532:L532"/>
    <mergeCell ref="C533:L533"/>
    <mergeCell ref="C534:L534"/>
    <mergeCell ref="C535:L535"/>
    <mergeCell ref="C518:L518"/>
    <mergeCell ref="C519:L519"/>
    <mergeCell ref="C520:L520"/>
    <mergeCell ref="C521:L521"/>
    <mergeCell ref="C522:L522"/>
    <mergeCell ref="C523:L523"/>
    <mergeCell ref="C524:L524"/>
    <mergeCell ref="C525:L525"/>
    <mergeCell ref="C526:L526"/>
    <mergeCell ref="C509:L509"/>
    <mergeCell ref="C510:L510"/>
    <mergeCell ref="C511:L511"/>
    <mergeCell ref="C512:L512"/>
    <mergeCell ref="C513:L513"/>
    <mergeCell ref="C514:L514"/>
    <mergeCell ref="C515:L515"/>
    <mergeCell ref="C516:L516"/>
    <mergeCell ref="C517:L517"/>
    <mergeCell ref="C500:L500"/>
    <mergeCell ref="C501:L501"/>
    <mergeCell ref="C502:L502"/>
    <mergeCell ref="C503:L503"/>
    <mergeCell ref="C504:L504"/>
    <mergeCell ref="C505:L505"/>
    <mergeCell ref="C506:L506"/>
    <mergeCell ref="C507:L507"/>
    <mergeCell ref="C508:L508"/>
    <mergeCell ref="C489:L489"/>
    <mergeCell ref="C490:L490"/>
    <mergeCell ref="C491:L491"/>
    <mergeCell ref="B493:N493"/>
    <mergeCell ref="B497:B498"/>
    <mergeCell ref="C497:L498"/>
    <mergeCell ref="M497:M498"/>
    <mergeCell ref="N497:N498"/>
    <mergeCell ref="C499:L499"/>
    <mergeCell ref="C480:L480"/>
    <mergeCell ref="C481:L481"/>
    <mergeCell ref="C482:L482"/>
    <mergeCell ref="C483:L483"/>
    <mergeCell ref="C484:L484"/>
    <mergeCell ref="C485:L485"/>
    <mergeCell ref="C486:L486"/>
    <mergeCell ref="C487:L487"/>
    <mergeCell ref="C488:L488"/>
    <mergeCell ref="C471:L471"/>
    <mergeCell ref="C472:L472"/>
    <mergeCell ref="C473:L473"/>
    <mergeCell ref="C474:L474"/>
    <mergeCell ref="C475:L475"/>
    <mergeCell ref="C476:L476"/>
    <mergeCell ref="C477:L477"/>
    <mergeCell ref="C478:L478"/>
    <mergeCell ref="C479:L479"/>
    <mergeCell ref="C462:L462"/>
    <mergeCell ref="C463:L463"/>
    <mergeCell ref="C464:L464"/>
    <mergeCell ref="C465:L465"/>
    <mergeCell ref="C466:L466"/>
    <mergeCell ref="C467:L467"/>
    <mergeCell ref="C468:L468"/>
    <mergeCell ref="C469:L469"/>
    <mergeCell ref="C470:L470"/>
    <mergeCell ref="C453:L453"/>
    <mergeCell ref="C454:L454"/>
    <mergeCell ref="C455:L455"/>
    <mergeCell ref="C456:L456"/>
    <mergeCell ref="C457:L457"/>
    <mergeCell ref="C458:L458"/>
    <mergeCell ref="C459:L459"/>
    <mergeCell ref="C460:L460"/>
    <mergeCell ref="C461:L461"/>
    <mergeCell ref="B435:N435"/>
    <mergeCell ref="E444:N444"/>
    <mergeCell ref="B446:C446"/>
    <mergeCell ref="D446:F446"/>
    <mergeCell ref="B448:C448"/>
    <mergeCell ref="D448:G448"/>
    <mergeCell ref="C450:L450"/>
    <mergeCell ref="C451:L451"/>
    <mergeCell ref="C452:L452"/>
    <mergeCell ref="C425:L425"/>
    <mergeCell ref="C426:L426"/>
    <mergeCell ref="C427:L427"/>
    <mergeCell ref="C428:L428"/>
    <mergeCell ref="C429:L429"/>
    <mergeCell ref="C430:L430"/>
    <mergeCell ref="C431:L431"/>
    <mergeCell ref="C432:L432"/>
    <mergeCell ref="C433:L433"/>
    <mergeCell ref="C416:L416"/>
    <mergeCell ref="C417:L417"/>
    <mergeCell ref="C418:L418"/>
    <mergeCell ref="C419:L419"/>
    <mergeCell ref="C420:L420"/>
    <mergeCell ref="C421:L421"/>
    <mergeCell ref="C422:L422"/>
    <mergeCell ref="C423:L423"/>
    <mergeCell ref="C424:L424"/>
    <mergeCell ref="C407:L407"/>
    <mergeCell ref="C408:L408"/>
    <mergeCell ref="C409:L409"/>
    <mergeCell ref="C410:L410"/>
    <mergeCell ref="C411:L411"/>
    <mergeCell ref="C412:L412"/>
    <mergeCell ref="C413:L413"/>
    <mergeCell ref="C414:L414"/>
    <mergeCell ref="C415:L415"/>
    <mergeCell ref="C398:L398"/>
    <mergeCell ref="C399:L399"/>
    <mergeCell ref="C400:L400"/>
    <mergeCell ref="C401:L401"/>
    <mergeCell ref="C402:L402"/>
    <mergeCell ref="C403:L403"/>
    <mergeCell ref="C404:L404"/>
    <mergeCell ref="C405:L405"/>
    <mergeCell ref="C406:L406"/>
    <mergeCell ref="C389:L389"/>
    <mergeCell ref="C390:L390"/>
    <mergeCell ref="C391:L391"/>
    <mergeCell ref="C392:L392"/>
    <mergeCell ref="C393:L393"/>
    <mergeCell ref="C394:L394"/>
    <mergeCell ref="C395:L395"/>
    <mergeCell ref="C396:L396"/>
    <mergeCell ref="C397:L397"/>
    <mergeCell ref="C379:L379"/>
    <mergeCell ref="C380:L380"/>
    <mergeCell ref="B382:N382"/>
    <mergeCell ref="B385:B386"/>
    <mergeCell ref="C385:L386"/>
    <mergeCell ref="M385:M386"/>
    <mergeCell ref="N385:N386"/>
    <mergeCell ref="C387:L387"/>
    <mergeCell ref="C388:L388"/>
    <mergeCell ref="C370:L370"/>
    <mergeCell ref="C371:L371"/>
    <mergeCell ref="C372:L372"/>
    <mergeCell ref="C373:L373"/>
    <mergeCell ref="C374:L374"/>
    <mergeCell ref="C375:L375"/>
    <mergeCell ref="C376:L376"/>
    <mergeCell ref="C377:L377"/>
    <mergeCell ref="C378:L378"/>
    <mergeCell ref="C361:L361"/>
    <mergeCell ref="C362:L362"/>
    <mergeCell ref="C363:L363"/>
    <mergeCell ref="C364:L364"/>
    <mergeCell ref="C365:L365"/>
    <mergeCell ref="C366:L366"/>
    <mergeCell ref="C367:L367"/>
    <mergeCell ref="C368:L368"/>
    <mergeCell ref="C369:L369"/>
    <mergeCell ref="C352:L352"/>
    <mergeCell ref="C353:L353"/>
    <mergeCell ref="C354:L354"/>
    <mergeCell ref="C355:L355"/>
    <mergeCell ref="C356:L356"/>
    <mergeCell ref="C357:L357"/>
    <mergeCell ref="C358:L358"/>
    <mergeCell ref="C359:L359"/>
    <mergeCell ref="C360:L360"/>
    <mergeCell ref="C343:L343"/>
    <mergeCell ref="C344:L344"/>
    <mergeCell ref="C345:L345"/>
    <mergeCell ref="C346:L346"/>
    <mergeCell ref="C347:L347"/>
    <mergeCell ref="C348:L348"/>
    <mergeCell ref="C349:L349"/>
    <mergeCell ref="C350:L350"/>
    <mergeCell ref="C351:L351"/>
    <mergeCell ref="C334:L334"/>
    <mergeCell ref="C335:L335"/>
    <mergeCell ref="C336:L336"/>
    <mergeCell ref="C337:L337"/>
    <mergeCell ref="C338:L338"/>
    <mergeCell ref="C339:L339"/>
    <mergeCell ref="C340:L340"/>
    <mergeCell ref="C341:L341"/>
    <mergeCell ref="C342:L342"/>
    <mergeCell ref="C322:L322"/>
    <mergeCell ref="C323:L323"/>
    <mergeCell ref="C324:L324"/>
    <mergeCell ref="C325:L325"/>
    <mergeCell ref="C326:L326"/>
    <mergeCell ref="B328:N328"/>
    <mergeCell ref="O328:O329"/>
    <mergeCell ref="B332:B333"/>
    <mergeCell ref="C332:L333"/>
    <mergeCell ref="M332:M333"/>
    <mergeCell ref="N332:N333"/>
    <mergeCell ref="C313:L313"/>
    <mergeCell ref="C314:L314"/>
    <mergeCell ref="C315:L315"/>
    <mergeCell ref="C316:L316"/>
    <mergeCell ref="C317:L317"/>
    <mergeCell ref="C318:L318"/>
    <mergeCell ref="C319:L319"/>
    <mergeCell ref="C320:L320"/>
    <mergeCell ref="C321:L321"/>
    <mergeCell ref="C304:L304"/>
    <mergeCell ref="C305:L305"/>
    <mergeCell ref="C306:L306"/>
    <mergeCell ref="C307:L307"/>
    <mergeCell ref="C308:L308"/>
    <mergeCell ref="C309:L309"/>
    <mergeCell ref="C310:L310"/>
    <mergeCell ref="C311:L311"/>
    <mergeCell ref="C312:L312"/>
    <mergeCell ref="C295:L295"/>
    <mergeCell ref="C296:L296"/>
    <mergeCell ref="C297:L297"/>
    <mergeCell ref="C298:L298"/>
    <mergeCell ref="C299:L299"/>
    <mergeCell ref="C300:L300"/>
    <mergeCell ref="C301:L301"/>
    <mergeCell ref="C302:L302"/>
    <mergeCell ref="C303:L303"/>
    <mergeCell ref="C286:L286"/>
    <mergeCell ref="C287:L287"/>
    <mergeCell ref="C288:L288"/>
    <mergeCell ref="C289:L289"/>
    <mergeCell ref="C290:L290"/>
    <mergeCell ref="C291:L291"/>
    <mergeCell ref="C292:L292"/>
    <mergeCell ref="C293:L293"/>
    <mergeCell ref="C294:L294"/>
    <mergeCell ref="B279:B280"/>
    <mergeCell ref="C279:L280"/>
    <mergeCell ref="M279:M280"/>
    <mergeCell ref="N279:N280"/>
    <mergeCell ref="C281:L281"/>
    <mergeCell ref="C282:L282"/>
    <mergeCell ref="C283:L283"/>
    <mergeCell ref="C284:L284"/>
    <mergeCell ref="C285:L285"/>
    <mergeCell ref="C266:L266"/>
    <mergeCell ref="C267:L267"/>
    <mergeCell ref="C268:L268"/>
    <mergeCell ref="C269:L269"/>
    <mergeCell ref="C270:L270"/>
    <mergeCell ref="C271:L271"/>
    <mergeCell ref="C272:L272"/>
    <mergeCell ref="C273:L273"/>
    <mergeCell ref="B275:N275"/>
    <mergeCell ref="C257:L257"/>
    <mergeCell ref="C258:L258"/>
    <mergeCell ref="C259:L259"/>
    <mergeCell ref="C260:L260"/>
    <mergeCell ref="C261:L261"/>
    <mergeCell ref="C262:L262"/>
    <mergeCell ref="C263:L263"/>
    <mergeCell ref="C264:L264"/>
    <mergeCell ref="C265:L265"/>
    <mergeCell ref="C248:L248"/>
    <mergeCell ref="C249:L249"/>
    <mergeCell ref="C250:L250"/>
    <mergeCell ref="C251:L251"/>
    <mergeCell ref="C252:L252"/>
    <mergeCell ref="C253:L253"/>
    <mergeCell ref="C254:L254"/>
    <mergeCell ref="C255:L255"/>
    <mergeCell ref="C256:L256"/>
    <mergeCell ref="C239:L239"/>
    <mergeCell ref="C240:L240"/>
    <mergeCell ref="C241:L241"/>
    <mergeCell ref="C242:L242"/>
    <mergeCell ref="C243:L243"/>
    <mergeCell ref="C244:L244"/>
    <mergeCell ref="C245:L245"/>
    <mergeCell ref="C246:L246"/>
    <mergeCell ref="C247:L247"/>
    <mergeCell ref="B230:C230"/>
    <mergeCell ref="D230:G230"/>
    <mergeCell ref="C232:L232"/>
    <mergeCell ref="C233:L233"/>
    <mergeCell ref="C234:L234"/>
    <mergeCell ref="C235:L235"/>
    <mergeCell ref="C236:L236"/>
    <mergeCell ref="C237:L237"/>
    <mergeCell ref="C238:L238"/>
    <mergeCell ref="C210:L210"/>
    <mergeCell ref="C211:L211"/>
    <mergeCell ref="C212:L212"/>
    <mergeCell ref="C213:L213"/>
    <mergeCell ref="C214:L214"/>
    <mergeCell ref="C215:L215"/>
    <mergeCell ref="B217:N217"/>
    <mergeCell ref="E226:N226"/>
    <mergeCell ref="B228:C228"/>
    <mergeCell ref="D228:F228"/>
    <mergeCell ref="C201:L201"/>
    <mergeCell ref="C202:L202"/>
    <mergeCell ref="C203:L203"/>
    <mergeCell ref="C204:L204"/>
    <mergeCell ref="C205:L205"/>
    <mergeCell ref="C206:L206"/>
    <mergeCell ref="C207:L207"/>
    <mergeCell ref="C208:L208"/>
    <mergeCell ref="C209:L209"/>
    <mergeCell ref="C192:L192"/>
    <mergeCell ref="C193:L193"/>
    <mergeCell ref="C194:L194"/>
    <mergeCell ref="C195:L195"/>
    <mergeCell ref="C196:L196"/>
    <mergeCell ref="C197:L197"/>
    <mergeCell ref="C198:L198"/>
    <mergeCell ref="C199:L199"/>
    <mergeCell ref="C200:L200"/>
    <mergeCell ref="C183:L183"/>
    <mergeCell ref="C184:L184"/>
    <mergeCell ref="C185:L185"/>
    <mergeCell ref="C186:L186"/>
    <mergeCell ref="C187:L187"/>
    <mergeCell ref="C188:L188"/>
    <mergeCell ref="C189:L189"/>
    <mergeCell ref="C190:L190"/>
    <mergeCell ref="C191:L191"/>
    <mergeCell ref="C174:L174"/>
    <mergeCell ref="C175:L175"/>
    <mergeCell ref="C176:L176"/>
    <mergeCell ref="C177:L177"/>
    <mergeCell ref="C178:L178"/>
    <mergeCell ref="C179:L179"/>
    <mergeCell ref="C180:L180"/>
    <mergeCell ref="C181:L181"/>
    <mergeCell ref="C182:L182"/>
    <mergeCell ref="C96:L96"/>
    <mergeCell ref="C97:L97"/>
    <mergeCell ref="C99:L99"/>
    <mergeCell ref="C101:L101"/>
    <mergeCell ref="C104:L104"/>
    <mergeCell ref="C150:L150"/>
    <mergeCell ref="C151:L151"/>
    <mergeCell ref="C154:L154"/>
    <mergeCell ref="C157:L157"/>
    <mergeCell ref="C158:L158"/>
    <mergeCell ref="C159:L159"/>
    <mergeCell ref="C160:L160"/>
    <mergeCell ref="C161:L161"/>
    <mergeCell ref="C162:L162"/>
    <mergeCell ref="B164:N164"/>
    <mergeCell ref="C141:L141"/>
    <mergeCell ref="C142:L142"/>
    <mergeCell ref="C143:L143"/>
    <mergeCell ref="C144:L144"/>
    <mergeCell ref="C145:L145"/>
    <mergeCell ref="C146:L146"/>
    <mergeCell ref="C147:L147"/>
    <mergeCell ref="C148:L148"/>
    <mergeCell ref="C124:L124"/>
    <mergeCell ref="C125:L125"/>
    <mergeCell ref="C126:L126"/>
    <mergeCell ref="C127:L127"/>
    <mergeCell ref="C128:L128"/>
    <mergeCell ref="C129:L129"/>
    <mergeCell ref="C130:L130"/>
    <mergeCell ref="C131:L131"/>
    <mergeCell ref="C116:L116"/>
    <mergeCell ref="B167:B168"/>
    <mergeCell ref="C167:L168"/>
    <mergeCell ref="M167:M168"/>
    <mergeCell ref="N167:N168"/>
    <mergeCell ref="C169:L169"/>
    <mergeCell ref="C170:L170"/>
    <mergeCell ref="C171:L171"/>
    <mergeCell ref="C172:L172"/>
    <mergeCell ref="C173:L173"/>
    <mergeCell ref="B10:C10"/>
    <mergeCell ref="D10:F10"/>
    <mergeCell ref="C53:L53"/>
    <mergeCell ref="C63:L63"/>
    <mergeCell ref="B57:N57"/>
    <mergeCell ref="C44:L44"/>
    <mergeCell ref="C21:L21"/>
    <mergeCell ref="C22:L22"/>
    <mergeCell ref="C23:L23"/>
    <mergeCell ref="C24:L24"/>
    <mergeCell ref="B61:B62"/>
    <mergeCell ref="M61:M62"/>
    <mergeCell ref="N61:N62"/>
    <mergeCell ref="C37:L37"/>
    <mergeCell ref="C76:L76"/>
    <mergeCell ref="C68:L68"/>
    <mergeCell ref="C69:L69"/>
    <mergeCell ref="C70:L70"/>
    <mergeCell ref="C61:L62"/>
    <mergeCell ref="C64:L64"/>
    <mergeCell ref="C65:L65"/>
    <mergeCell ref="C66:L66"/>
    <mergeCell ref="C67:L67"/>
    <mergeCell ref="C46:L46"/>
    <mergeCell ref="C47:L47"/>
    <mergeCell ref="C48:L48"/>
    <mergeCell ref="C49:L49"/>
    <mergeCell ref="C50:L50"/>
    <mergeCell ref="E8:N8"/>
    <mergeCell ref="B12:C12"/>
    <mergeCell ref="D12:G12"/>
    <mergeCell ref="C31:L31"/>
    <mergeCell ref="C32:L32"/>
    <mergeCell ref="C42:L42"/>
    <mergeCell ref="C43:L43"/>
    <mergeCell ref="C36:L36"/>
    <mergeCell ref="C33:L33"/>
    <mergeCell ref="C15:L15"/>
    <mergeCell ref="C34:L34"/>
    <mergeCell ref="C35:L35"/>
    <mergeCell ref="C14:L14"/>
    <mergeCell ref="C30:L30"/>
    <mergeCell ref="C25:L25"/>
    <mergeCell ref="C26:L26"/>
    <mergeCell ref="C27:L27"/>
    <mergeCell ref="C28:L28"/>
    <mergeCell ref="C29:L29"/>
    <mergeCell ref="C16:L16"/>
    <mergeCell ref="C17:L17"/>
    <mergeCell ref="C18:L18"/>
    <mergeCell ref="C19:L19"/>
    <mergeCell ref="C20:L20"/>
    <mergeCell ref="C119:L119"/>
    <mergeCell ref="C120:L120"/>
    <mergeCell ref="C121:L121"/>
    <mergeCell ref="C122:L122"/>
    <mergeCell ref="C1420:K1420"/>
    <mergeCell ref="B1422:K1422"/>
    <mergeCell ref="L1422:M1422"/>
    <mergeCell ref="C38:L38"/>
    <mergeCell ref="C41:L41"/>
    <mergeCell ref="C40:L40"/>
    <mergeCell ref="C55:L55"/>
    <mergeCell ref="C54:L54"/>
    <mergeCell ref="B1407:N1407"/>
    <mergeCell ref="B1411:M1411"/>
    <mergeCell ref="C1421:K1421"/>
    <mergeCell ref="L1421:M1421"/>
    <mergeCell ref="L1416:M1416"/>
    <mergeCell ref="L1420:M1420"/>
    <mergeCell ref="C1417:K1417"/>
    <mergeCell ref="L1417:M1417"/>
    <mergeCell ref="C1418:K1418"/>
    <mergeCell ref="L1418:M1418"/>
    <mergeCell ref="B1412:N1412"/>
    <mergeCell ref="C1419:K1419"/>
    <mergeCell ref="L1419:M1419"/>
    <mergeCell ref="C1416:K1416"/>
    <mergeCell ref="B1405:N1405"/>
    <mergeCell ref="C117:L117"/>
    <mergeCell ref="C78:L78"/>
    <mergeCell ref="C39:L39"/>
    <mergeCell ref="C51:L51"/>
    <mergeCell ref="C45:L45"/>
    <mergeCell ref="C149:L149"/>
    <mergeCell ref="C152:L152"/>
    <mergeCell ref="C153:L153"/>
    <mergeCell ref="C155:L155"/>
    <mergeCell ref="C156:L156"/>
    <mergeCell ref="C132:L132"/>
    <mergeCell ref="C133:L133"/>
    <mergeCell ref="C134:L134"/>
    <mergeCell ref="C135:L135"/>
    <mergeCell ref="C136:L136"/>
    <mergeCell ref="C137:L137"/>
    <mergeCell ref="C138:L138"/>
    <mergeCell ref="C139:L139"/>
    <mergeCell ref="C140:L140"/>
    <mergeCell ref="C123:L123"/>
    <mergeCell ref="B1424:N1424"/>
    <mergeCell ref="C83:L83"/>
    <mergeCell ref="B1406:N1406"/>
    <mergeCell ref="B1404:N1404"/>
    <mergeCell ref="C87:L87"/>
    <mergeCell ref="C107:L107"/>
    <mergeCell ref="C95:L95"/>
    <mergeCell ref="C92:L92"/>
    <mergeCell ref="C88:L88"/>
    <mergeCell ref="B1402:N1402"/>
    <mergeCell ref="B1403:N1403"/>
    <mergeCell ref="C93:L93"/>
    <mergeCell ref="B114:B115"/>
    <mergeCell ref="C114:L115"/>
    <mergeCell ref="M114:M115"/>
    <mergeCell ref="N114:N115"/>
    <mergeCell ref="C118:L118"/>
    <mergeCell ref="C77:L77"/>
    <mergeCell ref="C79:L79"/>
    <mergeCell ref="C80:L80"/>
    <mergeCell ref="C71:L71"/>
    <mergeCell ref="C72:L72"/>
    <mergeCell ref="C52:L52"/>
    <mergeCell ref="C73:L73"/>
    <mergeCell ref="C74:L74"/>
    <mergeCell ref="C75:L75"/>
    <mergeCell ref="C91:L91"/>
    <mergeCell ref="B1401:N1401"/>
    <mergeCell ref="B1400:N1400"/>
    <mergeCell ref="B110:N110"/>
    <mergeCell ref="C94:L94"/>
    <mergeCell ref="O110:O111"/>
    <mergeCell ref="C89:L89"/>
    <mergeCell ref="C103:L103"/>
    <mergeCell ref="C105:L105"/>
    <mergeCell ref="C106:L106"/>
    <mergeCell ref="C108:L108"/>
    <mergeCell ref="C98:L98"/>
    <mergeCell ref="C100:L100"/>
    <mergeCell ref="C102:L102"/>
    <mergeCell ref="C86:L86"/>
    <mergeCell ref="C85:L85"/>
    <mergeCell ref="C81:L81"/>
    <mergeCell ref="C82:L82"/>
    <mergeCell ref="C84:L84"/>
    <mergeCell ref="B1398:N1398"/>
    <mergeCell ref="B1395:N1395"/>
    <mergeCell ref="B1396:N1396"/>
    <mergeCell ref="C90:L90"/>
  </mergeCells>
  <conditionalFormatting sqref="M109 M56 M163">
    <cfRule type="cellIs" dxfId="365" priority="88" stopIfTrue="1" operator="equal">
      <formula>"INDIQUE A MOEDA"</formula>
    </cfRule>
  </conditionalFormatting>
  <conditionalFormatting sqref="B63:C81 B38:K55 C15:K15 C18:K18 C21:K21 C23:L55 D15:L33 B15:C37 B116:C134 B82:L108 B135:L162">
    <cfRule type="cellIs" dxfId="364" priority="87" stopIfTrue="1" operator="equal">
      <formula>0</formula>
    </cfRule>
  </conditionalFormatting>
  <conditionalFormatting sqref="B15:B52 B63:B108 B116:B162">
    <cfRule type="cellIs" dxfId="363" priority="79" stopIfTrue="1" operator="equal">
      <formula>0</formula>
    </cfRule>
  </conditionalFormatting>
  <conditionalFormatting sqref="E8">
    <cfRule type="cellIs" dxfId="362" priority="69" stopIfTrue="1" operator="equal">
      <formula>""</formula>
    </cfRule>
  </conditionalFormatting>
  <conditionalFormatting sqref="D10 E8:N8 P8:R8">
    <cfRule type="cellIs" dxfId="361" priority="58" stopIfTrue="1" operator="equal">
      <formula>""</formula>
    </cfRule>
  </conditionalFormatting>
  <conditionalFormatting sqref="M15:M55 M63:M108 M116:M162">
    <cfRule type="cellIs" dxfId="360" priority="89" stopIfTrue="1" operator="equal">
      <formula>""</formula>
    </cfRule>
  </conditionalFormatting>
  <conditionalFormatting sqref="D12 F12">
    <cfRule type="cellIs" dxfId="359" priority="50" stopIfTrue="1" operator="equal">
      <formula>""</formula>
    </cfRule>
  </conditionalFormatting>
  <conditionalFormatting sqref="M216">
    <cfRule type="cellIs" dxfId="358" priority="48" stopIfTrue="1" operator="equal">
      <formula>"INDIQUE A MOEDA"</formula>
    </cfRule>
  </conditionalFormatting>
  <conditionalFormatting sqref="B169:C187 B188:L215">
    <cfRule type="cellIs" dxfId="357" priority="47" stopIfTrue="1" operator="equal">
      <formula>0</formula>
    </cfRule>
  </conditionalFormatting>
  <conditionalFormatting sqref="B169:B215">
    <cfRule type="cellIs" dxfId="356" priority="46" stopIfTrue="1" operator="equal">
      <formula>0</formula>
    </cfRule>
  </conditionalFormatting>
  <conditionalFormatting sqref="M169:M215">
    <cfRule type="cellIs" dxfId="355" priority="45" stopIfTrue="1" operator="equal">
      <formula>""</formula>
    </cfRule>
  </conditionalFormatting>
  <conditionalFormatting sqref="M327 M274 M381">
    <cfRule type="cellIs" dxfId="354" priority="44" stopIfTrue="1" operator="equal">
      <formula>"INDIQUE A MOEDA"</formula>
    </cfRule>
  </conditionalFormatting>
  <conditionalFormatting sqref="B281:C299 B233:L273 B334:C352 B300:L326 B353:L380">
    <cfRule type="cellIs" dxfId="353" priority="43" stopIfTrue="1" operator="equal">
      <formula>0</formula>
    </cfRule>
  </conditionalFormatting>
  <conditionalFormatting sqref="B233:B270 B281:B326 B334:B380">
    <cfRule type="cellIs" dxfId="352" priority="42" stopIfTrue="1" operator="equal">
      <formula>0</formula>
    </cfRule>
  </conditionalFormatting>
  <conditionalFormatting sqref="E226">
    <cfRule type="cellIs" dxfId="351" priority="41" stopIfTrue="1" operator="equal">
      <formula>""</formula>
    </cfRule>
  </conditionalFormatting>
  <conditionalFormatting sqref="D228 E226:N226 P226:R226">
    <cfRule type="cellIs" dxfId="350" priority="40" stopIfTrue="1" operator="equal">
      <formula>""</formula>
    </cfRule>
  </conditionalFormatting>
  <conditionalFormatting sqref="M233:M273 M281:M326 M334:M380">
    <cfRule type="cellIs" dxfId="349" priority="39" stopIfTrue="1" operator="equal">
      <formula>""</formula>
    </cfRule>
  </conditionalFormatting>
  <conditionalFormatting sqref="D230 F230">
    <cfRule type="cellIs" dxfId="348" priority="38" stopIfTrue="1" operator="equal">
      <formula>""</formula>
    </cfRule>
  </conditionalFormatting>
  <conditionalFormatting sqref="M434">
    <cfRule type="cellIs" dxfId="347" priority="37" stopIfTrue="1" operator="equal">
      <formula>"INDIQUE A MOEDA"</formula>
    </cfRule>
  </conditionalFormatting>
  <conditionalFormatting sqref="B387:C405 B406:L433">
    <cfRule type="cellIs" dxfId="346" priority="36" stopIfTrue="1" operator="equal">
      <formula>0</formula>
    </cfRule>
  </conditionalFormatting>
  <conditionalFormatting sqref="B387:B433">
    <cfRule type="cellIs" dxfId="345" priority="35" stopIfTrue="1" operator="equal">
      <formula>0</formula>
    </cfRule>
  </conditionalFormatting>
  <conditionalFormatting sqref="M387:M433">
    <cfRule type="cellIs" dxfId="344" priority="34" stopIfTrue="1" operator="equal">
      <formula>""</formula>
    </cfRule>
  </conditionalFormatting>
  <conditionalFormatting sqref="M545 M492 M599">
    <cfRule type="cellIs" dxfId="343" priority="33" stopIfTrue="1" operator="equal">
      <formula>"INDIQUE A MOEDA"</formula>
    </cfRule>
  </conditionalFormatting>
  <conditionalFormatting sqref="B499:C517 B451:L491 B552:C570 B518:L544 B571:L598">
    <cfRule type="cellIs" dxfId="342" priority="32" stopIfTrue="1" operator="equal">
      <formula>0</formula>
    </cfRule>
  </conditionalFormatting>
  <conditionalFormatting sqref="B451:B488 B499:B544 B552:B598">
    <cfRule type="cellIs" dxfId="341" priority="31" stopIfTrue="1" operator="equal">
      <formula>0</formula>
    </cfRule>
  </conditionalFormatting>
  <conditionalFormatting sqref="E444">
    <cfRule type="cellIs" dxfId="340" priority="30" stopIfTrue="1" operator="equal">
      <formula>""</formula>
    </cfRule>
  </conditionalFormatting>
  <conditionalFormatting sqref="D446 E444:N444 P444:R444">
    <cfRule type="cellIs" dxfId="339" priority="29" stopIfTrue="1" operator="equal">
      <formula>""</formula>
    </cfRule>
  </conditionalFormatting>
  <conditionalFormatting sqref="M451:M491 M499:M544 M552:M598">
    <cfRule type="cellIs" dxfId="338" priority="28" stopIfTrue="1" operator="equal">
      <formula>""</formula>
    </cfRule>
  </conditionalFormatting>
  <conditionalFormatting sqref="D448 F448">
    <cfRule type="cellIs" dxfId="337" priority="27" stopIfTrue="1" operator="equal">
      <formula>""</formula>
    </cfRule>
  </conditionalFormatting>
  <conditionalFormatting sqref="M652">
    <cfRule type="cellIs" dxfId="336" priority="26" stopIfTrue="1" operator="equal">
      <formula>"INDIQUE A MOEDA"</formula>
    </cfRule>
  </conditionalFormatting>
  <conditionalFormatting sqref="B605:C623 B624:L651">
    <cfRule type="cellIs" dxfId="335" priority="25" stopIfTrue="1" operator="equal">
      <formula>0</formula>
    </cfRule>
  </conditionalFormatting>
  <conditionalFormatting sqref="B605:B651">
    <cfRule type="cellIs" dxfId="334" priority="24" stopIfTrue="1" operator="equal">
      <formula>0</formula>
    </cfRule>
  </conditionalFormatting>
  <conditionalFormatting sqref="M605:M651">
    <cfRule type="cellIs" dxfId="333" priority="23" stopIfTrue="1" operator="equal">
      <formula>""</formula>
    </cfRule>
  </conditionalFormatting>
  <conditionalFormatting sqref="M763 M710 M817">
    <cfRule type="cellIs" dxfId="332" priority="22" stopIfTrue="1" operator="equal">
      <formula>"INDIQUE A MOEDA"</formula>
    </cfRule>
  </conditionalFormatting>
  <conditionalFormatting sqref="B717:C735 B669:L709 B770:C788 B736:L762 B789:L816">
    <cfRule type="cellIs" dxfId="331" priority="21" stopIfTrue="1" operator="equal">
      <formula>0</formula>
    </cfRule>
  </conditionalFormatting>
  <conditionalFormatting sqref="B669:B706 B717:B762 B770:B816">
    <cfRule type="cellIs" dxfId="330" priority="20" stopIfTrue="1" operator="equal">
      <formula>0</formula>
    </cfRule>
  </conditionalFormatting>
  <conditionalFormatting sqref="E662">
    <cfRule type="cellIs" dxfId="329" priority="19" stopIfTrue="1" operator="equal">
      <formula>""</formula>
    </cfRule>
  </conditionalFormatting>
  <conditionalFormatting sqref="D664 E662:N662 P662:R662">
    <cfRule type="cellIs" dxfId="328" priority="18" stopIfTrue="1" operator="equal">
      <formula>""</formula>
    </cfRule>
  </conditionalFormatting>
  <conditionalFormatting sqref="M669:M709 M717:M762 M770:M816">
    <cfRule type="cellIs" dxfId="327" priority="17" stopIfTrue="1" operator="equal">
      <formula>""</formula>
    </cfRule>
  </conditionalFormatting>
  <conditionalFormatting sqref="D666 F666">
    <cfRule type="cellIs" dxfId="326" priority="16" stopIfTrue="1" operator="equal">
      <formula>""</formula>
    </cfRule>
  </conditionalFormatting>
  <conditionalFormatting sqref="M870">
    <cfRule type="cellIs" dxfId="325" priority="15" stopIfTrue="1" operator="equal">
      <formula>"INDIQUE A MOEDA"</formula>
    </cfRule>
  </conditionalFormatting>
  <conditionalFormatting sqref="B823:C841 B842:L869">
    <cfRule type="cellIs" dxfId="324" priority="14" stopIfTrue="1" operator="equal">
      <formula>0</formula>
    </cfRule>
  </conditionalFormatting>
  <conditionalFormatting sqref="B823:B869">
    <cfRule type="cellIs" dxfId="323" priority="13" stopIfTrue="1" operator="equal">
      <formula>0</formula>
    </cfRule>
  </conditionalFormatting>
  <conditionalFormatting sqref="M823:M869">
    <cfRule type="cellIs" dxfId="322" priority="12" stopIfTrue="1" operator="equal">
      <formula>""</formula>
    </cfRule>
  </conditionalFormatting>
  <conditionalFormatting sqref="M981 M928 M1035">
    <cfRule type="cellIs" dxfId="321" priority="11" stopIfTrue="1" operator="equal">
      <formula>"INDIQUE A MOEDA"</formula>
    </cfRule>
  </conditionalFormatting>
  <conditionalFormatting sqref="B935:C953 B887:L927 B988:C1006 B954:L980 B1007:L1034">
    <cfRule type="cellIs" dxfId="320" priority="10" stopIfTrue="1" operator="equal">
      <formula>0</formula>
    </cfRule>
  </conditionalFormatting>
  <conditionalFormatting sqref="B887:B924 B935:B980 B988:B1034">
    <cfRule type="cellIs" dxfId="319" priority="9" stopIfTrue="1" operator="equal">
      <formula>0</formula>
    </cfRule>
  </conditionalFormatting>
  <conditionalFormatting sqref="E880">
    <cfRule type="cellIs" dxfId="318" priority="8" stopIfTrue="1" operator="equal">
      <formula>""</formula>
    </cfRule>
  </conditionalFormatting>
  <conditionalFormatting sqref="D882 E880:N880 P880:R880">
    <cfRule type="cellIs" dxfId="317" priority="7" stopIfTrue="1" operator="equal">
      <formula>""</formula>
    </cfRule>
  </conditionalFormatting>
  <conditionalFormatting sqref="M887:M927 M935:M980 M988:M1034">
    <cfRule type="cellIs" dxfId="316" priority="6" stopIfTrue="1" operator="equal">
      <formula>""</formula>
    </cfRule>
  </conditionalFormatting>
  <conditionalFormatting sqref="D884 F884">
    <cfRule type="cellIs" dxfId="315" priority="5" stopIfTrue="1" operator="equal">
      <formula>""</formula>
    </cfRule>
  </conditionalFormatting>
  <conditionalFormatting sqref="M1088">
    <cfRule type="cellIs" dxfId="314" priority="4" stopIfTrue="1" operator="equal">
      <formula>"INDIQUE A MOEDA"</formula>
    </cfRule>
  </conditionalFormatting>
  <conditionalFormatting sqref="B1041:C1059 B1060:L1087">
    <cfRule type="cellIs" dxfId="313" priority="3" stopIfTrue="1" operator="equal">
      <formula>0</formula>
    </cfRule>
  </conditionalFormatting>
  <conditionalFormatting sqref="B1041:B1087">
    <cfRule type="cellIs" dxfId="312" priority="2" stopIfTrue="1" operator="equal">
      <formula>0</formula>
    </cfRule>
  </conditionalFormatting>
  <conditionalFormatting sqref="M1041:M1087">
    <cfRule type="cellIs" dxfId="311" priority="1" stopIfTrue="1" operator="equal">
      <formula>""</formula>
    </cfRule>
  </conditionalFormatting>
  <dataValidations count="9">
    <dataValidation allowBlank="1" showInputMessage="1" showErrorMessage="1" promptTitle="ATENÇÃO!" prompt="PARA RADIOISÓTOPOS OU RADIOATIVOS,  INDICAR O Nº DE AUTORIZAÇÃO DA CNEN PARA O PESQUISADOR  E PARA A INSTITUIÇÃO." sqref="C135:L142 C82:L89 C157:L162 C102:L108 C188:L195 C210:L215 C353:L360 C300:L307 C375:L380 C320:L326 C406:L413 C428:L433 C571:L578 C518:L525 C593:L598 C538:L544 C624:L631 C646:L651 C789:L796 C736:L743 C811:L816 C756:L762 C842:L849 C864:L869 C1007:L1014 C954:L961 C1029:L1034 C974:L980 C1060:L1067 C1082:L1087"/>
    <dataValidation operator="greaterThan" allowBlank="1" showErrorMessage="1" errorTitle="ATENÇÃO" error="O número do item nao pode ser igual ao anterior!!!!BURRÃO!!!_x000a__x000a_" sqref="B160:B162 B106:B108 B86:B89 B39:B55 B139:B142 B213:B215 B192:B195 B378:B380 B324:B326 B304:B307 B257:B273 B357:B360 B431:B433 B410:B413 B596:B598 B542:B544 B522:B525 B475:B491 B575:B578 B649:B651 B628:B631 B814:B816 B760:B762 B740:B743 B693:B709 B793:B796 B867:B869 B846:B849 B1032:B1034 B978:B980 B958:B961 B911:B927 B1011:B1014 B1085:B1087 B1064:B1067"/>
    <dataValidation allowBlank="1" showInputMessage="1" showErrorMessage="1" promptTitle="ATENÇÃO!" prompt="PARA RADIOISÓTOPOS OU RADIOATIVOS,  INDICAR O Nº DE AUTORIZAÇÃO DA CNEN PARA O PESQUISADOR  E PARA A INSTITUIÇÃO. " sqref="C90:C101 C130:C134 C77:C81 C143:C156 C183:C187 C196:C209 C308:C319 C348:C352 C295:C299 C361:C374 C401:C405 C414:C427 C526:C537 C566:C570 C513:C517 C579:C592 C619:C623 C632:C645 C744:C755 C784:C788 C731:C735 C797:C810 C837:C841 C850:C863 C962:C973 C1002:C1006 C949:C953 C1015:C1028 C1055:C1059 C1068:C1081"/>
    <dataValidation allowBlank="1" showErrorMessage="1" promptTitle="ATENÇÃO!" prompt="PARA RADIOISÓTOPOS OU RADIOATIVOS,  INDICAR O Nº DE AUTORIZAÇÃO DA CNEN PARA O PESQUISADOR  E PARA A INSTITUIÇÃO." sqref="C114 C14:L14 C61 C167 C332 C232:L232 C279 C385 C550 C450:L450 C497 C603 C768 C668:L668 C715 C821 C986 C886:L886 C933 C1039"/>
    <dataValidation type="decimal" allowBlank="1" showInputMessage="1" showErrorMessage="1" errorTitle="ATENÇÃO!" error="Esse campo só aceita NÚMEROS." sqref="M15:M55 M63:M108 M116:M162 M169:M215 M233:M273 M281:M326 M334:M380 M387:M433 M451:M491 M499:M544 M552:M598 M605:M651 M669:M709 M717:M762 M770:M816 M823:M869 M887:M927 M935:M980 M988:M1034 M1041:M1087">
      <formula1>0.1</formula1>
      <formula2>99999999999.9999</formula2>
    </dataValidation>
    <dataValidation allowBlank="1" showErrorMessage="1" sqref="C63:L76 C116:L129 G10 C15:L55 H11:H13 I10:L13 N10:N13 M10:M11 M13 C169:L182 C281:L294 C334:L347 G228 C233:L273 H229:H231 I228:L231 N228:N231 M228:M229 M231 C387:L400 C499:L512 C552:L565 G446 C451:L491 H447:H449 I446:L449 N446:N449 M446:M447 M449 C605:L618 C717:L730 C770:L783 G664 C669:L709 H665:H667 I664:L667 N664:N667 M664:M665 M667 C823:L836 C935:L948 C988:L1001 G882 C887:L927 H883:H885 I882:L885 N882:N885 M882:M883 M885 C1041:L1054"/>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1"/>
    <dataValidation allowBlank="1" showInputMessage="1" showErrorMessage="1" promptTitle="ATENÇÃO!" prompt="PREENCHIMENTO OBRIGATÓRIO SE O PROJETO ENVOLVER A_x000a_A AQUISIÇÃO DE RADIOISÓTOPOS OU RADIOATIVOS." sqref="M9:N9 M227:N227 M445:N445 M663:N663 M881:N881"/>
    <dataValidation allowBlank="1" showInputMessage="1" showErrorMessage="1" promptTitle="EXEMPLO:" prompt="99/99999-9 - (SE FOR PEDIDO INICIAL, NÃO É NECESSÁRIO PREENCHER ESTE CAMPO)." sqref="D10 D228 D446 D664 D882"/>
  </dataValidations>
  <printOptions horizontalCentered="1"/>
  <pageMargins left="0.74803149606299213" right="0.27559055118110237" top="0.39370078740157483" bottom="0.39370078740157483" header="0" footer="0"/>
  <pageSetup paperSize="9" scale="69" fitToHeight="20" orientation="portrait" r:id="rId1"/>
  <headerFooter alignWithMargins="0"/>
  <rowBreaks count="18" manualBreakCount="18">
    <brk id="111" min="1" max="13" man="1"/>
    <brk id="165" min="1" max="13" man="1"/>
    <brk id="218" min="1" max="13" man="1"/>
    <brk id="276" min="1" max="13" man="1"/>
    <brk id="329" min="1" max="13" man="1"/>
    <brk id="383" min="1" max="13" man="1"/>
    <brk id="436" min="1" max="13" man="1"/>
    <brk id="494" min="1" max="13" man="1"/>
    <brk id="547" min="1" max="13" man="1"/>
    <brk id="601" min="1" max="13" man="1"/>
    <brk id="654" min="1" max="13" man="1"/>
    <brk id="712" min="1" max="13" man="1"/>
    <brk id="765" min="1" max="13" man="1"/>
    <brk id="819" min="1" max="13" man="1"/>
    <brk id="872" min="1" max="13" man="1"/>
    <brk id="930" min="1" max="13" man="1"/>
    <brk id="983" min="1" max="13" man="1"/>
    <brk id="1037" min="1"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1:IF1879"/>
  <sheetViews>
    <sheetView showGridLines="0" showRowColHeaders="0" zoomScaleNormal="100" zoomScaleSheetLayoutView="100" workbookViewId="0"/>
  </sheetViews>
  <sheetFormatPr defaultColWidth="0" defaultRowHeight="12.75" zeroHeight="1"/>
  <cols>
    <col min="1" max="1" width="2.28515625" style="213" customWidth="1"/>
    <col min="2" max="2" width="10.140625" style="62" customWidth="1"/>
    <col min="3" max="3" width="9.140625" style="62" customWidth="1"/>
    <col min="4" max="4" width="11.140625" style="62" customWidth="1"/>
    <col min="5" max="5" width="9.7109375" style="51" customWidth="1"/>
    <col min="6" max="6" width="6.140625" style="51" customWidth="1"/>
    <col min="7" max="7" width="5.28515625" style="51" customWidth="1"/>
    <col min="8" max="8" width="10.28515625" style="51" customWidth="1"/>
    <col min="9" max="9" width="9" style="51" customWidth="1"/>
    <col min="10" max="10" width="10" style="51" bestFit="1" customWidth="1"/>
    <col min="11" max="11" width="9.140625" style="62" customWidth="1"/>
    <col min="12" max="12" width="10.85546875" style="51" customWidth="1"/>
    <col min="13" max="13" width="6.28515625" style="51" customWidth="1"/>
    <col min="14" max="14" width="10.5703125" style="51" customWidth="1"/>
    <col min="15" max="15" width="9.5703125" style="51" customWidth="1"/>
    <col min="16" max="16" width="8.85546875" style="51" customWidth="1"/>
    <col min="17" max="17" width="10.85546875" style="51" customWidth="1"/>
    <col min="18" max="18" width="3.28515625" style="213" customWidth="1"/>
    <col min="19" max="20" width="9.140625" style="62" hidden="1" customWidth="1"/>
    <col min="21" max="16384" width="9.140625" style="51" hidden="1"/>
  </cols>
  <sheetData>
    <row r="1" spans="1:49" s="4" customFormat="1" ht="15.75" customHeight="1">
      <c r="A1" s="360"/>
      <c r="B1" s="62"/>
      <c r="C1" s="62"/>
      <c r="D1" s="62"/>
      <c r="E1" s="50"/>
      <c r="F1" s="50"/>
      <c r="G1" s="50"/>
      <c r="H1" s="50"/>
      <c r="I1" s="50"/>
      <c r="J1" s="50"/>
      <c r="K1" s="62"/>
      <c r="L1" s="50"/>
      <c r="M1" s="50"/>
      <c r="N1" s="50"/>
      <c r="O1" s="50"/>
      <c r="P1" s="50"/>
      <c r="Q1" s="50"/>
      <c r="R1" s="341"/>
      <c r="S1" s="463"/>
      <c r="T1" s="463"/>
    </row>
    <row r="2" spans="1:49" s="4" customFormat="1" ht="12.75" customHeight="1">
      <c r="A2" s="366"/>
      <c r="B2" s="62"/>
      <c r="C2" s="62"/>
      <c r="D2" s="62"/>
      <c r="E2" s="50"/>
      <c r="F2" s="50"/>
      <c r="G2" s="50"/>
      <c r="H2" s="50"/>
      <c r="I2" s="50"/>
      <c r="J2" s="50"/>
      <c r="K2" s="62"/>
      <c r="L2" s="50"/>
      <c r="M2" s="50"/>
      <c r="N2" s="50"/>
      <c r="O2" s="1600"/>
      <c r="P2" s="1600"/>
      <c r="Q2" s="1600"/>
      <c r="R2" s="341"/>
      <c r="S2" s="463"/>
      <c r="T2" s="463"/>
    </row>
    <row r="3" spans="1:49" s="4" customFormat="1" ht="12.75" customHeight="1">
      <c r="A3" s="366"/>
      <c r="B3" s="62"/>
      <c r="C3" s="62"/>
      <c r="D3" s="62"/>
      <c r="E3" s="50"/>
      <c r="F3" s="50"/>
      <c r="G3" s="50"/>
      <c r="H3" s="50"/>
      <c r="I3" s="50"/>
      <c r="J3" s="50"/>
      <c r="K3" s="62"/>
      <c r="L3" s="50"/>
      <c r="M3" s="50"/>
      <c r="N3" s="50"/>
      <c r="O3" s="50"/>
      <c r="P3" s="50"/>
      <c r="Q3" s="50"/>
      <c r="R3" s="341"/>
      <c r="S3" s="463"/>
      <c r="T3" s="463"/>
    </row>
    <row r="4" spans="1:49" s="4" customFormat="1" ht="12.75" customHeight="1">
      <c r="A4" s="366"/>
      <c r="B4" s="62"/>
      <c r="C4" s="62"/>
      <c r="D4" s="62"/>
      <c r="E4" s="50"/>
      <c r="F4" s="50"/>
      <c r="G4" s="50"/>
      <c r="H4" s="50"/>
      <c r="I4" s="50"/>
      <c r="J4" s="50"/>
      <c r="K4" s="62"/>
      <c r="L4" s="50"/>
      <c r="M4" s="50"/>
      <c r="N4" s="50"/>
      <c r="O4" s="50"/>
      <c r="P4" s="50"/>
      <c r="Q4" s="50"/>
      <c r="R4" s="341"/>
      <c r="S4" s="463"/>
      <c r="T4" s="463"/>
    </row>
    <row r="5" spans="1:49" s="4" customFormat="1" ht="12.75" customHeight="1">
      <c r="A5" s="366"/>
      <c r="B5" s="62"/>
      <c r="C5" s="62"/>
      <c r="D5" s="62"/>
      <c r="E5" s="50"/>
      <c r="F5" s="50"/>
      <c r="G5" s="50"/>
      <c r="H5" s="50"/>
      <c r="I5" s="50"/>
      <c r="J5" s="50"/>
      <c r="K5" s="62"/>
      <c r="L5" s="50"/>
      <c r="M5" s="50"/>
      <c r="N5" s="50"/>
      <c r="O5" s="50"/>
      <c r="P5" s="50"/>
      <c r="Q5" s="50"/>
      <c r="R5" s="341"/>
      <c r="S5" s="463"/>
      <c r="T5" s="463"/>
    </row>
    <row r="6" spans="1:49" s="4" customFormat="1" ht="19.5" customHeight="1">
      <c r="A6" s="367"/>
      <c r="B6" s="310" t="s">
        <v>182</v>
      </c>
      <c r="C6" s="190"/>
      <c r="D6" s="190"/>
      <c r="E6" s="190"/>
      <c r="F6" s="190"/>
      <c r="G6" s="190"/>
      <c r="H6" s="190"/>
      <c r="M6" s="67"/>
      <c r="N6" s="50"/>
      <c r="O6" s="43"/>
      <c r="P6" s="43"/>
      <c r="Q6" s="43"/>
      <c r="R6" s="341"/>
      <c r="S6" s="463"/>
      <c r="T6" s="463"/>
    </row>
    <row r="7" spans="1:49" s="4" customFormat="1" ht="6" customHeight="1">
      <c r="A7" s="366"/>
      <c r="B7" s="12"/>
      <c r="C7" s="63"/>
      <c r="D7" s="13"/>
      <c r="E7" s="64"/>
      <c r="F7" s="64"/>
      <c r="G7" s="64"/>
      <c r="H7" s="64"/>
      <c r="I7" s="64"/>
      <c r="J7" s="64"/>
      <c r="K7" s="63"/>
      <c r="L7" s="64"/>
      <c r="M7" s="64"/>
      <c r="N7" s="50"/>
      <c r="O7" s="50"/>
      <c r="P7" s="50"/>
      <c r="Q7" s="50"/>
      <c r="R7" s="341"/>
      <c r="S7" s="463"/>
      <c r="T7" s="463"/>
    </row>
    <row r="8" spans="1:49" s="4" customFormat="1" ht="19.5" customHeight="1">
      <c r="A8" s="382"/>
      <c r="B8" s="11" t="s">
        <v>97</v>
      </c>
      <c r="C8" s="13"/>
      <c r="D8" s="13"/>
      <c r="E8" s="1770"/>
      <c r="F8" s="1743"/>
      <c r="G8" s="1743"/>
      <c r="H8" s="1743"/>
      <c r="I8" s="1743"/>
      <c r="J8" s="1743"/>
      <c r="K8" s="1743"/>
      <c r="L8" s="1743"/>
      <c r="M8" s="1743"/>
      <c r="N8" s="1743"/>
      <c r="O8" s="1743"/>
      <c r="P8" s="1743"/>
      <c r="Q8" s="1744"/>
      <c r="R8" s="373"/>
      <c r="S8" s="463"/>
      <c r="T8" s="463"/>
    </row>
    <row r="9" spans="1:49" s="4" customFormat="1" ht="5.25" customHeight="1">
      <c r="A9" s="348"/>
      <c r="B9" s="12"/>
      <c r="C9" s="13"/>
      <c r="D9" s="13"/>
      <c r="E9" s="14"/>
      <c r="F9" s="14"/>
      <c r="G9" s="14"/>
      <c r="H9" s="14"/>
      <c r="I9" s="14"/>
      <c r="J9" s="14"/>
      <c r="K9" s="107"/>
      <c r="L9" s="30"/>
      <c r="M9" s="14"/>
      <c r="N9" s="14"/>
      <c r="O9" s="14"/>
      <c r="P9" s="32"/>
      <c r="Q9" s="14"/>
      <c r="R9" s="374"/>
      <c r="S9" s="463"/>
      <c r="T9" s="463"/>
    </row>
    <row r="10" spans="1:49" s="4" customFormat="1" ht="20.25" customHeight="1">
      <c r="A10" s="348"/>
      <c r="B10" s="256" t="s">
        <v>130</v>
      </c>
      <c r="C10" s="256"/>
      <c r="D10" s="1612"/>
      <c r="E10" s="1612"/>
      <c r="F10" s="1612"/>
      <c r="G10" s="14"/>
      <c r="H10" s="14"/>
      <c r="I10" s="14"/>
      <c r="J10" s="14"/>
      <c r="K10" s="107"/>
      <c r="L10" s="30"/>
      <c r="M10" s="14"/>
      <c r="N10" s="14"/>
      <c r="O10" s="14"/>
      <c r="P10" s="32"/>
      <c r="Q10" s="14"/>
      <c r="R10" s="374"/>
      <c r="S10" s="463"/>
      <c r="T10" s="463"/>
    </row>
    <row r="11" spans="1:49" s="4" customFormat="1" ht="5.25" customHeight="1">
      <c r="A11" s="348"/>
      <c r="B11" s="12"/>
      <c r="C11" s="13"/>
      <c r="D11" s="13"/>
      <c r="E11" s="14"/>
      <c r="F11" s="14"/>
      <c r="G11" s="14"/>
      <c r="H11" s="14"/>
      <c r="I11" s="14"/>
      <c r="J11" s="32"/>
      <c r="K11" s="31"/>
      <c r="L11" s="31"/>
      <c r="M11" s="31"/>
      <c r="N11" s="31"/>
      <c r="O11" s="31"/>
      <c r="P11" s="31"/>
      <c r="Q11" s="32"/>
      <c r="R11" s="374"/>
      <c r="S11" s="463"/>
      <c r="T11" s="463"/>
    </row>
    <row r="12" spans="1:49" s="72" customFormat="1" ht="21" customHeight="1">
      <c r="A12" s="383"/>
      <c r="B12" s="70" t="s">
        <v>114</v>
      </c>
      <c r="C12" s="71"/>
      <c r="D12" s="71"/>
      <c r="E12" s="71"/>
      <c r="F12" s="71"/>
      <c r="G12" s="71"/>
      <c r="H12" s="71"/>
      <c r="I12" s="71"/>
      <c r="J12" s="71"/>
      <c r="K12" s="71"/>
      <c r="L12" s="71"/>
      <c r="M12" s="71"/>
      <c r="N12" s="71"/>
      <c r="O12" s="71"/>
      <c r="P12" s="71"/>
      <c r="Q12" s="71"/>
      <c r="R12" s="342"/>
      <c r="S12" s="464"/>
      <c r="T12" s="464"/>
    </row>
    <row r="13" spans="1:49" s="72" customFormat="1" ht="6" customHeight="1">
      <c r="A13" s="383"/>
      <c r="B13" s="274"/>
      <c r="C13" s="117"/>
      <c r="D13" s="275"/>
      <c r="E13" s="117"/>
      <c r="F13" s="71"/>
      <c r="G13" s="71"/>
      <c r="H13" s="71"/>
      <c r="I13" s="71"/>
      <c r="J13" s="71"/>
      <c r="K13" s="71"/>
      <c r="L13" s="71"/>
      <c r="M13" s="71"/>
      <c r="N13" s="71"/>
      <c r="O13" s="71"/>
      <c r="P13" s="71"/>
      <c r="Q13" s="71"/>
      <c r="R13" s="375"/>
      <c r="S13" s="465"/>
      <c r="T13" s="465"/>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row>
    <row r="14" spans="1:49" s="110" customFormat="1" ht="15.75" customHeight="1">
      <c r="A14" s="384"/>
      <c r="B14" s="127" t="s">
        <v>82</v>
      </c>
      <c r="C14" s="284" t="s">
        <v>22</v>
      </c>
      <c r="D14" s="91" t="s">
        <v>23</v>
      </c>
      <c r="E14" s="109">
        <v>1</v>
      </c>
      <c r="H14" s="519" t="s">
        <v>86</v>
      </c>
      <c r="I14" s="546"/>
      <c r="J14" s="91" t="s">
        <v>23</v>
      </c>
      <c r="K14" s="532"/>
      <c r="N14" s="127" t="s">
        <v>83</v>
      </c>
      <c r="O14" s="283"/>
      <c r="P14" s="91" t="s">
        <v>23</v>
      </c>
      <c r="Q14" s="78"/>
      <c r="R14" s="365"/>
      <c r="S14" s="80"/>
      <c r="T14" s="80"/>
    </row>
    <row r="15" spans="1:49" customFormat="1" ht="6" customHeight="1">
      <c r="A15" s="363"/>
      <c r="B15" s="122"/>
      <c r="C15" s="852"/>
      <c r="D15" s="852"/>
      <c r="E15" s="852"/>
      <c r="F15" s="831"/>
      <c r="G15" s="852"/>
      <c r="H15" s="852"/>
      <c r="I15" s="852"/>
      <c r="J15" s="852"/>
      <c r="K15" s="852"/>
      <c r="L15" s="831"/>
      <c r="M15" s="122"/>
      <c r="N15" s="122"/>
      <c r="O15" s="122"/>
      <c r="P15" s="122"/>
      <c r="Q15" s="122"/>
      <c r="R15" s="348"/>
      <c r="S15" s="463"/>
      <c r="T15" s="463"/>
    </row>
    <row r="16" spans="1:49" s="258" customFormat="1" ht="15.75" customHeight="1">
      <c r="A16" s="363"/>
      <c r="B16" s="127" t="s">
        <v>84</v>
      </c>
      <c r="C16" s="952"/>
      <c r="D16" s="929" t="s">
        <v>23</v>
      </c>
      <c r="E16" s="920"/>
      <c r="F16" s="933"/>
      <c r="G16" s="856"/>
      <c r="H16" s="918" t="s">
        <v>85</v>
      </c>
      <c r="I16" s="932"/>
      <c r="J16" s="929" t="s">
        <v>23</v>
      </c>
      <c r="K16" s="920"/>
      <c r="L16" s="856"/>
      <c r="N16" s="272" t="s">
        <v>115</v>
      </c>
      <c r="O16" s="283"/>
      <c r="P16" s="259" t="s">
        <v>23</v>
      </c>
      <c r="Q16" s="517"/>
      <c r="R16" s="395"/>
      <c r="S16" s="507"/>
      <c r="T16" s="463"/>
    </row>
    <row r="17" spans="1:240" s="258" customFormat="1" ht="6" customHeight="1">
      <c r="A17" s="363"/>
      <c r="B17" s="82"/>
      <c r="C17" s="953"/>
      <c r="D17" s="852"/>
      <c r="E17" s="852"/>
      <c r="F17" s="852"/>
      <c r="G17" s="852"/>
      <c r="H17" s="852"/>
      <c r="I17" s="852"/>
      <c r="J17" s="852"/>
      <c r="K17" s="852"/>
      <c r="L17" s="852"/>
      <c r="M17" s="122"/>
      <c r="N17" s="122"/>
      <c r="O17" s="122"/>
      <c r="P17" s="122"/>
      <c r="Q17" s="122"/>
      <c r="R17" s="348"/>
      <c r="S17" s="463"/>
      <c r="T17" s="463"/>
    </row>
    <row r="18" spans="1:240" s="157" customFormat="1" ht="19.5" customHeight="1">
      <c r="A18" s="385"/>
      <c r="B18" s="1745" t="s">
        <v>93</v>
      </c>
      <c r="C18" s="1746"/>
      <c r="D18" s="1667" t="str">
        <f>IF(SUM(O22:P60,O67:P114,O121:P168,O175:P222)=0,"",SUM(O22:P60,O67:P114,O121:P168,O175:P222))</f>
        <v/>
      </c>
      <c r="E18" s="1667"/>
      <c r="F18" s="1667"/>
      <c r="G18" s="870"/>
      <c r="H18" s="829"/>
      <c r="I18" s="829"/>
      <c r="J18" s="830"/>
      <c r="K18" s="830"/>
      <c r="L18" s="830"/>
      <c r="M18" s="171"/>
      <c r="N18" s="171"/>
      <c r="O18" s="507"/>
      <c r="R18" s="376"/>
      <c r="S18" s="466"/>
      <c r="T18" s="466"/>
    </row>
    <row r="19" spans="1:240" s="86" customFormat="1" ht="7.5" customHeight="1">
      <c r="A19" s="385"/>
      <c r="B19" s="83"/>
      <c r="C19" s="863"/>
      <c r="D19" s="863"/>
      <c r="E19" s="864"/>
      <c r="F19" s="864"/>
      <c r="G19" s="864"/>
      <c r="H19" s="864"/>
      <c r="I19" s="864"/>
      <c r="J19" s="864"/>
      <c r="K19" s="863"/>
      <c r="L19" s="864"/>
      <c r="M19" s="84"/>
      <c r="N19" s="84"/>
      <c r="O19" s="84"/>
      <c r="P19" s="84"/>
      <c r="Q19" s="85"/>
      <c r="R19" s="346"/>
      <c r="S19" s="467"/>
      <c r="T19" s="467"/>
    </row>
    <row r="20" spans="1:240" s="87" customFormat="1">
      <c r="A20" s="370"/>
      <c r="B20" s="1686" t="s">
        <v>1</v>
      </c>
      <c r="C20" s="1730" t="s">
        <v>8</v>
      </c>
      <c r="D20" s="1731"/>
      <c r="E20" s="1731"/>
      <c r="F20" s="1731"/>
      <c r="G20" s="1731"/>
      <c r="H20" s="1731"/>
      <c r="I20" s="1731"/>
      <c r="J20" s="1731"/>
      <c r="K20" s="1731"/>
      <c r="L20" s="1644" t="s">
        <v>53</v>
      </c>
      <c r="M20" s="1653" t="s">
        <v>118</v>
      </c>
      <c r="N20" s="1634"/>
      <c r="O20" s="1671" t="s">
        <v>119</v>
      </c>
      <c r="P20" s="1672"/>
      <c r="Q20" s="1747" t="s">
        <v>2</v>
      </c>
      <c r="R20" s="349"/>
      <c r="S20" s="468"/>
      <c r="T20" s="468"/>
    </row>
    <row r="21" spans="1:240" s="87" customFormat="1" ht="18.75" customHeight="1">
      <c r="A21" s="370"/>
      <c r="B21" s="1729"/>
      <c r="C21" s="1732"/>
      <c r="D21" s="1733"/>
      <c r="E21" s="1733"/>
      <c r="F21" s="1733"/>
      <c r="G21" s="1733"/>
      <c r="H21" s="1733"/>
      <c r="I21" s="1733"/>
      <c r="J21" s="1733"/>
      <c r="K21" s="1733"/>
      <c r="L21" s="1734"/>
      <c r="M21" s="1735"/>
      <c r="N21" s="1736"/>
      <c r="O21" s="1737"/>
      <c r="P21" s="1738"/>
      <c r="Q21" s="1748"/>
      <c r="R21" s="349"/>
      <c r="S21" s="468"/>
      <c r="T21" s="468"/>
    </row>
    <row r="22" spans="1:240" customFormat="1" ht="24" customHeight="1">
      <c r="A22" s="216"/>
      <c r="B22" s="273"/>
      <c r="C22" s="1692"/>
      <c r="D22" s="1693"/>
      <c r="E22" s="1693"/>
      <c r="F22" s="1693"/>
      <c r="G22" s="1693"/>
      <c r="H22" s="1693"/>
      <c r="I22" s="1693"/>
      <c r="J22" s="1693"/>
      <c r="K22" s="1694"/>
      <c r="L22" s="941"/>
      <c r="M22" s="1724"/>
      <c r="N22" s="1725"/>
      <c r="O22" s="1726" t="str">
        <f t="shared" ref="O22:O60" si="0">IF(ISERROR(INDEX($T$22:$T$27,MATCH(L22,$S$22:$S$27,0))*M22),"",INDEX($T$22:$T$27,MATCH(L22,$S$22:$S$27,0))*M22)</f>
        <v/>
      </c>
      <c r="P22" s="1727"/>
      <c r="Q22" s="47"/>
      <c r="R22" s="377"/>
      <c r="S22" s="469" t="str">
        <f>C14</f>
        <v>USD</v>
      </c>
      <c r="T22" s="470">
        <f>E14</f>
        <v>1</v>
      </c>
      <c r="IE22" s="72"/>
      <c r="IF22" s="21"/>
    </row>
    <row r="23" spans="1:240" customFormat="1" ht="24" customHeight="1">
      <c r="A23" s="216"/>
      <c r="B23" s="273"/>
      <c r="C23" s="1692"/>
      <c r="D23" s="1693"/>
      <c r="E23" s="1693"/>
      <c r="F23" s="1693"/>
      <c r="G23" s="1693"/>
      <c r="H23" s="1693"/>
      <c r="I23" s="1693"/>
      <c r="J23" s="1693"/>
      <c r="K23" s="1693"/>
      <c r="L23" s="941"/>
      <c r="M23" s="1724"/>
      <c r="N23" s="1725"/>
      <c r="O23" s="1726" t="str">
        <f t="shared" si="0"/>
        <v/>
      </c>
      <c r="P23" s="1727"/>
      <c r="Q23" s="47"/>
      <c r="R23" s="377"/>
      <c r="S23" s="469" t="str">
        <f>IF(I14=0,"",I14)</f>
        <v/>
      </c>
      <c r="T23" s="470" t="str">
        <f>IF(K14=0,"",K14)</f>
        <v/>
      </c>
      <c r="IE23" s="72"/>
      <c r="IF23" s="21"/>
    </row>
    <row r="24" spans="1:240" customFormat="1" ht="24" customHeight="1">
      <c r="A24" s="216"/>
      <c r="B24" s="273"/>
      <c r="C24" s="1692"/>
      <c r="D24" s="1693"/>
      <c r="E24" s="1693"/>
      <c r="F24" s="1693"/>
      <c r="G24" s="1693"/>
      <c r="H24" s="1693"/>
      <c r="I24" s="1693"/>
      <c r="J24" s="1693"/>
      <c r="K24" s="1693"/>
      <c r="L24" s="941"/>
      <c r="M24" s="1724"/>
      <c r="N24" s="1725"/>
      <c r="O24" s="1726" t="str">
        <f t="shared" si="0"/>
        <v/>
      </c>
      <c r="P24" s="1727"/>
      <c r="Q24" s="47"/>
      <c r="R24" s="377"/>
      <c r="S24" s="469" t="str">
        <f>IF(O14=0,"",O14)</f>
        <v/>
      </c>
      <c r="T24" s="470" t="str">
        <f>IF(Q14=0,"",Q14)</f>
        <v/>
      </c>
      <c r="IE24" s="72"/>
      <c r="IF24" s="21"/>
    </row>
    <row r="25" spans="1:240" customFormat="1" ht="24" customHeight="1">
      <c r="A25" s="216"/>
      <c r="B25" s="273"/>
      <c r="C25" s="1692"/>
      <c r="D25" s="1718"/>
      <c r="E25" s="1693"/>
      <c r="F25" s="1693"/>
      <c r="G25" s="1693"/>
      <c r="H25" s="1693"/>
      <c r="I25" s="1693"/>
      <c r="J25" s="1693"/>
      <c r="K25" s="1693"/>
      <c r="L25" s="941"/>
      <c r="M25" s="1724"/>
      <c r="N25" s="1725"/>
      <c r="O25" s="1726" t="str">
        <f t="shared" si="0"/>
        <v/>
      </c>
      <c r="P25" s="1727"/>
      <c r="Q25" s="47"/>
      <c r="R25" s="377"/>
      <c r="S25" s="469" t="str">
        <f>IF(C16=0,"",C16)</f>
        <v/>
      </c>
      <c r="T25" s="470" t="str">
        <f>IF(E16=0,"",E16)</f>
        <v/>
      </c>
      <c r="IE25" s="72"/>
      <c r="IF25" s="21"/>
    </row>
    <row r="26" spans="1:240" customFormat="1" ht="24" customHeight="1">
      <c r="A26" s="216"/>
      <c r="B26" s="273"/>
      <c r="C26" s="1692"/>
      <c r="D26" s="1693"/>
      <c r="E26" s="1693"/>
      <c r="F26" s="1693"/>
      <c r="G26" s="1693"/>
      <c r="H26" s="1693"/>
      <c r="I26" s="1693"/>
      <c r="J26" s="1693"/>
      <c r="K26" s="1693"/>
      <c r="L26" s="941"/>
      <c r="M26" s="1724"/>
      <c r="N26" s="1725"/>
      <c r="O26" s="1726" t="str">
        <f t="shared" si="0"/>
        <v/>
      </c>
      <c r="P26" s="1727"/>
      <c r="Q26" s="47"/>
      <c r="R26" s="377"/>
      <c r="S26" s="469" t="str">
        <f>IF(I16=0,"",I16)</f>
        <v/>
      </c>
      <c r="T26" s="470" t="str">
        <f>IF(K16=0,"",K16)</f>
        <v/>
      </c>
      <c r="IE26" s="72"/>
      <c r="IF26" s="21"/>
    </row>
    <row r="27" spans="1:240" customFormat="1" ht="24" customHeight="1">
      <c r="A27" s="216"/>
      <c r="B27" s="273"/>
      <c r="C27" s="1692"/>
      <c r="D27" s="1693"/>
      <c r="E27" s="1693"/>
      <c r="F27" s="1693"/>
      <c r="G27" s="1693"/>
      <c r="H27" s="1693"/>
      <c r="I27" s="1693"/>
      <c r="J27" s="1693"/>
      <c r="K27" s="1693"/>
      <c r="L27" s="941"/>
      <c r="M27" s="1724"/>
      <c r="N27" s="1725"/>
      <c r="O27" s="1726" t="str">
        <f t="shared" si="0"/>
        <v/>
      </c>
      <c r="P27" s="1727"/>
      <c r="Q27" s="47"/>
      <c r="R27" s="377"/>
      <c r="S27" s="469" t="str">
        <f>IF(O16=0,"",O16)</f>
        <v/>
      </c>
      <c r="T27" s="470" t="str">
        <f>IF(Q16=0,"",Q16)</f>
        <v/>
      </c>
      <c r="IE27" s="72"/>
      <c r="IF27" s="21"/>
    </row>
    <row r="28" spans="1:240" customFormat="1" ht="24" customHeight="1">
      <c r="A28" s="216"/>
      <c r="B28" s="273"/>
      <c r="C28" s="1692"/>
      <c r="D28" s="1693"/>
      <c r="E28" s="1693"/>
      <c r="F28" s="1693"/>
      <c r="G28" s="1693"/>
      <c r="H28" s="1693"/>
      <c r="I28" s="1693"/>
      <c r="J28" s="1693"/>
      <c r="K28" s="1693"/>
      <c r="L28" s="941"/>
      <c r="M28" s="1724"/>
      <c r="N28" s="1725"/>
      <c r="O28" s="1726" t="str">
        <f t="shared" si="0"/>
        <v/>
      </c>
      <c r="P28" s="1727"/>
      <c r="Q28" s="47"/>
      <c r="R28" s="377"/>
      <c r="S28" s="463"/>
      <c r="T28" s="463"/>
      <c r="IE28" s="72"/>
      <c r="IF28" s="21"/>
    </row>
    <row r="29" spans="1:240" customFormat="1" ht="24" customHeight="1">
      <c r="A29" s="216"/>
      <c r="B29" s="273"/>
      <c r="C29" s="1692"/>
      <c r="D29" s="1693"/>
      <c r="E29" s="1693"/>
      <c r="F29" s="1693"/>
      <c r="G29" s="1693"/>
      <c r="H29" s="1693"/>
      <c r="I29" s="1693"/>
      <c r="J29" s="1693"/>
      <c r="K29" s="1693"/>
      <c r="L29" s="941"/>
      <c r="M29" s="1724"/>
      <c r="N29" s="1725"/>
      <c r="O29" s="1726" t="str">
        <f t="shared" si="0"/>
        <v/>
      </c>
      <c r="P29" s="1727"/>
      <c r="Q29" s="47"/>
      <c r="R29" s="377"/>
      <c r="S29" s="463"/>
      <c r="T29" s="463"/>
      <c r="IE29" s="21"/>
      <c r="IF29" s="21"/>
    </row>
    <row r="30" spans="1:240" customFormat="1" ht="24" customHeight="1">
      <c r="A30" s="216"/>
      <c r="B30" s="273"/>
      <c r="C30" s="1692"/>
      <c r="D30" s="1693"/>
      <c r="E30" s="1693"/>
      <c r="F30" s="1693"/>
      <c r="G30" s="1693"/>
      <c r="H30" s="1693"/>
      <c r="I30" s="1693"/>
      <c r="J30" s="1693"/>
      <c r="K30" s="1693"/>
      <c r="L30" s="941"/>
      <c r="M30" s="1724"/>
      <c r="N30" s="1725"/>
      <c r="O30" s="1726" t="str">
        <f t="shared" si="0"/>
        <v/>
      </c>
      <c r="P30" s="1727"/>
      <c r="Q30" s="47"/>
      <c r="R30" s="377"/>
      <c r="S30" s="463"/>
      <c r="T30" s="463"/>
      <c r="IE30" s="21"/>
      <c r="IF30" s="21"/>
    </row>
    <row r="31" spans="1:240" customFormat="1" ht="24" customHeight="1">
      <c r="A31" s="216"/>
      <c r="B31" s="273"/>
      <c r="C31" s="1692"/>
      <c r="D31" s="1693"/>
      <c r="E31" s="1693"/>
      <c r="F31" s="1693"/>
      <c r="G31" s="1693"/>
      <c r="H31" s="1693"/>
      <c r="I31" s="1693"/>
      <c r="J31" s="1693"/>
      <c r="K31" s="1693"/>
      <c r="L31" s="941"/>
      <c r="M31" s="1724"/>
      <c r="N31" s="1725"/>
      <c r="O31" s="1726" t="str">
        <f t="shared" si="0"/>
        <v/>
      </c>
      <c r="P31" s="1727"/>
      <c r="Q31" s="47"/>
      <c r="R31" s="377"/>
      <c r="S31" s="463"/>
      <c r="T31" s="463"/>
    </row>
    <row r="32" spans="1:240" customFormat="1" ht="24" customHeight="1">
      <c r="A32" s="216"/>
      <c r="B32" s="273"/>
      <c r="C32" s="1692"/>
      <c r="D32" s="1693"/>
      <c r="E32" s="1693"/>
      <c r="F32" s="1693"/>
      <c r="G32" s="1693"/>
      <c r="H32" s="1693"/>
      <c r="I32" s="1693"/>
      <c r="J32" s="1693"/>
      <c r="K32" s="1693"/>
      <c r="L32" s="941"/>
      <c r="M32" s="1724"/>
      <c r="N32" s="1725"/>
      <c r="O32" s="1726" t="str">
        <f t="shared" si="0"/>
        <v/>
      </c>
      <c r="P32" s="1727"/>
      <c r="Q32" s="47"/>
      <c r="R32" s="377"/>
      <c r="S32" s="463"/>
      <c r="T32" s="463"/>
    </row>
    <row r="33" spans="1:20" customFormat="1" ht="24" customHeight="1">
      <c r="A33" s="216"/>
      <c r="B33" s="273"/>
      <c r="C33" s="1692"/>
      <c r="D33" s="1693"/>
      <c r="E33" s="1693"/>
      <c r="F33" s="1693"/>
      <c r="G33" s="1693"/>
      <c r="H33" s="1693"/>
      <c r="I33" s="1693"/>
      <c r="J33" s="1693"/>
      <c r="K33" s="1693"/>
      <c r="L33" s="941"/>
      <c r="M33" s="1724"/>
      <c r="N33" s="1725"/>
      <c r="O33" s="1726" t="str">
        <f t="shared" si="0"/>
        <v/>
      </c>
      <c r="P33" s="1727"/>
      <c r="Q33" s="47"/>
      <c r="R33" s="377"/>
      <c r="S33" s="463"/>
      <c r="T33" s="463"/>
    </row>
    <row r="34" spans="1:20" customFormat="1" ht="24" customHeight="1">
      <c r="A34" s="216"/>
      <c r="B34" s="273"/>
      <c r="C34" s="1692"/>
      <c r="D34" s="1693"/>
      <c r="E34" s="1693"/>
      <c r="F34" s="1693"/>
      <c r="G34" s="1693"/>
      <c r="H34" s="1693"/>
      <c r="I34" s="1693"/>
      <c r="J34" s="1693"/>
      <c r="K34" s="1693"/>
      <c r="L34" s="941"/>
      <c r="M34" s="1724"/>
      <c r="N34" s="1725"/>
      <c r="O34" s="1726" t="str">
        <f t="shared" si="0"/>
        <v/>
      </c>
      <c r="P34" s="1727"/>
      <c r="Q34" s="47"/>
      <c r="R34" s="377"/>
      <c r="S34" s="463"/>
      <c r="T34" s="463"/>
    </row>
    <row r="35" spans="1:20" customFormat="1" ht="24" customHeight="1">
      <c r="A35" s="216"/>
      <c r="B35" s="273"/>
      <c r="C35" s="1692"/>
      <c r="D35" s="1693"/>
      <c r="E35" s="1693"/>
      <c r="F35" s="1693"/>
      <c r="G35" s="1693"/>
      <c r="H35" s="1693"/>
      <c r="I35" s="1693"/>
      <c r="J35" s="1693"/>
      <c r="K35" s="1693"/>
      <c r="L35" s="941"/>
      <c r="M35" s="1724"/>
      <c r="N35" s="1725"/>
      <c r="O35" s="1726" t="str">
        <f t="shared" si="0"/>
        <v/>
      </c>
      <c r="P35" s="1727"/>
      <c r="Q35" s="47"/>
      <c r="R35" s="377"/>
      <c r="S35" s="463"/>
      <c r="T35" s="463"/>
    </row>
    <row r="36" spans="1:20" customFormat="1" ht="24" customHeight="1">
      <c r="A36" s="216"/>
      <c r="B36" s="273"/>
      <c r="C36" s="1692"/>
      <c r="D36" s="1693"/>
      <c r="E36" s="1693"/>
      <c r="F36" s="1693"/>
      <c r="G36" s="1693"/>
      <c r="H36" s="1693"/>
      <c r="I36" s="1693"/>
      <c r="J36" s="1693"/>
      <c r="K36" s="1693"/>
      <c r="L36" s="941"/>
      <c r="M36" s="1724"/>
      <c r="N36" s="1725"/>
      <c r="O36" s="1726" t="str">
        <f t="shared" si="0"/>
        <v/>
      </c>
      <c r="P36" s="1727"/>
      <c r="Q36" s="47"/>
      <c r="R36" s="377"/>
      <c r="S36" s="463"/>
      <c r="T36" s="463"/>
    </row>
    <row r="37" spans="1:20" customFormat="1" ht="24" customHeight="1">
      <c r="A37" s="216"/>
      <c r="B37" s="273"/>
      <c r="C37" s="1692"/>
      <c r="D37" s="1693"/>
      <c r="E37" s="1693"/>
      <c r="F37" s="1693"/>
      <c r="G37" s="1693"/>
      <c r="H37" s="1693"/>
      <c r="I37" s="1693"/>
      <c r="J37" s="1693"/>
      <c r="K37" s="1693"/>
      <c r="L37" s="941"/>
      <c r="M37" s="1724"/>
      <c r="N37" s="1725"/>
      <c r="O37" s="1726" t="str">
        <f t="shared" si="0"/>
        <v/>
      </c>
      <c r="P37" s="1727"/>
      <c r="Q37" s="47"/>
      <c r="R37" s="377"/>
      <c r="S37" s="463"/>
      <c r="T37" s="463"/>
    </row>
    <row r="38" spans="1:20" customFormat="1" ht="24" customHeight="1">
      <c r="A38" s="216"/>
      <c r="B38" s="273"/>
      <c r="C38" s="1692"/>
      <c r="D38" s="1693"/>
      <c r="E38" s="1693"/>
      <c r="F38" s="1693"/>
      <c r="G38" s="1693"/>
      <c r="H38" s="1693"/>
      <c r="I38" s="1693"/>
      <c r="J38" s="1693"/>
      <c r="K38" s="1693"/>
      <c r="L38" s="941"/>
      <c r="M38" s="1724"/>
      <c r="N38" s="1725"/>
      <c r="O38" s="1726" t="str">
        <f t="shared" si="0"/>
        <v/>
      </c>
      <c r="P38" s="1727"/>
      <c r="Q38" s="47"/>
      <c r="R38" s="377"/>
      <c r="S38" s="463"/>
      <c r="T38" s="463"/>
    </row>
    <row r="39" spans="1:20" customFormat="1" ht="24" customHeight="1">
      <c r="A39" s="216"/>
      <c r="B39" s="273"/>
      <c r="C39" s="1692"/>
      <c r="D39" s="1693"/>
      <c r="E39" s="1693"/>
      <c r="F39" s="1693"/>
      <c r="G39" s="1693"/>
      <c r="H39" s="1693"/>
      <c r="I39" s="1693"/>
      <c r="J39" s="1693"/>
      <c r="K39" s="1693"/>
      <c r="L39" s="941"/>
      <c r="M39" s="1724"/>
      <c r="N39" s="1725"/>
      <c r="O39" s="1726" t="str">
        <f t="shared" si="0"/>
        <v/>
      </c>
      <c r="P39" s="1727"/>
      <c r="Q39" s="47"/>
      <c r="R39" s="377"/>
      <c r="S39" s="463"/>
      <c r="T39" s="463"/>
    </row>
    <row r="40" spans="1:20" customFormat="1" ht="24" customHeight="1">
      <c r="A40" s="216"/>
      <c r="B40" s="273"/>
      <c r="C40" s="1692"/>
      <c r="D40" s="1693"/>
      <c r="E40" s="1693"/>
      <c r="F40" s="1693"/>
      <c r="G40" s="1693"/>
      <c r="H40" s="1693"/>
      <c r="I40" s="1693"/>
      <c r="J40" s="1693"/>
      <c r="K40" s="1693"/>
      <c r="L40" s="941"/>
      <c r="M40" s="1724"/>
      <c r="N40" s="1725"/>
      <c r="O40" s="1726" t="str">
        <f t="shared" si="0"/>
        <v/>
      </c>
      <c r="P40" s="1727"/>
      <c r="Q40" s="47"/>
      <c r="R40" s="377"/>
      <c r="S40" s="463"/>
      <c r="T40" s="463"/>
    </row>
    <row r="41" spans="1:20" customFormat="1" ht="24" customHeight="1">
      <c r="A41" s="216"/>
      <c r="B41" s="273"/>
      <c r="C41" s="1692"/>
      <c r="D41" s="1693"/>
      <c r="E41" s="1693"/>
      <c r="F41" s="1693"/>
      <c r="G41" s="1693"/>
      <c r="H41" s="1693"/>
      <c r="I41" s="1693"/>
      <c r="J41" s="1693"/>
      <c r="K41" s="1693"/>
      <c r="L41" s="941"/>
      <c r="M41" s="1724"/>
      <c r="N41" s="1725"/>
      <c r="O41" s="1726" t="str">
        <f t="shared" si="0"/>
        <v/>
      </c>
      <c r="P41" s="1727"/>
      <c r="Q41" s="47"/>
      <c r="R41" s="377"/>
      <c r="S41" s="463"/>
      <c r="T41" s="463"/>
    </row>
    <row r="42" spans="1:20" s="258" customFormat="1" ht="24" customHeight="1">
      <c r="A42" s="216"/>
      <c r="B42" s="273"/>
      <c r="C42" s="954"/>
      <c r="D42" s="883"/>
      <c r="E42" s="883"/>
      <c r="F42" s="883"/>
      <c r="G42" s="883"/>
      <c r="H42" s="883"/>
      <c r="I42" s="883"/>
      <c r="J42" s="883"/>
      <c r="K42" s="883"/>
      <c r="L42" s="941"/>
      <c r="M42" s="325"/>
      <c r="N42" s="326"/>
      <c r="O42" s="1726" t="str">
        <f t="shared" si="0"/>
        <v/>
      </c>
      <c r="P42" s="1727"/>
      <c r="Q42" s="47"/>
      <c r="R42" s="377"/>
      <c r="S42" s="463"/>
      <c r="T42" s="463"/>
    </row>
    <row r="43" spans="1:20" s="258" customFormat="1" ht="24" customHeight="1">
      <c r="A43" s="216"/>
      <c r="B43" s="273"/>
      <c r="C43" s="954"/>
      <c r="D43" s="883"/>
      <c r="E43" s="883"/>
      <c r="F43" s="883"/>
      <c r="G43" s="883"/>
      <c r="H43" s="883"/>
      <c r="I43" s="883"/>
      <c r="J43" s="883"/>
      <c r="K43" s="883"/>
      <c r="L43" s="941"/>
      <c r="M43" s="325"/>
      <c r="N43" s="326"/>
      <c r="O43" s="1726" t="str">
        <f t="shared" si="0"/>
        <v/>
      </c>
      <c r="P43" s="1727"/>
      <c r="Q43" s="47"/>
      <c r="R43" s="377"/>
      <c r="S43" s="463"/>
      <c r="T43" s="463"/>
    </row>
    <row r="44" spans="1:20" s="258" customFormat="1" ht="24" customHeight="1">
      <c r="A44" s="216"/>
      <c r="B44" s="273"/>
      <c r="C44" s="954"/>
      <c r="D44" s="883"/>
      <c r="E44" s="883"/>
      <c r="F44" s="883"/>
      <c r="G44" s="883"/>
      <c r="H44" s="883"/>
      <c r="I44" s="883"/>
      <c r="J44" s="883"/>
      <c r="K44" s="883"/>
      <c r="L44" s="941"/>
      <c r="M44" s="325"/>
      <c r="N44" s="326"/>
      <c r="O44" s="1726" t="str">
        <f t="shared" si="0"/>
        <v/>
      </c>
      <c r="P44" s="1727"/>
      <c r="Q44" s="47"/>
      <c r="R44" s="377"/>
      <c r="S44" s="463"/>
      <c r="T44" s="463"/>
    </row>
    <row r="45" spans="1:20" s="258" customFormat="1" ht="24" customHeight="1">
      <c r="A45" s="216"/>
      <c r="B45" s="273"/>
      <c r="C45" s="954"/>
      <c r="D45" s="883"/>
      <c r="E45" s="883"/>
      <c r="F45" s="883"/>
      <c r="G45" s="883"/>
      <c r="H45" s="883"/>
      <c r="I45" s="883"/>
      <c r="J45" s="883"/>
      <c r="K45" s="883"/>
      <c r="L45" s="941"/>
      <c r="M45" s="325"/>
      <c r="N45" s="326"/>
      <c r="O45" s="1726" t="str">
        <f t="shared" si="0"/>
        <v/>
      </c>
      <c r="P45" s="1727"/>
      <c r="Q45" s="47"/>
      <c r="R45" s="377"/>
      <c r="S45" s="463"/>
      <c r="T45" s="463"/>
    </row>
    <row r="46" spans="1:20" s="258" customFormat="1" ht="24" customHeight="1">
      <c r="A46" s="216"/>
      <c r="B46" s="273"/>
      <c r="C46" s="954"/>
      <c r="D46" s="883"/>
      <c r="E46" s="883"/>
      <c r="F46" s="883"/>
      <c r="G46" s="883"/>
      <c r="H46" s="883"/>
      <c r="I46" s="883"/>
      <c r="J46" s="883"/>
      <c r="K46" s="883"/>
      <c r="L46" s="941"/>
      <c r="M46" s="325"/>
      <c r="N46" s="326"/>
      <c r="O46" s="1726" t="str">
        <f t="shared" si="0"/>
        <v/>
      </c>
      <c r="P46" s="1727"/>
      <c r="Q46" s="47"/>
      <c r="R46" s="377"/>
      <c r="S46" s="463"/>
      <c r="T46" s="463"/>
    </row>
    <row r="47" spans="1:20" s="258" customFormat="1" ht="24" customHeight="1">
      <c r="A47" s="216"/>
      <c r="B47" s="273"/>
      <c r="C47" s="954"/>
      <c r="D47" s="883"/>
      <c r="E47" s="883"/>
      <c r="F47" s="883"/>
      <c r="G47" s="883"/>
      <c r="H47" s="883"/>
      <c r="I47" s="883"/>
      <c r="J47" s="883"/>
      <c r="K47" s="883"/>
      <c r="L47" s="941"/>
      <c r="M47" s="325"/>
      <c r="N47" s="326"/>
      <c r="O47" s="1726" t="str">
        <f t="shared" si="0"/>
        <v/>
      </c>
      <c r="P47" s="1727"/>
      <c r="Q47" s="47"/>
      <c r="R47" s="377"/>
      <c r="S47" s="463"/>
      <c r="T47" s="463"/>
    </row>
    <row r="48" spans="1:20" s="258" customFormat="1" ht="24" customHeight="1">
      <c r="A48" s="216"/>
      <c r="B48" s="273"/>
      <c r="C48" s="954"/>
      <c r="D48" s="883"/>
      <c r="E48" s="883"/>
      <c r="F48" s="883"/>
      <c r="G48" s="883"/>
      <c r="H48" s="883"/>
      <c r="I48" s="883"/>
      <c r="J48" s="883"/>
      <c r="K48" s="883"/>
      <c r="L48" s="941"/>
      <c r="M48" s="325"/>
      <c r="N48" s="326"/>
      <c r="O48" s="1726" t="str">
        <f t="shared" si="0"/>
        <v/>
      </c>
      <c r="P48" s="1727"/>
      <c r="Q48" s="47"/>
      <c r="R48" s="377"/>
      <c r="S48" s="463"/>
      <c r="T48" s="463"/>
    </row>
    <row r="49" spans="1:20" s="258" customFormat="1" ht="24" customHeight="1">
      <c r="A49" s="216"/>
      <c r="B49" s="273"/>
      <c r="C49" s="954"/>
      <c r="D49" s="883"/>
      <c r="E49" s="883"/>
      <c r="F49" s="883"/>
      <c r="G49" s="883"/>
      <c r="H49" s="883"/>
      <c r="I49" s="883"/>
      <c r="J49" s="883"/>
      <c r="K49" s="883"/>
      <c r="L49" s="941"/>
      <c r="M49" s="325"/>
      <c r="N49" s="326"/>
      <c r="O49" s="1726" t="str">
        <f t="shared" si="0"/>
        <v/>
      </c>
      <c r="P49" s="1727"/>
      <c r="Q49" s="47"/>
      <c r="R49" s="377"/>
      <c r="S49" s="463"/>
      <c r="T49" s="463"/>
    </row>
    <row r="50" spans="1:20" s="258" customFormat="1" ht="24" customHeight="1">
      <c r="A50" s="216"/>
      <c r="B50" s="273"/>
      <c r="C50" s="954"/>
      <c r="D50" s="883"/>
      <c r="E50" s="883"/>
      <c r="F50" s="883"/>
      <c r="G50" s="883"/>
      <c r="H50" s="883"/>
      <c r="I50" s="883"/>
      <c r="J50" s="883"/>
      <c r="K50" s="883"/>
      <c r="L50" s="941"/>
      <c r="M50" s="325"/>
      <c r="N50" s="326"/>
      <c r="O50" s="1726" t="str">
        <f t="shared" si="0"/>
        <v/>
      </c>
      <c r="P50" s="1727"/>
      <c r="Q50" s="47"/>
      <c r="R50" s="377"/>
      <c r="S50" s="463"/>
      <c r="T50" s="463"/>
    </row>
    <row r="51" spans="1:20" s="258" customFormat="1" ht="24" customHeight="1">
      <c r="A51" s="216"/>
      <c r="B51" s="273"/>
      <c r="C51" s="954"/>
      <c r="D51" s="883"/>
      <c r="E51" s="883"/>
      <c r="F51" s="883"/>
      <c r="G51" s="883"/>
      <c r="H51" s="883"/>
      <c r="I51" s="883"/>
      <c r="J51" s="883"/>
      <c r="K51" s="883"/>
      <c r="L51" s="941"/>
      <c r="M51" s="325"/>
      <c r="N51" s="326"/>
      <c r="O51" s="1726" t="str">
        <f t="shared" si="0"/>
        <v/>
      </c>
      <c r="P51" s="1727"/>
      <c r="Q51" s="47"/>
      <c r="R51" s="377"/>
      <c r="S51" s="463"/>
      <c r="T51" s="463"/>
    </row>
    <row r="52" spans="1:20" s="258" customFormat="1" ht="24" customHeight="1">
      <c r="A52" s="216"/>
      <c r="B52" s="273"/>
      <c r="C52" s="954"/>
      <c r="D52" s="883"/>
      <c r="E52" s="883"/>
      <c r="F52" s="883"/>
      <c r="G52" s="883"/>
      <c r="H52" s="883"/>
      <c r="I52" s="883"/>
      <c r="J52" s="883"/>
      <c r="K52" s="883"/>
      <c r="L52" s="941"/>
      <c r="M52" s="325"/>
      <c r="N52" s="326"/>
      <c r="O52" s="1726" t="str">
        <f t="shared" si="0"/>
        <v/>
      </c>
      <c r="P52" s="1727"/>
      <c r="Q52" s="47"/>
      <c r="R52" s="377"/>
      <c r="S52" s="463"/>
      <c r="T52" s="463"/>
    </row>
    <row r="53" spans="1:20" s="258" customFormat="1" ht="24" customHeight="1">
      <c r="A53" s="216"/>
      <c r="B53" s="273"/>
      <c r="C53" s="954"/>
      <c r="D53" s="883"/>
      <c r="E53" s="883"/>
      <c r="F53" s="883"/>
      <c r="G53" s="883"/>
      <c r="H53" s="883"/>
      <c r="I53" s="883"/>
      <c r="J53" s="883"/>
      <c r="K53" s="883"/>
      <c r="L53" s="941"/>
      <c r="M53" s="325"/>
      <c r="N53" s="326"/>
      <c r="O53" s="1726" t="str">
        <f t="shared" si="0"/>
        <v/>
      </c>
      <c r="P53" s="1727"/>
      <c r="Q53" s="47"/>
      <c r="R53" s="377"/>
      <c r="S53" s="463"/>
      <c r="T53" s="463"/>
    </row>
    <row r="54" spans="1:20" s="258" customFormat="1" ht="24" customHeight="1">
      <c r="A54" s="216"/>
      <c r="B54" s="273"/>
      <c r="C54" s="954"/>
      <c r="D54" s="883"/>
      <c r="E54" s="883"/>
      <c r="F54" s="883"/>
      <c r="G54" s="883"/>
      <c r="H54" s="883"/>
      <c r="I54" s="883"/>
      <c r="J54" s="883"/>
      <c r="K54" s="883"/>
      <c r="L54" s="941"/>
      <c r="M54" s="524"/>
      <c r="N54" s="525"/>
      <c r="O54" s="1726" t="str">
        <f t="shared" si="0"/>
        <v/>
      </c>
      <c r="P54" s="1727"/>
      <c r="Q54" s="47"/>
      <c r="R54" s="377"/>
      <c r="S54" s="463"/>
      <c r="T54" s="463"/>
    </row>
    <row r="55" spans="1:20" s="258" customFormat="1" ht="24" customHeight="1">
      <c r="A55" s="216"/>
      <c r="B55" s="273"/>
      <c r="C55" s="954"/>
      <c r="D55" s="883"/>
      <c r="E55" s="883"/>
      <c r="F55" s="883"/>
      <c r="G55" s="883"/>
      <c r="H55" s="883"/>
      <c r="I55" s="883"/>
      <c r="J55" s="883"/>
      <c r="K55" s="883"/>
      <c r="L55" s="941"/>
      <c r="M55" s="325"/>
      <c r="N55" s="326"/>
      <c r="O55" s="1726" t="str">
        <f t="shared" si="0"/>
        <v/>
      </c>
      <c r="P55" s="1727"/>
      <c r="Q55" s="47"/>
      <c r="R55" s="377"/>
      <c r="S55" s="463"/>
      <c r="T55" s="463"/>
    </row>
    <row r="56" spans="1:20" customFormat="1" ht="24" customHeight="1">
      <c r="A56" s="216"/>
      <c r="B56" s="273"/>
      <c r="C56" s="1692"/>
      <c r="D56" s="1693"/>
      <c r="E56" s="1693"/>
      <c r="F56" s="1693"/>
      <c r="G56" s="1693"/>
      <c r="H56" s="1693"/>
      <c r="I56" s="1693"/>
      <c r="J56" s="1693"/>
      <c r="K56" s="1693"/>
      <c r="L56" s="461"/>
      <c r="M56" s="1724"/>
      <c r="N56" s="1725"/>
      <c r="O56" s="1726" t="str">
        <f t="shared" si="0"/>
        <v/>
      </c>
      <c r="P56" s="1727"/>
      <c r="Q56" s="47"/>
      <c r="R56" s="377"/>
      <c r="S56" s="463"/>
      <c r="T56" s="463"/>
    </row>
    <row r="57" spans="1:20" customFormat="1" ht="24" customHeight="1">
      <c r="A57" s="216"/>
      <c r="B57" s="273"/>
      <c r="C57" s="1692"/>
      <c r="D57" s="1693"/>
      <c r="E57" s="1693"/>
      <c r="F57" s="1693"/>
      <c r="G57" s="1693"/>
      <c r="H57" s="1693"/>
      <c r="I57" s="1693"/>
      <c r="J57" s="1693"/>
      <c r="K57" s="1693"/>
      <c r="L57" s="461"/>
      <c r="M57" s="1724"/>
      <c r="N57" s="1725"/>
      <c r="O57" s="1726" t="str">
        <f t="shared" si="0"/>
        <v/>
      </c>
      <c r="P57" s="1727"/>
      <c r="Q57" s="47"/>
      <c r="R57" s="377"/>
      <c r="S57" s="463"/>
      <c r="T57" s="463"/>
    </row>
    <row r="58" spans="1:20" s="258" customFormat="1" ht="24" customHeight="1">
      <c r="A58" s="216"/>
      <c r="B58" s="273"/>
      <c r="C58" s="954"/>
      <c r="D58" s="883"/>
      <c r="E58" s="883"/>
      <c r="F58" s="883"/>
      <c r="G58" s="883"/>
      <c r="H58" s="883"/>
      <c r="I58" s="883"/>
      <c r="J58" s="883"/>
      <c r="K58" s="883"/>
      <c r="L58" s="461"/>
      <c r="M58" s="325"/>
      <c r="N58" s="326"/>
      <c r="O58" s="1726" t="str">
        <f t="shared" si="0"/>
        <v/>
      </c>
      <c r="P58" s="1727"/>
      <c r="Q58" s="47"/>
      <c r="R58" s="377"/>
      <c r="S58" s="463"/>
      <c r="T58" s="463"/>
    </row>
    <row r="59" spans="1:20" customFormat="1" ht="24" customHeight="1">
      <c r="A59" s="216"/>
      <c r="B59" s="273"/>
      <c r="C59" s="1692"/>
      <c r="D59" s="1693"/>
      <c r="E59" s="1693"/>
      <c r="F59" s="1693"/>
      <c r="G59" s="1693"/>
      <c r="H59" s="1693"/>
      <c r="I59" s="1693"/>
      <c r="J59" s="1693"/>
      <c r="K59" s="1693"/>
      <c r="L59" s="461"/>
      <c r="M59" s="1724"/>
      <c r="N59" s="1725"/>
      <c r="O59" s="1726" t="str">
        <f t="shared" si="0"/>
        <v/>
      </c>
      <c r="P59" s="1727"/>
      <c r="Q59" s="47"/>
      <c r="R59" s="377"/>
      <c r="S59" s="463"/>
      <c r="T59" s="463"/>
    </row>
    <row r="60" spans="1:20" customFormat="1" ht="24" customHeight="1">
      <c r="A60" s="216"/>
      <c r="B60" s="273"/>
      <c r="C60" s="1692"/>
      <c r="D60" s="1693"/>
      <c r="E60" s="1693"/>
      <c r="F60" s="1693"/>
      <c r="G60" s="1693"/>
      <c r="H60" s="1693"/>
      <c r="I60" s="1693"/>
      <c r="J60" s="1693"/>
      <c r="K60" s="1693"/>
      <c r="L60" s="461"/>
      <c r="M60" s="1724"/>
      <c r="N60" s="1725"/>
      <c r="O60" s="1726" t="str">
        <f t="shared" si="0"/>
        <v/>
      </c>
      <c r="P60" s="1727"/>
      <c r="Q60" s="47"/>
      <c r="R60" s="377"/>
      <c r="S60" s="463"/>
      <c r="T60" s="463"/>
    </row>
    <row r="61" spans="1:20" s="111" customFormat="1" ht="6" customHeight="1">
      <c r="A61" s="363"/>
      <c r="B61" s="92"/>
      <c r="C61" s="92"/>
      <c r="D61" s="92"/>
      <c r="E61" s="85"/>
      <c r="F61" s="85"/>
      <c r="G61" s="85"/>
      <c r="H61" s="85"/>
      <c r="I61" s="85"/>
      <c r="J61" s="85"/>
      <c r="K61" s="92"/>
      <c r="L61" s="93"/>
      <c r="M61" s="93"/>
      <c r="N61" s="94"/>
      <c r="O61" s="23"/>
      <c r="P61" s="23"/>
      <c r="Q61" s="85"/>
      <c r="R61" s="378"/>
      <c r="S61" s="471"/>
      <c r="T61" s="471"/>
    </row>
    <row r="62" spans="1:20" s="87" customFormat="1" ht="23.25" customHeight="1">
      <c r="A62" s="370"/>
      <c r="B62" s="1720" t="s">
        <v>6</v>
      </c>
      <c r="C62" s="1721"/>
      <c r="D62" s="1721"/>
      <c r="E62" s="1721"/>
      <c r="F62" s="1721"/>
      <c r="G62" s="1721"/>
      <c r="H62" s="1721"/>
      <c r="I62" s="1721"/>
      <c r="J62" s="1721"/>
      <c r="K62" s="1721"/>
      <c r="L62" s="1721"/>
      <c r="M62" s="1721"/>
      <c r="N62" s="1721"/>
      <c r="O62" s="1721"/>
      <c r="P62" s="1721"/>
      <c r="Q62" s="1722"/>
      <c r="R62" s="349"/>
      <c r="S62" s="472"/>
      <c r="T62" s="468"/>
    </row>
    <row r="63" spans="1:20" customFormat="1" ht="16.5" customHeight="1">
      <c r="A63" s="216"/>
      <c r="B63" s="97" t="str">
        <f>'3-MCN'!B58</f>
        <v>FAPESP,  SETEMBRO DE 2015</v>
      </c>
      <c r="C63" s="832"/>
      <c r="D63" s="832"/>
      <c r="E63" s="831"/>
      <c r="F63" s="831"/>
      <c r="G63" s="831"/>
      <c r="H63" s="831"/>
      <c r="I63" s="831"/>
      <c r="J63" s="831"/>
      <c r="K63" s="832"/>
      <c r="L63" s="831"/>
      <c r="M63" s="51"/>
      <c r="N63" s="51"/>
      <c r="O63" s="1723">
        <v>1</v>
      </c>
      <c r="P63" s="1723"/>
      <c r="Q63" s="1723"/>
      <c r="R63" s="379"/>
      <c r="S63" s="473"/>
      <c r="T63" s="463"/>
    </row>
    <row r="64" spans="1:20" ht="18">
      <c r="B64" s="310" t="str">
        <f>B6</f>
        <v>4- MATERIAL DE CONSUMO IMPORTADO</v>
      </c>
      <c r="C64" s="832"/>
      <c r="D64" s="832"/>
      <c r="E64" s="831"/>
      <c r="F64" s="831"/>
      <c r="G64" s="831"/>
      <c r="H64" s="831"/>
      <c r="I64" s="831"/>
      <c r="J64" s="831"/>
      <c r="K64" s="832"/>
      <c r="L64" s="831"/>
      <c r="S64" s="474"/>
    </row>
    <row r="65" spans="1:240" s="87" customFormat="1" ht="14.25" customHeight="1">
      <c r="A65" s="370"/>
      <c r="B65" s="1686" t="s">
        <v>1</v>
      </c>
      <c r="C65" s="1730" t="s">
        <v>8</v>
      </c>
      <c r="D65" s="1731"/>
      <c r="E65" s="1731"/>
      <c r="F65" s="1731"/>
      <c r="G65" s="1731"/>
      <c r="H65" s="1731"/>
      <c r="I65" s="1731"/>
      <c r="J65" s="1731"/>
      <c r="K65" s="1731"/>
      <c r="L65" s="1644" t="s">
        <v>53</v>
      </c>
      <c r="M65" s="1653" t="s">
        <v>118</v>
      </c>
      <c r="N65" s="1634"/>
      <c r="O65" s="1671" t="s">
        <v>119</v>
      </c>
      <c r="P65" s="1672"/>
      <c r="Q65" s="1739" t="s">
        <v>2</v>
      </c>
      <c r="R65" s="349"/>
      <c r="S65" s="472"/>
      <c r="T65" s="468"/>
    </row>
    <row r="66" spans="1:240" s="87" customFormat="1" ht="17.25" customHeight="1">
      <c r="A66" s="370"/>
      <c r="B66" s="1729"/>
      <c r="C66" s="1732"/>
      <c r="D66" s="1733"/>
      <c r="E66" s="1733"/>
      <c r="F66" s="1733"/>
      <c r="G66" s="1733"/>
      <c r="H66" s="1733"/>
      <c r="I66" s="1733"/>
      <c r="J66" s="1733"/>
      <c r="K66" s="1733"/>
      <c r="L66" s="1734"/>
      <c r="M66" s="1735"/>
      <c r="N66" s="1736"/>
      <c r="O66" s="1737"/>
      <c r="P66" s="1738"/>
      <c r="Q66" s="1739"/>
      <c r="R66" s="349"/>
      <c r="S66" s="472"/>
      <c r="T66" s="468"/>
    </row>
    <row r="67" spans="1:240" customFormat="1" ht="24" customHeight="1">
      <c r="A67" s="216"/>
      <c r="B67" s="273"/>
      <c r="C67" s="1692"/>
      <c r="D67" s="1693"/>
      <c r="E67" s="1693"/>
      <c r="F67" s="1693"/>
      <c r="G67" s="1693"/>
      <c r="H67" s="1693"/>
      <c r="I67" s="1693"/>
      <c r="J67" s="1693"/>
      <c r="K67" s="1693"/>
      <c r="L67" s="941"/>
      <c r="M67" s="1724"/>
      <c r="N67" s="1725"/>
      <c r="O67" s="1726" t="str">
        <f t="shared" ref="O67:O114" si="1">IF(ISERROR(INDEX($T$22:$T$27,MATCH(L67,$S$22:$S$27,0))*M67),"",INDEX($T$22:$T$27,MATCH(L67,$S$22:$S$27,0))*M67)</f>
        <v/>
      </c>
      <c r="P67" s="1727"/>
      <c r="Q67" s="47"/>
      <c r="R67" s="377"/>
      <c r="S67" s="473"/>
      <c r="T67" s="463"/>
      <c r="IE67" s="72"/>
      <c r="IF67" s="21"/>
    </row>
    <row r="68" spans="1:240" customFormat="1" ht="24" customHeight="1">
      <c r="A68" s="216"/>
      <c r="B68" s="273"/>
      <c r="C68" s="1692"/>
      <c r="D68" s="1693"/>
      <c r="E68" s="1693"/>
      <c r="F68" s="1693"/>
      <c r="G68" s="1693"/>
      <c r="H68" s="1693"/>
      <c r="I68" s="1693"/>
      <c r="J68" s="1693"/>
      <c r="K68" s="1693"/>
      <c r="L68" s="941"/>
      <c r="M68" s="1724"/>
      <c r="N68" s="1725"/>
      <c r="O68" s="1726" t="str">
        <f t="shared" si="1"/>
        <v/>
      </c>
      <c r="P68" s="1727"/>
      <c r="Q68" s="47"/>
      <c r="R68" s="377"/>
      <c r="S68" s="473"/>
      <c r="T68" s="463"/>
      <c r="IE68" s="72"/>
      <c r="IF68" s="21"/>
    </row>
    <row r="69" spans="1:240" customFormat="1" ht="24" customHeight="1">
      <c r="A69" s="216"/>
      <c r="B69" s="273"/>
      <c r="C69" s="1692"/>
      <c r="D69" s="1693"/>
      <c r="E69" s="1693"/>
      <c r="F69" s="1693"/>
      <c r="G69" s="1693"/>
      <c r="H69" s="1693"/>
      <c r="I69" s="1693"/>
      <c r="J69" s="1693"/>
      <c r="K69" s="1693"/>
      <c r="L69" s="941"/>
      <c r="M69" s="1724"/>
      <c r="N69" s="1725"/>
      <c r="O69" s="1726" t="str">
        <f t="shared" si="1"/>
        <v/>
      </c>
      <c r="P69" s="1727"/>
      <c r="Q69" s="47"/>
      <c r="R69" s="377"/>
      <c r="S69" s="473"/>
      <c r="T69" s="463"/>
      <c r="IE69" s="72"/>
      <c r="IF69" s="21"/>
    </row>
    <row r="70" spans="1:240" customFormat="1" ht="24" customHeight="1">
      <c r="A70" s="216"/>
      <c r="B70" s="273"/>
      <c r="C70" s="1692"/>
      <c r="D70" s="1693"/>
      <c r="E70" s="1693"/>
      <c r="F70" s="1693"/>
      <c r="G70" s="1693"/>
      <c r="H70" s="1693"/>
      <c r="I70" s="1693"/>
      <c r="J70" s="1693"/>
      <c r="K70" s="1693"/>
      <c r="L70" s="941"/>
      <c r="M70" s="1724"/>
      <c r="N70" s="1725"/>
      <c r="O70" s="1726" t="str">
        <f t="shared" si="1"/>
        <v/>
      </c>
      <c r="P70" s="1727"/>
      <c r="Q70" s="47"/>
      <c r="R70" s="377"/>
      <c r="S70" s="473"/>
      <c r="T70" s="463"/>
      <c r="IE70" s="72"/>
      <c r="IF70" s="21"/>
    </row>
    <row r="71" spans="1:240" customFormat="1" ht="24" customHeight="1">
      <c r="A71" s="216"/>
      <c r="B71" s="273"/>
      <c r="C71" s="1692"/>
      <c r="D71" s="1693"/>
      <c r="E71" s="1693"/>
      <c r="F71" s="1693"/>
      <c r="G71" s="1693"/>
      <c r="H71" s="1693"/>
      <c r="I71" s="1693"/>
      <c r="J71" s="1693"/>
      <c r="K71" s="1693"/>
      <c r="L71" s="941"/>
      <c r="M71" s="1724"/>
      <c r="N71" s="1725"/>
      <c r="O71" s="1726" t="str">
        <f t="shared" si="1"/>
        <v/>
      </c>
      <c r="P71" s="1727"/>
      <c r="Q71" s="47"/>
      <c r="R71" s="377"/>
      <c r="S71" s="473"/>
      <c r="T71" s="463"/>
      <c r="IE71" s="72"/>
      <c r="IF71" s="21"/>
    </row>
    <row r="72" spans="1:240" customFormat="1" ht="24" customHeight="1">
      <c r="A72" s="216"/>
      <c r="B72" s="273"/>
      <c r="C72" s="1692"/>
      <c r="D72" s="1693"/>
      <c r="E72" s="1693"/>
      <c r="F72" s="1693"/>
      <c r="G72" s="1693"/>
      <c r="H72" s="1693"/>
      <c r="I72" s="1693"/>
      <c r="J72" s="1693"/>
      <c r="K72" s="1693"/>
      <c r="L72" s="941"/>
      <c r="M72" s="1724"/>
      <c r="N72" s="1725"/>
      <c r="O72" s="1726" t="str">
        <f t="shared" si="1"/>
        <v/>
      </c>
      <c r="P72" s="1727"/>
      <c r="Q72" s="47"/>
      <c r="R72" s="377"/>
      <c r="S72" s="463"/>
      <c r="T72" s="463"/>
      <c r="IE72" s="72"/>
      <c r="IF72" s="21"/>
    </row>
    <row r="73" spans="1:240" customFormat="1" ht="24" customHeight="1">
      <c r="A73" s="216"/>
      <c r="B73" s="273"/>
      <c r="C73" s="1692"/>
      <c r="D73" s="1693"/>
      <c r="E73" s="1693"/>
      <c r="F73" s="1693"/>
      <c r="G73" s="1693"/>
      <c r="H73" s="1693"/>
      <c r="I73" s="1693"/>
      <c r="J73" s="1693"/>
      <c r="K73" s="1693"/>
      <c r="L73" s="941"/>
      <c r="M73" s="1724"/>
      <c r="N73" s="1725"/>
      <c r="O73" s="1726" t="str">
        <f t="shared" si="1"/>
        <v/>
      </c>
      <c r="P73" s="1727"/>
      <c r="Q73" s="47"/>
      <c r="R73" s="377"/>
      <c r="S73" s="463"/>
      <c r="T73" s="463"/>
      <c r="IE73" s="21"/>
      <c r="IF73" s="21"/>
    </row>
    <row r="74" spans="1:240" customFormat="1" ht="24" customHeight="1">
      <c r="A74" s="216"/>
      <c r="B74" s="273"/>
      <c r="C74" s="1692"/>
      <c r="D74" s="1693"/>
      <c r="E74" s="1693"/>
      <c r="F74" s="1693"/>
      <c r="G74" s="1693"/>
      <c r="H74" s="1693"/>
      <c r="I74" s="1693"/>
      <c r="J74" s="1693"/>
      <c r="K74" s="1693"/>
      <c r="L74" s="941"/>
      <c r="M74" s="1724"/>
      <c r="N74" s="1725"/>
      <c r="O74" s="1726" t="str">
        <f t="shared" si="1"/>
        <v/>
      </c>
      <c r="P74" s="1727"/>
      <c r="Q74" s="47"/>
      <c r="R74" s="377"/>
      <c r="S74" s="463"/>
      <c r="T74" s="463"/>
      <c r="IE74" s="21"/>
      <c r="IF74" s="21"/>
    </row>
    <row r="75" spans="1:240" customFormat="1" ht="24" customHeight="1">
      <c r="A75" s="216"/>
      <c r="B75" s="273"/>
      <c r="C75" s="1692"/>
      <c r="D75" s="1693"/>
      <c r="E75" s="1693"/>
      <c r="F75" s="1693"/>
      <c r="G75" s="1693"/>
      <c r="H75" s="1693"/>
      <c r="I75" s="1693"/>
      <c r="J75" s="1693"/>
      <c r="K75" s="1693"/>
      <c r="L75" s="941"/>
      <c r="M75" s="1724"/>
      <c r="N75" s="1725"/>
      <c r="O75" s="1726" t="str">
        <f t="shared" si="1"/>
        <v/>
      </c>
      <c r="P75" s="1727"/>
      <c r="Q75" s="47"/>
      <c r="R75" s="377"/>
      <c r="S75" s="463"/>
      <c r="T75" s="463"/>
    </row>
    <row r="76" spans="1:240" customFormat="1" ht="24" customHeight="1">
      <c r="A76" s="216"/>
      <c r="B76" s="273"/>
      <c r="C76" s="1692"/>
      <c r="D76" s="1693"/>
      <c r="E76" s="1693"/>
      <c r="F76" s="1693"/>
      <c r="G76" s="1693"/>
      <c r="H76" s="1693"/>
      <c r="I76" s="1693"/>
      <c r="J76" s="1693"/>
      <c r="K76" s="1693"/>
      <c r="L76" s="941"/>
      <c r="M76" s="1724"/>
      <c r="N76" s="1725"/>
      <c r="O76" s="1726" t="str">
        <f t="shared" si="1"/>
        <v/>
      </c>
      <c r="P76" s="1727"/>
      <c r="Q76" s="47"/>
      <c r="R76" s="377"/>
      <c r="S76" s="463"/>
      <c r="T76" s="463"/>
    </row>
    <row r="77" spans="1:240" customFormat="1" ht="24" customHeight="1">
      <c r="A77" s="216"/>
      <c r="B77" s="273"/>
      <c r="C77" s="1692"/>
      <c r="D77" s="1693"/>
      <c r="E77" s="1693"/>
      <c r="F77" s="1693"/>
      <c r="G77" s="1693"/>
      <c r="H77" s="1693"/>
      <c r="I77" s="1693"/>
      <c r="J77" s="1693"/>
      <c r="K77" s="1693"/>
      <c r="L77" s="941"/>
      <c r="M77" s="1724"/>
      <c r="N77" s="1725"/>
      <c r="O77" s="1726" t="str">
        <f t="shared" si="1"/>
        <v/>
      </c>
      <c r="P77" s="1727"/>
      <c r="Q77" s="47"/>
      <c r="R77" s="377"/>
      <c r="S77" s="463"/>
      <c r="T77" s="463"/>
    </row>
    <row r="78" spans="1:240" customFormat="1" ht="24" customHeight="1">
      <c r="A78" s="216"/>
      <c r="B78" s="273"/>
      <c r="C78" s="1692"/>
      <c r="D78" s="1693"/>
      <c r="E78" s="1693"/>
      <c r="F78" s="1693"/>
      <c r="G78" s="1693"/>
      <c r="H78" s="1693"/>
      <c r="I78" s="1693"/>
      <c r="J78" s="1693"/>
      <c r="K78" s="1693"/>
      <c r="L78" s="941"/>
      <c r="M78" s="1724"/>
      <c r="N78" s="1725"/>
      <c r="O78" s="1726" t="str">
        <f t="shared" si="1"/>
        <v/>
      </c>
      <c r="P78" s="1727"/>
      <c r="Q78" s="47"/>
      <c r="R78" s="377"/>
      <c r="S78" s="463"/>
      <c r="T78" s="463"/>
    </row>
    <row r="79" spans="1:240" customFormat="1" ht="24" customHeight="1">
      <c r="A79" s="216"/>
      <c r="B79" s="273"/>
      <c r="C79" s="1692"/>
      <c r="D79" s="1693"/>
      <c r="E79" s="1693"/>
      <c r="F79" s="1693"/>
      <c r="G79" s="1693"/>
      <c r="H79" s="1693"/>
      <c r="I79" s="1693"/>
      <c r="J79" s="1693"/>
      <c r="K79" s="1693"/>
      <c r="L79" s="941"/>
      <c r="M79" s="1724"/>
      <c r="N79" s="1725"/>
      <c r="O79" s="1726" t="str">
        <f t="shared" si="1"/>
        <v/>
      </c>
      <c r="P79" s="1727"/>
      <c r="Q79" s="47"/>
      <c r="R79" s="377"/>
      <c r="S79" s="463"/>
      <c r="T79" s="463"/>
    </row>
    <row r="80" spans="1:240" customFormat="1" ht="24" customHeight="1">
      <c r="A80" s="216"/>
      <c r="B80" s="273"/>
      <c r="C80" s="1692"/>
      <c r="D80" s="1693"/>
      <c r="E80" s="1693"/>
      <c r="F80" s="1693"/>
      <c r="G80" s="1693"/>
      <c r="H80" s="1693"/>
      <c r="I80" s="1693"/>
      <c r="J80" s="1693"/>
      <c r="K80" s="1693"/>
      <c r="L80" s="941"/>
      <c r="M80" s="1724"/>
      <c r="N80" s="1725"/>
      <c r="O80" s="1726" t="str">
        <f t="shared" si="1"/>
        <v/>
      </c>
      <c r="P80" s="1727"/>
      <c r="Q80" s="47"/>
      <c r="R80" s="377"/>
      <c r="S80" s="463"/>
      <c r="T80" s="463"/>
    </row>
    <row r="81" spans="1:240" customFormat="1" ht="24" customHeight="1">
      <c r="A81" s="216"/>
      <c r="B81" s="273"/>
      <c r="C81" s="1692"/>
      <c r="D81" s="1693"/>
      <c r="E81" s="1693"/>
      <c r="F81" s="1693"/>
      <c r="G81" s="1693"/>
      <c r="H81" s="1693"/>
      <c r="I81" s="1693"/>
      <c r="J81" s="1693"/>
      <c r="K81" s="1693"/>
      <c r="L81" s="941"/>
      <c r="M81" s="1724"/>
      <c r="N81" s="1725"/>
      <c r="O81" s="1726" t="str">
        <f t="shared" si="1"/>
        <v/>
      </c>
      <c r="P81" s="1727"/>
      <c r="Q81" s="47"/>
      <c r="R81" s="377"/>
      <c r="S81" s="463"/>
      <c r="T81" s="463"/>
    </row>
    <row r="82" spans="1:240" customFormat="1" ht="24" customHeight="1">
      <c r="A82" s="216"/>
      <c r="B82" s="273"/>
      <c r="C82" s="1692"/>
      <c r="D82" s="1693"/>
      <c r="E82" s="1693"/>
      <c r="F82" s="1693"/>
      <c r="G82" s="1693"/>
      <c r="H82" s="1693"/>
      <c r="I82" s="1693"/>
      <c r="J82" s="1693"/>
      <c r="K82" s="1693"/>
      <c r="L82" s="941"/>
      <c r="M82" s="1724"/>
      <c r="N82" s="1725"/>
      <c r="O82" s="1726" t="str">
        <f t="shared" si="1"/>
        <v/>
      </c>
      <c r="P82" s="1727"/>
      <c r="Q82" s="47"/>
      <c r="R82" s="377"/>
      <c r="S82" s="463"/>
      <c r="T82" s="463"/>
      <c r="IE82" s="21"/>
      <c r="IF82" s="21"/>
    </row>
    <row r="83" spans="1:240" customFormat="1" ht="24" customHeight="1">
      <c r="A83" s="216"/>
      <c r="B83" s="273"/>
      <c r="C83" s="1692"/>
      <c r="D83" s="1693"/>
      <c r="E83" s="1693"/>
      <c r="F83" s="1693"/>
      <c r="G83" s="1693"/>
      <c r="H83" s="1693"/>
      <c r="I83" s="1693"/>
      <c r="J83" s="1693"/>
      <c r="K83" s="1693"/>
      <c r="L83" s="941"/>
      <c r="M83" s="1724"/>
      <c r="N83" s="1725"/>
      <c r="O83" s="1726" t="str">
        <f t="shared" si="1"/>
        <v/>
      </c>
      <c r="P83" s="1727"/>
      <c r="Q83" s="47"/>
      <c r="R83" s="377"/>
      <c r="S83" s="463"/>
      <c r="T83" s="463"/>
    </row>
    <row r="84" spans="1:240" customFormat="1" ht="24" customHeight="1">
      <c r="A84" s="216"/>
      <c r="B84" s="273"/>
      <c r="C84" s="1692"/>
      <c r="D84" s="1693"/>
      <c r="E84" s="1693"/>
      <c r="F84" s="1693"/>
      <c r="G84" s="1693"/>
      <c r="H84" s="1693"/>
      <c r="I84" s="1693"/>
      <c r="J84" s="1693"/>
      <c r="K84" s="1693"/>
      <c r="L84" s="941"/>
      <c r="M84" s="1724"/>
      <c r="N84" s="1725"/>
      <c r="O84" s="1726" t="str">
        <f t="shared" si="1"/>
        <v/>
      </c>
      <c r="P84" s="1727"/>
      <c r="Q84" s="47"/>
      <c r="R84" s="377"/>
      <c r="S84" s="463"/>
      <c r="T84" s="463"/>
    </row>
    <row r="85" spans="1:240" customFormat="1" ht="24" customHeight="1">
      <c r="A85" s="216"/>
      <c r="B85" s="273"/>
      <c r="C85" s="1692"/>
      <c r="D85" s="1693"/>
      <c r="E85" s="1693"/>
      <c r="F85" s="1693"/>
      <c r="G85" s="1693"/>
      <c r="H85" s="1693"/>
      <c r="I85" s="1693"/>
      <c r="J85" s="1693"/>
      <c r="K85" s="1693"/>
      <c r="L85" s="941"/>
      <c r="M85" s="1724"/>
      <c r="N85" s="1725"/>
      <c r="O85" s="1726" t="str">
        <f t="shared" si="1"/>
        <v/>
      </c>
      <c r="P85" s="1727"/>
      <c r="Q85" s="47"/>
      <c r="R85" s="377"/>
      <c r="S85" s="463"/>
      <c r="T85" s="463"/>
    </row>
    <row r="86" spans="1:240" customFormat="1" ht="24" customHeight="1">
      <c r="A86" s="216"/>
      <c r="B86" s="273"/>
      <c r="C86" s="1692"/>
      <c r="D86" s="1693"/>
      <c r="E86" s="1693"/>
      <c r="F86" s="1693"/>
      <c r="G86" s="1693"/>
      <c r="H86" s="1693"/>
      <c r="I86" s="1693"/>
      <c r="J86" s="1693"/>
      <c r="K86" s="1693"/>
      <c r="L86" s="941"/>
      <c r="M86" s="1724"/>
      <c r="N86" s="1725"/>
      <c r="O86" s="1726" t="str">
        <f t="shared" si="1"/>
        <v/>
      </c>
      <c r="P86" s="1727"/>
      <c r="Q86" s="47"/>
      <c r="R86" s="377"/>
      <c r="S86" s="463"/>
      <c r="T86" s="463"/>
    </row>
    <row r="87" spans="1:240" customFormat="1" ht="24" customHeight="1">
      <c r="A87" s="216"/>
      <c r="B87" s="273"/>
      <c r="C87" s="1692"/>
      <c r="D87" s="1693"/>
      <c r="E87" s="1693"/>
      <c r="F87" s="1693"/>
      <c r="G87" s="1693"/>
      <c r="H87" s="1693"/>
      <c r="I87" s="1693"/>
      <c r="J87" s="1693"/>
      <c r="K87" s="1693"/>
      <c r="L87" s="941"/>
      <c r="M87" s="1724"/>
      <c r="N87" s="1725"/>
      <c r="O87" s="1726" t="str">
        <f t="shared" si="1"/>
        <v/>
      </c>
      <c r="P87" s="1727"/>
      <c r="Q87" s="47"/>
      <c r="R87" s="377"/>
      <c r="S87" s="463"/>
      <c r="T87" s="463"/>
    </row>
    <row r="88" spans="1:240" customFormat="1" ht="24" customHeight="1">
      <c r="A88" s="216"/>
      <c r="B88" s="273"/>
      <c r="C88" s="1692"/>
      <c r="D88" s="1693"/>
      <c r="E88" s="1693"/>
      <c r="F88" s="1693"/>
      <c r="G88" s="1693"/>
      <c r="H88" s="1693"/>
      <c r="I88" s="1693"/>
      <c r="J88" s="1693"/>
      <c r="K88" s="1693"/>
      <c r="L88" s="941"/>
      <c r="M88" s="1724"/>
      <c r="N88" s="1725"/>
      <c r="O88" s="1726" t="str">
        <f t="shared" si="1"/>
        <v/>
      </c>
      <c r="P88" s="1727"/>
      <c r="Q88" s="47"/>
      <c r="R88" s="377"/>
      <c r="S88" s="463"/>
      <c r="T88" s="463"/>
    </row>
    <row r="89" spans="1:240" customFormat="1" ht="24" customHeight="1">
      <c r="A89" s="216"/>
      <c r="B89" s="273"/>
      <c r="C89" s="1692"/>
      <c r="D89" s="1693"/>
      <c r="E89" s="1693"/>
      <c r="F89" s="1693"/>
      <c r="G89" s="1693"/>
      <c r="H89" s="1693"/>
      <c r="I89" s="1693"/>
      <c r="J89" s="1693"/>
      <c r="K89" s="1693"/>
      <c r="L89" s="941"/>
      <c r="M89" s="1724"/>
      <c r="N89" s="1725"/>
      <c r="O89" s="1726" t="str">
        <f t="shared" si="1"/>
        <v/>
      </c>
      <c r="P89" s="1727"/>
      <c r="Q89" s="47"/>
      <c r="R89" s="377"/>
      <c r="S89" s="463"/>
      <c r="T89" s="463"/>
    </row>
    <row r="90" spans="1:240" s="258" customFormat="1" ht="24" customHeight="1">
      <c r="A90" s="216"/>
      <c r="B90" s="273"/>
      <c r="C90" s="1692"/>
      <c r="D90" s="1693"/>
      <c r="E90" s="1693"/>
      <c r="F90" s="1693"/>
      <c r="G90" s="1693"/>
      <c r="H90" s="1693"/>
      <c r="I90" s="1693"/>
      <c r="J90" s="1693"/>
      <c r="K90" s="1693"/>
      <c r="L90" s="941"/>
      <c r="M90" s="1724"/>
      <c r="N90" s="1725"/>
      <c r="O90" s="1726" t="str">
        <f t="shared" si="1"/>
        <v/>
      </c>
      <c r="P90" s="1727"/>
      <c r="Q90" s="47"/>
      <c r="R90" s="377"/>
      <c r="S90" s="473"/>
      <c r="T90" s="463"/>
      <c r="IE90" s="72"/>
      <c r="IF90" s="21"/>
    </row>
    <row r="91" spans="1:240" s="258" customFormat="1" ht="24" customHeight="1">
      <c r="A91" s="216"/>
      <c r="B91" s="273"/>
      <c r="C91" s="1692"/>
      <c r="D91" s="1693"/>
      <c r="E91" s="1693"/>
      <c r="F91" s="1693"/>
      <c r="G91" s="1693"/>
      <c r="H91" s="1693"/>
      <c r="I91" s="1693"/>
      <c r="J91" s="1693"/>
      <c r="K91" s="1693"/>
      <c r="L91" s="941"/>
      <c r="M91" s="1724"/>
      <c r="N91" s="1725"/>
      <c r="O91" s="1726" t="str">
        <f t="shared" si="1"/>
        <v/>
      </c>
      <c r="P91" s="1727"/>
      <c r="Q91" s="47"/>
      <c r="R91" s="377"/>
      <c r="S91" s="473"/>
      <c r="T91" s="463"/>
      <c r="IE91" s="72"/>
      <c r="IF91" s="21"/>
    </row>
    <row r="92" spans="1:240" s="258" customFormat="1" ht="24" customHeight="1">
      <c r="A92" s="216"/>
      <c r="B92" s="273"/>
      <c r="C92" s="1692"/>
      <c r="D92" s="1693"/>
      <c r="E92" s="1693"/>
      <c r="F92" s="1693"/>
      <c r="G92" s="1693"/>
      <c r="H92" s="1693"/>
      <c r="I92" s="1693"/>
      <c r="J92" s="1693"/>
      <c r="K92" s="1693"/>
      <c r="L92" s="941"/>
      <c r="M92" s="1724"/>
      <c r="N92" s="1725"/>
      <c r="O92" s="1726" t="str">
        <f t="shared" si="1"/>
        <v/>
      </c>
      <c r="P92" s="1727"/>
      <c r="Q92" s="47"/>
      <c r="R92" s="377"/>
      <c r="S92" s="473"/>
      <c r="T92" s="463"/>
      <c r="IE92" s="72"/>
      <c r="IF92" s="21"/>
    </row>
    <row r="93" spans="1:240" s="258" customFormat="1" ht="24" customHeight="1">
      <c r="A93" s="216"/>
      <c r="B93" s="273"/>
      <c r="C93" s="1692"/>
      <c r="D93" s="1693"/>
      <c r="E93" s="1693"/>
      <c r="F93" s="1693"/>
      <c r="G93" s="1693"/>
      <c r="H93" s="1693"/>
      <c r="I93" s="1693"/>
      <c r="J93" s="1693"/>
      <c r="K93" s="1693"/>
      <c r="L93" s="941"/>
      <c r="M93" s="1724"/>
      <c r="N93" s="1725"/>
      <c r="O93" s="1726" t="str">
        <f t="shared" si="1"/>
        <v/>
      </c>
      <c r="P93" s="1727"/>
      <c r="Q93" s="47"/>
      <c r="R93" s="377"/>
      <c r="S93" s="473"/>
      <c r="T93" s="463"/>
      <c r="IE93" s="72"/>
      <c r="IF93" s="21"/>
    </row>
    <row r="94" spans="1:240" s="258" customFormat="1" ht="24" customHeight="1">
      <c r="A94" s="216"/>
      <c r="B94" s="273"/>
      <c r="C94" s="1692"/>
      <c r="D94" s="1693"/>
      <c r="E94" s="1693"/>
      <c r="F94" s="1693"/>
      <c r="G94" s="1693"/>
      <c r="H94" s="1693"/>
      <c r="I94" s="1693"/>
      <c r="J94" s="1693"/>
      <c r="K94" s="1693"/>
      <c r="L94" s="941"/>
      <c r="M94" s="1724"/>
      <c r="N94" s="1725"/>
      <c r="O94" s="1726" t="str">
        <f t="shared" si="1"/>
        <v/>
      </c>
      <c r="P94" s="1727"/>
      <c r="Q94" s="47"/>
      <c r="R94" s="377"/>
      <c r="S94" s="473"/>
      <c r="T94" s="463"/>
      <c r="IE94" s="72"/>
      <c r="IF94" s="21"/>
    </row>
    <row r="95" spans="1:240" s="258" customFormat="1" ht="24" customHeight="1">
      <c r="A95" s="216"/>
      <c r="B95" s="273"/>
      <c r="C95" s="1692"/>
      <c r="D95" s="1693"/>
      <c r="E95" s="1693"/>
      <c r="F95" s="1693"/>
      <c r="G95" s="1693"/>
      <c r="H95" s="1693"/>
      <c r="I95" s="1693"/>
      <c r="J95" s="1693"/>
      <c r="K95" s="1693"/>
      <c r="L95" s="941"/>
      <c r="M95" s="1724"/>
      <c r="N95" s="1725"/>
      <c r="O95" s="1726" t="str">
        <f t="shared" si="1"/>
        <v/>
      </c>
      <c r="P95" s="1727"/>
      <c r="Q95" s="47"/>
      <c r="R95" s="377"/>
      <c r="S95" s="463"/>
      <c r="T95" s="463"/>
      <c r="IE95" s="72"/>
      <c r="IF95" s="21"/>
    </row>
    <row r="96" spans="1:240" s="258" customFormat="1" ht="24" customHeight="1">
      <c r="A96" s="216"/>
      <c r="B96" s="273"/>
      <c r="C96" s="1692"/>
      <c r="D96" s="1693"/>
      <c r="E96" s="1693"/>
      <c r="F96" s="1693"/>
      <c r="G96" s="1693"/>
      <c r="H96" s="1693"/>
      <c r="I96" s="1693"/>
      <c r="J96" s="1693"/>
      <c r="K96" s="1693"/>
      <c r="L96" s="941"/>
      <c r="M96" s="1724"/>
      <c r="N96" s="1725"/>
      <c r="O96" s="1726" t="str">
        <f t="shared" si="1"/>
        <v/>
      </c>
      <c r="P96" s="1727"/>
      <c r="Q96" s="47"/>
      <c r="R96" s="377"/>
      <c r="S96" s="463"/>
      <c r="T96" s="463"/>
      <c r="IE96" s="21"/>
      <c r="IF96" s="21"/>
    </row>
    <row r="97" spans="1:240" s="258" customFormat="1" ht="24" customHeight="1">
      <c r="A97" s="216"/>
      <c r="B97" s="273"/>
      <c r="C97" s="1692"/>
      <c r="D97" s="1693"/>
      <c r="E97" s="1693"/>
      <c r="F97" s="1693"/>
      <c r="G97" s="1693"/>
      <c r="H97" s="1693"/>
      <c r="I97" s="1693"/>
      <c r="J97" s="1693"/>
      <c r="K97" s="1693"/>
      <c r="L97" s="941"/>
      <c r="M97" s="1724"/>
      <c r="N97" s="1725"/>
      <c r="O97" s="1726" t="str">
        <f t="shared" si="1"/>
        <v/>
      </c>
      <c r="P97" s="1727"/>
      <c r="Q97" s="47"/>
      <c r="R97" s="377"/>
      <c r="S97" s="463"/>
      <c r="T97" s="463"/>
      <c r="IE97" s="21"/>
      <c r="IF97" s="21"/>
    </row>
    <row r="98" spans="1:240" s="258" customFormat="1" ht="24" customHeight="1">
      <c r="A98" s="216"/>
      <c r="B98" s="273"/>
      <c r="C98" s="1692"/>
      <c r="D98" s="1693"/>
      <c r="E98" s="1693"/>
      <c r="F98" s="1693"/>
      <c r="G98" s="1693"/>
      <c r="H98" s="1693"/>
      <c r="I98" s="1693"/>
      <c r="J98" s="1693"/>
      <c r="K98" s="1693"/>
      <c r="L98" s="941"/>
      <c r="M98" s="1724"/>
      <c r="N98" s="1725"/>
      <c r="O98" s="1726" t="str">
        <f t="shared" si="1"/>
        <v/>
      </c>
      <c r="P98" s="1727"/>
      <c r="Q98" s="47"/>
      <c r="R98" s="377"/>
      <c r="S98" s="463"/>
      <c r="T98" s="463"/>
    </row>
    <row r="99" spans="1:240" s="258" customFormat="1" ht="24" customHeight="1">
      <c r="A99" s="216"/>
      <c r="B99" s="273"/>
      <c r="C99" s="1692"/>
      <c r="D99" s="1693"/>
      <c r="E99" s="1693"/>
      <c r="F99" s="1693"/>
      <c r="G99" s="1693"/>
      <c r="H99" s="1693"/>
      <c r="I99" s="1693"/>
      <c r="J99" s="1693"/>
      <c r="K99" s="1693"/>
      <c r="L99" s="941"/>
      <c r="M99" s="1724"/>
      <c r="N99" s="1725"/>
      <c r="O99" s="1726" t="str">
        <f t="shared" si="1"/>
        <v/>
      </c>
      <c r="P99" s="1727"/>
      <c r="Q99" s="47"/>
      <c r="R99" s="377"/>
      <c r="S99" s="463"/>
      <c r="T99" s="463"/>
    </row>
    <row r="100" spans="1:240" s="258" customFormat="1" ht="24" customHeight="1">
      <c r="A100" s="216"/>
      <c r="B100" s="273"/>
      <c r="C100" s="1692"/>
      <c r="D100" s="1693"/>
      <c r="E100" s="1693"/>
      <c r="F100" s="1693"/>
      <c r="G100" s="1693"/>
      <c r="H100" s="1693"/>
      <c r="I100" s="1693"/>
      <c r="J100" s="1693"/>
      <c r="K100" s="1693"/>
      <c r="L100" s="941"/>
      <c r="M100" s="1724"/>
      <c r="N100" s="1725"/>
      <c r="O100" s="1726" t="str">
        <f t="shared" si="1"/>
        <v/>
      </c>
      <c r="P100" s="1727"/>
      <c r="Q100" s="47"/>
      <c r="R100" s="377"/>
      <c r="S100" s="463"/>
      <c r="T100" s="463"/>
    </row>
    <row r="101" spans="1:240" s="258" customFormat="1" ht="24" customHeight="1">
      <c r="A101" s="216"/>
      <c r="B101" s="273"/>
      <c r="C101" s="1692"/>
      <c r="D101" s="1693"/>
      <c r="E101" s="1693"/>
      <c r="F101" s="1693"/>
      <c r="G101" s="1693"/>
      <c r="H101" s="1693"/>
      <c r="I101" s="1693"/>
      <c r="J101" s="1693"/>
      <c r="K101" s="1693"/>
      <c r="L101" s="941"/>
      <c r="M101" s="1724"/>
      <c r="N101" s="1725"/>
      <c r="O101" s="1726" t="str">
        <f t="shared" si="1"/>
        <v/>
      </c>
      <c r="P101" s="1727"/>
      <c r="Q101" s="47"/>
      <c r="R101" s="377"/>
      <c r="S101" s="463"/>
      <c r="T101" s="463"/>
    </row>
    <row r="102" spans="1:240" s="258" customFormat="1" ht="24" customHeight="1">
      <c r="A102" s="216"/>
      <c r="B102" s="273"/>
      <c r="C102" s="1692"/>
      <c r="D102" s="1693"/>
      <c r="E102" s="1693"/>
      <c r="F102" s="1693"/>
      <c r="G102" s="1693"/>
      <c r="H102" s="1693"/>
      <c r="I102" s="1693"/>
      <c r="J102" s="1693"/>
      <c r="K102" s="1693"/>
      <c r="L102" s="941"/>
      <c r="M102" s="1724"/>
      <c r="N102" s="1725"/>
      <c r="O102" s="1726" t="str">
        <f t="shared" si="1"/>
        <v/>
      </c>
      <c r="P102" s="1727"/>
      <c r="Q102" s="47"/>
      <c r="R102" s="377"/>
      <c r="S102" s="463"/>
      <c r="T102" s="463"/>
    </row>
    <row r="103" spans="1:240" s="258" customFormat="1" ht="24" customHeight="1">
      <c r="A103" s="216"/>
      <c r="B103" s="273"/>
      <c r="C103" s="1692"/>
      <c r="D103" s="1693"/>
      <c r="E103" s="1693"/>
      <c r="F103" s="1693"/>
      <c r="G103" s="1693"/>
      <c r="H103" s="1693"/>
      <c r="I103" s="1693"/>
      <c r="J103" s="1693"/>
      <c r="K103" s="1693"/>
      <c r="L103" s="941"/>
      <c r="M103" s="1724"/>
      <c r="N103" s="1725"/>
      <c r="O103" s="1726" t="str">
        <f t="shared" si="1"/>
        <v/>
      </c>
      <c r="P103" s="1727"/>
      <c r="Q103" s="47"/>
      <c r="R103" s="377"/>
      <c r="S103" s="463"/>
      <c r="T103" s="463"/>
      <c r="IE103" s="21"/>
      <c r="IF103" s="21"/>
    </row>
    <row r="104" spans="1:240" s="258" customFormat="1" ht="24" customHeight="1">
      <c r="A104" s="216"/>
      <c r="B104" s="273"/>
      <c r="C104" s="1692"/>
      <c r="D104" s="1693"/>
      <c r="E104" s="1693"/>
      <c r="F104" s="1693"/>
      <c r="G104" s="1693"/>
      <c r="H104" s="1693"/>
      <c r="I104" s="1693"/>
      <c r="J104" s="1693"/>
      <c r="K104" s="1693"/>
      <c r="L104" s="941"/>
      <c r="M104" s="1724"/>
      <c r="N104" s="1725"/>
      <c r="O104" s="1726" t="str">
        <f t="shared" si="1"/>
        <v/>
      </c>
      <c r="P104" s="1727"/>
      <c r="Q104" s="47"/>
      <c r="R104" s="377"/>
      <c r="S104" s="463"/>
      <c r="T104" s="463"/>
    </row>
    <row r="105" spans="1:240" s="258" customFormat="1" ht="24" customHeight="1">
      <c r="A105" s="216"/>
      <c r="B105" s="273"/>
      <c r="C105" s="1692"/>
      <c r="D105" s="1693"/>
      <c r="E105" s="1693"/>
      <c r="F105" s="1693"/>
      <c r="G105" s="1693"/>
      <c r="H105" s="1693"/>
      <c r="I105" s="1693"/>
      <c r="J105" s="1693"/>
      <c r="K105" s="1693"/>
      <c r="L105" s="941"/>
      <c r="M105" s="1724"/>
      <c r="N105" s="1725"/>
      <c r="O105" s="1726" t="str">
        <f t="shared" si="1"/>
        <v/>
      </c>
      <c r="P105" s="1727"/>
      <c r="Q105" s="47"/>
      <c r="R105" s="377"/>
      <c r="S105" s="463"/>
      <c r="T105" s="463"/>
    </row>
    <row r="106" spans="1:240" s="258" customFormat="1" ht="24" customHeight="1">
      <c r="A106" s="216"/>
      <c r="B106" s="273"/>
      <c r="C106" s="1692"/>
      <c r="D106" s="1693"/>
      <c r="E106" s="1693"/>
      <c r="F106" s="1693"/>
      <c r="G106" s="1693"/>
      <c r="H106" s="1693"/>
      <c r="I106" s="1693"/>
      <c r="J106" s="1693"/>
      <c r="K106" s="1693"/>
      <c r="L106" s="941"/>
      <c r="M106" s="1724"/>
      <c r="N106" s="1725"/>
      <c r="O106" s="1726" t="str">
        <f t="shared" si="1"/>
        <v/>
      </c>
      <c r="P106" s="1727"/>
      <c r="Q106" s="47"/>
      <c r="R106" s="377"/>
      <c r="S106" s="463"/>
      <c r="T106" s="463"/>
    </row>
    <row r="107" spans="1:240" s="258" customFormat="1" ht="24" customHeight="1">
      <c r="A107" s="216"/>
      <c r="B107" s="273"/>
      <c r="C107" s="1692"/>
      <c r="D107" s="1693"/>
      <c r="E107" s="1693"/>
      <c r="F107" s="1693"/>
      <c r="G107" s="1693"/>
      <c r="H107" s="1693"/>
      <c r="I107" s="1693"/>
      <c r="J107" s="1693"/>
      <c r="K107" s="1693"/>
      <c r="L107" s="941"/>
      <c r="M107" s="1724"/>
      <c r="N107" s="1725"/>
      <c r="O107" s="1726" t="str">
        <f t="shared" si="1"/>
        <v/>
      </c>
      <c r="P107" s="1727"/>
      <c r="Q107" s="47"/>
      <c r="R107" s="377"/>
      <c r="S107" s="463"/>
      <c r="T107" s="463"/>
    </row>
    <row r="108" spans="1:240" s="258" customFormat="1" ht="24" customHeight="1">
      <c r="A108" s="216"/>
      <c r="B108" s="273"/>
      <c r="C108" s="1692"/>
      <c r="D108" s="1693"/>
      <c r="E108" s="1693"/>
      <c r="F108" s="1693"/>
      <c r="G108" s="1693"/>
      <c r="H108" s="1693"/>
      <c r="I108" s="1693"/>
      <c r="J108" s="1693"/>
      <c r="K108" s="1693"/>
      <c r="L108" s="941"/>
      <c r="M108" s="1724"/>
      <c r="N108" s="1725"/>
      <c r="O108" s="1726" t="str">
        <f t="shared" si="1"/>
        <v/>
      </c>
      <c r="P108" s="1727"/>
      <c r="Q108" s="47"/>
      <c r="R108" s="377"/>
      <c r="S108" s="463"/>
      <c r="T108" s="463"/>
    </row>
    <row r="109" spans="1:240" s="258" customFormat="1" ht="24" customHeight="1">
      <c r="A109" s="216"/>
      <c r="B109" s="273"/>
      <c r="C109" s="1749"/>
      <c r="D109" s="1693"/>
      <c r="E109" s="1693"/>
      <c r="F109" s="1693"/>
      <c r="G109" s="1693"/>
      <c r="H109" s="1693"/>
      <c r="I109" s="1693"/>
      <c r="J109" s="1693"/>
      <c r="K109" s="1693"/>
      <c r="L109" s="526"/>
      <c r="M109" s="1724"/>
      <c r="N109" s="1725"/>
      <c r="O109" s="1726" t="str">
        <f t="shared" si="1"/>
        <v/>
      </c>
      <c r="P109" s="1727"/>
      <c r="Q109" s="47"/>
      <c r="R109" s="377"/>
      <c r="S109" s="463"/>
      <c r="T109" s="463"/>
    </row>
    <row r="110" spans="1:240" s="258" customFormat="1" ht="24" customHeight="1">
      <c r="A110" s="216"/>
      <c r="B110" s="273"/>
      <c r="C110" s="1749"/>
      <c r="D110" s="1693"/>
      <c r="E110" s="1693"/>
      <c r="F110" s="1693"/>
      <c r="G110" s="1693"/>
      <c r="H110" s="1693"/>
      <c r="I110" s="1693"/>
      <c r="J110" s="1693"/>
      <c r="K110" s="1693"/>
      <c r="L110" s="526"/>
      <c r="M110" s="1724"/>
      <c r="N110" s="1725"/>
      <c r="O110" s="1726" t="str">
        <f t="shared" si="1"/>
        <v/>
      </c>
      <c r="P110" s="1727"/>
      <c r="Q110" s="47"/>
      <c r="R110" s="377"/>
      <c r="S110" s="463"/>
      <c r="T110" s="463"/>
    </row>
    <row r="111" spans="1:240" s="258" customFormat="1" ht="24" customHeight="1">
      <c r="A111" s="216"/>
      <c r="B111" s="273"/>
      <c r="C111" s="1749"/>
      <c r="D111" s="1693"/>
      <c r="E111" s="1693"/>
      <c r="F111" s="1693"/>
      <c r="G111" s="1693"/>
      <c r="H111" s="1693"/>
      <c r="I111" s="1693"/>
      <c r="J111" s="1693"/>
      <c r="K111" s="1693"/>
      <c r="L111" s="461"/>
      <c r="M111" s="1724"/>
      <c r="N111" s="1725"/>
      <c r="O111" s="1726" t="str">
        <f t="shared" si="1"/>
        <v/>
      </c>
      <c r="P111" s="1727"/>
      <c r="Q111" s="47"/>
      <c r="R111" s="377"/>
      <c r="S111" s="463"/>
      <c r="T111" s="463"/>
    </row>
    <row r="112" spans="1:240" s="258" customFormat="1" ht="24" customHeight="1">
      <c r="A112" s="216"/>
      <c r="B112" s="273"/>
      <c r="C112" s="1749"/>
      <c r="D112" s="1693"/>
      <c r="E112" s="1693"/>
      <c r="F112" s="1693"/>
      <c r="G112" s="1693"/>
      <c r="H112" s="1693"/>
      <c r="I112" s="1693"/>
      <c r="J112" s="1693"/>
      <c r="K112" s="1693"/>
      <c r="L112" s="461"/>
      <c r="M112" s="1724"/>
      <c r="N112" s="1725"/>
      <c r="O112" s="1726" t="str">
        <f t="shared" si="1"/>
        <v/>
      </c>
      <c r="P112" s="1727"/>
      <c r="Q112" s="47"/>
      <c r="R112" s="377"/>
      <c r="S112" s="463"/>
      <c r="T112" s="463"/>
    </row>
    <row r="113" spans="1:240" s="258" customFormat="1" ht="24" customHeight="1">
      <c r="A113" s="216"/>
      <c r="B113" s="273"/>
      <c r="C113" s="1749"/>
      <c r="D113" s="1693"/>
      <c r="E113" s="1693"/>
      <c r="F113" s="1693"/>
      <c r="G113" s="1693"/>
      <c r="H113" s="1693"/>
      <c r="I113" s="1693"/>
      <c r="J113" s="1693"/>
      <c r="K113" s="1693"/>
      <c r="L113" s="461"/>
      <c r="M113" s="1724"/>
      <c r="N113" s="1725"/>
      <c r="O113" s="1726" t="str">
        <f t="shared" si="1"/>
        <v/>
      </c>
      <c r="P113" s="1727"/>
      <c r="Q113" s="47"/>
      <c r="R113" s="377"/>
      <c r="S113" s="463"/>
      <c r="T113" s="463"/>
    </row>
    <row r="114" spans="1:240" customFormat="1" ht="24" customHeight="1">
      <c r="A114" s="216"/>
      <c r="B114" s="273"/>
      <c r="C114" s="1749"/>
      <c r="D114" s="1693"/>
      <c r="E114" s="1693"/>
      <c r="F114" s="1693"/>
      <c r="G114" s="1693"/>
      <c r="H114" s="1693"/>
      <c r="I114" s="1693"/>
      <c r="J114" s="1693"/>
      <c r="K114" s="1693"/>
      <c r="L114" s="461"/>
      <c r="M114" s="1724"/>
      <c r="N114" s="1725"/>
      <c r="O114" s="1726" t="str">
        <f t="shared" si="1"/>
        <v/>
      </c>
      <c r="P114" s="1727"/>
      <c r="Q114" s="47"/>
      <c r="R114" s="377"/>
      <c r="S114" s="463"/>
      <c r="T114" s="463"/>
    </row>
    <row r="115" spans="1:240" customFormat="1" ht="6" customHeight="1">
      <c r="A115" s="216"/>
      <c r="B115" s="62"/>
      <c r="C115" s="62"/>
      <c r="D115" s="832"/>
      <c r="E115" s="831"/>
      <c r="F115" s="831"/>
      <c r="G115" s="831"/>
      <c r="H115" s="831"/>
      <c r="I115" s="831"/>
      <c r="J115" s="831"/>
      <c r="K115" s="832"/>
      <c r="L115" s="51"/>
      <c r="M115" s="51"/>
      <c r="N115" s="51"/>
      <c r="O115" s="51"/>
      <c r="P115" s="51"/>
      <c r="Q115" s="51"/>
      <c r="R115" s="379"/>
      <c r="S115" s="463"/>
      <c r="T115" s="463"/>
    </row>
    <row r="116" spans="1:240" ht="24" customHeight="1">
      <c r="B116" s="1720" t="s">
        <v>6</v>
      </c>
      <c r="C116" s="1728"/>
      <c r="D116" s="1728"/>
      <c r="E116" s="1728"/>
      <c r="F116" s="1728"/>
      <c r="G116" s="1728"/>
      <c r="H116" s="1728"/>
      <c r="I116" s="1728"/>
      <c r="J116" s="1728"/>
      <c r="K116" s="1728"/>
      <c r="L116" s="1728"/>
      <c r="M116" s="1721"/>
      <c r="N116" s="1721"/>
      <c r="O116" s="1721"/>
      <c r="P116" s="1721"/>
      <c r="Q116" s="1722"/>
    </row>
    <row r="117" spans="1:240">
      <c r="B117" s="224" t="str">
        <f>B63</f>
        <v>FAPESP,  SETEMBRO DE 2015</v>
      </c>
      <c r="C117" s="832"/>
      <c r="D117" s="832"/>
      <c r="E117" s="831"/>
      <c r="F117" s="831"/>
      <c r="G117" s="831"/>
      <c r="H117" s="831"/>
      <c r="I117" s="831"/>
      <c r="J117" s="831"/>
      <c r="K117" s="832"/>
      <c r="L117" s="831"/>
      <c r="O117" s="1723">
        <v>2</v>
      </c>
      <c r="P117" s="1723"/>
      <c r="Q117" s="1723"/>
    </row>
    <row r="118" spans="1:240" ht="18">
      <c r="A118" s="534"/>
      <c r="B118" s="310" t="str">
        <f>B64</f>
        <v>4- MATERIAL DE CONSUMO IMPORTADO</v>
      </c>
      <c r="C118" s="832"/>
      <c r="D118" s="832"/>
      <c r="E118" s="831"/>
      <c r="F118" s="831"/>
      <c r="G118" s="831"/>
      <c r="H118" s="831"/>
      <c r="I118" s="831"/>
      <c r="J118" s="831"/>
      <c r="K118" s="832"/>
      <c r="L118" s="831"/>
      <c r="R118" s="534"/>
      <c r="S118" s="474"/>
    </row>
    <row r="119" spans="1:240" s="87" customFormat="1" ht="14.25" customHeight="1">
      <c r="A119" s="370"/>
      <c r="B119" s="1686" t="s">
        <v>1</v>
      </c>
      <c r="C119" s="1730" t="s">
        <v>8</v>
      </c>
      <c r="D119" s="1731"/>
      <c r="E119" s="1731"/>
      <c r="F119" s="1731"/>
      <c r="G119" s="1731"/>
      <c r="H119" s="1731"/>
      <c r="I119" s="1731"/>
      <c r="J119" s="1731"/>
      <c r="K119" s="1731"/>
      <c r="L119" s="1644" t="s">
        <v>53</v>
      </c>
      <c r="M119" s="1653" t="s">
        <v>118</v>
      </c>
      <c r="N119" s="1634"/>
      <c r="O119" s="1671" t="s">
        <v>119</v>
      </c>
      <c r="P119" s="1672"/>
      <c r="Q119" s="1739" t="s">
        <v>2</v>
      </c>
      <c r="R119" s="349"/>
      <c r="S119" s="472"/>
      <c r="T119" s="468"/>
    </row>
    <row r="120" spans="1:240" s="87" customFormat="1" ht="17.25" customHeight="1">
      <c r="A120" s="370"/>
      <c r="B120" s="1729"/>
      <c r="C120" s="1732"/>
      <c r="D120" s="1733"/>
      <c r="E120" s="1733"/>
      <c r="F120" s="1733"/>
      <c r="G120" s="1733"/>
      <c r="H120" s="1733"/>
      <c r="I120" s="1733"/>
      <c r="J120" s="1733"/>
      <c r="K120" s="1733"/>
      <c r="L120" s="1734"/>
      <c r="M120" s="1735"/>
      <c r="N120" s="1736"/>
      <c r="O120" s="1737"/>
      <c r="P120" s="1738"/>
      <c r="Q120" s="1739"/>
      <c r="R120" s="349"/>
      <c r="S120" s="472"/>
      <c r="T120" s="468"/>
    </row>
    <row r="121" spans="1:240" s="258" customFormat="1" ht="24" customHeight="1">
      <c r="A121" s="216"/>
      <c r="B121" s="273"/>
      <c r="C121" s="1692"/>
      <c r="D121" s="1693"/>
      <c r="E121" s="1693"/>
      <c r="F121" s="1693"/>
      <c r="G121" s="1693"/>
      <c r="H121" s="1693"/>
      <c r="I121" s="1693"/>
      <c r="J121" s="1693"/>
      <c r="K121" s="1693"/>
      <c r="L121" s="941"/>
      <c r="M121" s="1724"/>
      <c r="N121" s="1725"/>
      <c r="O121" s="1726" t="str">
        <f t="shared" ref="O121:O168" si="2">IF(ISERROR(INDEX($T$22:$T$27,MATCH(L121,$S$22:$S$27,0))*M121),"",INDEX($T$22:$T$27,MATCH(L121,$S$22:$S$27,0))*M121)</f>
        <v/>
      </c>
      <c r="P121" s="1727"/>
      <c r="Q121" s="47"/>
      <c r="R121" s="377"/>
      <c r="S121" s="473"/>
      <c r="T121" s="463"/>
      <c r="IE121" s="72"/>
      <c r="IF121" s="21"/>
    </row>
    <row r="122" spans="1:240" s="258" customFormat="1" ht="24" customHeight="1">
      <c r="A122" s="216"/>
      <c r="B122" s="273"/>
      <c r="C122" s="1692"/>
      <c r="D122" s="1693"/>
      <c r="E122" s="1693"/>
      <c r="F122" s="1693"/>
      <c r="G122" s="1693"/>
      <c r="H122" s="1693"/>
      <c r="I122" s="1693"/>
      <c r="J122" s="1693"/>
      <c r="K122" s="1693"/>
      <c r="L122" s="941"/>
      <c r="M122" s="1724"/>
      <c r="N122" s="1725"/>
      <c r="O122" s="1726" t="str">
        <f t="shared" si="2"/>
        <v/>
      </c>
      <c r="P122" s="1727"/>
      <c r="Q122" s="47"/>
      <c r="R122" s="377"/>
      <c r="S122" s="473"/>
      <c r="T122" s="463"/>
      <c r="IE122" s="72"/>
      <c r="IF122" s="21"/>
    </row>
    <row r="123" spans="1:240" s="258" customFormat="1" ht="24" customHeight="1">
      <c r="A123" s="216"/>
      <c r="B123" s="273"/>
      <c r="C123" s="1692"/>
      <c r="D123" s="1693"/>
      <c r="E123" s="1693"/>
      <c r="F123" s="1693"/>
      <c r="G123" s="1693"/>
      <c r="H123" s="1693"/>
      <c r="I123" s="1693"/>
      <c r="J123" s="1693"/>
      <c r="K123" s="1693"/>
      <c r="L123" s="941"/>
      <c r="M123" s="1724"/>
      <c r="N123" s="1725"/>
      <c r="O123" s="1726" t="str">
        <f t="shared" si="2"/>
        <v/>
      </c>
      <c r="P123" s="1727"/>
      <c r="Q123" s="47"/>
      <c r="R123" s="377"/>
      <c r="S123" s="473"/>
      <c r="T123" s="463"/>
      <c r="IE123" s="72"/>
      <c r="IF123" s="21"/>
    </row>
    <row r="124" spans="1:240" s="258" customFormat="1" ht="24" customHeight="1">
      <c r="A124" s="216"/>
      <c r="B124" s="273"/>
      <c r="C124" s="1692"/>
      <c r="D124" s="1693"/>
      <c r="E124" s="1693"/>
      <c r="F124" s="1693"/>
      <c r="G124" s="1693"/>
      <c r="H124" s="1693"/>
      <c r="I124" s="1693"/>
      <c r="J124" s="1693"/>
      <c r="K124" s="1693"/>
      <c r="L124" s="941"/>
      <c r="M124" s="1724"/>
      <c r="N124" s="1725"/>
      <c r="O124" s="1726" t="str">
        <f t="shared" si="2"/>
        <v/>
      </c>
      <c r="P124" s="1727"/>
      <c r="Q124" s="47"/>
      <c r="R124" s="377"/>
      <c r="S124" s="473"/>
      <c r="T124" s="463"/>
      <c r="IE124" s="72"/>
      <c r="IF124" s="21"/>
    </row>
    <row r="125" spans="1:240" s="258" customFormat="1" ht="24" customHeight="1">
      <c r="A125" s="216"/>
      <c r="B125" s="273"/>
      <c r="C125" s="1692"/>
      <c r="D125" s="1693"/>
      <c r="E125" s="1693"/>
      <c r="F125" s="1693"/>
      <c r="G125" s="1693"/>
      <c r="H125" s="1693"/>
      <c r="I125" s="1693"/>
      <c r="J125" s="1693"/>
      <c r="K125" s="1693"/>
      <c r="L125" s="941"/>
      <c r="M125" s="1724"/>
      <c r="N125" s="1725"/>
      <c r="O125" s="1726" t="str">
        <f t="shared" si="2"/>
        <v/>
      </c>
      <c r="P125" s="1727"/>
      <c r="Q125" s="47"/>
      <c r="R125" s="377"/>
      <c r="S125" s="473"/>
      <c r="T125" s="463"/>
      <c r="IE125" s="72"/>
      <c r="IF125" s="21"/>
    </row>
    <row r="126" spans="1:240" s="258" customFormat="1" ht="24" customHeight="1">
      <c r="A126" s="216"/>
      <c r="B126" s="273"/>
      <c r="C126" s="1692"/>
      <c r="D126" s="1693"/>
      <c r="E126" s="1693"/>
      <c r="F126" s="1693"/>
      <c r="G126" s="1693"/>
      <c r="H126" s="1693"/>
      <c r="I126" s="1693"/>
      <c r="J126" s="1693"/>
      <c r="K126" s="1693"/>
      <c r="L126" s="941"/>
      <c r="M126" s="1724"/>
      <c r="N126" s="1725"/>
      <c r="O126" s="1726" t="str">
        <f t="shared" si="2"/>
        <v/>
      </c>
      <c r="P126" s="1727"/>
      <c r="Q126" s="47"/>
      <c r="R126" s="377"/>
      <c r="S126" s="463"/>
      <c r="T126" s="463"/>
      <c r="IE126" s="72"/>
      <c r="IF126" s="21"/>
    </row>
    <row r="127" spans="1:240" s="258" customFormat="1" ht="24" customHeight="1">
      <c r="A127" s="216"/>
      <c r="B127" s="273"/>
      <c r="C127" s="1692"/>
      <c r="D127" s="1693"/>
      <c r="E127" s="1693"/>
      <c r="F127" s="1693"/>
      <c r="G127" s="1693"/>
      <c r="H127" s="1693"/>
      <c r="I127" s="1693"/>
      <c r="J127" s="1693"/>
      <c r="K127" s="1693"/>
      <c r="L127" s="941"/>
      <c r="M127" s="1724"/>
      <c r="N127" s="1725"/>
      <c r="O127" s="1726" t="str">
        <f t="shared" si="2"/>
        <v/>
      </c>
      <c r="P127" s="1727"/>
      <c r="Q127" s="47"/>
      <c r="R127" s="377"/>
      <c r="S127" s="463"/>
      <c r="T127" s="463"/>
      <c r="IE127" s="21"/>
      <c r="IF127" s="21"/>
    </row>
    <row r="128" spans="1:240" s="258" customFormat="1" ht="24" customHeight="1">
      <c r="A128" s="216"/>
      <c r="B128" s="273"/>
      <c r="C128" s="1692"/>
      <c r="D128" s="1693"/>
      <c r="E128" s="1693"/>
      <c r="F128" s="1693"/>
      <c r="G128" s="1693"/>
      <c r="H128" s="1693"/>
      <c r="I128" s="1693"/>
      <c r="J128" s="1693"/>
      <c r="K128" s="1693"/>
      <c r="L128" s="941"/>
      <c r="M128" s="1724"/>
      <c r="N128" s="1725"/>
      <c r="O128" s="1726" t="str">
        <f t="shared" si="2"/>
        <v/>
      </c>
      <c r="P128" s="1727"/>
      <c r="Q128" s="47"/>
      <c r="R128" s="377"/>
      <c r="S128" s="463"/>
      <c r="T128" s="463"/>
      <c r="IE128" s="21"/>
      <c r="IF128" s="21"/>
    </row>
    <row r="129" spans="1:240" s="258" customFormat="1" ht="24" customHeight="1">
      <c r="A129" s="216"/>
      <c r="B129" s="273"/>
      <c r="C129" s="1692"/>
      <c r="D129" s="1693"/>
      <c r="E129" s="1693"/>
      <c r="F129" s="1693"/>
      <c r="G129" s="1693"/>
      <c r="H129" s="1693"/>
      <c r="I129" s="1693"/>
      <c r="J129" s="1693"/>
      <c r="K129" s="1693"/>
      <c r="L129" s="941"/>
      <c r="M129" s="1724"/>
      <c r="N129" s="1725"/>
      <c r="O129" s="1726" t="str">
        <f t="shared" si="2"/>
        <v/>
      </c>
      <c r="P129" s="1727"/>
      <c r="Q129" s="47"/>
      <c r="R129" s="377"/>
      <c r="S129" s="463"/>
      <c r="T129" s="463"/>
    </row>
    <row r="130" spans="1:240" s="258" customFormat="1" ht="24" customHeight="1">
      <c r="A130" s="216"/>
      <c r="B130" s="273"/>
      <c r="C130" s="1692"/>
      <c r="D130" s="1693"/>
      <c r="E130" s="1693"/>
      <c r="F130" s="1693"/>
      <c r="G130" s="1693"/>
      <c r="H130" s="1693"/>
      <c r="I130" s="1693"/>
      <c r="J130" s="1693"/>
      <c r="K130" s="1693"/>
      <c r="L130" s="941"/>
      <c r="M130" s="1724"/>
      <c r="N130" s="1725"/>
      <c r="O130" s="1726" t="str">
        <f t="shared" si="2"/>
        <v/>
      </c>
      <c r="P130" s="1727"/>
      <c r="Q130" s="47"/>
      <c r="R130" s="377"/>
      <c r="S130" s="463"/>
      <c r="T130" s="463"/>
    </row>
    <row r="131" spans="1:240" s="258" customFormat="1" ht="24" customHeight="1">
      <c r="A131" s="216"/>
      <c r="B131" s="273"/>
      <c r="C131" s="1692"/>
      <c r="D131" s="1693"/>
      <c r="E131" s="1693"/>
      <c r="F131" s="1693"/>
      <c r="G131" s="1693"/>
      <c r="H131" s="1693"/>
      <c r="I131" s="1693"/>
      <c r="J131" s="1693"/>
      <c r="K131" s="1693"/>
      <c r="L131" s="941"/>
      <c r="M131" s="1724"/>
      <c r="N131" s="1725"/>
      <c r="O131" s="1726" t="str">
        <f t="shared" si="2"/>
        <v/>
      </c>
      <c r="P131" s="1727"/>
      <c r="Q131" s="47"/>
      <c r="R131" s="377"/>
      <c r="S131" s="463"/>
      <c r="T131" s="463"/>
    </row>
    <row r="132" spans="1:240" s="258" customFormat="1" ht="24" customHeight="1">
      <c r="A132" s="216"/>
      <c r="B132" s="273"/>
      <c r="C132" s="1692"/>
      <c r="D132" s="1693"/>
      <c r="E132" s="1693"/>
      <c r="F132" s="1693"/>
      <c r="G132" s="1693"/>
      <c r="H132" s="1693"/>
      <c r="I132" s="1693"/>
      <c r="J132" s="1693"/>
      <c r="K132" s="1693"/>
      <c r="L132" s="941"/>
      <c r="M132" s="1724"/>
      <c r="N132" s="1725"/>
      <c r="O132" s="1726" t="str">
        <f t="shared" si="2"/>
        <v/>
      </c>
      <c r="P132" s="1727"/>
      <c r="Q132" s="47"/>
      <c r="R132" s="377"/>
      <c r="S132" s="463"/>
      <c r="T132" s="463"/>
    </row>
    <row r="133" spans="1:240" s="258" customFormat="1" ht="24" customHeight="1">
      <c r="A133" s="216"/>
      <c r="B133" s="273"/>
      <c r="C133" s="1692"/>
      <c r="D133" s="1693"/>
      <c r="E133" s="1693"/>
      <c r="F133" s="1693"/>
      <c r="G133" s="1693"/>
      <c r="H133" s="1693"/>
      <c r="I133" s="1693"/>
      <c r="J133" s="1693"/>
      <c r="K133" s="1693"/>
      <c r="L133" s="941"/>
      <c r="M133" s="1724"/>
      <c r="N133" s="1725"/>
      <c r="O133" s="1726" t="str">
        <f t="shared" si="2"/>
        <v/>
      </c>
      <c r="P133" s="1727"/>
      <c r="Q133" s="47"/>
      <c r="R133" s="377"/>
      <c r="S133" s="463"/>
      <c r="T133" s="463"/>
    </row>
    <row r="134" spans="1:240" s="258" customFormat="1" ht="24" customHeight="1">
      <c r="A134" s="216"/>
      <c r="B134" s="273"/>
      <c r="C134" s="1692"/>
      <c r="D134" s="1693"/>
      <c r="E134" s="1693"/>
      <c r="F134" s="1693"/>
      <c r="G134" s="1693"/>
      <c r="H134" s="1693"/>
      <c r="I134" s="1693"/>
      <c r="J134" s="1693"/>
      <c r="K134" s="1693"/>
      <c r="L134" s="941"/>
      <c r="M134" s="1724"/>
      <c r="N134" s="1725"/>
      <c r="O134" s="1726" t="str">
        <f t="shared" si="2"/>
        <v/>
      </c>
      <c r="P134" s="1727"/>
      <c r="Q134" s="47"/>
      <c r="R134" s="377"/>
      <c r="S134" s="463"/>
      <c r="T134" s="463"/>
    </row>
    <row r="135" spans="1:240" s="258" customFormat="1" ht="24" customHeight="1">
      <c r="A135" s="216"/>
      <c r="B135" s="273"/>
      <c r="C135" s="1692"/>
      <c r="D135" s="1693"/>
      <c r="E135" s="1693"/>
      <c r="F135" s="1693"/>
      <c r="G135" s="1693"/>
      <c r="H135" s="1693"/>
      <c r="I135" s="1693"/>
      <c r="J135" s="1693"/>
      <c r="K135" s="1693"/>
      <c r="L135" s="941"/>
      <c r="M135" s="1724"/>
      <c r="N135" s="1725"/>
      <c r="O135" s="1726" t="str">
        <f t="shared" si="2"/>
        <v/>
      </c>
      <c r="P135" s="1727"/>
      <c r="Q135" s="47"/>
      <c r="R135" s="377"/>
      <c r="S135" s="463"/>
      <c r="T135" s="463"/>
    </row>
    <row r="136" spans="1:240" s="258" customFormat="1" ht="24" customHeight="1">
      <c r="A136" s="216"/>
      <c r="B136" s="273"/>
      <c r="C136" s="1692"/>
      <c r="D136" s="1693"/>
      <c r="E136" s="1693"/>
      <c r="F136" s="1693"/>
      <c r="G136" s="1693"/>
      <c r="H136" s="1693"/>
      <c r="I136" s="1693"/>
      <c r="J136" s="1693"/>
      <c r="K136" s="1693"/>
      <c r="L136" s="941"/>
      <c r="M136" s="1724"/>
      <c r="N136" s="1725"/>
      <c r="O136" s="1726" t="str">
        <f t="shared" si="2"/>
        <v/>
      </c>
      <c r="P136" s="1727"/>
      <c r="Q136" s="47"/>
      <c r="R136" s="377"/>
      <c r="S136" s="463"/>
      <c r="T136" s="463"/>
      <c r="IE136" s="21"/>
      <c r="IF136" s="21"/>
    </row>
    <row r="137" spans="1:240" s="258" customFormat="1" ht="24" customHeight="1">
      <c r="A137" s="216"/>
      <c r="B137" s="273"/>
      <c r="C137" s="1692"/>
      <c r="D137" s="1693"/>
      <c r="E137" s="1693"/>
      <c r="F137" s="1693"/>
      <c r="G137" s="1693"/>
      <c r="H137" s="1693"/>
      <c r="I137" s="1693"/>
      <c r="J137" s="1693"/>
      <c r="K137" s="1693"/>
      <c r="L137" s="941"/>
      <c r="M137" s="1724"/>
      <c r="N137" s="1725"/>
      <c r="O137" s="1726" t="str">
        <f t="shared" si="2"/>
        <v/>
      </c>
      <c r="P137" s="1727"/>
      <c r="Q137" s="47"/>
      <c r="R137" s="377"/>
      <c r="S137" s="463"/>
      <c r="T137" s="463"/>
    </row>
    <row r="138" spans="1:240" s="258" customFormat="1" ht="24" customHeight="1">
      <c r="A138" s="216"/>
      <c r="B138" s="273"/>
      <c r="C138" s="1692"/>
      <c r="D138" s="1693"/>
      <c r="E138" s="1693"/>
      <c r="F138" s="1693"/>
      <c r="G138" s="1693"/>
      <c r="H138" s="1693"/>
      <c r="I138" s="1693"/>
      <c r="J138" s="1693"/>
      <c r="K138" s="1693"/>
      <c r="L138" s="941"/>
      <c r="M138" s="1724"/>
      <c r="N138" s="1725"/>
      <c r="O138" s="1726" t="str">
        <f t="shared" si="2"/>
        <v/>
      </c>
      <c r="P138" s="1727"/>
      <c r="Q138" s="47"/>
      <c r="R138" s="377"/>
      <c r="S138" s="463"/>
      <c r="T138" s="463"/>
    </row>
    <row r="139" spans="1:240" s="258" customFormat="1" ht="24" customHeight="1">
      <c r="A139" s="216"/>
      <c r="B139" s="273"/>
      <c r="C139" s="1692"/>
      <c r="D139" s="1693"/>
      <c r="E139" s="1693"/>
      <c r="F139" s="1693"/>
      <c r="G139" s="1693"/>
      <c r="H139" s="1693"/>
      <c r="I139" s="1693"/>
      <c r="J139" s="1693"/>
      <c r="K139" s="1693"/>
      <c r="L139" s="941"/>
      <c r="M139" s="1724"/>
      <c r="N139" s="1725"/>
      <c r="O139" s="1726" t="str">
        <f t="shared" si="2"/>
        <v/>
      </c>
      <c r="P139" s="1727"/>
      <c r="Q139" s="47"/>
      <c r="R139" s="377"/>
      <c r="S139" s="463"/>
      <c r="T139" s="463"/>
    </row>
    <row r="140" spans="1:240" s="258" customFormat="1" ht="24" customHeight="1">
      <c r="A140" s="216"/>
      <c r="B140" s="273"/>
      <c r="C140" s="1692"/>
      <c r="D140" s="1693"/>
      <c r="E140" s="1693"/>
      <c r="F140" s="1693"/>
      <c r="G140" s="1693"/>
      <c r="H140" s="1693"/>
      <c r="I140" s="1693"/>
      <c r="J140" s="1693"/>
      <c r="K140" s="1693"/>
      <c r="L140" s="941"/>
      <c r="M140" s="1724"/>
      <c r="N140" s="1725"/>
      <c r="O140" s="1726" t="str">
        <f t="shared" si="2"/>
        <v/>
      </c>
      <c r="P140" s="1727"/>
      <c r="Q140" s="47"/>
      <c r="R140" s="377"/>
      <c r="S140" s="463"/>
      <c r="T140" s="463"/>
    </row>
    <row r="141" spans="1:240" s="258" customFormat="1" ht="24" customHeight="1">
      <c r="A141" s="216"/>
      <c r="B141" s="273"/>
      <c r="C141" s="1692"/>
      <c r="D141" s="1693"/>
      <c r="E141" s="1693"/>
      <c r="F141" s="1693"/>
      <c r="G141" s="1693"/>
      <c r="H141" s="1693"/>
      <c r="I141" s="1693"/>
      <c r="J141" s="1693"/>
      <c r="K141" s="1693"/>
      <c r="L141" s="941"/>
      <c r="M141" s="1724"/>
      <c r="N141" s="1725"/>
      <c r="O141" s="1726" t="str">
        <f t="shared" si="2"/>
        <v/>
      </c>
      <c r="P141" s="1727"/>
      <c r="Q141" s="47"/>
      <c r="R141" s="377"/>
      <c r="S141" s="463"/>
      <c r="T141" s="463"/>
    </row>
    <row r="142" spans="1:240" s="258" customFormat="1" ht="24" customHeight="1">
      <c r="A142" s="216"/>
      <c r="B142" s="273"/>
      <c r="C142" s="1692"/>
      <c r="D142" s="1693"/>
      <c r="E142" s="1693"/>
      <c r="F142" s="1693"/>
      <c r="G142" s="1693"/>
      <c r="H142" s="1693"/>
      <c r="I142" s="1693"/>
      <c r="J142" s="1693"/>
      <c r="K142" s="1693"/>
      <c r="L142" s="941"/>
      <c r="M142" s="1724"/>
      <c r="N142" s="1725"/>
      <c r="O142" s="1726" t="str">
        <f t="shared" si="2"/>
        <v/>
      </c>
      <c r="P142" s="1727"/>
      <c r="Q142" s="47"/>
      <c r="R142" s="377"/>
      <c r="S142" s="463"/>
      <c r="T142" s="463"/>
    </row>
    <row r="143" spans="1:240" s="258" customFormat="1" ht="24" customHeight="1">
      <c r="A143" s="216"/>
      <c r="B143" s="273"/>
      <c r="C143" s="1692"/>
      <c r="D143" s="1693"/>
      <c r="E143" s="1693"/>
      <c r="F143" s="1693"/>
      <c r="G143" s="1693"/>
      <c r="H143" s="1693"/>
      <c r="I143" s="1693"/>
      <c r="J143" s="1693"/>
      <c r="K143" s="1693"/>
      <c r="L143" s="941"/>
      <c r="M143" s="1724"/>
      <c r="N143" s="1725"/>
      <c r="O143" s="1726" t="str">
        <f t="shared" si="2"/>
        <v/>
      </c>
      <c r="P143" s="1727"/>
      <c r="Q143" s="47"/>
      <c r="R143" s="377"/>
      <c r="S143" s="463"/>
      <c r="T143" s="463"/>
    </row>
    <row r="144" spans="1:240" s="258" customFormat="1" ht="24" customHeight="1">
      <c r="A144" s="216"/>
      <c r="B144" s="273"/>
      <c r="C144" s="1692"/>
      <c r="D144" s="1693"/>
      <c r="E144" s="1693"/>
      <c r="F144" s="1693"/>
      <c r="G144" s="1693"/>
      <c r="H144" s="1693"/>
      <c r="I144" s="1693"/>
      <c r="J144" s="1693"/>
      <c r="K144" s="1693"/>
      <c r="L144" s="941"/>
      <c r="M144" s="1724"/>
      <c r="N144" s="1725"/>
      <c r="O144" s="1726" t="str">
        <f t="shared" si="2"/>
        <v/>
      </c>
      <c r="P144" s="1727"/>
      <c r="Q144" s="47"/>
      <c r="R144" s="377"/>
      <c r="S144" s="473"/>
      <c r="T144" s="463"/>
      <c r="IE144" s="72"/>
      <c r="IF144" s="21"/>
    </row>
    <row r="145" spans="1:240" s="258" customFormat="1" ht="24" customHeight="1">
      <c r="A145" s="216"/>
      <c r="B145" s="273"/>
      <c r="C145" s="1692"/>
      <c r="D145" s="1693"/>
      <c r="E145" s="1693"/>
      <c r="F145" s="1693"/>
      <c r="G145" s="1693"/>
      <c r="H145" s="1693"/>
      <c r="I145" s="1693"/>
      <c r="J145" s="1693"/>
      <c r="K145" s="1693"/>
      <c r="L145" s="941"/>
      <c r="M145" s="1724"/>
      <c r="N145" s="1725"/>
      <c r="O145" s="1726" t="str">
        <f t="shared" si="2"/>
        <v/>
      </c>
      <c r="P145" s="1727"/>
      <c r="Q145" s="47"/>
      <c r="R145" s="377"/>
      <c r="S145" s="473"/>
      <c r="T145" s="463"/>
      <c r="IE145" s="72"/>
      <c r="IF145" s="21"/>
    </row>
    <row r="146" spans="1:240" s="258" customFormat="1" ht="24" customHeight="1">
      <c r="A146" s="216"/>
      <c r="B146" s="273"/>
      <c r="C146" s="1692"/>
      <c r="D146" s="1693"/>
      <c r="E146" s="1693"/>
      <c r="F146" s="1693"/>
      <c r="G146" s="1693"/>
      <c r="H146" s="1693"/>
      <c r="I146" s="1693"/>
      <c r="J146" s="1693"/>
      <c r="K146" s="1693"/>
      <c r="L146" s="941"/>
      <c r="M146" s="1724"/>
      <c r="N146" s="1725"/>
      <c r="O146" s="1726" t="str">
        <f t="shared" si="2"/>
        <v/>
      </c>
      <c r="P146" s="1727"/>
      <c r="Q146" s="47"/>
      <c r="R146" s="377"/>
      <c r="S146" s="473"/>
      <c r="T146" s="463"/>
      <c r="IE146" s="72"/>
      <c r="IF146" s="21"/>
    </row>
    <row r="147" spans="1:240" s="258" customFormat="1" ht="24" customHeight="1">
      <c r="A147" s="216"/>
      <c r="B147" s="273"/>
      <c r="C147" s="1692"/>
      <c r="D147" s="1693"/>
      <c r="E147" s="1693"/>
      <c r="F147" s="1693"/>
      <c r="G147" s="1693"/>
      <c r="H147" s="1693"/>
      <c r="I147" s="1693"/>
      <c r="J147" s="1693"/>
      <c r="K147" s="1693"/>
      <c r="L147" s="941"/>
      <c r="M147" s="1724"/>
      <c r="N147" s="1725"/>
      <c r="O147" s="1726" t="str">
        <f t="shared" si="2"/>
        <v/>
      </c>
      <c r="P147" s="1727"/>
      <c r="Q147" s="47"/>
      <c r="R147" s="377"/>
      <c r="S147" s="473"/>
      <c r="T147" s="463"/>
      <c r="IE147" s="72"/>
      <c r="IF147" s="21"/>
    </row>
    <row r="148" spans="1:240" s="258" customFormat="1" ht="24" customHeight="1">
      <c r="A148" s="216"/>
      <c r="B148" s="273"/>
      <c r="C148" s="1692"/>
      <c r="D148" s="1693"/>
      <c r="E148" s="1693"/>
      <c r="F148" s="1693"/>
      <c r="G148" s="1693"/>
      <c r="H148" s="1693"/>
      <c r="I148" s="1693"/>
      <c r="J148" s="1693"/>
      <c r="K148" s="1693"/>
      <c r="L148" s="941"/>
      <c r="M148" s="1724"/>
      <c r="N148" s="1725"/>
      <c r="O148" s="1726" t="str">
        <f t="shared" si="2"/>
        <v/>
      </c>
      <c r="P148" s="1727"/>
      <c r="Q148" s="47"/>
      <c r="R148" s="377"/>
      <c r="S148" s="473"/>
      <c r="T148" s="463"/>
      <c r="IE148" s="72"/>
      <c r="IF148" s="21"/>
    </row>
    <row r="149" spans="1:240" s="258" customFormat="1" ht="24" customHeight="1">
      <c r="A149" s="216"/>
      <c r="B149" s="273"/>
      <c r="C149" s="1692"/>
      <c r="D149" s="1693"/>
      <c r="E149" s="1693"/>
      <c r="F149" s="1693"/>
      <c r="G149" s="1693"/>
      <c r="H149" s="1693"/>
      <c r="I149" s="1693"/>
      <c r="J149" s="1693"/>
      <c r="K149" s="1693"/>
      <c r="L149" s="941"/>
      <c r="M149" s="1724"/>
      <c r="N149" s="1725"/>
      <c r="O149" s="1726" t="str">
        <f t="shared" si="2"/>
        <v/>
      </c>
      <c r="P149" s="1727"/>
      <c r="Q149" s="47"/>
      <c r="R149" s="377"/>
      <c r="S149" s="463"/>
      <c r="T149" s="463"/>
      <c r="IE149" s="72"/>
      <c r="IF149" s="21"/>
    </row>
    <row r="150" spans="1:240" s="258" customFormat="1" ht="24" customHeight="1">
      <c r="A150" s="216"/>
      <c r="B150" s="273"/>
      <c r="C150" s="1692"/>
      <c r="D150" s="1693"/>
      <c r="E150" s="1693"/>
      <c r="F150" s="1693"/>
      <c r="G150" s="1693"/>
      <c r="H150" s="1693"/>
      <c r="I150" s="1693"/>
      <c r="J150" s="1693"/>
      <c r="K150" s="1693"/>
      <c r="L150" s="941"/>
      <c r="M150" s="1724"/>
      <c r="N150" s="1725"/>
      <c r="O150" s="1726" t="str">
        <f t="shared" si="2"/>
        <v/>
      </c>
      <c r="P150" s="1727"/>
      <c r="Q150" s="47"/>
      <c r="R150" s="377"/>
      <c r="S150" s="463"/>
      <c r="T150" s="463"/>
      <c r="IE150" s="21"/>
      <c r="IF150" s="21"/>
    </row>
    <row r="151" spans="1:240" s="258" customFormat="1" ht="24" customHeight="1">
      <c r="A151" s="216"/>
      <c r="B151" s="273"/>
      <c r="C151" s="1692"/>
      <c r="D151" s="1693"/>
      <c r="E151" s="1693"/>
      <c r="F151" s="1693"/>
      <c r="G151" s="1693"/>
      <c r="H151" s="1693"/>
      <c r="I151" s="1693"/>
      <c r="J151" s="1693"/>
      <c r="K151" s="1693"/>
      <c r="L151" s="941"/>
      <c r="M151" s="1724"/>
      <c r="N151" s="1725"/>
      <c r="O151" s="1726" t="str">
        <f t="shared" si="2"/>
        <v/>
      </c>
      <c r="P151" s="1727"/>
      <c r="Q151" s="47"/>
      <c r="R151" s="377"/>
      <c r="S151" s="463"/>
      <c r="T151" s="463"/>
      <c r="IE151" s="21"/>
      <c r="IF151" s="21"/>
    </row>
    <row r="152" spans="1:240" s="258" customFormat="1" ht="24" customHeight="1">
      <c r="A152" s="216"/>
      <c r="B152" s="273"/>
      <c r="C152" s="1692"/>
      <c r="D152" s="1693"/>
      <c r="E152" s="1693"/>
      <c r="F152" s="1693"/>
      <c r="G152" s="1693"/>
      <c r="H152" s="1693"/>
      <c r="I152" s="1693"/>
      <c r="J152" s="1693"/>
      <c r="K152" s="1693"/>
      <c r="L152" s="941"/>
      <c r="M152" s="1724"/>
      <c r="N152" s="1725"/>
      <c r="O152" s="1726" t="str">
        <f t="shared" si="2"/>
        <v/>
      </c>
      <c r="P152" s="1727"/>
      <c r="Q152" s="47"/>
      <c r="R152" s="377"/>
      <c r="S152" s="463"/>
      <c r="T152" s="463"/>
    </row>
    <row r="153" spans="1:240" s="258" customFormat="1" ht="24" customHeight="1">
      <c r="A153" s="216"/>
      <c r="B153" s="273"/>
      <c r="C153" s="1692"/>
      <c r="D153" s="1693"/>
      <c r="E153" s="1693"/>
      <c r="F153" s="1693"/>
      <c r="G153" s="1693"/>
      <c r="H153" s="1693"/>
      <c r="I153" s="1693"/>
      <c r="J153" s="1693"/>
      <c r="K153" s="1693"/>
      <c r="L153" s="941"/>
      <c r="M153" s="1724"/>
      <c r="N153" s="1725"/>
      <c r="O153" s="1726" t="str">
        <f t="shared" si="2"/>
        <v/>
      </c>
      <c r="P153" s="1727"/>
      <c r="Q153" s="47"/>
      <c r="R153" s="377"/>
      <c r="S153" s="463"/>
      <c r="T153" s="463"/>
    </row>
    <row r="154" spans="1:240" s="258" customFormat="1" ht="24" customHeight="1">
      <c r="A154" s="216"/>
      <c r="B154" s="273"/>
      <c r="C154" s="1692"/>
      <c r="D154" s="1693"/>
      <c r="E154" s="1693"/>
      <c r="F154" s="1693"/>
      <c r="G154" s="1693"/>
      <c r="H154" s="1693"/>
      <c r="I154" s="1693"/>
      <c r="J154" s="1693"/>
      <c r="K154" s="1693"/>
      <c r="L154" s="941"/>
      <c r="M154" s="1724"/>
      <c r="N154" s="1725"/>
      <c r="O154" s="1726" t="str">
        <f t="shared" si="2"/>
        <v/>
      </c>
      <c r="P154" s="1727"/>
      <c r="Q154" s="47"/>
      <c r="R154" s="377"/>
      <c r="S154" s="463"/>
      <c r="T154" s="463"/>
    </row>
    <row r="155" spans="1:240" s="258" customFormat="1" ht="24" customHeight="1">
      <c r="A155" s="216"/>
      <c r="B155" s="273"/>
      <c r="C155" s="1692"/>
      <c r="D155" s="1693"/>
      <c r="E155" s="1693"/>
      <c r="F155" s="1693"/>
      <c r="G155" s="1693"/>
      <c r="H155" s="1693"/>
      <c r="I155" s="1693"/>
      <c r="J155" s="1693"/>
      <c r="K155" s="1693"/>
      <c r="L155" s="941"/>
      <c r="M155" s="1724"/>
      <c r="N155" s="1725"/>
      <c r="O155" s="1726" t="str">
        <f t="shared" si="2"/>
        <v/>
      </c>
      <c r="P155" s="1727"/>
      <c r="Q155" s="47"/>
      <c r="R155" s="377"/>
      <c r="S155" s="463"/>
      <c r="T155" s="463"/>
    </row>
    <row r="156" spans="1:240" s="258" customFormat="1" ht="24" customHeight="1">
      <c r="A156" s="216"/>
      <c r="B156" s="273"/>
      <c r="C156" s="1692"/>
      <c r="D156" s="1693"/>
      <c r="E156" s="1693"/>
      <c r="F156" s="1693"/>
      <c r="G156" s="1693"/>
      <c r="H156" s="1693"/>
      <c r="I156" s="1693"/>
      <c r="J156" s="1693"/>
      <c r="K156" s="1693"/>
      <c r="L156" s="941"/>
      <c r="M156" s="1724"/>
      <c r="N156" s="1725"/>
      <c r="O156" s="1726" t="str">
        <f t="shared" si="2"/>
        <v/>
      </c>
      <c r="P156" s="1727"/>
      <c r="Q156" s="47"/>
      <c r="R156" s="377"/>
      <c r="S156" s="463"/>
      <c r="T156" s="463"/>
    </row>
    <row r="157" spans="1:240" s="258" customFormat="1" ht="24" customHeight="1">
      <c r="A157" s="216"/>
      <c r="B157" s="273"/>
      <c r="C157" s="1692"/>
      <c r="D157" s="1693"/>
      <c r="E157" s="1693"/>
      <c r="F157" s="1693"/>
      <c r="G157" s="1693"/>
      <c r="H157" s="1693"/>
      <c r="I157" s="1693"/>
      <c r="J157" s="1693"/>
      <c r="K157" s="1693"/>
      <c r="L157" s="941"/>
      <c r="M157" s="1724"/>
      <c r="N157" s="1725"/>
      <c r="O157" s="1726" t="str">
        <f t="shared" si="2"/>
        <v/>
      </c>
      <c r="P157" s="1727"/>
      <c r="Q157" s="47"/>
      <c r="R157" s="377"/>
      <c r="S157" s="463"/>
      <c r="T157" s="463"/>
      <c r="IE157" s="21"/>
      <c r="IF157" s="21"/>
    </row>
    <row r="158" spans="1:240" s="258" customFormat="1" ht="24" customHeight="1">
      <c r="A158" s="216"/>
      <c r="B158" s="273"/>
      <c r="C158" s="1692"/>
      <c r="D158" s="1693"/>
      <c r="E158" s="1693"/>
      <c r="F158" s="1693"/>
      <c r="G158" s="1693"/>
      <c r="H158" s="1693"/>
      <c r="I158" s="1693"/>
      <c r="J158" s="1693"/>
      <c r="K158" s="1693"/>
      <c r="L158" s="941"/>
      <c r="M158" s="1724"/>
      <c r="N158" s="1725"/>
      <c r="O158" s="1726" t="str">
        <f t="shared" si="2"/>
        <v/>
      </c>
      <c r="P158" s="1727"/>
      <c r="Q158" s="47"/>
      <c r="R158" s="377"/>
      <c r="S158" s="463"/>
      <c r="T158" s="463"/>
    </row>
    <row r="159" spans="1:240" s="258" customFormat="1" ht="24" customHeight="1">
      <c r="A159" s="216"/>
      <c r="B159" s="273"/>
      <c r="C159" s="1692"/>
      <c r="D159" s="1693"/>
      <c r="E159" s="1693"/>
      <c r="F159" s="1693"/>
      <c r="G159" s="1693"/>
      <c r="H159" s="1693"/>
      <c r="I159" s="1693"/>
      <c r="J159" s="1693"/>
      <c r="K159" s="1693"/>
      <c r="L159" s="941"/>
      <c r="M159" s="1724"/>
      <c r="N159" s="1725"/>
      <c r="O159" s="1726" t="str">
        <f t="shared" si="2"/>
        <v/>
      </c>
      <c r="P159" s="1727"/>
      <c r="Q159" s="47"/>
      <c r="R159" s="377"/>
      <c r="S159" s="463"/>
      <c r="T159" s="463"/>
    </row>
    <row r="160" spans="1:240" s="258" customFormat="1" ht="24" customHeight="1">
      <c r="A160" s="216"/>
      <c r="B160" s="273"/>
      <c r="C160" s="1692"/>
      <c r="D160" s="1693"/>
      <c r="E160" s="1693"/>
      <c r="F160" s="1693"/>
      <c r="G160" s="1693"/>
      <c r="H160" s="1693"/>
      <c r="I160" s="1693"/>
      <c r="J160" s="1693"/>
      <c r="K160" s="1693"/>
      <c r="L160" s="941"/>
      <c r="M160" s="1724"/>
      <c r="N160" s="1725"/>
      <c r="O160" s="1726" t="str">
        <f t="shared" si="2"/>
        <v/>
      </c>
      <c r="P160" s="1727"/>
      <c r="Q160" s="47"/>
      <c r="R160" s="377"/>
      <c r="S160" s="463"/>
      <c r="T160" s="463"/>
    </row>
    <row r="161" spans="1:240" s="258" customFormat="1" ht="24" customHeight="1">
      <c r="A161" s="216"/>
      <c r="B161" s="273"/>
      <c r="C161" s="1692"/>
      <c r="D161" s="1693"/>
      <c r="E161" s="1693"/>
      <c r="F161" s="1693"/>
      <c r="G161" s="1693"/>
      <c r="H161" s="1693"/>
      <c r="I161" s="1693"/>
      <c r="J161" s="1693"/>
      <c r="K161" s="1693"/>
      <c r="L161" s="941"/>
      <c r="M161" s="1724"/>
      <c r="N161" s="1725"/>
      <c r="O161" s="1726" t="str">
        <f t="shared" si="2"/>
        <v/>
      </c>
      <c r="P161" s="1727"/>
      <c r="Q161" s="47"/>
      <c r="R161" s="377"/>
      <c r="S161" s="463"/>
      <c r="T161" s="463"/>
    </row>
    <row r="162" spans="1:240" s="258" customFormat="1" ht="24" customHeight="1">
      <c r="A162" s="216"/>
      <c r="B162" s="273"/>
      <c r="C162" s="1692"/>
      <c r="D162" s="1693"/>
      <c r="E162" s="1693"/>
      <c r="F162" s="1693"/>
      <c r="G162" s="1693"/>
      <c r="H162" s="1693"/>
      <c r="I162" s="1693"/>
      <c r="J162" s="1693"/>
      <c r="K162" s="1693"/>
      <c r="L162" s="941"/>
      <c r="M162" s="1724"/>
      <c r="N162" s="1725"/>
      <c r="O162" s="1726" t="str">
        <f t="shared" si="2"/>
        <v/>
      </c>
      <c r="P162" s="1727"/>
      <c r="Q162" s="47"/>
      <c r="R162" s="377"/>
      <c r="S162" s="463"/>
      <c r="T162" s="463"/>
    </row>
    <row r="163" spans="1:240" s="258" customFormat="1" ht="24" customHeight="1">
      <c r="A163" s="216"/>
      <c r="B163" s="273"/>
      <c r="C163" s="1749"/>
      <c r="D163" s="1693"/>
      <c r="E163" s="1693"/>
      <c r="F163" s="1693"/>
      <c r="G163" s="1693"/>
      <c r="H163" s="1693"/>
      <c r="I163" s="1693"/>
      <c r="J163" s="1693"/>
      <c r="K163" s="1693"/>
      <c r="L163" s="539"/>
      <c r="M163" s="1724"/>
      <c r="N163" s="1725"/>
      <c r="O163" s="1726" t="str">
        <f t="shared" si="2"/>
        <v/>
      </c>
      <c r="P163" s="1727"/>
      <c r="Q163" s="47"/>
      <c r="R163" s="377"/>
      <c r="S163" s="463"/>
      <c r="T163" s="463"/>
    </row>
    <row r="164" spans="1:240" s="258" customFormat="1" ht="24" customHeight="1">
      <c r="A164" s="216"/>
      <c r="B164" s="273"/>
      <c r="C164" s="1749"/>
      <c r="D164" s="1693"/>
      <c r="E164" s="1693"/>
      <c r="F164" s="1693"/>
      <c r="G164" s="1693"/>
      <c r="H164" s="1693"/>
      <c r="I164" s="1693"/>
      <c r="J164" s="1693"/>
      <c r="K164" s="1693"/>
      <c r="L164" s="539"/>
      <c r="M164" s="1724"/>
      <c r="N164" s="1725"/>
      <c r="O164" s="1726" t="str">
        <f t="shared" si="2"/>
        <v/>
      </c>
      <c r="P164" s="1727"/>
      <c r="Q164" s="47"/>
      <c r="R164" s="377"/>
      <c r="S164" s="463"/>
      <c r="T164" s="463"/>
    </row>
    <row r="165" spans="1:240" s="258" customFormat="1" ht="24" customHeight="1">
      <c r="A165" s="216"/>
      <c r="B165" s="273"/>
      <c r="C165" s="1749"/>
      <c r="D165" s="1693"/>
      <c r="E165" s="1693"/>
      <c r="F165" s="1693"/>
      <c r="G165" s="1693"/>
      <c r="H165" s="1693"/>
      <c r="I165" s="1693"/>
      <c r="J165" s="1693"/>
      <c r="K165" s="1693"/>
      <c r="L165" s="539"/>
      <c r="M165" s="1724"/>
      <c r="N165" s="1725"/>
      <c r="O165" s="1726" t="str">
        <f t="shared" si="2"/>
        <v/>
      </c>
      <c r="P165" s="1727"/>
      <c r="Q165" s="47"/>
      <c r="R165" s="377"/>
      <c r="S165" s="463"/>
      <c r="T165" s="463"/>
    </row>
    <row r="166" spans="1:240" s="258" customFormat="1" ht="24" customHeight="1">
      <c r="A166" s="216"/>
      <c r="B166" s="273"/>
      <c r="C166" s="1749"/>
      <c r="D166" s="1693"/>
      <c r="E166" s="1693"/>
      <c r="F166" s="1693"/>
      <c r="G166" s="1693"/>
      <c r="H166" s="1693"/>
      <c r="I166" s="1693"/>
      <c r="J166" s="1693"/>
      <c r="K166" s="1693"/>
      <c r="L166" s="539"/>
      <c r="M166" s="1724"/>
      <c r="N166" s="1725"/>
      <c r="O166" s="1726" t="str">
        <f t="shared" si="2"/>
        <v/>
      </c>
      <c r="P166" s="1727"/>
      <c r="Q166" s="47"/>
      <c r="R166" s="377"/>
      <c r="S166" s="463"/>
      <c r="T166" s="463"/>
    </row>
    <row r="167" spans="1:240" s="258" customFormat="1" ht="24" customHeight="1">
      <c r="A167" s="216"/>
      <c r="B167" s="273"/>
      <c r="C167" s="1749"/>
      <c r="D167" s="1693"/>
      <c r="E167" s="1693"/>
      <c r="F167" s="1693"/>
      <c r="G167" s="1693"/>
      <c r="H167" s="1693"/>
      <c r="I167" s="1693"/>
      <c r="J167" s="1693"/>
      <c r="K167" s="1693"/>
      <c r="L167" s="539"/>
      <c r="M167" s="1724"/>
      <c r="N167" s="1725"/>
      <c r="O167" s="1726" t="str">
        <f t="shared" si="2"/>
        <v/>
      </c>
      <c r="P167" s="1727"/>
      <c r="Q167" s="47"/>
      <c r="R167" s="377"/>
      <c r="S167" s="463"/>
      <c r="T167" s="463"/>
    </row>
    <row r="168" spans="1:240" s="258" customFormat="1" ht="24" customHeight="1">
      <c r="A168" s="216"/>
      <c r="B168" s="273"/>
      <c r="C168" s="1749"/>
      <c r="D168" s="1693"/>
      <c r="E168" s="1693"/>
      <c r="F168" s="1693"/>
      <c r="G168" s="1693"/>
      <c r="H168" s="1693"/>
      <c r="I168" s="1693"/>
      <c r="J168" s="1693"/>
      <c r="K168" s="1693"/>
      <c r="L168" s="539"/>
      <c r="M168" s="1724"/>
      <c r="N168" s="1725"/>
      <c r="O168" s="1726" t="str">
        <f t="shared" si="2"/>
        <v/>
      </c>
      <c r="P168" s="1727"/>
      <c r="Q168" s="47"/>
      <c r="R168" s="377"/>
      <c r="S168" s="463"/>
      <c r="T168" s="463"/>
    </row>
    <row r="169" spans="1:240" s="258" customFormat="1" ht="6" customHeight="1">
      <c r="A169" s="216"/>
      <c r="B169" s="62"/>
      <c r="C169" s="832"/>
      <c r="D169" s="832"/>
      <c r="E169" s="831"/>
      <c r="F169" s="831"/>
      <c r="G169" s="831"/>
      <c r="H169" s="831"/>
      <c r="I169" s="831"/>
      <c r="J169" s="831"/>
      <c r="K169" s="832"/>
      <c r="L169" s="831"/>
      <c r="M169" s="51"/>
      <c r="N169" s="51"/>
      <c r="O169" s="51"/>
      <c r="P169" s="51"/>
      <c r="Q169" s="51"/>
      <c r="R169" s="379"/>
      <c r="S169" s="463"/>
      <c r="T169" s="463"/>
    </row>
    <row r="170" spans="1:240" ht="24" customHeight="1">
      <c r="A170" s="534"/>
      <c r="B170" s="1720" t="s">
        <v>6</v>
      </c>
      <c r="C170" s="1728"/>
      <c r="D170" s="1728"/>
      <c r="E170" s="1728"/>
      <c r="F170" s="1728"/>
      <c r="G170" s="1728"/>
      <c r="H170" s="1728"/>
      <c r="I170" s="1728"/>
      <c r="J170" s="1728"/>
      <c r="K170" s="1728"/>
      <c r="L170" s="1728"/>
      <c r="M170" s="1721"/>
      <c r="N170" s="1721"/>
      <c r="O170" s="1721"/>
      <c r="P170" s="1721"/>
      <c r="Q170" s="1722"/>
      <c r="R170" s="534"/>
    </row>
    <row r="171" spans="1:240">
      <c r="A171" s="534"/>
      <c r="B171" s="224" t="str">
        <f>B117</f>
        <v>FAPESP,  SETEMBRO DE 2015</v>
      </c>
      <c r="C171" s="832"/>
      <c r="D171" s="832"/>
      <c r="E171" s="831"/>
      <c r="F171" s="831"/>
      <c r="G171" s="831"/>
      <c r="H171" s="831"/>
      <c r="I171" s="831"/>
      <c r="J171" s="831"/>
      <c r="K171" s="832"/>
      <c r="L171" s="831"/>
      <c r="O171" s="1723">
        <v>3</v>
      </c>
      <c r="P171" s="1723"/>
      <c r="Q171" s="1723"/>
      <c r="R171" s="534"/>
    </row>
    <row r="172" spans="1:240" ht="18">
      <c r="A172" s="534"/>
      <c r="B172" s="310" t="str">
        <f>B118</f>
        <v>4- MATERIAL DE CONSUMO IMPORTADO</v>
      </c>
      <c r="C172" s="832"/>
      <c r="D172" s="832"/>
      <c r="E172" s="831"/>
      <c r="F172" s="831"/>
      <c r="G172" s="831"/>
      <c r="H172" s="831"/>
      <c r="I172" s="831"/>
      <c r="J172" s="831"/>
      <c r="K172" s="832"/>
      <c r="L172" s="831"/>
      <c r="R172" s="534"/>
      <c r="S172" s="474"/>
    </row>
    <row r="173" spans="1:240" s="87" customFormat="1" ht="14.25" customHeight="1">
      <c r="A173" s="370"/>
      <c r="B173" s="1686" t="s">
        <v>1</v>
      </c>
      <c r="C173" s="1730" t="s">
        <v>8</v>
      </c>
      <c r="D173" s="1731"/>
      <c r="E173" s="1731"/>
      <c r="F173" s="1731"/>
      <c r="G173" s="1731"/>
      <c r="H173" s="1731"/>
      <c r="I173" s="1731"/>
      <c r="J173" s="1731"/>
      <c r="K173" s="1731"/>
      <c r="L173" s="1644" t="s">
        <v>53</v>
      </c>
      <c r="M173" s="1653" t="s">
        <v>118</v>
      </c>
      <c r="N173" s="1634"/>
      <c r="O173" s="1671" t="s">
        <v>119</v>
      </c>
      <c r="P173" s="1672"/>
      <c r="Q173" s="1739" t="s">
        <v>2</v>
      </c>
      <c r="R173" s="349"/>
      <c r="S173" s="472"/>
      <c r="T173" s="468"/>
    </row>
    <row r="174" spans="1:240" s="87" customFormat="1" ht="17.25" customHeight="1">
      <c r="A174" s="370"/>
      <c r="B174" s="1729"/>
      <c r="C174" s="1732"/>
      <c r="D174" s="1733"/>
      <c r="E174" s="1733"/>
      <c r="F174" s="1733"/>
      <c r="G174" s="1733"/>
      <c r="H174" s="1733"/>
      <c r="I174" s="1733"/>
      <c r="J174" s="1733"/>
      <c r="K174" s="1733"/>
      <c r="L174" s="1734"/>
      <c r="M174" s="1735"/>
      <c r="N174" s="1736"/>
      <c r="O174" s="1737"/>
      <c r="P174" s="1738"/>
      <c r="Q174" s="1739"/>
      <c r="R174" s="349"/>
      <c r="S174" s="472"/>
      <c r="T174" s="468"/>
    </row>
    <row r="175" spans="1:240" s="258" customFormat="1" ht="24" customHeight="1">
      <c r="A175" s="216"/>
      <c r="B175" s="273"/>
      <c r="C175" s="1692"/>
      <c r="D175" s="1693"/>
      <c r="E175" s="1693"/>
      <c r="F175" s="1693"/>
      <c r="G175" s="1693"/>
      <c r="H175" s="1693"/>
      <c r="I175" s="1693"/>
      <c r="J175" s="1693"/>
      <c r="K175" s="1693"/>
      <c r="L175" s="941"/>
      <c r="M175" s="1724"/>
      <c r="N175" s="1725"/>
      <c r="O175" s="1726" t="str">
        <f t="shared" ref="O175:O222" si="3">IF(ISERROR(INDEX($T$22:$T$27,MATCH(L175,$S$22:$S$27,0))*M175),"",INDEX($T$22:$T$27,MATCH(L175,$S$22:$S$27,0))*M175)</f>
        <v/>
      </c>
      <c r="P175" s="1727"/>
      <c r="Q175" s="47"/>
      <c r="R175" s="377"/>
      <c r="S175" s="473"/>
      <c r="T175" s="463"/>
      <c r="IE175" s="72"/>
      <c r="IF175" s="21"/>
    </row>
    <row r="176" spans="1:240" s="258" customFormat="1" ht="24" customHeight="1">
      <c r="A176" s="216"/>
      <c r="B176" s="273"/>
      <c r="C176" s="1692"/>
      <c r="D176" s="1693"/>
      <c r="E176" s="1693"/>
      <c r="F176" s="1693"/>
      <c r="G176" s="1693"/>
      <c r="H176" s="1693"/>
      <c r="I176" s="1693"/>
      <c r="J176" s="1693"/>
      <c r="K176" s="1693"/>
      <c r="L176" s="941"/>
      <c r="M176" s="1724"/>
      <c r="N176" s="1725"/>
      <c r="O176" s="1726" t="str">
        <f t="shared" si="3"/>
        <v/>
      </c>
      <c r="P176" s="1727"/>
      <c r="Q176" s="47"/>
      <c r="R176" s="377"/>
      <c r="S176" s="473"/>
      <c r="T176" s="463"/>
      <c r="IE176" s="72"/>
      <c r="IF176" s="21"/>
    </row>
    <row r="177" spans="1:240" s="258" customFormat="1" ht="24" customHeight="1">
      <c r="A177" s="216"/>
      <c r="B177" s="273"/>
      <c r="C177" s="1692"/>
      <c r="D177" s="1693"/>
      <c r="E177" s="1693"/>
      <c r="F177" s="1693"/>
      <c r="G177" s="1693"/>
      <c r="H177" s="1693"/>
      <c r="I177" s="1693"/>
      <c r="J177" s="1693"/>
      <c r="K177" s="1693"/>
      <c r="L177" s="941"/>
      <c r="M177" s="1724"/>
      <c r="N177" s="1725"/>
      <c r="O177" s="1726" t="str">
        <f t="shared" si="3"/>
        <v/>
      </c>
      <c r="P177" s="1727"/>
      <c r="Q177" s="47"/>
      <c r="R177" s="377"/>
      <c r="S177" s="473"/>
      <c r="T177" s="463"/>
      <c r="IE177" s="72"/>
      <c r="IF177" s="21"/>
    </row>
    <row r="178" spans="1:240" s="258" customFormat="1" ht="24" customHeight="1">
      <c r="A178" s="216"/>
      <c r="B178" s="273"/>
      <c r="C178" s="1692"/>
      <c r="D178" s="1693"/>
      <c r="E178" s="1693"/>
      <c r="F178" s="1693"/>
      <c r="G178" s="1693"/>
      <c r="H178" s="1693"/>
      <c r="I178" s="1693"/>
      <c r="J178" s="1693"/>
      <c r="K178" s="1693"/>
      <c r="L178" s="941"/>
      <c r="M178" s="1724"/>
      <c r="N178" s="1725"/>
      <c r="O178" s="1726" t="str">
        <f t="shared" si="3"/>
        <v/>
      </c>
      <c r="P178" s="1727"/>
      <c r="Q178" s="47"/>
      <c r="R178" s="377"/>
      <c r="S178" s="473"/>
      <c r="T178" s="463"/>
      <c r="IE178" s="72"/>
      <c r="IF178" s="21"/>
    </row>
    <row r="179" spans="1:240" s="258" customFormat="1" ht="24" customHeight="1">
      <c r="A179" s="216"/>
      <c r="B179" s="273"/>
      <c r="C179" s="1692"/>
      <c r="D179" s="1693"/>
      <c r="E179" s="1693"/>
      <c r="F179" s="1693"/>
      <c r="G179" s="1693"/>
      <c r="H179" s="1693"/>
      <c r="I179" s="1693"/>
      <c r="J179" s="1693"/>
      <c r="K179" s="1693"/>
      <c r="L179" s="941"/>
      <c r="M179" s="1724"/>
      <c r="N179" s="1725"/>
      <c r="O179" s="1726" t="str">
        <f t="shared" si="3"/>
        <v/>
      </c>
      <c r="P179" s="1727"/>
      <c r="Q179" s="47"/>
      <c r="R179" s="377"/>
      <c r="S179" s="473"/>
      <c r="T179" s="463"/>
      <c r="IE179" s="72"/>
      <c r="IF179" s="21"/>
    </row>
    <row r="180" spans="1:240" s="258" customFormat="1" ht="24" customHeight="1">
      <c r="A180" s="216"/>
      <c r="B180" s="273"/>
      <c r="C180" s="1692"/>
      <c r="D180" s="1693"/>
      <c r="E180" s="1693"/>
      <c r="F180" s="1693"/>
      <c r="G180" s="1693"/>
      <c r="H180" s="1693"/>
      <c r="I180" s="1693"/>
      <c r="J180" s="1693"/>
      <c r="K180" s="1693"/>
      <c r="L180" s="941"/>
      <c r="M180" s="1724"/>
      <c r="N180" s="1725"/>
      <c r="O180" s="1726" t="str">
        <f t="shared" si="3"/>
        <v/>
      </c>
      <c r="P180" s="1727"/>
      <c r="Q180" s="47"/>
      <c r="R180" s="377"/>
      <c r="S180" s="463"/>
      <c r="T180" s="463"/>
      <c r="IE180" s="72"/>
      <c r="IF180" s="21"/>
    </row>
    <row r="181" spans="1:240" s="258" customFormat="1" ht="24" customHeight="1">
      <c r="A181" s="216"/>
      <c r="B181" s="273"/>
      <c r="C181" s="1692"/>
      <c r="D181" s="1693"/>
      <c r="E181" s="1693"/>
      <c r="F181" s="1693"/>
      <c r="G181" s="1693"/>
      <c r="H181" s="1693"/>
      <c r="I181" s="1693"/>
      <c r="J181" s="1693"/>
      <c r="K181" s="1693"/>
      <c r="L181" s="941"/>
      <c r="M181" s="1724"/>
      <c r="N181" s="1725"/>
      <c r="O181" s="1726" t="str">
        <f t="shared" si="3"/>
        <v/>
      </c>
      <c r="P181" s="1727"/>
      <c r="Q181" s="47"/>
      <c r="R181" s="377"/>
      <c r="S181" s="463"/>
      <c r="T181" s="463"/>
      <c r="IE181" s="21"/>
      <c r="IF181" s="21"/>
    </row>
    <row r="182" spans="1:240" s="258" customFormat="1" ht="24" customHeight="1">
      <c r="A182" s="216"/>
      <c r="B182" s="273"/>
      <c r="C182" s="1692"/>
      <c r="D182" s="1693"/>
      <c r="E182" s="1693"/>
      <c r="F182" s="1693"/>
      <c r="G182" s="1693"/>
      <c r="H182" s="1693"/>
      <c r="I182" s="1693"/>
      <c r="J182" s="1693"/>
      <c r="K182" s="1693"/>
      <c r="L182" s="941"/>
      <c r="M182" s="1724"/>
      <c r="N182" s="1725"/>
      <c r="O182" s="1726" t="str">
        <f t="shared" si="3"/>
        <v/>
      </c>
      <c r="P182" s="1727"/>
      <c r="Q182" s="47"/>
      <c r="R182" s="377"/>
      <c r="S182" s="463"/>
      <c r="T182" s="463"/>
      <c r="IE182" s="21"/>
      <c r="IF182" s="21"/>
    </row>
    <row r="183" spans="1:240" s="258" customFormat="1" ht="24" customHeight="1">
      <c r="A183" s="216"/>
      <c r="B183" s="273"/>
      <c r="C183" s="1692"/>
      <c r="D183" s="1693"/>
      <c r="E183" s="1693"/>
      <c r="F183" s="1693"/>
      <c r="G183" s="1693"/>
      <c r="H183" s="1693"/>
      <c r="I183" s="1693"/>
      <c r="J183" s="1693"/>
      <c r="K183" s="1693"/>
      <c r="L183" s="941"/>
      <c r="M183" s="1724"/>
      <c r="N183" s="1725"/>
      <c r="O183" s="1726" t="str">
        <f t="shared" si="3"/>
        <v/>
      </c>
      <c r="P183" s="1727"/>
      <c r="Q183" s="47"/>
      <c r="R183" s="377"/>
      <c r="S183" s="463"/>
      <c r="T183" s="463"/>
    </row>
    <row r="184" spans="1:240" s="258" customFormat="1" ht="24" customHeight="1">
      <c r="A184" s="216"/>
      <c r="B184" s="273"/>
      <c r="C184" s="1692"/>
      <c r="D184" s="1693"/>
      <c r="E184" s="1693"/>
      <c r="F184" s="1693"/>
      <c r="G184" s="1693"/>
      <c r="H184" s="1693"/>
      <c r="I184" s="1693"/>
      <c r="J184" s="1693"/>
      <c r="K184" s="1693"/>
      <c r="L184" s="941"/>
      <c r="M184" s="1724"/>
      <c r="N184" s="1725"/>
      <c r="O184" s="1726" t="str">
        <f t="shared" si="3"/>
        <v/>
      </c>
      <c r="P184" s="1727"/>
      <c r="Q184" s="47"/>
      <c r="R184" s="377"/>
      <c r="S184" s="463"/>
      <c r="T184" s="463"/>
    </row>
    <row r="185" spans="1:240" s="258" customFormat="1" ht="24" customHeight="1">
      <c r="A185" s="216"/>
      <c r="B185" s="273"/>
      <c r="C185" s="1692"/>
      <c r="D185" s="1693"/>
      <c r="E185" s="1693"/>
      <c r="F185" s="1693"/>
      <c r="G185" s="1693"/>
      <c r="H185" s="1693"/>
      <c r="I185" s="1693"/>
      <c r="J185" s="1693"/>
      <c r="K185" s="1693"/>
      <c r="L185" s="941"/>
      <c r="M185" s="1724"/>
      <c r="N185" s="1725"/>
      <c r="O185" s="1726" t="str">
        <f t="shared" si="3"/>
        <v/>
      </c>
      <c r="P185" s="1727"/>
      <c r="Q185" s="47"/>
      <c r="R185" s="377"/>
      <c r="S185" s="463"/>
      <c r="T185" s="463"/>
    </row>
    <row r="186" spans="1:240" s="258" customFormat="1" ht="24" customHeight="1">
      <c r="A186" s="216"/>
      <c r="B186" s="273"/>
      <c r="C186" s="1692"/>
      <c r="D186" s="1693"/>
      <c r="E186" s="1693"/>
      <c r="F186" s="1693"/>
      <c r="G186" s="1693"/>
      <c r="H186" s="1693"/>
      <c r="I186" s="1693"/>
      <c r="J186" s="1693"/>
      <c r="K186" s="1693"/>
      <c r="L186" s="941"/>
      <c r="M186" s="1724"/>
      <c r="N186" s="1725"/>
      <c r="O186" s="1726" t="str">
        <f t="shared" si="3"/>
        <v/>
      </c>
      <c r="P186" s="1727"/>
      <c r="Q186" s="47"/>
      <c r="R186" s="377"/>
      <c r="S186" s="463"/>
      <c r="T186" s="463"/>
    </row>
    <row r="187" spans="1:240" s="258" customFormat="1" ht="24" customHeight="1">
      <c r="A187" s="216"/>
      <c r="B187" s="273"/>
      <c r="C187" s="1692"/>
      <c r="D187" s="1693"/>
      <c r="E187" s="1693"/>
      <c r="F187" s="1693"/>
      <c r="G187" s="1693"/>
      <c r="H187" s="1693"/>
      <c r="I187" s="1693"/>
      <c r="J187" s="1693"/>
      <c r="K187" s="1693"/>
      <c r="L187" s="941"/>
      <c r="M187" s="1724"/>
      <c r="N187" s="1725"/>
      <c r="O187" s="1726" t="str">
        <f t="shared" si="3"/>
        <v/>
      </c>
      <c r="P187" s="1727"/>
      <c r="Q187" s="47"/>
      <c r="R187" s="377"/>
      <c r="S187" s="463"/>
      <c r="T187" s="463"/>
    </row>
    <row r="188" spans="1:240" s="258" customFormat="1" ht="24" customHeight="1">
      <c r="A188" s="216"/>
      <c r="B188" s="273"/>
      <c r="C188" s="1692"/>
      <c r="D188" s="1693"/>
      <c r="E188" s="1693"/>
      <c r="F188" s="1693"/>
      <c r="G188" s="1693"/>
      <c r="H188" s="1693"/>
      <c r="I188" s="1693"/>
      <c r="J188" s="1693"/>
      <c r="K188" s="1693"/>
      <c r="L188" s="941"/>
      <c r="M188" s="1724"/>
      <c r="N188" s="1725"/>
      <c r="O188" s="1726" t="str">
        <f t="shared" si="3"/>
        <v/>
      </c>
      <c r="P188" s="1727"/>
      <c r="Q188" s="47"/>
      <c r="R188" s="377"/>
      <c r="S188" s="463"/>
      <c r="T188" s="463"/>
    </row>
    <row r="189" spans="1:240" s="258" customFormat="1" ht="24" customHeight="1">
      <c r="A189" s="216"/>
      <c r="B189" s="273"/>
      <c r="C189" s="1692"/>
      <c r="D189" s="1693"/>
      <c r="E189" s="1693"/>
      <c r="F189" s="1693"/>
      <c r="G189" s="1693"/>
      <c r="H189" s="1693"/>
      <c r="I189" s="1693"/>
      <c r="J189" s="1693"/>
      <c r="K189" s="1693"/>
      <c r="L189" s="941"/>
      <c r="M189" s="1724"/>
      <c r="N189" s="1725"/>
      <c r="O189" s="1726" t="str">
        <f t="shared" si="3"/>
        <v/>
      </c>
      <c r="P189" s="1727"/>
      <c r="Q189" s="47"/>
      <c r="R189" s="377"/>
      <c r="S189" s="463"/>
      <c r="T189" s="463"/>
    </row>
    <row r="190" spans="1:240" s="258" customFormat="1" ht="24" customHeight="1">
      <c r="A190" s="216"/>
      <c r="B190" s="273"/>
      <c r="C190" s="1692"/>
      <c r="D190" s="1693"/>
      <c r="E190" s="1693"/>
      <c r="F190" s="1693"/>
      <c r="G190" s="1693"/>
      <c r="H190" s="1693"/>
      <c r="I190" s="1693"/>
      <c r="J190" s="1693"/>
      <c r="K190" s="1693"/>
      <c r="L190" s="941"/>
      <c r="M190" s="1724"/>
      <c r="N190" s="1725"/>
      <c r="O190" s="1726" t="str">
        <f t="shared" si="3"/>
        <v/>
      </c>
      <c r="P190" s="1727"/>
      <c r="Q190" s="47"/>
      <c r="R190" s="377"/>
      <c r="S190" s="463"/>
      <c r="T190" s="463"/>
      <c r="IE190" s="21"/>
      <c r="IF190" s="21"/>
    </row>
    <row r="191" spans="1:240" s="258" customFormat="1" ht="24" customHeight="1">
      <c r="A191" s="216"/>
      <c r="B191" s="273"/>
      <c r="C191" s="1692"/>
      <c r="D191" s="1693"/>
      <c r="E191" s="1693"/>
      <c r="F191" s="1693"/>
      <c r="G191" s="1693"/>
      <c r="H191" s="1693"/>
      <c r="I191" s="1693"/>
      <c r="J191" s="1693"/>
      <c r="K191" s="1693"/>
      <c r="L191" s="941"/>
      <c r="M191" s="1724"/>
      <c r="N191" s="1725"/>
      <c r="O191" s="1726" t="str">
        <f t="shared" si="3"/>
        <v/>
      </c>
      <c r="P191" s="1727"/>
      <c r="Q191" s="47"/>
      <c r="R191" s="377"/>
      <c r="S191" s="463"/>
      <c r="T191" s="463"/>
    </row>
    <row r="192" spans="1:240" s="258" customFormat="1" ht="24" customHeight="1">
      <c r="A192" s="216"/>
      <c r="B192" s="273"/>
      <c r="C192" s="1692"/>
      <c r="D192" s="1693"/>
      <c r="E192" s="1693"/>
      <c r="F192" s="1693"/>
      <c r="G192" s="1693"/>
      <c r="H192" s="1693"/>
      <c r="I192" s="1693"/>
      <c r="J192" s="1693"/>
      <c r="K192" s="1693"/>
      <c r="L192" s="941"/>
      <c r="M192" s="1724"/>
      <c r="N192" s="1725"/>
      <c r="O192" s="1726" t="str">
        <f t="shared" si="3"/>
        <v/>
      </c>
      <c r="P192" s="1727"/>
      <c r="Q192" s="47"/>
      <c r="R192" s="377"/>
      <c r="S192" s="463"/>
      <c r="T192" s="463"/>
    </row>
    <row r="193" spans="1:240" s="258" customFormat="1" ht="24" customHeight="1">
      <c r="A193" s="216"/>
      <c r="B193" s="273"/>
      <c r="C193" s="1692"/>
      <c r="D193" s="1693"/>
      <c r="E193" s="1693"/>
      <c r="F193" s="1693"/>
      <c r="G193" s="1693"/>
      <c r="H193" s="1693"/>
      <c r="I193" s="1693"/>
      <c r="J193" s="1693"/>
      <c r="K193" s="1693"/>
      <c r="L193" s="941"/>
      <c r="M193" s="1724"/>
      <c r="N193" s="1725"/>
      <c r="O193" s="1726" t="str">
        <f t="shared" si="3"/>
        <v/>
      </c>
      <c r="P193" s="1727"/>
      <c r="Q193" s="47"/>
      <c r="R193" s="377"/>
      <c r="S193" s="463"/>
      <c r="T193" s="463"/>
    </row>
    <row r="194" spans="1:240" s="258" customFormat="1" ht="24" customHeight="1">
      <c r="A194" s="216"/>
      <c r="B194" s="273"/>
      <c r="C194" s="1692"/>
      <c r="D194" s="1693"/>
      <c r="E194" s="1693"/>
      <c r="F194" s="1693"/>
      <c r="G194" s="1693"/>
      <c r="H194" s="1693"/>
      <c r="I194" s="1693"/>
      <c r="J194" s="1693"/>
      <c r="K194" s="1693"/>
      <c r="L194" s="941"/>
      <c r="M194" s="1724"/>
      <c r="N194" s="1725"/>
      <c r="O194" s="1726" t="str">
        <f t="shared" si="3"/>
        <v/>
      </c>
      <c r="P194" s="1727"/>
      <c r="Q194" s="47"/>
      <c r="R194" s="377"/>
      <c r="S194" s="463"/>
      <c r="T194" s="463"/>
    </row>
    <row r="195" spans="1:240" s="258" customFormat="1" ht="24" customHeight="1">
      <c r="A195" s="216"/>
      <c r="B195" s="273"/>
      <c r="C195" s="1692"/>
      <c r="D195" s="1693"/>
      <c r="E195" s="1693"/>
      <c r="F195" s="1693"/>
      <c r="G195" s="1693"/>
      <c r="H195" s="1693"/>
      <c r="I195" s="1693"/>
      <c r="J195" s="1693"/>
      <c r="K195" s="1693"/>
      <c r="L195" s="941"/>
      <c r="M195" s="1724"/>
      <c r="N195" s="1725"/>
      <c r="O195" s="1726" t="str">
        <f t="shared" si="3"/>
        <v/>
      </c>
      <c r="P195" s="1727"/>
      <c r="Q195" s="47"/>
      <c r="R195" s="377"/>
      <c r="S195" s="463"/>
      <c r="T195" s="463"/>
    </row>
    <row r="196" spans="1:240" s="258" customFormat="1" ht="24" customHeight="1">
      <c r="A196" s="216"/>
      <c r="B196" s="273"/>
      <c r="C196" s="1692"/>
      <c r="D196" s="1693"/>
      <c r="E196" s="1693"/>
      <c r="F196" s="1693"/>
      <c r="G196" s="1693"/>
      <c r="H196" s="1693"/>
      <c r="I196" s="1693"/>
      <c r="J196" s="1693"/>
      <c r="K196" s="1693"/>
      <c r="L196" s="941"/>
      <c r="M196" s="1724"/>
      <c r="N196" s="1725"/>
      <c r="O196" s="1726" t="str">
        <f t="shared" si="3"/>
        <v/>
      </c>
      <c r="P196" s="1727"/>
      <c r="Q196" s="47"/>
      <c r="R196" s="377"/>
      <c r="S196" s="463"/>
      <c r="T196" s="463"/>
    </row>
    <row r="197" spans="1:240" s="258" customFormat="1" ht="24" customHeight="1">
      <c r="A197" s="216"/>
      <c r="B197" s="273"/>
      <c r="C197" s="1692"/>
      <c r="D197" s="1693"/>
      <c r="E197" s="1693"/>
      <c r="F197" s="1693"/>
      <c r="G197" s="1693"/>
      <c r="H197" s="1693"/>
      <c r="I197" s="1693"/>
      <c r="J197" s="1693"/>
      <c r="K197" s="1693"/>
      <c r="L197" s="941"/>
      <c r="M197" s="1724"/>
      <c r="N197" s="1725"/>
      <c r="O197" s="1726" t="str">
        <f t="shared" si="3"/>
        <v/>
      </c>
      <c r="P197" s="1727"/>
      <c r="Q197" s="47"/>
      <c r="R197" s="377"/>
      <c r="S197" s="463"/>
      <c r="T197" s="463"/>
    </row>
    <row r="198" spans="1:240" s="258" customFormat="1" ht="24" customHeight="1">
      <c r="A198" s="216"/>
      <c r="B198" s="273"/>
      <c r="C198" s="1692"/>
      <c r="D198" s="1693"/>
      <c r="E198" s="1693"/>
      <c r="F198" s="1693"/>
      <c r="G198" s="1693"/>
      <c r="H198" s="1693"/>
      <c r="I198" s="1693"/>
      <c r="J198" s="1693"/>
      <c r="K198" s="1693"/>
      <c r="L198" s="941"/>
      <c r="M198" s="1724"/>
      <c r="N198" s="1725"/>
      <c r="O198" s="1726" t="str">
        <f t="shared" si="3"/>
        <v/>
      </c>
      <c r="P198" s="1727"/>
      <c r="Q198" s="47"/>
      <c r="R198" s="377"/>
      <c r="S198" s="473"/>
      <c r="T198" s="463"/>
      <c r="IE198" s="72"/>
      <c r="IF198" s="21"/>
    </row>
    <row r="199" spans="1:240" s="258" customFormat="1" ht="24" customHeight="1">
      <c r="A199" s="216"/>
      <c r="B199" s="273"/>
      <c r="C199" s="1692"/>
      <c r="D199" s="1693"/>
      <c r="E199" s="1693"/>
      <c r="F199" s="1693"/>
      <c r="G199" s="1693"/>
      <c r="H199" s="1693"/>
      <c r="I199" s="1693"/>
      <c r="J199" s="1693"/>
      <c r="K199" s="1693"/>
      <c r="L199" s="941"/>
      <c r="M199" s="1724"/>
      <c r="N199" s="1725"/>
      <c r="O199" s="1726" t="str">
        <f t="shared" si="3"/>
        <v/>
      </c>
      <c r="P199" s="1727"/>
      <c r="Q199" s="47"/>
      <c r="R199" s="377"/>
      <c r="S199" s="473"/>
      <c r="T199" s="463"/>
      <c r="IE199" s="72"/>
      <c r="IF199" s="21"/>
    </row>
    <row r="200" spans="1:240" s="258" customFormat="1" ht="24" customHeight="1">
      <c r="A200" s="216"/>
      <c r="B200" s="273"/>
      <c r="C200" s="1692"/>
      <c r="D200" s="1693"/>
      <c r="E200" s="1693"/>
      <c r="F200" s="1693"/>
      <c r="G200" s="1693"/>
      <c r="H200" s="1693"/>
      <c r="I200" s="1693"/>
      <c r="J200" s="1693"/>
      <c r="K200" s="1693"/>
      <c r="L200" s="941"/>
      <c r="M200" s="1724"/>
      <c r="N200" s="1725"/>
      <c r="O200" s="1726" t="str">
        <f t="shared" si="3"/>
        <v/>
      </c>
      <c r="P200" s="1727"/>
      <c r="Q200" s="47"/>
      <c r="R200" s="377"/>
      <c r="S200" s="473"/>
      <c r="T200" s="463"/>
      <c r="IE200" s="72"/>
      <c r="IF200" s="21"/>
    </row>
    <row r="201" spans="1:240" s="258" customFormat="1" ht="24" customHeight="1">
      <c r="A201" s="216"/>
      <c r="B201" s="273"/>
      <c r="C201" s="1692"/>
      <c r="D201" s="1693"/>
      <c r="E201" s="1693"/>
      <c r="F201" s="1693"/>
      <c r="G201" s="1693"/>
      <c r="H201" s="1693"/>
      <c r="I201" s="1693"/>
      <c r="J201" s="1693"/>
      <c r="K201" s="1693"/>
      <c r="L201" s="941"/>
      <c r="M201" s="1724"/>
      <c r="N201" s="1725"/>
      <c r="O201" s="1726" t="str">
        <f t="shared" si="3"/>
        <v/>
      </c>
      <c r="P201" s="1727"/>
      <c r="Q201" s="47"/>
      <c r="R201" s="377"/>
      <c r="S201" s="473"/>
      <c r="T201" s="463"/>
      <c r="IE201" s="72"/>
      <c r="IF201" s="21"/>
    </row>
    <row r="202" spans="1:240" s="258" customFormat="1" ht="24" customHeight="1">
      <c r="A202" s="216"/>
      <c r="B202" s="273"/>
      <c r="C202" s="1692"/>
      <c r="D202" s="1693"/>
      <c r="E202" s="1693"/>
      <c r="F202" s="1693"/>
      <c r="G202" s="1693"/>
      <c r="H202" s="1693"/>
      <c r="I202" s="1693"/>
      <c r="J202" s="1693"/>
      <c r="K202" s="1693"/>
      <c r="L202" s="941"/>
      <c r="M202" s="1724"/>
      <c r="N202" s="1725"/>
      <c r="O202" s="1726" t="str">
        <f t="shared" si="3"/>
        <v/>
      </c>
      <c r="P202" s="1727"/>
      <c r="Q202" s="47"/>
      <c r="R202" s="377"/>
      <c r="S202" s="473"/>
      <c r="T202" s="463"/>
      <c r="IE202" s="72"/>
      <c r="IF202" s="21"/>
    </row>
    <row r="203" spans="1:240" s="258" customFormat="1" ht="24" customHeight="1">
      <c r="A203" s="216"/>
      <c r="B203" s="273"/>
      <c r="C203" s="1692"/>
      <c r="D203" s="1693"/>
      <c r="E203" s="1693"/>
      <c r="F203" s="1693"/>
      <c r="G203" s="1693"/>
      <c r="H203" s="1693"/>
      <c r="I203" s="1693"/>
      <c r="J203" s="1693"/>
      <c r="K203" s="1693"/>
      <c r="L203" s="941"/>
      <c r="M203" s="1724"/>
      <c r="N203" s="1725"/>
      <c r="O203" s="1726" t="str">
        <f t="shared" si="3"/>
        <v/>
      </c>
      <c r="P203" s="1727"/>
      <c r="Q203" s="47"/>
      <c r="R203" s="377"/>
      <c r="S203" s="463"/>
      <c r="T203" s="463"/>
      <c r="IE203" s="72"/>
      <c r="IF203" s="21"/>
    </row>
    <row r="204" spans="1:240" s="258" customFormat="1" ht="24" customHeight="1">
      <c r="A204" s="216"/>
      <c r="B204" s="273"/>
      <c r="C204" s="1692"/>
      <c r="D204" s="1693"/>
      <c r="E204" s="1693"/>
      <c r="F204" s="1693"/>
      <c r="G204" s="1693"/>
      <c r="H204" s="1693"/>
      <c r="I204" s="1693"/>
      <c r="J204" s="1693"/>
      <c r="K204" s="1693"/>
      <c r="L204" s="941"/>
      <c r="M204" s="1724"/>
      <c r="N204" s="1725"/>
      <c r="O204" s="1726" t="str">
        <f t="shared" si="3"/>
        <v/>
      </c>
      <c r="P204" s="1727"/>
      <c r="Q204" s="47"/>
      <c r="R204" s="377"/>
      <c r="S204" s="463"/>
      <c r="T204" s="463"/>
      <c r="IE204" s="21"/>
      <c r="IF204" s="21"/>
    </row>
    <row r="205" spans="1:240" s="258" customFormat="1" ht="24" customHeight="1">
      <c r="A205" s="216"/>
      <c r="B205" s="273"/>
      <c r="C205" s="1692"/>
      <c r="D205" s="1693"/>
      <c r="E205" s="1693"/>
      <c r="F205" s="1693"/>
      <c r="G205" s="1693"/>
      <c r="H205" s="1693"/>
      <c r="I205" s="1693"/>
      <c r="J205" s="1693"/>
      <c r="K205" s="1693"/>
      <c r="L205" s="941"/>
      <c r="M205" s="1724"/>
      <c r="N205" s="1725"/>
      <c r="O205" s="1726" t="str">
        <f t="shared" si="3"/>
        <v/>
      </c>
      <c r="P205" s="1727"/>
      <c r="Q205" s="47"/>
      <c r="R205" s="377"/>
      <c r="S205" s="463"/>
      <c r="T205" s="463"/>
      <c r="IE205" s="21"/>
      <c r="IF205" s="21"/>
    </row>
    <row r="206" spans="1:240" s="258" customFormat="1" ht="24" customHeight="1">
      <c r="A206" s="216"/>
      <c r="B206" s="273"/>
      <c r="C206" s="1692"/>
      <c r="D206" s="1693"/>
      <c r="E206" s="1693"/>
      <c r="F206" s="1693"/>
      <c r="G206" s="1693"/>
      <c r="H206" s="1693"/>
      <c r="I206" s="1693"/>
      <c r="J206" s="1693"/>
      <c r="K206" s="1693"/>
      <c r="L206" s="941"/>
      <c r="M206" s="1724"/>
      <c r="N206" s="1725"/>
      <c r="O206" s="1726" t="str">
        <f t="shared" si="3"/>
        <v/>
      </c>
      <c r="P206" s="1727"/>
      <c r="Q206" s="47"/>
      <c r="R206" s="377"/>
      <c r="S206" s="463"/>
      <c r="T206" s="463"/>
    </row>
    <row r="207" spans="1:240" s="258" customFormat="1" ht="24" customHeight="1">
      <c r="A207" s="216"/>
      <c r="B207" s="273"/>
      <c r="C207" s="1692"/>
      <c r="D207" s="1693"/>
      <c r="E207" s="1693"/>
      <c r="F207" s="1693"/>
      <c r="G207" s="1693"/>
      <c r="H207" s="1693"/>
      <c r="I207" s="1693"/>
      <c r="J207" s="1693"/>
      <c r="K207" s="1693"/>
      <c r="L207" s="941"/>
      <c r="M207" s="1724"/>
      <c r="N207" s="1725"/>
      <c r="O207" s="1726" t="str">
        <f t="shared" si="3"/>
        <v/>
      </c>
      <c r="P207" s="1727"/>
      <c r="Q207" s="47"/>
      <c r="R207" s="377"/>
      <c r="S207" s="463"/>
      <c r="T207" s="463"/>
    </row>
    <row r="208" spans="1:240" s="258" customFormat="1" ht="24" customHeight="1">
      <c r="A208" s="216"/>
      <c r="B208" s="273"/>
      <c r="C208" s="1692"/>
      <c r="D208" s="1693"/>
      <c r="E208" s="1693"/>
      <c r="F208" s="1693"/>
      <c r="G208" s="1693"/>
      <c r="H208" s="1693"/>
      <c r="I208" s="1693"/>
      <c r="J208" s="1693"/>
      <c r="K208" s="1693"/>
      <c r="L208" s="941"/>
      <c r="M208" s="1724"/>
      <c r="N208" s="1725"/>
      <c r="O208" s="1726" t="str">
        <f t="shared" si="3"/>
        <v/>
      </c>
      <c r="P208" s="1727"/>
      <c r="Q208" s="47"/>
      <c r="R208" s="377"/>
      <c r="S208" s="463"/>
      <c r="T208" s="463"/>
    </row>
    <row r="209" spans="1:240" s="258" customFormat="1" ht="24" customHeight="1">
      <c r="A209" s="216"/>
      <c r="B209" s="273"/>
      <c r="C209" s="1692"/>
      <c r="D209" s="1693"/>
      <c r="E209" s="1693"/>
      <c r="F209" s="1693"/>
      <c r="G209" s="1693"/>
      <c r="H209" s="1693"/>
      <c r="I209" s="1693"/>
      <c r="J209" s="1693"/>
      <c r="K209" s="1693"/>
      <c r="L209" s="941"/>
      <c r="M209" s="1724"/>
      <c r="N209" s="1725"/>
      <c r="O209" s="1726" t="str">
        <f t="shared" si="3"/>
        <v/>
      </c>
      <c r="P209" s="1727"/>
      <c r="Q209" s="47"/>
      <c r="R209" s="377"/>
      <c r="S209" s="463"/>
      <c r="T209" s="463"/>
    </row>
    <row r="210" spans="1:240" s="258" customFormat="1" ht="24" customHeight="1">
      <c r="A210" s="216"/>
      <c r="B210" s="273"/>
      <c r="C210" s="1692"/>
      <c r="D210" s="1693"/>
      <c r="E210" s="1693"/>
      <c r="F210" s="1693"/>
      <c r="G210" s="1693"/>
      <c r="H210" s="1693"/>
      <c r="I210" s="1693"/>
      <c r="J210" s="1693"/>
      <c r="K210" s="1693"/>
      <c r="L210" s="941"/>
      <c r="M210" s="1724"/>
      <c r="N210" s="1725"/>
      <c r="O210" s="1726" t="str">
        <f t="shared" si="3"/>
        <v/>
      </c>
      <c r="P210" s="1727"/>
      <c r="Q210" s="47"/>
      <c r="R210" s="377"/>
      <c r="S210" s="463"/>
      <c r="T210" s="463"/>
    </row>
    <row r="211" spans="1:240" s="258" customFormat="1" ht="24" customHeight="1">
      <c r="A211" s="216"/>
      <c r="B211" s="273"/>
      <c r="C211" s="1692"/>
      <c r="D211" s="1693"/>
      <c r="E211" s="1693"/>
      <c r="F211" s="1693"/>
      <c r="G211" s="1693"/>
      <c r="H211" s="1693"/>
      <c r="I211" s="1693"/>
      <c r="J211" s="1693"/>
      <c r="K211" s="1693"/>
      <c r="L211" s="941"/>
      <c r="M211" s="1724"/>
      <c r="N211" s="1725"/>
      <c r="O211" s="1726" t="str">
        <f t="shared" si="3"/>
        <v/>
      </c>
      <c r="P211" s="1727"/>
      <c r="Q211" s="47"/>
      <c r="R211" s="377"/>
      <c r="S211" s="463"/>
      <c r="T211" s="463"/>
      <c r="IE211" s="21"/>
      <c r="IF211" s="21"/>
    </row>
    <row r="212" spans="1:240" s="258" customFormat="1" ht="24" customHeight="1">
      <c r="A212" s="216"/>
      <c r="B212" s="273"/>
      <c r="C212" s="1692"/>
      <c r="D212" s="1693"/>
      <c r="E212" s="1693"/>
      <c r="F212" s="1693"/>
      <c r="G212" s="1693"/>
      <c r="H212" s="1693"/>
      <c r="I212" s="1693"/>
      <c r="J212" s="1693"/>
      <c r="K212" s="1693"/>
      <c r="L212" s="941"/>
      <c r="M212" s="1724"/>
      <c r="N212" s="1725"/>
      <c r="O212" s="1726" t="str">
        <f t="shared" si="3"/>
        <v/>
      </c>
      <c r="P212" s="1727"/>
      <c r="Q212" s="47"/>
      <c r="R212" s="377"/>
      <c r="S212" s="463"/>
      <c r="T212" s="463"/>
    </row>
    <row r="213" spans="1:240" s="258" customFormat="1" ht="24" customHeight="1">
      <c r="A213" s="216"/>
      <c r="B213" s="273"/>
      <c r="C213" s="1692"/>
      <c r="D213" s="1693"/>
      <c r="E213" s="1693"/>
      <c r="F213" s="1693"/>
      <c r="G213" s="1693"/>
      <c r="H213" s="1693"/>
      <c r="I213" s="1693"/>
      <c r="J213" s="1693"/>
      <c r="K213" s="1693"/>
      <c r="L213" s="941"/>
      <c r="M213" s="1724"/>
      <c r="N213" s="1725"/>
      <c r="O213" s="1726" t="str">
        <f t="shared" si="3"/>
        <v/>
      </c>
      <c r="P213" s="1727"/>
      <c r="Q213" s="47"/>
      <c r="R213" s="377"/>
      <c r="S213" s="463"/>
      <c r="T213" s="463"/>
    </row>
    <row r="214" spans="1:240" s="258" customFormat="1" ht="24" customHeight="1">
      <c r="A214" s="216"/>
      <c r="B214" s="273"/>
      <c r="C214" s="1692"/>
      <c r="D214" s="1693"/>
      <c r="E214" s="1693"/>
      <c r="F214" s="1693"/>
      <c r="G214" s="1693"/>
      <c r="H214" s="1693"/>
      <c r="I214" s="1693"/>
      <c r="J214" s="1693"/>
      <c r="K214" s="1693"/>
      <c r="L214" s="941"/>
      <c r="M214" s="1724"/>
      <c r="N214" s="1725"/>
      <c r="O214" s="1726" t="str">
        <f t="shared" si="3"/>
        <v/>
      </c>
      <c r="P214" s="1727"/>
      <c r="Q214" s="47"/>
      <c r="R214" s="377"/>
      <c r="S214" s="463"/>
      <c r="T214" s="463"/>
    </row>
    <row r="215" spans="1:240" s="258" customFormat="1" ht="24" customHeight="1">
      <c r="A215" s="216"/>
      <c r="B215" s="273"/>
      <c r="C215" s="1692"/>
      <c r="D215" s="1693"/>
      <c r="E215" s="1693"/>
      <c r="F215" s="1693"/>
      <c r="G215" s="1693"/>
      <c r="H215" s="1693"/>
      <c r="I215" s="1693"/>
      <c r="J215" s="1693"/>
      <c r="K215" s="1693"/>
      <c r="L215" s="941"/>
      <c r="M215" s="1724"/>
      <c r="N215" s="1725"/>
      <c r="O215" s="1726" t="str">
        <f t="shared" si="3"/>
        <v/>
      </c>
      <c r="P215" s="1727"/>
      <c r="Q215" s="47"/>
      <c r="R215" s="377"/>
      <c r="S215" s="463"/>
      <c r="T215" s="463"/>
    </row>
    <row r="216" spans="1:240" s="258" customFormat="1" ht="24" customHeight="1">
      <c r="A216" s="216"/>
      <c r="B216" s="273"/>
      <c r="C216" s="1749"/>
      <c r="D216" s="1693"/>
      <c r="E216" s="1693"/>
      <c r="F216" s="1693"/>
      <c r="G216" s="1693"/>
      <c r="H216" s="1693"/>
      <c r="I216" s="1693"/>
      <c r="J216" s="1693"/>
      <c r="K216" s="1693"/>
      <c r="L216" s="539"/>
      <c r="M216" s="1724"/>
      <c r="N216" s="1725"/>
      <c r="O216" s="1726" t="str">
        <f t="shared" si="3"/>
        <v/>
      </c>
      <c r="P216" s="1727"/>
      <c r="Q216" s="47"/>
      <c r="R216" s="377"/>
      <c r="S216" s="463"/>
      <c r="T216" s="463"/>
    </row>
    <row r="217" spans="1:240" s="258" customFormat="1" ht="24" customHeight="1">
      <c r="A217" s="216"/>
      <c r="B217" s="273"/>
      <c r="C217" s="1749"/>
      <c r="D217" s="1693"/>
      <c r="E217" s="1693"/>
      <c r="F217" s="1693"/>
      <c r="G217" s="1693"/>
      <c r="H217" s="1693"/>
      <c r="I217" s="1693"/>
      <c r="J217" s="1693"/>
      <c r="K217" s="1693"/>
      <c r="L217" s="539"/>
      <c r="M217" s="1724"/>
      <c r="N217" s="1725"/>
      <c r="O217" s="1726" t="str">
        <f t="shared" si="3"/>
        <v/>
      </c>
      <c r="P217" s="1727"/>
      <c r="Q217" s="47"/>
      <c r="R217" s="377"/>
      <c r="S217" s="463"/>
      <c r="T217" s="463"/>
    </row>
    <row r="218" spans="1:240" s="258" customFormat="1" ht="24" customHeight="1">
      <c r="A218" s="216"/>
      <c r="B218" s="273"/>
      <c r="C218" s="1749"/>
      <c r="D218" s="1693"/>
      <c r="E218" s="1693"/>
      <c r="F218" s="1693"/>
      <c r="G218" s="1693"/>
      <c r="H218" s="1693"/>
      <c r="I218" s="1693"/>
      <c r="J218" s="1693"/>
      <c r="K218" s="1693"/>
      <c r="L218" s="539"/>
      <c r="M218" s="1724"/>
      <c r="N218" s="1725"/>
      <c r="O218" s="1726" t="str">
        <f t="shared" si="3"/>
        <v/>
      </c>
      <c r="P218" s="1727"/>
      <c r="Q218" s="47"/>
      <c r="R218" s="377"/>
      <c r="S218" s="463"/>
      <c r="T218" s="463"/>
    </row>
    <row r="219" spans="1:240" s="258" customFormat="1" ht="24" customHeight="1">
      <c r="A219" s="216"/>
      <c r="B219" s="273"/>
      <c r="C219" s="1749"/>
      <c r="D219" s="1693"/>
      <c r="E219" s="1693"/>
      <c r="F219" s="1693"/>
      <c r="G219" s="1693"/>
      <c r="H219" s="1693"/>
      <c r="I219" s="1693"/>
      <c r="J219" s="1693"/>
      <c r="K219" s="1693"/>
      <c r="L219" s="539"/>
      <c r="M219" s="1724"/>
      <c r="N219" s="1725"/>
      <c r="O219" s="1726" t="str">
        <f t="shared" si="3"/>
        <v/>
      </c>
      <c r="P219" s="1727"/>
      <c r="Q219" s="47"/>
      <c r="R219" s="377"/>
      <c r="S219" s="463"/>
      <c r="T219" s="463"/>
    </row>
    <row r="220" spans="1:240" s="258" customFormat="1" ht="24" customHeight="1">
      <c r="A220" s="216"/>
      <c r="B220" s="273"/>
      <c r="C220" s="1749"/>
      <c r="D220" s="1693"/>
      <c r="E220" s="1693"/>
      <c r="F220" s="1693"/>
      <c r="G220" s="1693"/>
      <c r="H220" s="1693"/>
      <c r="I220" s="1693"/>
      <c r="J220" s="1693"/>
      <c r="K220" s="1693"/>
      <c r="L220" s="539"/>
      <c r="M220" s="1724"/>
      <c r="N220" s="1725"/>
      <c r="O220" s="1726" t="str">
        <f t="shared" si="3"/>
        <v/>
      </c>
      <c r="P220" s="1727"/>
      <c r="Q220" s="47"/>
      <c r="R220" s="377"/>
      <c r="S220" s="463"/>
      <c r="T220" s="463"/>
    </row>
    <row r="221" spans="1:240" s="258" customFormat="1" ht="24" customHeight="1">
      <c r="A221" s="216"/>
      <c r="B221" s="273"/>
      <c r="C221" s="1749"/>
      <c r="D221" s="1693"/>
      <c r="E221" s="1693"/>
      <c r="F221" s="1693"/>
      <c r="G221" s="1693"/>
      <c r="H221" s="1693"/>
      <c r="I221" s="1693"/>
      <c r="J221" s="1693"/>
      <c r="K221" s="1693"/>
      <c r="L221" s="539"/>
      <c r="M221" s="1724"/>
      <c r="N221" s="1725"/>
      <c r="O221" s="1726" t="str">
        <f t="shared" si="3"/>
        <v/>
      </c>
      <c r="P221" s="1727"/>
      <c r="Q221" s="47"/>
      <c r="R221" s="377"/>
      <c r="S221" s="463"/>
      <c r="T221" s="463"/>
    </row>
    <row r="222" spans="1:240" s="258" customFormat="1" ht="24" customHeight="1">
      <c r="A222" s="216"/>
      <c r="B222" s="273"/>
      <c r="C222" s="1749"/>
      <c r="D222" s="1693"/>
      <c r="E222" s="1693"/>
      <c r="F222" s="1693"/>
      <c r="G222" s="1693"/>
      <c r="H222" s="1693"/>
      <c r="I222" s="1693"/>
      <c r="J222" s="1693"/>
      <c r="K222" s="1693"/>
      <c r="L222" s="539"/>
      <c r="M222" s="1724"/>
      <c r="N222" s="1725"/>
      <c r="O222" s="1726" t="str">
        <f t="shared" si="3"/>
        <v/>
      </c>
      <c r="P222" s="1727"/>
      <c r="Q222" s="47"/>
      <c r="R222" s="377"/>
      <c r="S222" s="463"/>
      <c r="T222" s="463"/>
    </row>
    <row r="223" spans="1:240" s="258" customFormat="1" ht="6" customHeight="1">
      <c r="A223" s="216"/>
      <c r="B223" s="62"/>
      <c r="C223" s="62"/>
      <c r="D223" s="832"/>
      <c r="E223" s="831"/>
      <c r="F223" s="831"/>
      <c r="G223" s="831"/>
      <c r="H223" s="831"/>
      <c r="I223" s="831"/>
      <c r="J223" s="831"/>
      <c r="K223" s="832"/>
      <c r="L223" s="51"/>
      <c r="M223" s="51"/>
      <c r="N223" s="51"/>
      <c r="O223" s="51"/>
      <c r="P223" s="51"/>
      <c r="Q223" s="51"/>
      <c r="R223" s="379"/>
      <c r="S223" s="463"/>
      <c r="T223" s="463"/>
    </row>
    <row r="224" spans="1:240" ht="24" customHeight="1">
      <c r="A224" s="534"/>
      <c r="B224" s="1720" t="s">
        <v>6</v>
      </c>
      <c r="C224" s="1721"/>
      <c r="D224" s="1728"/>
      <c r="E224" s="1728"/>
      <c r="F224" s="1728"/>
      <c r="G224" s="1728"/>
      <c r="H224" s="1728"/>
      <c r="I224" s="1728"/>
      <c r="J224" s="1728"/>
      <c r="K224" s="1728"/>
      <c r="L224" s="1721"/>
      <c r="M224" s="1721"/>
      <c r="N224" s="1721"/>
      <c r="O224" s="1721"/>
      <c r="P224" s="1721"/>
      <c r="Q224" s="1722"/>
      <c r="R224" s="534"/>
    </row>
    <row r="225" spans="1:49">
      <c r="A225" s="534"/>
      <c r="B225" s="224" t="str">
        <f>B171</f>
        <v>FAPESP,  SETEMBRO DE 2015</v>
      </c>
      <c r="D225" s="832"/>
      <c r="E225" s="831"/>
      <c r="F225" s="831"/>
      <c r="G225" s="831"/>
      <c r="H225" s="831"/>
      <c r="I225" s="831"/>
      <c r="J225" s="831"/>
      <c r="K225" s="832"/>
      <c r="O225" s="1723">
        <v>4</v>
      </c>
      <c r="P225" s="1723"/>
      <c r="Q225" s="1723"/>
      <c r="R225" s="534"/>
    </row>
    <row r="226" spans="1:49">
      <c r="A226" s="523"/>
      <c r="D226" s="832"/>
      <c r="E226" s="831"/>
      <c r="F226" s="831"/>
      <c r="G226" s="831"/>
      <c r="H226" s="831"/>
      <c r="I226" s="831"/>
      <c r="J226" s="831"/>
      <c r="K226" s="832"/>
      <c r="R226" s="523"/>
    </row>
    <row r="227" spans="1:49" s="4" customFormat="1" ht="12.75" customHeight="1">
      <c r="A227" s="366"/>
      <c r="B227" s="62"/>
      <c r="C227" s="62"/>
      <c r="D227" s="832"/>
      <c r="E227" s="831"/>
      <c r="F227" s="831"/>
      <c r="G227" s="831"/>
      <c r="H227" s="831"/>
      <c r="I227" s="831"/>
      <c r="J227" s="831"/>
      <c r="K227" s="832"/>
      <c r="L227" s="50"/>
      <c r="M227" s="50"/>
      <c r="N227" s="50"/>
      <c r="O227" s="1600"/>
      <c r="P227" s="1600"/>
      <c r="Q227" s="1600"/>
      <c r="R227" s="341"/>
      <c r="S227" s="463"/>
      <c r="T227" s="463"/>
    </row>
    <row r="228" spans="1:49" s="4" customFormat="1" ht="12.75" customHeight="1">
      <c r="A228" s="366"/>
      <c r="B228" s="62"/>
      <c r="C228" s="62"/>
      <c r="D228" s="832"/>
      <c r="E228" s="831"/>
      <c r="F228" s="831"/>
      <c r="G228" s="831"/>
      <c r="H228" s="831"/>
      <c r="I228" s="831"/>
      <c r="J228" s="831"/>
      <c r="K228" s="832"/>
      <c r="L228" s="50"/>
      <c r="M228" s="50"/>
      <c r="N228" s="50"/>
      <c r="O228" s="50"/>
      <c r="P228" s="50"/>
      <c r="Q228" s="50"/>
      <c r="R228" s="341"/>
      <c r="S228" s="463"/>
      <c r="T228" s="463"/>
    </row>
    <row r="229" spans="1:49" s="4" customFormat="1" ht="12.75" customHeight="1">
      <c r="A229" s="366"/>
      <c r="B229" s="62"/>
      <c r="C229" s="62"/>
      <c r="D229" s="832"/>
      <c r="E229" s="831"/>
      <c r="F229" s="831"/>
      <c r="G229" s="831"/>
      <c r="H229" s="831"/>
      <c r="I229" s="831"/>
      <c r="J229" s="831"/>
      <c r="K229" s="832"/>
      <c r="L229" s="50"/>
      <c r="M229" s="50"/>
      <c r="N229" s="50"/>
      <c r="O229" s="50"/>
      <c r="P229" s="50"/>
      <c r="Q229" s="50"/>
      <c r="R229" s="341"/>
      <c r="S229" s="463"/>
      <c r="T229" s="463"/>
    </row>
    <row r="230" spans="1:49" s="4" customFormat="1" ht="12.75" customHeight="1">
      <c r="A230" s="366"/>
      <c r="B230" s="62"/>
      <c r="C230" s="62"/>
      <c r="D230" s="832"/>
      <c r="E230" s="831"/>
      <c r="F230" s="831"/>
      <c r="G230" s="831"/>
      <c r="H230" s="831"/>
      <c r="I230" s="831"/>
      <c r="J230" s="831"/>
      <c r="K230" s="832"/>
      <c r="L230" s="50"/>
      <c r="M230" s="50"/>
      <c r="N230" s="50"/>
      <c r="O230" s="50"/>
      <c r="P230" s="50"/>
      <c r="Q230" s="50"/>
      <c r="R230" s="341"/>
      <c r="S230" s="463"/>
      <c r="T230" s="463"/>
    </row>
    <row r="231" spans="1:49" s="4" customFormat="1" ht="19.5" customHeight="1">
      <c r="A231" s="367"/>
      <c r="B231" s="310" t="s">
        <v>182</v>
      </c>
      <c r="C231" s="190"/>
      <c r="D231" s="817"/>
      <c r="E231" s="817"/>
      <c r="F231" s="817"/>
      <c r="G231" s="817"/>
      <c r="H231" s="817"/>
      <c r="I231" s="856"/>
      <c r="J231" s="856"/>
      <c r="K231" s="856"/>
      <c r="M231" s="67"/>
      <c r="N231" s="50"/>
      <c r="O231" s="530"/>
      <c r="P231" s="530"/>
      <c r="Q231" s="530"/>
      <c r="R231" s="341"/>
      <c r="S231" s="463"/>
      <c r="T231" s="463"/>
    </row>
    <row r="232" spans="1:49" s="4" customFormat="1" ht="6" customHeight="1">
      <c r="A232" s="366"/>
      <c r="B232" s="12"/>
      <c r="C232" s="63"/>
      <c r="D232" s="912"/>
      <c r="E232" s="886"/>
      <c r="F232" s="886"/>
      <c r="G232" s="886"/>
      <c r="H232" s="886"/>
      <c r="I232" s="886"/>
      <c r="J232" s="886"/>
      <c r="K232" s="900"/>
      <c r="L232" s="64"/>
      <c r="M232" s="64"/>
      <c r="N232" s="50"/>
      <c r="O232" s="50"/>
      <c r="P232" s="50"/>
      <c r="Q232" s="50"/>
      <c r="R232" s="341"/>
      <c r="S232" s="463"/>
      <c r="T232" s="463"/>
    </row>
    <row r="233" spans="1:49" s="4" customFormat="1" ht="19.5" customHeight="1">
      <c r="A233" s="382"/>
      <c r="B233" s="538" t="s">
        <v>97</v>
      </c>
      <c r="C233" s="912"/>
      <c r="D233" s="912"/>
      <c r="E233" s="1741"/>
      <c r="F233" s="1742"/>
      <c r="G233" s="1742"/>
      <c r="H233" s="1742"/>
      <c r="I233" s="1742"/>
      <c r="J233" s="1742"/>
      <c r="K233" s="1742"/>
      <c r="L233" s="1742"/>
      <c r="M233" s="1743"/>
      <c r="N233" s="1743"/>
      <c r="O233" s="1743"/>
      <c r="P233" s="1743"/>
      <c r="Q233" s="1744"/>
      <c r="R233" s="373"/>
      <c r="S233" s="463"/>
      <c r="T233" s="463"/>
    </row>
    <row r="234" spans="1:49" s="4" customFormat="1" ht="5.25" customHeight="1">
      <c r="A234" s="348"/>
      <c r="B234" s="12"/>
      <c r="C234" s="912"/>
      <c r="D234" s="912"/>
      <c r="E234" s="924"/>
      <c r="F234" s="924"/>
      <c r="G234" s="924"/>
      <c r="H234" s="924"/>
      <c r="I234" s="924"/>
      <c r="J234" s="924"/>
      <c r="K234" s="925"/>
      <c r="L234" s="962"/>
      <c r="M234" s="14"/>
      <c r="N234" s="14"/>
      <c r="O234" s="14"/>
      <c r="P234" s="32"/>
      <c r="Q234" s="14"/>
      <c r="R234" s="374"/>
      <c r="S234" s="463"/>
      <c r="T234" s="463"/>
    </row>
    <row r="235" spans="1:49" s="4" customFormat="1" ht="20.25" customHeight="1">
      <c r="A235" s="348"/>
      <c r="B235" s="256" t="s">
        <v>130</v>
      </c>
      <c r="C235" s="963"/>
      <c r="D235" s="1609"/>
      <c r="E235" s="1609"/>
      <c r="F235" s="1609"/>
      <c r="G235" s="924"/>
      <c r="H235" s="924"/>
      <c r="I235" s="924"/>
      <c r="J235" s="924"/>
      <c r="K235" s="925"/>
      <c r="L235" s="962"/>
      <c r="M235" s="14"/>
      <c r="N235" s="14"/>
      <c r="O235" s="14"/>
      <c r="P235" s="32"/>
      <c r="Q235" s="14"/>
      <c r="R235" s="374"/>
      <c r="S235" s="463"/>
      <c r="T235" s="463"/>
    </row>
    <row r="236" spans="1:49" s="4" customFormat="1" ht="5.25" customHeight="1">
      <c r="A236" s="348"/>
      <c r="B236" s="12"/>
      <c r="C236" s="912"/>
      <c r="D236" s="912"/>
      <c r="E236" s="924"/>
      <c r="F236" s="924"/>
      <c r="G236" s="924"/>
      <c r="H236" s="924"/>
      <c r="I236" s="924"/>
      <c r="J236" s="907"/>
      <c r="K236" s="926"/>
      <c r="L236" s="926"/>
      <c r="M236" s="31"/>
      <c r="N236" s="31"/>
      <c r="O236" s="31"/>
      <c r="P236" s="31"/>
      <c r="Q236" s="32"/>
      <c r="R236" s="374"/>
      <c r="S236" s="463"/>
      <c r="T236" s="463"/>
    </row>
    <row r="237" spans="1:49" s="72" customFormat="1" ht="21" customHeight="1">
      <c r="A237" s="383"/>
      <c r="B237" s="70" t="s">
        <v>114</v>
      </c>
      <c r="C237" s="914"/>
      <c r="D237" s="914"/>
      <c r="E237" s="914"/>
      <c r="F237" s="914"/>
      <c r="G237" s="914"/>
      <c r="H237" s="914"/>
      <c r="I237" s="914"/>
      <c r="J237" s="914"/>
      <c r="K237" s="914"/>
      <c r="L237" s="914"/>
      <c r="M237" s="71"/>
      <c r="N237" s="71"/>
      <c r="O237" s="71"/>
      <c r="P237" s="71"/>
      <c r="Q237" s="71"/>
      <c r="R237" s="342"/>
      <c r="S237" s="464"/>
      <c r="T237" s="464"/>
    </row>
    <row r="238" spans="1:49" s="72" customFormat="1" ht="6" customHeight="1">
      <c r="A238" s="383"/>
      <c r="B238" s="274"/>
      <c r="C238" s="928"/>
      <c r="D238" s="927"/>
      <c r="E238" s="928"/>
      <c r="F238" s="914"/>
      <c r="G238" s="914"/>
      <c r="H238" s="914"/>
      <c r="I238" s="914"/>
      <c r="J238" s="914"/>
      <c r="K238" s="914"/>
      <c r="L238" s="914"/>
      <c r="M238" s="71"/>
      <c r="N238" s="71"/>
      <c r="O238" s="71"/>
      <c r="P238" s="71"/>
      <c r="Q238" s="71"/>
      <c r="R238" s="375"/>
      <c r="S238" s="465"/>
      <c r="T238" s="465"/>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row>
    <row r="239" spans="1:49" s="110" customFormat="1" ht="15.95" customHeight="1">
      <c r="A239" s="384"/>
      <c r="B239" s="531" t="s">
        <v>82</v>
      </c>
      <c r="C239" s="964" t="s">
        <v>22</v>
      </c>
      <c r="D239" s="929" t="s">
        <v>23</v>
      </c>
      <c r="E239" s="930">
        <v>1</v>
      </c>
      <c r="F239" s="931"/>
      <c r="G239" s="931"/>
      <c r="H239" s="918" t="s">
        <v>86</v>
      </c>
      <c r="I239" s="932"/>
      <c r="J239" s="929" t="s">
        <v>23</v>
      </c>
      <c r="K239" s="920"/>
      <c r="L239" s="931"/>
      <c r="N239" s="531" t="s">
        <v>83</v>
      </c>
      <c r="O239" s="283"/>
      <c r="P239" s="259" t="s">
        <v>23</v>
      </c>
      <c r="Q239" s="532"/>
      <c r="R239" s="365"/>
      <c r="S239" s="80"/>
      <c r="T239" s="80"/>
    </row>
    <row r="240" spans="1:49" s="258" customFormat="1" ht="6" customHeight="1">
      <c r="A240" s="363"/>
      <c r="B240" s="122"/>
      <c r="C240" s="852"/>
      <c r="D240" s="852"/>
      <c r="E240" s="852"/>
      <c r="F240" s="831"/>
      <c r="G240" s="831"/>
      <c r="H240" s="852"/>
      <c r="I240" s="852"/>
      <c r="J240" s="852"/>
      <c r="K240" s="852"/>
      <c r="L240" s="831"/>
      <c r="M240" s="122"/>
      <c r="N240" s="122"/>
      <c r="O240" s="122"/>
      <c r="P240" s="122"/>
      <c r="Q240" s="122"/>
      <c r="R240" s="348"/>
      <c r="S240" s="463"/>
      <c r="T240" s="463"/>
    </row>
    <row r="241" spans="1:240" s="258" customFormat="1" ht="15.95" customHeight="1">
      <c r="A241" s="363"/>
      <c r="B241" s="531" t="s">
        <v>84</v>
      </c>
      <c r="C241" s="952"/>
      <c r="D241" s="929" t="s">
        <v>23</v>
      </c>
      <c r="E241" s="920"/>
      <c r="F241" s="933"/>
      <c r="G241" s="856"/>
      <c r="H241" s="918" t="s">
        <v>85</v>
      </c>
      <c r="I241" s="932"/>
      <c r="J241" s="929" t="s">
        <v>23</v>
      </c>
      <c r="K241" s="920"/>
      <c r="L241" s="856"/>
      <c r="N241" s="531" t="s">
        <v>115</v>
      </c>
      <c r="O241" s="283"/>
      <c r="P241" s="259" t="s">
        <v>23</v>
      </c>
      <c r="Q241" s="532"/>
      <c r="R241" s="395"/>
      <c r="S241" s="507"/>
      <c r="T241" s="463"/>
    </row>
    <row r="242" spans="1:240" s="258" customFormat="1" ht="6" customHeight="1">
      <c r="A242" s="363"/>
      <c r="B242" s="82"/>
      <c r="C242" s="953"/>
      <c r="D242" s="852"/>
      <c r="E242" s="852"/>
      <c r="F242" s="852"/>
      <c r="G242" s="852"/>
      <c r="H242" s="852"/>
      <c r="I242" s="852"/>
      <c r="J242" s="852"/>
      <c r="K242" s="852"/>
      <c r="L242" s="852"/>
      <c r="M242" s="122"/>
      <c r="N242" s="122"/>
      <c r="O242" s="122"/>
      <c r="P242" s="122"/>
      <c r="Q242" s="122"/>
      <c r="R242" s="348"/>
      <c r="S242" s="463"/>
      <c r="T242" s="463"/>
    </row>
    <row r="243" spans="1:240" s="157" customFormat="1" ht="19.5" customHeight="1">
      <c r="A243" s="385"/>
      <c r="B243" s="1745" t="s">
        <v>93</v>
      </c>
      <c r="C243" s="1746"/>
      <c r="D243" s="1667" t="str">
        <f>IF(SUM(O247:P285,O292:P339,O346:P393,O400:P447)=0,"",SUM(O247:P285,O292:P339,O346:P393,O400:P447))</f>
        <v/>
      </c>
      <c r="E243" s="1667"/>
      <c r="F243" s="1667"/>
      <c r="G243" s="870"/>
      <c r="H243" s="829"/>
      <c r="I243" s="829"/>
      <c r="J243" s="830"/>
      <c r="K243" s="830"/>
      <c r="L243" s="830"/>
      <c r="M243" s="171"/>
      <c r="N243" s="171"/>
      <c r="O243" s="507"/>
      <c r="R243" s="376"/>
      <c r="S243" s="466"/>
      <c r="T243" s="466"/>
    </row>
    <row r="244" spans="1:240" s="86" customFormat="1" ht="7.5" customHeight="1">
      <c r="A244" s="385"/>
      <c r="B244" s="83"/>
      <c r="C244" s="863"/>
      <c r="D244" s="863"/>
      <c r="E244" s="864"/>
      <c r="F244" s="864"/>
      <c r="G244" s="864"/>
      <c r="H244" s="864"/>
      <c r="I244" s="864"/>
      <c r="J244" s="864"/>
      <c r="K244" s="863"/>
      <c r="L244" s="864"/>
      <c r="M244" s="84"/>
      <c r="N244" s="84"/>
      <c r="O244" s="84"/>
      <c r="P244" s="84"/>
      <c r="Q244" s="85"/>
      <c r="R244" s="346"/>
      <c r="S244" s="467"/>
      <c r="T244" s="467"/>
    </row>
    <row r="245" spans="1:240" s="87" customFormat="1">
      <c r="A245" s="370"/>
      <c r="B245" s="1686" t="s">
        <v>1</v>
      </c>
      <c r="C245" s="1730" t="s">
        <v>8</v>
      </c>
      <c r="D245" s="1731"/>
      <c r="E245" s="1731"/>
      <c r="F245" s="1731"/>
      <c r="G245" s="1731"/>
      <c r="H245" s="1731"/>
      <c r="I245" s="1731"/>
      <c r="J245" s="1731"/>
      <c r="K245" s="1731"/>
      <c r="L245" s="1644" t="s">
        <v>53</v>
      </c>
      <c r="M245" s="1653" t="s">
        <v>118</v>
      </c>
      <c r="N245" s="1634"/>
      <c r="O245" s="1671" t="s">
        <v>119</v>
      </c>
      <c r="P245" s="1672"/>
      <c r="Q245" s="1747" t="s">
        <v>2</v>
      </c>
      <c r="R245" s="349"/>
      <c r="S245" s="468"/>
      <c r="T245" s="468"/>
    </row>
    <row r="246" spans="1:240" s="87" customFormat="1" ht="18.75" customHeight="1">
      <c r="A246" s="370"/>
      <c r="B246" s="1729"/>
      <c r="C246" s="1732"/>
      <c r="D246" s="1733"/>
      <c r="E246" s="1733"/>
      <c r="F246" s="1733"/>
      <c r="G246" s="1733"/>
      <c r="H246" s="1733"/>
      <c r="I246" s="1733"/>
      <c r="J246" s="1733"/>
      <c r="K246" s="1733"/>
      <c r="L246" s="1734"/>
      <c r="M246" s="1735"/>
      <c r="N246" s="1736"/>
      <c r="O246" s="1737"/>
      <c r="P246" s="1738"/>
      <c r="Q246" s="1748"/>
      <c r="R246" s="349"/>
      <c r="S246" s="468"/>
      <c r="T246" s="468"/>
    </row>
    <row r="247" spans="1:240" s="258" customFormat="1" ht="24" customHeight="1">
      <c r="A247" s="216"/>
      <c r="B247" s="273"/>
      <c r="C247" s="1692"/>
      <c r="D247" s="1693"/>
      <c r="E247" s="1693"/>
      <c r="F247" s="1693"/>
      <c r="G247" s="1693"/>
      <c r="H247" s="1693"/>
      <c r="I247" s="1693"/>
      <c r="J247" s="1693"/>
      <c r="K247" s="1693"/>
      <c r="L247" s="941"/>
      <c r="M247" s="1724"/>
      <c r="N247" s="1725"/>
      <c r="O247" s="1726" t="str">
        <f>IF(ISERROR(INDEX($T$247:$T$252,MATCH(L247,$S$247:$S$252,0))*M247),"",INDEX($T$247:$T$252,MATCH(L247,$S$247:$S$252,0))*M247)</f>
        <v/>
      </c>
      <c r="P247" s="1727"/>
      <c r="Q247" s="47"/>
      <c r="R247" s="377"/>
      <c r="S247" s="469" t="str">
        <f>IF(C239=0,"",C239)</f>
        <v>USD</v>
      </c>
      <c r="T247" s="470">
        <f>IF(E239=0,"",E239)</f>
        <v>1</v>
      </c>
      <c r="IE247" s="72"/>
      <c r="IF247" s="21"/>
    </row>
    <row r="248" spans="1:240" s="258" customFormat="1" ht="24" customHeight="1">
      <c r="A248" s="216"/>
      <c r="B248" s="273"/>
      <c r="C248" s="1692"/>
      <c r="D248" s="1693"/>
      <c r="E248" s="1693"/>
      <c r="F248" s="1693"/>
      <c r="G248" s="1693"/>
      <c r="H248" s="1693"/>
      <c r="I248" s="1693"/>
      <c r="J248" s="1693"/>
      <c r="K248" s="1693"/>
      <c r="L248" s="941"/>
      <c r="M248" s="1724"/>
      <c r="N248" s="1725"/>
      <c r="O248" s="1726" t="str">
        <f>IF(ISERROR(INDEX($T$247:$T$252,MATCH(L248,$S$247:$S$252,0))*M248),"",INDEX($T$247:$T$252,MATCH(L248,$S$247:$S$252,0))*M248)</f>
        <v/>
      </c>
      <c r="P248" s="1727"/>
      <c r="Q248" s="47"/>
      <c r="R248" s="377"/>
      <c r="S248" s="469" t="str">
        <f>IF(I239=0,"",I239)</f>
        <v/>
      </c>
      <c r="T248" s="470" t="str">
        <f>IF(K239=0,"",K239)</f>
        <v/>
      </c>
      <c r="IE248" s="72"/>
      <c r="IF248" s="21"/>
    </row>
    <row r="249" spans="1:240" s="258" customFormat="1" ht="24" customHeight="1">
      <c r="A249" s="216"/>
      <c r="B249" s="273"/>
      <c r="C249" s="1692"/>
      <c r="D249" s="1693"/>
      <c r="E249" s="1693"/>
      <c r="F249" s="1693"/>
      <c r="G249" s="1693"/>
      <c r="H249" s="1693"/>
      <c r="I249" s="1693"/>
      <c r="J249" s="1693"/>
      <c r="K249" s="1693"/>
      <c r="L249" s="941"/>
      <c r="M249" s="1724"/>
      <c r="N249" s="1725"/>
      <c r="O249" s="1726" t="str">
        <f t="shared" ref="O249:O285" si="4">IF(ISERROR(INDEX($T$247:$T$252,MATCH(L249,$S$247:$S$252,0))*M249),"",INDEX($T$247:$T$252,MATCH(L249,$S$247:$S$252,0))*M249)</f>
        <v/>
      </c>
      <c r="P249" s="1727"/>
      <c r="Q249" s="47"/>
      <c r="R249" s="377"/>
      <c r="S249" s="469" t="str">
        <f>IF(O239=0,"",O239)</f>
        <v/>
      </c>
      <c r="T249" s="470" t="str">
        <f>IF(Q239=0,"",Q239)</f>
        <v/>
      </c>
      <c r="IE249" s="72"/>
      <c r="IF249" s="21"/>
    </row>
    <row r="250" spans="1:240" s="258" customFormat="1" ht="24" customHeight="1">
      <c r="A250" s="216"/>
      <c r="B250" s="273"/>
      <c r="C250" s="1692"/>
      <c r="D250" s="1693"/>
      <c r="E250" s="1693"/>
      <c r="F250" s="1693"/>
      <c r="G250" s="1693"/>
      <c r="H250" s="1693"/>
      <c r="I250" s="1693"/>
      <c r="J250" s="1693"/>
      <c r="K250" s="1693"/>
      <c r="L250" s="941"/>
      <c r="M250" s="1724"/>
      <c r="N250" s="1725"/>
      <c r="O250" s="1726" t="str">
        <f t="shared" si="4"/>
        <v/>
      </c>
      <c r="P250" s="1727"/>
      <c r="Q250" s="47"/>
      <c r="R250" s="377"/>
      <c r="S250" s="469" t="str">
        <f>IF(C241=0,"",C241)</f>
        <v/>
      </c>
      <c r="T250" s="470" t="str">
        <f>IF(E241=0,"",E241)</f>
        <v/>
      </c>
      <c r="IE250" s="72"/>
      <c r="IF250" s="21"/>
    </row>
    <row r="251" spans="1:240" s="258" customFormat="1" ht="24" customHeight="1">
      <c r="A251" s="216"/>
      <c r="B251" s="273"/>
      <c r="C251" s="1692"/>
      <c r="D251" s="1693"/>
      <c r="E251" s="1693"/>
      <c r="F251" s="1693"/>
      <c r="G251" s="1693"/>
      <c r="H251" s="1693"/>
      <c r="I251" s="1693"/>
      <c r="J251" s="1693"/>
      <c r="K251" s="1693"/>
      <c r="L251" s="941"/>
      <c r="M251" s="1724"/>
      <c r="N251" s="1725"/>
      <c r="O251" s="1726" t="str">
        <f t="shared" si="4"/>
        <v/>
      </c>
      <c r="P251" s="1727"/>
      <c r="Q251" s="47"/>
      <c r="R251" s="377"/>
      <c r="S251" s="469" t="str">
        <f>IF(I241=0,"",I241)</f>
        <v/>
      </c>
      <c r="T251" s="470" t="str">
        <f>IF(K241=0,"",K241)</f>
        <v/>
      </c>
      <c r="IE251" s="72"/>
      <c r="IF251" s="21"/>
    </row>
    <row r="252" spans="1:240" s="258" customFormat="1" ht="24" customHeight="1">
      <c r="A252" s="216"/>
      <c r="B252" s="273"/>
      <c r="C252" s="1692"/>
      <c r="D252" s="1693"/>
      <c r="E252" s="1693"/>
      <c r="F252" s="1693"/>
      <c r="G252" s="1693"/>
      <c r="H252" s="1693"/>
      <c r="I252" s="1693"/>
      <c r="J252" s="1693"/>
      <c r="K252" s="1693"/>
      <c r="L252" s="941"/>
      <c r="M252" s="1724"/>
      <c r="N252" s="1725"/>
      <c r="O252" s="1726" t="str">
        <f t="shared" si="4"/>
        <v/>
      </c>
      <c r="P252" s="1727"/>
      <c r="Q252" s="47"/>
      <c r="R252" s="377"/>
      <c r="S252" s="469" t="str">
        <f>IF(O241=0,"",O241)</f>
        <v/>
      </c>
      <c r="T252" s="470" t="str">
        <f>IF(Q241=0,"",Q241)</f>
        <v/>
      </c>
      <c r="IE252" s="72"/>
      <c r="IF252" s="21"/>
    </row>
    <row r="253" spans="1:240" s="258" customFormat="1" ht="24" customHeight="1">
      <c r="A253" s="216"/>
      <c r="B253" s="273"/>
      <c r="C253" s="1692"/>
      <c r="D253" s="1693"/>
      <c r="E253" s="1693"/>
      <c r="F253" s="1693"/>
      <c r="G253" s="1693"/>
      <c r="H253" s="1693"/>
      <c r="I253" s="1693"/>
      <c r="J253" s="1693"/>
      <c r="K253" s="1693"/>
      <c r="L253" s="941"/>
      <c r="M253" s="1724"/>
      <c r="N253" s="1725"/>
      <c r="O253" s="1726" t="str">
        <f t="shared" si="4"/>
        <v/>
      </c>
      <c r="P253" s="1727"/>
      <c r="Q253" s="47"/>
      <c r="R253" s="377"/>
      <c r="S253" s="463"/>
      <c r="T253" s="463"/>
      <c r="IE253" s="72"/>
      <c r="IF253" s="21"/>
    </row>
    <row r="254" spans="1:240" s="258" customFormat="1" ht="24" customHeight="1">
      <c r="A254" s="216"/>
      <c r="B254" s="273"/>
      <c r="C254" s="1692"/>
      <c r="D254" s="1693"/>
      <c r="E254" s="1693"/>
      <c r="F254" s="1693"/>
      <c r="G254" s="1693"/>
      <c r="H254" s="1693"/>
      <c r="I254" s="1693"/>
      <c r="J254" s="1693"/>
      <c r="K254" s="1693"/>
      <c r="L254" s="941"/>
      <c r="M254" s="1724"/>
      <c r="N254" s="1725"/>
      <c r="O254" s="1726" t="str">
        <f t="shared" si="4"/>
        <v/>
      </c>
      <c r="P254" s="1727"/>
      <c r="Q254" s="47"/>
      <c r="R254" s="377"/>
      <c r="S254" s="463"/>
      <c r="T254" s="463"/>
      <c r="IE254" s="21"/>
      <c r="IF254" s="21"/>
    </row>
    <row r="255" spans="1:240" s="258" customFormat="1" ht="24" customHeight="1">
      <c r="A255" s="216"/>
      <c r="B255" s="273"/>
      <c r="C255" s="1692"/>
      <c r="D255" s="1693"/>
      <c r="E255" s="1693"/>
      <c r="F255" s="1693"/>
      <c r="G255" s="1693"/>
      <c r="H255" s="1693"/>
      <c r="I255" s="1693"/>
      <c r="J255" s="1693"/>
      <c r="K255" s="1693"/>
      <c r="L255" s="941"/>
      <c r="M255" s="1724"/>
      <c r="N255" s="1725"/>
      <c r="O255" s="1726" t="str">
        <f t="shared" si="4"/>
        <v/>
      </c>
      <c r="P255" s="1727"/>
      <c r="Q255" s="47"/>
      <c r="R255" s="377"/>
      <c r="S255" s="463"/>
      <c r="T255" s="463"/>
      <c r="IE255" s="21"/>
      <c r="IF255" s="21"/>
    </row>
    <row r="256" spans="1:240" s="258" customFormat="1" ht="24" customHeight="1">
      <c r="A256" s="216"/>
      <c r="B256" s="273"/>
      <c r="C256" s="1692"/>
      <c r="D256" s="1693"/>
      <c r="E256" s="1693"/>
      <c r="F256" s="1693"/>
      <c r="G256" s="1693"/>
      <c r="H256" s="1693"/>
      <c r="I256" s="1693"/>
      <c r="J256" s="1693"/>
      <c r="K256" s="1693"/>
      <c r="L256" s="941"/>
      <c r="M256" s="1724"/>
      <c r="N256" s="1725"/>
      <c r="O256" s="1726" t="str">
        <f t="shared" si="4"/>
        <v/>
      </c>
      <c r="P256" s="1727"/>
      <c r="Q256" s="47"/>
      <c r="R256" s="377"/>
      <c r="S256" s="463"/>
      <c r="T256" s="463"/>
    </row>
    <row r="257" spans="1:20" s="258" customFormat="1" ht="24" customHeight="1">
      <c r="A257" s="216"/>
      <c r="B257" s="273"/>
      <c r="C257" s="1692"/>
      <c r="D257" s="1693"/>
      <c r="E257" s="1693"/>
      <c r="F257" s="1693"/>
      <c r="G257" s="1693"/>
      <c r="H257" s="1693"/>
      <c r="I257" s="1693"/>
      <c r="J257" s="1693"/>
      <c r="K257" s="1693"/>
      <c r="L257" s="941"/>
      <c r="M257" s="1724"/>
      <c r="N257" s="1725"/>
      <c r="O257" s="1726" t="str">
        <f t="shared" si="4"/>
        <v/>
      </c>
      <c r="P257" s="1727"/>
      <c r="Q257" s="47"/>
      <c r="R257" s="377"/>
      <c r="S257" s="463"/>
      <c r="T257" s="463"/>
    </row>
    <row r="258" spans="1:20" s="258" customFormat="1" ht="24" customHeight="1">
      <c r="A258" s="216"/>
      <c r="B258" s="273"/>
      <c r="C258" s="1692"/>
      <c r="D258" s="1693"/>
      <c r="E258" s="1693"/>
      <c r="F258" s="1693"/>
      <c r="G258" s="1693"/>
      <c r="H258" s="1693"/>
      <c r="I258" s="1693"/>
      <c r="J258" s="1693"/>
      <c r="K258" s="1693"/>
      <c r="L258" s="941"/>
      <c r="M258" s="1724"/>
      <c r="N258" s="1725"/>
      <c r="O258" s="1726" t="str">
        <f t="shared" si="4"/>
        <v/>
      </c>
      <c r="P258" s="1727"/>
      <c r="Q258" s="47"/>
      <c r="R258" s="377"/>
      <c r="S258" s="463"/>
      <c r="T258" s="463"/>
    </row>
    <row r="259" spans="1:20" s="258" customFormat="1" ht="24" customHeight="1">
      <c r="A259" s="216"/>
      <c r="B259" s="273"/>
      <c r="C259" s="1692"/>
      <c r="D259" s="1693"/>
      <c r="E259" s="1693"/>
      <c r="F259" s="1693"/>
      <c r="G259" s="1693"/>
      <c r="H259" s="1693"/>
      <c r="I259" s="1693"/>
      <c r="J259" s="1693"/>
      <c r="K259" s="1693"/>
      <c r="L259" s="941"/>
      <c r="M259" s="1724"/>
      <c r="N259" s="1725"/>
      <c r="O259" s="1726" t="str">
        <f t="shared" si="4"/>
        <v/>
      </c>
      <c r="P259" s="1727"/>
      <c r="Q259" s="47"/>
      <c r="R259" s="377"/>
      <c r="S259" s="463"/>
      <c r="T259" s="463"/>
    </row>
    <row r="260" spans="1:20" s="258" customFormat="1" ht="24" customHeight="1">
      <c r="A260" s="216"/>
      <c r="B260" s="273"/>
      <c r="C260" s="1692"/>
      <c r="D260" s="1693"/>
      <c r="E260" s="1693"/>
      <c r="F260" s="1693"/>
      <c r="G260" s="1693"/>
      <c r="H260" s="1693"/>
      <c r="I260" s="1693"/>
      <c r="J260" s="1693"/>
      <c r="K260" s="1693"/>
      <c r="L260" s="941"/>
      <c r="M260" s="1724"/>
      <c r="N260" s="1725"/>
      <c r="O260" s="1726" t="str">
        <f t="shared" si="4"/>
        <v/>
      </c>
      <c r="P260" s="1727"/>
      <c r="Q260" s="47"/>
      <c r="R260" s="377"/>
      <c r="S260" s="463"/>
      <c r="T260" s="463"/>
    </row>
    <row r="261" spans="1:20" s="258" customFormat="1" ht="24" customHeight="1">
      <c r="A261" s="216"/>
      <c r="B261" s="273"/>
      <c r="C261" s="1692"/>
      <c r="D261" s="1693"/>
      <c r="E261" s="1693"/>
      <c r="F261" s="1693"/>
      <c r="G261" s="1693"/>
      <c r="H261" s="1693"/>
      <c r="I261" s="1693"/>
      <c r="J261" s="1693"/>
      <c r="K261" s="1693"/>
      <c r="L261" s="941"/>
      <c r="M261" s="1724"/>
      <c r="N261" s="1725"/>
      <c r="O261" s="1726" t="str">
        <f t="shared" si="4"/>
        <v/>
      </c>
      <c r="P261" s="1727"/>
      <c r="Q261" s="47"/>
      <c r="R261" s="377"/>
      <c r="S261" s="463"/>
      <c r="T261" s="463"/>
    </row>
    <row r="262" spans="1:20" s="258" customFormat="1" ht="24" customHeight="1">
      <c r="A262" s="216"/>
      <c r="B262" s="273"/>
      <c r="C262" s="1692"/>
      <c r="D262" s="1693"/>
      <c r="E262" s="1693"/>
      <c r="F262" s="1693"/>
      <c r="G262" s="1693"/>
      <c r="H262" s="1693"/>
      <c r="I262" s="1693"/>
      <c r="J262" s="1693"/>
      <c r="K262" s="1693"/>
      <c r="L262" s="941"/>
      <c r="M262" s="1724"/>
      <c r="N262" s="1725"/>
      <c r="O262" s="1726" t="str">
        <f t="shared" si="4"/>
        <v/>
      </c>
      <c r="P262" s="1727"/>
      <c r="Q262" s="47"/>
      <c r="R262" s="377"/>
      <c r="S262" s="463"/>
      <c r="T262" s="463"/>
    </row>
    <row r="263" spans="1:20" s="258" customFormat="1" ht="24" customHeight="1">
      <c r="A263" s="216"/>
      <c r="B263" s="273"/>
      <c r="C263" s="1692"/>
      <c r="D263" s="1693"/>
      <c r="E263" s="1693"/>
      <c r="F263" s="1693"/>
      <c r="G263" s="1693"/>
      <c r="H263" s="1693"/>
      <c r="I263" s="1693"/>
      <c r="J263" s="1693"/>
      <c r="K263" s="1693"/>
      <c r="L263" s="941"/>
      <c r="M263" s="1724"/>
      <c r="N263" s="1725"/>
      <c r="O263" s="1726" t="str">
        <f t="shared" si="4"/>
        <v/>
      </c>
      <c r="P263" s="1727"/>
      <c r="Q263" s="47"/>
      <c r="R263" s="377"/>
      <c r="S263" s="463"/>
      <c r="T263" s="463"/>
    </row>
    <row r="264" spans="1:20" s="258" customFormat="1" ht="24" customHeight="1">
      <c r="A264" s="216"/>
      <c r="B264" s="273"/>
      <c r="C264" s="1692"/>
      <c r="D264" s="1693"/>
      <c r="E264" s="1693"/>
      <c r="F264" s="1693"/>
      <c r="G264" s="1693"/>
      <c r="H264" s="1693"/>
      <c r="I264" s="1693"/>
      <c r="J264" s="1693"/>
      <c r="K264" s="1693"/>
      <c r="L264" s="941"/>
      <c r="M264" s="1724"/>
      <c r="N264" s="1725"/>
      <c r="O264" s="1726" t="str">
        <f t="shared" si="4"/>
        <v/>
      </c>
      <c r="P264" s="1727"/>
      <c r="Q264" s="47"/>
      <c r="R264" s="377"/>
      <c r="S264" s="463"/>
      <c r="T264" s="463"/>
    </row>
    <row r="265" spans="1:20" s="258" customFormat="1" ht="24" customHeight="1">
      <c r="A265" s="216"/>
      <c r="B265" s="273"/>
      <c r="C265" s="1692"/>
      <c r="D265" s="1693"/>
      <c r="E265" s="1693"/>
      <c r="F265" s="1693"/>
      <c r="G265" s="1693"/>
      <c r="H265" s="1693"/>
      <c r="I265" s="1693"/>
      <c r="J265" s="1693"/>
      <c r="K265" s="1693"/>
      <c r="L265" s="941"/>
      <c r="M265" s="1724"/>
      <c r="N265" s="1725"/>
      <c r="O265" s="1726" t="str">
        <f t="shared" si="4"/>
        <v/>
      </c>
      <c r="P265" s="1727"/>
      <c r="Q265" s="47"/>
      <c r="R265" s="377"/>
      <c r="S265" s="463"/>
      <c r="T265" s="463"/>
    </row>
    <row r="266" spans="1:20" s="258" customFormat="1" ht="24" customHeight="1">
      <c r="A266" s="216"/>
      <c r="B266" s="273"/>
      <c r="C266" s="1692"/>
      <c r="D266" s="1693"/>
      <c r="E266" s="1693"/>
      <c r="F266" s="1693"/>
      <c r="G266" s="1693"/>
      <c r="H266" s="1693"/>
      <c r="I266" s="1693"/>
      <c r="J266" s="1693"/>
      <c r="K266" s="1693"/>
      <c r="L266" s="941"/>
      <c r="M266" s="1724"/>
      <c r="N266" s="1725"/>
      <c r="O266" s="1726" t="str">
        <f t="shared" si="4"/>
        <v/>
      </c>
      <c r="P266" s="1727"/>
      <c r="Q266" s="47"/>
      <c r="R266" s="377"/>
      <c r="S266" s="463"/>
      <c r="T266" s="463"/>
    </row>
    <row r="267" spans="1:20" s="258" customFormat="1" ht="24" customHeight="1">
      <c r="A267" s="216"/>
      <c r="B267" s="273"/>
      <c r="C267" s="954"/>
      <c r="D267" s="871"/>
      <c r="E267" s="871"/>
      <c r="F267" s="871"/>
      <c r="G267" s="871"/>
      <c r="H267" s="871"/>
      <c r="I267" s="871"/>
      <c r="J267" s="871"/>
      <c r="K267" s="871"/>
      <c r="L267" s="941"/>
      <c r="M267" s="536"/>
      <c r="N267" s="537"/>
      <c r="O267" s="1726" t="str">
        <f t="shared" si="4"/>
        <v/>
      </c>
      <c r="P267" s="1727"/>
      <c r="Q267" s="47"/>
      <c r="R267" s="377"/>
      <c r="S267" s="463"/>
      <c r="T267" s="463"/>
    </row>
    <row r="268" spans="1:20" s="258" customFormat="1" ht="24" customHeight="1">
      <c r="A268" s="216"/>
      <c r="B268" s="273"/>
      <c r="C268" s="954"/>
      <c r="D268" s="871"/>
      <c r="E268" s="871"/>
      <c r="F268" s="871"/>
      <c r="G268" s="871"/>
      <c r="H268" s="871"/>
      <c r="I268" s="871"/>
      <c r="J268" s="871"/>
      <c r="K268" s="871"/>
      <c r="L268" s="941"/>
      <c r="M268" s="536"/>
      <c r="N268" s="537"/>
      <c r="O268" s="1726" t="str">
        <f t="shared" si="4"/>
        <v/>
      </c>
      <c r="P268" s="1727"/>
      <c r="Q268" s="47"/>
      <c r="R268" s="377"/>
      <c r="S268" s="463"/>
      <c r="T268" s="463"/>
    </row>
    <row r="269" spans="1:20" s="258" customFormat="1" ht="24" customHeight="1">
      <c r="A269" s="216"/>
      <c r="B269" s="273"/>
      <c r="C269" s="954"/>
      <c r="D269" s="871"/>
      <c r="E269" s="871"/>
      <c r="F269" s="871"/>
      <c r="G269" s="871"/>
      <c r="H269" s="871"/>
      <c r="I269" s="871"/>
      <c r="J269" s="871"/>
      <c r="K269" s="871"/>
      <c r="L269" s="941"/>
      <c r="M269" s="536"/>
      <c r="N269" s="537"/>
      <c r="O269" s="1726" t="str">
        <f t="shared" si="4"/>
        <v/>
      </c>
      <c r="P269" s="1727"/>
      <c r="Q269" s="47"/>
      <c r="R269" s="377"/>
      <c r="S269" s="463"/>
      <c r="T269" s="463"/>
    </row>
    <row r="270" spans="1:20" s="258" customFormat="1" ht="24" customHeight="1">
      <c r="A270" s="216"/>
      <c r="B270" s="273"/>
      <c r="C270" s="954"/>
      <c r="D270" s="871"/>
      <c r="E270" s="871"/>
      <c r="F270" s="871"/>
      <c r="G270" s="871"/>
      <c r="H270" s="871"/>
      <c r="I270" s="871"/>
      <c r="J270" s="871"/>
      <c r="K270" s="871"/>
      <c r="L270" s="941"/>
      <c r="M270" s="536"/>
      <c r="N270" s="537"/>
      <c r="O270" s="1726" t="str">
        <f t="shared" si="4"/>
        <v/>
      </c>
      <c r="P270" s="1727"/>
      <c r="Q270" s="47"/>
      <c r="R270" s="377"/>
      <c r="S270" s="463"/>
      <c r="T270" s="463"/>
    </row>
    <row r="271" spans="1:20" s="258" customFormat="1" ht="24" customHeight="1">
      <c r="A271" s="216"/>
      <c r="B271" s="273"/>
      <c r="C271" s="954"/>
      <c r="D271" s="871"/>
      <c r="E271" s="871"/>
      <c r="F271" s="871"/>
      <c r="G271" s="871"/>
      <c r="H271" s="871"/>
      <c r="I271" s="871"/>
      <c r="J271" s="871"/>
      <c r="K271" s="871"/>
      <c r="L271" s="941"/>
      <c r="M271" s="536"/>
      <c r="N271" s="537"/>
      <c r="O271" s="1726" t="str">
        <f t="shared" si="4"/>
        <v/>
      </c>
      <c r="P271" s="1727"/>
      <c r="Q271" s="47"/>
      <c r="R271" s="377"/>
      <c r="S271" s="463"/>
      <c r="T271" s="463"/>
    </row>
    <row r="272" spans="1:20" s="258" customFormat="1" ht="24" customHeight="1">
      <c r="A272" s="216"/>
      <c r="B272" s="273"/>
      <c r="C272" s="954"/>
      <c r="D272" s="871"/>
      <c r="E272" s="871"/>
      <c r="F272" s="871"/>
      <c r="G272" s="871"/>
      <c r="H272" s="871"/>
      <c r="I272" s="871"/>
      <c r="J272" s="871"/>
      <c r="K272" s="871"/>
      <c r="L272" s="941"/>
      <c r="M272" s="536"/>
      <c r="N272" s="537"/>
      <c r="O272" s="1726" t="str">
        <f t="shared" si="4"/>
        <v/>
      </c>
      <c r="P272" s="1727"/>
      <c r="Q272" s="47"/>
      <c r="R272" s="377"/>
      <c r="S272" s="463"/>
      <c r="T272" s="463"/>
    </row>
    <row r="273" spans="1:20" s="258" customFormat="1" ht="24" customHeight="1">
      <c r="A273" s="216"/>
      <c r="B273" s="273"/>
      <c r="C273" s="954"/>
      <c r="D273" s="871"/>
      <c r="E273" s="871"/>
      <c r="F273" s="871"/>
      <c r="G273" s="871"/>
      <c r="H273" s="871"/>
      <c r="I273" s="871"/>
      <c r="J273" s="871"/>
      <c r="K273" s="871"/>
      <c r="L273" s="941"/>
      <c r="M273" s="536"/>
      <c r="N273" s="537"/>
      <c r="O273" s="1726" t="str">
        <f t="shared" si="4"/>
        <v/>
      </c>
      <c r="P273" s="1727"/>
      <c r="Q273" s="47"/>
      <c r="R273" s="377"/>
      <c r="S273" s="463"/>
      <c r="T273" s="463"/>
    </row>
    <row r="274" spans="1:20" s="258" customFormat="1" ht="24" customHeight="1">
      <c r="A274" s="216"/>
      <c r="B274" s="273"/>
      <c r="C274" s="533"/>
      <c r="D274" s="871"/>
      <c r="E274" s="871"/>
      <c r="F274" s="871"/>
      <c r="G274" s="871"/>
      <c r="H274" s="871"/>
      <c r="I274" s="871"/>
      <c r="J274" s="871"/>
      <c r="K274" s="871"/>
      <c r="L274" s="539"/>
      <c r="M274" s="536"/>
      <c r="N274" s="537"/>
      <c r="O274" s="1726" t="str">
        <f t="shared" si="4"/>
        <v/>
      </c>
      <c r="P274" s="1727"/>
      <c r="Q274" s="47"/>
      <c r="R274" s="377"/>
      <c r="S274" s="463"/>
      <c r="T274" s="463"/>
    </row>
    <row r="275" spans="1:20" s="258" customFormat="1" ht="24" customHeight="1">
      <c r="A275" s="216"/>
      <c r="B275" s="273"/>
      <c r="C275" s="533"/>
      <c r="D275" s="871"/>
      <c r="E275" s="871"/>
      <c r="F275" s="871"/>
      <c r="G275" s="871"/>
      <c r="H275" s="871"/>
      <c r="I275" s="871"/>
      <c r="J275" s="871"/>
      <c r="K275" s="871"/>
      <c r="L275" s="539"/>
      <c r="M275" s="536"/>
      <c r="N275" s="537"/>
      <c r="O275" s="1726" t="str">
        <f t="shared" si="4"/>
        <v/>
      </c>
      <c r="P275" s="1727"/>
      <c r="Q275" s="47"/>
      <c r="R275" s="377"/>
      <c r="S275" s="463"/>
      <c r="T275" s="463"/>
    </row>
    <row r="276" spans="1:20" s="258" customFormat="1" ht="24" customHeight="1">
      <c r="A276" s="216"/>
      <c r="B276" s="273"/>
      <c r="C276" s="533"/>
      <c r="D276" s="871"/>
      <c r="E276" s="871"/>
      <c r="F276" s="871"/>
      <c r="G276" s="871"/>
      <c r="H276" s="871"/>
      <c r="I276" s="871"/>
      <c r="J276" s="871"/>
      <c r="K276" s="871"/>
      <c r="L276" s="539"/>
      <c r="M276" s="536"/>
      <c r="N276" s="537"/>
      <c r="O276" s="1726" t="str">
        <f t="shared" si="4"/>
        <v/>
      </c>
      <c r="P276" s="1727"/>
      <c r="Q276" s="47"/>
      <c r="R276" s="377"/>
      <c r="S276" s="463"/>
      <c r="T276" s="463"/>
    </row>
    <row r="277" spans="1:20" s="258" customFormat="1" ht="24" customHeight="1">
      <c r="A277" s="216"/>
      <c r="B277" s="273"/>
      <c r="C277" s="533"/>
      <c r="D277" s="871"/>
      <c r="E277" s="871"/>
      <c r="F277" s="871"/>
      <c r="G277" s="871"/>
      <c r="H277" s="871"/>
      <c r="I277" s="871"/>
      <c r="J277" s="871"/>
      <c r="K277" s="871"/>
      <c r="L277" s="539"/>
      <c r="M277" s="536"/>
      <c r="N277" s="537"/>
      <c r="O277" s="1726" t="str">
        <f t="shared" si="4"/>
        <v/>
      </c>
      <c r="P277" s="1727"/>
      <c r="Q277" s="47"/>
      <c r="R277" s="377"/>
      <c r="S277" s="463"/>
      <c r="T277" s="463"/>
    </row>
    <row r="278" spans="1:20" s="258" customFormat="1" ht="24" customHeight="1">
      <c r="A278" s="216"/>
      <c r="B278" s="273"/>
      <c r="C278" s="533"/>
      <c r="D278" s="871"/>
      <c r="E278" s="871"/>
      <c r="F278" s="871"/>
      <c r="G278" s="871"/>
      <c r="H278" s="871"/>
      <c r="I278" s="871"/>
      <c r="J278" s="871"/>
      <c r="K278" s="871"/>
      <c r="L278" s="539"/>
      <c r="M278" s="536"/>
      <c r="N278" s="537"/>
      <c r="O278" s="1726" t="str">
        <f t="shared" si="4"/>
        <v/>
      </c>
      <c r="P278" s="1727"/>
      <c r="Q278" s="47"/>
      <c r="R278" s="377"/>
      <c r="S278" s="463"/>
      <c r="T278" s="463"/>
    </row>
    <row r="279" spans="1:20" s="258" customFormat="1" ht="24" customHeight="1">
      <c r="A279" s="216"/>
      <c r="B279" s="273"/>
      <c r="C279" s="533"/>
      <c r="D279" s="871"/>
      <c r="E279" s="871"/>
      <c r="F279" s="871"/>
      <c r="G279" s="871"/>
      <c r="H279" s="871"/>
      <c r="I279" s="871"/>
      <c r="J279" s="871"/>
      <c r="K279" s="871"/>
      <c r="L279" s="539"/>
      <c r="M279" s="536"/>
      <c r="N279" s="537"/>
      <c r="O279" s="1726" t="str">
        <f t="shared" si="4"/>
        <v/>
      </c>
      <c r="P279" s="1727"/>
      <c r="Q279" s="47"/>
      <c r="R279" s="377"/>
      <c r="S279" s="463"/>
      <c r="T279" s="463"/>
    </row>
    <row r="280" spans="1:20" s="258" customFormat="1" ht="24" customHeight="1">
      <c r="A280" s="216"/>
      <c r="B280" s="273"/>
      <c r="C280" s="533"/>
      <c r="D280" s="871"/>
      <c r="E280" s="871"/>
      <c r="F280" s="871"/>
      <c r="G280" s="871"/>
      <c r="H280" s="871"/>
      <c r="I280" s="871"/>
      <c r="J280" s="871"/>
      <c r="K280" s="871"/>
      <c r="L280" s="539"/>
      <c r="M280" s="536"/>
      <c r="N280" s="537"/>
      <c r="O280" s="1726" t="str">
        <f t="shared" si="4"/>
        <v/>
      </c>
      <c r="P280" s="1727"/>
      <c r="Q280" s="47"/>
      <c r="R280" s="377"/>
      <c r="S280" s="463"/>
      <c r="T280" s="463"/>
    </row>
    <row r="281" spans="1:20" s="258" customFormat="1" ht="24" customHeight="1">
      <c r="A281" s="216"/>
      <c r="B281" s="273"/>
      <c r="C281" s="1692"/>
      <c r="D281" s="1693"/>
      <c r="E281" s="1693"/>
      <c r="F281" s="1693"/>
      <c r="G281" s="1693"/>
      <c r="H281" s="1693"/>
      <c r="I281" s="1693"/>
      <c r="J281" s="1693"/>
      <c r="K281" s="1693"/>
      <c r="L281" s="941"/>
      <c r="M281" s="1724"/>
      <c r="N281" s="1725"/>
      <c r="O281" s="1726" t="str">
        <f t="shared" si="4"/>
        <v/>
      </c>
      <c r="P281" s="1727"/>
      <c r="Q281" s="47"/>
      <c r="R281" s="377"/>
      <c r="S281" s="463"/>
      <c r="T281" s="463"/>
    </row>
    <row r="282" spans="1:20" s="258" customFormat="1" ht="24" customHeight="1">
      <c r="A282" s="216"/>
      <c r="B282" s="273"/>
      <c r="C282" s="1692"/>
      <c r="D282" s="1693"/>
      <c r="E282" s="1693"/>
      <c r="F282" s="1693"/>
      <c r="G282" s="1693"/>
      <c r="H282" s="1693"/>
      <c r="I282" s="1693"/>
      <c r="J282" s="1693"/>
      <c r="K282" s="1693"/>
      <c r="L282" s="941"/>
      <c r="M282" s="1724"/>
      <c r="N282" s="1725"/>
      <c r="O282" s="1726" t="str">
        <f t="shared" si="4"/>
        <v/>
      </c>
      <c r="P282" s="1727"/>
      <c r="Q282" s="47"/>
      <c r="R282" s="377"/>
      <c r="S282" s="463"/>
      <c r="T282" s="463"/>
    </row>
    <row r="283" spans="1:20" s="258" customFormat="1" ht="24" customHeight="1">
      <c r="A283" s="216"/>
      <c r="B283" s="273"/>
      <c r="C283" s="954"/>
      <c r="D283" s="871"/>
      <c r="E283" s="871"/>
      <c r="F283" s="871"/>
      <c r="G283" s="871"/>
      <c r="H283" s="871"/>
      <c r="I283" s="871"/>
      <c r="J283" s="871"/>
      <c r="K283" s="871"/>
      <c r="L283" s="941"/>
      <c r="M283" s="536"/>
      <c r="N283" s="537"/>
      <c r="O283" s="1726" t="str">
        <f t="shared" si="4"/>
        <v/>
      </c>
      <c r="P283" s="1727"/>
      <c r="Q283" s="47"/>
      <c r="R283" s="377"/>
      <c r="S283" s="463"/>
      <c r="T283" s="463"/>
    </row>
    <row r="284" spans="1:20" s="258" customFormat="1" ht="24" customHeight="1">
      <c r="A284" s="216"/>
      <c r="B284" s="273"/>
      <c r="C284" s="1692"/>
      <c r="D284" s="1693"/>
      <c r="E284" s="1693"/>
      <c r="F284" s="1693"/>
      <c r="G284" s="1693"/>
      <c r="H284" s="1693"/>
      <c r="I284" s="1693"/>
      <c r="J284" s="1693"/>
      <c r="K284" s="1693"/>
      <c r="L284" s="941"/>
      <c r="M284" s="1724"/>
      <c r="N284" s="1725"/>
      <c r="O284" s="1726" t="str">
        <f t="shared" si="4"/>
        <v/>
      </c>
      <c r="P284" s="1727"/>
      <c r="Q284" s="47"/>
      <c r="R284" s="377"/>
      <c r="S284" s="463"/>
      <c r="T284" s="463"/>
    </row>
    <row r="285" spans="1:20" s="258" customFormat="1" ht="24" customHeight="1">
      <c r="A285" s="216"/>
      <c r="B285" s="273"/>
      <c r="C285" s="1692"/>
      <c r="D285" s="1693"/>
      <c r="E285" s="1693"/>
      <c r="F285" s="1693"/>
      <c r="G285" s="1693"/>
      <c r="H285" s="1693"/>
      <c r="I285" s="1693"/>
      <c r="J285" s="1693"/>
      <c r="K285" s="1693"/>
      <c r="L285" s="941"/>
      <c r="M285" s="1724"/>
      <c r="N285" s="1725"/>
      <c r="O285" s="1726" t="str">
        <f t="shared" si="4"/>
        <v/>
      </c>
      <c r="P285" s="1727"/>
      <c r="Q285" s="47"/>
      <c r="R285" s="377"/>
      <c r="S285" s="463"/>
      <c r="T285" s="463"/>
    </row>
    <row r="286" spans="1:20" s="111" customFormat="1" ht="6" customHeight="1">
      <c r="A286" s="363"/>
      <c r="B286" s="92"/>
      <c r="C286" s="867"/>
      <c r="D286" s="867"/>
      <c r="E286" s="868"/>
      <c r="F286" s="868"/>
      <c r="G286" s="868"/>
      <c r="H286" s="868"/>
      <c r="I286" s="868"/>
      <c r="J286" s="868"/>
      <c r="K286" s="867"/>
      <c r="L286" s="908"/>
      <c r="M286" s="93"/>
      <c r="N286" s="94"/>
      <c r="O286" s="23"/>
      <c r="P286" s="23"/>
      <c r="Q286" s="85"/>
      <c r="R286" s="378"/>
      <c r="S286" s="471"/>
      <c r="T286" s="471"/>
    </row>
    <row r="287" spans="1:20" s="87" customFormat="1" ht="23.25" customHeight="1">
      <c r="A287" s="370"/>
      <c r="B287" s="1720" t="s">
        <v>6</v>
      </c>
      <c r="C287" s="1728"/>
      <c r="D287" s="1728"/>
      <c r="E287" s="1728"/>
      <c r="F287" s="1728"/>
      <c r="G287" s="1728"/>
      <c r="H287" s="1728"/>
      <c r="I287" s="1728"/>
      <c r="J287" s="1728"/>
      <c r="K287" s="1728"/>
      <c r="L287" s="1728"/>
      <c r="M287" s="1721"/>
      <c r="N287" s="1721"/>
      <c r="O287" s="1721"/>
      <c r="P287" s="1721"/>
      <c r="Q287" s="1722"/>
      <c r="R287" s="349"/>
      <c r="S287" s="472"/>
      <c r="T287" s="468"/>
    </row>
    <row r="288" spans="1:20" s="258" customFormat="1" ht="16.5" customHeight="1">
      <c r="A288" s="216"/>
      <c r="B288" s="535" t="str">
        <f>B225</f>
        <v>FAPESP,  SETEMBRO DE 2015</v>
      </c>
      <c r="C288" s="832"/>
      <c r="D288" s="832"/>
      <c r="E288" s="831"/>
      <c r="F288" s="831"/>
      <c r="G288" s="831"/>
      <c r="H288" s="831"/>
      <c r="I288" s="831"/>
      <c r="J288" s="831"/>
      <c r="K288" s="832"/>
      <c r="L288" s="831"/>
      <c r="M288" s="51"/>
      <c r="N288" s="51"/>
      <c r="O288" s="1723">
        <v>1</v>
      </c>
      <c r="P288" s="1723"/>
      <c r="Q288" s="1723"/>
      <c r="R288" s="379"/>
      <c r="S288" s="473"/>
      <c r="T288" s="463"/>
    </row>
    <row r="289" spans="1:240" ht="18">
      <c r="A289" s="534"/>
      <c r="B289" s="310" t="str">
        <f>B231</f>
        <v>4- MATERIAL DE CONSUMO IMPORTADO</v>
      </c>
      <c r="C289" s="832"/>
      <c r="D289" s="832"/>
      <c r="E289" s="831"/>
      <c r="F289" s="831"/>
      <c r="G289" s="831"/>
      <c r="H289" s="831"/>
      <c r="I289" s="831"/>
      <c r="J289" s="831"/>
      <c r="K289" s="832"/>
      <c r="L289" s="831"/>
      <c r="R289" s="534"/>
      <c r="S289" s="474"/>
    </row>
    <row r="290" spans="1:240" s="87" customFormat="1" ht="14.25" customHeight="1">
      <c r="A290" s="370"/>
      <c r="B290" s="1686" t="s">
        <v>1</v>
      </c>
      <c r="C290" s="1730" t="s">
        <v>8</v>
      </c>
      <c r="D290" s="1731"/>
      <c r="E290" s="1731"/>
      <c r="F290" s="1731"/>
      <c r="G290" s="1731"/>
      <c r="H290" s="1731"/>
      <c r="I290" s="1731"/>
      <c r="J290" s="1731"/>
      <c r="K290" s="1731"/>
      <c r="L290" s="1644" t="s">
        <v>53</v>
      </c>
      <c r="M290" s="1653" t="s">
        <v>118</v>
      </c>
      <c r="N290" s="1634"/>
      <c r="O290" s="1671" t="s">
        <v>119</v>
      </c>
      <c r="P290" s="1672"/>
      <c r="Q290" s="1739" t="s">
        <v>2</v>
      </c>
      <c r="R290" s="349"/>
      <c r="S290" s="472"/>
      <c r="T290" s="468"/>
    </row>
    <row r="291" spans="1:240" s="87" customFormat="1" ht="17.25" customHeight="1">
      <c r="A291" s="370"/>
      <c r="B291" s="1729"/>
      <c r="C291" s="1732"/>
      <c r="D291" s="1733"/>
      <c r="E291" s="1733"/>
      <c r="F291" s="1733"/>
      <c r="G291" s="1733"/>
      <c r="H291" s="1733"/>
      <c r="I291" s="1733"/>
      <c r="J291" s="1733"/>
      <c r="K291" s="1733"/>
      <c r="L291" s="1734"/>
      <c r="M291" s="1735"/>
      <c r="N291" s="1736"/>
      <c r="O291" s="1737"/>
      <c r="P291" s="1738"/>
      <c r="Q291" s="1739"/>
      <c r="R291" s="349"/>
      <c r="S291" s="472"/>
      <c r="T291" s="468"/>
    </row>
    <row r="292" spans="1:240" s="258" customFormat="1" ht="24" customHeight="1">
      <c r="A292" s="216"/>
      <c r="B292" s="273"/>
      <c r="C292" s="1692"/>
      <c r="D292" s="1693"/>
      <c r="E292" s="1693"/>
      <c r="F292" s="1693"/>
      <c r="G292" s="1693"/>
      <c r="H292" s="1693"/>
      <c r="I292" s="1693"/>
      <c r="J292" s="1693"/>
      <c r="K292" s="1693"/>
      <c r="L292" s="941"/>
      <c r="M292" s="1724"/>
      <c r="N292" s="1725"/>
      <c r="O292" s="1726" t="str">
        <f>IF(ISERROR(INDEX($T$247:$T$252,MATCH(L292,$S$247:$S$252,0))*M292),"",INDEX($T$247:$T$252,MATCH(L292,$S$247:$S$252,0))*M292)</f>
        <v/>
      </c>
      <c r="P292" s="1727"/>
      <c r="Q292" s="47"/>
      <c r="R292" s="377"/>
      <c r="S292" s="473"/>
      <c r="T292" s="463"/>
      <c r="IE292" s="72"/>
      <c r="IF292" s="21"/>
    </row>
    <row r="293" spans="1:240" s="258" customFormat="1" ht="24" customHeight="1">
      <c r="A293" s="216"/>
      <c r="B293" s="273"/>
      <c r="C293" s="1692"/>
      <c r="D293" s="1693"/>
      <c r="E293" s="1693"/>
      <c r="F293" s="1693"/>
      <c r="G293" s="1693"/>
      <c r="H293" s="1693"/>
      <c r="I293" s="1693"/>
      <c r="J293" s="1693"/>
      <c r="K293" s="1693"/>
      <c r="L293" s="941"/>
      <c r="M293" s="1724"/>
      <c r="N293" s="1725"/>
      <c r="O293" s="1726" t="str">
        <f>IF(ISERROR(INDEX($T$247:$T$252,MATCH(L293,$S$247:$S$252,0))*M293),"",INDEX($T$247:$T$252,MATCH(L293,$S$247:$S$252,0))*M293)</f>
        <v/>
      </c>
      <c r="P293" s="1727"/>
      <c r="Q293" s="47"/>
      <c r="R293" s="377"/>
      <c r="S293" s="473"/>
      <c r="T293" s="463"/>
      <c r="IE293" s="72"/>
      <c r="IF293" s="21"/>
    </row>
    <row r="294" spans="1:240" s="258" customFormat="1" ht="24" customHeight="1">
      <c r="A294" s="216"/>
      <c r="B294" s="273"/>
      <c r="C294" s="1692"/>
      <c r="D294" s="1693"/>
      <c r="E294" s="1693"/>
      <c r="F294" s="1693"/>
      <c r="G294" s="1693"/>
      <c r="H294" s="1693"/>
      <c r="I294" s="1693"/>
      <c r="J294" s="1693"/>
      <c r="K294" s="1693"/>
      <c r="L294" s="941"/>
      <c r="M294" s="1724"/>
      <c r="N294" s="1725"/>
      <c r="O294" s="1726" t="str">
        <f t="shared" ref="O294:O339" si="5">IF(ISERROR(INDEX($T$247:$T$252,MATCH(L294,$S$247:$S$252,0))*M294),"",INDEX($T$247:$T$252,MATCH(L294,$S$247:$S$252,0))*M294)</f>
        <v/>
      </c>
      <c r="P294" s="1727"/>
      <c r="Q294" s="47"/>
      <c r="R294" s="377"/>
      <c r="S294" s="473"/>
      <c r="T294" s="463"/>
      <c r="IE294" s="72"/>
      <c r="IF294" s="21"/>
    </row>
    <row r="295" spans="1:240" s="258" customFormat="1" ht="24" customHeight="1">
      <c r="A295" s="216"/>
      <c r="B295" s="273"/>
      <c r="C295" s="1692"/>
      <c r="D295" s="1693"/>
      <c r="E295" s="1693"/>
      <c r="F295" s="1693"/>
      <c r="G295" s="1693"/>
      <c r="H295" s="1693"/>
      <c r="I295" s="1693"/>
      <c r="J295" s="1693"/>
      <c r="K295" s="1693"/>
      <c r="L295" s="941"/>
      <c r="M295" s="1724"/>
      <c r="N295" s="1725"/>
      <c r="O295" s="1726" t="str">
        <f t="shared" si="5"/>
        <v/>
      </c>
      <c r="P295" s="1727"/>
      <c r="Q295" s="47"/>
      <c r="R295" s="377"/>
      <c r="S295" s="473"/>
      <c r="T295" s="463"/>
      <c r="IE295" s="72"/>
      <c r="IF295" s="21"/>
    </row>
    <row r="296" spans="1:240" s="258" customFormat="1" ht="24" customHeight="1">
      <c r="A296" s="216"/>
      <c r="B296" s="273"/>
      <c r="C296" s="1692"/>
      <c r="D296" s="1693"/>
      <c r="E296" s="1693"/>
      <c r="F296" s="1693"/>
      <c r="G296" s="1693"/>
      <c r="H296" s="1693"/>
      <c r="I296" s="1693"/>
      <c r="J296" s="1693"/>
      <c r="K296" s="1693"/>
      <c r="L296" s="941"/>
      <c r="M296" s="1724"/>
      <c r="N296" s="1725"/>
      <c r="O296" s="1726" t="str">
        <f t="shared" si="5"/>
        <v/>
      </c>
      <c r="P296" s="1727"/>
      <c r="Q296" s="47"/>
      <c r="R296" s="377"/>
      <c r="S296" s="473"/>
      <c r="T296" s="463"/>
      <c r="IE296" s="72"/>
      <c r="IF296" s="21"/>
    </row>
    <row r="297" spans="1:240" s="258" customFormat="1" ht="24" customHeight="1">
      <c r="A297" s="216"/>
      <c r="B297" s="273"/>
      <c r="C297" s="1692"/>
      <c r="D297" s="1693"/>
      <c r="E297" s="1693"/>
      <c r="F297" s="1693"/>
      <c r="G297" s="1693"/>
      <c r="H297" s="1693"/>
      <c r="I297" s="1693"/>
      <c r="J297" s="1693"/>
      <c r="K297" s="1693"/>
      <c r="L297" s="941"/>
      <c r="M297" s="1724"/>
      <c r="N297" s="1725"/>
      <c r="O297" s="1726" t="str">
        <f t="shared" si="5"/>
        <v/>
      </c>
      <c r="P297" s="1727"/>
      <c r="Q297" s="47"/>
      <c r="R297" s="377"/>
      <c r="S297" s="463"/>
      <c r="T297" s="463"/>
      <c r="IE297" s="72"/>
      <c r="IF297" s="21"/>
    </row>
    <row r="298" spans="1:240" s="258" customFormat="1" ht="24" customHeight="1">
      <c r="A298" s="216"/>
      <c r="B298" s="273"/>
      <c r="C298" s="1692"/>
      <c r="D298" s="1693"/>
      <c r="E298" s="1693"/>
      <c r="F298" s="1693"/>
      <c r="G298" s="1693"/>
      <c r="H298" s="1693"/>
      <c r="I298" s="1693"/>
      <c r="J298" s="1693"/>
      <c r="K298" s="1693"/>
      <c r="L298" s="941"/>
      <c r="M298" s="1724"/>
      <c r="N298" s="1725"/>
      <c r="O298" s="1726" t="str">
        <f t="shared" si="5"/>
        <v/>
      </c>
      <c r="P298" s="1727"/>
      <c r="Q298" s="47"/>
      <c r="R298" s="377"/>
      <c r="S298" s="463"/>
      <c r="T298" s="463"/>
      <c r="IE298" s="21"/>
      <c r="IF298" s="21"/>
    </row>
    <row r="299" spans="1:240" s="258" customFormat="1" ht="24" customHeight="1">
      <c r="A299" s="216"/>
      <c r="B299" s="273"/>
      <c r="C299" s="1692"/>
      <c r="D299" s="1693"/>
      <c r="E299" s="1693"/>
      <c r="F299" s="1693"/>
      <c r="G299" s="1693"/>
      <c r="H299" s="1693"/>
      <c r="I299" s="1693"/>
      <c r="J299" s="1693"/>
      <c r="K299" s="1693"/>
      <c r="L299" s="941"/>
      <c r="M299" s="1724"/>
      <c r="N299" s="1725"/>
      <c r="O299" s="1726" t="str">
        <f t="shared" si="5"/>
        <v/>
      </c>
      <c r="P299" s="1727"/>
      <c r="Q299" s="47"/>
      <c r="R299" s="377"/>
      <c r="S299" s="463"/>
      <c r="T299" s="463"/>
      <c r="IE299" s="21"/>
      <c r="IF299" s="21"/>
    </row>
    <row r="300" spans="1:240" s="258" customFormat="1" ht="24" customHeight="1">
      <c r="A300" s="216"/>
      <c r="B300" s="273"/>
      <c r="C300" s="1692"/>
      <c r="D300" s="1693"/>
      <c r="E300" s="1693"/>
      <c r="F300" s="1693"/>
      <c r="G300" s="1693"/>
      <c r="H300" s="1693"/>
      <c r="I300" s="1693"/>
      <c r="J300" s="1693"/>
      <c r="K300" s="1693"/>
      <c r="L300" s="941"/>
      <c r="M300" s="1724"/>
      <c r="N300" s="1725"/>
      <c r="O300" s="1726" t="str">
        <f t="shared" si="5"/>
        <v/>
      </c>
      <c r="P300" s="1727"/>
      <c r="Q300" s="47"/>
      <c r="R300" s="377"/>
      <c r="S300" s="463"/>
      <c r="T300" s="463"/>
    </row>
    <row r="301" spans="1:240" s="258" customFormat="1" ht="24" customHeight="1">
      <c r="A301" s="216"/>
      <c r="B301" s="273"/>
      <c r="C301" s="1692"/>
      <c r="D301" s="1693"/>
      <c r="E301" s="1693"/>
      <c r="F301" s="1693"/>
      <c r="G301" s="1693"/>
      <c r="H301" s="1693"/>
      <c r="I301" s="1693"/>
      <c r="J301" s="1693"/>
      <c r="K301" s="1693"/>
      <c r="L301" s="941"/>
      <c r="M301" s="1724"/>
      <c r="N301" s="1725"/>
      <c r="O301" s="1726" t="str">
        <f t="shared" si="5"/>
        <v/>
      </c>
      <c r="P301" s="1727"/>
      <c r="Q301" s="47"/>
      <c r="R301" s="377"/>
      <c r="S301" s="463"/>
      <c r="T301" s="463"/>
    </row>
    <row r="302" spans="1:240" s="258" customFormat="1" ht="24" customHeight="1">
      <c r="A302" s="216"/>
      <c r="B302" s="273"/>
      <c r="C302" s="1692"/>
      <c r="D302" s="1693"/>
      <c r="E302" s="1693"/>
      <c r="F302" s="1693"/>
      <c r="G302" s="1693"/>
      <c r="H302" s="1693"/>
      <c r="I302" s="1693"/>
      <c r="J302" s="1693"/>
      <c r="K302" s="1693"/>
      <c r="L302" s="941"/>
      <c r="M302" s="1724"/>
      <c r="N302" s="1725"/>
      <c r="O302" s="1726" t="str">
        <f t="shared" si="5"/>
        <v/>
      </c>
      <c r="P302" s="1727"/>
      <c r="Q302" s="47"/>
      <c r="R302" s="377"/>
      <c r="S302" s="463"/>
      <c r="T302" s="463"/>
    </row>
    <row r="303" spans="1:240" s="258" customFormat="1" ht="24" customHeight="1">
      <c r="A303" s="216"/>
      <c r="B303" s="273"/>
      <c r="C303" s="1692"/>
      <c r="D303" s="1693"/>
      <c r="E303" s="1693"/>
      <c r="F303" s="1693"/>
      <c r="G303" s="1693"/>
      <c r="H303" s="1693"/>
      <c r="I303" s="1693"/>
      <c r="J303" s="1693"/>
      <c r="K303" s="1693"/>
      <c r="L303" s="941"/>
      <c r="M303" s="1724"/>
      <c r="N303" s="1725"/>
      <c r="O303" s="1726" t="str">
        <f t="shared" si="5"/>
        <v/>
      </c>
      <c r="P303" s="1727"/>
      <c r="Q303" s="47"/>
      <c r="R303" s="377"/>
      <c r="S303" s="463"/>
      <c r="T303" s="463"/>
    </row>
    <row r="304" spans="1:240" s="258" customFormat="1" ht="24" customHeight="1">
      <c r="A304" s="216"/>
      <c r="B304" s="273"/>
      <c r="C304" s="1692"/>
      <c r="D304" s="1693"/>
      <c r="E304" s="1693"/>
      <c r="F304" s="1693"/>
      <c r="G304" s="1693"/>
      <c r="H304" s="1693"/>
      <c r="I304" s="1693"/>
      <c r="J304" s="1693"/>
      <c r="K304" s="1693"/>
      <c r="L304" s="941"/>
      <c r="M304" s="1724"/>
      <c r="N304" s="1725"/>
      <c r="O304" s="1726" t="str">
        <f t="shared" si="5"/>
        <v/>
      </c>
      <c r="P304" s="1727"/>
      <c r="Q304" s="47"/>
      <c r="R304" s="377"/>
      <c r="S304" s="463"/>
      <c r="T304" s="463"/>
    </row>
    <row r="305" spans="1:240" s="258" customFormat="1" ht="24" customHeight="1">
      <c r="A305" s="216"/>
      <c r="B305" s="273"/>
      <c r="C305" s="1692"/>
      <c r="D305" s="1693"/>
      <c r="E305" s="1693"/>
      <c r="F305" s="1693"/>
      <c r="G305" s="1693"/>
      <c r="H305" s="1693"/>
      <c r="I305" s="1693"/>
      <c r="J305" s="1693"/>
      <c r="K305" s="1693"/>
      <c r="L305" s="941"/>
      <c r="M305" s="1724"/>
      <c r="N305" s="1725"/>
      <c r="O305" s="1726" t="str">
        <f t="shared" si="5"/>
        <v/>
      </c>
      <c r="P305" s="1727"/>
      <c r="Q305" s="47"/>
      <c r="R305" s="377"/>
      <c r="S305" s="463"/>
      <c r="T305" s="463"/>
    </row>
    <row r="306" spans="1:240" s="258" customFormat="1" ht="24" customHeight="1">
      <c r="A306" s="216"/>
      <c r="B306" s="273"/>
      <c r="C306" s="1692"/>
      <c r="D306" s="1693"/>
      <c r="E306" s="1693"/>
      <c r="F306" s="1693"/>
      <c r="G306" s="1693"/>
      <c r="H306" s="1693"/>
      <c r="I306" s="1693"/>
      <c r="J306" s="1693"/>
      <c r="K306" s="1693"/>
      <c r="L306" s="941"/>
      <c r="M306" s="1724"/>
      <c r="N306" s="1725"/>
      <c r="O306" s="1726" t="str">
        <f t="shared" si="5"/>
        <v/>
      </c>
      <c r="P306" s="1727"/>
      <c r="Q306" s="47"/>
      <c r="R306" s="377"/>
      <c r="S306" s="463"/>
      <c r="T306" s="463"/>
    </row>
    <row r="307" spans="1:240" s="258" customFormat="1" ht="24" customHeight="1">
      <c r="A307" s="216"/>
      <c r="B307" s="273"/>
      <c r="C307" s="1692"/>
      <c r="D307" s="1693"/>
      <c r="E307" s="1693"/>
      <c r="F307" s="1693"/>
      <c r="G307" s="1693"/>
      <c r="H307" s="1693"/>
      <c r="I307" s="1693"/>
      <c r="J307" s="1693"/>
      <c r="K307" s="1693"/>
      <c r="L307" s="941"/>
      <c r="M307" s="1724"/>
      <c r="N307" s="1725"/>
      <c r="O307" s="1726" t="str">
        <f t="shared" si="5"/>
        <v/>
      </c>
      <c r="P307" s="1727"/>
      <c r="Q307" s="47"/>
      <c r="R307" s="377"/>
      <c r="S307" s="463"/>
      <c r="T307" s="463"/>
      <c r="IE307" s="21"/>
      <c r="IF307" s="21"/>
    </row>
    <row r="308" spans="1:240" s="258" customFormat="1" ht="24" customHeight="1">
      <c r="A308" s="216"/>
      <c r="B308" s="273"/>
      <c r="C308" s="1692"/>
      <c r="D308" s="1693"/>
      <c r="E308" s="1693"/>
      <c r="F308" s="1693"/>
      <c r="G308" s="1693"/>
      <c r="H308" s="1693"/>
      <c r="I308" s="1693"/>
      <c r="J308" s="1693"/>
      <c r="K308" s="1693"/>
      <c r="L308" s="941"/>
      <c r="M308" s="1724"/>
      <c r="N308" s="1725"/>
      <c r="O308" s="1726" t="str">
        <f t="shared" si="5"/>
        <v/>
      </c>
      <c r="P308" s="1727"/>
      <c r="Q308" s="47"/>
      <c r="R308" s="377"/>
      <c r="S308" s="463"/>
      <c r="T308" s="463"/>
    </row>
    <row r="309" spans="1:240" s="258" customFormat="1" ht="24" customHeight="1">
      <c r="A309" s="216"/>
      <c r="B309" s="273"/>
      <c r="C309" s="1692"/>
      <c r="D309" s="1693"/>
      <c r="E309" s="1693"/>
      <c r="F309" s="1693"/>
      <c r="G309" s="1693"/>
      <c r="H309" s="1693"/>
      <c r="I309" s="1693"/>
      <c r="J309" s="1693"/>
      <c r="K309" s="1693"/>
      <c r="L309" s="941"/>
      <c r="M309" s="1724"/>
      <c r="N309" s="1725"/>
      <c r="O309" s="1726" t="str">
        <f t="shared" si="5"/>
        <v/>
      </c>
      <c r="P309" s="1727"/>
      <c r="Q309" s="47"/>
      <c r="R309" s="377"/>
      <c r="S309" s="463"/>
      <c r="T309" s="463"/>
    </row>
    <row r="310" spans="1:240" s="258" customFormat="1" ht="24" customHeight="1">
      <c r="A310" s="216"/>
      <c r="B310" s="273"/>
      <c r="C310" s="1692"/>
      <c r="D310" s="1693"/>
      <c r="E310" s="1693"/>
      <c r="F310" s="1693"/>
      <c r="G310" s="1693"/>
      <c r="H310" s="1693"/>
      <c r="I310" s="1693"/>
      <c r="J310" s="1693"/>
      <c r="K310" s="1693"/>
      <c r="L310" s="941"/>
      <c r="M310" s="1724"/>
      <c r="N310" s="1725"/>
      <c r="O310" s="1726" t="str">
        <f t="shared" si="5"/>
        <v/>
      </c>
      <c r="P310" s="1727"/>
      <c r="Q310" s="47"/>
      <c r="R310" s="377"/>
      <c r="S310" s="463"/>
      <c r="T310" s="463"/>
    </row>
    <row r="311" spans="1:240" s="258" customFormat="1" ht="24" customHeight="1">
      <c r="A311" s="216"/>
      <c r="B311" s="273"/>
      <c r="C311" s="1692"/>
      <c r="D311" s="1693"/>
      <c r="E311" s="1693"/>
      <c r="F311" s="1693"/>
      <c r="G311" s="1693"/>
      <c r="H311" s="1693"/>
      <c r="I311" s="1693"/>
      <c r="J311" s="1693"/>
      <c r="K311" s="1693"/>
      <c r="L311" s="941"/>
      <c r="M311" s="1724"/>
      <c r="N311" s="1725"/>
      <c r="O311" s="1726" t="str">
        <f t="shared" si="5"/>
        <v/>
      </c>
      <c r="P311" s="1727"/>
      <c r="Q311" s="47"/>
      <c r="R311" s="377"/>
      <c r="S311" s="463"/>
      <c r="T311" s="463"/>
    </row>
    <row r="312" spans="1:240" s="258" customFormat="1" ht="24" customHeight="1">
      <c r="A312" s="216"/>
      <c r="B312" s="273"/>
      <c r="C312" s="1692"/>
      <c r="D312" s="1693"/>
      <c r="E312" s="1693"/>
      <c r="F312" s="1693"/>
      <c r="G312" s="1693"/>
      <c r="H312" s="1693"/>
      <c r="I312" s="1693"/>
      <c r="J312" s="1693"/>
      <c r="K312" s="1693"/>
      <c r="L312" s="941"/>
      <c r="M312" s="1724"/>
      <c r="N312" s="1725"/>
      <c r="O312" s="1726" t="str">
        <f t="shared" si="5"/>
        <v/>
      </c>
      <c r="P312" s="1727"/>
      <c r="Q312" s="47"/>
      <c r="R312" s="377"/>
      <c r="S312" s="463"/>
      <c r="T312" s="463"/>
    </row>
    <row r="313" spans="1:240" s="258" customFormat="1" ht="24" customHeight="1">
      <c r="A313" s="216"/>
      <c r="B313" s="273"/>
      <c r="C313" s="1692"/>
      <c r="D313" s="1693"/>
      <c r="E313" s="1693"/>
      <c r="F313" s="1693"/>
      <c r="G313" s="1693"/>
      <c r="H313" s="1693"/>
      <c r="I313" s="1693"/>
      <c r="J313" s="1693"/>
      <c r="K313" s="1693"/>
      <c r="L313" s="941"/>
      <c r="M313" s="1724"/>
      <c r="N313" s="1725"/>
      <c r="O313" s="1726" t="str">
        <f t="shared" si="5"/>
        <v/>
      </c>
      <c r="P313" s="1727"/>
      <c r="Q313" s="47"/>
      <c r="R313" s="377"/>
      <c r="S313" s="463"/>
      <c r="T313" s="463"/>
    </row>
    <row r="314" spans="1:240" s="258" customFormat="1" ht="24" customHeight="1">
      <c r="A314" s="216"/>
      <c r="B314" s="273"/>
      <c r="C314" s="1692"/>
      <c r="D314" s="1693"/>
      <c r="E314" s="1693"/>
      <c r="F314" s="1693"/>
      <c r="G314" s="1693"/>
      <c r="H314" s="1693"/>
      <c r="I314" s="1693"/>
      <c r="J314" s="1693"/>
      <c r="K314" s="1693"/>
      <c r="L314" s="941"/>
      <c r="M314" s="1724"/>
      <c r="N314" s="1725"/>
      <c r="O314" s="1726" t="str">
        <f t="shared" si="5"/>
        <v/>
      </c>
      <c r="P314" s="1727"/>
      <c r="Q314" s="47"/>
      <c r="R314" s="377"/>
      <c r="S314" s="463"/>
      <c r="T314" s="463"/>
    </row>
    <row r="315" spans="1:240" s="258" customFormat="1" ht="24" customHeight="1">
      <c r="A315" s="216"/>
      <c r="B315" s="273"/>
      <c r="C315" s="1692"/>
      <c r="D315" s="1693"/>
      <c r="E315" s="1693"/>
      <c r="F315" s="1693"/>
      <c r="G315" s="1693"/>
      <c r="H315" s="1693"/>
      <c r="I315" s="1693"/>
      <c r="J315" s="1693"/>
      <c r="K315" s="1693"/>
      <c r="L315" s="941"/>
      <c r="M315" s="1724"/>
      <c r="N315" s="1725"/>
      <c r="O315" s="1726" t="str">
        <f t="shared" si="5"/>
        <v/>
      </c>
      <c r="P315" s="1727"/>
      <c r="Q315" s="47"/>
      <c r="R315" s="377"/>
      <c r="S315" s="473"/>
      <c r="T315" s="463"/>
      <c r="IE315" s="72"/>
      <c r="IF315" s="21"/>
    </row>
    <row r="316" spans="1:240" s="258" customFormat="1" ht="24" customHeight="1">
      <c r="A316" s="216"/>
      <c r="B316" s="273"/>
      <c r="C316" s="1692"/>
      <c r="D316" s="1693"/>
      <c r="E316" s="1693"/>
      <c r="F316" s="1693"/>
      <c r="G316" s="1693"/>
      <c r="H316" s="1693"/>
      <c r="I316" s="1693"/>
      <c r="J316" s="1693"/>
      <c r="K316" s="1693"/>
      <c r="L316" s="941"/>
      <c r="M316" s="1724"/>
      <c r="N316" s="1725"/>
      <c r="O316" s="1726" t="str">
        <f t="shared" si="5"/>
        <v/>
      </c>
      <c r="P316" s="1727"/>
      <c r="Q316" s="47"/>
      <c r="R316" s="377"/>
      <c r="S316" s="473"/>
      <c r="T316" s="463"/>
      <c r="IE316" s="72"/>
      <c r="IF316" s="21"/>
    </row>
    <row r="317" spans="1:240" s="258" customFormat="1" ht="24" customHeight="1">
      <c r="A317" s="216"/>
      <c r="B317" s="273"/>
      <c r="C317" s="1692"/>
      <c r="D317" s="1693"/>
      <c r="E317" s="1693"/>
      <c r="F317" s="1693"/>
      <c r="G317" s="1693"/>
      <c r="H317" s="1693"/>
      <c r="I317" s="1693"/>
      <c r="J317" s="1693"/>
      <c r="K317" s="1693"/>
      <c r="L317" s="941"/>
      <c r="M317" s="1724"/>
      <c r="N317" s="1725"/>
      <c r="O317" s="1726" t="str">
        <f t="shared" si="5"/>
        <v/>
      </c>
      <c r="P317" s="1727"/>
      <c r="Q317" s="47"/>
      <c r="R317" s="377"/>
      <c r="S317" s="473"/>
      <c r="T317" s="463"/>
      <c r="IE317" s="72"/>
      <c r="IF317" s="21"/>
    </row>
    <row r="318" spans="1:240" s="258" customFormat="1" ht="24" customHeight="1">
      <c r="A318" s="216"/>
      <c r="B318" s="273"/>
      <c r="C318" s="1692"/>
      <c r="D318" s="1693"/>
      <c r="E318" s="1693"/>
      <c r="F318" s="1693"/>
      <c r="G318" s="1693"/>
      <c r="H318" s="1693"/>
      <c r="I318" s="1693"/>
      <c r="J318" s="1693"/>
      <c r="K318" s="1693"/>
      <c r="L318" s="941"/>
      <c r="M318" s="1724"/>
      <c r="N318" s="1725"/>
      <c r="O318" s="1726" t="str">
        <f t="shared" si="5"/>
        <v/>
      </c>
      <c r="P318" s="1727"/>
      <c r="Q318" s="47"/>
      <c r="R318" s="377"/>
      <c r="S318" s="473"/>
      <c r="T318" s="463"/>
      <c r="IE318" s="72"/>
      <c r="IF318" s="21"/>
    </row>
    <row r="319" spans="1:240" s="258" customFormat="1" ht="24" customHeight="1">
      <c r="A319" s="216"/>
      <c r="B319" s="273"/>
      <c r="C319" s="1692"/>
      <c r="D319" s="1693"/>
      <c r="E319" s="1693"/>
      <c r="F319" s="1693"/>
      <c r="G319" s="1693"/>
      <c r="H319" s="1693"/>
      <c r="I319" s="1693"/>
      <c r="J319" s="1693"/>
      <c r="K319" s="1693"/>
      <c r="L319" s="941"/>
      <c r="M319" s="1724"/>
      <c r="N319" s="1725"/>
      <c r="O319" s="1726" t="str">
        <f t="shared" si="5"/>
        <v/>
      </c>
      <c r="P319" s="1727"/>
      <c r="Q319" s="47"/>
      <c r="R319" s="377"/>
      <c r="S319" s="473"/>
      <c r="T319" s="463"/>
      <c r="IE319" s="72"/>
      <c r="IF319" s="21"/>
    </row>
    <row r="320" spans="1:240" s="258" customFormat="1" ht="24" customHeight="1">
      <c r="A320" s="216"/>
      <c r="B320" s="273"/>
      <c r="C320" s="1692"/>
      <c r="D320" s="1693"/>
      <c r="E320" s="1693"/>
      <c r="F320" s="1693"/>
      <c r="G320" s="1693"/>
      <c r="H320" s="1693"/>
      <c r="I320" s="1693"/>
      <c r="J320" s="1693"/>
      <c r="K320" s="1693"/>
      <c r="L320" s="941"/>
      <c r="M320" s="1724"/>
      <c r="N320" s="1725"/>
      <c r="O320" s="1726" t="str">
        <f t="shared" si="5"/>
        <v/>
      </c>
      <c r="P320" s="1727"/>
      <c r="Q320" s="47"/>
      <c r="R320" s="377"/>
      <c r="S320" s="463"/>
      <c r="T320" s="463"/>
      <c r="IE320" s="72"/>
      <c r="IF320" s="21"/>
    </row>
    <row r="321" spans="1:240" s="258" customFormat="1" ht="24" customHeight="1">
      <c r="A321" s="216"/>
      <c r="B321" s="273"/>
      <c r="C321" s="1692"/>
      <c r="D321" s="1693"/>
      <c r="E321" s="1693"/>
      <c r="F321" s="1693"/>
      <c r="G321" s="1693"/>
      <c r="H321" s="1693"/>
      <c r="I321" s="1693"/>
      <c r="J321" s="1693"/>
      <c r="K321" s="1693"/>
      <c r="L321" s="941"/>
      <c r="M321" s="1724"/>
      <c r="N321" s="1725"/>
      <c r="O321" s="1726" t="str">
        <f t="shared" si="5"/>
        <v/>
      </c>
      <c r="P321" s="1727"/>
      <c r="Q321" s="47"/>
      <c r="R321" s="377"/>
      <c r="S321" s="463"/>
      <c r="T321" s="463"/>
      <c r="IE321" s="21"/>
      <c r="IF321" s="21"/>
    </row>
    <row r="322" spans="1:240" s="258" customFormat="1" ht="24" customHeight="1">
      <c r="A322" s="216"/>
      <c r="B322" s="273"/>
      <c r="C322" s="1692"/>
      <c r="D322" s="1693"/>
      <c r="E322" s="1693"/>
      <c r="F322" s="1693"/>
      <c r="G322" s="1693"/>
      <c r="H322" s="1693"/>
      <c r="I322" s="1693"/>
      <c r="J322" s="1693"/>
      <c r="K322" s="1693"/>
      <c r="L322" s="941"/>
      <c r="M322" s="1724"/>
      <c r="N322" s="1725"/>
      <c r="O322" s="1726" t="str">
        <f t="shared" si="5"/>
        <v/>
      </c>
      <c r="P322" s="1727"/>
      <c r="Q322" s="47"/>
      <c r="R322" s="377"/>
      <c r="S322" s="463"/>
      <c r="T322" s="463"/>
      <c r="IE322" s="21"/>
      <c r="IF322" s="21"/>
    </row>
    <row r="323" spans="1:240" s="258" customFormat="1" ht="24" customHeight="1">
      <c r="A323" s="216"/>
      <c r="B323" s="273"/>
      <c r="C323" s="1692"/>
      <c r="D323" s="1693"/>
      <c r="E323" s="1693"/>
      <c r="F323" s="1693"/>
      <c r="G323" s="1693"/>
      <c r="H323" s="1693"/>
      <c r="I323" s="1693"/>
      <c r="J323" s="1693"/>
      <c r="K323" s="1693"/>
      <c r="L323" s="941"/>
      <c r="M323" s="1724"/>
      <c r="N323" s="1725"/>
      <c r="O323" s="1726" t="str">
        <f t="shared" si="5"/>
        <v/>
      </c>
      <c r="P323" s="1727"/>
      <c r="Q323" s="47"/>
      <c r="R323" s="377"/>
      <c r="S323" s="463"/>
      <c r="T323" s="463"/>
    </row>
    <row r="324" spans="1:240" s="258" customFormat="1" ht="24" customHeight="1">
      <c r="A324" s="216"/>
      <c r="B324" s="273"/>
      <c r="C324" s="1692"/>
      <c r="D324" s="1693"/>
      <c r="E324" s="1693"/>
      <c r="F324" s="1693"/>
      <c r="G324" s="1693"/>
      <c r="H324" s="1693"/>
      <c r="I324" s="1693"/>
      <c r="J324" s="1693"/>
      <c r="K324" s="1693"/>
      <c r="L324" s="941"/>
      <c r="M324" s="1724"/>
      <c r="N324" s="1725"/>
      <c r="O324" s="1726" t="str">
        <f t="shared" si="5"/>
        <v/>
      </c>
      <c r="P324" s="1727"/>
      <c r="Q324" s="47"/>
      <c r="R324" s="377"/>
      <c r="S324" s="463"/>
      <c r="T324" s="463"/>
    </row>
    <row r="325" spans="1:240" s="258" customFormat="1" ht="24" customHeight="1">
      <c r="A325" s="216"/>
      <c r="B325" s="273"/>
      <c r="C325" s="1692"/>
      <c r="D325" s="1693"/>
      <c r="E325" s="1693"/>
      <c r="F325" s="1693"/>
      <c r="G325" s="1693"/>
      <c r="H325" s="1693"/>
      <c r="I325" s="1693"/>
      <c r="J325" s="1693"/>
      <c r="K325" s="1693"/>
      <c r="L325" s="941"/>
      <c r="M325" s="1724"/>
      <c r="N325" s="1725"/>
      <c r="O325" s="1726" t="str">
        <f t="shared" si="5"/>
        <v/>
      </c>
      <c r="P325" s="1727"/>
      <c r="Q325" s="47"/>
      <c r="R325" s="377"/>
      <c r="S325" s="463"/>
      <c r="T325" s="463"/>
    </row>
    <row r="326" spans="1:240" s="258" customFormat="1" ht="24" customHeight="1">
      <c r="A326" s="216"/>
      <c r="B326" s="273"/>
      <c r="C326" s="1692"/>
      <c r="D326" s="1693"/>
      <c r="E326" s="1693"/>
      <c r="F326" s="1693"/>
      <c r="G326" s="1693"/>
      <c r="H326" s="1693"/>
      <c r="I326" s="1693"/>
      <c r="J326" s="1693"/>
      <c r="K326" s="1693"/>
      <c r="L326" s="941"/>
      <c r="M326" s="1724"/>
      <c r="N326" s="1725"/>
      <c r="O326" s="1726" t="str">
        <f t="shared" si="5"/>
        <v/>
      </c>
      <c r="P326" s="1727"/>
      <c r="Q326" s="47"/>
      <c r="R326" s="377"/>
      <c r="S326" s="463"/>
      <c r="T326" s="463"/>
    </row>
    <row r="327" spans="1:240" s="258" customFormat="1" ht="24" customHeight="1">
      <c r="A327" s="216"/>
      <c r="B327" s="273"/>
      <c r="C327" s="1749"/>
      <c r="D327" s="1693"/>
      <c r="E327" s="1693"/>
      <c r="F327" s="1693"/>
      <c r="G327" s="1693"/>
      <c r="H327" s="1693"/>
      <c r="I327" s="1693"/>
      <c r="J327" s="1693"/>
      <c r="K327" s="1693"/>
      <c r="L327" s="539"/>
      <c r="M327" s="1724"/>
      <c r="N327" s="1725"/>
      <c r="O327" s="1726" t="str">
        <f t="shared" si="5"/>
        <v/>
      </c>
      <c r="P327" s="1727"/>
      <c r="Q327" s="47"/>
      <c r="R327" s="377"/>
      <c r="S327" s="463"/>
      <c r="T327" s="463"/>
    </row>
    <row r="328" spans="1:240" s="258" customFormat="1" ht="24" customHeight="1">
      <c r="A328" s="216"/>
      <c r="B328" s="273"/>
      <c r="C328" s="1749"/>
      <c r="D328" s="1693"/>
      <c r="E328" s="1693"/>
      <c r="F328" s="1693"/>
      <c r="G328" s="1693"/>
      <c r="H328" s="1693"/>
      <c r="I328" s="1693"/>
      <c r="J328" s="1693"/>
      <c r="K328" s="1693"/>
      <c r="L328" s="539"/>
      <c r="M328" s="1724"/>
      <c r="N328" s="1725"/>
      <c r="O328" s="1726" t="str">
        <f t="shared" si="5"/>
        <v/>
      </c>
      <c r="P328" s="1727"/>
      <c r="Q328" s="47"/>
      <c r="R328" s="377"/>
      <c r="S328" s="463"/>
      <c r="T328" s="463"/>
      <c r="IE328" s="21"/>
      <c r="IF328" s="21"/>
    </row>
    <row r="329" spans="1:240" s="258" customFormat="1" ht="24" customHeight="1">
      <c r="A329" s="216"/>
      <c r="B329" s="273"/>
      <c r="C329" s="1749"/>
      <c r="D329" s="1693"/>
      <c r="E329" s="1693"/>
      <c r="F329" s="1693"/>
      <c r="G329" s="1693"/>
      <c r="H329" s="1693"/>
      <c r="I329" s="1693"/>
      <c r="J329" s="1693"/>
      <c r="K329" s="1693"/>
      <c r="L329" s="539"/>
      <c r="M329" s="1724"/>
      <c r="N329" s="1725"/>
      <c r="O329" s="1726" t="str">
        <f t="shared" si="5"/>
        <v/>
      </c>
      <c r="P329" s="1727"/>
      <c r="Q329" s="47"/>
      <c r="R329" s="377"/>
      <c r="S329" s="463"/>
      <c r="T329" s="463"/>
    </row>
    <row r="330" spans="1:240" s="258" customFormat="1" ht="24" customHeight="1">
      <c r="A330" s="216"/>
      <c r="B330" s="273"/>
      <c r="C330" s="1749"/>
      <c r="D330" s="1693"/>
      <c r="E330" s="1693"/>
      <c r="F330" s="1693"/>
      <c r="G330" s="1693"/>
      <c r="H330" s="1693"/>
      <c r="I330" s="1693"/>
      <c r="J330" s="1693"/>
      <c r="K330" s="1693"/>
      <c r="L330" s="539"/>
      <c r="M330" s="1724"/>
      <c r="N330" s="1725"/>
      <c r="O330" s="1726" t="str">
        <f t="shared" si="5"/>
        <v/>
      </c>
      <c r="P330" s="1727"/>
      <c r="Q330" s="47"/>
      <c r="R330" s="377"/>
      <c r="S330" s="463"/>
      <c r="T330" s="463"/>
    </row>
    <row r="331" spans="1:240" s="258" customFormat="1" ht="24" customHeight="1">
      <c r="A331" s="216"/>
      <c r="B331" s="273"/>
      <c r="C331" s="1749"/>
      <c r="D331" s="1693"/>
      <c r="E331" s="1693"/>
      <c r="F331" s="1693"/>
      <c r="G331" s="1693"/>
      <c r="H331" s="1693"/>
      <c r="I331" s="1693"/>
      <c r="J331" s="1693"/>
      <c r="K331" s="1693"/>
      <c r="L331" s="539"/>
      <c r="M331" s="1724"/>
      <c r="N331" s="1725"/>
      <c r="O331" s="1726" t="str">
        <f t="shared" si="5"/>
        <v/>
      </c>
      <c r="P331" s="1727"/>
      <c r="Q331" s="47"/>
      <c r="R331" s="377"/>
      <c r="S331" s="463"/>
      <c r="T331" s="463"/>
    </row>
    <row r="332" spans="1:240" s="258" customFormat="1" ht="24" customHeight="1">
      <c r="A332" s="216"/>
      <c r="B332" s="273"/>
      <c r="C332" s="1749"/>
      <c r="D332" s="1693"/>
      <c r="E332" s="1693"/>
      <c r="F332" s="1693"/>
      <c r="G332" s="1693"/>
      <c r="H332" s="1693"/>
      <c r="I332" s="1693"/>
      <c r="J332" s="1693"/>
      <c r="K332" s="1693"/>
      <c r="L332" s="539"/>
      <c r="M332" s="1724"/>
      <c r="N332" s="1725"/>
      <c r="O332" s="1726" t="str">
        <f t="shared" si="5"/>
        <v/>
      </c>
      <c r="P332" s="1727"/>
      <c r="Q332" s="47"/>
      <c r="R332" s="377"/>
      <c r="S332" s="463"/>
      <c r="T332" s="463"/>
    </row>
    <row r="333" spans="1:240" s="258" customFormat="1" ht="24" customHeight="1">
      <c r="A333" s="216"/>
      <c r="B333" s="273"/>
      <c r="C333" s="1749"/>
      <c r="D333" s="1693"/>
      <c r="E333" s="1693"/>
      <c r="F333" s="1693"/>
      <c r="G333" s="1693"/>
      <c r="H333" s="1693"/>
      <c r="I333" s="1693"/>
      <c r="J333" s="1693"/>
      <c r="K333" s="1693"/>
      <c r="L333" s="539"/>
      <c r="M333" s="1724"/>
      <c r="N333" s="1725"/>
      <c r="O333" s="1726" t="str">
        <f t="shared" si="5"/>
        <v/>
      </c>
      <c r="P333" s="1727"/>
      <c r="Q333" s="47"/>
      <c r="R333" s="377"/>
      <c r="S333" s="463"/>
      <c r="T333" s="463"/>
    </row>
    <row r="334" spans="1:240" s="258" customFormat="1" ht="24" customHeight="1">
      <c r="A334" s="216"/>
      <c r="B334" s="273"/>
      <c r="C334" s="1692"/>
      <c r="D334" s="1693"/>
      <c r="E334" s="1693"/>
      <c r="F334" s="1693"/>
      <c r="G334" s="1693"/>
      <c r="H334" s="1693"/>
      <c r="I334" s="1693"/>
      <c r="J334" s="1693"/>
      <c r="K334" s="1693"/>
      <c r="L334" s="941"/>
      <c r="M334" s="1724"/>
      <c r="N334" s="1725"/>
      <c r="O334" s="1726" t="str">
        <f t="shared" si="5"/>
        <v/>
      </c>
      <c r="P334" s="1727"/>
      <c r="Q334" s="47"/>
      <c r="R334" s="377"/>
      <c r="S334" s="463"/>
      <c r="T334" s="463"/>
    </row>
    <row r="335" spans="1:240" s="258" customFormat="1" ht="24" customHeight="1">
      <c r="A335" s="216"/>
      <c r="B335" s="273"/>
      <c r="C335" s="1692"/>
      <c r="D335" s="1693"/>
      <c r="E335" s="1693"/>
      <c r="F335" s="1693"/>
      <c r="G335" s="1693"/>
      <c r="H335" s="1693"/>
      <c r="I335" s="1693"/>
      <c r="J335" s="1693"/>
      <c r="K335" s="1693"/>
      <c r="L335" s="941"/>
      <c r="M335" s="1724"/>
      <c r="N335" s="1725"/>
      <c r="O335" s="1726" t="str">
        <f t="shared" si="5"/>
        <v/>
      </c>
      <c r="P335" s="1727"/>
      <c r="Q335" s="47"/>
      <c r="R335" s="377"/>
      <c r="S335" s="463"/>
      <c r="T335" s="463"/>
    </row>
    <row r="336" spans="1:240" s="258" customFormat="1" ht="24" customHeight="1">
      <c r="A336" s="216"/>
      <c r="B336" s="273"/>
      <c r="C336" s="1692"/>
      <c r="D336" s="1693"/>
      <c r="E336" s="1693"/>
      <c r="F336" s="1693"/>
      <c r="G336" s="1693"/>
      <c r="H336" s="1693"/>
      <c r="I336" s="1693"/>
      <c r="J336" s="1693"/>
      <c r="K336" s="1693"/>
      <c r="L336" s="941"/>
      <c r="M336" s="1724"/>
      <c r="N336" s="1725"/>
      <c r="O336" s="1726" t="str">
        <f t="shared" si="5"/>
        <v/>
      </c>
      <c r="P336" s="1727"/>
      <c r="Q336" s="47"/>
      <c r="R336" s="377"/>
      <c r="S336" s="463"/>
      <c r="T336" s="463"/>
    </row>
    <row r="337" spans="1:240" s="258" customFormat="1" ht="24" customHeight="1">
      <c r="A337" s="216"/>
      <c r="B337" s="273"/>
      <c r="C337" s="1692"/>
      <c r="D337" s="1693"/>
      <c r="E337" s="1693"/>
      <c r="F337" s="1693"/>
      <c r="G337" s="1693"/>
      <c r="H337" s="1693"/>
      <c r="I337" s="1693"/>
      <c r="J337" s="1693"/>
      <c r="K337" s="1693"/>
      <c r="L337" s="941"/>
      <c r="M337" s="1724"/>
      <c r="N337" s="1725"/>
      <c r="O337" s="1726" t="str">
        <f t="shared" si="5"/>
        <v/>
      </c>
      <c r="P337" s="1727"/>
      <c r="Q337" s="47"/>
      <c r="R337" s="377"/>
      <c r="S337" s="463"/>
      <c r="T337" s="463"/>
    </row>
    <row r="338" spans="1:240" s="258" customFormat="1" ht="24" customHeight="1">
      <c r="A338" s="216"/>
      <c r="B338" s="273"/>
      <c r="C338" s="1692"/>
      <c r="D338" s="1693"/>
      <c r="E338" s="1693"/>
      <c r="F338" s="1693"/>
      <c r="G338" s="1693"/>
      <c r="H338" s="1693"/>
      <c r="I338" s="1693"/>
      <c r="J338" s="1693"/>
      <c r="K338" s="1693"/>
      <c r="L338" s="941"/>
      <c r="M338" s="1724"/>
      <c r="N338" s="1725"/>
      <c r="O338" s="1726" t="str">
        <f t="shared" si="5"/>
        <v/>
      </c>
      <c r="P338" s="1727"/>
      <c r="Q338" s="47"/>
      <c r="R338" s="377"/>
      <c r="S338" s="463"/>
      <c r="T338" s="463"/>
    </row>
    <row r="339" spans="1:240" s="258" customFormat="1" ht="24" customHeight="1">
      <c r="A339" s="216"/>
      <c r="B339" s="273"/>
      <c r="C339" s="1692"/>
      <c r="D339" s="1693"/>
      <c r="E339" s="1693"/>
      <c r="F339" s="1693"/>
      <c r="G339" s="1693"/>
      <c r="H339" s="1693"/>
      <c r="I339" s="1693"/>
      <c r="J339" s="1693"/>
      <c r="K339" s="1693"/>
      <c r="L339" s="941"/>
      <c r="M339" s="1724"/>
      <c r="N339" s="1725"/>
      <c r="O339" s="1726" t="str">
        <f t="shared" si="5"/>
        <v/>
      </c>
      <c r="P339" s="1727"/>
      <c r="Q339" s="47"/>
      <c r="R339" s="377"/>
      <c r="S339" s="463"/>
      <c r="T339" s="463"/>
    </row>
    <row r="340" spans="1:240" s="258" customFormat="1" ht="6" customHeight="1">
      <c r="A340" s="216"/>
      <c r="B340" s="62"/>
      <c r="C340" s="832"/>
      <c r="D340" s="832"/>
      <c r="E340" s="831"/>
      <c r="F340" s="831"/>
      <c r="G340" s="831"/>
      <c r="H340" s="831"/>
      <c r="I340" s="831"/>
      <c r="J340" s="831"/>
      <c r="K340" s="832"/>
      <c r="L340" s="831"/>
      <c r="M340" s="51"/>
      <c r="N340" s="51"/>
      <c r="O340" s="51"/>
      <c r="P340" s="51"/>
      <c r="Q340" s="51"/>
      <c r="R340" s="379"/>
      <c r="S340" s="463"/>
      <c r="T340" s="463"/>
    </row>
    <row r="341" spans="1:240" ht="24" customHeight="1">
      <c r="A341" s="534"/>
      <c r="B341" s="1720" t="s">
        <v>6</v>
      </c>
      <c r="C341" s="1728"/>
      <c r="D341" s="1728"/>
      <c r="E341" s="1728"/>
      <c r="F341" s="1728"/>
      <c r="G341" s="1728"/>
      <c r="H341" s="1728"/>
      <c r="I341" s="1728"/>
      <c r="J341" s="1728"/>
      <c r="K341" s="1728"/>
      <c r="L341" s="1728"/>
      <c r="M341" s="1721"/>
      <c r="N341" s="1721"/>
      <c r="O341" s="1721"/>
      <c r="P341" s="1721"/>
      <c r="Q341" s="1722"/>
      <c r="R341" s="534"/>
    </row>
    <row r="342" spans="1:240">
      <c r="A342" s="534"/>
      <c r="B342" s="224" t="str">
        <f>B288</f>
        <v>FAPESP,  SETEMBRO DE 2015</v>
      </c>
      <c r="C342" s="832"/>
      <c r="D342" s="832"/>
      <c r="E342" s="831"/>
      <c r="F342" s="831"/>
      <c r="G342" s="831"/>
      <c r="H342" s="831"/>
      <c r="I342" s="831"/>
      <c r="J342" s="831"/>
      <c r="K342" s="832"/>
      <c r="L342" s="831"/>
      <c r="O342" s="1723">
        <v>2</v>
      </c>
      <c r="P342" s="1723"/>
      <c r="Q342" s="1723"/>
      <c r="R342" s="534"/>
    </row>
    <row r="343" spans="1:240" ht="18">
      <c r="A343" s="534"/>
      <c r="B343" s="310" t="str">
        <f>B289</f>
        <v>4- MATERIAL DE CONSUMO IMPORTADO</v>
      </c>
      <c r="C343" s="832"/>
      <c r="D343" s="832"/>
      <c r="E343" s="831"/>
      <c r="F343" s="831"/>
      <c r="G343" s="831"/>
      <c r="H343" s="831"/>
      <c r="I343" s="831"/>
      <c r="J343" s="831"/>
      <c r="K343" s="832"/>
      <c r="L343" s="831"/>
      <c r="R343" s="534"/>
      <c r="S343" s="474"/>
    </row>
    <row r="344" spans="1:240" s="87" customFormat="1" ht="14.25" customHeight="1">
      <c r="A344" s="370"/>
      <c r="B344" s="1686" t="s">
        <v>1</v>
      </c>
      <c r="C344" s="1730" t="s">
        <v>8</v>
      </c>
      <c r="D344" s="1731"/>
      <c r="E344" s="1731"/>
      <c r="F344" s="1731"/>
      <c r="G344" s="1731"/>
      <c r="H344" s="1731"/>
      <c r="I344" s="1731"/>
      <c r="J344" s="1731"/>
      <c r="K344" s="1731"/>
      <c r="L344" s="1644" t="s">
        <v>53</v>
      </c>
      <c r="M344" s="1653" t="s">
        <v>118</v>
      </c>
      <c r="N344" s="1634"/>
      <c r="O344" s="1671" t="s">
        <v>119</v>
      </c>
      <c r="P344" s="1672"/>
      <c r="Q344" s="1739" t="s">
        <v>2</v>
      </c>
      <c r="R344" s="349"/>
      <c r="S344" s="472"/>
      <c r="T344" s="468"/>
    </row>
    <row r="345" spans="1:240" s="87" customFormat="1" ht="17.25" customHeight="1">
      <c r="A345" s="370"/>
      <c r="B345" s="1729"/>
      <c r="C345" s="1732"/>
      <c r="D345" s="1733"/>
      <c r="E345" s="1733"/>
      <c r="F345" s="1733"/>
      <c r="G345" s="1733"/>
      <c r="H345" s="1733"/>
      <c r="I345" s="1733"/>
      <c r="J345" s="1733"/>
      <c r="K345" s="1733"/>
      <c r="L345" s="1734"/>
      <c r="M345" s="1735"/>
      <c r="N345" s="1736"/>
      <c r="O345" s="1737"/>
      <c r="P345" s="1738"/>
      <c r="Q345" s="1739"/>
      <c r="R345" s="349"/>
      <c r="S345" s="472"/>
      <c r="T345" s="468"/>
    </row>
    <row r="346" spans="1:240" s="258" customFormat="1" ht="24" customHeight="1">
      <c r="A346" s="216"/>
      <c r="B346" s="273"/>
      <c r="C346" s="1692"/>
      <c r="D346" s="1693"/>
      <c r="E346" s="1693"/>
      <c r="F346" s="1693"/>
      <c r="G346" s="1693"/>
      <c r="H346" s="1693"/>
      <c r="I346" s="1693"/>
      <c r="J346" s="1693"/>
      <c r="K346" s="1693"/>
      <c r="L346" s="941"/>
      <c r="M346" s="1724"/>
      <c r="N346" s="1725"/>
      <c r="O346" s="1726" t="str">
        <f>IF(ISERROR(INDEX($T$247:$T$252,MATCH(L346,$S$247:$S$252,0))*M346),"",INDEX($T$247:$T$252,MATCH(L346,$S$247:$S$252,0))*M346)</f>
        <v/>
      </c>
      <c r="P346" s="1727"/>
      <c r="Q346" s="47"/>
      <c r="R346" s="377"/>
      <c r="S346" s="473"/>
      <c r="T346" s="463"/>
      <c r="IE346" s="72"/>
      <c r="IF346" s="21"/>
    </row>
    <row r="347" spans="1:240" s="258" customFormat="1" ht="24" customHeight="1">
      <c r="A347" s="216"/>
      <c r="B347" s="273"/>
      <c r="C347" s="1692"/>
      <c r="D347" s="1693"/>
      <c r="E347" s="1693"/>
      <c r="F347" s="1693"/>
      <c r="G347" s="1693"/>
      <c r="H347" s="1693"/>
      <c r="I347" s="1693"/>
      <c r="J347" s="1693"/>
      <c r="K347" s="1693"/>
      <c r="L347" s="941"/>
      <c r="M347" s="1724"/>
      <c r="N347" s="1725"/>
      <c r="O347" s="1726" t="str">
        <f t="shared" ref="O347:O393" si="6">IF(ISERROR(INDEX($T$247:$T$252,MATCH(L347,$S$247:$S$252,0))*M347),"",INDEX($T$247:$T$252,MATCH(L347,$S$247:$S$252,0))*M347)</f>
        <v/>
      </c>
      <c r="P347" s="1727"/>
      <c r="Q347" s="47"/>
      <c r="R347" s="377"/>
      <c r="S347" s="473"/>
      <c r="T347" s="463"/>
      <c r="IE347" s="72"/>
      <c r="IF347" s="21"/>
    </row>
    <row r="348" spans="1:240" s="258" customFormat="1" ht="24" customHeight="1">
      <c r="A348" s="216"/>
      <c r="B348" s="273"/>
      <c r="C348" s="1692"/>
      <c r="D348" s="1693"/>
      <c r="E348" s="1693"/>
      <c r="F348" s="1693"/>
      <c r="G348" s="1693"/>
      <c r="H348" s="1693"/>
      <c r="I348" s="1693"/>
      <c r="J348" s="1693"/>
      <c r="K348" s="1693"/>
      <c r="L348" s="941"/>
      <c r="M348" s="1724"/>
      <c r="N348" s="1725"/>
      <c r="O348" s="1726" t="str">
        <f t="shared" si="6"/>
        <v/>
      </c>
      <c r="P348" s="1727"/>
      <c r="Q348" s="47"/>
      <c r="R348" s="377"/>
      <c r="S348" s="473"/>
      <c r="T348" s="463"/>
      <c r="IE348" s="72"/>
      <c r="IF348" s="21"/>
    </row>
    <row r="349" spans="1:240" s="258" customFormat="1" ht="24" customHeight="1">
      <c r="A349" s="216"/>
      <c r="B349" s="273"/>
      <c r="C349" s="1692"/>
      <c r="D349" s="1693"/>
      <c r="E349" s="1693"/>
      <c r="F349" s="1693"/>
      <c r="G349" s="1693"/>
      <c r="H349" s="1693"/>
      <c r="I349" s="1693"/>
      <c r="J349" s="1693"/>
      <c r="K349" s="1693"/>
      <c r="L349" s="941"/>
      <c r="M349" s="1724"/>
      <c r="N349" s="1725"/>
      <c r="O349" s="1726" t="str">
        <f t="shared" si="6"/>
        <v/>
      </c>
      <c r="P349" s="1727"/>
      <c r="Q349" s="47"/>
      <c r="R349" s="377"/>
      <c r="S349" s="473"/>
      <c r="T349" s="463"/>
      <c r="IE349" s="72"/>
      <c r="IF349" s="21"/>
    </row>
    <row r="350" spans="1:240" s="258" customFormat="1" ht="24" customHeight="1">
      <c r="A350" s="216"/>
      <c r="B350" s="273"/>
      <c r="C350" s="1692"/>
      <c r="D350" s="1693"/>
      <c r="E350" s="1693"/>
      <c r="F350" s="1693"/>
      <c r="G350" s="1693"/>
      <c r="H350" s="1693"/>
      <c r="I350" s="1693"/>
      <c r="J350" s="1693"/>
      <c r="K350" s="1693"/>
      <c r="L350" s="941"/>
      <c r="M350" s="1724"/>
      <c r="N350" s="1725"/>
      <c r="O350" s="1726" t="str">
        <f>IF(ISERROR(INDEX($T$247:$T$252,MATCH(L350,$S$247:$S$252,0))*M350),"",INDEX($T$247:$T$252,MATCH(L350,$S$247:$S$252,0))*M350)</f>
        <v/>
      </c>
      <c r="P350" s="1727"/>
      <c r="Q350" s="47"/>
      <c r="R350" s="377"/>
      <c r="S350" s="473"/>
      <c r="T350" s="463"/>
      <c r="IE350" s="72"/>
      <c r="IF350" s="21"/>
    </row>
    <row r="351" spans="1:240" s="258" customFormat="1" ht="24" customHeight="1">
      <c r="A351" s="216"/>
      <c r="B351" s="273"/>
      <c r="C351" s="1692"/>
      <c r="D351" s="1693"/>
      <c r="E351" s="1693"/>
      <c r="F351" s="1693"/>
      <c r="G351" s="1693"/>
      <c r="H351" s="1693"/>
      <c r="I351" s="1693"/>
      <c r="J351" s="1693"/>
      <c r="K351" s="1693"/>
      <c r="L351" s="941"/>
      <c r="M351" s="1724"/>
      <c r="N351" s="1725"/>
      <c r="O351" s="1726" t="str">
        <f t="shared" si="6"/>
        <v/>
      </c>
      <c r="P351" s="1727"/>
      <c r="Q351" s="47"/>
      <c r="R351" s="377"/>
      <c r="S351" s="463"/>
      <c r="T351" s="463"/>
      <c r="IE351" s="72"/>
      <c r="IF351" s="21"/>
    </row>
    <row r="352" spans="1:240" s="258" customFormat="1" ht="24" customHeight="1">
      <c r="A352" s="216"/>
      <c r="B352" s="273"/>
      <c r="C352" s="1692"/>
      <c r="D352" s="1693"/>
      <c r="E352" s="1693"/>
      <c r="F352" s="1693"/>
      <c r="G352" s="1693"/>
      <c r="H352" s="1693"/>
      <c r="I352" s="1693"/>
      <c r="J352" s="1693"/>
      <c r="K352" s="1693"/>
      <c r="L352" s="941"/>
      <c r="M352" s="1724"/>
      <c r="N352" s="1725"/>
      <c r="O352" s="1726" t="str">
        <f t="shared" si="6"/>
        <v/>
      </c>
      <c r="P352" s="1727"/>
      <c r="Q352" s="47"/>
      <c r="R352" s="377"/>
      <c r="S352" s="463"/>
      <c r="T352" s="463"/>
      <c r="IE352" s="21"/>
      <c r="IF352" s="21"/>
    </row>
    <row r="353" spans="1:240" s="258" customFormat="1" ht="24" customHeight="1">
      <c r="A353" s="216"/>
      <c r="B353" s="273"/>
      <c r="C353" s="1692"/>
      <c r="D353" s="1693"/>
      <c r="E353" s="1693"/>
      <c r="F353" s="1693"/>
      <c r="G353" s="1693"/>
      <c r="H353" s="1693"/>
      <c r="I353" s="1693"/>
      <c r="J353" s="1693"/>
      <c r="K353" s="1693"/>
      <c r="L353" s="941"/>
      <c r="M353" s="1724"/>
      <c r="N353" s="1725"/>
      <c r="O353" s="1726" t="str">
        <f t="shared" si="6"/>
        <v/>
      </c>
      <c r="P353" s="1727"/>
      <c r="Q353" s="47"/>
      <c r="R353" s="377"/>
      <c r="S353" s="463"/>
      <c r="T353" s="463"/>
      <c r="IE353" s="21"/>
      <c r="IF353" s="21"/>
    </row>
    <row r="354" spans="1:240" s="258" customFormat="1" ht="24" customHeight="1">
      <c r="A354" s="216"/>
      <c r="B354" s="273"/>
      <c r="C354" s="1692"/>
      <c r="D354" s="1693"/>
      <c r="E354" s="1693"/>
      <c r="F354" s="1693"/>
      <c r="G354" s="1693"/>
      <c r="H354" s="1693"/>
      <c r="I354" s="1693"/>
      <c r="J354" s="1693"/>
      <c r="K354" s="1693"/>
      <c r="L354" s="941"/>
      <c r="M354" s="1724"/>
      <c r="N354" s="1725"/>
      <c r="O354" s="1726" t="str">
        <f t="shared" si="6"/>
        <v/>
      </c>
      <c r="P354" s="1727"/>
      <c r="Q354" s="47"/>
      <c r="R354" s="377"/>
      <c r="S354" s="463"/>
      <c r="T354" s="463"/>
    </row>
    <row r="355" spans="1:240" s="258" customFormat="1" ht="24" customHeight="1">
      <c r="A355" s="216"/>
      <c r="B355" s="273"/>
      <c r="C355" s="1692"/>
      <c r="D355" s="1693"/>
      <c r="E355" s="1693"/>
      <c r="F355" s="1693"/>
      <c r="G355" s="1693"/>
      <c r="H355" s="1693"/>
      <c r="I355" s="1693"/>
      <c r="J355" s="1693"/>
      <c r="K355" s="1693"/>
      <c r="L355" s="941"/>
      <c r="M355" s="1724"/>
      <c r="N355" s="1725"/>
      <c r="O355" s="1726" t="str">
        <f t="shared" si="6"/>
        <v/>
      </c>
      <c r="P355" s="1727"/>
      <c r="Q355" s="47"/>
      <c r="R355" s="377"/>
      <c r="S355" s="463"/>
      <c r="T355" s="463"/>
    </row>
    <row r="356" spans="1:240" s="258" customFormat="1" ht="24" customHeight="1">
      <c r="A356" s="216"/>
      <c r="B356" s="273"/>
      <c r="C356" s="1692"/>
      <c r="D356" s="1693"/>
      <c r="E356" s="1693"/>
      <c r="F356" s="1693"/>
      <c r="G356" s="1693"/>
      <c r="H356" s="1693"/>
      <c r="I356" s="1693"/>
      <c r="J356" s="1693"/>
      <c r="K356" s="1693"/>
      <c r="L356" s="941"/>
      <c r="M356" s="1724"/>
      <c r="N356" s="1725"/>
      <c r="O356" s="1726" t="str">
        <f t="shared" si="6"/>
        <v/>
      </c>
      <c r="P356" s="1727"/>
      <c r="Q356" s="47"/>
      <c r="R356" s="377"/>
      <c r="S356" s="463"/>
      <c r="T356" s="463"/>
    </row>
    <row r="357" spans="1:240" s="258" customFormat="1" ht="24" customHeight="1">
      <c r="A357" s="216"/>
      <c r="B357" s="273"/>
      <c r="C357" s="1692"/>
      <c r="D357" s="1693"/>
      <c r="E357" s="1693"/>
      <c r="F357" s="1693"/>
      <c r="G357" s="1693"/>
      <c r="H357" s="1693"/>
      <c r="I357" s="1693"/>
      <c r="J357" s="1693"/>
      <c r="K357" s="1693"/>
      <c r="L357" s="941"/>
      <c r="M357" s="1724"/>
      <c r="N357" s="1725"/>
      <c r="O357" s="1726" t="str">
        <f t="shared" si="6"/>
        <v/>
      </c>
      <c r="P357" s="1727"/>
      <c r="Q357" s="47"/>
      <c r="R357" s="377"/>
      <c r="S357" s="463"/>
      <c r="T357" s="463"/>
    </row>
    <row r="358" spans="1:240" s="258" customFormat="1" ht="24" customHeight="1">
      <c r="A358" s="216"/>
      <c r="B358" s="273"/>
      <c r="C358" s="1692"/>
      <c r="D358" s="1693"/>
      <c r="E358" s="1693"/>
      <c r="F358" s="1693"/>
      <c r="G358" s="1693"/>
      <c r="H358" s="1693"/>
      <c r="I358" s="1693"/>
      <c r="J358" s="1693"/>
      <c r="K358" s="1693"/>
      <c r="L358" s="941"/>
      <c r="M358" s="1724"/>
      <c r="N358" s="1725"/>
      <c r="O358" s="1726" t="str">
        <f t="shared" si="6"/>
        <v/>
      </c>
      <c r="P358" s="1727"/>
      <c r="Q358" s="47"/>
      <c r="R358" s="377"/>
      <c r="S358" s="463"/>
      <c r="T358" s="463"/>
    </row>
    <row r="359" spans="1:240" s="258" customFormat="1" ht="24" customHeight="1">
      <c r="A359" s="216"/>
      <c r="B359" s="273"/>
      <c r="C359" s="1692"/>
      <c r="D359" s="1693"/>
      <c r="E359" s="1693"/>
      <c r="F359" s="1693"/>
      <c r="G359" s="1693"/>
      <c r="H359" s="1693"/>
      <c r="I359" s="1693"/>
      <c r="J359" s="1693"/>
      <c r="K359" s="1693"/>
      <c r="L359" s="941"/>
      <c r="M359" s="1724"/>
      <c r="N359" s="1725"/>
      <c r="O359" s="1726" t="str">
        <f t="shared" si="6"/>
        <v/>
      </c>
      <c r="P359" s="1727"/>
      <c r="Q359" s="47"/>
      <c r="R359" s="377"/>
      <c r="S359" s="463"/>
      <c r="T359" s="463"/>
    </row>
    <row r="360" spans="1:240" s="258" customFormat="1" ht="24" customHeight="1">
      <c r="A360" s="216"/>
      <c r="B360" s="273"/>
      <c r="C360" s="1692"/>
      <c r="D360" s="1693"/>
      <c r="E360" s="1693"/>
      <c r="F360" s="1693"/>
      <c r="G360" s="1693"/>
      <c r="H360" s="1693"/>
      <c r="I360" s="1693"/>
      <c r="J360" s="1693"/>
      <c r="K360" s="1693"/>
      <c r="L360" s="941"/>
      <c r="M360" s="1724"/>
      <c r="N360" s="1725"/>
      <c r="O360" s="1726" t="str">
        <f t="shared" si="6"/>
        <v/>
      </c>
      <c r="P360" s="1727"/>
      <c r="Q360" s="47"/>
      <c r="R360" s="377"/>
      <c r="S360" s="463"/>
      <c r="T360" s="463"/>
    </row>
    <row r="361" spans="1:240" s="258" customFormat="1" ht="24" customHeight="1">
      <c r="A361" s="216"/>
      <c r="B361" s="273"/>
      <c r="C361" s="1692"/>
      <c r="D361" s="1693"/>
      <c r="E361" s="1693"/>
      <c r="F361" s="1693"/>
      <c r="G361" s="1693"/>
      <c r="H361" s="1693"/>
      <c r="I361" s="1693"/>
      <c r="J361" s="1693"/>
      <c r="K361" s="1693"/>
      <c r="L361" s="941"/>
      <c r="M361" s="1724"/>
      <c r="N361" s="1725"/>
      <c r="O361" s="1726" t="str">
        <f t="shared" si="6"/>
        <v/>
      </c>
      <c r="P361" s="1727"/>
      <c r="Q361" s="47"/>
      <c r="R361" s="377"/>
      <c r="S361" s="463"/>
      <c r="T361" s="463"/>
      <c r="IE361" s="21"/>
      <c r="IF361" s="21"/>
    </row>
    <row r="362" spans="1:240" s="258" customFormat="1" ht="24" customHeight="1">
      <c r="A362" s="216"/>
      <c r="B362" s="273"/>
      <c r="C362" s="1692"/>
      <c r="D362" s="1693"/>
      <c r="E362" s="1693"/>
      <c r="F362" s="1693"/>
      <c r="G362" s="1693"/>
      <c r="H362" s="1693"/>
      <c r="I362" s="1693"/>
      <c r="J362" s="1693"/>
      <c r="K362" s="1693"/>
      <c r="L362" s="941"/>
      <c r="M362" s="1724"/>
      <c r="N362" s="1725"/>
      <c r="O362" s="1726" t="str">
        <f t="shared" si="6"/>
        <v/>
      </c>
      <c r="P362" s="1727"/>
      <c r="Q362" s="47"/>
      <c r="R362" s="377"/>
      <c r="S362" s="463"/>
      <c r="T362" s="463"/>
    </row>
    <row r="363" spans="1:240" s="258" customFormat="1" ht="24" customHeight="1">
      <c r="A363" s="216"/>
      <c r="B363" s="273"/>
      <c r="C363" s="1692"/>
      <c r="D363" s="1693"/>
      <c r="E363" s="1693"/>
      <c r="F363" s="1693"/>
      <c r="G363" s="1693"/>
      <c r="H363" s="1693"/>
      <c r="I363" s="1693"/>
      <c r="J363" s="1693"/>
      <c r="K363" s="1693"/>
      <c r="L363" s="941"/>
      <c r="M363" s="1724"/>
      <c r="N363" s="1725"/>
      <c r="O363" s="1726" t="str">
        <f t="shared" si="6"/>
        <v/>
      </c>
      <c r="P363" s="1727"/>
      <c r="Q363" s="47"/>
      <c r="R363" s="377"/>
      <c r="S363" s="463"/>
      <c r="T363" s="463"/>
    </row>
    <row r="364" spans="1:240" s="258" customFormat="1" ht="24" customHeight="1">
      <c r="A364" s="216"/>
      <c r="B364" s="273"/>
      <c r="C364" s="1692"/>
      <c r="D364" s="1693"/>
      <c r="E364" s="1693"/>
      <c r="F364" s="1693"/>
      <c r="G364" s="1693"/>
      <c r="H364" s="1693"/>
      <c r="I364" s="1693"/>
      <c r="J364" s="1693"/>
      <c r="K364" s="1693"/>
      <c r="L364" s="941"/>
      <c r="M364" s="1724"/>
      <c r="N364" s="1725"/>
      <c r="O364" s="1726" t="str">
        <f t="shared" si="6"/>
        <v/>
      </c>
      <c r="P364" s="1727"/>
      <c r="Q364" s="47"/>
      <c r="R364" s="377"/>
      <c r="S364" s="463"/>
      <c r="T364" s="463"/>
    </row>
    <row r="365" spans="1:240" s="258" customFormat="1" ht="24" customHeight="1">
      <c r="A365" s="216"/>
      <c r="B365" s="273"/>
      <c r="C365" s="1692"/>
      <c r="D365" s="1693"/>
      <c r="E365" s="1693"/>
      <c r="F365" s="1693"/>
      <c r="G365" s="1693"/>
      <c r="H365" s="1693"/>
      <c r="I365" s="1693"/>
      <c r="J365" s="1693"/>
      <c r="K365" s="1693"/>
      <c r="L365" s="941"/>
      <c r="M365" s="1724"/>
      <c r="N365" s="1725"/>
      <c r="O365" s="1726" t="str">
        <f t="shared" si="6"/>
        <v/>
      </c>
      <c r="P365" s="1727"/>
      <c r="Q365" s="47"/>
      <c r="R365" s="377"/>
      <c r="S365" s="463"/>
      <c r="T365" s="463"/>
    </row>
    <row r="366" spans="1:240" s="258" customFormat="1" ht="24" customHeight="1">
      <c r="A366" s="216"/>
      <c r="B366" s="273"/>
      <c r="C366" s="1692"/>
      <c r="D366" s="1693"/>
      <c r="E366" s="1693"/>
      <c r="F366" s="1693"/>
      <c r="G366" s="1693"/>
      <c r="H366" s="1693"/>
      <c r="I366" s="1693"/>
      <c r="J366" s="1693"/>
      <c r="K366" s="1693"/>
      <c r="L366" s="941"/>
      <c r="M366" s="1724"/>
      <c r="N366" s="1725"/>
      <c r="O366" s="1726" t="str">
        <f t="shared" si="6"/>
        <v/>
      </c>
      <c r="P366" s="1727"/>
      <c r="Q366" s="47"/>
      <c r="R366" s="377"/>
      <c r="S366" s="463"/>
      <c r="T366" s="463"/>
    </row>
    <row r="367" spans="1:240" s="258" customFormat="1" ht="24" customHeight="1">
      <c r="A367" s="216"/>
      <c r="B367" s="273"/>
      <c r="C367" s="1692"/>
      <c r="D367" s="1693"/>
      <c r="E367" s="1693"/>
      <c r="F367" s="1693"/>
      <c r="G367" s="1693"/>
      <c r="H367" s="1693"/>
      <c r="I367" s="1693"/>
      <c r="J367" s="1693"/>
      <c r="K367" s="1693"/>
      <c r="L367" s="941"/>
      <c r="M367" s="1724"/>
      <c r="N367" s="1725"/>
      <c r="O367" s="1726" t="str">
        <f t="shared" si="6"/>
        <v/>
      </c>
      <c r="P367" s="1727"/>
      <c r="Q367" s="47"/>
      <c r="R367" s="377"/>
      <c r="S367" s="463"/>
      <c r="T367" s="463"/>
    </row>
    <row r="368" spans="1:240" s="258" customFormat="1" ht="24" customHeight="1">
      <c r="A368" s="216"/>
      <c r="B368" s="273"/>
      <c r="C368" s="1692"/>
      <c r="D368" s="1693"/>
      <c r="E368" s="1693"/>
      <c r="F368" s="1693"/>
      <c r="G368" s="1693"/>
      <c r="H368" s="1693"/>
      <c r="I368" s="1693"/>
      <c r="J368" s="1693"/>
      <c r="K368" s="1693"/>
      <c r="L368" s="941"/>
      <c r="M368" s="1724"/>
      <c r="N368" s="1725"/>
      <c r="O368" s="1726" t="str">
        <f t="shared" si="6"/>
        <v/>
      </c>
      <c r="P368" s="1727"/>
      <c r="Q368" s="47"/>
      <c r="R368" s="377"/>
      <c r="S368" s="463"/>
      <c r="T368" s="463"/>
    </row>
    <row r="369" spans="1:240" s="258" customFormat="1" ht="24" customHeight="1">
      <c r="A369" s="216"/>
      <c r="B369" s="273"/>
      <c r="C369" s="1692"/>
      <c r="D369" s="1693"/>
      <c r="E369" s="1693"/>
      <c r="F369" s="1693"/>
      <c r="G369" s="1693"/>
      <c r="H369" s="1693"/>
      <c r="I369" s="1693"/>
      <c r="J369" s="1693"/>
      <c r="K369" s="1693"/>
      <c r="L369" s="941"/>
      <c r="M369" s="1724"/>
      <c r="N369" s="1725"/>
      <c r="O369" s="1726" t="str">
        <f t="shared" si="6"/>
        <v/>
      </c>
      <c r="P369" s="1727"/>
      <c r="Q369" s="47"/>
      <c r="R369" s="377"/>
      <c r="S369" s="473"/>
      <c r="T369" s="463"/>
      <c r="IE369" s="72"/>
      <c r="IF369" s="21"/>
    </row>
    <row r="370" spans="1:240" s="258" customFormat="1" ht="24" customHeight="1">
      <c r="A370" s="216"/>
      <c r="B370" s="273"/>
      <c r="C370" s="1692"/>
      <c r="D370" s="1693"/>
      <c r="E370" s="1693"/>
      <c r="F370" s="1693"/>
      <c r="G370" s="1693"/>
      <c r="H370" s="1693"/>
      <c r="I370" s="1693"/>
      <c r="J370" s="1693"/>
      <c r="K370" s="1693"/>
      <c r="L370" s="941"/>
      <c r="M370" s="1724"/>
      <c r="N370" s="1725"/>
      <c r="O370" s="1726" t="str">
        <f t="shared" si="6"/>
        <v/>
      </c>
      <c r="P370" s="1727"/>
      <c r="Q370" s="47"/>
      <c r="R370" s="377"/>
      <c r="S370" s="473"/>
      <c r="T370" s="463"/>
      <c r="IE370" s="72"/>
      <c r="IF370" s="21"/>
    </row>
    <row r="371" spans="1:240" s="258" customFormat="1" ht="24" customHeight="1">
      <c r="A371" s="216"/>
      <c r="B371" s="273"/>
      <c r="C371" s="1692"/>
      <c r="D371" s="1693"/>
      <c r="E371" s="1693"/>
      <c r="F371" s="1693"/>
      <c r="G371" s="1693"/>
      <c r="H371" s="1693"/>
      <c r="I371" s="1693"/>
      <c r="J371" s="1693"/>
      <c r="K371" s="1693"/>
      <c r="L371" s="941"/>
      <c r="M371" s="1724"/>
      <c r="N371" s="1725"/>
      <c r="O371" s="1726" t="str">
        <f t="shared" si="6"/>
        <v/>
      </c>
      <c r="P371" s="1727"/>
      <c r="Q371" s="47"/>
      <c r="R371" s="377"/>
      <c r="S371" s="473"/>
      <c r="T371" s="463"/>
      <c r="IE371" s="72"/>
      <c r="IF371" s="21"/>
    </row>
    <row r="372" spans="1:240" s="258" customFormat="1" ht="24" customHeight="1">
      <c r="A372" s="216"/>
      <c r="B372" s="273"/>
      <c r="C372" s="1692"/>
      <c r="D372" s="1693"/>
      <c r="E372" s="1693"/>
      <c r="F372" s="1693"/>
      <c r="G372" s="1693"/>
      <c r="H372" s="1693"/>
      <c r="I372" s="1693"/>
      <c r="J372" s="1693"/>
      <c r="K372" s="1693"/>
      <c r="L372" s="941"/>
      <c r="M372" s="1724"/>
      <c r="N372" s="1725"/>
      <c r="O372" s="1726" t="str">
        <f t="shared" si="6"/>
        <v/>
      </c>
      <c r="P372" s="1727"/>
      <c r="Q372" s="47"/>
      <c r="R372" s="377"/>
      <c r="S372" s="473"/>
      <c r="T372" s="463"/>
      <c r="IE372" s="72"/>
      <c r="IF372" s="21"/>
    </row>
    <row r="373" spans="1:240" s="258" customFormat="1" ht="24" customHeight="1">
      <c r="A373" s="216"/>
      <c r="B373" s="273"/>
      <c r="C373" s="1692"/>
      <c r="D373" s="1693"/>
      <c r="E373" s="1693"/>
      <c r="F373" s="1693"/>
      <c r="G373" s="1693"/>
      <c r="H373" s="1693"/>
      <c r="I373" s="1693"/>
      <c r="J373" s="1693"/>
      <c r="K373" s="1693"/>
      <c r="L373" s="941"/>
      <c r="M373" s="1724"/>
      <c r="N373" s="1725"/>
      <c r="O373" s="1726" t="str">
        <f t="shared" si="6"/>
        <v/>
      </c>
      <c r="P373" s="1727"/>
      <c r="Q373" s="47"/>
      <c r="R373" s="377"/>
      <c r="S373" s="473"/>
      <c r="T373" s="463"/>
      <c r="IE373" s="72"/>
      <c r="IF373" s="21"/>
    </row>
    <row r="374" spans="1:240" s="258" customFormat="1" ht="24" customHeight="1">
      <c r="A374" s="216"/>
      <c r="B374" s="273"/>
      <c r="C374" s="1692"/>
      <c r="D374" s="1693"/>
      <c r="E374" s="1693"/>
      <c r="F374" s="1693"/>
      <c r="G374" s="1693"/>
      <c r="H374" s="1693"/>
      <c r="I374" s="1693"/>
      <c r="J374" s="1693"/>
      <c r="K374" s="1693"/>
      <c r="L374" s="941"/>
      <c r="M374" s="1724"/>
      <c r="N374" s="1725"/>
      <c r="O374" s="1726" t="str">
        <f t="shared" si="6"/>
        <v/>
      </c>
      <c r="P374" s="1727"/>
      <c r="Q374" s="47"/>
      <c r="R374" s="377"/>
      <c r="S374" s="463"/>
      <c r="T374" s="463"/>
      <c r="IE374" s="72"/>
      <c r="IF374" s="21"/>
    </row>
    <row r="375" spans="1:240" s="258" customFormat="1" ht="24" customHeight="1">
      <c r="A375" s="216"/>
      <c r="B375" s="273"/>
      <c r="C375" s="1692"/>
      <c r="D375" s="1693"/>
      <c r="E375" s="1693"/>
      <c r="F375" s="1693"/>
      <c r="G375" s="1693"/>
      <c r="H375" s="1693"/>
      <c r="I375" s="1693"/>
      <c r="J375" s="1693"/>
      <c r="K375" s="1693"/>
      <c r="L375" s="941"/>
      <c r="M375" s="1724"/>
      <c r="N375" s="1725"/>
      <c r="O375" s="1726" t="str">
        <f t="shared" si="6"/>
        <v/>
      </c>
      <c r="P375" s="1727"/>
      <c r="Q375" s="47"/>
      <c r="R375" s="377"/>
      <c r="S375" s="463"/>
      <c r="T375" s="463"/>
      <c r="IE375" s="21"/>
      <c r="IF375" s="21"/>
    </row>
    <row r="376" spans="1:240" s="258" customFormat="1" ht="24" customHeight="1">
      <c r="A376" s="216"/>
      <c r="B376" s="273"/>
      <c r="C376" s="1692"/>
      <c r="D376" s="1693"/>
      <c r="E376" s="1693"/>
      <c r="F376" s="1693"/>
      <c r="G376" s="1693"/>
      <c r="H376" s="1693"/>
      <c r="I376" s="1693"/>
      <c r="J376" s="1693"/>
      <c r="K376" s="1693"/>
      <c r="L376" s="941"/>
      <c r="M376" s="1724"/>
      <c r="N376" s="1725"/>
      <c r="O376" s="1726" t="str">
        <f t="shared" si="6"/>
        <v/>
      </c>
      <c r="P376" s="1727"/>
      <c r="Q376" s="47"/>
      <c r="R376" s="377"/>
      <c r="S376" s="463"/>
      <c r="T376" s="463"/>
      <c r="IE376" s="21"/>
      <c r="IF376" s="21"/>
    </row>
    <row r="377" spans="1:240" s="258" customFormat="1" ht="24" customHeight="1">
      <c r="A377" s="216"/>
      <c r="B377" s="273"/>
      <c r="C377" s="1692"/>
      <c r="D377" s="1693"/>
      <c r="E377" s="1693"/>
      <c r="F377" s="1693"/>
      <c r="G377" s="1693"/>
      <c r="H377" s="1693"/>
      <c r="I377" s="1693"/>
      <c r="J377" s="1693"/>
      <c r="K377" s="1693"/>
      <c r="L377" s="941"/>
      <c r="M377" s="1724"/>
      <c r="N377" s="1725"/>
      <c r="O377" s="1726" t="str">
        <f t="shared" si="6"/>
        <v/>
      </c>
      <c r="P377" s="1727"/>
      <c r="Q377" s="47"/>
      <c r="R377" s="377"/>
      <c r="S377" s="463"/>
      <c r="T377" s="463"/>
    </row>
    <row r="378" spans="1:240" s="258" customFormat="1" ht="24" customHeight="1">
      <c r="A378" s="216"/>
      <c r="B378" s="273"/>
      <c r="C378" s="1692"/>
      <c r="D378" s="1693"/>
      <c r="E378" s="1693"/>
      <c r="F378" s="1693"/>
      <c r="G378" s="1693"/>
      <c r="H378" s="1693"/>
      <c r="I378" s="1693"/>
      <c r="J378" s="1693"/>
      <c r="K378" s="1693"/>
      <c r="L378" s="941"/>
      <c r="M378" s="1724"/>
      <c r="N378" s="1725"/>
      <c r="O378" s="1726" t="str">
        <f t="shared" si="6"/>
        <v/>
      </c>
      <c r="P378" s="1727"/>
      <c r="Q378" s="47"/>
      <c r="R378" s="377"/>
      <c r="S378" s="463"/>
      <c r="T378" s="463"/>
    </row>
    <row r="379" spans="1:240" s="258" customFormat="1" ht="24" customHeight="1">
      <c r="A379" s="216"/>
      <c r="B379" s="273"/>
      <c r="C379" s="1692"/>
      <c r="D379" s="1693"/>
      <c r="E379" s="1693"/>
      <c r="F379" s="1693"/>
      <c r="G379" s="1693"/>
      <c r="H379" s="1693"/>
      <c r="I379" s="1693"/>
      <c r="J379" s="1693"/>
      <c r="K379" s="1693"/>
      <c r="L379" s="941"/>
      <c r="M379" s="1724"/>
      <c r="N379" s="1725"/>
      <c r="O379" s="1726" t="str">
        <f t="shared" si="6"/>
        <v/>
      </c>
      <c r="P379" s="1727"/>
      <c r="Q379" s="47"/>
      <c r="R379" s="377"/>
      <c r="S379" s="463"/>
      <c r="T379" s="463"/>
    </row>
    <row r="380" spans="1:240" s="258" customFormat="1" ht="24" customHeight="1">
      <c r="A380" s="216"/>
      <c r="B380" s="273"/>
      <c r="C380" s="1692"/>
      <c r="D380" s="1693"/>
      <c r="E380" s="1693"/>
      <c r="F380" s="1693"/>
      <c r="G380" s="1693"/>
      <c r="H380" s="1693"/>
      <c r="I380" s="1693"/>
      <c r="J380" s="1693"/>
      <c r="K380" s="1693"/>
      <c r="L380" s="941"/>
      <c r="M380" s="1724"/>
      <c r="N380" s="1725"/>
      <c r="O380" s="1726" t="str">
        <f t="shared" si="6"/>
        <v/>
      </c>
      <c r="P380" s="1727"/>
      <c r="Q380" s="47"/>
      <c r="R380" s="377"/>
      <c r="S380" s="463"/>
      <c r="T380" s="463"/>
    </row>
    <row r="381" spans="1:240" s="258" customFormat="1" ht="24" customHeight="1">
      <c r="A381" s="216"/>
      <c r="B381" s="273"/>
      <c r="C381" s="1749"/>
      <c r="D381" s="1693"/>
      <c r="E381" s="1693"/>
      <c r="F381" s="1693"/>
      <c r="G381" s="1693"/>
      <c r="H381" s="1693"/>
      <c r="I381" s="1693"/>
      <c r="J381" s="1693"/>
      <c r="K381" s="1693"/>
      <c r="L381" s="539"/>
      <c r="M381" s="1724"/>
      <c r="N381" s="1725"/>
      <c r="O381" s="1726" t="str">
        <f t="shared" si="6"/>
        <v/>
      </c>
      <c r="P381" s="1727"/>
      <c r="Q381" s="47"/>
      <c r="R381" s="377"/>
      <c r="S381" s="463"/>
      <c r="T381" s="463"/>
    </row>
    <row r="382" spans="1:240" s="258" customFormat="1" ht="24" customHeight="1">
      <c r="A382" s="216"/>
      <c r="B382" s="273"/>
      <c r="C382" s="1749"/>
      <c r="D382" s="1693"/>
      <c r="E382" s="1693"/>
      <c r="F382" s="1693"/>
      <c r="G382" s="1693"/>
      <c r="H382" s="1693"/>
      <c r="I382" s="1693"/>
      <c r="J382" s="1693"/>
      <c r="K382" s="1693"/>
      <c r="L382" s="539"/>
      <c r="M382" s="1724"/>
      <c r="N382" s="1725"/>
      <c r="O382" s="1726" t="str">
        <f t="shared" si="6"/>
        <v/>
      </c>
      <c r="P382" s="1727"/>
      <c r="Q382" s="47"/>
      <c r="R382" s="377"/>
      <c r="S382" s="463"/>
      <c r="T382" s="463"/>
      <c r="IE382" s="21"/>
      <c r="IF382" s="21"/>
    </row>
    <row r="383" spans="1:240" s="258" customFormat="1" ht="24" customHeight="1">
      <c r="A383" s="216"/>
      <c r="B383" s="273"/>
      <c r="C383" s="1749"/>
      <c r="D383" s="1693"/>
      <c r="E383" s="1693"/>
      <c r="F383" s="1693"/>
      <c r="G383" s="1693"/>
      <c r="H383" s="1693"/>
      <c r="I383" s="1693"/>
      <c r="J383" s="1693"/>
      <c r="K383" s="1693"/>
      <c r="L383" s="539"/>
      <c r="M383" s="1724"/>
      <c r="N383" s="1725"/>
      <c r="O383" s="1726" t="str">
        <f t="shared" si="6"/>
        <v/>
      </c>
      <c r="P383" s="1727"/>
      <c r="Q383" s="47"/>
      <c r="R383" s="377"/>
      <c r="S383" s="463"/>
      <c r="T383" s="463"/>
    </row>
    <row r="384" spans="1:240" s="258" customFormat="1" ht="24" customHeight="1">
      <c r="A384" s="216"/>
      <c r="B384" s="273"/>
      <c r="C384" s="1749"/>
      <c r="D384" s="1693"/>
      <c r="E384" s="1693"/>
      <c r="F384" s="1693"/>
      <c r="G384" s="1693"/>
      <c r="H384" s="1693"/>
      <c r="I384" s="1693"/>
      <c r="J384" s="1693"/>
      <c r="K384" s="1693"/>
      <c r="L384" s="539"/>
      <c r="M384" s="1724"/>
      <c r="N384" s="1725"/>
      <c r="O384" s="1726" t="str">
        <f t="shared" si="6"/>
        <v/>
      </c>
      <c r="P384" s="1727"/>
      <c r="Q384" s="47"/>
      <c r="R384" s="377"/>
      <c r="S384" s="463"/>
      <c r="T384" s="463"/>
    </row>
    <row r="385" spans="1:240" s="258" customFormat="1" ht="24" customHeight="1">
      <c r="A385" s="216"/>
      <c r="B385" s="273"/>
      <c r="C385" s="1749"/>
      <c r="D385" s="1693"/>
      <c r="E385" s="1693"/>
      <c r="F385" s="1693"/>
      <c r="G385" s="1693"/>
      <c r="H385" s="1693"/>
      <c r="I385" s="1693"/>
      <c r="J385" s="1693"/>
      <c r="K385" s="1693"/>
      <c r="L385" s="539"/>
      <c r="M385" s="1724"/>
      <c r="N385" s="1725"/>
      <c r="O385" s="1726" t="str">
        <f t="shared" si="6"/>
        <v/>
      </c>
      <c r="P385" s="1727"/>
      <c r="Q385" s="47"/>
      <c r="R385" s="377"/>
      <c r="S385" s="463"/>
      <c r="T385" s="463"/>
    </row>
    <row r="386" spans="1:240" s="258" customFormat="1" ht="24" customHeight="1">
      <c r="A386" s="216"/>
      <c r="B386" s="273"/>
      <c r="C386" s="1749"/>
      <c r="D386" s="1693"/>
      <c r="E386" s="1693"/>
      <c r="F386" s="1693"/>
      <c r="G386" s="1693"/>
      <c r="H386" s="1693"/>
      <c r="I386" s="1693"/>
      <c r="J386" s="1693"/>
      <c r="K386" s="1693"/>
      <c r="L386" s="539"/>
      <c r="M386" s="1724"/>
      <c r="N386" s="1725"/>
      <c r="O386" s="1726" t="str">
        <f t="shared" si="6"/>
        <v/>
      </c>
      <c r="P386" s="1727"/>
      <c r="Q386" s="47"/>
      <c r="R386" s="377"/>
      <c r="S386" s="463"/>
      <c r="T386" s="463"/>
    </row>
    <row r="387" spans="1:240" s="258" customFormat="1" ht="24" customHeight="1">
      <c r="A387" s="216"/>
      <c r="B387" s="273"/>
      <c r="C387" s="1692"/>
      <c r="D387" s="1693"/>
      <c r="E387" s="1693"/>
      <c r="F387" s="1693"/>
      <c r="G387" s="1693"/>
      <c r="H387" s="1693"/>
      <c r="I387" s="1693"/>
      <c r="J387" s="1693"/>
      <c r="K387" s="1693"/>
      <c r="L387" s="941"/>
      <c r="M387" s="1724"/>
      <c r="N387" s="1725"/>
      <c r="O387" s="1726" t="str">
        <f t="shared" si="6"/>
        <v/>
      </c>
      <c r="P387" s="1727"/>
      <c r="Q387" s="47"/>
      <c r="R387" s="377"/>
      <c r="S387" s="463"/>
      <c r="T387" s="463"/>
    </row>
    <row r="388" spans="1:240" s="258" customFormat="1" ht="24" customHeight="1">
      <c r="A388" s="216"/>
      <c r="B388" s="273"/>
      <c r="C388" s="1692"/>
      <c r="D388" s="1693"/>
      <c r="E388" s="1693"/>
      <c r="F388" s="1693"/>
      <c r="G388" s="1693"/>
      <c r="H388" s="1693"/>
      <c r="I388" s="1693"/>
      <c r="J388" s="1693"/>
      <c r="K388" s="1693"/>
      <c r="L388" s="941"/>
      <c r="M388" s="1724"/>
      <c r="N388" s="1725"/>
      <c r="O388" s="1726" t="str">
        <f t="shared" si="6"/>
        <v/>
      </c>
      <c r="P388" s="1727"/>
      <c r="Q388" s="47"/>
      <c r="R388" s="377"/>
      <c r="S388" s="463"/>
      <c r="T388" s="463"/>
    </row>
    <row r="389" spans="1:240" s="258" customFormat="1" ht="24" customHeight="1">
      <c r="A389" s="216"/>
      <c r="B389" s="273"/>
      <c r="C389" s="1692"/>
      <c r="D389" s="1693"/>
      <c r="E389" s="1693"/>
      <c r="F389" s="1693"/>
      <c r="G389" s="1693"/>
      <c r="H389" s="1693"/>
      <c r="I389" s="1693"/>
      <c r="J389" s="1693"/>
      <c r="K389" s="1693"/>
      <c r="L389" s="941"/>
      <c r="M389" s="1724"/>
      <c r="N389" s="1725"/>
      <c r="O389" s="1726" t="str">
        <f t="shared" si="6"/>
        <v/>
      </c>
      <c r="P389" s="1727"/>
      <c r="Q389" s="47"/>
      <c r="R389" s="377"/>
      <c r="S389" s="463"/>
      <c r="T389" s="463"/>
    </row>
    <row r="390" spans="1:240" s="258" customFormat="1" ht="24" customHeight="1">
      <c r="A390" s="216"/>
      <c r="B390" s="273"/>
      <c r="C390" s="1692"/>
      <c r="D390" s="1693"/>
      <c r="E390" s="1693"/>
      <c r="F390" s="1693"/>
      <c r="G390" s="1693"/>
      <c r="H390" s="1693"/>
      <c r="I390" s="1693"/>
      <c r="J390" s="1693"/>
      <c r="K390" s="1693"/>
      <c r="L390" s="941"/>
      <c r="M390" s="1724"/>
      <c r="N390" s="1725"/>
      <c r="O390" s="1726" t="str">
        <f t="shared" si="6"/>
        <v/>
      </c>
      <c r="P390" s="1727"/>
      <c r="Q390" s="47"/>
      <c r="R390" s="377"/>
      <c r="S390" s="463"/>
      <c r="T390" s="463"/>
    </row>
    <row r="391" spans="1:240" s="258" customFormat="1" ht="24" customHeight="1">
      <c r="A391" s="216"/>
      <c r="B391" s="273"/>
      <c r="C391" s="1692"/>
      <c r="D391" s="1693"/>
      <c r="E391" s="1693"/>
      <c r="F391" s="1693"/>
      <c r="G391" s="1693"/>
      <c r="H391" s="1693"/>
      <c r="I391" s="1693"/>
      <c r="J391" s="1693"/>
      <c r="K391" s="1693"/>
      <c r="L391" s="941"/>
      <c r="M391" s="1724"/>
      <c r="N391" s="1725"/>
      <c r="O391" s="1726" t="str">
        <f t="shared" si="6"/>
        <v/>
      </c>
      <c r="P391" s="1727"/>
      <c r="Q391" s="47"/>
      <c r="R391" s="377"/>
      <c r="S391" s="463"/>
      <c r="T391" s="463"/>
    </row>
    <row r="392" spans="1:240" s="258" customFormat="1" ht="24" customHeight="1">
      <c r="A392" s="216"/>
      <c r="B392" s="273"/>
      <c r="C392" s="1692"/>
      <c r="D392" s="1693"/>
      <c r="E392" s="1693"/>
      <c r="F392" s="1693"/>
      <c r="G392" s="1693"/>
      <c r="H392" s="1693"/>
      <c r="I392" s="1693"/>
      <c r="J392" s="1693"/>
      <c r="K392" s="1693"/>
      <c r="L392" s="941"/>
      <c r="M392" s="1724"/>
      <c r="N392" s="1725"/>
      <c r="O392" s="1726" t="str">
        <f t="shared" si="6"/>
        <v/>
      </c>
      <c r="P392" s="1727"/>
      <c r="Q392" s="47"/>
      <c r="R392" s="377"/>
      <c r="S392" s="463"/>
      <c r="T392" s="463"/>
    </row>
    <row r="393" spans="1:240" s="258" customFormat="1" ht="24" customHeight="1">
      <c r="A393" s="216"/>
      <c r="B393" s="273"/>
      <c r="C393" s="1692"/>
      <c r="D393" s="1693"/>
      <c r="E393" s="1693"/>
      <c r="F393" s="1693"/>
      <c r="G393" s="1693"/>
      <c r="H393" s="1693"/>
      <c r="I393" s="1693"/>
      <c r="J393" s="1693"/>
      <c r="K393" s="1693"/>
      <c r="L393" s="941"/>
      <c r="M393" s="1724"/>
      <c r="N393" s="1725"/>
      <c r="O393" s="1726" t="str">
        <f t="shared" si="6"/>
        <v/>
      </c>
      <c r="P393" s="1727"/>
      <c r="Q393" s="47"/>
      <c r="R393" s="377"/>
      <c r="S393" s="463"/>
      <c r="T393" s="463"/>
    </row>
    <row r="394" spans="1:240" s="258" customFormat="1" ht="6" customHeight="1">
      <c r="A394" s="216"/>
      <c r="B394" s="62"/>
      <c r="C394" s="832"/>
      <c r="D394" s="832"/>
      <c r="E394" s="831"/>
      <c r="F394" s="831"/>
      <c r="G394" s="831"/>
      <c r="H394" s="831"/>
      <c r="I394" s="831"/>
      <c r="J394" s="831"/>
      <c r="K394" s="832"/>
      <c r="L394" s="831"/>
      <c r="M394" s="51"/>
      <c r="N394" s="51"/>
      <c r="O394" s="51"/>
      <c r="P394" s="51"/>
      <c r="Q394" s="51"/>
      <c r="R394" s="379"/>
      <c r="S394" s="463"/>
      <c r="T394" s="463"/>
    </row>
    <row r="395" spans="1:240" ht="24" customHeight="1">
      <c r="A395" s="534"/>
      <c r="B395" s="1720" t="s">
        <v>6</v>
      </c>
      <c r="C395" s="1728"/>
      <c r="D395" s="1728"/>
      <c r="E395" s="1728"/>
      <c r="F395" s="1728"/>
      <c r="G395" s="1728"/>
      <c r="H395" s="1728"/>
      <c r="I395" s="1728"/>
      <c r="J395" s="1728"/>
      <c r="K395" s="1728"/>
      <c r="L395" s="1728"/>
      <c r="M395" s="1721"/>
      <c r="N395" s="1721"/>
      <c r="O395" s="1721"/>
      <c r="P395" s="1721"/>
      <c r="Q395" s="1722"/>
      <c r="R395" s="534"/>
    </row>
    <row r="396" spans="1:240">
      <c r="A396" s="534"/>
      <c r="B396" s="224" t="str">
        <f>B342</f>
        <v>FAPESP,  SETEMBRO DE 2015</v>
      </c>
      <c r="C396" s="832"/>
      <c r="D396" s="832"/>
      <c r="E396" s="831"/>
      <c r="F396" s="831"/>
      <c r="G396" s="831"/>
      <c r="H396" s="831"/>
      <c r="I396" s="831"/>
      <c r="J396" s="831"/>
      <c r="K396" s="832"/>
      <c r="L396" s="831"/>
      <c r="O396" s="1723">
        <v>3</v>
      </c>
      <c r="P396" s="1723"/>
      <c r="Q396" s="1723"/>
      <c r="R396" s="534"/>
    </row>
    <row r="397" spans="1:240" ht="18">
      <c r="A397" s="534"/>
      <c r="B397" s="310" t="str">
        <f>B343</f>
        <v>4- MATERIAL DE CONSUMO IMPORTADO</v>
      </c>
      <c r="C397" s="832"/>
      <c r="D397" s="832"/>
      <c r="E397" s="831"/>
      <c r="F397" s="831"/>
      <c r="G397" s="831"/>
      <c r="H397" s="831"/>
      <c r="I397" s="831"/>
      <c r="J397" s="831"/>
      <c r="K397" s="832"/>
      <c r="L397" s="831"/>
      <c r="R397" s="534"/>
      <c r="S397" s="474"/>
    </row>
    <row r="398" spans="1:240" s="87" customFormat="1" ht="14.25" customHeight="1">
      <c r="A398" s="370"/>
      <c r="B398" s="1686" t="s">
        <v>1</v>
      </c>
      <c r="C398" s="1730" t="s">
        <v>8</v>
      </c>
      <c r="D398" s="1731"/>
      <c r="E398" s="1731"/>
      <c r="F398" s="1731"/>
      <c r="G398" s="1731"/>
      <c r="H398" s="1731"/>
      <c r="I398" s="1731"/>
      <c r="J398" s="1731"/>
      <c r="K398" s="1731"/>
      <c r="L398" s="1644" t="s">
        <v>53</v>
      </c>
      <c r="M398" s="1653" t="s">
        <v>118</v>
      </c>
      <c r="N398" s="1634"/>
      <c r="O398" s="1671" t="s">
        <v>119</v>
      </c>
      <c r="P398" s="1672"/>
      <c r="Q398" s="1739" t="s">
        <v>2</v>
      </c>
      <c r="R398" s="349"/>
      <c r="S398" s="472"/>
      <c r="T398" s="468"/>
    </row>
    <row r="399" spans="1:240" s="87" customFormat="1" ht="17.25" customHeight="1">
      <c r="A399" s="370"/>
      <c r="B399" s="1729"/>
      <c r="C399" s="1732"/>
      <c r="D399" s="1733"/>
      <c r="E399" s="1733"/>
      <c r="F399" s="1733"/>
      <c r="G399" s="1733"/>
      <c r="H399" s="1733"/>
      <c r="I399" s="1733"/>
      <c r="J399" s="1733"/>
      <c r="K399" s="1733"/>
      <c r="L399" s="1734"/>
      <c r="M399" s="1735"/>
      <c r="N399" s="1736"/>
      <c r="O399" s="1737"/>
      <c r="P399" s="1738"/>
      <c r="Q399" s="1739"/>
      <c r="R399" s="349"/>
      <c r="S399" s="472"/>
      <c r="T399" s="468"/>
    </row>
    <row r="400" spans="1:240" s="258" customFormat="1" ht="24" customHeight="1">
      <c r="A400" s="216"/>
      <c r="B400" s="273"/>
      <c r="C400" s="1692"/>
      <c r="D400" s="1693"/>
      <c r="E400" s="1693"/>
      <c r="F400" s="1693"/>
      <c r="G400" s="1693"/>
      <c r="H400" s="1693"/>
      <c r="I400" s="1693"/>
      <c r="J400" s="1693"/>
      <c r="K400" s="1693"/>
      <c r="L400" s="941"/>
      <c r="M400" s="1724"/>
      <c r="N400" s="1725"/>
      <c r="O400" s="1726" t="str">
        <f>IF(ISERROR(INDEX($T$247:$T$252,MATCH(L400,$S$247:$S$252,0))*M400),"",INDEX($T$247:$T$252,MATCH(L400,$S$247:$S$252,0))*M400)</f>
        <v/>
      </c>
      <c r="P400" s="1727"/>
      <c r="Q400" s="47"/>
      <c r="R400" s="377"/>
      <c r="S400" s="473"/>
      <c r="T400" s="463"/>
      <c r="IE400" s="72"/>
      <c r="IF400" s="21"/>
    </row>
    <row r="401" spans="1:240" s="258" customFormat="1" ht="24" customHeight="1">
      <c r="A401" s="216"/>
      <c r="B401" s="273"/>
      <c r="C401" s="1692"/>
      <c r="D401" s="1693"/>
      <c r="E401" s="1693"/>
      <c r="F401" s="1693"/>
      <c r="G401" s="1693"/>
      <c r="H401" s="1693"/>
      <c r="I401" s="1693"/>
      <c r="J401" s="1693"/>
      <c r="K401" s="1693"/>
      <c r="L401" s="941"/>
      <c r="M401" s="1724"/>
      <c r="N401" s="1725"/>
      <c r="O401" s="1726" t="str">
        <f t="shared" ref="O401:O447" si="7">IF(ISERROR(INDEX($T$247:$T$252,MATCH(L401,$S$247:$S$252,0))*M401),"",INDEX($T$247:$T$252,MATCH(L401,$S$247:$S$252,0))*M401)</f>
        <v/>
      </c>
      <c r="P401" s="1727"/>
      <c r="Q401" s="47"/>
      <c r="R401" s="377"/>
      <c r="S401" s="473"/>
      <c r="T401" s="463"/>
      <c r="IE401" s="72"/>
      <c r="IF401" s="21"/>
    </row>
    <row r="402" spans="1:240" s="258" customFormat="1" ht="24" customHeight="1">
      <c r="A402" s="216"/>
      <c r="B402" s="273"/>
      <c r="C402" s="1692"/>
      <c r="D402" s="1693"/>
      <c r="E402" s="1693"/>
      <c r="F402" s="1693"/>
      <c r="G402" s="1693"/>
      <c r="H402" s="1693"/>
      <c r="I402" s="1693"/>
      <c r="J402" s="1693"/>
      <c r="K402" s="1693"/>
      <c r="L402" s="941"/>
      <c r="M402" s="1724"/>
      <c r="N402" s="1725"/>
      <c r="O402" s="1726" t="str">
        <f t="shared" si="7"/>
        <v/>
      </c>
      <c r="P402" s="1727"/>
      <c r="Q402" s="47"/>
      <c r="R402" s="377"/>
      <c r="S402" s="473"/>
      <c r="T402" s="463"/>
      <c r="IE402" s="72"/>
      <c r="IF402" s="21"/>
    </row>
    <row r="403" spans="1:240" s="258" customFormat="1" ht="24" customHeight="1">
      <c r="A403" s="216"/>
      <c r="B403" s="273"/>
      <c r="C403" s="1692"/>
      <c r="D403" s="1693"/>
      <c r="E403" s="1693"/>
      <c r="F403" s="1693"/>
      <c r="G403" s="1693"/>
      <c r="H403" s="1693"/>
      <c r="I403" s="1693"/>
      <c r="J403" s="1693"/>
      <c r="K403" s="1693"/>
      <c r="L403" s="941"/>
      <c r="M403" s="1724"/>
      <c r="N403" s="1725"/>
      <c r="O403" s="1726" t="str">
        <f t="shared" si="7"/>
        <v/>
      </c>
      <c r="P403" s="1727"/>
      <c r="Q403" s="47"/>
      <c r="R403" s="377"/>
      <c r="S403" s="473"/>
      <c r="T403" s="463"/>
      <c r="IE403" s="72"/>
      <c r="IF403" s="21"/>
    </row>
    <row r="404" spans="1:240" s="258" customFormat="1" ht="24" customHeight="1">
      <c r="A404" s="216"/>
      <c r="B404" s="273"/>
      <c r="C404" s="1692"/>
      <c r="D404" s="1693"/>
      <c r="E404" s="1693"/>
      <c r="F404" s="1693"/>
      <c r="G404" s="1693"/>
      <c r="H404" s="1693"/>
      <c r="I404" s="1693"/>
      <c r="J404" s="1693"/>
      <c r="K404" s="1693"/>
      <c r="L404" s="941"/>
      <c r="M404" s="1724"/>
      <c r="N404" s="1725"/>
      <c r="O404" s="1726" t="str">
        <f t="shared" si="7"/>
        <v/>
      </c>
      <c r="P404" s="1727"/>
      <c r="Q404" s="47"/>
      <c r="R404" s="377"/>
      <c r="S404" s="473"/>
      <c r="T404" s="463"/>
      <c r="IE404" s="72"/>
      <c r="IF404" s="21"/>
    </row>
    <row r="405" spans="1:240" s="258" customFormat="1" ht="24" customHeight="1">
      <c r="A405" s="216"/>
      <c r="B405" s="273"/>
      <c r="C405" s="1692"/>
      <c r="D405" s="1693"/>
      <c r="E405" s="1693"/>
      <c r="F405" s="1693"/>
      <c r="G405" s="1693"/>
      <c r="H405" s="1693"/>
      <c r="I405" s="1693"/>
      <c r="J405" s="1693"/>
      <c r="K405" s="1693"/>
      <c r="L405" s="941"/>
      <c r="M405" s="1724"/>
      <c r="N405" s="1725"/>
      <c r="O405" s="1726" t="str">
        <f t="shared" si="7"/>
        <v/>
      </c>
      <c r="P405" s="1727"/>
      <c r="Q405" s="47"/>
      <c r="R405" s="377"/>
      <c r="S405" s="463"/>
      <c r="T405" s="463"/>
      <c r="IE405" s="72"/>
      <c r="IF405" s="21"/>
    </row>
    <row r="406" spans="1:240" s="258" customFormat="1" ht="24" customHeight="1">
      <c r="A406" s="216"/>
      <c r="B406" s="273"/>
      <c r="C406" s="1692"/>
      <c r="D406" s="1693"/>
      <c r="E406" s="1693"/>
      <c r="F406" s="1693"/>
      <c r="G406" s="1693"/>
      <c r="H406" s="1693"/>
      <c r="I406" s="1693"/>
      <c r="J406" s="1693"/>
      <c r="K406" s="1693"/>
      <c r="L406" s="941"/>
      <c r="M406" s="1724"/>
      <c r="N406" s="1725"/>
      <c r="O406" s="1726" t="str">
        <f t="shared" si="7"/>
        <v/>
      </c>
      <c r="P406" s="1727"/>
      <c r="Q406" s="47"/>
      <c r="R406" s="377"/>
      <c r="S406" s="463"/>
      <c r="T406" s="463"/>
      <c r="IE406" s="21"/>
      <c r="IF406" s="21"/>
    </row>
    <row r="407" spans="1:240" s="258" customFormat="1" ht="24" customHeight="1">
      <c r="A407" s="216"/>
      <c r="B407" s="273"/>
      <c r="C407" s="1692"/>
      <c r="D407" s="1693"/>
      <c r="E407" s="1693"/>
      <c r="F407" s="1693"/>
      <c r="G407" s="1693"/>
      <c r="H407" s="1693"/>
      <c r="I407" s="1693"/>
      <c r="J407" s="1693"/>
      <c r="K407" s="1693"/>
      <c r="L407" s="941"/>
      <c r="M407" s="1724"/>
      <c r="N407" s="1725"/>
      <c r="O407" s="1726" t="str">
        <f t="shared" si="7"/>
        <v/>
      </c>
      <c r="P407" s="1727"/>
      <c r="Q407" s="47"/>
      <c r="R407" s="377"/>
      <c r="S407" s="463"/>
      <c r="T407" s="463"/>
      <c r="IE407" s="21"/>
      <c r="IF407" s="21"/>
    </row>
    <row r="408" spans="1:240" s="258" customFormat="1" ht="24" customHeight="1">
      <c r="A408" s="216"/>
      <c r="B408" s="273"/>
      <c r="C408" s="1692"/>
      <c r="D408" s="1693"/>
      <c r="E408" s="1693"/>
      <c r="F408" s="1693"/>
      <c r="G408" s="1693"/>
      <c r="H408" s="1693"/>
      <c r="I408" s="1693"/>
      <c r="J408" s="1693"/>
      <c r="K408" s="1693"/>
      <c r="L408" s="941"/>
      <c r="M408" s="1724"/>
      <c r="N408" s="1725"/>
      <c r="O408" s="1726" t="str">
        <f t="shared" si="7"/>
        <v/>
      </c>
      <c r="P408" s="1727"/>
      <c r="Q408" s="47"/>
      <c r="R408" s="377"/>
      <c r="S408" s="463"/>
      <c r="T408" s="463"/>
    </row>
    <row r="409" spans="1:240" s="258" customFormat="1" ht="24" customHeight="1">
      <c r="A409" s="216"/>
      <c r="B409" s="273"/>
      <c r="C409" s="1692"/>
      <c r="D409" s="1693"/>
      <c r="E409" s="1693"/>
      <c r="F409" s="1693"/>
      <c r="G409" s="1693"/>
      <c r="H409" s="1693"/>
      <c r="I409" s="1693"/>
      <c r="J409" s="1693"/>
      <c r="K409" s="1693"/>
      <c r="L409" s="941"/>
      <c r="M409" s="1724"/>
      <c r="N409" s="1725"/>
      <c r="O409" s="1726" t="str">
        <f t="shared" si="7"/>
        <v/>
      </c>
      <c r="P409" s="1727"/>
      <c r="Q409" s="47"/>
      <c r="R409" s="377"/>
      <c r="S409" s="463"/>
      <c r="T409" s="463"/>
    </row>
    <row r="410" spans="1:240" s="258" customFormat="1" ht="24" customHeight="1">
      <c r="A410" s="216"/>
      <c r="B410" s="273"/>
      <c r="C410" s="1692"/>
      <c r="D410" s="1693"/>
      <c r="E410" s="1693"/>
      <c r="F410" s="1693"/>
      <c r="G410" s="1693"/>
      <c r="H410" s="1693"/>
      <c r="I410" s="1693"/>
      <c r="J410" s="1693"/>
      <c r="K410" s="1693"/>
      <c r="L410" s="941"/>
      <c r="M410" s="1724"/>
      <c r="N410" s="1725"/>
      <c r="O410" s="1726" t="str">
        <f t="shared" si="7"/>
        <v/>
      </c>
      <c r="P410" s="1727"/>
      <c r="Q410" s="47"/>
      <c r="R410" s="377"/>
      <c r="S410" s="463"/>
      <c r="T410" s="463"/>
    </row>
    <row r="411" spans="1:240" s="258" customFormat="1" ht="24" customHeight="1">
      <c r="A411" s="216"/>
      <c r="B411" s="273"/>
      <c r="C411" s="1692"/>
      <c r="D411" s="1693"/>
      <c r="E411" s="1693"/>
      <c r="F411" s="1693"/>
      <c r="G411" s="1693"/>
      <c r="H411" s="1693"/>
      <c r="I411" s="1693"/>
      <c r="J411" s="1693"/>
      <c r="K411" s="1693"/>
      <c r="L411" s="941"/>
      <c r="M411" s="1724"/>
      <c r="N411" s="1725"/>
      <c r="O411" s="1726" t="str">
        <f t="shared" si="7"/>
        <v/>
      </c>
      <c r="P411" s="1727"/>
      <c r="Q411" s="47"/>
      <c r="R411" s="377"/>
      <c r="S411" s="463"/>
      <c r="T411" s="463"/>
    </row>
    <row r="412" spans="1:240" s="258" customFormat="1" ht="24" customHeight="1">
      <c r="A412" s="216"/>
      <c r="B412" s="273"/>
      <c r="C412" s="1692"/>
      <c r="D412" s="1693"/>
      <c r="E412" s="1693"/>
      <c r="F412" s="1693"/>
      <c r="G412" s="1693"/>
      <c r="H412" s="1693"/>
      <c r="I412" s="1693"/>
      <c r="J412" s="1693"/>
      <c r="K412" s="1693"/>
      <c r="L412" s="941"/>
      <c r="M412" s="1724"/>
      <c r="N412" s="1725"/>
      <c r="O412" s="1726" t="str">
        <f t="shared" si="7"/>
        <v/>
      </c>
      <c r="P412" s="1727"/>
      <c r="Q412" s="47"/>
      <c r="R412" s="377"/>
      <c r="S412" s="463"/>
      <c r="T412" s="463"/>
    </row>
    <row r="413" spans="1:240" s="258" customFormat="1" ht="24" customHeight="1">
      <c r="A413" s="216"/>
      <c r="B413" s="273"/>
      <c r="C413" s="1692"/>
      <c r="D413" s="1693"/>
      <c r="E413" s="1693"/>
      <c r="F413" s="1693"/>
      <c r="G413" s="1693"/>
      <c r="H413" s="1693"/>
      <c r="I413" s="1693"/>
      <c r="J413" s="1693"/>
      <c r="K413" s="1693"/>
      <c r="L413" s="941"/>
      <c r="M413" s="1724"/>
      <c r="N413" s="1725"/>
      <c r="O413" s="1726" t="str">
        <f t="shared" si="7"/>
        <v/>
      </c>
      <c r="P413" s="1727"/>
      <c r="Q413" s="47"/>
      <c r="R413" s="377"/>
      <c r="S413" s="463"/>
      <c r="T413" s="463"/>
    </row>
    <row r="414" spans="1:240" s="258" customFormat="1" ht="24" customHeight="1">
      <c r="A414" s="216"/>
      <c r="B414" s="273"/>
      <c r="C414" s="1692"/>
      <c r="D414" s="1693"/>
      <c r="E414" s="1693"/>
      <c r="F414" s="1693"/>
      <c r="G414" s="1693"/>
      <c r="H414" s="1693"/>
      <c r="I414" s="1693"/>
      <c r="J414" s="1693"/>
      <c r="K414" s="1693"/>
      <c r="L414" s="941"/>
      <c r="M414" s="1724"/>
      <c r="N414" s="1725"/>
      <c r="O414" s="1726" t="str">
        <f t="shared" si="7"/>
        <v/>
      </c>
      <c r="P414" s="1727"/>
      <c r="Q414" s="47"/>
      <c r="R414" s="377"/>
      <c r="S414" s="463"/>
      <c r="T414" s="463"/>
    </row>
    <row r="415" spans="1:240" s="258" customFormat="1" ht="24" customHeight="1">
      <c r="A415" s="216"/>
      <c r="B415" s="273"/>
      <c r="C415" s="1692"/>
      <c r="D415" s="1693"/>
      <c r="E415" s="1693"/>
      <c r="F415" s="1693"/>
      <c r="G415" s="1693"/>
      <c r="H415" s="1693"/>
      <c r="I415" s="1693"/>
      <c r="J415" s="1693"/>
      <c r="K415" s="1693"/>
      <c r="L415" s="941"/>
      <c r="M415" s="1724"/>
      <c r="N415" s="1725"/>
      <c r="O415" s="1726" t="str">
        <f t="shared" si="7"/>
        <v/>
      </c>
      <c r="P415" s="1727"/>
      <c r="Q415" s="47"/>
      <c r="R415" s="377"/>
      <c r="S415" s="463"/>
      <c r="T415" s="463"/>
      <c r="IE415" s="21"/>
      <c r="IF415" s="21"/>
    </row>
    <row r="416" spans="1:240" s="258" customFormat="1" ht="24" customHeight="1">
      <c r="A416" s="216"/>
      <c r="B416" s="273"/>
      <c r="C416" s="1692"/>
      <c r="D416" s="1693"/>
      <c r="E416" s="1693"/>
      <c r="F416" s="1693"/>
      <c r="G416" s="1693"/>
      <c r="H416" s="1693"/>
      <c r="I416" s="1693"/>
      <c r="J416" s="1693"/>
      <c r="K416" s="1693"/>
      <c r="L416" s="941"/>
      <c r="M416" s="1724"/>
      <c r="N416" s="1725"/>
      <c r="O416" s="1726" t="str">
        <f t="shared" si="7"/>
        <v/>
      </c>
      <c r="P416" s="1727"/>
      <c r="Q416" s="47"/>
      <c r="R416" s="377"/>
      <c r="S416" s="463"/>
      <c r="T416" s="463"/>
    </row>
    <row r="417" spans="1:240" s="258" customFormat="1" ht="24" customHeight="1">
      <c r="A417" s="216"/>
      <c r="B417" s="273"/>
      <c r="C417" s="1692"/>
      <c r="D417" s="1693"/>
      <c r="E417" s="1693"/>
      <c r="F417" s="1693"/>
      <c r="G417" s="1693"/>
      <c r="H417" s="1693"/>
      <c r="I417" s="1693"/>
      <c r="J417" s="1693"/>
      <c r="K417" s="1693"/>
      <c r="L417" s="941"/>
      <c r="M417" s="1724"/>
      <c r="N417" s="1725"/>
      <c r="O417" s="1726" t="str">
        <f t="shared" si="7"/>
        <v/>
      </c>
      <c r="P417" s="1727"/>
      <c r="Q417" s="47"/>
      <c r="R417" s="377"/>
      <c r="S417" s="463"/>
      <c r="T417" s="463"/>
    </row>
    <row r="418" spans="1:240" s="258" customFormat="1" ht="24" customHeight="1">
      <c r="A418" s="216"/>
      <c r="B418" s="273"/>
      <c r="C418" s="1692"/>
      <c r="D418" s="1693"/>
      <c r="E418" s="1693"/>
      <c r="F418" s="1693"/>
      <c r="G418" s="1693"/>
      <c r="H418" s="1693"/>
      <c r="I418" s="1693"/>
      <c r="J418" s="1693"/>
      <c r="K418" s="1693"/>
      <c r="L418" s="941"/>
      <c r="M418" s="1724"/>
      <c r="N418" s="1725"/>
      <c r="O418" s="1726" t="str">
        <f t="shared" si="7"/>
        <v/>
      </c>
      <c r="P418" s="1727"/>
      <c r="Q418" s="47"/>
      <c r="R418" s="377"/>
      <c r="S418" s="463"/>
      <c r="T418" s="463"/>
    </row>
    <row r="419" spans="1:240" s="258" customFormat="1" ht="24" customHeight="1">
      <c r="A419" s="216"/>
      <c r="B419" s="273"/>
      <c r="C419" s="1692"/>
      <c r="D419" s="1693"/>
      <c r="E419" s="1693"/>
      <c r="F419" s="1693"/>
      <c r="G419" s="1693"/>
      <c r="H419" s="1693"/>
      <c r="I419" s="1693"/>
      <c r="J419" s="1693"/>
      <c r="K419" s="1693"/>
      <c r="L419" s="941"/>
      <c r="M419" s="1724"/>
      <c r="N419" s="1725"/>
      <c r="O419" s="1726" t="str">
        <f t="shared" si="7"/>
        <v/>
      </c>
      <c r="P419" s="1727"/>
      <c r="Q419" s="47"/>
      <c r="R419" s="377"/>
      <c r="S419" s="463"/>
      <c r="T419" s="463"/>
    </row>
    <row r="420" spans="1:240" s="258" customFormat="1" ht="24" customHeight="1">
      <c r="A420" s="216"/>
      <c r="B420" s="273"/>
      <c r="C420" s="1692"/>
      <c r="D420" s="1693"/>
      <c r="E420" s="1693"/>
      <c r="F420" s="1693"/>
      <c r="G420" s="1693"/>
      <c r="H420" s="1693"/>
      <c r="I420" s="1693"/>
      <c r="J420" s="1693"/>
      <c r="K420" s="1693"/>
      <c r="L420" s="941"/>
      <c r="M420" s="1724"/>
      <c r="N420" s="1725"/>
      <c r="O420" s="1726" t="str">
        <f t="shared" si="7"/>
        <v/>
      </c>
      <c r="P420" s="1727"/>
      <c r="Q420" s="47"/>
      <c r="R420" s="377"/>
      <c r="S420" s="463"/>
      <c r="T420" s="463"/>
    </row>
    <row r="421" spans="1:240" s="258" customFormat="1" ht="24" customHeight="1">
      <c r="A421" s="216"/>
      <c r="B421" s="273"/>
      <c r="C421" s="1692"/>
      <c r="D421" s="1693"/>
      <c r="E421" s="1693"/>
      <c r="F421" s="1693"/>
      <c r="G421" s="1693"/>
      <c r="H421" s="1693"/>
      <c r="I421" s="1693"/>
      <c r="J421" s="1693"/>
      <c r="K421" s="1693"/>
      <c r="L421" s="941"/>
      <c r="M421" s="1724"/>
      <c r="N421" s="1725"/>
      <c r="O421" s="1726" t="str">
        <f t="shared" si="7"/>
        <v/>
      </c>
      <c r="P421" s="1727"/>
      <c r="Q421" s="47"/>
      <c r="R421" s="377"/>
      <c r="S421" s="463"/>
      <c r="T421" s="463"/>
    </row>
    <row r="422" spans="1:240" s="258" customFormat="1" ht="24" customHeight="1">
      <c r="A422" s="216"/>
      <c r="B422" s="273"/>
      <c r="C422" s="1692"/>
      <c r="D422" s="1693"/>
      <c r="E422" s="1693"/>
      <c r="F422" s="1693"/>
      <c r="G422" s="1693"/>
      <c r="H422" s="1693"/>
      <c r="I422" s="1693"/>
      <c r="J422" s="1693"/>
      <c r="K422" s="1693"/>
      <c r="L422" s="941"/>
      <c r="M422" s="1724"/>
      <c r="N422" s="1725"/>
      <c r="O422" s="1726" t="str">
        <f t="shared" si="7"/>
        <v/>
      </c>
      <c r="P422" s="1727"/>
      <c r="Q422" s="47"/>
      <c r="R422" s="377"/>
      <c r="S422" s="463"/>
      <c r="T422" s="463"/>
    </row>
    <row r="423" spans="1:240" s="258" customFormat="1" ht="24" customHeight="1">
      <c r="A423" s="216"/>
      <c r="B423" s="273"/>
      <c r="C423" s="1692"/>
      <c r="D423" s="1693"/>
      <c r="E423" s="1693"/>
      <c r="F423" s="1693"/>
      <c r="G423" s="1693"/>
      <c r="H423" s="1693"/>
      <c r="I423" s="1693"/>
      <c r="J423" s="1693"/>
      <c r="K423" s="1693"/>
      <c r="L423" s="941"/>
      <c r="M423" s="1724"/>
      <c r="N423" s="1725"/>
      <c r="O423" s="1726" t="str">
        <f t="shared" si="7"/>
        <v/>
      </c>
      <c r="P423" s="1727"/>
      <c r="Q423" s="47"/>
      <c r="R423" s="377"/>
      <c r="S423" s="473"/>
      <c r="T423" s="463"/>
      <c r="IE423" s="72"/>
      <c r="IF423" s="21"/>
    </row>
    <row r="424" spans="1:240" s="258" customFormat="1" ht="24" customHeight="1">
      <c r="A424" s="216"/>
      <c r="B424" s="273"/>
      <c r="C424" s="1692"/>
      <c r="D424" s="1693"/>
      <c r="E424" s="1693"/>
      <c r="F424" s="1693"/>
      <c r="G424" s="1693"/>
      <c r="H424" s="1693"/>
      <c r="I424" s="1693"/>
      <c r="J424" s="1693"/>
      <c r="K424" s="1693"/>
      <c r="L424" s="941"/>
      <c r="M424" s="1724"/>
      <c r="N424" s="1725"/>
      <c r="O424" s="1726" t="str">
        <f t="shared" si="7"/>
        <v/>
      </c>
      <c r="P424" s="1727"/>
      <c r="Q424" s="47"/>
      <c r="R424" s="377"/>
      <c r="S424" s="473"/>
      <c r="T424" s="463"/>
      <c r="IE424" s="72"/>
      <c r="IF424" s="21"/>
    </row>
    <row r="425" spans="1:240" s="258" customFormat="1" ht="24" customHeight="1">
      <c r="A425" s="216"/>
      <c r="B425" s="273"/>
      <c r="C425" s="1692"/>
      <c r="D425" s="1693"/>
      <c r="E425" s="1693"/>
      <c r="F425" s="1693"/>
      <c r="G425" s="1693"/>
      <c r="H425" s="1693"/>
      <c r="I425" s="1693"/>
      <c r="J425" s="1693"/>
      <c r="K425" s="1693"/>
      <c r="L425" s="941"/>
      <c r="M425" s="1724"/>
      <c r="N425" s="1725"/>
      <c r="O425" s="1726" t="str">
        <f t="shared" si="7"/>
        <v/>
      </c>
      <c r="P425" s="1727"/>
      <c r="Q425" s="47"/>
      <c r="R425" s="377"/>
      <c r="S425" s="473"/>
      <c r="T425" s="463"/>
      <c r="IE425" s="72"/>
      <c r="IF425" s="21"/>
    </row>
    <row r="426" spans="1:240" s="258" customFormat="1" ht="24" customHeight="1">
      <c r="A426" s="216"/>
      <c r="B426" s="273"/>
      <c r="C426" s="1692"/>
      <c r="D426" s="1693"/>
      <c r="E426" s="1693"/>
      <c r="F426" s="1693"/>
      <c r="G426" s="1693"/>
      <c r="H426" s="1693"/>
      <c r="I426" s="1693"/>
      <c r="J426" s="1693"/>
      <c r="K426" s="1693"/>
      <c r="L426" s="941"/>
      <c r="M426" s="1724"/>
      <c r="N426" s="1725"/>
      <c r="O426" s="1726" t="str">
        <f t="shared" si="7"/>
        <v/>
      </c>
      <c r="P426" s="1727"/>
      <c r="Q426" s="47"/>
      <c r="R426" s="377"/>
      <c r="S426" s="473"/>
      <c r="T426" s="463"/>
      <c r="IE426" s="72"/>
      <c r="IF426" s="21"/>
    </row>
    <row r="427" spans="1:240" s="258" customFormat="1" ht="24" customHeight="1">
      <c r="A427" s="216"/>
      <c r="B427" s="273"/>
      <c r="C427" s="1692"/>
      <c r="D427" s="1693"/>
      <c r="E427" s="1693"/>
      <c r="F427" s="1693"/>
      <c r="G427" s="1693"/>
      <c r="H427" s="1693"/>
      <c r="I427" s="1693"/>
      <c r="J427" s="1693"/>
      <c r="K427" s="1693"/>
      <c r="L427" s="941"/>
      <c r="M427" s="1724"/>
      <c r="N427" s="1725"/>
      <c r="O427" s="1726" t="str">
        <f t="shared" si="7"/>
        <v/>
      </c>
      <c r="P427" s="1727"/>
      <c r="Q427" s="47"/>
      <c r="R427" s="377"/>
      <c r="S427" s="473"/>
      <c r="T427" s="463"/>
      <c r="IE427" s="72"/>
      <c r="IF427" s="21"/>
    </row>
    <row r="428" spans="1:240" s="258" customFormat="1" ht="24" customHeight="1">
      <c r="A428" s="216"/>
      <c r="B428" s="273"/>
      <c r="C428" s="1692"/>
      <c r="D428" s="1693"/>
      <c r="E428" s="1693"/>
      <c r="F428" s="1693"/>
      <c r="G428" s="1693"/>
      <c r="H428" s="1693"/>
      <c r="I428" s="1693"/>
      <c r="J428" s="1693"/>
      <c r="K428" s="1693"/>
      <c r="L428" s="941"/>
      <c r="M428" s="1724"/>
      <c r="N428" s="1725"/>
      <c r="O428" s="1726" t="str">
        <f t="shared" si="7"/>
        <v/>
      </c>
      <c r="P428" s="1727"/>
      <c r="Q428" s="47"/>
      <c r="R428" s="377"/>
      <c r="S428" s="463"/>
      <c r="T428" s="463"/>
      <c r="IE428" s="72"/>
      <c r="IF428" s="21"/>
    </row>
    <row r="429" spans="1:240" s="258" customFormat="1" ht="24" customHeight="1">
      <c r="A429" s="216"/>
      <c r="B429" s="273"/>
      <c r="C429" s="1692"/>
      <c r="D429" s="1693"/>
      <c r="E429" s="1693"/>
      <c r="F429" s="1693"/>
      <c r="G429" s="1693"/>
      <c r="H429" s="1693"/>
      <c r="I429" s="1693"/>
      <c r="J429" s="1693"/>
      <c r="K429" s="1693"/>
      <c r="L429" s="941"/>
      <c r="M429" s="1724"/>
      <c r="N429" s="1725"/>
      <c r="O429" s="1726" t="str">
        <f t="shared" si="7"/>
        <v/>
      </c>
      <c r="P429" s="1727"/>
      <c r="Q429" s="47"/>
      <c r="R429" s="377"/>
      <c r="S429" s="463"/>
      <c r="T429" s="463"/>
      <c r="IE429" s="21"/>
      <c r="IF429" s="21"/>
    </row>
    <row r="430" spans="1:240" s="258" customFormat="1" ht="24" customHeight="1">
      <c r="A430" s="216"/>
      <c r="B430" s="273"/>
      <c r="C430" s="1692"/>
      <c r="D430" s="1693"/>
      <c r="E430" s="1693"/>
      <c r="F430" s="1693"/>
      <c r="G430" s="1693"/>
      <c r="H430" s="1693"/>
      <c r="I430" s="1693"/>
      <c r="J430" s="1693"/>
      <c r="K430" s="1693"/>
      <c r="L430" s="941"/>
      <c r="M430" s="1724"/>
      <c r="N430" s="1725"/>
      <c r="O430" s="1726" t="str">
        <f t="shared" si="7"/>
        <v/>
      </c>
      <c r="P430" s="1727"/>
      <c r="Q430" s="47"/>
      <c r="R430" s="377"/>
      <c r="S430" s="463"/>
      <c r="T430" s="463"/>
      <c r="IE430" s="21"/>
      <c r="IF430" s="21"/>
    </row>
    <row r="431" spans="1:240" s="258" customFormat="1" ht="24" customHeight="1">
      <c r="A431" s="216"/>
      <c r="B431" s="273"/>
      <c r="C431" s="1692"/>
      <c r="D431" s="1693"/>
      <c r="E431" s="1693"/>
      <c r="F431" s="1693"/>
      <c r="G431" s="1693"/>
      <c r="H431" s="1693"/>
      <c r="I431" s="1693"/>
      <c r="J431" s="1693"/>
      <c r="K431" s="1693"/>
      <c r="L431" s="941"/>
      <c r="M431" s="1724"/>
      <c r="N431" s="1725"/>
      <c r="O431" s="1726" t="str">
        <f t="shared" si="7"/>
        <v/>
      </c>
      <c r="P431" s="1727"/>
      <c r="Q431" s="47"/>
      <c r="R431" s="377"/>
      <c r="S431" s="463"/>
      <c r="T431" s="463"/>
    </row>
    <row r="432" spans="1:240" s="258" customFormat="1" ht="24" customHeight="1">
      <c r="A432" s="216"/>
      <c r="B432" s="273"/>
      <c r="C432" s="1692"/>
      <c r="D432" s="1693"/>
      <c r="E432" s="1693"/>
      <c r="F432" s="1693"/>
      <c r="G432" s="1693"/>
      <c r="H432" s="1693"/>
      <c r="I432" s="1693"/>
      <c r="J432" s="1693"/>
      <c r="K432" s="1693"/>
      <c r="L432" s="941"/>
      <c r="M432" s="1724"/>
      <c r="N432" s="1725"/>
      <c r="O432" s="1726" t="str">
        <f t="shared" si="7"/>
        <v/>
      </c>
      <c r="P432" s="1727"/>
      <c r="Q432" s="47"/>
      <c r="R432" s="377"/>
      <c r="S432" s="463"/>
      <c r="T432" s="463"/>
    </row>
    <row r="433" spans="1:240" s="258" customFormat="1" ht="24" customHeight="1">
      <c r="A433" s="216"/>
      <c r="B433" s="273"/>
      <c r="C433" s="1692"/>
      <c r="D433" s="1693"/>
      <c r="E433" s="1693"/>
      <c r="F433" s="1693"/>
      <c r="G433" s="1693"/>
      <c r="H433" s="1693"/>
      <c r="I433" s="1693"/>
      <c r="J433" s="1693"/>
      <c r="K433" s="1693"/>
      <c r="L433" s="941"/>
      <c r="M433" s="1724"/>
      <c r="N433" s="1725"/>
      <c r="O433" s="1726" t="str">
        <f t="shared" si="7"/>
        <v/>
      </c>
      <c r="P433" s="1727"/>
      <c r="Q433" s="47"/>
      <c r="R433" s="377"/>
      <c r="S433" s="463"/>
      <c r="T433" s="463"/>
    </row>
    <row r="434" spans="1:240" s="258" customFormat="1" ht="24" customHeight="1">
      <c r="A434" s="216"/>
      <c r="B434" s="273"/>
      <c r="C434" s="1692"/>
      <c r="D434" s="1693"/>
      <c r="E434" s="1693"/>
      <c r="F434" s="1693"/>
      <c r="G434" s="1693"/>
      <c r="H434" s="1693"/>
      <c r="I434" s="1693"/>
      <c r="J434" s="1693"/>
      <c r="K434" s="1693"/>
      <c r="L434" s="539"/>
      <c r="M434" s="1724"/>
      <c r="N434" s="1725"/>
      <c r="O434" s="1726" t="str">
        <f t="shared" si="7"/>
        <v/>
      </c>
      <c r="P434" s="1727"/>
      <c r="Q434" s="47"/>
      <c r="R434" s="377"/>
      <c r="S434" s="463"/>
      <c r="T434" s="463"/>
    </row>
    <row r="435" spans="1:240" s="258" customFormat="1" ht="24" customHeight="1">
      <c r="A435" s="216"/>
      <c r="B435" s="273"/>
      <c r="C435" s="1692"/>
      <c r="D435" s="1693"/>
      <c r="E435" s="1693"/>
      <c r="F435" s="1693"/>
      <c r="G435" s="1693"/>
      <c r="H435" s="1693"/>
      <c r="I435" s="1693"/>
      <c r="J435" s="1693"/>
      <c r="K435" s="1693"/>
      <c r="L435" s="539"/>
      <c r="M435" s="1724"/>
      <c r="N435" s="1725"/>
      <c r="O435" s="1726" t="str">
        <f t="shared" si="7"/>
        <v/>
      </c>
      <c r="P435" s="1727"/>
      <c r="Q435" s="47"/>
      <c r="R435" s="377"/>
      <c r="S435" s="463"/>
      <c r="T435" s="463"/>
    </row>
    <row r="436" spans="1:240" s="258" customFormat="1" ht="24" customHeight="1">
      <c r="A436" s="216"/>
      <c r="B436" s="273"/>
      <c r="C436" s="1692"/>
      <c r="D436" s="1693"/>
      <c r="E436" s="1693"/>
      <c r="F436" s="1693"/>
      <c r="G436" s="1693"/>
      <c r="H436" s="1693"/>
      <c r="I436" s="1693"/>
      <c r="J436" s="1693"/>
      <c r="K436" s="1693"/>
      <c r="L436" s="539"/>
      <c r="M436" s="1724"/>
      <c r="N436" s="1725"/>
      <c r="O436" s="1726" t="str">
        <f t="shared" si="7"/>
        <v/>
      </c>
      <c r="P436" s="1727"/>
      <c r="Q436" s="47"/>
      <c r="R436" s="377"/>
      <c r="S436" s="463"/>
      <c r="T436" s="463"/>
      <c r="IE436" s="21"/>
      <c r="IF436" s="21"/>
    </row>
    <row r="437" spans="1:240" s="258" customFormat="1" ht="24" customHeight="1">
      <c r="A437" s="216"/>
      <c r="B437" s="273"/>
      <c r="C437" s="1692"/>
      <c r="D437" s="1693"/>
      <c r="E437" s="1693"/>
      <c r="F437" s="1693"/>
      <c r="G437" s="1693"/>
      <c r="H437" s="1693"/>
      <c r="I437" s="1693"/>
      <c r="J437" s="1693"/>
      <c r="K437" s="1693"/>
      <c r="L437" s="539"/>
      <c r="M437" s="1724"/>
      <c r="N437" s="1725"/>
      <c r="O437" s="1726" t="str">
        <f t="shared" si="7"/>
        <v/>
      </c>
      <c r="P437" s="1727"/>
      <c r="Q437" s="47"/>
      <c r="R437" s="377"/>
      <c r="S437" s="463"/>
      <c r="T437" s="463"/>
    </row>
    <row r="438" spans="1:240" s="258" customFormat="1" ht="24" customHeight="1">
      <c r="A438" s="216"/>
      <c r="B438" s="273"/>
      <c r="C438" s="1692"/>
      <c r="D438" s="1693"/>
      <c r="E438" s="1693"/>
      <c r="F438" s="1693"/>
      <c r="G438" s="1693"/>
      <c r="H438" s="1693"/>
      <c r="I438" s="1693"/>
      <c r="J438" s="1693"/>
      <c r="K438" s="1693"/>
      <c r="L438" s="539"/>
      <c r="M438" s="1724"/>
      <c r="N438" s="1725"/>
      <c r="O438" s="1726" t="str">
        <f t="shared" si="7"/>
        <v/>
      </c>
      <c r="P438" s="1727"/>
      <c r="Q438" s="47"/>
      <c r="R438" s="377"/>
      <c r="S438" s="463"/>
      <c r="T438" s="463"/>
    </row>
    <row r="439" spans="1:240" s="258" customFormat="1" ht="24" customHeight="1">
      <c r="A439" s="216"/>
      <c r="B439" s="273"/>
      <c r="C439" s="1692"/>
      <c r="D439" s="1693"/>
      <c r="E439" s="1693"/>
      <c r="F439" s="1693"/>
      <c r="G439" s="1693"/>
      <c r="H439" s="1693"/>
      <c r="I439" s="1693"/>
      <c r="J439" s="1693"/>
      <c r="K439" s="1693"/>
      <c r="L439" s="539"/>
      <c r="M439" s="1724"/>
      <c r="N439" s="1725"/>
      <c r="O439" s="1726" t="str">
        <f t="shared" si="7"/>
        <v/>
      </c>
      <c r="P439" s="1727"/>
      <c r="Q439" s="47"/>
      <c r="R439" s="377"/>
      <c r="S439" s="463"/>
      <c r="T439" s="463"/>
    </row>
    <row r="440" spans="1:240" s="258" customFormat="1" ht="24" customHeight="1">
      <c r="A440" s="216"/>
      <c r="B440" s="273"/>
      <c r="C440" s="1692"/>
      <c r="D440" s="1693"/>
      <c r="E440" s="1693"/>
      <c r="F440" s="1693"/>
      <c r="G440" s="1693"/>
      <c r="H440" s="1693"/>
      <c r="I440" s="1693"/>
      <c r="J440" s="1693"/>
      <c r="K440" s="1693"/>
      <c r="L440" s="539"/>
      <c r="M440" s="1724"/>
      <c r="N440" s="1725"/>
      <c r="O440" s="1726" t="str">
        <f t="shared" si="7"/>
        <v/>
      </c>
      <c r="P440" s="1727"/>
      <c r="Q440" s="47"/>
      <c r="R440" s="377"/>
      <c r="S440" s="463"/>
      <c r="T440" s="463"/>
    </row>
    <row r="441" spans="1:240" s="258" customFormat="1" ht="24" customHeight="1">
      <c r="A441" s="216"/>
      <c r="B441" s="273"/>
      <c r="C441" s="1692"/>
      <c r="D441" s="1693"/>
      <c r="E441" s="1693"/>
      <c r="F441" s="1693"/>
      <c r="G441" s="1693"/>
      <c r="H441" s="1693"/>
      <c r="I441" s="1693"/>
      <c r="J441" s="1693"/>
      <c r="K441" s="1693"/>
      <c r="L441" s="539"/>
      <c r="M441" s="1724"/>
      <c r="N441" s="1725"/>
      <c r="O441" s="1726" t="str">
        <f t="shared" si="7"/>
        <v/>
      </c>
      <c r="P441" s="1727"/>
      <c r="Q441" s="47"/>
      <c r="R441" s="377"/>
      <c r="S441" s="463"/>
      <c r="T441" s="463"/>
    </row>
    <row r="442" spans="1:240" s="258" customFormat="1" ht="24" customHeight="1">
      <c r="A442" s="216"/>
      <c r="B442" s="273"/>
      <c r="C442" s="1692"/>
      <c r="D442" s="1693"/>
      <c r="E442" s="1693"/>
      <c r="F442" s="1693"/>
      <c r="G442" s="1693"/>
      <c r="H442" s="1693"/>
      <c r="I442" s="1693"/>
      <c r="J442" s="1693"/>
      <c r="K442" s="1693"/>
      <c r="L442" s="539"/>
      <c r="M442" s="1724"/>
      <c r="N442" s="1725"/>
      <c r="O442" s="1726" t="str">
        <f t="shared" si="7"/>
        <v/>
      </c>
      <c r="P442" s="1727"/>
      <c r="Q442" s="47"/>
      <c r="R442" s="377"/>
      <c r="S442" s="463"/>
      <c r="T442" s="463"/>
    </row>
    <row r="443" spans="1:240" s="258" customFormat="1" ht="24" customHeight="1">
      <c r="A443" s="216"/>
      <c r="B443" s="273"/>
      <c r="C443" s="1692"/>
      <c r="D443" s="1693"/>
      <c r="E443" s="1693"/>
      <c r="F443" s="1693"/>
      <c r="G443" s="1693"/>
      <c r="H443" s="1693"/>
      <c r="I443" s="1693"/>
      <c r="J443" s="1693"/>
      <c r="K443" s="1693"/>
      <c r="L443" s="539"/>
      <c r="M443" s="1724"/>
      <c r="N443" s="1725"/>
      <c r="O443" s="1726" t="str">
        <f t="shared" si="7"/>
        <v/>
      </c>
      <c r="P443" s="1727"/>
      <c r="Q443" s="47"/>
      <c r="R443" s="377"/>
      <c r="S443" s="463"/>
      <c r="T443" s="463"/>
    </row>
    <row r="444" spans="1:240" s="258" customFormat="1" ht="24" customHeight="1">
      <c r="A444" s="216"/>
      <c r="B444" s="273"/>
      <c r="C444" s="1692"/>
      <c r="D444" s="1693"/>
      <c r="E444" s="1693"/>
      <c r="F444" s="1693"/>
      <c r="G444" s="1693"/>
      <c r="H444" s="1693"/>
      <c r="I444" s="1693"/>
      <c r="J444" s="1693"/>
      <c r="K444" s="1693"/>
      <c r="L444" s="539"/>
      <c r="M444" s="1724"/>
      <c r="N444" s="1725"/>
      <c r="O444" s="1726" t="str">
        <f t="shared" si="7"/>
        <v/>
      </c>
      <c r="P444" s="1727"/>
      <c r="Q444" s="47"/>
      <c r="R444" s="377"/>
      <c r="S444" s="463"/>
      <c r="T444" s="463"/>
    </row>
    <row r="445" spans="1:240" s="258" customFormat="1" ht="24" customHeight="1">
      <c r="A445" s="216"/>
      <c r="B445" s="273"/>
      <c r="C445" s="1692"/>
      <c r="D445" s="1693"/>
      <c r="E445" s="1693"/>
      <c r="F445" s="1693"/>
      <c r="G445" s="1693"/>
      <c r="H445" s="1693"/>
      <c r="I445" s="1693"/>
      <c r="J445" s="1693"/>
      <c r="K445" s="1693"/>
      <c r="L445" s="539"/>
      <c r="M445" s="1724"/>
      <c r="N445" s="1725"/>
      <c r="O445" s="1726" t="str">
        <f t="shared" si="7"/>
        <v/>
      </c>
      <c r="P445" s="1727"/>
      <c r="Q445" s="47"/>
      <c r="R445" s="377"/>
      <c r="S445" s="463"/>
      <c r="T445" s="463"/>
    </row>
    <row r="446" spans="1:240" s="258" customFormat="1" ht="24" customHeight="1">
      <c r="A446" s="216"/>
      <c r="B446" s="273"/>
      <c r="C446" s="1692"/>
      <c r="D446" s="1693"/>
      <c r="E446" s="1693"/>
      <c r="F446" s="1693"/>
      <c r="G446" s="1693"/>
      <c r="H446" s="1693"/>
      <c r="I446" s="1693"/>
      <c r="J446" s="1693"/>
      <c r="K446" s="1693"/>
      <c r="L446" s="539"/>
      <c r="M446" s="1724"/>
      <c r="N446" s="1725"/>
      <c r="O446" s="1726" t="str">
        <f t="shared" si="7"/>
        <v/>
      </c>
      <c r="P446" s="1727"/>
      <c r="Q446" s="47"/>
      <c r="R446" s="377"/>
      <c r="S446" s="463"/>
      <c r="T446" s="463"/>
    </row>
    <row r="447" spans="1:240" s="258" customFormat="1" ht="24" customHeight="1">
      <c r="A447" s="216"/>
      <c r="B447" s="273"/>
      <c r="C447" s="1692"/>
      <c r="D447" s="1693"/>
      <c r="E447" s="1693"/>
      <c r="F447" s="1693"/>
      <c r="G447" s="1693"/>
      <c r="H447" s="1693"/>
      <c r="I447" s="1693"/>
      <c r="J447" s="1693"/>
      <c r="K447" s="1693"/>
      <c r="L447" s="539"/>
      <c r="M447" s="1724"/>
      <c r="N447" s="1725"/>
      <c r="O447" s="1726" t="str">
        <f t="shared" si="7"/>
        <v/>
      </c>
      <c r="P447" s="1727"/>
      <c r="Q447" s="47"/>
      <c r="R447" s="377"/>
      <c r="S447" s="463"/>
      <c r="T447" s="463"/>
    </row>
    <row r="448" spans="1:240" s="258" customFormat="1" ht="6" customHeight="1">
      <c r="A448" s="216"/>
      <c r="B448" s="62"/>
      <c r="C448" s="62"/>
      <c r="D448" s="832"/>
      <c r="E448" s="831"/>
      <c r="F448" s="831"/>
      <c r="G448" s="831"/>
      <c r="H448" s="831"/>
      <c r="I448" s="831"/>
      <c r="J448" s="831"/>
      <c r="K448" s="832"/>
      <c r="L448" s="51"/>
      <c r="M448" s="51"/>
      <c r="N448" s="51"/>
      <c r="O448" s="51"/>
      <c r="P448" s="51"/>
      <c r="Q448" s="51"/>
      <c r="R448" s="379"/>
      <c r="S448" s="463"/>
      <c r="T448" s="463"/>
    </row>
    <row r="449" spans="1:49" ht="24" customHeight="1">
      <c r="A449" s="534"/>
      <c r="B449" s="1720" t="s">
        <v>6</v>
      </c>
      <c r="C449" s="1721"/>
      <c r="D449" s="1728"/>
      <c r="E449" s="1728"/>
      <c r="F449" s="1728"/>
      <c r="G449" s="1728"/>
      <c r="H449" s="1728"/>
      <c r="I449" s="1728"/>
      <c r="J449" s="1728"/>
      <c r="K449" s="1728"/>
      <c r="L449" s="1721"/>
      <c r="M449" s="1721"/>
      <c r="N449" s="1721"/>
      <c r="O449" s="1721"/>
      <c r="P449" s="1721"/>
      <c r="Q449" s="1722"/>
      <c r="R449" s="534"/>
    </row>
    <row r="450" spans="1:49">
      <c r="A450" s="534"/>
      <c r="B450" s="224" t="str">
        <f>B396</f>
        <v>FAPESP,  SETEMBRO DE 2015</v>
      </c>
      <c r="D450" s="832"/>
      <c r="E450" s="831"/>
      <c r="F450" s="831"/>
      <c r="G450" s="831"/>
      <c r="H450" s="831"/>
      <c r="I450" s="831"/>
      <c r="J450" s="831"/>
      <c r="K450" s="832"/>
      <c r="O450" s="1723">
        <v>4</v>
      </c>
      <c r="P450" s="1723"/>
      <c r="Q450" s="1723"/>
      <c r="R450" s="534"/>
    </row>
    <row r="451" spans="1:49">
      <c r="A451" s="523"/>
      <c r="C451" s="832"/>
      <c r="D451" s="832"/>
      <c r="E451" s="831"/>
      <c r="F451" s="831"/>
      <c r="G451" s="831"/>
      <c r="H451" s="831"/>
      <c r="I451" s="831"/>
      <c r="J451" s="831"/>
      <c r="K451" s="832"/>
      <c r="L451" s="831"/>
      <c r="R451" s="523"/>
    </row>
    <row r="452" spans="1:49" s="4" customFormat="1" ht="12.75" customHeight="1">
      <c r="A452" s="366"/>
      <c r="B452" s="62"/>
      <c r="C452" s="832"/>
      <c r="D452" s="832"/>
      <c r="E452" s="831"/>
      <c r="F452" s="831"/>
      <c r="G452" s="831"/>
      <c r="H452" s="831"/>
      <c r="I452" s="831"/>
      <c r="J452" s="831"/>
      <c r="K452" s="832"/>
      <c r="L452" s="831"/>
      <c r="M452" s="50"/>
      <c r="N452" s="50"/>
      <c r="O452" s="1600"/>
      <c r="P452" s="1600"/>
      <c r="Q452" s="1600"/>
      <c r="R452" s="341"/>
      <c r="S452" s="463"/>
      <c r="T452" s="463"/>
    </row>
    <row r="453" spans="1:49" s="4" customFormat="1" ht="12.75" customHeight="1">
      <c r="A453" s="366"/>
      <c r="B453" s="62"/>
      <c r="C453" s="832"/>
      <c r="D453" s="832"/>
      <c r="E453" s="831"/>
      <c r="F453" s="831"/>
      <c r="G453" s="831"/>
      <c r="H453" s="831"/>
      <c r="I453" s="831"/>
      <c r="J453" s="831"/>
      <c r="K453" s="832"/>
      <c r="L453" s="831"/>
      <c r="M453" s="50"/>
      <c r="N453" s="50"/>
      <c r="O453" s="50"/>
      <c r="P453" s="50"/>
      <c r="Q453" s="50"/>
      <c r="R453" s="341"/>
      <c r="S453" s="463"/>
      <c r="T453" s="463"/>
    </row>
    <row r="454" spans="1:49" s="4" customFormat="1" ht="12.75" customHeight="1">
      <c r="A454" s="366"/>
      <c r="B454" s="62"/>
      <c r="C454" s="832"/>
      <c r="D454" s="832"/>
      <c r="E454" s="831"/>
      <c r="F454" s="831"/>
      <c r="G454" s="831"/>
      <c r="H454" s="831"/>
      <c r="I454" s="831"/>
      <c r="J454" s="831"/>
      <c r="K454" s="832"/>
      <c r="L454" s="831"/>
      <c r="M454" s="50"/>
      <c r="N454" s="50"/>
      <c r="O454" s="50"/>
      <c r="P454" s="50"/>
      <c r="Q454" s="50"/>
      <c r="R454" s="341"/>
      <c r="S454" s="463"/>
      <c r="T454" s="463"/>
    </row>
    <row r="455" spans="1:49" s="4" customFormat="1" ht="12.75" customHeight="1">
      <c r="A455" s="366"/>
      <c r="B455" s="62"/>
      <c r="C455" s="832"/>
      <c r="D455" s="832"/>
      <c r="E455" s="831"/>
      <c r="F455" s="831"/>
      <c r="G455" s="831"/>
      <c r="H455" s="831"/>
      <c r="I455" s="831"/>
      <c r="J455" s="831"/>
      <c r="K455" s="832"/>
      <c r="L455" s="831"/>
      <c r="M455" s="50"/>
      <c r="N455" s="50"/>
      <c r="O455" s="50"/>
      <c r="P455" s="50"/>
      <c r="Q455" s="50"/>
      <c r="R455" s="341"/>
      <c r="S455" s="463"/>
      <c r="T455" s="463"/>
    </row>
    <row r="456" spans="1:49" s="4" customFormat="1" ht="19.5" customHeight="1">
      <c r="A456" s="367"/>
      <c r="B456" s="310" t="s">
        <v>182</v>
      </c>
      <c r="C456" s="817"/>
      <c r="D456" s="817"/>
      <c r="E456" s="817"/>
      <c r="F456" s="817"/>
      <c r="G456" s="817"/>
      <c r="H456" s="817"/>
      <c r="I456" s="856"/>
      <c r="J456" s="856"/>
      <c r="K456" s="856"/>
      <c r="L456" s="856"/>
      <c r="M456" s="67"/>
      <c r="N456" s="50"/>
      <c r="O456" s="530"/>
      <c r="P456" s="530"/>
      <c r="Q456" s="530"/>
      <c r="R456" s="341"/>
      <c r="S456" s="463"/>
      <c r="T456" s="463"/>
    </row>
    <row r="457" spans="1:49" s="4" customFormat="1" ht="6" customHeight="1">
      <c r="A457" s="366"/>
      <c r="B457" s="12"/>
      <c r="C457" s="900"/>
      <c r="D457" s="912"/>
      <c r="E457" s="886"/>
      <c r="F457" s="886"/>
      <c r="G457" s="886"/>
      <c r="H457" s="886"/>
      <c r="I457" s="886"/>
      <c r="J457" s="886"/>
      <c r="K457" s="900"/>
      <c r="L457" s="886"/>
      <c r="M457" s="64"/>
      <c r="N457" s="50"/>
      <c r="O457" s="50"/>
      <c r="P457" s="50"/>
      <c r="Q457" s="50"/>
      <c r="R457" s="341"/>
      <c r="S457" s="463"/>
      <c r="T457" s="463"/>
    </row>
    <row r="458" spans="1:49" s="4" customFormat="1" ht="19.5" customHeight="1">
      <c r="A458" s="382"/>
      <c r="B458" s="538" t="s">
        <v>97</v>
      </c>
      <c r="C458" s="912"/>
      <c r="D458" s="912"/>
      <c r="E458" s="1741"/>
      <c r="F458" s="1742"/>
      <c r="G458" s="1742"/>
      <c r="H458" s="1742"/>
      <c r="I458" s="1742"/>
      <c r="J458" s="1742"/>
      <c r="K458" s="1742"/>
      <c r="L458" s="1742"/>
      <c r="M458" s="1743"/>
      <c r="N458" s="1743"/>
      <c r="O458" s="1743"/>
      <c r="P458" s="1743"/>
      <c r="Q458" s="1744"/>
      <c r="R458" s="373"/>
      <c r="S458" s="463"/>
      <c r="T458" s="463"/>
    </row>
    <row r="459" spans="1:49" s="4" customFormat="1" ht="5.25" customHeight="1">
      <c r="A459" s="348"/>
      <c r="B459" s="12"/>
      <c r="C459" s="912"/>
      <c r="D459" s="912"/>
      <c r="E459" s="924"/>
      <c r="F459" s="924"/>
      <c r="G459" s="924"/>
      <c r="H459" s="924"/>
      <c r="I459" s="924"/>
      <c r="J459" s="924"/>
      <c r="K459" s="925"/>
      <c r="L459" s="962"/>
      <c r="M459" s="14"/>
      <c r="N459" s="14"/>
      <c r="O459" s="14"/>
      <c r="P459" s="32"/>
      <c r="Q459" s="14"/>
      <c r="R459" s="374"/>
      <c r="S459" s="463"/>
      <c r="T459" s="463"/>
    </row>
    <row r="460" spans="1:49" s="4" customFormat="1" ht="20.25" customHeight="1">
      <c r="A460" s="348"/>
      <c r="B460" s="256" t="s">
        <v>130</v>
      </c>
      <c r="C460" s="963"/>
      <c r="D460" s="1609"/>
      <c r="E460" s="1609"/>
      <c r="F460" s="1609"/>
      <c r="G460" s="924"/>
      <c r="H460" s="924"/>
      <c r="I460" s="924"/>
      <c r="J460" s="924"/>
      <c r="K460" s="925"/>
      <c r="L460" s="962"/>
      <c r="M460" s="14"/>
      <c r="N460" s="14"/>
      <c r="O460" s="14"/>
      <c r="P460" s="32"/>
      <c r="Q460" s="14"/>
      <c r="R460" s="374"/>
      <c r="S460" s="463"/>
      <c r="T460" s="463"/>
    </row>
    <row r="461" spans="1:49" s="4" customFormat="1" ht="5.25" customHeight="1">
      <c r="A461" s="348"/>
      <c r="B461" s="12"/>
      <c r="C461" s="912"/>
      <c r="D461" s="912"/>
      <c r="E461" s="924"/>
      <c r="F461" s="924"/>
      <c r="G461" s="924"/>
      <c r="H461" s="924"/>
      <c r="I461" s="924"/>
      <c r="J461" s="907"/>
      <c r="K461" s="926"/>
      <c r="L461" s="926"/>
      <c r="M461" s="31"/>
      <c r="N461" s="31"/>
      <c r="O461" s="31"/>
      <c r="P461" s="31"/>
      <c r="Q461" s="32"/>
      <c r="R461" s="374"/>
      <c r="S461" s="463"/>
      <c r="T461" s="463"/>
    </row>
    <row r="462" spans="1:49" s="72" customFormat="1" ht="21" customHeight="1">
      <c r="A462" s="383"/>
      <c r="B462" s="70" t="s">
        <v>114</v>
      </c>
      <c r="C462" s="914"/>
      <c r="D462" s="914"/>
      <c r="E462" s="914"/>
      <c r="F462" s="914"/>
      <c r="G462" s="914"/>
      <c r="H462" s="914"/>
      <c r="I462" s="914"/>
      <c r="J462" s="914"/>
      <c r="K462" s="914"/>
      <c r="L462" s="914"/>
      <c r="M462" s="71"/>
      <c r="N462" s="71"/>
      <c r="O462" s="71"/>
      <c r="P462" s="71"/>
      <c r="Q462" s="71"/>
      <c r="R462" s="342"/>
      <c r="S462" s="464"/>
      <c r="T462" s="464"/>
    </row>
    <row r="463" spans="1:49" s="72" customFormat="1" ht="6" customHeight="1">
      <c r="A463" s="383"/>
      <c r="B463" s="274"/>
      <c r="C463" s="928"/>
      <c r="D463" s="927"/>
      <c r="E463" s="928"/>
      <c r="F463" s="914"/>
      <c r="G463" s="914"/>
      <c r="H463" s="914"/>
      <c r="I463" s="914"/>
      <c r="J463" s="914"/>
      <c r="K463" s="914"/>
      <c r="L463" s="914"/>
      <c r="M463" s="71"/>
      <c r="N463" s="71"/>
      <c r="O463" s="71"/>
      <c r="P463" s="71"/>
      <c r="Q463" s="71"/>
      <c r="R463" s="375"/>
      <c r="S463" s="465"/>
      <c r="T463" s="465"/>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row>
    <row r="464" spans="1:49" s="110" customFormat="1" ht="15.95" customHeight="1">
      <c r="A464" s="384"/>
      <c r="B464" s="531" t="s">
        <v>82</v>
      </c>
      <c r="C464" s="964" t="s">
        <v>22</v>
      </c>
      <c r="D464" s="929" t="s">
        <v>23</v>
      </c>
      <c r="E464" s="930">
        <v>1</v>
      </c>
      <c r="F464" s="931"/>
      <c r="G464" s="931"/>
      <c r="H464" s="918" t="s">
        <v>86</v>
      </c>
      <c r="I464" s="932"/>
      <c r="J464" s="929" t="s">
        <v>23</v>
      </c>
      <c r="K464" s="920"/>
      <c r="L464" s="931"/>
      <c r="N464" s="531" t="s">
        <v>83</v>
      </c>
      <c r="O464" s="283"/>
      <c r="P464" s="259" t="s">
        <v>23</v>
      </c>
      <c r="Q464" s="532"/>
      <c r="R464" s="365"/>
      <c r="S464" s="80"/>
      <c r="T464" s="80"/>
    </row>
    <row r="465" spans="1:240" s="258" customFormat="1" ht="6" customHeight="1">
      <c r="A465" s="363"/>
      <c r="B465" s="122"/>
      <c r="C465" s="852"/>
      <c r="D465" s="852"/>
      <c r="E465" s="852"/>
      <c r="F465" s="831"/>
      <c r="G465" s="831"/>
      <c r="H465" s="852"/>
      <c r="I465" s="852"/>
      <c r="J465" s="852"/>
      <c r="K465" s="852"/>
      <c r="L465" s="831"/>
      <c r="M465" s="122"/>
      <c r="N465" s="122"/>
      <c r="O465" s="122"/>
      <c r="P465" s="122"/>
      <c r="Q465" s="122"/>
      <c r="R465" s="348"/>
      <c r="S465" s="463"/>
      <c r="T465" s="463"/>
    </row>
    <row r="466" spans="1:240" s="258" customFormat="1" ht="15.95" customHeight="1">
      <c r="A466" s="363"/>
      <c r="B466" s="531" t="s">
        <v>84</v>
      </c>
      <c r="C466" s="952"/>
      <c r="D466" s="929" t="s">
        <v>23</v>
      </c>
      <c r="E466" s="920"/>
      <c r="F466" s="933"/>
      <c r="G466" s="856"/>
      <c r="H466" s="918" t="s">
        <v>85</v>
      </c>
      <c r="I466" s="932"/>
      <c r="J466" s="929" t="s">
        <v>23</v>
      </c>
      <c r="K466" s="920"/>
      <c r="L466" s="856"/>
      <c r="N466" s="531" t="s">
        <v>115</v>
      </c>
      <c r="O466" s="283"/>
      <c r="P466" s="259" t="s">
        <v>23</v>
      </c>
      <c r="Q466" s="532"/>
      <c r="R466" s="395"/>
      <c r="S466" s="507"/>
      <c r="T466" s="463"/>
    </row>
    <row r="467" spans="1:240" s="258" customFormat="1" ht="6" customHeight="1">
      <c r="A467" s="363"/>
      <c r="B467" s="82"/>
      <c r="C467" s="953"/>
      <c r="D467" s="852"/>
      <c r="E467" s="852"/>
      <c r="F467" s="852"/>
      <c r="G467" s="852"/>
      <c r="H467" s="852"/>
      <c r="I467" s="852"/>
      <c r="J467" s="852"/>
      <c r="K467" s="852"/>
      <c r="L467" s="852"/>
      <c r="M467" s="122"/>
      <c r="N467" s="122"/>
      <c r="O467" s="122"/>
      <c r="P467" s="122"/>
      <c r="Q467" s="122"/>
      <c r="R467" s="348"/>
      <c r="S467" s="463"/>
      <c r="T467" s="463"/>
    </row>
    <row r="468" spans="1:240" s="157" customFormat="1" ht="19.5" customHeight="1">
      <c r="A468" s="385"/>
      <c r="B468" s="1745" t="s">
        <v>93</v>
      </c>
      <c r="C468" s="1746"/>
      <c r="D468" s="1667" t="str">
        <f>IF(SUM(O472:P510,O517:P564,O571:P618,O625:P672)=0,"",SUM(O472:P510,O517:P564,O571:P618,O625:P672))</f>
        <v/>
      </c>
      <c r="E468" s="1667"/>
      <c r="F468" s="1667"/>
      <c r="G468" s="870"/>
      <c r="H468" s="829"/>
      <c r="I468" s="829"/>
      <c r="J468" s="830"/>
      <c r="K468" s="830"/>
      <c r="L468" s="830"/>
      <c r="M468" s="171"/>
      <c r="N468" s="171"/>
      <c r="O468" s="507"/>
      <c r="R468" s="376"/>
      <c r="S468" s="466"/>
      <c r="T468" s="466"/>
    </row>
    <row r="469" spans="1:240" s="86" customFormat="1" ht="7.5" customHeight="1">
      <c r="A469" s="385"/>
      <c r="B469" s="83"/>
      <c r="C469" s="863"/>
      <c r="D469" s="863"/>
      <c r="E469" s="864"/>
      <c r="F469" s="864"/>
      <c r="G469" s="864"/>
      <c r="H469" s="864"/>
      <c r="I469" s="864"/>
      <c r="J469" s="864"/>
      <c r="K469" s="863"/>
      <c r="L469" s="864"/>
      <c r="M469" s="84"/>
      <c r="N469" s="84"/>
      <c r="O469" s="84"/>
      <c r="P469" s="84"/>
      <c r="Q469" s="85"/>
      <c r="R469" s="346"/>
      <c r="S469" s="467"/>
      <c r="T469" s="467"/>
    </row>
    <row r="470" spans="1:240" s="87" customFormat="1">
      <c r="A470" s="370"/>
      <c r="B470" s="1686" t="s">
        <v>1</v>
      </c>
      <c r="C470" s="1730" t="s">
        <v>8</v>
      </c>
      <c r="D470" s="1731"/>
      <c r="E470" s="1731"/>
      <c r="F470" s="1731"/>
      <c r="G470" s="1731"/>
      <c r="H470" s="1731"/>
      <c r="I470" s="1731"/>
      <c r="J470" s="1731"/>
      <c r="K470" s="1731"/>
      <c r="L470" s="1644" t="s">
        <v>53</v>
      </c>
      <c r="M470" s="1653" t="s">
        <v>118</v>
      </c>
      <c r="N470" s="1634"/>
      <c r="O470" s="1671" t="s">
        <v>119</v>
      </c>
      <c r="P470" s="1672"/>
      <c r="Q470" s="1747" t="s">
        <v>2</v>
      </c>
      <c r="R470" s="349"/>
      <c r="S470" s="468"/>
      <c r="T470" s="468"/>
    </row>
    <row r="471" spans="1:240" s="87" customFormat="1" ht="18.75" customHeight="1">
      <c r="A471" s="370"/>
      <c r="B471" s="1729"/>
      <c r="C471" s="1732"/>
      <c r="D471" s="1733"/>
      <c r="E471" s="1733"/>
      <c r="F471" s="1733"/>
      <c r="G471" s="1733"/>
      <c r="H471" s="1733"/>
      <c r="I471" s="1733"/>
      <c r="J471" s="1733"/>
      <c r="K471" s="1733"/>
      <c r="L471" s="1734"/>
      <c r="M471" s="1735"/>
      <c r="N471" s="1736"/>
      <c r="O471" s="1737"/>
      <c r="P471" s="1738"/>
      <c r="Q471" s="1748"/>
      <c r="R471" s="349"/>
      <c r="S471" s="468"/>
      <c r="T471" s="468"/>
    </row>
    <row r="472" spans="1:240" s="258" customFormat="1" ht="24" customHeight="1">
      <c r="A472" s="216"/>
      <c r="B472" s="273"/>
      <c r="C472" s="1692"/>
      <c r="D472" s="1693"/>
      <c r="E472" s="1693"/>
      <c r="F472" s="1693"/>
      <c r="G472" s="1693"/>
      <c r="H472" s="1693"/>
      <c r="I472" s="1693"/>
      <c r="J472" s="1693"/>
      <c r="K472" s="1693"/>
      <c r="L472" s="941"/>
      <c r="M472" s="1724"/>
      <c r="N472" s="1725"/>
      <c r="O472" s="1726" t="str">
        <f>IF(ISERROR(INDEX($T$472:$T$477,MATCH(L472,$S$472:$S$477,0))*M472),"",INDEX($T$472:$T$477,MATCH(L472,$S$472:$S$477,0))*M472)</f>
        <v/>
      </c>
      <c r="P472" s="1727"/>
      <c r="Q472" s="47"/>
      <c r="R472" s="377"/>
      <c r="S472" s="469" t="str">
        <f>IF(C464=0,"",C464)</f>
        <v>USD</v>
      </c>
      <c r="T472" s="470">
        <f>IF(E464=0,"",E464)</f>
        <v>1</v>
      </c>
      <c r="IE472" s="72"/>
      <c r="IF472" s="21"/>
    </row>
    <row r="473" spans="1:240" s="258" customFormat="1" ht="24" customHeight="1">
      <c r="A473" s="216"/>
      <c r="B473" s="273"/>
      <c r="C473" s="1692"/>
      <c r="D473" s="1693"/>
      <c r="E473" s="1693"/>
      <c r="F473" s="1693"/>
      <c r="G473" s="1693"/>
      <c r="H473" s="1693"/>
      <c r="I473" s="1693"/>
      <c r="J473" s="1693"/>
      <c r="K473" s="1693"/>
      <c r="L473" s="941"/>
      <c r="M473" s="1724"/>
      <c r="N473" s="1725"/>
      <c r="O473" s="1726" t="str">
        <f t="shared" ref="O473:O510" si="8">IF(ISERROR(INDEX($T$472:$T$477,MATCH(L473,$S$472:$S$477,0))*M473),"",INDEX($T$472:$T$477,MATCH(L473,$S$472:$S$477,0))*M473)</f>
        <v/>
      </c>
      <c r="P473" s="1727"/>
      <c r="Q473" s="47"/>
      <c r="R473" s="377"/>
      <c r="S473" s="469" t="str">
        <f>IF(I464=0,"",I464)</f>
        <v/>
      </c>
      <c r="T473" s="470" t="str">
        <f>IF(K464=0,"",K464)</f>
        <v/>
      </c>
      <c r="IE473" s="72"/>
      <c r="IF473" s="21"/>
    </row>
    <row r="474" spans="1:240" s="258" customFormat="1" ht="24" customHeight="1">
      <c r="A474" s="216"/>
      <c r="B474" s="273"/>
      <c r="C474" s="1692"/>
      <c r="D474" s="1693"/>
      <c r="E474" s="1693"/>
      <c r="F474" s="1693"/>
      <c r="G474" s="1693"/>
      <c r="H474" s="1693"/>
      <c r="I474" s="1693"/>
      <c r="J474" s="1693"/>
      <c r="K474" s="1693"/>
      <c r="L474" s="941"/>
      <c r="M474" s="1724"/>
      <c r="N474" s="1725"/>
      <c r="O474" s="1726" t="str">
        <f t="shared" si="8"/>
        <v/>
      </c>
      <c r="P474" s="1727"/>
      <c r="Q474" s="47"/>
      <c r="R474" s="377"/>
      <c r="S474" s="469" t="str">
        <f>IF(O464=0,"",O464)</f>
        <v/>
      </c>
      <c r="T474" s="470" t="str">
        <f>IF(Q464=0,"",Q464)</f>
        <v/>
      </c>
      <c r="IE474" s="72"/>
      <c r="IF474" s="21"/>
    </row>
    <row r="475" spans="1:240" s="258" customFormat="1" ht="24" customHeight="1">
      <c r="A475" s="216"/>
      <c r="B475" s="273"/>
      <c r="C475" s="1692"/>
      <c r="D475" s="1693"/>
      <c r="E475" s="1693"/>
      <c r="F475" s="1693"/>
      <c r="G475" s="1693"/>
      <c r="H475" s="1693"/>
      <c r="I475" s="1693"/>
      <c r="J475" s="1693"/>
      <c r="K475" s="1693"/>
      <c r="L475" s="941"/>
      <c r="M475" s="1724"/>
      <c r="N475" s="1725"/>
      <c r="O475" s="1726" t="str">
        <f t="shared" si="8"/>
        <v/>
      </c>
      <c r="P475" s="1727"/>
      <c r="Q475" s="47"/>
      <c r="R475" s="377"/>
      <c r="S475" s="469" t="str">
        <f>IF(C466=0,"",C466)</f>
        <v/>
      </c>
      <c r="T475" s="470" t="str">
        <f>IF(E466=0,"",E466)</f>
        <v/>
      </c>
      <c r="IE475" s="72"/>
      <c r="IF475" s="21"/>
    </row>
    <row r="476" spans="1:240" s="258" customFormat="1" ht="24" customHeight="1">
      <c r="A476" s="216"/>
      <c r="B476" s="273"/>
      <c r="C476" s="1692"/>
      <c r="D476" s="1693"/>
      <c r="E476" s="1693"/>
      <c r="F476" s="1693"/>
      <c r="G476" s="1693"/>
      <c r="H476" s="1693"/>
      <c r="I476" s="1693"/>
      <c r="J476" s="1693"/>
      <c r="K476" s="1693"/>
      <c r="L476" s="941"/>
      <c r="M476" s="1724"/>
      <c r="N476" s="1725"/>
      <c r="O476" s="1726" t="str">
        <f t="shared" si="8"/>
        <v/>
      </c>
      <c r="P476" s="1727"/>
      <c r="Q476" s="47"/>
      <c r="R476" s="377"/>
      <c r="S476" s="469" t="str">
        <f>IF(I466=0,"",I466)</f>
        <v/>
      </c>
      <c r="T476" s="470" t="str">
        <f>IF(K466=0,"",K466)</f>
        <v/>
      </c>
      <c r="IE476" s="72"/>
      <c r="IF476" s="21"/>
    </row>
    <row r="477" spans="1:240" s="258" customFormat="1" ht="24" customHeight="1">
      <c r="A477" s="216"/>
      <c r="B477" s="273"/>
      <c r="C477" s="1692"/>
      <c r="D477" s="1693"/>
      <c r="E477" s="1693"/>
      <c r="F477" s="1693"/>
      <c r="G477" s="1693"/>
      <c r="H477" s="1693"/>
      <c r="I477" s="1693"/>
      <c r="J477" s="1693"/>
      <c r="K477" s="1693"/>
      <c r="L477" s="941"/>
      <c r="M477" s="1724"/>
      <c r="N477" s="1725"/>
      <c r="O477" s="1726" t="str">
        <f t="shared" si="8"/>
        <v/>
      </c>
      <c r="P477" s="1727"/>
      <c r="Q477" s="47"/>
      <c r="R477" s="377"/>
      <c r="S477" s="469" t="str">
        <f>IF(O466=0,"",O466)</f>
        <v/>
      </c>
      <c r="T477" s="470" t="str">
        <f>IF(Q466=0,"",Q466)</f>
        <v/>
      </c>
      <c r="IE477" s="72"/>
      <c r="IF477" s="21"/>
    </row>
    <row r="478" spans="1:240" s="258" customFormat="1" ht="24" customHeight="1">
      <c r="A478" s="216"/>
      <c r="B478" s="273"/>
      <c r="C478" s="1692"/>
      <c r="D478" s="1693"/>
      <c r="E478" s="1693"/>
      <c r="F478" s="1693"/>
      <c r="G478" s="1693"/>
      <c r="H478" s="1693"/>
      <c r="I478" s="1693"/>
      <c r="J478" s="1693"/>
      <c r="K478" s="1693"/>
      <c r="L478" s="941"/>
      <c r="M478" s="1724"/>
      <c r="N478" s="1725"/>
      <c r="O478" s="1726" t="str">
        <f t="shared" si="8"/>
        <v/>
      </c>
      <c r="P478" s="1727"/>
      <c r="Q478" s="47"/>
      <c r="R478" s="377"/>
      <c r="S478" s="463"/>
      <c r="T478" s="463"/>
      <c r="IE478" s="72"/>
      <c r="IF478" s="21"/>
    </row>
    <row r="479" spans="1:240" s="258" customFormat="1" ht="24" customHeight="1">
      <c r="A479" s="216"/>
      <c r="B479" s="273"/>
      <c r="C479" s="1692"/>
      <c r="D479" s="1693"/>
      <c r="E479" s="1693"/>
      <c r="F479" s="1693"/>
      <c r="G479" s="1693"/>
      <c r="H479" s="1693"/>
      <c r="I479" s="1693"/>
      <c r="J479" s="1693"/>
      <c r="K479" s="1693"/>
      <c r="L479" s="941"/>
      <c r="M479" s="1724"/>
      <c r="N479" s="1725"/>
      <c r="O479" s="1726" t="str">
        <f t="shared" si="8"/>
        <v/>
      </c>
      <c r="P479" s="1727"/>
      <c r="Q479" s="47"/>
      <c r="R479" s="377"/>
      <c r="S479" s="463"/>
      <c r="T479" s="463"/>
      <c r="IE479" s="21"/>
      <c r="IF479" s="21"/>
    </row>
    <row r="480" spans="1:240" s="258" customFormat="1" ht="24" customHeight="1">
      <c r="A480" s="216"/>
      <c r="B480" s="273"/>
      <c r="C480" s="1692"/>
      <c r="D480" s="1693"/>
      <c r="E480" s="1693"/>
      <c r="F480" s="1693"/>
      <c r="G480" s="1693"/>
      <c r="H480" s="1693"/>
      <c r="I480" s="1693"/>
      <c r="J480" s="1693"/>
      <c r="K480" s="1693"/>
      <c r="L480" s="941"/>
      <c r="M480" s="1724"/>
      <c r="N480" s="1725"/>
      <c r="O480" s="1726" t="str">
        <f t="shared" si="8"/>
        <v/>
      </c>
      <c r="P480" s="1727"/>
      <c r="Q480" s="47"/>
      <c r="R480" s="377"/>
      <c r="S480" s="463"/>
      <c r="T480" s="463"/>
      <c r="IE480" s="21"/>
      <c r="IF480" s="21"/>
    </row>
    <row r="481" spans="1:20" s="258" customFormat="1" ht="24" customHeight="1">
      <c r="A481" s="216"/>
      <c r="B481" s="273"/>
      <c r="C481" s="1692"/>
      <c r="D481" s="1693"/>
      <c r="E481" s="1693"/>
      <c r="F481" s="1693"/>
      <c r="G481" s="1693"/>
      <c r="H481" s="1693"/>
      <c r="I481" s="1693"/>
      <c r="J481" s="1693"/>
      <c r="K481" s="1693"/>
      <c r="L481" s="941"/>
      <c r="M481" s="1724"/>
      <c r="N481" s="1725"/>
      <c r="O481" s="1726" t="str">
        <f t="shared" si="8"/>
        <v/>
      </c>
      <c r="P481" s="1727"/>
      <c r="Q481" s="47"/>
      <c r="R481" s="377"/>
      <c r="S481" s="463"/>
      <c r="T481" s="463"/>
    </row>
    <row r="482" spans="1:20" s="258" customFormat="1" ht="24" customHeight="1">
      <c r="A482" s="216"/>
      <c r="B482" s="273"/>
      <c r="C482" s="1692"/>
      <c r="D482" s="1693"/>
      <c r="E482" s="1693"/>
      <c r="F482" s="1693"/>
      <c r="G482" s="1693"/>
      <c r="H482" s="1693"/>
      <c r="I482" s="1693"/>
      <c r="J482" s="1693"/>
      <c r="K482" s="1693"/>
      <c r="L482" s="941"/>
      <c r="M482" s="1724"/>
      <c r="N482" s="1725"/>
      <c r="O482" s="1726" t="str">
        <f t="shared" si="8"/>
        <v/>
      </c>
      <c r="P482" s="1727"/>
      <c r="Q482" s="47"/>
      <c r="R482" s="377"/>
      <c r="S482" s="463"/>
      <c r="T482" s="463"/>
    </row>
    <row r="483" spans="1:20" s="258" customFormat="1" ht="24" customHeight="1">
      <c r="A483" s="216"/>
      <c r="B483" s="273"/>
      <c r="C483" s="1692"/>
      <c r="D483" s="1693"/>
      <c r="E483" s="1693"/>
      <c r="F483" s="1693"/>
      <c r="G483" s="1693"/>
      <c r="H483" s="1693"/>
      <c r="I483" s="1693"/>
      <c r="J483" s="1693"/>
      <c r="K483" s="1693"/>
      <c r="L483" s="941"/>
      <c r="M483" s="1724"/>
      <c r="N483" s="1725"/>
      <c r="O483" s="1726" t="str">
        <f t="shared" si="8"/>
        <v/>
      </c>
      <c r="P483" s="1727"/>
      <c r="Q483" s="47"/>
      <c r="R483" s="377"/>
      <c r="S483" s="463"/>
      <c r="T483" s="463"/>
    </row>
    <row r="484" spans="1:20" s="258" customFormat="1" ht="24" customHeight="1">
      <c r="A484" s="216"/>
      <c r="B484" s="273"/>
      <c r="C484" s="1692"/>
      <c r="D484" s="1693"/>
      <c r="E484" s="1693"/>
      <c r="F484" s="1693"/>
      <c r="G484" s="1693"/>
      <c r="H484" s="1693"/>
      <c r="I484" s="1693"/>
      <c r="J484" s="1693"/>
      <c r="K484" s="1693"/>
      <c r="L484" s="941"/>
      <c r="M484" s="1724"/>
      <c r="N484" s="1725"/>
      <c r="O484" s="1726" t="str">
        <f t="shared" si="8"/>
        <v/>
      </c>
      <c r="P484" s="1727"/>
      <c r="Q484" s="47"/>
      <c r="R484" s="377"/>
      <c r="S484" s="463"/>
      <c r="T484" s="463"/>
    </row>
    <row r="485" spans="1:20" s="258" customFormat="1" ht="24" customHeight="1">
      <c r="A485" s="216"/>
      <c r="B485" s="273"/>
      <c r="C485" s="1692"/>
      <c r="D485" s="1693"/>
      <c r="E485" s="1693"/>
      <c r="F485" s="1693"/>
      <c r="G485" s="1693"/>
      <c r="H485" s="1693"/>
      <c r="I485" s="1693"/>
      <c r="J485" s="1693"/>
      <c r="K485" s="1693"/>
      <c r="L485" s="941"/>
      <c r="M485" s="1724"/>
      <c r="N485" s="1725"/>
      <c r="O485" s="1726" t="str">
        <f t="shared" si="8"/>
        <v/>
      </c>
      <c r="P485" s="1727"/>
      <c r="Q485" s="47"/>
      <c r="R485" s="377"/>
      <c r="S485" s="463"/>
      <c r="T485" s="463"/>
    </row>
    <row r="486" spans="1:20" s="258" customFormat="1" ht="24" customHeight="1">
      <c r="A486" s="216"/>
      <c r="B486" s="273"/>
      <c r="C486" s="1692"/>
      <c r="D486" s="1693"/>
      <c r="E486" s="1693"/>
      <c r="F486" s="1693"/>
      <c r="G486" s="1693"/>
      <c r="H486" s="1693"/>
      <c r="I486" s="1693"/>
      <c r="J486" s="1693"/>
      <c r="K486" s="1693"/>
      <c r="L486" s="941"/>
      <c r="M486" s="1724"/>
      <c r="N486" s="1725"/>
      <c r="O486" s="1726" t="str">
        <f t="shared" si="8"/>
        <v/>
      </c>
      <c r="P486" s="1727"/>
      <c r="Q486" s="47"/>
      <c r="R486" s="377"/>
      <c r="S486" s="463"/>
      <c r="T486" s="463"/>
    </row>
    <row r="487" spans="1:20" s="258" customFormat="1" ht="24" customHeight="1">
      <c r="A487" s="216"/>
      <c r="B487" s="273"/>
      <c r="C487" s="1692"/>
      <c r="D487" s="1693"/>
      <c r="E487" s="1693"/>
      <c r="F487" s="1693"/>
      <c r="G487" s="1693"/>
      <c r="H487" s="1693"/>
      <c r="I487" s="1693"/>
      <c r="J487" s="1693"/>
      <c r="K487" s="1693"/>
      <c r="L487" s="941"/>
      <c r="M487" s="1724"/>
      <c r="N487" s="1725"/>
      <c r="O487" s="1726" t="str">
        <f t="shared" si="8"/>
        <v/>
      </c>
      <c r="P487" s="1727"/>
      <c r="Q487" s="47"/>
      <c r="R487" s="377"/>
      <c r="S487" s="463"/>
      <c r="T487" s="463"/>
    </row>
    <row r="488" spans="1:20" s="258" customFormat="1" ht="24" customHeight="1">
      <c r="A488" s="216"/>
      <c r="B488" s="273"/>
      <c r="C488" s="1692"/>
      <c r="D488" s="1693"/>
      <c r="E488" s="1693"/>
      <c r="F488" s="1693"/>
      <c r="G488" s="1693"/>
      <c r="H488" s="1693"/>
      <c r="I488" s="1693"/>
      <c r="J488" s="1693"/>
      <c r="K488" s="1693"/>
      <c r="L488" s="941"/>
      <c r="M488" s="1724"/>
      <c r="N488" s="1725"/>
      <c r="O488" s="1726" t="str">
        <f t="shared" si="8"/>
        <v/>
      </c>
      <c r="P488" s="1727"/>
      <c r="Q488" s="47"/>
      <c r="R488" s="377"/>
      <c r="S488" s="463"/>
      <c r="T488" s="463"/>
    </row>
    <row r="489" spans="1:20" s="258" customFormat="1" ht="24" customHeight="1">
      <c r="A489" s="216"/>
      <c r="B489" s="273"/>
      <c r="C489" s="1692"/>
      <c r="D489" s="1693"/>
      <c r="E489" s="1693"/>
      <c r="F489" s="1693"/>
      <c r="G489" s="1693"/>
      <c r="H489" s="1693"/>
      <c r="I489" s="1693"/>
      <c r="J489" s="1693"/>
      <c r="K489" s="1693"/>
      <c r="L489" s="941"/>
      <c r="M489" s="1724"/>
      <c r="N489" s="1725"/>
      <c r="O489" s="1726" t="str">
        <f t="shared" si="8"/>
        <v/>
      </c>
      <c r="P489" s="1727"/>
      <c r="Q489" s="47"/>
      <c r="R489" s="377"/>
      <c r="S489" s="463"/>
      <c r="T489" s="463"/>
    </row>
    <row r="490" spans="1:20" s="258" customFormat="1" ht="24" customHeight="1">
      <c r="A490" s="216"/>
      <c r="B490" s="273"/>
      <c r="C490" s="1692"/>
      <c r="D490" s="1693"/>
      <c r="E490" s="1693"/>
      <c r="F490" s="1693"/>
      <c r="G490" s="1693"/>
      <c r="H490" s="1693"/>
      <c r="I490" s="1693"/>
      <c r="J490" s="1693"/>
      <c r="K490" s="1693"/>
      <c r="L490" s="941"/>
      <c r="M490" s="1724"/>
      <c r="N490" s="1725"/>
      <c r="O490" s="1726" t="str">
        <f t="shared" si="8"/>
        <v/>
      </c>
      <c r="P490" s="1727"/>
      <c r="Q490" s="47"/>
      <c r="R490" s="377"/>
      <c r="S490" s="463"/>
      <c r="T490" s="463"/>
    </row>
    <row r="491" spans="1:20" s="258" customFormat="1" ht="24" customHeight="1">
      <c r="A491" s="216"/>
      <c r="B491" s="273"/>
      <c r="C491" s="1692"/>
      <c r="D491" s="1693"/>
      <c r="E491" s="1693"/>
      <c r="F491" s="1693"/>
      <c r="G491" s="1693"/>
      <c r="H491" s="1693"/>
      <c r="I491" s="1693"/>
      <c r="J491" s="1693"/>
      <c r="K491" s="1693"/>
      <c r="L491" s="941"/>
      <c r="M491" s="1724"/>
      <c r="N491" s="1725"/>
      <c r="O491" s="1726" t="str">
        <f t="shared" si="8"/>
        <v/>
      </c>
      <c r="P491" s="1727"/>
      <c r="Q491" s="47"/>
      <c r="R491" s="377"/>
      <c r="S491" s="463"/>
      <c r="T491" s="463"/>
    </row>
    <row r="492" spans="1:20" s="258" customFormat="1" ht="24" customHeight="1">
      <c r="A492" s="216"/>
      <c r="B492" s="273"/>
      <c r="C492" s="533"/>
      <c r="D492" s="871"/>
      <c r="E492" s="871"/>
      <c r="F492" s="871"/>
      <c r="G492" s="871"/>
      <c r="H492" s="871"/>
      <c r="I492" s="871"/>
      <c r="J492" s="871"/>
      <c r="K492" s="871"/>
      <c r="L492" s="539"/>
      <c r="M492" s="536"/>
      <c r="N492" s="537"/>
      <c r="O492" s="1726" t="str">
        <f t="shared" si="8"/>
        <v/>
      </c>
      <c r="P492" s="1727"/>
      <c r="Q492" s="47"/>
      <c r="R492" s="377"/>
      <c r="S492" s="463"/>
      <c r="T492" s="463"/>
    </row>
    <row r="493" spans="1:20" s="258" customFormat="1" ht="24" customHeight="1">
      <c r="A493" s="216"/>
      <c r="B493" s="273"/>
      <c r="C493" s="1692"/>
      <c r="D493" s="1693"/>
      <c r="E493" s="1693"/>
      <c r="F493" s="1693"/>
      <c r="G493" s="1693"/>
      <c r="H493" s="1693"/>
      <c r="I493" s="1693"/>
      <c r="J493" s="1693"/>
      <c r="K493" s="1693"/>
      <c r="L493" s="539"/>
      <c r="M493" s="536"/>
      <c r="N493" s="537"/>
      <c r="O493" s="1726" t="str">
        <f t="shared" si="8"/>
        <v/>
      </c>
      <c r="P493" s="1727"/>
      <c r="Q493" s="47"/>
      <c r="R493" s="377"/>
      <c r="S493" s="463"/>
      <c r="T493" s="463"/>
    </row>
    <row r="494" spans="1:20" s="258" customFormat="1" ht="24" customHeight="1">
      <c r="A494" s="216"/>
      <c r="B494" s="273"/>
      <c r="C494" s="1692"/>
      <c r="D494" s="1693"/>
      <c r="E494" s="1693"/>
      <c r="F494" s="1693"/>
      <c r="G494" s="1693"/>
      <c r="H494" s="1693"/>
      <c r="I494" s="1693"/>
      <c r="J494" s="1693"/>
      <c r="K494" s="1693"/>
      <c r="L494" s="539"/>
      <c r="M494" s="536"/>
      <c r="N494" s="537"/>
      <c r="O494" s="1726" t="str">
        <f t="shared" si="8"/>
        <v/>
      </c>
      <c r="P494" s="1727"/>
      <c r="Q494" s="47"/>
      <c r="R494" s="377"/>
      <c r="S494" s="463"/>
      <c r="T494" s="463"/>
    </row>
    <row r="495" spans="1:20" s="258" customFormat="1" ht="24" customHeight="1">
      <c r="A495" s="216"/>
      <c r="B495" s="273"/>
      <c r="C495" s="1692"/>
      <c r="D495" s="1693"/>
      <c r="E495" s="1693"/>
      <c r="F495" s="1693"/>
      <c r="G495" s="1693"/>
      <c r="H495" s="1693"/>
      <c r="I495" s="1693"/>
      <c r="J495" s="1693"/>
      <c r="K495" s="1693"/>
      <c r="L495" s="539"/>
      <c r="M495" s="536"/>
      <c r="N495" s="537"/>
      <c r="O495" s="1726" t="str">
        <f t="shared" si="8"/>
        <v/>
      </c>
      <c r="P495" s="1727"/>
      <c r="Q495" s="47"/>
      <c r="R495" s="377"/>
      <c r="S495" s="463"/>
      <c r="T495" s="463"/>
    </row>
    <row r="496" spans="1:20" s="258" customFormat="1" ht="24" customHeight="1">
      <c r="A496" s="216"/>
      <c r="B496" s="273"/>
      <c r="C496" s="1692"/>
      <c r="D496" s="1693"/>
      <c r="E496" s="1693"/>
      <c r="F496" s="1693"/>
      <c r="G496" s="1693"/>
      <c r="H496" s="1693"/>
      <c r="I496" s="1693"/>
      <c r="J496" s="1693"/>
      <c r="K496" s="1693"/>
      <c r="L496" s="539"/>
      <c r="M496" s="536"/>
      <c r="N496" s="537"/>
      <c r="O496" s="1726" t="str">
        <f t="shared" si="8"/>
        <v/>
      </c>
      <c r="P496" s="1727"/>
      <c r="Q496" s="47"/>
      <c r="R496" s="377"/>
      <c r="S496" s="463"/>
      <c r="T496" s="463"/>
    </row>
    <row r="497" spans="1:20" s="258" customFormat="1" ht="24" customHeight="1">
      <c r="A497" s="216"/>
      <c r="B497" s="273"/>
      <c r="C497" s="1692"/>
      <c r="D497" s="1693"/>
      <c r="E497" s="1693"/>
      <c r="F497" s="1693"/>
      <c r="G497" s="1693"/>
      <c r="H497" s="1693"/>
      <c r="I497" s="1693"/>
      <c r="J497" s="1693"/>
      <c r="K497" s="1693"/>
      <c r="L497" s="539"/>
      <c r="M497" s="536"/>
      <c r="N497" s="537"/>
      <c r="O497" s="1726" t="str">
        <f t="shared" si="8"/>
        <v/>
      </c>
      <c r="P497" s="1727"/>
      <c r="Q497" s="47"/>
      <c r="R497" s="377"/>
      <c r="S497" s="463"/>
      <c r="T497" s="463"/>
    </row>
    <row r="498" spans="1:20" s="258" customFormat="1" ht="24" customHeight="1">
      <c r="A498" s="216"/>
      <c r="B498" s="273"/>
      <c r="C498" s="1692"/>
      <c r="D498" s="1693"/>
      <c r="E498" s="1693"/>
      <c r="F498" s="1693"/>
      <c r="G498" s="1693"/>
      <c r="H498" s="1693"/>
      <c r="I498" s="1693"/>
      <c r="J498" s="1693"/>
      <c r="K498" s="1693"/>
      <c r="L498" s="539"/>
      <c r="M498" s="536"/>
      <c r="N498" s="537"/>
      <c r="O498" s="1726" t="str">
        <f t="shared" si="8"/>
        <v/>
      </c>
      <c r="P498" s="1727"/>
      <c r="Q498" s="47"/>
      <c r="R498" s="377"/>
      <c r="S498" s="463"/>
      <c r="T498" s="463"/>
    </row>
    <row r="499" spans="1:20" s="258" customFormat="1" ht="24" customHeight="1">
      <c r="A499" s="216"/>
      <c r="B499" s="273"/>
      <c r="C499" s="1692"/>
      <c r="D499" s="1693"/>
      <c r="E499" s="1693"/>
      <c r="F499" s="1693"/>
      <c r="G499" s="1693"/>
      <c r="H499" s="1693"/>
      <c r="I499" s="1693"/>
      <c r="J499" s="1693"/>
      <c r="K499" s="1693"/>
      <c r="L499" s="941"/>
      <c r="M499" s="536"/>
      <c r="N499" s="537"/>
      <c r="O499" s="1726" t="str">
        <f t="shared" si="8"/>
        <v/>
      </c>
      <c r="P499" s="1727"/>
      <c r="Q499" s="47"/>
      <c r="R499" s="377"/>
      <c r="S499" s="463"/>
      <c r="T499" s="463"/>
    </row>
    <row r="500" spans="1:20" s="258" customFormat="1" ht="24" customHeight="1">
      <c r="A500" s="216"/>
      <c r="B500" s="273"/>
      <c r="C500" s="1692"/>
      <c r="D500" s="1693"/>
      <c r="E500" s="1693"/>
      <c r="F500" s="1693"/>
      <c r="G500" s="1693"/>
      <c r="H500" s="1693"/>
      <c r="I500" s="1693"/>
      <c r="J500" s="1693"/>
      <c r="K500" s="1693"/>
      <c r="L500" s="941"/>
      <c r="M500" s="536"/>
      <c r="N500" s="537"/>
      <c r="O500" s="1726" t="str">
        <f t="shared" si="8"/>
        <v/>
      </c>
      <c r="P500" s="1727"/>
      <c r="Q500" s="47"/>
      <c r="R500" s="377"/>
      <c r="S500" s="463"/>
      <c r="T500" s="463"/>
    </row>
    <row r="501" spans="1:20" s="258" customFormat="1" ht="24" customHeight="1">
      <c r="A501" s="216"/>
      <c r="B501" s="273"/>
      <c r="C501" s="1692"/>
      <c r="D501" s="1693"/>
      <c r="E501" s="1693"/>
      <c r="F501" s="1693"/>
      <c r="G501" s="1693"/>
      <c r="H501" s="1693"/>
      <c r="I501" s="1693"/>
      <c r="J501" s="1693"/>
      <c r="K501" s="1693"/>
      <c r="L501" s="941"/>
      <c r="M501" s="536"/>
      <c r="N501" s="537"/>
      <c r="O501" s="1726" t="str">
        <f t="shared" si="8"/>
        <v/>
      </c>
      <c r="P501" s="1727"/>
      <c r="Q501" s="47"/>
      <c r="R501" s="377"/>
      <c r="S501" s="463"/>
      <c r="T501" s="463"/>
    </row>
    <row r="502" spans="1:20" s="258" customFormat="1" ht="24" customHeight="1">
      <c r="A502" s="216"/>
      <c r="B502" s="273"/>
      <c r="C502" s="1692"/>
      <c r="D502" s="1693"/>
      <c r="E502" s="1693"/>
      <c r="F502" s="1693"/>
      <c r="G502" s="1693"/>
      <c r="H502" s="1693"/>
      <c r="I502" s="1693"/>
      <c r="J502" s="1693"/>
      <c r="K502" s="1693"/>
      <c r="L502" s="941"/>
      <c r="M502" s="536"/>
      <c r="N502" s="537"/>
      <c r="O502" s="1726" t="str">
        <f t="shared" si="8"/>
        <v/>
      </c>
      <c r="P502" s="1727"/>
      <c r="Q502" s="47"/>
      <c r="R502" s="377"/>
      <c r="S502" s="463"/>
      <c r="T502" s="463"/>
    </row>
    <row r="503" spans="1:20" s="258" customFormat="1" ht="24" customHeight="1">
      <c r="A503" s="216"/>
      <c r="B503" s="273"/>
      <c r="C503" s="1692"/>
      <c r="D503" s="1693"/>
      <c r="E503" s="1693"/>
      <c r="F503" s="1693"/>
      <c r="G503" s="1693"/>
      <c r="H503" s="1693"/>
      <c r="I503" s="1693"/>
      <c r="J503" s="1693"/>
      <c r="K503" s="1693"/>
      <c r="L503" s="941"/>
      <c r="M503" s="536"/>
      <c r="N503" s="537"/>
      <c r="O503" s="1726" t="str">
        <f t="shared" si="8"/>
        <v/>
      </c>
      <c r="P503" s="1727"/>
      <c r="Q503" s="47"/>
      <c r="R503" s="377"/>
      <c r="S503" s="463"/>
      <c r="T503" s="463"/>
    </row>
    <row r="504" spans="1:20" s="258" customFormat="1" ht="24" customHeight="1">
      <c r="A504" s="216"/>
      <c r="B504" s="273"/>
      <c r="C504" s="1692"/>
      <c r="D504" s="1693"/>
      <c r="E504" s="1693"/>
      <c r="F504" s="1693"/>
      <c r="G504" s="1693"/>
      <c r="H504" s="1693"/>
      <c r="I504" s="1693"/>
      <c r="J504" s="1693"/>
      <c r="K504" s="1693"/>
      <c r="L504" s="941"/>
      <c r="M504" s="536"/>
      <c r="N504" s="537"/>
      <c r="O504" s="1726" t="str">
        <f t="shared" si="8"/>
        <v/>
      </c>
      <c r="P504" s="1727"/>
      <c r="Q504" s="47"/>
      <c r="R504" s="377"/>
      <c r="S504" s="463"/>
      <c r="T504" s="463"/>
    </row>
    <row r="505" spans="1:20" s="258" customFormat="1" ht="24" customHeight="1">
      <c r="A505" s="216"/>
      <c r="B505" s="273"/>
      <c r="C505" s="1692"/>
      <c r="D505" s="1693"/>
      <c r="E505" s="1693"/>
      <c r="F505" s="1693"/>
      <c r="G505" s="1693"/>
      <c r="H505" s="1693"/>
      <c r="I505" s="1693"/>
      <c r="J505" s="1693"/>
      <c r="K505" s="1693"/>
      <c r="L505" s="941"/>
      <c r="M505" s="536"/>
      <c r="N505" s="537"/>
      <c r="O505" s="1726" t="str">
        <f t="shared" si="8"/>
        <v/>
      </c>
      <c r="P505" s="1727"/>
      <c r="Q505" s="47"/>
      <c r="R505" s="377"/>
      <c r="S505" s="463"/>
      <c r="T505" s="463"/>
    </row>
    <row r="506" spans="1:20" s="258" customFormat="1" ht="24" customHeight="1">
      <c r="A506" s="216"/>
      <c r="B506" s="273"/>
      <c r="C506" s="1692"/>
      <c r="D506" s="1693"/>
      <c r="E506" s="1693"/>
      <c r="F506" s="1693"/>
      <c r="G506" s="1693"/>
      <c r="H506" s="1693"/>
      <c r="I506" s="1693"/>
      <c r="J506" s="1693"/>
      <c r="K506" s="1693"/>
      <c r="L506" s="941"/>
      <c r="M506" s="1724"/>
      <c r="N506" s="1725"/>
      <c r="O506" s="1726" t="str">
        <f t="shared" si="8"/>
        <v/>
      </c>
      <c r="P506" s="1727"/>
      <c r="Q506" s="47"/>
      <c r="R506" s="377"/>
      <c r="S506" s="463"/>
      <c r="T506" s="463"/>
    </row>
    <row r="507" spans="1:20" s="258" customFormat="1" ht="24" customHeight="1">
      <c r="A507" s="216"/>
      <c r="B507" s="273"/>
      <c r="C507" s="1692"/>
      <c r="D507" s="1693"/>
      <c r="E507" s="1693"/>
      <c r="F507" s="1693"/>
      <c r="G507" s="1693"/>
      <c r="H507" s="1693"/>
      <c r="I507" s="1693"/>
      <c r="J507" s="1693"/>
      <c r="K507" s="1693"/>
      <c r="L507" s="941"/>
      <c r="M507" s="1724"/>
      <c r="N507" s="1725"/>
      <c r="O507" s="1726" t="str">
        <f t="shared" si="8"/>
        <v/>
      </c>
      <c r="P507" s="1727"/>
      <c r="Q507" s="47"/>
      <c r="R507" s="377"/>
      <c r="S507" s="463"/>
      <c r="T507" s="463"/>
    </row>
    <row r="508" spans="1:20" s="258" customFormat="1" ht="24" customHeight="1">
      <c r="A508" s="216"/>
      <c r="B508" s="273"/>
      <c r="C508" s="1692"/>
      <c r="D508" s="1693"/>
      <c r="E508" s="1693"/>
      <c r="F508" s="1693"/>
      <c r="G508" s="1693"/>
      <c r="H508" s="1693"/>
      <c r="I508" s="1693"/>
      <c r="J508" s="1693"/>
      <c r="K508" s="1693"/>
      <c r="L508" s="941"/>
      <c r="M508" s="536"/>
      <c r="N508" s="537"/>
      <c r="O508" s="1726" t="str">
        <f t="shared" si="8"/>
        <v/>
      </c>
      <c r="P508" s="1727"/>
      <c r="Q508" s="47"/>
      <c r="R508" s="377"/>
      <c r="S508" s="463"/>
      <c r="T508" s="463"/>
    </row>
    <row r="509" spans="1:20" s="258" customFormat="1" ht="24" customHeight="1">
      <c r="A509" s="216"/>
      <c r="B509" s="273"/>
      <c r="C509" s="1692"/>
      <c r="D509" s="1693"/>
      <c r="E509" s="1693"/>
      <c r="F509" s="1693"/>
      <c r="G509" s="1693"/>
      <c r="H509" s="1693"/>
      <c r="I509" s="1693"/>
      <c r="J509" s="1693"/>
      <c r="K509" s="1693"/>
      <c r="L509" s="941"/>
      <c r="M509" s="1724"/>
      <c r="N509" s="1725"/>
      <c r="O509" s="1726" t="str">
        <f t="shared" si="8"/>
        <v/>
      </c>
      <c r="P509" s="1727"/>
      <c r="Q509" s="47"/>
      <c r="R509" s="377"/>
      <c r="S509" s="463"/>
      <c r="T509" s="463"/>
    </row>
    <row r="510" spans="1:20" s="258" customFormat="1" ht="24" customHeight="1">
      <c r="A510" s="216"/>
      <c r="B510" s="273"/>
      <c r="C510" s="1692"/>
      <c r="D510" s="1693"/>
      <c r="E510" s="1693"/>
      <c r="F510" s="1693"/>
      <c r="G510" s="1693"/>
      <c r="H510" s="1693"/>
      <c r="I510" s="1693"/>
      <c r="J510" s="1693"/>
      <c r="K510" s="1693"/>
      <c r="L510" s="941"/>
      <c r="M510" s="1724"/>
      <c r="N510" s="1725"/>
      <c r="O510" s="1726" t="str">
        <f t="shared" si="8"/>
        <v/>
      </c>
      <c r="P510" s="1727"/>
      <c r="Q510" s="47"/>
      <c r="R510" s="377"/>
      <c r="S510" s="463"/>
      <c r="T510" s="463"/>
    </row>
    <row r="511" spans="1:20" s="111" customFormat="1" ht="6" customHeight="1">
      <c r="A511" s="363"/>
      <c r="B511" s="92"/>
      <c r="C511" s="867"/>
      <c r="D511" s="867"/>
      <c r="E511" s="868"/>
      <c r="F511" s="868"/>
      <c r="G511" s="868"/>
      <c r="H511" s="868"/>
      <c r="I511" s="868"/>
      <c r="J511" s="868"/>
      <c r="K511" s="867"/>
      <c r="L511" s="908"/>
      <c r="M511" s="93"/>
      <c r="N511" s="94"/>
      <c r="O511" s="23"/>
      <c r="P511" s="23"/>
      <c r="Q511" s="85"/>
      <c r="R511" s="378"/>
      <c r="S511" s="471"/>
      <c r="T511" s="471"/>
    </row>
    <row r="512" spans="1:20" s="87" customFormat="1" ht="23.25" customHeight="1">
      <c r="A512" s="370"/>
      <c r="B512" s="1720" t="s">
        <v>6</v>
      </c>
      <c r="C512" s="1728"/>
      <c r="D512" s="1728"/>
      <c r="E512" s="1728"/>
      <c r="F512" s="1728"/>
      <c r="G512" s="1728"/>
      <c r="H512" s="1728"/>
      <c r="I512" s="1728"/>
      <c r="J512" s="1728"/>
      <c r="K512" s="1728"/>
      <c r="L512" s="1728"/>
      <c r="M512" s="1721"/>
      <c r="N512" s="1721"/>
      <c r="O512" s="1721"/>
      <c r="P512" s="1721"/>
      <c r="Q512" s="1722"/>
      <c r="R512" s="349"/>
      <c r="S512" s="472"/>
      <c r="T512" s="468"/>
    </row>
    <row r="513" spans="1:240" s="258" customFormat="1" ht="16.5" customHeight="1">
      <c r="A513" s="216"/>
      <c r="B513" s="535" t="str">
        <f>B450</f>
        <v>FAPESP,  SETEMBRO DE 2015</v>
      </c>
      <c r="C513" s="832"/>
      <c r="D513" s="832"/>
      <c r="E513" s="831"/>
      <c r="F513" s="831"/>
      <c r="G513" s="831"/>
      <c r="H513" s="831"/>
      <c r="I513" s="831"/>
      <c r="J513" s="831"/>
      <c r="K513" s="832"/>
      <c r="L513" s="831"/>
      <c r="M513" s="51"/>
      <c r="N513" s="51"/>
      <c r="O513" s="1723">
        <v>1</v>
      </c>
      <c r="P513" s="1723"/>
      <c r="Q513" s="1723"/>
      <c r="R513" s="379"/>
      <c r="S513" s="473"/>
      <c r="T513" s="463"/>
    </row>
    <row r="514" spans="1:240" ht="18">
      <c r="A514" s="534"/>
      <c r="B514" s="310" t="str">
        <f>B456</f>
        <v>4- MATERIAL DE CONSUMO IMPORTADO</v>
      </c>
      <c r="C514" s="832"/>
      <c r="D514" s="832"/>
      <c r="E514" s="831"/>
      <c r="F514" s="831"/>
      <c r="G514" s="831"/>
      <c r="H514" s="831"/>
      <c r="I514" s="831"/>
      <c r="J514" s="831"/>
      <c r="K514" s="832"/>
      <c r="L514" s="831"/>
      <c r="R514" s="534"/>
      <c r="S514" s="474"/>
    </row>
    <row r="515" spans="1:240" s="87" customFormat="1" ht="14.25" customHeight="1">
      <c r="A515" s="370"/>
      <c r="B515" s="1686" t="s">
        <v>1</v>
      </c>
      <c r="C515" s="1730" t="s">
        <v>8</v>
      </c>
      <c r="D515" s="1731"/>
      <c r="E515" s="1731"/>
      <c r="F515" s="1731"/>
      <c r="G515" s="1731"/>
      <c r="H515" s="1731"/>
      <c r="I515" s="1731"/>
      <c r="J515" s="1731"/>
      <c r="K515" s="1731"/>
      <c r="L515" s="1644" t="s">
        <v>53</v>
      </c>
      <c r="M515" s="1653" t="s">
        <v>118</v>
      </c>
      <c r="N515" s="1634"/>
      <c r="O515" s="1671" t="s">
        <v>119</v>
      </c>
      <c r="P515" s="1672"/>
      <c r="Q515" s="1739" t="s">
        <v>2</v>
      </c>
      <c r="R515" s="349"/>
      <c r="S515" s="472"/>
      <c r="T515" s="468"/>
    </row>
    <row r="516" spans="1:240" s="87" customFormat="1" ht="17.25" customHeight="1">
      <c r="A516" s="370"/>
      <c r="B516" s="1729"/>
      <c r="C516" s="1732"/>
      <c r="D516" s="1733"/>
      <c r="E516" s="1733"/>
      <c r="F516" s="1733"/>
      <c r="G516" s="1733"/>
      <c r="H516" s="1733"/>
      <c r="I516" s="1733"/>
      <c r="J516" s="1733"/>
      <c r="K516" s="1733"/>
      <c r="L516" s="1734"/>
      <c r="M516" s="1735"/>
      <c r="N516" s="1736"/>
      <c r="O516" s="1737"/>
      <c r="P516" s="1738"/>
      <c r="Q516" s="1739"/>
      <c r="R516" s="349"/>
      <c r="S516" s="472"/>
      <c r="T516" s="468"/>
    </row>
    <row r="517" spans="1:240" s="258" customFormat="1" ht="24" customHeight="1">
      <c r="A517" s="216"/>
      <c r="B517" s="273"/>
      <c r="C517" s="1692"/>
      <c r="D517" s="1693"/>
      <c r="E517" s="1693"/>
      <c r="F517" s="1693"/>
      <c r="G517" s="1693"/>
      <c r="H517" s="1693"/>
      <c r="I517" s="1693"/>
      <c r="J517" s="1693"/>
      <c r="K517" s="1693"/>
      <c r="L517" s="941"/>
      <c r="M517" s="1724"/>
      <c r="N517" s="1725"/>
      <c r="O517" s="1726" t="str">
        <f>IF(ISERROR(INDEX($T$472:$T$477,MATCH(L517,$S$472:$S$477,0))*M517),"",INDEX($T$472:$T$477,MATCH(L517,$S$472:$S$477,0))*M517)</f>
        <v/>
      </c>
      <c r="P517" s="1727"/>
      <c r="Q517" s="47"/>
      <c r="R517" s="377"/>
      <c r="S517" s="473"/>
      <c r="T517" s="463"/>
      <c r="IE517" s="72"/>
      <c r="IF517" s="21"/>
    </row>
    <row r="518" spans="1:240" s="258" customFormat="1" ht="24" customHeight="1">
      <c r="A518" s="216"/>
      <c r="B518" s="273"/>
      <c r="C518" s="1692"/>
      <c r="D518" s="1693"/>
      <c r="E518" s="1693"/>
      <c r="F518" s="1693"/>
      <c r="G518" s="1693"/>
      <c r="H518" s="1693"/>
      <c r="I518" s="1693"/>
      <c r="J518" s="1693"/>
      <c r="K518" s="1693"/>
      <c r="L518" s="941"/>
      <c r="M518" s="1724"/>
      <c r="N518" s="1725"/>
      <c r="O518" s="1726" t="str">
        <f t="shared" ref="O518:O564" si="9">IF(ISERROR(INDEX($T$472:$T$477,MATCH(L518,$S$472:$S$477,0))*M518),"",INDEX($T$472:$T$477,MATCH(L518,$S$472:$S$477,0))*M518)</f>
        <v/>
      </c>
      <c r="P518" s="1727"/>
      <c r="Q518" s="47"/>
      <c r="R518" s="377"/>
      <c r="S518" s="473"/>
      <c r="T518" s="463"/>
      <c r="IE518" s="72"/>
      <c r="IF518" s="21"/>
    </row>
    <row r="519" spans="1:240" s="258" customFormat="1" ht="24" customHeight="1">
      <c r="A519" s="216"/>
      <c r="B519" s="273"/>
      <c r="C519" s="1692"/>
      <c r="D519" s="1693"/>
      <c r="E519" s="1693"/>
      <c r="F519" s="1693"/>
      <c r="G519" s="1693"/>
      <c r="H519" s="1693"/>
      <c r="I519" s="1693"/>
      <c r="J519" s="1693"/>
      <c r="K519" s="1693"/>
      <c r="L519" s="941"/>
      <c r="M519" s="1724"/>
      <c r="N519" s="1725"/>
      <c r="O519" s="1726" t="str">
        <f t="shared" si="9"/>
        <v/>
      </c>
      <c r="P519" s="1727"/>
      <c r="Q519" s="47"/>
      <c r="R519" s="377"/>
      <c r="S519" s="473"/>
      <c r="T519" s="463"/>
      <c r="IE519" s="72"/>
      <c r="IF519" s="21"/>
    </row>
    <row r="520" spans="1:240" s="258" customFormat="1" ht="24" customHeight="1">
      <c r="A520" s="216"/>
      <c r="B520" s="273"/>
      <c r="C520" s="1692"/>
      <c r="D520" s="1693"/>
      <c r="E520" s="1693"/>
      <c r="F520" s="1693"/>
      <c r="G520" s="1693"/>
      <c r="H520" s="1693"/>
      <c r="I520" s="1693"/>
      <c r="J520" s="1693"/>
      <c r="K520" s="1693"/>
      <c r="L520" s="941"/>
      <c r="M520" s="1724"/>
      <c r="N520" s="1725"/>
      <c r="O520" s="1726" t="str">
        <f t="shared" si="9"/>
        <v/>
      </c>
      <c r="P520" s="1727"/>
      <c r="Q520" s="47"/>
      <c r="R520" s="377"/>
      <c r="S520" s="473"/>
      <c r="T520" s="463"/>
      <c r="IE520" s="72"/>
      <c r="IF520" s="21"/>
    </row>
    <row r="521" spans="1:240" s="258" customFormat="1" ht="24" customHeight="1">
      <c r="A521" s="216"/>
      <c r="B521" s="273"/>
      <c r="C521" s="1692"/>
      <c r="D521" s="1693"/>
      <c r="E521" s="1693"/>
      <c r="F521" s="1693"/>
      <c r="G521" s="1693"/>
      <c r="H521" s="1693"/>
      <c r="I521" s="1693"/>
      <c r="J521" s="1693"/>
      <c r="K521" s="1693"/>
      <c r="L521" s="941"/>
      <c r="M521" s="1724"/>
      <c r="N521" s="1725"/>
      <c r="O521" s="1726" t="str">
        <f t="shared" si="9"/>
        <v/>
      </c>
      <c r="P521" s="1727"/>
      <c r="Q521" s="47"/>
      <c r="R521" s="377"/>
      <c r="S521" s="473"/>
      <c r="T521" s="463"/>
      <c r="IE521" s="72"/>
      <c r="IF521" s="21"/>
    </row>
    <row r="522" spans="1:240" s="258" customFormat="1" ht="24" customHeight="1">
      <c r="A522" s="216"/>
      <c r="B522" s="273"/>
      <c r="C522" s="1692"/>
      <c r="D522" s="1693"/>
      <c r="E522" s="1693"/>
      <c r="F522" s="1693"/>
      <c r="G522" s="1693"/>
      <c r="H522" s="1693"/>
      <c r="I522" s="1693"/>
      <c r="J522" s="1693"/>
      <c r="K522" s="1693"/>
      <c r="L522" s="941"/>
      <c r="M522" s="1724"/>
      <c r="N522" s="1725"/>
      <c r="O522" s="1726" t="str">
        <f t="shared" si="9"/>
        <v/>
      </c>
      <c r="P522" s="1727"/>
      <c r="Q522" s="47"/>
      <c r="R522" s="377"/>
      <c r="S522" s="463"/>
      <c r="T522" s="463"/>
      <c r="IE522" s="72"/>
      <c r="IF522" s="21"/>
    </row>
    <row r="523" spans="1:240" s="258" customFormat="1" ht="24" customHeight="1">
      <c r="A523" s="216"/>
      <c r="B523" s="273"/>
      <c r="C523" s="1692"/>
      <c r="D523" s="1693"/>
      <c r="E523" s="1693"/>
      <c r="F523" s="1693"/>
      <c r="G523" s="1693"/>
      <c r="H523" s="1693"/>
      <c r="I523" s="1693"/>
      <c r="J523" s="1693"/>
      <c r="K523" s="1693"/>
      <c r="L523" s="941"/>
      <c r="M523" s="1724"/>
      <c r="N523" s="1725"/>
      <c r="O523" s="1726" t="str">
        <f t="shared" si="9"/>
        <v/>
      </c>
      <c r="P523" s="1727"/>
      <c r="Q523" s="47"/>
      <c r="R523" s="377"/>
      <c r="S523" s="463"/>
      <c r="T523" s="463"/>
      <c r="IE523" s="21"/>
      <c r="IF523" s="21"/>
    </row>
    <row r="524" spans="1:240" s="258" customFormat="1" ht="24" customHeight="1">
      <c r="A524" s="216"/>
      <c r="B524" s="273"/>
      <c r="C524" s="1692"/>
      <c r="D524" s="1693"/>
      <c r="E524" s="1693"/>
      <c r="F524" s="1693"/>
      <c r="G524" s="1693"/>
      <c r="H524" s="1693"/>
      <c r="I524" s="1693"/>
      <c r="J524" s="1693"/>
      <c r="K524" s="1693"/>
      <c r="L524" s="941"/>
      <c r="M524" s="1724"/>
      <c r="N524" s="1725"/>
      <c r="O524" s="1726" t="str">
        <f t="shared" si="9"/>
        <v/>
      </c>
      <c r="P524" s="1727"/>
      <c r="Q524" s="47"/>
      <c r="R524" s="377"/>
      <c r="S524" s="463"/>
      <c r="T524" s="463"/>
      <c r="IE524" s="21"/>
      <c r="IF524" s="21"/>
    </row>
    <row r="525" spans="1:240" s="258" customFormat="1" ht="24" customHeight="1">
      <c r="A525" s="216"/>
      <c r="B525" s="273"/>
      <c r="C525" s="1692"/>
      <c r="D525" s="1693"/>
      <c r="E525" s="1693"/>
      <c r="F525" s="1693"/>
      <c r="G525" s="1693"/>
      <c r="H525" s="1693"/>
      <c r="I525" s="1693"/>
      <c r="J525" s="1693"/>
      <c r="K525" s="1693"/>
      <c r="L525" s="941"/>
      <c r="M525" s="1724"/>
      <c r="N525" s="1725"/>
      <c r="O525" s="1726" t="str">
        <f t="shared" si="9"/>
        <v/>
      </c>
      <c r="P525" s="1727"/>
      <c r="Q525" s="47"/>
      <c r="R525" s="377"/>
      <c r="S525" s="463"/>
      <c r="T525" s="463"/>
    </row>
    <row r="526" spans="1:240" s="258" customFormat="1" ht="24" customHeight="1">
      <c r="A526" s="216"/>
      <c r="B526" s="273"/>
      <c r="C526" s="1692"/>
      <c r="D526" s="1693"/>
      <c r="E526" s="1693"/>
      <c r="F526" s="1693"/>
      <c r="G526" s="1693"/>
      <c r="H526" s="1693"/>
      <c r="I526" s="1693"/>
      <c r="J526" s="1693"/>
      <c r="K526" s="1693"/>
      <c r="L526" s="941"/>
      <c r="M526" s="1724"/>
      <c r="N526" s="1725"/>
      <c r="O526" s="1726" t="str">
        <f t="shared" si="9"/>
        <v/>
      </c>
      <c r="P526" s="1727"/>
      <c r="Q526" s="47"/>
      <c r="R526" s="377"/>
      <c r="S526" s="463"/>
      <c r="T526" s="463"/>
    </row>
    <row r="527" spans="1:240" s="258" customFormat="1" ht="24" customHeight="1">
      <c r="A527" s="216"/>
      <c r="B527" s="273"/>
      <c r="C527" s="1692"/>
      <c r="D527" s="1693"/>
      <c r="E527" s="1693"/>
      <c r="F527" s="1693"/>
      <c r="G527" s="1693"/>
      <c r="H527" s="1693"/>
      <c r="I527" s="1693"/>
      <c r="J527" s="1693"/>
      <c r="K527" s="1693"/>
      <c r="L527" s="941"/>
      <c r="M527" s="1724"/>
      <c r="N527" s="1725"/>
      <c r="O527" s="1726" t="str">
        <f t="shared" si="9"/>
        <v/>
      </c>
      <c r="P527" s="1727"/>
      <c r="Q527" s="47"/>
      <c r="R527" s="377"/>
      <c r="S527" s="463"/>
      <c r="T527" s="463"/>
    </row>
    <row r="528" spans="1:240" s="258" customFormat="1" ht="24" customHeight="1">
      <c r="A528" s="216"/>
      <c r="B528" s="273"/>
      <c r="C528" s="1692"/>
      <c r="D528" s="1693"/>
      <c r="E528" s="1693"/>
      <c r="F528" s="1693"/>
      <c r="G528" s="1693"/>
      <c r="H528" s="1693"/>
      <c r="I528" s="1693"/>
      <c r="J528" s="1693"/>
      <c r="K528" s="1693"/>
      <c r="L528" s="941"/>
      <c r="M528" s="1724"/>
      <c r="N528" s="1725"/>
      <c r="O528" s="1726" t="str">
        <f t="shared" si="9"/>
        <v/>
      </c>
      <c r="P528" s="1727"/>
      <c r="Q528" s="47"/>
      <c r="R528" s="377"/>
      <c r="S528" s="463"/>
      <c r="T528" s="463"/>
    </row>
    <row r="529" spans="1:240" s="258" customFormat="1" ht="24" customHeight="1">
      <c r="A529" s="216"/>
      <c r="B529" s="273"/>
      <c r="C529" s="1692"/>
      <c r="D529" s="1693"/>
      <c r="E529" s="1693"/>
      <c r="F529" s="1693"/>
      <c r="G529" s="1693"/>
      <c r="H529" s="1693"/>
      <c r="I529" s="1693"/>
      <c r="J529" s="1693"/>
      <c r="K529" s="1693"/>
      <c r="L529" s="941"/>
      <c r="M529" s="1724"/>
      <c r="N529" s="1725"/>
      <c r="O529" s="1726" t="str">
        <f t="shared" si="9"/>
        <v/>
      </c>
      <c r="P529" s="1727"/>
      <c r="Q529" s="47"/>
      <c r="R529" s="377"/>
      <c r="S529" s="463"/>
      <c r="T529" s="463"/>
    </row>
    <row r="530" spans="1:240" s="258" customFormat="1" ht="24" customHeight="1">
      <c r="A530" s="216"/>
      <c r="B530" s="273"/>
      <c r="C530" s="1692"/>
      <c r="D530" s="1693"/>
      <c r="E530" s="1693"/>
      <c r="F530" s="1693"/>
      <c r="G530" s="1693"/>
      <c r="H530" s="1693"/>
      <c r="I530" s="1693"/>
      <c r="J530" s="1693"/>
      <c r="K530" s="1693"/>
      <c r="L530" s="941"/>
      <c r="M530" s="1724"/>
      <c r="N530" s="1725"/>
      <c r="O530" s="1726" t="str">
        <f t="shared" si="9"/>
        <v/>
      </c>
      <c r="P530" s="1727"/>
      <c r="Q530" s="47"/>
      <c r="R530" s="377"/>
      <c r="S530" s="463"/>
      <c r="T530" s="463"/>
    </row>
    <row r="531" spans="1:240" s="258" customFormat="1" ht="24" customHeight="1">
      <c r="A531" s="216"/>
      <c r="B531" s="273"/>
      <c r="C531" s="1692"/>
      <c r="D531" s="1693"/>
      <c r="E531" s="1693"/>
      <c r="F531" s="1693"/>
      <c r="G531" s="1693"/>
      <c r="H531" s="1693"/>
      <c r="I531" s="1693"/>
      <c r="J531" s="1693"/>
      <c r="K531" s="1693"/>
      <c r="L531" s="941"/>
      <c r="M531" s="1724"/>
      <c r="N531" s="1725"/>
      <c r="O531" s="1726" t="str">
        <f t="shared" si="9"/>
        <v/>
      </c>
      <c r="P531" s="1727"/>
      <c r="Q531" s="47"/>
      <c r="R531" s="377"/>
      <c r="S531" s="463"/>
      <c r="T531" s="463"/>
    </row>
    <row r="532" spans="1:240" s="258" customFormat="1" ht="24" customHeight="1">
      <c r="A532" s="216"/>
      <c r="B532" s="273"/>
      <c r="C532" s="1692"/>
      <c r="D532" s="1693"/>
      <c r="E532" s="1693"/>
      <c r="F532" s="1693"/>
      <c r="G532" s="1693"/>
      <c r="H532" s="1693"/>
      <c r="I532" s="1693"/>
      <c r="J532" s="1693"/>
      <c r="K532" s="1693"/>
      <c r="L532" s="941"/>
      <c r="M532" s="1724"/>
      <c r="N532" s="1725"/>
      <c r="O532" s="1726" t="str">
        <f t="shared" si="9"/>
        <v/>
      </c>
      <c r="P532" s="1727"/>
      <c r="Q532" s="47"/>
      <c r="R532" s="377"/>
      <c r="S532" s="463"/>
      <c r="T532" s="463"/>
      <c r="IE532" s="21"/>
      <c r="IF532" s="21"/>
    </row>
    <row r="533" spans="1:240" s="258" customFormat="1" ht="24" customHeight="1">
      <c r="A533" s="216"/>
      <c r="B533" s="273"/>
      <c r="C533" s="1692"/>
      <c r="D533" s="1693"/>
      <c r="E533" s="1693"/>
      <c r="F533" s="1693"/>
      <c r="G533" s="1693"/>
      <c r="H533" s="1693"/>
      <c r="I533" s="1693"/>
      <c r="J533" s="1693"/>
      <c r="K533" s="1693"/>
      <c r="L533" s="941"/>
      <c r="M533" s="1724"/>
      <c r="N533" s="1725"/>
      <c r="O533" s="1726" t="str">
        <f t="shared" si="9"/>
        <v/>
      </c>
      <c r="P533" s="1727"/>
      <c r="Q533" s="47"/>
      <c r="R533" s="377"/>
      <c r="S533" s="463"/>
      <c r="T533" s="463"/>
    </row>
    <row r="534" spans="1:240" s="258" customFormat="1" ht="24" customHeight="1">
      <c r="A534" s="216"/>
      <c r="B534" s="273"/>
      <c r="C534" s="1692"/>
      <c r="D534" s="1693"/>
      <c r="E534" s="1693"/>
      <c r="F534" s="1693"/>
      <c r="G534" s="1693"/>
      <c r="H534" s="1693"/>
      <c r="I534" s="1693"/>
      <c r="J534" s="1693"/>
      <c r="K534" s="1693"/>
      <c r="L534" s="941"/>
      <c r="M534" s="1724"/>
      <c r="N534" s="1725"/>
      <c r="O534" s="1726" t="str">
        <f t="shared" si="9"/>
        <v/>
      </c>
      <c r="P534" s="1727"/>
      <c r="Q534" s="47"/>
      <c r="R534" s="377"/>
      <c r="S534" s="463"/>
      <c r="T534" s="463"/>
    </row>
    <row r="535" spans="1:240" s="258" customFormat="1" ht="24" customHeight="1">
      <c r="A535" s="216"/>
      <c r="B535" s="273"/>
      <c r="C535" s="1692"/>
      <c r="D535" s="1693"/>
      <c r="E535" s="1693"/>
      <c r="F535" s="1693"/>
      <c r="G535" s="1693"/>
      <c r="H535" s="1693"/>
      <c r="I535" s="1693"/>
      <c r="J535" s="1693"/>
      <c r="K535" s="1693"/>
      <c r="L535" s="941"/>
      <c r="M535" s="1724"/>
      <c r="N535" s="1725"/>
      <c r="O535" s="1726" t="str">
        <f t="shared" si="9"/>
        <v/>
      </c>
      <c r="P535" s="1727"/>
      <c r="Q535" s="47"/>
      <c r="R535" s="377"/>
      <c r="S535" s="463"/>
      <c r="T535" s="463"/>
    </row>
    <row r="536" spans="1:240" s="258" customFormat="1" ht="24" customHeight="1">
      <c r="A536" s="216"/>
      <c r="B536" s="273"/>
      <c r="C536" s="1692"/>
      <c r="D536" s="1693"/>
      <c r="E536" s="1693"/>
      <c r="F536" s="1693"/>
      <c r="G536" s="1693"/>
      <c r="H536" s="1693"/>
      <c r="I536" s="1693"/>
      <c r="J536" s="1693"/>
      <c r="K536" s="1693"/>
      <c r="L536" s="941"/>
      <c r="M536" s="1724"/>
      <c r="N536" s="1725"/>
      <c r="O536" s="1726" t="str">
        <f t="shared" si="9"/>
        <v/>
      </c>
      <c r="P536" s="1727"/>
      <c r="Q536" s="47"/>
      <c r="R536" s="377"/>
      <c r="S536" s="463"/>
      <c r="T536" s="463"/>
    </row>
    <row r="537" spans="1:240" s="258" customFormat="1" ht="24" customHeight="1">
      <c r="A537" s="216"/>
      <c r="B537" s="273"/>
      <c r="C537" s="1692"/>
      <c r="D537" s="1693"/>
      <c r="E537" s="1693"/>
      <c r="F537" s="1693"/>
      <c r="G537" s="1693"/>
      <c r="H537" s="1693"/>
      <c r="I537" s="1693"/>
      <c r="J537" s="1693"/>
      <c r="K537" s="1693"/>
      <c r="L537" s="941"/>
      <c r="M537" s="1724"/>
      <c r="N537" s="1725"/>
      <c r="O537" s="1726" t="str">
        <f t="shared" si="9"/>
        <v/>
      </c>
      <c r="P537" s="1727"/>
      <c r="Q537" s="47"/>
      <c r="R537" s="377"/>
      <c r="S537" s="463"/>
      <c r="T537" s="463"/>
    </row>
    <row r="538" spans="1:240" s="258" customFormat="1" ht="24" customHeight="1">
      <c r="A538" s="216"/>
      <c r="B538" s="273"/>
      <c r="C538" s="1692"/>
      <c r="D538" s="1693"/>
      <c r="E538" s="1693"/>
      <c r="F538" s="1693"/>
      <c r="G538" s="1693"/>
      <c r="H538" s="1693"/>
      <c r="I538" s="1693"/>
      <c r="J538" s="1693"/>
      <c r="K538" s="1693"/>
      <c r="L538" s="941"/>
      <c r="M538" s="1724"/>
      <c r="N538" s="1725"/>
      <c r="O538" s="1726" t="str">
        <f t="shared" si="9"/>
        <v/>
      </c>
      <c r="P538" s="1727"/>
      <c r="Q538" s="47"/>
      <c r="R538" s="377"/>
      <c r="S538" s="463"/>
      <c r="T538" s="463"/>
    </row>
    <row r="539" spans="1:240" s="258" customFormat="1" ht="24" customHeight="1">
      <c r="A539" s="216"/>
      <c r="B539" s="273"/>
      <c r="C539" s="1692"/>
      <c r="D539" s="1693"/>
      <c r="E539" s="1693"/>
      <c r="F539" s="1693"/>
      <c r="G539" s="1693"/>
      <c r="H539" s="1693"/>
      <c r="I539" s="1693"/>
      <c r="J539" s="1693"/>
      <c r="K539" s="1693"/>
      <c r="L539" s="941"/>
      <c r="M539" s="1724"/>
      <c r="N539" s="1725"/>
      <c r="O539" s="1726" t="str">
        <f t="shared" si="9"/>
        <v/>
      </c>
      <c r="P539" s="1727"/>
      <c r="Q539" s="47"/>
      <c r="R539" s="377"/>
      <c r="S539" s="463"/>
      <c r="T539" s="463"/>
    </row>
    <row r="540" spans="1:240" s="258" customFormat="1" ht="24" customHeight="1">
      <c r="A540" s="216"/>
      <c r="B540" s="273"/>
      <c r="C540" s="1692"/>
      <c r="D540" s="1693"/>
      <c r="E540" s="1693"/>
      <c r="F540" s="1693"/>
      <c r="G540" s="1693"/>
      <c r="H540" s="1693"/>
      <c r="I540" s="1693"/>
      <c r="J540" s="1693"/>
      <c r="K540" s="1693"/>
      <c r="L540" s="941"/>
      <c r="M540" s="1724"/>
      <c r="N540" s="1725"/>
      <c r="O540" s="1726" t="str">
        <f t="shared" si="9"/>
        <v/>
      </c>
      <c r="P540" s="1727"/>
      <c r="Q540" s="47"/>
      <c r="R540" s="377"/>
      <c r="S540" s="473"/>
      <c r="T540" s="463"/>
      <c r="IE540" s="72"/>
      <c r="IF540" s="21"/>
    </row>
    <row r="541" spans="1:240" s="258" customFormat="1" ht="24" customHeight="1">
      <c r="A541" s="216"/>
      <c r="B541" s="273"/>
      <c r="C541" s="1692"/>
      <c r="D541" s="1693"/>
      <c r="E541" s="1693"/>
      <c r="F541" s="1693"/>
      <c r="G541" s="1693"/>
      <c r="H541" s="1693"/>
      <c r="I541" s="1693"/>
      <c r="J541" s="1693"/>
      <c r="K541" s="1693"/>
      <c r="L541" s="941"/>
      <c r="M541" s="1724"/>
      <c r="N541" s="1725"/>
      <c r="O541" s="1726" t="str">
        <f t="shared" si="9"/>
        <v/>
      </c>
      <c r="P541" s="1727"/>
      <c r="Q541" s="47"/>
      <c r="R541" s="377"/>
      <c r="S541" s="473"/>
      <c r="T541" s="463"/>
      <c r="IE541" s="72"/>
      <c r="IF541" s="21"/>
    </row>
    <row r="542" spans="1:240" s="258" customFormat="1" ht="24" customHeight="1">
      <c r="A542" s="216"/>
      <c r="B542" s="273"/>
      <c r="C542" s="1692"/>
      <c r="D542" s="1693"/>
      <c r="E542" s="1693"/>
      <c r="F542" s="1693"/>
      <c r="G542" s="1693"/>
      <c r="H542" s="1693"/>
      <c r="I542" s="1693"/>
      <c r="J542" s="1693"/>
      <c r="K542" s="1693"/>
      <c r="L542" s="941"/>
      <c r="M542" s="1724"/>
      <c r="N542" s="1725"/>
      <c r="O542" s="1726" t="str">
        <f t="shared" si="9"/>
        <v/>
      </c>
      <c r="P542" s="1727"/>
      <c r="Q542" s="47"/>
      <c r="R542" s="377"/>
      <c r="S542" s="473"/>
      <c r="T542" s="463"/>
      <c r="IE542" s="72"/>
      <c r="IF542" s="21"/>
    </row>
    <row r="543" spans="1:240" s="258" customFormat="1" ht="24" customHeight="1">
      <c r="A543" s="216"/>
      <c r="B543" s="273"/>
      <c r="C543" s="1692"/>
      <c r="D543" s="1693"/>
      <c r="E543" s="1693"/>
      <c r="F543" s="1693"/>
      <c r="G543" s="1693"/>
      <c r="H543" s="1693"/>
      <c r="I543" s="1693"/>
      <c r="J543" s="1693"/>
      <c r="K543" s="1693"/>
      <c r="L543" s="941"/>
      <c r="M543" s="1724"/>
      <c r="N543" s="1725"/>
      <c r="O543" s="1726" t="str">
        <f t="shared" si="9"/>
        <v/>
      </c>
      <c r="P543" s="1727"/>
      <c r="Q543" s="47"/>
      <c r="R543" s="377"/>
      <c r="S543" s="473"/>
      <c r="T543" s="463"/>
      <c r="IE543" s="72"/>
      <c r="IF543" s="21"/>
    </row>
    <row r="544" spans="1:240" s="258" customFormat="1" ht="24" customHeight="1">
      <c r="A544" s="216"/>
      <c r="B544" s="273"/>
      <c r="C544" s="1692"/>
      <c r="D544" s="1693"/>
      <c r="E544" s="1693"/>
      <c r="F544" s="1693"/>
      <c r="G544" s="1693"/>
      <c r="H544" s="1693"/>
      <c r="I544" s="1693"/>
      <c r="J544" s="1693"/>
      <c r="K544" s="1693"/>
      <c r="L544" s="941"/>
      <c r="M544" s="1724"/>
      <c r="N544" s="1725"/>
      <c r="O544" s="1726" t="str">
        <f t="shared" si="9"/>
        <v/>
      </c>
      <c r="P544" s="1727"/>
      <c r="Q544" s="47"/>
      <c r="R544" s="377"/>
      <c r="S544" s="473"/>
      <c r="T544" s="463"/>
      <c r="IE544" s="72"/>
      <c r="IF544" s="21"/>
    </row>
    <row r="545" spans="1:240" s="258" customFormat="1" ht="24" customHeight="1">
      <c r="A545" s="216"/>
      <c r="B545" s="273"/>
      <c r="C545" s="1692"/>
      <c r="D545" s="1693"/>
      <c r="E545" s="1693"/>
      <c r="F545" s="1693"/>
      <c r="G545" s="1693"/>
      <c r="H545" s="1693"/>
      <c r="I545" s="1693"/>
      <c r="J545" s="1693"/>
      <c r="K545" s="1693"/>
      <c r="L545" s="539"/>
      <c r="M545" s="1724"/>
      <c r="N545" s="1725"/>
      <c r="O545" s="1726" t="str">
        <f t="shared" si="9"/>
        <v/>
      </c>
      <c r="P545" s="1727"/>
      <c r="Q545" s="47"/>
      <c r="R545" s="377"/>
      <c r="S545" s="463"/>
      <c r="T545" s="463"/>
      <c r="IE545" s="72"/>
      <c r="IF545" s="21"/>
    </row>
    <row r="546" spans="1:240" s="258" customFormat="1" ht="24" customHeight="1">
      <c r="A546" s="216"/>
      <c r="B546" s="273"/>
      <c r="C546" s="1692"/>
      <c r="D546" s="1693"/>
      <c r="E546" s="1693"/>
      <c r="F546" s="1693"/>
      <c r="G546" s="1693"/>
      <c r="H546" s="1693"/>
      <c r="I546" s="1693"/>
      <c r="J546" s="1693"/>
      <c r="K546" s="1693"/>
      <c r="L546" s="539"/>
      <c r="M546" s="1724"/>
      <c r="N546" s="1725"/>
      <c r="O546" s="1726" t="str">
        <f t="shared" si="9"/>
        <v/>
      </c>
      <c r="P546" s="1727"/>
      <c r="Q546" s="47"/>
      <c r="R546" s="377"/>
      <c r="S546" s="463"/>
      <c r="T546" s="463"/>
      <c r="IE546" s="21"/>
      <c r="IF546" s="21"/>
    </row>
    <row r="547" spans="1:240" s="258" customFormat="1" ht="24" customHeight="1">
      <c r="A547" s="216"/>
      <c r="B547" s="273"/>
      <c r="C547" s="1692"/>
      <c r="D547" s="1693"/>
      <c r="E547" s="1693"/>
      <c r="F547" s="1693"/>
      <c r="G547" s="1693"/>
      <c r="H547" s="1693"/>
      <c r="I547" s="1693"/>
      <c r="J547" s="1693"/>
      <c r="K547" s="1693"/>
      <c r="L547" s="539"/>
      <c r="M547" s="1724"/>
      <c r="N547" s="1725"/>
      <c r="O547" s="1726" t="str">
        <f t="shared" si="9"/>
        <v/>
      </c>
      <c r="P547" s="1727"/>
      <c r="Q547" s="47"/>
      <c r="R547" s="377"/>
      <c r="S547" s="463"/>
      <c r="T547" s="463"/>
      <c r="IE547" s="21"/>
      <c r="IF547" s="21"/>
    </row>
    <row r="548" spans="1:240" s="258" customFormat="1" ht="24" customHeight="1">
      <c r="A548" s="216"/>
      <c r="B548" s="273"/>
      <c r="C548" s="1692"/>
      <c r="D548" s="1693"/>
      <c r="E548" s="1693"/>
      <c r="F548" s="1693"/>
      <c r="G548" s="1693"/>
      <c r="H548" s="1693"/>
      <c r="I548" s="1693"/>
      <c r="J548" s="1693"/>
      <c r="K548" s="1693"/>
      <c r="L548" s="539"/>
      <c r="M548" s="1724"/>
      <c r="N548" s="1725"/>
      <c r="O548" s="1726" t="str">
        <f t="shared" si="9"/>
        <v/>
      </c>
      <c r="P548" s="1727"/>
      <c r="Q548" s="47"/>
      <c r="R548" s="377"/>
      <c r="S548" s="463"/>
      <c r="T548" s="463"/>
    </row>
    <row r="549" spans="1:240" s="258" customFormat="1" ht="24" customHeight="1">
      <c r="A549" s="216"/>
      <c r="B549" s="273"/>
      <c r="C549" s="1692"/>
      <c r="D549" s="1693"/>
      <c r="E549" s="1693"/>
      <c r="F549" s="1693"/>
      <c r="G549" s="1693"/>
      <c r="H549" s="1693"/>
      <c r="I549" s="1693"/>
      <c r="J549" s="1693"/>
      <c r="K549" s="1693"/>
      <c r="L549" s="539"/>
      <c r="M549" s="1724"/>
      <c r="N549" s="1725"/>
      <c r="O549" s="1726" t="str">
        <f t="shared" si="9"/>
        <v/>
      </c>
      <c r="P549" s="1727"/>
      <c r="Q549" s="47"/>
      <c r="R549" s="377"/>
      <c r="S549" s="463"/>
      <c r="T549" s="463"/>
    </row>
    <row r="550" spans="1:240" s="258" customFormat="1" ht="24" customHeight="1">
      <c r="A550" s="216"/>
      <c r="B550" s="273"/>
      <c r="C550" s="1692"/>
      <c r="D550" s="1693"/>
      <c r="E550" s="1693"/>
      <c r="F550" s="1693"/>
      <c r="G550" s="1693"/>
      <c r="H550" s="1693"/>
      <c r="I550" s="1693"/>
      <c r="J550" s="1693"/>
      <c r="K550" s="1693"/>
      <c r="L550" s="539"/>
      <c r="M550" s="1724"/>
      <c r="N550" s="1725"/>
      <c r="O550" s="1726" t="str">
        <f t="shared" si="9"/>
        <v/>
      </c>
      <c r="P550" s="1727"/>
      <c r="Q550" s="47"/>
      <c r="R550" s="377"/>
      <c r="S550" s="463"/>
      <c r="T550" s="463"/>
    </row>
    <row r="551" spans="1:240" s="258" customFormat="1" ht="24" customHeight="1">
      <c r="A551" s="216"/>
      <c r="B551" s="273"/>
      <c r="C551" s="1692"/>
      <c r="D551" s="1693"/>
      <c r="E551" s="1693"/>
      <c r="F551" s="1693"/>
      <c r="G551" s="1693"/>
      <c r="H551" s="1693"/>
      <c r="I551" s="1693"/>
      <c r="J551" s="1693"/>
      <c r="K551" s="1694"/>
      <c r="L551" s="539"/>
      <c r="M551" s="1724"/>
      <c r="N551" s="1725"/>
      <c r="O551" s="1726" t="str">
        <f t="shared" si="9"/>
        <v/>
      </c>
      <c r="P551" s="1727"/>
      <c r="Q551" s="47"/>
      <c r="R551" s="377"/>
      <c r="S551" s="463"/>
      <c r="T551" s="463"/>
    </row>
    <row r="552" spans="1:240" s="258" customFormat="1" ht="24" customHeight="1">
      <c r="A552" s="216"/>
      <c r="B552" s="273"/>
      <c r="C552" s="1692"/>
      <c r="D552" s="1693"/>
      <c r="E552" s="1693"/>
      <c r="F552" s="1693"/>
      <c r="G552" s="1693"/>
      <c r="H552" s="1693"/>
      <c r="I552" s="1693"/>
      <c r="J552" s="1693"/>
      <c r="K552" s="1693"/>
      <c r="L552" s="941"/>
      <c r="M552" s="1724"/>
      <c r="N552" s="1725"/>
      <c r="O552" s="1726" t="str">
        <f t="shared" si="9"/>
        <v/>
      </c>
      <c r="P552" s="1727"/>
      <c r="Q552" s="47"/>
      <c r="R552" s="377"/>
      <c r="S552" s="463"/>
      <c r="T552" s="463"/>
    </row>
    <row r="553" spans="1:240" s="258" customFormat="1" ht="24" customHeight="1">
      <c r="A553" s="216"/>
      <c r="B553" s="273"/>
      <c r="C553" s="1692"/>
      <c r="D553" s="1693"/>
      <c r="E553" s="1693"/>
      <c r="F553" s="1693"/>
      <c r="G553" s="1693"/>
      <c r="H553" s="1693"/>
      <c r="I553" s="1693"/>
      <c r="J553" s="1693"/>
      <c r="K553" s="1693"/>
      <c r="L553" s="941"/>
      <c r="M553" s="1724"/>
      <c r="N553" s="1725"/>
      <c r="O553" s="1726" t="str">
        <f t="shared" si="9"/>
        <v/>
      </c>
      <c r="P553" s="1727"/>
      <c r="Q553" s="47"/>
      <c r="R553" s="377"/>
      <c r="S553" s="463"/>
      <c r="T553" s="463"/>
      <c r="IE553" s="21"/>
      <c r="IF553" s="21"/>
    </row>
    <row r="554" spans="1:240" s="258" customFormat="1" ht="24" customHeight="1">
      <c r="A554" s="216"/>
      <c r="B554" s="273"/>
      <c r="C554" s="1692"/>
      <c r="D554" s="1693"/>
      <c r="E554" s="1693"/>
      <c r="F554" s="1693"/>
      <c r="G554" s="1693"/>
      <c r="H554" s="1693"/>
      <c r="I554" s="1693"/>
      <c r="J554" s="1693"/>
      <c r="K554" s="1693"/>
      <c r="L554" s="941"/>
      <c r="M554" s="1724"/>
      <c r="N554" s="1725"/>
      <c r="O554" s="1726" t="str">
        <f t="shared" si="9"/>
        <v/>
      </c>
      <c r="P554" s="1727"/>
      <c r="Q554" s="47"/>
      <c r="R554" s="377"/>
      <c r="S554" s="463"/>
      <c r="T554" s="463"/>
    </row>
    <row r="555" spans="1:240" s="258" customFormat="1" ht="24" customHeight="1">
      <c r="A555" s="216"/>
      <c r="B555" s="273"/>
      <c r="C555" s="1692"/>
      <c r="D555" s="1693"/>
      <c r="E555" s="1693"/>
      <c r="F555" s="1693"/>
      <c r="G555" s="1693"/>
      <c r="H555" s="1693"/>
      <c r="I555" s="1693"/>
      <c r="J555" s="1693"/>
      <c r="K555" s="1693"/>
      <c r="L555" s="941"/>
      <c r="M555" s="1724"/>
      <c r="N555" s="1725"/>
      <c r="O555" s="1726" t="str">
        <f t="shared" si="9"/>
        <v/>
      </c>
      <c r="P555" s="1727"/>
      <c r="Q555" s="47"/>
      <c r="R555" s="377"/>
      <c r="S555" s="463"/>
      <c r="T555" s="463"/>
    </row>
    <row r="556" spans="1:240" s="258" customFormat="1" ht="24" customHeight="1">
      <c r="A556" s="216"/>
      <c r="B556" s="273"/>
      <c r="C556" s="1692"/>
      <c r="D556" s="1693"/>
      <c r="E556" s="1693"/>
      <c r="F556" s="1693"/>
      <c r="G556" s="1693"/>
      <c r="H556" s="1693"/>
      <c r="I556" s="1693"/>
      <c r="J556" s="1693"/>
      <c r="K556" s="1693"/>
      <c r="L556" s="941"/>
      <c r="M556" s="1724"/>
      <c r="N556" s="1725"/>
      <c r="O556" s="1726" t="str">
        <f t="shared" si="9"/>
        <v/>
      </c>
      <c r="P556" s="1727"/>
      <c r="Q556" s="47"/>
      <c r="R556" s="377"/>
      <c r="S556" s="463"/>
      <c r="T556" s="463"/>
    </row>
    <row r="557" spans="1:240" s="258" customFormat="1" ht="24" customHeight="1">
      <c r="A557" s="216"/>
      <c r="B557" s="273"/>
      <c r="C557" s="1692"/>
      <c r="D557" s="1693"/>
      <c r="E557" s="1693"/>
      <c r="F557" s="1693"/>
      <c r="G557" s="1693"/>
      <c r="H557" s="1693"/>
      <c r="I557" s="1693"/>
      <c r="J557" s="1693"/>
      <c r="K557" s="1693"/>
      <c r="L557" s="941"/>
      <c r="M557" s="1724"/>
      <c r="N557" s="1725"/>
      <c r="O557" s="1726" t="str">
        <f t="shared" si="9"/>
        <v/>
      </c>
      <c r="P557" s="1727"/>
      <c r="Q557" s="47"/>
      <c r="R557" s="377"/>
      <c r="S557" s="463"/>
      <c r="T557" s="463"/>
    </row>
    <row r="558" spans="1:240" s="258" customFormat="1" ht="24" customHeight="1">
      <c r="A558" s="216"/>
      <c r="B558" s="273"/>
      <c r="C558" s="1692"/>
      <c r="D558" s="1693"/>
      <c r="E558" s="1693"/>
      <c r="F558" s="1693"/>
      <c r="G558" s="1693"/>
      <c r="H558" s="1693"/>
      <c r="I558" s="1693"/>
      <c r="J558" s="1693"/>
      <c r="K558" s="1693"/>
      <c r="L558" s="941"/>
      <c r="M558" s="1724"/>
      <c r="N558" s="1725"/>
      <c r="O558" s="1726" t="str">
        <f t="shared" si="9"/>
        <v/>
      </c>
      <c r="P558" s="1727"/>
      <c r="Q558" s="47"/>
      <c r="R558" s="377"/>
      <c r="S558" s="463"/>
      <c r="T558" s="463"/>
    </row>
    <row r="559" spans="1:240" s="258" customFormat="1" ht="24" customHeight="1">
      <c r="A559" s="216"/>
      <c r="B559" s="273"/>
      <c r="C559" s="1692"/>
      <c r="D559" s="1693"/>
      <c r="E559" s="1693"/>
      <c r="F559" s="1693"/>
      <c r="G559" s="1693"/>
      <c r="H559" s="1693"/>
      <c r="I559" s="1693"/>
      <c r="J559" s="1693"/>
      <c r="K559" s="1693"/>
      <c r="L559" s="941"/>
      <c r="M559" s="1724"/>
      <c r="N559" s="1725"/>
      <c r="O559" s="1726" t="str">
        <f t="shared" si="9"/>
        <v/>
      </c>
      <c r="P559" s="1727"/>
      <c r="Q559" s="47"/>
      <c r="R559" s="377"/>
      <c r="S559" s="463"/>
      <c r="T559" s="463"/>
    </row>
    <row r="560" spans="1:240" s="258" customFormat="1" ht="24" customHeight="1">
      <c r="A560" s="216"/>
      <c r="B560" s="273"/>
      <c r="C560" s="1692"/>
      <c r="D560" s="1693"/>
      <c r="E560" s="1693"/>
      <c r="F560" s="1693"/>
      <c r="G560" s="1693"/>
      <c r="H560" s="1693"/>
      <c r="I560" s="1693"/>
      <c r="J560" s="1693"/>
      <c r="K560" s="1693"/>
      <c r="L560" s="941"/>
      <c r="M560" s="1724"/>
      <c r="N560" s="1725"/>
      <c r="O560" s="1726" t="str">
        <f t="shared" si="9"/>
        <v/>
      </c>
      <c r="P560" s="1727"/>
      <c r="Q560" s="47"/>
      <c r="R560" s="377"/>
      <c r="S560" s="463"/>
      <c r="T560" s="463"/>
    </row>
    <row r="561" spans="1:240" s="258" customFormat="1" ht="24" customHeight="1">
      <c r="A561" s="216"/>
      <c r="B561" s="273"/>
      <c r="C561" s="1692"/>
      <c r="D561" s="1693"/>
      <c r="E561" s="1693"/>
      <c r="F561" s="1693"/>
      <c r="G561" s="1693"/>
      <c r="H561" s="1693"/>
      <c r="I561" s="1693"/>
      <c r="J561" s="1693"/>
      <c r="K561" s="1693"/>
      <c r="L561" s="941"/>
      <c r="M561" s="1724"/>
      <c r="N561" s="1725"/>
      <c r="O561" s="1726" t="str">
        <f t="shared" si="9"/>
        <v/>
      </c>
      <c r="P561" s="1727"/>
      <c r="Q561" s="47"/>
      <c r="R561" s="377"/>
      <c r="S561" s="463"/>
      <c r="T561" s="463"/>
    </row>
    <row r="562" spans="1:240" s="258" customFormat="1" ht="24" customHeight="1">
      <c r="A562" s="216"/>
      <c r="B562" s="273"/>
      <c r="C562" s="1692"/>
      <c r="D562" s="1693"/>
      <c r="E562" s="1693"/>
      <c r="F562" s="1693"/>
      <c r="G562" s="1693"/>
      <c r="H562" s="1693"/>
      <c r="I562" s="1693"/>
      <c r="J562" s="1693"/>
      <c r="K562" s="1693"/>
      <c r="L562" s="941"/>
      <c r="M562" s="1724"/>
      <c r="N562" s="1725"/>
      <c r="O562" s="1726" t="str">
        <f t="shared" si="9"/>
        <v/>
      </c>
      <c r="P562" s="1727"/>
      <c r="Q562" s="47"/>
      <c r="R562" s="377"/>
      <c r="S562" s="463"/>
      <c r="T562" s="463"/>
    </row>
    <row r="563" spans="1:240" s="258" customFormat="1" ht="24" customHeight="1">
      <c r="A563" s="216"/>
      <c r="B563" s="273"/>
      <c r="C563" s="1692"/>
      <c r="D563" s="1693"/>
      <c r="E563" s="1693"/>
      <c r="F563" s="1693"/>
      <c r="G563" s="1693"/>
      <c r="H563" s="1693"/>
      <c r="I563" s="1693"/>
      <c r="J563" s="1693"/>
      <c r="K563" s="1693"/>
      <c r="L563" s="941"/>
      <c r="M563" s="1724"/>
      <c r="N563" s="1725"/>
      <c r="O563" s="1726" t="str">
        <f t="shared" si="9"/>
        <v/>
      </c>
      <c r="P563" s="1727"/>
      <c r="Q563" s="47"/>
      <c r="R563" s="377"/>
      <c r="S563" s="463"/>
      <c r="T563" s="463"/>
    </row>
    <row r="564" spans="1:240" s="258" customFormat="1" ht="24" customHeight="1">
      <c r="A564" s="216"/>
      <c r="B564" s="273"/>
      <c r="C564" s="1692"/>
      <c r="D564" s="1693"/>
      <c r="E564" s="1693"/>
      <c r="F564" s="1693"/>
      <c r="G564" s="1693"/>
      <c r="H564" s="1693"/>
      <c r="I564" s="1693"/>
      <c r="J564" s="1693"/>
      <c r="K564" s="1693"/>
      <c r="L564" s="941"/>
      <c r="M564" s="1724"/>
      <c r="N564" s="1725"/>
      <c r="O564" s="1726" t="str">
        <f t="shared" si="9"/>
        <v/>
      </c>
      <c r="P564" s="1727"/>
      <c r="Q564" s="47"/>
      <c r="R564" s="377"/>
      <c r="S564" s="463"/>
      <c r="T564" s="463"/>
    </row>
    <row r="565" spans="1:240" s="258" customFormat="1" ht="6" customHeight="1">
      <c r="A565" s="216"/>
      <c r="B565" s="62"/>
      <c r="C565" s="832"/>
      <c r="D565" s="832"/>
      <c r="E565" s="831"/>
      <c r="F565" s="831"/>
      <c r="G565" s="831"/>
      <c r="H565" s="831"/>
      <c r="I565" s="831"/>
      <c r="J565" s="831"/>
      <c r="K565" s="832"/>
      <c r="L565" s="831"/>
      <c r="M565" s="51"/>
      <c r="N565" s="51"/>
      <c r="O565" s="51"/>
      <c r="P565" s="51"/>
      <c r="Q565" s="51"/>
      <c r="R565" s="379"/>
      <c r="S565" s="463"/>
      <c r="T565" s="463"/>
    </row>
    <row r="566" spans="1:240" ht="24" customHeight="1">
      <c r="A566" s="534"/>
      <c r="B566" s="1720" t="s">
        <v>6</v>
      </c>
      <c r="C566" s="1728"/>
      <c r="D566" s="1728"/>
      <c r="E566" s="1728"/>
      <c r="F566" s="1728"/>
      <c r="G566" s="1728"/>
      <c r="H566" s="1728"/>
      <c r="I566" s="1728"/>
      <c r="J566" s="1728"/>
      <c r="K566" s="1728"/>
      <c r="L566" s="1728"/>
      <c r="M566" s="1721"/>
      <c r="N566" s="1721"/>
      <c r="O566" s="1721"/>
      <c r="P566" s="1721"/>
      <c r="Q566" s="1722"/>
      <c r="R566" s="534"/>
    </row>
    <row r="567" spans="1:240">
      <c r="A567" s="534"/>
      <c r="B567" s="224" t="str">
        <f>B513</f>
        <v>FAPESP,  SETEMBRO DE 2015</v>
      </c>
      <c r="C567" s="832"/>
      <c r="D567" s="832"/>
      <c r="E567" s="831"/>
      <c r="F567" s="831"/>
      <c r="G567" s="831"/>
      <c r="H567" s="831"/>
      <c r="I567" s="831"/>
      <c r="J567" s="831"/>
      <c r="K567" s="832"/>
      <c r="L567" s="831"/>
      <c r="O567" s="1723">
        <v>2</v>
      </c>
      <c r="P567" s="1723"/>
      <c r="Q567" s="1723"/>
      <c r="R567" s="534"/>
    </row>
    <row r="568" spans="1:240" ht="18">
      <c r="A568" s="534"/>
      <c r="B568" s="310" t="str">
        <f>B514</f>
        <v>4- MATERIAL DE CONSUMO IMPORTADO</v>
      </c>
      <c r="C568" s="832"/>
      <c r="D568" s="832"/>
      <c r="E568" s="831"/>
      <c r="F568" s="831"/>
      <c r="G568" s="831"/>
      <c r="H568" s="831"/>
      <c r="I568" s="831"/>
      <c r="J568" s="831"/>
      <c r="K568" s="832"/>
      <c r="L568" s="831"/>
      <c r="R568" s="534"/>
      <c r="S568" s="474"/>
    </row>
    <row r="569" spans="1:240" s="87" customFormat="1" ht="14.25" customHeight="1">
      <c r="A569" s="370"/>
      <c r="B569" s="1686" t="s">
        <v>1</v>
      </c>
      <c r="C569" s="1730" t="s">
        <v>8</v>
      </c>
      <c r="D569" s="1731"/>
      <c r="E569" s="1731"/>
      <c r="F569" s="1731"/>
      <c r="G569" s="1731"/>
      <c r="H569" s="1731"/>
      <c r="I569" s="1731"/>
      <c r="J569" s="1731"/>
      <c r="K569" s="1731"/>
      <c r="L569" s="1644" t="s">
        <v>53</v>
      </c>
      <c r="M569" s="1653" t="s">
        <v>118</v>
      </c>
      <c r="N569" s="1634"/>
      <c r="O569" s="1671" t="s">
        <v>119</v>
      </c>
      <c r="P569" s="1672"/>
      <c r="Q569" s="1739" t="s">
        <v>2</v>
      </c>
      <c r="R569" s="349"/>
      <c r="S569" s="472"/>
      <c r="T569" s="468"/>
    </row>
    <row r="570" spans="1:240" s="87" customFormat="1" ht="17.25" customHeight="1">
      <c r="A570" s="370"/>
      <c r="B570" s="1729"/>
      <c r="C570" s="1732"/>
      <c r="D570" s="1733"/>
      <c r="E570" s="1733"/>
      <c r="F570" s="1733"/>
      <c r="G570" s="1733"/>
      <c r="H570" s="1733"/>
      <c r="I570" s="1733"/>
      <c r="J570" s="1733"/>
      <c r="K570" s="1733"/>
      <c r="L570" s="1734"/>
      <c r="M570" s="1735"/>
      <c r="N570" s="1736"/>
      <c r="O570" s="1737"/>
      <c r="P570" s="1738"/>
      <c r="Q570" s="1739"/>
      <c r="R570" s="349"/>
      <c r="S570" s="472"/>
      <c r="T570" s="468"/>
    </row>
    <row r="571" spans="1:240" s="258" customFormat="1" ht="24" customHeight="1">
      <c r="A571" s="216"/>
      <c r="B571" s="273"/>
      <c r="C571" s="1692"/>
      <c r="D571" s="1693"/>
      <c r="E571" s="1693"/>
      <c r="F571" s="1693"/>
      <c r="G571" s="1693"/>
      <c r="H571" s="1693"/>
      <c r="I571" s="1693"/>
      <c r="J571" s="1693"/>
      <c r="K571" s="1693"/>
      <c r="L571" s="941"/>
      <c r="M571" s="1724"/>
      <c r="N571" s="1725"/>
      <c r="O571" s="1726" t="str">
        <f t="shared" ref="O571:O618" si="10">IF(ISERROR(INDEX($T$472:$T$477,MATCH(L571,$S$472:$S$477,0))*M571),"",INDEX($T$472:$T$477,MATCH(L571,$S$472:$S$477,0))*M571)</f>
        <v/>
      </c>
      <c r="P571" s="1727"/>
      <c r="Q571" s="47"/>
      <c r="R571" s="377"/>
      <c r="S571" s="473"/>
      <c r="T571" s="463"/>
      <c r="IE571" s="72"/>
      <c r="IF571" s="21"/>
    </row>
    <row r="572" spans="1:240" s="258" customFormat="1" ht="24" customHeight="1">
      <c r="A572" s="216"/>
      <c r="B572" s="273"/>
      <c r="C572" s="1692"/>
      <c r="D572" s="1693"/>
      <c r="E572" s="1693"/>
      <c r="F572" s="1693"/>
      <c r="G572" s="1693"/>
      <c r="H572" s="1693"/>
      <c r="I572" s="1693"/>
      <c r="J572" s="1693"/>
      <c r="K572" s="1693"/>
      <c r="L572" s="941"/>
      <c r="M572" s="1724"/>
      <c r="N572" s="1725"/>
      <c r="O572" s="1726" t="str">
        <f t="shared" si="10"/>
        <v/>
      </c>
      <c r="P572" s="1727"/>
      <c r="Q572" s="47"/>
      <c r="R572" s="377"/>
      <c r="S572" s="473"/>
      <c r="T572" s="463"/>
      <c r="IE572" s="72"/>
      <c r="IF572" s="21"/>
    </row>
    <row r="573" spans="1:240" s="258" customFormat="1" ht="24" customHeight="1">
      <c r="A573" s="216"/>
      <c r="B573" s="273"/>
      <c r="C573" s="1692"/>
      <c r="D573" s="1693"/>
      <c r="E573" s="1693"/>
      <c r="F573" s="1693"/>
      <c r="G573" s="1693"/>
      <c r="H573" s="1693"/>
      <c r="I573" s="1693"/>
      <c r="J573" s="1693"/>
      <c r="K573" s="1693"/>
      <c r="L573" s="941"/>
      <c r="M573" s="1724"/>
      <c r="N573" s="1725"/>
      <c r="O573" s="1726" t="str">
        <f t="shared" si="10"/>
        <v/>
      </c>
      <c r="P573" s="1727"/>
      <c r="Q573" s="47"/>
      <c r="R573" s="377"/>
      <c r="S573" s="473"/>
      <c r="T573" s="463"/>
      <c r="IE573" s="72"/>
      <c r="IF573" s="21"/>
    </row>
    <row r="574" spans="1:240" s="258" customFormat="1" ht="24" customHeight="1">
      <c r="A574" s="216"/>
      <c r="B574" s="273"/>
      <c r="C574" s="1692"/>
      <c r="D574" s="1693"/>
      <c r="E574" s="1693"/>
      <c r="F574" s="1693"/>
      <c r="G574" s="1693"/>
      <c r="H574" s="1693"/>
      <c r="I574" s="1693"/>
      <c r="J574" s="1693"/>
      <c r="K574" s="1693"/>
      <c r="L574" s="941"/>
      <c r="M574" s="1724"/>
      <c r="N574" s="1725"/>
      <c r="O574" s="1726" t="str">
        <f t="shared" si="10"/>
        <v/>
      </c>
      <c r="P574" s="1727"/>
      <c r="Q574" s="47"/>
      <c r="R574" s="377"/>
      <c r="S574" s="473"/>
      <c r="T574" s="463"/>
      <c r="IE574" s="72"/>
      <c r="IF574" s="21"/>
    </row>
    <row r="575" spans="1:240" s="258" customFormat="1" ht="24" customHeight="1">
      <c r="A575" s="216"/>
      <c r="B575" s="273"/>
      <c r="C575" s="1692"/>
      <c r="D575" s="1693"/>
      <c r="E575" s="1693"/>
      <c r="F575" s="1693"/>
      <c r="G575" s="1693"/>
      <c r="H575" s="1693"/>
      <c r="I575" s="1693"/>
      <c r="J575" s="1693"/>
      <c r="K575" s="1693"/>
      <c r="L575" s="941"/>
      <c r="M575" s="1724"/>
      <c r="N575" s="1725"/>
      <c r="O575" s="1726" t="str">
        <f t="shared" si="10"/>
        <v/>
      </c>
      <c r="P575" s="1727"/>
      <c r="Q575" s="47"/>
      <c r="R575" s="377"/>
      <c r="S575" s="473"/>
      <c r="T575" s="463"/>
      <c r="IE575" s="72"/>
      <c r="IF575" s="21"/>
    </row>
    <row r="576" spans="1:240" s="258" customFormat="1" ht="24" customHeight="1">
      <c r="A576" s="216"/>
      <c r="B576" s="273"/>
      <c r="C576" s="1692"/>
      <c r="D576" s="1693"/>
      <c r="E576" s="1693"/>
      <c r="F576" s="1693"/>
      <c r="G576" s="1693"/>
      <c r="H576" s="1693"/>
      <c r="I576" s="1693"/>
      <c r="J576" s="1693"/>
      <c r="K576" s="1693"/>
      <c r="L576" s="941"/>
      <c r="M576" s="1724"/>
      <c r="N576" s="1725"/>
      <c r="O576" s="1726" t="str">
        <f t="shared" si="10"/>
        <v/>
      </c>
      <c r="P576" s="1727"/>
      <c r="Q576" s="47"/>
      <c r="R576" s="377"/>
      <c r="S576" s="463"/>
      <c r="T576" s="463"/>
      <c r="IE576" s="72"/>
      <c r="IF576" s="21"/>
    </row>
    <row r="577" spans="1:240" s="258" customFormat="1" ht="24" customHeight="1">
      <c r="A577" s="216"/>
      <c r="B577" s="273"/>
      <c r="C577" s="1692"/>
      <c r="D577" s="1693"/>
      <c r="E577" s="1693"/>
      <c r="F577" s="1693"/>
      <c r="G577" s="1693"/>
      <c r="H577" s="1693"/>
      <c r="I577" s="1693"/>
      <c r="J577" s="1693"/>
      <c r="K577" s="1693"/>
      <c r="L577" s="941"/>
      <c r="M577" s="1724"/>
      <c r="N577" s="1725"/>
      <c r="O577" s="1726" t="str">
        <f t="shared" si="10"/>
        <v/>
      </c>
      <c r="P577" s="1727"/>
      <c r="Q577" s="47"/>
      <c r="R577" s="377"/>
      <c r="S577" s="463"/>
      <c r="T577" s="463"/>
      <c r="IE577" s="21"/>
      <c r="IF577" s="21"/>
    </row>
    <row r="578" spans="1:240" s="258" customFormat="1" ht="24" customHeight="1">
      <c r="A578" s="216"/>
      <c r="B578" s="273"/>
      <c r="C578" s="1692"/>
      <c r="D578" s="1693"/>
      <c r="E578" s="1693"/>
      <c r="F578" s="1693"/>
      <c r="G578" s="1693"/>
      <c r="H578" s="1693"/>
      <c r="I578" s="1693"/>
      <c r="J578" s="1693"/>
      <c r="K578" s="1693"/>
      <c r="L578" s="941"/>
      <c r="M578" s="1724"/>
      <c r="N578" s="1725"/>
      <c r="O578" s="1726" t="str">
        <f t="shared" si="10"/>
        <v/>
      </c>
      <c r="P578" s="1727"/>
      <c r="Q578" s="47"/>
      <c r="R578" s="377"/>
      <c r="S578" s="463"/>
      <c r="T578" s="463"/>
      <c r="IE578" s="21"/>
      <c r="IF578" s="21"/>
    </row>
    <row r="579" spans="1:240" s="258" customFormat="1" ht="24" customHeight="1">
      <c r="A579" s="216"/>
      <c r="B579" s="273"/>
      <c r="C579" s="1692"/>
      <c r="D579" s="1693"/>
      <c r="E579" s="1693"/>
      <c r="F579" s="1693"/>
      <c r="G579" s="1693"/>
      <c r="H579" s="1693"/>
      <c r="I579" s="1693"/>
      <c r="J579" s="1693"/>
      <c r="K579" s="1693"/>
      <c r="L579" s="941"/>
      <c r="M579" s="1724"/>
      <c r="N579" s="1725"/>
      <c r="O579" s="1726" t="str">
        <f t="shared" si="10"/>
        <v/>
      </c>
      <c r="P579" s="1727"/>
      <c r="Q579" s="47"/>
      <c r="R579" s="377"/>
      <c r="S579" s="463"/>
      <c r="T579" s="463"/>
    </row>
    <row r="580" spans="1:240" s="258" customFormat="1" ht="24" customHeight="1">
      <c r="A580" s="216"/>
      <c r="B580" s="273"/>
      <c r="C580" s="1692"/>
      <c r="D580" s="1693"/>
      <c r="E580" s="1693"/>
      <c r="F580" s="1693"/>
      <c r="G580" s="1693"/>
      <c r="H580" s="1693"/>
      <c r="I580" s="1693"/>
      <c r="J580" s="1693"/>
      <c r="K580" s="1693"/>
      <c r="L580" s="941"/>
      <c r="M580" s="1724"/>
      <c r="N580" s="1725"/>
      <c r="O580" s="1726" t="str">
        <f t="shared" si="10"/>
        <v/>
      </c>
      <c r="P580" s="1727"/>
      <c r="Q580" s="47"/>
      <c r="R580" s="377"/>
      <c r="S580" s="463"/>
      <c r="T580" s="463"/>
    </row>
    <row r="581" spans="1:240" s="258" customFormat="1" ht="24" customHeight="1">
      <c r="A581" s="216"/>
      <c r="B581" s="273"/>
      <c r="C581" s="1692"/>
      <c r="D581" s="1693"/>
      <c r="E581" s="1693"/>
      <c r="F581" s="1693"/>
      <c r="G581" s="1693"/>
      <c r="H581" s="1693"/>
      <c r="I581" s="1693"/>
      <c r="J581" s="1693"/>
      <c r="K581" s="1693"/>
      <c r="L581" s="941"/>
      <c r="M581" s="1724"/>
      <c r="N581" s="1725"/>
      <c r="O581" s="1726" t="str">
        <f t="shared" si="10"/>
        <v/>
      </c>
      <c r="P581" s="1727"/>
      <c r="Q581" s="47"/>
      <c r="R581" s="377"/>
      <c r="S581" s="463"/>
      <c r="T581" s="463"/>
    </row>
    <row r="582" spans="1:240" s="258" customFormat="1" ht="24" customHeight="1">
      <c r="A582" s="216"/>
      <c r="B582" s="273"/>
      <c r="C582" s="1692"/>
      <c r="D582" s="1693"/>
      <c r="E582" s="1693"/>
      <c r="F582" s="1693"/>
      <c r="G582" s="1693"/>
      <c r="H582" s="1693"/>
      <c r="I582" s="1693"/>
      <c r="J582" s="1693"/>
      <c r="K582" s="1693"/>
      <c r="L582" s="941"/>
      <c r="M582" s="1724"/>
      <c r="N582" s="1725"/>
      <c r="O582" s="1726" t="str">
        <f t="shared" si="10"/>
        <v/>
      </c>
      <c r="P582" s="1727"/>
      <c r="Q582" s="47"/>
      <c r="R582" s="377"/>
      <c r="S582" s="463"/>
      <c r="T582" s="463"/>
    </row>
    <row r="583" spans="1:240" s="258" customFormat="1" ht="24" customHeight="1">
      <c r="A583" s="216"/>
      <c r="B583" s="273"/>
      <c r="C583" s="1692"/>
      <c r="D583" s="1693"/>
      <c r="E583" s="1693"/>
      <c r="F583" s="1693"/>
      <c r="G583" s="1693"/>
      <c r="H583" s="1693"/>
      <c r="I583" s="1693"/>
      <c r="J583" s="1693"/>
      <c r="K583" s="1693"/>
      <c r="L583" s="941"/>
      <c r="M583" s="1724"/>
      <c r="N583" s="1725"/>
      <c r="O583" s="1726" t="str">
        <f t="shared" si="10"/>
        <v/>
      </c>
      <c r="P583" s="1727"/>
      <c r="Q583" s="47"/>
      <c r="R583" s="377"/>
      <c r="S583" s="463"/>
      <c r="T583" s="463"/>
    </row>
    <row r="584" spans="1:240" s="258" customFormat="1" ht="24" customHeight="1">
      <c r="A584" s="216"/>
      <c r="B584" s="273"/>
      <c r="C584" s="1692"/>
      <c r="D584" s="1693"/>
      <c r="E584" s="1693"/>
      <c r="F584" s="1693"/>
      <c r="G584" s="1693"/>
      <c r="H584" s="1693"/>
      <c r="I584" s="1693"/>
      <c r="J584" s="1693"/>
      <c r="K584" s="1693"/>
      <c r="L584" s="941"/>
      <c r="M584" s="1724"/>
      <c r="N584" s="1725"/>
      <c r="O584" s="1726" t="str">
        <f t="shared" si="10"/>
        <v/>
      </c>
      <c r="P584" s="1727"/>
      <c r="Q584" s="47"/>
      <c r="R584" s="377"/>
      <c r="S584" s="463"/>
      <c r="T584" s="463"/>
    </row>
    <row r="585" spans="1:240" s="258" customFormat="1" ht="24" customHeight="1">
      <c r="A585" s="216"/>
      <c r="B585" s="273"/>
      <c r="C585" s="1692"/>
      <c r="D585" s="1693"/>
      <c r="E585" s="1693"/>
      <c r="F585" s="1693"/>
      <c r="G585" s="1693"/>
      <c r="H585" s="1693"/>
      <c r="I585" s="1693"/>
      <c r="J585" s="1693"/>
      <c r="K585" s="1693"/>
      <c r="L585" s="941"/>
      <c r="M585" s="1724"/>
      <c r="N585" s="1725"/>
      <c r="O585" s="1726" t="str">
        <f t="shared" si="10"/>
        <v/>
      </c>
      <c r="P585" s="1727"/>
      <c r="Q585" s="47"/>
      <c r="R585" s="377"/>
      <c r="S585" s="463"/>
      <c r="T585" s="463"/>
    </row>
    <row r="586" spans="1:240" s="258" customFormat="1" ht="24" customHeight="1">
      <c r="A586" s="216"/>
      <c r="B586" s="273"/>
      <c r="C586" s="1692"/>
      <c r="D586" s="1693"/>
      <c r="E586" s="1693"/>
      <c r="F586" s="1693"/>
      <c r="G586" s="1693"/>
      <c r="H586" s="1693"/>
      <c r="I586" s="1693"/>
      <c r="J586" s="1693"/>
      <c r="K586" s="1693"/>
      <c r="L586" s="941"/>
      <c r="M586" s="1724"/>
      <c r="N586" s="1725"/>
      <c r="O586" s="1726" t="str">
        <f t="shared" si="10"/>
        <v/>
      </c>
      <c r="P586" s="1727"/>
      <c r="Q586" s="47"/>
      <c r="R586" s="377"/>
      <c r="S586" s="463"/>
      <c r="T586" s="463"/>
      <c r="IE586" s="21"/>
      <c r="IF586" s="21"/>
    </row>
    <row r="587" spans="1:240" s="258" customFormat="1" ht="24" customHeight="1">
      <c r="A587" s="216"/>
      <c r="B587" s="273"/>
      <c r="C587" s="1692"/>
      <c r="D587" s="1693"/>
      <c r="E587" s="1693"/>
      <c r="F587" s="1693"/>
      <c r="G587" s="1693"/>
      <c r="H587" s="1693"/>
      <c r="I587" s="1693"/>
      <c r="J587" s="1693"/>
      <c r="K587" s="1693"/>
      <c r="L587" s="941"/>
      <c r="M587" s="1724"/>
      <c r="N587" s="1725"/>
      <c r="O587" s="1726" t="str">
        <f t="shared" si="10"/>
        <v/>
      </c>
      <c r="P587" s="1727"/>
      <c r="Q587" s="47"/>
      <c r="R587" s="377"/>
      <c r="S587" s="463"/>
      <c r="T587" s="463"/>
    </row>
    <row r="588" spans="1:240" s="258" customFormat="1" ht="24" customHeight="1">
      <c r="A588" s="216"/>
      <c r="B588" s="273"/>
      <c r="C588" s="1692"/>
      <c r="D588" s="1693"/>
      <c r="E588" s="1693"/>
      <c r="F588" s="1693"/>
      <c r="G588" s="1693"/>
      <c r="H588" s="1693"/>
      <c r="I588" s="1693"/>
      <c r="J588" s="1693"/>
      <c r="K588" s="1693"/>
      <c r="L588" s="941"/>
      <c r="M588" s="1724"/>
      <c r="N588" s="1725"/>
      <c r="O588" s="1726" t="str">
        <f t="shared" si="10"/>
        <v/>
      </c>
      <c r="P588" s="1727"/>
      <c r="Q588" s="47"/>
      <c r="R588" s="377"/>
      <c r="S588" s="463"/>
      <c r="T588" s="463"/>
    </row>
    <row r="589" spans="1:240" s="258" customFormat="1" ht="24" customHeight="1">
      <c r="A589" s="216"/>
      <c r="B589" s="273"/>
      <c r="C589" s="1692"/>
      <c r="D589" s="1693"/>
      <c r="E589" s="1693"/>
      <c r="F589" s="1693"/>
      <c r="G589" s="1693"/>
      <c r="H589" s="1693"/>
      <c r="I589" s="1693"/>
      <c r="J589" s="1693"/>
      <c r="K589" s="1693"/>
      <c r="L589" s="941"/>
      <c r="M589" s="1724"/>
      <c r="N589" s="1725"/>
      <c r="O589" s="1726" t="str">
        <f t="shared" si="10"/>
        <v/>
      </c>
      <c r="P589" s="1727"/>
      <c r="Q589" s="47"/>
      <c r="R589" s="377"/>
      <c r="S589" s="463"/>
      <c r="T589" s="463"/>
    </row>
    <row r="590" spans="1:240" s="258" customFormat="1" ht="24" customHeight="1">
      <c r="A590" s="216"/>
      <c r="B590" s="273"/>
      <c r="C590" s="1692"/>
      <c r="D590" s="1693"/>
      <c r="E590" s="1693"/>
      <c r="F590" s="1693"/>
      <c r="G590" s="1693"/>
      <c r="H590" s="1693"/>
      <c r="I590" s="1693"/>
      <c r="J590" s="1693"/>
      <c r="K590" s="1693"/>
      <c r="L590" s="941"/>
      <c r="M590" s="1724"/>
      <c r="N590" s="1725"/>
      <c r="O590" s="1726" t="str">
        <f t="shared" si="10"/>
        <v/>
      </c>
      <c r="P590" s="1727"/>
      <c r="Q590" s="47"/>
      <c r="R590" s="377"/>
      <c r="S590" s="463"/>
      <c r="T590" s="463"/>
    </row>
    <row r="591" spans="1:240" s="258" customFormat="1" ht="24" customHeight="1">
      <c r="A591" s="216"/>
      <c r="B591" s="273"/>
      <c r="C591" s="1692"/>
      <c r="D591" s="1693"/>
      <c r="E591" s="1693"/>
      <c r="F591" s="1693"/>
      <c r="G591" s="1693"/>
      <c r="H591" s="1693"/>
      <c r="I591" s="1693"/>
      <c r="J591" s="1693"/>
      <c r="K591" s="1693"/>
      <c r="L591" s="941"/>
      <c r="M591" s="1724"/>
      <c r="N591" s="1725"/>
      <c r="O591" s="1726" t="str">
        <f t="shared" si="10"/>
        <v/>
      </c>
      <c r="P591" s="1727"/>
      <c r="Q591" s="47"/>
      <c r="R591" s="377"/>
      <c r="S591" s="463"/>
      <c r="T591" s="463"/>
    </row>
    <row r="592" spans="1:240" s="258" customFormat="1" ht="24" customHeight="1">
      <c r="A592" s="216"/>
      <c r="B592" s="273"/>
      <c r="C592" s="1692"/>
      <c r="D592" s="1693"/>
      <c r="E592" s="1693"/>
      <c r="F592" s="1693"/>
      <c r="G592" s="1693"/>
      <c r="H592" s="1693"/>
      <c r="I592" s="1693"/>
      <c r="J592" s="1693"/>
      <c r="K592" s="1693"/>
      <c r="L592" s="941"/>
      <c r="M592" s="1724"/>
      <c r="N592" s="1725"/>
      <c r="O592" s="1726" t="str">
        <f t="shared" si="10"/>
        <v/>
      </c>
      <c r="P592" s="1727"/>
      <c r="Q592" s="47"/>
      <c r="R592" s="377"/>
      <c r="S592" s="463"/>
      <c r="T592" s="463"/>
    </row>
    <row r="593" spans="1:240" s="258" customFormat="1" ht="24" customHeight="1">
      <c r="A593" s="216"/>
      <c r="B593" s="273"/>
      <c r="C593" s="1692"/>
      <c r="D593" s="1693"/>
      <c r="E593" s="1693"/>
      <c r="F593" s="1693"/>
      <c r="G593" s="1693"/>
      <c r="H593" s="1693"/>
      <c r="I593" s="1693"/>
      <c r="J593" s="1693"/>
      <c r="K593" s="1693"/>
      <c r="L593" s="941"/>
      <c r="M593" s="1724"/>
      <c r="N593" s="1725"/>
      <c r="O593" s="1726" t="str">
        <f t="shared" si="10"/>
        <v/>
      </c>
      <c r="P593" s="1727"/>
      <c r="Q593" s="47"/>
      <c r="R593" s="377"/>
      <c r="S593" s="463"/>
      <c r="T593" s="463"/>
    </row>
    <row r="594" spans="1:240" s="258" customFormat="1" ht="24" customHeight="1">
      <c r="A594" s="216"/>
      <c r="B594" s="273"/>
      <c r="C594" s="1692"/>
      <c r="D594" s="1693"/>
      <c r="E594" s="1693"/>
      <c r="F594" s="1693"/>
      <c r="G594" s="1693"/>
      <c r="H594" s="1693"/>
      <c r="I594" s="1693"/>
      <c r="J594" s="1693"/>
      <c r="K594" s="1693"/>
      <c r="L594" s="941"/>
      <c r="M594" s="1724"/>
      <c r="N594" s="1725"/>
      <c r="O594" s="1726" t="str">
        <f t="shared" si="10"/>
        <v/>
      </c>
      <c r="P594" s="1727"/>
      <c r="Q594" s="47"/>
      <c r="R594" s="377"/>
      <c r="S594" s="473"/>
      <c r="T594" s="463"/>
      <c r="IE594" s="72"/>
      <c r="IF594" s="21"/>
    </row>
    <row r="595" spans="1:240" s="258" customFormat="1" ht="24" customHeight="1">
      <c r="A595" s="216"/>
      <c r="B595" s="273"/>
      <c r="C595" s="1692"/>
      <c r="D595" s="1693"/>
      <c r="E595" s="1693"/>
      <c r="F595" s="1693"/>
      <c r="G595" s="1693"/>
      <c r="H595" s="1693"/>
      <c r="I595" s="1693"/>
      <c r="J595" s="1693"/>
      <c r="K595" s="1693"/>
      <c r="L595" s="941"/>
      <c r="M595" s="1724"/>
      <c r="N595" s="1725"/>
      <c r="O595" s="1726" t="str">
        <f t="shared" si="10"/>
        <v/>
      </c>
      <c r="P595" s="1727"/>
      <c r="Q595" s="47"/>
      <c r="R595" s="377"/>
      <c r="S595" s="473"/>
      <c r="T595" s="463"/>
      <c r="IE595" s="72"/>
      <c r="IF595" s="21"/>
    </row>
    <row r="596" spans="1:240" s="258" customFormat="1" ht="24" customHeight="1">
      <c r="A596" s="216"/>
      <c r="B596" s="273"/>
      <c r="C596" s="1692"/>
      <c r="D596" s="1693"/>
      <c r="E596" s="1693"/>
      <c r="F596" s="1693"/>
      <c r="G596" s="1693"/>
      <c r="H596" s="1693"/>
      <c r="I596" s="1693"/>
      <c r="J596" s="1693"/>
      <c r="K596" s="1693"/>
      <c r="L596" s="941"/>
      <c r="M596" s="1724"/>
      <c r="N596" s="1725"/>
      <c r="O596" s="1726" t="str">
        <f t="shared" si="10"/>
        <v/>
      </c>
      <c r="P596" s="1727"/>
      <c r="Q596" s="47"/>
      <c r="R596" s="377"/>
      <c r="S596" s="473"/>
      <c r="T596" s="463"/>
      <c r="IE596" s="72"/>
      <c r="IF596" s="21"/>
    </row>
    <row r="597" spans="1:240" s="258" customFormat="1" ht="24" customHeight="1">
      <c r="A597" s="216"/>
      <c r="B597" s="273"/>
      <c r="C597" s="1692"/>
      <c r="D597" s="1693"/>
      <c r="E597" s="1693"/>
      <c r="F597" s="1693"/>
      <c r="G597" s="1693"/>
      <c r="H597" s="1693"/>
      <c r="I597" s="1693"/>
      <c r="J597" s="1693"/>
      <c r="K597" s="1693"/>
      <c r="L597" s="941"/>
      <c r="M597" s="1724"/>
      <c r="N597" s="1725"/>
      <c r="O597" s="1726" t="str">
        <f t="shared" si="10"/>
        <v/>
      </c>
      <c r="P597" s="1727"/>
      <c r="Q597" s="47"/>
      <c r="R597" s="377"/>
      <c r="S597" s="473"/>
      <c r="T597" s="463"/>
      <c r="IE597" s="72"/>
      <c r="IF597" s="21"/>
    </row>
    <row r="598" spans="1:240" s="258" customFormat="1" ht="24" customHeight="1">
      <c r="A598" s="216"/>
      <c r="B598" s="273"/>
      <c r="C598" s="1692"/>
      <c r="D598" s="1693"/>
      <c r="E598" s="1693"/>
      <c r="F598" s="1693"/>
      <c r="G598" s="1693"/>
      <c r="H598" s="1693"/>
      <c r="I598" s="1693"/>
      <c r="J598" s="1693"/>
      <c r="K598" s="1693"/>
      <c r="L598" s="941"/>
      <c r="M598" s="1724"/>
      <c r="N598" s="1725"/>
      <c r="O598" s="1726" t="str">
        <f t="shared" si="10"/>
        <v/>
      </c>
      <c r="P598" s="1727"/>
      <c r="Q598" s="47"/>
      <c r="R598" s="377"/>
      <c r="S598" s="473"/>
      <c r="T598" s="463"/>
      <c r="IE598" s="72"/>
      <c r="IF598" s="21"/>
    </row>
    <row r="599" spans="1:240" s="258" customFormat="1" ht="24" customHeight="1">
      <c r="A599" s="216"/>
      <c r="B599" s="273"/>
      <c r="C599" s="1749"/>
      <c r="D599" s="1693"/>
      <c r="E599" s="1693"/>
      <c r="F599" s="1693"/>
      <c r="G599" s="1693"/>
      <c r="H599" s="1693"/>
      <c r="I599" s="1693"/>
      <c r="J599" s="1693"/>
      <c r="K599" s="1693"/>
      <c r="L599" s="539"/>
      <c r="M599" s="1724"/>
      <c r="N599" s="1725"/>
      <c r="O599" s="1726" t="str">
        <f t="shared" si="10"/>
        <v/>
      </c>
      <c r="P599" s="1727"/>
      <c r="Q599" s="47"/>
      <c r="R599" s="377"/>
      <c r="S599" s="463"/>
      <c r="T599" s="463"/>
      <c r="IE599" s="72"/>
      <c r="IF599" s="21"/>
    </row>
    <row r="600" spans="1:240" s="258" customFormat="1" ht="24" customHeight="1">
      <c r="A600" s="216"/>
      <c r="B600" s="273"/>
      <c r="C600" s="1749"/>
      <c r="D600" s="1693"/>
      <c r="E600" s="1693"/>
      <c r="F600" s="1693"/>
      <c r="G600" s="1693"/>
      <c r="H600" s="1693"/>
      <c r="I600" s="1693"/>
      <c r="J600" s="1693"/>
      <c r="K600" s="1693"/>
      <c r="L600" s="539"/>
      <c r="M600" s="1724"/>
      <c r="N600" s="1725"/>
      <c r="O600" s="1726" t="str">
        <f t="shared" si="10"/>
        <v/>
      </c>
      <c r="P600" s="1727"/>
      <c r="Q600" s="47"/>
      <c r="R600" s="377"/>
      <c r="S600" s="463"/>
      <c r="T600" s="463"/>
      <c r="IE600" s="21"/>
      <c r="IF600" s="21"/>
    </row>
    <row r="601" spans="1:240" s="258" customFormat="1" ht="24" customHeight="1">
      <c r="A601" s="216"/>
      <c r="B601" s="273"/>
      <c r="C601" s="1749"/>
      <c r="D601" s="1693"/>
      <c r="E601" s="1693"/>
      <c r="F601" s="1693"/>
      <c r="G601" s="1693"/>
      <c r="H601" s="1693"/>
      <c r="I601" s="1693"/>
      <c r="J601" s="1693"/>
      <c r="K601" s="1693"/>
      <c r="L601" s="539"/>
      <c r="M601" s="1724"/>
      <c r="N601" s="1725"/>
      <c r="O601" s="1726" t="str">
        <f t="shared" si="10"/>
        <v/>
      </c>
      <c r="P601" s="1727"/>
      <c r="Q601" s="47"/>
      <c r="R601" s="377"/>
      <c r="S601" s="463"/>
      <c r="T601" s="463"/>
      <c r="IE601" s="21"/>
      <c r="IF601" s="21"/>
    </row>
    <row r="602" spans="1:240" s="258" customFormat="1" ht="24" customHeight="1">
      <c r="A602" s="216"/>
      <c r="B602" s="273"/>
      <c r="C602" s="1749"/>
      <c r="D602" s="1693"/>
      <c r="E602" s="1693"/>
      <c r="F602" s="1693"/>
      <c r="G602" s="1693"/>
      <c r="H602" s="1693"/>
      <c r="I602" s="1693"/>
      <c r="J602" s="1693"/>
      <c r="K602" s="1693"/>
      <c r="L602" s="539"/>
      <c r="M602" s="1724"/>
      <c r="N602" s="1725"/>
      <c r="O602" s="1726" t="str">
        <f t="shared" si="10"/>
        <v/>
      </c>
      <c r="P602" s="1727"/>
      <c r="Q602" s="47"/>
      <c r="R602" s="377"/>
      <c r="S602" s="463"/>
      <c r="T602" s="463"/>
    </row>
    <row r="603" spans="1:240" s="258" customFormat="1" ht="24" customHeight="1">
      <c r="A603" s="216"/>
      <c r="B603" s="273"/>
      <c r="C603" s="1749"/>
      <c r="D603" s="1693"/>
      <c r="E603" s="1693"/>
      <c r="F603" s="1693"/>
      <c r="G603" s="1693"/>
      <c r="H603" s="1693"/>
      <c r="I603" s="1693"/>
      <c r="J603" s="1693"/>
      <c r="K603" s="1693"/>
      <c r="L603" s="539"/>
      <c r="M603" s="1724"/>
      <c r="N603" s="1725"/>
      <c r="O603" s="1726" t="str">
        <f t="shared" si="10"/>
        <v/>
      </c>
      <c r="P603" s="1727"/>
      <c r="Q603" s="47"/>
      <c r="R603" s="377"/>
      <c r="S603" s="463"/>
      <c r="T603" s="463"/>
    </row>
    <row r="604" spans="1:240" s="258" customFormat="1" ht="24" customHeight="1">
      <c r="A604" s="216"/>
      <c r="B604" s="273"/>
      <c r="C604" s="1749"/>
      <c r="D604" s="1693"/>
      <c r="E604" s="1693"/>
      <c r="F604" s="1693"/>
      <c r="G604" s="1693"/>
      <c r="H604" s="1693"/>
      <c r="I604" s="1693"/>
      <c r="J604" s="1693"/>
      <c r="K604" s="1693"/>
      <c r="L604" s="539"/>
      <c r="M604" s="1724"/>
      <c r="N604" s="1725"/>
      <c r="O604" s="1726" t="str">
        <f t="shared" si="10"/>
        <v/>
      </c>
      <c r="P604" s="1727"/>
      <c r="Q604" s="47"/>
      <c r="R604" s="377"/>
      <c r="S604" s="463"/>
      <c r="T604" s="463"/>
    </row>
    <row r="605" spans="1:240" s="258" customFormat="1" ht="24" customHeight="1">
      <c r="A605" s="216"/>
      <c r="B605" s="273"/>
      <c r="C605" s="1692"/>
      <c r="D605" s="1693"/>
      <c r="E605" s="1693"/>
      <c r="F605" s="1693"/>
      <c r="G605" s="1693"/>
      <c r="H605" s="1693"/>
      <c r="I605" s="1693"/>
      <c r="J605" s="1693"/>
      <c r="K605" s="1693"/>
      <c r="L605" s="941"/>
      <c r="M605" s="1724"/>
      <c r="N605" s="1725"/>
      <c r="O605" s="1726" t="str">
        <f t="shared" si="10"/>
        <v/>
      </c>
      <c r="P605" s="1727"/>
      <c r="Q605" s="47"/>
      <c r="R605" s="377"/>
      <c r="S605" s="463"/>
      <c r="T605" s="463"/>
    </row>
    <row r="606" spans="1:240" s="258" customFormat="1" ht="24" customHeight="1">
      <c r="A606" s="216"/>
      <c r="B606" s="273"/>
      <c r="C606" s="1692"/>
      <c r="D606" s="1693"/>
      <c r="E606" s="1693"/>
      <c r="F606" s="1693"/>
      <c r="G606" s="1693"/>
      <c r="H606" s="1693"/>
      <c r="I606" s="1693"/>
      <c r="J606" s="1693"/>
      <c r="K606" s="1693"/>
      <c r="L606" s="941"/>
      <c r="M606" s="1724"/>
      <c r="N606" s="1725"/>
      <c r="O606" s="1726" t="str">
        <f t="shared" si="10"/>
        <v/>
      </c>
      <c r="P606" s="1727"/>
      <c r="Q606" s="47"/>
      <c r="R606" s="377"/>
      <c r="S606" s="463"/>
      <c r="T606" s="463"/>
    </row>
    <row r="607" spans="1:240" s="258" customFormat="1" ht="24" customHeight="1">
      <c r="A607" s="216"/>
      <c r="B607" s="273"/>
      <c r="C607" s="1692"/>
      <c r="D607" s="1693"/>
      <c r="E607" s="1693"/>
      <c r="F607" s="1693"/>
      <c r="G607" s="1693"/>
      <c r="H607" s="1693"/>
      <c r="I607" s="1693"/>
      <c r="J607" s="1693"/>
      <c r="K607" s="1693"/>
      <c r="L607" s="941"/>
      <c r="M607" s="1724"/>
      <c r="N607" s="1725"/>
      <c r="O607" s="1726" t="str">
        <f t="shared" si="10"/>
        <v/>
      </c>
      <c r="P607" s="1727"/>
      <c r="Q607" s="47"/>
      <c r="R607" s="377"/>
      <c r="S607" s="463"/>
      <c r="T607" s="463"/>
      <c r="IE607" s="21"/>
      <c r="IF607" s="21"/>
    </row>
    <row r="608" spans="1:240" s="258" customFormat="1" ht="24" customHeight="1">
      <c r="A608" s="216"/>
      <c r="B608" s="273"/>
      <c r="C608" s="1692"/>
      <c r="D608" s="1693"/>
      <c r="E608" s="1693"/>
      <c r="F608" s="1693"/>
      <c r="G608" s="1693"/>
      <c r="H608" s="1693"/>
      <c r="I608" s="1693"/>
      <c r="J608" s="1693"/>
      <c r="K608" s="1693"/>
      <c r="L608" s="941"/>
      <c r="M608" s="1724"/>
      <c r="N608" s="1725"/>
      <c r="O608" s="1726" t="str">
        <f t="shared" si="10"/>
        <v/>
      </c>
      <c r="P608" s="1727"/>
      <c r="Q608" s="47"/>
      <c r="R608" s="377"/>
      <c r="S608" s="463"/>
      <c r="T608" s="463"/>
    </row>
    <row r="609" spans="1:20" s="258" customFormat="1" ht="24" customHeight="1">
      <c r="A609" s="216"/>
      <c r="B609" s="273"/>
      <c r="C609" s="1692"/>
      <c r="D609" s="1693"/>
      <c r="E609" s="1693"/>
      <c r="F609" s="1693"/>
      <c r="G609" s="1693"/>
      <c r="H609" s="1693"/>
      <c r="I609" s="1693"/>
      <c r="J609" s="1693"/>
      <c r="K609" s="1693"/>
      <c r="L609" s="941"/>
      <c r="M609" s="1724"/>
      <c r="N609" s="1725"/>
      <c r="O609" s="1726" t="str">
        <f t="shared" si="10"/>
        <v/>
      </c>
      <c r="P609" s="1727"/>
      <c r="Q609" s="47"/>
      <c r="R609" s="377"/>
      <c r="S609" s="463"/>
      <c r="T609" s="463"/>
    </row>
    <row r="610" spans="1:20" s="258" customFormat="1" ht="24" customHeight="1">
      <c r="A610" s="216"/>
      <c r="B610" s="273"/>
      <c r="C610" s="1692"/>
      <c r="D610" s="1693"/>
      <c r="E610" s="1693"/>
      <c r="F610" s="1693"/>
      <c r="G610" s="1693"/>
      <c r="H610" s="1693"/>
      <c r="I610" s="1693"/>
      <c r="J610" s="1693"/>
      <c r="K610" s="1693"/>
      <c r="L610" s="941"/>
      <c r="M610" s="1724"/>
      <c r="N610" s="1725"/>
      <c r="O610" s="1726" t="str">
        <f t="shared" si="10"/>
        <v/>
      </c>
      <c r="P610" s="1727"/>
      <c r="Q610" s="47"/>
      <c r="R610" s="377"/>
      <c r="S610" s="463"/>
      <c r="T610" s="463"/>
    </row>
    <row r="611" spans="1:20" s="258" customFormat="1" ht="24" customHeight="1">
      <c r="A611" s="216"/>
      <c r="B611" s="273"/>
      <c r="C611" s="1692"/>
      <c r="D611" s="1693"/>
      <c r="E611" s="1693"/>
      <c r="F611" s="1693"/>
      <c r="G611" s="1693"/>
      <c r="H611" s="1693"/>
      <c r="I611" s="1693"/>
      <c r="J611" s="1693"/>
      <c r="K611" s="1693"/>
      <c r="L611" s="941"/>
      <c r="M611" s="1724"/>
      <c r="N611" s="1725"/>
      <c r="O611" s="1726" t="str">
        <f t="shared" si="10"/>
        <v/>
      </c>
      <c r="P611" s="1727"/>
      <c r="Q611" s="47"/>
      <c r="R611" s="377"/>
      <c r="S611" s="463"/>
      <c r="T611" s="463"/>
    </row>
    <row r="612" spans="1:20" s="258" customFormat="1" ht="24" customHeight="1">
      <c r="A612" s="216"/>
      <c r="B612" s="273"/>
      <c r="C612" s="1692"/>
      <c r="D612" s="1693"/>
      <c r="E612" s="1693"/>
      <c r="F612" s="1693"/>
      <c r="G612" s="1693"/>
      <c r="H612" s="1693"/>
      <c r="I612" s="1693"/>
      <c r="J612" s="1693"/>
      <c r="K612" s="1693"/>
      <c r="L612" s="941"/>
      <c r="M612" s="1724"/>
      <c r="N612" s="1725"/>
      <c r="O612" s="1726" t="str">
        <f t="shared" si="10"/>
        <v/>
      </c>
      <c r="P612" s="1727"/>
      <c r="Q612" s="47"/>
      <c r="R612" s="377"/>
      <c r="S612" s="463"/>
      <c r="T612" s="463"/>
    </row>
    <row r="613" spans="1:20" s="258" customFormat="1" ht="24" customHeight="1">
      <c r="A613" s="216"/>
      <c r="B613" s="273"/>
      <c r="C613" s="1692"/>
      <c r="D613" s="1693"/>
      <c r="E613" s="1693"/>
      <c r="F613" s="1693"/>
      <c r="G613" s="1693"/>
      <c r="H613" s="1693"/>
      <c r="I613" s="1693"/>
      <c r="J613" s="1693"/>
      <c r="K613" s="1693"/>
      <c r="L613" s="941"/>
      <c r="M613" s="1724"/>
      <c r="N613" s="1725"/>
      <c r="O613" s="1726" t="str">
        <f t="shared" si="10"/>
        <v/>
      </c>
      <c r="P613" s="1727"/>
      <c r="Q613" s="47"/>
      <c r="R613" s="377"/>
      <c r="S613" s="463"/>
      <c r="T613" s="463"/>
    </row>
    <row r="614" spans="1:20" s="258" customFormat="1" ht="24" customHeight="1">
      <c r="A614" s="216"/>
      <c r="B614" s="273"/>
      <c r="C614" s="1692"/>
      <c r="D614" s="1693"/>
      <c r="E614" s="1693"/>
      <c r="F614" s="1693"/>
      <c r="G614" s="1693"/>
      <c r="H614" s="1693"/>
      <c r="I614" s="1693"/>
      <c r="J614" s="1693"/>
      <c r="K614" s="1693"/>
      <c r="L614" s="941"/>
      <c r="M614" s="1724"/>
      <c r="N614" s="1725"/>
      <c r="O614" s="1726" t="str">
        <f t="shared" si="10"/>
        <v/>
      </c>
      <c r="P614" s="1727"/>
      <c r="Q614" s="47"/>
      <c r="R614" s="377"/>
      <c r="S614" s="463"/>
      <c r="T614" s="463"/>
    </row>
    <row r="615" spans="1:20" s="258" customFormat="1" ht="24" customHeight="1">
      <c r="A615" s="216"/>
      <c r="B615" s="273"/>
      <c r="C615" s="1692"/>
      <c r="D615" s="1693"/>
      <c r="E615" s="1693"/>
      <c r="F615" s="1693"/>
      <c r="G615" s="1693"/>
      <c r="H615" s="1693"/>
      <c r="I615" s="1693"/>
      <c r="J615" s="1693"/>
      <c r="K615" s="1693"/>
      <c r="L615" s="941"/>
      <c r="M615" s="1724"/>
      <c r="N615" s="1725"/>
      <c r="O615" s="1726" t="str">
        <f t="shared" si="10"/>
        <v/>
      </c>
      <c r="P615" s="1727"/>
      <c r="Q615" s="47"/>
      <c r="R615" s="377"/>
      <c r="S615" s="463"/>
      <c r="T615" s="463"/>
    </row>
    <row r="616" spans="1:20" s="258" customFormat="1" ht="24" customHeight="1">
      <c r="A616" s="216"/>
      <c r="B616" s="273"/>
      <c r="C616" s="1692"/>
      <c r="D616" s="1693"/>
      <c r="E616" s="1693"/>
      <c r="F616" s="1693"/>
      <c r="G616" s="1693"/>
      <c r="H616" s="1693"/>
      <c r="I616" s="1693"/>
      <c r="J616" s="1693"/>
      <c r="K616" s="1693"/>
      <c r="L616" s="941"/>
      <c r="M616" s="1724"/>
      <c r="N616" s="1725"/>
      <c r="O616" s="1726" t="str">
        <f t="shared" si="10"/>
        <v/>
      </c>
      <c r="P616" s="1727"/>
      <c r="Q616" s="47"/>
      <c r="R616" s="377"/>
      <c r="S616" s="463"/>
      <c r="T616" s="463"/>
    </row>
    <row r="617" spans="1:20" s="258" customFormat="1" ht="24" customHeight="1">
      <c r="A617" s="216"/>
      <c r="B617" s="273"/>
      <c r="C617" s="1692"/>
      <c r="D617" s="1693"/>
      <c r="E617" s="1693"/>
      <c r="F617" s="1693"/>
      <c r="G617" s="1693"/>
      <c r="H617" s="1693"/>
      <c r="I617" s="1693"/>
      <c r="J617" s="1693"/>
      <c r="K617" s="1693"/>
      <c r="L617" s="941"/>
      <c r="M617" s="1724"/>
      <c r="N617" s="1725"/>
      <c r="O617" s="1726" t="str">
        <f t="shared" si="10"/>
        <v/>
      </c>
      <c r="P617" s="1727"/>
      <c r="Q617" s="47"/>
      <c r="R617" s="377"/>
      <c r="S617" s="463"/>
      <c r="T617" s="463"/>
    </row>
    <row r="618" spans="1:20" s="258" customFormat="1" ht="24" customHeight="1">
      <c r="A618" s="216"/>
      <c r="B618" s="273"/>
      <c r="C618" s="1692"/>
      <c r="D618" s="1693"/>
      <c r="E618" s="1693"/>
      <c r="F618" s="1693"/>
      <c r="G618" s="1693"/>
      <c r="H618" s="1693"/>
      <c r="I618" s="1693"/>
      <c r="J618" s="1693"/>
      <c r="K618" s="1693"/>
      <c r="L618" s="941"/>
      <c r="M618" s="1724"/>
      <c r="N618" s="1725"/>
      <c r="O618" s="1726" t="str">
        <f t="shared" si="10"/>
        <v/>
      </c>
      <c r="P618" s="1727"/>
      <c r="Q618" s="47"/>
      <c r="R618" s="377"/>
      <c r="S618" s="463"/>
      <c r="T618" s="463"/>
    </row>
    <row r="619" spans="1:20" s="258" customFormat="1" ht="6" customHeight="1">
      <c r="A619" s="216"/>
      <c r="B619" s="62"/>
      <c r="C619" s="832"/>
      <c r="D619" s="832"/>
      <c r="E619" s="831"/>
      <c r="F619" s="831"/>
      <c r="G619" s="831"/>
      <c r="H619" s="831"/>
      <c r="I619" s="831"/>
      <c r="J619" s="831"/>
      <c r="K619" s="832"/>
      <c r="L619" s="831"/>
      <c r="M619" s="51"/>
      <c r="N619" s="51"/>
      <c r="O619" s="51"/>
      <c r="P619" s="51"/>
      <c r="Q619" s="51"/>
      <c r="R619" s="379"/>
      <c r="S619" s="463"/>
      <c r="T619" s="463"/>
    </row>
    <row r="620" spans="1:20" ht="24" customHeight="1">
      <c r="A620" s="534"/>
      <c r="B620" s="1720" t="s">
        <v>6</v>
      </c>
      <c r="C620" s="1728"/>
      <c r="D620" s="1728"/>
      <c r="E620" s="1728"/>
      <c r="F620" s="1728"/>
      <c r="G620" s="1728"/>
      <c r="H620" s="1728"/>
      <c r="I620" s="1728"/>
      <c r="J620" s="1728"/>
      <c r="K620" s="1728"/>
      <c r="L620" s="1728"/>
      <c r="M620" s="1721"/>
      <c r="N620" s="1721"/>
      <c r="O620" s="1721"/>
      <c r="P620" s="1721"/>
      <c r="Q620" s="1722"/>
      <c r="R620" s="534"/>
    </row>
    <row r="621" spans="1:20">
      <c r="A621" s="534"/>
      <c r="B621" s="224" t="str">
        <f>B567</f>
        <v>FAPESP,  SETEMBRO DE 2015</v>
      </c>
      <c r="C621" s="832"/>
      <c r="D621" s="832"/>
      <c r="E621" s="831"/>
      <c r="F621" s="831"/>
      <c r="G621" s="831"/>
      <c r="H621" s="831"/>
      <c r="I621" s="831"/>
      <c r="J621" s="831"/>
      <c r="K621" s="832"/>
      <c r="L621" s="831"/>
      <c r="O621" s="1723">
        <v>3</v>
      </c>
      <c r="P621" s="1723"/>
      <c r="Q621" s="1723"/>
      <c r="R621" s="534"/>
    </row>
    <row r="622" spans="1:20" ht="18">
      <c r="A622" s="534"/>
      <c r="B622" s="310" t="str">
        <f>B568</f>
        <v>4- MATERIAL DE CONSUMO IMPORTADO</v>
      </c>
      <c r="C622" s="832"/>
      <c r="D622" s="832"/>
      <c r="E622" s="831"/>
      <c r="F622" s="831"/>
      <c r="G622" s="831"/>
      <c r="H622" s="831"/>
      <c r="I622" s="831"/>
      <c r="J622" s="831"/>
      <c r="K622" s="832"/>
      <c r="L622" s="831"/>
      <c r="R622" s="534"/>
      <c r="S622" s="474"/>
    </row>
    <row r="623" spans="1:20" s="87" customFormat="1" ht="14.25" customHeight="1">
      <c r="A623" s="370"/>
      <c r="B623" s="1686" t="s">
        <v>1</v>
      </c>
      <c r="C623" s="1730" t="s">
        <v>8</v>
      </c>
      <c r="D623" s="1731"/>
      <c r="E623" s="1731"/>
      <c r="F623" s="1731"/>
      <c r="G623" s="1731"/>
      <c r="H623" s="1731"/>
      <c r="I623" s="1731"/>
      <c r="J623" s="1731"/>
      <c r="K623" s="1731"/>
      <c r="L623" s="1644" t="s">
        <v>53</v>
      </c>
      <c r="M623" s="1653" t="s">
        <v>118</v>
      </c>
      <c r="N623" s="1634"/>
      <c r="O623" s="1671" t="s">
        <v>119</v>
      </c>
      <c r="P623" s="1672"/>
      <c r="Q623" s="1739" t="s">
        <v>2</v>
      </c>
      <c r="R623" s="349"/>
      <c r="S623" s="472"/>
      <c r="T623" s="468"/>
    </row>
    <row r="624" spans="1:20" s="87" customFormat="1" ht="17.25" customHeight="1">
      <c r="A624" s="370"/>
      <c r="B624" s="1729"/>
      <c r="C624" s="1732"/>
      <c r="D624" s="1733"/>
      <c r="E624" s="1733"/>
      <c r="F624" s="1733"/>
      <c r="G624" s="1733"/>
      <c r="H624" s="1733"/>
      <c r="I624" s="1733"/>
      <c r="J624" s="1733"/>
      <c r="K624" s="1733"/>
      <c r="L624" s="1734"/>
      <c r="M624" s="1735"/>
      <c r="N624" s="1736"/>
      <c r="O624" s="1737"/>
      <c r="P624" s="1738"/>
      <c r="Q624" s="1739"/>
      <c r="R624" s="349"/>
      <c r="S624" s="472"/>
      <c r="T624" s="468"/>
    </row>
    <row r="625" spans="1:240" s="258" customFormat="1" ht="24" customHeight="1">
      <c r="A625" s="216"/>
      <c r="B625" s="273"/>
      <c r="C625" s="1692"/>
      <c r="D625" s="1693"/>
      <c r="E625" s="1693"/>
      <c r="F625" s="1693"/>
      <c r="G625" s="1693"/>
      <c r="H625" s="1693"/>
      <c r="I625" s="1693"/>
      <c r="J625" s="1693"/>
      <c r="K625" s="1693"/>
      <c r="L625" s="941"/>
      <c r="M625" s="1724"/>
      <c r="N625" s="1725"/>
      <c r="O625" s="1726" t="str">
        <f t="shared" ref="O625:O672" si="11">IF(ISERROR(INDEX($T$472:$T$477,MATCH(L625,$S$472:$S$477,0))*M625),"",INDEX($T$472:$T$477,MATCH(L625,$S$472:$S$477,0))*M625)</f>
        <v/>
      </c>
      <c r="P625" s="1727"/>
      <c r="Q625" s="47"/>
      <c r="R625" s="377"/>
      <c r="S625" s="473"/>
      <c r="T625" s="463"/>
      <c r="IE625" s="72"/>
      <c r="IF625" s="21"/>
    </row>
    <row r="626" spans="1:240" s="258" customFormat="1" ht="24" customHeight="1">
      <c r="A626" s="216"/>
      <c r="B626" s="273"/>
      <c r="C626" s="1692"/>
      <c r="D626" s="1693"/>
      <c r="E626" s="1693"/>
      <c r="F626" s="1693"/>
      <c r="G626" s="1693"/>
      <c r="H626" s="1693"/>
      <c r="I626" s="1693"/>
      <c r="J626" s="1693"/>
      <c r="K626" s="1693"/>
      <c r="L626" s="941"/>
      <c r="M626" s="1724"/>
      <c r="N626" s="1725"/>
      <c r="O626" s="1726" t="str">
        <f t="shared" si="11"/>
        <v/>
      </c>
      <c r="P626" s="1727"/>
      <c r="Q626" s="47"/>
      <c r="R626" s="377"/>
      <c r="S626" s="473"/>
      <c r="T626" s="463"/>
      <c r="IE626" s="72"/>
      <c r="IF626" s="21"/>
    </row>
    <row r="627" spans="1:240" s="258" customFormat="1" ht="24" customHeight="1">
      <c r="A627" s="216"/>
      <c r="B627" s="273"/>
      <c r="C627" s="1692"/>
      <c r="D627" s="1693"/>
      <c r="E627" s="1693"/>
      <c r="F627" s="1693"/>
      <c r="G627" s="1693"/>
      <c r="H627" s="1693"/>
      <c r="I627" s="1693"/>
      <c r="J627" s="1693"/>
      <c r="K627" s="1693"/>
      <c r="L627" s="941"/>
      <c r="M627" s="1724"/>
      <c r="N627" s="1725"/>
      <c r="O627" s="1726" t="str">
        <f t="shared" si="11"/>
        <v/>
      </c>
      <c r="P627" s="1727"/>
      <c r="Q627" s="47"/>
      <c r="R627" s="377"/>
      <c r="S627" s="473"/>
      <c r="T627" s="463"/>
      <c r="IE627" s="72"/>
      <c r="IF627" s="21"/>
    </row>
    <row r="628" spans="1:240" s="258" customFormat="1" ht="24" customHeight="1">
      <c r="A628" s="216"/>
      <c r="B628" s="273"/>
      <c r="C628" s="1692"/>
      <c r="D628" s="1693"/>
      <c r="E628" s="1693"/>
      <c r="F628" s="1693"/>
      <c r="G628" s="1693"/>
      <c r="H628" s="1693"/>
      <c r="I628" s="1693"/>
      <c r="J628" s="1693"/>
      <c r="K628" s="1693"/>
      <c r="L628" s="941"/>
      <c r="M628" s="1724"/>
      <c r="N628" s="1725"/>
      <c r="O628" s="1726" t="str">
        <f t="shared" si="11"/>
        <v/>
      </c>
      <c r="P628" s="1727"/>
      <c r="Q628" s="47"/>
      <c r="R628" s="377"/>
      <c r="S628" s="473"/>
      <c r="T628" s="463"/>
      <c r="IE628" s="72"/>
      <c r="IF628" s="21"/>
    </row>
    <row r="629" spans="1:240" s="258" customFormat="1" ht="24" customHeight="1">
      <c r="A629" s="216"/>
      <c r="B629" s="273"/>
      <c r="C629" s="1692"/>
      <c r="D629" s="1693"/>
      <c r="E629" s="1693"/>
      <c r="F629" s="1693"/>
      <c r="G629" s="1693"/>
      <c r="H629" s="1693"/>
      <c r="I629" s="1693"/>
      <c r="J629" s="1693"/>
      <c r="K629" s="1693"/>
      <c r="L629" s="941"/>
      <c r="M629" s="1724"/>
      <c r="N629" s="1725"/>
      <c r="O629" s="1726" t="str">
        <f t="shared" si="11"/>
        <v/>
      </c>
      <c r="P629" s="1727"/>
      <c r="Q629" s="47"/>
      <c r="R629" s="377"/>
      <c r="S629" s="473"/>
      <c r="T629" s="463"/>
      <c r="IE629" s="72"/>
      <c r="IF629" s="21"/>
    </row>
    <row r="630" spans="1:240" s="258" customFormat="1" ht="24" customHeight="1">
      <c r="A630" s="216"/>
      <c r="B630" s="273"/>
      <c r="C630" s="1692"/>
      <c r="D630" s="1693"/>
      <c r="E630" s="1693"/>
      <c r="F630" s="1693"/>
      <c r="G630" s="1693"/>
      <c r="H630" s="1693"/>
      <c r="I630" s="1693"/>
      <c r="J630" s="1693"/>
      <c r="K630" s="1693"/>
      <c r="L630" s="941"/>
      <c r="M630" s="1724"/>
      <c r="N630" s="1725"/>
      <c r="O630" s="1726" t="str">
        <f t="shared" si="11"/>
        <v/>
      </c>
      <c r="P630" s="1727"/>
      <c r="Q630" s="47"/>
      <c r="R630" s="377"/>
      <c r="S630" s="463"/>
      <c r="T630" s="463"/>
      <c r="IE630" s="72"/>
      <c r="IF630" s="21"/>
    </row>
    <row r="631" spans="1:240" s="258" customFormat="1" ht="24" customHeight="1">
      <c r="A631" s="216"/>
      <c r="B631" s="273"/>
      <c r="C631" s="1692"/>
      <c r="D631" s="1693"/>
      <c r="E631" s="1693"/>
      <c r="F631" s="1693"/>
      <c r="G631" s="1693"/>
      <c r="H631" s="1693"/>
      <c r="I631" s="1693"/>
      <c r="J631" s="1693"/>
      <c r="K631" s="1693"/>
      <c r="L631" s="941"/>
      <c r="M631" s="1724"/>
      <c r="N631" s="1725"/>
      <c r="O631" s="1726" t="str">
        <f t="shared" si="11"/>
        <v/>
      </c>
      <c r="P631" s="1727"/>
      <c r="Q631" s="47"/>
      <c r="R631" s="377"/>
      <c r="S631" s="463"/>
      <c r="T631" s="463"/>
      <c r="IE631" s="21"/>
      <c r="IF631" s="21"/>
    </row>
    <row r="632" spans="1:240" s="258" customFormat="1" ht="24" customHeight="1">
      <c r="A632" s="216"/>
      <c r="B632" s="273"/>
      <c r="C632" s="1692"/>
      <c r="D632" s="1693"/>
      <c r="E632" s="1693"/>
      <c r="F632" s="1693"/>
      <c r="G632" s="1693"/>
      <c r="H632" s="1693"/>
      <c r="I632" s="1693"/>
      <c r="J632" s="1693"/>
      <c r="K632" s="1693"/>
      <c r="L632" s="941"/>
      <c r="M632" s="1724"/>
      <c r="N632" s="1725"/>
      <c r="O632" s="1726" t="str">
        <f t="shared" si="11"/>
        <v/>
      </c>
      <c r="P632" s="1727"/>
      <c r="Q632" s="47"/>
      <c r="R632" s="377"/>
      <c r="S632" s="463"/>
      <c r="T632" s="463"/>
      <c r="IE632" s="21"/>
      <c r="IF632" s="21"/>
    </row>
    <row r="633" spans="1:240" s="258" customFormat="1" ht="24" customHeight="1">
      <c r="A633" s="216"/>
      <c r="B633" s="273"/>
      <c r="C633" s="1692"/>
      <c r="D633" s="1693"/>
      <c r="E633" s="1693"/>
      <c r="F633" s="1693"/>
      <c r="G633" s="1693"/>
      <c r="H633" s="1693"/>
      <c r="I633" s="1693"/>
      <c r="J633" s="1693"/>
      <c r="K633" s="1693"/>
      <c r="L633" s="941"/>
      <c r="M633" s="1724"/>
      <c r="N633" s="1725"/>
      <c r="O633" s="1726" t="str">
        <f t="shared" si="11"/>
        <v/>
      </c>
      <c r="P633" s="1727"/>
      <c r="Q633" s="47"/>
      <c r="R633" s="377"/>
      <c r="S633" s="463"/>
      <c r="T633" s="463"/>
    </row>
    <row r="634" spans="1:240" s="258" customFormat="1" ht="24" customHeight="1">
      <c r="A634" s="216"/>
      <c r="B634" s="273"/>
      <c r="C634" s="1692"/>
      <c r="D634" s="1693"/>
      <c r="E634" s="1693"/>
      <c r="F634" s="1693"/>
      <c r="G634" s="1693"/>
      <c r="H634" s="1693"/>
      <c r="I634" s="1693"/>
      <c r="J634" s="1693"/>
      <c r="K634" s="1693"/>
      <c r="L634" s="941"/>
      <c r="M634" s="1724"/>
      <c r="N634" s="1725"/>
      <c r="O634" s="1726" t="str">
        <f t="shared" si="11"/>
        <v/>
      </c>
      <c r="P634" s="1727"/>
      <c r="Q634" s="47"/>
      <c r="R634" s="377"/>
      <c r="S634" s="463"/>
      <c r="T634" s="463"/>
    </row>
    <row r="635" spans="1:240" s="258" customFormat="1" ht="24" customHeight="1">
      <c r="A635" s="216"/>
      <c r="B635" s="273"/>
      <c r="C635" s="1692"/>
      <c r="D635" s="1693"/>
      <c r="E635" s="1693"/>
      <c r="F635" s="1693"/>
      <c r="G635" s="1693"/>
      <c r="H635" s="1693"/>
      <c r="I635" s="1693"/>
      <c r="J635" s="1693"/>
      <c r="K635" s="1693"/>
      <c r="L635" s="941"/>
      <c r="M635" s="1724"/>
      <c r="N635" s="1725"/>
      <c r="O635" s="1726" t="str">
        <f t="shared" si="11"/>
        <v/>
      </c>
      <c r="P635" s="1727"/>
      <c r="Q635" s="47"/>
      <c r="R635" s="377"/>
      <c r="S635" s="463"/>
      <c r="T635" s="463"/>
    </row>
    <row r="636" spans="1:240" s="258" customFormat="1" ht="24" customHeight="1">
      <c r="A636" s="216"/>
      <c r="B636" s="273"/>
      <c r="C636" s="1692"/>
      <c r="D636" s="1693"/>
      <c r="E636" s="1693"/>
      <c r="F636" s="1693"/>
      <c r="G636" s="1693"/>
      <c r="H636" s="1693"/>
      <c r="I636" s="1693"/>
      <c r="J636" s="1693"/>
      <c r="K636" s="1693"/>
      <c r="L636" s="941"/>
      <c r="M636" s="1724"/>
      <c r="N636" s="1725"/>
      <c r="O636" s="1726" t="str">
        <f t="shared" si="11"/>
        <v/>
      </c>
      <c r="P636" s="1727"/>
      <c r="Q636" s="47"/>
      <c r="R636" s="377"/>
      <c r="S636" s="463"/>
      <c r="T636" s="463"/>
    </row>
    <row r="637" spans="1:240" s="258" customFormat="1" ht="24" customHeight="1">
      <c r="A637" s="216"/>
      <c r="B637" s="273"/>
      <c r="C637" s="1692"/>
      <c r="D637" s="1693"/>
      <c r="E637" s="1693"/>
      <c r="F637" s="1693"/>
      <c r="G637" s="1693"/>
      <c r="H637" s="1693"/>
      <c r="I637" s="1693"/>
      <c r="J637" s="1693"/>
      <c r="K637" s="1693"/>
      <c r="L637" s="941"/>
      <c r="M637" s="1724"/>
      <c r="N637" s="1725"/>
      <c r="O637" s="1726" t="str">
        <f t="shared" si="11"/>
        <v/>
      </c>
      <c r="P637" s="1727"/>
      <c r="Q637" s="47"/>
      <c r="R637" s="377"/>
      <c r="S637" s="463"/>
      <c r="T637" s="463"/>
    </row>
    <row r="638" spans="1:240" s="258" customFormat="1" ht="24" customHeight="1">
      <c r="A638" s="216"/>
      <c r="B638" s="273"/>
      <c r="C638" s="1692"/>
      <c r="D638" s="1693"/>
      <c r="E638" s="1693"/>
      <c r="F638" s="1693"/>
      <c r="G638" s="1693"/>
      <c r="H638" s="1693"/>
      <c r="I638" s="1693"/>
      <c r="J638" s="1693"/>
      <c r="K638" s="1693"/>
      <c r="L638" s="941"/>
      <c r="M638" s="1724"/>
      <c r="N638" s="1725"/>
      <c r="O638" s="1726" t="str">
        <f t="shared" si="11"/>
        <v/>
      </c>
      <c r="P638" s="1727"/>
      <c r="Q638" s="47"/>
      <c r="R638" s="377"/>
      <c r="S638" s="463"/>
      <c r="T638" s="463"/>
    </row>
    <row r="639" spans="1:240" s="258" customFormat="1" ht="24" customHeight="1">
      <c r="A639" s="216"/>
      <c r="B639" s="273"/>
      <c r="C639" s="1692"/>
      <c r="D639" s="1693"/>
      <c r="E639" s="1693"/>
      <c r="F639" s="1693"/>
      <c r="G639" s="1693"/>
      <c r="H639" s="1693"/>
      <c r="I639" s="1693"/>
      <c r="J639" s="1693"/>
      <c r="K639" s="1693"/>
      <c r="L639" s="941"/>
      <c r="M639" s="1724"/>
      <c r="N639" s="1725"/>
      <c r="O639" s="1726" t="str">
        <f t="shared" si="11"/>
        <v/>
      </c>
      <c r="P639" s="1727"/>
      <c r="Q639" s="47"/>
      <c r="R639" s="377"/>
      <c r="S639" s="463"/>
      <c r="T639" s="463"/>
    </row>
    <row r="640" spans="1:240" s="258" customFormat="1" ht="24" customHeight="1">
      <c r="A640" s="216"/>
      <c r="B640" s="273"/>
      <c r="C640" s="1692"/>
      <c r="D640" s="1693"/>
      <c r="E640" s="1693"/>
      <c r="F640" s="1693"/>
      <c r="G640" s="1693"/>
      <c r="H640" s="1693"/>
      <c r="I640" s="1693"/>
      <c r="J640" s="1693"/>
      <c r="K640" s="1693"/>
      <c r="L640" s="941"/>
      <c r="M640" s="1724"/>
      <c r="N640" s="1725"/>
      <c r="O640" s="1726" t="str">
        <f t="shared" si="11"/>
        <v/>
      </c>
      <c r="P640" s="1727"/>
      <c r="Q640" s="47"/>
      <c r="R640" s="377"/>
      <c r="S640" s="463"/>
      <c r="T640" s="463"/>
      <c r="IE640" s="21"/>
      <c r="IF640" s="21"/>
    </row>
    <row r="641" spans="1:240" s="258" customFormat="1" ht="24" customHeight="1">
      <c r="A641" s="216"/>
      <c r="B641" s="273"/>
      <c r="C641" s="1692"/>
      <c r="D641" s="1693"/>
      <c r="E641" s="1693"/>
      <c r="F641" s="1693"/>
      <c r="G641" s="1693"/>
      <c r="H641" s="1693"/>
      <c r="I641" s="1693"/>
      <c r="J641" s="1693"/>
      <c r="K641" s="1693"/>
      <c r="L641" s="941"/>
      <c r="M641" s="1724"/>
      <c r="N641" s="1725"/>
      <c r="O641" s="1726" t="str">
        <f t="shared" si="11"/>
        <v/>
      </c>
      <c r="P641" s="1727"/>
      <c r="Q641" s="47"/>
      <c r="R641" s="377"/>
      <c r="S641" s="463"/>
      <c r="T641" s="463"/>
    </row>
    <row r="642" spans="1:240" s="258" customFormat="1" ht="24" customHeight="1">
      <c r="A642" s="216"/>
      <c r="B642" s="273"/>
      <c r="C642" s="1692"/>
      <c r="D642" s="1693"/>
      <c r="E642" s="1693"/>
      <c r="F642" s="1693"/>
      <c r="G642" s="1693"/>
      <c r="H642" s="1693"/>
      <c r="I642" s="1693"/>
      <c r="J642" s="1693"/>
      <c r="K642" s="1693"/>
      <c r="L642" s="941"/>
      <c r="M642" s="1724"/>
      <c r="N642" s="1725"/>
      <c r="O642" s="1726" t="str">
        <f t="shared" si="11"/>
        <v/>
      </c>
      <c r="P642" s="1727"/>
      <c r="Q642" s="47"/>
      <c r="R642" s="377"/>
      <c r="S642" s="463"/>
      <c r="T642" s="463"/>
    </row>
    <row r="643" spans="1:240" s="258" customFormat="1" ht="24" customHeight="1">
      <c r="A643" s="216"/>
      <c r="B643" s="273"/>
      <c r="C643" s="1692"/>
      <c r="D643" s="1693"/>
      <c r="E643" s="1693"/>
      <c r="F643" s="1693"/>
      <c r="G643" s="1693"/>
      <c r="H643" s="1693"/>
      <c r="I643" s="1693"/>
      <c r="J643" s="1693"/>
      <c r="K643" s="1693"/>
      <c r="L643" s="941"/>
      <c r="M643" s="1724"/>
      <c r="N643" s="1725"/>
      <c r="O643" s="1726" t="str">
        <f t="shared" si="11"/>
        <v/>
      </c>
      <c r="P643" s="1727"/>
      <c r="Q643" s="47"/>
      <c r="R643" s="377"/>
      <c r="S643" s="463"/>
      <c r="T643" s="463"/>
    </row>
    <row r="644" spans="1:240" s="258" customFormat="1" ht="24" customHeight="1">
      <c r="A644" s="216"/>
      <c r="B644" s="273"/>
      <c r="C644" s="1692"/>
      <c r="D644" s="1693"/>
      <c r="E644" s="1693"/>
      <c r="F644" s="1693"/>
      <c r="G644" s="1693"/>
      <c r="H644" s="1693"/>
      <c r="I644" s="1693"/>
      <c r="J644" s="1693"/>
      <c r="K644" s="1693"/>
      <c r="L644" s="941"/>
      <c r="M644" s="1724"/>
      <c r="N644" s="1725"/>
      <c r="O644" s="1726" t="str">
        <f t="shared" si="11"/>
        <v/>
      </c>
      <c r="P644" s="1727"/>
      <c r="Q644" s="47"/>
      <c r="R644" s="377"/>
      <c r="S644" s="463"/>
      <c r="T644" s="463"/>
    </row>
    <row r="645" spans="1:240" s="258" customFormat="1" ht="24" customHeight="1">
      <c r="A645" s="216"/>
      <c r="B645" s="273"/>
      <c r="C645" s="1692"/>
      <c r="D645" s="1693"/>
      <c r="E645" s="1693"/>
      <c r="F645" s="1693"/>
      <c r="G645" s="1693"/>
      <c r="H645" s="1693"/>
      <c r="I645" s="1693"/>
      <c r="J645" s="1693"/>
      <c r="K645" s="1693"/>
      <c r="L645" s="941"/>
      <c r="M645" s="1724"/>
      <c r="N645" s="1725"/>
      <c r="O645" s="1726" t="str">
        <f t="shared" si="11"/>
        <v/>
      </c>
      <c r="P645" s="1727"/>
      <c r="Q645" s="47"/>
      <c r="R645" s="377"/>
      <c r="S645" s="463"/>
      <c r="T645" s="463"/>
    </row>
    <row r="646" spans="1:240" s="258" customFormat="1" ht="24" customHeight="1">
      <c r="A646" s="216"/>
      <c r="B646" s="273"/>
      <c r="C646" s="1692"/>
      <c r="D646" s="1693"/>
      <c r="E646" s="1693"/>
      <c r="F646" s="1693"/>
      <c r="G646" s="1693"/>
      <c r="H646" s="1693"/>
      <c r="I646" s="1693"/>
      <c r="J646" s="1693"/>
      <c r="K646" s="1693"/>
      <c r="L646" s="941"/>
      <c r="M646" s="1724"/>
      <c r="N646" s="1725"/>
      <c r="O646" s="1726" t="str">
        <f t="shared" si="11"/>
        <v/>
      </c>
      <c r="P646" s="1727"/>
      <c r="Q646" s="47"/>
      <c r="R646" s="377"/>
      <c r="S646" s="463"/>
      <c r="T646" s="463"/>
    </row>
    <row r="647" spans="1:240" s="258" customFormat="1" ht="24" customHeight="1">
      <c r="A647" s="216"/>
      <c r="B647" s="273"/>
      <c r="C647" s="1692"/>
      <c r="D647" s="1693"/>
      <c r="E647" s="1693"/>
      <c r="F647" s="1693"/>
      <c r="G647" s="1693"/>
      <c r="H647" s="1693"/>
      <c r="I647" s="1693"/>
      <c r="J647" s="1693"/>
      <c r="K647" s="1693"/>
      <c r="L647" s="941"/>
      <c r="M647" s="1724"/>
      <c r="N647" s="1725"/>
      <c r="O647" s="1726" t="str">
        <f t="shared" si="11"/>
        <v/>
      </c>
      <c r="P647" s="1727"/>
      <c r="Q647" s="47"/>
      <c r="R647" s="377"/>
      <c r="S647" s="463"/>
      <c r="T647" s="463"/>
    </row>
    <row r="648" spans="1:240" s="258" customFormat="1" ht="24" customHeight="1">
      <c r="A648" s="216"/>
      <c r="B648" s="273"/>
      <c r="C648" s="1692"/>
      <c r="D648" s="1693"/>
      <c r="E648" s="1693"/>
      <c r="F648" s="1693"/>
      <c r="G648" s="1693"/>
      <c r="H648" s="1693"/>
      <c r="I648" s="1693"/>
      <c r="J648" s="1693"/>
      <c r="K648" s="1693"/>
      <c r="L648" s="941"/>
      <c r="M648" s="1724"/>
      <c r="N648" s="1725"/>
      <c r="O648" s="1726" t="str">
        <f t="shared" si="11"/>
        <v/>
      </c>
      <c r="P648" s="1727"/>
      <c r="Q648" s="47"/>
      <c r="R648" s="377"/>
      <c r="S648" s="473"/>
      <c r="T648" s="463"/>
      <c r="IE648" s="72"/>
      <c r="IF648" s="21"/>
    </row>
    <row r="649" spans="1:240" s="258" customFormat="1" ht="24" customHeight="1">
      <c r="A649" s="216"/>
      <c r="B649" s="273"/>
      <c r="C649" s="1692"/>
      <c r="D649" s="1693"/>
      <c r="E649" s="1693"/>
      <c r="F649" s="1693"/>
      <c r="G649" s="1693"/>
      <c r="H649" s="1693"/>
      <c r="I649" s="1693"/>
      <c r="J649" s="1693"/>
      <c r="K649" s="1693"/>
      <c r="L649" s="941"/>
      <c r="M649" s="1724"/>
      <c r="N649" s="1725"/>
      <c r="O649" s="1726" t="str">
        <f t="shared" si="11"/>
        <v/>
      </c>
      <c r="P649" s="1727"/>
      <c r="Q649" s="47"/>
      <c r="R649" s="377"/>
      <c r="S649" s="473"/>
      <c r="T649" s="463"/>
      <c r="IE649" s="72"/>
      <c r="IF649" s="21"/>
    </row>
    <row r="650" spans="1:240" s="258" customFormat="1" ht="24" customHeight="1">
      <c r="A650" s="216"/>
      <c r="B650" s="273"/>
      <c r="C650" s="1692"/>
      <c r="D650" s="1693"/>
      <c r="E650" s="1693"/>
      <c r="F650" s="1693"/>
      <c r="G650" s="1693"/>
      <c r="H650" s="1693"/>
      <c r="I650" s="1693"/>
      <c r="J650" s="1693"/>
      <c r="K650" s="1693"/>
      <c r="L650" s="941"/>
      <c r="M650" s="1724"/>
      <c r="N650" s="1725"/>
      <c r="O650" s="1726" t="str">
        <f>IF(ISERROR(INDEX($T$472:$T$477,MATCH(L650,$S$472:$S$477,0))*M650),"",INDEX($T$472:$T$477,MATCH(L650,$S$472:$S$477,0))*M650)</f>
        <v/>
      </c>
      <c r="P650" s="1727"/>
      <c r="Q650" s="47"/>
      <c r="R650" s="377"/>
      <c r="S650" s="473"/>
      <c r="T650" s="463"/>
      <c r="IE650" s="72"/>
      <c r="IF650" s="21"/>
    </row>
    <row r="651" spans="1:240" s="258" customFormat="1" ht="24" customHeight="1">
      <c r="A651" s="216"/>
      <c r="B651" s="273"/>
      <c r="C651" s="1692"/>
      <c r="D651" s="1693"/>
      <c r="E651" s="1693"/>
      <c r="F651" s="1693"/>
      <c r="G651" s="1693"/>
      <c r="H651" s="1693"/>
      <c r="I651" s="1693"/>
      <c r="J651" s="1693"/>
      <c r="K651" s="1693"/>
      <c r="L651" s="941"/>
      <c r="M651" s="1724"/>
      <c r="N651" s="1725"/>
      <c r="O651" s="1726" t="str">
        <f t="shared" si="11"/>
        <v/>
      </c>
      <c r="P651" s="1727"/>
      <c r="Q651" s="47"/>
      <c r="R651" s="377"/>
      <c r="S651" s="473"/>
      <c r="T651" s="463"/>
      <c r="IE651" s="72"/>
      <c r="IF651" s="21"/>
    </row>
    <row r="652" spans="1:240" s="258" customFormat="1" ht="24" customHeight="1">
      <c r="A652" s="216"/>
      <c r="B652" s="273"/>
      <c r="C652" s="1692"/>
      <c r="D652" s="1693"/>
      <c r="E652" s="1693"/>
      <c r="F652" s="1693"/>
      <c r="G652" s="1693"/>
      <c r="H652" s="1693"/>
      <c r="I652" s="1693"/>
      <c r="J652" s="1693"/>
      <c r="K652" s="1693"/>
      <c r="L652" s="539"/>
      <c r="M652" s="1724"/>
      <c r="N652" s="1725"/>
      <c r="O652" s="1726" t="str">
        <f t="shared" si="11"/>
        <v/>
      </c>
      <c r="P652" s="1727"/>
      <c r="Q652" s="47"/>
      <c r="R652" s="377"/>
      <c r="S652" s="473"/>
      <c r="T652" s="463"/>
      <c r="IE652" s="72"/>
      <c r="IF652" s="21"/>
    </row>
    <row r="653" spans="1:240" s="258" customFormat="1" ht="24" customHeight="1">
      <c r="A653" s="216"/>
      <c r="B653" s="273"/>
      <c r="C653" s="1692"/>
      <c r="D653" s="1693"/>
      <c r="E653" s="1693"/>
      <c r="F653" s="1693"/>
      <c r="G653" s="1693"/>
      <c r="H653" s="1693"/>
      <c r="I653" s="1693"/>
      <c r="J653" s="1693"/>
      <c r="K653" s="1693"/>
      <c r="L653" s="539"/>
      <c r="M653" s="1724"/>
      <c r="N653" s="1725"/>
      <c r="O653" s="1726" t="str">
        <f t="shared" si="11"/>
        <v/>
      </c>
      <c r="P653" s="1727"/>
      <c r="Q653" s="47"/>
      <c r="R653" s="377"/>
      <c r="S653" s="463"/>
      <c r="T653" s="463"/>
      <c r="IE653" s="72"/>
      <c r="IF653" s="21"/>
    </row>
    <row r="654" spans="1:240" s="258" customFormat="1" ht="24" customHeight="1">
      <c r="A654" s="216"/>
      <c r="B654" s="273"/>
      <c r="C654" s="1692"/>
      <c r="D654" s="1693"/>
      <c r="E654" s="1693"/>
      <c r="F654" s="1693"/>
      <c r="G654" s="1693"/>
      <c r="H654" s="1693"/>
      <c r="I654" s="1693"/>
      <c r="J654" s="1693"/>
      <c r="K654" s="1693"/>
      <c r="L654" s="539"/>
      <c r="M654" s="1724"/>
      <c r="N654" s="1725"/>
      <c r="O654" s="1726" t="str">
        <f t="shared" si="11"/>
        <v/>
      </c>
      <c r="P654" s="1727"/>
      <c r="Q654" s="47"/>
      <c r="R654" s="377"/>
      <c r="S654" s="463"/>
      <c r="T654" s="463"/>
      <c r="IE654" s="21"/>
      <c r="IF654" s="21"/>
    </row>
    <row r="655" spans="1:240" s="258" customFormat="1" ht="24" customHeight="1">
      <c r="A655" s="216"/>
      <c r="B655" s="273"/>
      <c r="C655" s="1692"/>
      <c r="D655" s="1693"/>
      <c r="E655" s="1693"/>
      <c r="F655" s="1693"/>
      <c r="G655" s="1693"/>
      <c r="H655" s="1693"/>
      <c r="I655" s="1693"/>
      <c r="J655" s="1693"/>
      <c r="K655" s="1693"/>
      <c r="L655" s="539"/>
      <c r="M655" s="1724"/>
      <c r="N655" s="1725"/>
      <c r="O655" s="1726" t="str">
        <f t="shared" si="11"/>
        <v/>
      </c>
      <c r="P655" s="1727"/>
      <c r="Q655" s="47"/>
      <c r="R655" s="377"/>
      <c r="S655" s="463"/>
      <c r="T655" s="463"/>
      <c r="IE655" s="21"/>
      <c r="IF655" s="21"/>
    </row>
    <row r="656" spans="1:240" s="258" customFormat="1" ht="24" customHeight="1">
      <c r="A656" s="216"/>
      <c r="B656" s="273"/>
      <c r="C656" s="1692"/>
      <c r="D656" s="1693"/>
      <c r="E656" s="1693"/>
      <c r="F656" s="1693"/>
      <c r="G656" s="1693"/>
      <c r="H656" s="1693"/>
      <c r="I656" s="1693"/>
      <c r="J656" s="1693"/>
      <c r="K656" s="1693"/>
      <c r="L656" s="539"/>
      <c r="M656" s="1724"/>
      <c r="N656" s="1725"/>
      <c r="O656" s="1726" t="str">
        <f t="shared" si="11"/>
        <v/>
      </c>
      <c r="P656" s="1727"/>
      <c r="Q656" s="47"/>
      <c r="R656" s="377"/>
      <c r="S656" s="463"/>
      <c r="T656" s="463"/>
    </row>
    <row r="657" spans="1:240" s="258" customFormat="1" ht="24" customHeight="1">
      <c r="A657" s="216"/>
      <c r="B657" s="273"/>
      <c r="C657" s="1692"/>
      <c r="D657" s="1693"/>
      <c r="E657" s="1693"/>
      <c r="F657" s="1693"/>
      <c r="G657" s="1693"/>
      <c r="H657" s="1693"/>
      <c r="I657" s="1693"/>
      <c r="J657" s="1693"/>
      <c r="K657" s="1693"/>
      <c r="L657" s="539"/>
      <c r="M657" s="1724"/>
      <c r="N657" s="1725"/>
      <c r="O657" s="1726" t="str">
        <f t="shared" si="11"/>
        <v/>
      </c>
      <c r="P657" s="1727"/>
      <c r="Q657" s="47"/>
      <c r="R657" s="377"/>
      <c r="S657" s="463"/>
      <c r="T657" s="463"/>
    </row>
    <row r="658" spans="1:240" s="258" customFormat="1" ht="24" customHeight="1">
      <c r="A658" s="216"/>
      <c r="B658" s="273"/>
      <c r="C658" s="1692"/>
      <c r="D658" s="1693"/>
      <c r="E658" s="1693"/>
      <c r="F658" s="1693"/>
      <c r="G658" s="1693"/>
      <c r="H658" s="1693"/>
      <c r="I658" s="1693"/>
      <c r="J658" s="1693"/>
      <c r="K658" s="1693"/>
      <c r="L658" s="539"/>
      <c r="M658" s="1724"/>
      <c r="N658" s="1725"/>
      <c r="O658" s="1726" t="str">
        <f t="shared" si="11"/>
        <v/>
      </c>
      <c r="P658" s="1727"/>
      <c r="Q658" s="47"/>
      <c r="R658" s="377"/>
      <c r="S658" s="463"/>
      <c r="T658" s="463"/>
    </row>
    <row r="659" spans="1:240" s="258" customFormat="1" ht="24" customHeight="1">
      <c r="A659" s="216"/>
      <c r="B659" s="273"/>
      <c r="C659" s="1692"/>
      <c r="D659" s="1693"/>
      <c r="E659" s="1693"/>
      <c r="F659" s="1693"/>
      <c r="G659" s="1693"/>
      <c r="H659" s="1693"/>
      <c r="I659" s="1693"/>
      <c r="J659" s="1693"/>
      <c r="K659" s="1693"/>
      <c r="L659" s="539"/>
      <c r="M659" s="1724"/>
      <c r="N659" s="1725"/>
      <c r="O659" s="1726" t="str">
        <f t="shared" si="11"/>
        <v/>
      </c>
      <c r="P659" s="1727"/>
      <c r="Q659" s="47"/>
      <c r="R659" s="377"/>
      <c r="S659" s="463"/>
      <c r="T659" s="463"/>
    </row>
    <row r="660" spans="1:240" s="258" customFormat="1" ht="24" customHeight="1">
      <c r="A660" s="216"/>
      <c r="B660" s="273"/>
      <c r="C660" s="1692"/>
      <c r="D660" s="1693"/>
      <c r="E660" s="1693"/>
      <c r="F660" s="1693"/>
      <c r="G660" s="1693"/>
      <c r="H660" s="1693"/>
      <c r="I660" s="1693"/>
      <c r="J660" s="1693"/>
      <c r="K660" s="1693"/>
      <c r="L660" s="539"/>
      <c r="M660" s="1724"/>
      <c r="N660" s="1725"/>
      <c r="O660" s="1726" t="str">
        <f t="shared" si="11"/>
        <v/>
      </c>
      <c r="P660" s="1727"/>
      <c r="Q660" s="47"/>
      <c r="R660" s="377"/>
      <c r="S660" s="463"/>
      <c r="T660" s="463"/>
    </row>
    <row r="661" spans="1:240" s="258" customFormat="1" ht="24" customHeight="1">
      <c r="A661" s="216"/>
      <c r="B661" s="273"/>
      <c r="C661" s="1692"/>
      <c r="D661" s="1693"/>
      <c r="E661" s="1693"/>
      <c r="F661" s="1693"/>
      <c r="G661" s="1693"/>
      <c r="H661" s="1693"/>
      <c r="I661" s="1693"/>
      <c r="J661" s="1693"/>
      <c r="K661" s="1693"/>
      <c r="L661" s="539"/>
      <c r="M661" s="1724"/>
      <c r="N661" s="1725"/>
      <c r="O661" s="1726" t="str">
        <f t="shared" si="11"/>
        <v/>
      </c>
      <c r="P661" s="1727"/>
      <c r="Q661" s="47"/>
      <c r="R661" s="377"/>
      <c r="S661" s="463"/>
      <c r="T661" s="463"/>
      <c r="IE661" s="21"/>
      <c r="IF661" s="21"/>
    </row>
    <row r="662" spans="1:240" s="258" customFormat="1" ht="24" customHeight="1">
      <c r="A662" s="216"/>
      <c r="B662" s="273"/>
      <c r="C662" s="1692"/>
      <c r="D662" s="1693"/>
      <c r="E662" s="1693"/>
      <c r="F662" s="1693"/>
      <c r="G662" s="1693"/>
      <c r="H662" s="1693"/>
      <c r="I662" s="1693"/>
      <c r="J662" s="1693"/>
      <c r="K662" s="1693"/>
      <c r="L662" s="539"/>
      <c r="M662" s="1724"/>
      <c r="N662" s="1725"/>
      <c r="O662" s="1726" t="str">
        <f t="shared" si="11"/>
        <v/>
      </c>
      <c r="P662" s="1727"/>
      <c r="Q662" s="47"/>
      <c r="R662" s="377"/>
      <c r="S662" s="463"/>
      <c r="T662" s="463"/>
    </row>
    <row r="663" spans="1:240" s="258" customFormat="1" ht="24" customHeight="1">
      <c r="A663" s="216"/>
      <c r="B663" s="273"/>
      <c r="C663" s="1692"/>
      <c r="D663" s="1693"/>
      <c r="E663" s="1693"/>
      <c r="F663" s="1693"/>
      <c r="G663" s="1693"/>
      <c r="H663" s="1693"/>
      <c r="I663" s="1693"/>
      <c r="J663" s="1693"/>
      <c r="K663" s="1693"/>
      <c r="L663" s="539"/>
      <c r="M663" s="1724"/>
      <c r="N663" s="1725"/>
      <c r="O663" s="1726" t="str">
        <f t="shared" si="11"/>
        <v/>
      </c>
      <c r="P663" s="1727"/>
      <c r="Q663" s="47"/>
      <c r="R663" s="377"/>
      <c r="S663" s="463"/>
      <c r="T663" s="463"/>
    </row>
    <row r="664" spans="1:240" s="258" customFormat="1" ht="24" customHeight="1">
      <c r="A664" s="216"/>
      <c r="B664" s="273"/>
      <c r="C664" s="1692"/>
      <c r="D664" s="1693"/>
      <c r="E664" s="1693"/>
      <c r="F664" s="1693"/>
      <c r="G664" s="1693"/>
      <c r="H664" s="1693"/>
      <c r="I664" s="1693"/>
      <c r="J664" s="1693"/>
      <c r="K664" s="1693"/>
      <c r="L664" s="539"/>
      <c r="M664" s="1724"/>
      <c r="N664" s="1725"/>
      <c r="O664" s="1726" t="str">
        <f t="shared" si="11"/>
        <v/>
      </c>
      <c r="P664" s="1727"/>
      <c r="Q664" s="47"/>
      <c r="R664" s="377"/>
      <c r="S664" s="463"/>
      <c r="T664" s="463"/>
    </row>
    <row r="665" spans="1:240" s="258" customFormat="1" ht="24" customHeight="1">
      <c r="A665" s="216"/>
      <c r="B665" s="273"/>
      <c r="C665" s="1692"/>
      <c r="D665" s="1693"/>
      <c r="E665" s="1693"/>
      <c r="F665" s="1693"/>
      <c r="G665" s="1693"/>
      <c r="H665" s="1693"/>
      <c r="I665" s="1693"/>
      <c r="J665" s="1693"/>
      <c r="K665" s="1693"/>
      <c r="L665" s="539"/>
      <c r="M665" s="1724"/>
      <c r="N665" s="1725"/>
      <c r="O665" s="1726" t="str">
        <f t="shared" si="11"/>
        <v/>
      </c>
      <c r="P665" s="1727"/>
      <c r="Q665" s="47"/>
      <c r="R665" s="377"/>
      <c r="S665" s="463"/>
      <c r="T665" s="463"/>
    </row>
    <row r="666" spans="1:240" s="258" customFormat="1" ht="24" customHeight="1">
      <c r="A666" s="216"/>
      <c r="B666" s="273"/>
      <c r="C666" s="1692"/>
      <c r="D666" s="1693"/>
      <c r="E666" s="1693"/>
      <c r="F666" s="1693"/>
      <c r="G666" s="1693"/>
      <c r="H666" s="1693"/>
      <c r="I666" s="1693"/>
      <c r="J666" s="1693"/>
      <c r="K666" s="1693"/>
      <c r="L666" s="539"/>
      <c r="M666" s="1724"/>
      <c r="N666" s="1725"/>
      <c r="O666" s="1726" t="str">
        <f t="shared" si="11"/>
        <v/>
      </c>
      <c r="P666" s="1727"/>
      <c r="Q666" s="47"/>
      <c r="R666" s="377"/>
      <c r="S666" s="463"/>
      <c r="T666" s="463"/>
    </row>
    <row r="667" spans="1:240" s="258" customFormat="1" ht="24" customHeight="1">
      <c r="A667" s="216"/>
      <c r="B667" s="273"/>
      <c r="C667" s="1692"/>
      <c r="D667" s="1693"/>
      <c r="E667" s="1693"/>
      <c r="F667" s="1693"/>
      <c r="G667" s="1693"/>
      <c r="H667" s="1693"/>
      <c r="I667" s="1693"/>
      <c r="J667" s="1693"/>
      <c r="K667" s="1693"/>
      <c r="L667" s="539"/>
      <c r="M667" s="1724"/>
      <c r="N667" s="1725"/>
      <c r="O667" s="1726" t="str">
        <f t="shared" si="11"/>
        <v/>
      </c>
      <c r="P667" s="1727"/>
      <c r="Q667" s="47"/>
      <c r="R667" s="377"/>
      <c r="S667" s="463"/>
      <c r="T667" s="463"/>
    </row>
    <row r="668" spans="1:240" s="258" customFormat="1" ht="24" customHeight="1">
      <c r="A668" s="216"/>
      <c r="B668" s="273"/>
      <c r="C668" s="1692"/>
      <c r="D668" s="1693"/>
      <c r="E668" s="1693"/>
      <c r="F668" s="1693"/>
      <c r="G668" s="1693"/>
      <c r="H668" s="1693"/>
      <c r="I668" s="1693"/>
      <c r="J668" s="1693"/>
      <c r="K668" s="1693"/>
      <c r="L668" s="539"/>
      <c r="M668" s="1724"/>
      <c r="N668" s="1725"/>
      <c r="O668" s="1726" t="str">
        <f t="shared" si="11"/>
        <v/>
      </c>
      <c r="P668" s="1727"/>
      <c r="Q668" s="47"/>
      <c r="R668" s="377"/>
      <c r="S668" s="463"/>
      <c r="T668" s="463"/>
    </row>
    <row r="669" spans="1:240" s="258" customFormat="1" ht="24" customHeight="1">
      <c r="A669" s="216"/>
      <c r="B669" s="273"/>
      <c r="C669" s="1692"/>
      <c r="D669" s="1693"/>
      <c r="E669" s="1693"/>
      <c r="F669" s="1693"/>
      <c r="G669" s="1693"/>
      <c r="H669" s="1693"/>
      <c r="I669" s="1693"/>
      <c r="J669" s="1693"/>
      <c r="K669" s="1693"/>
      <c r="L669" s="941"/>
      <c r="M669" s="1724"/>
      <c r="N669" s="1725"/>
      <c r="O669" s="1726" t="str">
        <f t="shared" si="11"/>
        <v/>
      </c>
      <c r="P669" s="1727"/>
      <c r="Q669" s="47"/>
      <c r="R669" s="377"/>
      <c r="S669" s="463"/>
      <c r="T669" s="463"/>
    </row>
    <row r="670" spans="1:240" s="258" customFormat="1" ht="24" customHeight="1">
      <c r="A670" s="216"/>
      <c r="B670" s="273"/>
      <c r="C670" s="1692"/>
      <c r="D670" s="1693"/>
      <c r="E670" s="1693"/>
      <c r="F670" s="1693"/>
      <c r="G670" s="1693"/>
      <c r="H670" s="1693"/>
      <c r="I670" s="1693"/>
      <c r="J670" s="1693"/>
      <c r="K670" s="1693"/>
      <c r="L670" s="941"/>
      <c r="M670" s="1724"/>
      <c r="N670" s="1725"/>
      <c r="O670" s="1726" t="str">
        <f t="shared" si="11"/>
        <v/>
      </c>
      <c r="P670" s="1727"/>
      <c r="Q670" s="47"/>
      <c r="R670" s="377"/>
      <c r="S670" s="463"/>
      <c r="T670" s="463"/>
    </row>
    <row r="671" spans="1:240" s="258" customFormat="1" ht="24" customHeight="1">
      <c r="A671" s="216"/>
      <c r="B671" s="273"/>
      <c r="C671" s="1692"/>
      <c r="D671" s="1693"/>
      <c r="E671" s="1693"/>
      <c r="F671" s="1693"/>
      <c r="G671" s="1693"/>
      <c r="H671" s="1693"/>
      <c r="I671" s="1693"/>
      <c r="J671" s="1693"/>
      <c r="K671" s="1693"/>
      <c r="L671" s="941"/>
      <c r="M671" s="1724"/>
      <c r="N671" s="1725"/>
      <c r="O671" s="1726" t="str">
        <f t="shared" si="11"/>
        <v/>
      </c>
      <c r="P671" s="1727"/>
      <c r="Q671" s="47"/>
      <c r="R671" s="377"/>
      <c r="S671" s="463"/>
      <c r="T671" s="463"/>
    </row>
    <row r="672" spans="1:240" s="258" customFormat="1" ht="24" customHeight="1">
      <c r="A672" s="216"/>
      <c r="B672" s="273"/>
      <c r="C672" s="1692"/>
      <c r="D672" s="1693"/>
      <c r="E672" s="1693"/>
      <c r="F672" s="1693"/>
      <c r="G672" s="1693"/>
      <c r="H672" s="1693"/>
      <c r="I672" s="1693"/>
      <c r="J672" s="1693"/>
      <c r="K672" s="1693"/>
      <c r="L672" s="941"/>
      <c r="M672" s="1724"/>
      <c r="N672" s="1725"/>
      <c r="O672" s="1726" t="str">
        <f t="shared" si="11"/>
        <v/>
      </c>
      <c r="P672" s="1727"/>
      <c r="Q672" s="47"/>
      <c r="R672" s="377"/>
      <c r="S672" s="463"/>
      <c r="T672" s="463"/>
    </row>
    <row r="673" spans="1:49" s="258" customFormat="1" ht="6" customHeight="1">
      <c r="A673" s="216"/>
      <c r="B673" s="62"/>
      <c r="C673" s="832"/>
      <c r="D673" s="832"/>
      <c r="E673" s="831"/>
      <c r="F673" s="831"/>
      <c r="G673" s="831"/>
      <c r="H673" s="831"/>
      <c r="I673" s="831"/>
      <c r="J673" s="831"/>
      <c r="K673" s="832"/>
      <c r="L673" s="831"/>
      <c r="M673" s="51"/>
      <c r="N673" s="51"/>
      <c r="O673" s="51"/>
      <c r="P673" s="51"/>
      <c r="Q673" s="51"/>
      <c r="R673" s="379"/>
      <c r="S673" s="463"/>
      <c r="T673" s="463"/>
    </row>
    <row r="674" spans="1:49" ht="24" customHeight="1">
      <c r="A674" s="534"/>
      <c r="B674" s="1720" t="s">
        <v>6</v>
      </c>
      <c r="C674" s="1728"/>
      <c r="D674" s="1728"/>
      <c r="E674" s="1728"/>
      <c r="F674" s="1728"/>
      <c r="G674" s="1728"/>
      <c r="H674" s="1728"/>
      <c r="I674" s="1728"/>
      <c r="J674" s="1728"/>
      <c r="K674" s="1728"/>
      <c r="L674" s="1728"/>
      <c r="M674" s="1721"/>
      <c r="N674" s="1721"/>
      <c r="O674" s="1721"/>
      <c r="P674" s="1721"/>
      <c r="Q674" s="1722"/>
      <c r="R674" s="534"/>
    </row>
    <row r="675" spans="1:49">
      <c r="A675" s="534"/>
      <c r="B675" s="224" t="str">
        <f>B621</f>
        <v>FAPESP,  SETEMBRO DE 2015</v>
      </c>
      <c r="C675" s="832"/>
      <c r="D675" s="832"/>
      <c r="E675" s="831"/>
      <c r="F675" s="831"/>
      <c r="G675" s="831"/>
      <c r="H675" s="831"/>
      <c r="I675" s="831"/>
      <c r="J675" s="831"/>
      <c r="K675" s="832"/>
      <c r="L675" s="831"/>
      <c r="O675" s="1723">
        <v>4</v>
      </c>
      <c r="P675" s="1723"/>
      <c r="Q675" s="1723"/>
      <c r="R675" s="534"/>
    </row>
    <row r="676" spans="1:49">
      <c r="A676" s="523"/>
      <c r="C676" s="832"/>
      <c r="D676" s="832"/>
      <c r="E676" s="831"/>
      <c r="F676" s="831"/>
      <c r="G676" s="831"/>
      <c r="H676" s="831"/>
      <c r="I676" s="831"/>
      <c r="J676" s="831"/>
      <c r="K676" s="832"/>
      <c r="L676" s="831"/>
      <c r="R676" s="523"/>
    </row>
    <row r="677" spans="1:49" s="4" customFormat="1" ht="12.75" customHeight="1">
      <c r="A677" s="366"/>
      <c r="B677" s="62"/>
      <c r="C677" s="832"/>
      <c r="D677" s="832"/>
      <c r="E677" s="831"/>
      <c r="F677" s="831"/>
      <c r="G677" s="831"/>
      <c r="H677" s="831"/>
      <c r="I677" s="831"/>
      <c r="J677" s="831"/>
      <c r="K677" s="832"/>
      <c r="L677" s="831"/>
      <c r="M677" s="50"/>
      <c r="N677" s="50"/>
      <c r="O677" s="1600"/>
      <c r="P677" s="1600"/>
      <c r="Q677" s="1600"/>
      <c r="R677" s="341"/>
      <c r="S677" s="463"/>
      <c r="T677" s="463"/>
    </row>
    <row r="678" spans="1:49" s="4" customFormat="1" ht="12.75" customHeight="1">
      <c r="A678" s="366"/>
      <c r="B678" s="62"/>
      <c r="C678" s="832"/>
      <c r="D678" s="832"/>
      <c r="E678" s="831"/>
      <c r="F678" s="831"/>
      <c r="G678" s="831"/>
      <c r="H678" s="831"/>
      <c r="I678" s="831"/>
      <c r="J678" s="831"/>
      <c r="K678" s="832"/>
      <c r="L678" s="831"/>
      <c r="M678" s="50"/>
      <c r="N678" s="50"/>
      <c r="O678" s="50"/>
      <c r="P678" s="50"/>
      <c r="Q678" s="50"/>
      <c r="R678" s="341"/>
      <c r="S678" s="463"/>
      <c r="T678" s="463"/>
    </row>
    <row r="679" spans="1:49" s="4" customFormat="1" ht="12.75" customHeight="1">
      <c r="A679" s="366"/>
      <c r="B679" s="62"/>
      <c r="C679" s="832"/>
      <c r="D679" s="832"/>
      <c r="E679" s="831"/>
      <c r="F679" s="831"/>
      <c r="G679" s="831"/>
      <c r="H679" s="831"/>
      <c r="I679" s="831"/>
      <c r="J679" s="831"/>
      <c r="K679" s="832"/>
      <c r="L679" s="831"/>
      <c r="M679" s="50"/>
      <c r="N679" s="50"/>
      <c r="O679" s="50"/>
      <c r="P679" s="50"/>
      <c r="Q679" s="50"/>
      <c r="R679" s="341"/>
      <c r="S679" s="463"/>
      <c r="T679" s="463"/>
    </row>
    <row r="680" spans="1:49" s="4" customFormat="1" ht="12.75" customHeight="1">
      <c r="A680" s="366"/>
      <c r="B680" s="62"/>
      <c r="C680" s="832"/>
      <c r="D680" s="832"/>
      <c r="E680" s="831"/>
      <c r="F680" s="831"/>
      <c r="G680" s="831"/>
      <c r="H680" s="831"/>
      <c r="I680" s="831"/>
      <c r="J680" s="831"/>
      <c r="K680" s="832"/>
      <c r="L680" s="831"/>
      <c r="M680" s="50"/>
      <c r="N680" s="50"/>
      <c r="O680" s="50"/>
      <c r="P680" s="50"/>
      <c r="Q680" s="50"/>
      <c r="R680" s="341"/>
      <c r="S680" s="463"/>
      <c r="T680" s="463"/>
    </row>
    <row r="681" spans="1:49" s="4" customFormat="1" ht="19.5" customHeight="1">
      <c r="A681" s="367"/>
      <c r="B681" s="310" t="s">
        <v>182</v>
      </c>
      <c r="C681" s="817"/>
      <c r="D681" s="817"/>
      <c r="E681" s="817"/>
      <c r="F681" s="817"/>
      <c r="G681" s="817"/>
      <c r="H681" s="817"/>
      <c r="I681" s="856"/>
      <c r="J681" s="856"/>
      <c r="K681" s="856"/>
      <c r="L681" s="856"/>
      <c r="M681" s="67"/>
      <c r="N681" s="50"/>
      <c r="O681" s="547"/>
      <c r="P681" s="547"/>
      <c r="Q681" s="547"/>
      <c r="R681" s="341"/>
      <c r="S681" s="463"/>
      <c r="T681" s="463"/>
    </row>
    <row r="682" spans="1:49" s="4" customFormat="1" ht="6" customHeight="1">
      <c r="A682" s="366"/>
      <c r="B682" s="12"/>
      <c r="C682" s="900"/>
      <c r="D682" s="912"/>
      <c r="E682" s="886"/>
      <c r="F682" s="886"/>
      <c r="G682" s="886"/>
      <c r="H682" s="886"/>
      <c r="I682" s="886"/>
      <c r="J682" s="886"/>
      <c r="K682" s="900"/>
      <c r="L682" s="886"/>
      <c r="M682" s="64"/>
      <c r="N682" s="50"/>
      <c r="O682" s="50"/>
      <c r="P682" s="50"/>
      <c r="Q682" s="50"/>
      <c r="R682" s="341"/>
      <c r="S682" s="463"/>
      <c r="T682" s="463"/>
    </row>
    <row r="683" spans="1:49" s="4" customFormat="1" ht="19.5" customHeight="1">
      <c r="A683" s="382"/>
      <c r="B683" s="552" t="s">
        <v>97</v>
      </c>
      <c r="C683" s="912"/>
      <c r="D683" s="912"/>
      <c r="E683" s="1741"/>
      <c r="F683" s="1742"/>
      <c r="G683" s="1742"/>
      <c r="H683" s="1742"/>
      <c r="I683" s="1742"/>
      <c r="J683" s="1742"/>
      <c r="K683" s="1742"/>
      <c r="L683" s="1742"/>
      <c r="M683" s="1743"/>
      <c r="N683" s="1743"/>
      <c r="O683" s="1743"/>
      <c r="P683" s="1743"/>
      <c r="Q683" s="1744"/>
      <c r="R683" s="373"/>
      <c r="S683" s="463"/>
      <c r="T683" s="463"/>
    </row>
    <row r="684" spans="1:49" s="4" customFormat="1" ht="5.25" customHeight="1">
      <c r="A684" s="348"/>
      <c r="B684" s="12"/>
      <c r="C684" s="912"/>
      <c r="D684" s="912"/>
      <c r="E684" s="924"/>
      <c r="F684" s="924"/>
      <c r="G684" s="924"/>
      <c r="H684" s="924"/>
      <c r="I684" s="924"/>
      <c r="J684" s="924"/>
      <c r="K684" s="925"/>
      <c r="L684" s="962"/>
      <c r="M684" s="14"/>
      <c r="N684" s="14"/>
      <c r="O684" s="14"/>
      <c r="P684" s="32"/>
      <c r="Q684" s="14"/>
      <c r="R684" s="374"/>
      <c r="S684" s="463"/>
      <c r="T684" s="463"/>
    </row>
    <row r="685" spans="1:49" s="4" customFormat="1" ht="20.25" customHeight="1">
      <c r="A685" s="348"/>
      <c r="B685" s="256" t="s">
        <v>130</v>
      </c>
      <c r="C685" s="963"/>
      <c r="D685" s="1609"/>
      <c r="E685" s="1609"/>
      <c r="F685" s="1609"/>
      <c r="G685" s="924"/>
      <c r="H685" s="924"/>
      <c r="I685" s="924"/>
      <c r="J685" s="924"/>
      <c r="K685" s="925"/>
      <c r="L685" s="962"/>
      <c r="M685" s="14"/>
      <c r="N685" s="14"/>
      <c r="O685" s="14"/>
      <c r="P685" s="32"/>
      <c r="Q685" s="14"/>
      <c r="R685" s="374"/>
      <c r="S685" s="463"/>
      <c r="T685" s="463"/>
    </row>
    <row r="686" spans="1:49" s="4" customFormat="1" ht="5.25" customHeight="1">
      <c r="A686" s="348"/>
      <c r="B686" s="12"/>
      <c r="C686" s="912"/>
      <c r="D686" s="912"/>
      <c r="E686" s="924"/>
      <c r="F686" s="924"/>
      <c r="G686" s="924"/>
      <c r="H686" s="924"/>
      <c r="I686" s="924"/>
      <c r="J686" s="907"/>
      <c r="K686" s="926"/>
      <c r="L686" s="926"/>
      <c r="M686" s="31"/>
      <c r="N686" s="31"/>
      <c r="O686" s="31"/>
      <c r="P686" s="31"/>
      <c r="Q686" s="32"/>
      <c r="R686" s="374"/>
      <c r="S686" s="463"/>
      <c r="T686" s="463"/>
    </row>
    <row r="687" spans="1:49" s="72" customFormat="1" ht="21" customHeight="1">
      <c r="A687" s="383"/>
      <c r="B687" s="70" t="s">
        <v>114</v>
      </c>
      <c r="C687" s="914"/>
      <c r="D687" s="914"/>
      <c r="E687" s="914"/>
      <c r="F687" s="914"/>
      <c r="G687" s="914"/>
      <c r="H687" s="914"/>
      <c r="I687" s="914"/>
      <c r="J687" s="914"/>
      <c r="K687" s="914"/>
      <c r="L687" s="914"/>
      <c r="M687" s="71"/>
      <c r="N687" s="71"/>
      <c r="O687" s="71"/>
      <c r="P687" s="71"/>
      <c r="Q687" s="71"/>
      <c r="R687" s="342"/>
      <c r="S687" s="464"/>
      <c r="T687" s="464"/>
    </row>
    <row r="688" spans="1:49" s="72" customFormat="1" ht="6" customHeight="1">
      <c r="A688" s="383"/>
      <c r="B688" s="274"/>
      <c r="C688" s="928"/>
      <c r="D688" s="927"/>
      <c r="E688" s="928"/>
      <c r="F688" s="914"/>
      <c r="G688" s="914"/>
      <c r="H688" s="914"/>
      <c r="I688" s="914"/>
      <c r="J688" s="914"/>
      <c r="K688" s="914"/>
      <c r="L688" s="914"/>
      <c r="M688" s="71"/>
      <c r="N688" s="71"/>
      <c r="O688" s="71"/>
      <c r="P688" s="71"/>
      <c r="Q688" s="71"/>
      <c r="R688" s="375"/>
      <c r="S688" s="465"/>
      <c r="T688" s="465"/>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row>
    <row r="689" spans="1:240" s="110" customFormat="1" ht="15.75" customHeight="1">
      <c r="A689" s="384"/>
      <c r="B689" s="548" t="s">
        <v>82</v>
      </c>
      <c r="C689" s="964" t="s">
        <v>22</v>
      </c>
      <c r="D689" s="929" t="s">
        <v>23</v>
      </c>
      <c r="E689" s="930">
        <v>1</v>
      </c>
      <c r="F689" s="931"/>
      <c r="G689" s="931"/>
      <c r="H689" s="918" t="s">
        <v>86</v>
      </c>
      <c r="I689" s="932"/>
      <c r="J689" s="929" t="s">
        <v>23</v>
      </c>
      <c r="K689" s="920"/>
      <c r="L689" s="931"/>
      <c r="N689" s="548" t="s">
        <v>83</v>
      </c>
      <c r="O689" s="283"/>
      <c r="P689" s="259" t="s">
        <v>23</v>
      </c>
      <c r="Q689" s="549"/>
      <c r="R689" s="365"/>
      <c r="S689" s="80"/>
      <c r="T689" s="80"/>
      <c r="U689" s="4"/>
    </row>
    <row r="690" spans="1:240" s="258" customFormat="1" ht="6" customHeight="1">
      <c r="A690" s="363"/>
      <c r="B690" s="122"/>
      <c r="C690" s="852"/>
      <c r="D690" s="852"/>
      <c r="E690" s="852"/>
      <c r="F690" s="831"/>
      <c r="G690" s="831"/>
      <c r="H690" s="852"/>
      <c r="I690" s="852"/>
      <c r="J690" s="852"/>
      <c r="K690" s="852"/>
      <c r="L690" s="831"/>
      <c r="M690" s="122"/>
      <c r="N690" s="122"/>
      <c r="O690" s="122"/>
      <c r="P690" s="122"/>
      <c r="Q690" s="122"/>
      <c r="R690" s="348"/>
      <c r="S690" s="463"/>
      <c r="T690" s="463"/>
    </row>
    <row r="691" spans="1:240" s="258" customFormat="1" ht="15.75" customHeight="1">
      <c r="A691" s="363"/>
      <c r="B691" s="548" t="s">
        <v>84</v>
      </c>
      <c r="C691" s="952"/>
      <c r="D691" s="929" t="s">
        <v>23</v>
      </c>
      <c r="E691" s="920"/>
      <c r="F691" s="933"/>
      <c r="G691" s="856"/>
      <c r="H691" s="918" t="s">
        <v>85</v>
      </c>
      <c r="I691" s="932"/>
      <c r="J691" s="929" t="s">
        <v>23</v>
      </c>
      <c r="K691" s="920"/>
      <c r="L691" s="856"/>
      <c r="N691" s="548" t="s">
        <v>115</v>
      </c>
      <c r="O691" s="283"/>
      <c r="P691" s="259" t="s">
        <v>23</v>
      </c>
      <c r="Q691" s="549"/>
      <c r="R691" s="395"/>
      <c r="S691" s="507"/>
      <c r="T691" s="463"/>
    </row>
    <row r="692" spans="1:240" s="258" customFormat="1" ht="6" customHeight="1">
      <c r="A692" s="363"/>
      <c r="B692" s="82"/>
      <c r="C692" s="953"/>
      <c r="D692" s="852"/>
      <c r="E692" s="852"/>
      <c r="F692" s="852"/>
      <c r="G692" s="852"/>
      <c r="H692" s="852"/>
      <c r="I692" s="852"/>
      <c r="J692" s="852"/>
      <c r="K692" s="852"/>
      <c r="L692" s="852"/>
      <c r="M692" s="122"/>
      <c r="N692" s="122"/>
      <c r="O692" s="122"/>
      <c r="P692" s="122"/>
      <c r="Q692" s="122"/>
      <c r="R692" s="348"/>
      <c r="S692" s="463"/>
      <c r="T692" s="463"/>
    </row>
    <row r="693" spans="1:240" s="157" customFormat="1" ht="19.5" customHeight="1">
      <c r="A693" s="385"/>
      <c r="B693" s="1745" t="s">
        <v>93</v>
      </c>
      <c r="C693" s="1746"/>
      <c r="D693" s="1771" t="str">
        <f>IF(SUM(O697:P735,O742:P789,O796:P843,O850:P897)=0,"",SUM(O697:P735,O742:P789,O796:P843,O850:P897))</f>
        <v/>
      </c>
      <c r="E693" s="1772"/>
      <c r="F693" s="1773"/>
      <c r="G693" s="870"/>
      <c r="H693" s="829"/>
      <c r="I693" s="829"/>
      <c r="J693" s="830"/>
      <c r="K693" s="830"/>
      <c r="L693" s="830"/>
      <c r="M693" s="171"/>
      <c r="N693" s="171"/>
      <c r="O693" s="507"/>
      <c r="R693" s="376"/>
      <c r="S693" s="466"/>
      <c r="T693" s="466"/>
    </row>
    <row r="694" spans="1:240" s="86" customFormat="1" ht="7.5" customHeight="1">
      <c r="A694" s="385"/>
      <c r="B694" s="83"/>
      <c r="C694" s="863"/>
      <c r="D694" s="863"/>
      <c r="E694" s="864"/>
      <c r="F694" s="864"/>
      <c r="G694" s="864"/>
      <c r="H694" s="864"/>
      <c r="I694" s="864"/>
      <c r="J694" s="864"/>
      <c r="K694" s="863"/>
      <c r="L694" s="864"/>
      <c r="M694" s="84"/>
      <c r="N694" s="84"/>
      <c r="O694" s="84"/>
      <c r="P694" s="84"/>
      <c r="Q694" s="85"/>
      <c r="R694" s="346"/>
      <c r="S694" s="467"/>
      <c r="T694" s="467"/>
    </row>
    <row r="695" spans="1:240" s="87" customFormat="1">
      <c r="A695" s="370"/>
      <c r="B695" s="1686" t="s">
        <v>1</v>
      </c>
      <c r="C695" s="1730" t="s">
        <v>8</v>
      </c>
      <c r="D695" s="1731"/>
      <c r="E695" s="1731"/>
      <c r="F695" s="1731"/>
      <c r="G695" s="1731"/>
      <c r="H695" s="1731"/>
      <c r="I695" s="1731"/>
      <c r="J695" s="1731"/>
      <c r="K695" s="1731"/>
      <c r="L695" s="1644" t="s">
        <v>53</v>
      </c>
      <c r="M695" s="1653" t="s">
        <v>118</v>
      </c>
      <c r="N695" s="1634"/>
      <c r="O695" s="1671" t="s">
        <v>119</v>
      </c>
      <c r="P695" s="1672"/>
      <c r="Q695" s="1747" t="s">
        <v>2</v>
      </c>
      <c r="R695" s="349"/>
      <c r="S695" s="468"/>
      <c r="T695" s="468"/>
    </row>
    <row r="696" spans="1:240" s="87" customFormat="1" ht="18.75" customHeight="1">
      <c r="A696" s="370"/>
      <c r="B696" s="1729"/>
      <c r="C696" s="1732"/>
      <c r="D696" s="1733"/>
      <c r="E696" s="1733"/>
      <c r="F696" s="1733"/>
      <c r="G696" s="1733"/>
      <c r="H696" s="1733"/>
      <c r="I696" s="1733"/>
      <c r="J696" s="1733"/>
      <c r="K696" s="1733"/>
      <c r="L696" s="1734"/>
      <c r="M696" s="1735"/>
      <c r="N696" s="1736"/>
      <c r="O696" s="1737"/>
      <c r="P696" s="1738"/>
      <c r="Q696" s="1748"/>
      <c r="R696" s="349"/>
      <c r="S696" s="468"/>
      <c r="T696" s="468"/>
    </row>
    <row r="697" spans="1:240" s="258" customFormat="1" ht="24" customHeight="1">
      <c r="A697" s="216"/>
      <c r="B697" s="273"/>
      <c r="C697" s="1692"/>
      <c r="D697" s="1693"/>
      <c r="E697" s="1693"/>
      <c r="F697" s="1693"/>
      <c r="G697" s="1693"/>
      <c r="H697" s="1693"/>
      <c r="I697" s="1693"/>
      <c r="J697" s="1693"/>
      <c r="K697" s="1693"/>
      <c r="L697" s="941"/>
      <c r="M697" s="1740"/>
      <c r="N697" s="1740"/>
      <c r="O697" s="1726" t="str">
        <f>IF(ISERROR(INDEX($T$697:$T$702,MATCH(L697,$S$697:$S$702,0))*M697),"",INDEX($T$697:$T$702,MATCH(L697,$S$697:$S$702,0))*M697)</f>
        <v/>
      </c>
      <c r="P697" s="1727"/>
      <c r="Q697" s="47"/>
      <c r="R697" s="377"/>
      <c r="S697" s="579" t="str">
        <f>C689</f>
        <v>USD</v>
      </c>
      <c r="T697" s="580">
        <f>E689</f>
        <v>1</v>
      </c>
      <c r="IE697" s="72"/>
      <c r="IF697" s="21"/>
    </row>
    <row r="698" spans="1:240" s="258" customFormat="1" ht="24" customHeight="1">
      <c r="A698" s="216"/>
      <c r="B698" s="273"/>
      <c r="C698" s="1692"/>
      <c r="D698" s="1693"/>
      <c r="E698" s="1693"/>
      <c r="F698" s="1693"/>
      <c r="G698" s="1693"/>
      <c r="H698" s="1693"/>
      <c r="I698" s="1693"/>
      <c r="J698" s="1693"/>
      <c r="K698" s="1693"/>
      <c r="L698" s="941"/>
      <c r="M698" s="1740"/>
      <c r="N698" s="1740"/>
      <c r="O698" s="1726" t="str">
        <f>IF(ISERROR(INDEX($T$697:$T$702,MATCH(L698,$S$697:$S$702,0))*M698),"",INDEX($T$697:$T$702,MATCH(L698,$S$697:$S$702,0))*M698)</f>
        <v/>
      </c>
      <c r="P698" s="1727"/>
      <c r="Q698" s="47"/>
      <c r="R698" s="377"/>
      <c r="S698" s="579" t="str">
        <f>IF(I689=0,"",I689)</f>
        <v/>
      </c>
      <c r="T698" s="470" t="str">
        <f>IF(K689=0,"",K689)</f>
        <v/>
      </c>
      <c r="IE698" s="72"/>
      <c r="IF698" s="21"/>
    </row>
    <row r="699" spans="1:240" s="258" customFormat="1" ht="24" customHeight="1">
      <c r="A699" s="216"/>
      <c r="B699" s="273"/>
      <c r="C699" s="1692"/>
      <c r="D699" s="1693"/>
      <c r="E699" s="1693"/>
      <c r="F699" s="1693"/>
      <c r="G699" s="1693"/>
      <c r="H699" s="1693"/>
      <c r="I699" s="1693"/>
      <c r="J699" s="1693"/>
      <c r="K699" s="1693"/>
      <c r="L699" s="941"/>
      <c r="M699" s="1740"/>
      <c r="N699" s="1740"/>
      <c r="O699" s="1726" t="str">
        <f t="shared" ref="O699:O735" si="12">IF(ISERROR(INDEX($T$697:$T$702,MATCH(L699,$S$697:$S$702,0))*M699),"",INDEX($T$697:$T$702,MATCH(L699,$S$697:$S$702,0))*M699)</f>
        <v/>
      </c>
      <c r="P699" s="1727"/>
      <c r="Q699" s="47"/>
      <c r="R699" s="377"/>
      <c r="S699" s="579" t="str">
        <f>IF(O689=0,"",O689)</f>
        <v/>
      </c>
      <c r="T699" s="470" t="str">
        <f>IF(Q689=0,"",Q689)</f>
        <v/>
      </c>
      <c r="IE699" s="72"/>
      <c r="IF699" s="21"/>
    </row>
    <row r="700" spans="1:240" s="258" customFormat="1" ht="24" customHeight="1">
      <c r="A700" s="216"/>
      <c r="B700" s="273"/>
      <c r="C700" s="1692"/>
      <c r="D700" s="1693"/>
      <c r="E700" s="1693"/>
      <c r="F700" s="1693"/>
      <c r="G700" s="1693"/>
      <c r="H700" s="1693"/>
      <c r="I700" s="1693"/>
      <c r="J700" s="1693"/>
      <c r="K700" s="1693"/>
      <c r="L700" s="941"/>
      <c r="M700" s="1740"/>
      <c r="N700" s="1740"/>
      <c r="O700" s="1726" t="str">
        <f t="shared" si="12"/>
        <v/>
      </c>
      <c r="P700" s="1727"/>
      <c r="Q700" s="47"/>
      <c r="R700" s="377"/>
      <c r="S700" s="579" t="str">
        <f>IF(C691=0,"",C691)</f>
        <v/>
      </c>
      <c r="T700" s="470" t="str">
        <f>IF(E691=0,"",E691)</f>
        <v/>
      </c>
      <c r="IE700" s="72"/>
      <c r="IF700" s="21"/>
    </row>
    <row r="701" spans="1:240" s="258" customFormat="1" ht="24" customHeight="1">
      <c r="A701" s="216"/>
      <c r="B701" s="273"/>
      <c r="C701" s="1692"/>
      <c r="D701" s="1693"/>
      <c r="E701" s="1693"/>
      <c r="F701" s="1693"/>
      <c r="G701" s="1693"/>
      <c r="H701" s="1693"/>
      <c r="I701" s="1693"/>
      <c r="J701" s="1693"/>
      <c r="K701" s="1693"/>
      <c r="L701" s="941"/>
      <c r="M701" s="1740"/>
      <c r="N701" s="1740"/>
      <c r="O701" s="1726" t="str">
        <f t="shared" si="12"/>
        <v/>
      </c>
      <c r="P701" s="1727"/>
      <c r="Q701" s="47"/>
      <c r="R701" s="377"/>
      <c r="S701" s="579" t="str">
        <f>IF(I691=0,"",I691)</f>
        <v/>
      </c>
      <c r="T701" s="581" t="str">
        <f>IF(K691=0,"",K691)</f>
        <v/>
      </c>
      <c r="IE701" s="72"/>
      <c r="IF701" s="21"/>
    </row>
    <row r="702" spans="1:240" s="258" customFormat="1" ht="24" customHeight="1">
      <c r="A702" s="216"/>
      <c r="B702" s="273"/>
      <c r="C702" s="1692"/>
      <c r="D702" s="1693"/>
      <c r="E702" s="1693"/>
      <c r="F702" s="1693"/>
      <c r="G702" s="1693"/>
      <c r="H702" s="1693"/>
      <c r="I702" s="1693"/>
      <c r="J702" s="1693"/>
      <c r="K702" s="1693"/>
      <c r="L702" s="941"/>
      <c r="M702" s="1740"/>
      <c r="N702" s="1740"/>
      <c r="O702" s="1726" t="str">
        <f t="shared" si="12"/>
        <v/>
      </c>
      <c r="P702" s="1727"/>
      <c r="Q702" s="47"/>
      <c r="R702" s="377"/>
      <c r="S702" s="579" t="str">
        <f>IF(O691=0,"",O691)</f>
        <v/>
      </c>
      <c r="T702" s="470" t="str">
        <f>IF(Q691=0,"",Q691)</f>
        <v/>
      </c>
      <c r="IE702" s="72"/>
      <c r="IF702" s="21"/>
    </row>
    <row r="703" spans="1:240" s="258" customFormat="1" ht="24" customHeight="1">
      <c r="A703" s="216"/>
      <c r="B703" s="273"/>
      <c r="C703" s="1692"/>
      <c r="D703" s="1693"/>
      <c r="E703" s="1693"/>
      <c r="F703" s="1693"/>
      <c r="G703" s="1693"/>
      <c r="H703" s="1693"/>
      <c r="I703" s="1693"/>
      <c r="J703" s="1693"/>
      <c r="K703" s="1693"/>
      <c r="L703" s="941"/>
      <c r="M703" s="1740"/>
      <c r="N703" s="1740"/>
      <c r="O703" s="1726" t="str">
        <f t="shared" si="12"/>
        <v/>
      </c>
      <c r="P703" s="1727"/>
      <c r="Q703" s="47"/>
      <c r="R703" s="377"/>
      <c r="S703" s="463"/>
      <c r="T703" s="463"/>
      <c r="IE703" s="72"/>
      <c r="IF703" s="21"/>
    </row>
    <row r="704" spans="1:240" s="258" customFormat="1" ht="24" customHeight="1">
      <c r="A704" s="216"/>
      <c r="B704" s="273"/>
      <c r="C704" s="1692"/>
      <c r="D704" s="1693"/>
      <c r="E704" s="1693"/>
      <c r="F704" s="1693"/>
      <c r="G704" s="1693"/>
      <c r="H704" s="1693"/>
      <c r="I704" s="1693"/>
      <c r="J704" s="1693"/>
      <c r="K704" s="1693"/>
      <c r="L704" s="941"/>
      <c r="M704" s="1740"/>
      <c r="N704" s="1740"/>
      <c r="O704" s="1726" t="str">
        <f t="shared" si="12"/>
        <v/>
      </c>
      <c r="P704" s="1727"/>
      <c r="Q704" s="47"/>
      <c r="R704" s="377"/>
      <c r="S704" s="463"/>
      <c r="T704" s="463"/>
      <c r="IE704" s="21"/>
      <c r="IF704" s="21"/>
    </row>
    <row r="705" spans="1:240" s="258" customFormat="1" ht="24" customHeight="1">
      <c r="A705" s="216"/>
      <c r="B705" s="273"/>
      <c r="C705" s="1692"/>
      <c r="D705" s="1693"/>
      <c r="E705" s="1693"/>
      <c r="F705" s="1693"/>
      <c r="G705" s="1693"/>
      <c r="H705" s="1693"/>
      <c r="I705" s="1693"/>
      <c r="J705" s="1693"/>
      <c r="K705" s="1693"/>
      <c r="L705" s="941"/>
      <c r="M705" s="1740"/>
      <c r="N705" s="1740"/>
      <c r="O705" s="1726" t="str">
        <f t="shared" si="12"/>
        <v/>
      </c>
      <c r="P705" s="1727"/>
      <c r="Q705" s="47"/>
      <c r="R705" s="377"/>
      <c r="S705" s="463"/>
      <c r="T705" s="463"/>
      <c r="IE705" s="21"/>
      <c r="IF705" s="21"/>
    </row>
    <row r="706" spans="1:240" s="258" customFormat="1" ht="24" customHeight="1">
      <c r="A706" s="216"/>
      <c r="B706" s="273"/>
      <c r="C706" s="1692"/>
      <c r="D706" s="1693"/>
      <c r="E706" s="1693"/>
      <c r="F706" s="1693"/>
      <c r="G706" s="1693"/>
      <c r="H706" s="1693"/>
      <c r="I706" s="1693"/>
      <c r="J706" s="1693"/>
      <c r="K706" s="1693"/>
      <c r="L706" s="941"/>
      <c r="M706" s="1740"/>
      <c r="N706" s="1740"/>
      <c r="O706" s="1726" t="str">
        <f t="shared" si="12"/>
        <v/>
      </c>
      <c r="P706" s="1727"/>
      <c r="Q706" s="47"/>
      <c r="R706" s="377"/>
      <c r="S706" s="463"/>
      <c r="T706" s="463"/>
    </row>
    <row r="707" spans="1:240" s="258" customFormat="1" ht="24" customHeight="1">
      <c r="A707" s="216"/>
      <c r="B707" s="273"/>
      <c r="C707" s="1692"/>
      <c r="D707" s="1693"/>
      <c r="E707" s="1693"/>
      <c r="F707" s="1693"/>
      <c r="G707" s="1693"/>
      <c r="H707" s="1693"/>
      <c r="I707" s="1693"/>
      <c r="J707" s="1693"/>
      <c r="K707" s="1693"/>
      <c r="L707" s="941"/>
      <c r="M707" s="1740"/>
      <c r="N707" s="1740"/>
      <c r="O707" s="1726" t="str">
        <f t="shared" si="12"/>
        <v/>
      </c>
      <c r="P707" s="1727"/>
      <c r="Q707" s="47"/>
      <c r="R707" s="377"/>
      <c r="S707" s="463"/>
      <c r="T707" s="463"/>
    </row>
    <row r="708" spans="1:240" s="258" customFormat="1" ht="24" customHeight="1">
      <c r="A708" s="216"/>
      <c r="B708" s="273"/>
      <c r="C708" s="1692"/>
      <c r="D708" s="1693"/>
      <c r="E708" s="1693"/>
      <c r="F708" s="1693"/>
      <c r="G708" s="1693"/>
      <c r="H708" s="1693"/>
      <c r="I708" s="1693"/>
      <c r="J708" s="1693"/>
      <c r="K708" s="1693"/>
      <c r="L708" s="941"/>
      <c r="M708" s="1740"/>
      <c r="N708" s="1740"/>
      <c r="O708" s="1726" t="str">
        <f t="shared" si="12"/>
        <v/>
      </c>
      <c r="P708" s="1727"/>
      <c r="Q708" s="47"/>
      <c r="R708" s="377"/>
      <c r="S708" s="463"/>
      <c r="T708" s="463"/>
    </row>
    <row r="709" spans="1:240" s="258" customFormat="1" ht="24" customHeight="1">
      <c r="A709" s="216"/>
      <c r="B709" s="273"/>
      <c r="C709" s="1692"/>
      <c r="D709" s="1693"/>
      <c r="E709" s="1693"/>
      <c r="F709" s="1693"/>
      <c r="G709" s="1693"/>
      <c r="H709" s="1693"/>
      <c r="I709" s="1693"/>
      <c r="J709" s="1693"/>
      <c r="K709" s="1693"/>
      <c r="L709" s="941"/>
      <c r="M709" s="1740"/>
      <c r="N709" s="1740"/>
      <c r="O709" s="1726" t="str">
        <f t="shared" si="12"/>
        <v/>
      </c>
      <c r="P709" s="1727"/>
      <c r="Q709" s="47"/>
      <c r="R709" s="377"/>
      <c r="S709" s="463"/>
      <c r="T709" s="463"/>
    </row>
    <row r="710" spans="1:240" s="258" customFormat="1" ht="24" customHeight="1">
      <c r="A710" s="216"/>
      <c r="B710" s="273"/>
      <c r="C710" s="1692"/>
      <c r="D710" s="1693"/>
      <c r="E710" s="1693"/>
      <c r="F710" s="1693"/>
      <c r="G710" s="1693"/>
      <c r="H710" s="1693"/>
      <c r="I710" s="1693"/>
      <c r="J710" s="1693"/>
      <c r="K710" s="1693"/>
      <c r="L710" s="624"/>
      <c r="M710" s="1740"/>
      <c r="N710" s="1740"/>
      <c r="O710" s="1726" t="str">
        <f t="shared" si="12"/>
        <v/>
      </c>
      <c r="P710" s="1727"/>
      <c r="Q710" s="47"/>
      <c r="R710" s="377"/>
      <c r="S710" s="463"/>
      <c r="T710" s="463"/>
    </row>
    <row r="711" spans="1:240" s="258" customFormat="1" ht="24" customHeight="1">
      <c r="A711" s="216"/>
      <c r="B711" s="273"/>
      <c r="C711" s="1692"/>
      <c r="D711" s="1693"/>
      <c r="E711" s="1693"/>
      <c r="F711" s="1693"/>
      <c r="G711" s="1693"/>
      <c r="H711" s="1693"/>
      <c r="I711" s="1693"/>
      <c r="J711" s="1693"/>
      <c r="K711" s="1693"/>
      <c r="L711" s="624"/>
      <c r="M711" s="1740"/>
      <c r="N711" s="1740"/>
      <c r="O711" s="1726" t="str">
        <f t="shared" si="12"/>
        <v/>
      </c>
      <c r="P711" s="1727"/>
      <c r="Q711" s="47"/>
      <c r="R711" s="377"/>
      <c r="S711" s="463"/>
      <c r="T711" s="463"/>
    </row>
    <row r="712" spans="1:240" s="258" customFormat="1" ht="24" customHeight="1">
      <c r="A712" s="216"/>
      <c r="B712" s="273"/>
      <c r="C712" s="1692"/>
      <c r="D712" s="1693"/>
      <c r="E712" s="1693"/>
      <c r="F712" s="1693"/>
      <c r="G712" s="1693"/>
      <c r="H712" s="1693"/>
      <c r="I712" s="1693"/>
      <c r="J712" s="1693"/>
      <c r="K712" s="1693"/>
      <c r="L712" s="624"/>
      <c r="M712" s="1740"/>
      <c r="N712" s="1740"/>
      <c r="O712" s="1726" t="str">
        <f t="shared" si="12"/>
        <v/>
      </c>
      <c r="P712" s="1727"/>
      <c r="Q712" s="47"/>
      <c r="R712" s="377"/>
      <c r="S712" s="463"/>
      <c r="T712" s="463"/>
    </row>
    <row r="713" spans="1:240" s="258" customFormat="1" ht="24" customHeight="1">
      <c r="A713" s="216"/>
      <c r="B713" s="273"/>
      <c r="C713" s="1692"/>
      <c r="D713" s="1693"/>
      <c r="E713" s="1693"/>
      <c r="F713" s="1693"/>
      <c r="G713" s="1693"/>
      <c r="H713" s="1693"/>
      <c r="I713" s="1693"/>
      <c r="J713" s="1693"/>
      <c r="K713" s="1693"/>
      <c r="L713" s="624"/>
      <c r="M713" s="1740"/>
      <c r="N713" s="1740"/>
      <c r="O713" s="1726" t="str">
        <f t="shared" si="12"/>
        <v/>
      </c>
      <c r="P713" s="1727"/>
      <c r="Q713" s="47"/>
      <c r="R713" s="377"/>
      <c r="S713" s="463"/>
      <c r="T713" s="463"/>
    </row>
    <row r="714" spans="1:240" s="258" customFormat="1" ht="24" customHeight="1">
      <c r="A714" s="216"/>
      <c r="B714" s="273"/>
      <c r="C714" s="1692"/>
      <c r="D714" s="1693"/>
      <c r="E714" s="1693"/>
      <c r="F714" s="1693"/>
      <c r="G714" s="1693"/>
      <c r="H714" s="1693"/>
      <c r="I714" s="1693"/>
      <c r="J714" s="1693"/>
      <c r="K714" s="1693"/>
      <c r="L714" s="624"/>
      <c r="M714" s="1740"/>
      <c r="N714" s="1740"/>
      <c r="O714" s="1726" t="str">
        <f t="shared" si="12"/>
        <v/>
      </c>
      <c r="P714" s="1727"/>
      <c r="Q714" s="47"/>
      <c r="R714" s="377"/>
      <c r="S714" s="463"/>
      <c r="T714" s="463"/>
    </row>
    <row r="715" spans="1:240" s="258" customFormat="1" ht="24" customHeight="1">
      <c r="A715" s="216"/>
      <c r="B715" s="273"/>
      <c r="C715" s="1692"/>
      <c r="D715" s="1693"/>
      <c r="E715" s="1693"/>
      <c r="F715" s="1693"/>
      <c r="G715" s="1693"/>
      <c r="H715" s="1693"/>
      <c r="I715" s="1693"/>
      <c r="J715" s="1693"/>
      <c r="K715" s="1693"/>
      <c r="L715" s="624"/>
      <c r="M715" s="1740"/>
      <c r="N715" s="1740"/>
      <c r="O715" s="1726" t="str">
        <f t="shared" si="12"/>
        <v/>
      </c>
      <c r="P715" s="1727"/>
      <c r="Q715" s="47"/>
      <c r="R715" s="377"/>
      <c r="S715" s="463"/>
      <c r="T715" s="463"/>
    </row>
    <row r="716" spans="1:240" s="258" customFormat="1" ht="24" customHeight="1">
      <c r="A716" s="216"/>
      <c r="B716" s="273"/>
      <c r="C716" s="1692"/>
      <c r="D716" s="1693"/>
      <c r="E716" s="1693"/>
      <c r="F716" s="1693"/>
      <c r="G716" s="1693"/>
      <c r="H716" s="1693"/>
      <c r="I716" s="1693"/>
      <c r="J716" s="1693"/>
      <c r="K716" s="1693"/>
      <c r="L716" s="624"/>
      <c r="M716" s="1740"/>
      <c r="N716" s="1740"/>
      <c r="O716" s="1726" t="str">
        <f t="shared" si="12"/>
        <v/>
      </c>
      <c r="P716" s="1727"/>
      <c r="Q716" s="47"/>
      <c r="R716" s="377"/>
      <c r="S716" s="463"/>
      <c r="T716" s="463"/>
    </row>
    <row r="717" spans="1:240" s="258" customFormat="1" ht="24" customHeight="1">
      <c r="A717" s="216"/>
      <c r="B717" s="273"/>
      <c r="C717" s="1692"/>
      <c r="D717" s="1693"/>
      <c r="E717" s="1693"/>
      <c r="F717" s="1693"/>
      <c r="G717" s="1693"/>
      <c r="H717" s="1693"/>
      <c r="I717" s="1693"/>
      <c r="J717" s="1693"/>
      <c r="K717" s="1693"/>
      <c r="L717" s="941"/>
      <c r="M717" s="1740"/>
      <c r="N717" s="1740"/>
      <c r="O717" s="1726" t="str">
        <f t="shared" si="12"/>
        <v/>
      </c>
      <c r="P717" s="1727"/>
      <c r="Q717" s="47"/>
      <c r="R717" s="377"/>
      <c r="S717" s="463"/>
      <c r="T717" s="463"/>
    </row>
    <row r="718" spans="1:240" s="258" customFormat="1" ht="24" customHeight="1">
      <c r="A718" s="216"/>
      <c r="B718" s="273"/>
      <c r="C718" s="1692"/>
      <c r="D718" s="1693"/>
      <c r="E718" s="1693"/>
      <c r="F718" s="1693"/>
      <c r="G718" s="1693"/>
      <c r="H718" s="1693"/>
      <c r="I718" s="1693"/>
      <c r="J718" s="1693"/>
      <c r="K718" s="1693"/>
      <c r="L718" s="941"/>
      <c r="M718" s="1740"/>
      <c r="N718" s="1740"/>
      <c r="O718" s="1726" t="str">
        <f t="shared" si="12"/>
        <v/>
      </c>
      <c r="P718" s="1727"/>
      <c r="Q718" s="47"/>
      <c r="R718" s="377"/>
      <c r="S718" s="463"/>
      <c r="T718" s="463"/>
    </row>
    <row r="719" spans="1:240" s="258" customFormat="1" ht="24" customHeight="1">
      <c r="A719" s="216"/>
      <c r="B719" s="273"/>
      <c r="C719" s="1692"/>
      <c r="D719" s="1693"/>
      <c r="E719" s="1693"/>
      <c r="F719" s="1693"/>
      <c r="G719" s="1693"/>
      <c r="H719" s="1693"/>
      <c r="I719" s="1693"/>
      <c r="J719" s="1693"/>
      <c r="K719" s="1693"/>
      <c r="L719" s="941"/>
      <c r="M719" s="1740"/>
      <c r="N719" s="1740"/>
      <c r="O719" s="1726" t="str">
        <f t="shared" si="12"/>
        <v/>
      </c>
      <c r="P719" s="1727"/>
      <c r="Q719" s="47"/>
      <c r="R719" s="377"/>
      <c r="S719" s="463"/>
      <c r="T719" s="463"/>
    </row>
    <row r="720" spans="1:240" s="258" customFormat="1" ht="24" customHeight="1">
      <c r="A720" s="216"/>
      <c r="B720" s="273"/>
      <c r="C720" s="1692"/>
      <c r="D720" s="1693"/>
      <c r="E720" s="1693"/>
      <c r="F720" s="1693"/>
      <c r="G720" s="1693"/>
      <c r="H720" s="1693"/>
      <c r="I720" s="1693"/>
      <c r="J720" s="1693"/>
      <c r="K720" s="1693"/>
      <c r="L720" s="941"/>
      <c r="M720" s="1740"/>
      <c r="N720" s="1740"/>
      <c r="O720" s="1726" t="str">
        <f t="shared" si="12"/>
        <v/>
      </c>
      <c r="P720" s="1727"/>
      <c r="Q720" s="47"/>
      <c r="R720" s="377"/>
      <c r="S720" s="463"/>
      <c r="T720" s="463"/>
    </row>
    <row r="721" spans="1:20" s="258" customFormat="1" ht="24" customHeight="1">
      <c r="A721" s="216"/>
      <c r="B721" s="273"/>
      <c r="C721" s="1692"/>
      <c r="D721" s="1693"/>
      <c r="E721" s="1693"/>
      <c r="F721" s="1693"/>
      <c r="G721" s="1693"/>
      <c r="H721" s="1693"/>
      <c r="I721" s="1693"/>
      <c r="J721" s="1693"/>
      <c r="K721" s="1693"/>
      <c r="L721" s="941"/>
      <c r="M721" s="1740"/>
      <c r="N721" s="1740"/>
      <c r="O721" s="1726" t="str">
        <f t="shared" si="12"/>
        <v/>
      </c>
      <c r="P721" s="1727"/>
      <c r="Q721" s="47"/>
      <c r="R721" s="377"/>
      <c r="S721" s="463"/>
      <c r="T721" s="463"/>
    </row>
    <row r="722" spans="1:20" s="258" customFormat="1" ht="24" customHeight="1">
      <c r="A722" s="216"/>
      <c r="B722" s="273"/>
      <c r="C722" s="1692"/>
      <c r="D722" s="1693"/>
      <c r="E722" s="1693"/>
      <c r="F722" s="1693"/>
      <c r="G722" s="1693"/>
      <c r="H722" s="1693"/>
      <c r="I722" s="1693"/>
      <c r="J722" s="1693"/>
      <c r="K722" s="1693"/>
      <c r="L722" s="941"/>
      <c r="M722" s="1740"/>
      <c r="N722" s="1740"/>
      <c r="O722" s="1726" t="str">
        <f t="shared" si="12"/>
        <v/>
      </c>
      <c r="P722" s="1727"/>
      <c r="Q722" s="47"/>
      <c r="R722" s="377"/>
      <c r="S722" s="463"/>
      <c r="T722" s="463"/>
    </row>
    <row r="723" spans="1:20" s="258" customFormat="1" ht="24" customHeight="1">
      <c r="A723" s="216"/>
      <c r="B723" s="273"/>
      <c r="C723" s="1692"/>
      <c r="D723" s="1693"/>
      <c r="E723" s="1693"/>
      <c r="F723" s="1693"/>
      <c r="G723" s="1693"/>
      <c r="H723" s="1693"/>
      <c r="I723" s="1693"/>
      <c r="J723" s="1693"/>
      <c r="K723" s="1693"/>
      <c r="L723" s="941"/>
      <c r="M723" s="1740"/>
      <c r="N723" s="1740"/>
      <c r="O723" s="1726" t="str">
        <f t="shared" si="12"/>
        <v/>
      </c>
      <c r="P723" s="1727"/>
      <c r="Q723" s="47"/>
      <c r="R723" s="377"/>
      <c r="S723" s="463"/>
      <c r="T723" s="463"/>
    </row>
    <row r="724" spans="1:20" s="258" customFormat="1" ht="24" customHeight="1">
      <c r="A724" s="216"/>
      <c r="B724" s="273"/>
      <c r="C724" s="1692"/>
      <c r="D724" s="1693"/>
      <c r="E724" s="1693"/>
      <c r="F724" s="1693"/>
      <c r="G724" s="1693"/>
      <c r="H724" s="1693"/>
      <c r="I724" s="1693"/>
      <c r="J724" s="1693"/>
      <c r="K724" s="1693"/>
      <c r="L724" s="941"/>
      <c r="M724" s="1740"/>
      <c r="N724" s="1740"/>
      <c r="O724" s="1726" t="str">
        <f t="shared" si="12"/>
        <v/>
      </c>
      <c r="P724" s="1727"/>
      <c r="Q724" s="47"/>
      <c r="R724" s="377"/>
      <c r="S724" s="463"/>
      <c r="T724" s="463"/>
    </row>
    <row r="725" spans="1:20" s="258" customFormat="1" ht="24" customHeight="1">
      <c r="A725" s="216"/>
      <c r="B725" s="273"/>
      <c r="C725" s="1692"/>
      <c r="D725" s="1693"/>
      <c r="E725" s="1693"/>
      <c r="F725" s="1693"/>
      <c r="G725" s="1693"/>
      <c r="H725" s="1693"/>
      <c r="I725" s="1693"/>
      <c r="J725" s="1693"/>
      <c r="K725" s="1693"/>
      <c r="L725" s="941"/>
      <c r="M725" s="1740"/>
      <c r="N725" s="1740"/>
      <c r="O725" s="1726" t="str">
        <f t="shared" si="12"/>
        <v/>
      </c>
      <c r="P725" s="1727"/>
      <c r="Q725" s="47"/>
      <c r="R725" s="377"/>
      <c r="S725" s="463"/>
      <c r="T725" s="463"/>
    </row>
    <row r="726" spans="1:20" s="258" customFormat="1" ht="24" customHeight="1">
      <c r="A726" s="216"/>
      <c r="B726" s="273"/>
      <c r="C726" s="1692"/>
      <c r="D726" s="1693"/>
      <c r="E726" s="1693"/>
      <c r="F726" s="1693"/>
      <c r="G726" s="1693"/>
      <c r="H726" s="1693"/>
      <c r="I726" s="1693"/>
      <c r="J726" s="1693"/>
      <c r="K726" s="1693"/>
      <c r="L726" s="941"/>
      <c r="M726" s="1740"/>
      <c r="N726" s="1740"/>
      <c r="O726" s="1726" t="str">
        <f t="shared" si="12"/>
        <v/>
      </c>
      <c r="P726" s="1727"/>
      <c r="Q726" s="47"/>
      <c r="R726" s="377"/>
      <c r="S726" s="463"/>
      <c r="T726" s="463"/>
    </row>
    <row r="727" spans="1:20" s="258" customFormat="1" ht="24" customHeight="1">
      <c r="A727" s="216"/>
      <c r="B727" s="273"/>
      <c r="C727" s="1692"/>
      <c r="D727" s="1693"/>
      <c r="E727" s="1693"/>
      <c r="F727" s="1693"/>
      <c r="G727" s="1693"/>
      <c r="H727" s="1693"/>
      <c r="I727" s="1693"/>
      <c r="J727" s="1693"/>
      <c r="K727" s="1693"/>
      <c r="L727" s="941"/>
      <c r="M727" s="1740"/>
      <c r="N727" s="1740"/>
      <c r="O727" s="1726" t="str">
        <f t="shared" si="12"/>
        <v/>
      </c>
      <c r="P727" s="1727"/>
      <c r="Q727" s="47"/>
      <c r="R727" s="377"/>
      <c r="S727" s="463"/>
      <c r="T727" s="463"/>
    </row>
    <row r="728" spans="1:20" s="258" customFormat="1" ht="24" customHeight="1">
      <c r="A728" s="216"/>
      <c r="B728" s="273"/>
      <c r="C728" s="1692"/>
      <c r="D728" s="1693"/>
      <c r="E728" s="1693"/>
      <c r="F728" s="1693"/>
      <c r="G728" s="1693"/>
      <c r="H728" s="1693"/>
      <c r="I728" s="1693"/>
      <c r="J728" s="1693"/>
      <c r="K728" s="1693"/>
      <c r="L728" s="941"/>
      <c r="M728" s="1740"/>
      <c r="N728" s="1740"/>
      <c r="O728" s="1726" t="str">
        <f t="shared" si="12"/>
        <v/>
      </c>
      <c r="P728" s="1727"/>
      <c r="Q728" s="47"/>
      <c r="R728" s="377"/>
      <c r="S728" s="463"/>
      <c r="T728" s="463"/>
    </row>
    <row r="729" spans="1:20" s="258" customFormat="1" ht="24" customHeight="1">
      <c r="A729" s="216"/>
      <c r="B729" s="273"/>
      <c r="C729" s="1692"/>
      <c r="D729" s="1693"/>
      <c r="E729" s="1693"/>
      <c r="F729" s="1693"/>
      <c r="G729" s="1693"/>
      <c r="H729" s="1693"/>
      <c r="I729" s="1693"/>
      <c r="J729" s="1693"/>
      <c r="K729" s="1693"/>
      <c r="L729" s="941"/>
      <c r="M729" s="1740"/>
      <c r="N729" s="1740"/>
      <c r="O729" s="1726" t="str">
        <f t="shared" si="12"/>
        <v/>
      </c>
      <c r="P729" s="1727"/>
      <c r="Q729" s="47"/>
      <c r="R729" s="377"/>
      <c r="S729" s="463"/>
      <c r="T729" s="463"/>
    </row>
    <row r="730" spans="1:20" s="258" customFormat="1" ht="24" customHeight="1">
      <c r="A730" s="216"/>
      <c r="B730" s="273"/>
      <c r="C730" s="1692"/>
      <c r="D730" s="1693"/>
      <c r="E730" s="1693"/>
      <c r="F730" s="1693"/>
      <c r="G730" s="1693"/>
      <c r="H730" s="1693"/>
      <c r="I730" s="1693"/>
      <c r="J730" s="1693"/>
      <c r="K730" s="1693"/>
      <c r="L730" s="941"/>
      <c r="M730" s="1740"/>
      <c r="N730" s="1740"/>
      <c r="O730" s="1726" t="str">
        <f t="shared" si="12"/>
        <v/>
      </c>
      <c r="P730" s="1727"/>
      <c r="Q730" s="47"/>
      <c r="R730" s="377"/>
      <c r="S730" s="463"/>
      <c r="T730" s="463"/>
    </row>
    <row r="731" spans="1:20" s="258" customFormat="1" ht="24" customHeight="1">
      <c r="A731" s="216"/>
      <c r="B731" s="273"/>
      <c r="C731" s="1692"/>
      <c r="D731" s="1693"/>
      <c r="E731" s="1693"/>
      <c r="F731" s="1693"/>
      <c r="G731" s="1693"/>
      <c r="H731" s="1693"/>
      <c r="I731" s="1693"/>
      <c r="J731" s="1693"/>
      <c r="K731" s="1693"/>
      <c r="L731" s="941"/>
      <c r="M731" s="1740"/>
      <c r="N731" s="1740"/>
      <c r="O731" s="1726" t="str">
        <f t="shared" si="12"/>
        <v/>
      </c>
      <c r="P731" s="1727"/>
      <c r="Q731" s="47"/>
      <c r="R731" s="377"/>
      <c r="S731" s="463"/>
      <c r="T731" s="463"/>
    </row>
    <row r="732" spans="1:20" s="258" customFormat="1" ht="24" customHeight="1">
      <c r="A732" s="216"/>
      <c r="B732" s="273"/>
      <c r="C732" s="1692"/>
      <c r="D732" s="1693"/>
      <c r="E732" s="1693"/>
      <c r="F732" s="1693"/>
      <c r="G732" s="1693"/>
      <c r="H732" s="1693"/>
      <c r="I732" s="1693"/>
      <c r="J732" s="1693"/>
      <c r="K732" s="1693"/>
      <c r="L732" s="941"/>
      <c r="M732" s="1740"/>
      <c r="N732" s="1740"/>
      <c r="O732" s="1726" t="str">
        <f t="shared" si="12"/>
        <v/>
      </c>
      <c r="P732" s="1727"/>
      <c r="Q732" s="47"/>
      <c r="R732" s="377"/>
      <c r="S732" s="463"/>
      <c r="T732" s="463"/>
    </row>
    <row r="733" spans="1:20" s="258" customFormat="1" ht="24" customHeight="1">
      <c r="A733" s="216"/>
      <c r="B733" s="273"/>
      <c r="C733" s="1692"/>
      <c r="D733" s="1693"/>
      <c r="E733" s="1693"/>
      <c r="F733" s="1693"/>
      <c r="G733" s="1693"/>
      <c r="H733" s="1693"/>
      <c r="I733" s="1693"/>
      <c r="J733" s="1693"/>
      <c r="K733" s="1693"/>
      <c r="L733" s="941"/>
      <c r="M733" s="1740"/>
      <c r="N733" s="1740"/>
      <c r="O733" s="1726" t="str">
        <f t="shared" si="12"/>
        <v/>
      </c>
      <c r="P733" s="1727"/>
      <c r="Q733" s="47"/>
      <c r="R733" s="377"/>
      <c r="S733" s="463"/>
      <c r="T733" s="463"/>
    </row>
    <row r="734" spans="1:20" s="258" customFormat="1" ht="24" customHeight="1">
      <c r="A734" s="216"/>
      <c r="B734" s="273"/>
      <c r="C734" s="1692"/>
      <c r="D734" s="1693"/>
      <c r="E734" s="1693"/>
      <c r="F734" s="1693"/>
      <c r="G734" s="1693"/>
      <c r="H734" s="1693"/>
      <c r="I734" s="1693"/>
      <c r="J734" s="1693"/>
      <c r="K734" s="1693"/>
      <c r="L734" s="941"/>
      <c r="M734" s="1740"/>
      <c r="N734" s="1740"/>
      <c r="O734" s="1726" t="str">
        <f t="shared" si="12"/>
        <v/>
      </c>
      <c r="P734" s="1727"/>
      <c r="Q734" s="47"/>
      <c r="R734" s="377"/>
      <c r="S734" s="463"/>
      <c r="T734" s="463"/>
    </row>
    <row r="735" spans="1:20" s="258" customFormat="1" ht="24" customHeight="1">
      <c r="A735" s="216"/>
      <c r="B735" s="273"/>
      <c r="C735" s="1692"/>
      <c r="D735" s="1693"/>
      <c r="E735" s="1693"/>
      <c r="F735" s="1693"/>
      <c r="G735" s="1693"/>
      <c r="H735" s="1693"/>
      <c r="I735" s="1693"/>
      <c r="J735" s="1693"/>
      <c r="K735" s="1693"/>
      <c r="L735" s="941"/>
      <c r="M735" s="1740"/>
      <c r="N735" s="1740"/>
      <c r="O735" s="1726" t="str">
        <f t="shared" si="12"/>
        <v/>
      </c>
      <c r="P735" s="1727"/>
      <c r="Q735" s="47"/>
      <c r="R735" s="377"/>
      <c r="S735" s="463"/>
      <c r="T735" s="463"/>
    </row>
    <row r="736" spans="1:20" s="111" customFormat="1" ht="6" customHeight="1">
      <c r="A736" s="363"/>
      <c r="B736" s="92"/>
      <c r="C736" s="867"/>
      <c r="D736" s="867"/>
      <c r="E736" s="868"/>
      <c r="F736" s="868"/>
      <c r="G736" s="868"/>
      <c r="H736" s="868"/>
      <c r="I736" s="868"/>
      <c r="J736" s="868"/>
      <c r="K736" s="867"/>
      <c r="L736" s="908"/>
      <c r="M736" s="93"/>
      <c r="N736" s="94"/>
      <c r="O736" s="23"/>
      <c r="P736" s="23"/>
      <c r="Q736" s="85"/>
      <c r="R736" s="378"/>
      <c r="S736" s="471"/>
      <c r="T736" s="471"/>
    </row>
    <row r="737" spans="1:240" s="87" customFormat="1" ht="23.25" customHeight="1">
      <c r="A737" s="370"/>
      <c r="B737" s="1720" t="s">
        <v>6</v>
      </c>
      <c r="C737" s="1728"/>
      <c r="D737" s="1728"/>
      <c r="E737" s="1728"/>
      <c r="F737" s="1728"/>
      <c r="G737" s="1728"/>
      <c r="H737" s="1728"/>
      <c r="I737" s="1728"/>
      <c r="J737" s="1728"/>
      <c r="K737" s="1728"/>
      <c r="L737" s="1728"/>
      <c r="M737" s="1721"/>
      <c r="N737" s="1721"/>
      <c r="O737" s="1721"/>
      <c r="P737" s="1721"/>
      <c r="Q737" s="1722"/>
      <c r="R737" s="349"/>
      <c r="S737" s="472"/>
      <c r="T737" s="468"/>
    </row>
    <row r="738" spans="1:240" s="258" customFormat="1" ht="16.5" customHeight="1">
      <c r="A738" s="216"/>
      <c r="B738" s="551" t="str">
        <f>B675</f>
        <v>FAPESP,  SETEMBRO DE 2015</v>
      </c>
      <c r="C738" s="832"/>
      <c r="D738" s="832"/>
      <c r="E738" s="831"/>
      <c r="F738" s="831"/>
      <c r="G738" s="831"/>
      <c r="H738" s="831"/>
      <c r="I738" s="831"/>
      <c r="J738" s="831"/>
      <c r="K738" s="832"/>
      <c r="L738" s="831"/>
      <c r="M738" s="51"/>
      <c r="N738" s="51"/>
      <c r="O738" s="1723">
        <v>1</v>
      </c>
      <c r="P738" s="1723"/>
      <c r="Q738" s="1723"/>
      <c r="R738" s="379"/>
      <c r="S738" s="473"/>
      <c r="T738" s="463"/>
    </row>
    <row r="739" spans="1:240" ht="18">
      <c r="A739" s="550"/>
      <c r="B739" s="310" t="str">
        <f>B681</f>
        <v>4- MATERIAL DE CONSUMO IMPORTADO</v>
      </c>
      <c r="C739" s="832"/>
      <c r="D739" s="832"/>
      <c r="E739" s="831"/>
      <c r="F739" s="831"/>
      <c r="G739" s="831"/>
      <c r="H739" s="831"/>
      <c r="I739" s="831"/>
      <c r="J739" s="831"/>
      <c r="K739" s="832"/>
      <c r="L739" s="831"/>
      <c r="R739" s="550"/>
      <c r="S739" s="474"/>
    </row>
    <row r="740" spans="1:240" s="87" customFormat="1" ht="14.25" customHeight="1">
      <c r="A740" s="370"/>
      <c r="B740" s="1686" t="s">
        <v>1</v>
      </c>
      <c r="C740" s="1730" t="s">
        <v>8</v>
      </c>
      <c r="D740" s="1731"/>
      <c r="E740" s="1731"/>
      <c r="F740" s="1731"/>
      <c r="G740" s="1731"/>
      <c r="H740" s="1731"/>
      <c r="I740" s="1731"/>
      <c r="J740" s="1731"/>
      <c r="K740" s="1731"/>
      <c r="L740" s="1644" t="s">
        <v>53</v>
      </c>
      <c r="M740" s="1653" t="s">
        <v>118</v>
      </c>
      <c r="N740" s="1634"/>
      <c r="O740" s="1671" t="s">
        <v>119</v>
      </c>
      <c r="P740" s="1672"/>
      <c r="Q740" s="1739" t="s">
        <v>2</v>
      </c>
      <c r="R740" s="349"/>
      <c r="S740" s="472"/>
      <c r="T740" s="468"/>
    </row>
    <row r="741" spans="1:240" s="87" customFormat="1" ht="17.25" customHeight="1">
      <c r="A741" s="370"/>
      <c r="B741" s="1729"/>
      <c r="C741" s="1732"/>
      <c r="D741" s="1733"/>
      <c r="E741" s="1733"/>
      <c r="F741" s="1733"/>
      <c r="G741" s="1733"/>
      <c r="H741" s="1733"/>
      <c r="I741" s="1733"/>
      <c r="J741" s="1733"/>
      <c r="K741" s="1733"/>
      <c r="L741" s="1734"/>
      <c r="M741" s="1735"/>
      <c r="N741" s="1736"/>
      <c r="O741" s="1737"/>
      <c r="P741" s="1738"/>
      <c r="Q741" s="1739"/>
      <c r="R741" s="349"/>
      <c r="S741" s="472"/>
      <c r="T741" s="468"/>
    </row>
    <row r="742" spans="1:240" s="258" customFormat="1" ht="24" customHeight="1">
      <c r="A742" s="216"/>
      <c r="B742" s="273"/>
      <c r="C742" s="1692"/>
      <c r="D742" s="1693"/>
      <c r="E742" s="1693"/>
      <c r="F742" s="1693"/>
      <c r="G742" s="1693"/>
      <c r="H742" s="1693"/>
      <c r="I742" s="1693"/>
      <c r="J742" s="1693"/>
      <c r="K742" s="1693"/>
      <c r="L742" s="941"/>
      <c r="M742" s="1724">
        <v>10</v>
      </c>
      <c r="N742" s="1725"/>
      <c r="O742" s="1726" t="str">
        <f t="shared" ref="O742:O789" si="13">IF(ISERROR(INDEX($T$697:$T$702,MATCH(L742,$S$697:$S$702,0))*M742),"",INDEX($T$697:$T$702,MATCH(L742,$S$697:$S$702,0))*M742)</f>
        <v/>
      </c>
      <c r="P742" s="1727"/>
      <c r="Q742" s="47"/>
      <c r="R742" s="377"/>
      <c r="S742" s="473"/>
      <c r="T742" s="463"/>
      <c r="IE742" s="72"/>
      <c r="IF742" s="21"/>
    </row>
    <row r="743" spans="1:240" s="258" customFormat="1" ht="24" customHeight="1">
      <c r="A743" s="216"/>
      <c r="B743" s="273"/>
      <c r="C743" s="1692"/>
      <c r="D743" s="1693"/>
      <c r="E743" s="1693"/>
      <c r="F743" s="1693"/>
      <c r="G743" s="1693"/>
      <c r="H743" s="1693"/>
      <c r="I743" s="1693"/>
      <c r="J743" s="1693"/>
      <c r="K743" s="1693"/>
      <c r="L743" s="941"/>
      <c r="M743" s="1724"/>
      <c r="N743" s="1725"/>
      <c r="O743" s="1726" t="str">
        <f t="shared" si="13"/>
        <v/>
      </c>
      <c r="P743" s="1727"/>
      <c r="Q743" s="47"/>
      <c r="R743" s="377"/>
      <c r="S743" s="473"/>
      <c r="T743" s="463"/>
      <c r="IE743" s="72"/>
      <c r="IF743" s="21"/>
    </row>
    <row r="744" spans="1:240" s="258" customFormat="1" ht="24" customHeight="1">
      <c r="A744" s="216"/>
      <c r="B744" s="273"/>
      <c r="C744" s="1692"/>
      <c r="D744" s="1693"/>
      <c r="E744" s="1693"/>
      <c r="F744" s="1693"/>
      <c r="G744" s="1693"/>
      <c r="H744" s="1693"/>
      <c r="I744" s="1693"/>
      <c r="J744" s="1693"/>
      <c r="K744" s="1693"/>
      <c r="L744" s="941"/>
      <c r="M744" s="1724"/>
      <c r="N744" s="1725"/>
      <c r="O744" s="1726" t="str">
        <f t="shared" si="13"/>
        <v/>
      </c>
      <c r="P744" s="1727"/>
      <c r="Q744" s="47"/>
      <c r="R744" s="377"/>
      <c r="S744" s="473"/>
      <c r="T744" s="463"/>
      <c r="IE744" s="72"/>
      <c r="IF744" s="21"/>
    </row>
    <row r="745" spans="1:240" s="258" customFormat="1" ht="24" customHeight="1">
      <c r="A745" s="216"/>
      <c r="B745" s="273"/>
      <c r="C745" s="1692"/>
      <c r="D745" s="1693"/>
      <c r="E745" s="1693"/>
      <c r="F745" s="1693"/>
      <c r="G745" s="1693"/>
      <c r="H745" s="1693"/>
      <c r="I745" s="1693"/>
      <c r="J745" s="1693"/>
      <c r="K745" s="1693"/>
      <c r="L745" s="941"/>
      <c r="M745" s="1724"/>
      <c r="N745" s="1725"/>
      <c r="O745" s="1726" t="str">
        <f t="shared" si="13"/>
        <v/>
      </c>
      <c r="P745" s="1727"/>
      <c r="Q745" s="47"/>
      <c r="R745" s="377"/>
      <c r="S745" s="473"/>
      <c r="T745" s="463"/>
      <c r="IE745" s="72"/>
      <c r="IF745" s="21"/>
    </row>
    <row r="746" spans="1:240" s="258" customFormat="1" ht="24" customHeight="1">
      <c r="A746" s="216"/>
      <c r="B746" s="273"/>
      <c r="C746" s="1692"/>
      <c r="D746" s="1693"/>
      <c r="E746" s="1693"/>
      <c r="F746" s="1693"/>
      <c r="G746" s="1693"/>
      <c r="H746" s="1693"/>
      <c r="I746" s="1693"/>
      <c r="J746" s="1693"/>
      <c r="K746" s="1693"/>
      <c r="L746" s="941"/>
      <c r="M746" s="1724"/>
      <c r="N746" s="1725"/>
      <c r="O746" s="1726" t="str">
        <f t="shared" si="13"/>
        <v/>
      </c>
      <c r="P746" s="1727"/>
      <c r="Q746" s="47"/>
      <c r="R746" s="377"/>
      <c r="S746" s="473"/>
      <c r="T746" s="463"/>
      <c r="IE746" s="72"/>
      <c r="IF746" s="21"/>
    </row>
    <row r="747" spans="1:240" s="258" customFormat="1" ht="24" customHeight="1">
      <c r="A747" s="216"/>
      <c r="B747" s="273"/>
      <c r="C747" s="1692"/>
      <c r="D747" s="1693"/>
      <c r="E747" s="1693"/>
      <c r="F747" s="1693"/>
      <c r="G747" s="1693"/>
      <c r="H747" s="1693"/>
      <c r="I747" s="1693"/>
      <c r="J747" s="1693"/>
      <c r="K747" s="1693"/>
      <c r="L747" s="941"/>
      <c r="M747" s="1724"/>
      <c r="N747" s="1725"/>
      <c r="O747" s="1726" t="str">
        <f t="shared" si="13"/>
        <v/>
      </c>
      <c r="P747" s="1727"/>
      <c r="Q747" s="47"/>
      <c r="R747" s="377"/>
      <c r="S747" s="463"/>
      <c r="T747" s="463"/>
      <c r="IE747" s="72"/>
      <c r="IF747" s="21"/>
    </row>
    <row r="748" spans="1:240" s="258" customFormat="1" ht="24" customHeight="1">
      <c r="A748" s="216"/>
      <c r="B748" s="273"/>
      <c r="C748" s="1692"/>
      <c r="D748" s="1693"/>
      <c r="E748" s="1693"/>
      <c r="F748" s="1693"/>
      <c r="G748" s="1693"/>
      <c r="H748" s="1693"/>
      <c r="I748" s="1693"/>
      <c r="J748" s="1693"/>
      <c r="K748" s="1693"/>
      <c r="L748" s="941"/>
      <c r="M748" s="1724"/>
      <c r="N748" s="1725"/>
      <c r="O748" s="1726" t="str">
        <f t="shared" si="13"/>
        <v/>
      </c>
      <c r="P748" s="1727"/>
      <c r="Q748" s="47"/>
      <c r="R748" s="377"/>
      <c r="S748" s="463"/>
      <c r="T748" s="463"/>
      <c r="IE748" s="21"/>
      <c r="IF748" s="21"/>
    </row>
    <row r="749" spans="1:240" s="258" customFormat="1" ht="24" customHeight="1">
      <c r="A749" s="216"/>
      <c r="B749" s="273"/>
      <c r="C749" s="1692"/>
      <c r="D749" s="1693"/>
      <c r="E749" s="1693"/>
      <c r="F749" s="1693"/>
      <c r="G749" s="1693"/>
      <c r="H749" s="1693"/>
      <c r="I749" s="1693"/>
      <c r="J749" s="1693"/>
      <c r="K749" s="1693"/>
      <c r="L749" s="941"/>
      <c r="M749" s="1724"/>
      <c r="N749" s="1725"/>
      <c r="O749" s="1726" t="str">
        <f t="shared" si="13"/>
        <v/>
      </c>
      <c r="P749" s="1727"/>
      <c r="Q749" s="47"/>
      <c r="R749" s="377"/>
      <c r="S749" s="463"/>
      <c r="T749" s="463"/>
      <c r="IE749" s="21"/>
      <c r="IF749" s="21"/>
    </row>
    <row r="750" spans="1:240" s="258" customFormat="1" ht="24" customHeight="1">
      <c r="A750" s="216"/>
      <c r="B750" s="273"/>
      <c r="C750" s="1692"/>
      <c r="D750" s="1693"/>
      <c r="E750" s="1693"/>
      <c r="F750" s="1693"/>
      <c r="G750" s="1693"/>
      <c r="H750" s="1693"/>
      <c r="I750" s="1693"/>
      <c r="J750" s="1693"/>
      <c r="K750" s="1693"/>
      <c r="L750" s="941"/>
      <c r="M750" s="1724"/>
      <c r="N750" s="1725"/>
      <c r="O750" s="1726" t="str">
        <f t="shared" si="13"/>
        <v/>
      </c>
      <c r="P750" s="1727"/>
      <c r="Q750" s="47"/>
      <c r="R750" s="377"/>
      <c r="S750" s="463"/>
      <c r="T750" s="463"/>
    </row>
    <row r="751" spans="1:240" s="258" customFormat="1" ht="24" customHeight="1">
      <c r="A751" s="216"/>
      <c r="B751" s="273"/>
      <c r="C751" s="1692"/>
      <c r="D751" s="1693"/>
      <c r="E751" s="1693"/>
      <c r="F751" s="1693"/>
      <c r="G751" s="1693"/>
      <c r="H751" s="1693"/>
      <c r="I751" s="1693"/>
      <c r="J751" s="1693"/>
      <c r="K751" s="1693"/>
      <c r="L751" s="941"/>
      <c r="M751" s="1724"/>
      <c r="N751" s="1725"/>
      <c r="O751" s="1726" t="str">
        <f t="shared" si="13"/>
        <v/>
      </c>
      <c r="P751" s="1727"/>
      <c r="Q751" s="47"/>
      <c r="R751" s="377"/>
      <c r="S751" s="463"/>
      <c r="T751" s="463"/>
    </row>
    <row r="752" spans="1:240" s="258" customFormat="1" ht="24" customHeight="1">
      <c r="A752" s="216"/>
      <c r="B752" s="273"/>
      <c r="C752" s="1692"/>
      <c r="D752" s="1693"/>
      <c r="E752" s="1693"/>
      <c r="F752" s="1693"/>
      <c r="G752" s="1693"/>
      <c r="H752" s="1693"/>
      <c r="I752" s="1693"/>
      <c r="J752" s="1693"/>
      <c r="K752" s="1693"/>
      <c r="L752" s="941"/>
      <c r="M752" s="1724"/>
      <c r="N752" s="1725"/>
      <c r="O752" s="1726" t="str">
        <f t="shared" si="13"/>
        <v/>
      </c>
      <c r="P752" s="1727"/>
      <c r="Q752" s="47"/>
      <c r="R752" s="377"/>
      <c r="S752" s="463"/>
      <c r="T752" s="463"/>
    </row>
    <row r="753" spans="1:240" s="258" customFormat="1" ht="24" customHeight="1">
      <c r="A753" s="216"/>
      <c r="B753" s="273"/>
      <c r="C753" s="1692"/>
      <c r="D753" s="1693"/>
      <c r="E753" s="1693"/>
      <c r="F753" s="1693"/>
      <c r="G753" s="1693"/>
      <c r="H753" s="1693"/>
      <c r="I753" s="1693"/>
      <c r="J753" s="1693"/>
      <c r="K753" s="1693"/>
      <c r="L753" s="941"/>
      <c r="M753" s="1724"/>
      <c r="N753" s="1725"/>
      <c r="O753" s="1726" t="str">
        <f t="shared" si="13"/>
        <v/>
      </c>
      <c r="P753" s="1727"/>
      <c r="Q753" s="47"/>
      <c r="R753" s="377"/>
      <c r="S753" s="463"/>
      <c r="T753" s="463"/>
    </row>
    <row r="754" spans="1:240" s="258" customFormat="1" ht="24" customHeight="1">
      <c r="A754" s="216"/>
      <c r="B754" s="273"/>
      <c r="C754" s="1692"/>
      <c r="D754" s="1693"/>
      <c r="E754" s="1693"/>
      <c r="F754" s="1693"/>
      <c r="G754" s="1693"/>
      <c r="H754" s="1693"/>
      <c r="I754" s="1693"/>
      <c r="J754" s="1693"/>
      <c r="K754" s="1693"/>
      <c r="L754" s="941"/>
      <c r="M754" s="1724"/>
      <c r="N754" s="1725"/>
      <c r="O754" s="1726" t="str">
        <f t="shared" si="13"/>
        <v/>
      </c>
      <c r="P754" s="1727"/>
      <c r="Q754" s="47"/>
      <c r="R754" s="377"/>
      <c r="S754" s="463"/>
      <c r="T754" s="463"/>
    </row>
    <row r="755" spans="1:240" s="258" customFormat="1" ht="24" customHeight="1">
      <c r="A755" s="216"/>
      <c r="B755" s="273"/>
      <c r="C755" s="1692"/>
      <c r="D755" s="1693"/>
      <c r="E755" s="1693"/>
      <c r="F755" s="1693"/>
      <c r="G755" s="1693"/>
      <c r="H755" s="1693"/>
      <c r="I755" s="1693"/>
      <c r="J755" s="1693"/>
      <c r="K755" s="1693"/>
      <c r="L755" s="941"/>
      <c r="M755" s="1724"/>
      <c r="N755" s="1725"/>
      <c r="O755" s="1726" t="str">
        <f t="shared" si="13"/>
        <v/>
      </c>
      <c r="P755" s="1727"/>
      <c r="Q755" s="47"/>
      <c r="R755" s="377"/>
      <c r="S755" s="463"/>
      <c r="T755" s="463"/>
    </row>
    <row r="756" spans="1:240" s="258" customFormat="1" ht="24" customHeight="1">
      <c r="A756" s="216"/>
      <c r="B756" s="273"/>
      <c r="C756" s="1692"/>
      <c r="D756" s="1693"/>
      <c r="E756" s="1693"/>
      <c r="F756" s="1693"/>
      <c r="G756" s="1693"/>
      <c r="H756" s="1693"/>
      <c r="I756" s="1693"/>
      <c r="J756" s="1693"/>
      <c r="K756" s="1693"/>
      <c r="L756" s="941"/>
      <c r="M756" s="1724"/>
      <c r="N756" s="1725"/>
      <c r="O756" s="1726" t="str">
        <f t="shared" si="13"/>
        <v/>
      </c>
      <c r="P756" s="1727"/>
      <c r="Q756" s="47"/>
      <c r="R756" s="377"/>
      <c r="S756" s="463"/>
      <c r="T756" s="463"/>
    </row>
    <row r="757" spans="1:240" s="258" customFormat="1" ht="24" customHeight="1">
      <c r="A757" s="216"/>
      <c r="B757" s="273"/>
      <c r="C757" s="1692"/>
      <c r="D757" s="1693"/>
      <c r="E757" s="1693"/>
      <c r="F757" s="1693"/>
      <c r="G757" s="1693"/>
      <c r="H757" s="1693"/>
      <c r="I757" s="1693"/>
      <c r="J757" s="1693"/>
      <c r="K757" s="1693"/>
      <c r="L757" s="941"/>
      <c r="M757" s="1724"/>
      <c r="N757" s="1725"/>
      <c r="O757" s="1726" t="str">
        <f t="shared" si="13"/>
        <v/>
      </c>
      <c r="P757" s="1727"/>
      <c r="Q757" s="47"/>
      <c r="R757" s="377"/>
      <c r="S757" s="463"/>
      <c r="T757" s="463"/>
      <c r="IE757" s="21"/>
      <c r="IF757" s="21"/>
    </row>
    <row r="758" spans="1:240" s="258" customFormat="1" ht="24" customHeight="1">
      <c r="A758" s="216"/>
      <c r="B758" s="273"/>
      <c r="C758" s="1692"/>
      <c r="D758" s="1693"/>
      <c r="E758" s="1693"/>
      <c r="F758" s="1693"/>
      <c r="G758" s="1693"/>
      <c r="H758" s="1693"/>
      <c r="I758" s="1693"/>
      <c r="J758" s="1693"/>
      <c r="K758" s="1693"/>
      <c r="L758" s="941"/>
      <c r="M758" s="1724"/>
      <c r="N758" s="1725"/>
      <c r="O758" s="1726" t="str">
        <f t="shared" si="13"/>
        <v/>
      </c>
      <c r="P758" s="1727"/>
      <c r="Q758" s="47"/>
      <c r="R758" s="377"/>
      <c r="S758" s="463"/>
      <c r="T758" s="463"/>
    </row>
    <row r="759" spans="1:240" s="258" customFormat="1" ht="24" customHeight="1">
      <c r="A759" s="216"/>
      <c r="B759" s="273"/>
      <c r="C759" s="1692"/>
      <c r="D759" s="1693"/>
      <c r="E759" s="1693"/>
      <c r="F759" s="1693"/>
      <c r="G759" s="1693"/>
      <c r="H759" s="1693"/>
      <c r="I759" s="1693"/>
      <c r="J759" s="1693"/>
      <c r="K759" s="1693"/>
      <c r="L759" s="941"/>
      <c r="M759" s="1724"/>
      <c r="N759" s="1725"/>
      <c r="O759" s="1726" t="str">
        <f t="shared" si="13"/>
        <v/>
      </c>
      <c r="P759" s="1727"/>
      <c r="Q759" s="47"/>
      <c r="R759" s="377"/>
      <c r="S759" s="463"/>
      <c r="T759" s="463"/>
    </row>
    <row r="760" spans="1:240" s="258" customFormat="1" ht="24" customHeight="1">
      <c r="A760" s="216"/>
      <c r="B760" s="273"/>
      <c r="C760" s="1692"/>
      <c r="D760" s="1693"/>
      <c r="E760" s="1693"/>
      <c r="F760" s="1693"/>
      <c r="G760" s="1693"/>
      <c r="H760" s="1693"/>
      <c r="I760" s="1693"/>
      <c r="J760" s="1693"/>
      <c r="K760" s="1693"/>
      <c r="L760" s="941"/>
      <c r="M760" s="1724"/>
      <c r="N760" s="1725"/>
      <c r="O760" s="1726" t="str">
        <f t="shared" si="13"/>
        <v/>
      </c>
      <c r="P760" s="1727"/>
      <c r="Q760" s="47"/>
      <c r="R760" s="377"/>
      <c r="S760" s="463"/>
      <c r="T760" s="463"/>
    </row>
    <row r="761" spans="1:240" s="258" customFormat="1" ht="24" customHeight="1">
      <c r="A761" s="216"/>
      <c r="B761" s="273"/>
      <c r="C761" s="1692"/>
      <c r="D761" s="1693"/>
      <c r="E761" s="1693"/>
      <c r="F761" s="1693"/>
      <c r="G761" s="1693"/>
      <c r="H761" s="1693"/>
      <c r="I761" s="1693"/>
      <c r="J761" s="1693"/>
      <c r="K761" s="1693"/>
      <c r="L761" s="941"/>
      <c r="M761" s="1724"/>
      <c r="N761" s="1725"/>
      <c r="O761" s="1726" t="str">
        <f t="shared" si="13"/>
        <v/>
      </c>
      <c r="P761" s="1727"/>
      <c r="Q761" s="47"/>
      <c r="R761" s="377"/>
      <c r="S761" s="463"/>
      <c r="T761" s="463"/>
    </row>
    <row r="762" spans="1:240" s="258" customFormat="1" ht="24" customHeight="1">
      <c r="A762" s="216"/>
      <c r="B762" s="273"/>
      <c r="C762" s="1692"/>
      <c r="D762" s="1693"/>
      <c r="E762" s="1693"/>
      <c r="F762" s="1693"/>
      <c r="G762" s="1693"/>
      <c r="H762" s="1693"/>
      <c r="I762" s="1693"/>
      <c r="J762" s="1693"/>
      <c r="K762" s="1693"/>
      <c r="L762" s="941"/>
      <c r="M762" s="1724"/>
      <c r="N762" s="1725"/>
      <c r="O762" s="1726" t="str">
        <f t="shared" si="13"/>
        <v/>
      </c>
      <c r="P762" s="1727"/>
      <c r="Q762" s="47"/>
      <c r="R762" s="377"/>
      <c r="S762" s="463"/>
      <c r="T762" s="463"/>
    </row>
    <row r="763" spans="1:240" s="258" customFormat="1" ht="24" customHeight="1">
      <c r="A763" s="216"/>
      <c r="B763" s="273"/>
      <c r="C763" s="1692"/>
      <c r="D763" s="1693"/>
      <c r="E763" s="1693"/>
      <c r="F763" s="1693"/>
      <c r="G763" s="1693"/>
      <c r="H763" s="1693"/>
      <c r="I763" s="1693"/>
      <c r="J763" s="1693"/>
      <c r="K763" s="1693"/>
      <c r="L763" s="624"/>
      <c r="M763" s="1724"/>
      <c r="N763" s="1725"/>
      <c r="O763" s="1726" t="str">
        <f t="shared" si="13"/>
        <v/>
      </c>
      <c r="P763" s="1727"/>
      <c r="Q763" s="47"/>
      <c r="R763" s="377"/>
      <c r="S763" s="463"/>
      <c r="T763" s="463"/>
    </row>
    <row r="764" spans="1:240" s="258" customFormat="1" ht="24" customHeight="1">
      <c r="A764" s="216"/>
      <c r="B764" s="273"/>
      <c r="C764" s="1692"/>
      <c r="D764" s="1693"/>
      <c r="E764" s="1693"/>
      <c r="F764" s="1693"/>
      <c r="G764" s="1693"/>
      <c r="H764" s="1693"/>
      <c r="I764" s="1693"/>
      <c r="J764" s="1693"/>
      <c r="K764" s="1693"/>
      <c r="L764" s="624"/>
      <c r="M764" s="1724"/>
      <c r="N764" s="1725"/>
      <c r="O764" s="1726" t="str">
        <f t="shared" si="13"/>
        <v/>
      </c>
      <c r="P764" s="1727"/>
      <c r="Q764" s="47"/>
      <c r="R764" s="377"/>
      <c r="S764" s="463"/>
      <c r="T764" s="463"/>
    </row>
    <row r="765" spans="1:240" s="258" customFormat="1" ht="24" customHeight="1">
      <c r="A765" s="216"/>
      <c r="B765" s="273"/>
      <c r="C765" s="1692"/>
      <c r="D765" s="1693"/>
      <c r="E765" s="1693"/>
      <c r="F765" s="1693"/>
      <c r="G765" s="1693"/>
      <c r="H765" s="1693"/>
      <c r="I765" s="1693"/>
      <c r="J765" s="1693"/>
      <c r="K765" s="1693"/>
      <c r="L765" s="624"/>
      <c r="M765" s="1724"/>
      <c r="N765" s="1725"/>
      <c r="O765" s="1726" t="str">
        <f t="shared" si="13"/>
        <v/>
      </c>
      <c r="P765" s="1727"/>
      <c r="Q765" s="47"/>
      <c r="R765" s="377"/>
      <c r="S765" s="473"/>
      <c r="T765" s="463"/>
      <c r="IE765" s="72"/>
      <c r="IF765" s="21"/>
    </row>
    <row r="766" spans="1:240" s="258" customFormat="1" ht="24" customHeight="1">
      <c r="A766" s="216"/>
      <c r="B766" s="273"/>
      <c r="C766" s="1692"/>
      <c r="D766" s="1693"/>
      <c r="E766" s="1693"/>
      <c r="F766" s="1693"/>
      <c r="G766" s="1693"/>
      <c r="H766" s="1693"/>
      <c r="I766" s="1693"/>
      <c r="J766" s="1693"/>
      <c r="K766" s="1693"/>
      <c r="L766" s="624"/>
      <c r="M766" s="1724"/>
      <c r="N766" s="1725"/>
      <c r="O766" s="1726" t="str">
        <f t="shared" si="13"/>
        <v/>
      </c>
      <c r="P766" s="1727"/>
      <c r="Q766" s="47"/>
      <c r="R766" s="377"/>
      <c r="S766" s="473"/>
      <c r="T766" s="463"/>
      <c r="IE766" s="72"/>
      <c r="IF766" s="21"/>
    </row>
    <row r="767" spans="1:240" s="258" customFormat="1" ht="24" customHeight="1">
      <c r="A767" s="216"/>
      <c r="B767" s="273"/>
      <c r="C767" s="1692"/>
      <c r="D767" s="1693"/>
      <c r="E767" s="1693"/>
      <c r="F767" s="1693"/>
      <c r="G767" s="1693"/>
      <c r="H767" s="1693"/>
      <c r="I767" s="1693"/>
      <c r="J767" s="1693"/>
      <c r="K767" s="1693"/>
      <c r="L767" s="624"/>
      <c r="M767" s="1724"/>
      <c r="N767" s="1725"/>
      <c r="O767" s="1726" t="str">
        <f t="shared" si="13"/>
        <v/>
      </c>
      <c r="P767" s="1727"/>
      <c r="Q767" s="47"/>
      <c r="R767" s="377"/>
      <c r="S767" s="473"/>
      <c r="T767" s="463"/>
      <c r="IE767" s="72"/>
      <c r="IF767" s="21"/>
    </row>
    <row r="768" spans="1:240" s="258" customFormat="1" ht="24" customHeight="1">
      <c r="A768" s="216"/>
      <c r="B768" s="273"/>
      <c r="C768" s="1692"/>
      <c r="D768" s="1693"/>
      <c r="E768" s="1693"/>
      <c r="F768" s="1693"/>
      <c r="G768" s="1693"/>
      <c r="H768" s="1693"/>
      <c r="I768" s="1693"/>
      <c r="J768" s="1693"/>
      <c r="K768" s="1693"/>
      <c r="L768" s="624"/>
      <c r="M768" s="1724"/>
      <c r="N768" s="1725"/>
      <c r="O768" s="1726" t="str">
        <f t="shared" si="13"/>
        <v/>
      </c>
      <c r="P768" s="1727"/>
      <c r="Q768" s="47"/>
      <c r="R768" s="377"/>
      <c r="S768" s="473"/>
      <c r="T768" s="463"/>
      <c r="IE768" s="72"/>
      <c r="IF768" s="21"/>
    </row>
    <row r="769" spans="1:240" s="258" customFormat="1" ht="24" customHeight="1">
      <c r="A769" s="216"/>
      <c r="B769" s="273"/>
      <c r="C769" s="1692"/>
      <c r="D769" s="1693"/>
      <c r="E769" s="1693"/>
      <c r="F769" s="1693"/>
      <c r="G769" s="1693"/>
      <c r="H769" s="1693"/>
      <c r="I769" s="1693"/>
      <c r="J769" s="1693"/>
      <c r="K769" s="1693"/>
      <c r="L769" s="624"/>
      <c r="M769" s="1724"/>
      <c r="N769" s="1725"/>
      <c r="O769" s="1726" t="str">
        <f t="shared" si="13"/>
        <v/>
      </c>
      <c r="P769" s="1727"/>
      <c r="Q769" s="47"/>
      <c r="R769" s="377"/>
      <c r="S769" s="473"/>
      <c r="T769" s="463"/>
      <c r="IE769" s="72"/>
      <c r="IF769" s="21"/>
    </row>
    <row r="770" spans="1:240" s="258" customFormat="1" ht="24" customHeight="1">
      <c r="A770" s="216"/>
      <c r="B770" s="273"/>
      <c r="C770" s="1692"/>
      <c r="D770" s="1693"/>
      <c r="E770" s="1693"/>
      <c r="F770" s="1693"/>
      <c r="G770" s="1693"/>
      <c r="H770" s="1693"/>
      <c r="I770" s="1693"/>
      <c r="J770" s="1693"/>
      <c r="K770" s="1693"/>
      <c r="L770" s="941"/>
      <c r="M770" s="1724"/>
      <c r="N770" s="1725"/>
      <c r="O770" s="1726" t="str">
        <f t="shared" si="13"/>
        <v/>
      </c>
      <c r="P770" s="1727"/>
      <c r="Q770" s="47"/>
      <c r="R770" s="377"/>
      <c r="S770" s="463"/>
      <c r="T770" s="463"/>
      <c r="IE770" s="72"/>
      <c r="IF770" s="21"/>
    </row>
    <row r="771" spans="1:240" s="258" customFormat="1" ht="24" customHeight="1">
      <c r="A771" s="216"/>
      <c r="B771" s="273"/>
      <c r="C771" s="1692"/>
      <c r="D771" s="1693"/>
      <c r="E771" s="1693"/>
      <c r="F771" s="1693"/>
      <c r="G771" s="1693"/>
      <c r="H771" s="1693"/>
      <c r="I771" s="1693"/>
      <c r="J771" s="1693"/>
      <c r="K771" s="1693"/>
      <c r="L771" s="941"/>
      <c r="M771" s="1724"/>
      <c r="N771" s="1725"/>
      <c r="O771" s="1726" t="str">
        <f t="shared" si="13"/>
        <v/>
      </c>
      <c r="P771" s="1727"/>
      <c r="Q771" s="47"/>
      <c r="R771" s="377"/>
      <c r="S771" s="463"/>
      <c r="T771" s="463"/>
      <c r="IE771" s="21"/>
      <c r="IF771" s="21"/>
    </row>
    <row r="772" spans="1:240" s="258" customFormat="1" ht="24" customHeight="1">
      <c r="A772" s="216"/>
      <c r="B772" s="273"/>
      <c r="C772" s="1692"/>
      <c r="D772" s="1693"/>
      <c r="E772" s="1693"/>
      <c r="F772" s="1693"/>
      <c r="G772" s="1693"/>
      <c r="H772" s="1693"/>
      <c r="I772" s="1693"/>
      <c r="J772" s="1693"/>
      <c r="K772" s="1693"/>
      <c r="L772" s="941"/>
      <c r="M772" s="1724"/>
      <c r="N772" s="1725"/>
      <c r="O772" s="1726" t="str">
        <f t="shared" si="13"/>
        <v/>
      </c>
      <c r="P772" s="1727"/>
      <c r="Q772" s="47"/>
      <c r="R772" s="377"/>
      <c r="S772" s="463"/>
      <c r="T772" s="463"/>
      <c r="IE772" s="21"/>
      <c r="IF772" s="21"/>
    </row>
    <row r="773" spans="1:240" s="258" customFormat="1" ht="24" customHeight="1">
      <c r="A773" s="216"/>
      <c r="B773" s="273"/>
      <c r="C773" s="1692"/>
      <c r="D773" s="1693"/>
      <c r="E773" s="1693"/>
      <c r="F773" s="1693"/>
      <c r="G773" s="1693"/>
      <c r="H773" s="1693"/>
      <c r="I773" s="1693"/>
      <c r="J773" s="1693"/>
      <c r="K773" s="1693"/>
      <c r="L773" s="941"/>
      <c r="M773" s="1724"/>
      <c r="N773" s="1725"/>
      <c r="O773" s="1726" t="str">
        <f t="shared" si="13"/>
        <v/>
      </c>
      <c r="P773" s="1727"/>
      <c r="Q773" s="47"/>
      <c r="R773" s="377"/>
      <c r="S773" s="463"/>
      <c r="T773" s="463"/>
    </row>
    <row r="774" spans="1:240" s="258" customFormat="1" ht="24" customHeight="1">
      <c r="A774" s="216"/>
      <c r="B774" s="273"/>
      <c r="C774" s="1692"/>
      <c r="D774" s="1693"/>
      <c r="E774" s="1693"/>
      <c r="F774" s="1693"/>
      <c r="G774" s="1693"/>
      <c r="H774" s="1693"/>
      <c r="I774" s="1693"/>
      <c r="J774" s="1693"/>
      <c r="K774" s="1693"/>
      <c r="L774" s="941"/>
      <c r="M774" s="1724"/>
      <c r="N774" s="1725"/>
      <c r="O774" s="1726" t="str">
        <f t="shared" si="13"/>
        <v/>
      </c>
      <c r="P774" s="1727"/>
      <c r="Q774" s="47"/>
      <c r="R774" s="377"/>
      <c r="S774" s="463"/>
      <c r="T774" s="463"/>
    </row>
    <row r="775" spans="1:240" s="258" customFormat="1" ht="24" customHeight="1">
      <c r="A775" s="216"/>
      <c r="B775" s="273"/>
      <c r="C775" s="1692"/>
      <c r="D775" s="1693"/>
      <c r="E775" s="1693"/>
      <c r="F775" s="1693"/>
      <c r="G775" s="1693"/>
      <c r="H775" s="1693"/>
      <c r="I775" s="1693"/>
      <c r="J775" s="1693"/>
      <c r="K775" s="1693"/>
      <c r="L775" s="941"/>
      <c r="M775" s="1724"/>
      <c r="N775" s="1725"/>
      <c r="O775" s="1726" t="str">
        <f t="shared" si="13"/>
        <v/>
      </c>
      <c r="P775" s="1727"/>
      <c r="Q775" s="47"/>
      <c r="R775" s="377"/>
      <c r="S775" s="463"/>
      <c r="T775" s="463"/>
    </row>
    <row r="776" spans="1:240" s="258" customFormat="1" ht="24" customHeight="1">
      <c r="A776" s="216"/>
      <c r="B776" s="273"/>
      <c r="C776" s="1692"/>
      <c r="D776" s="1693"/>
      <c r="E776" s="1693"/>
      <c r="F776" s="1693"/>
      <c r="G776" s="1693"/>
      <c r="H776" s="1693"/>
      <c r="I776" s="1693"/>
      <c r="J776" s="1693"/>
      <c r="K776" s="1693"/>
      <c r="L776" s="941"/>
      <c r="M776" s="1724"/>
      <c r="N776" s="1725"/>
      <c r="O776" s="1726" t="str">
        <f t="shared" si="13"/>
        <v/>
      </c>
      <c r="P776" s="1727"/>
      <c r="Q776" s="47"/>
      <c r="R776" s="377"/>
      <c r="S776" s="463"/>
      <c r="T776" s="463"/>
    </row>
    <row r="777" spans="1:240" s="258" customFormat="1" ht="24" customHeight="1">
      <c r="A777" s="216"/>
      <c r="B777" s="273"/>
      <c r="C777" s="1692"/>
      <c r="D777" s="1693"/>
      <c r="E777" s="1693"/>
      <c r="F777" s="1693"/>
      <c r="G777" s="1693"/>
      <c r="H777" s="1693"/>
      <c r="I777" s="1693"/>
      <c r="J777" s="1693"/>
      <c r="K777" s="1693"/>
      <c r="L777" s="941"/>
      <c r="M777" s="1724"/>
      <c r="N777" s="1725"/>
      <c r="O777" s="1726" t="str">
        <f t="shared" si="13"/>
        <v/>
      </c>
      <c r="P777" s="1727"/>
      <c r="Q777" s="47"/>
      <c r="R777" s="377"/>
      <c r="S777" s="463"/>
      <c r="T777" s="463"/>
    </row>
    <row r="778" spans="1:240" s="258" customFormat="1" ht="24" customHeight="1">
      <c r="A778" s="216"/>
      <c r="B778" s="273"/>
      <c r="C778" s="1692"/>
      <c r="D778" s="1693"/>
      <c r="E778" s="1693"/>
      <c r="F778" s="1693"/>
      <c r="G778" s="1693"/>
      <c r="H778" s="1693"/>
      <c r="I778" s="1693"/>
      <c r="J778" s="1693"/>
      <c r="K778" s="1693"/>
      <c r="L778" s="941"/>
      <c r="M778" s="1724"/>
      <c r="N778" s="1725"/>
      <c r="O778" s="1726" t="str">
        <f t="shared" si="13"/>
        <v/>
      </c>
      <c r="P778" s="1727"/>
      <c r="Q778" s="47"/>
      <c r="R778" s="377"/>
      <c r="S778" s="463"/>
      <c r="T778" s="463"/>
      <c r="IE778" s="21"/>
      <c r="IF778" s="21"/>
    </row>
    <row r="779" spans="1:240" s="258" customFormat="1" ht="24" customHeight="1">
      <c r="A779" s="216"/>
      <c r="B779" s="273"/>
      <c r="C779" s="1692"/>
      <c r="D779" s="1693"/>
      <c r="E779" s="1693"/>
      <c r="F779" s="1693"/>
      <c r="G779" s="1693"/>
      <c r="H779" s="1693"/>
      <c r="I779" s="1693"/>
      <c r="J779" s="1693"/>
      <c r="K779" s="1693"/>
      <c r="L779" s="941"/>
      <c r="M779" s="1724"/>
      <c r="N779" s="1725"/>
      <c r="O779" s="1726" t="str">
        <f t="shared" si="13"/>
        <v/>
      </c>
      <c r="P779" s="1727"/>
      <c r="Q779" s="47"/>
      <c r="R779" s="377"/>
      <c r="S779" s="463"/>
      <c r="T779" s="463"/>
    </row>
    <row r="780" spans="1:240" s="258" customFormat="1" ht="24" customHeight="1">
      <c r="A780" s="216"/>
      <c r="B780" s="273"/>
      <c r="C780" s="1692"/>
      <c r="D780" s="1693"/>
      <c r="E780" s="1693"/>
      <c r="F780" s="1693"/>
      <c r="G780" s="1693"/>
      <c r="H780" s="1693"/>
      <c r="I780" s="1693"/>
      <c r="J780" s="1693"/>
      <c r="K780" s="1693"/>
      <c r="L780" s="941"/>
      <c r="M780" s="1724"/>
      <c r="N780" s="1725"/>
      <c r="O780" s="1726" t="str">
        <f t="shared" si="13"/>
        <v/>
      </c>
      <c r="P780" s="1727"/>
      <c r="Q780" s="47"/>
      <c r="R780" s="377"/>
      <c r="S780" s="463"/>
      <c r="T780" s="463"/>
    </row>
    <row r="781" spans="1:240" s="258" customFormat="1" ht="24" customHeight="1">
      <c r="A781" s="216"/>
      <c r="B781" s="273"/>
      <c r="C781" s="1692"/>
      <c r="D781" s="1693"/>
      <c r="E781" s="1693"/>
      <c r="F781" s="1693"/>
      <c r="G781" s="1693"/>
      <c r="H781" s="1693"/>
      <c r="I781" s="1693"/>
      <c r="J781" s="1693"/>
      <c r="K781" s="1693"/>
      <c r="L781" s="941"/>
      <c r="M781" s="1724"/>
      <c r="N781" s="1725"/>
      <c r="O781" s="1726" t="str">
        <f t="shared" si="13"/>
        <v/>
      </c>
      <c r="P781" s="1727"/>
      <c r="Q781" s="47"/>
      <c r="R781" s="377"/>
      <c r="S781" s="463"/>
      <c r="T781" s="463"/>
    </row>
    <row r="782" spans="1:240" s="258" customFormat="1" ht="24" customHeight="1">
      <c r="A782" s="216"/>
      <c r="B782" s="273"/>
      <c r="C782" s="1692"/>
      <c r="D782" s="1693"/>
      <c r="E782" s="1693"/>
      <c r="F782" s="1693"/>
      <c r="G782" s="1693"/>
      <c r="H782" s="1693"/>
      <c r="I782" s="1693"/>
      <c r="J782" s="1693"/>
      <c r="K782" s="1693"/>
      <c r="L782" s="941"/>
      <c r="M782" s="1724"/>
      <c r="N782" s="1725"/>
      <c r="O782" s="1726" t="str">
        <f t="shared" si="13"/>
        <v/>
      </c>
      <c r="P782" s="1727"/>
      <c r="Q782" s="47"/>
      <c r="R782" s="377"/>
      <c r="S782" s="463"/>
      <c r="T782" s="463"/>
    </row>
    <row r="783" spans="1:240" s="258" customFormat="1" ht="24" customHeight="1">
      <c r="A783" s="216"/>
      <c r="B783" s="273"/>
      <c r="C783" s="1692"/>
      <c r="D783" s="1693"/>
      <c r="E783" s="1693"/>
      <c r="F783" s="1693"/>
      <c r="G783" s="1693"/>
      <c r="H783" s="1693"/>
      <c r="I783" s="1693"/>
      <c r="J783" s="1693"/>
      <c r="K783" s="1693"/>
      <c r="L783" s="941"/>
      <c r="M783" s="1724"/>
      <c r="N783" s="1725"/>
      <c r="O783" s="1726" t="str">
        <f t="shared" si="13"/>
        <v/>
      </c>
      <c r="P783" s="1727"/>
      <c r="Q783" s="47"/>
      <c r="R783" s="377"/>
      <c r="S783" s="463"/>
      <c r="T783" s="463"/>
    </row>
    <row r="784" spans="1:240" s="258" customFormat="1" ht="24" customHeight="1">
      <c r="A784" s="216"/>
      <c r="B784" s="273"/>
      <c r="C784" s="1692"/>
      <c r="D784" s="1693"/>
      <c r="E784" s="1693"/>
      <c r="F784" s="1693"/>
      <c r="G784" s="1693"/>
      <c r="H784" s="1693"/>
      <c r="I784" s="1693"/>
      <c r="J784" s="1693"/>
      <c r="K784" s="1693"/>
      <c r="L784" s="941"/>
      <c r="M784" s="1724"/>
      <c r="N784" s="1725"/>
      <c r="O784" s="1726" t="str">
        <f t="shared" si="13"/>
        <v/>
      </c>
      <c r="P784" s="1727"/>
      <c r="Q784" s="47"/>
      <c r="R784" s="377"/>
      <c r="S784" s="463"/>
      <c r="T784" s="463"/>
    </row>
    <row r="785" spans="1:240" s="258" customFormat="1" ht="24" customHeight="1">
      <c r="A785" s="216"/>
      <c r="B785" s="273"/>
      <c r="C785" s="1692"/>
      <c r="D785" s="1693"/>
      <c r="E785" s="1693"/>
      <c r="F785" s="1693"/>
      <c r="G785" s="1693"/>
      <c r="H785" s="1693"/>
      <c r="I785" s="1693"/>
      <c r="J785" s="1693"/>
      <c r="K785" s="1693"/>
      <c r="L785" s="941"/>
      <c r="M785" s="1724"/>
      <c r="N785" s="1725"/>
      <c r="O785" s="1726" t="str">
        <f t="shared" si="13"/>
        <v/>
      </c>
      <c r="P785" s="1727"/>
      <c r="Q785" s="47"/>
      <c r="R785" s="377"/>
      <c r="S785" s="463"/>
      <c r="T785" s="463"/>
    </row>
    <row r="786" spans="1:240" s="258" customFormat="1" ht="24" customHeight="1">
      <c r="A786" s="216"/>
      <c r="B786" s="273"/>
      <c r="C786" s="1692"/>
      <c r="D786" s="1693"/>
      <c r="E786" s="1693"/>
      <c r="F786" s="1693"/>
      <c r="G786" s="1693"/>
      <c r="H786" s="1693"/>
      <c r="I786" s="1693"/>
      <c r="J786" s="1693"/>
      <c r="K786" s="1693"/>
      <c r="L786" s="941"/>
      <c r="M786" s="1724"/>
      <c r="N786" s="1725"/>
      <c r="O786" s="1726" t="str">
        <f t="shared" si="13"/>
        <v/>
      </c>
      <c r="P786" s="1727"/>
      <c r="Q786" s="47"/>
      <c r="R786" s="377"/>
      <c r="S786" s="463"/>
      <c r="T786" s="463"/>
    </row>
    <row r="787" spans="1:240" s="258" customFormat="1" ht="24" customHeight="1">
      <c r="A787" s="216"/>
      <c r="B787" s="273"/>
      <c r="C787" s="1692"/>
      <c r="D787" s="1693"/>
      <c r="E787" s="1693"/>
      <c r="F787" s="1693"/>
      <c r="G787" s="1693"/>
      <c r="H787" s="1693"/>
      <c r="I787" s="1693"/>
      <c r="J787" s="1693"/>
      <c r="K787" s="1693"/>
      <c r="L787" s="941"/>
      <c r="M787" s="1724"/>
      <c r="N787" s="1725"/>
      <c r="O787" s="1726" t="str">
        <f t="shared" si="13"/>
        <v/>
      </c>
      <c r="P787" s="1727"/>
      <c r="Q787" s="47"/>
      <c r="R787" s="377"/>
      <c r="S787" s="463"/>
      <c r="T787" s="463"/>
    </row>
    <row r="788" spans="1:240" s="258" customFormat="1" ht="24" customHeight="1">
      <c r="A788" s="216"/>
      <c r="B788" s="273"/>
      <c r="C788" s="1692"/>
      <c r="D788" s="1693"/>
      <c r="E788" s="1693"/>
      <c r="F788" s="1693"/>
      <c r="G788" s="1693"/>
      <c r="H788" s="1693"/>
      <c r="I788" s="1693"/>
      <c r="J788" s="1693"/>
      <c r="K788" s="1693"/>
      <c r="L788" s="941"/>
      <c r="M788" s="1724"/>
      <c r="N788" s="1725"/>
      <c r="O788" s="1726" t="str">
        <f t="shared" si="13"/>
        <v/>
      </c>
      <c r="P788" s="1727"/>
      <c r="Q788" s="47"/>
      <c r="R788" s="377"/>
      <c r="S788" s="463"/>
      <c r="T788" s="463"/>
    </row>
    <row r="789" spans="1:240" s="258" customFormat="1" ht="24" customHeight="1">
      <c r="A789" s="216"/>
      <c r="B789" s="273"/>
      <c r="C789" s="1692"/>
      <c r="D789" s="1693"/>
      <c r="E789" s="1693"/>
      <c r="F789" s="1693"/>
      <c r="G789" s="1693"/>
      <c r="H789" s="1693"/>
      <c r="I789" s="1693"/>
      <c r="J789" s="1693"/>
      <c r="K789" s="1693"/>
      <c r="L789" s="941"/>
      <c r="M789" s="1724"/>
      <c r="N789" s="1725"/>
      <c r="O789" s="1726" t="str">
        <f t="shared" si="13"/>
        <v/>
      </c>
      <c r="P789" s="1727"/>
      <c r="Q789" s="47"/>
      <c r="R789" s="377"/>
      <c r="S789" s="463"/>
      <c r="T789" s="463"/>
    </row>
    <row r="790" spans="1:240" s="258" customFormat="1" ht="6" customHeight="1">
      <c r="A790" s="216"/>
      <c r="B790" s="62"/>
      <c r="C790" s="832"/>
      <c r="D790" s="832"/>
      <c r="E790" s="831"/>
      <c r="F790" s="831"/>
      <c r="G790" s="831"/>
      <c r="H790" s="831"/>
      <c r="I790" s="831"/>
      <c r="J790" s="831"/>
      <c r="K790" s="832"/>
      <c r="L790" s="831"/>
      <c r="M790" s="51"/>
      <c r="N790" s="51"/>
      <c r="O790" s="51"/>
      <c r="P790" s="51"/>
      <c r="Q790" s="51"/>
      <c r="R790" s="379"/>
      <c r="S790" s="463"/>
      <c r="T790" s="463"/>
    </row>
    <row r="791" spans="1:240" ht="24" customHeight="1">
      <c r="A791" s="550"/>
      <c r="B791" s="1720" t="s">
        <v>6</v>
      </c>
      <c r="C791" s="1728"/>
      <c r="D791" s="1728"/>
      <c r="E791" s="1728"/>
      <c r="F791" s="1728"/>
      <c r="G791" s="1728"/>
      <c r="H791" s="1728"/>
      <c r="I791" s="1728"/>
      <c r="J791" s="1728"/>
      <c r="K791" s="1728"/>
      <c r="L791" s="1728"/>
      <c r="M791" s="1721"/>
      <c r="N791" s="1721"/>
      <c r="O791" s="1721"/>
      <c r="P791" s="1721"/>
      <c r="Q791" s="1722"/>
      <c r="R791" s="550"/>
    </row>
    <row r="792" spans="1:240">
      <c r="A792" s="550"/>
      <c r="B792" s="224" t="str">
        <f>B738</f>
        <v>FAPESP,  SETEMBRO DE 2015</v>
      </c>
      <c r="C792" s="832"/>
      <c r="D792" s="832"/>
      <c r="E792" s="831"/>
      <c r="F792" s="831"/>
      <c r="G792" s="831"/>
      <c r="H792" s="831"/>
      <c r="I792" s="831"/>
      <c r="J792" s="831"/>
      <c r="K792" s="832"/>
      <c r="L792" s="831"/>
      <c r="O792" s="1723">
        <v>2</v>
      </c>
      <c r="P792" s="1723"/>
      <c r="Q792" s="1723"/>
      <c r="R792" s="550"/>
    </row>
    <row r="793" spans="1:240" ht="18">
      <c r="A793" s="550"/>
      <c r="B793" s="310" t="str">
        <f>B739</f>
        <v>4- MATERIAL DE CONSUMO IMPORTADO</v>
      </c>
      <c r="C793" s="832"/>
      <c r="D793" s="832"/>
      <c r="E793" s="831"/>
      <c r="F793" s="831"/>
      <c r="G793" s="831"/>
      <c r="H793" s="831"/>
      <c r="I793" s="831"/>
      <c r="J793" s="831"/>
      <c r="K793" s="832"/>
      <c r="L793" s="831"/>
      <c r="R793" s="550"/>
      <c r="S793" s="474"/>
    </row>
    <row r="794" spans="1:240" s="87" customFormat="1" ht="14.25" customHeight="1">
      <c r="A794" s="370"/>
      <c r="B794" s="1686" t="s">
        <v>1</v>
      </c>
      <c r="C794" s="1730" t="s">
        <v>8</v>
      </c>
      <c r="D794" s="1731"/>
      <c r="E794" s="1731"/>
      <c r="F794" s="1731"/>
      <c r="G794" s="1731"/>
      <c r="H794" s="1731"/>
      <c r="I794" s="1731"/>
      <c r="J794" s="1731"/>
      <c r="K794" s="1731"/>
      <c r="L794" s="1644" t="s">
        <v>53</v>
      </c>
      <c r="M794" s="1653" t="s">
        <v>118</v>
      </c>
      <c r="N794" s="1634"/>
      <c r="O794" s="1671" t="s">
        <v>119</v>
      </c>
      <c r="P794" s="1672"/>
      <c r="Q794" s="1739" t="s">
        <v>2</v>
      </c>
      <c r="R794" s="349"/>
      <c r="S794" s="472"/>
      <c r="T794" s="468"/>
    </row>
    <row r="795" spans="1:240" s="87" customFormat="1" ht="17.25" customHeight="1">
      <c r="A795" s="370"/>
      <c r="B795" s="1729"/>
      <c r="C795" s="1732"/>
      <c r="D795" s="1733"/>
      <c r="E795" s="1733"/>
      <c r="F795" s="1733"/>
      <c r="G795" s="1733"/>
      <c r="H795" s="1733"/>
      <c r="I795" s="1733"/>
      <c r="J795" s="1733"/>
      <c r="K795" s="1733"/>
      <c r="L795" s="1734"/>
      <c r="M795" s="1735"/>
      <c r="N795" s="1736"/>
      <c r="O795" s="1737"/>
      <c r="P795" s="1738"/>
      <c r="Q795" s="1739"/>
      <c r="R795" s="349"/>
      <c r="S795" s="472"/>
      <c r="T795" s="468"/>
    </row>
    <row r="796" spans="1:240" s="258" customFormat="1" ht="24" customHeight="1">
      <c r="A796" s="216"/>
      <c r="B796" s="273"/>
      <c r="C796" s="1692"/>
      <c r="D796" s="1693"/>
      <c r="E796" s="1693"/>
      <c r="F796" s="1693"/>
      <c r="G796" s="1693"/>
      <c r="H796" s="1693"/>
      <c r="I796" s="1693"/>
      <c r="J796" s="1693"/>
      <c r="K796" s="1693"/>
      <c r="L796" s="941"/>
      <c r="M796" s="1724"/>
      <c r="N796" s="1725"/>
      <c r="O796" s="1726" t="str">
        <f t="shared" ref="O796:O843" si="14">IF(ISERROR(INDEX($T$697:$T$702,MATCH(L796,$S$697:$S$702,0))*M796),"",INDEX($T$697:$T$702,MATCH(L796,$S$697:$S$702,0))*M796)</f>
        <v/>
      </c>
      <c r="P796" s="1727"/>
      <c r="Q796" s="47"/>
      <c r="R796" s="377"/>
      <c r="S796" s="473"/>
      <c r="T796" s="463"/>
      <c r="IE796" s="72"/>
      <c r="IF796" s="21"/>
    </row>
    <row r="797" spans="1:240" s="258" customFormat="1" ht="24" customHeight="1">
      <c r="A797" s="216"/>
      <c r="B797" s="273"/>
      <c r="C797" s="1692"/>
      <c r="D797" s="1693"/>
      <c r="E797" s="1693"/>
      <c r="F797" s="1693"/>
      <c r="G797" s="1693"/>
      <c r="H797" s="1693"/>
      <c r="I797" s="1693"/>
      <c r="J797" s="1693"/>
      <c r="K797" s="1693"/>
      <c r="L797" s="941"/>
      <c r="M797" s="1724"/>
      <c r="N797" s="1725"/>
      <c r="O797" s="1726" t="str">
        <f>""</f>
        <v/>
      </c>
      <c r="P797" s="1727"/>
      <c r="Q797" s="47"/>
      <c r="R797" s="377"/>
      <c r="S797" s="473"/>
      <c r="T797" s="463"/>
      <c r="IE797" s="72"/>
      <c r="IF797" s="21"/>
    </row>
    <row r="798" spans="1:240" s="258" customFormat="1" ht="24" customHeight="1">
      <c r="A798" s="216"/>
      <c r="B798" s="273"/>
      <c r="C798" s="1692"/>
      <c r="D798" s="1693"/>
      <c r="E798" s="1693"/>
      <c r="F798" s="1693"/>
      <c r="G798" s="1693"/>
      <c r="H798" s="1693"/>
      <c r="I798" s="1693"/>
      <c r="J798" s="1693"/>
      <c r="K798" s="1693"/>
      <c r="L798" s="941"/>
      <c r="M798" s="1724"/>
      <c r="N798" s="1725"/>
      <c r="O798" s="1726" t="str">
        <f t="shared" si="14"/>
        <v/>
      </c>
      <c r="P798" s="1727"/>
      <c r="Q798" s="47"/>
      <c r="R798" s="377"/>
      <c r="S798" s="473"/>
      <c r="T798" s="463"/>
      <c r="IE798" s="72"/>
      <c r="IF798" s="21"/>
    </row>
    <row r="799" spans="1:240" s="258" customFormat="1" ht="24" customHeight="1">
      <c r="A799" s="216"/>
      <c r="B799" s="273"/>
      <c r="C799" s="1692"/>
      <c r="D799" s="1693"/>
      <c r="E799" s="1693"/>
      <c r="F799" s="1693"/>
      <c r="G799" s="1693"/>
      <c r="H799" s="1693"/>
      <c r="I799" s="1693"/>
      <c r="J799" s="1693"/>
      <c r="K799" s="1693"/>
      <c r="L799" s="941"/>
      <c r="M799" s="1724"/>
      <c r="N799" s="1725"/>
      <c r="O799" s="1726" t="str">
        <f t="shared" si="14"/>
        <v/>
      </c>
      <c r="P799" s="1727"/>
      <c r="Q799" s="47"/>
      <c r="R799" s="377"/>
      <c r="S799" s="473"/>
      <c r="T799" s="463"/>
      <c r="IE799" s="72"/>
      <c r="IF799" s="21"/>
    </row>
    <row r="800" spans="1:240" s="258" customFormat="1" ht="24" customHeight="1">
      <c r="A800" s="216"/>
      <c r="B800" s="273"/>
      <c r="C800" s="1692"/>
      <c r="D800" s="1693"/>
      <c r="E800" s="1693"/>
      <c r="F800" s="1693"/>
      <c r="G800" s="1693"/>
      <c r="H800" s="1693"/>
      <c r="I800" s="1693"/>
      <c r="J800" s="1693"/>
      <c r="K800" s="1693"/>
      <c r="L800" s="941"/>
      <c r="M800" s="1724"/>
      <c r="N800" s="1725"/>
      <c r="O800" s="1726" t="str">
        <f t="shared" si="14"/>
        <v/>
      </c>
      <c r="P800" s="1727"/>
      <c r="Q800" s="47"/>
      <c r="R800" s="377"/>
      <c r="S800" s="473"/>
      <c r="T800" s="463"/>
      <c r="IE800" s="72"/>
      <c r="IF800" s="21"/>
    </row>
    <row r="801" spans="1:240" s="258" customFormat="1" ht="24" customHeight="1">
      <c r="A801" s="216"/>
      <c r="B801" s="273"/>
      <c r="C801" s="1692"/>
      <c r="D801" s="1693"/>
      <c r="E801" s="1693"/>
      <c r="F801" s="1693"/>
      <c r="G801" s="1693"/>
      <c r="H801" s="1693"/>
      <c r="I801" s="1693"/>
      <c r="J801" s="1693"/>
      <c r="K801" s="1693"/>
      <c r="L801" s="941"/>
      <c r="M801" s="1724"/>
      <c r="N801" s="1725"/>
      <c r="O801" s="1726" t="str">
        <f t="shared" si="14"/>
        <v/>
      </c>
      <c r="P801" s="1727"/>
      <c r="Q801" s="47"/>
      <c r="R801" s="377"/>
      <c r="S801" s="463"/>
      <c r="T801" s="463"/>
      <c r="IE801" s="72"/>
      <c r="IF801" s="21"/>
    </row>
    <row r="802" spans="1:240" s="258" customFormat="1" ht="24" customHeight="1">
      <c r="A802" s="216"/>
      <c r="B802" s="273"/>
      <c r="C802" s="1692"/>
      <c r="D802" s="1693"/>
      <c r="E802" s="1693"/>
      <c r="F802" s="1693"/>
      <c r="G802" s="1693"/>
      <c r="H802" s="1693"/>
      <c r="I802" s="1693"/>
      <c r="J802" s="1693"/>
      <c r="K802" s="1693"/>
      <c r="L802" s="941"/>
      <c r="M802" s="1724"/>
      <c r="N802" s="1725"/>
      <c r="O802" s="1726" t="str">
        <f t="shared" si="14"/>
        <v/>
      </c>
      <c r="P802" s="1727"/>
      <c r="Q802" s="47"/>
      <c r="R802" s="377"/>
      <c r="S802" s="463"/>
      <c r="T802" s="463"/>
      <c r="IE802" s="21"/>
      <c r="IF802" s="21"/>
    </row>
    <row r="803" spans="1:240" s="258" customFormat="1" ht="24" customHeight="1">
      <c r="A803" s="216"/>
      <c r="B803" s="273"/>
      <c r="C803" s="1692"/>
      <c r="D803" s="1693"/>
      <c r="E803" s="1693"/>
      <c r="F803" s="1693"/>
      <c r="G803" s="1693"/>
      <c r="H803" s="1693"/>
      <c r="I803" s="1693"/>
      <c r="J803" s="1693"/>
      <c r="K803" s="1693"/>
      <c r="L803" s="941"/>
      <c r="M803" s="1724"/>
      <c r="N803" s="1725"/>
      <c r="O803" s="1726" t="str">
        <f t="shared" si="14"/>
        <v/>
      </c>
      <c r="P803" s="1727"/>
      <c r="Q803" s="47"/>
      <c r="R803" s="377"/>
      <c r="S803" s="463"/>
      <c r="T803" s="463"/>
      <c r="IE803" s="21"/>
      <c r="IF803" s="21"/>
    </row>
    <row r="804" spans="1:240" s="258" customFormat="1" ht="24" customHeight="1">
      <c r="A804" s="216"/>
      <c r="B804" s="273"/>
      <c r="C804" s="1692"/>
      <c r="D804" s="1693"/>
      <c r="E804" s="1693"/>
      <c r="F804" s="1693"/>
      <c r="G804" s="1693"/>
      <c r="H804" s="1693"/>
      <c r="I804" s="1693"/>
      <c r="J804" s="1693"/>
      <c r="K804" s="1693"/>
      <c r="L804" s="941"/>
      <c r="M804" s="1724"/>
      <c r="N804" s="1725"/>
      <c r="O804" s="1726" t="str">
        <f t="shared" si="14"/>
        <v/>
      </c>
      <c r="P804" s="1727"/>
      <c r="Q804" s="47"/>
      <c r="R804" s="377"/>
      <c r="S804" s="463"/>
      <c r="T804" s="463"/>
    </row>
    <row r="805" spans="1:240" s="258" customFormat="1" ht="24" customHeight="1">
      <c r="A805" s="216"/>
      <c r="B805" s="273"/>
      <c r="C805" s="1692"/>
      <c r="D805" s="1693"/>
      <c r="E805" s="1693"/>
      <c r="F805" s="1693"/>
      <c r="G805" s="1693"/>
      <c r="H805" s="1693"/>
      <c r="I805" s="1693"/>
      <c r="J805" s="1693"/>
      <c r="K805" s="1693"/>
      <c r="L805" s="941"/>
      <c r="M805" s="1724"/>
      <c r="N805" s="1725"/>
      <c r="O805" s="1726" t="str">
        <f t="shared" si="14"/>
        <v/>
      </c>
      <c r="P805" s="1727"/>
      <c r="Q805" s="47"/>
      <c r="R805" s="377"/>
      <c r="S805" s="463"/>
      <c r="T805" s="463"/>
    </row>
    <row r="806" spans="1:240" s="258" customFormat="1" ht="24" customHeight="1">
      <c r="A806" s="216"/>
      <c r="B806" s="273"/>
      <c r="C806" s="1692"/>
      <c r="D806" s="1693"/>
      <c r="E806" s="1693"/>
      <c r="F806" s="1693"/>
      <c r="G806" s="1693"/>
      <c r="H806" s="1693"/>
      <c r="I806" s="1693"/>
      <c r="J806" s="1693"/>
      <c r="K806" s="1693"/>
      <c r="L806" s="941"/>
      <c r="M806" s="1724"/>
      <c r="N806" s="1725"/>
      <c r="O806" s="1726" t="str">
        <f t="shared" si="14"/>
        <v/>
      </c>
      <c r="P806" s="1727"/>
      <c r="Q806" s="47"/>
      <c r="R806" s="377"/>
      <c r="S806" s="463"/>
      <c r="T806" s="463"/>
    </row>
    <row r="807" spans="1:240" s="258" customFormat="1" ht="24" customHeight="1">
      <c r="A807" s="216"/>
      <c r="B807" s="273"/>
      <c r="C807" s="1692"/>
      <c r="D807" s="1693"/>
      <c r="E807" s="1693"/>
      <c r="F807" s="1693"/>
      <c r="G807" s="1693"/>
      <c r="H807" s="1693"/>
      <c r="I807" s="1693"/>
      <c r="J807" s="1693"/>
      <c r="K807" s="1693"/>
      <c r="L807" s="941"/>
      <c r="M807" s="1724"/>
      <c r="N807" s="1725"/>
      <c r="O807" s="1726" t="str">
        <f t="shared" si="14"/>
        <v/>
      </c>
      <c r="P807" s="1727"/>
      <c r="Q807" s="47"/>
      <c r="R807" s="377"/>
      <c r="S807" s="463"/>
      <c r="T807" s="463"/>
    </row>
    <row r="808" spans="1:240" s="258" customFormat="1" ht="24" customHeight="1">
      <c r="A808" s="216"/>
      <c r="B808" s="273"/>
      <c r="C808" s="1692"/>
      <c r="D808" s="1693"/>
      <c r="E808" s="1693"/>
      <c r="F808" s="1693"/>
      <c r="G808" s="1693"/>
      <c r="H808" s="1693"/>
      <c r="I808" s="1693"/>
      <c r="J808" s="1693"/>
      <c r="K808" s="1693"/>
      <c r="L808" s="941"/>
      <c r="M808" s="1724"/>
      <c r="N808" s="1725"/>
      <c r="O808" s="1726" t="str">
        <f t="shared" si="14"/>
        <v/>
      </c>
      <c r="P808" s="1727"/>
      <c r="Q808" s="47"/>
      <c r="R808" s="377"/>
      <c r="S808" s="463"/>
      <c r="T808" s="463"/>
    </row>
    <row r="809" spans="1:240" s="258" customFormat="1" ht="24" customHeight="1">
      <c r="A809" s="216"/>
      <c r="B809" s="273"/>
      <c r="C809" s="1692"/>
      <c r="D809" s="1693"/>
      <c r="E809" s="1693"/>
      <c r="F809" s="1693"/>
      <c r="G809" s="1693"/>
      <c r="H809" s="1693"/>
      <c r="I809" s="1693"/>
      <c r="J809" s="1693"/>
      <c r="K809" s="1693"/>
      <c r="L809" s="941"/>
      <c r="M809" s="1724"/>
      <c r="N809" s="1725"/>
      <c r="O809" s="1726" t="str">
        <f t="shared" si="14"/>
        <v/>
      </c>
      <c r="P809" s="1727"/>
      <c r="Q809" s="47"/>
      <c r="R809" s="377"/>
      <c r="S809" s="463"/>
      <c r="T809" s="463"/>
    </row>
    <row r="810" spans="1:240" s="258" customFormat="1" ht="24" customHeight="1">
      <c r="A810" s="216"/>
      <c r="B810" s="273"/>
      <c r="C810" s="1692"/>
      <c r="D810" s="1693"/>
      <c r="E810" s="1693"/>
      <c r="F810" s="1693"/>
      <c r="G810" s="1693"/>
      <c r="H810" s="1693"/>
      <c r="I810" s="1693"/>
      <c r="J810" s="1693"/>
      <c r="K810" s="1693"/>
      <c r="L810" s="941"/>
      <c r="M810" s="1724"/>
      <c r="N810" s="1725"/>
      <c r="O810" s="1726" t="str">
        <f t="shared" si="14"/>
        <v/>
      </c>
      <c r="P810" s="1727"/>
      <c r="Q810" s="47"/>
      <c r="R810" s="377"/>
      <c r="S810" s="463"/>
      <c r="T810" s="463"/>
    </row>
    <row r="811" spans="1:240" s="258" customFormat="1" ht="24" customHeight="1">
      <c r="A811" s="216"/>
      <c r="B811" s="273"/>
      <c r="C811" s="1692"/>
      <c r="D811" s="1693"/>
      <c r="E811" s="1693"/>
      <c r="F811" s="1693"/>
      <c r="G811" s="1693"/>
      <c r="H811" s="1693"/>
      <c r="I811" s="1693"/>
      <c r="J811" s="1693"/>
      <c r="K811" s="1693"/>
      <c r="L811" s="941"/>
      <c r="M811" s="1724"/>
      <c r="N811" s="1725"/>
      <c r="O811" s="1726" t="str">
        <f t="shared" si="14"/>
        <v/>
      </c>
      <c r="P811" s="1727"/>
      <c r="Q811" s="47"/>
      <c r="R811" s="377"/>
      <c r="S811" s="463"/>
      <c r="T811" s="463"/>
      <c r="IE811" s="21"/>
      <c r="IF811" s="21"/>
    </row>
    <row r="812" spans="1:240" s="258" customFormat="1" ht="24" customHeight="1">
      <c r="A812" s="216"/>
      <c r="B812" s="273"/>
      <c r="C812" s="1692"/>
      <c r="D812" s="1693"/>
      <c r="E812" s="1693"/>
      <c r="F812" s="1693"/>
      <c r="G812" s="1693"/>
      <c r="H812" s="1693"/>
      <c r="I812" s="1693"/>
      <c r="J812" s="1693"/>
      <c r="K812" s="1693"/>
      <c r="L812" s="941"/>
      <c r="M812" s="1724"/>
      <c r="N812" s="1725"/>
      <c r="O812" s="1726" t="str">
        <f t="shared" si="14"/>
        <v/>
      </c>
      <c r="P812" s="1727"/>
      <c r="Q812" s="47"/>
      <c r="R812" s="377"/>
      <c r="S812" s="463"/>
      <c r="T812" s="463"/>
    </row>
    <row r="813" spans="1:240" s="258" customFormat="1" ht="24" customHeight="1">
      <c r="A813" s="216"/>
      <c r="B813" s="273"/>
      <c r="C813" s="1692"/>
      <c r="D813" s="1693"/>
      <c r="E813" s="1693"/>
      <c r="F813" s="1693"/>
      <c r="G813" s="1693"/>
      <c r="H813" s="1693"/>
      <c r="I813" s="1693"/>
      <c r="J813" s="1693"/>
      <c r="K813" s="1693"/>
      <c r="L813" s="941"/>
      <c r="M813" s="1724"/>
      <c r="N813" s="1725"/>
      <c r="O813" s="1726" t="str">
        <f t="shared" si="14"/>
        <v/>
      </c>
      <c r="P813" s="1727"/>
      <c r="Q813" s="47"/>
      <c r="R813" s="377"/>
      <c r="S813" s="463"/>
      <c r="T813" s="463"/>
    </row>
    <row r="814" spans="1:240" s="258" customFormat="1" ht="24" customHeight="1">
      <c r="A814" s="216"/>
      <c r="B814" s="273"/>
      <c r="C814" s="1692"/>
      <c r="D814" s="1693"/>
      <c r="E814" s="1693"/>
      <c r="F814" s="1693"/>
      <c r="G814" s="1693"/>
      <c r="H814" s="1693"/>
      <c r="I814" s="1693"/>
      <c r="J814" s="1693"/>
      <c r="K814" s="1693"/>
      <c r="L814" s="941"/>
      <c r="M814" s="1724"/>
      <c r="N814" s="1725"/>
      <c r="O814" s="1726" t="str">
        <f t="shared" si="14"/>
        <v/>
      </c>
      <c r="P814" s="1727"/>
      <c r="Q814" s="47"/>
      <c r="R814" s="377"/>
      <c r="S814" s="463"/>
      <c r="T814" s="463"/>
    </row>
    <row r="815" spans="1:240" s="258" customFormat="1" ht="24" customHeight="1">
      <c r="A815" s="216"/>
      <c r="B815" s="273"/>
      <c r="C815" s="1692"/>
      <c r="D815" s="1693"/>
      <c r="E815" s="1693"/>
      <c r="F815" s="1693"/>
      <c r="G815" s="1693"/>
      <c r="H815" s="1693"/>
      <c r="I815" s="1693"/>
      <c r="J815" s="1693"/>
      <c r="K815" s="1693"/>
      <c r="L815" s="941"/>
      <c r="M815" s="1724"/>
      <c r="N815" s="1725"/>
      <c r="O815" s="1726" t="str">
        <f t="shared" si="14"/>
        <v/>
      </c>
      <c r="P815" s="1727"/>
      <c r="Q815" s="47"/>
      <c r="R815" s="377"/>
      <c r="S815" s="463"/>
      <c r="T815" s="463"/>
    </row>
    <row r="816" spans="1:240" s="258" customFormat="1" ht="24" customHeight="1">
      <c r="A816" s="216"/>
      <c r="B816" s="273"/>
      <c r="C816" s="1692"/>
      <c r="D816" s="1693"/>
      <c r="E816" s="1693"/>
      <c r="F816" s="1693"/>
      <c r="G816" s="1693"/>
      <c r="H816" s="1693"/>
      <c r="I816" s="1693"/>
      <c r="J816" s="1693"/>
      <c r="K816" s="1693"/>
      <c r="L816" s="941"/>
      <c r="M816" s="1724"/>
      <c r="N816" s="1725"/>
      <c r="O816" s="1726" t="str">
        <f t="shared" si="14"/>
        <v/>
      </c>
      <c r="P816" s="1727"/>
      <c r="Q816" s="47"/>
      <c r="R816" s="377"/>
      <c r="S816" s="463"/>
      <c r="T816" s="463"/>
    </row>
    <row r="817" spans="1:240" s="258" customFormat="1" ht="24" customHeight="1">
      <c r="A817" s="216"/>
      <c r="B817" s="273"/>
      <c r="C817" s="1692"/>
      <c r="D817" s="1693"/>
      <c r="E817" s="1693"/>
      <c r="F817" s="1693"/>
      <c r="G817" s="1693"/>
      <c r="H817" s="1693"/>
      <c r="I817" s="1693"/>
      <c r="J817" s="1693"/>
      <c r="K817" s="1693"/>
      <c r="L817" s="624"/>
      <c r="M817" s="1724"/>
      <c r="N817" s="1725"/>
      <c r="O817" s="1726" t="str">
        <f t="shared" si="14"/>
        <v/>
      </c>
      <c r="P817" s="1727"/>
      <c r="Q817" s="47"/>
      <c r="R817" s="377"/>
      <c r="S817" s="463"/>
      <c r="T817" s="463"/>
    </row>
    <row r="818" spans="1:240" s="258" customFormat="1" ht="24" customHeight="1">
      <c r="A818" s="216"/>
      <c r="B818" s="273"/>
      <c r="C818" s="1692"/>
      <c r="D818" s="1693"/>
      <c r="E818" s="1693"/>
      <c r="F818" s="1693"/>
      <c r="G818" s="1693"/>
      <c r="H818" s="1693"/>
      <c r="I818" s="1693"/>
      <c r="J818" s="1693"/>
      <c r="K818" s="1693"/>
      <c r="L818" s="624"/>
      <c r="M818" s="1724"/>
      <c r="N818" s="1725"/>
      <c r="O818" s="1726" t="str">
        <f t="shared" si="14"/>
        <v/>
      </c>
      <c r="P818" s="1727"/>
      <c r="Q818" s="47"/>
      <c r="R818" s="377"/>
      <c r="S818" s="463"/>
      <c r="T818" s="463"/>
    </row>
    <row r="819" spans="1:240" s="258" customFormat="1" ht="24" customHeight="1">
      <c r="A819" s="216"/>
      <c r="B819" s="273"/>
      <c r="C819" s="1692"/>
      <c r="D819" s="1693"/>
      <c r="E819" s="1693"/>
      <c r="F819" s="1693"/>
      <c r="G819" s="1693"/>
      <c r="H819" s="1693"/>
      <c r="I819" s="1693"/>
      <c r="J819" s="1693"/>
      <c r="K819" s="1693"/>
      <c r="L819" s="624"/>
      <c r="M819" s="1724"/>
      <c r="N819" s="1725"/>
      <c r="O819" s="1726" t="str">
        <f t="shared" si="14"/>
        <v/>
      </c>
      <c r="P819" s="1727"/>
      <c r="Q819" s="47"/>
      <c r="R819" s="377"/>
      <c r="S819" s="473"/>
      <c r="T819" s="463"/>
      <c r="IE819" s="72"/>
      <c r="IF819" s="21"/>
    </row>
    <row r="820" spans="1:240" s="258" customFormat="1" ht="24" customHeight="1">
      <c r="A820" s="216"/>
      <c r="B820" s="273"/>
      <c r="C820" s="1692"/>
      <c r="D820" s="1693"/>
      <c r="E820" s="1693"/>
      <c r="F820" s="1693"/>
      <c r="G820" s="1693"/>
      <c r="H820" s="1693"/>
      <c r="I820" s="1693"/>
      <c r="J820" s="1693"/>
      <c r="K820" s="1693"/>
      <c r="L820" s="624"/>
      <c r="M820" s="1724"/>
      <c r="N820" s="1725"/>
      <c r="O820" s="1726" t="str">
        <f t="shared" si="14"/>
        <v/>
      </c>
      <c r="P820" s="1727"/>
      <c r="Q820" s="47"/>
      <c r="R820" s="377"/>
      <c r="S820" s="473"/>
      <c r="T820" s="463"/>
      <c r="IE820" s="72"/>
      <c r="IF820" s="21"/>
    </row>
    <row r="821" spans="1:240" s="258" customFormat="1" ht="24" customHeight="1">
      <c r="A821" s="216"/>
      <c r="B821" s="273"/>
      <c r="C821" s="1692"/>
      <c r="D821" s="1693"/>
      <c r="E821" s="1693"/>
      <c r="F821" s="1693"/>
      <c r="G821" s="1693"/>
      <c r="H821" s="1693"/>
      <c r="I821" s="1693"/>
      <c r="J821" s="1693"/>
      <c r="K821" s="1693"/>
      <c r="L821" s="624"/>
      <c r="M821" s="1724"/>
      <c r="N821" s="1725"/>
      <c r="O821" s="1726" t="str">
        <f t="shared" si="14"/>
        <v/>
      </c>
      <c r="P821" s="1727"/>
      <c r="Q821" s="47"/>
      <c r="R821" s="377"/>
      <c r="S821" s="473"/>
      <c r="T821" s="463"/>
      <c r="IE821" s="72"/>
      <c r="IF821" s="21"/>
    </row>
    <row r="822" spans="1:240" s="258" customFormat="1" ht="24" customHeight="1">
      <c r="A822" s="216"/>
      <c r="B822" s="273"/>
      <c r="C822" s="1692"/>
      <c r="D822" s="1693"/>
      <c r="E822" s="1693"/>
      <c r="F822" s="1693"/>
      <c r="G822" s="1693"/>
      <c r="H822" s="1693"/>
      <c r="I822" s="1693"/>
      <c r="J822" s="1693"/>
      <c r="K822" s="1693"/>
      <c r="L822" s="624"/>
      <c r="M822" s="1724"/>
      <c r="N822" s="1725"/>
      <c r="O822" s="1726" t="str">
        <f t="shared" si="14"/>
        <v/>
      </c>
      <c r="P822" s="1727"/>
      <c r="Q822" s="47"/>
      <c r="R822" s="377"/>
      <c r="S822" s="473"/>
      <c r="T822" s="463"/>
      <c r="IE822" s="72"/>
      <c r="IF822" s="21"/>
    </row>
    <row r="823" spans="1:240" s="258" customFormat="1" ht="24" customHeight="1">
      <c r="A823" s="216"/>
      <c r="B823" s="273"/>
      <c r="C823" s="1692"/>
      <c r="D823" s="1693"/>
      <c r="E823" s="1693"/>
      <c r="F823" s="1693"/>
      <c r="G823" s="1693"/>
      <c r="H823" s="1693"/>
      <c r="I823" s="1693"/>
      <c r="J823" s="1693"/>
      <c r="K823" s="1693"/>
      <c r="L823" s="941"/>
      <c r="M823" s="1724"/>
      <c r="N823" s="1725"/>
      <c r="O823" s="1726" t="str">
        <f t="shared" si="14"/>
        <v/>
      </c>
      <c r="P823" s="1727"/>
      <c r="Q823" s="47"/>
      <c r="R823" s="377"/>
      <c r="S823" s="473"/>
      <c r="T823" s="463"/>
      <c r="IE823" s="72"/>
      <c r="IF823" s="21"/>
    </row>
    <row r="824" spans="1:240" s="258" customFormat="1" ht="24" customHeight="1">
      <c r="A824" s="216"/>
      <c r="B824" s="273"/>
      <c r="C824" s="1692"/>
      <c r="D824" s="1693"/>
      <c r="E824" s="1693"/>
      <c r="F824" s="1693"/>
      <c r="G824" s="1693"/>
      <c r="H824" s="1693"/>
      <c r="I824" s="1693"/>
      <c r="J824" s="1693"/>
      <c r="K824" s="1693"/>
      <c r="L824" s="941"/>
      <c r="M824" s="1724"/>
      <c r="N824" s="1725"/>
      <c r="O824" s="1726" t="str">
        <f t="shared" si="14"/>
        <v/>
      </c>
      <c r="P824" s="1727"/>
      <c r="Q824" s="47"/>
      <c r="R824" s="377"/>
      <c r="S824" s="463"/>
      <c r="T824" s="463"/>
      <c r="IE824" s="72"/>
      <c r="IF824" s="21"/>
    </row>
    <row r="825" spans="1:240" s="258" customFormat="1" ht="24" customHeight="1">
      <c r="A825" s="216"/>
      <c r="B825" s="273"/>
      <c r="C825" s="1692"/>
      <c r="D825" s="1693"/>
      <c r="E825" s="1693"/>
      <c r="F825" s="1693"/>
      <c r="G825" s="1693"/>
      <c r="H825" s="1693"/>
      <c r="I825" s="1693"/>
      <c r="J825" s="1693"/>
      <c r="K825" s="1693"/>
      <c r="L825" s="941"/>
      <c r="M825" s="1724"/>
      <c r="N825" s="1725"/>
      <c r="O825" s="1726" t="str">
        <f t="shared" si="14"/>
        <v/>
      </c>
      <c r="P825" s="1727"/>
      <c r="Q825" s="47"/>
      <c r="R825" s="377"/>
      <c r="S825" s="463"/>
      <c r="T825" s="463"/>
      <c r="IE825" s="21"/>
      <c r="IF825" s="21"/>
    </row>
    <row r="826" spans="1:240" s="258" customFormat="1" ht="24" customHeight="1">
      <c r="A826" s="216"/>
      <c r="B826" s="273"/>
      <c r="C826" s="1692"/>
      <c r="D826" s="1693"/>
      <c r="E826" s="1693"/>
      <c r="F826" s="1693"/>
      <c r="G826" s="1693"/>
      <c r="H826" s="1693"/>
      <c r="I826" s="1693"/>
      <c r="J826" s="1693"/>
      <c r="K826" s="1693"/>
      <c r="L826" s="941"/>
      <c r="M826" s="1724"/>
      <c r="N826" s="1725"/>
      <c r="O826" s="1726" t="str">
        <f t="shared" si="14"/>
        <v/>
      </c>
      <c r="P826" s="1727"/>
      <c r="Q826" s="47"/>
      <c r="R826" s="377"/>
      <c r="S826" s="463"/>
      <c r="T826" s="463"/>
      <c r="IE826" s="21"/>
      <c r="IF826" s="21"/>
    </row>
    <row r="827" spans="1:240" s="258" customFormat="1" ht="24" customHeight="1">
      <c r="A827" s="216"/>
      <c r="B827" s="273"/>
      <c r="C827" s="1692"/>
      <c r="D827" s="1693"/>
      <c r="E827" s="1693"/>
      <c r="F827" s="1693"/>
      <c r="G827" s="1693"/>
      <c r="H827" s="1693"/>
      <c r="I827" s="1693"/>
      <c r="J827" s="1693"/>
      <c r="K827" s="1693"/>
      <c r="L827" s="941"/>
      <c r="M827" s="1724"/>
      <c r="N827" s="1725"/>
      <c r="O827" s="1726" t="str">
        <f t="shared" si="14"/>
        <v/>
      </c>
      <c r="P827" s="1727"/>
      <c r="Q827" s="47"/>
      <c r="R827" s="377"/>
      <c r="S827" s="463"/>
      <c r="T827" s="463"/>
    </row>
    <row r="828" spans="1:240" s="258" customFormat="1" ht="24" customHeight="1">
      <c r="A828" s="216"/>
      <c r="B828" s="273"/>
      <c r="C828" s="1692"/>
      <c r="D828" s="1693"/>
      <c r="E828" s="1693"/>
      <c r="F828" s="1693"/>
      <c r="G828" s="1693"/>
      <c r="H828" s="1693"/>
      <c r="I828" s="1693"/>
      <c r="J828" s="1693"/>
      <c r="K828" s="1693"/>
      <c r="L828" s="941"/>
      <c r="M828" s="1724"/>
      <c r="N828" s="1725"/>
      <c r="O828" s="1726" t="str">
        <f t="shared" si="14"/>
        <v/>
      </c>
      <c r="P828" s="1727"/>
      <c r="Q828" s="47"/>
      <c r="R828" s="377"/>
      <c r="S828" s="463"/>
      <c r="T828" s="463"/>
    </row>
    <row r="829" spans="1:240" s="258" customFormat="1" ht="24" customHeight="1">
      <c r="A829" s="216"/>
      <c r="B829" s="273"/>
      <c r="C829" s="1692"/>
      <c r="D829" s="1693"/>
      <c r="E829" s="1693"/>
      <c r="F829" s="1693"/>
      <c r="G829" s="1693"/>
      <c r="H829" s="1693"/>
      <c r="I829" s="1693"/>
      <c r="J829" s="1693"/>
      <c r="K829" s="1693"/>
      <c r="L829" s="941"/>
      <c r="M829" s="1724"/>
      <c r="N829" s="1725"/>
      <c r="O829" s="1726" t="str">
        <f t="shared" si="14"/>
        <v/>
      </c>
      <c r="P829" s="1727"/>
      <c r="Q829" s="47"/>
      <c r="R829" s="377"/>
      <c r="S829" s="463"/>
      <c r="T829" s="463"/>
    </row>
    <row r="830" spans="1:240" s="258" customFormat="1" ht="24" customHeight="1">
      <c r="A830" s="216"/>
      <c r="B830" s="273"/>
      <c r="C830" s="1692"/>
      <c r="D830" s="1693"/>
      <c r="E830" s="1693"/>
      <c r="F830" s="1693"/>
      <c r="G830" s="1693"/>
      <c r="H830" s="1693"/>
      <c r="I830" s="1693"/>
      <c r="J830" s="1693"/>
      <c r="K830" s="1693"/>
      <c r="L830" s="941"/>
      <c r="M830" s="1724"/>
      <c r="N830" s="1725"/>
      <c r="O830" s="1726" t="str">
        <f t="shared" si="14"/>
        <v/>
      </c>
      <c r="P830" s="1727"/>
      <c r="Q830" s="47"/>
      <c r="R830" s="377"/>
      <c r="S830" s="463"/>
      <c r="T830" s="463"/>
    </row>
    <row r="831" spans="1:240" s="258" customFormat="1" ht="24" customHeight="1">
      <c r="A831" s="216"/>
      <c r="B831" s="273"/>
      <c r="C831" s="1692"/>
      <c r="D831" s="1693"/>
      <c r="E831" s="1693"/>
      <c r="F831" s="1693"/>
      <c r="G831" s="1693"/>
      <c r="H831" s="1693"/>
      <c r="I831" s="1693"/>
      <c r="J831" s="1693"/>
      <c r="K831" s="1693"/>
      <c r="L831" s="941"/>
      <c r="M831" s="1724"/>
      <c r="N831" s="1725"/>
      <c r="O831" s="1726" t="str">
        <f t="shared" si="14"/>
        <v/>
      </c>
      <c r="P831" s="1727"/>
      <c r="Q831" s="47"/>
      <c r="R831" s="377"/>
      <c r="S831" s="463"/>
      <c r="T831" s="463"/>
    </row>
    <row r="832" spans="1:240" s="258" customFormat="1" ht="24" customHeight="1">
      <c r="A832" s="216"/>
      <c r="B832" s="273"/>
      <c r="C832" s="1692"/>
      <c r="D832" s="1693"/>
      <c r="E832" s="1693"/>
      <c r="F832" s="1693"/>
      <c r="G832" s="1693"/>
      <c r="H832" s="1693"/>
      <c r="I832" s="1693"/>
      <c r="J832" s="1693"/>
      <c r="K832" s="1693"/>
      <c r="L832" s="941"/>
      <c r="M832" s="1724"/>
      <c r="N832" s="1725"/>
      <c r="O832" s="1726" t="str">
        <f t="shared" si="14"/>
        <v/>
      </c>
      <c r="P832" s="1727"/>
      <c r="Q832" s="47"/>
      <c r="R832" s="377"/>
      <c r="S832" s="463"/>
      <c r="T832" s="463"/>
      <c r="IE832" s="21"/>
      <c r="IF832" s="21"/>
    </row>
    <row r="833" spans="1:20" s="258" customFormat="1" ht="24" customHeight="1">
      <c r="A833" s="216"/>
      <c r="B833" s="273"/>
      <c r="C833" s="1692"/>
      <c r="D833" s="1693"/>
      <c r="E833" s="1693"/>
      <c r="F833" s="1693"/>
      <c r="G833" s="1693"/>
      <c r="H833" s="1693"/>
      <c r="I833" s="1693"/>
      <c r="J833" s="1693"/>
      <c r="K833" s="1693"/>
      <c r="L833" s="941"/>
      <c r="M833" s="1724"/>
      <c r="N833" s="1725"/>
      <c r="O833" s="1726" t="str">
        <f t="shared" si="14"/>
        <v/>
      </c>
      <c r="P833" s="1727"/>
      <c r="Q833" s="47"/>
      <c r="R833" s="377"/>
      <c r="S833" s="463"/>
      <c r="T833" s="463"/>
    </row>
    <row r="834" spans="1:20" s="258" customFormat="1" ht="24" customHeight="1">
      <c r="A834" s="216"/>
      <c r="B834" s="273"/>
      <c r="C834" s="1692"/>
      <c r="D834" s="1693"/>
      <c r="E834" s="1693"/>
      <c r="F834" s="1693"/>
      <c r="G834" s="1693"/>
      <c r="H834" s="1693"/>
      <c r="I834" s="1693"/>
      <c r="J834" s="1693"/>
      <c r="K834" s="1693"/>
      <c r="L834" s="941"/>
      <c r="M834" s="1724"/>
      <c r="N834" s="1725"/>
      <c r="O834" s="1726" t="str">
        <f t="shared" si="14"/>
        <v/>
      </c>
      <c r="P834" s="1727"/>
      <c r="Q834" s="47"/>
      <c r="R834" s="377"/>
      <c r="S834" s="463"/>
      <c r="T834" s="463"/>
    </row>
    <row r="835" spans="1:20" s="258" customFormat="1" ht="24" customHeight="1">
      <c r="A835" s="216"/>
      <c r="B835" s="273"/>
      <c r="C835" s="1692"/>
      <c r="D835" s="1693"/>
      <c r="E835" s="1693"/>
      <c r="F835" s="1693"/>
      <c r="G835" s="1693"/>
      <c r="H835" s="1693"/>
      <c r="I835" s="1693"/>
      <c r="J835" s="1693"/>
      <c r="K835" s="1693"/>
      <c r="L835" s="941"/>
      <c r="M835" s="1724"/>
      <c r="N835" s="1725"/>
      <c r="O835" s="1726" t="str">
        <f t="shared" si="14"/>
        <v/>
      </c>
      <c r="P835" s="1727"/>
      <c r="Q835" s="47"/>
      <c r="R835" s="377"/>
      <c r="S835" s="463"/>
      <c r="T835" s="463"/>
    </row>
    <row r="836" spans="1:20" s="258" customFormat="1" ht="24" customHeight="1">
      <c r="A836" s="216"/>
      <c r="B836" s="273"/>
      <c r="C836" s="1692"/>
      <c r="D836" s="1693"/>
      <c r="E836" s="1693"/>
      <c r="F836" s="1693"/>
      <c r="G836" s="1693"/>
      <c r="H836" s="1693"/>
      <c r="I836" s="1693"/>
      <c r="J836" s="1693"/>
      <c r="K836" s="1693"/>
      <c r="L836" s="941"/>
      <c r="M836" s="1724"/>
      <c r="N836" s="1725"/>
      <c r="O836" s="1726" t="str">
        <f t="shared" si="14"/>
        <v/>
      </c>
      <c r="P836" s="1727"/>
      <c r="Q836" s="47"/>
      <c r="R836" s="377"/>
      <c r="S836" s="463"/>
      <c r="T836" s="463"/>
    </row>
    <row r="837" spans="1:20" s="258" customFormat="1" ht="24" customHeight="1">
      <c r="A837" s="216"/>
      <c r="B837" s="273"/>
      <c r="C837" s="1692"/>
      <c r="D837" s="1693"/>
      <c r="E837" s="1693"/>
      <c r="F837" s="1693"/>
      <c r="G837" s="1693"/>
      <c r="H837" s="1693"/>
      <c r="I837" s="1693"/>
      <c r="J837" s="1693"/>
      <c r="K837" s="1693"/>
      <c r="L837" s="941"/>
      <c r="M837" s="1724"/>
      <c r="N837" s="1725"/>
      <c r="O837" s="1726" t="str">
        <f t="shared" si="14"/>
        <v/>
      </c>
      <c r="P837" s="1727"/>
      <c r="Q837" s="47"/>
      <c r="R837" s="377"/>
      <c r="S837" s="463"/>
      <c r="T837" s="463"/>
    </row>
    <row r="838" spans="1:20" s="258" customFormat="1" ht="24" customHeight="1">
      <c r="A838" s="216"/>
      <c r="B838" s="273"/>
      <c r="C838" s="1692"/>
      <c r="D838" s="1693"/>
      <c r="E838" s="1693"/>
      <c r="F838" s="1693"/>
      <c r="G838" s="1693"/>
      <c r="H838" s="1693"/>
      <c r="I838" s="1693"/>
      <c r="J838" s="1693"/>
      <c r="K838" s="1693"/>
      <c r="L838" s="941"/>
      <c r="M838" s="1724"/>
      <c r="N838" s="1725"/>
      <c r="O838" s="1726" t="str">
        <f t="shared" si="14"/>
        <v/>
      </c>
      <c r="P838" s="1727"/>
      <c r="Q838" s="47"/>
      <c r="R838" s="377"/>
      <c r="S838" s="463"/>
      <c r="T838" s="463"/>
    </row>
    <row r="839" spans="1:20" s="258" customFormat="1" ht="24" customHeight="1">
      <c r="A839" s="216"/>
      <c r="B839" s="273"/>
      <c r="C839" s="1692"/>
      <c r="D839" s="1693"/>
      <c r="E839" s="1693"/>
      <c r="F839" s="1693"/>
      <c r="G839" s="1693"/>
      <c r="H839" s="1693"/>
      <c r="I839" s="1693"/>
      <c r="J839" s="1693"/>
      <c r="K839" s="1693"/>
      <c r="L839" s="941"/>
      <c r="M839" s="1724"/>
      <c r="N839" s="1725"/>
      <c r="O839" s="1726" t="str">
        <f t="shared" si="14"/>
        <v/>
      </c>
      <c r="P839" s="1727"/>
      <c r="Q839" s="47"/>
      <c r="R839" s="377"/>
      <c r="S839" s="463"/>
      <c r="T839" s="463"/>
    </row>
    <row r="840" spans="1:20" s="258" customFormat="1" ht="24" customHeight="1">
      <c r="A840" s="216"/>
      <c r="B840" s="273"/>
      <c r="C840" s="1692"/>
      <c r="D840" s="1693"/>
      <c r="E840" s="1693"/>
      <c r="F840" s="1693"/>
      <c r="G840" s="1693"/>
      <c r="H840" s="1693"/>
      <c r="I840" s="1693"/>
      <c r="J840" s="1693"/>
      <c r="K840" s="1693"/>
      <c r="L840" s="941"/>
      <c r="M840" s="1724"/>
      <c r="N840" s="1725"/>
      <c r="O840" s="1726" t="str">
        <f t="shared" si="14"/>
        <v/>
      </c>
      <c r="P840" s="1727"/>
      <c r="Q840" s="47"/>
      <c r="R840" s="377"/>
      <c r="S840" s="463"/>
      <c r="T840" s="463"/>
    </row>
    <row r="841" spans="1:20" s="258" customFormat="1" ht="24" customHeight="1">
      <c r="A841" s="216"/>
      <c r="B841" s="273"/>
      <c r="C841" s="1692"/>
      <c r="D841" s="1693"/>
      <c r="E841" s="1693"/>
      <c r="F841" s="1693"/>
      <c r="G841" s="1693"/>
      <c r="H841" s="1693"/>
      <c r="I841" s="1693"/>
      <c r="J841" s="1693"/>
      <c r="K841" s="1693"/>
      <c r="L841" s="941"/>
      <c r="M841" s="1724"/>
      <c r="N841" s="1725"/>
      <c r="O841" s="1726" t="str">
        <f t="shared" si="14"/>
        <v/>
      </c>
      <c r="P841" s="1727"/>
      <c r="Q841" s="47"/>
      <c r="R841" s="377"/>
      <c r="S841" s="463"/>
      <c r="T841" s="463"/>
    </row>
    <row r="842" spans="1:20" s="258" customFormat="1" ht="24" customHeight="1">
      <c r="A842" s="216"/>
      <c r="B842" s="273"/>
      <c r="C842" s="1692"/>
      <c r="D842" s="1693"/>
      <c r="E842" s="1693"/>
      <c r="F842" s="1693"/>
      <c r="G842" s="1693"/>
      <c r="H842" s="1693"/>
      <c r="I842" s="1693"/>
      <c r="J842" s="1693"/>
      <c r="K842" s="1693"/>
      <c r="L842" s="941"/>
      <c r="M842" s="1724"/>
      <c r="N842" s="1725"/>
      <c r="O842" s="1726" t="str">
        <f t="shared" si="14"/>
        <v/>
      </c>
      <c r="P842" s="1727"/>
      <c r="Q842" s="47"/>
      <c r="R842" s="377"/>
      <c r="S842" s="463"/>
      <c r="T842" s="463"/>
    </row>
    <row r="843" spans="1:20" s="258" customFormat="1" ht="24" customHeight="1">
      <c r="A843" s="216"/>
      <c r="B843" s="273"/>
      <c r="C843" s="1692"/>
      <c r="D843" s="1693"/>
      <c r="E843" s="1693"/>
      <c r="F843" s="1693"/>
      <c r="G843" s="1693"/>
      <c r="H843" s="1693"/>
      <c r="I843" s="1693"/>
      <c r="J843" s="1693"/>
      <c r="K843" s="1693"/>
      <c r="L843" s="941"/>
      <c r="M843" s="1724"/>
      <c r="N843" s="1725"/>
      <c r="O843" s="1726" t="str">
        <f t="shared" si="14"/>
        <v/>
      </c>
      <c r="P843" s="1727"/>
      <c r="Q843" s="47"/>
      <c r="R843" s="377"/>
      <c r="S843" s="463"/>
      <c r="T843" s="463"/>
    </row>
    <row r="844" spans="1:20" s="258" customFormat="1" ht="6" customHeight="1">
      <c r="A844" s="216"/>
      <c r="B844" s="62"/>
      <c r="C844" s="832"/>
      <c r="D844" s="832"/>
      <c r="E844" s="831"/>
      <c r="F844" s="831"/>
      <c r="G844" s="831"/>
      <c r="H844" s="831"/>
      <c r="I844" s="831"/>
      <c r="J844" s="831"/>
      <c r="K844" s="832"/>
      <c r="L844" s="831"/>
      <c r="M844" s="51"/>
      <c r="N844" s="51"/>
      <c r="O844" s="51"/>
      <c r="P844" s="51"/>
      <c r="Q844" s="51"/>
      <c r="R844" s="379"/>
      <c r="S844" s="463"/>
      <c r="T844" s="463"/>
    </row>
    <row r="845" spans="1:20" ht="24" customHeight="1">
      <c r="A845" s="550"/>
      <c r="B845" s="1720" t="s">
        <v>6</v>
      </c>
      <c r="C845" s="1728"/>
      <c r="D845" s="1728"/>
      <c r="E845" s="1728"/>
      <c r="F845" s="1728"/>
      <c r="G845" s="1728"/>
      <c r="H845" s="1728"/>
      <c r="I845" s="1728"/>
      <c r="J845" s="1728"/>
      <c r="K845" s="1728"/>
      <c r="L845" s="1728"/>
      <c r="M845" s="1721"/>
      <c r="N845" s="1721"/>
      <c r="O845" s="1721"/>
      <c r="P845" s="1721"/>
      <c r="Q845" s="1722"/>
      <c r="R845" s="550"/>
    </row>
    <row r="846" spans="1:20">
      <c r="A846" s="550"/>
      <c r="B846" s="224" t="str">
        <f>B792</f>
        <v>FAPESP,  SETEMBRO DE 2015</v>
      </c>
      <c r="C846" s="832"/>
      <c r="D846" s="832"/>
      <c r="E846" s="831"/>
      <c r="F846" s="831"/>
      <c r="G846" s="831"/>
      <c r="H846" s="831"/>
      <c r="I846" s="831"/>
      <c r="J846" s="831"/>
      <c r="K846" s="832"/>
      <c r="L846" s="831"/>
      <c r="O846" s="1723">
        <v>3</v>
      </c>
      <c r="P846" s="1723"/>
      <c r="Q846" s="1723"/>
      <c r="R846" s="550"/>
    </row>
    <row r="847" spans="1:20" ht="18">
      <c r="A847" s="550"/>
      <c r="B847" s="310" t="str">
        <f>B793</f>
        <v>4- MATERIAL DE CONSUMO IMPORTADO</v>
      </c>
      <c r="C847" s="832"/>
      <c r="D847" s="832"/>
      <c r="E847" s="831"/>
      <c r="F847" s="831"/>
      <c r="G847" s="831"/>
      <c r="H847" s="831"/>
      <c r="I847" s="831"/>
      <c r="J847" s="831"/>
      <c r="K847" s="832"/>
      <c r="L847" s="831"/>
      <c r="R847" s="550"/>
      <c r="S847" s="474"/>
    </row>
    <row r="848" spans="1:20" s="87" customFormat="1" ht="14.25" customHeight="1">
      <c r="A848" s="370"/>
      <c r="B848" s="1686" t="s">
        <v>1</v>
      </c>
      <c r="C848" s="1730" t="s">
        <v>8</v>
      </c>
      <c r="D848" s="1731"/>
      <c r="E848" s="1731"/>
      <c r="F848" s="1731"/>
      <c r="G848" s="1731"/>
      <c r="H848" s="1731"/>
      <c r="I848" s="1731"/>
      <c r="J848" s="1731"/>
      <c r="K848" s="1731"/>
      <c r="L848" s="1644" t="s">
        <v>53</v>
      </c>
      <c r="M848" s="1653" t="s">
        <v>118</v>
      </c>
      <c r="N848" s="1634"/>
      <c r="O848" s="1671" t="s">
        <v>119</v>
      </c>
      <c r="P848" s="1672"/>
      <c r="Q848" s="1739" t="s">
        <v>2</v>
      </c>
      <c r="R848" s="349"/>
      <c r="S848" s="472"/>
      <c r="T848" s="468"/>
    </row>
    <row r="849" spans="1:240" s="87" customFormat="1" ht="17.25" customHeight="1">
      <c r="A849" s="370"/>
      <c r="B849" s="1729"/>
      <c r="C849" s="1732"/>
      <c r="D849" s="1733"/>
      <c r="E849" s="1733"/>
      <c r="F849" s="1733"/>
      <c r="G849" s="1733"/>
      <c r="H849" s="1733"/>
      <c r="I849" s="1733"/>
      <c r="J849" s="1733"/>
      <c r="K849" s="1733"/>
      <c r="L849" s="1734"/>
      <c r="M849" s="1735"/>
      <c r="N849" s="1736"/>
      <c r="O849" s="1737"/>
      <c r="P849" s="1738"/>
      <c r="Q849" s="1739"/>
      <c r="R849" s="349"/>
      <c r="S849" s="472"/>
      <c r="T849" s="468"/>
    </row>
    <row r="850" spans="1:240" s="258" customFormat="1" ht="24" customHeight="1">
      <c r="A850" s="216"/>
      <c r="B850" s="273"/>
      <c r="C850" s="1692"/>
      <c r="D850" s="1693"/>
      <c r="E850" s="1693"/>
      <c r="F850" s="1693"/>
      <c r="G850" s="1693"/>
      <c r="H850" s="1693"/>
      <c r="I850" s="1693"/>
      <c r="J850" s="1693"/>
      <c r="K850" s="1693"/>
      <c r="L850" s="941"/>
      <c r="M850" s="1724"/>
      <c r="N850" s="1725"/>
      <c r="O850" s="1726" t="str">
        <f t="shared" ref="O850:O897" si="15">IF(ISERROR(INDEX($T$697:$T$702,MATCH(L850,$S$697:$S$702,0))*M850),"",INDEX($T$697:$T$702,MATCH(L850,$S$697:$S$702,0))*M850)</f>
        <v/>
      </c>
      <c r="P850" s="1727"/>
      <c r="Q850" s="47"/>
      <c r="R850" s="377"/>
      <c r="S850" s="473"/>
      <c r="T850" s="463"/>
      <c r="IE850" s="72"/>
      <c r="IF850" s="21"/>
    </row>
    <row r="851" spans="1:240" s="258" customFormat="1" ht="24" customHeight="1">
      <c r="A851" s="216"/>
      <c r="B851" s="273"/>
      <c r="C851" s="1692"/>
      <c r="D851" s="1693"/>
      <c r="E851" s="1693"/>
      <c r="F851" s="1693"/>
      <c r="G851" s="1693"/>
      <c r="H851" s="1693"/>
      <c r="I851" s="1693"/>
      <c r="J851" s="1693"/>
      <c r="K851" s="1693"/>
      <c r="L851" s="941"/>
      <c r="M851" s="1724"/>
      <c r="N851" s="1725"/>
      <c r="O851" s="1726" t="str">
        <f t="shared" si="15"/>
        <v/>
      </c>
      <c r="P851" s="1727"/>
      <c r="Q851" s="47"/>
      <c r="R851" s="377"/>
      <c r="S851" s="473"/>
      <c r="T851" s="463"/>
      <c r="IE851" s="72"/>
      <c r="IF851" s="21"/>
    </row>
    <row r="852" spans="1:240" s="258" customFormat="1" ht="24" customHeight="1">
      <c r="A852" s="216"/>
      <c r="B852" s="273"/>
      <c r="C852" s="1692"/>
      <c r="D852" s="1693"/>
      <c r="E852" s="1693"/>
      <c r="F852" s="1693"/>
      <c r="G852" s="1693"/>
      <c r="H852" s="1693"/>
      <c r="I852" s="1693"/>
      <c r="J852" s="1693"/>
      <c r="K852" s="1693"/>
      <c r="L852" s="941"/>
      <c r="M852" s="1724"/>
      <c r="N852" s="1725"/>
      <c r="O852" s="1726" t="str">
        <f t="shared" si="15"/>
        <v/>
      </c>
      <c r="P852" s="1727"/>
      <c r="Q852" s="47"/>
      <c r="R852" s="377"/>
      <c r="S852" s="473"/>
      <c r="T852" s="463"/>
      <c r="IE852" s="72"/>
      <c r="IF852" s="21"/>
    </row>
    <row r="853" spans="1:240" s="258" customFormat="1" ht="24" customHeight="1">
      <c r="A853" s="216"/>
      <c r="B853" s="273"/>
      <c r="C853" s="1692"/>
      <c r="D853" s="1693"/>
      <c r="E853" s="1693"/>
      <c r="F853" s="1693"/>
      <c r="G853" s="1693"/>
      <c r="H853" s="1693"/>
      <c r="I853" s="1693"/>
      <c r="J853" s="1693"/>
      <c r="K853" s="1693"/>
      <c r="L853" s="941"/>
      <c r="M853" s="1724"/>
      <c r="N853" s="1725"/>
      <c r="O853" s="1726" t="str">
        <f t="shared" si="15"/>
        <v/>
      </c>
      <c r="P853" s="1727"/>
      <c r="Q853" s="47"/>
      <c r="R853" s="377"/>
      <c r="S853" s="473"/>
      <c r="T853" s="463"/>
      <c r="IE853" s="72"/>
      <c r="IF853" s="21"/>
    </row>
    <row r="854" spans="1:240" s="258" customFormat="1" ht="24" customHeight="1">
      <c r="A854" s="216"/>
      <c r="B854" s="273"/>
      <c r="C854" s="1692"/>
      <c r="D854" s="1693"/>
      <c r="E854" s="1693"/>
      <c r="F854" s="1693"/>
      <c r="G854" s="1693"/>
      <c r="H854" s="1693"/>
      <c r="I854" s="1693"/>
      <c r="J854" s="1693"/>
      <c r="K854" s="1693"/>
      <c r="L854" s="941"/>
      <c r="M854" s="1724"/>
      <c r="N854" s="1725"/>
      <c r="O854" s="1726" t="str">
        <f t="shared" si="15"/>
        <v/>
      </c>
      <c r="P854" s="1727"/>
      <c r="Q854" s="47"/>
      <c r="R854" s="377"/>
      <c r="S854" s="473"/>
      <c r="T854" s="463"/>
      <c r="IE854" s="72"/>
      <c r="IF854" s="21"/>
    </row>
    <row r="855" spans="1:240" s="258" customFormat="1" ht="24" customHeight="1">
      <c r="A855" s="216"/>
      <c r="B855" s="273"/>
      <c r="C855" s="1692"/>
      <c r="D855" s="1693"/>
      <c r="E855" s="1693"/>
      <c r="F855" s="1693"/>
      <c r="G855" s="1693"/>
      <c r="H855" s="1693"/>
      <c r="I855" s="1693"/>
      <c r="J855" s="1693"/>
      <c r="K855" s="1693"/>
      <c r="L855" s="941"/>
      <c r="M855" s="1724"/>
      <c r="N855" s="1725"/>
      <c r="O855" s="1726" t="str">
        <f t="shared" si="15"/>
        <v/>
      </c>
      <c r="P855" s="1727"/>
      <c r="Q855" s="47"/>
      <c r="R855" s="377"/>
      <c r="S855" s="463"/>
      <c r="T855" s="463"/>
      <c r="IE855" s="72"/>
      <c r="IF855" s="21"/>
    </row>
    <row r="856" spans="1:240" s="258" customFormat="1" ht="24" customHeight="1">
      <c r="A856" s="216"/>
      <c r="B856" s="273"/>
      <c r="C856" s="1692"/>
      <c r="D856" s="1693"/>
      <c r="E856" s="1693"/>
      <c r="F856" s="1693"/>
      <c r="G856" s="1693"/>
      <c r="H856" s="1693"/>
      <c r="I856" s="1693"/>
      <c r="J856" s="1693"/>
      <c r="K856" s="1693"/>
      <c r="L856" s="941"/>
      <c r="M856" s="1724"/>
      <c r="N856" s="1725"/>
      <c r="O856" s="1726" t="str">
        <f t="shared" si="15"/>
        <v/>
      </c>
      <c r="P856" s="1727"/>
      <c r="Q856" s="47"/>
      <c r="R856" s="377"/>
      <c r="S856" s="463"/>
      <c r="T856" s="463"/>
      <c r="IE856" s="21"/>
      <c r="IF856" s="21"/>
    </row>
    <row r="857" spans="1:240" s="258" customFormat="1" ht="24" customHeight="1">
      <c r="A857" s="216"/>
      <c r="B857" s="273"/>
      <c r="C857" s="1692"/>
      <c r="D857" s="1693"/>
      <c r="E857" s="1693"/>
      <c r="F857" s="1693"/>
      <c r="G857" s="1693"/>
      <c r="H857" s="1693"/>
      <c r="I857" s="1693"/>
      <c r="J857" s="1693"/>
      <c r="K857" s="1693"/>
      <c r="L857" s="941"/>
      <c r="M857" s="1724"/>
      <c r="N857" s="1725"/>
      <c r="O857" s="1726" t="str">
        <f t="shared" si="15"/>
        <v/>
      </c>
      <c r="P857" s="1727"/>
      <c r="Q857" s="47"/>
      <c r="R857" s="377"/>
      <c r="S857" s="463"/>
      <c r="T857" s="463"/>
      <c r="IE857" s="21"/>
      <c r="IF857" s="21"/>
    </row>
    <row r="858" spans="1:240" s="258" customFormat="1" ht="24" customHeight="1">
      <c r="A858" s="216"/>
      <c r="B858" s="273"/>
      <c r="C858" s="1692"/>
      <c r="D858" s="1693"/>
      <c r="E858" s="1693"/>
      <c r="F858" s="1693"/>
      <c r="G858" s="1693"/>
      <c r="H858" s="1693"/>
      <c r="I858" s="1693"/>
      <c r="J858" s="1693"/>
      <c r="K858" s="1693"/>
      <c r="L858" s="941"/>
      <c r="M858" s="1724"/>
      <c r="N858" s="1725"/>
      <c r="O858" s="1726" t="str">
        <f t="shared" si="15"/>
        <v/>
      </c>
      <c r="P858" s="1727"/>
      <c r="Q858" s="47"/>
      <c r="R858" s="377"/>
      <c r="S858" s="463"/>
      <c r="T858" s="463"/>
    </row>
    <row r="859" spans="1:240" s="258" customFormat="1" ht="24" customHeight="1">
      <c r="A859" s="216"/>
      <c r="B859" s="273"/>
      <c r="C859" s="1692"/>
      <c r="D859" s="1693"/>
      <c r="E859" s="1693"/>
      <c r="F859" s="1693"/>
      <c r="G859" s="1693"/>
      <c r="H859" s="1693"/>
      <c r="I859" s="1693"/>
      <c r="J859" s="1693"/>
      <c r="K859" s="1693"/>
      <c r="L859" s="941"/>
      <c r="M859" s="1724"/>
      <c r="N859" s="1725"/>
      <c r="O859" s="1726" t="str">
        <f t="shared" si="15"/>
        <v/>
      </c>
      <c r="P859" s="1727"/>
      <c r="Q859" s="47"/>
      <c r="R859" s="377"/>
      <c r="S859" s="463"/>
      <c r="T859" s="463"/>
    </row>
    <row r="860" spans="1:240" s="258" customFormat="1" ht="24" customHeight="1">
      <c r="A860" s="216"/>
      <c r="B860" s="273"/>
      <c r="C860" s="1692"/>
      <c r="D860" s="1693"/>
      <c r="E860" s="1693"/>
      <c r="F860" s="1693"/>
      <c r="G860" s="1693"/>
      <c r="H860" s="1693"/>
      <c r="I860" s="1693"/>
      <c r="J860" s="1693"/>
      <c r="K860" s="1693"/>
      <c r="L860" s="941"/>
      <c r="M860" s="1724"/>
      <c r="N860" s="1725"/>
      <c r="O860" s="1726" t="str">
        <f t="shared" si="15"/>
        <v/>
      </c>
      <c r="P860" s="1727"/>
      <c r="Q860" s="47"/>
      <c r="R860" s="377"/>
      <c r="S860" s="463"/>
      <c r="T860" s="463"/>
    </row>
    <row r="861" spans="1:240" s="258" customFormat="1" ht="24" customHeight="1">
      <c r="A861" s="216"/>
      <c r="B861" s="273"/>
      <c r="C861" s="1692"/>
      <c r="D861" s="1693"/>
      <c r="E861" s="1693"/>
      <c r="F861" s="1693"/>
      <c r="G861" s="1693"/>
      <c r="H861" s="1693"/>
      <c r="I861" s="1693"/>
      <c r="J861" s="1693"/>
      <c r="K861" s="1693"/>
      <c r="L861" s="941"/>
      <c r="M861" s="1724"/>
      <c r="N861" s="1725"/>
      <c r="O861" s="1726" t="str">
        <f t="shared" si="15"/>
        <v/>
      </c>
      <c r="P861" s="1727"/>
      <c r="Q861" s="47"/>
      <c r="R861" s="377"/>
      <c r="S861" s="463"/>
      <c r="T861" s="463"/>
    </row>
    <row r="862" spans="1:240" s="258" customFormat="1" ht="24" customHeight="1">
      <c r="A862" s="216"/>
      <c r="B862" s="273"/>
      <c r="C862" s="1692"/>
      <c r="D862" s="1693"/>
      <c r="E862" s="1693"/>
      <c r="F862" s="1693"/>
      <c r="G862" s="1693"/>
      <c r="H862" s="1693"/>
      <c r="I862" s="1693"/>
      <c r="J862" s="1693"/>
      <c r="K862" s="1693"/>
      <c r="L862" s="941"/>
      <c r="M862" s="1724"/>
      <c r="N862" s="1725"/>
      <c r="O862" s="1726" t="str">
        <f t="shared" si="15"/>
        <v/>
      </c>
      <c r="P862" s="1727"/>
      <c r="Q862" s="47"/>
      <c r="R862" s="377"/>
      <c r="S862" s="463"/>
      <c r="T862" s="463"/>
    </row>
    <row r="863" spans="1:240" s="258" customFormat="1" ht="24" customHeight="1">
      <c r="A863" s="216"/>
      <c r="B863" s="273"/>
      <c r="C863" s="1692"/>
      <c r="D863" s="1693"/>
      <c r="E863" s="1693"/>
      <c r="F863" s="1693"/>
      <c r="G863" s="1693"/>
      <c r="H863" s="1693"/>
      <c r="I863" s="1693"/>
      <c r="J863" s="1693"/>
      <c r="K863" s="1693"/>
      <c r="L863" s="941"/>
      <c r="M863" s="1724"/>
      <c r="N863" s="1725"/>
      <c r="O863" s="1726" t="str">
        <f t="shared" si="15"/>
        <v/>
      </c>
      <c r="P863" s="1727"/>
      <c r="Q863" s="47"/>
      <c r="R863" s="377"/>
      <c r="S863" s="463"/>
      <c r="T863" s="463"/>
    </row>
    <row r="864" spans="1:240" s="258" customFormat="1" ht="24" customHeight="1">
      <c r="A864" s="216"/>
      <c r="B864" s="273"/>
      <c r="C864" s="1692"/>
      <c r="D864" s="1693"/>
      <c r="E864" s="1693"/>
      <c r="F864" s="1693"/>
      <c r="G864" s="1693"/>
      <c r="H864" s="1693"/>
      <c r="I864" s="1693"/>
      <c r="J864" s="1693"/>
      <c r="K864" s="1693"/>
      <c r="L864" s="941"/>
      <c r="M864" s="1724"/>
      <c r="N864" s="1725"/>
      <c r="O864" s="1726" t="str">
        <f t="shared" si="15"/>
        <v/>
      </c>
      <c r="P864" s="1727"/>
      <c r="Q864" s="47"/>
      <c r="R864" s="377"/>
      <c r="S864" s="463"/>
      <c r="T864" s="463"/>
    </row>
    <row r="865" spans="1:240" s="258" customFormat="1" ht="24" customHeight="1">
      <c r="A865" s="216"/>
      <c r="B865" s="273"/>
      <c r="C865" s="1692"/>
      <c r="D865" s="1693"/>
      <c r="E865" s="1693"/>
      <c r="F865" s="1693"/>
      <c r="G865" s="1693"/>
      <c r="H865" s="1693"/>
      <c r="I865" s="1693"/>
      <c r="J865" s="1693"/>
      <c r="K865" s="1693"/>
      <c r="L865" s="941"/>
      <c r="M865" s="1724"/>
      <c r="N865" s="1725"/>
      <c r="O865" s="1726" t="str">
        <f t="shared" si="15"/>
        <v/>
      </c>
      <c r="P865" s="1727"/>
      <c r="Q865" s="47"/>
      <c r="R865" s="377"/>
      <c r="S865" s="463"/>
      <c r="T865" s="463"/>
      <c r="IE865" s="21"/>
      <c r="IF865" s="21"/>
    </row>
    <row r="866" spans="1:240" s="258" customFormat="1" ht="24" customHeight="1">
      <c r="A866" s="216"/>
      <c r="B866" s="273"/>
      <c r="C866" s="1692"/>
      <c r="D866" s="1693"/>
      <c r="E866" s="1693"/>
      <c r="F866" s="1693"/>
      <c r="G866" s="1693"/>
      <c r="H866" s="1693"/>
      <c r="I866" s="1693"/>
      <c r="J866" s="1693"/>
      <c r="K866" s="1693"/>
      <c r="L866" s="941"/>
      <c r="M866" s="1724"/>
      <c r="N866" s="1725"/>
      <c r="O866" s="1726" t="str">
        <f t="shared" si="15"/>
        <v/>
      </c>
      <c r="P866" s="1727"/>
      <c r="Q866" s="47"/>
      <c r="R866" s="377"/>
      <c r="S866" s="463"/>
      <c r="T866" s="463"/>
    </row>
    <row r="867" spans="1:240" s="258" customFormat="1" ht="24" customHeight="1">
      <c r="A867" s="216"/>
      <c r="B867" s="273"/>
      <c r="C867" s="1692"/>
      <c r="D867" s="1693"/>
      <c r="E867" s="1693"/>
      <c r="F867" s="1693"/>
      <c r="G867" s="1693"/>
      <c r="H867" s="1693"/>
      <c r="I867" s="1693"/>
      <c r="J867" s="1693"/>
      <c r="K867" s="1693"/>
      <c r="L867" s="941"/>
      <c r="M867" s="1724"/>
      <c r="N867" s="1725"/>
      <c r="O867" s="1726" t="str">
        <f t="shared" si="15"/>
        <v/>
      </c>
      <c r="P867" s="1727"/>
      <c r="Q867" s="47"/>
      <c r="R867" s="377"/>
      <c r="S867" s="463"/>
      <c r="T867" s="463"/>
    </row>
    <row r="868" spans="1:240" s="258" customFormat="1" ht="24" customHeight="1">
      <c r="A868" s="216"/>
      <c r="B868" s="273"/>
      <c r="C868" s="1692"/>
      <c r="D868" s="1693"/>
      <c r="E868" s="1693"/>
      <c r="F868" s="1693"/>
      <c r="G868" s="1693"/>
      <c r="H868" s="1693"/>
      <c r="I868" s="1693"/>
      <c r="J868" s="1693"/>
      <c r="K868" s="1693"/>
      <c r="L868" s="941"/>
      <c r="M868" s="1724"/>
      <c r="N868" s="1725"/>
      <c r="O868" s="1726" t="str">
        <f t="shared" si="15"/>
        <v/>
      </c>
      <c r="P868" s="1727"/>
      <c r="Q868" s="47"/>
      <c r="R868" s="377"/>
      <c r="S868" s="463"/>
      <c r="T868" s="463"/>
    </row>
    <row r="869" spans="1:240" s="258" customFormat="1" ht="24" customHeight="1">
      <c r="A869" s="216"/>
      <c r="B869" s="273"/>
      <c r="C869" s="1692"/>
      <c r="D869" s="1693"/>
      <c r="E869" s="1693"/>
      <c r="F869" s="1693"/>
      <c r="G869" s="1693"/>
      <c r="H869" s="1693"/>
      <c r="I869" s="1693"/>
      <c r="J869" s="1693"/>
      <c r="K869" s="1693"/>
      <c r="L869" s="941"/>
      <c r="M869" s="1724"/>
      <c r="N869" s="1725"/>
      <c r="O869" s="1726" t="str">
        <f t="shared" si="15"/>
        <v/>
      </c>
      <c r="P869" s="1727"/>
      <c r="Q869" s="47"/>
      <c r="R869" s="377"/>
      <c r="S869" s="463"/>
      <c r="T869" s="463"/>
    </row>
    <row r="870" spans="1:240" s="258" customFormat="1" ht="24" customHeight="1">
      <c r="A870" s="216"/>
      <c r="B870" s="273"/>
      <c r="C870" s="1692"/>
      <c r="D870" s="1693"/>
      <c r="E870" s="1693"/>
      <c r="F870" s="1693"/>
      <c r="G870" s="1693"/>
      <c r="H870" s="1693"/>
      <c r="I870" s="1693"/>
      <c r="J870" s="1693"/>
      <c r="K870" s="1693"/>
      <c r="L870" s="624"/>
      <c r="M870" s="1724"/>
      <c r="N870" s="1725"/>
      <c r="O870" s="1726" t="str">
        <f t="shared" si="15"/>
        <v/>
      </c>
      <c r="P870" s="1727"/>
      <c r="Q870" s="47"/>
      <c r="R870" s="377"/>
      <c r="S870" s="463"/>
      <c r="T870" s="463"/>
    </row>
    <row r="871" spans="1:240" s="258" customFormat="1" ht="24" customHeight="1">
      <c r="A871" s="216"/>
      <c r="B871" s="273"/>
      <c r="C871" s="1692"/>
      <c r="D871" s="1693"/>
      <c r="E871" s="1693"/>
      <c r="F871" s="1693"/>
      <c r="G871" s="1693"/>
      <c r="H871" s="1693"/>
      <c r="I871" s="1693"/>
      <c r="J871" s="1693"/>
      <c r="K871" s="1693"/>
      <c r="L871" s="624"/>
      <c r="M871" s="1724"/>
      <c r="N871" s="1725"/>
      <c r="O871" s="1726" t="str">
        <f t="shared" si="15"/>
        <v/>
      </c>
      <c r="P871" s="1727"/>
      <c r="Q871" s="47"/>
      <c r="R871" s="377"/>
      <c r="S871" s="463"/>
      <c r="T871" s="463"/>
    </row>
    <row r="872" spans="1:240" s="258" customFormat="1" ht="24" customHeight="1">
      <c r="A872" s="216"/>
      <c r="B872" s="273"/>
      <c r="C872" s="1692"/>
      <c r="D872" s="1693"/>
      <c r="E872" s="1693"/>
      <c r="F872" s="1693"/>
      <c r="G872" s="1693"/>
      <c r="H872" s="1693"/>
      <c r="I872" s="1693"/>
      <c r="J872" s="1693"/>
      <c r="K872" s="1693"/>
      <c r="L872" s="624"/>
      <c r="M872" s="1724"/>
      <c r="N872" s="1725"/>
      <c r="O872" s="1726" t="str">
        <f t="shared" si="15"/>
        <v/>
      </c>
      <c r="P872" s="1727"/>
      <c r="Q872" s="47"/>
      <c r="R872" s="377"/>
      <c r="S872" s="463"/>
      <c r="T872" s="463"/>
    </row>
    <row r="873" spans="1:240" s="258" customFormat="1" ht="24" customHeight="1">
      <c r="A873" s="216"/>
      <c r="B873" s="273"/>
      <c r="C873" s="1692"/>
      <c r="D873" s="1693"/>
      <c r="E873" s="1693"/>
      <c r="F873" s="1693"/>
      <c r="G873" s="1693"/>
      <c r="H873" s="1693"/>
      <c r="I873" s="1693"/>
      <c r="J873" s="1693"/>
      <c r="K873" s="1693"/>
      <c r="L873" s="624"/>
      <c r="M873" s="1724"/>
      <c r="N873" s="1725"/>
      <c r="O873" s="1726" t="str">
        <f t="shared" si="15"/>
        <v/>
      </c>
      <c r="P873" s="1727"/>
      <c r="Q873" s="47"/>
      <c r="R873" s="377"/>
      <c r="S873" s="473"/>
      <c r="T873" s="463"/>
      <c r="IE873" s="72"/>
      <c r="IF873" s="21"/>
    </row>
    <row r="874" spans="1:240" s="258" customFormat="1" ht="24" customHeight="1">
      <c r="A874" s="216"/>
      <c r="B874" s="273"/>
      <c r="C874" s="1692"/>
      <c r="D874" s="1693"/>
      <c r="E874" s="1693"/>
      <c r="F874" s="1693"/>
      <c r="G874" s="1693"/>
      <c r="H874" s="1693"/>
      <c r="I874" s="1693"/>
      <c r="J874" s="1693"/>
      <c r="K874" s="1693"/>
      <c r="L874" s="624"/>
      <c r="M874" s="1724"/>
      <c r="N874" s="1725"/>
      <c r="O874" s="1726" t="str">
        <f t="shared" si="15"/>
        <v/>
      </c>
      <c r="P874" s="1727"/>
      <c r="Q874" s="47"/>
      <c r="R874" s="377"/>
      <c r="S874" s="473"/>
      <c r="T874" s="463"/>
      <c r="IE874" s="72"/>
      <c r="IF874" s="21"/>
    </row>
    <row r="875" spans="1:240" s="258" customFormat="1" ht="24" customHeight="1">
      <c r="A875" s="216"/>
      <c r="B875" s="273"/>
      <c r="C875" s="1692"/>
      <c r="D875" s="1693"/>
      <c r="E875" s="1693"/>
      <c r="F875" s="1693"/>
      <c r="G875" s="1693"/>
      <c r="H875" s="1693"/>
      <c r="I875" s="1693"/>
      <c r="J875" s="1693"/>
      <c r="K875" s="1693"/>
      <c r="L875" s="624"/>
      <c r="M875" s="1724"/>
      <c r="N875" s="1725"/>
      <c r="O875" s="1726" t="str">
        <f t="shared" si="15"/>
        <v/>
      </c>
      <c r="P875" s="1727"/>
      <c r="Q875" s="47"/>
      <c r="R875" s="377"/>
      <c r="S875" s="473"/>
      <c r="T875" s="463"/>
      <c r="IE875" s="72"/>
      <c r="IF875" s="21"/>
    </row>
    <row r="876" spans="1:240" s="258" customFormat="1" ht="24" customHeight="1">
      <c r="A876" s="216"/>
      <c r="B876" s="273"/>
      <c r="C876" s="1692"/>
      <c r="D876" s="1693"/>
      <c r="E876" s="1693"/>
      <c r="F876" s="1693"/>
      <c r="G876" s="1693"/>
      <c r="H876" s="1693"/>
      <c r="I876" s="1693"/>
      <c r="J876" s="1693"/>
      <c r="K876" s="1693"/>
      <c r="L876" s="624"/>
      <c r="M876" s="1724"/>
      <c r="N876" s="1725"/>
      <c r="O876" s="1726" t="str">
        <f t="shared" si="15"/>
        <v/>
      </c>
      <c r="P876" s="1727"/>
      <c r="Q876" s="47"/>
      <c r="R876" s="377"/>
      <c r="S876" s="473"/>
      <c r="T876" s="463"/>
      <c r="IE876" s="72"/>
      <c r="IF876" s="21"/>
    </row>
    <row r="877" spans="1:240" s="258" customFormat="1" ht="24" customHeight="1">
      <c r="A877" s="216"/>
      <c r="B877" s="273"/>
      <c r="C877" s="1692"/>
      <c r="D877" s="1693"/>
      <c r="E877" s="1693"/>
      <c r="F877" s="1693"/>
      <c r="G877" s="1693"/>
      <c r="H877" s="1693"/>
      <c r="I877" s="1693"/>
      <c r="J877" s="1693"/>
      <c r="K877" s="1693"/>
      <c r="L877" s="624"/>
      <c r="M877" s="1724"/>
      <c r="N877" s="1725"/>
      <c r="O877" s="1726" t="str">
        <f t="shared" si="15"/>
        <v/>
      </c>
      <c r="P877" s="1727"/>
      <c r="Q877" s="47"/>
      <c r="R877" s="377"/>
      <c r="S877" s="473"/>
      <c r="T877" s="463"/>
      <c r="IE877" s="72"/>
      <c r="IF877" s="21"/>
    </row>
    <row r="878" spans="1:240" s="258" customFormat="1" ht="24" customHeight="1">
      <c r="A878" s="216"/>
      <c r="B878" s="273"/>
      <c r="C878" s="1692"/>
      <c r="D878" s="1693"/>
      <c r="E878" s="1693"/>
      <c r="F878" s="1693"/>
      <c r="G878" s="1693"/>
      <c r="H878" s="1693"/>
      <c r="I878" s="1693"/>
      <c r="J878" s="1693"/>
      <c r="K878" s="1693"/>
      <c r="L878" s="624"/>
      <c r="M878" s="1724"/>
      <c r="N878" s="1725"/>
      <c r="O878" s="1726" t="str">
        <f t="shared" si="15"/>
        <v/>
      </c>
      <c r="P878" s="1727"/>
      <c r="Q878" s="47"/>
      <c r="R878" s="377"/>
      <c r="S878" s="463"/>
      <c r="T878" s="463"/>
      <c r="IE878" s="72"/>
      <c r="IF878" s="21"/>
    </row>
    <row r="879" spans="1:240" s="258" customFormat="1" ht="24" customHeight="1">
      <c r="A879" s="216"/>
      <c r="B879" s="273"/>
      <c r="C879" s="1692"/>
      <c r="D879" s="1693"/>
      <c r="E879" s="1693"/>
      <c r="F879" s="1693"/>
      <c r="G879" s="1693"/>
      <c r="H879" s="1693"/>
      <c r="I879" s="1693"/>
      <c r="J879" s="1693"/>
      <c r="K879" s="1693"/>
      <c r="L879" s="624"/>
      <c r="M879" s="1724"/>
      <c r="N879" s="1725"/>
      <c r="O879" s="1726" t="str">
        <f t="shared" si="15"/>
        <v/>
      </c>
      <c r="P879" s="1727"/>
      <c r="Q879" s="47"/>
      <c r="R879" s="377"/>
      <c r="S879" s="463"/>
      <c r="T879" s="463"/>
      <c r="IE879" s="21"/>
      <c r="IF879" s="21"/>
    </row>
    <row r="880" spans="1:240" s="258" customFormat="1" ht="24" customHeight="1">
      <c r="A880" s="216"/>
      <c r="B880" s="273"/>
      <c r="C880" s="1692"/>
      <c r="D880" s="1693"/>
      <c r="E880" s="1693"/>
      <c r="F880" s="1693"/>
      <c r="G880" s="1693"/>
      <c r="H880" s="1693"/>
      <c r="I880" s="1693"/>
      <c r="J880" s="1693"/>
      <c r="K880" s="1693"/>
      <c r="L880" s="624"/>
      <c r="M880" s="1724"/>
      <c r="N880" s="1725"/>
      <c r="O880" s="1726" t="str">
        <f t="shared" si="15"/>
        <v/>
      </c>
      <c r="P880" s="1727"/>
      <c r="Q880" s="47"/>
      <c r="R880" s="377"/>
      <c r="S880" s="463"/>
      <c r="T880" s="463"/>
      <c r="IE880" s="21"/>
      <c r="IF880" s="21"/>
    </row>
    <row r="881" spans="1:240" s="258" customFormat="1" ht="24" customHeight="1">
      <c r="A881" s="216"/>
      <c r="B881" s="273"/>
      <c r="C881" s="1692"/>
      <c r="D881" s="1693"/>
      <c r="E881" s="1693"/>
      <c r="F881" s="1693"/>
      <c r="G881" s="1693"/>
      <c r="H881" s="1693"/>
      <c r="I881" s="1693"/>
      <c r="J881" s="1693"/>
      <c r="K881" s="1693"/>
      <c r="L881" s="624"/>
      <c r="M881" s="1724"/>
      <c r="N881" s="1725"/>
      <c r="O881" s="1726" t="str">
        <f t="shared" si="15"/>
        <v/>
      </c>
      <c r="P881" s="1727"/>
      <c r="Q881" s="47"/>
      <c r="R881" s="377"/>
      <c r="S881" s="463"/>
      <c r="T881" s="463"/>
    </row>
    <row r="882" spans="1:240" s="258" customFormat="1" ht="24" customHeight="1">
      <c r="A882" s="216"/>
      <c r="B882" s="273"/>
      <c r="C882" s="1692"/>
      <c r="D882" s="1693"/>
      <c r="E882" s="1693"/>
      <c r="F882" s="1693"/>
      <c r="G882" s="1693"/>
      <c r="H882" s="1693"/>
      <c r="I882" s="1693"/>
      <c r="J882" s="1693"/>
      <c r="K882" s="1693"/>
      <c r="L882" s="624"/>
      <c r="M882" s="1724"/>
      <c r="N882" s="1725"/>
      <c r="O882" s="1726" t="str">
        <f t="shared" si="15"/>
        <v/>
      </c>
      <c r="P882" s="1727"/>
      <c r="Q882" s="47"/>
      <c r="R882" s="377"/>
      <c r="S882" s="463"/>
      <c r="T882" s="463"/>
    </row>
    <row r="883" spans="1:240" s="258" customFormat="1" ht="24" customHeight="1">
      <c r="A883" s="216"/>
      <c r="B883" s="273"/>
      <c r="C883" s="1692"/>
      <c r="D883" s="1693"/>
      <c r="E883" s="1693"/>
      <c r="F883" s="1693"/>
      <c r="G883" s="1693"/>
      <c r="H883" s="1693"/>
      <c r="I883" s="1693"/>
      <c r="J883" s="1693"/>
      <c r="K883" s="1693"/>
      <c r="L883" s="624"/>
      <c r="M883" s="1724"/>
      <c r="N883" s="1725"/>
      <c r="O883" s="1726" t="str">
        <f t="shared" si="15"/>
        <v/>
      </c>
      <c r="P883" s="1727"/>
      <c r="Q883" s="47"/>
      <c r="R883" s="377"/>
      <c r="S883" s="463"/>
      <c r="T883" s="463"/>
    </row>
    <row r="884" spans="1:240" s="258" customFormat="1" ht="24" customHeight="1">
      <c r="A884" s="216"/>
      <c r="B884" s="273"/>
      <c r="C884" s="1692"/>
      <c r="D884" s="1693"/>
      <c r="E884" s="1693"/>
      <c r="F884" s="1693"/>
      <c r="G884" s="1693"/>
      <c r="H884" s="1693"/>
      <c r="I884" s="1693"/>
      <c r="J884" s="1693"/>
      <c r="K884" s="1693"/>
      <c r="L884" s="624"/>
      <c r="M884" s="1724"/>
      <c r="N884" s="1725"/>
      <c r="O884" s="1726" t="str">
        <f t="shared" si="15"/>
        <v/>
      </c>
      <c r="P884" s="1727"/>
      <c r="Q884" s="47"/>
      <c r="R884" s="377"/>
      <c r="S884" s="463"/>
      <c r="T884" s="463"/>
    </row>
    <row r="885" spans="1:240" s="258" customFormat="1" ht="24" customHeight="1">
      <c r="A885" s="216"/>
      <c r="B885" s="273"/>
      <c r="C885" s="1692"/>
      <c r="D885" s="1693"/>
      <c r="E885" s="1693"/>
      <c r="F885" s="1693"/>
      <c r="G885" s="1693"/>
      <c r="H885" s="1693"/>
      <c r="I885" s="1693"/>
      <c r="J885" s="1693"/>
      <c r="K885" s="1693"/>
      <c r="L885" s="624"/>
      <c r="M885" s="1724"/>
      <c r="N885" s="1725"/>
      <c r="O885" s="1726" t="str">
        <f t="shared" si="15"/>
        <v/>
      </c>
      <c r="P885" s="1727"/>
      <c r="Q885" s="47"/>
      <c r="R885" s="377"/>
      <c r="S885" s="463"/>
      <c r="T885" s="463"/>
    </row>
    <row r="886" spans="1:240" s="258" customFormat="1" ht="24" customHeight="1">
      <c r="A886" s="216"/>
      <c r="B886" s="273"/>
      <c r="C886" s="1692"/>
      <c r="D886" s="1693"/>
      <c r="E886" s="1693"/>
      <c r="F886" s="1693"/>
      <c r="G886" s="1693"/>
      <c r="H886" s="1693"/>
      <c r="I886" s="1693"/>
      <c r="J886" s="1693"/>
      <c r="K886" s="1693"/>
      <c r="L886" s="624"/>
      <c r="M886" s="1724"/>
      <c r="N886" s="1725"/>
      <c r="O886" s="1726" t="str">
        <f t="shared" si="15"/>
        <v/>
      </c>
      <c r="P886" s="1727"/>
      <c r="Q886" s="47"/>
      <c r="R886" s="377"/>
      <c r="S886" s="463"/>
      <c r="T886" s="463"/>
      <c r="IE886" s="21"/>
      <c r="IF886" s="21"/>
    </row>
    <row r="887" spans="1:240" s="258" customFormat="1" ht="24" customHeight="1">
      <c r="A887" s="216"/>
      <c r="B887" s="273"/>
      <c r="C887" s="1692"/>
      <c r="D887" s="1693"/>
      <c r="E887" s="1693"/>
      <c r="F887" s="1693"/>
      <c r="G887" s="1693"/>
      <c r="H887" s="1693"/>
      <c r="I887" s="1693"/>
      <c r="J887" s="1693"/>
      <c r="K887" s="1693"/>
      <c r="L887" s="941"/>
      <c r="M887" s="1724"/>
      <c r="N887" s="1725"/>
      <c r="O887" s="1726" t="str">
        <f t="shared" si="15"/>
        <v/>
      </c>
      <c r="P887" s="1727"/>
      <c r="Q887" s="47"/>
      <c r="R887" s="377"/>
      <c r="S887" s="463"/>
      <c r="T887" s="463"/>
    </row>
    <row r="888" spans="1:240" s="258" customFormat="1" ht="24" customHeight="1">
      <c r="A888" s="216"/>
      <c r="B888" s="273"/>
      <c r="C888" s="1692"/>
      <c r="D888" s="1693"/>
      <c r="E888" s="1693"/>
      <c r="F888" s="1693"/>
      <c r="G888" s="1693"/>
      <c r="H888" s="1693"/>
      <c r="I888" s="1693"/>
      <c r="J888" s="1693"/>
      <c r="K888" s="1693"/>
      <c r="L888" s="941"/>
      <c r="M888" s="1724"/>
      <c r="N888" s="1725"/>
      <c r="O888" s="1726" t="str">
        <f t="shared" si="15"/>
        <v/>
      </c>
      <c r="P888" s="1727"/>
      <c r="Q888" s="47"/>
      <c r="R888" s="377"/>
      <c r="S888" s="463"/>
      <c r="T888" s="463"/>
    </row>
    <row r="889" spans="1:240" s="258" customFormat="1" ht="24" customHeight="1">
      <c r="A889" s="216"/>
      <c r="B889" s="273"/>
      <c r="C889" s="1692"/>
      <c r="D889" s="1693"/>
      <c r="E889" s="1693"/>
      <c r="F889" s="1693"/>
      <c r="G889" s="1693"/>
      <c r="H889" s="1693"/>
      <c r="I889" s="1693"/>
      <c r="J889" s="1693"/>
      <c r="K889" s="1693"/>
      <c r="L889" s="941"/>
      <c r="M889" s="1724"/>
      <c r="N889" s="1725"/>
      <c r="O889" s="1726" t="str">
        <f t="shared" si="15"/>
        <v/>
      </c>
      <c r="P889" s="1727"/>
      <c r="Q889" s="47"/>
      <c r="R889" s="377"/>
      <c r="S889" s="463"/>
      <c r="T889" s="463"/>
    </row>
    <row r="890" spans="1:240" s="258" customFormat="1" ht="24" customHeight="1">
      <c r="A890" s="216"/>
      <c r="B890" s="273"/>
      <c r="C890" s="1692"/>
      <c r="D890" s="1693"/>
      <c r="E890" s="1693"/>
      <c r="F890" s="1693"/>
      <c r="G890" s="1693"/>
      <c r="H890" s="1693"/>
      <c r="I890" s="1693"/>
      <c r="J890" s="1693"/>
      <c r="K890" s="1693"/>
      <c r="L890" s="941"/>
      <c r="M890" s="1724"/>
      <c r="N890" s="1725"/>
      <c r="O890" s="1726" t="str">
        <f>IF(ISERROR(INDEX($T$697:$T$702,MATCH(L890,$S$697:$S$702,0))*M890),"",INDEX($T$697:$T$702,MATCH(L890,$S$697:$S$702,0))*M890)</f>
        <v/>
      </c>
      <c r="P890" s="1727"/>
      <c r="Q890" s="47"/>
      <c r="R890" s="377"/>
      <c r="S890" s="463"/>
      <c r="T890" s="463"/>
    </row>
    <row r="891" spans="1:240" s="258" customFormat="1" ht="24" customHeight="1">
      <c r="A891" s="216"/>
      <c r="B891" s="273"/>
      <c r="C891" s="1692"/>
      <c r="D891" s="1693"/>
      <c r="E891" s="1693"/>
      <c r="F891" s="1693"/>
      <c r="G891" s="1693"/>
      <c r="H891" s="1693"/>
      <c r="I891" s="1693"/>
      <c r="J891" s="1693"/>
      <c r="K891" s="1693"/>
      <c r="L891" s="941"/>
      <c r="M891" s="1724"/>
      <c r="N891" s="1725"/>
      <c r="O891" s="1726" t="str">
        <f t="shared" si="15"/>
        <v/>
      </c>
      <c r="P891" s="1727"/>
      <c r="Q891" s="47"/>
      <c r="R891" s="377"/>
      <c r="S891" s="463"/>
      <c r="T891" s="463"/>
    </row>
    <row r="892" spans="1:240" s="258" customFormat="1" ht="24" customHeight="1">
      <c r="A892" s="216"/>
      <c r="B892" s="273"/>
      <c r="C892" s="1692"/>
      <c r="D892" s="1693"/>
      <c r="E892" s="1693"/>
      <c r="F892" s="1693"/>
      <c r="G892" s="1693"/>
      <c r="H892" s="1693"/>
      <c r="I892" s="1693"/>
      <c r="J892" s="1693"/>
      <c r="K892" s="1693"/>
      <c r="L892" s="941"/>
      <c r="M892" s="1724"/>
      <c r="N892" s="1725"/>
      <c r="O892" s="1726" t="str">
        <f t="shared" si="15"/>
        <v/>
      </c>
      <c r="P892" s="1727"/>
      <c r="Q892" s="47"/>
      <c r="R892" s="377"/>
      <c r="S892" s="463"/>
      <c r="T892" s="463"/>
    </row>
    <row r="893" spans="1:240" s="258" customFormat="1" ht="24" customHeight="1">
      <c r="A893" s="216"/>
      <c r="B893" s="273"/>
      <c r="C893" s="1692"/>
      <c r="D893" s="1693"/>
      <c r="E893" s="1693"/>
      <c r="F893" s="1693"/>
      <c r="G893" s="1693"/>
      <c r="H893" s="1693"/>
      <c r="I893" s="1693"/>
      <c r="J893" s="1693"/>
      <c r="K893" s="1693"/>
      <c r="L893" s="941"/>
      <c r="M893" s="1724"/>
      <c r="N893" s="1725"/>
      <c r="O893" s="1726" t="str">
        <f t="shared" si="15"/>
        <v/>
      </c>
      <c r="P893" s="1727"/>
      <c r="Q893" s="47"/>
      <c r="R893" s="377"/>
      <c r="S893" s="463"/>
      <c r="T893" s="463"/>
    </row>
    <row r="894" spans="1:240" s="258" customFormat="1" ht="24" customHeight="1">
      <c r="A894" s="216"/>
      <c r="B894" s="273"/>
      <c r="C894" s="1692"/>
      <c r="D894" s="1693"/>
      <c r="E894" s="1693"/>
      <c r="F894" s="1693"/>
      <c r="G894" s="1693"/>
      <c r="H894" s="1693"/>
      <c r="I894" s="1693"/>
      <c r="J894" s="1693"/>
      <c r="K894" s="1693"/>
      <c r="L894" s="941"/>
      <c r="M894" s="1724"/>
      <c r="N894" s="1725"/>
      <c r="O894" s="1726" t="str">
        <f t="shared" si="15"/>
        <v/>
      </c>
      <c r="P894" s="1727"/>
      <c r="Q894" s="47"/>
      <c r="R894" s="377"/>
      <c r="S894" s="463"/>
      <c r="T894" s="463"/>
    </row>
    <row r="895" spans="1:240" s="258" customFormat="1" ht="24" customHeight="1">
      <c r="A895" s="216"/>
      <c r="B895" s="273"/>
      <c r="C895" s="1692"/>
      <c r="D895" s="1693"/>
      <c r="E895" s="1693"/>
      <c r="F895" s="1693"/>
      <c r="G895" s="1693"/>
      <c r="H895" s="1693"/>
      <c r="I895" s="1693"/>
      <c r="J895" s="1693"/>
      <c r="K895" s="1693"/>
      <c r="L895" s="941"/>
      <c r="M895" s="1724"/>
      <c r="N895" s="1725"/>
      <c r="O895" s="1726" t="str">
        <f t="shared" si="15"/>
        <v/>
      </c>
      <c r="P895" s="1727"/>
      <c r="Q895" s="47"/>
      <c r="R895" s="377"/>
      <c r="S895" s="463"/>
      <c r="T895" s="463"/>
    </row>
    <row r="896" spans="1:240" s="258" customFormat="1" ht="24" customHeight="1">
      <c r="A896" s="216"/>
      <c r="B896" s="273"/>
      <c r="C896" s="1692"/>
      <c r="D896" s="1693"/>
      <c r="E896" s="1693"/>
      <c r="F896" s="1693"/>
      <c r="G896" s="1693"/>
      <c r="H896" s="1693"/>
      <c r="I896" s="1693"/>
      <c r="J896" s="1693"/>
      <c r="K896" s="1693"/>
      <c r="L896" s="941"/>
      <c r="M896" s="1724"/>
      <c r="N896" s="1725"/>
      <c r="O896" s="1726" t="str">
        <f t="shared" si="15"/>
        <v/>
      </c>
      <c r="P896" s="1727"/>
      <c r="Q896" s="47"/>
      <c r="R896" s="377"/>
      <c r="S896" s="463"/>
      <c r="T896" s="463"/>
    </row>
    <row r="897" spans="1:20" s="258" customFormat="1" ht="24" customHeight="1">
      <c r="A897" s="216"/>
      <c r="B897" s="273"/>
      <c r="C897" s="1692"/>
      <c r="D897" s="1693"/>
      <c r="E897" s="1693"/>
      <c r="F897" s="1693"/>
      <c r="G897" s="1693"/>
      <c r="H897" s="1693"/>
      <c r="I897" s="1693"/>
      <c r="J897" s="1693"/>
      <c r="K897" s="1693"/>
      <c r="L897" s="941"/>
      <c r="M897" s="1724"/>
      <c r="N897" s="1725"/>
      <c r="O897" s="1726" t="str">
        <f t="shared" si="15"/>
        <v/>
      </c>
      <c r="P897" s="1727"/>
      <c r="Q897" s="47"/>
      <c r="R897" s="377"/>
      <c r="S897" s="463"/>
      <c r="T897" s="463"/>
    </row>
    <row r="898" spans="1:20" s="258" customFormat="1" ht="6" customHeight="1">
      <c r="A898" s="216"/>
      <c r="B898" s="62"/>
      <c r="C898" s="832"/>
      <c r="D898" s="832"/>
      <c r="E898" s="831"/>
      <c r="F898" s="831"/>
      <c r="G898" s="831"/>
      <c r="H898" s="831"/>
      <c r="I898" s="831"/>
      <c r="J898" s="831"/>
      <c r="K898" s="832"/>
      <c r="L898" s="831"/>
      <c r="M898" s="51"/>
      <c r="N898" s="51"/>
      <c r="O898" s="51"/>
      <c r="P898" s="51"/>
      <c r="Q898" s="51"/>
      <c r="R898" s="379"/>
      <c r="S898" s="463"/>
      <c r="T898" s="463"/>
    </row>
    <row r="899" spans="1:20" ht="24" customHeight="1">
      <c r="A899" s="550"/>
      <c r="B899" s="1720" t="s">
        <v>6</v>
      </c>
      <c r="C899" s="1728"/>
      <c r="D899" s="1728"/>
      <c r="E899" s="1728"/>
      <c r="F899" s="1728"/>
      <c r="G899" s="1728"/>
      <c r="H899" s="1728"/>
      <c r="I899" s="1728"/>
      <c r="J899" s="1728"/>
      <c r="K899" s="1728"/>
      <c r="L899" s="1728"/>
      <c r="M899" s="1721"/>
      <c r="N899" s="1721"/>
      <c r="O899" s="1721"/>
      <c r="P899" s="1721"/>
      <c r="Q899" s="1722"/>
      <c r="R899" s="550"/>
    </row>
    <row r="900" spans="1:20">
      <c r="A900" s="550"/>
      <c r="B900" s="224" t="str">
        <f>B846</f>
        <v>FAPESP,  SETEMBRO DE 2015</v>
      </c>
      <c r="C900" s="832"/>
      <c r="D900" s="832"/>
      <c r="E900" s="831"/>
      <c r="F900" s="831"/>
      <c r="G900" s="831"/>
      <c r="H900" s="831"/>
      <c r="I900" s="831"/>
      <c r="J900" s="831"/>
      <c r="K900" s="832"/>
      <c r="L900" s="831"/>
      <c r="O900" s="1723">
        <v>4</v>
      </c>
      <c r="P900" s="1723"/>
      <c r="Q900" s="1723"/>
      <c r="R900" s="550"/>
    </row>
    <row r="901" spans="1:20">
      <c r="A901" s="523"/>
      <c r="C901" s="832"/>
      <c r="D901" s="832"/>
      <c r="E901" s="831"/>
      <c r="F901" s="831"/>
      <c r="G901" s="831"/>
      <c r="H901" s="831"/>
      <c r="I901" s="831"/>
      <c r="J901" s="831"/>
      <c r="K901" s="832"/>
      <c r="L901" s="831"/>
      <c r="R901" s="523"/>
    </row>
    <row r="902" spans="1:20" s="4" customFormat="1" ht="12.75" customHeight="1">
      <c r="A902" s="366"/>
      <c r="B902" s="62"/>
      <c r="C902" s="832"/>
      <c r="D902" s="832"/>
      <c r="E902" s="831"/>
      <c r="F902" s="831"/>
      <c r="G902" s="831"/>
      <c r="H902" s="831"/>
      <c r="I902" s="831"/>
      <c r="J902" s="831"/>
      <c r="K902" s="832"/>
      <c r="L902" s="831"/>
      <c r="M902" s="50"/>
      <c r="N902" s="50"/>
      <c r="O902" s="1600"/>
      <c r="P902" s="1600"/>
      <c r="Q902" s="1600"/>
      <c r="R902" s="341"/>
      <c r="S902" s="463"/>
      <c r="T902" s="463"/>
    </row>
    <row r="903" spans="1:20" s="4" customFormat="1" ht="12.75" customHeight="1">
      <c r="A903" s="366"/>
      <c r="B903" s="62"/>
      <c r="C903" s="832"/>
      <c r="D903" s="832"/>
      <c r="E903" s="831"/>
      <c r="F903" s="831"/>
      <c r="G903" s="831"/>
      <c r="H903" s="831"/>
      <c r="I903" s="831"/>
      <c r="J903" s="831"/>
      <c r="K903" s="832"/>
      <c r="L903" s="831"/>
      <c r="M903" s="50"/>
      <c r="N903" s="50"/>
      <c r="O903" s="50"/>
      <c r="P903" s="50"/>
      <c r="Q903" s="50"/>
      <c r="R903" s="341"/>
      <c r="S903" s="463"/>
      <c r="T903" s="463"/>
    </row>
    <row r="904" spans="1:20" s="4" customFormat="1" ht="12.75" customHeight="1">
      <c r="A904" s="366"/>
      <c r="B904" s="62"/>
      <c r="C904" s="832"/>
      <c r="D904" s="832"/>
      <c r="E904" s="831"/>
      <c r="F904" s="831"/>
      <c r="G904" s="831"/>
      <c r="H904" s="831"/>
      <c r="I904" s="831"/>
      <c r="J904" s="831"/>
      <c r="K904" s="832"/>
      <c r="L904" s="831"/>
      <c r="M904" s="50"/>
      <c r="N904" s="50"/>
      <c r="O904" s="50"/>
      <c r="P904" s="50"/>
      <c r="Q904" s="50"/>
      <c r="R904" s="341"/>
      <c r="S904" s="463"/>
      <c r="T904" s="463"/>
    </row>
    <row r="905" spans="1:20" s="4" customFormat="1" ht="12.75" customHeight="1">
      <c r="A905" s="366"/>
      <c r="B905" s="62"/>
      <c r="C905" s="832"/>
      <c r="D905" s="832"/>
      <c r="E905" s="831"/>
      <c r="F905" s="831"/>
      <c r="G905" s="831"/>
      <c r="H905" s="831"/>
      <c r="I905" s="831"/>
      <c r="J905" s="831"/>
      <c r="K905" s="832"/>
      <c r="L905" s="831"/>
      <c r="M905" s="50"/>
      <c r="N905" s="50"/>
      <c r="O905" s="50"/>
      <c r="P905" s="50"/>
      <c r="Q905" s="50"/>
      <c r="R905" s="341"/>
      <c r="S905" s="463"/>
      <c r="T905" s="463"/>
    </row>
    <row r="906" spans="1:20" s="4" customFormat="1" ht="19.5" customHeight="1">
      <c r="A906" s="367"/>
      <c r="B906" s="310" t="s">
        <v>182</v>
      </c>
      <c r="C906" s="817"/>
      <c r="D906" s="817"/>
      <c r="E906" s="817"/>
      <c r="F906" s="817"/>
      <c r="G906" s="817"/>
      <c r="H906" s="817"/>
      <c r="I906" s="856"/>
      <c r="J906" s="856"/>
      <c r="K906" s="856"/>
      <c r="L906" s="856"/>
      <c r="M906" s="67"/>
      <c r="N906" s="50"/>
      <c r="O906" s="553"/>
      <c r="P906" s="553"/>
      <c r="Q906" s="553"/>
      <c r="R906" s="341"/>
      <c r="S906" s="463"/>
      <c r="T906" s="463"/>
    </row>
    <row r="907" spans="1:20" s="4" customFormat="1" ht="6" customHeight="1">
      <c r="A907" s="366"/>
      <c r="B907" s="12"/>
      <c r="C907" s="900"/>
      <c r="D907" s="912"/>
      <c r="E907" s="886"/>
      <c r="F907" s="886"/>
      <c r="G907" s="886"/>
      <c r="H907" s="886"/>
      <c r="I907" s="886"/>
      <c r="J907" s="886"/>
      <c r="K907" s="900"/>
      <c r="L907" s="886"/>
      <c r="M907" s="64"/>
      <c r="N907" s="50"/>
      <c r="O907" s="50"/>
      <c r="P907" s="50"/>
      <c r="Q907" s="50"/>
      <c r="R907" s="341"/>
      <c r="S907" s="463"/>
      <c r="T907" s="463"/>
    </row>
    <row r="908" spans="1:20" s="4" customFormat="1" ht="19.5" customHeight="1">
      <c r="A908" s="382"/>
      <c r="B908" s="562" t="s">
        <v>97</v>
      </c>
      <c r="C908" s="912"/>
      <c r="D908" s="912"/>
      <c r="E908" s="1741"/>
      <c r="F908" s="1742"/>
      <c r="G908" s="1742"/>
      <c r="H908" s="1742"/>
      <c r="I908" s="1742"/>
      <c r="J908" s="1742"/>
      <c r="K908" s="1742"/>
      <c r="L908" s="1742"/>
      <c r="M908" s="1743"/>
      <c r="N908" s="1743"/>
      <c r="O908" s="1743"/>
      <c r="P908" s="1743"/>
      <c r="Q908" s="1744"/>
      <c r="R908" s="373"/>
      <c r="S908" s="463"/>
      <c r="T908" s="463"/>
    </row>
    <row r="909" spans="1:20" s="4" customFormat="1" ht="5.25" customHeight="1">
      <c r="A909" s="348"/>
      <c r="B909" s="12"/>
      <c r="C909" s="912"/>
      <c r="D909" s="912"/>
      <c r="E909" s="924"/>
      <c r="F909" s="924"/>
      <c r="G909" s="924"/>
      <c r="H909" s="924"/>
      <c r="I909" s="924"/>
      <c r="J909" s="924"/>
      <c r="K909" s="925"/>
      <c r="L909" s="962"/>
      <c r="M909" s="14"/>
      <c r="N909" s="14"/>
      <c r="O909" s="14"/>
      <c r="P909" s="32"/>
      <c r="Q909" s="14"/>
      <c r="R909" s="374"/>
      <c r="S909" s="463"/>
      <c r="T909" s="463"/>
    </row>
    <row r="910" spans="1:20" s="4" customFormat="1" ht="20.25" customHeight="1">
      <c r="A910" s="348"/>
      <c r="B910" s="256" t="s">
        <v>130</v>
      </c>
      <c r="C910" s="963"/>
      <c r="D910" s="1609"/>
      <c r="E910" s="1609"/>
      <c r="F910" s="1609"/>
      <c r="G910" s="924"/>
      <c r="H910" s="924"/>
      <c r="I910" s="924"/>
      <c r="J910" s="924"/>
      <c r="K910" s="925"/>
      <c r="L910" s="962"/>
      <c r="M910" s="14"/>
      <c r="N910" s="14"/>
      <c r="O910" s="14"/>
      <c r="P910" s="32"/>
      <c r="Q910" s="14"/>
      <c r="R910" s="374"/>
      <c r="S910" s="463"/>
      <c r="T910" s="463"/>
    </row>
    <row r="911" spans="1:20" s="4" customFormat="1" ht="5.25" customHeight="1">
      <c r="A911" s="348"/>
      <c r="B911" s="12"/>
      <c r="C911" s="912"/>
      <c r="D911" s="912"/>
      <c r="E911" s="924"/>
      <c r="F911" s="924"/>
      <c r="G911" s="924"/>
      <c r="H911" s="924"/>
      <c r="I911" s="924"/>
      <c r="J911" s="907"/>
      <c r="K911" s="926"/>
      <c r="L911" s="926"/>
      <c r="M911" s="31"/>
      <c r="N911" s="31"/>
      <c r="O911" s="31"/>
      <c r="P911" s="31"/>
      <c r="Q911" s="32"/>
      <c r="R911" s="374"/>
      <c r="S911" s="463"/>
      <c r="T911" s="463"/>
    </row>
    <row r="912" spans="1:20" s="72" customFormat="1" ht="21" customHeight="1">
      <c r="A912" s="383"/>
      <c r="B912" s="70" t="s">
        <v>114</v>
      </c>
      <c r="C912" s="914"/>
      <c r="D912" s="914"/>
      <c r="E912" s="914"/>
      <c r="F912" s="914"/>
      <c r="G912" s="914"/>
      <c r="H912" s="914"/>
      <c r="I912" s="914"/>
      <c r="J912" s="914"/>
      <c r="K912" s="914"/>
      <c r="L912" s="914"/>
      <c r="M912" s="71"/>
      <c r="N912" s="71"/>
      <c r="O912" s="71"/>
      <c r="P912" s="71"/>
      <c r="Q912" s="71"/>
      <c r="R912" s="342"/>
      <c r="S912" s="464"/>
      <c r="T912" s="464"/>
    </row>
    <row r="913" spans="1:240" s="72" customFormat="1" ht="6" customHeight="1">
      <c r="A913" s="383"/>
      <c r="B913" s="274"/>
      <c r="C913" s="928"/>
      <c r="D913" s="927"/>
      <c r="E913" s="928"/>
      <c r="F913" s="914"/>
      <c r="G913" s="914"/>
      <c r="H913" s="914"/>
      <c r="I913" s="914"/>
      <c r="J913" s="914"/>
      <c r="K913" s="914"/>
      <c r="L913" s="914"/>
      <c r="M913" s="71"/>
      <c r="N913" s="71"/>
      <c r="O913" s="71"/>
      <c r="P913" s="71"/>
      <c r="Q913" s="71"/>
      <c r="R913" s="375"/>
      <c r="S913" s="465"/>
      <c r="T913" s="465"/>
      <c r="U913" s="73"/>
      <c r="V913" s="73"/>
      <c r="W913" s="73"/>
      <c r="X913" s="73"/>
      <c r="Y913" s="73"/>
      <c r="Z913" s="73"/>
      <c r="AA913" s="73"/>
      <c r="AB913" s="73"/>
      <c r="AC913" s="73"/>
      <c r="AD913" s="73"/>
      <c r="AE913" s="73"/>
      <c r="AF913" s="73"/>
      <c r="AG913" s="73"/>
      <c r="AH913" s="73"/>
      <c r="AI913" s="73"/>
      <c r="AJ913" s="73"/>
      <c r="AK913" s="73"/>
      <c r="AL913" s="73"/>
      <c r="AM913" s="73"/>
      <c r="AN913" s="73"/>
      <c r="AO913" s="73"/>
      <c r="AP913" s="73"/>
      <c r="AQ913" s="73"/>
      <c r="AR913" s="73"/>
      <c r="AS913" s="73"/>
      <c r="AT913" s="73"/>
      <c r="AU913" s="73"/>
      <c r="AV913" s="73"/>
      <c r="AW913" s="73"/>
    </row>
    <row r="914" spans="1:240" s="110" customFormat="1" ht="15.75" customHeight="1">
      <c r="A914" s="384"/>
      <c r="B914" s="556" t="s">
        <v>82</v>
      </c>
      <c r="C914" s="964" t="s">
        <v>22</v>
      </c>
      <c r="D914" s="929" t="s">
        <v>23</v>
      </c>
      <c r="E914" s="930">
        <v>1</v>
      </c>
      <c r="F914" s="931"/>
      <c r="G914" s="931"/>
      <c r="H914" s="918" t="s">
        <v>86</v>
      </c>
      <c r="I914" s="932" t="s">
        <v>24</v>
      </c>
      <c r="J914" s="929" t="s">
        <v>23</v>
      </c>
      <c r="K914" s="920"/>
      <c r="L914" s="931"/>
      <c r="N914" s="556" t="s">
        <v>83</v>
      </c>
      <c r="O914" s="283"/>
      <c r="P914" s="259" t="s">
        <v>23</v>
      </c>
      <c r="Q914" s="557"/>
      <c r="R914" s="365"/>
      <c r="S914" s="80"/>
      <c r="T914" s="80"/>
    </row>
    <row r="915" spans="1:240" s="258" customFormat="1" ht="6" customHeight="1">
      <c r="A915" s="363"/>
      <c r="B915" s="122"/>
      <c r="C915" s="852"/>
      <c r="D915" s="852"/>
      <c r="E915" s="852"/>
      <c r="F915" s="831"/>
      <c r="G915" s="831"/>
      <c r="H915" s="852"/>
      <c r="I915" s="852"/>
      <c r="J915" s="852"/>
      <c r="K915" s="852"/>
      <c r="L915" s="831"/>
      <c r="M915" s="122"/>
      <c r="N915" s="122"/>
      <c r="O915" s="122"/>
      <c r="P915" s="122"/>
      <c r="Q915" s="122"/>
      <c r="R915" s="348"/>
      <c r="S915" s="463"/>
      <c r="T915" s="463"/>
    </row>
    <row r="916" spans="1:240" s="258" customFormat="1" ht="15.75" customHeight="1">
      <c r="A916" s="363"/>
      <c r="B916" s="556" t="s">
        <v>84</v>
      </c>
      <c r="C916" s="952"/>
      <c r="D916" s="929" t="s">
        <v>23</v>
      </c>
      <c r="E916" s="920"/>
      <c r="F916" s="933"/>
      <c r="G916" s="856"/>
      <c r="H916" s="918" t="s">
        <v>85</v>
      </c>
      <c r="I916" s="932"/>
      <c r="J916" s="929" t="s">
        <v>23</v>
      </c>
      <c r="K916" s="920"/>
      <c r="L916" s="856"/>
      <c r="N916" s="556" t="s">
        <v>115</v>
      </c>
      <c r="O916" s="283"/>
      <c r="P916" s="259" t="s">
        <v>23</v>
      </c>
      <c r="Q916" s="557"/>
      <c r="R916" s="395"/>
      <c r="S916" s="507"/>
      <c r="T916" s="463"/>
    </row>
    <row r="917" spans="1:240" s="258" customFormat="1" ht="6" customHeight="1">
      <c r="A917" s="363"/>
      <c r="B917" s="82"/>
      <c r="C917" s="953"/>
      <c r="D917" s="852"/>
      <c r="E917" s="852"/>
      <c r="F917" s="852"/>
      <c r="G917" s="852"/>
      <c r="H917" s="852"/>
      <c r="I917" s="852"/>
      <c r="J917" s="852"/>
      <c r="K917" s="852"/>
      <c r="L917" s="852"/>
      <c r="M917" s="122"/>
      <c r="N917" s="122"/>
      <c r="O917" s="122"/>
      <c r="P917" s="122"/>
      <c r="Q917" s="122"/>
      <c r="R917" s="348"/>
      <c r="S917" s="463"/>
      <c r="T917" s="463"/>
    </row>
    <row r="918" spans="1:240" s="157" customFormat="1" ht="19.5" customHeight="1">
      <c r="A918" s="385"/>
      <c r="B918" s="1745" t="s">
        <v>93</v>
      </c>
      <c r="C918" s="1746"/>
      <c r="D918" s="1667" t="str">
        <f>IF(SUM(O922:P960,O967:P1014,O1021:P1068,O1075:P1122)=0,"",SUM(O922:P960,O967:P1014,O1021:P1068,O1075:P1122))</f>
        <v/>
      </c>
      <c r="E918" s="1667"/>
      <c r="F918" s="1667"/>
      <c r="G918" s="870"/>
      <c r="H918" s="829"/>
      <c r="I918" s="829"/>
      <c r="J918" s="830"/>
      <c r="K918" s="830"/>
      <c r="L918" s="830"/>
      <c r="M918" s="171"/>
      <c r="N918" s="171"/>
      <c r="O918" s="507"/>
      <c r="R918" s="376"/>
      <c r="S918" s="466"/>
      <c r="T918" s="466"/>
    </row>
    <row r="919" spans="1:240" s="86" customFormat="1" ht="7.5" customHeight="1">
      <c r="A919" s="385"/>
      <c r="B919" s="83"/>
      <c r="C919" s="863"/>
      <c r="D919" s="863"/>
      <c r="E919" s="864"/>
      <c r="F919" s="864"/>
      <c r="G919" s="864"/>
      <c r="H919" s="864"/>
      <c r="I919" s="864"/>
      <c r="J919" s="864"/>
      <c r="K919" s="863"/>
      <c r="L919" s="864"/>
      <c r="M919" s="84"/>
      <c r="N919" s="84"/>
      <c r="O919" s="84"/>
      <c r="P919" s="84"/>
      <c r="Q919" s="85"/>
      <c r="R919" s="346"/>
      <c r="S919" s="467"/>
      <c r="T919" s="467"/>
    </row>
    <row r="920" spans="1:240" s="87" customFormat="1">
      <c r="A920" s="370"/>
      <c r="B920" s="1686" t="s">
        <v>1</v>
      </c>
      <c r="C920" s="1730" t="s">
        <v>8</v>
      </c>
      <c r="D920" s="1731"/>
      <c r="E920" s="1731"/>
      <c r="F920" s="1731"/>
      <c r="G920" s="1731"/>
      <c r="H920" s="1731"/>
      <c r="I920" s="1731"/>
      <c r="J920" s="1731"/>
      <c r="K920" s="1731"/>
      <c r="L920" s="1644" t="s">
        <v>53</v>
      </c>
      <c r="M920" s="1653" t="s">
        <v>118</v>
      </c>
      <c r="N920" s="1634"/>
      <c r="O920" s="1671" t="s">
        <v>119</v>
      </c>
      <c r="P920" s="1672"/>
      <c r="Q920" s="1747" t="s">
        <v>2</v>
      </c>
      <c r="R920" s="349"/>
      <c r="S920" s="468"/>
      <c r="T920" s="468"/>
    </row>
    <row r="921" spans="1:240" s="87" customFormat="1" ht="18.75" customHeight="1">
      <c r="A921" s="370"/>
      <c r="B921" s="1729"/>
      <c r="C921" s="1732"/>
      <c r="D921" s="1733"/>
      <c r="E921" s="1733"/>
      <c r="F921" s="1733"/>
      <c r="G921" s="1733"/>
      <c r="H921" s="1733"/>
      <c r="I921" s="1733"/>
      <c r="J921" s="1733"/>
      <c r="K921" s="1733"/>
      <c r="L921" s="1734"/>
      <c r="M921" s="1735"/>
      <c r="N921" s="1736"/>
      <c r="O921" s="1737"/>
      <c r="P921" s="1738"/>
      <c r="Q921" s="1748"/>
      <c r="R921" s="349"/>
      <c r="S921" s="468"/>
      <c r="T921" s="468"/>
    </row>
    <row r="922" spans="1:240" s="258" customFormat="1" ht="24" customHeight="1">
      <c r="A922" s="216"/>
      <c r="B922" s="273"/>
      <c r="C922" s="1692"/>
      <c r="D922" s="1693"/>
      <c r="E922" s="1693"/>
      <c r="F922" s="1693"/>
      <c r="G922" s="1693"/>
      <c r="H922" s="1693"/>
      <c r="I922" s="1693"/>
      <c r="J922" s="1693"/>
      <c r="K922" s="1693"/>
      <c r="L922" s="941"/>
      <c r="M922" s="1724"/>
      <c r="N922" s="1725"/>
      <c r="O922" s="1726" t="str">
        <f>IF(ISERROR(INDEX($T$922:$T$927,MATCH(L922,$S$922:$S$927,0))*M922),"",INDEX($T$922:$T$927,MATCH(L922,$S$922:$S$927,0))*M922)</f>
        <v/>
      </c>
      <c r="P922" s="1727"/>
      <c r="Q922" s="47"/>
      <c r="R922" s="377"/>
      <c r="S922" s="582" t="str">
        <f>C914</f>
        <v>USD</v>
      </c>
      <c r="T922" s="583">
        <f>E914</f>
        <v>1</v>
      </c>
      <c r="IE922" s="72"/>
      <c r="IF922" s="21"/>
    </row>
    <row r="923" spans="1:240" s="258" customFormat="1" ht="24" customHeight="1">
      <c r="A923" s="216"/>
      <c r="B923" s="273"/>
      <c r="C923" s="1692"/>
      <c r="D923" s="1693"/>
      <c r="E923" s="1693"/>
      <c r="F923" s="1693"/>
      <c r="G923" s="1693"/>
      <c r="H923" s="1693"/>
      <c r="I923" s="1693"/>
      <c r="J923" s="1693"/>
      <c r="K923" s="1693"/>
      <c r="L923" s="941"/>
      <c r="M923" s="1724"/>
      <c r="N923" s="1725"/>
      <c r="O923" s="1726" t="str">
        <f>IF(ISERROR(INDEX($T$922:$T$927,MATCH(L923,$S$922:$S$927,0))*M923),"",INDEX($T$922:$T$927,MATCH(L923,$S$922:$S$927,0))*M923)</f>
        <v/>
      </c>
      <c r="P923" s="1727"/>
      <c r="Q923" s="47"/>
      <c r="R923" s="377"/>
      <c r="S923" s="582" t="str">
        <f>IF(I914=0,"",I914)</f>
        <v>EUR</v>
      </c>
      <c r="T923" s="584">
        <f>K914</f>
        <v>0</v>
      </c>
      <c r="IE923" s="72"/>
      <c r="IF923" s="21"/>
    </row>
    <row r="924" spans="1:240" s="258" customFormat="1" ht="24" customHeight="1">
      <c r="A924" s="216"/>
      <c r="B924" s="273"/>
      <c r="C924" s="1692"/>
      <c r="D924" s="1693"/>
      <c r="E924" s="1693"/>
      <c r="F924" s="1693"/>
      <c r="G924" s="1693"/>
      <c r="H924" s="1693"/>
      <c r="I924" s="1693"/>
      <c r="J924" s="1693"/>
      <c r="K924" s="1693"/>
      <c r="L924" s="941"/>
      <c r="M924" s="1724"/>
      <c r="N924" s="1725"/>
      <c r="O924" s="1726" t="str">
        <f t="shared" ref="O924:O960" si="16">IF(ISERROR(INDEX($T$922:$T$927,MATCH(L924,$S$922:$S$927,0))*M924),"",INDEX($T$922:$T$927,MATCH(L924,$S$922:$S$927,0))*M924)</f>
        <v/>
      </c>
      <c r="P924" s="1727"/>
      <c r="Q924" s="47"/>
      <c r="R924" s="377"/>
      <c r="S924" s="582" t="str">
        <f>IF(O914=0,"",O914)</f>
        <v/>
      </c>
      <c r="T924" s="584">
        <f>Q914</f>
        <v>0</v>
      </c>
      <c r="IE924" s="72"/>
      <c r="IF924" s="21"/>
    </row>
    <row r="925" spans="1:240" s="258" customFormat="1" ht="24" customHeight="1">
      <c r="A925" s="216"/>
      <c r="B925" s="273"/>
      <c r="C925" s="1692"/>
      <c r="D925" s="1693"/>
      <c r="E925" s="1693"/>
      <c r="F925" s="1693"/>
      <c r="G925" s="1693"/>
      <c r="H925" s="1693"/>
      <c r="I925" s="1693"/>
      <c r="J925" s="1693"/>
      <c r="K925" s="1693"/>
      <c r="L925" s="941"/>
      <c r="M925" s="1724"/>
      <c r="N925" s="1725"/>
      <c r="O925" s="1726" t="str">
        <f t="shared" si="16"/>
        <v/>
      </c>
      <c r="P925" s="1727"/>
      <c r="Q925" s="47"/>
      <c r="R925" s="377"/>
      <c r="S925" s="582" t="str">
        <f>IF(C916=0,"",C916)</f>
        <v/>
      </c>
      <c r="T925" s="584">
        <f>E916</f>
        <v>0</v>
      </c>
      <c r="IE925" s="72"/>
      <c r="IF925" s="21"/>
    </row>
    <row r="926" spans="1:240" s="258" customFormat="1" ht="24" customHeight="1">
      <c r="A926" s="216"/>
      <c r="B926" s="273"/>
      <c r="C926" s="1692"/>
      <c r="D926" s="1693"/>
      <c r="E926" s="1693"/>
      <c r="F926" s="1693"/>
      <c r="G926" s="1693"/>
      <c r="H926" s="1693"/>
      <c r="I926" s="1693"/>
      <c r="J926" s="1693"/>
      <c r="K926" s="1693"/>
      <c r="L926" s="941"/>
      <c r="M926" s="1724"/>
      <c r="N926" s="1725"/>
      <c r="O926" s="1726" t="str">
        <f t="shared" si="16"/>
        <v/>
      </c>
      <c r="P926" s="1727"/>
      <c r="Q926" s="47"/>
      <c r="R926" s="377"/>
      <c r="S926" s="582" t="str">
        <f>IF(I916=0,"",I916)</f>
        <v/>
      </c>
      <c r="T926" s="585">
        <f>K916</f>
        <v>0</v>
      </c>
      <c r="IE926" s="72"/>
      <c r="IF926" s="21"/>
    </row>
    <row r="927" spans="1:240" s="258" customFormat="1" ht="24" customHeight="1">
      <c r="A927" s="216"/>
      <c r="B927" s="273"/>
      <c r="C927" s="1692"/>
      <c r="D927" s="1693"/>
      <c r="E927" s="1693"/>
      <c r="F927" s="1693"/>
      <c r="G927" s="1693"/>
      <c r="H927" s="1693"/>
      <c r="I927" s="1693"/>
      <c r="J927" s="1693"/>
      <c r="K927" s="1693"/>
      <c r="L927" s="941"/>
      <c r="M927" s="1724"/>
      <c r="N927" s="1725"/>
      <c r="O927" s="1726" t="str">
        <f t="shared" si="16"/>
        <v/>
      </c>
      <c r="P927" s="1727"/>
      <c r="Q927" s="47"/>
      <c r="R927" s="377"/>
      <c r="S927" s="582" t="str">
        <f>IF(O916=0,"",O916)</f>
        <v/>
      </c>
      <c r="T927" s="584">
        <f>Q916</f>
        <v>0</v>
      </c>
      <c r="IE927" s="72"/>
      <c r="IF927" s="21"/>
    </row>
    <row r="928" spans="1:240" s="258" customFormat="1" ht="24" customHeight="1">
      <c r="A928" s="216"/>
      <c r="B928" s="273"/>
      <c r="C928" s="1692"/>
      <c r="D928" s="1693"/>
      <c r="E928" s="1693"/>
      <c r="F928" s="1693"/>
      <c r="G928" s="1693"/>
      <c r="H928" s="1693"/>
      <c r="I928" s="1693"/>
      <c r="J928" s="1693"/>
      <c r="K928" s="1693"/>
      <c r="L928" s="563"/>
      <c r="M928" s="1724"/>
      <c r="N928" s="1725"/>
      <c r="O928" s="1726" t="str">
        <f t="shared" si="16"/>
        <v/>
      </c>
      <c r="P928" s="1727"/>
      <c r="Q928" s="47"/>
      <c r="R928" s="377"/>
      <c r="S928" s="463"/>
      <c r="T928" s="463"/>
      <c r="IE928" s="72"/>
      <c r="IF928" s="21"/>
    </row>
    <row r="929" spans="1:240" s="258" customFormat="1" ht="24" customHeight="1">
      <c r="A929" s="216"/>
      <c r="B929" s="273"/>
      <c r="C929" s="1692"/>
      <c r="D929" s="1693"/>
      <c r="E929" s="1693"/>
      <c r="F929" s="1693"/>
      <c r="G929" s="1693"/>
      <c r="H929" s="1693"/>
      <c r="I929" s="1693"/>
      <c r="J929" s="1693"/>
      <c r="K929" s="1693"/>
      <c r="L929" s="563"/>
      <c r="M929" s="1724"/>
      <c r="N929" s="1725"/>
      <c r="O929" s="1726" t="str">
        <f t="shared" si="16"/>
        <v/>
      </c>
      <c r="P929" s="1727"/>
      <c r="Q929" s="47"/>
      <c r="R929" s="377"/>
      <c r="S929" s="463"/>
      <c r="T929" s="463"/>
      <c r="IE929" s="21"/>
      <c r="IF929" s="21"/>
    </row>
    <row r="930" spans="1:240" s="258" customFormat="1" ht="24" customHeight="1">
      <c r="A930" s="216"/>
      <c r="B930" s="273"/>
      <c r="C930" s="1692"/>
      <c r="D930" s="1693"/>
      <c r="E930" s="1693"/>
      <c r="F930" s="1693"/>
      <c r="G930" s="1693"/>
      <c r="H930" s="1693"/>
      <c r="I930" s="1693"/>
      <c r="J930" s="1693"/>
      <c r="K930" s="1693"/>
      <c r="L930" s="563"/>
      <c r="M930" s="1724"/>
      <c r="N930" s="1725"/>
      <c r="O930" s="1726" t="str">
        <f t="shared" si="16"/>
        <v/>
      </c>
      <c r="P930" s="1727"/>
      <c r="Q930" s="47"/>
      <c r="R930" s="377"/>
      <c r="S930" s="463"/>
      <c r="T930" s="463"/>
      <c r="IE930" s="21"/>
      <c r="IF930" s="21"/>
    </row>
    <row r="931" spans="1:240" s="258" customFormat="1" ht="24" customHeight="1">
      <c r="A931" s="216"/>
      <c r="B931" s="273"/>
      <c r="C931" s="1692"/>
      <c r="D931" s="1693"/>
      <c r="E931" s="1693"/>
      <c r="F931" s="1693"/>
      <c r="G931" s="1693"/>
      <c r="H931" s="1693"/>
      <c r="I931" s="1693"/>
      <c r="J931" s="1693"/>
      <c r="K931" s="1693"/>
      <c r="L931" s="563"/>
      <c r="M931" s="1724"/>
      <c r="N931" s="1725"/>
      <c r="O931" s="1726" t="str">
        <f t="shared" si="16"/>
        <v/>
      </c>
      <c r="P931" s="1727"/>
      <c r="Q931" s="47"/>
      <c r="R931" s="377"/>
      <c r="S931" s="463"/>
      <c r="T931" s="463"/>
    </row>
    <row r="932" spans="1:240" s="258" customFormat="1" ht="24" customHeight="1">
      <c r="A932" s="216"/>
      <c r="B932" s="273"/>
      <c r="C932" s="1692"/>
      <c r="D932" s="1693"/>
      <c r="E932" s="1693"/>
      <c r="F932" s="1693"/>
      <c r="G932" s="1693"/>
      <c r="H932" s="1693"/>
      <c r="I932" s="1693"/>
      <c r="J932" s="1693"/>
      <c r="K932" s="1693"/>
      <c r="L932" s="563"/>
      <c r="M932" s="1724"/>
      <c r="N932" s="1725"/>
      <c r="O932" s="1726" t="str">
        <f t="shared" si="16"/>
        <v/>
      </c>
      <c r="P932" s="1727"/>
      <c r="Q932" s="47"/>
      <c r="R932" s="377"/>
      <c r="S932" s="463"/>
      <c r="T932" s="463"/>
    </row>
    <row r="933" spans="1:240" s="258" customFormat="1" ht="24" customHeight="1">
      <c r="A933" s="216"/>
      <c r="B933" s="273"/>
      <c r="C933" s="1692"/>
      <c r="D933" s="1693"/>
      <c r="E933" s="1693"/>
      <c r="F933" s="1693"/>
      <c r="G933" s="1693"/>
      <c r="H933" s="1693"/>
      <c r="I933" s="1693"/>
      <c r="J933" s="1693"/>
      <c r="K933" s="1693"/>
      <c r="L933" s="563"/>
      <c r="M933" s="1724"/>
      <c r="N933" s="1725"/>
      <c r="O933" s="1726" t="str">
        <f t="shared" si="16"/>
        <v/>
      </c>
      <c r="P933" s="1727"/>
      <c r="Q933" s="47"/>
      <c r="R933" s="377"/>
      <c r="S933" s="463"/>
      <c r="T933" s="463"/>
    </row>
    <row r="934" spans="1:240" s="258" customFormat="1" ht="24" customHeight="1">
      <c r="A934" s="216"/>
      <c r="B934" s="273"/>
      <c r="C934" s="1692"/>
      <c r="D934" s="1693"/>
      <c r="E934" s="1693"/>
      <c r="F934" s="1693"/>
      <c r="G934" s="1693"/>
      <c r="H934" s="1693"/>
      <c r="I934" s="1693"/>
      <c r="J934" s="1693"/>
      <c r="K934" s="1693"/>
      <c r="L934" s="563"/>
      <c r="M934" s="1724"/>
      <c r="N934" s="1725"/>
      <c r="O934" s="1726" t="str">
        <f t="shared" si="16"/>
        <v/>
      </c>
      <c r="P934" s="1727"/>
      <c r="Q934" s="47"/>
      <c r="R934" s="377"/>
      <c r="S934" s="463"/>
      <c r="T934" s="463"/>
    </row>
    <row r="935" spans="1:240" s="258" customFormat="1" ht="24" customHeight="1">
      <c r="A935" s="216"/>
      <c r="B935" s="273"/>
      <c r="C935" s="1692"/>
      <c r="D935" s="1693"/>
      <c r="E935" s="1693"/>
      <c r="F935" s="1693"/>
      <c r="G935" s="1693"/>
      <c r="H935" s="1693"/>
      <c r="I935" s="1693"/>
      <c r="J935" s="1693"/>
      <c r="K935" s="1693"/>
      <c r="L935" s="941"/>
      <c r="M935" s="1724"/>
      <c r="N935" s="1725"/>
      <c r="O935" s="1726" t="str">
        <f t="shared" si="16"/>
        <v/>
      </c>
      <c r="P935" s="1727"/>
      <c r="Q935" s="47"/>
      <c r="R935" s="377"/>
      <c r="S935" s="463"/>
      <c r="T935" s="463"/>
    </row>
    <row r="936" spans="1:240" s="258" customFormat="1" ht="24" customHeight="1">
      <c r="A936" s="216"/>
      <c r="B936" s="273"/>
      <c r="C936" s="1692"/>
      <c r="D936" s="1693"/>
      <c r="E936" s="1693"/>
      <c r="F936" s="1693"/>
      <c r="G936" s="1693"/>
      <c r="H936" s="1693"/>
      <c r="I936" s="1693"/>
      <c r="J936" s="1693"/>
      <c r="K936" s="1693"/>
      <c r="L936" s="941"/>
      <c r="M936" s="1724"/>
      <c r="N936" s="1725"/>
      <c r="O936" s="1726" t="str">
        <f t="shared" si="16"/>
        <v/>
      </c>
      <c r="P936" s="1727"/>
      <c r="Q936" s="47"/>
      <c r="R936" s="377"/>
      <c r="S936" s="463"/>
      <c r="T936" s="463"/>
    </row>
    <row r="937" spans="1:240" s="258" customFormat="1" ht="24" customHeight="1">
      <c r="A937" s="216"/>
      <c r="B937" s="273"/>
      <c r="C937" s="1692"/>
      <c r="D937" s="1693"/>
      <c r="E937" s="1693"/>
      <c r="F937" s="1693"/>
      <c r="G937" s="1693"/>
      <c r="H937" s="1693"/>
      <c r="I937" s="1693"/>
      <c r="J937" s="1693"/>
      <c r="K937" s="1693"/>
      <c r="L937" s="941"/>
      <c r="M937" s="1724"/>
      <c r="N937" s="1725"/>
      <c r="O937" s="1726" t="str">
        <f t="shared" si="16"/>
        <v/>
      </c>
      <c r="P937" s="1727"/>
      <c r="Q937" s="47"/>
      <c r="R937" s="377"/>
      <c r="S937" s="463"/>
      <c r="T937" s="463"/>
    </row>
    <row r="938" spans="1:240" s="258" customFormat="1" ht="24" customHeight="1">
      <c r="A938" s="216"/>
      <c r="B938" s="273"/>
      <c r="C938" s="1692"/>
      <c r="D938" s="1693"/>
      <c r="E938" s="1693"/>
      <c r="F938" s="1693"/>
      <c r="G938" s="1693"/>
      <c r="H938" s="1693"/>
      <c r="I938" s="1693"/>
      <c r="J938" s="1693"/>
      <c r="K938" s="1693"/>
      <c r="L938" s="941"/>
      <c r="M938" s="1724"/>
      <c r="N938" s="1725"/>
      <c r="O938" s="1726" t="str">
        <f t="shared" si="16"/>
        <v/>
      </c>
      <c r="P938" s="1727"/>
      <c r="Q938" s="47"/>
      <c r="R938" s="377"/>
      <c r="S938" s="463"/>
      <c r="T938" s="463"/>
    </row>
    <row r="939" spans="1:240" s="258" customFormat="1" ht="24" customHeight="1">
      <c r="A939" s="216"/>
      <c r="B939" s="273"/>
      <c r="C939" s="1692"/>
      <c r="D939" s="1693"/>
      <c r="E939" s="1693"/>
      <c r="F939" s="1693"/>
      <c r="G939" s="1693"/>
      <c r="H939" s="1693"/>
      <c r="I939" s="1693"/>
      <c r="J939" s="1693"/>
      <c r="K939" s="1693"/>
      <c r="L939" s="941"/>
      <c r="M939" s="1724"/>
      <c r="N939" s="1725"/>
      <c r="O939" s="1726" t="str">
        <f t="shared" si="16"/>
        <v/>
      </c>
      <c r="P939" s="1727"/>
      <c r="Q939" s="47"/>
      <c r="R939" s="377"/>
      <c r="S939" s="463"/>
      <c r="T939" s="463"/>
    </row>
    <row r="940" spans="1:240" s="258" customFormat="1" ht="24" customHeight="1">
      <c r="A940" s="216"/>
      <c r="B940" s="273"/>
      <c r="C940" s="1692"/>
      <c r="D940" s="1693"/>
      <c r="E940" s="1693"/>
      <c r="F940" s="1693"/>
      <c r="G940" s="1693"/>
      <c r="H940" s="1693"/>
      <c r="I940" s="1693"/>
      <c r="J940" s="1693"/>
      <c r="K940" s="1693"/>
      <c r="L940" s="941"/>
      <c r="M940" s="1724"/>
      <c r="N940" s="1725"/>
      <c r="O940" s="1726" t="str">
        <f t="shared" si="16"/>
        <v/>
      </c>
      <c r="P940" s="1727"/>
      <c r="Q940" s="47"/>
      <c r="R940" s="377"/>
      <c r="S940" s="463"/>
      <c r="T940" s="463"/>
    </row>
    <row r="941" spans="1:240" s="258" customFormat="1" ht="24" customHeight="1">
      <c r="A941" s="216"/>
      <c r="B941" s="273"/>
      <c r="C941" s="1692"/>
      <c r="D941" s="1693"/>
      <c r="E941" s="1693"/>
      <c r="F941" s="1693"/>
      <c r="G941" s="1693"/>
      <c r="H941" s="1693"/>
      <c r="I941" s="1693"/>
      <c r="J941" s="1693"/>
      <c r="K941" s="1693"/>
      <c r="L941" s="941"/>
      <c r="M941" s="1724"/>
      <c r="N941" s="1725"/>
      <c r="O941" s="1726" t="str">
        <f t="shared" si="16"/>
        <v/>
      </c>
      <c r="P941" s="1727"/>
      <c r="Q941" s="47"/>
      <c r="R941" s="377"/>
      <c r="S941" s="463"/>
      <c r="T941" s="463"/>
    </row>
    <row r="942" spans="1:240" s="258" customFormat="1" ht="24" customHeight="1">
      <c r="A942" s="216"/>
      <c r="B942" s="273"/>
      <c r="C942" s="1692"/>
      <c r="D942" s="1693"/>
      <c r="E942" s="1693"/>
      <c r="F942" s="1693"/>
      <c r="G942" s="1693"/>
      <c r="H942" s="1693"/>
      <c r="I942" s="1693"/>
      <c r="J942" s="1693"/>
      <c r="K942" s="1693"/>
      <c r="L942" s="941"/>
      <c r="M942" s="1724"/>
      <c r="N942" s="1725"/>
      <c r="O942" s="1726" t="str">
        <f t="shared" si="16"/>
        <v/>
      </c>
      <c r="P942" s="1727"/>
      <c r="Q942" s="47"/>
      <c r="R942" s="377"/>
      <c r="S942" s="463"/>
      <c r="T942" s="463"/>
    </row>
    <row r="943" spans="1:240" s="258" customFormat="1" ht="24" customHeight="1">
      <c r="A943" s="216"/>
      <c r="B943" s="273"/>
      <c r="C943" s="1692"/>
      <c r="D943" s="1693"/>
      <c r="E943" s="1693"/>
      <c r="F943" s="1693"/>
      <c r="G943" s="1693"/>
      <c r="H943" s="1693"/>
      <c r="I943" s="1693"/>
      <c r="J943" s="1693"/>
      <c r="K943" s="1693"/>
      <c r="L943" s="941"/>
      <c r="M943" s="1724"/>
      <c r="N943" s="1725"/>
      <c r="O943" s="1726" t="str">
        <f t="shared" si="16"/>
        <v/>
      </c>
      <c r="P943" s="1727"/>
      <c r="Q943" s="47"/>
      <c r="R943" s="377"/>
      <c r="S943" s="463"/>
      <c r="T943" s="463"/>
    </row>
    <row r="944" spans="1:240" s="258" customFormat="1" ht="24" customHeight="1">
      <c r="A944" s="216"/>
      <c r="B944" s="273"/>
      <c r="C944" s="1692"/>
      <c r="D944" s="1693"/>
      <c r="E944" s="1693"/>
      <c r="F944" s="1693"/>
      <c r="G944" s="1693"/>
      <c r="H944" s="1693"/>
      <c r="I944" s="1693"/>
      <c r="J944" s="1693"/>
      <c r="K944" s="1693"/>
      <c r="L944" s="941"/>
      <c r="M944" s="1724"/>
      <c r="N944" s="1725"/>
      <c r="O944" s="1726" t="str">
        <f t="shared" si="16"/>
        <v/>
      </c>
      <c r="P944" s="1727"/>
      <c r="Q944" s="47"/>
      <c r="R944" s="377"/>
      <c r="S944" s="463"/>
      <c r="T944" s="463"/>
    </row>
    <row r="945" spans="1:20" s="258" customFormat="1" ht="24" customHeight="1">
      <c r="A945" s="216"/>
      <c r="B945" s="273"/>
      <c r="C945" s="1692"/>
      <c r="D945" s="1693"/>
      <c r="E945" s="1693"/>
      <c r="F945" s="1693"/>
      <c r="G945" s="1693"/>
      <c r="H945" s="1693"/>
      <c r="I945" s="1693"/>
      <c r="J945" s="1693"/>
      <c r="K945" s="1693"/>
      <c r="L945" s="941"/>
      <c r="M945" s="1724"/>
      <c r="N945" s="1725"/>
      <c r="O945" s="1726" t="str">
        <f t="shared" si="16"/>
        <v/>
      </c>
      <c r="P945" s="1727"/>
      <c r="Q945" s="47"/>
      <c r="R945" s="377"/>
      <c r="S945" s="463"/>
      <c r="T945" s="463"/>
    </row>
    <row r="946" spans="1:20" s="258" customFormat="1" ht="24" customHeight="1">
      <c r="A946" s="216"/>
      <c r="B946" s="273"/>
      <c r="C946" s="1692"/>
      <c r="D946" s="1693"/>
      <c r="E946" s="1693"/>
      <c r="F946" s="1693"/>
      <c r="G946" s="1693"/>
      <c r="H946" s="1693"/>
      <c r="I946" s="1693"/>
      <c r="J946" s="1693"/>
      <c r="K946" s="1693"/>
      <c r="L946" s="941"/>
      <c r="M946" s="1724"/>
      <c r="N946" s="1725"/>
      <c r="O946" s="1726" t="str">
        <f t="shared" si="16"/>
        <v/>
      </c>
      <c r="P946" s="1727"/>
      <c r="Q946" s="47"/>
      <c r="R946" s="377"/>
      <c r="S946" s="463"/>
      <c r="T946" s="463"/>
    </row>
    <row r="947" spans="1:20" s="258" customFormat="1" ht="24" customHeight="1">
      <c r="A947" s="216"/>
      <c r="B947" s="273"/>
      <c r="C947" s="1692"/>
      <c r="D947" s="1693"/>
      <c r="E947" s="1693"/>
      <c r="F947" s="1693"/>
      <c r="G947" s="1693"/>
      <c r="H947" s="1693"/>
      <c r="I947" s="1693"/>
      <c r="J947" s="1693"/>
      <c r="K947" s="1693"/>
      <c r="L947" s="941"/>
      <c r="M947" s="1724"/>
      <c r="N947" s="1725"/>
      <c r="O947" s="1726" t="str">
        <f t="shared" si="16"/>
        <v/>
      </c>
      <c r="P947" s="1727"/>
      <c r="Q947" s="47"/>
      <c r="R947" s="377"/>
      <c r="S947" s="463"/>
      <c r="T947" s="463"/>
    </row>
    <row r="948" spans="1:20" s="258" customFormat="1" ht="24" customHeight="1">
      <c r="A948" s="216"/>
      <c r="B948" s="273"/>
      <c r="C948" s="1692"/>
      <c r="D948" s="1693"/>
      <c r="E948" s="1693"/>
      <c r="F948" s="1693"/>
      <c r="G948" s="1693"/>
      <c r="H948" s="1693"/>
      <c r="I948" s="1693"/>
      <c r="J948" s="1693"/>
      <c r="K948" s="1693"/>
      <c r="L948" s="941"/>
      <c r="M948" s="1724"/>
      <c r="N948" s="1725"/>
      <c r="O948" s="1726" t="str">
        <f t="shared" si="16"/>
        <v/>
      </c>
      <c r="P948" s="1727"/>
      <c r="Q948" s="47"/>
      <c r="R948" s="377"/>
      <c r="S948" s="463"/>
      <c r="T948" s="463"/>
    </row>
    <row r="949" spans="1:20" s="258" customFormat="1" ht="24" customHeight="1">
      <c r="A949" s="216"/>
      <c r="B949" s="273"/>
      <c r="C949" s="1692"/>
      <c r="D949" s="1693"/>
      <c r="E949" s="1693"/>
      <c r="F949" s="1693"/>
      <c r="G949" s="1693"/>
      <c r="H949" s="1693"/>
      <c r="I949" s="1693"/>
      <c r="J949" s="1693"/>
      <c r="K949" s="1693"/>
      <c r="L949" s="941"/>
      <c r="M949" s="1724"/>
      <c r="N949" s="1725"/>
      <c r="O949" s="1726" t="str">
        <f t="shared" si="16"/>
        <v/>
      </c>
      <c r="P949" s="1727"/>
      <c r="Q949" s="47"/>
      <c r="R949" s="377"/>
      <c r="S949" s="463"/>
      <c r="T949" s="463"/>
    </row>
    <row r="950" spans="1:20" s="258" customFormat="1" ht="24" customHeight="1">
      <c r="A950" s="216"/>
      <c r="B950" s="273"/>
      <c r="C950" s="1692"/>
      <c r="D950" s="1693"/>
      <c r="E950" s="1693"/>
      <c r="F950" s="1693"/>
      <c r="G950" s="1693"/>
      <c r="H950" s="1693"/>
      <c r="I950" s="1693"/>
      <c r="J950" s="1693"/>
      <c r="K950" s="1693"/>
      <c r="L950" s="941"/>
      <c r="M950" s="1724"/>
      <c r="N950" s="1725"/>
      <c r="O950" s="1726" t="str">
        <f t="shared" si="16"/>
        <v/>
      </c>
      <c r="P950" s="1727"/>
      <c r="Q950" s="47"/>
      <c r="R950" s="377"/>
      <c r="S950" s="463"/>
      <c r="T950" s="463"/>
    </row>
    <row r="951" spans="1:20" s="258" customFormat="1" ht="24" customHeight="1">
      <c r="A951" s="216"/>
      <c r="B951" s="273"/>
      <c r="C951" s="1692"/>
      <c r="D951" s="1693"/>
      <c r="E951" s="1693"/>
      <c r="F951" s="1693"/>
      <c r="G951" s="1693"/>
      <c r="H951" s="1693"/>
      <c r="I951" s="1693"/>
      <c r="J951" s="1693"/>
      <c r="K951" s="1693"/>
      <c r="L951" s="941"/>
      <c r="M951" s="1724"/>
      <c r="N951" s="1725"/>
      <c r="O951" s="1726" t="str">
        <f t="shared" si="16"/>
        <v/>
      </c>
      <c r="P951" s="1727"/>
      <c r="Q951" s="47"/>
      <c r="R951" s="377"/>
      <c r="S951" s="463"/>
      <c r="T951" s="463"/>
    </row>
    <row r="952" spans="1:20" s="258" customFormat="1" ht="24" customHeight="1">
      <c r="A952" s="216"/>
      <c r="B952" s="273"/>
      <c r="C952" s="1692"/>
      <c r="D952" s="1693"/>
      <c r="E952" s="1693"/>
      <c r="F952" s="1693"/>
      <c r="G952" s="1693"/>
      <c r="H952" s="1693"/>
      <c r="I952" s="1693"/>
      <c r="J952" s="1693"/>
      <c r="K952" s="1693"/>
      <c r="L952" s="941"/>
      <c r="M952" s="1724"/>
      <c r="N952" s="1725"/>
      <c r="O952" s="1726" t="str">
        <f t="shared" si="16"/>
        <v/>
      </c>
      <c r="P952" s="1727"/>
      <c r="Q952" s="47"/>
      <c r="R952" s="377"/>
      <c r="S952" s="463"/>
      <c r="T952" s="463"/>
    </row>
    <row r="953" spans="1:20" s="258" customFormat="1" ht="24" customHeight="1">
      <c r="A953" s="216"/>
      <c r="B953" s="273"/>
      <c r="C953" s="1692"/>
      <c r="D953" s="1693"/>
      <c r="E953" s="1693"/>
      <c r="F953" s="1693"/>
      <c r="G953" s="1693"/>
      <c r="H953" s="1693"/>
      <c r="I953" s="1693"/>
      <c r="J953" s="1693"/>
      <c r="K953" s="1693"/>
      <c r="L953" s="941"/>
      <c r="M953" s="1724"/>
      <c r="N953" s="1725"/>
      <c r="O953" s="1726" t="str">
        <f t="shared" si="16"/>
        <v/>
      </c>
      <c r="P953" s="1727"/>
      <c r="Q953" s="47"/>
      <c r="R953" s="377"/>
      <c r="S953" s="463"/>
      <c r="T953" s="463"/>
    </row>
    <row r="954" spans="1:20" s="258" customFormat="1" ht="24" customHeight="1">
      <c r="A954" s="216"/>
      <c r="B954" s="273"/>
      <c r="C954" s="1692"/>
      <c r="D954" s="1693"/>
      <c r="E954" s="1693"/>
      <c r="F954" s="1693"/>
      <c r="G954" s="1693"/>
      <c r="H954" s="1693"/>
      <c r="I954" s="1693"/>
      <c r="J954" s="1693"/>
      <c r="K954" s="1693"/>
      <c r="L954" s="941"/>
      <c r="M954" s="1724"/>
      <c r="N954" s="1725"/>
      <c r="O954" s="1726" t="str">
        <f t="shared" si="16"/>
        <v/>
      </c>
      <c r="P954" s="1727"/>
      <c r="Q954" s="47"/>
      <c r="R954" s="377"/>
      <c r="S954" s="463"/>
      <c r="T954" s="463"/>
    </row>
    <row r="955" spans="1:20" s="258" customFormat="1" ht="24" customHeight="1">
      <c r="A955" s="216"/>
      <c r="B955" s="273"/>
      <c r="C955" s="1692"/>
      <c r="D955" s="1693"/>
      <c r="E955" s="1693"/>
      <c r="F955" s="1693"/>
      <c r="G955" s="1693"/>
      <c r="H955" s="1693"/>
      <c r="I955" s="1693"/>
      <c r="J955" s="1693"/>
      <c r="K955" s="1693"/>
      <c r="L955" s="941"/>
      <c r="M955" s="1740"/>
      <c r="N955" s="1740"/>
      <c r="O955" s="1726" t="str">
        <f t="shared" si="16"/>
        <v/>
      </c>
      <c r="P955" s="1727"/>
      <c r="Q955" s="47"/>
      <c r="R955" s="377"/>
      <c r="S955" s="463"/>
      <c r="T955" s="463"/>
    </row>
    <row r="956" spans="1:20" s="258" customFormat="1" ht="24" customHeight="1">
      <c r="A956" s="216"/>
      <c r="B956" s="273"/>
      <c r="C956" s="1692"/>
      <c r="D956" s="1693"/>
      <c r="E956" s="1693"/>
      <c r="F956" s="1693"/>
      <c r="G956" s="1693"/>
      <c r="H956" s="1693"/>
      <c r="I956" s="1693"/>
      <c r="J956" s="1693"/>
      <c r="K956" s="1693"/>
      <c r="L956" s="941"/>
      <c r="M956" s="1740"/>
      <c r="N956" s="1740"/>
      <c r="O956" s="1726" t="str">
        <f t="shared" si="16"/>
        <v/>
      </c>
      <c r="P956" s="1727"/>
      <c r="Q956" s="47"/>
      <c r="R956" s="377"/>
      <c r="S956" s="463"/>
      <c r="T956" s="463"/>
    </row>
    <row r="957" spans="1:20" s="258" customFormat="1" ht="24" customHeight="1">
      <c r="A957" s="216"/>
      <c r="B957" s="273"/>
      <c r="C957" s="1692"/>
      <c r="D957" s="1693"/>
      <c r="E957" s="1693"/>
      <c r="F957" s="1693"/>
      <c r="G957" s="1693"/>
      <c r="H957" s="1693"/>
      <c r="I957" s="1693"/>
      <c r="J957" s="1693"/>
      <c r="K957" s="1693"/>
      <c r="L957" s="941"/>
      <c r="M957" s="1740"/>
      <c r="N957" s="1740"/>
      <c r="O957" s="1726" t="str">
        <f t="shared" si="16"/>
        <v/>
      </c>
      <c r="P957" s="1727"/>
      <c r="Q957" s="47"/>
      <c r="R957" s="377"/>
      <c r="S957" s="463"/>
      <c r="T957" s="463"/>
    </row>
    <row r="958" spans="1:20" s="258" customFormat="1" ht="24" customHeight="1">
      <c r="A958" s="216"/>
      <c r="B958" s="273"/>
      <c r="C958" s="1692"/>
      <c r="D958" s="1693"/>
      <c r="E958" s="1693"/>
      <c r="F958" s="1693"/>
      <c r="G958" s="1693"/>
      <c r="H958" s="1693"/>
      <c r="I958" s="1693"/>
      <c r="J958" s="1693"/>
      <c r="K958" s="1693"/>
      <c r="L958" s="941"/>
      <c r="M958" s="1740"/>
      <c r="N958" s="1740"/>
      <c r="O958" s="1726" t="str">
        <f t="shared" si="16"/>
        <v/>
      </c>
      <c r="P958" s="1727"/>
      <c r="Q958" s="47"/>
      <c r="R958" s="377"/>
      <c r="S958" s="463"/>
      <c r="T958" s="463"/>
    </row>
    <row r="959" spans="1:20" s="258" customFormat="1" ht="24" customHeight="1">
      <c r="A959" s="216"/>
      <c r="B959" s="273"/>
      <c r="C959" s="1692"/>
      <c r="D959" s="1693"/>
      <c r="E959" s="1693"/>
      <c r="F959" s="1693"/>
      <c r="G959" s="1693"/>
      <c r="H959" s="1693"/>
      <c r="I959" s="1693"/>
      <c r="J959" s="1693"/>
      <c r="K959" s="1693"/>
      <c r="L959" s="941"/>
      <c r="M959" s="1740"/>
      <c r="N959" s="1740"/>
      <c r="O959" s="1726" t="str">
        <f t="shared" si="16"/>
        <v/>
      </c>
      <c r="P959" s="1727"/>
      <c r="Q959" s="47"/>
      <c r="R959" s="377"/>
      <c r="S959" s="463"/>
      <c r="T959" s="463"/>
    </row>
    <row r="960" spans="1:20" s="258" customFormat="1" ht="24" customHeight="1">
      <c r="A960" s="216"/>
      <c r="B960" s="273"/>
      <c r="C960" s="1692"/>
      <c r="D960" s="1693"/>
      <c r="E960" s="1693"/>
      <c r="F960" s="1693"/>
      <c r="G960" s="1693"/>
      <c r="H960" s="1693"/>
      <c r="I960" s="1693"/>
      <c r="J960" s="1693"/>
      <c r="K960" s="1693"/>
      <c r="L960" s="941"/>
      <c r="M960" s="1740"/>
      <c r="N960" s="1740"/>
      <c r="O960" s="1726" t="str">
        <f t="shared" si="16"/>
        <v/>
      </c>
      <c r="P960" s="1727"/>
      <c r="Q960" s="47"/>
      <c r="R960" s="377"/>
      <c r="S960" s="463"/>
      <c r="T960" s="463"/>
    </row>
    <row r="961" spans="1:240" s="111" customFormat="1" ht="6" customHeight="1">
      <c r="A961" s="363"/>
      <c r="B961" s="92"/>
      <c r="C961" s="867"/>
      <c r="D961" s="867"/>
      <c r="E961" s="868"/>
      <c r="F961" s="868"/>
      <c r="G961" s="868"/>
      <c r="H961" s="868"/>
      <c r="I961" s="868"/>
      <c r="J961" s="868"/>
      <c r="K961" s="867"/>
      <c r="L961" s="908"/>
      <c r="M961" s="93"/>
      <c r="N961" s="94"/>
      <c r="O961" s="23"/>
      <c r="P961" s="23"/>
      <c r="Q961" s="85"/>
      <c r="R961" s="378"/>
      <c r="S961" s="471"/>
      <c r="T961" s="471"/>
    </row>
    <row r="962" spans="1:240" s="87" customFormat="1" ht="23.25" customHeight="1">
      <c r="A962" s="370"/>
      <c r="B962" s="1720" t="s">
        <v>6</v>
      </c>
      <c r="C962" s="1728"/>
      <c r="D962" s="1728"/>
      <c r="E962" s="1728"/>
      <c r="F962" s="1728"/>
      <c r="G962" s="1728"/>
      <c r="H962" s="1728"/>
      <c r="I962" s="1728"/>
      <c r="J962" s="1728"/>
      <c r="K962" s="1728"/>
      <c r="L962" s="1728"/>
      <c r="M962" s="1721"/>
      <c r="N962" s="1721"/>
      <c r="O962" s="1721"/>
      <c r="P962" s="1721"/>
      <c r="Q962" s="1722"/>
      <c r="R962" s="349"/>
      <c r="S962" s="472"/>
      <c r="T962" s="468"/>
    </row>
    <row r="963" spans="1:240" s="258" customFormat="1" ht="16.5" customHeight="1">
      <c r="A963" s="216"/>
      <c r="B963" s="559" t="str">
        <f>B900</f>
        <v>FAPESP,  SETEMBRO DE 2015</v>
      </c>
      <c r="C963" s="832"/>
      <c r="D963" s="832"/>
      <c r="E963" s="831"/>
      <c r="F963" s="831"/>
      <c r="G963" s="831"/>
      <c r="H963" s="831"/>
      <c r="I963" s="831"/>
      <c r="J963" s="831"/>
      <c r="K963" s="832"/>
      <c r="L963" s="831"/>
      <c r="M963" s="51"/>
      <c r="N963" s="51"/>
      <c r="O963" s="1723">
        <v>1</v>
      </c>
      <c r="P963" s="1723"/>
      <c r="Q963" s="1723"/>
      <c r="R963" s="379"/>
      <c r="S963" s="473"/>
      <c r="T963" s="463"/>
    </row>
    <row r="964" spans="1:240" ht="18">
      <c r="A964" s="558"/>
      <c r="B964" s="310" t="str">
        <f>B906</f>
        <v>4- MATERIAL DE CONSUMO IMPORTADO</v>
      </c>
      <c r="C964" s="832"/>
      <c r="D964" s="832"/>
      <c r="E964" s="831"/>
      <c r="F964" s="831"/>
      <c r="G964" s="831"/>
      <c r="H964" s="831"/>
      <c r="I964" s="831"/>
      <c r="J964" s="831"/>
      <c r="K964" s="832"/>
      <c r="L964" s="831"/>
      <c r="R964" s="558"/>
      <c r="S964" s="474"/>
    </row>
    <row r="965" spans="1:240" s="87" customFormat="1" ht="14.25" customHeight="1">
      <c r="A965" s="370"/>
      <c r="B965" s="1686" t="s">
        <v>1</v>
      </c>
      <c r="C965" s="1730" t="s">
        <v>8</v>
      </c>
      <c r="D965" s="1731"/>
      <c r="E965" s="1731"/>
      <c r="F965" s="1731"/>
      <c r="G965" s="1731"/>
      <c r="H965" s="1731"/>
      <c r="I965" s="1731"/>
      <c r="J965" s="1731"/>
      <c r="K965" s="1731"/>
      <c r="L965" s="1644" t="s">
        <v>53</v>
      </c>
      <c r="M965" s="1653" t="s">
        <v>118</v>
      </c>
      <c r="N965" s="1634"/>
      <c r="O965" s="1671" t="s">
        <v>119</v>
      </c>
      <c r="P965" s="1672"/>
      <c r="Q965" s="1739" t="s">
        <v>2</v>
      </c>
      <c r="R965" s="349"/>
      <c r="S965" s="472"/>
      <c r="T965" s="468"/>
    </row>
    <row r="966" spans="1:240" s="87" customFormat="1" ht="17.25" customHeight="1">
      <c r="A966" s="370"/>
      <c r="B966" s="1729"/>
      <c r="C966" s="1732"/>
      <c r="D966" s="1733"/>
      <c r="E966" s="1733"/>
      <c r="F966" s="1733"/>
      <c r="G966" s="1733"/>
      <c r="H966" s="1733"/>
      <c r="I966" s="1733"/>
      <c r="J966" s="1733"/>
      <c r="K966" s="1733"/>
      <c r="L966" s="1734"/>
      <c r="M966" s="1735"/>
      <c r="N966" s="1736"/>
      <c r="O966" s="1737"/>
      <c r="P966" s="1738"/>
      <c r="Q966" s="1739"/>
      <c r="R966" s="349"/>
      <c r="S966" s="472"/>
      <c r="T966" s="468"/>
    </row>
    <row r="967" spans="1:240" s="258" customFormat="1" ht="24" customHeight="1">
      <c r="A967" s="216"/>
      <c r="B967" s="273"/>
      <c r="C967" s="1692"/>
      <c r="D967" s="1693"/>
      <c r="E967" s="1693"/>
      <c r="F967" s="1693"/>
      <c r="G967" s="1693"/>
      <c r="H967" s="1693"/>
      <c r="I967" s="1693"/>
      <c r="J967" s="1693"/>
      <c r="K967" s="1693"/>
      <c r="L967" s="941"/>
      <c r="M967" s="1740"/>
      <c r="N967" s="1740"/>
      <c r="O967" s="1726" t="str">
        <f t="shared" ref="O967:O1014" si="17">IF(ISERROR(INDEX($T$922:$T$927,MATCH(L967,$S$922:$S$927,0))*M967),"",INDEX($T$922:$T$927,MATCH(L967,$S$922:$S$927,0))*M967)</f>
        <v/>
      </c>
      <c r="P967" s="1727"/>
      <c r="Q967" s="47"/>
      <c r="R967" s="377"/>
      <c r="S967" s="473"/>
      <c r="T967" s="463"/>
      <c r="IE967" s="72"/>
      <c r="IF967" s="21"/>
    </row>
    <row r="968" spans="1:240" s="258" customFormat="1" ht="24" customHeight="1">
      <c r="A968" s="216"/>
      <c r="B968" s="273"/>
      <c r="C968" s="1692"/>
      <c r="D968" s="1693"/>
      <c r="E968" s="1693"/>
      <c r="F968" s="1693"/>
      <c r="G968" s="1693"/>
      <c r="H968" s="1693"/>
      <c r="I968" s="1693"/>
      <c r="J968" s="1693"/>
      <c r="K968" s="1693"/>
      <c r="L968" s="941"/>
      <c r="M968" s="1740"/>
      <c r="N968" s="1740"/>
      <c r="O968" s="1726" t="str">
        <f t="shared" si="17"/>
        <v/>
      </c>
      <c r="P968" s="1727"/>
      <c r="Q968" s="47"/>
      <c r="R968" s="377"/>
      <c r="S968" s="473"/>
      <c r="T968" s="463"/>
      <c r="IE968" s="72"/>
      <c r="IF968" s="21"/>
    </row>
    <row r="969" spans="1:240" s="258" customFormat="1" ht="24" customHeight="1">
      <c r="A969" s="216"/>
      <c r="B969" s="273"/>
      <c r="C969" s="1692"/>
      <c r="D969" s="1693"/>
      <c r="E969" s="1693"/>
      <c r="F969" s="1693"/>
      <c r="G969" s="1693"/>
      <c r="H969" s="1693"/>
      <c r="I969" s="1693"/>
      <c r="J969" s="1693"/>
      <c r="K969" s="1693"/>
      <c r="L969" s="941"/>
      <c r="M969" s="1740"/>
      <c r="N969" s="1740"/>
      <c r="O969" s="1726" t="str">
        <f t="shared" si="17"/>
        <v/>
      </c>
      <c r="P969" s="1727"/>
      <c r="Q969" s="47"/>
      <c r="R969" s="377"/>
      <c r="S969" s="473"/>
      <c r="T969" s="463"/>
      <c r="IE969" s="72"/>
      <c r="IF969" s="21"/>
    </row>
    <row r="970" spans="1:240" s="258" customFormat="1" ht="24" customHeight="1">
      <c r="A970" s="216"/>
      <c r="B970" s="273"/>
      <c r="C970" s="1692"/>
      <c r="D970" s="1693"/>
      <c r="E970" s="1693"/>
      <c r="F970" s="1693"/>
      <c r="G970" s="1693"/>
      <c r="H970" s="1693"/>
      <c r="I970" s="1693"/>
      <c r="J970" s="1693"/>
      <c r="K970" s="1693"/>
      <c r="L970" s="941"/>
      <c r="M970" s="1740"/>
      <c r="N970" s="1740"/>
      <c r="O970" s="1726" t="str">
        <f t="shared" si="17"/>
        <v/>
      </c>
      <c r="P970" s="1727"/>
      <c r="Q970" s="47"/>
      <c r="R970" s="377"/>
      <c r="S970" s="473"/>
      <c r="T970" s="463"/>
      <c r="IE970" s="72"/>
      <c r="IF970" s="21"/>
    </row>
    <row r="971" spans="1:240" s="258" customFormat="1" ht="24" customHeight="1">
      <c r="A971" s="216"/>
      <c r="B971" s="273"/>
      <c r="C971" s="1692"/>
      <c r="D971" s="1693"/>
      <c r="E971" s="1693"/>
      <c r="F971" s="1693"/>
      <c r="G971" s="1693"/>
      <c r="H971" s="1693"/>
      <c r="I971" s="1693"/>
      <c r="J971" s="1693"/>
      <c r="K971" s="1693"/>
      <c r="L971" s="941"/>
      <c r="M971" s="1740"/>
      <c r="N971" s="1740"/>
      <c r="O971" s="1726" t="str">
        <f t="shared" si="17"/>
        <v/>
      </c>
      <c r="P971" s="1727"/>
      <c r="Q971" s="47"/>
      <c r="R971" s="377"/>
      <c r="S971" s="473"/>
      <c r="T971" s="463"/>
      <c r="IE971" s="72"/>
      <c r="IF971" s="21"/>
    </row>
    <row r="972" spans="1:240" s="258" customFormat="1" ht="24" customHeight="1">
      <c r="A972" s="216"/>
      <c r="B972" s="273"/>
      <c r="C972" s="1692"/>
      <c r="D972" s="1693"/>
      <c r="E972" s="1693"/>
      <c r="F972" s="1693"/>
      <c r="G972" s="1693"/>
      <c r="H972" s="1693"/>
      <c r="I972" s="1693"/>
      <c r="J972" s="1693"/>
      <c r="K972" s="1693"/>
      <c r="L972" s="941"/>
      <c r="M972" s="1740"/>
      <c r="N972" s="1740"/>
      <c r="O972" s="1726" t="str">
        <f t="shared" si="17"/>
        <v/>
      </c>
      <c r="P972" s="1727"/>
      <c r="Q972" s="47"/>
      <c r="R972" s="377"/>
      <c r="S972" s="463"/>
      <c r="T972" s="463"/>
      <c r="IE972" s="72"/>
      <c r="IF972" s="21"/>
    </row>
    <row r="973" spans="1:240" s="258" customFormat="1" ht="24" customHeight="1">
      <c r="A973" s="216"/>
      <c r="B973" s="273"/>
      <c r="C973" s="1692"/>
      <c r="D973" s="1693"/>
      <c r="E973" s="1693"/>
      <c r="F973" s="1693"/>
      <c r="G973" s="1693"/>
      <c r="H973" s="1693"/>
      <c r="I973" s="1693"/>
      <c r="J973" s="1693"/>
      <c r="K973" s="1693"/>
      <c r="L973" s="941"/>
      <c r="M973" s="1740"/>
      <c r="N973" s="1740"/>
      <c r="O973" s="1726" t="str">
        <f t="shared" si="17"/>
        <v/>
      </c>
      <c r="P973" s="1727"/>
      <c r="Q973" s="47"/>
      <c r="R973" s="377"/>
      <c r="S973" s="463"/>
      <c r="T973" s="463"/>
      <c r="IE973" s="21"/>
      <c r="IF973" s="21"/>
    </row>
    <row r="974" spans="1:240" s="258" customFormat="1" ht="24" customHeight="1">
      <c r="A974" s="216"/>
      <c r="B974" s="273"/>
      <c r="C974" s="1692"/>
      <c r="D974" s="1693"/>
      <c r="E974" s="1693"/>
      <c r="F974" s="1693"/>
      <c r="G974" s="1693"/>
      <c r="H974" s="1693"/>
      <c r="I974" s="1693"/>
      <c r="J974" s="1693"/>
      <c r="K974" s="1693"/>
      <c r="L974" s="941"/>
      <c r="M974" s="1740"/>
      <c r="N974" s="1740"/>
      <c r="O974" s="1726" t="str">
        <f t="shared" si="17"/>
        <v/>
      </c>
      <c r="P974" s="1727"/>
      <c r="Q974" s="47"/>
      <c r="R974" s="377"/>
      <c r="S974" s="463"/>
      <c r="T974" s="463"/>
      <c r="IE974" s="21"/>
      <c r="IF974" s="21"/>
    </row>
    <row r="975" spans="1:240" s="258" customFormat="1" ht="24" customHeight="1">
      <c r="A975" s="216"/>
      <c r="B975" s="273"/>
      <c r="C975" s="1692"/>
      <c r="D975" s="1693"/>
      <c r="E975" s="1693"/>
      <c r="F975" s="1693"/>
      <c r="G975" s="1693"/>
      <c r="H975" s="1693"/>
      <c r="I975" s="1693"/>
      <c r="J975" s="1693"/>
      <c r="K975" s="1693"/>
      <c r="L975" s="941"/>
      <c r="M975" s="1740"/>
      <c r="N975" s="1740"/>
      <c r="O975" s="1726" t="str">
        <f t="shared" si="17"/>
        <v/>
      </c>
      <c r="P975" s="1727"/>
      <c r="Q975" s="47"/>
      <c r="R975" s="377"/>
      <c r="S975" s="463"/>
      <c r="T975" s="463"/>
    </row>
    <row r="976" spans="1:240" s="258" customFormat="1" ht="24" customHeight="1">
      <c r="A976" s="216"/>
      <c r="B976" s="273"/>
      <c r="C976" s="1692"/>
      <c r="D976" s="1693"/>
      <c r="E976" s="1693"/>
      <c r="F976" s="1693"/>
      <c r="G976" s="1693"/>
      <c r="H976" s="1693"/>
      <c r="I976" s="1693"/>
      <c r="J976" s="1693"/>
      <c r="K976" s="1693"/>
      <c r="L976" s="941"/>
      <c r="M976" s="1740"/>
      <c r="N976" s="1740"/>
      <c r="O976" s="1726" t="str">
        <f t="shared" si="17"/>
        <v/>
      </c>
      <c r="P976" s="1727"/>
      <c r="Q976" s="47"/>
      <c r="R976" s="377"/>
      <c r="S976" s="463"/>
      <c r="T976" s="463"/>
    </row>
    <row r="977" spans="1:240" s="258" customFormat="1" ht="24" customHeight="1">
      <c r="A977" s="216"/>
      <c r="B977" s="273"/>
      <c r="C977" s="1692"/>
      <c r="D977" s="1693"/>
      <c r="E977" s="1693"/>
      <c r="F977" s="1693"/>
      <c r="G977" s="1693"/>
      <c r="H977" s="1693"/>
      <c r="I977" s="1693"/>
      <c r="J977" s="1693"/>
      <c r="K977" s="1693"/>
      <c r="L977" s="941"/>
      <c r="M977" s="1740"/>
      <c r="N977" s="1740"/>
      <c r="O977" s="1726" t="str">
        <f t="shared" si="17"/>
        <v/>
      </c>
      <c r="P977" s="1727"/>
      <c r="Q977" s="47"/>
      <c r="R977" s="377"/>
      <c r="S977" s="463"/>
      <c r="T977" s="463"/>
    </row>
    <row r="978" spans="1:240" s="258" customFormat="1" ht="24" customHeight="1">
      <c r="A978" s="216"/>
      <c r="B978" s="273"/>
      <c r="C978" s="1692"/>
      <c r="D978" s="1693"/>
      <c r="E978" s="1693"/>
      <c r="F978" s="1693"/>
      <c r="G978" s="1693"/>
      <c r="H978" s="1693"/>
      <c r="I978" s="1693"/>
      <c r="J978" s="1693"/>
      <c r="K978" s="1693"/>
      <c r="L978" s="941"/>
      <c r="M978" s="1740"/>
      <c r="N978" s="1740"/>
      <c r="O978" s="1726" t="str">
        <f t="shared" si="17"/>
        <v/>
      </c>
      <c r="P978" s="1727"/>
      <c r="Q978" s="47"/>
      <c r="R978" s="377"/>
      <c r="S978" s="463"/>
      <c r="T978" s="463"/>
    </row>
    <row r="979" spans="1:240" s="258" customFormat="1" ht="24" customHeight="1">
      <c r="A979" s="216"/>
      <c r="B979" s="273"/>
      <c r="C979" s="1692"/>
      <c r="D979" s="1693"/>
      <c r="E979" s="1693"/>
      <c r="F979" s="1693"/>
      <c r="G979" s="1693"/>
      <c r="H979" s="1693"/>
      <c r="I979" s="1693"/>
      <c r="J979" s="1693"/>
      <c r="K979" s="1693"/>
      <c r="L979" s="941"/>
      <c r="M979" s="1740"/>
      <c r="N979" s="1740"/>
      <c r="O979" s="1726" t="str">
        <f t="shared" si="17"/>
        <v/>
      </c>
      <c r="P979" s="1727"/>
      <c r="Q979" s="47"/>
      <c r="R979" s="377"/>
      <c r="S979" s="463"/>
      <c r="T979" s="463"/>
    </row>
    <row r="980" spans="1:240" s="258" customFormat="1" ht="24" customHeight="1">
      <c r="A980" s="216"/>
      <c r="B980" s="273"/>
      <c r="C980" s="1692"/>
      <c r="D980" s="1693"/>
      <c r="E980" s="1693"/>
      <c r="F980" s="1693"/>
      <c r="G980" s="1693"/>
      <c r="H980" s="1693"/>
      <c r="I980" s="1693"/>
      <c r="J980" s="1693"/>
      <c r="K980" s="1693"/>
      <c r="L980" s="941"/>
      <c r="M980" s="1740"/>
      <c r="N980" s="1740"/>
      <c r="O980" s="1726" t="str">
        <f t="shared" si="17"/>
        <v/>
      </c>
      <c r="P980" s="1727"/>
      <c r="Q980" s="47"/>
      <c r="R980" s="377"/>
      <c r="S980" s="463"/>
      <c r="T980" s="463"/>
    </row>
    <row r="981" spans="1:240" s="258" customFormat="1" ht="24" customHeight="1">
      <c r="A981" s="216"/>
      <c r="B981" s="273"/>
      <c r="C981" s="1692"/>
      <c r="D981" s="1693"/>
      <c r="E981" s="1693"/>
      <c r="F981" s="1693"/>
      <c r="G981" s="1693"/>
      <c r="H981" s="1693"/>
      <c r="I981" s="1693"/>
      <c r="J981" s="1693"/>
      <c r="K981" s="1693"/>
      <c r="L981" s="624"/>
      <c r="M981" s="1740"/>
      <c r="N981" s="1740"/>
      <c r="O981" s="1726" t="str">
        <f t="shared" si="17"/>
        <v/>
      </c>
      <c r="P981" s="1727"/>
      <c r="Q981" s="47"/>
      <c r="R981" s="377"/>
      <c r="S981" s="463"/>
      <c r="T981" s="463"/>
    </row>
    <row r="982" spans="1:240" s="258" customFormat="1" ht="24" customHeight="1">
      <c r="A982" s="216"/>
      <c r="B982" s="273"/>
      <c r="C982" s="1692"/>
      <c r="D982" s="1693"/>
      <c r="E982" s="1693"/>
      <c r="F982" s="1693"/>
      <c r="G982" s="1693"/>
      <c r="H982" s="1693"/>
      <c r="I982" s="1693"/>
      <c r="J982" s="1693"/>
      <c r="K982" s="1693"/>
      <c r="L982" s="624"/>
      <c r="M982" s="1740"/>
      <c r="N982" s="1740"/>
      <c r="O982" s="1726" t="str">
        <f t="shared" si="17"/>
        <v/>
      </c>
      <c r="P982" s="1727"/>
      <c r="Q982" s="47"/>
      <c r="R982" s="377"/>
      <c r="S982" s="463"/>
      <c r="T982" s="463"/>
      <c r="IE982" s="21"/>
      <c r="IF982" s="21"/>
    </row>
    <row r="983" spans="1:240" s="258" customFormat="1" ht="24" customHeight="1">
      <c r="A983" s="216"/>
      <c r="B983" s="273"/>
      <c r="C983" s="1692"/>
      <c r="D983" s="1693"/>
      <c r="E983" s="1693"/>
      <c r="F983" s="1693"/>
      <c r="G983" s="1693"/>
      <c r="H983" s="1693"/>
      <c r="I983" s="1693"/>
      <c r="J983" s="1693"/>
      <c r="K983" s="1693"/>
      <c r="L983" s="624"/>
      <c r="M983" s="1740"/>
      <c r="N983" s="1740"/>
      <c r="O983" s="1726" t="str">
        <f t="shared" si="17"/>
        <v/>
      </c>
      <c r="P983" s="1727"/>
      <c r="Q983" s="47"/>
      <c r="R983" s="377"/>
      <c r="S983" s="463"/>
      <c r="T983" s="463"/>
    </row>
    <row r="984" spans="1:240" s="258" customFormat="1" ht="24" customHeight="1">
      <c r="A984" s="216"/>
      <c r="B984" s="273"/>
      <c r="C984" s="1692"/>
      <c r="D984" s="1693"/>
      <c r="E984" s="1693"/>
      <c r="F984" s="1693"/>
      <c r="G984" s="1693"/>
      <c r="H984" s="1693"/>
      <c r="I984" s="1693"/>
      <c r="J984" s="1693"/>
      <c r="K984" s="1693"/>
      <c r="L984" s="624"/>
      <c r="M984" s="1740"/>
      <c r="N984" s="1740"/>
      <c r="O984" s="1726" t="str">
        <f t="shared" si="17"/>
        <v/>
      </c>
      <c r="P984" s="1727"/>
      <c r="Q984" s="47"/>
      <c r="R984" s="377"/>
      <c r="S984" s="463"/>
      <c r="T984" s="463"/>
    </row>
    <row r="985" spans="1:240" s="258" customFormat="1" ht="24" customHeight="1">
      <c r="A985" s="216"/>
      <c r="B985" s="273"/>
      <c r="C985" s="1692"/>
      <c r="D985" s="1693"/>
      <c r="E985" s="1693"/>
      <c r="F985" s="1693"/>
      <c r="G985" s="1693"/>
      <c r="H985" s="1693"/>
      <c r="I985" s="1693"/>
      <c r="J985" s="1693"/>
      <c r="K985" s="1693"/>
      <c r="L985" s="624"/>
      <c r="M985" s="1740"/>
      <c r="N985" s="1740"/>
      <c r="O985" s="1726" t="str">
        <f t="shared" si="17"/>
        <v/>
      </c>
      <c r="P985" s="1727"/>
      <c r="Q985" s="47"/>
      <c r="R985" s="377"/>
      <c r="S985" s="463"/>
      <c r="T985" s="463"/>
    </row>
    <row r="986" spans="1:240" s="258" customFormat="1" ht="24" customHeight="1">
      <c r="A986" s="216"/>
      <c r="B986" s="273"/>
      <c r="C986" s="1692"/>
      <c r="D986" s="1693"/>
      <c r="E986" s="1693"/>
      <c r="F986" s="1693"/>
      <c r="G986" s="1693"/>
      <c r="H986" s="1693"/>
      <c r="I986" s="1693"/>
      <c r="J986" s="1693"/>
      <c r="K986" s="1693"/>
      <c r="L986" s="624"/>
      <c r="M986" s="1740"/>
      <c r="N986" s="1740"/>
      <c r="O986" s="1726" t="str">
        <f t="shared" si="17"/>
        <v/>
      </c>
      <c r="P986" s="1727"/>
      <c r="Q986" s="47"/>
      <c r="R986" s="377"/>
      <c r="S986" s="463"/>
      <c r="T986" s="463"/>
    </row>
    <row r="987" spans="1:240" s="258" customFormat="1" ht="24" customHeight="1">
      <c r="A987" s="216"/>
      <c r="B987" s="273"/>
      <c r="C987" s="1692"/>
      <c r="D987" s="1693"/>
      <c r="E987" s="1693"/>
      <c r="F987" s="1693"/>
      <c r="G987" s="1693"/>
      <c r="H987" s="1693"/>
      <c r="I987" s="1693"/>
      <c r="J987" s="1693"/>
      <c r="K987" s="1693"/>
      <c r="L987" s="624"/>
      <c r="M987" s="1740"/>
      <c r="N987" s="1740"/>
      <c r="O987" s="1726" t="str">
        <f t="shared" si="17"/>
        <v/>
      </c>
      <c r="P987" s="1727"/>
      <c r="Q987" s="47"/>
      <c r="R987" s="377"/>
      <c r="S987" s="463"/>
      <c r="T987" s="463"/>
    </row>
    <row r="988" spans="1:240" s="258" customFormat="1" ht="24" customHeight="1">
      <c r="A988" s="216"/>
      <c r="B988" s="273"/>
      <c r="C988" s="1692"/>
      <c r="D988" s="1693"/>
      <c r="E988" s="1693"/>
      <c r="F988" s="1693"/>
      <c r="G988" s="1693"/>
      <c r="H988" s="1693"/>
      <c r="I988" s="1693"/>
      <c r="J988" s="1693"/>
      <c r="K988" s="1693"/>
      <c r="L988" s="941"/>
      <c r="M988" s="1740"/>
      <c r="N988" s="1740"/>
      <c r="O988" s="1726" t="str">
        <f t="shared" si="17"/>
        <v/>
      </c>
      <c r="P988" s="1727"/>
      <c r="Q988" s="47"/>
      <c r="R988" s="377"/>
      <c r="S988" s="463"/>
      <c r="T988" s="463"/>
    </row>
    <row r="989" spans="1:240" s="258" customFormat="1" ht="24" customHeight="1">
      <c r="A989" s="216"/>
      <c r="B989" s="273"/>
      <c r="C989" s="1692"/>
      <c r="D989" s="1693"/>
      <c r="E989" s="1693"/>
      <c r="F989" s="1693"/>
      <c r="G989" s="1693"/>
      <c r="H989" s="1693"/>
      <c r="I989" s="1693"/>
      <c r="J989" s="1693"/>
      <c r="K989" s="1693"/>
      <c r="L989" s="941"/>
      <c r="M989" s="1740"/>
      <c r="N989" s="1740"/>
      <c r="O989" s="1726" t="str">
        <f t="shared" si="17"/>
        <v/>
      </c>
      <c r="P989" s="1727"/>
      <c r="Q989" s="47"/>
      <c r="R989" s="377"/>
      <c r="S989" s="463"/>
      <c r="T989" s="463"/>
    </row>
    <row r="990" spans="1:240" s="258" customFormat="1" ht="24" customHeight="1">
      <c r="A990" s="216"/>
      <c r="B990" s="273"/>
      <c r="C990" s="1692"/>
      <c r="D990" s="1693"/>
      <c r="E990" s="1693"/>
      <c r="F990" s="1693"/>
      <c r="G990" s="1693"/>
      <c r="H990" s="1693"/>
      <c r="I990" s="1693"/>
      <c r="J990" s="1693"/>
      <c r="K990" s="1693"/>
      <c r="L990" s="941"/>
      <c r="M990" s="1740"/>
      <c r="N990" s="1740"/>
      <c r="O990" s="1726" t="str">
        <f t="shared" si="17"/>
        <v/>
      </c>
      <c r="P990" s="1727"/>
      <c r="Q990" s="47"/>
      <c r="R990" s="377"/>
      <c r="S990" s="473"/>
      <c r="T990" s="463"/>
      <c r="IE990" s="72"/>
      <c r="IF990" s="21"/>
    </row>
    <row r="991" spans="1:240" s="258" customFormat="1" ht="24" customHeight="1">
      <c r="A991" s="216"/>
      <c r="B991" s="273"/>
      <c r="C991" s="1692"/>
      <c r="D991" s="1693"/>
      <c r="E991" s="1693"/>
      <c r="F991" s="1693"/>
      <c r="G991" s="1693"/>
      <c r="H991" s="1693"/>
      <c r="I991" s="1693"/>
      <c r="J991" s="1693"/>
      <c r="K991" s="1693"/>
      <c r="L991" s="941"/>
      <c r="M991" s="1740"/>
      <c r="N991" s="1740"/>
      <c r="O991" s="1726" t="str">
        <f t="shared" si="17"/>
        <v/>
      </c>
      <c r="P991" s="1727"/>
      <c r="Q991" s="47"/>
      <c r="R991" s="377"/>
      <c r="S991" s="473"/>
      <c r="T991" s="463"/>
      <c r="IE991" s="72"/>
      <c r="IF991" s="21"/>
    </row>
    <row r="992" spans="1:240" s="258" customFormat="1" ht="24" customHeight="1">
      <c r="A992" s="216"/>
      <c r="B992" s="273"/>
      <c r="C992" s="1692"/>
      <c r="D992" s="1693"/>
      <c r="E992" s="1693"/>
      <c r="F992" s="1693"/>
      <c r="G992" s="1693"/>
      <c r="H992" s="1693"/>
      <c r="I992" s="1693"/>
      <c r="J992" s="1693"/>
      <c r="K992" s="1693"/>
      <c r="L992" s="941"/>
      <c r="M992" s="1740"/>
      <c r="N992" s="1740"/>
      <c r="O992" s="1726" t="str">
        <f t="shared" si="17"/>
        <v/>
      </c>
      <c r="P992" s="1727"/>
      <c r="Q992" s="47"/>
      <c r="R992" s="377"/>
      <c r="S992" s="473"/>
      <c r="T992" s="463"/>
      <c r="IE992" s="72"/>
      <c r="IF992" s="21"/>
    </row>
    <row r="993" spans="1:240" s="258" customFormat="1" ht="24" customHeight="1">
      <c r="A993" s="216"/>
      <c r="B993" s="273"/>
      <c r="C993" s="1692"/>
      <c r="D993" s="1693"/>
      <c r="E993" s="1693"/>
      <c r="F993" s="1693"/>
      <c r="G993" s="1693"/>
      <c r="H993" s="1693"/>
      <c r="I993" s="1693"/>
      <c r="J993" s="1693"/>
      <c r="K993" s="1693"/>
      <c r="L993" s="941"/>
      <c r="M993" s="1740"/>
      <c r="N993" s="1740"/>
      <c r="O993" s="1726" t="str">
        <f t="shared" si="17"/>
        <v/>
      </c>
      <c r="P993" s="1727"/>
      <c r="Q993" s="47"/>
      <c r="R993" s="377"/>
      <c r="S993" s="473"/>
      <c r="T993" s="463"/>
      <c r="IE993" s="72"/>
      <c r="IF993" s="21"/>
    </row>
    <row r="994" spans="1:240" s="258" customFormat="1" ht="24" customHeight="1">
      <c r="A994" s="216"/>
      <c r="B994" s="273"/>
      <c r="C994" s="1692"/>
      <c r="D994" s="1693"/>
      <c r="E994" s="1693"/>
      <c r="F994" s="1693"/>
      <c r="G994" s="1693"/>
      <c r="H994" s="1693"/>
      <c r="I994" s="1693"/>
      <c r="J994" s="1693"/>
      <c r="K994" s="1693"/>
      <c r="L994" s="941"/>
      <c r="M994" s="1740"/>
      <c r="N994" s="1740"/>
      <c r="O994" s="1726" t="str">
        <f t="shared" si="17"/>
        <v/>
      </c>
      <c r="P994" s="1727"/>
      <c r="Q994" s="47"/>
      <c r="R994" s="377"/>
      <c r="S994" s="473"/>
      <c r="T994" s="463"/>
      <c r="IE994" s="72"/>
      <c r="IF994" s="21"/>
    </row>
    <row r="995" spans="1:240" s="258" customFormat="1" ht="24" customHeight="1">
      <c r="A995" s="216"/>
      <c r="B995" s="273"/>
      <c r="C995" s="1692"/>
      <c r="D995" s="1693"/>
      <c r="E995" s="1693"/>
      <c r="F995" s="1693"/>
      <c r="G995" s="1693"/>
      <c r="H995" s="1693"/>
      <c r="I995" s="1693"/>
      <c r="J995" s="1693"/>
      <c r="K995" s="1693"/>
      <c r="L995" s="941"/>
      <c r="M995" s="1740"/>
      <c r="N995" s="1740"/>
      <c r="O995" s="1726" t="str">
        <f t="shared" si="17"/>
        <v/>
      </c>
      <c r="P995" s="1727"/>
      <c r="Q995" s="47"/>
      <c r="R995" s="377"/>
      <c r="S995" s="463"/>
      <c r="T995" s="463"/>
      <c r="IE995" s="72"/>
      <c r="IF995" s="21"/>
    </row>
    <row r="996" spans="1:240" s="258" customFormat="1" ht="24" customHeight="1">
      <c r="A996" s="216"/>
      <c r="B996" s="273"/>
      <c r="C996" s="1692"/>
      <c r="D996" s="1693"/>
      <c r="E996" s="1693"/>
      <c r="F996" s="1693"/>
      <c r="G996" s="1693"/>
      <c r="H996" s="1693"/>
      <c r="I996" s="1693"/>
      <c r="J996" s="1693"/>
      <c r="K996" s="1693"/>
      <c r="L996" s="941"/>
      <c r="M996" s="1740"/>
      <c r="N996" s="1740"/>
      <c r="O996" s="1726" t="str">
        <f t="shared" si="17"/>
        <v/>
      </c>
      <c r="P996" s="1727"/>
      <c r="Q996" s="47"/>
      <c r="R996" s="377"/>
      <c r="S996" s="463"/>
      <c r="T996" s="463"/>
      <c r="IE996" s="21"/>
      <c r="IF996" s="21"/>
    </row>
    <row r="997" spans="1:240" s="258" customFormat="1" ht="24" customHeight="1">
      <c r="A997" s="216"/>
      <c r="B997" s="273"/>
      <c r="C997" s="1692"/>
      <c r="D997" s="1693"/>
      <c r="E997" s="1693"/>
      <c r="F997" s="1693"/>
      <c r="G997" s="1693"/>
      <c r="H997" s="1693"/>
      <c r="I997" s="1693"/>
      <c r="J997" s="1693"/>
      <c r="K997" s="1693"/>
      <c r="L997" s="941"/>
      <c r="M997" s="1740"/>
      <c r="N997" s="1740"/>
      <c r="O997" s="1726" t="str">
        <f t="shared" si="17"/>
        <v/>
      </c>
      <c r="P997" s="1727"/>
      <c r="Q997" s="47"/>
      <c r="R997" s="377"/>
      <c r="S997" s="463"/>
      <c r="T997" s="463"/>
      <c r="IE997" s="21"/>
      <c r="IF997" s="21"/>
    </row>
    <row r="998" spans="1:240" s="258" customFormat="1" ht="24" customHeight="1">
      <c r="A998" s="216"/>
      <c r="B998" s="273"/>
      <c r="C998" s="1692"/>
      <c r="D998" s="1693"/>
      <c r="E998" s="1693"/>
      <c r="F998" s="1693"/>
      <c r="G998" s="1693"/>
      <c r="H998" s="1693"/>
      <c r="I998" s="1693"/>
      <c r="J998" s="1693"/>
      <c r="K998" s="1693"/>
      <c r="L998" s="941"/>
      <c r="M998" s="1740"/>
      <c r="N998" s="1740"/>
      <c r="O998" s="1726" t="str">
        <f t="shared" si="17"/>
        <v/>
      </c>
      <c r="P998" s="1727"/>
      <c r="Q998" s="47"/>
      <c r="R998" s="377"/>
      <c r="S998" s="463"/>
      <c r="T998" s="463"/>
    </row>
    <row r="999" spans="1:240" s="258" customFormat="1" ht="24" customHeight="1">
      <c r="A999" s="216"/>
      <c r="B999" s="273"/>
      <c r="C999" s="1692"/>
      <c r="D999" s="1693"/>
      <c r="E999" s="1693"/>
      <c r="F999" s="1693"/>
      <c r="G999" s="1693"/>
      <c r="H999" s="1693"/>
      <c r="I999" s="1693"/>
      <c r="J999" s="1693"/>
      <c r="K999" s="1693"/>
      <c r="L999" s="941"/>
      <c r="M999" s="1740"/>
      <c r="N999" s="1740"/>
      <c r="O999" s="1726" t="str">
        <f t="shared" si="17"/>
        <v/>
      </c>
      <c r="P999" s="1727"/>
      <c r="Q999" s="47"/>
      <c r="R999" s="377"/>
      <c r="S999" s="463"/>
      <c r="T999" s="463"/>
    </row>
    <row r="1000" spans="1:240" s="258" customFormat="1" ht="24" customHeight="1">
      <c r="A1000" s="216"/>
      <c r="B1000" s="273"/>
      <c r="C1000" s="1692"/>
      <c r="D1000" s="1693"/>
      <c r="E1000" s="1693"/>
      <c r="F1000" s="1693"/>
      <c r="G1000" s="1693"/>
      <c r="H1000" s="1693"/>
      <c r="I1000" s="1693"/>
      <c r="J1000" s="1693"/>
      <c r="K1000" s="1693"/>
      <c r="L1000" s="941"/>
      <c r="M1000" s="1740"/>
      <c r="N1000" s="1740"/>
      <c r="O1000" s="1726" t="str">
        <f t="shared" si="17"/>
        <v/>
      </c>
      <c r="P1000" s="1727"/>
      <c r="Q1000" s="47"/>
      <c r="R1000" s="377"/>
      <c r="S1000" s="463"/>
      <c r="T1000" s="463"/>
    </row>
    <row r="1001" spans="1:240" s="258" customFormat="1" ht="24" customHeight="1">
      <c r="A1001" s="216"/>
      <c r="B1001" s="273"/>
      <c r="C1001" s="1692"/>
      <c r="D1001" s="1693"/>
      <c r="E1001" s="1693"/>
      <c r="F1001" s="1693"/>
      <c r="G1001" s="1693"/>
      <c r="H1001" s="1693"/>
      <c r="I1001" s="1693"/>
      <c r="J1001" s="1693"/>
      <c r="K1001" s="1693"/>
      <c r="L1001" s="941"/>
      <c r="M1001" s="1740"/>
      <c r="N1001" s="1740"/>
      <c r="O1001" s="1726" t="str">
        <f t="shared" si="17"/>
        <v/>
      </c>
      <c r="P1001" s="1727"/>
      <c r="Q1001" s="47"/>
      <c r="R1001" s="377"/>
      <c r="S1001" s="463"/>
      <c r="T1001" s="463"/>
    </row>
    <row r="1002" spans="1:240" s="258" customFormat="1" ht="24" customHeight="1">
      <c r="A1002" s="216"/>
      <c r="B1002" s="273"/>
      <c r="C1002" s="1692"/>
      <c r="D1002" s="1693"/>
      <c r="E1002" s="1693"/>
      <c r="F1002" s="1693"/>
      <c r="G1002" s="1693"/>
      <c r="H1002" s="1693"/>
      <c r="I1002" s="1693"/>
      <c r="J1002" s="1693"/>
      <c r="K1002" s="1693"/>
      <c r="L1002" s="941"/>
      <c r="M1002" s="1740"/>
      <c r="N1002" s="1740"/>
      <c r="O1002" s="1726" t="str">
        <f t="shared" si="17"/>
        <v/>
      </c>
      <c r="P1002" s="1727"/>
      <c r="Q1002" s="47"/>
      <c r="R1002" s="377"/>
      <c r="S1002" s="463"/>
      <c r="T1002" s="463"/>
    </row>
    <row r="1003" spans="1:240" s="258" customFormat="1" ht="24" customHeight="1">
      <c r="A1003" s="216"/>
      <c r="B1003" s="273"/>
      <c r="C1003" s="1692"/>
      <c r="D1003" s="1693"/>
      <c r="E1003" s="1693"/>
      <c r="F1003" s="1693"/>
      <c r="G1003" s="1693"/>
      <c r="H1003" s="1693"/>
      <c r="I1003" s="1693"/>
      <c r="J1003" s="1693"/>
      <c r="K1003" s="1693"/>
      <c r="L1003" s="941"/>
      <c r="M1003" s="1740"/>
      <c r="N1003" s="1740"/>
      <c r="O1003" s="1726" t="str">
        <f t="shared" si="17"/>
        <v/>
      </c>
      <c r="P1003" s="1727"/>
      <c r="Q1003" s="47"/>
      <c r="R1003" s="377"/>
      <c r="S1003" s="463"/>
      <c r="T1003" s="463"/>
      <c r="IE1003" s="21"/>
      <c r="IF1003" s="21"/>
    </row>
    <row r="1004" spans="1:240" s="258" customFormat="1" ht="24" customHeight="1">
      <c r="A1004" s="216"/>
      <c r="B1004" s="273"/>
      <c r="C1004" s="1692"/>
      <c r="D1004" s="1693"/>
      <c r="E1004" s="1693"/>
      <c r="F1004" s="1693"/>
      <c r="G1004" s="1693"/>
      <c r="H1004" s="1693"/>
      <c r="I1004" s="1693"/>
      <c r="J1004" s="1693"/>
      <c r="K1004" s="1693"/>
      <c r="L1004" s="941"/>
      <c r="M1004" s="1740"/>
      <c r="N1004" s="1740"/>
      <c r="O1004" s="1726" t="str">
        <f t="shared" si="17"/>
        <v/>
      </c>
      <c r="P1004" s="1727"/>
      <c r="Q1004" s="47"/>
      <c r="R1004" s="377"/>
      <c r="S1004" s="463"/>
      <c r="T1004" s="463"/>
    </row>
    <row r="1005" spans="1:240" s="258" customFormat="1" ht="24" customHeight="1">
      <c r="A1005" s="216"/>
      <c r="B1005" s="273"/>
      <c r="C1005" s="1692"/>
      <c r="D1005" s="1693"/>
      <c r="E1005" s="1693"/>
      <c r="F1005" s="1693"/>
      <c r="G1005" s="1693"/>
      <c r="H1005" s="1693"/>
      <c r="I1005" s="1693"/>
      <c r="J1005" s="1693"/>
      <c r="K1005" s="1693"/>
      <c r="L1005" s="941"/>
      <c r="M1005" s="1740"/>
      <c r="N1005" s="1740"/>
      <c r="O1005" s="1726" t="str">
        <f t="shared" si="17"/>
        <v/>
      </c>
      <c r="P1005" s="1727"/>
      <c r="Q1005" s="47"/>
      <c r="R1005" s="377"/>
      <c r="S1005" s="463"/>
      <c r="T1005" s="463"/>
    </row>
    <row r="1006" spans="1:240" s="258" customFormat="1" ht="24" customHeight="1">
      <c r="A1006" s="216"/>
      <c r="B1006" s="273"/>
      <c r="C1006" s="1692"/>
      <c r="D1006" s="1693"/>
      <c r="E1006" s="1693"/>
      <c r="F1006" s="1693"/>
      <c r="G1006" s="1693"/>
      <c r="H1006" s="1693"/>
      <c r="I1006" s="1693"/>
      <c r="J1006" s="1693"/>
      <c r="K1006" s="1693"/>
      <c r="L1006" s="941"/>
      <c r="M1006" s="1740"/>
      <c r="N1006" s="1740"/>
      <c r="O1006" s="1726" t="str">
        <f t="shared" si="17"/>
        <v/>
      </c>
      <c r="P1006" s="1727"/>
      <c r="Q1006" s="47"/>
      <c r="R1006" s="377"/>
      <c r="S1006" s="463"/>
      <c r="T1006" s="463"/>
    </row>
    <row r="1007" spans="1:240" s="258" customFormat="1" ht="24" customHeight="1">
      <c r="A1007" s="216"/>
      <c r="B1007" s="273"/>
      <c r="C1007" s="1692"/>
      <c r="D1007" s="1693"/>
      <c r="E1007" s="1693"/>
      <c r="F1007" s="1693"/>
      <c r="G1007" s="1693"/>
      <c r="H1007" s="1693"/>
      <c r="I1007" s="1693"/>
      <c r="J1007" s="1693"/>
      <c r="K1007" s="1693"/>
      <c r="L1007" s="941"/>
      <c r="M1007" s="1740"/>
      <c r="N1007" s="1740"/>
      <c r="O1007" s="1726" t="str">
        <f t="shared" si="17"/>
        <v/>
      </c>
      <c r="P1007" s="1727"/>
      <c r="Q1007" s="47"/>
      <c r="R1007" s="377"/>
      <c r="S1007" s="463"/>
      <c r="T1007" s="463"/>
    </row>
    <row r="1008" spans="1:240" s="258" customFormat="1" ht="24" customHeight="1">
      <c r="A1008" s="216"/>
      <c r="B1008" s="273"/>
      <c r="C1008" s="1692"/>
      <c r="D1008" s="1693"/>
      <c r="E1008" s="1693"/>
      <c r="F1008" s="1693"/>
      <c r="G1008" s="1693"/>
      <c r="H1008" s="1693"/>
      <c r="I1008" s="1693"/>
      <c r="J1008" s="1693"/>
      <c r="K1008" s="1693"/>
      <c r="L1008" s="941"/>
      <c r="M1008" s="1740"/>
      <c r="N1008" s="1740"/>
      <c r="O1008" s="1726" t="str">
        <f t="shared" si="17"/>
        <v/>
      </c>
      <c r="P1008" s="1727"/>
      <c r="Q1008" s="47"/>
      <c r="R1008" s="377"/>
      <c r="S1008" s="463"/>
      <c r="T1008" s="463"/>
    </row>
    <row r="1009" spans="1:240" s="258" customFormat="1" ht="24" customHeight="1">
      <c r="A1009" s="216"/>
      <c r="B1009" s="273"/>
      <c r="C1009" s="1692"/>
      <c r="D1009" s="1693"/>
      <c r="E1009" s="1693"/>
      <c r="F1009" s="1693"/>
      <c r="G1009" s="1693"/>
      <c r="H1009" s="1693"/>
      <c r="I1009" s="1693"/>
      <c r="J1009" s="1693"/>
      <c r="K1009" s="1693"/>
      <c r="L1009" s="941"/>
      <c r="M1009" s="1740"/>
      <c r="N1009" s="1740"/>
      <c r="O1009" s="1726" t="str">
        <f t="shared" si="17"/>
        <v/>
      </c>
      <c r="P1009" s="1727"/>
      <c r="Q1009" s="47"/>
      <c r="R1009" s="377"/>
      <c r="S1009" s="463"/>
      <c r="T1009" s="463"/>
    </row>
    <row r="1010" spans="1:240" s="258" customFormat="1" ht="24" customHeight="1">
      <c r="A1010" s="216"/>
      <c r="B1010" s="273"/>
      <c r="C1010" s="1692"/>
      <c r="D1010" s="1693"/>
      <c r="E1010" s="1693"/>
      <c r="F1010" s="1693"/>
      <c r="G1010" s="1693"/>
      <c r="H1010" s="1693"/>
      <c r="I1010" s="1693"/>
      <c r="J1010" s="1693"/>
      <c r="K1010" s="1693"/>
      <c r="L1010" s="941"/>
      <c r="M1010" s="1740"/>
      <c r="N1010" s="1740"/>
      <c r="O1010" s="1726" t="str">
        <f t="shared" si="17"/>
        <v/>
      </c>
      <c r="P1010" s="1727"/>
      <c r="Q1010" s="47"/>
      <c r="R1010" s="377"/>
      <c r="S1010" s="463"/>
      <c r="T1010" s="463"/>
    </row>
    <row r="1011" spans="1:240" s="258" customFormat="1" ht="24" customHeight="1">
      <c r="A1011" s="216"/>
      <c r="B1011" s="273"/>
      <c r="C1011" s="1692"/>
      <c r="D1011" s="1693"/>
      <c r="E1011" s="1693"/>
      <c r="F1011" s="1693"/>
      <c r="G1011" s="1693"/>
      <c r="H1011" s="1693"/>
      <c r="I1011" s="1693"/>
      <c r="J1011" s="1693"/>
      <c r="K1011" s="1693"/>
      <c r="L1011" s="941"/>
      <c r="M1011" s="1740"/>
      <c r="N1011" s="1740"/>
      <c r="O1011" s="1726" t="str">
        <f t="shared" si="17"/>
        <v/>
      </c>
      <c r="P1011" s="1727"/>
      <c r="Q1011" s="47"/>
      <c r="R1011" s="377"/>
      <c r="S1011" s="463"/>
      <c r="T1011" s="463"/>
    </row>
    <row r="1012" spans="1:240" s="258" customFormat="1" ht="24" customHeight="1">
      <c r="A1012" s="216"/>
      <c r="B1012" s="273"/>
      <c r="C1012" s="1692"/>
      <c r="D1012" s="1693"/>
      <c r="E1012" s="1693"/>
      <c r="F1012" s="1693"/>
      <c r="G1012" s="1693"/>
      <c r="H1012" s="1693"/>
      <c r="I1012" s="1693"/>
      <c r="J1012" s="1693"/>
      <c r="K1012" s="1693"/>
      <c r="L1012" s="941"/>
      <c r="M1012" s="1740"/>
      <c r="N1012" s="1740"/>
      <c r="O1012" s="1726" t="str">
        <f t="shared" si="17"/>
        <v/>
      </c>
      <c r="P1012" s="1727"/>
      <c r="Q1012" s="47"/>
      <c r="R1012" s="377"/>
      <c r="S1012" s="463"/>
      <c r="T1012" s="463"/>
    </row>
    <row r="1013" spans="1:240" s="258" customFormat="1" ht="24" customHeight="1">
      <c r="A1013" s="216"/>
      <c r="B1013" s="273"/>
      <c r="C1013" s="1692"/>
      <c r="D1013" s="1693"/>
      <c r="E1013" s="1693"/>
      <c r="F1013" s="1693"/>
      <c r="G1013" s="1693"/>
      <c r="H1013" s="1693"/>
      <c r="I1013" s="1693"/>
      <c r="J1013" s="1693"/>
      <c r="K1013" s="1693"/>
      <c r="L1013" s="941"/>
      <c r="M1013" s="1740"/>
      <c r="N1013" s="1740"/>
      <c r="O1013" s="1726" t="str">
        <f t="shared" si="17"/>
        <v/>
      </c>
      <c r="P1013" s="1727"/>
      <c r="Q1013" s="47"/>
      <c r="R1013" s="377"/>
      <c r="S1013" s="463"/>
      <c r="T1013" s="463"/>
    </row>
    <row r="1014" spans="1:240" s="258" customFormat="1" ht="24" customHeight="1">
      <c r="A1014" s="216"/>
      <c r="B1014" s="273"/>
      <c r="C1014" s="1692"/>
      <c r="D1014" s="1693"/>
      <c r="E1014" s="1693"/>
      <c r="F1014" s="1693"/>
      <c r="G1014" s="1693"/>
      <c r="H1014" s="1693"/>
      <c r="I1014" s="1693"/>
      <c r="J1014" s="1693"/>
      <c r="K1014" s="1693"/>
      <c r="L1014" s="941"/>
      <c r="M1014" s="1740"/>
      <c r="N1014" s="1740"/>
      <c r="O1014" s="1726" t="str">
        <f t="shared" si="17"/>
        <v/>
      </c>
      <c r="P1014" s="1727"/>
      <c r="Q1014" s="47"/>
      <c r="R1014" s="377"/>
      <c r="S1014" s="463"/>
      <c r="T1014" s="463"/>
    </row>
    <row r="1015" spans="1:240" s="258" customFormat="1" ht="6" customHeight="1">
      <c r="A1015" s="216"/>
      <c r="B1015" s="62"/>
      <c r="C1015" s="832"/>
      <c r="D1015" s="832"/>
      <c r="E1015" s="831"/>
      <c r="F1015" s="831"/>
      <c r="G1015" s="831"/>
      <c r="H1015" s="831"/>
      <c r="I1015" s="831"/>
      <c r="J1015" s="831"/>
      <c r="K1015" s="832"/>
      <c r="L1015" s="831"/>
      <c r="M1015" s="51"/>
      <c r="N1015" s="51"/>
      <c r="O1015" s="51"/>
      <c r="P1015" s="51"/>
      <c r="Q1015" s="51"/>
      <c r="R1015" s="379"/>
      <c r="S1015" s="463"/>
      <c r="T1015" s="463"/>
    </row>
    <row r="1016" spans="1:240" ht="24" customHeight="1">
      <c r="A1016" s="558"/>
      <c r="B1016" s="1720" t="s">
        <v>6</v>
      </c>
      <c r="C1016" s="1728"/>
      <c r="D1016" s="1728"/>
      <c r="E1016" s="1728"/>
      <c r="F1016" s="1728"/>
      <c r="G1016" s="1728"/>
      <c r="H1016" s="1728"/>
      <c r="I1016" s="1728"/>
      <c r="J1016" s="1728"/>
      <c r="K1016" s="1728"/>
      <c r="L1016" s="1728"/>
      <c r="M1016" s="1721"/>
      <c r="N1016" s="1721"/>
      <c r="O1016" s="1721"/>
      <c r="P1016" s="1721"/>
      <c r="Q1016" s="1722"/>
      <c r="R1016" s="558"/>
    </row>
    <row r="1017" spans="1:240">
      <c r="A1017" s="558"/>
      <c r="B1017" s="224" t="str">
        <f>B963</f>
        <v>FAPESP,  SETEMBRO DE 2015</v>
      </c>
      <c r="C1017" s="832"/>
      <c r="D1017" s="832"/>
      <c r="E1017" s="831"/>
      <c r="F1017" s="831"/>
      <c r="G1017" s="831"/>
      <c r="H1017" s="831"/>
      <c r="I1017" s="831"/>
      <c r="J1017" s="831"/>
      <c r="K1017" s="832"/>
      <c r="L1017" s="831"/>
      <c r="O1017" s="1723">
        <v>2</v>
      </c>
      <c r="P1017" s="1723"/>
      <c r="Q1017" s="1723"/>
      <c r="R1017" s="558"/>
    </row>
    <row r="1018" spans="1:240" ht="18">
      <c r="A1018" s="558"/>
      <c r="B1018" s="310" t="str">
        <f>B964</f>
        <v>4- MATERIAL DE CONSUMO IMPORTADO</v>
      </c>
      <c r="C1018" s="832"/>
      <c r="D1018" s="832"/>
      <c r="E1018" s="831"/>
      <c r="F1018" s="831"/>
      <c r="G1018" s="831"/>
      <c r="H1018" s="831"/>
      <c r="I1018" s="831"/>
      <c r="J1018" s="831"/>
      <c r="K1018" s="832"/>
      <c r="L1018" s="831"/>
      <c r="R1018" s="558"/>
      <c r="S1018" s="474"/>
    </row>
    <row r="1019" spans="1:240" s="87" customFormat="1" ht="14.25" customHeight="1">
      <c r="A1019" s="370"/>
      <c r="B1019" s="1686" t="s">
        <v>1</v>
      </c>
      <c r="C1019" s="1730" t="s">
        <v>8</v>
      </c>
      <c r="D1019" s="1731"/>
      <c r="E1019" s="1731"/>
      <c r="F1019" s="1731"/>
      <c r="G1019" s="1731"/>
      <c r="H1019" s="1731"/>
      <c r="I1019" s="1731"/>
      <c r="J1019" s="1731"/>
      <c r="K1019" s="1731"/>
      <c r="L1019" s="1644" t="s">
        <v>53</v>
      </c>
      <c r="M1019" s="1653" t="s">
        <v>118</v>
      </c>
      <c r="N1019" s="1634"/>
      <c r="O1019" s="1671" t="s">
        <v>119</v>
      </c>
      <c r="P1019" s="1672"/>
      <c r="Q1019" s="1739" t="s">
        <v>2</v>
      </c>
      <c r="R1019" s="349"/>
      <c r="S1019" s="472"/>
      <c r="T1019" s="468"/>
    </row>
    <row r="1020" spans="1:240" s="87" customFormat="1" ht="17.25" customHeight="1">
      <c r="A1020" s="370"/>
      <c r="B1020" s="1729"/>
      <c r="C1020" s="1732"/>
      <c r="D1020" s="1733"/>
      <c r="E1020" s="1733"/>
      <c r="F1020" s="1733"/>
      <c r="G1020" s="1733"/>
      <c r="H1020" s="1733"/>
      <c r="I1020" s="1733"/>
      <c r="J1020" s="1733"/>
      <c r="K1020" s="1733"/>
      <c r="L1020" s="1734"/>
      <c r="M1020" s="1735"/>
      <c r="N1020" s="1736"/>
      <c r="O1020" s="1737"/>
      <c r="P1020" s="1738"/>
      <c r="Q1020" s="1739"/>
      <c r="R1020" s="349"/>
      <c r="S1020" s="472"/>
      <c r="T1020" s="468"/>
    </row>
    <row r="1021" spans="1:240" s="258" customFormat="1" ht="24" customHeight="1">
      <c r="A1021" s="216"/>
      <c r="B1021" s="273"/>
      <c r="C1021" s="1692"/>
      <c r="D1021" s="1693"/>
      <c r="E1021" s="1693"/>
      <c r="F1021" s="1693"/>
      <c r="G1021" s="1693"/>
      <c r="H1021" s="1693"/>
      <c r="I1021" s="1693"/>
      <c r="J1021" s="1693"/>
      <c r="K1021" s="1693"/>
      <c r="L1021" s="941"/>
      <c r="M1021" s="1724"/>
      <c r="N1021" s="1725"/>
      <c r="O1021" s="1726" t="str">
        <f t="shared" ref="O1021:O1068" si="18">IF(ISERROR(INDEX($T$922:$T$927,MATCH(L1021,$S$922:$S$927,0))*M1021),"",INDEX($T$922:$T$927,MATCH(L1021,$S$922:$S$927,0))*M1021)</f>
        <v/>
      </c>
      <c r="P1021" s="1727"/>
      <c r="Q1021" s="47"/>
      <c r="R1021" s="377"/>
      <c r="S1021" s="473"/>
      <c r="T1021" s="463"/>
      <c r="IE1021" s="72"/>
      <c r="IF1021" s="21"/>
    </row>
    <row r="1022" spans="1:240" s="258" customFormat="1" ht="24" customHeight="1">
      <c r="A1022" s="216"/>
      <c r="B1022" s="273"/>
      <c r="C1022" s="1692"/>
      <c r="D1022" s="1693"/>
      <c r="E1022" s="1693"/>
      <c r="F1022" s="1693"/>
      <c r="G1022" s="1693"/>
      <c r="H1022" s="1693"/>
      <c r="I1022" s="1693"/>
      <c r="J1022" s="1693"/>
      <c r="K1022" s="1693"/>
      <c r="L1022" s="941"/>
      <c r="M1022" s="1724"/>
      <c r="N1022" s="1725"/>
      <c r="O1022" s="1726" t="str">
        <f t="shared" si="18"/>
        <v/>
      </c>
      <c r="P1022" s="1727"/>
      <c r="Q1022" s="47"/>
      <c r="R1022" s="377"/>
      <c r="S1022" s="473"/>
      <c r="T1022" s="463"/>
      <c r="IE1022" s="72"/>
      <c r="IF1022" s="21"/>
    </row>
    <row r="1023" spans="1:240" s="258" customFormat="1" ht="24" customHeight="1">
      <c r="A1023" s="216"/>
      <c r="B1023" s="273"/>
      <c r="C1023" s="1692"/>
      <c r="D1023" s="1693"/>
      <c r="E1023" s="1693"/>
      <c r="F1023" s="1693"/>
      <c r="G1023" s="1693"/>
      <c r="H1023" s="1693"/>
      <c r="I1023" s="1693"/>
      <c r="J1023" s="1693"/>
      <c r="K1023" s="1693"/>
      <c r="L1023" s="941"/>
      <c r="M1023" s="1724"/>
      <c r="N1023" s="1725"/>
      <c r="O1023" s="1726" t="str">
        <f t="shared" si="18"/>
        <v/>
      </c>
      <c r="P1023" s="1727"/>
      <c r="Q1023" s="47"/>
      <c r="R1023" s="377"/>
      <c r="S1023" s="473"/>
      <c r="T1023" s="463"/>
      <c r="IE1023" s="72"/>
      <c r="IF1023" s="21"/>
    </row>
    <row r="1024" spans="1:240" s="258" customFormat="1" ht="24" customHeight="1">
      <c r="A1024" s="216"/>
      <c r="B1024" s="273"/>
      <c r="C1024" s="1692"/>
      <c r="D1024" s="1693"/>
      <c r="E1024" s="1693"/>
      <c r="F1024" s="1693"/>
      <c r="G1024" s="1693"/>
      <c r="H1024" s="1693"/>
      <c r="I1024" s="1693"/>
      <c r="J1024" s="1693"/>
      <c r="K1024" s="1693"/>
      <c r="L1024" s="941"/>
      <c r="M1024" s="1724"/>
      <c r="N1024" s="1725"/>
      <c r="O1024" s="1726" t="str">
        <f t="shared" si="18"/>
        <v/>
      </c>
      <c r="P1024" s="1727"/>
      <c r="Q1024" s="47"/>
      <c r="R1024" s="377"/>
      <c r="S1024" s="473"/>
      <c r="T1024" s="463"/>
      <c r="IE1024" s="72"/>
      <c r="IF1024" s="21"/>
    </row>
    <row r="1025" spans="1:240" s="258" customFormat="1" ht="24" customHeight="1">
      <c r="A1025" s="216"/>
      <c r="B1025" s="273"/>
      <c r="C1025" s="1692"/>
      <c r="D1025" s="1693"/>
      <c r="E1025" s="1693"/>
      <c r="F1025" s="1693"/>
      <c r="G1025" s="1693"/>
      <c r="H1025" s="1693"/>
      <c r="I1025" s="1693"/>
      <c r="J1025" s="1693"/>
      <c r="K1025" s="1693"/>
      <c r="L1025" s="941"/>
      <c r="M1025" s="1724"/>
      <c r="N1025" s="1725"/>
      <c r="O1025" s="1726" t="str">
        <f t="shared" si="18"/>
        <v/>
      </c>
      <c r="P1025" s="1727"/>
      <c r="Q1025" s="47"/>
      <c r="R1025" s="377"/>
      <c r="S1025" s="473"/>
      <c r="T1025" s="463"/>
      <c r="IE1025" s="72"/>
      <c r="IF1025" s="21"/>
    </row>
    <row r="1026" spans="1:240" s="258" customFormat="1" ht="24" customHeight="1">
      <c r="A1026" s="216"/>
      <c r="B1026" s="273"/>
      <c r="C1026" s="1692"/>
      <c r="D1026" s="1693"/>
      <c r="E1026" s="1693"/>
      <c r="F1026" s="1693"/>
      <c r="G1026" s="1693"/>
      <c r="H1026" s="1693"/>
      <c r="I1026" s="1693"/>
      <c r="J1026" s="1693"/>
      <c r="K1026" s="1693"/>
      <c r="L1026" s="941"/>
      <c r="M1026" s="1724"/>
      <c r="N1026" s="1725"/>
      <c r="O1026" s="1726" t="str">
        <f t="shared" si="18"/>
        <v/>
      </c>
      <c r="P1026" s="1727"/>
      <c r="Q1026" s="47"/>
      <c r="R1026" s="377"/>
      <c r="S1026" s="463"/>
      <c r="T1026" s="463"/>
      <c r="IE1026" s="72"/>
      <c r="IF1026" s="21"/>
    </row>
    <row r="1027" spans="1:240" s="258" customFormat="1" ht="24" customHeight="1">
      <c r="A1027" s="216"/>
      <c r="B1027" s="273"/>
      <c r="C1027" s="1692"/>
      <c r="D1027" s="1693"/>
      <c r="E1027" s="1693"/>
      <c r="F1027" s="1693"/>
      <c r="G1027" s="1693"/>
      <c r="H1027" s="1693"/>
      <c r="I1027" s="1693"/>
      <c r="J1027" s="1693"/>
      <c r="K1027" s="1693"/>
      <c r="L1027" s="941"/>
      <c r="M1027" s="1724"/>
      <c r="N1027" s="1725"/>
      <c r="O1027" s="1726" t="str">
        <f t="shared" si="18"/>
        <v/>
      </c>
      <c r="P1027" s="1727"/>
      <c r="Q1027" s="47"/>
      <c r="R1027" s="377"/>
      <c r="S1027" s="463"/>
      <c r="T1027" s="463"/>
      <c r="IE1027" s="21"/>
      <c r="IF1027" s="21"/>
    </row>
    <row r="1028" spans="1:240" s="258" customFormat="1" ht="24" customHeight="1">
      <c r="A1028" s="216"/>
      <c r="B1028" s="273"/>
      <c r="C1028" s="1692"/>
      <c r="D1028" s="1693"/>
      <c r="E1028" s="1693"/>
      <c r="F1028" s="1693"/>
      <c r="G1028" s="1693"/>
      <c r="H1028" s="1693"/>
      <c r="I1028" s="1693"/>
      <c r="J1028" s="1693"/>
      <c r="K1028" s="1693"/>
      <c r="L1028" s="941"/>
      <c r="M1028" s="1724"/>
      <c r="N1028" s="1725"/>
      <c r="O1028" s="1726" t="str">
        <f t="shared" si="18"/>
        <v/>
      </c>
      <c r="P1028" s="1727"/>
      <c r="Q1028" s="47"/>
      <c r="R1028" s="377"/>
      <c r="S1028" s="463"/>
      <c r="T1028" s="463"/>
      <c r="IE1028" s="21"/>
      <c r="IF1028" s="21"/>
    </row>
    <row r="1029" spans="1:240" s="258" customFormat="1" ht="24" customHeight="1">
      <c r="A1029" s="216"/>
      <c r="B1029" s="273"/>
      <c r="C1029" s="1692"/>
      <c r="D1029" s="1693"/>
      <c r="E1029" s="1693"/>
      <c r="F1029" s="1693"/>
      <c r="G1029" s="1693"/>
      <c r="H1029" s="1693"/>
      <c r="I1029" s="1693"/>
      <c r="J1029" s="1693"/>
      <c r="K1029" s="1693"/>
      <c r="L1029" s="941"/>
      <c r="M1029" s="1724"/>
      <c r="N1029" s="1725"/>
      <c r="O1029" s="1726" t="str">
        <f t="shared" si="18"/>
        <v/>
      </c>
      <c r="P1029" s="1727"/>
      <c r="Q1029" s="47"/>
      <c r="R1029" s="377"/>
      <c r="S1029" s="463"/>
      <c r="T1029" s="463"/>
    </row>
    <row r="1030" spans="1:240" s="258" customFormat="1" ht="24" customHeight="1">
      <c r="A1030" s="216"/>
      <c r="B1030" s="273"/>
      <c r="C1030" s="1692"/>
      <c r="D1030" s="1693"/>
      <c r="E1030" s="1693"/>
      <c r="F1030" s="1693"/>
      <c r="G1030" s="1693"/>
      <c r="H1030" s="1693"/>
      <c r="I1030" s="1693"/>
      <c r="J1030" s="1693"/>
      <c r="K1030" s="1693"/>
      <c r="L1030" s="941"/>
      <c r="M1030" s="1724"/>
      <c r="N1030" s="1725"/>
      <c r="O1030" s="1726" t="str">
        <f t="shared" si="18"/>
        <v/>
      </c>
      <c r="P1030" s="1727"/>
      <c r="Q1030" s="47"/>
      <c r="R1030" s="377"/>
      <c r="S1030" s="463"/>
      <c r="T1030" s="463"/>
    </row>
    <row r="1031" spans="1:240" s="258" customFormat="1" ht="24" customHeight="1">
      <c r="A1031" s="216"/>
      <c r="B1031" s="273"/>
      <c r="C1031" s="1692"/>
      <c r="D1031" s="1693"/>
      <c r="E1031" s="1693"/>
      <c r="F1031" s="1693"/>
      <c r="G1031" s="1693"/>
      <c r="H1031" s="1693"/>
      <c r="I1031" s="1693"/>
      <c r="J1031" s="1693"/>
      <c r="K1031" s="1693"/>
      <c r="L1031" s="941"/>
      <c r="M1031" s="1724"/>
      <c r="N1031" s="1725"/>
      <c r="O1031" s="1726" t="str">
        <f t="shared" si="18"/>
        <v/>
      </c>
      <c r="P1031" s="1727"/>
      <c r="Q1031" s="47"/>
      <c r="R1031" s="377"/>
      <c r="S1031" s="463"/>
      <c r="T1031" s="463"/>
    </row>
    <row r="1032" spans="1:240" s="258" customFormat="1" ht="24" customHeight="1">
      <c r="A1032" s="216"/>
      <c r="B1032" s="273"/>
      <c r="C1032" s="1692"/>
      <c r="D1032" s="1693"/>
      <c r="E1032" s="1693"/>
      <c r="F1032" s="1693"/>
      <c r="G1032" s="1693"/>
      <c r="H1032" s="1693"/>
      <c r="I1032" s="1693"/>
      <c r="J1032" s="1693"/>
      <c r="K1032" s="1693"/>
      <c r="L1032" s="941"/>
      <c r="M1032" s="1724"/>
      <c r="N1032" s="1725"/>
      <c r="O1032" s="1726" t="str">
        <f t="shared" si="18"/>
        <v/>
      </c>
      <c r="P1032" s="1727"/>
      <c r="Q1032" s="47"/>
      <c r="R1032" s="377"/>
      <c r="S1032" s="463"/>
      <c r="T1032" s="463"/>
    </row>
    <row r="1033" spans="1:240" s="258" customFormat="1" ht="24" customHeight="1">
      <c r="A1033" s="216"/>
      <c r="B1033" s="273"/>
      <c r="C1033" s="1692"/>
      <c r="D1033" s="1693"/>
      <c r="E1033" s="1693"/>
      <c r="F1033" s="1693"/>
      <c r="G1033" s="1693"/>
      <c r="H1033" s="1693"/>
      <c r="I1033" s="1693"/>
      <c r="J1033" s="1693"/>
      <c r="K1033" s="1693"/>
      <c r="L1033" s="941"/>
      <c r="M1033" s="1724"/>
      <c r="N1033" s="1725"/>
      <c r="O1033" s="1726" t="str">
        <f t="shared" si="18"/>
        <v/>
      </c>
      <c r="P1033" s="1727"/>
      <c r="Q1033" s="47"/>
      <c r="R1033" s="377"/>
      <c r="S1033" s="463"/>
      <c r="T1033" s="463"/>
    </row>
    <row r="1034" spans="1:240" s="258" customFormat="1" ht="24" customHeight="1">
      <c r="A1034" s="216"/>
      <c r="B1034" s="273"/>
      <c r="C1034" s="1692"/>
      <c r="D1034" s="1693"/>
      <c r="E1034" s="1693"/>
      <c r="F1034" s="1693"/>
      <c r="G1034" s="1693"/>
      <c r="H1034" s="1693"/>
      <c r="I1034" s="1693"/>
      <c r="J1034" s="1693"/>
      <c r="K1034" s="1693"/>
      <c r="L1034" s="941"/>
      <c r="M1034" s="1724"/>
      <c r="N1034" s="1725"/>
      <c r="O1034" s="1726" t="str">
        <f t="shared" si="18"/>
        <v/>
      </c>
      <c r="P1034" s="1727"/>
      <c r="Q1034" s="47"/>
      <c r="R1034" s="377"/>
      <c r="S1034" s="463"/>
      <c r="T1034" s="463"/>
    </row>
    <row r="1035" spans="1:240" s="258" customFormat="1" ht="24" customHeight="1">
      <c r="A1035" s="216"/>
      <c r="B1035" s="273"/>
      <c r="C1035" s="1692"/>
      <c r="D1035" s="1693"/>
      <c r="E1035" s="1693"/>
      <c r="F1035" s="1693"/>
      <c r="G1035" s="1693"/>
      <c r="H1035" s="1693"/>
      <c r="I1035" s="1693"/>
      <c r="J1035" s="1693"/>
      <c r="K1035" s="1693"/>
      <c r="L1035" s="563"/>
      <c r="M1035" s="1724"/>
      <c r="N1035" s="1725"/>
      <c r="O1035" s="1726" t="str">
        <f t="shared" si="18"/>
        <v/>
      </c>
      <c r="P1035" s="1727"/>
      <c r="Q1035" s="47"/>
      <c r="R1035" s="377"/>
      <c r="S1035" s="463"/>
      <c r="T1035" s="463"/>
    </row>
    <row r="1036" spans="1:240" s="258" customFormat="1" ht="24" customHeight="1">
      <c r="A1036" s="216"/>
      <c r="B1036" s="273"/>
      <c r="C1036" s="1692"/>
      <c r="D1036" s="1693"/>
      <c r="E1036" s="1693"/>
      <c r="F1036" s="1693"/>
      <c r="G1036" s="1693"/>
      <c r="H1036" s="1693"/>
      <c r="I1036" s="1693"/>
      <c r="J1036" s="1693"/>
      <c r="K1036" s="1693"/>
      <c r="L1036" s="563"/>
      <c r="M1036" s="1724"/>
      <c r="N1036" s="1725"/>
      <c r="O1036" s="1726" t="str">
        <f t="shared" si="18"/>
        <v/>
      </c>
      <c r="P1036" s="1727"/>
      <c r="Q1036" s="47"/>
      <c r="R1036" s="377"/>
      <c r="S1036" s="463"/>
      <c r="T1036" s="463"/>
      <c r="IE1036" s="21"/>
      <c r="IF1036" s="21"/>
    </row>
    <row r="1037" spans="1:240" s="258" customFormat="1" ht="24" customHeight="1">
      <c r="A1037" s="216"/>
      <c r="B1037" s="273"/>
      <c r="C1037" s="1692"/>
      <c r="D1037" s="1693"/>
      <c r="E1037" s="1693"/>
      <c r="F1037" s="1693"/>
      <c r="G1037" s="1693"/>
      <c r="H1037" s="1693"/>
      <c r="I1037" s="1693"/>
      <c r="J1037" s="1693"/>
      <c r="K1037" s="1693"/>
      <c r="L1037" s="563"/>
      <c r="M1037" s="1724"/>
      <c r="N1037" s="1725"/>
      <c r="O1037" s="1726" t="str">
        <f t="shared" si="18"/>
        <v/>
      </c>
      <c r="P1037" s="1727"/>
      <c r="Q1037" s="47"/>
      <c r="R1037" s="377"/>
      <c r="S1037" s="463"/>
      <c r="T1037" s="463"/>
    </row>
    <row r="1038" spans="1:240" s="258" customFormat="1" ht="24" customHeight="1">
      <c r="A1038" s="216"/>
      <c r="B1038" s="273"/>
      <c r="C1038" s="1692"/>
      <c r="D1038" s="1693"/>
      <c r="E1038" s="1693"/>
      <c r="F1038" s="1693"/>
      <c r="G1038" s="1693"/>
      <c r="H1038" s="1693"/>
      <c r="I1038" s="1693"/>
      <c r="J1038" s="1693"/>
      <c r="K1038" s="1693"/>
      <c r="L1038" s="563"/>
      <c r="M1038" s="1724"/>
      <c r="N1038" s="1725"/>
      <c r="O1038" s="1726" t="str">
        <f t="shared" si="18"/>
        <v/>
      </c>
      <c r="P1038" s="1727"/>
      <c r="Q1038" s="47"/>
      <c r="R1038" s="377"/>
      <c r="S1038" s="463"/>
      <c r="T1038" s="463"/>
    </row>
    <row r="1039" spans="1:240" s="258" customFormat="1" ht="24" customHeight="1">
      <c r="A1039" s="216"/>
      <c r="B1039" s="273"/>
      <c r="C1039" s="1692"/>
      <c r="D1039" s="1693"/>
      <c r="E1039" s="1693"/>
      <c r="F1039" s="1693"/>
      <c r="G1039" s="1693"/>
      <c r="H1039" s="1693"/>
      <c r="I1039" s="1693"/>
      <c r="J1039" s="1693"/>
      <c r="K1039" s="1693"/>
      <c r="L1039" s="563"/>
      <c r="M1039" s="1724"/>
      <c r="N1039" s="1725"/>
      <c r="O1039" s="1726" t="str">
        <f t="shared" si="18"/>
        <v/>
      </c>
      <c r="P1039" s="1727"/>
      <c r="Q1039" s="47"/>
      <c r="R1039" s="377"/>
      <c r="S1039" s="463"/>
      <c r="T1039" s="463"/>
    </row>
    <row r="1040" spans="1:240" s="258" customFormat="1" ht="24" customHeight="1">
      <c r="A1040" s="216"/>
      <c r="B1040" s="273"/>
      <c r="C1040" s="1692"/>
      <c r="D1040" s="1693"/>
      <c r="E1040" s="1693"/>
      <c r="F1040" s="1693"/>
      <c r="G1040" s="1693"/>
      <c r="H1040" s="1693"/>
      <c r="I1040" s="1693"/>
      <c r="J1040" s="1693"/>
      <c r="K1040" s="1693"/>
      <c r="L1040" s="563"/>
      <c r="M1040" s="1724"/>
      <c r="N1040" s="1725"/>
      <c r="O1040" s="1726" t="str">
        <f t="shared" si="18"/>
        <v/>
      </c>
      <c r="P1040" s="1727"/>
      <c r="Q1040" s="47"/>
      <c r="R1040" s="377"/>
      <c r="S1040" s="463"/>
      <c r="T1040" s="463"/>
    </row>
    <row r="1041" spans="1:240" s="258" customFormat="1" ht="24" customHeight="1">
      <c r="A1041" s="216"/>
      <c r="B1041" s="273"/>
      <c r="C1041" s="1692"/>
      <c r="D1041" s="1693"/>
      <c r="E1041" s="1693"/>
      <c r="F1041" s="1693"/>
      <c r="G1041" s="1693"/>
      <c r="H1041" s="1693"/>
      <c r="I1041" s="1693"/>
      <c r="J1041" s="1693"/>
      <c r="K1041" s="1693"/>
      <c r="L1041" s="941"/>
      <c r="M1041" s="1724"/>
      <c r="N1041" s="1725"/>
      <c r="O1041" s="1726" t="str">
        <f t="shared" si="18"/>
        <v/>
      </c>
      <c r="P1041" s="1727"/>
      <c r="Q1041" s="47"/>
      <c r="R1041" s="377"/>
      <c r="S1041" s="463"/>
      <c r="T1041" s="463"/>
    </row>
    <row r="1042" spans="1:240" s="258" customFormat="1" ht="24" customHeight="1">
      <c r="A1042" s="216"/>
      <c r="B1042" s="273"/>
      <c r="C1042" s="1692"/>
      <c r="D1042" s="1693"/>
      <c r="E1042" s="1693"/>
      <c r="F1042" s="1693"/>
      <c r="G1042" s="1693"/>
      <c r="H1042" s="1693"/>
      <c r="I1042" s="1693"/>
      <c r="J1042" s="1693"/>
      <c r="K1042" s="1693"/>
      <c r="L1042" s="941"/>
      <c r="M1042" s="1724"/>
      <c r="N1042" s="1725"/>
      <c r="O1042" s="1726" t="str">
        <f t="shared" si="18"/>
        <v/>
      </c>
      <c r="P1042" s="1727"/>
      <c r="Q1042" s="47"/>
      <c r="R1042" s="377"/>
      <c r="S1042" s="463"/>
      <c r="T1042" s="463"/>
    </row>
    <row r="1043" spans="1:240" s="258" customFormat="1" ht="24" customHeight="1">
      <c r="A1043" s="216"/>
      <c r="B1043" s="273"/>
      <c r="C1043" s="1692"/>
      <c r="D1043" s="1693"/>
      <c r="E1043" s="1693"/>
      <c r="F1043" s="1693"/>
      <c r="G1043" s="1693"/>
      <c r="H1043" s="1693"/>
      <c r="I1043" s="1693"/>
      <c r="J1043" s="1693"/>
      <c r="K1043" s="1693"/>
      <c r="L1043" s="941"/>
      <c r="M1043" s="1724"/>
      <c r="N1043" s="1725"/>
      <c r="O1043" s="1726" t="str">
        <f t="shared" si="18"/>
        <v/>
      </c>
      <c r="P1043" s="1727"/>
      <c r="Q1043" s="47"/>
      <c r="R1043" s="377"/>
      <c r="S1043" s="463"/>
      <c r="T1043" s="463"/>
    </row>
    <row r="1044" spans="1:240" s="258" customFormat="1" ht="24" customHeight="1">
      <c r="A1044" s="216"/>
      <c r="B1044" s="273"/>
      <c r="C1044" s="1692"/>
      <c r="D1044" s="1693"/>
      <c r="E1044" s="1693"/>
      <c r="F1044" s="1693"/>
      <c r="G1044" s="1693"/>
      <c r="H1044" s="1693"/>
      <c r="I1044" s="1693"/>
      <c r="J1044" s="1693"/>
      <c r="K1044" s="1693"/>
      <c r="L1044" s="941"/>
      <c r="M1044" s="1724"/>
      <c r="N1044" s="1725"/>
      <c r="O1044" s="1726" t="str">
        <f t="shared" si="18"/>
        <v/>
      </c>
      <c r="P1044" s="1727"/>
      <c r="Q1044" s="47"/>
      <c r="R1044" s="377"/>
      <c r="S1044" s="473"/>
      <c r="T1044" s="463"/>
      <c r="IE1044" s="72"/>
      <c r="IF1044" s="21"/>
    </row>
    <row r="1045" spans="1:240" s="258" customFormat="1" ht="24" customHeight="1">
      <c r="A1045" s="216"/>
      <c r="B1045" s="273"/>
      <c r="C1045" s="1692"/>
      <c r="D1045" s="1693"/>
      <c r="E1045" s="1693"/>
      <c r="F1045" s="1693"/>
      <c r="G1045" s="1693"/>
      <c r="H1045" s="1693"/>
      <c r="I1045" s="1693"/>
      <c r="J1045" s="1693"/>
      <c r="K1045" s="1693"/>
      <c r="L1045" s="941"/>
      <c r="M1045" s="1724"/>
      <c r="N1045" s="1725"/>
      <c r="O1045" s="1726" t="str">
        <f t="shared" si="18"/>
        <v/>
      </c>
      <c r="P1045" s="1727"/>
      <c r="Q1045" s="47"/>
      <c r="R1045" s="377"/>
      <c r="S1045" s="473"/>
      <c r="T1045" s="463"/>
      <c r="IE1045" s="72"/>
      <c r="IF1045" s="21"/>
    </row>
    <row r="1046" spans="1:240" s="258" customFormat="1" ht="24" customHeight="1">
      <c r="A1046" s="216"/>
      <c r="B1046" s="273"/>
      <c r="C1046" s="1692"/>
      <c r="D1046" s="1693"/>
      <c r="E1046" s="1693"/>
      <c r="F1046" s="1693"/>
      <c r="G1046" s="1693"/>
      <c r="H1046" s="1693"/>
      <c r="I1046" s="1693"/>
      <c r="J1046" s="1693"/>
      <c r="K1046" s="1693"/>
      <c r="L1046" s="941"/>
      <c r="M1046" s="1724"/>
      <c r="N1046" s="1725"/>
      <c r="O1046" s="1726" t="str">
        <f t="shared" si="18"/>
        <v/>
      </c>
      <c r="P1046" s="1727"/>
      <c r="Q1046" s="47"/>
      <c r="R1046" s="377"/>
      <c r="S1046" s="473"/>
      <c r="T1046" s="463"/>
      <c r="IE1046" s="72"/>
      <c r="IF1046" s="21"/>
    </row>
    <row r="1047" spans="1:240" s="258" customFormat="1" ht="24" customHeight="1">
      <c r="A1047" s="216"/>
      <c r="B1047" s="273"/>
      <c r="C1047" s="1692"/>
      <c r="D1047" s="1693"/>
      <c r="E1047" s="1693"/>
      <c r="F1047" s="1693"/>
      <c r="G1047" s="1693"/>
      <c r="H1047" s="1693"/>
      <c r="I1047" s="1693"/>
      <c r="J1047" s="1693"/>
      <c r="K1047" s="1693"/>
      <c r="L1047" s="941"/>
      <c r="M1047" s="1724"/>
      <c r="N1047" s="1725"/>
      <c r="O1047" s="1726" t="str">
        <f t="shared" si="18"/>
        <v/>
      </c>
      <c r="P1047" s="1727"/>
      <c r="Q1047" s="47"/>
      <c r="R1047" s="377"/>
      <c r="S1047" s="473"/>
      <c r="T1047" s="463"/>
      <c r="IE1047" s="72"/>
      <c r="IF1047" s="21"/>
    </row>
    <row r="1048" spans="1:240" s="258" customFormat="1" ht="24" customHeight="1">
      <c r="A1048" s="216"/>
      <c r="B1048" s="273"/>
      <c r="C1048" s="1692"/>
      <c r="D1048" s="1693"/>
      <c r="E1048" s="1693"/>
      <c r="F1048" s="1693"/>
      <c r="G1048" s="1693"/>
      <c r="H1048" s="1693"/>
      <c r="I1048" s="1693"/>
      <c r="J1048" s="1693"/>
      <c r="K1048" s="1693"/>
      <c r="L1048" s="941"/>
      <c r="M1048" s="1724"/>
      <c r="N1048" s="1725"/>
      <c r="O1048" s="1726" t="str">
        <f t="shared" si="18"/>
        <v/>
      </c>
      <c r="P1048" s="1727"/>
      <c r="Q1048" s="47"/>
      <c r="R1048" s="377"/>
      <c r="S1048" s="473"/>
      <c r="T1048" s="463"/>
      <c r="IE1048" s="72"/>
      <c r="IF1048" s="21"/>
    </row>
    <row r="1049" spans="1:240" s="258" customFormat="1" ht="24" customHeight="1">
      <c r="A1049" s="216"/>
      <c r="B1049" s="273"/>
      <c r="C1049" s="1692"/>
      <c r="D1049" s="1693"/>
      <c r="E1049" s="1693"/>
      <c r="F1049" s="1693"/>
      <c r="G1049" s="1693"/>
      <c r="H1049" s="1693"/>
      <c r="I1049" s="1693"/>
      <c r="J1049" s="1693"/>
      <c r="K1049" s="1693"/>
      <c r="L1049" s="941"/>
      <c r="M1049" s="1724"/>
      <c r="N1049" s="1725"/>
      <c r="O1049" s="1726" t="str">
        <f t="shared" si="18"/>
        <v/>
      </c>
      <c r="P1049" s="1727"/>
      <c r="Q1049" s="47"/>
      <c r="R1049" s="377"/>
      <c r="S1049" s="463"/>
      <c r="T1049" s="463"/>
      <c r="IE1049" s="72"/>
      <c r="IF1049" s="21"/>
    </row>
    <row r="1050" spans="1:240" s="258" customFormat="1" ht="24" customHeight="1">
      <c r="A1050" s="216"/>
      <c r="B1050" s="273"/>
      <c r="C1050" s="1692"/>
      <c r="D1050" s="1693"/>
      <c r="E1050" s="1693"/>
      <c r="F1050" s="1693"/>
      <c r="G1050" s="1693"/>
      <c r="H1050" s="1693"/>
      <c r="I1050" s="1693"/>
      <c r="J1050" s="1693"/>
      <c r="K1050" s="1693"/>
      <c r="L1050" s="941"/>
      <c r="M1050" s="1724"/>
      <c r="N1050" s="1725"/>
      <c r="O1050" s="1726" t="str">
        <f t="shared" si="18"/>
        <v/>
      </c>
      <c r="P1050" s="1727"/>
      <c r="Q1050" s="47"/>
      <c r="R1050" s="377"/>
      <c r="S1050" s="463"/>
      <c r="T1050" s="463"/>
      <c r="IE1050" s="21"/>
      <c r="IF1050" s="21"/>
    </row>
    <row r="1051" spans="1:240" s="258" customFormat="1" ht="24" customHeight="1">
      <c r="A1051" s="216"/>
      <c r="B1051" s="273"/>
      <c r="C1051" s="1692"/>
      <c r="D1051" s="1693"/>
      <c r="E1051" s="1693"/>
      <c r="F1051" s="1693"/>
      <c r="G1051" s="1693"/>
      <c r="H1051" s="1693"/>
      <c r="I1051" s="1693"/>
      <c r="J1051" s="1693"/>
      <c r="K1051" s="1693"/>
      <c r="L1051" s="941"/>
      <c r="M1051" s="1724"/>
      <c r="N1051" s="1725"/>
      <c r="O1051" s="1726" t="str">
        <f t="shared" si="18"/>
        <v/>
      </c>
      <c r="P1051" s="1727"/>
      <c r="Q1051" s="47"/>
      <c r="R1051" s="377"/>
      <c r="S1051" s="463"/>
      <c r="T1051" s="463"/>
      <c r="IE1051" s="21"/>
      <c r="IF1051" s="21"/>
    </row>
    <row r="1052" spans="1:240" s="258" customFormat="1" ht="24" customHeight="1">
      <c r="A1052" s="216"/>
      <c r="B1052" s="273"/>
      <c r="C1052" s="1692"/>
      <c r="D1052" s="1693"/>
      <c r="E1052" s="1693"/>
      <c r="F1052" s="1693"/>
      <c r="G1052" s="1693"/>
      <c r="H1052" s="1693"/>
      <c r="I1052" s="1693"/>
      <c r="J1052" s="1693"/>
      <c r="K1052" s="1693"/>
      <c r="L1052" s="941"/>
      <c r="M1052" s="1724"/>
      <c r="N1052" s="1725"/>
      <c r="O1052" s="1726" t="str">
        <f t="shared" si="18"/>
        <v/>
      </c>
      <c r="P1052" s="1727"/>
      <c r="Q1052" s="47"/>
      <c r="R1052" s="377"/>
      <c r="S1052" s="463"/>
      <c r="T1052" s="463"/>
    </row>
    <row r="1053" spans="1:240" s="258" customFormat="1" ht="24" customHeight="1">
      <c r="A1053" s="216"/>
      <c r="B1053" s="273"/>
      <c r="C1053" s="1692"/>
      <c r="D1053" s="1693"/>
      <c r="E1053" s="1693"/>
      <c r="F1053" s="1693"/>
      <c r="G1053" s="1693"/>
      <c r="H1053" s="1693"/>
      <c r="I1053" s="1693"/>
      <c r="J1053" s="1693"/>
      <c r="K1053" s="1693"/>
      <c r="L1053" s="941"/>
      <c r="M1053" s="1724"/>
      <c r="N1053" s="1725"/>
      <c r="O1053" s="1726" t="str">
        <f t="shared" si="18"/>
        <v/>
      </c>
      <c r="P1053" s="1727"/>
      <c r="Q1053" s="47"/>
      <c r="R1053" s="377"/>
      <c r="S1053" s="463"/>
      <c r="T1053" s="463"/>
    </row>
    <row r="1054" spans="1:240" s="258" customFormat="1" ht="24" customHeight="1">
      <c r="A1054" s="216"/>
      <c r="B1054" s="273"/>
      <c r="C1054" s="1692"/>
      <c r="D1054" s="1693"/>
      <c r="E1054" s="1693"/>
      <c r="F1054" s="1693"/>
      <c r="G1054" s="1693"/>
      <c r="H1054" s="1693"/>
      <c r="I1054" s="1693"/>
      <c r="J1054" s="1693"/>
      <c r="K1054" s="1693"/>
      <c r="L1054" s="941"/>
      <c r="M1054" s="1724"/>
      <c r="N1054" s="1725"/>
      <c r="O1054" s="1726" t="str">
        <f t="shared" si="18"/>
        <v/>
      </c>
      <c r="P1054" s="1727"/>
      <c r="Q1054" s="47"/>
      <c r="R1054" s="377"/>
      <c r="S1054" s="463"/>
      <c r="T1054" s="463"/>
    </row>
    <row r="1055" spans="1:240" s="258" customFormat="1" ht="24" customHeight="1">
      <c r="A1055" s="216"/>
      <c r="B1055" s="273"/>
      <c r="C1055" s="1692"/>
      <c r="D1055" s="1693"/>
      <c r="E1055" s="1693"/>
      <c r="F1055" s="1693"/>
      <c r="G1055" s="1693"/>
      <c r="H1055" s="1693"/>
      <c r="I1055" s="1693"/>
      <c r="J1055" s="1693"/>
      <c r="K1055" s="1693"/>
      <c r="L1055" s="941"/>
      <c r="M1055" s="1724"/>
      <c r="N1055" s="1725"/>
      <c r="O1055" s="1726" t="str">
        <f t="shared" si="18"/>
        <v/>
      </c>
      <c r="P1055" s="1727"/>
      <c r="Q1055" s="47"/>
      <c r="R1055" s="377"/>
      <c r="S1055" s="463"/>
      <c r="T1055" s="463"/>
    </row>
    <row r="1056" spans="1:240" s="258" customFormat="1" ht="24" customHeight="1">
      <c r="A1056" s="216"/>
      <c r="B1056" s="273"/>
      <c r="C1056" s="1692"/>
      <c r="D1056" s="1693"/>
      <c r="E1056" s="1693"/>
      <c r="F1056" s="1693"/>
      <c r="G1056" s="1693"/>
      <c r="H1056" s="1693"/>
      <c r="I1056" s="1693"/>
      <c r="J1056" s="1693"/>
      <c r="K1056" s="1693"/>
      <c r="L1056" s="941"/>
      <c r="M1056" s="1724"/>
      <c r="N1056" s="1725"/>
      <c r="O1056" s="1726" t="str">
        <f t="shared" si="18"/>
        <v/>
      </c>
      <c r="P1056" s="1727"/>
      <c r="Q1056" s="47"/>
      <c r="R1056" s="377"/>
      <c r="S1056" s="463"/>
      <c r="T1056" s="463"/>
    </row>
    <row r="1057" spans="1:240" s="258" customFormat="1" ht="24" customHeight="1">
      <c r="A1057" s="216"/>
      <c r="B1057" s="273"/>
      <c r="C1057" s="1692"/>
      <c r="D1057" s="1693"/>
      <c r="E1057" s="1693"/>
      <c r="F1057" s="1693"/>
      <c r="G1057" s="1693"/>
      <c r="H1057" s="1693"/>
      <c r="I1057" s="1693"/>
      <c r="J1057" s="1693"/>
      <c r="K1057" s="1693"/>
      <c r="L1057" s="941"/>
      <c r="M1057" s="1724"/>
      <c r="N1057" s="1725"/>
      <c r="O1057" s="1726" t="str">
        <f t="shared" si="18"/>
        <v/>
      </c>
      <c r="P1057" s="1727"/>
      <c r="Q1057" s="47"/>
      <c r="R1057" s="377"/>
      <c r="S1057" s="463"/>
      <c r="T1057" s="463"/>
      <c r="IE1057" s="21"/>
      <c r="IF1057" s="21"/>
    </row>
    <row r="1058" spans="1:240" s="258" customFormat="1" ht="24" customHeight="1">
      <c r="A1058" s="216"/>
      <c r="B1058" s="273"/>
      <c r="C1058" s="1692"/>
      <c r="D1058" s="1693"/>
      <c r="E1058" s="1693"/>
      <c r="F1058" s="1693"/>
      <c r="G1058" s="1693"/>
      <c r="H1058" s="1693"/>
      <c r="I1058" s="1693"/>
      <c r="J1058" s="1693"/>
      <c r="K1058" s="1693"/>
      <c r="L1058" s="941"/>
      <c r="M1058" s="1724"/>
      <c r="N1058" s="1725"/>
      <c r="O1058" s="1726" t="str">
        <f t="shared" si="18"/>
        <v/>
      </c>
      <c r="P1058" s="1727"/>
      <c r="Q1058" s="47"/>
      <c r="R1058" s="377"/>
      <c r="S1058" s="463"/>
      <c r="T1058" s="463"/>
    </row>
    <row r="1059" spans="1:240" s="258" customFormat="1" ht="24" customHeight="1">
      <c r="A1059" s="216"/>
      <c r="B1059" s="273"/>
      <c r="C1059" s="1692"/>
      <c r="D1059" s="1693"/>
      <c r="E1059" s="1693"/>
      <c r="F1059" s="1693"/>
      <c r="G1059" s="1693"/>
      <c r="H1059" s="1693"/>
      <c r="I1059" s="1693"/>
      <c r="J1059" s="1693"/>
      <c r="K1059" s="1693"/>
      <c r="L1059" s="941"/>
      <c r="M1059" s="1724"/>
      <c r="N1059" s="1725"/>
      <c r="O1059" s="1726" t="str">
        <f t="shared" si="18"/>
        <v/>
      </c>
      <c r="P1059" s="1727"/>
      <c r="Q1059" s="47"/>
      <c r="R1059" s="377"/>
      <c r="S1059" s="463"/>
      <c r="T1059" s="463"/>
    </row>
    <row r="1060" spans="1:240" s="258" customFormat="1" ht="24" customHeight="1">
      <c r="A1060" s="216"/>
      <c r="B1060" s="273"/>
      <c r="C1060" s="1692"/>
      <c r="D1060" s="1693"/>
      <c r="E1060" s="1693"/>
      <c r="F1060" s="1693"/>
      <c r="G1060" s="1693"/>
      <c r="H1060" s="1693"/>
      <c r="I1060" s="1693"/>
      <c r="J1060" s="1693"/>
      <c r="K1060" s="1693"/>
      <c r="L1060" s="941"/>
      <c r="M1060" s="1724"/>
      <c r="N1060" s="1725"/>
      <c r="O1060" s="1726" t="str">
        <f t="shared" si="18"/>
        <v/>
      </c>
      <c r="P1060" s="1727"/>
      <c r="Q1060" s="47"/>
      <c r="R1060" s="377"/>
      <c r="S1060" s="463"/>
      <c r="T1060" s="463"/>
    </row>
    <row r="1061" spans="1:240" s="258" customFormat="1" ht="24" customHeight="1">
      <c r="A1061" s="216"/>
      <c r="B1061" s="273"/>
      <c r="C1061" s="1692"/>
      <c r="D1061" s="1693"/>
      <c r="E1061" s="1693"/>
      <c r="F1061" s="1693"/>
      <c r="G1061" s="1693"/>
      <c r="H1061" s="1693"/>
      <c r="I1061" s="1693"/>
      <c r="J1061" s="1693"/>
      <c r="K1061" s="1693"/>
      <c r="L1061" s="941"/>
      <c r="M1061" s="1724"/>
      <c r="N1061" s="1725"/>
      <c r="O1061" s="1726" t="str">
        <f t="shared" si="18"/>
        <v/>
      </c>
      <c r="P1061" s="1727"/>
      <c r="Q1061" s="47"/>
      <c r="R1061" s="377"/>
      <c r="S1061" s="463"/>
      <c r="T1061" s="463"/>
    </row>
    <row r="1062" spans="1:240" s="258" customFormat="1" ht="24" customHeight="1">
      <c r="A1062" s="216"/>
      <c r="B1062" s="273"/>
      <c r="C1062" s="1692"/>
      <c r="D1062" s="1693"/>
      <c r="E1062" s="1693"/>
      <c r="F1062" s="1693"/>
      <c r="G1062" s="1693"/>
      <c r="H1062" s="1693"/>
      <c r="I1062" s="1693"/>
      <c r="J1062" s="1693"/>
      <c r="K1062" s="1693"/>
      <c r="L1062" s="941"/>
      <c r="M1062" s="1724"/>
      <c r="N1062" s="1725"/>
      <c r="O1062" s="1726" t="str">
        <f t="shared" si="18"/>
        <v/>
      </c>
      <c r="P1062" s="1727"/>
      <c r="Q1062" s="47"/>
      <c r="R1062" s="377"/>
      <c r="S1062" s="463"/>
      <c r="T1062" s="463"/>
    </row>
    <row r="1063" spans="1:240" s="258" customFormat="1" ht="24" customHeight="1">
      <c r="A1063" s="216"/>
      <c r="B1063" s="273"/>
      <c r="C1063" s="1692"/>
      <c r="D1063" s="1693"/>
      <c r="E1063" s="1693"/>
      <c r="F1063" s="1693"/>
      <c r="G1063" s="1693"/>
      <c r="H1063" s="1693"/>
      <c r="I1063" s="1693"/>
      <c r="J1063" s="1693"/>
      <c r="K1063" s="1693"/>
      <c r="L1063" s="941"/>
      <c r="M1063" s="1724"/>
      <c r="N1063" s="1725"/>
      <c r="O1063" s="1726" t="str">
        <f t="shared" si="18"/>
        <v/>
      </c>
      <c r="P1063" s="1727"/>
      <c r="Q1063" s="47"/>
      <c r="R1063" s="377"/>
      <c r="S1063" s="463"/>
      <c r="T1063" s="463"/>
    </row>
    <row r="1064" spans="1:240" s="258" customFormat="1" ht="24" customHeight="1">
      <c r="A1064" s="216"/>
      <c r="B1064" s="273"/>
      <c r="C1064" s="1692"/>
      <c r="D1064" s="1693"/>
      <c r="E1064" s="1693"/>
      <c r="F1064" s="1693"/>
      <c r="G1064" s="1693"/>
      <c r="H1064" s="1693"/>
      <c r="I1064" s="1693"/>
      <c r="J1064" s="1693"/>
      <c r="K1064" s="1693"/>
      <c r="L1064" s="941"/>
      <c r="M1064" s="1724"/>
      <c r="N1064" s="1725"/>
      <c r="O1064" s="1726" t="str">
        <f t="shared" si="18"/>
        <v/>
      </c>
      <c r="P1064" s="1727"/>
      <c r="Q1064" s="47"/>
      <c r="R1064" s="377"/>
      <c r="S1064" s="463"/>
      <c r="T1064" s="463"/>
    </row>
    <row r="1065" spans="1:240" s="258" customFormat="1" ht="24" customHeight="1">
      <c r="A1065" s="216"/>
      <c r="B1065" s="273"/>
      <c r="C1065" s="1692"/>
      <c r="D1065" s="1693"/>
      <c r="E1065" s="1693"/>
      <c r="F1065" s="1693"/>
      <c r="G1065" s="1693"/>
      <c r="H1065" s="1693"/>
      <c r="I1065" s="1693"/>
      <c r="J1065" s="1693"/>
      <c r="K1065" s="1693"/>
      <c r="L1065" s="941"/>
      <c r="M1065" s="1724"/>
      <c r="N1065" s="1725"/>
      <c r="O1065" s="1726" t="str">
        <f t="shared" si="18"/>
        <v/>
      </c>
      <c r="P1065" s="1727"/>
      <c r="Q1065" s="47"/>
      <c r="R1065" s="377"/>
      <c r="S1065" s="463"/>
      <c r="T1065" s="463"/>
    </row>
    <row r="1066" spans="1:240" s="258" customFormat="1" ht="24" customHeight="1">
      <c r="A1066" s="216"/>
      <c r="B1066" s="273"/>
      <c r="C1066" s="1692"/>
      <c r="D1066" s="1693"/>
      <c r="E1066" s="1693"/>
      <c r="F1066" s="1693"/>
      <c r="G1066" s="1693"/>
      <c r="H1066" s="1693"/>
      <c r="I1066" s="1693"/>
      <c r="J1066" s="1693"/>
      <c r="K1066" s="1693"/>
      <c r="L1066" s="941"/>
      <c r="M1066" s="1724"/>
      <c r="N1066" s="1725"/>
      <c r="O1066" s="1726" t="str">
        <f t="shared" si="18"/>
        <v/>
      </c>
      <c r="P1066" s="1727"/>
      <c r="Q1066" s="47"/>
      <c r="R1066" s="377"/>
      <c r="S1066" s="463"/>
      <c r="T1066" s="463"/>
    </row>
    <row r="1067" spans="1:240" s="258" customFormat="1" ht="24" customHeight="1">
      <c r="A1067" s="216"/>
      <c r="B1067" s="273"/>
      <c r="C1067" s="1692"/>
      <c r="D1067" s="1693"/>
      <c r="E1067" s="1693"/>
      <c r="F1067" s="1693"/>
      <c r="G1067" s="1693"/>
      <c r="H1067" s="1693"/>
      <c r="I1067" s="1693"/>
      <c r="J1067" s="1693"/>
      <c r="K1067" s="1693"/>
      <c r="L1067" s="941"/>
      <c r="M1067" s="1724"/>
      <c r="N1067" s="1725"/>
      <c r="O1067" s="1726" t="str">
        <f t="shared" si="18"/>
        <v/>
      </c>
      <c r="P1067" s="1727"/>
      <c r="Q1067" s="47"/>
      <c r="R1067" s="377"/>
      <c r="S1067" s="463"/>
      <c r="T1067" s="463"/>
    </row>
    <row r="1068" spans="1:240" s="258" customFormat="1" ht="24" customHeight="1">
      <c r="A1068" s="216"/>
      <c r="B1068" s="273"/>
      <c r="C1068" s="1692"/>
      <c r="D1068" s="1693"/>
      <c r="E1068" s="1693"/>
      <c r="F1068" s="1693"/>
      <c r="G1068" s="1693"/>
      <c r="H1068" s="1693"/>
      <c r="I1068" s="1693"/>
      <c r="J1068" s="1693"/>
      <c r="K1068" s="1693"/>
      <c r="L1068" s="941"/>
      <c r="M1068" s="1724"/>
      <c r="N1068" s="1725"/>
      <c r="O1068" s="1726" t="str">
        <f t="shared" si="18"/>
        <v/>
      </c>
      <c r="P1068" s="1727"/>
      <c r="Q1068" s="47"/>
      <c r="R1068" s="377"/>
      <c r="S1068" s="463"/>
      <c r="T1068" s="463"/>
    </row>
    <row r="1069" spans="1:240" s="258" customFormat="1" ht="6" customHeight="1">
      <c r="A1069" s="216"/>
      <c r="B1069" s="62"/>
      <c r="C1069" s="832"/>
      <c r="D1069" s="832"/>
      <c r="E1069" s="831"/>
      <c r="F1069" s="831"/>
      <c r="G1069" s="831"/>
      <c r="H1069" s="831"/>
      <c r="I1069" s="831"/>
      <c r="J1069" s="831"/>
      <c r="K1069" s="832"/>
      <c r="L1069" s="831"/>
      <c r="M1069" s="51"/>
      <c r="N1069" s="51"/>
      <c r="O1069" s="51"/>
      <c r="P1069" s="51"/>
      <c r="Q1069" s="51"/>
      <c r="R1069" s="379"/>
      <c r="S1069" s="463"/>
      <c r="T1069" s="463"/>
    </row>
    <row r="1070" spans="1:240" ht="24" customHeight="1">
      <c r="A1070" s="558"/>
      <c r="B1070" s="1720" t="s">
        <v>6</v>
      </c>
      <c r="C1070" s="1728"/>
      <c r="D1070" s="1728"/>
      <c r="E1070" s="1728"/>
      <c r="F1070" s="1728"/>
      <c r="G1070" s="1728"/>
      <c r="H1070" s="1728"/>
      <c r="I1070" s="1728"/>
      <c r="J1070" s="1728"/>
      <c r="K1070" s="1728"/>
      <c r="L1070" s="1728"/>
      <c r="M1070" s="1721"/>
      <c r="N1070" s="1721"/>
      <c r="O1070" s="1721"/>
      <c r="P1070" s="1721"/>
      <c r="Q1070" s="1722"/>
      <c r="R1070" s="558"/>
    </row>
    <row r="1071" spans="1:240">
      <c r="A1071" s="558"/>
      <c r="B1071" s="224" t="str">
        <f>B1017</f>
        <v>FAPESP,  SETEMBRO DE 2015</v>
      </c>
      <c r="C1071" s="832"/>
      <c r="D1071" s="832"/>
      <c r="E1071" s="831"/>
      <c r="F1071" s="831"/>
      <c r="G1071" s="831"/>
      <c r="H1071" s="831"/>
      <c r="I1071" s="831"/>
      <c r="J1071" s="831"/>
      <c r="K1071" s="832"/>
      <c r="L1071" s="831"/>
      <c r="O1071" s="1723">
        <v>3</v>
      </c>
      <c r="P1071" s="1723"/>
      <c r="Q1071" s="1723"/>
      <c r="R1071" s="558"/>
    </row>
    <row r="1072" spans="1:240" ht="18">
      <c r="A1072" s="558"/>
      <c r="B1072" s="310" t="str">
        <f>B1018</f>
        <v>4- MATERIAL DE CONSUMO IMPORTADO</v>
      </c>
      <c r="C1072" s="832"/>
      <c r="D1072" s="832"/>
      <c r="E1072" s="831"/>
      <c r="F1072" s="831"/>
      <c r="G1072" s="831"/>
      <c r="H1072" s="831"/>
      <c r="I1072" s="831"/>
      <c r="J1072" s="831"/>
      <c r="K1072" s="832"/>
      <c r="L1072" s="831"/>
      <c r="R1072" s="558"/>
      <c r="S1072" s="474"/>
    </row>
    <row r="1073" spans="1:240" s="87" customFormat="1" ht="14.25" customHeight="1">
      <c r="A1073" s="370"/>
      <c r="B1073" s="1686" t="s">
        <v>1</v>
      </c>
      <c r="C1073" s="1730" t="s">
        <v>8</v>
      </c>
      <c r="D1073" s="1731"/>
      <c r="E1073" s="1731"/>
      <c r="F1073" s="1731"/>
      <c r="G1073" s="1731"/>
      <c r="H1073" s="1731"/>
      <c r="I1073" s="1731"/>
      <c r="J1073" s="1731"/>
      <c r="K1073" s="1731"/>
      <c r="L1073" s="1644" t="s">
        <v>53</v>
      </c>
      <c r="M1073" s="1653" t="s">
        <v>118</v>
      </c>
      <c r="N1073" s="1634"/>
      <c r="O1073" s="1671" t="s">
        <v>119</v>
      </c>
      <c r="P1073" s="1672"/>
      <c r="Q1073" s="1739" t="s">
        <v>2</v>
      </c>
      <c r="R1073" s="349"/>
      <c r="S1073" s="472"/>
      <c r="T1073" s="468"/>
    </row>
    <row r="1074" spans="1:240" s="87" customFormat="1" ht="17.25" customHeight="1">
      <c r="A1074" s="370"/>
      <c r="B1074" s="1729"/>
      <c r="C1074" s="1732"/>
      <c r="D1074" s="1733"/>
      <c r="E1074" s="1733"/>
      <c r="F1074" s="1733"/>
      <c r="G1074" s="1733"/>
      <c r="H1074" s="1733"/>
      <c r="I1074" s="1733"/>
      <c r="J1074" s="1733"/>
      <c r="K1074" s="1733"/>
      <c r="L1074" s="1734"/>
      <c r="M1074" s="1735"/>
      <c r="N1074" s="1736"/>
      <c r="O1074" s="1737"/>
      <c r="P1074" s="1738"/>
      <c r="Q1074" s="1739"/>
      <c r="R1074" s="349"/>
      <c r="S1074" s="472"/>
      <c r="T1074" s="468"/>
    </row>
    <row r="1075" spans="1:240" s="258" customFormat="1" ht="24" customHeight="1">
      <c r="A1075" s="216"/>
      <c r="B1075" s="273"/>
      <c r="C1075" s="1692"/>
      <c r="D1075" s="1693"/>
      <c r="E1075" s="1693"/>
      <c r="F1075" s="1693"/>
      <c r="G1075" s="1693"/>
      <c r="H1075" s="1693"/>
      <c r="I1075" s="1693"/>
      <c r="J1075" s="1693"/>
      <c r="K1075" s="1693"/>
      <c r="L1075" s="941"/>
      <c r="M1075" s="1724"/>
      <c r="N1075" s="1725"/>
      <c r="O1075" s="1726" t="str">
        <f t="shared" ref="O1075:O1122" si="19">IF(ISERROR(INDEX($T$922:$T$927,MATCH(L1075,$S$922:$S$927,0))*M1075),"",INDEX($T$922:$T$927,MATCH(L1075,$S$922:$S$927,0))*M1075)</f>
        <v/>
      </c>
      <c r="P1075" s="1727"/>
      <c r="Q1075" s="47"/>
      <c r="R1075" s="377"/>
      <c r="S1075" s="473"/>
      <c r="T1075" s="463"/>
      <c r="IE1075" s="72"/>
      <c r="IF1075" s="21"/>
    </row>
    <row r="1076" spans="1:240" s="258" customFormat="1" ht="24" customHeight="1">
      <c r="A1076" s="216"/>
      <c r="B1076" s="273"/>
      <c r="C1076" s="1692"/>
      <c r="D1076" s="1693"/>
      <c r="E1076" s="1693"/>
      <c r="F1076" s="1693"/>
      <c r="G1076" s="1693"/>
      <c r="H1076" s="1693"/>
      <c r="I1076" s="1693"/>
      <c r="J1076" s="1693"/>
      <c r="K1076" s="1693"/>
      <c r="L1076" s="941"/>
      <c r="M1076" s="1724"/>
      <c r="N1076" s="1725"/>
      <c r="O1076" s="1726" t="str">
        <f t="shared" si="19"/>
        <v/>
      </c>
      <c r="P1076" s="1727"/>
      <c r="Q1076" s="47"/>
      <c r="R1076" s="377"/>
      <c r="S1076" s="473"/>
      <c r="T1076" s="463"/>
      <c r="IE1076" s="72"/>
      <c r="IF1076" s="21"/>
    </row>
    <row r="1077" spans="1:240" s="258" customFormat="1" ht="24" customHeight="1">
      <c r="A1077" s="216"/>
      <c r="B1077" s="273"/>
      <c r="C1077" s="1692"/>
      <c r="D1077" s="1693"/>
      <c r="E1077" s="1693"/>
      <c r="F1077" s="1693"/>
      <c r="G1077" s="1693"/>
      <c r="H1077" s="1693"/>
      <c r="I1077" s="1693"/>
      <c r="J1077" s="1693"/>
      <c r="K1077" s="1693"/>
      <c r="L1077" s="941"/>
      <c r="M1077" s="1724"/>
      <c r="N1077" s="1725"/>
      <c r="O1077" s="1726" t="str">
        <f t="shared" si="19"/>
        <v/>
      </c>
      <c r="P1077" s="1727"/>
      <c r="Q1077" s="47"/>
      <c r="R1077" s="377"/>
      <c r="S1077" s="473"/>
      <c r="T1077" s="463"/>
      <c r="IE1077" s="72"/>
      <c r="IF1077" s="21"/>
    </row>
    <row r="1078" spans="1:240" s="258" customFormat="1" ht="24" customHeight="1">
      <c r="A1078" s="216"/>
      <c r="B1078" s="273"/>
      <c r="C1078" s="1692"/>
      <c r="D1078" s="1693"/>
      <c r="E1078" s="1693"/>
      <c r="F1078" s="1693"/>
      <c r="G1078" s="1693"/>
      <c r="H1078" s="1693"/>
      <c r="I1078" s="1693"/>
      <c r="J1078" s="1693"/>
      <c r="K1078" s="1693"/>
      <c r="L1078" s="941"/>
      <c r="M1078" s="1724"/>
      <c r="N1078" s="1725"/>
      <c r="O1078" s="1726" t="str">
        <f t="shared" si="19"/>
        <v/>
      </c>
      <c r="P1078" s="1727"/>
      <c r="Q1078" s="47"/>
      <c r="R1078" s="377"/>
      <c r="S1078" s="473"/>
      <c r="T1078" s="463"/>
      <c r="IE1078" s="72"/>
      <c r="IF1078" s="21"/>
    </row>
    <row r="1079" spans="1:240" s="258" customFormat="1" ht="24" customHeight="1">
      <c r="A1079" s="216"/>
      <c r="B1079" s="273"/>
      <c r="C1079" s="1692"/>
      <c r="D1079" s="1693"/>
      <c r="E1079" s="1693"/>
      <c r="F1079" s="1693"/>
      <c r="G1079" s="1693"/>
      <c r="H1079" s="1693"/>
      <c r="I1079" s="1693"/>
      <c r="J1079" s="1693"/>
      <c r="K1079" s="1693"/>
      <c r="L1079" s="941"/>
      <c r="M1079" s="1724"/>
      <c r="N1079" s="1725"/>
      <c r="O1079" s="1726" t="str">
        <f t="shared" si="19"/>
        <v/>
      </c>
      <c r="P1079" s="1727"/>
      <c r="Q1079" s="47"/>
      <c r="R1079" s="377"/>
      <c r="S1079" s="473"/>
      <c r="T1079" s="463"/>
      <c r="IE1079" s="72"/>
      <c r="IF1079" s="21"/>
    </row>
    <row r="1080" spans="1:240" s="258" customFormat="1" ht="24" customHeight="1">
      <c r="A1080" s="216"/>
      <c r="B1080" s="273"/>
      <c r="C1080" s="1692"/>
      <c r="D1080" s="1693"/>
      <c r="E1080" s="1693"/>
      <c r="F1080" s="1693"/>
      <c r="G1080" s="1693"/>
      <c r="H1080" s="1693"/>
      <c r="I1080" s="1693"/>
      <c r="J1080" s="1693"/>
      <c r="K1080" s="1693"/>
      <c r="L1080" s="941"/>
      <c r="M1080" s="1724"/>
      <c r="N1080" s="1725"/>
      <c r="O1080" s="1726" t="str">
        <f t="shared" si="19"/>
        <v/>
      </c>
      <c r="P1080" s="1727"/>
      <c r="Q1080" s="47"/>
      <c r="R1080" s="377"/>
      <c r="S1080" s="463"/>
      <c r="T1080" s="463"/>
      <c r="IE1080" s="72"/>
      <c r="IF1080" s="21"/>
    </row>
    <row r="1081" spans="1:240" s="258" customFormat="1" ht="24" customHeight="1">
      <c r="A1081" s="216"/>
      <c r="B1081" s="273"/>
      <c r="C1081" s="1692"/>
      <c r="D1081" s="1693"/>
      <c r="E1081" s="1693"/>
      <c r="F1081" s="1693"/>
      <c r="G1081" s="1693"/>
      <c r="H1081" s="1693"/>
      <c r="I1081" s="1693"/>
      <c r="J1081" s="1693"/>
      <c r="K1081" s="1693"/>
      <c r="L1081" s="941"/>
      <c r="M1081" s="1724"/>
      <c r="N1081" s="1725"/>
      <c r="O1081" s="1726" t="str">
        <f t="shared" si="19"/>
        <v/>
      </c>
      <c r="P1081" s="1727"/>
      <c r="Q1081" s="47"/>
      <c r="R1081" s="377"/>
      <c r="S1081" s="463"/>
      <c r="T1081" s="463"/>
      <c r="IE1081" s="21"/>
      <c r="IF1081" s="21"/>
    </row>
    <row r="1082" spans="1:240" s="258" customFormat="1" ht="24" customHeight="1">
      <c r="A1082" s="216"/>
      <c r="B1082" s="273"/>
      <c r="C1082" s="1692"/>
      <c r="D1082" s="1693"/>
      <c r="E1082" s="1693"/>
      <c r="F1082" s="1693"/>
      <c r="G1082" s="1693"/>
      <c r="H1082" s="1693"/>
      <c r="I1082" s="1693"/>
      <c r="J1082" s="1693"/>
      <c r="K1082" s="1693"/>
      <c r="L1082" s="941"/>
      <c r="M1082" s="1724"/>
      <c r="N1082" s="1725"/>
      <c r="O1082" s="1726" t="str">
        <f t="shared" si="19"/>
        <v/>
      </c>
      <c r="P1082" s="1727"/>
      <c r="Q1082" s="47"/>
      <c r="R1082" s="377"/>
      <c r="S1082" s="463"/>
      <c r="T1082" s="463"/>
      <c r="IE1082" s="21"/>
      <c r="IF1082" s="21"/>
    </row>
    <row r="1083" spans="1:240" s="258" customFormat="1" ht="24" customHeight="1">
      <c r="A1083" s="216"/>
      <c r="B1083" s="273"/>
      <c r="C1083" s="1692"/>
      <c r="D1083" s="1693"/>
      <c r="E1083" s="1693"/>
      <c r="F1083" s="1693"/>
      <c r="G1083" s="1693"/>
      <c r="H1083" s="1693"/>
      <c r="I1083" s="1693"/>
      <c r="J1083" s="1693"/>
      <c r="K1083" s="1693"/>
      <c r="L1083" s="941"/>
      <c r="M1083" s="1724"/>
      <c r="N1083" s="1725"/>
      <c r="O1083" s="1726" t="str">
        <f t="shared" si="19"/>
        <v/>
      </c>
      <c r="P1083" s="1727"/>
      <c r="Q1083" s="47"/>
      <c r="R1083" s="377"/>
      <c r="S1083" s="463"/>
      <c r="T1083" s="463"/>
    </row>
    <row r="1084" spans="1:240" s="258" customFormat="1" ht="24" customHeight="1">
      <c r="A1084" s="216"/>
      <c r="B1084" s="273"/>
      <c r="C1084" s="1692"/>
      <c r="D1084" s="1693"/>
      <c r="E1084" s="1693"/>
      <c r="F1084" s="1693"/>
      <c r="G1084" s="1693"/>
      <c r="H1084" s="1693"/>
      <c r="I1084" s="1693"/>
      <c r="J1084" s="1693"/>
      <c r="K1084" s="1693"/>
      <c r="L1084" s="941"/>
      <c r="M1084" s="1724"/>
      <c r="N1084" s="1725"/>
      <c r="O1084" s="1726" t="str">
        <f t="shared" si="19"/>
        <v/>
      </c>
      <c r="P1084" s="1727"/>
      <c r="Q1084" s="47"/>
      <c r="R1084" s="377"/>
      <c r="S1084" s="463"/>
      <c r="T1084" s="463"/>
    </row>
    <row r="1085" spans="1:240" s="258" customFormat="1" ht="24" customHeight="1">
      <c r="A1085" s="216"/>
      <c r="B1085" s="273"/>
      <c r="C1085" s="1692"/>
      <c r="D1085" s="1693"/>
      <c r="E1085" s="1693"/>
      <c r="F1085" s="1693"/>
      <c r="G1085" s="1693"/>
      <c r="H1085" s="1693"/>
      <c r="I1085" s="1693"/>
      <c r="J1085" s="1693"/>
      <c r="K1085" s="1693"/>
      <c r="L1085" s="941"/>
      <c r="M1085" s="1724"/>
      <c r="N1085" s="1725"/>
      <c r="O1085" s="1726" t="str">
        <f t="shared" si="19"/>
        <v/>
      </c>
      <c r="P1085" s="1727"/>
      <c r="Q1085" s="47"/>
      <c r="R1085" s="377"/>
      <c r="S1085" s="463"/>
      <c r="T1085" s="463"/>
    </row>
    <row r="1086" spans="1:240" s="258" customFormat="1" ht="24" customHeight="1">
      <c r="A1086" s="216"/>
      <c r="B1086" s="273"/>
      <c r="C1086" s="1692"/>
      <c r="D1086" s="1693"/>
      <c r="E1086" s="1693"/>
      <c r="F1086" s="1693"/>
      <c r="G1086" s="1693"/>
      <c r="H1086" s="1693"/>
      <c r="I1086" s="1693"/>
      <c r="J1086" s="1693"/>
      <c r="K1086" s="1693"/>
      <c r="L1086" s="941"/>
      <c r="M1086" s="1724"/>
      <c r="N1086" s="1725"/>
      <c r="O1086" s="1726" t="str">
        <f t="shared" si="19"/>
        <v/>
      </c>
      <c r="P1086" s="1727"/>
      <c r="Q1086" s="47"/>
      <c r="R1086" s="377"/>
      <c r="S1086" s="463"/>
      <c r="T1086" s="463"/>
    </row>
    <row r="1087" spans="1:240" s="258" customFormat="1" ht="24" customHeight="1">
      <c r="A1087" s="216"/>
      <c r="B1087" s="273"/>
      <c r="C1087" s="1692"/>
      <c r="D1087" s="1693"/>
      <c r="E1087" s="1693"/>
      <c r="F1087" s="1693"/>
      <c r="G1087" s="1693"/>
      <c r="H1087" s="1693"/>
      <c r="I1087" s="1693"/>
      <c r="J1087" s="1693"/>
      <c r="K1087" s="1693"/>
      <c r="L1087" s="941"/>
      <c r="M1087" s="1724"/>
      <c r="N1087" s="1725"/>
      <c r="O1087" s="1726" t="str">
        <f t="shared" si="19"/>
        <v/>
      </c>
      <c r="P1087" s="1727"/>
      <c r="Q1087" s="47"/>
      <c r="R1087" s="377"/>
      <c r="S1087" s="463"/>
      <c r="T1087" s="463"/>
    </row>
    <row r="1088" spans="1:240" s="258" customFormat="1" ht="24" customHeight="1">
      <c r="A1088" s="216"/>
      <c r="B1088" s="273"/>
      <c r="C1088" s="1692"/>
      <c r="D1088" s="1693"/>
      <c r="E1088" s="1693"/>
      <c r="F1088" s="1693"/>
      <c r="G1088" s="1693"/>
      <c r="H1088" s="1693"/>
      <c r="I1088" s="1693"/>
      <c r="J1088" s="1693"/>
      <c r="K1088" s="1693"/>
      <c r="L1088" s="563"/>
      <c r="M1088" s="1724"/>
      <c r="N1088" s="1725"/>
      <c r="O1088" s="1726" t="str">
        <f t="shared" si="19"/>
        <v/>
      </c>
      <c r="P1088" s="1727"/>
      <c r="Q1088" s="47"/>
      <c r="R1088" s="377"/>
      <c r="S1088" s="463"/>
      <c r="T1088" s="463"/>
    </row>
    <row r="1089" spans="1:240" s="258" customFormat="1" ht="24" customHeight="1">
      <c r="A1089" s="216"/>
      <c r="B1089" s="273"/>
      <c r="C1089" s="1692"/>
      <c r="D1089" s="1693"/>
      <c r="E1089" s="1693"/>
      <c r="F1089" s="1693"/>
      <c r="G1089" s="1693"/>
      <c r="H1089" s="1693"/>
      <c r="I1089" s="1693"/>
      <c r="J1089" s="1693"/>
      <c r="K1089" s="1693"/>
      <c r="L1089" s="563"/>
      <c r="M1089" s="1724"/>
      <c r="N1089" s="1725"/>
      <c r="O1089" s="1726" t="str">
        <f>IF(ISERROR(INDEX($T$922:$T$927,MATCH(L1089,$S$922:$S$927,0))*M1089),"",INDEX($T$922:$T$927,MATCH(L1089,$S$922:$S$927,0))*M1089)</f>
        <v/>
      </c>
      <c r="P1089" s="1727"/>
      <c r="Q1089" s="47"/>
      <c r="R1089" s="377"/>
      <c r="S1089" s="463"/>
      <c r="T1089" s="463"/>
    </row>
    <row r="1090" spans="1:240" s="258" customFormat="1" ht="24" customHeight="1">
      <c r="A1090" s="216"/>
      <c r="B1090" s="273"/>
      <c r="C1090" s="1692"/>
      <c r="D1090" s="1693"/>
      <c r="E1090" s="1693"/>
      <c r="F1090" s="1693"/>
      <c r="G1090" s="1693"/>
      <c r="H1090" s="1693"/>
      <c r="I1090" s="1693"/>
      <c r="J1090" s="1693"/>
      <c r="K1090" s="1693"/>
      <c r="L1090" s="563"/>
      <c r="M1090" s="1724"/>
      <c r="N1090" s="1725"/>
      <c r="O1090" s="1726" t="str">
        <f t="shared" si="19"/>
        <v/>
      </c>
      <c r="P1090" s="1727"/>
      <c r="Q1090" s="47"/>
      <c r="R1090" s="377"/>
      <c r="S1090" s="463"/>
      <c r="T1090" s="463"/>
      <c r="IE1090" s="21"/>
      <c r="IF1090" s="21"/>
    </row>
    <row r="1091" spans="1:240" s="258" customFormat="1" ht="24" customHeight="1">
      <c r="A1091" s="216"/>
      <c r="B1091" s="273"/>
      <c r="C1091" s="1692"/>
      <c r="D1091" s="1693"/>
      <c r="E1091" s="1693"/>
      <c r="F1091" s="1693"/>
      <c r="G1091" s="1693"/>
      <c r="H1091" s="1693"/>
      <c r="I1091" s="1693"/>
      <c r="J1091" s="1693"/>
      <c r="K1091" s="1693"/>
      <c r="L1091" s="563"/>
      <c r="M1091" s="1724"/>
      <c r="N1091" s="1725"/>
      <c r="O1091" s="1726" t="str">
        <f t="shared" si="19"/>
        <v/>
      </c>
      <c r="P1091" s="1727"/>
      <c r="Q1091" s="47"/>
      <c r="R1091" s="377"/>
      <c r="S1091" s="463"/>
      <c r="T1091" s="463"/>
    </row>
    <row r="1092" spans="1:240" s="258" customFormat="1" ht="24" customHeight="1">
      <c r="A1092" s="216"/>
      <c r="B1092" s="273"/>
      <c r="C1092" s="1692"/>
      <c r="D1092" s="1693"/>
      <c r="E1092" s="1693"/>
      <c r="F1092" s="1693"/>
      <c r="G1092" s="1693"/>
      <c r="H1092" s="1693"/>
      <c r="I1092" s="1693"/>
      <c r="J1092" s="1693"/>
      <c r="K1092" s="1693"/>
      <c r="L1092" s="563"/>
      <c r="M1092" s="1724"/>
      <c r="N1092" s="1725"/>
      <c r="O1092" s="1726" t="str">
        <f t="shared" si="19"/>
        <v/>
      </c>
      <c r="P1092" s="1727"/>
      <c r="Q1092" s="47"/>
      <c r="R1092" s="377"/>
      <c r="S1092" s="463"/>
      <c r="T1092" s="463"/>
    </row>
    <row r="1093" spans="1:240" s="258" customFormat="1" ht="24" customHeight="1">
      <c r="A1093" s="216"/>
      <c r="B1093" s="273"/>
      <c r="C1093" s="1692"/>
      <c r="D1093" s="1693"/>
      <c r="E1093" s="1693"/>
      <c r="F1093" s="1693"/>
      <c r="G1093" s="1693"/>
      <c r="H1093" s="1693"/>
      <c r="I1093" s="1693"/>
      <c r="J1093" s="1693"/>
      <c r="K1093" s="1693"/>
      <c r="L1093" s="563"/>
      <c r="M1093" s="1724"/>
      <c r="N1093" s="1725"/>
      <c r="O1093" s="1726" t="str">
        <f t="shared" si="19"/>
        <v/>
      </c>
      <c r="P1093" s="1727"/>
      <c r="Q1093" s="47"/>
      <c r="R1093" s="377"/>
      <c r="S1093" s="463"/>
      <c r="T1093" s="463"/>
    </row>
    <row r="1094" spans="1:240" s="258" customFormat="1" ht="24" customHeight="1">
      <c r="A1094" s="216"/>
      <c r="B1094" s="273"/>
      <c r="C1094" s="1692"/>
      <c r="D1094" s="1693"/>
      <c r="E1094" s="1693"/>
      <c r="F1094" s="1693"/>
      <c r="G1094" s="1693"/>
      <c r="H1094" s="1693"/>
      <c r="I1094" s="1693"/>
      <c r="J1094" s="1693"/>
      <c r="K1094" s="1693"/>
      <c r="L1094" s="563"/>
      <c r="M1094" s="1724"/>
      <c r="N1094" s="1725"/>
      <c r="O1094" s="1726" t="str">
        <f t="shared" si="19"/>
        <v/>
      </c>
      <c r="P1094" s="1727"/>
      <c r="Q1094" s="47"/>
      <c r="R1094" s="377"/>
      <c r="S1094" s="463"/>
      <c r="T1094" s="463"/>
    </row>
    <row r="1095" spans="1:240" s="258" customFormat="1" ht="24" customHeight="1">
      <c r="A1095" s="216"/>
      <c r="B1095" s="273"/>
      <c r="C1095" s="1692"/>
      <c r="D1095" s="1693"/>
      <c r="E1095" s="1693"/>
      <c r="F1095" s="1693"/>
      <c r="G1095" s="1693"/>
      <c r="H1095" s="1693"/>
      <c r="I1095" s="1693"/>
      <c r="J1095" s="1693"/>
      <c r="K1095" s="1693"/>
      <c r="L1095" s="563"/>
      <c r="M1095" s="1724"/>
      <c r="N1095" s="1725"/>
      <c r="O1095" s="1726" t="str">
        <f t="shared" si="19"/>
        <v/>
      </c>
      <c r="P1095" s="1727"/>
      <c r="Q1095" s="47"/>
      <c r="R1095" s="377"/>
      <c r="S1095" s="463"/>
      <c r="T1095" s="463"/>
    </row>
    <row r="1096" spans="1:240" s="258" customFormat="1" ht="24" customHeight="1">
      <c r="A1096" s="216"/>
      <c r="B1096" s="273"/>
      <c r="C1096" s="1692"/>
      <c r="D1096" s="1693"/>
      <c r="E1096" s="1693"/>
      <c r="F1096" s="1693"/>
      <c r="G1096" s="1693"/>
      <c r="H1096" s="1693"/>
      <c r="I1096" s="1693"/>
      <c r="J1096" s="1693"/>
      <c r="K1096" s="1693"/>
      <c r="L1096" s="563"/>
      <c r="M1096" s="1724"/>
      <c r="N1096" s="1725"/>
      <c r="O1096" s="1726" t="str">
        <f t="shared" si="19"/>
        <v/>
      </c>
      <c r="P1096" s="1727"/>
      <c r="Q1096" s="47"/>
      <c r="R1096" s="377"/>
      <c r="S1096" s="463"/>
      <c r="T1096" s="463"/>
    </row>
    <row r="1097" spans="1:240" s="258" customFormat="1" ht="24" customHeight="1">
      <c r="A1097" s="216"/>
      <c r="B1097" s="273"/>
      <c r="C1097" s="1692"/>
      <c r="D1097" s="1693"/>
      <c r="E1097" s="1693"/>
      <c r="F1097" s="1693"/>
      <c r="G1097" s="1693"/>
      <c r="H1097" s="1693"/>
      <c r="I1097" s="1693"/>
      <c r="J1097" s="1693"/>
      <c r="K1097" s="1693"/>
      <c r="L1097" s="563"/>
      <c r="M1097" s="1724"/>
      <c r="N1097" s="1725"/>
      <c r="O1097" s="1726" t="str">
        <f t="shared" si="19"/>
        <v/>
      </c>
      <c r="P1097" s="1727"/>
      <c r="Q1097" s="47"/>
      <c r="R1097" s="377"/>
      <c r="S1097" s="463"/>
      <c r="T1097" s="463"/>
    </row>
    <row r="1098" spans="1:240" s="258" customFormat="1" ht="24" customHeight="1">
      <c r="A1098" s="216"/>
      <c r="B1098" s="273"/>
      <c r="C1098" s="1692"/>
      <c r="D1098" s="1693"/>
      <c r="E1098" s="1693"/>
      <c r="F1098" s="1693"/>
      <c r="G1098" s="1693"/>
      <c r="H1098" s="1693"/>
      <c r="I1098" s="1693"/>
      <c r="J1098" s="1693"/>
      <c r="K1098" s="1693"/>
      <c r="L1098" s="563"/>
      <c r="M1098" s="1724"/>
      <c r="N1098" s="1725"/>
      <c r="O1098" s="1726" t="str">
        <f t="shared" si="19"/>
        <v/>
      </c>
      <c r="P1098" s="1727"/>
      <c r="Q1098" s="47"/>
      <c r="R1098" s="377"/>
      <c r="S1098" s="473"/>
      <c r="T1098" s="463"/>
      <c r="IE1098" s="72"/>
      <c r="IF1098" s="21"/>
    </row>
    <row r="1099" spans="1:240" s="258" customFormat="1" ht="24" customHeight="1">
      <c r="A1099" s="216"/>
      <c r="B1099" s="273"/>
      <c r="C1099" s="1692"/>
      <c r="D1099" s="1693"/>
      <c r="E1099" s="1693"/>
      <c r="F1099" s="1693"/>
      <c r="G1099" s="1693"/>
      <c r="H1099" s="1693"/>
      <c r="I1099" s="1693"/>
      <c r="J1099" s="1693"/>
      <c r="K1099" s="1693"/>
      <c r="L1099" s="563"/>
      <c r="M1099" s="1724"/>
      <c r="N1099" s="1725"/>
      <c r="O1099" s="1726" t="str">
        <f t="shared" si="19"/>
        <v/>
      </c>
      <c r="P1099" s="1727"/>
      <c r="Q1099" s="47"/>
      <c r="R1099" s="377"/>
      <c r="S1099" s="473"/>
      <c r="T1099" s="463"/>
      <c r="IE1099" s="72"/>
      <c r="IF1099" s="21"/>
    </row>
    <row r="1100" spans="1:240" s="258" customFormat="1" ht="24" customHeight="1">
      <c r="A1100" s="216"/>
      <c r="B1100" s="273"/>
      <c r="C1100" s="1692"/>
      <c r="D1100" s="1693"/>
      <c r="E1100" s="1693"/>
      <c r="F1100" s="1693"/>
      <c r="G1100" s="1693"/>
      <c r="H1100" s="1693"/>
      <c r="I1100" s="1693"/>
      <c r="J1100" s="1693"/>
      <c r="K1100" s="1693"/>
      <c r="L1100" s="563"/>
      <c r="M1100" s="1724"/>
      <c r="N1100" s="1725"/>
      <c r="O1100" s="1726" t="str">
        <f t="shared" si="19"/>
        <v/>
      </c>
      <c r="P1100" s="1727"/>
      <c r="Q1100" s="47"/>
      <c r="R1100" s="377"/>
      <c r="S1100" s="473"/>
      <c r="T1100" s="463"/>
      <c r="IE1100" s="72"/>
      <c r="IF1100" s="21"/>
    </row>
    <row r="1101" spans="1:240" s="258" customFormat="1" ht="24" customHeight="1">
      <c r="A1101" s="216"/>
      <c r="B1101" s="273"/>
      <c r="C1101" s="1692"/>
      <c r="D1101" s="1693"/>
      <c r="E1101" s="1693"/>
      <c r="F1101" s="1693"/>
      <c r="G1101" s="1693"/>
      <c r="H1101" s="1693"/>
      <c r="I1101" s="1693"/>
      <c r="J1101" s="1693"/>
      <c r="K1101" s="1693"/>
      <c r="L1101" s="563"/>
      <c r="M1101" s="1724"/>
      <c r="N1101" s="1725"/>
      <c r="O1101" s="1726" t="str">
        <f t="shared" si="19"/>
        <v/>
      </c>
      <c r="P1101" s="1727"/>
      <c r="Q1101" s="47"/>
      <c r="R1101" s="377"/>
      <c r="S1101" s="473"/>
      <c r="T1101" s="463"/>
      <c r="IE1101" s="72"/>
      <c r="IF1101" s="21"/>
    </row>
    <row r="1102" spans="1:240" s="258" customFormat="1" ht="24" customHeight="1">
      <c r="A1102" s="216"/>
      <c r="B1102" s="273"/>
      <c r="C1102" s="1692"/>
      <c r="D1102" s="1693"/>
      <c r="E1102" s="1693"/>
      <c r="F1102" s="1693"/>
      <c r="G1102" s="1693"/>
      <c r="H1102" s="1693"/>
      <c r="I1102" s="1693"/>
      <c r="J1102" s="1693"/>
      <c r="K1102" s="1693"/>
      <c r="L1102" s="563"/>
      <c r="M1102" s="1724"/>
      <c r="N1102" s="1725"/>
      <c r="O1102" s="1726" t="str">
        <f t="shared" si="19"/>
        <v/>
      </c>
      <c r="P1102" s="1727"/>
      <c r="Q1102" s="47"/>
      <c r="R1102" s="377"/>
      <c r="S1102" s="473"/>
      <c r="T1102" s="463"/>
      <c r="IE1102" s="72"/>
      <c r="IF1102" s="21"/>
    </row>
    <row r="1103" spans="1:240" s="258" customFormat="1" ht="24" customHeight="1">
      <c r="A1103" s="216"/>
      <c r="B1103" s="273"/>
      <c r="C1103" s="1692"/>
      <c r="D1103" s="1693"/>
      <c r="E1103" s="1693"/>
      <c r="F1103" s="1693"/>
      <c r="G1103" s="1693"/>
      <c r="H1103" s="1693"/>
      <c r="I1103" s="1693"/>
      <c r="J1103" s="1693"/>
      <c r="K1103" s="1693"/>
      <c r="L1103" s="563"/>
      <c r="M1103" s="1724"/>
      <c r="N1103" s="1725"/>
      <c r="O1103" s="1726" t="str">
        <f t="shared" si="19"/>
        <v/>
      </c>
      <c r="P1103" s="1727"/>
      <c r="Q1103" s="47"/>
      <c r="R1103" s="377"/>
      <c r="S1103" s="463"/>
      <c r="T1103" s="463"/>
      <c r="IE1103" s="72"/>
      <c r="IF1103" s="21"/>
    </row>
    <row r="1104" spans="1:240" s="258" customFormat="1" ht="24" customHeight="1">
      <c r="A1104" s="216"/>
      <c r="B1104" s="273"/>
      <c r="C1104" s="1692"/>
      <c r="D1104" s="1693"/>
      <c r="E1104" s="1693"/>
      <c r="F1104" s="1693"/>
      <c r="G1104" s="1693"/>
      <c r="H1104" s="1693"/>
      <c r="I1104" s="1693"/>
      <c r="J1104" s="1693"/>
      <c r="K1104" s="1693"/>
      <c r="L1104" s="563"/>
      <c r="M1104" s="1724"/>
      <c r="N1104" s="1725"/>
      <c r="O1104" s="1726" t="str">
        <f t="shared" si="19"/>
        <v/>
      </c>
      <c r="P1104" s="1727"/>
      <c r="Q1104" s="47"/>
      <c r="R1104" s="377"/>
      <c r="S1104" s="463"/>
      <c r="T1104" s="463"/>
      <c r="IE1104" s="21"/>
      <c r="IF1104" s="21"/>
    </row>
    <row r="1105" spans="1:240" s="258" customFormat="1" ht="24" customHeight="1">
      <c r="A1105" s="216"/>
      <c r="B1105" s="273"/>
      <c r="C1105" s="1692"/>
      <c r="D1105" s="1693"/>
      <c r="E1105" s="1693"/>
      <c r="F1105" s="1693"/>
      <c r="G1105" s="1693"/>
      <c r="H1105" s="1693"/>
      <c r="I1105" s="1693"/>
      <c r="J1105" s="1693"/>
      <c r="K1105" s="1693"/>
      <c r="L1105" s="563"/>
      <c r="M1105" s="1724"/>
      <c r="N1105" s="1725"/>
      <c r="O1105" s="1726" t="str">
        <f t="shared" si="19"/>
        <v/>
      </c>
      <c r="P1105" s="1727"/>
      <c r="Q1105" s="47"/>
      <c r="R1105" s="377"/>
      <c r="S1105" s="463"/>
      <c r="T1105" s="463"/>
      <c r="IE1105" s="21"/>
      <c r="IF1105" s="21"/>
    </row>
    <row r="1106" spans="1:240" s="258" customFormat="1" ht="24" customHeight="1">
      <c r="A1106" s="216"/>
      <c r="B1106" s="273"/>
      <c r="C1106" s="1692"/>
      <c r="D1106" s="1693"/>
      <c r="E1106" s="1693"/>
      <c r="F1106" s="1693"/>
      <c r="G1106" s="1693"/>
      <c r="H1106" s="1693"/>
      <c r="I1106" s="1693"/>
      <c r="J1106" s="1693"/>
      <c r="K1106" s="1693"/>
      <c r="L1106" s="563"/>
      <c r="M1106" s="1724"/>
      <c r="N1106" s="1725"/>
      <c r="O1106" s="1726" t="str">
        <f t="shared" si="19"/>
        <v/>
      </c>
      <c r="P1106" s="1727"/>
      <c r="Q1106" s="47"/>
      <c r="R1106" s="377"/>
      <c r="S1106" s="463"/>
      <c r="T1106" s="463"/>
    </row>
    <row r="1107" spans="1:240" s="258" customFormat="1" ht="24" customHeight="1">
      <c r="A1107" s="216"/>
      <c r="B1107" s="273"/>
      <c r="C1107" s="1692"/>
      <c r="D1107" s="1693"/>
      <c r="E1107" s="1693"/>
      <c r="F1107" s="1693"/>
      <c r="G1107" s="1693"/>
      <c r="H1107" s="1693"/>
      <c r="I1107" s="1693"/>
      <c r="J1107" s="1693"/>
      <c r="K1107" s="1693"/>
      <c r="L1107" s="563"/>
      <c r="M1107" s="1724"/>
      <c r="N1107" s="1725"/>
      <c r="O1107" s="1726" t="str">
        <f t="shared" si="19"/>
        <v/>
      </c>
      <c r="P1107" s="1727"/>
      <c r="Q1107" s="47"/>
      <c r="R1107" s="377"/>
      <c r="S1107" s="463"/>
      <c r="T1107" s="463"/>
    </row>
    <row r="1108" spans="1:240" s="258" customFormat="1" ht="24" customHeight="1">
      <c r="A1108" s="216"/>
      <c r="B1108" s="273"/>
      <c r="C1108" s="1692"/>
      <c r="D1108" s="1693"/>
      <c r="E1108" s="1693"/>
      <c r="F1108" s="1693"/>
      <c r="G1108" s="1693"/>
      <c r="H1108" s="1693"/>
      <c r="I1108" s="1693"/>
      <c r="J1108" s="1693"/>
      <c r="K1108" s="1693"/>
      <c r="L1108" s="563"/>
      <c r="M1108" s="1724"/>
      <c r="N1108" s="1725"/>
      <c r="O1108" s="1726" t="str">
        <f t="shared" si="19"/>
        <v/>
      </c>
      <c r="P1108" s="1727"/>
      <c r="Q1108" s="47"/>
      <c r="R1108" s="377"/>
      <c r="S1108" s="463"/>
      <c r="T1108" s="463"/>
    </row>
    <row r="1109" spans="1:240" s="258" customFormat="1" ht="24" customHeight="1">
      <c r="A1109" s="216"/>
      <c r="B1109" s="273"/>
      <c r="C1109" s="1692"/>
      <c r="D1109" s="1693"/>
      <c r="E1109" s="1693"/>
      <c r="F1109" s="1693"/>
      <c r="G1109" s="1693"/>
      <c r="H1109" s="1693"/>
      <c r="I1109" s="1693"/>
      <c r="J1109" s="1693"/>
      <c r="K1109" s="1693"/>
      <c r="L1109" s="563"/>
      <c r="M1109" s="1724"/>
      <c r="N1109" s="1725"/>
      <c r="O1109" s="1726" t="str">
        <f t="shared" si="19"/>
        <v/>
      </c>
      <c r="P1109" s="1727"/>
      <c r="Q1109" s="47"/>
      <c r="R1109" s="377"/>
      <c r="S1109" s="463"/>
      <c r="T1109" s="463"/>
    </row>
    <row r="1110" spans="1:240" s="258" customFormat="1" ht="24" customHeight="1">
      <c r="A1110" s="216"/>
      <c r="B1110" s="273"/>
      <c r="C1110" s="1692"/>
      <c r="D1110" s="1693"/>
      <c r="E1110" s="1693"/>
      <c r="F1110" s="1693"/>
      <c r="G1110" s="1693"/>
      <c r="H1110" s="1693"/>
      <c r="I1110" s="1693"/>
      <c r="J1110" s="1693"/>
      <c r="K1110" s="1693"/>
      <c r="L1110" s="563"/>
      <c r="M1110" s="1724"/>
      <c r="N1110" s="1725"/>
      <c r="O1110" s="1726" t="str">
        <f t="shared" si="19"/>
        <v/>
      </c>
      <c r="P1110" s="1727"/>
      <c r="Q1110" s="47"/>
      <c r="R1110" s="377"/>
      <c r="S1110" s="463"/>
      <c r="T1110" s="463"/>
    </row>
    <row r="1111" spans="1:240" s="258" customFormat="1" ht="24" customHeight="1">
      <c r="A1111" s="216"/>
      <c r="B1111" s="273"/>
      <c r="C1111" s="1692"/>
      <c r="D1111" s="1693"/>
      <c r="E1111" s="1693"/>
      <c r="F1111" s="1693"/>
      <c r="G1111" s="1693"/>
      <c r="H1111" s="1693"/>
      <c r="I1111" s="1693"/>
      <c r="J1111" s="1693"/>
      <c r="K1111" s="1693"/>
      <c r="L1111" s="563"/>
      <c r="M1111" s="1724"/>
      <c r="N1111" s="1725"/>
      <c r="O1111" s="1726" t="str">
        <f t="shared" si="19"/>
        <v/>
      </c>
      <c r="P1111" s="1727"/>
      <c r="Q1111" s="47"/>
      <c r="R1111" s="377"/>
      <c r="S1111" s="463"/>
      <c r="T1111" s="463"/>
      <c r="IE1111" s="21"/>
      <c r="IF1111" s="21"/>
    </row>
    <row r="1112" spans="1:240" s="258" customFormat="1" ht="24" customHeight="1">
      <c r="A1112" s="216"/>
      <c r="B1112" s="273"/>
      <c r="C1112" s="1692"/>
      <c r="D1112" s="1693"/>
      <c r="E1112" s="1693"/>
      <c r="F1112" s="1693"/>
      <c r="G1112" s="1693"/>
      <c r="H1112" s="1693"/>
      <c r="I1112" s="1693"/>
      <c r="J1112" s="1693"/>
      <c r="K1112" s="1693"/>
      <c r="L1112" s="563"/>
      <c r="M1112" s="1724"/>
      <c r="N1112" s="1725"/>
      <c r="O1112" s="1726" t="str">
        <f t="shared" si="19"/>
        <v/>
      </c>
      <c r="P1112" s="1727"/>
      <c r="Q1112" s="47"/>
      <c r="R1112" s="377"/>
      <c r="S1112" s="463"/>
      <c r="T1112" s="463"/>
    </row>
    <row r="1113" spans="1:240" s="258" customFormat="1" ht="24" customHeight="1">
      <c r="A1113" s="216"/>
      <c r="B1113" s="273"/>
      <c r="C1113" s="1692"/>
      <c r="D1113" s="1693"/>
      <c r="E1113" s="1693"/>
      <c r="F1113" s="1693"/>
      <c r="G1113" s="1693"/>
      <c r="H1113" s="1693"/>
      <c r="I1113" s="1693"/>
      <c r="J1113" s="1693"/>
      <c r="K1113" s="1693"/>
      <c r="L1113" s="563"/>
      <c r="M1113" s="1724"/>
      <c r="N1113" s="1725"/>
      <c r="O1113" s="1726" t="str">
        <f t="shared" si="19"/>
        <v/>
      </c>
      <c r="P1113" s="1727"/>
      <c r="Q1113" s="47"/>
      <c r="R1113" s="377"/>
      <c r="S1113" s="463"/>
      <c r="T1113" s="463"/>
    </row>
    <row r="1114" spans="1:240" s="258" customFormat="1" ht="24" customHeight="1">
      <c r="A1114" s="216"/>
      <c r="B1114" s="273"/>
      <c r="C1114" s="1692"/>
      <c r="D1114" s="1693"/>
      <c r="E1114" s="1693"/>
      <c r="F1114" s="1693"/>
      <c r="G1114" s="1693"/>
      <c r="H1114" s="1693"/>
      <c r="I1114" s="1693"/>
      <c r="J1114" s="1693"/>
      <c r="K1114" s="1693"/>
      <c r="L1114" s="563"/>
      <c r="M1114" s="1724"/>
      <c r="N1114" s="1725"/>
      <c r="O1114" s="1726" t="str">
        <f t="shared" si="19"/>
        <v/>
      </c>
      <c r="P1114" s="1727"/>
      <c r="Q1114" s="47"/>
      <c r="R1114" s="377"/>
      <c r="S1114" s="463"/>
      <c r="T1114" s="463"/>
    </row>
    <row r="1115" spans="1:240" s="258" customFormat="1" ht="24" customHeight="1">
      <c r="A1115" s="216"/>
      <c r="B1115" s="273"/>
      <c r="C1115" s="1692"/>
      <c r="D1115" s="1693"/>
      <c r="E1115" s="1693"/>
      <c r="F1115" s="1693"/>
      <c r="G1115" s="1693"/>
      <c r="H1115" s="1693"/>
      <c r="I1115" s="1693"/>
      <c r="J1115" s="1693"/>
      <c r="K1115" s="1693"/>
      <c r="L1115" s="563"/>
      <c r="M1115" s="1724"/>
      <c r="N1115" s="1725"/>
      <c r="O1115" s="1726" t="str">
        <f t="shared" si="19"/>
        <v/>
      </c>
      <c r="P1115" s="1727"/>
      <c r="Q1115" s="47"/>
      <c r="R1115" s="377"/>
      <c r="S1115" s="463"/>
      <c r="T1115" s="463"/>
    </row>
    <row r="1116" spans="1:240" s="258" customFormat="1" ht="24" customHeight="1">
      <c r="A1116" s="216"/>
      <c r="B1116" s="273"/>
      <c r="C1116" s="1692"/>
      <c r="D1116" s="1693"/>
      <c r="E1116" s="1693"/>
      <c r="F1116" s="1693"/>
      <c r="G1116" s="1693"/>
      <c r="H1116" s="1693"/>
      <c r="I1116" s="1693"/>
      <c r="J1116" s="1693"/>
      <c r="K1116" s="1693"/>
      <c r="L1116" s="563"/>
      <c r="M1116" s="1724"/>
      <c r="N1116" s="1725"/>
      <c r="O1116" s="1726" t="str">
        <f t="shared" si="19"/>
        <v/>
      </c>
      <c r="P1116" s="1727"/>
      <c r="Q1116" s="47"/>
      <c r="R1116" s="377"/>
      <c r="S1116" s="463"/>
      <c r="T1116" s="463"/>
    </row>
    <row r="1117" spans="1:240" s="258" customFormat="1" ht="24" customHeight="1">
      <c r="A1117" s="216"/>
      <c r="B1117" s="273"/>
      <c r="C1117" s="1692"/>
      <c r="D1117" s="1693"/>
      <c r="E1117" s="1693"/>
      <c r="F1117" s="1693"/>
      <c r="G1117" s="1693"/>
      <c r="H1117" s="1693"/>
      <c r="I1117" s="1693"/>
      <c r="J1117" s="1693"/>
      <c r="K1117" s="1693"/>
      <c r="L1117" s="563"/>
      <c r="M1117" s="1724"/>
      <c r="N1117" s="1725"/>
      <c r="O1117" s="1726" t="str">
        <f t="shared" si="19"/>
        <v/>
      </c>
      <c r="P1117" s="1727"/>
      <c r="Q1117" s="47"/>
      <c r="R1117" s="377"/>
      <c r="S1117" s="463"/>
      <c r="T1117" s="463"/>
    </row>
    <row r="1118" spans="1:240" s="258" customFormat="1" ht="24" customHeight="1">
      <c r="A1118" s="216"/>
      <c r="B1118" s="273"/>
      <c r="C1118" s="1692"/>
      <c r="D1118" s="1693"/>
      <c r="E1118" s="1693"/>
      <c r="F1118" s="1693"/>
      <c r="G1118" s="1693"/>
      <c r="H1118" s="1693"/>
      <c r="I1118" s="1693"/>
      <c r="J1118" s="1693"/>
      <c r="K1118" s="1693"/>
      <c r="L1118" s="563"/>
      <c r="M1118" s="1724"/>
      <c r="N1118" s="1725"/>
      <c r="O1118" s="1726" t="str">
        <f t="shared" si="19"/>
        <v/>
      </c>
      <c r="P1118" s="1727"/>
      <c r="Q1118" s="47"/>
      <c r="R1118" s="377"/>
      <c r="S1118" s="463"/>
      <c r="T1118" s="463"/>
    </row>
    <row r="1119" spans="1:240" s="258" customFormat="1" ht="24" customHeight="1">
      <c r="A1119" s="216"/>
      <c r="B1119" s="273"/>
      <c r="C1119" s="1692"/>
      <c r="D1119" s="1693"/>
      <c r="E1119" s="1693"/>
      <c r="F1119" s="1693"/>
      <c r="G1119" s="1693"/>
      <c r="H1119" s="1693"/>
      <c r="I1119" s="1693"/>
      <c r="J1119" s="1693"/>
      <c r="K1119" s="1693"/>
      <c r="L1119" s="563"/>
      <c r="M1119" s="1724"/>
      <c r="N1119" s="1725"/>
      <c r="O1119" s="1726" t="str">
        <f t="shared" si="19"/>
        <v/>
      </c>
      <c r="P1119" s="1727"/>
      <c r="Q1119" s="47"/>
      <c r="R1119" s="377"/>
      <c r="S1119" s="463"/>
      <c r="T1119" s="463"/>
    </row>
    <row r="1120" spans="1:240" s="258" customFormat="1" ht="24" customHeight="1">
      <c r="A1120" s="216"/>
      <c r="B1120" s="273"/>
      <c r="C1120" s="1692"/>
      <c r="D1120" s="1693"/>
      <c r="E1120" s="1693"/>
      <c r="F1120" s="1693"/>
      <c r="G1120" s="1693"/>
      <c r="H1120" s="1693"/>
      <c r="I1120" s="1693"/>
      <c r="J1120" s="1693"/>
      <c r="K1120" s="1693"/>
      <c r="L1120" s="563"/>
      <c r="M1120" s="1724"/>
      <c r="N1120" s="1725"/>
      <c r="O1120" s="1726" t="str">
        <f t="shared" si="19"/>
        <v/>
      </c>
      <c r="P1120" s="1727"/>
      <c r="Q1120" s="47"/>
      <c r="R1120" s="377"/>
      <c r="S1120" s="463"/>
      <c r="T1120" s="463"/>
    </row>
    <row r="1121" spans="1:20" s="258" customFormat="1" ht="24" customHeight="1">
      <c r="A1121" s="216"/>
      <c r="B1121" s="273"/>
      <c r="C1121" s="1692"/>
      <c r="D1121" s="1693"/>
      <c r="E1121" s="1693"/>
      <c r="F1121" s="1693"/>
      <c r="G1121" s="1693"/>
      <c r="H1121" s="1693"/>
      <c r="I1121" s="1693"/>
      <c r="J1121" s="1693"/>
      <c r="K1121" s="1693"/>
      <c r="L1121" s="563"/>
      <c r="M1121" s="1724"/>
      <c r="N1121" s="1725"/>
      <c r="O1121" s="1726" t="str">
        <f t="shared" si="19"/>
        <v/>
      </c>
      <c r="P1121" s="1727"/>
      <c r="Q1121" s="47"/>
      <c r="R1121" s="377"/>
      <c r="S1121" s="463"/>
      <c r="T1121" s="463"/>
    </row>
    <row r="1122" spans="1:20" s="258" customFormat="1" ht="24" customHeight="1">
      <c r="A1122" s="216"/>
      <c r="B1122" s="273"/>
      <c r="C1122" s="1692"/>
      <c r="D1122" s="1693"/>
      <c r="E1122" s="1693"/>
      <c r="F1122" s="1693"/>
      <c r="G1122" s="1693"/>
      <c r="H1122" s="1693"/>
      <c r="I1122" s="1693"/>
      <c r="J1122" s="1693"/>
      <c r="K1122" s="1693"/>
      <c r="L1122" s="563"/>
      <c r="M1122" s="1724"/>
      <c r="N1122" s="1725"/>
      <c r="O1122" s="1726" t="str">
        <f t="shared" si="19"/>
        <v/>
      </c>
      <c r="P1122" s="1727"/>
      <c r="Q1122" s="47"/>
      <c r="R1122" s="377"/>
      <c r="S1122" s="463"/>
      <c r="T1122" s="463"/>
    </row>
    <row r="1123" spans="1:20" s="258" customFormat="1" ht="6" customHeight="1">
      <c r="A1123" s="216"/>
      <c r="B1123" s="62"/>
      <c r="C1123" s="62"/>
      <c r="D1123" s="62"/>
      <c r="E1123" s="51"/>
      <c r="F1123" s="51"/>
      <c r="G1123" s="51"/>
      <c r="H1123" s="51"/>
      <c r="I1123" s="51"/>
      <c r="J1123" s="51"/>
      <c r="K1123" s="62"/>
      <c r="L1123" s="51"/>
      <c r="M1123" s="51"/>
      <c r="N1123" s="51"/>
      <c r="O1123" s="51"/>
      <c r="P1123" s="51"/>
      <c r="Q1123" s="51"/>
      <c r="R1123" s="379"/>
      <c r="S1123" s="463"/>
      <c r="T1123" s="463"/>
    </row>
    <row r="1124" spans="1:20" ht="24" customHeight="1">
      <c r="A1124" s="558"/>
      <c r="B1124" s="1720" t="s">
        <v>6</v>
      </c>
      <c r="C1124" s="1721"/>
      <c r="D1124" s="1721"/>
      <c r="E1124" s="1721"/>
      <c r="F1124" s="1721"/>
      <c r="G1124" s="1721"/>
      <c r="H1124" s="1721"/>
      <c r="I1124" s="1721"/>
      <c r="J1124" s="1721"/>
      <c r="K1124" s="1721"/>
      <c r="L1124" s="1721"/>
      <c r="M1124" s="1721"/>
      <c r="N1124" s="1721"/>
      <c r="O1124" s="1721"/>
      <c r="P1124" s="1721"/>
      <c r="Q1124" s="1722"/>
      <c r="R1124" s="558"/>
    </row>
    <row r="1125" spans="1:20">
      <c r="A1125" s="558"/>
      <c r="B1125" s="224" t="str">
        <f>B1071</f>
        <v>FAPESP,  SETEMBRO DE 2015</v>
      </c>
      <c r="O1125" s="1723">
        <v>4</v>
      </c>
      <c r="P1125" s="1723"/>
      <c r="Q1125" s="1723"/>
      <c r="R1125" s="558"/>
    </row>
    <row r="1126" spans="1:20" hidden="1">
      <c r="A1126" s="523"/>
      <c r="R1126" s="523"/>
    </row>
    <row r="1127" spans="1:20" hidden="1">
      <c r="A1127" s="523"/>
      <c r="R1127" s="523"/>
    </row>
    <row r="1128" spans="1:20" hidden="1">
      <c r="A1128" s="523"/>
      <c r="R1128" s="523"/>
    </row>
    <row r="1129" spans="1:20" hidden="1">
      <c r="A1129" s="523"/>
      <c r="R1129" s="523"/>
    </row>
    <row r="1130" spans="1:20" hidden="1">
      <c r="A1130" s="523"/>
      <c r="D1130" s="832"/>
      <c r="E1130" s="831"/>
      <c r="F1130" s="831"/>
      <c r="G1130" s="831"/>
      <c r="H1130" s="831"/>
      <c r="I1130" s="831"/>
      <c r="J1130" s="831"/>
      <c r="K1130" s="832"/>
      <c r="R1130" s="523"/>
    </row>
    <row r="1131" spans="1:20" hidden="1">
      <c r="A1131" s="523"/>
      <c r="D1131" s="832"/>
      <c r="E1131" s="831"/>
      <c r="F1131" s="831"/>
      <c r="G1131" s="831"/>
      <c r="H1131" s="831"/>
      <c r="I1131" s="831"/>
      <c r="J1131" s="831"/>
      <c r="K1131" s="832"/>
      <c r="R1131" s="523"/>
    </row>
    <row r="1132" spans="1:20" hidden="1">
      <c r="A1132" s="523"/>
      <c r="D1132" s="832"/>
      <c r="E1132" s="831"/>
      <c r="F1132" s="831"/>
      <c r="G1132" s="831"/>
      <c r="H1132" s="831"/>
      <c r="I1132" s="831"/>
      <c r="J1132" s="831"/>
      <c r="K1132" s="832"/>
      <c r="R1132" s="523"/>
    </row>
    <row r="1133" spans="1:20" hidden="1">
      <c r="A1133" s="523"/>
      <c r="D1133" s="832"/>
      <c r="E1133" s="831"/>
      <c r="F1133" s="831"/>
      <c r="G1133" s="831"/>
      <c r="H1133" s="831"/>
      <c r="I1133" s="831"/>
      <c r="J1133" s="831"/>
      <c r="K1133" s="832"/>
      <c r="R1133" s="523"/>
    </row>
    <row r="1134" spans="1:20" hidden="1">
      <c r="A1134" s="523"/>
      <c r="D1134" s="832"/>
      <c r="E1134" s="831"/>
      <c r="F1134" s="831"/>
      <c r="G1134" s="831"/>
      <c r="H1134" s="831"/>
      <c r="I1134" s="831"/>
      <c r="J1134" s="831"/>
      <c r="K1134" s="832"/>
      <c r="R1134" s="523"/>
    </row>
    <row r="1135" spans="1:20" hidden="1">
      <c r="A1135" s="523"/>
      <c r="D1135" s="832"/>
      <c r="E1135" s="831"/>
      <c r="F1135" s="831"/>
      <c r="G1135" s="831"/>
      <c r="H1135" s="831"/>
      <c r="I1135" s="831"/>
      <c r="J1135" s="831"/>
      <c r="K1135" s="832"/>
      <c r="R1135" s="523"/>
    </row>
    <row r="1136" spans="1:20" hidden="1">
      <c r="A1136" s="523"/>
      <c r="D1136" s="832"/>
      <c r="E1136" s="831"/>
      <c r="F1136" s="831"/>
      <c r="G1136" s="831"/>
      <c r="H1136" s="831"/>
      <c r="I1136" s="831"/>
      <c r="J1136" s="831"/>
      <c r="K1136" s="832"/>
      <c r="R1136" s="523"/>
    </row>
    <row r="1137" spans="1:18" hidden="1">
      <c r="A1137" s="523"/>
      <c r="D1137" s="832"/>
      <c r="E1137" s="831"/>
      <c r="F1137" s="831"/>
      <c r="G1137" s="831"/>
      <c r="H1137" s="831"/>
      <c r="I1137" s="831"/>
      <c r="J1137" s="831"/>
      <c r="K1137" s="832"/>
      <c r="R1137" s="523"/>
    </row>
    <row r="1138" spans="1:18" hidden="1">
      <c r="A1138" s="523"/>
      <c r="D1138" s="832"/>
      <c r="E1138" s="831"/>
      <c r="F1138" s="831"/>
      <c r="G1138" s="831"/>
      <c r="H1138" s="831"/>
      <c r="I1138" s="831"/>
      <c r="J1138" s="831"/>
      <c r="K1138" s="832"/>
      <c r="R1138" s="523"/>
    </row>
    <row r="1139" spans="1:18" hidden="1">
      <c r="A1139" s="523"/>
      <c r="D1139" s="832"/>
      <c r="E1139" s="831"/>
      <c r="F1139" s="831"/>
      <c r="G1139" s="831"/>
      <c r="H1139" s="831"/>
      <c r="I1139" s="831"/>
      <c r="J1139" s="831"/>
      <c r="K1139" s="832"/>
      <c r="R1139" s="523"/>
    </row>
    <row r="1140" spans="1:18" hidden="1">
      <c r="A1140" s="523"/>
      <c r="D1140" s="832"/>
      <c r="E1140" s="831"/>
      <c r="F1140" s="831"/>
      <c r="G1140" s="831"/>
      <c r="H1140" s="831"/>
      <c r="I1140" s="831"/>
      <c r="J1140" s="831"/>
      <c r="K1140" s="832"/>
      <c r="R1140" s="523"/>
    </row>
    <row r="1141" spans="1:18" hidden="1">
      <c r="A1141" s="523"/>
      <c r="D1141" s="832"/>
      <c r="E1141" s="831"/>
      <c r="F1141" s="831"/>
      <c r="G1141" s="831"/>
      <c r="H1141" s="831"/>
      <c r="I1141" s="831"/>
      <c r="J1141" s="831"/>
      <c r="K1141" s="832"/>
      <c r="R1141" s="523"/>
    </row>
    <row r="1142" spans="1:18" hidden="1">
      <c r="A1142" s="523"/>
      <c r="D1142" s="832"/>
      <c r="E1142" s="831"/>
      <c r="F1142" s="831"/>
      <c r="G1142" s="831"/>
      <c r="H1142" s="831"/>
      <c r="I1142" s="831"/>
      <c r="J1142" s="831"/>
      <c r="K1142" s="832"/>
      <c r="R1142" s="523"/>
    </row>
    <row r="1143" spans="1:18" hidden="1">
      <c r="A1143" s="523"/>
      <c r="D1143" s="832"/>
      <c r="E1143" s="831"/>
      <c r="F1143" s="831"/>
      <c r="G1143" s="831"/>
      <c r="H1143" s="831"/>
      <c r="I1143" s="831"/>
      <c r="J1143" s="831"/>
      <c r="K1143" s="832"/>
      <c r="R1143" s="523"/>
    </row>
    <row r="1144" spans="1:18" hidden="1">
      <c r="A1144" s="523"/>
      <c r="D1144" s="832"/>
      <c r="E1144" s="831"/>
      <c r="F1144" s="831"/>
      <c r="G1144" s="831"/>
      <c r="H1144" s="831"/>
      <c r="I1144" s="831"/>
      <c r="J1144" s="831"/>
      <c r="K1144" s="832"/>
      <c r="R1144" s="523"/>
    </row>
    <row r="1145" spans="1:18" hidden="1">
      <c r="A1145" s="523"/>
      <c r="D1145" s="832"/>
      <c r="E1145" s="831"/>
      <c r="F1145" s="831"/>
      <c r="G1145" s="831"/>
      <c r="H1145" s="831"/>
      <c r="I1145" s="831"/>
      <c r="J1145" s="831"/>
      <c r="K1145" s="832"/>
      <c r="R1145" s="523"/>
    </row>
    <row r="1146" spans="1:18" hidden="1">
      <c r="A1146" s="523"/>
      <c r="D1146" s="832"/>
      <c r="E1146" s="831"/>
      <c r="F1146" s="831"/>
      <c r="G1146" s="831"/>
      <c r="H1146" s="831"/>
      <c r="I1146" s="831"/>
      <c r="J1146" s="831"/>
      <c r="K1146" s="832"/>
      <c r="R1146" s="523"/>
    </row>
    <row r="1147" spans="1:18" hidden="1">
      <c r="A1147" s="523"/>
      <c r="D1147" s="832"/>
      <c r="E1147" s="831"/>
      <c r="F1147" s="831"/>
      <c r="G1147" s="831"/>
      <c r="H1147" s="831"/>
      <c r="I1147" s="831"/>
      <c r="J1147" s="831"/>
      <c r="K1147" s="832"/>
      <c r="R1147" s="523"/>
    </row>
    <row r="1148" spans="1:18" hidden="1">
      <c r="A1148" s="523"/>
      <c r="D1148" s="832"/>
      <c r="E1148" s="831"/>
      <c r="F1148" s="831"/>
      <c r="G1148" s="831"/>
      <c r="H1148" s="831"/>
      <c r="I1148" s="831"/>
      <c r="J1148" s="831"/>
      <c r="K1148" s="832"/>
      <c r="R1148" s="523"/>
    </row>
    <row r="1149" spans="1:18" hidden="1">
      <c r="A1149" s="523"/>
      <c r="D1149" s="832"/>
      <c r="E1149" s="831"/>
      <c r="F1149" s="831"/>
      <c r="G1149" s="831"/>
      <c r="H1149" s="831"/>
      <c r="I1149" s="831"/>
      <c r="J1149" s="831"/>
      <c r="K1149" s="832"/>
      <c r="R1149" s="523"/>
    </row>
    <row r="1150" spans="1:18" hidden="1">
      <c r="A1150" s="523"/>
      <c r="D1150" s="832"/>
      <c r="E1150" s="831"/>
      <c r="F1150" s="831"/>
      <c r="G1150" s="831"/>
      <c r="H1150" s="831"/>
      <c r="I1150" s="831"/>
      <c r="J1150" s="831"/>
      <c r="K1150" s="832"/>
      <c r="R1150" s="523"/>
    </row>
    <row r="1151" spans="1:18" hidden="1">
      <c r="A1151" s="523"/>
      <c r="D1151" s="832"/>
      <c r="E1151" s="831"/>
      <c r="F1151" s="831"/>
      <c r="G1151" s="831"/>
      <c r="H1151" s="831"/>
      <c r="I1151" s="831"/>
      <c r="J1151" s="831"/>
      <c r="K1151" s="832"/>
      <c r="R1151" s="523"/>
    </row>
    <row r="1152" spans="1:18" hidden="1">
      <c r="A1152" s="523"/>
      <c r="D1152" s="832"/>
      <c r="E1152" s="831"/>
      <c r="F1152" s="831"/>
      <c r="G1152" s="831"/>
      <c r="H1152" s="831"/>
      <c r="I1152" s="831"/>
      <c r="J1152" s="831"/>
      <c r="K1152" s="832"/>
      <c r="R1152" s="523"/>
    </row>
    <row r="1153" spans="1:18" hidden="1">
      <c r="A1153" s="523"/>
      <c r="D1153" s="832"/>
      <c r="E1153" s="831"/>
      <c r="F1153" s="831"/>
      <c r="G1153" s="831"/>
      <c r="H1153" s="831"/>
      <c r="I1153" s="831"/>
      <c r="J1153" s="831"/>
      <c r="K1153" s="832"/>
      <c r="R1153" s="523"/>
    </row>
    <row r="1154" spans="1:18" hidden="1">
      <c r="A1154" s="523"/>
      <c r="D1154" s="832"/>
      <c r="E1154" s="831"/>
      <c r="F1154" s="831"/>
      <c r="G1154" s="831"/>
      <c r="H1154" s="831"/>
      <c r="I1154" s="831"/>
      <c r="J1154" s="831"/>
      <c r="K1154" s="832"/>
      <c r="R1154" s="523"/>
    </row>
    <row r="1155" spans="1:18" hidden="1">
      <c r="A1155" s="523"/>
      <c r="D1155" s="832"/>
      <c r="E1155" s="831"/>
      <c r="F1155" s="831"/>
      <c r="G1155" s="831"/>
      <c r="H1155" s="831"/>
      <c r="I1155" s="831"/>
      <c r="J1155" s="831"/>
      <c r="K1155" s="832"/>
      <c r="R1155" s="523"/>
    </row>
    <row r="1156" spans="1:18" hidden="1">
      <c r="A1156" s="523"/>
      <c r="D1156" s="832"/>
      <c r="E1156" s="831"/>
      <c r="F1156" s="831"/>
      <c r="G1156" s="831"/>
      <c r="H1156" s="831"/>
      <c r="I1156" s="831"/>
      <c r="J1156" s="831"/>
      <c r="K1156" s="832"/>
      <c r="R1156" s="523"/>
    </row>
    <row r="1157" spans="1:18" hidden="1">
      <c r="A1157" s="523"/>
      <c r="D1157" s="832"/>
      <c r="E1157" s="831"/>
      <c r="F1157" s="831"/>
      <c r="G1157" s="831"/>
      <c r="H1157" s="831"/>
      <c r="I1157" s="831"/>
      <c r="J1157" s="831"/>
      <c r="K1157" s="832"/>
      <c r="R1157" s="523"/>
    </row>
    <row r="1158" spans="1:18" hidden="1">
      <c r="A1158" s="523"/>
      <c r="D1158" s="832"/>
      <c r="E1158" s="831"/>
      <c r="F1158" s="831"/>
      <c r="G1158" s="831"/>
      <c r="H1158" s="831"/>
      <c r="I1158" s="831"/>
      <c r="J1158" s="831"/>
      <c r="K1158" s="832"/>
      <c r="R1158" s="523"/>
    </row>
    <row r="1159" spans="1:18" hidden="1">
      <c r="A1159" s="523"/>
      <c r="D1159" s="832"/>
      <c r="E1159" s="831"/>
      <c r="F1159" s="831"/>
      <c r="G1159" s="831"/>
      <c r="H1159" s="831"/>
      <c r="I1159" s="831"/>
      <c r="J1159" s="831"/>
      <c r="K1159" s="832"/>
      <c r="R1159" s="523"/>
    </row>
    <row r="1160" spans="1:18" hidden="1">
      <c r="A1160" s="523"/>
      <c r="D1160" s="832"/>
      <c r="E1160" s="831"/>
      <c r="F1160" s="831"/>
      <c r="G1160" s="831"/>
      <c r="H1160" s="831"/>
      <c r="I1160" s="831"/>
      <c r="J1160" s="831"/>
      <c r="K1160" s="832"/>
      <c r="R1160" s="523"/>
    </row>
    <row r="1161" spans="1:18" hidden="1">
      <c r="A1161" s="523"/>
      <c r="D1161" s="832"/>
      <c r="E1161" s="831"/>
      <c r="F1161" s="831"/>
      <c r="G1161" s="831"/>
      <c r="H1161" s="831"/>
      <c r="I1161" s="831"/>
      <c r="J1161" s="831"/>
      <c r="K1161" s="832"/>
      <c r="R1161" s="523"/>
    </row>
    <row r="1162" spans="1:18" hidden="1">
      <c r="A1162" s="523"/>
      <c r="D1162" s="832"/>
      <c r="E1162" s="831"/>
      <c r="F1162" s="831"/>
      <c r="G1162" s="831"/>
      <c r="H1162" s="831"/>
      <c r="I1162" s="831"/>
      <c r="J1162" s="831"/>
      <c r="K1162" s="832"/>
      <c r="R1162" s="523"/>
    </row>
    <row r="1163" spans="1:18" hidden="1">
      <c r="A1163" s="523"/>
      <c r="D1163" s="832"/>
      <c r="E1163" s="831"/>
      <c r="F1163" s="831"/>
      <c r="G1163" s="831"/>
      <c r="H1163" s="831"/>
      <c r="I1163" s="831"/>
      <c r="J1163" s="831"/>
      <c r="K1163" s="832"/>
      <c r="R1163" s="523"/>
    </row>
    <row r="1164" spans="1:18" hidden="1">
      <c r="A1164" s="523"/>
      <c r="D1164" s="832"/>
      <c r="E1164" s="831"/>
      <c r="F1164" s="831"/>
      <c r="G1164" s="831"/>
      <c r="H1164" s="831"/>
      <c r="I1164" s="831"/>
      <c r="J1164" s="831"/>
      <c r="K1164" s="832"/>
      <c r="R1164" s="523"/>
    </row>
    <row r="1165" spans="1:18" hidden="1">
      <c r="A1165" s="523"/>
      <c r="D1165" s="832"/>
      <c r="E1165" s="831"/>
      <c r="F1165" s="831"/>
      <c r="G1165" s="831"/>
      <c r="H1165" s="831"/>
      <c r="I1165" s="831"/>
      <c r="J1165" s="831"/>
      <c r="K1165" s="832"/>
      <c r="R1165" s="523"/>
    </row>
    <row r="1166" spans="1:18" hidden="1">
      <c r="A1166" s="523"/>
      <c r="D1166" s="832"/>
      <c r="E1166" s="831"/>
      <c r="F1166" s="831"/>
      <c r="G1166" s="831"/>
      <c r="H1166" s="831"/>
      <c r="I1166" s="831"/>
      <c r="J1166" s="831"/>
      <c r="K1166" s="832"/>
      <c r="R1166" s="523"/>
    </row>
    <row r="1167" spans="1:18" hidden="1">
      <c r="A1167" s="523"/>
      <c r="D1167" s="832"/>
      <c r="E1167" s="831"/>
      <c r="F1167" s="831"/>
      <c r="G1167" s="831"/>
      <c r="H1167" s="831"/>
      <c r="I1167" s="831"/>
      <c r="J1167" s="831"/>
      <c r="K1167" s="832"/>
      <c r="R1167" s="523"/>
    </row>
    <row r="1168" spans="1:18" hidden="1">
      <c r="A1168" s="523"/>
      <c r="D1168" s="832"/>
      <c r="E1168" s="831"/>
      <c r="F1168" s="831"/>
      <c r="G1168" s="831"/>
      <c r="H1168" s="831"/>
      <c r="I1168" s="831"/>
      <c r="J1168" s="831"/>
      <c r="K1168" s="832"/>
      <c r="R1168" s="523"/>
    </row>
    <row r="1169" spans="1:18" hidden="1">
      <c r="A1169" s="523"/>
      <c r="D1169" s="832"/>
      <c r="E1169" s="831"/>
      <c r="F1169" s="831"/>
      <c r="G1169" s="831"/>
      <c r="H1169" s="831"/>
      <c r="I1169" s="831"/>
      <c r="J1169" s="831"/>
      <c r="K1169" s="832"/>
      <c r="R1169" s="523"/>
    </row>
    <row r="1170" spans="1:18" hidden="1">
      <c r="A1170" s="523"/>
      <c r="D1170" s="832"/>
      <c r="E1170" s="831"/>
      <c r="F1170" s="831"/>
      <c r="G1170" s="831"/>
      <c r="H1170" s="831"/>
      <c r="I1170" s="831"/>
      <c r="J1170" s="831"/>
      <c r="K1170" s="832"/>
      <c r="R1170" s="523"/>
    </row>
    <row r="1171" spans="1:18" hidden="1">
      <c r="A1171" s="523"/>
      <c r="D1171" s="832"/>
      <c r="E1171" s="831"/>
      <c r="F1171" s="831"/>
      <c r="G1171" s="831"/>
      <c r="H1171" s="831"/>
      <c r="I1171" s="831"/>
      <c r="J1171" s="831"/>
      <c r="K1171" s="832"/>
      <c r="R1171" s="523"/>
    </row>
    <row r="1172" spans="1:18" hidden="1">
      <c r="A1172" s="523"/>
      <c r="D1172" s="832"/>
      <c r="E1172" s="831"/>
      <c r="F1172" s="831"/>
      <c r="G1172" s="831"/>
      <c r="H1172" s="831"/>
      <c r="I1172" s="831"/>
      <c r="J1172" s="831"/>
      <c r="K1172" s="832"/>
      <c r="R1172" s="523"/>
    </row>
    <row r="1173" spans="1:18" hidden="1">
      <c r="A1173" s="523"/>
      <c r="D1173" s="832"/>
      <c r="E1173" s="831"/>
      <c r="F1173" s="831"/>
      <c r="G1173" s="831"/>
      <c r="H1173" s="831"/>
      <c r="I1173" s="831"/>
      <c r="J1173" s="831"/>
      <c r="K1173" s="832"/>
      <c r="R1173" s="523"/>
    </row>
    <row r="1174" spans="1:18" hidden="1">
      <c r="A1174" s="523"/>
      <c r="D1174" s="832"/>
      <c r="E1174" s="831"/>
      <c r="F1174" s="831"/>
      <c r="G1174" s="831"/>
      <c r="H1174" s="831"/>
      <c r="I1174" s="831"/>
      <c r="J1174" s="831"/>
      <c r="K1174" s="832"/>
      <c r="R1174" s="523"/>
    </row>
    <row r="1175" spans="1:18" hidden="1">
      <c r="A1175" s="523"/>
      <c r="D1175" s="832"/>
      <c r="E1175" s="831"/>
      <c r="F1175" s="831"/>
      <c r="G1175" s="831"/>
      <c r="H1175" s="831"/>
      <c r="I1175" s="831"/>
      <c r="J1175" s="831"/>
      <c r="K1175" s="832"/>
      <c r="R1175" s="523"/>
    </row>
    <row r="1176" spans="1:18" hidden="1">
      <c r="A1176" s="523"/>
      <c r="D1176" s="832"/>
      <c r="E1176" s="831"/>
      <c r="F1176" s="831"/>
      <c r="G1176" s="831"/>
      <c r="H1176" s="831"/>
      <c r="I1176" s="831"/>
      <c r="J1176" s="831"/>
      <c r="K1176" s="832"/>
      <c r="R1176" s="523"/>
    </row>
    <row r="1177" spans="1:18" hidden="1">
      <c r="A1177" s="523"/>
      <c r="D1177" s="832"/>
      <c r="E1177" s="831"/>
      <c r="F1177" s="831"/>
      <c r="G1177" s="831"/>
      <c r="H1177" s="831"/>
      <c r="I1177" s="831"/>
      <c r="J1177" s="831"/>
      <c r="K1177" s="832"/>
      <c r="R1177" s="523"/>
    </row>
    <row r="1178" spans="1:18" hidden="1">
      <c r="A1178" s="523"/>
      <c r="D1178" s="832"/>
      <c r="E1178" s="831"/>
      <c r="F1178" s="831"/>
      <c r="G1178" s="831"/>
      <c r="H1178" s="831"/>
      <c r="I1178" s="831"/>
      <c r="J1178" s="831"/>
      <c r="K1178" s="832"/>
      <c r="R1178" s="523"/>
    </row>
    <row r="1179" spans="1:18" hidden="1">
      <c r="A1179" s="523"/>
      <c r="D1179" s="832"/>
      <c r="E1179" s="831"/>
      <c r="F1179" s="831"/>
      <c r="G1179" s="831"/>
      <c r="H1179" s="831"/>
      <c r="I1179" s="831"/>
      <c r="J1179" s="831"/>
      <c r="K1179" s="832"/>
      <c r="R1179" s="523"/>
    </row>
    <row r="1180" spans="1:18" hidden="1">
      <c r="A1180" s="523"/>
      <c r="D1180" s="832"/>
      <c r="E1180" s="831"/>
      <c r="F1180" s="831"/>
      <c r="G1180" s="831"/>
      <c r="H1180" s="831"/>
      <c r="I1180" s="831"/>
      <c r="J1180" s="831"/>
      <c r="K1180" s="832"/>
      <c r="R1180" s="523"/>
    </row>
    <row r="1181" spans="1:18" hidden="1">
      <c r="A1181" s="523"/>
      <c r="D1181" s="832"/>
      <c r="E1181" s="831"/>
      <c r="F1181" s="831"/>
      <c r="G1181" s="831"/>
      <c r="H1181" s="831"/>
      <c r="I1181" s="831"/>
      <c r="J1181" s="831"/>
      <c r="K1181" s="832"/>
      <c r="R1181" s="523"/>
    </row>
    <row r="1182" spans="1:18" hidden="1">
      <c r="A1182" s="523"/>
      <c r="R1182" s="523"/>
    </row>
    <row r="1183" spans="1:18" hidden="1">
      <c r="A1183" s="523"/>
      <c r="R1183" s="523"/>
    </row>
    <row r="1184" spans="1:18" hidden="1">
      <c r="A1184" s="523"/>
      <c r="R1184" s="523"/>
    </row>
    <row r="1185" spans="1:18" hidden="1">
      <c r="A1185" s="523"/>
      <c r="R1185" s="523"/>
    </row>
    <row r="1186" spans="1:18" hidden="1">
      <c r="A1186" s="523"/>
      <c r="R1186" s="523"/>
    </row>
    <row r="1187" spans="1:18" hidden="1">
      <c r="A1187" s="523"/>
      <c r="R1187" s="523"/>
    </row>
    <row r="1188" spans="1:18" hidden="1">
      <c r="A1188" s="523"/>
      <c r="R1188" s="523"/>
    </row>
    <row r="1189" spans="1:18" hidden="1">
      <c r="A1189" s="523"/>
      <c r="R1189" s="523"/>
    </row>
    <row r="1190" spans="1:18" hidden="1">
      <c r="A1190" s="523"/>
      <c r="R1190" s="523"/>
    </row>
    <row r="1191" spans="1:18" hidden="1">
      <c r="A1191" s="523"/>
      <c r="R1191" s="523"/>
    </row>
    <row r="1192" spans="1:18" hidden="1">
      <c r="A1192" s="523"/>
      <c r="R1192" s="523"/>
    </row>
    <row r="1193" spans="1:18" hidden="1">
      <c r="A1193" s="523"/>
      <c r="R1193" s="523"/>
    </row>
    <row r="1194" spans="1:18" hidden="1">
      <c r="A1194" s="523"/>
      <c r="R1194" s="523"/>
    </row>
    <row r="1195" spans="1:18" hidden="1">
      <c r="A1195" s="523"/>
      <c r="R1195" s="523"/>
    </row>
    <row r="1196" spans="1:18" hidden="1">
      <c r="A1196" s="523"/>
      <c r="R1196" s="523"/>
    </row>
    <row r="1197" spans="1:18" hidden="1">
      <c r="A1197" s="523"/>
      <c r="R1197" s="523"/>
    </row>
    <row r="1198" spans="1:18" hidden="1">
      <c r="A1198" s="523"/>
      <c r="R1198" s="523"/>
    </row>
    <row r="1199" spans="1:18" hidden="1">
      <c r="A1199" s="523"/>
      <c r="R1199" s="523"/>
    </row>
    <row r="1200" spans="1:18" hidden="1">
      <c r="A1200" s="523"/>
      <c r="R1200" s="523"/>
    </row>
    <row r="1201" spans="1:18" hidden="1">
      <c r="A1201" s="523"/>
      <c r="R1201" s="523"/>
    </row>
    <row r="1202" spans="1:18" hidden="1">
      <c r="A1202" s="523"/>
      <c r="R1202" s="523"/>
    </row>
    <row r="1203" spans="1:18" hidden="1">
      <c r="A1203" s="523"/>
      <c r="R1203" s="523"/>
    </row>
    <row r="1204" spans="1:18" hidden="1">
      <c r="A1204" s="523"/>
      <c r="R1204" s="523"/>
    </row>
    <row r="1205" spans="1:18" hidden="1">
      <c r="A1205" s="523"/>
      <c r="R1205" s="523"/>
    </row>
    <row r="1206" spans="1:18" hidden="1">
      <c r="A1206" s="523"/>
      <c r="R1206" s="523"/>
    </row>
    <row r="1207" spans="1:18" hidden="1">
      <c r="A1207" s="523"/>
      <c r="R1207" s="523"/>
    </row>
    <row r="1208" spans="1:18" hidden="1">
      <c r="A1208" s="523"/>
      <c r="R1208" s="523"/>
    </row>
    <row r="1209" spans="1:18" hidden="1">
      <c r="A1209" s="523"/>
      <c r="R1209" s="523"/>
    </row>
    <row r="1210" spans="1:18" hidden="1">
      <c r="A1210" s="523"/>
      <c r="R1210" s="523"/>
    </row>
    <row r="1211" spans="1:18" hidden="1">
      <c r="A1211" s="523"/>
      <c r="R1211" s="523"/>
    </row>
    <row r="1212" spans="1:18" hidden="1">
      <c r="A1212" s="523"/>
      <c r="R1212" s="523"/>
    </row>
    <row r="1213" spans="1:18" hidden="1">
      <c r="A1213" s="523"/>
      <c r="R1213" s="523"/>
    </row>
    <row r="1214" spans="1:18" hidden="1">
      <c r="A1214" s="523"/>
      <c r="R1214" s="523"/>
    </row>
    <row r="1215" spans="1:18" hidden="1">
      <c r="A1215" s="523"/>
      <c r="R1215" s="523"/>
    </row>
    <row r="1216" spans="1:18" hidden="1">
      <c r="A1216" s="523"/>
      <c r="R1216" s="523"/>
    </row>
    <row r="1217" spans="1:18" hidden="1">
      <c r="A1217" s="523"/>
      <c r="R1217" s="523"/>
    </row>
    <row r="1218" spans="1:18" hidden="1">
      <c r="A1218" s="523"/>
      <c r="R1218" s="523"/>
    </row>
    <row r="1219" spans="1:18" hidden="1">
      <c r="A1219" s="523"/>
      <c r="R1219" s="523"/>
    </row>
    <row r="1220" spans="1:18" hidden="1">
      <c r="A1220" s="523"/>
      <c r="R1220" s="523"/>
    </row>
    <row r="1221" spans="1:18" hidden="1">
      <c r="A1221" s="523"/>
      <c r="R1221" s="523"/>
    </row>
    <row r="1222" spans="1:18" hidden="1">
      <c r="A1222" s="523"/>
      <c r="R1222" s="523"/>
    </row>
    <row r="1223" spans="1:18" hidden="1">
      <c r="A1223" s="523"/>
      <c r="R1223" s="523"/>
    </row>
    <row r="1224" spans="1:18" hidden="1">
      <c r="A1224" s="523"/>
      <c r="R1224" s="523"/>
    </row>
    <row r="1225" spans="1:18" hidden="1">
      <c r="A1225" s="523"/>
      <c r="R1225" s="523"/>
    </row>
    <row r="1226" spans="1:18" hidden="1">
      <c r="A1226" s="523"/>
      <c r="R1226" s="523"/>
    </row>
    <row r="1227" spans="1:18" hidden="1">
      <c r="A1227" s="523"/>
      <c r="R1227" s="523"/>
    </row>
    <row r="1228" spans="1:18" hidden="1">
      <c r="A1228" s="523"/>
      <c r="R1228" s="523"/>
    </row>
    <row r="1229" spans="1:18" hidden="1">
      <c r="A1229" s="523"/>
      <c r="R1229" s="523"/>
    </row>
    <row r="1230" spans="1:18" hidden="1">
      <c r="A1230" s="523"/>
      <c r="R1230" s="523"/>
    </row>
    <row r="1231" spans="1:18" hidden="1">
      <c r="A1231" s="523"/>
      <c r="R1231" s="523"/>
    </row>
    <row r="1232" spans="1:18" hidden="1">
      <c r="A1232" s="523"/>
      <c r="R1232" s="523"/>
    </row>
    <row r="1233" spans="1:18" hidden="1">
      <c r="A1233" s="523"/>
      <c r="R1233" s="523"/>
    </row>
    <row r="1234" spans="1:18" hidden="1">
      <c r="A1234" s="523"/>
      <c r="R1234" s="523"/>
    </row>
    <row r="1235" spans="1:18" hidden="1">
      <c r="A1235" s="523"/>
      <c r="R1235" s="523"/>
    </row>
    <row r="1236" spans="1:18" hidden="1">
      <c r="A1236" s="523"/>
      <c r="R1236" s="523"/>
    </row>
    <row r="1237" spans="1:18" hidden="1">
      <c r="A1237" s="523"/>
      <c r="R1237" s="523"/>
    </row>
    <row r="1238" spans="1:18" hidden="1">
      <c r="A1238" s="523"/>
      <c r="R1238" s="523"/>
    </row>
    <row r="1239" spans="1:18" hidden="1">
      <c r="A1239" s="523"/>
      <c r="R1239" s="523"/>
    </row>
    <row r="1240" spans="1:18" hidden="1">
      <c r="A1240" s="523"/>
      <c r="R1240" s="523"/>
    </row>
    <row r="1241" spans="1:18" hidden="1">
      <c r="A1241" s="523"/>
      <c r="R1241" s="523"/>
    </row>
    <row r="1242" spans="1:18" hidden="1">
      <c r="A1242" s="523"/>
      <c r="R1242" s="523"/>
    </row>
    <row r="1243" spans="1:18" hidden="1">
      <c r="A1243" s="523"/>
      <c r="R1243" s="523"/>
    </row>
    <row r="1244" spans="1:18" hidden="1">
      <c r="A1244" s="523"/>
      <c r="R1244" s="523"/>
    </row>
    <row r="1245" spans="1:18" hidden="1">
      <c r="A1245" s="523"/>
      <c r="R1245" s="523"/>
    </row>
    <row r="1246" spans="1:18" hidden="1">
      <c r="A1246" s="523"/>
      <c r="R1246" s="523"/>
    </row>
    <row r="1247" spans="1:18" hidden="1">
      <c r="A1247" s="523"/>
      <c r="R1247" s="523"/>
    </row>
    <row r="1248" spans="1:18" hidden="1">
      <c r="A1248" s="523"/>
      <c r="R1248" s="523"/>
    </row>
    <row r="1249" spans="1:18" hidden="1">
      <c r="A1249" s="523"/>
      <c r="R1249" s="523"/>
    </row>
    <row r="1250" spans="1:18" hidden="1">
      <c r="A1250" s="523"/>
      <c r="R1250" s="523"/>
    </row>
    <row r="1251" spans="1:18" hidden="1">
      <c r="A1251" s="523"/>
      <c r="R1251" s="523"/>
    </row>
    <row r="1252" spans="1:18" hidden="1">
      <c r="A1252" s="523"/>
      <c r="R1252" s="523"/>
    </row>
    <row r="1253" spans="1:18" hidden="1">
      <c r="A1253" s="523"/>
      <c r="R1253" s="523"/>
    </row>
    <row r="1254" spans="1:18" hidden="1">
      <c r="A1254" s="523"/>
      <c r="R1254" s="523"/>
    </row>
    <row r="1255" spans="1:18" hidden="1">
      <c r="A1255" s="523"/>
      <c r="R1255" s="523"/>
    </row>
    <row r="1256" spans="1:18" hidden="1">
      <c r="A1256" s="523"/>
      <c r="R1256" s="523"/>
    </row>
    <row r="1257" spans="1:18" hidden="1">
      <c r="A1257" s="523"/>
      <c r="R1257" s="523"/>
    </row>
    <row r="1258" spans="1:18" hidden="1">
      <c r="A1258" s="523"/>
      <c r="R1258" s="523"/>
    </row>
    <row r="1259" spans="1:18" hidden="1">
      <c r="A1259" s="523"/>
      <c r="R1259" s="523"/>
    </row>
    <row r="1260" spans="1:18" hidden="1">
      <c r="A1260" s="523"/>
      <c r="R1260" s="523"/>
    </row>
    <row r="1261" spans="1:18" hidden="1">
      <c r="A1261" s="523"/>
      <c r="R1261" s="523"/>
    </row>
    <row r="1262" spans="1:18" hidden="1">
      <c r="A1262" s="523"/>
      <c r="R1262" s="523"/>
    </row>
    <row r="1263" spans="1:18" hidden="1">
      <c r="A1263" s="523"/>
      <c r="R1263" s="523"/>
    </row>
    <row r="1264" spans="1:18" hidden="1">
      <c r="A1264" s="523"/>
      <c r="R1264" s="523"/>
    </row>
    <row r="1265" spans="1:18" hidden="1">
      <c r="A1265" s="523"/>
      <c r="R1265" s="523"/>
    </row>
    <row r="1266" spans="1:18" hidden="1">
      <c r="A1266" s="523"/>
      <c r="R1266" s="523"/>
    </row>
    <row r="1267" spans="1:18" hidden="1">
      <c r="A1267" s="523"/>
      <c r="R1267" s="523"/>
    </row>
    <row r="1268" spans="1:18" hidden="1">
      <c r="A1268" s="523"/>
      <c r="R1268" s="523"/>
    </row>
    <row r="1269" spans="1:18" hidden="1">
      <c r="A1269" s="523"/>
      <c r="R1269" s="523"/>
    </row>
    <row r="1270" spans="1:18" hidden="1">
      <c r="A1270" s="523"/>
      <c r="R1270" s="523"/>
    </row>
    <row r="1271" spans="1:18" hidden="1">
      <c r="A1271" s="523"/>
      <c r="R1271" s="523"/>
    </row>
    <row r="1272" spans="1:18" hidden="1">
      <c r="A1272" s="523"/>
      <c r="R1272" s="523"/>
    </row>
    <row r="1273" spans="1:18" hidden="1">
      <c r="A1273" s="523"/>
      <c r="R1273" s="523"/>
    </row>
    <row r="1274" spans="1:18" hidden="1">
      <c r="A1274" s="523"/>
      <c r="R1274" s="523"/>
    </row>
    <row r="1275" spans="1:18" hidden="1">
      <c r="A1275" s="523"/>
      <c r="R1275" s="523"/>
    </row>
    <row r="1276" spans="1:18" hidden="1">
      <c r="A1276" s="523"/>
      <c r="R1276" s="523"/>
    </row>
    <row r="1277" spans="1:18" hidden="1">
      <c r="A1277" s="523"/>
      <c r="R1277" s="523"/>
    </row>
    <row r="1278" spans="1:18" hidden="1">
      <c r="A1278" s="523"/>
      <c r="R1278" s="523"/>
    </row>
    <row r="1279" spans="1:18" hidden="1">
      <c r="A1279" s="523"/>
      <c r="R1279" s="523"/>
    </row>
    <row r="1280" spans="1:18" hidden="1">
      <c r="A1280" s="523"/>
      <c r="R1280" s="523"/>
    </row>
    <row r="1281" spans="1:18" hidden="1">
      <c r="A1281" s="523"/>
      <c r="R1281" s="523"/>
    </row>
    <row r="1282" spans="1:18" hidden="1">
      <c r="A1282" s="523"/>
      <c r="R1282" s="523"/>
    </row>
    <row r="1283" spans="1:18" hidden="1">
      <c r="A1283" s="523"/>
      <c r="R1283" s="523"/>
    </row>
    <row r="1284" spans="1:18" hidden="1">
      <c r="A1284" s="523"/>
      <c r="R1284" s="523"/>
    </row>
    <row r="1285" spans="1:18" hidden="1">
      <c r="A1285" s="523"/>
      <c r="R1285" s="523"/>
    </row>
    <row r="1286" spans="1:18" hidden="1">
      <c r="A1286" s="523"/>
      <c r="R1286" s="523"/>
    </row>
    <row r="1287" spans="1:18" hidden="1">
      <c r="A1287" s="523"/>
      <c r="R1287" s="523"/>
    </row>
    <row r="1288" spans="1:18" hidden="1">
      <c r="A1288" s="523"/>
      <c r="R1288" s="523"/>
    </row>
    <row r="1289" spans="1:18" hidden="1">
      <c r="A1289" s="523"/>
      <c r="R1289" s="523"/>
    </row>
    <row r="1290" spans="1:18" hidden="1">
      <c r="A1290" s="523"/>
      <c r="R1290" s="523"/>
    </row>
    <row r="1291" spans="1:18" hidden="1">
      <c r="A1291" s="523"/>
      <c r="R1291" s="523"/>
    </row>
    <row r="1292" spans="1:18" hidden="1">
      <c r="A1292" s="523"/>
      <c r="R1292" s="523"/>
    </row>
    <row r="1293" spans="1:18" hidden="1">
      <c r="A1293" s="523"/>
      <c r="R1293" s="523"/>
    </row>
    <row r="1294" spans="1:18" hidden="1">
      <c r="A1294" s="523"/>
      <c r="R1294" s="523"/>
    </row>
    <row r="1295" spans="1:18" hidden="1">
      <c r="A1295" s="523"/>
      <c r="R1295" s="523"/>
    </row>
    <row r="1296" spans="1:18" hidden="1">
      <c r="A1296" s="523"/>
      <c r="R1296" s="523"/>
    </row>
    <row r="1297" spans="1:18" hidden="1">
      <c r="A1297" s="523"/>
      <c r="R1297" s="523"/>
    </row>
    <row r="1298" spans="1:18" hidden="1">
      <c r="A1298" s="523"/>
      <c r="R1298" s="523"/>
    </row>
    <row r="1299" spans="1:18" hidden="1">
      <c r="A1299" s="523"/>
      <c r="R1299" s="523"/>
    </row>
    <row r="1300" spans="1:18" hidden="1">
      <c r="A1300" s="523"/>
      <c r="R1300" s="523"/>
    </row>
    <row r="1301" spans="1:18" hidden="1">
      <c r="A1301" s="523"/>
      <c r="R1301" s="523"/>
    </row>
    <row r="1302" spans="1:18" hidden="1">
      <c r="A1302" s="523"/>
      <c r="R1302" s="523"/>
    </row>
    <row r="1303" spans="1:18" hidden="1">
      <c r="A1303" s="523"/>
      <c r="R1303" s="523"/>
    </row>
    <row r="1304" spans="1:18" hidden="1">
      <c r="A1304" s="523"/>
      <c r="R1304" s="523"/>
    </row>
    <row r="1305" spans="1:18" hidden="1">
      <c r="A1305" s="523"/>
      <c r="R1305" s="523"/>
    </row>
    <row r="1306" spans="1:18" hidden="1">
      <c r="A1306" s="523"/>
      <c r="R1306" s="523"/>
    </row>
    <row r="1307" spans="1:18" hidden="1">
      <c r="A1307" s="523"/>
      <c r="R1307" s="523"/>
    </row>
    <row r="1308" spans="1:18" hidden="1">
      <c r="A1308" s="523"/>
      <c r="R1308" s="523"/>
    </row>
    <row r="1309" spans="1:18" hidden="1">
      <c r="A1309" s="523"/>
      <c r="R1309" s="523"/>
    </row>
    <row r="1310" spans="1:18" hidden="1">
      <c r="A1310" s="523"/>
      <c r="R1310" s="523"/>
    </row>
    <row r="1311" spans="1:18" hidden="1">
      <c r="A1311" s="523"/>
      <c r="R1311" s="523"/>
    </row>
    <row r="1312" spans="1:18" hidden="1">
      <c r="A1312" s="523"/>
      <c r="R1312" s="523"/>
    </row>
    <row r="1313" spans="1:18" hidden="1">
      <c r="A1313" s="523"/>
      <c r="R1313" s="523"/>
    </row>
    <row r="1314" spans="1:18" hidden="1">
      <c r="A1314" s="523"/>
      <c r="R1314" s="523"/>
    </row>
    <row r="1315" spans="1:18" hidden="1">
      <c r="A1315" s="523"/>
      <c r="R1315" s="523"/>
    </row>
    <row r="1316" spans="1:18" hidden="1">
      <c r="A1316" s="523"/>
      <c r="R1316" s="523"/>
    </row>
    <row r="1317" spans="1:18" hidden="1">
      <c r="A1317" s="523"/>
      <c r="R1317" s="523"/>
    </row>
    <row r="1318" spans="1:18" hidden="1">
      <c r="A1318" s="523"/>
      <c r="R1318" s="523"/>
    </row>
    <row r="1319" spans="1:18" hidden="1">
      <c r="A1319" s="523"/>
      <c r="R1319" s="523"/>
    </row>
    <row r="1320" spans="1:18" hidden="1">
      <c r="A1320" s="523"/>
      <c r="R1320" s="523"/>
    </row>
    <row r="1321" spans="1:18" hidden="1">
      <c r="A1321" s="523"/>
      <c r="R1321" s="523"/>
    </row>
    <row r="1322" spans="1:18" hidden="1">
      <c r="A1322" s="523"/>
      <c r="R1322" s="523"/>
    </row>
    <row r="1323" spans="1:18" hidden="1">
      <c r="A1323" s="523"/>
      <c r="R1323" s="523"/>
    </row>
    <row r="1324" spans="1:18" hidden="1">
      <c r="A1324" s="523"/>
      <c r="R1324" s="523"/>
    </row>
    <row r="1325" spans="1:18" hidden="1">
      <c r="A1325" s="523"/>
      <c r="R1325" s="523"/>
    </row>
    <row r="1326" spans="1:18" hidden="1">
      <c r="A1326" s="523"/>
      <c r="R1326" s="523"/>
    </row>
    <row r="1327" spans="1:18" hidden="1">
      <c r="A1327" s="523"/>
      <c r="R1327" s="523"/>
    </row>
    <row r="1328" spans="1:18" hidden="1">
      <c r="A1328" s="523"/>
      <c r="R1328" s="523"/>
    </row>
    <row r="1329" spans="1:18" hidden="1">
      <c r="A1329" s="523"/>
      <c r="R1329" s="523"/>
    </row>
    <row r="1330" spans="1:18" hidden="1">
      <c r="A1330" s="523"/>
      <c r="R1330" s="523"/>
    </row>
    <row r="1331" spans="1:18" hidden="1">
      <c r="A1331" s="523"/>
      <c r="R1331" s="523"/>
    </row>
    <row r="1332" spans="1:18" hidden="1">
      <c r="A1332" s="523"/>
      <c r="R1332" s="523"/>
    </row>
    <row r="1333" spans="1:18" hidden="1">
      <c r="A1333" s="523"/>
      <c r="R1333" s="523"/>
    </row>
    <row r="1334" spans="1:18" hidden="1">
      <c r="A1334" s="523"/>
      <c r="R1334" s="523"/>
    </row>
    <row r="1335" spans="1:18" hidden="1">
      <c r="A1335" s="523"/>
      <c r="R1335" s="523"/>
    </row>
    <row r="1336" spans="1:18" hidden="1">
      <c r="A1336" s="523"/>
      <c r="R1336" s="523"/>
    </row>
    <row r="1337" spans="1:18" hidden="1">
      <c r="A1337" s="523"/>
      <c r="R1337" s="523"/>
    </row>
    <row r="1338" spans="1:18" hidden="1">
      <c r="A1338" s="523"/>
      <c r="R1338" s="523"/>
    </row>
    <row r="1339" spans="1:18" hidden="1">
      <c r="A1339" s="523"/>
      <c r="R1339" s="523"/>
    </row>
    <row r="1340" spans="1:18" hidden="1">
      <c r="A1340" s="523"/>
      <c r="R1340" s="523"/>
    </row>
    <row r="1341" spans="1:18" hidden="1">
      <c r="A1341" s="523"/>
      <c r="R1341" s="523"/>
    </row>
    <row r="1342" spans="1:18" hidden="1">
      <c r="A1342" s="523"/>
      <c r="R1342" s="523"/>
    </row>
    <row r="1343" spans="1:18" hidden="1">
      <c r="A1343" s="523"/>
      <c r="R1343" s="523"/>
    </row>
    <row r="1344" spans="1:18" hidden="1">
      <c r="A1344" s="523"/>
      <c r="R1344" s="523"/>
    </row>
    <row r="1345" spans="1:18" hidden="1">
      <c r="A1345" s="523"/>
      <c r="R1345" s="523"/>
    </row>
    <row r="1346" spans="1:18" hidden="1">
      <c r="A1346" s="523"/>
      <c r="R1346" s="523"/>
    </row>
    <row r="1347" spans="1:18" hidden="1">
      <c r="A1347" s="523"/>
      <c r="R1347" s="523"/>
    </row>
    <row r="1348" spans="1:18" hidden="1">
      <c r="A1348" s="523"/>
      <c r="R1348" s="523"/>
    </row>
    <row r="1349" spans="1:18" hidden="1">
      <c r="A1349" s="523"/>
      <c r="R1349" s="523"/>
    </row>
    <row r="1350" spans="1:18" hidden="1">
      <c r="A1350" s="523"/>
      <c r="R1350" s="523"/>
    </row>
    <row r="1351" spans="1:18" hidden="1">
      <c r="A1351" s="523"/>
      <c r="R1351" s="523"/>
    </row>
    <row r="1352" spans="1:18" hidden="1">
      <c r="A1352" s="523"/>
      <c r="R1352" s="523"/>
    </row>
    <row r="1353" spans="1:18" hidden="1">
      <c r="A1353" s="523"/>
      <c r="R1353" s="523"/>
    </row>
    <row r="1354" spans="1:18" hidden="1">
      <c r="A1354" s="523"/>
      <c r="R1354" s="523"/>
    </row>
    <row r="1355" spans="1:18" hidden="1">
      <c r="A1355" s="523"/>
      <c r="R1355" s="523"/>
    </row>
    <row r="1356" spans="1:18" hidden="1">
      <c r="A1356" s="523"/>
      <c r="R1356" s="523"/>
    </row>
    <row r="1357" spans="1:18" hidden="1">
      <c r="A1357" s="523"/>
      <c r="R1357" s="523"/>
    </row>
    <row r="1358" spans="1:18" hidden="1">
      <c r="A1358" s="523"/>
      <c r="R1358" s="523"/>
    </row>
    <row r="1359" spans="1:18" hidden="1">
      <c r="A1359" s="523"/>
      <c r="R1359" s="523"/>
    </row>
    <row r="1360" spans="1:18" hidden="1">
      <c r="A1360" s="523"/>
      <c r="R1360" s="523"/>
    </row>
    <row r="1361" spans="1:18" hidden="1">
      <c r="A1361" s="523"/>
      <c r="R1361" s="523"/>
    </row>
    <row r="1362" spans="1:18" hidden="1">
      <c r="A1362" s="523"/>
      <c r="R1362" s="523"/>
    </row>
    <row r="1363" spans="1:18" hidden="1">
      <c r="A1363" s="523"/>
      <c r="R1363" s="523"/>
    </row>
    <row r="1364" spans="1:18" hidden="1">
      <c r="A1364" s="523"/>
      <c r="R1364" s="523"/>
    </row>
    <row r="1365" spans="1:18" hidden="1">
      <c r="A1365" s="523"/>
      <c r="R1365" s="523"/>
    </row>
    <row r="1366" spans="1:18" hidden="1">
      <c r="A1366" s="523"/>
      <c r="R1366" s="523"/>
    </row>
    <row r="1367" spans="1:18" hidden="1">
      <c r="A1367" s="523"/>
      <c r="R1367" s="523"/>
    </row>
    <row r="1368" spans="1:18" hidden="1">
      <c r="A1368" s="523"/>
      <c r="R1368" s="523"/>
    </row>
    <row r="1369" spans="1:18" hidden="1">
      <c r="A1369" s="523"/>
      <c r="R1369" s="523"/>
    </row>
    <row r="1370" spans="1:18" hidden="1">
      <c r="A1370" s="523"/>
      <c r="R1370" s="523"/>
    </row>
    <row r="1371" spans="1:18" hidden="1">
      <c r="A1371" s="523"/>
      <c r="R1371" s="523"/>
    </row>
    <row r="1372" spans="1:18" hidden="1">
      <c r="A1372" s="523"/>
      <c r="R1372" s="523"/>
    </row>
    <row r="1373" spans="1:18" hidden="1">
      <c r="A1373" s="523"/>
      <c r="R1373" s="523"/>
    </row>
    <row r="1374" spans="1:18" hidden="1">
      <c r="A1374" s="523"/>
      <c r="R1374" s="523"/>
    </row>
    <row r="1375" spans="1:18" hidden="1">
      <c r="A1375" s="523"/>
      <c r="R1375" s="523"/>
    </row>
    <row r="1376" spans="1:18" hidden="1">
      <c r="A1376" s="523"/>
      <c r="R1376" s="523"/>
    </row>
    <row r="1377" spans="1:18" hidden="1">
      <c r="A1377" s="523"/>
      <c r="R1377" s="523"/>
    </row>
    <row r="1378" spans="1:18" hidden="1">
      <c r="A1378" s="523"/>
      <c r="R1378" s="523"/>
    </row>
    <row r="1379" spans="1:18" hidden="1">
      <c r="A1379" s="523"/>
      <c r="R1379" s="523"/>
    </row>
    <row r="1380" spans="1:18" hidden="1">
      <c r="A1380" s="523"/>
      <c r="R1380" s="523"/>
    </row>
    <row r="1381" spans="1:18" hidden="1">
      <c r="A1381" s="523"/>
      <c r="R1381" s="523"/>
    </row>
    <row r="1382" spans="1:18" hidden="1">
      <c r="A1382" s="523"/>
      <c r="R1382" s="523"/>
    </row>
    <row r="1383" spans="1:18" hidden="1">
      <c r="A1383" s="523"/>
      <c r="R1383" s="523"/>
    </row>
    <row r="1384" spans="1:18" hidden="1">
      <c r="A1384" s="523"/>
      <c r="R1384" s="523"/>
    </row>
    <row r="1385" spans="1:18" hidden="1">
      <c r="A1385" s="523"/>
      <c r="R1385" s="523"/>
    </row>
    <row r="1386" spans="1:18" hidden="1">
      <c r="A1386" s="523"/>
      <c r="R1386" s="523"/>
    </row>
    <row r="1387" spans="1:18" hidden="1">
      <c r="A1387" s="523"/>
      <c r="R1387" s="523"/>
    </row>
    <row r="1388" spans="1:18" hidden="1">
      <c r="A1388" s="523"/>
      <c r="R1388" s="523"/>
    </row>
    <row r="1389" spans="1:18" hidden="1">
      <c r="A1389" s="523"/>
      <c r="R1389" s="523"/>
    </row>
    <row r="1390" spans="1:18" hidden="1">
      <c r="A1390" s="523"/>
      <c r="R1390" s="523"/>
    </row>
    <row r="1391" spans="1:18" hidden="1">
      <c r="A1391" s="523"/>
      <c r="R1391" s="523"/>
    </row>
    <row r="1392" spans="1:18" hidden="1">
      <c r="A1392" s="523"/>
      <c r="R1392" s="523"/>
    </row>
    <row r="1393" spans="1:18" hidden="1">
      <c r="A1393" s="523"/>
      <c r="R1393" s="523"/>
    </row>
    <row r="1394" spans="1:18" hidden="1">
      <c r="A1394" s="523"/>
      <c r="R1394" s="523"/>
    </row>
    <row r="1395" spans="1:18" hidden="1">
      <c r="A1395" s="523"/>
      <c r="R1395" s="523"/>
    </row>
    <row r="1396" spans="1:18" hidden="1">
      <c r="A1396" s="523"/>
      <c r="R1396" s="523"/>
    </row>
    <row r="1397" spans="1:18" hidden="1">
      <c r="A1397" s="523"/>
      <c r="R1397" s="523"/>
    </row>
    <row r="1398" spans="1:18" hidden="1">
      <c r="A1398" s="523"/>
      <c r="R1398" s="523"/>
    </row>
    <row r="1399" spans="1:18" hidden="1">
      <c r="A1399" s="523"/>
      <c r="R1399" s="523"/>
    </row>
    <row r="1400" spans="1:18" hidden="1">
      <c r="A1400" s="523"/>
      <c r="R1400" s="523"/>
    </row>
    <row r="1401" spans="1:18" hidden="1">
      <c r="A1401" s="523"/>
      <c r="R1401" s="523"/>
    </row>
    <row r="1402" spans="1:18" hidden="1">
      <c r="A1402" s="523"/>
      <c r="R1402" s="523"/>
    </row>
    <row r="1403" spans="1:18" hidden="1">
      <c r="A1403" s="523"/>
      <c r="R1403" s="523"/>
    </row>
    <row r="1404" spans="1:18" hidden="1">
      <c r="A1404" s="523"/>
      <c r="R1404" s="523"/>
    </row>
    <row r="1405" spans="1:18" hidden="1">
      <c r="A1405" s="523"/>
      <c r="R1405" s="523"/>
    </row>
    <row r="1406" spans="1:18" hidden="1">
      <c r="A1406" s="523"/>
      <c r="R1406" s="523"/>
    </row>
    <row r="1407" spans="1:18" hidden="1">
      <c r="A1407" s="523"/>
      <c r="R1407" s="523"/>
    </row>
    <row r="1408" spans="1:18" hidden="1">
      <c r="A1408" s="523"/>
      <c r="R1408" s="523"/>
    </row>
    <row r="1409" spans="1:18" hidden="1">
      <c r="A1409" s="523"/>
      <c r="R1409" s="523"/>
    </row>
    <row r="1410" spans="1:18" hidden="1">
      <c r="A1410" s="523"/>
      <c r="R1410" s="523"/>
    </row>
    <row r="1411" spans="1:18" hidden="1">
      <c r="A1411" s="523"/>
      <c r="R1411" s="523"/>
    </row>
    <row r="1412" spans="1:18" hidden="1">
      <c r="A1412" s="523"/>
      <c r="R1412" s="523"/>
    </row>
    <row r="1413" spans="1:18" hidden="1">
      <c r="A1413" s="523"/>
      <c r="R1413" s="523"/>
    </row>
    <row r="1414" spans="1:18" hidden="1">
      <c r="A1414" s="523"/>
      <c r="R1414" s="523"/>
    </row>
    <row r="1415" spans="1:18" hidden="1">
      <c r="A1415" s="523"/>
      <c r="R1415" s="523"/>
    </row>
    <row r="1416" spans="1:18" hidden="1">
      <c r="A1416" s="523"/>
      <c r="R1416" s="523"/>
    </row>
    <row r="1417" spans="1:18" hidden="1">
      <c r="A1417" s="523"/>
      <c r="R1417" s="523"/>
    </row>
    <row r="1418" spans="1:18" hidden="1">
      <c r="A1418" s="523"/>
      <c r="R1418" s="523"/>
    </row>
    <row r="1419" spans="1:18" hidden="1">
      <c r="A1419" s="523"/>
      <c r="R1419" s="523"/>
    </row>
    <row r="1420" spans="1:18" hidden="1">
      <c r="A1420" s="523"/>
      <c r="R1420" s="523"/>
    </row>
    <row r="1421" spans="1:18" hidden="1">
      <c r="A1421" s="523"/>
      <c r="R1421" s="523"/>
    </row>
    <row r="1422" spans="1:18" hidden="1">
      <c r="A1422" s="523"/>
      <c r="R1422" s="523"/>
    </row>
    <row r="1423" spans="1:18" hidden="1">
      <c r="A1423" s="523"/>
      <c r="R1423" s="523"/>
    </row>
    <row r="1424" spans="1:18" hidden="1">
      <c r="A1424" s="523"/>
      <c r="R1424" s="523"/>
    </row>
    <row r="1425" spans="1:18" hidden="1">
      <c r="A1425" s="523"/>
      <c r="R1425" s="523"/>
    </row>
    <row r="1426" spans="1:18" hidden="1">
      <c r="A1426" s="523"/>
      <c r="R1426" s="523"/>
    </row>
    <row r="1427" spans="1:18" hidden="1">
      <c r="A1427" s="523"/>
      <c r="R1427" s="523"/>
    </row>
    <row r="1428" spans="1:18" hidden="1">
      <c r="A1428" s="523"/>
      <c r="R1428" s="523"/>
    </row>
    <row r="1429" spans="1:18" hidden="1">
      <c r="A1429" s="523"/>
      <c r="R1429" s="523"/>
    </row>
    <row r="1430" spans="1:18" hidden="1">
      <c r="A1430" s="523"/>
      <c r="R1430" s="523"/>
    </row>
    <row r="1431" spans="1:18" hidden="1">
      <c r="A1431" s="523"/>
      <c r="R1431" s="523"/>
    </row>
    <row r="1432" spans="1:18" hidden="1">
      <c r="A1432" s="523"/>
      <c r="R1432" s="523"/>
    </row>
    <row r="1433" spans="1:18" hidden="1">
      <c r="A1433" s="523"/>
      <c r="R1433" s="523"/>
    </row>
    <row r="1434" spans="1:18" hidden="1">
      <c r="A1434" s="523"/>
      <c r="R1434" s="523"/>
    </row>
    <row r="1435" spans="1:18" hidden="1">
      <c r="A1435" s="523"/>
      <c r="R1435" s="523"/>
    </row>
    <row r="1436" spans="1:18" hidden="1">
      <c r="A1436" s="523"/>
      <c r="R1436" s="523"/>
    </row>
    <row r="1437" spans="1:18" hidden="1">
      <c r="A1437" s="523"/>
      <c r="R1437" s="523"/>
    </row>
    <row r="1438" spans="1:18" hidden="1">
      <c r="A1438" s="523"/>
      <c r="R1438" s="523"/>
    </row>
    <row r="1439" spans="1:18" hidden="1">
      <c r="A1439" s="523"/>
      <c r="R1439" s="523"/>
    </row>
    <row r="1440" spans="1:18" hidden="1">
      <c r="A1440" s="523"/>
      <c r="R1440" s="523"/>
    </row>
    <row r="1441" spans="1:18" hidden="1">
      <c r="A1441" s="523"/>
      <c r="R1441" s="523"/>
    </row>
    <row r="1442" spans="1:18" hidden="1">
      <c r="A1442" s="523"/>
      <c r="R1442" s="523"/>
    </row>
    <row r="1443" spans="1:18" hidden="1">
      <c r="A1443" s="523"/>
      <c r="R1443" s="523"/>
    </row>
    <row r="1444" spans="1:18" hidden="1">
      <c r="A1444" s="523"/>
      <c r="R1444" s="523"/>
    </row>
    <row r="1445" spans="1:18" hidden="1">
      <c r="A1445" s="523"/>
      <c r="R1445" s="523"/>
    </row>
    <row r="1446" spans="1:18" hidden="1">
      <c r="A1446" s="523"/>
      <c r="R1446" s="523"/>
    </row>
    <row r="1447" spans="1:18" hidden="1">
      <c r="A1447" s="523"/>
      <c r="R1447" s="523"/>
    </row>
    <row r="1448" spans="1:18" hidden="1">
      <c r="A1448" s="523"/>
      <c r="R1448" s="523"/>
    </row>
    <row r="1449" spans="1:18" hidden="1">
      <c r="A1449" s="523"/>
      <c r="R1449" s="523"/>
    </row>
    <row r="1450" spans="1:18" hidden="1">
      <c r="A1450" s="523"/>
      <c r="R1450" s="523"/>
    </row>
    <row r="1451" spans="1:18" hidden="1">
      <c r="A1451" s="523"/>
      <c r="R1451" s="523"/>
    </row>
    <row r="1452" spans="1:18" hidden="1">
      <c r="A1452" s="523"/>
      <c r="R1452" s="523"/>
    </row>
    <row r="1453" spans="1:18" hidden="1">
      <c r="A1453" s="523"/>
      <c r="R1453" s="523"/>
    </row>
    <row r="1454" spans="1:18" hidden="1">
      <c r="A1454" s="523"/>
      <c r="R1454" s="523"/>
    </row>
    <row r="1455" spans="1:18" hidden="1">
      <c r="A1455" s="523"/>
      <c r="R1455" s="523"/>
    </row>
    <row r="1456" spans="1:18" hidden="1">
      <c r="A1456" s="523"/>
      <c r="R1456" s="523"/>
    </row>
    <row r="1457" spans="1:18" hidden="1">
      <c r="A1457" s="523"/>
      <c r="R1457" s="523"/>
    </row>
    <row r="1458" spans="1:18" hidden="1">
      <c r="A1458" s="523"/>
      <c r="R1458" s="523"/>
    </row>
    <row r="1459" spans="1:18" hidden="1">
      <c r="A1459" s="523"/>
      <c r="R1459" s="523"/>
    </row>
    <row r="1460" spans="1:18" hidden="1">
      <c r="A1460" s="523"/>
      <c r="R1460" s="523"/>
    </row>
    <row r="1461" spans="1:18" hidden="1">
      <c r="A1461" s="523"/>
      <c r="R1461" s="523"/>
    </row>
    <row r="1462" spans="1:18" hidden="1">
      <c r="A1462" s="523"/>
      <c r="R1462" s="523"/>
    </row>
    <row r="1463" spans="1:18" hidden="1">
      <c r="A1463" s="523"/>
      <c r="R1463" s="523"/>
    </row>
    <row r="1464" spans="1:18" hidden="1">
      <c r="A1464" s="523"/>
      <c r="R1464" s="523"/>
    </row>
    <row r="1465" spans="1:18" hidden="1">
      <c r="A1465" s="523"/>
      <c r="R1465" s="523"/>
    </row>
    <row r="1466" spans="1:18" hidden="1">
      <c r="A1466" s="523"/>
      <c r="R1466" s="523"/>
    </row>
    <row r="1467" spans="1:18" hidden="1">
      <c r="A1467" s="523"/>
      <c r="R1467" s="523"/>
    </row>
    <row r="1468" spans="1:18" hidden="1">
      <c r="A1468" s="523"/>
      <c r="R1468" s="523"/>
    </row>
    <row r="1469" spans="1:18" hidden="1">
      <c r="A1469" s="523"/>
      <c r="R1469" s="523"/>
    </row>
    <row r="1470" spans="1:18" hidden="1">
      <c r="A1470" s="523"/>
      <c r="R1470" s="523"/>
    </row>
    <row r="1471" spans="1:18" hidden="1">
      <c r="A1471" s="523"/>
      <c r="R1471" s="523"/>
    </row>
    <row r="1472" spans="1:18" hidden="1">
      <c r="A1472" s="523"/>
      <c r="R1472" s="523"/>
    </row>
    <row r="1473" spans="1:18" hidden="1">
      <c r="A1473" s="523"/>
      <c r="R1473" s="523"/>
    </row>
    <row r="1474" spans="1:18" hidden="1">
      <c r="A1474" s="523"/>
      <c r="R1474" s="523"/>
    </row>
    <row r="1475" spans="1:18" hidden="1">
      <c r="A1475" s="523"/>
      <c r="R1475" s="523"/>
    </row>
    <row r="1476" spans="1:18" hidden="1">
      <c r="A1476" s="523"/>
      <c r="R1476" s="523"/>
    </row>
    <row r="1477" spans="1:18" hidden="1">
      <c r="A1477" s="523"/>
      <c r="R1477" s="523"/>
    </row>
    <row r="1478" spans="1:18" hidden="1">
      <c r="A1478" s="523"/>
      <c r="R1478" s="523"/>
    </row>
    <row r="1479" spans="1:18" hidden="1">
      <c r="A1479" s="523"/>
      <c r="R1479" s="523"/>
    </row>
    <row r="1480" spans="1:18" hidden="1">
      <c r="A1480" s="523"/>
      <c r="R1480" s="523"/>
    </row>
    <row r="1481" spans="1:18" hidden="1">
      <c r="A1481" s="523"/>
      <c r="R1481" s="523"/>
    </row>
    <row r="1482" spans="1:18" hidden="1">
      <c r="A1482" s="523"/>
      <c r="R1482" s="523"/>
    </row>
    <row r="1483" spans="1:18" hidden="1">
      <c r="A1483" s="523"/>
      <c r="R1483" s="523"/>
    </row>
    <row r="1484" spans="1:18" hidden="1">
      <c r="A1484" s="523"/>
      <c r="R1484" s="523"/>
    </row>
    <row r="1485" spans="1:18" hidden="1">
      <c r="A1485" s="523"/>
      <c r="R1485" s="523"/>
    </row>
    <row r="1486" spans="1:18" hidden="1">
      <c r="A1486" s="523"/>
      <c r="R1486" s="523"/>
    </row>
    <row r="1487" spans="1:18" hidden="1">
      <c r="A1487" s="523"/>
      <c r="R1487" s="523"/>
    </row>
    <row r="1488" spans="1:18" hidden="1">
      <c r="A1488" s="523"/>
      <c r="R1488" s="523"/>
    </row>
    <row r="1489" spans="1:18" hidden="1">
      <c r="A1489" s="523"/>
      <c r="R1489" s="523"/>
    </row>
    <row r="1490" spans="1:18" hidden="1">
      <c r="A1490" s="523"/>
      <c r="R1490" s="523"/>
    </row>
    <row r="1491" spans="1:18" hidden="1">
      <c r="A1491" s="523"/>
      <c r="R1491" s="523"/>
    </row>
    <row r="1492" spans="1:18" hidden="1">
      <c r="A1492" s="523"/>
      <c r="R1492" s="523"/>
    </row>
    <row r="1493" spans="1:18" hidden="1">
      <c r="A1493" s="523"/>
      <c r="R1493" s="523"/>
    </row>
    <row r="1494" spans="1:18" hidden="1">
      <c r="A1494" s="523"/>
      <c r="R1494" s="523"/>
    </row>
    <row r="1495" spans="1:18" hidden="1">
      <c r="A1495" s="523"/>
      <c r="R1495" s="523"/>
    </row>
    <row r="1496" spans="1:18" hidden="1">
      <c r="A1496" s="523"/>
      <c r="R1496" s="523"/>
    </row>
    <row r="1497" spans="1:18" hidden="1">
      <c r="A1497" s="523"/>
      <c r="R1497" s="523"/>
    </row>
    <row r="1498" spans="1:18" hidden="1">
      <c r="A1498" s="523"/>
      <c r="R1498" s="523"/>
    </row>
    <row r="1499" spans="1:18" hidden="1">
      <c r="A1499" s="523"/>
      <c r="R1499" s="523"/>
    </row>
    <row r="1500" spans="1:18" hidden="1">
      <c r="A1500" s="523"/>
      <c r="R1500" s="523"/>
    </row>
    <row r="1501" spans="1:18" hidden="1">
      <c r="A1501" s="523"/>
      <c r="R1501" s="523"/>
    </row>
    <row r="1502" spans="1:18" hidden="1">
      <c r="A1502" s="523"/>
      <c r="R1502" s="523"/>
    </row>
    <row r="1503" spans="1:18" hidden="1">
      <c r="A1503" s="523"/>
      <c r="R1503" s="523"/>
    </row>
    <row r="1504" spans="1:18" hidden="1">
      <c r="A1504" s="523"/>
      <c r="R1504" s="523"/>
    </row>
    <row r="1505" spans="1:18" hidden="1">
      <c r="A1505" s="523"/>
      <c r="R1505" s="523"/>
    </row>
    <row r="1506" spans="1:18" hidden="1">
      <c r="A1506" s="523"/>
      <c r="R1506" s="523"/>
    </row>
    <row r="1507" spans="1:18" hidden="1">
      <c r="A1507" s="523"/>
      <c r="R1507" s="523"/>
    </row>
    <row r="1508" spans="1:18" hidden="1">
      <c r="A1508" s="523"/>
      <c r="R1508" s="523"/>
    </row>
    <row r="1509" spans="1:18" hidden="1">
      <c r="A1509" s="523"/>
      <c r="R1509" s="523"/>
    </row>
    <row r="1510" spans="1:18" hidden="1">
      <c r="A1510" s="523"/>
      <c r="R1510" s="523"/>
    </row>
    <row r="1511" spans="1:18" hidden="1">
      <c r="A1511" s="523"/>
      <c r="R1511" s="523"/>
    </row>
    <row r="1512" spans="1:18" hidden="1">
      <c r="A1512" s="523"/>
      <c r="R1512" s="523"/>
    </row>
    <row r="1513" spans="1:18" hidden="1">
      <c r="A1513" s="523"/>
      <c r="R1513" s="523"/>
    </row>
    <row r="1514" spans="1:18" hidden="1">
      <c r="A1514" s="523"/>
      <c r="R1514" s="523"/>
    </row>
    <row r="1515" spans="1:18" hidden="1">
      <c r="A1515" s="523"/>
      <c r="R1515" s="523"/>
    </row>
    <row r="1516" spans="1:18" hidden="1">
      <c r="A1516" s="523"/>
      <c r="R1516" s="523"/>
    </row>
    <row r="1517" spans="1:18" hidden="1">
      <c r="A1517" s="523"/>
      <c r="R1517" s="523"/>
    </row>
    <row r="1518" spans="1:18" hidden="1">
      <c r="A1518" s="523"/>
      <c r="R1518" s="523"/>
    </row>
    <row r="1519" spans="1:18" hidden="1">
      <c r="A1519" s="523"/>
      <c r="R1519" s="523"/>
    </row>
    <row r="1520" spans="1:18" hidden="1">
      <c r="A1520" s="523"/>
      <c r="R1520" s="523"/>
    </row>
    <row r="1521" spans="1:18" hidden="1">
      <c r="A1521" s="523"/>
      <c r="R1521" s="523"/>
    </row>
    <row r="1522" spans="1:18" hidden="1">
      <c r="A1522" s="523"/>
      <c r="R1522" s="523"/>
    </row>
    <row r="1523" spans="1:18" hidden="1">
      <c r="A1523" s="523"/>
      <c r="R1523" s="523"/>
    </row>
    <row r="1524" spans="1:18" hidden="1">
      <c r="A1524" s="523"/>
      <c r="R1524" s="523"/>
    </row>
    <row r="1525" spans="1:18" hidden="1">
      <c r="A1525" s="523"/>
      <c r="R1525" s="523"/>
    </row>
    <row r="1526" spans="1:18" hidden="1">
      <c r="A1526" s="523"/>
      <c r="R1526" s="523"/>
    </row>
    <row r="1527" spans="1:18" hidden="1">
      <c r="A1527" s="523"/>
      <c r="R1527" s="523"/>
    </row>
    <row r="1528" spans="1:18" hidden="1">
      <c r="A1528" s="523"/>
      <c r="R1528" s="523"/>
    </row>
    <row r="1529" spans="1:18" hidden="1">
      <c r="A1529" s="523"/>
      <c r="R1529" s="523"/>
    </row>
    <row r="1530" spans="1:18" hidden="1">
      <c r="A1530" s="523"/>
      <c r="R1530" s="523"/>
    </row>
    <row r="1531" spans="1:18" hidden="1">
      <c r="A1531" s="523"/>
      <c r="R1531" s="523"/>
    </row>
    <row r="1532" spans="1:18" hidden="1">
      <c r="A1532" s="523"/>
      <c r="R1532" s="523"/>
    </row>
    <row r="1533" spans="1:18" hidden="1">
      <c r="A1533" s="523"/>
      <c r="R1533" s="523"/>
    </row>
    <row r="1534" spans="1:18" hidden="1">
      <c r="A1534" s="523"/>
      <c r="R1534" s="523"/>
    </row>
    <row r="1535" spans="1:18" hidden="1">
      <c r="A1535" s="523"/>
      <c r="R1535" s="523"/>
    </row>
    <row r="1536" spans="1:18" hidden="1">
      <c r="A1536" s="523"/>
      <c r="R1536" s="523"/>
    </row>
    <row r="1537" spans="1:18" hidden="1">
      <c r="A1537" s="523"/>
      <c r="R1537" s="523"/>
    </row>
    <row r="1538" spans="1:18" hidden="1">
      <c r="A1538" s="523"/>
      <c r="R1538" s="523"/>
    </row>
    <row r="1539" spans="1:18" hidden="1">
      <c r="A1539" s="523"/>
      <c r="R1539" s="523"/>
    </row>
    <row r="1540" spans="1:18" hidden="1">
      <c r="A1540" s="523"/>
      <c r="R1540" s="523"/>
    </row>
    <row r="1541" spans="1:18" hidden="1">
      <c r="A1541" s="523"/>
      <c r="R1541" s="523"/>
    </row>
    <row r="1542" spans="1:18" hidden="1">
      <c r="A1542" s="523"/>
      <c r="R1542" s="523"/>
    </row>
    <row r="1543" spans="1:18" hidden="1">
      <c r="A1543" s="523"/>
      <c r="R1543" s="523"/>
    </row>
    <row r="1544" spans="1:18" hidden="1">
      <c r="A1544" s="523"/>
      <c r="R1544" s="523"/>
    </row>
    <row r="1545" spans="1:18" hidden="1">
      <c r="A1545" s="523"/>
      <c r="R1545" s="523"/>
    </row>
    <row r="1546" spans="1:18" hidden="1">
      <c r="A1546" s="523"/>
      <c r="R1546" s="523"/>
    </row>
    <row r="1547" spans="1:18" hidden="1">
      <c r="A1547" s="523"/>
      <c r="R1547" s="523"/>
    </row>
    <row r="1548" spans="1:18" hidden="1">
      <c r="A1548" s="523"/>
      <c r="R1548" s="523"/>
    </row>
    <row r="1549" spans="1:18" hidden="1">
      <c r="A1549" s="523"/>
      <c r="R1549" s="523"/>
    </row>
    <row r="1550" spans="1:18" hidden="1">
      <c r="A1550" s="523"/>
      <c r="R1550" s="523"/>
    </row>
    <row r="1551" spans="1:18" hidden="1">
      <c r="A1551" s="523"/>
      <c r="R1551" s="523"/>
    </row>
    <row r="1552" spans="1:18" hidden="1">
      <c r="A1552" s="523"/>
      <c r="R1552" s="523"/>
    </row>
    <row r="1553" spans="1:18" hidden="1">
      <c r="A1553" s="523"/>
      <c r="R1553" s="523"/>
    </row>
    <row r="1554" spans="1:18" hidden="1">
      <c r="A1554" s="523"/>
      <c r="R1554" s="523"/>
    </row>
    <row r="1555" spans="1:18" hidden="1">
      <c r="A1555" s="523"/>
      <c r="R1555" s="523"/>
    </row>
    <row r="1556" spans="1:18" hidden="1">
      <c r="A1556" s="523"/>
      <c r="R1556" s="523"/>
    </row>
    <row r="1557" spans="1:18" hidden="1">
      <c r="A1557" s="523"/>
      <c r="R1557" s="523"/>
    </row>
    <row r="1558" spans="1:18" hidden="1">
      <c r="A1558" s="523"/>
      <c r="R1558" s="523"/>
    </row>
    <row r="1559" spans="1:18" hidden="1">
      <c r="A1559" s="523"/>
      <c r="R1559" s="523"/>
    </row>
    <row r="1560" spans="1:18" hidden="1">
      <c r="A1560" s="523"/>
      <c r="R1560" s="523"/>
    </row>
    <row r="1561" spans="1:18" hidden="1">
      <c r="A1561" s="523"/>
      <c r="R1561" s="523"/>
    </row>
    <row r="1562" spans="1:18" hidden="1">
      <c r="A1562" s="523"/>
      <c r="R1562" s="523"/>
    </row>
    <row r="1563" spans="1:18" hidden="1">
      <c r="A1563" s="523"/>
      <c r="R1563" s="523"/>
    </row>
    <row r="1564" spans="1:18" hidden="1">
      <c r="A1564" s="523"/>
      <c r="R1564" s="523"/>
    </row>
    <row r="1565" spans="1:18" hidden="1">
      <c r="A1565" s="523"/>
      <c r="R1565" s="523"/>
    </row>
    <row r="1566" spans="1:18" hidden="1">
      <c r="A1566" s="523"/>
      <c r="R1566" s="523"/>
    </row>
    <row r="1567" spans="1:18" hidden="1">
      <c r="A1567" s="523"/>
      <c r="R1567" s="523"/>
    </row>
    <row r="1568" spans="1:18" hidden="1">
      <c r="A1568" s="523"/>
      <c r="R1568" s="523"/>
    </row>
    <row r="1569" spans="1:18" hidden="1">
      <c r="A1569" s="523"/>
      <c r="R1569" s="523"/>
    </row>
    <row r="1570" spans="1:18" hidden="1">
      <c r="A1570" s="523"/>
      <c r="R1570" s="523"/>
    </row>
    <row r="1571" spans="1:18" hidden="1">
      <c r="A1571" s="523"/>
      <c r="R1571" s="523"/>
    </row>
    <row r="1572" spans="1:18" hidden="1">
      <c r="A1572" s="523"/>
      <c r="R1572" s="523"/>
    </row>
    <row r="1573" spans="1:18" hidden="1">
      <c r="A1573" s="523"/>
      <c r="R1573" s="523"/>
    </row>
    <row r="1574" spans="1:18" hidden="1">
      <c r="A1574" s="523"/>
      <c r="R1574" s="523"/>
    </row>
    <row r="1575" spans="1:18" hidden="1">
      <c r="A1575" s="523"/>
      <c r="R1575" s="523"/>
    </row>
    <row r="1576" spans="1:18" hidden="1">
      <c r="A1576" s="523"/>
      <c r="R1576" s="523"/>
    </row>
    <row r="1577" spans="1:18" hidden="1">
      <c r="A1577" s="523"/>
      <c r="R1577" s="523"/>
    </row>
    <row r="1578" spans="1:18" hidden="1">
      <c r="A1578" s="523"/>
      <c r="R1578" s="523"/>
    </row>
    <row r="1579" spans="1:18" hidden="1">
      <c r="A1579" s="523"/>
      <c r="R1579" s="523"/>
    </row>
    <row r="1580" spans="1:18" hidden="1">
      <c r="A1580" s="523"/>
      <c r="R1580" s="523"/>
    </row>
    <row r="1581" spans="1:18" hidden="1">
      <c r="A1581" s="523"/>
      <c r="R1581" s="523"/>
    </row>
    <row r="1582" spans="1:18" hidden="1">
      <c r="A1582" s="523"/>
      <c r="R1582" s="523"/>
    </row>
    <row r="1583" spans="1:18" hidden="1">
      <c r="A1583" s="523"/>
      <c r="R1583" s="523"/>
    </row>
    <row r="1584" spans="1:18" hidden="1">
      <c r="A1584" s="523"/>
      <c r="R1584" s="523"/>
    </row>
    <row r="1585" spans="1:18" hidden="1">
      <c r="A1585" s="523"/>
      <c r="R1585" s="523"/>
    </row>
    <row r="1586" spans="1:18" hidden="1">
      <c r="A1586" s="523"/>
      <c r="R1586" s="523"/>
    </row>
    <row r="1587" spans="1:18" hidden="1">
      <c r="A1587" s="523"/>
      <c r="R1587" s="523"/>
    </row>
    <row r="1588" spans="1:18" hidden="1">
      <c r="A1588" s="523"/>
      <c r="R1588" s="523"/>
    </row>
    <row r="1589" spans="1:18" hidden="1">
      <c r="A1589" s="523"/>
      <c r="R1589" s="523"/>
    </row>
    <row r="1590" spans="1:18" hidden="1">
      <c r="A1590" s="523"/>
      <c r="R1590" s="523"/>
    </row>
    <row r="1591" spans="1:18" hidden="1">
      <c r="A1591" s="523"/>
      <c r="R1591" s="523"/>
    </row>
    <row r="1592" spans="1:18" hidden="1">
      <c r="A1592" s="523"/>
      <c r="R1592" s="523"/>
    </row>
    <row r="1593" spans="1:18" hidden="1">
      <c r="A1593" s="523"/>
      <c r="R1593" s="523"/>
    </row>
    <row r="1594" spans="1:18" hidden="1">
      <c r="A1594" s="523"/>
      <c r="R1594" s="523"/>
    </row>
    <row r="1595" spans="1:18" hidden="1">
      <c r="A1595" s="523"/>
      <c r="R1595" s="523"/>
    </row>
    <row r="1596" spans="1:18" hidden="1">
      <c r="A1596" s="523"/>
      <c r="R1596" s="523"/>
    </row>
    <row r="1597" spans="1:18" hidden="1">
      <c r="A1597" s="523"/>
      <c r="R1597" s="523"/>
    </row>
    <row r="1598" spans="1:18" hidden="1">
      <c r="A1598" s="523"/>
      <c r="R1598" s="523"/>
    </row>
    <row r="1599" spans="1:18" hidden="1">
      <c r="A1599" s="523"/>
      <c r="R1599" s="523"/>
    </row>
    <row r="1600" spans="1:18" hidden="1">
      <c r="A1600" s="523"/>
      <c r="R1600" s="523"/>
    </row>
    <row r="1601" spans="1:18" hidden="1">
      <c r="A1601" s="523"/>
      <c r="R1601" s="523"/>
    </row>
    <row r="1602" spans="1:18" hidden="1">
      <c r="A1602" s="523"/>
      <c r="R1602" s="523"/>
    </row>
    <row r="1603" spans="1:18" hidden="1">
      <c r="A1603" s="523"/>
      <c r="R1603" s="523"/>
    </row>
    <row r="1604" spans="1:18" hidden="1">
      <c r="A1604" s="523"/>
      <c r="R1604" s="523"/>
    </row>
    <row r="1605" spans="1:18" hidden="1">
      <c r="A1605" s="523"/>
      <c r="R1605" s="523"/>
    </row>
    <row r="1606" spans="1:18" hidden="1">
      <c r="A1606" s="523"/>
      <c r="R1606" s="523"/>
    </row>
    <row r="1607" spans="1:18" hidden="1">
      <c r="A1607" s="523"/>
      <c r="R1607" s="523"/>
    </row>
    <row r="1608" spans="1:18" hidden="1">
      <c r="A1608" s="523"/>
      <c r="R1608" s="523"/>
    </row>
    <row r="1609" spans="1:18" hidden="1">
      <c r="A1609" s="523"/>
      <c r="R1609" s="523"/>
    </row>
    <row r="1610" spans="1:18" hidden="1">
      <c r="A1610" s="523"/>
      <c r="R1610" s="523"/>
    </row>
    <row r="1611" spans="1:18" hidden="1">
      <c r="A1611" s="523"/>
      <c r="R1611" s="523"/>
    </row>
    <row r="1612" spans="1:18" hidden="1">
      <c r="A1612" s="523"/>
      <c r="R1612" s="523"/>
    </row>
    <row r="1613" spans="1:18" hidden="1">
      <c r="A1613" s="523"/>
      <c r="R1613" s="523"/>
    </row>
    <row r="1614" spans="1:18" hidden="1">
      <c r="A1614" s="523"/>
      <c r="R1614" s="523"/>
    </row>
    <row r="1615" spans="1:18" hidden="1">
      <c r="A1615" s="523"/>
      <c r="R1615" s="523"/>
    </row>
    <row r="1616" spans="1:18" hidden="1">
      <c r="A1616" s="523"/>
      <c r="R1616" s="523"/>
    </row>
    <row r="1617" spans="1:18" hidden="1">
      <c r="A1617" s="523"/>
      <c r="R1617" s="523"/>
    </row>
    <row r="1618" spans="1:18" hidden="1">
      <c r="A1618" s="523"/>
      <c r="R1618" s="523"/>
    </row>
    <row r="1619" spans="1:18" hidden="1">
      <c r="A1619" s="523"/>
      <c r="R1619" s="523"/>
    </row>
    <row r="1620" spans="1:18" hidden="1">
      <c r="A1620" s="523"/>
      <c r="R1620" s="523"/>
    </row>
    <row r="1621" spans="1:18" hidden="1">
      <c r="A1621" s="523"/>
      <c r="R1621" s="523"/>
    </row>
    <row r="1622" spans="1:18" hidden="1">
      <c r="A1622" s="523"/>
      <c r="R1622" s="523"/>
    </row>
    <row r="1623" spans="1:18" hidden="1">
      <c r="A1623" s="523"/>
      <c r="R1623" s="523"/>
    </row>
    <row r="1624" spans="1:18" hidden="1">
      <c r="A1624" s="523"/>
      <c r="R1624" s="523"/>
    </row>
    <row r="1625" spans="1:18" hidden="1">
      <c r="A1625" s="523"/>
      <c r="R1625" s="523"/>
    </row>
    <row r="1626" spans="1:18" hidden="1">
      <c r="A1626" s="523"/>
      <c r="R1626" s="523"/>
    </row>
    <row r="1627" spans="1:18" hidden="1">
      <c r="A1627" s="523"/>
      <c r="R1627" s="523"/>
    </row>
    <row r="1628" spans="1:18" hidden="1">
      <c r="A1628" s="523"/>
      <c r="R1628" s="523"/>
    </row>
    <row r="1629" spans="1:18" hidden="1">
      <c r="A1629" s="523"/>
      <c r="R1629" s="523"/>
    </row>
    <row r="1630" spans="1:18" hidden="1">
      <c r="A1630" s="523"/>
      <c r="R1630" s="523"/>
    </row>
    <row r="1631" spans="1:18" hidden="1">
      <c r="A1631" s="523"/>
      <c r="R1631" s="523"/>
    </row>
    <row r="1632" spans="1:18" hidden="1">
      <c r="A1632" s="523"/>
      <c r="R1632" s="523"/>
    </row>
    <row r="1633" spans="1:18" hidden="1">
      <c r="A1633" s="523"/>
      <c r="R1633" s="523"/>
    </row>
    <row r="1634" spans="1:18" hidden="1">
      <c r="A1634" s="523"/>
      <c r="R1634" s="523"/>
    </row>
    <row r="1635" spans="1:18" hidden="1">
      <c r="A1635" s="523"/>
      <c r="R1635" s="523"/>
    </row>
    <row r="1636" spans="1:18" hidden="1">
      <c r="A1636" s="523"/>
      <c r="R1636" s="523"/>
    </row>
    <row r="1637" spans="1:18" hidden="1">
      <c r="A1637" s="523"/>
      <c r="R1637" s="523"/>
    </row>
    <row r="1638" spans="1:18" hidden="1">
      <c r="A1638" s="523"/>
      <c r="R1638" s="523"/>
    </row>
    <row r="1639" spans="1:18" hidden="1">
      <c r="A1639" s="523"/>
      <c r="R1639" s="523"/>
    </row>
    <row r="1640" spans="1:18" hidden="1">
      <c r="A1640" s="523"/>
      <c r="R1640" s="523"/>
    </row>
    <row r="1641" spans="1:18" hidden="1">
      <c r="A1641" s="523"/>
      <c r="R1641" s="523"/>
    </row>
    <row r="1642" spans="1:18" hidden="1">
      <c r="A1642" s="523"/>
      <c r="R1642" s="523"/>
    </row>
    <row r="1643" spans="1:18" hidden="1">
      <c r="A1643" s="523"/>
      <c r="R1643" s="523"/>
    </row>
    <row r="1644" spans="1:18" hidden="1">
      <c r="A1644" s="523"/>
      <c r="R1644" s="523"/>
    </row>
    <row r="1645" spans="1:18" hidden="1">
      <c r="A1645" s="523"/>
      <c r="R1645" s="523"/>
    </row>
    <row r="1646" spans="1:18" hidden="1">
      <c r="A1646" s="523"/>
      <c r="R1646" s="523"/>
    </row>
    <row r="1647" spans="1:18" hidden="1">
      <c r="A1647" s="523"/>
      <c r="R1647" s="523"/>
    </row>
    <row r="1648" spans="1:18" hidden="1">
      <c r="A1648" s="523"/>
      <c r="R1648" s="523"/>
    </row>
    <row r="1649" spans="1:18" hidden="1">
      <c r="A1649" s="523"/>
      <c r="R1649" s="523"/>
    </row>
    <row r="1650" spans="1:18" hidden="1">
      <c r="A1650" s="523"/>
      <c r="R1650" s="523"/>
    </row>
    <row r="1651" spans="1:18" hidden="1">
      <c r="A1651" s="523"/>
      <c r="R1651" s="523"/>
    </row>
    <row r="1652" spans="1:18" hidden="1">
      <c r="A1652" s="523"/>
      <c r="R1652" s="523"/>
    </row>
    <row r="1653" spans="1:18" hidden="1">
      <c r="A1653" s="523"/>
      <c r="R1653" s="523"/>
    </row>
    <row r="1654" spans="1:18" hidden="1">
      <c r="A1654" s="523"/>
      <c r="R1654" s="523"/>
    </row>
    <row r="1655" spans="1:18" hidden="1">
      <c r="A1655" s="523"/>
      <c r="R1655" s="523"/>
    </row>
    <row r="1656" spans="1:18" hidden="1">
      <c r="A1656" s="523"/>
      <c r="R1656" s="523"/>
    </row>
    <row r="1657" spans="1:18" hidden="1">
      <c r="A1657" s="523"/>
      <c r="R1657" s="523"/>
    </row>
    <row r="1658" spans="1:18" hidden="1">
      <c r="A1658" s="523"/>
      <c r="R1658" s="523"/>
    </row>
    <row r="1659" spans="1:18" hidden="1">
      <c r="A1659" s="523"/>
      <c r="R1659" s="523"/>
    </row>
    <row r="1660" spans="1:18" hidden="1">
      <c r="A1660" s="523"/>
      <c r="R1660" s="523"/>
    </row>
    <row r="1661" spans="1:18" hidden="1">
      <c r="A1661" s="523"/>
      <c r="R1661" s="523"/>
    </row>
    <row r="1662" spans="1:18" hidden="1">
      <c r="A1662" s="523"/>
      <c r="R1662" s="523"/>
    </row>
    <row r="1663" spans="1:18" hidden="1">
      <c r="A1663" s="523"/>
      <c r="R1663" s="523"/>
    </row>
    <row r="1664" spans="1:18" hidden="1">
      <c r="A1664" s="523"/>
      <c r="R1664" s="523"/>
    </row>
    <row r="1665" spans="1:18" hidden="1">
      <c r="A1665" s="523"/>
      <c r="R1665" s="523"/>
    </row>
    <row r="1666" spans="1:18" hidden="1">
      <c r="A1666" s="523"/>
      <c r="R1666" s="523"/>
    </row>
    <row r="1667" spans="1:18" hidden="1">
      <c r="A1667" s="523"/>
      <c r="R1667" s="523"/>
    </row>
    <row r="1668" spans="1:18" hidden="1">
      <c r="A1668" s="523"/>
      <c r="R1668" s="523"/>
    </row>
    <row r="1669" spans="1:18" hidden="1">
      <c r="A1669" s="523"/>
      <c r="R1669" s="523"/>
    </row>
    <row r="1670" spans="1:18" hidden="1">
      <c r="A1670" s="523"/>
      <c r="R1670" s="523"/>
    </row>
    <row r="1671" spans="1:18" hidden="1">
      <c r="A1671" s="523"/>
      <c r="R1671" s="523"/>
    </row>
    <row r="1672" spans="1:18" hidden="1">
      <c r="A1672" s="523"/>
      <c r="R1672" s="523"/>
    </row>
    <row r="1673" spans="1:18" hidden="1">
      <c r="A1673" s="523"/>
      <c r="R1673" s="523"/>
    </row>
    <row r="1674" spans="1:18" hidden="1">
      <c r="A1674" s="523"/>
      <c r="R1674" s="523"/>
    </row>
    <row r="1675" spans="1:18" hidden="1">
      <c r="A1675" s="523"/>
      <c r="R1675" s="523"/>
    </row>
    <row r="1676" spans="1:18" hidden="1">
      <c r="A1676" s="523"/>
      <c r="R1676" s="523"/>
    </row>
    <row r="1677" spans="1:18" hidden="1">
      <c r="A1677" s="523"/>
      <c r="R1677" s="523"/>
    </row>
    <row r="1678" spans="1:18" hidden="1">
      <c r="A1678" s="523"/>
      <c r="R1678" s="523"/>
    </row>
    <row r="1679" spans="1:18" hidden="1">
      <c r="A1679" s="523"/>
      <c r="R1679" s="523"/>
    </row>
    <row r="1680" spans="1:18" hidden="1">
      <c r="A1680" s="523"/>
      <c r="R1680" s="523"/>
    </row>
    <row r="1681" spans="1:18" hidden="1">
      <c r="A1681" s="523"/>
      <c r="R1681" s="523"/>
    </row>
    <row r="1682" spans="1:18" hidden="1">
      <c r="A1682" s="523"/>
      <c r="R1682" s="523"/>
    </row>
    <row r="1683" spans="1:18" hidden="1">
      <c r="A1683" s="523"/>
      <c r="R1683" s="523"/>
    </row>
    <row r="1684" spans="1:18" hidden="1">
      <c r="A1684" s="523"/>
      <c r="R1684" s="523"/>
    </row>
    <row r="1685" spans="1:18" hidden="1">
      <c r="A1685" s="523"/>
      <c r="R1685" s="523"/>
    </row>
    <row r="1686" spans="1:18" hidden="1">
      <c r="A1686" s="523"/>
      <c r="R1686" s="523"/>
    </row>
    <row r="1687" spans="1:18" hidden="1">
      <c r="A1687" s="523"/>
      <c r="R1687" s="523"/>
    </row>
    <row r="1688" spans="1:18" hidden="1">
      <c r="A1688" s="523"/>
      <c r="R1688" s="523"/>
    </row>
    <row r="1689" spans="1:18" hidden="1">
      <c r="A1689" s="523"/>
      <c r="R1689" s="523"/>
    </row>
    <row r="1690" spans="1:18" hidden="1">
      <c r="A1690" s="523"/>
      <c r="R1690" s="523"/>
    </row>
    <row r="1691" spans="1:18" hidden="1">
      <c r="A1691" s="523"/>
      <c r="R1691" s="523"/>
    </row>
    <row r="1692" spans="1:18" hidden="1">
      <c r="A1692" s="523"/>
      <c r="R1692" s="523"/>
    </row>
    <row r="1693" spans="1:18" hidden="1">
      <c r="A1693" s="523"/>
      <c r="R1693" s="523"/>
    </row>
    <row r="1694" spans="1:18" hidden="1">
      <c r="A1694" s="523"/>
      <c r="R1694" s="523"/>
    </row>
    <row r="1695" spans="1:18" hidden="1">
      <c r="A1695" s="523"/>
      <c r="R1695" s="523"/>
    </row>
    <row r="1696" spans="1:18" hidden="1">
      <c r="A1696" s="523"/>
      <c r="R1696" s="523"/>
    </row>
    <row r="1697" spans="1:18" hidden="1">
      <c r="A1697" s="523"/>
      <c r="R1697" s="523"/>
    </row>
    <row r="1698" spans="1:18" hidden="1">
      <c r="A1698" s="523"/>
      <c r="R1698" s="523"/>
    </row>
    <row r="1699" spans="1:18" hidden="1">
      <c r="A1699" s="523"/>
      <c r="R1699" s="523"/>
    </row>
    <row r="1700" spans="1:18" hidden="1">
      <c r="A1700" s="523"/>
      <c r="R1700" s="523"/>
    </row>
    <row r="1701" spans="1:18" hidden="1">
      <c r="A1701" s="523"/>
      <c r="R1701" s="523"/>
    </row>
    <row r="1702" spans="1:18" hidden="1">
      <c r="A1702" s="523"/>
      <c r="R1702" s="523"/>
    </row>
    <row r="1703" spans="1:18" hidden="1">
      <c r="A1703" s="523"/>
      <c r="R1703" s="523"/>
    </row>
    <row r="1704" spans="1:18" hidden="1">
      <c r="A1704" s="523"/>
      <c r="R1704" s="523"/>
    </row>
    <row r="1705" spans="1:18" hidden="1">
      <c r="A1705" s="523"/>
      <c r="R1705" s="523"/>
    </row>
    <row r="1706" spans="1:18" hidden="1">
      <c r="A1706" s="523"/>
      <c r="R1706" s="523"/>
    </row>
    <row r="1707" spans="1:18" hidden="1">
      <c r="A1707" s="523"/>
      <c r="R1707" s="523"/>
    </row>
    <row r="1708" spans="1:18" hidden="1">
      <c r="A1708" s="523"/>
      <c r="R1708" s="523"/>
    </row>
    <row r="1709" spans="1:18" hidden="1">
      <c r="A1709" s="523"/>
      <c r="R1709" s="523"/>
    </row>
    <row r="1710" spans="1:18" hidden="1">
      <c r="A1710" s="523"/>
      <c r="R1710" s="523"/>
    </row>
    <row r="1711" spans="1:18" hidden="1">
      <c r="A1711" s="523"/>
      <c r="R1711" s="523"/>
    </row>
    <row r="1712" spans="1:18" hidden="1">
      <c r="A1712" s="523"/>
      <c r="R1712" s="523"/>
    </row>
    <row r="1713" spans="1:18" hidden="1">
      <c r="A1713" s="523"/>
      <c r="R1713" s="523"/>
    </row>
    <row r="1714" spans="1:18" hidden="1">
      <c r="A1714" s="523"/>
      <c r="R1714" s="523"/>
    </row>
    <row r="1715" spans="1:18" hidden="1">
      <c r="A1715" s="523"/>
      <c r="R1715" s="523"/>
    </row>
    <row r="1716" spans="1:18" hidden="1">
      <c r="A1716" s="523"/>
      <c r="R1716" s="523"/>
    </row>
    <row r="1717" spans="1:18" hidden="1">
      <c r="A1717" s="523"/>
      <c r="R1717" s="523"/>
    </row>
    <row r="1718" spans="1:18" hidden="1">
      <c r="A1718" s="523"/>
      <c r="R1718" s="523"/>
    </row>
    <row r="1719" spans="1:18" hidden="1">
      <c r="A1719" s="523"/>
      <c r="R1719" s="523"/>
    </row>
    <row r="1720" spans="1:18" hidden="1">
      <c r="A1720" s="523"/>
      <c r="R1720" s="523"/>
    </row>
    <row r="1721" spans="1:18" hidden="1">
      <c r="A1721" s="523"/>
      <c r="R1721" s="523"/>
    </row>
    <row r="1722" spans="1:18" hidden="1">
      <c r="A1722" s="523"/>
      <c r="R1722" s="523"/>
    </row>
    <row r="1723" spans="1:18" hidden="1">
      <c r="A1723" s="523"/>
      <c r="R1723" s="523"/>
    </row>
    <row r="1724" spans="1:18" hidden="1">
      <c r="A1724" s="523"/>
      <c r="R1724" s="523"/>
    </row>
    <row r="1725" spans="1:18" hidden="1">
      <c r="A1725" s="523"/>
      <c r="R1725" s="523"/>
    </row>
    <row r="1726" spans="1:18" hidden="1">
      <c r="A1726" s="523"/>
      <c r="R1726" s="523"/>
    </row>
    <row r="1727" spans="1:18" hidden="1">
      <c r="A1727" s="523"/>
      <c r="R1727" s="523"/>
    </row>
    <row r="1728" spans="1:18" hidden="1">
      <c r="A1728" s="523"/>
      <c r="R1728" s="523"/>
    </row>
    <row r="1729" spans="1:18" hidden="1">
      <c r="A1729" s="523"/>
      <c r="R1729" s="523"/>
    </row>
    <row r="1730" spans="1:18" hidden="1">
      <c r="A1730" s="523"/>
      <c r="R1730" s="523"/>
    </row>
    <row r="1731" spans="1:18" hidden="1">
      <c r="A1731" s="523"/>
      <c r="R1731" s="523"/>
    </row>
    <row r="1732" spans="1:18" hidden="1">
      <c r="A1732" s="523"/>
      <c r="R1732" s="523"/>
    </row>
    <row r="1733" spans="1:18" hidden="1">
      <c r="A1733" s="523"/>
      <c r="R1733" s="523"/>
    </row>
    <row r="1734" spans="1:18" hidden="1">
      <c r="A1734" s="523"/>
      <c r="R1734" s="523"/>
    </row>
    <row r="1735" spans="1:18" hidden="1">
      <c r="A1735" s="523"/>
      <c r="R1735" s="523"/>
    </row>
    <row r="1736" spans="1:18" hidden="1">
      <c r="A1736" s="523"/>
      <c r="R1736" s="523"/>
    </row>
    <row r="1737" spans="1:18" hidden="1">
      <c r="A1737" s="523"/>
      <c r="R1737" s="523"/>
    </row>
    <row r="1738" spans="1:18" hidden="1">
      <c r="A1738" s="523"/>
      <c r="R1738" s="523"/>
    </row>
    <row r="1739" spans="1:18" hidden="1">
      <c r="A1739" s="523"/>
      <c r="R1739" s="523"/>
    </row>
    <row r="1740" spans="1:18" hidden="1">
      <c r="A1740" s="523"/>
      <c r="R1740" s="523"/>
    </row>
    <row r="1741" spans="1:18" hidden="1">
      <c r="A1741" s="523"/>
      <c r="R1741" s="523"/>
    </row>
    <row r="1742" spans="1:18" hidden="1">
      <c r="A1742" s="523"/>
      <c r="R1742" s="523"/>
    </row>
    <row r="1743" spans="1:18" hidden="1">
      <c r="A1743" s="523"/>
      <c r="R1743" s="523"/>
    </row>
    <row r="1744" spans="1:18" hidden="1">
      <c r="A1744" s="523"/>
      <c r="R1744" s="523"/>
    </row>
    <row r="1745" spans="1:18" hidden="1">
      <c r="A1745" s="523"/>
      <c r="R1745" s="523"/>
    </row>
    <row r="1746" spans="1:18" hidden="1">
      <c r="A1746" s="523"/>
      <c r="R1746" s="523"/>
    </row>
    <row r="1747" spans="1:18" hidden="1">
      <c r="A1747" s="523"/>
      <c r="R1747" s="523"/>
    </row>
    <row r="1748" spans="1:18" hidden="1">
      <c r="A1748" s="523"/>
      <c r="R1748" s="523"/>
    </row>
    <row r="1749" spans="1:18" hidden="1">
      <c r="A1749" s="523"/>
      <c r="R1749" s="523"/>
    </row>
    <row r="1750" spans="1:18" hidden="1">
      <c r="A1750" s="523"/>
      <c r="R1750" s="523"/>
    </row>
    <row r="1751" spans="1:18" hidden="1">
      <c r="A1751" s="523"/>
      <c r="R1751" s="523"/>
    </row>
    <row r="1752" spans="1:18" hidden="1">
      <c r="A1752" s="523"/>
      <c r="R1752" s="523"/>
    </row>
    <row r="1753" spans="1:18" hidden="1">
      <c r="A1753" s="523"/>
      <c r="R1753" s="523"/>
    </row>
    <row r="1754" spans="1:18" hidden="1">
      <c r="A1754" s="523"/>
      <c r="R1754" s="523"/>
    </row>
    <row r="1755" spans="1:18" hidden="1">
      <c r="A1755" s="523"/>
      <c r="R1755" s="523"/>
    </row>
    <row r="1756" spans="1:18" hidden="1">
      <c r="A1756" s="523"/>
      <c r="R1756" s="523"/>
    </row>
    <row r="1757" spans="1:18" hidden="1">
      <c r="A1757" s="523"/>
      <c r="R1757" s="523"/>
    </row>
    <row r="1758" spans="1:18" hidden="1">
      <c r="A1758" s="523"/>
      <c r="R1758" s="523"/>
    </row>
    <row r="1759" spans="1:18" hidden="1">
      <c r="A1759" s="523"/>
      <c r="R1759" s="523"/>
    </row>
    <row r="1760" spans="1:18" hidden="1">
      <c r="A1760" s="523"/>
      <c r="R1760" s="523"/>
    </row>
    <row r="1761" spans="1:18" hidden="1">
      <c r="A1761" s="523"/>
      <c r="R1761" s="523"/>
    </row>
    <row r="1762" spans="1:18" hidden="1">
      <c r="A1762" s="523"/>
      <c r="R1762" s="523"/>
    </row>
    <row r="1763" spans="1:18" hidden="1">
      <c r="A1763" s="523"/>
      <c r="R1763" s="523"/>
    </row>
    <row r="1764" spans="1:18" hidden="1">
      <c r="A1764" s="523"/>
      <c r="R1764" s="523"/>
    </row>
    <row r="1765" spans="1:18" hidden="1">
      <c r="A1765" s="523"/>
      <c r="R1765" s="523"/>
    </row>
    <row r="1766" spans="1:18" hidden="1">
      <c r="A1766" s="523"/>
      <c r="R1766" s="523"/>
    </row>
    <row r="1767" spans="1:18" hidden="1">
      <c r="A1767" s="523"/>
      <c r="R1767" s="523"/>
    </row>
    <row r="1768" spans="1:18" hidden="1">
      <c r="A1768" s="523"/>
      <c r="R1768" s="523"/>
    </row>
    <row r="1769" spans="1:18" hidden="1">
      <c r="A1769" s="523"/>
      <c r="R1769" s="523"/>
    </row>
    <row r="1770" spans="1:18" hidden="1">
      <c r="A1770" s="523"/>
      <c r="R1770" s="523"/>
    </row>
    <row r="1771" spans="1:18" hidden="1">
      <c r="A1771" s="523"/>
      <c r="R1771" s="523"/>
    </row>
    <row r="1772" spans="1:18" hidden="1">
      <c r="A1772" s="523"/>
      <c r="R1772" s="523"/>
    </row>
    <row r="1773" spans="1:18" hidden="1">
      <c r="A1773" s="523"/>
      <c r="R1773" s="523"/>
    </row>
    <row r="1774" spans="1:18" hidden="1">
      <c r="A1774" s="523"/>
      <c r="R1774" s="523"/>
    </row>
    <row r="1775" spans="1:18" hidden="1">
      <c r="A1775" s="523"/>
      <c r="R1775" s="523"/>
    </row>
    <row r="1776" spans="1:18" hidden="1">
      <c r="A1776" s="523"/>
      <c r="R1776" s="523"/>
    </row>
    <row r="1777" spans="1:18" hidden="1">
      <c r="A1777" s="523"/>
      <c r="R1777" s="523"/>
    </row>
    <row r="1778" spans="1:18" hidden="1">
      <c r="A1778" s="523"/>
      <c r="R1778" s="523"/>
    </row>
    <row r="1779" spans="1:18" hidden="1">
      <c r="A1779" s="523"/>
      <c r="R1779" s="523"/>
    </row>
    <row r="1780" spans="1:18" hidden="1">
      <c r="A1780" s="523"/>
      <c r="R1780" s="523"/>
    </row>
    <row r="1781" spans="1:18" hidden="1">
      <c r="A1781" s="523"/>
      <c r="R1781" s="523"/>
    </row>
    <row r="1782" spans="1:18" hidden="1">
      <c r="A1782" s="523"/>
      <c r="R1782" s="523"/>
    </row>
    <row r="1783" spans="1:18" hidden="1">
      <c r="A1783" s="523"/>
      <c r="R1783" s="523"/>
    </row>
    <row r="1784" spans="1:18" hidden="1">
      <c r="A1784" s="523"/>
      <c r="R1784" s="523"/>
    </row>
    <row r="1785" spans="1:18" hidden="1">
      <c r="A1785" s="523"/>
      <c r="R1785" s="523"/>
    </row>
    <row r="1786" spans="1:18" hidden="1">
      <c r="A1786" s="523"/>
      <c r="R1786" s="523"/>
    </row>
    <row r="1787" spans="1:18" hidden="1">
      <c r="A1787" s="523"/>
      <c r="R1787" s="523"/>
    </row>
    <row r="1788" spans="1:18" hidden="1">
      <c r="A1788" s="523"/>
      <c r="R1788" s="523"/>
    </row>
    <row r="1789" spans="1:18" hidden="1">
      <c r="A1789" s="523"/>
      <c r="R1789" s="523"/>
    </row>
    <row r="1790" spans="1:18" hidden="1">
      <c r="A1790" s="523"/>
      <c r="R1790" s="523"/>
    </row>
    <row r="1791" spans="1:18" hidden="1">
      <c r="A1791" s="523"/>
      <c r="R1791" s="523"/>
    </row>
    <row r="1792" spans="1:18"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spans="2:240" ht="15.75" hidden="1" customHeight="1">
      <c r="B1809" s="184" t="s">
        <v>95</v>
      </c>
    </row>
    <row r="1810" spans="2:240" ht="15.75" hidden="1" customHeight="1">
      <c r="B1810" s="184" t="s">
        <v>96</v>
      </c>
    </row>
    <row r="1811" spans="2:240" hidden="1"/>
    <row r="1812" spans="2:240" ht="15" hidden="1">
      <c r="B1812" s="116"/>
    </row>
    <row r="1813" spans="2:240" ht="10.5" hidden="1" customHeight="1">
      <c r="C1813" s="3"/>
      <c r="D1813" s="3"/>
      <c r="E1813" s="25"/>
      <c r="F1813" s="25"/>
      <c r="G1813" s="25"/>
      <c r="H1813" s="25"/>
      <c r="I1813" s="25"/>
      <c r="J1813" s="25"/>
      <c r="K1813" s="3"/>
      <c r="L1813" s="25"/>
      <c r="M1813" s="25"/>
      <c r="N1813" s="25"/>
      <c r="O1813" s="25"/>
      <c r="P1813" s="25"/>
      <c r="Q1813" s="25"/>
    </row>
    <row r="1814" spans="2:240" ht="14.25" hidden="1">
      <c r="B1814" s="1769" t="s">
        <v>35</v>
      </c>
      <c r="C1814" s="1769"/>
      <c r="D1814" s="1769"/>
      <c r="E1814" s="1769"/>
      <c r="F1814" s="1769"/>
      <c r="G1814" s="1769"/>
      <c r="H1814" s="1769"/>
      <c r="I1814" s="1769"/>
      <c r="J1814" s="1769"/>
      <c r="K1814" s="1769"/>
      <c r="L1814" s="1769"/>
      <c r="M1814" s="1769"/>
      <c r="N1814" s="1769"/>
      <c r="O1814" s="1769"/>
      <c r="P1814" s="1769"/>
      <c r="Q1814" s="1769"/>
      <c r="R1814" s="209"/>
      <c r="U1814" s="50"/>
      <c r="V1814" s="50"/>
      <c r="W1814" s="50"/>
      <c r="X1814" s="50"/>
      <c r="Y1814" s="50"/>
      <c r="ID1814" s="50"/>
      <c r="IE1814" s="50"/>
      <c r="IF1814" s="50"/>
    </row>
    <row r="1815" spans="2:240" ht="14.25" hidden="1">
      <c r="B1815" s="1769" t="s">
        <v>36</v>
      </c>
      <c r="C1815" s="1769"/>
      <c r="D1815" s="1769"/>
      <c r="E1815" s="1769"/>
      <c r="F1815" s="1769"/>
      <c r="G1815" s="1769"/>
      <c r="H1815" s="1769"/>
      <c r="I1815" s="1769"/>
      <c r="J1815" s="1769"/>
      <c r="K1815" s="1769"/>
      <c r="L1815" s="1769"/>
      <c r="M1815" s="1769"/>
      <c r="N1815" s="1769"/>
      <c r="O1815" s="1769"/>
      <c r="P1815" s="1769"/>
      <c r="Q1815" s="1769"/>
      <c r="R1815" s="209"/>
      <c r="U1815" s="50"/>
      <c r="V1815" s="50"/>
      <c r="W1815" s="50"/>
      <c r="X1815" s="50"/>
      <c r="Y1815" s="50"/>
      <c r="ID1815" s="50"/>
      <c r="IE1815" s="50"/>
      <c r="IF1815" s="50"/>
    </row>
    <row r="1816" spans="2:240" hidden="1">
      <c r="B1816" s="2"/>
      <c r="C1816" s="2"/>
      <c r="D1816" s="2"/>
      <c r="E1816" s="2"/>
      <c r="F1816" s="2"/>
      <c r="G1816" s="2"/>
      <c r="H1816" s="2"/>
      <c r="I1816" s="2"/>
      <c r="J1816" s="2"/>
      <c r="K1816" s="2"/>
      <c r="L1816" s="2"/>
      <c r="M1816" s="25"/>
      <c r="N1816" s="25"/>
      <c r="O1816" s="25"/>
      <c r="P1816" s="25"/>
      <c r="Q1816" s="2"/>
      <c r="R1816" s="209"/>
      <c r="U1816" s="50"/>
      <c r="V1816" s="50"/>
      <c r="W1816" s="50"/>
      <c r="X1816" s="50"/>
      <c r="Y1816" s="50"/>
      <c r="ID1816" s="50"/>
      <c r="IE1816" s="50"/>
      <c r="IF1816" s="50"/>
    </row>
    <row r="1817" spans="2:240" ht="18.75" hidden="1" customHeight="1">
      <c r="B1817" s="1761" t="s">
        <v>9</v>
      </c>
      <c r="C1817" s="1762"/>
      <c r="D1817" s="1762"/>
      <c r="E1817" s="1762"/>
      <c r="F1817" s="1762"/>
      <c r="G1817" s="1762"/>
      <c r="H1817" s="1762"/>
      <c r="I1817" s="1762"/>
      <c r="J1817" s="1762"/>
      <c r="K1817" s="1762"/>
      <c r="L1817" s="1762"/>
      <c r="M1817" s="1762"/>
      <c r="N1817" s="1762"/>
      <c r="O1817" s="1762"/>
      <c r="P1817" s="1762"/>
      <c r="Q1817" s="1763"/>
      <c r="R1817" s="209"/>
      <c r="U1817" s="50"/>
      <c r="V1817" s="50"/>
      <c r="W1817" s="50"/>
      <c r="X1817" s="50"/>
      <c r="Y1817" s="50"/>
      <c r="ID1817" s="50"/>
      <c r="IE1817" s="50"/>
      <c r="IF1817" s="50"/>
    </row>
    <row r="1818" spans="2:240" hidden="1">
      <c r="B1818" s="2"/>
      <c r="C1818" s="2"/>
      <c r="D1818" s="2"/>
      <c r="E1818" s="2"/>
      <c r="F1818" s="2"/>
      <c r="G1818" s="2"/>
      <c r="H1818" s="2"/>
      <c r="I1818" s="2"/>
      <c r="J1818" s="2"/>
      <c r="K1818" s="2"/>
      <c r="L1818" s="2"/>
      <c r="M1818" s="25"/>
      <c r="N1818" s="25"/>
      <c r="O1818" s="25"/>
      <c r="P1818" s="25"/>
      <c r="Q1818" s="2"/>
      <c r="R1818" s="209"/>
      <c r="U1818" s="50"/>
      <c r="V1818" s="50"/>
      <c r="W1818" s="50"/>
      <c r="X1818" s="50"/>
      <c r="Y1818" s="50"/>
      <c r="ID1818" s="50"/>
      <c r="IE1818" s="50"/>
      <c r="IF1818" s="50"/>
    </row>
    <row r="1819" spans="2:240" hidden="1">
      <c r="B1819" s="44" t="s">
        <v>37</v>
      </c>
      <c r="C1819" s="2"/>
      <c r="D1819" s="2"/>
      <c r="E1819" s="2"/>
      <c r="F1819" s="2"/>
      <c r="G1819" s="2"/>
      <c r="H1819" s="2"/>
      <c r="I1819" s="2"/>
      <c r="J1819" s="2"/>
      <c r="K1819" s="2"/>
      <c r="L1819" s="2"/>
      <c r="M1819" s="25"/>
      <c r="N1819" s="25"/>
      <c r="O1819" s="25"/>
      <c r="P1819" s="25"/>
      <c r="Q1819" s="2"/>
      <c r="R1819" s="209"/>
      <c r="U1819" s="50"/>
      <c r="V1819" s="50"/>
      <c r="W1819" s="50"/>
      <c r="X1819" s="50"/>
      <c r="Y1819" s="50"/>
      <c r="ID1819" s="50"/>
      <c r="IE1819" s="50"/>
      <c r="IF1819" s="50"/>
    </row>
    <row r="1820" spans="2:240" hidden="1">
      <c r="B1820" s="44" t="s">
        <v>38</v>
      </c>
      <c r="C1820" s="2"/>
      <c r="D1820" s="2"/>
      <c r="E1820" s="2"/>
      <c r="F1820" s="2"/>
      <c r="G1820" s="2"/>
      <c r="H1820" s="2"/>
      <c r="I1820" s="2"/>
      <c r="J1820" s="2"/>
      <c r="K1820" s="2"/>
      <c r="L1820" s="2"/>
      <c r="M1820" s="25"/>
      <c r="N1820" s="25"/>
      <c r="O1820" s="25"/>
      <c r="P1820" s="25"/>
      <c r="Q1820" s="2"/>
      <c r="R1820" s="209"/>
      <c r="U1820" s="50"/>
      <c r="V1820" s="50"/>
      <c r="W1820" s="50"/>
      <c r="X1820" s="50"/>
      <c r="Y1820" s="50"/>
      <c r="ID1820" s="50"/>
      <c r="IE1820" s="50"/>
      <c r="IF1820" s="50"/>
    </row>
    <row r="1821" spans="2:240" ht="14.25" hidden="1">
      <c r="B1821" s="44" t="s">
        <v>39</v>
      </c>
      <c r="C1821" s="2"/>
      <c r="D1821" s="2"/>
      <c r="E1821" s="2"/>
      <c r="F1821" s="2"/>
      <c r="G1821" s="2"/>
      <c r="H1821" s="2"/>
      <c r="I1821" s="2"/>
      <c r="J1821" s="2"/>
      <c r="K1821" s="2"/>
      <c r="L1821" s="2"/>
      <c r="M1821" s="25"/>
      <c r="N1821" s="25"/>
      <c r="O1821" s="25"/>
      <c r="P1821" s="25"/>
      <c r="Q1821" s="2"/>
      <c r="R1821" s="209"/>
      <c r="U1821" s="50"/>
      <c r="V1821" s="50"/>
      <c r="W1821" s="50"/>
      <c r="X1821" s="50"/>
      <c r="Y1821" s="50"/>
      <c r="ID1821" s="52"/>
      <c r="IE1821" s="52"/>
      <c r="IF1821" s="52"/>
    </row>
    <row r="1822" spans="2:240" ht="14.25" hidden="1">
      <c r="B1822" s="44" t="s">
        <v>40</v>
      </c>
      <c r="C1822" s="2"/>
      <c r="D1822" s="2"/>
      <c r="E1822" s="2"/>
      <c r="F1822" s="2"/>
      <c r="G1822" s="2"/>
      <c r="H1822" s="2"/>
      <c r="I1822" s="2"/>
      <c r="J1822" s="2"/>
      <c r="K1822" s="2"/>
      <c r="L1822" s="2"/>
      <c r="M1822" s="25"/>
      <c r="N1822" s="25"/>
      <c r="O1822" s="25"/>
      <c r="P1822" s="25"/>
      <c r="Q1822" s="2"/>
      <c r="R1822" s="209"/>
      <c r="U1822" s="50"/>
      <c r="V1822" s="50"/>
      <c r="W1822" s="50"/>
      <c r="X1822" s="50"/>
      <c r="Y1822" s="50"/>
      <c r="ID1822" s="52"/>
      <c r="IE1822" s="52"/>
      <c r="IF1822" s="52"/>
    </row>
    <row r="1823" spans="2:240" hidden="1">
      <c r="B1823" s="44" t="s">
        <v>150</v>
      </c>
      <c r="C1823" s="2"/>
      <c r="D1823" s="2"/>
      <c r="E1823" s="2"/>
      <c r="F1823" s="2"/>
      <c r="G1823" s="2"/>
      <c r="H1823" s="2"/>
      <c r="I1823" s="2"/>
      <c r="J1823" s="2"/>
      <c r="K1823" s="2"/>
      <c r="L1823" s="2"/>
      <c r="M1823" s="25"/>
      <c r="N1823" s="25"/>
      <c r="O1823" s="25"/>
      <c r="P1823" s="25"/>
      <c r="Q1823" s="2"/>
      <c r="R1823" s="209"/>
      <c r="U1823" s="50"/>
      <c r="V1823" s="50"/>
      <c r="W1823" s="50"/>
      <c r="X1823" s="50"/>
      <c r="Y1823" s="50"/>
      <c r="ID1823" s="20"/>
      <c r="IE1823" s="20"/>
      <c r="IF1823" s="20"/>
    </row>
    <row r="1824" spans="2:240" hidden="1">
      <c r="B1824" s="44" t="s">
        <v>195</v>
      </c>
      <c r="C1824" s="2"/>
      <c r="D1824" s="2"/>
      <c r="E1824" s="2"/>
      <c r="F1824" s="2"/>
      <c r="G1824" s="2"/>
      <c r="H1824" s="2"/>
      <c r="I1824" s="2"/>
      <c r="J1824" s="2"/>
      <c r="K1824" s="2"/>
      <c r="L1824" s="2"/>
      <c r="M1824" s="25"/>
      <c r="N1824" s="25"/>
      <c r="O1824" s="25"/>
      <c r="P1824" s="25"/>
      <c r="Q1824" s="2"/>
      <c r="R1824" s="209"/>
      <c r="U1824" s="50"/>
      <c r="V1824" s="50"/>
      <c r="W1824" s="50"/>
      <c r="X1824" s="50"/>
      <c r="Y1824" s="50"/>
      <c r="ID1824" s="20"/>
      <c r="IE1824" s="20"/>
      <c r="IF1824" s="20"/>
    </row>
    <row r="1825" spans="1:240" hidden="1">
      <c r="B1825" s="45" t="s">
        <v>196</v>
      </c>
      <c r="C1825" s="2"/>
      <c r="D1825" s="2"/>
      <c r="E1825" s="2"/>
      <c r="F1825" s="2"/>
      <c r="G1825" s="2"/>
      <c r="H1825" s="2"/>
      <c r="I1825" s="2"/>
      <c r="J1825" s="2"/>
      <c r="K1825" s="2"/>
      <c r="L1825" s="2"/>
      <c r="M1825" s="25"/>
      <c r="N1825" s="25"/>
      <c r="O1825" s="25"/>
      <c r="P1825" s="25"/>
      <c r="Q1825" s="2"/>
      <c r="R1825" s="209"/>
      <c r="U1825" s="50"/>
      <c r="V1825" s="50"/>
      <c r="W1825" s="50"/>
      <c r="X1825" s="50"/>
      <c r="Y1825" s="50"/>
      <c r="ID1825" s="20"/>
      <c r="IE1825" s="20"/>
      <c r="IF1825" s="20"/>
    </row>
    <row r="1826" spans="1:240" hidden="1">
      <c r="B1826" s="44" t="s">
        <v>151</v>
      </c>
      <c r="C1826" s="2"/>
      <c r="D1826" s="2"/>
      <c r="E1826" s="2"/>
      <c r="F1826" s="2"/>
      <c r="G1826" s="2"/>
      <c r="H1826" s="2"/>
      <c r="I1826" s="2"/>
      <c r="J1826" s="2"/>
      <c r="K1826" s="2"/>
      <c r="L1826" s="2"/>
      <c r="M1826" s="25"/>
      <c r="N1826" s="25"/>
      <c r="O1826" s="25"/>
      <c r="P1826" s="25"/>
      <c r="Q1826" s="2"/>
      <c r="R1826" s="209"/>
      <c r="U1826" s="50"/>
      <c r="V1826" s="50"/>
      <c r="W1826" s="50"/>
      <c r="X1826" s="50"/>
      <c r="Y1826" s="50"/>
      <c r="ID1826" s="20"/>
      <c r="IE1826" s="20"/>
      <c r="IF1826" s="20"/>
    </row>
    <row r="1827" spans="1:240" ht="14.25" hidden="1">
      <c r="B1827" s="44" t="s">
        <v>152</v>
      </c>
      <c r="C1827" s="2"/>
      <c r="D1827" s="2"/>
      <c r="E1827" s="2"/>
      <c r="F1827" s="2"/>
      <c r="G1827" s="2"/>
      <c r="H1827" s="2"/>
      <c r="I1827" s="2"/>
      <c r="J1827" s="2"/>
      <c r="K1827" s="2"/>
      <c r="L1827" s="2"/>
      <c r="M1827" s="25"/>
      <c r="N1827" s="25"/>
      <c r="O1827" s="25"/>
      <c r="P1827" s="25"/>
      <c r="Q1827" s="2"/>
      <c r="R1827" s="209"/>
      <c r="U1827" s="50"/>
      <c r="V1827" s="50"/>
      <c r="W1827" s="50"/>
      <c r="X1827" s="50"/>
      <c r="Y1827" s="50"/>
      <c r="IF1827" s="52"/>
    </row>
    <row r="1828" spans="1:240" ht="14.25" hidden="1">
      <c r="B1828" s="44" t="s">
        <v>153</v>
      </c>
      <c r="C1828" s="2"/>
      <c r="D1828" s="2"/>
      <c r="E1828" s="2"/>
      <c r="F1828" s="2"/>
      <c r="G1828" s="2"/>
      <c r="H1828" s="2"/>
      <c r="I1828" s="2"/>
      <c r="J1828" s="2"/>
      <c r="K1828" s="2"/>
      <c r="L1828" s="2"/>
      <c r="M1828" s="25"/>
      <c r="N1828" s="25"/>
      <c r="O1828" s="25"/>
      <c r="P1828" s="25"/>
      <c r="Q1828" s="2"/>
      <c r="R1828" s="209"/>
      <c r="U1828" s="50"/>
      <c r="V1828" s="50"/>
      <c r="W1828" s="50"/>
      <c r="X1828" s="50"/>
      <c r="Y1828" s="50"/>
      <c r="IF1828" s="52"/>
    </row>
    <row r="1829" spans="1:240" hidden="1">
      <c r="B1829" s="44" t="s">
        <v>154</v>
      </c>
      <c r="C1829" s="2"/>
      <c r="D1829" s="2"/>
      <c r="E1829" s="2"/>
      <c r="F1829" s="2"/>
      <c r="G1829" s="2"/>
      <c r="H1829" s="2"/>
      <c r="I1829" s="2"/>
      <c r="J1829" s="2"/>
      <c r="K1829" s="2"/>
      <c r="L1829" s="2"/>
      <c r="M1829" s="25"/>
      <c r="N1829" s="25"/>
      <c r="O1829" s="25"/>
      <c r="P1829" s="25"/>
      <c r="Q1829" s="2"/>
      <c r="R1829" s="209"/>
      <c r="U1829" s="50"/>
      <c r="V1829" s="50"/>
      <c r="W1829" s="50"/>
      <c r="X1829" s="50"/>
      <c r="Y1829" s="50"/>
    </row>
    <row r="1830" spans="1:240" hidden="1">
      <c r="B1830" s="44"/>
      <c r="C1830" s="2"/>
      <c r="D1830" s="2"/>
      <c r="E1830" s="2"/>
      <c r="F1830" s="2"/>
      <c r="G1830" s="2"/>
      <c r="H1830" s="2"/>
      <c r="I1830" s="2"/>
      <c r="J1830" s="2"/>
      <c r="K1830" s="2"/>
      <c r="L1830" s="2"/>
      <c r="M1830" s="25"/>
      <c r="N1830" s="25"/>
      <c r="O1830" s="25"/>
      <c r="P1830" s="25"/>
      <c r="Q1830" s="2"/>
      <c r="R1830" s="209"/>
      <c r="U1830" s="50"/>
      <c r="V1830" s="50"/>
      <c r="W1830" s="50"/>
      <c r="X1830" s="50"/>
      <c r="Y1830" s="50"/>
    </row>
    <row r="1831" spans="1:240" s="12" customFormat="1" hidden="1">
      <c r="A1831" s="380"/>
      <c r="B1831" s="46" t="s">
        <v>41</v>
      </c>
      <c r="C1831" s="6"/>
      <c r="D1831" s="6"/>
      <c r="E1831" s="6"/>
      <c r="F1831" s="6"/>
      <c r="G1831" s="6"/>
      <c r="H1831" s="6"/>
      <c r="I1831" s="6"/>
      <c r="J1831" s="6"/>
      <c r="K1831" s="6"/>
      <c r="L1831" s="6"/>
      <c r="M1831" s="6"/>
      <c r="N1831" s="6"/>
      <c r="O1831" s="6"/>
      <c r="P1831" s="6"/>
      <c r="Q1831" s="6"/>
      <c r="R1831" s="380"/>
      <c r="S1831" s="459"/>
      <c r="T1831" s="459"/>
    </row>
    <row r="1832" spans="1:240" hidden="1">
      <c r="B1832" s="2" t="s">
        <v>42</v>
      </c>
      <c r="C1832" s="2"/>
      <c r="D1832" s="2"/>
      <c r="E1832" s="2"/>
      <c r="F1832" s="2"/>
      <c r="G1832" s="2"/>
      <c r="H1832" s="2"/>
      <c r="I1832" s="2"/>
      <c r="J1832" s="2"/>
      <c r="K1832" s="2"/>
      <c r="L1832" s="2"/>
      <c r="M1832" s="25"/>
      <c r="N1832" s="25"/>
      <c r="O1832" s="25"/>
      <c r="P1832" s="25"/>
      <c r="Q1832" s="2"/>
      <c r="R1832" s="209"/>
      <c r="U1832" s="50"/>
      <c r="V1832" s="50"/>
      <c r="W1832" s="50"/>
      <c r="X1832" s="50"/>
      <c r="Y1832" s="50"/>
    </row>
    <row r="1833" spans="1:240" hidden="1">
      <c r="B1833" s="2" t="s">
        <v>43</v>
      </c>
      <c r="C1833" s="2"/>
      <c r="D1833" s="2"/>
      <c r="E1833" s="2"/>
      <c r="F1833" s="2"/>
      <c r="G1833" s="2"/>
      <c r="H1833" s="2"/>
      <c r="I1833" s="2"/>
      <c r="J1833" s="2"/>
      <c r="K1833" s="2"/>
      <c r="L1833" s="2"/>
      <c r="M1833" s="25"/>
      <c r="R1833" s="209"/>
      <c r="U1833" s="50"/>
      <c r="V1833" s="50"/>
      <c r="W1833" s="50"/>
      <c r="X1833" s="50"/>
      <c r="Y1833" s="50"/>
    </row>
    <row r="1834" spans="1:240" hidden="1">
      <c r="B1834" s="25"/>
      <c r="C1834" s="2"/>
      <c r="D1834" s="2"/>
      <c r="E1834" s="2"/>
      <c r="F1834" s="2"/>
      <c r="G1834" s="2"/>
      <c r="H1834" s="2"/>
      <c r="I1834" s="2"/>
      <c r="J1834" s="2"/>
      <c r="K1834" s="2"/>
      <c r="L1834" s="2"/>
      <c r="M1834" s="25"/>
      <c r="N1834" s="25"/>
      <c r="O1834" s="25"/>
      <c r="P1834" s="25"/>
      <c r="Q1834" s="2"/>
      <c r="R1834" s="209"/>
      <c r="U1834" s="50"/>
      <c r="V1834" s="50"/>
      <c r="W1834" s="50"/>
      <c r="X1834" s="50"/>
      <c r="Y1834" s="50"/>
    </row>
    <row r="1835" spans="1:240" hidden="1">
      <c r="B1835" s="54" t="s">
        <v>44</v>
      </c>
      <c r="C1835" s="25"/>
      <c r="D1835" s="25"/>
      <c r="E1835" s="25"/>
      <c r="F1835" s="25"/>
      <c r="G1835" s="25"/>
      <c r="H1835" s="25"/>
      <c r="I1835" s="25"/>
      <c r="J1835" s="25"/>
      <c r="K1835" s="25"/>
      <c r="L1835" s="25"/>
      <c r="M1835" s="25"/>
      <c r="R1835" s="209"/>
      <c r="U1835" s="50"/>
      <c r="V1835" s="50"/>
      <c r="W1835" s="50"/>
      <c r="X1835" s="50"/>
      <c r="Y1835" s="50"/>
    </row>
    <row r="1836" spans="1:240" hidden="1">
      <c r="B1836" s="25"/>
      <c r="C1836" s="25"/>
      <c r="D1836" s="25"/>
      <c r="E1836" s="25"/>
      <c r="F1836" s="25"/>
      <c r="G1836" s="25"/>
      <c r="H1836" s="25"/>
      <c r="I1836" s="25"/>
      <c r="J1836" s="25"/>
      <c r="K1836" s="25"/>
      <c r="L1836" s="25"/>
      <c r="M1836" s="25"/>
      <c r="N1836" s="25"/>
      <c r="O1836" s="25"/>
      <c r="P1836" s="25"/>
      <c r="Q1836" s="2"/>
      <c r="R1836" s="209"/>
      <c r="U1836" s="50"/>
      <c r="V1836" s="50"/>
      <c r="W1836" s="50"/>
      <c r="X1836" s="50"/>
      <c r="Y1836" s="50"/>
    </row>
    <row r="1837" spans="1:240" ht="15" hidden="1">
      <c r="A1837" s="381"/>
      <c r="B1837" s="57" t="s">
        <v>21</v>
      </c>
      <c r="C1837" s="58"/>
      <c r="D1837" s="58"/>
      <c r="E1837" s="58"/>
      <c r="F1837" s="58"/>
      <c r="G1837" s="58"/>
      <c r="H1837" s="58"/>
      <c r="I1837" s="58"/>
      <c r="J1837" s="58"/>
      <c r="K1837" s="58"/>
      <c r="L1837" s="58"/>
      <c r="M1837" s="58"/>
      <c r="R1837" s="381"/>
      <c r="ID1837" s="59"/>
      <c r="IE1837" s="59"/>
      <c r="IF1837" s="59"/>
    </row>
    <row r="1838" spans="1:240" customFormat="1" hidden="1">
      <c r="A1838" s="213"/>
      <c r="B1838" s="62"/>
      <c r="C1838" s="62"/>
      <c r="D1838" s="62"/>
      <c r="E1838" s="51"/>
      <c r="F1838" s="51"/>
      <c r="G1838" s="51"/>
      <c r="H1838" s="51"/>
      <c r="I1838" s="51"/>
      <c r="J1838" s="51"/>
      <c r="K1838" s="62"/>
      <c r="L1838" s="51"/>
      <c r="M1838" s="51"/>
      <c r="N1838" s="51"/>
      <c r="O1838" s="51"/>
      <c r="P1838" s="51"/>
      <c r="Q1838" s="51"/>
      <c r="R1838" s="348"/>
      <c r="S1838" s="463"/>
      <c r="T1838" s="463"/>
      <c r="IE1838" s="21"/>
      <c r="IF1838" s="21"/>
    </row>
    <row r="1839" spans="1:240" customFormat="1" ht="14.25" hidden="1">
      <c r="A1839" s="213"/>
      <c r="B1839" s="445" t="s">
        <v>82</v>
      </c>
      <c r="C1839" s="135" t="s">
        <v>22</v>
      </c>
      <c r="D1839" s="48" t="s">
        <v>23</v>
      </c>
      <c r="E1839" s="136">
        <v>1</v>
      </c>
      <c r="F1839" s="51"/>
      <c r="G1839" s="51"/>
      <c r="H1839" s="445" t="s">
        <v>86</v>
      </c>
      <c r="I1839" s="135" t="s">
        <v>45</v>
      </c>
      <c r="J1839" s="48" t="s">
        <v>23</v>
      </c>
      <c r="K1839" s="136">
        <v>1.83487</v>
      </c>
      <c r="L1839" s="51"/>
      <c r="M1839" s="445" t="s">
        <v>83</v>
      </c>
      <c r="N1839" s="135" t="s">
        <v>46</v>
      </c>
      <c r="O1839" s="425" t="s">
        <v>23</v>
      </c>
      <c r="P1839" s="136">
        <v>1.74</v>
      </c>
      <c r="Q1839" s="51"/>
      <c r="R1839" s="348"/>
      <c r="S1839" s="463"/>
      <c r="T1839" s="463"/>
      <c r="IE1839" s="21"/>
      <c r="IF1839" s="21"/>
    </row>
    <row r="1840" spans="1:240" customFormat="1" hidden="1">
      <c r="A1840" s="213"/>
      <c r="B1840" s="62"/>
      <c r="C1840" s="62"/>
      <c r="D1840" s="62"/>
      <c r="E1840" s="51"/>
      <c r="F1840" s="51"/>
      <c r="G1840" s="51"/>
      <c r="H1840" s="51"/>
      <c r="I1840" s="51"/>
      <c r="J1840" s="51"/>
      <c r="K1840" s="62"/>
      <c r="L1840" s="51"/>
      <c r="M1840" s="51"/>
      <c r="N1840" s="51"/>
      <c r="O1840" s="51"/>
      <c r="P1840" s="51"/>
      <c r="Q1840" s="51"/>
      <c r="R1840" s="348"/>
      <c r="S1840" s="463"/>
      <c r="T1840" s="463"/>
    </row>
    <row r="1841" spans="1:20" s="12" customFormat="1" ht="18" hidden="1" customHeight="1">
      <c r="A1841" s="380"/>
      <c r="B1841" s="1686" t="s">
        <v>1</v>
      </c>
      <c r="C1841" s="1764" t="s">
        <v>8</v>
      </c>
      <c r="D1841" s="1765"/>
      <c r="E1841" s="1765"/>
      <c r="F1841" s="1765"/>
      <c r="G1841" s="1765"/>
      <c r="H1841" s="1765"/>
      <c r="I1841" s="1765"/>
      <c r="J1841" s="1765"/>
      <c r="K1841" s="1765"/>
      <c r="L1841" s="1644" t="s">
        <v>53</v>
      </c>
      <c r="M1841" s="1653"/>
      <c r="N1841" s="1634"/>
      <c r="O1841" s="1633" t="s">
        <v>119</v>
      </c>
      <c r="P1841" s="1634"/>
      <c r="Q1841" s="1747" t="s">
        <v>2</v>
      </c>
      <c r="R1841" s="380"/>
      <c r="S1841" s="459"/>
      <c r="T1841" s="459"/>
    </row>
    <row r="1842" spans="1:20" s="12" customFormat="1" ht="18" hidden="1" customHeight="1">
      <c r="A1842" s="380"/>
      <c r="B1842" s="1729"/>
      <c r="C1842" s="1766"/>
      <c r="D1842" s="1767"/>
      <c r="E1842" s="1767"/>
      <c r="F1842" s="1767"/>
      <c r="G1842" s="1767"/>
      <c r="H1842" s="1767"/>
      <c r="I1842" s="1767"/>
      <c r="J1842" s="1767"/>
      <c r="K1842" s="1767"/>
      <c r="L1842" s="1734"/>
      <c r="M1842" s="1735"/>
      <c r="N1842" s="1736"/>
      <c r="O1842" s="1768"/>
      <c r="P1842" s="1736"/>
      <c r="Q1842" s="1748"/>
      <c r="R1842" s="380"/>
      <c r="S1842" s="459"/>
      <c r="T1842" s="459"/>
    </row>
    <row r="1843" spans="1:20" s="12" customFormat="1" ht="18" hidden="1" customHeight="1">
      <c r="A1843" s="380"/>
      <c r="B1843" s="257">
        <v>1</v>
      </c>
      <c r="C1843" s="1754" t="s">
        <v>47</v>
      </c>
      <c r="D1843" s="1755"/>
      <c r="E1843" s="1755"/>
      <c r="F1843" s="1755"/>
      <c r="G1843" s="1755"/>
      <c r="H1843" s="1755"/>
      <c r="I1843" s="1755"/>
      <c r="J1843" s="1755"/>
      <c r="K1843" s="1755"/>
      <c r="L1843" s="138" t="s">
        <v>45</v>
      </c>
      <c r="M1843" s="1752"/>
      <c r="N1843" s="1753"/>
      <c r="O1843" s="1756" t="e">
        <f>#REF!*$K$1839</f>
        <v>#REF!</v>
      </c>
      <c r="P1843" s="1757"/>
      <c r="Q1843" s="322"/>
      <c r="R1843" s="380"/>
      <c r="S1843" s="459"/>
      <c r="T1843" s="459"/>
    </row>
    <row r="1844" spans="1:20" s="12" customFormat="1" ht="18" hidden="1" customHeight="1">
      <c r="A1844" s="380"/>
      <c r="B1844" s="257" t="s">
        <v>13</v>
      </c>
      <c r="C1844" s="1754" t="s">
        <v>48</v>
      </c>
      <c r="D1844" s="1755"/>
      <c r="E1844" s="1755"/>
      <c r="F1844" s="1755"/>
      <c r="G1844" s="1755"/>
      <c r="H1844" s="1755"/>
      <c r="I1844" s="1755"/>
      <c r="J1844" s="1755"/>
      <c r="K1844" s="1755"/>
      <c r="L1844" s="138" t="s">
        <v>45</v>
      </c>
      <c r="M1844" s="1752"/>
      <c r="N1844" s="1753"/>
      <c r="O1844" s="1756" t="e">
        <f>#REF!*$K$1839</f>
        <v>#REF!</v>
      </c>
      <c r="P1844" s="1757"/>
      <c r="Q1844" s="322"/>
      <c r="R1844" s="380"/>
      <c r="S1844" s="459"/>
      <c r="T1844" s="459"/>
    </row>
    <row r="1845" spans="1:20" s="12" customFormat="1" ht="18" hidden="1" customHeight="1">
      <c r="A1845" s="380"/>
      <c r="B1845" s="257">
        <v>2</v>
      </c>
      <c r="C1845" s="1754" t="s">
        <v>49</v>
      </c>
      <c r="D1845" s="1755"/>
      <c r="E1845" s="1755"/>
      <c r="F1845" s="1755"/>
      <c r="G1845" s="1755"/>
      <c r="H1845" s="1755"/>
      <c r="I1845" s="1755"/>
      <c r="J1845" s="1755"/>
      <c r="K1845" s="1755"/>
      <c r="L1845" s="138" t="s">
        <v>22</v>
      </c>
      <c r="M1845" s="1752"/>
      <c r="N1845" s="1753"/>
      <c r="O1845" s="1756" t="e">
        <f>#REF!*$K$1839</f>
        <v>#REF!</v>
      </c>
      <c r="P1845" s="1757"/>
      <c r="Q1845" s="322"/>
      <c r="R1845" s="380"/>
      <c r="S1845" s="459"/>
      <c r="T1845" s="459"/>
    </row>
    <row r="1846" spans="1:20" s="12" customFormat="1" ht="18" hidden="1" customHeight="1">
      <c r="A1846" s="380"/>
      <c r="B1846" s="257" t="s">
        <v>50</v>
      </c>
      <c r="C1846" s="1754" t="s">
        <v>48</v>
      </c>
      <c r="D1846" s="1755"/>
      <c r="E1846" s="1755"/>
      <c r="F1846" s="1755"/>
      <c r="G1846" s="1755"/>
      <c r="H1846" s="1755"/>
      <c r="I1846" s="1755"/>
      <c r="J1846" s="1755"/>
      <c r="K1846" s="1755"/>
      <c r="L1846" s="138" t="s">
        <v>22</v>
      </c>
      <c r="M1846" s="1752"/>
      <c r="N1846" s="1753"/>
      <c r="O1846" s="1756" t="e">
        <f>#REF!*$K$1839</f>
        <v>#REF!</v>
      </c>
      <c r="P1846" s="1757"/>
      <c r="Q1846" s="322"/>
      <c r="R1846" s="380"/>
      <c r="S1846" s="459"/>
      <c r="T1846" s="459"/>
    </row>
    <row r="1847" spans="1:20" s="12" customFormat="1" ht="18" hidden="1" customHeight="1">
      <c r="A1847" s="380"/>
      <c r="B1847" s="257">
        <v>3</v>
      </c>
      <c r="C1847" s="1754" t="s">
        <v>51</v>
      </c>
      <c r="D1847" s="1755"/>
      <c r="E1847" s="1755"/>
      <c r="F1847" s="1755"/>
      <c r="G1847" s="1755"/>
      <c r="H1847" s="1755"/>
      <c r="I1847" s="1755"/>
      <c r="J1847" s="1755"/>
      <c r="K1847" s="1755"/>
      <c r="L1847" s="138" t="s">
        <v>46</v>
      </c>
      <c r="M1847" s="1752"/>
      <c r="N1847" s="1753"/>
      <c r="O1847" s="1756" t="e">
        <f>#REF!*$K$1839</f>
        <v>#REF!</v>
      </c>
      <c r="P1847" s="1757"/>
      <c r="Q1847" s="322"/>
      <c r="R1847" s="380"/>
      <c r="S1847" s="459"/>
      <c r="T1847" s="459"/>
    </row>
    <row r="1848" spans="1:20" s="12" customFormat="1" ht="18" hidden="1" customHeight="1">
      <c r="A1848" s="380"/>
      <c r="B1848" s="257" t="s">
        <v>52</v>
      </c>
      <c r="C1848" s="1754" t="s">
        <v>48</v>
      </c>
      <c r="D1848" s="1755"/>
      <c r="E1848" s="1755"/>
      <c r="F1848" s="1755"/>
      <c r="G1848" s="1755"/>
      <c r="H1848" s="1755"/>
      <c r="I1848" s="1755"/>
      <c r="J1848" s="1755"/>
      <c r="K1848" s="1755"/>
      <c r="L1848" s="138" t="s">
        <v>46</v>
      </c>
      <c r="M1848" s="1752"/>
      <c r="N1848" s="1753"/>
      <c r="O1848" s="1756" t="e">
        <f>#REF!*$K$1839</f>
        <v>#REF!</v>
      </c>
      <c r="P1848" s="1757"/>
      <c r="Q1848" s="322"/>
      <c r="R1848" s="380"/>
      <c r="S1848" s="459"/>
      <c r="T1848" s="459"/>
    </row>
    <row r="1849" spans="1:20" hidden="1">
      <c r="B1849" s="1758"/>
      <c r="C1849" s="1759"/>
      <c r="D1849" s="1759"/>
      <c r="E1849" s="1759"/>
      <c r="F1849" s="1759"/>
      <c r="G1849" s="1759"/>
      <c r="H1849" s="1759"/>
      <c r="I1849" s="1759"/>
      <c r="J1849" s="1759"/>
      <c r="K1849" s="1759"/>
      <c r="L1849" s="1759"/>
      <c r="M1849" s="1759"/>
      <c r="N1849" s="1760"/>
      <c r="O1849" s="1750" t="e">
        <f>SUM(O1843:P1848)</f>
        <v>#REF!</v>
      </c>
      <c r="P1849" s="1751"/>
      <c r="Q1849" s="47"/>
    </row>
    <row r="1850" spans="1:20" ht="5.25" hidden="1" customHeight="1"/>
    <row r="1851" spans="1:20" ht="20.25" hidden="1" customHeight="1">
      <c r="B1851" s="1720" t="s">
        <v>6</v>
      </c>
      <c r="C1851" s="1721"/>
      <c r="D1851" s="1721"/>
      <c r="E1851" s="1721"/>
      <c r="F1851" s="1721"/>
      <c r="G1851" s="1721"/>
      <c r="H1851" s="1721"/>
      <c r="I1851" s="1721"/>
      <c r="J1851" s="1721"/>
      <c r="K1851" s="1721"/>
      <c r="L1851" s="1721"/>
      <c r="M1851" s="1721"/>
      <c r="N1851" s="1721"/>
      <c r="O1851" s="1721"/>
      <c r="P1851" s="1721"/>
      <c r="Q1851" s="1722"/>
    </row>
    <row r="1852" spans="1:20" hidden="1">
      <c r="B1852" s="430" t="str">
        <f>B117</f>
        <v>FAPESP,  SETEMBRO DE 2015</v>
      </c>
    </row>
    <row r="1853" spans="1:20" hidden="1"/>
    <row r="1854" spans="1:20" hidden="1"/>
    <row r="1855" spans="1:20" hidden="1"/>
    <row r="1856" spans="1:20"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sheetData>
  <sheetProtection algorithmName="SHA-512" hashValue="N863OrNPa1jKUpPWu7O7YDyv/jP8GuA0afMebUQGkne65eMRqMrQHeC2ZZl1rXC8f4YaNAbcin0Ht/Cg5RMdcg==" saltValue="V9XzNDJFh2w6JPzkTB5IxQ==" spinCount="100000" sheet="1" objects="1" scenarios="1"/>
  <mergeCells count="2884">
    <mergeCell ref="C946:K946"/>
    <mergeCell ref="C947:K947"/>
    <mergeCell ref="C948:K948"/>
    <mergeCell ref="C949:K949"/>
    <mergeCell ref="C950:K950"/>
    <mergeCell ref="C951:K951"/>
    <mergeCell ref="C952:K952"/>
    <mergeCell ref="C953:K953"/>
    <mergeCell ref="C954:K954"/>
    <mergeCell ref="C955:K955"/>
    <mergeCell ref="C958:K958"/>
    <mergeCell ref="C718:K718"/>
    <mergeCell ref="C719:K719"/>
    <mergeCell ref="C720:K720"/>
    <mergeCell ref="C721:K721"/>
    <mergeCell ref="C722:K722"/>
    <mergeCell ref="C723:K723"/>
    <mergeCell ref="C724:K724"/>
    <mergeCell ref="C725:K725"/>
    <mergeCell ref="C726:K726"/>
    <mergeCell ref="C727:K727"/>
    <mergeCell ref="C728:K728"/>
    <mergeCell ref="C729:K729"/>
    <mergeCell ref="C730:K730"/>
    <mergeCell ref="C733:K733"/>
    <mergeCell ref="C942:K942"/>
    <mergeCell ref="C943:K943"/>
    <mergeCell ref="C944:K944"/>
    <mergeCell ref="B899:Q899"/>
    <mergeCell ref="O900:Q900"/>
    <mergeCell ref="C892:K892"/>
    <mergeCell ref="M892:N892"/>
    <mergeCell ref="O892:P892"/>
    <mergeCell ref="C893:K893"/>
    <mergeCell ref="M893:N893"/>
    <mergeCell ref="O893:P893"/>
    <mergeCell ref="C894:K894"/>
    <mergeCell ref="M894:N894"/>
    <mergeCell ref="O894:P894"/>
    <mergeCell ref="C895:K895"/>
    <mergeCell ref="M895:N895"/>
    <mergeCell ref="O895:P895"/>
    <mergeCell ref="C896:K896"/>
    <mergeCell ref="M896:N896"/>
    <mergeCell ref="O896:P896"/>
    <mergeCell ref="C897:K897"/>
    <mergeCell ref="M897:N897"/>
    <mergeCell ref="O897:P897"/>
    <mergeCell ref="C886:K886"/>
    <mergeCell ref="M886:N886"/>
    <mergeCell ref="O886:P886"/>
    <mergeCell ref="C887:K887"/>
    <mergeCell ref="M887:N887"/>
    <mergeCell ref="O887:P887"/>
    <mergeCell ref="C888:K888"/>
    <mergeCell ref="M888:N888"/>
    <mergeCell ref="O888:P888"/>
    <mergeCell ref="C889:K889"/>
    <mergeCell ref="M889:N889"/>
    <mergeCell ref="O889:P889"/>
    <mergeCell ref="C890:K890"/>
    <mergeCell ref="M890:N890"/>
    <mergeCell ref="O890:P890"/>
    <mergeCell ref="C891:K891"/>
    <mergeCell ref="M891:N891"/>
    <mergeCell ref="O891:P891"/>
    <mergeCell ref="C880:K880"/>
    <mergeCell ref="M880:N880"/>
    <mergeCell ref="O880:P880"/>
    <mergeCell ref="C881:K881"/>
    <mergeCell ref="M881:N881"/>
    <mergeCell ref="O881:P881"/>
    <mergeCell ref="C882:K882"/>
    <mergeCell ref="M882:N882"/>
    <mergeCell ref="O882:P882"/>
    <mergeCell ref="C883:K883"/>
    <mergeCell ref="M883:N883"/>
    <mergeCell ref="O883:P883"/>
    <mergeCell ref="C884:K884"/>
    <mergeCell ref="M884:N884"/>
    <mergeCell ref="O884:P884"/>
    <mergeCell ref="C885:K885"/>
    <mergeCell ref="M885:N885"/>
    <mergeCell ref="O885:P885"/>
    <mergeCell ref="C874:K874"/>
    <mergeCell ref="M874:N874"/>
    <mergeCell ref="O874:P874"/>
    <mergeCell ref="C875:K875"/>
    <mergeCell ref="M875:N875"/>
    <mergeCell ref="O875:P875"/>
    <mergeCell ref="C876:K876"/>
    <mergeCell ref="M876:N876"/>
    <mergeCell ref="O876:P876"/>
    <mergeCell ref="C877:K877"/>
    <mergeCell ref="M877:N877"/>
    <mergeCell ref="O877:P877"/>
    <mergeCell ref="C878:K878"/>
    <mergeCell ref="M878:N878"/>
    <mergeCell ref="O878:P878"/>
    <mergeCell ref="C879:K879"/>
    <mergeCell ref="M879:N879"/>
    <mergeCell ref="O879:P879"/>
    <mergeCell ref="C868:K868"/>
    <mergeCell ref="M868:N868"/>
    <mergeCell ref="O868:P868"/>
    <mergeCell ref="C869:K869"/>
    <mergeCell ref="M869:N869"/>
    <mergeCell ref="O869:P869"/>
    <mergeCell ref="C870:K870"/>
    <mergeCell ref="M870:N870"/>
    <mergeCell ref="O870:P870"/>
    <mergeCell ref="C871:K871"/>
    <mergeCell ref="M871:N871"/>
    <mergeCell ref="O871:P871"/>
    <mergeCell ref="C872:K872"/>
    <mergeCell ref="M872:N872"/>
    <mergeCell ref="O872:P872"/>
    <mergeCell ref="C873:K873"/>
    <mergeCell ref="M873:N873"/>
    <mergeCell ref="O873:P873"/>
    <mergeCell ref="C862:K862"/>
    <mergeCell ref="M862:N862"/>
    <mergeCell ref="O862:P862"/>
    <mergeCell ref="C863:K863"/>
    <mergeCell ref="M863:N863"/>
    <mergeCell ref="O863:P863"/>
    <mergeCell ref="C864:K864"/>
    <mergeCell ref="M864:N864"/>
    <mergeCell ref="O864:P864"/>
    <mergeCell ref="C865:K865"/>
    <mergeCell ref="M865:N865"/>
    <mergeCell ref="O865:P865"/>
    <mergeCell ref="C866:K866"/>
    <mergeCell ref="M866:N866"/>
    <mergeCell ref="O866:P866"/>
    <mergeCell ref="C867:K867"/>
    <mergeCell ref="M867:N867"/>
    <mergeCell ref="O867:P867"/>
    <mergeCell ref="C856:K856"/>
    <mergeCell ref="M856:N856"/>
    <mergeCell ref="O856:P856"/>
    <mergeCell ref="C857:K857"/>
    <mergeCell ref="M857:N857"/>
    <mergeCell ref="O857:P857"/>
    <mergeCell ref="C858:K858"/>
    <mergeCell ref="M858:N858"/>
    <mergeCell ref="O858:P858"/>
    <mergeCell ref="C859:K859"/>
    <mergeCell ref="M859:N859"/>
    <mergeCell ref="O859:P859"/>
    <mergeCell ref="C860:K860"/>
    <mergeCell ref="M860:N860"/>
    <mergeCell ref="O860:P860"/>
    <mergeCell ref="C861:K861"/>
    <mergeCell ref="M861:N861"/>
    <mergeCell ref="O861:P861"/>
    <mergeCell ref="C850:K850"/>
    <mergeCell ref="M850:N850"/>
    <mergeCell ref="O850:P850"/>
    <mergeCell ref="C851:K851"/>
    <mergeCell ref="M851:N851"/>
    <mergeCell ref="O851:P851"/>
    <mergeCell ref="C852:K852"/>
    <mergeCell ref="M852:N852"/>
    <mergeCell ref="O852:P852"/>
    <mergeCell ref="C853:K853"/>
    <mergeCell ref="M853:N853"/>
    <mergeCell ref="O853:P853"/>
    <mergeCell ref="C854:K854"/>
    <mergeCell ref="M854:N854"/>
    <mergeCell ref="O854:P854"/>
    <mergeCell ref="C855:K855"/>
    <mergeCell ref="M855:N855"/>
    <mergeCell ref="O855:P855"/>
    <mergeCell ref="C841:K841"/>
    <mergeCell ref="M841:N841"/>
    <mergeCell ref="O841:P841"/>
    <mergeCell ref="C842:K842"/>
    <mergeCell ref="M842:N842"/>
    <mergeCell ref="O842:P842"/>
    <mergeCell ref="C843:K843"/>
    <mergeCell ref="M843:N843"/>
    <mergeCell ref="O843:P843"/>
    <mergeCell ref="B845:Q845"/>
    <mergeCell ref="O846:Q846"/>
    <mergeCell ref="B848:B849"/>
    <mergeCell ref="C848:K849"/>
    <mergeCell ref="L848:L849"/>
    <mergeCell ref="M848:N849"/>
    <mergeCell ref="O848:P849"/>
    <mergeCell ref="Q848:Q849"/>
    <mergeCell ref="C835:K835"/>
    <mergeCell ref="M835:N835"/>
    <mergeCell ref="O835:P835"/>
    <mergeCell ref="C836:K836"/>
    <mergeCell ref="M836:N836"/>
    <mergeCell ref="O836:P836"/>
    <mergeCell ref="C837:K837"/>
    <mergeCell ref="M837:N837"/>
    <mergeCell ref="O837:P837"/>
    <mergeCell ref="C838:K838"/>
    <mergeCell ref="M838:N838"/>
    <mergeCell ref="O838:P838"/>
    <mergeCell ref="C839:K839"/>
    <mergeCell ref="M839:N839"/>
    <mergeCell ref="O839:P839"/>
    <mergeCell ref="C840:K840"/>
    <mergeCell ref="M840:N840"/>
    <mergeCell ref="O840:P840"/>
    <mergeCell ref="C829:K829"/>
    <mergeCell ref="M829:N829"/>
    <mergeCell ref="O829:P829"/>
    <mergeCell ref="C830:K830"/>
    <mergeCell ref="M830:N830"/>
    <mergeCell ref="O830:P830"/>
    <mergeCell ref="C831:K831"/>
    <mergeCell ref="M831:N831"/>
    <mergeCell ref="O831:P831"/>
    <mergeCell ref="C832:K832"/>
    <mergeCell ref="M832:N832"/>
    <mergeCell ref="O832:P832"/>
    <mergeCell ref="C833:K833"/>
    <mergeCell ref="M833:N833"/>
    <mergeCell ref="O833:P833"/>
    <mergeCell ref="C834:K834"/>
    <mergeCell ref="M834:N834"/>
    <mergeCell ref="O834:P834"/>
    <mergeCell ref="C823:K823"/>
    <mergeCell ref="M823:N823"/>
    <mergeCell ref="O823:P823"/>
    <mergeCell ref="C824:K824"/>
    <mergeCell ref="M824:N824"/>
    <mergeCell ref="O824:P824"/>
    <mergeCell ref="C825:K825"/>
    <mergeCell ref="M825:N825"/>
    <mergeCell ref="O825:P825"/>
    <mergeCell ref="C826:K826"/>
    <mergeCell ref="M826:N826"/>
    <mergeCell ref="O826:P826"/>
    <mergeCell ref="C827:K827"/>
    <mergeCell ref="M827:N827"/>
    <mergeCell ref="O827:P827"/>
    <mergeCell ref="C828:K828"/>
    <mergeCell ref="M828:N828"/>
    <mergeCell ref="O828:P828"/>
    <mergeCell ref="C817:K817"/>
    <mergeCell ref="M817:N817"/>
    <mergeCell ref="O817:P817"/>
    <mergeCell ref="C818:K818"/>
    <mergeCell ref="M818:N818"/>
    <mergeCell ref="O818:P818"/>
    <mergeCell ref="C819:K819"/>
    <mergeCell ref="M819:N819"/>
    <mergeCell ref="O819:P819"/>
    <mergeCell ref="C820:K820"/>
    <mergeCell ref="M820:N820"/>
    <mergeCell ref="O820:P820"/>
    <mergeCell ref="C821:K821"/>
    <mergeCell ref="M821:N821"/>
    <mergeCell ref="O821:P821"/>
    <mergeCell ref="C822:K822"/>
    <mergeCell ref="M822:N822"/>
    <mergeCell ref="O822:P822"/>
    <mergeCell ref="C811:K811"/>
    <mergeCell ref="M811:N811"/>
    <mergeCell ref="O811:P811"/>
    <mergeCell ref="C812:K812"/>
    <mergeCell ref="M812:N812"/>
    <mergeCell ref="O812:P812"/>
    <mergeCell ref="C813:K813"/>
    <mergeCell ref="M813:N813"/>
    <mergeCell ref="O813:P813"/>
    <mergeCell ref="C814:K814"/>
    <mergeCell ref="M814:N814"/>
    <mergeCell ref="O814:P814"/>
    <mergeCell ref="C815:K815"/>
    <mergeCell ref="M815:N815"/>
    <mergeCell ref="O815:P815"/>
    <mergeCell ref="C816:K816"/>
    <mergeCell ref="M816:N816"/>
    <mergeCell ref="O816:P816"/>
    <mergeCell ref="C805:K805"/>
    <mergeCell ref="M805:N805"/>
    <mergeCell ref="O805:P805"/>
    <mergeCell ref="C806:K806"/>
    <mergeCell ref="M806:N806"/>
    <mergeCell ref="O806:P806"/>
    <mergeCell ref="C807:K807"/>
    <mergeCell ref="M807:N807"/>
    <mergeCell ref="O807:P807"/>
    <mergeCell ref="C808:K808"/>
    <mergeCell ref="M808:N808"/>
    <mergeCell ref="O808:P808"/>
    <mergeCell ref="C809:K809"/>
    <mergeCell ref="M809:N809"/>
    <mergeCell ref="O809:P809"/>
    <mergeCell ref="C810:K810"/>
    <mergeCell ref="M810:N810"/>
    <mergeCell ref="O810:P810"/>
    <mergeCell ref="C799:K799"/>
    <mergeCell ref="M799:N799"/>
    <mergeCell ref="O799:P799"/>
    <mergeCell ref="C800:K800"/>
    <mergeCell ref="M800:N800"/>
    <mergeCell ref="O800:P800"/>
    <mergeCell ref="C801:K801"/>
    <mergeCell ref="M801:N801"/>
    <mergeCell ref="O801:P801"/>
    <mergeCell ref="C802:K802"/>
    <mergeCell ref="M802:N802"/>
    <mergeCell ref="O802:P802"/>
    <mergeCell ref="C803:K803"/>
    <mergeCell ref="M803:N803"/>
    <mergeCell ref="O803:P803"/>
    <mergeCell ref="C804:K804"/>
    <mergeCell ref="M804:N804"/>
    <mergeCell ref="O804:P804"/>
    <mergeCell ref="B791:Q791"/>
    <mergeCell ref="O792:Q792"/>
    <mergeCell ref="B794:B795"/>
    <mergeCell ref="C794:K795"/>
    <mergeCell ref="L794:L795"/>
    <mergeCell ref="M794:N795"/>
    <mergeCell ref="O794:P795"/>
    <mergeCell ref="Q794:Q795"/>
    <mergeCell ref="C796:K796"/>
    <mergeCell ref="M796:N796"/>
    <mergeCell ref="O796:P796"/>
    <mergeCell ref="C797:K797"/>
    <mergeCell ref="M797:N797"/>
    <mergeCell ref="O797:P797"/>
    <mergeCell ref="C798:K798"/>
    <mergeCell ref="M798:N798"/>
    <mergeCell ref="O798:P798"/>
    <mergeCell ref="C784:K784"/>
    <mergeCell ref="M784:N784"/>
    <mergeCell ref="O784:P784"/>
    <mergeCell ref="C785:K785"/>
    <mergeCell ref="M785:N785"/>
    <mergeCell ref="O785:P785"/>
    <mergeCell ref="C786:K786"/>
    <mergeCell ref="M786:N786"/>
    <mergeCell ref="O786:P786"/>
    <mergeCell ref="C787:K787"/>
    <mergeCell ref="M787:N787"/>
    <mergeCell ref="O787:P787"/>
    <mergeCell ref="C788:K788"/>
    <mergeCell ref="M788:N788"/>
    <mergeCell ref="O788:P788"/>
    <mergeCell ref="C789:K789"/>
    <mergeCell ref="M789:N789"/>
    <mergeCell ref="O789:P789"/>
    <mergeCell ref="C778:K778"/>
    <mergeCell ref="M778:N778"/>
    <mergeCell ref="O778:P778"/>
    <mergeCell ref="C779:K779"/>
    <mergeCell ref="M779:N779"/>
    <mergeCell ref="O779:P779"/>
    <mergeCell ref="C780:K780"/>
    <mergeCell ref="M780:N780"/>
    <mergeCell ref="O780:P780"/>
    <mergeCell ref="C781:K781"/>
    <mergeCell ref="M781:N781"/>
    <mergeCell ref="O781:P781"/>
    <mergeCell ref="C782:K782"/>
    <mergeCell ref="M782:N782"/>
    <mergeCell ref="O782:P782"/>
    <mergeCell ref="C783:K783"/>
    <mergeCell ref="M783:N783"/>
    <mergeCell ref="O783:P783"/>
    <mergeCell ref="C772:K772"/>
    <mergeCell ref="M772:N772"/>
    <mergeCell ref="O772:P772"/>
    <mergeCell ref="C773:K773"/>
    <mergeCell ref="M773:N773"/>
    <mergeCell ref="O773:P773"/>
    <mergeCell ref="C774:K774"/>
    <mergeCell ref="M774:N774"/>
    <mergeCell ref="O774:P774"/>
    <mergeCell ref="C775:K775"/>
    <mergeCell ref="M775:N775"/>
    <mergeCell ref="O775:P775"/>
    <mergeCell ref="C776:K776"/>
    <mergeCell ref="M776:N776"/>
    <mergeCell ref="O776:P776"/>
    <mergeCell ref="C777:K777"/>
    <mergeCell ref="M777:N777"/>
    <mergeCell ref="O777:P777"/>
    <mergeCell ref="C766:K766"/>
    <mergeCell ref="M766:N766"/>
    <mergeCell ref="O766:P766"/>
    <mergeCell ref="C767:K767"/>
    <mergeCell ref="M767:N767"/>
    <mergeCell ref="O767:P767"/>
    <mergeCell ref="C768:K768"/>
    <mergeCell ref="M768:N768"/>
    <mergeCell ref="O768:P768"/>
    <mergeCell ref="C769:K769"/>
    <mergeCell ref="M769:N769"/>
    <mergeCell ref="O769:P769"/>
    <mergeCell ref="C770:K770"/>
    <mergeCell ref="M770:N770"/>
    <mergeCell ref="O770:P770"/>
    <mergeCell ref="C771:K771"/>
    <mergeCell ref="M771:N771"/>
    <mergeCell ref="O771:P771"/>
    <mergeCell ref="C760:K760"/>
    <mergeCell ref="M760:N760"/>
    <mergeCell ref="O760:P760"/>
    <mergeCell ref="C761:K761"/>
    <mergeCell ref="M761:N761"/>
    <mergeCell ref="O761:P761"/>
    <mergeCell ref="C762:K762"/>
    <mergeCell ref="M762:N762"/>
    <mergeCell ref="O762:P762"/>
    <mergeCell ref="C763:K763"/>
    <mergeCell ref="M763:N763"/>
    <mergeCell ref="O763:P763"/>
    <mergeCell ref="C764:K764"/>
    <mergeCell ref="M764:N764"/>
    <mergeCell ref="O764:P764"/>
    <mergeCell ref="C765:K765"/>
    <mergeCell ref="M765:N765"/>
    <mergeCell ref="O765:P765"/>
    <mergeCell ref="C754:K754"/>
    <mergeCell ref="M754:N754"/>
    <mergeCell ref="O754:P754"/>
    <mergeCell ref="C755:K755"/>
    <mergeCell ref="M755:N755"/>
    <mergeCell ref="O755:P755"/>
    <mergeCell ref="C756:K756"/>
    <mergeCell ref="M756:N756"/>
    <mergeCell ref="O756:P756"/>
    <mergeCell ref="C757:K757"/>
    <mergeCell ref="M757:N757"/>
    <mergeCell ref="O757:P757"/>
    <mergeCell ref="C758:K758"/>
    <mergeCell ref="M758:N758"/>
    <mergeCell ref="O758:P758"/>
    <mergeCell ref="C759:K759"/>
    <mergeCell ref="M759:N759"/>
    <mergeCell ref="O759:P759"/>
    <mergeCell ref="C748:K748"/>
    <mergeCell ref="M748:N748"/>
    <mergeCell ref="O748:P748"/>
    <mergeCell ref="C749:K749"/>
    <mergeCell ref="M749:N749"/>
    <mergeCell ref="O749:P749"/>
    <mergeCell ref="C750:K750"/>
    <mergeCell ref="M750:N750"/>
    <mergeCell ref="O750:P750"/>
    <mergeCell ref="C751:K751"/>
    <mergeCell ref="M751:N751"/>
    <mergeCell ref="O751:P751"/>
    <mergeCell ref="C752:K752"/>
    <mergeCell ref="M752:N752"/>
    <mergeCell ref="O752:P752"/>
    <mergeCell ref="C753:K753"/>
    <mergeCell ref="M753:N753"/>
    <mergeCell ref="O753:P753"/>
    <mergeCell ref="C742:K742"/>
    <mergeCell ref="M742:N742"/>
    <mergeCell ref="O742:P742"/>
    <mergeCell ref="C743:K743"/>
    <mergeCell ref="M743:N743"/>
    <mergeCell ref="O743:P743"/>
    <mergeCell ref="C744:K744"/>
    <mergeCell ref="M744:N744"/>
    <mergeCell ref="O744:P744"/>
    <mergeCell ref="C745:K745"/>
    <mergeCell ref="M745:N745"/>
    <mergeCell ref="O745:P745"/>
    <mergeCell ref="C746:K746"/>
    <mergeCell ref="M746:N746"/>
    <mergeCell ref="O746:P746"/>
    <mergeCell ref="C747:K747"/>
    <mergeCell ref="M747:N747"/>
    <mergeCell ref="O747:P747"/>
    <mergeCell ref="C732:K732"/>
    <mergeCell ref="M732:N732"/>
    <mergeCell ref="O732:P732"/>
    <mergeCell ref="O733:P733"/>
    <mergeCell ref="C734:K734"/>
    <mergeCell ref="M734:N734"/>
    <mergeCell ref="O734:P734"/>
    <mergeCell ref="C735:K735"/>
    <mergeCell ref="M735:N735"/>
    <mergeCell ref="O735:P735"/>
    <mergeCell ref="B737:Q737"/>
    <mergeCell ref="O738:Q738"/>
    <mergeCell ref="B740:B741"/>
    <mergeCell ref="C740:K741"/>
    <mergeCell ref="L740:L741"/>
    <mergeCell ref="M740:N741"/>
    <mergeCell ref="O740:P741"/>
    <mergeCell ref="Q740:Q741"/>
    <mergeCell ref="M733:N733"/>
    <mergeCell ref="O717:P717"/>
    <mergeCell ref="O718:P718"/>
    <mergeCell ref="O719:P719"/>
    <mergeCell ref="O720:P720"/>
    <mergeCell ref="O721:P721"/>
    <mergeCell ref="O722:P722"/>
    <mergeCell ref="O723:P723"/>
    <mergeCell ref="O724:P724"/>
    <mergeCell ref="O725:P725"/>
    <mergeCell ref="O726:P726"/>
    <mergeCell ref="O727:P727"/>
    <mergeCell ref="O728:P728"/>
    <mergeCell ref="O729:P729"/>
    <mergeCell ref="O730:P730"/>
    <mergeCell ref="C731:K731"/>
    <mergeCell ref="M731:N731"/>
    <mergeCell ref="O731:P731"/>
    <mergeCell ref="M727:N727"/>
    <mergeCell ref="M728:N728"/>
    <mergeCell ref="M729:N729"/>
    <mergeCell ref="M730:N730"/>
    <mergeCell ref="M723:N723"/>
    <mergeCell ref="M724:N724"/>
    <mergeCell ref="M725:N725"/>
    <mergeCell ref="M726:N726"/>
    <mergeCell ref="M717:N717"/>
    <mergeCell ref="M718:N718"/>
    <mergeCell ref="M719:N719"/>
    <mergeCell ref="M720:N720"/>
    <mergeCell ref="M721:N721"/>
    <mergeCell ref="M722:N722"/>
    <mergeCell ref="C717:K717"/>
    <mergeCell ref="C711:K711"/>
    <mergeCell ref="M711:N711"/>
    <mergeCell ref="O711:P711"/>
    <mergeCell ref="C712:K712"/>
    <mergeCell ref="M712:N712"/>
    <mergeCell ref="O712:P712"/>
    <mergeCell ref="C713:K713"/>
    <mergeCell ref="M713:N713"/>
    <mergeCell ref="O713:P713"/>
    <mergeCell ref="C714:K714"/>
    <mergeCell ref="M714:N714"/>
    <mergeCell ref="O714:P714"/>
    <mergeCell ref="C715:K715"/>
    <mergeCell ref="M715:N715"/>
    <mergeCell ref="O715:P715"/>
    <mergeCell ref="C716:K716"/>
    <mergeCell ref="M716:N716"/>
    <mergeCell ref="O716:P716"/>
    <mergeCell ref="C705:K705"/>
    <mergeCell ref="M705:N705"/>
    <mergeCell ref="O705:P705"/>
    <mergeCell ref="C706:K706"/>
    <mergeCell ref="M706:N706"/>
    <mergeCell ref="O706:P706"/>
    <mergeCell ref="C707:K707"/>
    <mergeCell ref="M707:N707"/>
    <mergeCell ref="O707:P707"/>
    <mergeCell ref="C708:K708"/>
    <mergeCell ref="M708:N708"/>
    <mergeCell ref="O708:P708"/>
    <mergeCell ref="C709:K709"/>
    <mergeCell ref="M709:N709"/>
    <mergeCell ref="O709:P709"/>
    <mergeCell ref="C710:K710"/>
    <mergeCell ref="M710:N710"/>
    <mergeCell ref="O710:P710"/>
    <mergeCell ref="C699:K699"/>
    <mergeCell ref="M699:N699"/>
    <mergeCell ref="O699:P699"/>
    <mergeCell ref="C700:K700"/>
    <mergeCell ref="M700:N700"/>
    <mergeCell ref="O700:P700"/>
    <mergeCell ref="C701:K701"/>
    <mergeCell ref="M701:N701"/>
    <mergeCell ref="O701:P701"/>
    <mergeCell ref="C702:K702"/>
    <mergeCell ref="M702:N702"/>
    <mergeCell ref="O702:P702"/>
    <mergeCell ref="C703:K703"/>
    <mergeCell ref="M703:N703"/>
    <mergeCell ref="O703:P703"/>
    <mergeCell ref="C704:K704"/>
    <mergeCell ref="M704:N704"/>
    <mergeCell ref="O704:P704"/>
    <mergeCell ref="O677:Q677"/>
    <mergeCell ref="E683:Q683"/>
    <mergeCell ref="D685:F685"/>
    <mergeCell ref="B693:C693"/>
    <mergeCell ref="D693:F693"/>
    <mergeCell ref="B695:B696"/>
    <mergeCell ref="C695:K696"/>
    <mergeCell ref="L695:L696"/>
    <mergeCell ref="M695:N696"/>
    <mergeCell ref="O695:P696"/>
    <mergeCell ref="Q695:Q696"/>
    <mergeCell ref="C697:K697"/>
    <mergeCell ref="M697:N697"/>
    <mergeCell ref="O697:P697"/>
    <mergeCell ref="C698:K698"/>
    <mergeCell ref="M698:N698"/>
    <mergeCell ref="O698:P698"/>
    <mergeCell ref="O109:P109"/>
    <mergeCell ref="C108:K108"/>
    <mergeCell ref="M108:N108"/>
    <mergeCell ref="O108:P108"/>
    <mergeCell ref="C106:K106"/>
    <mergeCell ref="M106:N106"/>
    <mergeCell ref="O106:P106"/>
    <mergeCell ref="M75:N75"/>
    <mergeCell ref="M78:N78"/>
    <mergeCell ref="C79:K79"/>
    <mergeCell ref="M89:N89"/>
    <mergeCell ref="C82:K82"/>
    <mergeCell ref="C80:K80"/>
    <mergeCell ref="O80:P80"/>
    <mergeCell ref="M100:N100"/>
    <mergeCell ref="O100:P100"/>
    <mergeCell ref="M96:N96"/>
    <mergeCell ref="O96:P96"/>
    <mergeCell ref="C97:K97"/>
    <mergeCell ref="O98:P98"/>
    <mergeCell ref="C99:K99"/>
    <mergeCell ref="M99:N99"/>
    <mergeCell ref="O99:P99"/>
    <mergeCell ref="C96:K96"/>
    <mergeCell ref="M76:N76"/>
    <mergeCell ref="C77:K77"/>
    <mergeCell ref="O77:P77"/>
    <mergeCell ref="M77:N77"/>
    <mergeCell ref="C78:K78"/>
    <mergeCell ref="O78:P78"/>
    <mergeCell ref="C75:K75"/>
    <mergeCell ref="O75:P75"/>
    <mergeCell ref="E8:Q8"/>
    <mergeCell ref="C107:K107"/>
    <mergeCell ref="M107:N107"/>
    <mergeCell ref="O107:P107"/>
    <mergeCell ref="B116:Q116"/>
    <mergeCell ref="C111:K111"/>
    <mergeCell ref="M111:N111"/>
    <mergeCell ref="O111:P111"/>
    <mergeCell ref="C112:K112"/>
    <mergeCell ref="M112:N112"/>
    <mergeCell ref="O112:P112"/>
    <mergeCell ref="C113:K113"/>
    <mergeCell ref="M113:N113"/>
    <mergeCell ref="O113:P113"/>
    <mergeCell ref="C104:K104"/>
    <mergeCell ref="M104:N104"/>
    <mergeCell ref="O104:P104"/>
    <mergeCell ref="C105:K105"/>
    <mergeCell ref="M105:N105"/>
    <mergeCell ref="O105:P105"/>
    <mergeCell ref="C103:K103"/>
    <mergeCell ref="M103:N103"/>
    <mergeCell ref="O103:P103"/>
    <mergeCell ref="C100:K100"/>
    <mergeCell ref="O54:P54"/>
    <mergeCell ref="C109:K109"/>
    <mergeCell ref="M109:N109"/>
    <mergeCell ref="O102:P102"/>
    <mergeCell ref="M39:N39"/>
    <mergeCell ref="M40:N40"/>
    <mergeCell ref="O26:P26"/>
    <mergeCell ref="O28:P28"/>
    <mergeCell ref="B119:B120"/>
    <mergeCell ref="C119:K120"/>
    <mergeCell ref="L119:L120"/>
    <mergeCell ref="M80:N80"/>
    <mergeCell ref="O82:P82"/>
    <mergeCell ref="O83:P83"/>
    <mergeCell ref="C1846:K1846"/>
    <mergeCell ref="O1846:P1846"/>
    <mergeCell ref="M1843:N1843"/>
    <mergeCell ref="O117:Q117"/>
    <mergeCell ref="Q1841:Q1842"/>
    <mergeCell ref="B1814:Q1814"/>
    <mergeCell ref="B1815:Q1815"/>
    <mergeCell ref="M88:N88"/>
    <mergeCell ref="M84:N84"/>
    <mergeCell ref="M85:N85"/>
    <mergeCell ref="C90:K90"/>
    <mergeCell ref="M90:N90"/>
    <mergeCell ref="O90:P90"/>
    <mergeCell ref="C91:K91"/>
    <mergeCell ref="M91:N91"/>
    <mergeCell ref="O91:P91"/>
    <mergeCell ref="M86:N86"/>
    <mergeCell ref="O84:P84"/>
    <mergeCell ref="O85:P85"/>
    <mergeCell ref="O87:P87"/>
    <mergeCell ref="C110:K110"/>
    <mergeCell ref="M97:N97"/>
    <mergeCell ref="O97:P97"/>
    <mergeCell ref="C98:K98"/>
    <mergeCell ref="M98:N98"/>
    <mergeCell ref="C124:K124"/>
    <mergeCell ref="B20:B21"/>
    <mergeCell ref="C20:K21"/>
    <mergeCell ref="C26:K26"/>
    <mergeCell ref="C31:K31"/>
    <mergeCell ref="C23:K23"/>
    <mergeCell ref="M24:N24"/>
    <mergeCell ref="D18:F18"/>
    <mergeCell ref="C30:K30"/>
    <mergeCell ref="M110:N110"/>
    <mergeCell ref="O110:P110"/>
    <mergeCell ref="M82:N82"/>
    <mergeCell ref="C1841:K1842"/>
    <mergeCell ref="B1841:B1842"/>
    <mergeCell ref="L1841:L1842"/>
    <mergeCell ref="M1841:N1842"/>
    <mergeCell ref="O1841:P1842"/>
    <mergeCell ref="M81:N81"/>
    <mergeCell ref="M87:N87"/>
    <mergeCell ref="C81:K81"/>
    <mergeCell ref="O81:P81"/>
    <mergeCell ref="C88:K88"/>
    <mergeCell ref="O88:P88"/>
    <mergeCell ref="M83:N83"/>
    <mergeCell ref="C101:K101"/>
    <mergeCell ref="M101:N101"/>
    <mergeCell ref="O101:P101"/>
    <mergeCell ref="C102:K102"/>
    <mergeCell ref="M102:N102"/>
    <mergeCell ref="O79:P79"/>
    <mergeCell ref="M79:N79"/>
    <mergeCell ref="C76:K76"/>
    <mergeCell ref="O76:P76"/>
    <mergeCell ref="D10:F10"/>
    <mergeCell ref="C83:K83"/>
    <mergeCell ref="C84:K84"/>
    <mergeCell ref="C85:K85"/>
    <mergeCell ref="C87:K87"/>
    <mergeCell ref="C86:K86"/>
    <mergeCell ref="O86:P86"/>
    <mergeCell ref="C114:K114"/>
    <mergeCell ref="O114:P114"/>
    <mergeCell ref="M114:N114"/>
    <mergeCell ref="C89:K89"/>
    <mergeCell ref="O89:P89"/>
    <mergeCell ref="C92:K92"/>
    <mergeCell ref="M92:N92"/>
    <mergeCell ref="O92:P92"/>
    <mergeCell ref="C93:K93"/>
    <mergeCell ref="M93:N93"/>
    <mergeCell ref="O93:P93"/>
    <mergeCell ref="C94:K94"/>
    <mergeCell ref="M94:N94"/>
    <mergeCell ref="O94:P94"/>
    <mergeCell ref="C95:K95"/>
    <mergeCell ref="M95:N95"/>
    <mergeCell ref="O95:P95"/>
    <mergeCell ref="B18:C18"/>
    <mergeCell ref="O41:P41"/>
    <mergeCell ref="M41:N41"/>
    <mergeCell ref="M27:N27"/>
    <mergeCell ref="M28:N28"/>
    <mergeCell ref="M29:N29"/>
    <mergeCell ref="M30:N30"/>
    <mergeCell ref="M31:N31"/>
    <mergeCell ref="L65:L66"/>
    <mergeCell ref="C68:K68"/>
    <mergeCell ref="O68:P68"/>
    <mergeCell ref="O24:P24"/>
    <mergeCell ref="B1817:Q1817"/>
    <mergeCell ref="C57:K57"/>
    <mergeCell ref="C59:K59"/>
    <mergeCell ref="C34:K34"/>
    <mergeCell ref="O34:P34"/>
    <mergeCell ref="C35:K35"/>
    <mergeCell ref="O35:P35"/>
    <mergeCell ref="C33:K33"/>
    <mergeCell ref="O33:P33"/>
    <mergeCell ref="C29:K29"/>
    <mergeCell ref="O29:P29"/>
    <mergeCell ref="C28:K28"/>
    <mergeCell ref="M57:N57"/>
    <mergeCell ref="M59:N59"/>
    <mergeCell ref="M60:N60"/>
    <mergeCell ref="M67:N67"/>
    <mergeCell ref="C74:K74"/>
    <mergeCell ref="O74:P74"/>
    <mergeCell ref="M74:N74"/>
    <mergeCell ref="C71:K71"/>
    <mergeCell ref="O71:P71"/>
    <mergeCell ref="M71:N71"/>
    <mergeCell ref="B65:B66"/>
    <mergeCell ref="C65:K66"/>
    <mergeCell ref="Q65:Q66"/>
    <mergeCell ref="M65:N66"/>
    <mergeCell ref="O65:P66"/>
    <mergeCell ref="C67:K67"/>
    <mergeCell ref="C69:K69"/>
    <mergeCell ref="O69:P69"/>
    <mergeCell ref="M69:N69"/>
    <mergeCell ref="O70:P70"/>
    <mergeCell ref="M70:N70"/>
    <mergeCell ref="M68:N68"/>
    <mergeCell ref="C70:K70"/>
    <mergeCell ref="O59:P59"/>
    <mergeCell ref="O60:P60"/>
    <mergeCell ref="O36:P36"/>
    <mergeCell ref="O32:P32"/>
    <mergeCell ref="B62:Q62"/>
    <mergeCell ref="O67:P67"/>
    <mergeCell ref="C72:K72"/>
    <mergeCell ref="O72:P72"/>
    <mergeCell ref="M72:N72"/>
    <mergeCell ref="C73:K73"/>
    <mergeCell ref="O73:P73"/>
    <mergeCell ref="M73:N73"/>
    <mergeCell ref="O63:Q63"/>
    <mergeCell ref="O58:P58"/>
    <mergeCell ref="O53:P53"/>
    <mergeCell ref="O55:P55"/>
    <mergeCell ref="M56:N56"/>
    <mergeCell ref="O42:P42"/>
    <mergeCell ref="O43:P43"/>
    <mergeCell ref="O44:P44"/>
    <mergeCell ref="O45:P45"/>
    <mergeCell ref="O46:P46"/>
    <mergeCell ref="O47:P47"/>
    <mergeCell ref="O48:P48"/>
    <mergeCell ref="O49:P49"/>
    <mergeCell ref="O50:P50"/>
    <mergeCell ref="O51:P51"/>
    <mergeCell ref="O52:P52"/>
    <mergeCell ref="M32:N32"/>
    <mergeCell ref="M35:N35"/>
    <mergeCell ref="M37:N37"/>
    <mergeCell ref="M38:N38"/>
    <mergeCell ref="M33:N33"/>
    <mergeCell ref="M34:N34"/>
    <mergeCell ref="C39:K39"/>
    <mergeCell ref="O39:P39"/>
    <mergeCell ref="C40:K40"/>
    <mergeCell ref="O40:P40"/>
    <mergeCell ref="C41:K41"/>
    <mergeCell ref="C37:K37"/>
    <mergeCell ref="O37:P37"/>
    <mergeCell ref="C36:K36"/>
    <mergeCell ref="C38:K38"/>
    <mergeCell ref="M36:N36"/>
    <mergeCell ref="O31:P31"/>
    <mergeCell ref="O1849:P1849"/>
    <mergeCell ref="M1848:N1848"/>
    <mergeCell ref="O2:Q2"/>
    <mergeCell ref="C1847:K1847"/>
    <mergeCell ref="O1847:P1847"/>
    <mergeCell ref="M1846:N1846"/>
    <mergeCell ref="M1847:N1847"/>
    <mergeCell ref="C1848:K1848"/>
    <mergeCell ref="O1848:P1848"/>
    <mergeCell ref="C1845:K1845"/>
    <mergeCell ref="O1845:P1845"/>
    <mergeCell ref="M1845:N1845"/>
    <mergeCell ref="M1844:N1844"/>
    <mergeCell ref="C1844:K1844"/>
    <mergeCell ref="O1844:P1844"/>
    <mergeCell ref="C1843:K1843"/>
    <mergeCell ref="O1843:P1843"/>
    <mergeCell ref="C60:K60"/>
    <mergeCell ref="O38:P38"/>
    <mergeCell ref="M119:N120"/>
    <mergeCell ref="O119:P120"/>
    <mergeCell ref="Q119:Q120"/>
    <mergeCell ref="C121:K121"/>
    <mergeCell ref="M121:N121"/>
    <mergeCell ref="O121:P121"/>
    <mergeCell ref="C122:K122"/>
    <mergeCell ref="M122:N122"/>
    <mergeCell ref="O122:P122"/>
    <mergeCell ref="B1849:N1849"/>
    <mergeCell ref="M123:N123"/>
    <mergeCell ref="O123:P123"/>
    <mergeCell ref="B1851:Q1851"/>
    <mergeCell ref="O57:P57"/>
    <mergeCell ref="C56:K56"/>
    <mergeCell ref="O56:P56"/>
    <mergeCell ref="O30:P30"/>
    <mergeCell ref="M20:N21"/>
    <mergeCell ref="O20:P21"/>
    <mergeCell ref="Q20:Q21"/>
    <mergeCell ref="C24:K24"/>
    <mergeCell ref="C27:K27"/>
    <mergeCell ref="O27:P27"/>
    <mergeCell ref="C25:K25"/>
    <mergeCell ref="C32:K32"/>
    <mergeCell ref="M25:N25"/>
    <mergeCell ref="M26:N26"/>
    <mergeCell ref="C22:K22"/>
    <mergeCell ref="O22:P22"/>
    <mergeCell ref="L20:L21"/>
    <mergeCell ref="O23:P23"/>
    <mergeCell ref="O25:P25"/>
    <mergeCell ref="M22:N22"/>
    <mergeCell ref="M23:N23"/>
    <mergeCell ref="C126:K126"/>
    <mergeCell ref="M126:N126"/>
    <mergeCell ref="O126:P126"/>
    <mergeCell ref="C127:K127"/>
    <mergeCell ref="M127:N127"/>
    <mergeCell ref="O127:P127"/>
    <mergeCell ref="C128:K128"/>
    <mergeCell ref="M128:N128"/>
    <mergeCell ref="O128:P128"/>
    <mergeCell ref="C123:K123"/>
    <mergeCell ref="M124:N124"/>
    <mergeCell ref="O124:P124"/>
    <mergeCell ref="C125:K125"/>
    <mergeCell ref="M125:N125"/>
    <mergeCell ref="O125:P125"/>
    <mergeCell ref="C132:K132"/>
    <mergeCell ref="M132:N132"/>
    <mergeCell ref="O132:P132"/>
    <mergeCell ref="C133:K133"/>
    <mergeCell ref="M133:N133"/>
    <mergeCell ref="O133:P133"/>
    <mergeCell ref="C134:K134"/>
    <mergeCell ref="M134:N134"/>
    <mergeCell ref="O134:P134"/>
    <mergeCell ref="C129:K129"/>
    <mergeCell ref="M129:N129"/>
    <mergeCell ref="O129:P129"/>
    <mergeCell ref="C130:K130"/>
    <mergeCell ref="M130:N130"/>
    <mergeCell ref="O130:P130"/>
    <mergeCell ref="C131:K131"/>
    <mergeCell ref="M131:N131"/>
    <mergeCell ref="O131:P131"/>
    <mergeCell ref="C138:K138"/>
    <mergeCell ref="M138:N138"/>
    <mergeCell ref="O138:P138"/>
    <mergeCell ref="C139:K139"/>
    <mergeCell ref="M139:N139"/>
    <mergeCell ref="O139:P139"/>
    <mergeCell ref="C140:K140"/>
    <mergeCell ref="M140:N140"/>
    <mergeCell ref="O140:P140"/>
    <mergeCell ref="C135:K135"/>
    <mergeCell ref="M135:N135"/>
    <mergeCell ref="O135:P135"/>
    <mergeCell ref="C136:K136"/>
    <mergeCell ref="M136:N136"/>
    <mergeCell ref="O136:P136"/>
    <mergeCell ref="C137:K137"/>
    <mergeCell ref="M137:N137"/>
    <mergeCell ref="O137:P137"/>
    <mergeCell ref="C144:K144"/>
    <mergeCell ref="M144:N144"/>
    <mergeCell ref="O144:P144"/>
    <mergeCell ref="C145:K145"/>
    <mergeCell ref="M145:N145"/>
    <mergeCell ref="O145:P145"/>
    <mergeCell ref="C146:K146"/>
    <mergeCell ref="M146:N146"/>
    <mergeCell ref="O146:P146"/>
    <mergeCell ref="C141:K141"/>
    <mergeCell ref="M141:N141"/>
    <mergeCell ref="O141:P141"/>
    <mergeCell ref="C142:K142"/>
    <mergeCell ref="M142:N142"/>
    <mergeCell ref="O142:P142"/>
    <mergeCell ref="C143:K143"/>
    <mergeCell ref="M143:N143"/>
    <mergeCell ref="O143:P143"/>
    <mergeCell ref="C150:K150"/>
    <mergeCell ref="M150:N150"/>
    <mergeCell ref="O150:P150"/>
    <mergeCell ref="C151:K151"/>
    <mergeCell ref="M151:N151"/>
    <mergeCell ref="O151:P151"/>
    <mergeCell ref="C152:K152"/>
    <mergeCell ref="M152:N152"/>
    <mergeCell ref="O152:P152"/>
    <mergeCell ref="C147:K147"/>
    <mergeCell ref="M147:N147"/>
    <mergeCell ref="O147:P147"/>
    <mergeCell ref="C148:K148"/>
    <mergeCell ref="M148:N148"/>
    <mergeCell ref="O148:P148"/>
    <mergeCell ref="C149:K149"/>
    <mergeCell ref="M149:N149"/>
    <mergeCell ref="O149:P149"/>
    <mergeCell ref="C156:K156"/>
    <mergeCell ref="M156:N156"/>
    <mergeCell ref="O156:P156"/>
    <mergeCell ref="C157:K157"/>
    <mergeCell ref="M157:N157"/>
    <mergeCell ref="O157:P157"/>
    <mergeCell ref="C158:K158"/>
    <mergeCell ref="M158:N158"/>
    <mergeCell ref="O158:P158"/>
    <mergeCell ref="C153:K153"/>
    <mergeCell ref="M153:N153"/>
    <mergeCell ref="O153:P153"/>
    <mergeCell ref="C154:K154"/>
    <mergeCell ref="M154:N154"/>
    <mergeCell ref="O154:P154"/>
    <mergeCell ref="C155:K155"/>
    <mergeCell ref="M155:N155"/>
    <mergeCell ref="O155:P155"/>
    <mergeCell ref="C162:K162"/>
    <mergeCell ref="M162:N162"/>
    <mergeCell ref="O162:P162"/>
    <mergeCell ref="C163:K163"/>
    <mergeCell ref="M163:N163"/>
    <mergeCell ref="O163:P163"/>
    <mergeCell ref="C164:K164"/>
    <mergeCell ref="M164:N164"/>
    <mergeCell ref="O164:P164"/>
    <mergeCell ref="C159:K159"/>
    <mergeCell ref="M159:N159"/>
    <mergeCell ref="O159:P159"/>
    <mergeCell ref="C160:K160"/>
    <mergeCell ref="M160:N160"/>
    <mergeCell ref="O160:P160"/>
    <mergeCell ref="C161:K161"/>
    <mergeCell ref="M161:N161"/>
    <mergeCell ref="O161:P161"/>
    <mergeCell ref="C168:K168"/>
    <mergeCell ref="M168:N168"/>
    <mergeCell ref="O168:P168"/>
    <mergeCell ref="B170:Q170"/>
    <mergeCell ref="O171:Q171"/>
    <mergeCell ref="B173:B174"/>
    <mergeCell ref="C173:K174"/>
    <mergeCell ref="L173:L174"/>
    <mergeCell ref="M173:N174"/>
    <mergeCell ref="O173:P174"/>
    <mergeCell ref="Q173:Q174"/>
    <mergeCell ref="C165:K165"/>
    <mergeCell ref="M165:N165"/>
    <mergeCell ref="O165:P165"/>
    <mergeCell ref="C166:K166"/>
    <mergeCell ref="M166:N166"/>
    <mergeCell ref="O166:P166"/>
    <mergeCell ref="C167:K167"/>
    <mergeCell ref="M167:N167"/>
    <mergeCell ref="O167:P167"/>
    <mergeCell ref="C178:K178"/>
    <mergeCell ref="M178:N178"/>
    <mergeCell ref="O178:P178"/>
    <mergeCell ref="C179:K179"/>
    <mergeCell ref="M179:N179"/>
    <mergeCell ref="O179:P179"/>
    <mergeCell ref="C180:K180"/>
    <mergeCell ref="M180:N180"/>
    <mergeCell ref="O180:P180"/>
    <mergeCell ref="C175:K175"/>
    <mergeCell ref="M175:N175"/>
    <mergeCell ref="O175:P175"/>
    <mergeCell ref="C176:K176"/>
    <mergeCell ref="M176:N176"/>
    <mergeCell ref="O176:P176"/>
    <mergeCell ref="C177:K177"/>
    <mergeCell ref="M177:N177"/>
    <mergeCell ref="O177:P177"/>
    <mergeCell ref="C184:K184"/>
    <mergeCell ref="M184:N184"/>
    <mergeCell ref="O184:P184"/>
    <mergeCell ref="C185:K185"/>
    <mergeCell ref="M185:N185"/>
    <mergeCell ref="O185:P185"/>
    <mergeCell ref="C186:K186"/>
    <mergeCell ref="M186:N186"/>
    <mergeCell ref="O186:P186"/>
    <mergeCell ref="C181:K181"/>
    <mergeCell ref="M181:N181"/>
    <mergeCell ref="O181:P181"/>
    <mergeCell ref="C182:K182"/>
    <mergeCell ref="M182:N182"/>
    <mergeCell ref="O182:P182"/>
    <mergeCell ref="C183:K183"/>
    <mergeCell ref="M183:N183"/>
    <mergeCell ref="O183:P183"/>
    <mergeCell ref="C190:K190"/>
    <mergeCell ref="M190:N190"/>
    <mergeCell ref="O190:P190"/>
    <mergeCell ref="C191:K191"/>
    <mergeCell ref="M191:N191"/>
    <mergeCell ref="O191:P191"/>
    <mergeCell ref="C192:K192"/>
    <mergeCell ref="M192:N192"/>
    <mergeCell ref="O192:P192"/>
    <mergeCell ref="C187:K187"/>
    <mergeCell ref="M187:N187"/>
    <mergeCell ref="O187:P187"/>
    <mergeCell ref="C188:K188"/>
    <mergeCell ref="M188:N188"/>
    <mergeCell ref="O188:P188"/>
    <mergeCell ref="C189:K189"/>
    <mergeCell ref="M189:N189"/>
    <mergeCell ref="O189:P189"/>
    <mergeCell ref="C196:K196"/>
    <mergeCell ref="M196:N196"/>
    <mergeCell ref="O196:P196"/>
    <mergeCell ref="C197:K197"/>
    <mergeCell ref="M197:N197"/>
    <mergeCell ref="O197:P197"/>
    <mergeCell ref="C198:K198"/>
    <mergeCell ref="M198:N198"/>
    <mergeCell ref="O198:P198"/>
    <mergeCell ref="C193:K193"/>
    <mergeCell ref="M193:N193"/>
    <mergeCell ref="O193:P193"/>
    <mergeCell ref="C194:K194"/>
    <mergeCell ref="M194:N194"/>
    <mergeCell ref="O194:P194"/>
    <mergeCell ref="C195:K195"/>
    <mergeCell ref="M195:N195"/>
    <mergeCell ref="O195:P195"/>
    <mergeCell ref="C202:K202"/>
    <mergeCell ref="M202:N202"/>
    <mergeCell ref="O202:P202"/>
    <mergeCell ref="C203:K203"/>
    <mergeCell ref="M203:N203"/>
    <mergeCell ref="O203:P203"/>
    <mergeCell ref="C204:K204"/>
    <mergeCell ref="M204:N204"/>
    <mergeCell ref="O204:P204"/>
    <mergeCell ref="C199:K199"/>
    <mergeCell ref="M199:N199"/>
    <mergeCell ref="O199:P199"/>
    <mergeCell ref="C200:K200"/>
    <mergeCell ref="M200:N200"/>
    <mergeCell ref="O200:P200"/>
    <mergeCell ref="C201:K201"/>
    <mergeCell ref="M201:N201"/>
    <mergeCell ref="O201:P201"/>
    <mergeCell ref="C208:K208"/>
    <mergeCell ref="M208:N208"/>
    <mergeCell ref="O208:P208"/>
    <mergeCell ref="C209:K209"/>
    <mergeCell ref="M209:N209"/>
    <mergeCell ref="O209:P209"/>
    <mergeCell ref="C210:K210"/>
    <mergeCell ref="M210:N210"/>
    <mergeCell ref="O210:P210"/>
    <mergeCell ref="C205:K205"/>
    <mergeCell ref="M205:N205"/>
    <mergeCell ref="O205:P205"/>
    <mergeCell ref="C206:K206"/>
    <mergeCell ref="M206:N206"/>
    <mergeCell ref="O206:P206"/>
    <mergeCell ref="C207:K207"/>
    <mergeCell ref="M207:N207"/>
    <mergeCell ref="O207:P207"/>
    <mergeCell ref="C214:K214"/>
    <mergeCell ref="M214:N214"/>
    <mergeCell ref="O214:P214"/>
    <mergeCell ref="C215:K215"/>
    <mergeCell ref="M215:N215"/>
    <mergeCell ref="O215:P215"/>
    <mergeCell ref="C216:K216"/>
    <mergeCell ref="M216:N216"/>
    <mergeCell ref="O216:P216"/>
    <mergeCell ref="C211:K211"/>
    <mergeCell ref="M211:N211"/>
    <mergeCell ref="O211:P211"/>
    <mergeCell ref="C212:K212"/>
    <mergeCell ref="M212:N212"/>
    <mergeCell ref="O212:P212"/>
    <mergeCell ref="C213:K213"/>
    <mergeCell ref="M213:N213"/>
    <mergeCell ref="O213:P213"/>
    <mergeCell ref="B224:Q224"/>
    <mergeCell ref="O225:Q225"/>
    <mergeCell ref="O227:Q227"/>
    <mergeCell ref="E233:Q233"/>
    <mergeCell ref="D235:F235"/>
    <mergeCell ref="B243:C243"/>
    <mergeCell ref="D243:F243"/>
    <mergeCell ref="C220:K220"/>
    <mergeCell ref="M220:N220"/>
    <mergeCell ref="O220:P220"/>
    <mergeCell ref="C221:K221"/>
    <mergeCell ref="M221:N221"/>
    <mergeCell ref="O221:P221"/>
    <mergeCell ref="C222:K222"/>
    <mergeCell ref="M222:N222"/>
    <mergeCell ref="O222:P222"/>
    <mergeCell ref="C217:K217"/>
    <mergeCell ref="M217:N217"/>
    <mergeCell ref="O217:P217"/>
    <mergeCell ref="C218:K218"/>
    <mergeCell ref="M218:N218"/>
    <mergeCell ref="O218:P218"/>
    <mergeCell ref="C219:K219"/>
    <mergeCell ref="M219:N219"/>
    <mergeCell ref="O219:P219"/>
    <mergeCell ref="C248:K248"/>
    <mergeCell ref="M248:N248"/>
    <mergeCell ref="O248:P248"/>
    <mergeCell ref="C249:K249"/>
    <mergeCell ref="M249:N249"/>
    <mergeCell ref="O249:P249"/>
    <mergeCell ref="C250:K250"/>
    <mergeCell ref="M250:N250"/>
    <mergeCell ref="O250:P250"/>
    <mergeCell ref="B245:B246"/>
    <mergeCell ref="C245:K246"/>
    <mergeCell ref="L245:L246"/>
    <mergeCell ref="M245:N246"/>
    <mergeCell ref="O245:P246"/>
    <mergeCell ref="Q245:Q246"/>
    <mergeCell ref="C247:K247"/>
    <mergeCell ref="M247:N247"/>
    <mergeCell ref="O247:P247"/>
    <mergeCell ref="C254:K254"/>
    <mergeCell ref="M254:N254"/>
    <mergeCell ref="O254:P254"/>
    <mergeCell ref="C255:K255"/>
    <mergeCell ref="M255:N255"/>
    <mergeCell ref="O255:P255"/>
    <mergeCell ref="C256:K256"/>
    <mergeCell ref="M256:N256"/>
    <mergeCell ref="O256:P256"/>
    <mergeCell ref="C251:K251"/>
    <mergeCell ref="M251:N251"/>
    <mergeCell ref="O251:P251"/>
    <mergeCell ref="C252:K252"/>
    <mergeCell ref="M252:N252"/>
    <mergeCell ref="O252:P252"/>
    <mergeCell ref="C253:K253"/>
    <mergeCell ref="M253:N253"/>
    <mergeCell ref="O253:P253"/>
    <mergeCell ref="C260:K260"/>
    <mergeCell ref="M260:N260"/>
    <mergeCell ref="O260:P260"/>
    <mergeCell ref="C261:K261"/>
    <mergeCell ref="M261:N261"/>
    <mergeCell ref="O261:P261"/>
    <mergeCell ref="C262:K262"/>
    <mergeCell ref="M262:N262"/>
    <mergeCell ref="O262:P262"/>
    <mergeCell ref="C257:K257"/>
    <mergeCell ref="M257:N257"/>
    <mergeCell ref="O257:P257"/>
    <mergeCell ref="C258:K258"/>
    <mergeCell ref="M258:N258"/>
    <mergeCell ref="O258:P258"/>
    <mergeCell ref="C259:K259"/>
    <mergeCell ref="M259:N259"/>
    <mergeCell ref="O259:P259"/>
    <mergeCell ref="C266:K266"/>
    <mergeCell ref="M266:N266"/>
    <mergeCell ref="O266:P266"/>
    <mergeCell ref="O267:P267"/>
    <mergeCell ref="O268:P268"/>
    <mergeCell ref="O269:P269"/>
    <mergeCell ref="O270:P270"/>
    <mergeCell ref="O271:P271"/>
    <mergeCell ref="O272:P272"/>
    <mergeCell ref="C263:K263"/>
    <mergeCell ref="M263:N263"/>
    <mergeCell ref="O263:P263"/>
    <mergeCell ref="C264:K264"/>
    <mergeCell ref="M264:N264"/>
    <mergeCell ref="O264:P264"/>
    <mergeCell ref="C265:K265"/>
    <mergeCell ref="M265:N265"/>
    <mergeCell ref="O265:P265"/>
    <mergeCell ref="C282:K282"/>
    <mergeCell ref="M282:N282"/>
    <mergeCell ref="O282:P282"/>
    <mergeCell ref="O283:P283"/>
    <mergeCell ref="C284:K284"/>
    <mergeCell ref="M284:N284"/>
    <mergeCell ref="O284:P284"/>
    <mergeCell ref="C285:K285"/>
    <mergeCell ref="M285:N285"/>
    <mergeCell ref="O285:P285"/>
    <mergeCell ref="O273:P273"/>
    <mergeCell ref="O274:P274"/>
    <mergeCell ref="O275:P275"/>
    <mergeCell ref="O276:P276"/>
    <mergeCell ref="O277:P277"/>
    <mergeCell ref="O278:P278"/>
    <mergeCell ref="O279:P279"/>
    <mergeCell ref="O280:P280"/>
    <mergeCell ref="C281:K281"/>
    <mergeCell ref="M281:N281"/>
    <mergeCell ref="O281:P281"/>
    <mergeCell ref="C293:K293"/>
    <mergeCell ref="M293:N293"/>
    <mergeCell ref="O293:P293"/>
    <mergeCell ref="C294:K294"/>
    <mergeCell ref="M294:N294"/>
    <mergeCell ref="O294:P294"/>
    <mergeCell ref="C295:K295"/>
    <mergeCell ref="M295:N295"/>
    <mergeCell ref="O295:P295"/>
    <mergeCell ref="B287:Q287"/>
    <mergeCell ref="O288:Q288"/>
    <mergeCell ref="B290:B291"/>
    <mergeCell ref="C290:K291"/>
    <mergeCell ref="L290:L291"/>
    <mergeCell ref="M290:N291"/>
    <mergeCell ref="O290:P291"/>
    <mergeCell ref="Q290:Q291"/>
    <mergeCell ref="C292:K292"/>
    <mergeCell ref="M292:N292"/>
    <mergeCell ref="O292:P292"/>
    <mergeCell ref="C299:K299"/>
    <mergeCell ref="M299:N299"/>
    <mergeCell ref="O299:P299"/>
    <mergeCell ref="C300:K300"/>
    <mergeCell ref="M300:N300"/>
    <mergeCell ref="O300:P300"/>
    <mergeCell ref="C301:K301"/>
    <mergeCell ref="M301:N301"/>
    <mergeCell ref="O301:P301"/>
    <mergeCell ref="C296:K296"/>
    <mergeCell ref="M296:N296"/>
    <mergeCell ref="O296:P296"/>
    <mergeCell ref="C297:K297"/>
    <mergeCell ref="M297:N297"/>
    <mergeCell ref="O297:P297"/>
    <mergeCell ref="C298:K298"/>
    <mergeCell ref="M298:N298"/>
    <mergeCell ref="O298:P298"/>
    <mergeCell ref="C305:K305"/>
    <mergeCell ref="M305:N305"/>
    <mergeCell ref="O305:P305"/>
    <mergeCell ref="C306:K306"/>
    <mergeCell ref="M306:N306"/>
    <mergeCell ref="O306:P306"/>
    <mergeCell ref="C307:K307"/>
    <mergeCell ref="M307:N307"/>
    <mergeCell ref="O307:P307"/>
    <mergeCell ref="C302:K302"/>
    <mergeCell ref="M302:N302"/>
    <mergeCell ref="O302:P302"/>
    <mergeCell ref="C303:K303"/>
    <mergeCell ref="M303:N303"/>
    <mergeCell ref="O303:P303"/>
    <mergeCell ref="C304:K304"/>
    <mergeCell ref="M304:N304"/>
    <mergeCell ref="O304:P304"/>
    <mergeCell ref="C311:K311"/>
    <mergeCell ref="M311:N311"/>
    <mergeCell ref="O311:P311"/>
    <mergeCell ref="C312:K312"/>
    <mergeCell ref="M312:N312"/>
    <mergeCell ref="O312:P312"/>
    <mergeCell ref="C313:K313"/>
    <mergeCell ref="M313:N313"/>
    <mergeCell ref="O313:P313"/>
    <mergeCell ref="C308:K308"/>
    <mergeCell ref="M308:N308"/>
    <mergeCell ref="O308:P308"/>
    <mergeCell ref="C309:K309"/>
    <mergeCell ref="M309:N309"/>
    <mergeCell ref="O309:P309"/>
    <mergeCell ref="C310:K310"/>
    <mergeCell ref="M310:N310"/>
    <mergeCell ref="O310:P310"/>
    <mergeCell ref="C317:K317"/>
    <mergeCell ref="M317:N317"/>
    <mergeCell ref="O317:P317"/>
    <mergeCell ref="C318:K318"/>
    <mergeCell ref="M318:N318"/>
    <mergeCell ref="O318:P318"/>
    <mergeCell ref="C319:K319"/>
    <mergeCell ref="M319:N319"/>
    <mergeCell ref="O319:P319"/>
    <mergeCell ref="C314:K314"/>
    <mergeCell ref="M314:N314"/>
    <mergeCell ref="O314:P314"/>
    <mergeCell ref="C315:K315"/>
    <mergeCell ref="M315:N315"/>
    <mergeCell ref="O315:P315"/>
    <mergeCell ref="C316:K316"/>
    <mergeCell ref="M316:N316"/>
    <mergeCell ref="O316:P316"/>
    <mergeCell ref="C323:K323"/>
    <mergeCell ref="M323:N323"/>
    <mergeCell ref="O323:P323"/>
    <mergeCell ref="C324:K324"/>
    <mergeCell ref="M324:N324"/>
    <mergeCell ref="O324:P324"/>
    <mergeCell ref="C325:K325"/>
    <mergeCell ref="M325:N325"/>
    <mergeCell ref="O325:P325"/>
    <mergeCell ref="C320:K320"/>
    <mergeCell ref="M320:N320"/>
    <mergeCell ref="O320:P320"/>
    <mergeCell ref="C321:K321"/>
    <mergeCell ref="M321:N321"/>
    <mergeCell ref="O321:P321"/>
    <mergeCell ref="C322:K322"/>
    <mergeCell ref="M322:N322"/>
    <mergeCell ref="O322:P322"/>
    <mergeCell ref="C329:K329"/>
    <mergeCell ref="M329:N329"/>
    <mergeCell ref="O329:P329"/>
    <mergeCell ref="C330:K330"/>
    <mergeCell ref="M330:N330"/>
    <mergeCell ref="O330:P330"/>
    <mergeCell ref="C331:K331"/>
    <mergeCell ref="M331:N331"/>
    <mergeCell ref="O331:P331"/>
    <mergeCell ref="C326:K326"/>
    <mergeCell ref="M326:N326"/>
    <mergeCell ref="O326:P326"/>
    <mergeCell ref="C327:K327"/>
    <mergeCell ref="M327:N327"/>
    <mergeCell ref="O327:P327"/>
    <mergeCell ref="C328:K328"/>
    <mergeCell ref="M328:N328"/>
    <mergeCell ref="O328:P328"/>
    <mergeCell ref="C335:K335"/>
    <mergeCell ref="M335:N335"/>
    <mergeCell ref="O335:P335"/>
    <mergeCell ref="C336:K336"/>
    <mergeCell ref="M336:N336"/>
    <mergeCell ref="O336:P336"/>
    <mergeCell ref="C337:K337"/>
    <mergeCell ref="M337:N337"/>
    <mergeCell ref="O337:P337"/>
    <mergeCell ref="C332:K332"/>
    <mergeCell ref="M332:N332"/>
    <mergeCell ref="O332:P332"/>
    <mergeCell ref="C333:K333"/>
    <mergeCell ref="M333:N333"/>
    <mergeCell ref="O333:P333"/>
    <mergeCell ref="C334:K334"/>
    <mergeCell ref="M334:N334"/>
    <mergeCell ref="O334:P334"/>
    <mergeCell ref="C346:K346"/>
    <mergeCell ref="M346:N346"/>
    <mergeCell ref="O346:P346"/>
    <mergeCell ref="C347:K347"/>
    <mergeCell ref="M347:N347"/>
    <mergeCell ref="O347:P347"/>
    <mergeCell ref="C348:K348"/>
    <mergeCell ref="M348:N348"/>
    <mergeCell ref="O348:P348"/>
    <mergeCell ref="C338:K338"/>
    <mergeCell ref="M338:N338"/>
    <mergeCell ref="O338:P338"/>
    <mergeCell ref="C339:K339"/>
    <mergeCell ref="M339:N339"/>
    <mergeCell ref="O339:P339"/>
    <mergeCell ref="B341:Q341"/>
    <mergeCell ref="O342:Q342"/>
    <mergeCell ref="B344:B345"/>
    <mergeCell ref="C344:K345"/>
    <mergeCell ref="L344:L345"/>
    <mergeCell ref="M344:N345"/>
    <mergeCell ref="O344:P345"/>
    <mergeCell ref="Q344:Q345"/>
    <mergeCell ref="C352:K352"/>
    <mergeCell ref="M352:N352"/>
    <mergeCell ref="O352:P352"/>
    <mergeCell ref="C353:K353"/>
    <mergeCell ref="M353:N353"/>
    <mergeCell ref="O353:P353"/>
    <mergeCell ref="C354:K354"/>
    <mergeCell ref="M354:N354"/>
    <mergeCell ref="O354:P354"/>
    <mergeCell ref="C349:K349"/>
    <mergeCell ref="M349:N349"/>
    <mergeCell ref="O349:P349"/>
    <mergeCell ref="C350:K350"/>
    <mergeCell ref="M350:N350"/>
    <mergeCell ref="O350:P350"/>
    <mergeCell ref="C351:K351"/>
    <mergeCell ref="M351:N351"/>
    <mergeCell ref="O351:P351"/>
    <mergeCell ref="C358:K358"/>
    <mergeCell ref="M358:N358"/>
    <mergeCell ref="O358:P358"/>
    <mergeCell ref="C359:K359"/>
    <mergeCell ref="M359:N359"/>
    <mergeCell ref="O359:P359"/>
    <mergeCell ref="C360:K360"/>
    <mergeCell ref="M360:N360"/>
    <mergeCell ref="O360:P360"/>
    <mergeCell ref="C355:K355"/>
    <mergeCell ref="M355:N355"/>
    <mergeCell ref="O355:P355"/>
    <mergeCell ref="C356:K356"/>
    <mergeCell ref="M356:N356"/>
    <mergeCell ref="O356:P356"/>
    <mergeCell ref="C357:K357"/>
    <mergeCell ref="M357:N357"/>
    <mergeCell ref="O357:P357"/>
    <mergeCell ref="C364:K364"/>
    <mergeCell ref="M364:N364"/>
    <mergeCell ref="O364:P364"/>
    <mergeCell ref="C365:K365"/>
    <mergeCell ref="M365:N365"/>
    <mergeCell ref="O365:P365"/>
    <mergeCell ref="C366:K366"/>
    <mergeCell ref="M366:N366"/>
    <mergeCell ref="O366:P366"/>
    <mergeCell ref="C361:K361"/>
    <mergeCell ref="M361:N361"/>
    <mergeCell ref="O361:P361"/>
    <mergeCell ref="C362:K362"/>
    <mergeCell ref="M362:N362"/>
    <mergeCell ref="O362:P362"/>
    <mergeCell ref="C363:K363"/>
    <mergeCell ref="M363:N363"/>
    <mergeCell ref="O363:P363"/>
    <mergeCell ref="C370:K370"/>
    <mergeCell ref="M370:N370"/>
    <mergeCell ref="O370:P370"/>
    <mergeCell ref="C371:K371"/>
    <mergeCell ref="M371:N371"/>
    <mergeCell ref="O371:P371"/>
    <mergeCell ref="C372:K372"/>
    <mergeCell ref="M372:N372"/>
    <mergeCell ref="O372:P372"/>
    <mergeCell ref="C367:K367"/>
    <mergeCell ref="M367:N367"/>
    <mergeCell ref="O367:P367"/>
    <mergeCell ref="C368:K368"/>
    <mergeCell ref="M368:N368"/>
    <mergeCell ref="O368:P368"/>
    <mergeCell ref="C369:K369"/>
    <mergeCell ref="M369:N369"/>
    <mergeCell ref="O369:P369"/>
    <mergeCell ref="C376:K376"/>
    <mergeCell ref="M376:N376"/>
    <mergeCell ref="O376:P376"/>
    <mergeCell ref="C377:K377"/>
    <mergeCell ref="M377:N377"/>
    <mergeCell ref="O377:P377"/>
    <mergeCell ref="C378:K378"/>
    <mergeCell ref="M378:N378"/>
    <mergeCell ref="O378:P378"/>
    <mergeCell ref="C373:K373"/>
    <mergeCell ref="M373:N373"/>
    <mergeCell ref="O373:P373"/>
    <mergeCell ref="C374:K374"/>
    <mergeCell ref="M374:N374"/>
    <mergeCell ref="O374:P374"/>
    <mergeCell ref="C375:K375"/>
    <mergeCell ref="M375:N375"/>
    <mergeCell ref="O375:P375"/>
    <mergeCell ref="C382:K382"/>
    <mergeCell ref="M382:N382"/>
    <mergeCell ref="O382:P382"/>
    <mergeCell ref="C383:K383"/>
    <mergeCell ref="M383:N383"/>
    <mergeCell ref="O383:P383"/>
    <mergeCell ref="C384:K384"/>
    <mergeCell ref="M384:N384"/>
    <mergeCell ref="O384:P384"/>
    <mergeCell ref="C379:K379"/>
    <mergeCell ref="M379:N379"/>
    <mergeCell ref="O379:P379"/>
    <mergeCell ref="C380:K380"/>
    <mergeCell ref="M380:N380"/>
    <mergeCell ref="O380:P380"/>
    <mergeCell ref="C381:K381"/>
    <mergeCell ref="M381:N381"/>
    <mergeCell ref="O381:P381"/>
    <mergeCell ref="C388:K388"/>
    <mergeCell ref="M388:N388"/>
    <mergeCell ref="O388:P388"/>
    <mergeCell ref="C389:K389"/>
    <mergeCell ref="M389:N389"/>
    <mergeCell ref="O389:P389"/>
    <mergeCell ref="C390:K390"/>
    <mergeCell ref="M390:N390"/>
    <mergeCell ref="O390:P390"/>
    <mergeCell ref="C385:K385"/>
    <mergeCell ref="M385:N385"/>
    <mergeCell ref="O385:P385"/>
    <mergeCell ref="C386:K386"/>
    <mergeCell ref="M386:N386"/>
    <mergeCell ref="O386:P386"/>
    <mergeCell ref="C387:K387"/>
    <mergeCell ref="M387:N387"/>
    <mergeCell ref="O387:P387"/>
    <mergeCell ref="B395:Q395"/>
    <mergeCell ref="O396:Q396"/>
    <mergeCell ref="B398:B399"/>
    <mergeCell ref="C398:K399"/>
    <mergeCell ref="L398:L399"/>
    <mergeCell ref="M398:N399"/>
    <mergeCell ref="O398:P399"/>
    <mergeCell ref="Q398:Q399"/>
    <mergeCell ref="C400:K400"/>
    <mergeCell ref="M400:N400"/>
    <mergeCell ref="O400:P400"/>
    <mergeCell ref="C391:K391"/>
    <mergeCell ref="M391:N391"/>
    <mergeCell ref="O391:P391"/>
    <mergeCell ref="C392:K392"/>
    <mergeCell ref="M392:N392"/>
    <mergeCell ref="O392:P392"/>
    <mergeCell ref="C393:K393"/>
    <mergeCell ref="M393:N393"/>
    <mergeCell ref="O393:P393"/>
    <mergeCell ref="C404:K404"/>
    <mergeCell ref="M404:N404"/>
    <mergeCell ref="O404:P404"/>
    <mergeCell ref="C405:K405"/>
    <mergeCell ref="M405:N405"/>
    <mergeCell ref="O405:P405"/>
    <mergeCell ref="C406:K406"/>
    <mergeCell ref="M406:N406"/>
    <mergeCell ref="O406:P406"/>
    <mergeCell ref="C401:K401"/>
    <mergeCell ref="M401:N401"/>
    <mergeCell ref="O401:P401"/>
    <mergeCell ref="C402:K402"/>
    <mergeCell ref="M402:N402"/>
    <mergeCell ref="O402:P402"/>
    <mergeCell ref="C403:K403"/>
    <mergeCell ref="M403:N403"/>
    <mergeCell ref="O403:P403"/>
    <mergeCell ref="C410:K410"/>
    <mergeCell ref="M410:N410"/>
    <mergeCell ref="O410:P410"/>
    <mergeCell ref="C411:K411"/>
    <mergeCell ref="M411:N411"/>
    <mergeCell ref="O411:P411"/>
    <mergeCell ref="C412:K412"/>
    <mergeCell ref="M412:N412"/>
    <mergeCell ref="O412:P412"/>
    <mergeCell ref="C407:K407"/>
    <mergeCell ref="M407:N407"/>
    <mergeCell ref="O407:P407"/>
    <mergeCell ref="C408:K408"/>
    <mergeCell ref="M408:N408"/>
    <mergeCell ref="O408:P408"/>
    <mergeCell ref="C409:K409"/>
    <mergeCell ref="M409:N409"/>
    <mergeCell ref="O409:P409"/>
    <mergeCell ref="C416:K416"/>
    <mergeCell ref="M416:N416"/>
    <mergeCell ref="O416:P416"/>
    <mergeCell ref="C417:K417"/>
    <mergeCell ref="M417:N417"/>
    <mergeCell ref="O417:P417"/>
    <mergeCell ref="C418:K418"/>
    <mergeCell ref="M418:N418"/>
    <mergeCell ref="O418:P418"/>
    <mergeCell ref="C413:K413"/>
    <mergeCell ref="M413:N413"/>
    <mergeCell ref="O413:P413"/>
    <mergeCell ref="C414:K414"/>
    <mergeCell ref="M414:N414"/>
    <mergeCell ref="O414:P414"/>
    <mergeCell ref="C415:K415"/>
    <mergeCell ref="M415:N415"/>
    <mergeCell ref="O415:P415"/>
    <mergeCell ref="C422:K422"/>
    <mergeCell ref="M422:N422"/>
    <mergeCell ref="O422:P422"/>
    <mergeCell ref="C423:K423"/>
    <mergeCell ref="M423:N423"/>
    <mergeCell ref="O423:P423"/>
    <mergeCell ref="C424:K424"/>
    <mergeCell ref="M424:N424"/>
    <mergeCell ref="O424:P424"/>
    <mergeCell ref="C419:K419"/>
    <mergeCell ref="M419:N419"/>
    <mergeCell ref="O419:P419"/>
    <mergeCell ref="C420:K420"/>
    <mergeCell ref="M420:N420"/>
    <mergeCell ref="O420:P420"/>
    <mergeCell ref="C421:K421"/>
    <mergeCell ref="M421:N421"/>
    <mergeCell ref="O421:P421"/>
    <mergeCell ref="C428:K428"/>
    <mergeCell ref="M428:N428"/>
    <mergeCell ref="O428:P428"/>
    <mergeCell ref="C429:K429"/>
    <mergeCell ref="M429:N429"/>
    <mergeCell ref="O429:P429"/>
    <mergeCell ref="C430:K430"/>
    <mergeCell ref="M430:N430"/>
    <mergeCell ref="O430:P430"/>
    <mergeCell ref="C425:K425"/>
    <mergeCell ref="M425:N425"/>
    <mergeCell ref="O425:P425"/>
    <mergeCell ref="C426:K426"/>
    <mergeCell ref="M426:N426"/>
    <mergeCell ref="O426:P426"/>
    <mergeCell ref="C427:K427"/>
    <mergeCell ref="M427:N427"/>
    <mergeCell ref="O427:P427"/>
    <mergeCell ref="C434:K434"/>
    <mergeCell ref="M434:N434"/>
    <mergeCell ref="O434:P434"/>
    <mergeCell ref="C435:K435"/>
    <mergeCell ref="M435:N435"/>
    <mergeCell ref="O435:P435"/>
    <mergeCell ref="C436:K436"/>
    <mergeCell ref="M436:N436"/>
    <mergeCell ref="O436:P436"/>
    <mergeCell ref="C431:K431"/>
    <mergeCell ref="M431:N431"/>
    <mergeCell ref="O431:P431"/>
    <mergeCell ref="C432:K432"/>
    <mergeCell ref="M432:N432"/>
    <mergeCell ref="O432:P432"/>
    <mergeCell ref="C433:K433"/>
    <mergeCell ref="M433:N433"/>
    <mergeCell ref="O433:P433"/>
    <mergeCell ref="C440:K440"/>
    <mergeCell ref="M440:N440"/>
    <mergeCell ref="O440:P440"/>
    <mergeCell ref="C441:K441"/>
    <mergeCell ref="M441:N441"/>
    <mergeCell ref="O441:P441"/>
    <mergeCell ref="C442:K442"/>
    <mergeCell ref="M442:N442"/>
    <mergeCell ref="O442:P442"/>
    <mergeCell ref="C437:K437"/>
    <mergeCell ref="M437:N437"/>
    <mergeCell ref="O437:P437"/>
    <mergeCell ref="C438:K438"/>
    <mergeCell ref="M438:N438"/>
    <mergeCell ref="O438:P438"/>
    <mergeCell ref="C439:K439"/>
    <mergeCell ref="M439:N439"/>
    <mergeCell ref="O439:P439"/>
    <mergeCell ref="C446:K446"/>
    <mergeCell ref="M446:N446"/>
    <mergeCell ref="O446:P446"/>
    <mergeCell ref="C447:K447"/>
    <mergeCell ref="M447:N447"/>
    <mergeCell ref="O447:P447"/>
    <mergeCell ref="B449:Q449"/>
    <mergeCell ref="O450:Q450"/>
    <mergeCell ref="O452:Q452"/>
    <mergeCell ref="C443:K443"/>
    <mergeCell ref="M443:N443"/>
    <mergeCell ref="O443:P443"/>
    <mergeCell ref="C444:K444"/>
    <mergeCell ref="M444:N444"/>
    <mergeCell ref="O444:P444"/>
    <mergeCell ref="C445:K445"/>
    <mergeCell ref="M445:N445"/>
    <mergeCell ref="O445:P445"/>
    <mergeCell ref="C472:K472"/>
    <mergeCell ref="M472:N472"/>
    <mergeCell ref="O472:P472"/>
    <mergeCell ref="C473:K473"/>
    <mergeCell ref="M473:N473"/>
    <mergeCell ref="O473:P473"/>
    <mergeCell ref="C474:K474"/>
    <mergeCell ref="M474:N474"/>
    <mergeCell ref="O474:P474"/>
    <mergeCell ref="E458:Q458"/>
    <mergeCell ref="D460:F460"/>
    <mergeCell ref="B468:C468"/>
    <mergeCell ref="D468:F468"/>
    <mergeCell ref="B470:B471"/>
    <mergeCell ref="C470:K471"/>
    <mergeCell ref="L470:L471"/>
    <mergeCell ref="M470:N471"/>
    <mergeCell ref="O470:P471"/>
    <mergeCell ref="Q470:Q471"/>
    <mergeCell ref="C478:K478"/>
    <mergeCell ref="M478:N478"/>
    <mergeCell ref="O478:P478"/>
    <mergeCell ref="C479:K479"/>
    <mergeCell ref="M479:N479"/>
    <mergeCell ref="O479:P479"/>
    <mergeCell ref="C480:K480"/>
    <mergeCell ref="M480:N480"/>
    <mergeCell ref="O480:P480"/>
    <mergeCell ref="C475:K475"/>
    <mergeCell ref="M475:N475"/>
    <mergeCell ref="O475:P475"/>
    <mergeCell ref="C476:K476"/>
    <mergeCell ref="M476:N476"/>
    <mergeCell ref="O476:P476"/>
    <mergeCell ref="C477:K477"/>
    <mergeCell ref="M477:N477"/>
    <mergeCell ref="O477:P477"/>
    <mergeCell ref="C484:K484"/>
    <mergeCell ref="M484:N484"/>
    <mergeCell ref="O484:P484"/>
    <mergeCell ref="C485:K485"/>
    <mergeCell ref="M485:N485"/>
    <mergeCell ref="O485:P485"/>
    <mergeCell ref="C486:K486"/>
    <mergeCell ref="M486:N486"/>
    <mergeCell ref="O486:P486"/>
    <mergeCell ref="C481:K481"/>
    <mergeCell ref="M481:N481"/>
    <mergeCell ref="O481:P481"/>
    <mergeCell ref="C482:K482"/>
    <mergeCell ref="M482:N482"/>
    <mergeCell ref="O482:P482"/>
    <mergeCell ref="C483:K483"/>
    <mergeCell ref="M483:N483"/>
    <mergeCell ref="O483:P483"/>
    <mergeCell ref="C490:K490"/>
    <mergeCell ref="M490:N490"/>
    <mergeCell ref="O490:P490"/>
    <mergeCell ref="C491:K491"/>
    <mergeCell ref="M491:N491"/>
    <mergeCell ref="O491:P491"/>
    <mergeCell ref="O492:P492"/>
    <mergeCell ref="O493:P493"/>
    <mergeCell ref="O494:P494"/>
    <mergeCell ref="C487:K487"/>
    <mergeCell ref="M487:N487"/>
    <mergeCell ref="O487:P487"/>
    <mergeCell ref="C488:K488"/>
    <mergeCell ref="M488:N488"/>
    <mergeCell ref="O488:P488"/>
    <mergeCell ref="C489:K489"/>
    <mergeCell ref="M489:N489"/>
    <mergeCell ref="O489:P489"/>
    <mergeCell ref="C493:K493"/>
    <mergeCell ref="C494:K494"/>
    <mergeCell ref="O504:P504"/>
    <mergeCell ref="O505:P505"/>
    <mergeCell ref="C506:K506"/>
    <mergeCell ref="M506:N506"/>
    <mergeCell ref="O506:P506"/>
    <mergeCell ref="C507:K507"/>
    <mergeCell ref="M507:N507"/>
    <mergeCell ref="O507:P507"/>
    <mergeCell ref="O508:P508"/>
    <mergeCell ref="O495:P495"/>
    <mergeCell ref="O496:P496"/>
    <mergeCell ref="O497:P497"/>
    <mergeCell ref="O498:P498"/>
    <mergeCell ref="O499:P499"/>
    <mergeCell ref="O500:P500"/>
    <mergeCell ref="O501:P501"/>
    <mergeCell ref="O502:P502"/>
    <mergeCell ref="O503:P503"/>
    <mergeCell ref="C495:K495"/>
    <mergeCell ref="C496:K496"/>
    <mergeCell ref="C497:K497"/>
    <mergeCell ref="C498:K498"/>
    <mergeCell ref="C499:K499"/>
    <mergeCell ref="C500:K500"/>
    <mergeCell ref="C501:K501"/>
    <mergeCell ref="C502:K502"/>
    <mergeCell ref="C503:K503"/>
    <mergeCell ref="C504:K504"/>
    <mergeCell ref="C505:K505"/>
    <mergeCell ref="C508:K508"/>
    <mergeCell ref="C517:K517"/>
    <mergeCell ref="M517:N517"/>
    <mergeCell ref="O517:P517"/>
    <mergeCell ref="C518:K518"/>
    <mergeCell ref="M518:N518"/>
    <mergeCell ref="O518:P518"/>
    <mergeCell ref="C519:K519"/>
    <mergeCell ref="M519:N519"/>
    <mergeCell ref="O519:P519"/>
    <mergeCell ref="C509:K509"/>
    <mergeCell ref="M509:N509"/>
    <mergeCell ref="O509:P509"/>
    <mergeCell ref="C510:K510"/>
    <mergeCell ref="M510:N510"/>
    <mergeCell ref="O510:P510"/>
    <mergeCell ref="B512:Q512"/>
    <mergeCell ref="O513:Q513"/>
    <mergeCell ref="B515:B516"/>
    <mergeCell ref="C515:K516"/>
    <mergeCell ref="L515:L516"/>
    <mergeCell ref="M515:N516"/>
    <mergeCell ref="O515:P516"/>
    <mergeCell ref="Q515:Q516"/>
    <mergeCell ref="C523:K523"/>
    <mergeCell ref="M523:N523"/>
    <mergeCell ref="O523:P523"/>
    <mergeCell ref="C524:K524"/>
    <mergeCell ref="M524:N524"/>
    <mergeCell ref="O524:P524"/>
    <mergeCell ref="C525:K525"/>
    <mergeCell ref="M525:N525"/>
    <mergeCell ref="O525:P525"/>
    <mergeCell ref="C520:K520"/>
    <mergeCell ref="M520:N520"/>
    <mergeCell ref="O520:P520"/>
    <mergeCell ref="C521:K521"/>
    <mergeCell ref="M521:N521"/>
    <mergeCell ref="O521:P521"/>
    <mergeCell ref="C522:K522"/>
    <mergeCell ref="M522:N522"/>
    <mergeCell ref="O522:P522"/>
    <mergeCell ref="C529:K529"/>
    <mergeCell ref="M529:N529"/>
    <mergeCell ref="O529:P529"/>
    <mergeCell ref="C530:K530"/>
    <mergeCell ref="M530:N530"/>
    <mergeCell ref="O530:P530"/>
    <mergeCell ref="C531:K531"/>
    <mergeCell ref="M531:N531"/>
    <mergeCell ref="O531:P531"/>
    <mergeCell ref="C526:K526"/>
    <mergeCell ref="M526:N526"/>
    <mergeCell ref="O526:P526"/>
    <mergeCell ref="C527:K527"/>
    <mergeCell ref="M527:N527"/>
    <mergeCell ref="O527:P527"/>
    <mergeCell ref="C528:K528"/>
    <mergeCell ref="M528:N528"/>
    <mergeCell ref="O528:P528"/>
    <mergeCell ref="C535:K535"/>
    <mergeCell ref="M535:N535"/>
    <mergeCell ref="O535:P535"/>
    <mergeCell ref="C536:K536"/>
    <mergeCell ref="M536:N536"/>
    <mergeCell ref="O536:P536"/>
    <mergeCell ref="C537:K537"/>
    <mergeCell ref="M537:N537"/>
    <mergeCell ref="O537:P537"/>
    <mergeCell ref="C532:K532"/>
    <mergeCell ref="M532:N532"/>
    <mergeCell ref="O532:P532"/>
    <mergeCell ref="C533:K533"/>
    <mergeCell ref="M533:N533"/>
    <mergeCell ref="O533:P533"/>
    <mergeCell ref="C534:K534"/>
    <mergeCell ref="M534:N534"/>
    <mergeCell ref="O534:P534"/>
    <mergeCell ref="C541:K541"/>
    <mergeCell ref="M541:N541"/>
    <mergeCell ref="O541:P541"/>
    <mergeCell ref="C542:K542"/>
    <mergeCell ref="M542:N542"/>
    <mergeCell ref="O542:P542"/>
    <mergeCell ref="C543:K543"/>
    <mergeCell ref="M543:N543"/>
    <mergeCell ref="O543:P543"/>
    <mergeCell ref="C538:K538"/>
    <mergeCell ref="M538:N538"/>
    <mergeCell ref="O538:P538"/>
    <mergeCell ref="C539:K539"/>
    <mergeCell ref="M539:N539"/>
    <mergeCell ref="O539:P539"/>
    <mergeCell ref="C540:K540"/>
    <mergeCell ref="M540:N540"/>
    <mergeCell ref="O540:P540"/>
    <mergeCell ref="C547:K547"/>
    <mergeCell ref="M547:N547"/>
    <mergeCell ref="O547:P547"/>
    <mergeCell ref="C548:K548"/>
    <mergeCell ref="M548:N548"/>
    <mergeCell ref="O548:P548"/>
    <mergeCell ref="C549:K549"/>
    <mergeCell ref="M549:N549"/>
    <mergeCell ref="O549:P549"/>
    <mergeCell ref="C544:K544"/>
    <mergeCell ref="M544:N544"/>
    <mergeCell ref="O544:P544"/>
    <mergeCell ref="C545:K545"/>
    <mergeCell ref="M545:N545"/>
    <mergeCell ref="O545:P545"/>
    <mergeCell ref="C546:K546"/>
    <mergeCell ref="M546:N546"/>
    <mergeCell ref="O546:P546"/>
    <mergeCell ref="C553:K553"/>
    <mergeCell ref="M553:N553"/>
    <mergeCell ref="O553:P553"/>
    <mergeCell ref="C554:K554"/>
    <mergeCell ref="M554:N554"/>
    <mergeCell ref="O554:P554"/>
    <mergeCell ref="C555:K555"/>
    <mergeCell ref="M555:N555"/>
    <mergeCell ref="O555:P555"/>
    <mergeCell ref="C550:K550"/>
    <mergeCell ref="M550:N550"/>
    <mergeCell ref="O550:P550"/>
    <mergeCell ref="C551:K551"/>
    <mergeCell ref="M551:N551"/>
    <mergeCell ref="O551:P551"/>
    <mergeCell ref="C552:K552"/>
    <mergeCell ref="M552:N552"/>
    <mergeCell ref="O552:P552"/>
    <mergeCell ref="C559:K559"/>
    <mergeCell ref="M559:N559"/>
    <mergeCell ref="O559:P559"/>
    <mergeCell ref="C560:K560"/>
    <mergeCell ref="M560:N560"/>
    <mergeCell ref="O560:P560"/>
    <mergeCell ref="C561:K561"/>
    <mergeCell ref="M561:N561"/>
    <mergeCell ref="O561:P561"/>
    <mergeCell ref="C556:K556"/>
    <mergeCell ref="M556:N556"/>
    <mergeCell ref="O556:P556"/>
    <mergeCell ref="C557:K557"/>
    <mergeCell ref="M557:N557"/>
    <mergeCell ref="O557:P557"/>
    <mergeCell ref="C558:K558"/>
    <mergeCell ref="M558:N558"/>
    <mergeCell ref="O558:P558"/>
    <mergeCell ref="B566:Q566"/>
    <mergeCell ref="O567:Q567"/>
    <mergeCell ref="B569:B570"/>
    <mergeCell ref="C569:K570"/>
    <mergeCell ref="L569:L570"/>
    <mergeCell ref="M569:N570"/>
    <mergeCell ref="O569:P570"/>
    <mergeCell ref="Q569:Q570"/>
    <mergeCell ref="C571:K571"/>
    <mergeCell ref="M571:N571"/>
    <mergeCell ref="O571:P571"/>
    <mergeCell ref="C562:K562"/>
    <mergeCell ref="M562:N562"/>
    <mergeCell ref="O562:P562"/>
    <mergeCell ref="C563:K563"/>
    <mergeCell ref="M563:N563"/>
    <mergeCell ref="O563:P563"/>
    <mergeCell ref="C564:K564"/>
    <mergeCell ref="M564:N564"/>
    <mergeCell ref="O564:P564"/>
    <mergeCell ref="C575:K575"/>
    <mergeCell ref="M575:N575"/>
    <mergeCell ref="O575:P575"/>
    <mergeCell ref="C576:K576"/>
    <mergeCell ref="M576:N576"/>
    <mergeCell ref="O576:P576"/>
    <mergeCell ref="C577:K577"/>
    <mergeCell ref="M577:N577"/>
    <mergeCell ref="O577:P577"/>
    <mergeCell ref="C572:K572"/>
    <mergeCell ref="M572:N572"/>
    <mergeCell ref="O572:P572"/>
    <mergeCell ref="C573:K573"/>
    <mergeCell ref="M573:N573"/>
    <mergeCell ref="O573:P573"/>
    <mergeCell ref="C574:K574"/>
    <mergeCell ref="M574:N574"/>
    <mergeCell ref="O574:P574"/>
    <mergeCell ref="C581:K581"/>
    <mergeCell ref="M581:N581"/>
    <mergeCell ref="O581:P581"/>
    <mergeCell ref="C582:K582"/>
    <mergeCell ref="M582:N582"/>
    <mergeCell ref="O582:P582"/>
    <mergeCell ref="C583:K583"/>
    <mergeCell ref="M583:N583"/>
    <mergeCell ref="O583:P583"/>
    <mergeCell ref="C578:K578"/>
    <mergeCell ref="M578:N578"/>
    <mergeCell ref="O578:P578"/>
    <mergeCell ref="C579:K579"/>
    <mergeCell ref="M579:N579"/>
    <mergeCell ref="O579:P579"/>
    <mergeCell ref="C580:K580"/>
    <mergeCell ref="M580:N580"/>
    <mergeCell ref="O580:P580"/>
    <mergeCell ref="C587:K587"/>
    <mergeCell ref="M587:N587"/>
    <mergeCell ref="O587:P587"/>
    <mergeCell ref="C588:K588"/>
    <mergeCell ref="M588:N588"/>
    <mergeCell ref="O588:P588"/>
    <mergeCell ref="C589:K589"/>
    <mergeCell ref="M589:N589"/>
    <mergeCell ref="O589:P589"/>
    <mergeCell ref="C584:K584"/>
    <mergeCell ref="M584:N584"/>
    <mergeCell ref="O584:P584"/>
    <mergeCell ref="C585:K585"/>
    <mergeCell ref="M585:N585"/>
    <mergeCell ref="O585:P585"/>
    <mergeCell ref="C586:K586"/>
    <mergeCell ref="M586:N586"/>
    <mergeCell ref="O586:P586"/>
    <mergeCell ref="C593:K593"/>
    <mergeCell ref="M593:N593"/>
    <mergeCell ref="O593:P593"/>
    <mergeCell ref="C594:K594"/>
    <mergeCell ref="M594:N594"/>
    <mergeCell ref="O594:P594"/>
    <mergeCell ref="C595:K595"/>
    <mergeCell ref="M595:N595"/>
    <mergeCell ref="O595:P595"/>
    <mergeCell ref="C590:K590"/>
    <mergeCell ref="M590:N590"/>
    <mergeCell ref="O590:P590"/>
    <mergeCell ref="C591:K591"/>
    <mergeCell ref="M591:N591"/>
    <mergeCell ref="O591:P591"/>
    <mergeCell ref="C592:K592"/>
    <mergeCell ref="M592:N592"/>
    <mergeCell ref="O592:P592"/>
    <mergeCell ref="C599:K599"/>
    <mergeCell ref="M599:N599"/>
    <mergeCell ref="O599:P599"/>
    <mergeCell ref="C600:K600"/>
    <mergeCell ref="M600:N600"/>
    <mergeCell ref="O600:P600"/>
    <mergeCell ref="C601:K601"/>
    <mergeCell ref="M601:N601"/>
    <mergeCell ref="O601:P601"/>
    <mergeCell ref="C596:K596"/>
    <mergeCell ref="M596:N596"/>
    <mergeCell ref="O596:P596"/>
    <mergeCell ref="C597:K597"/>
    <mergeCell ref="M597:N597"/>
    <mergeCell ref="O597:P597"/>
    <mergeCell ref="C598:K598"/>
    <mergeCell ref="M598:N598"/>
    <mergeCell ref="O598:P598"/>
    <mergeCell ref="C605:K605"/>
    <mergeCell ref="M605:N605"/>
    <mergeCell ref="O605:P605"/>
    <mergeCell ref="C606:K606"/>
    <mergeCell ref="M606:N606"/>
    <mergeCell ref="O606:P606"/>
    <mergeCell ref="C607:K607"/>
    <mergeCell ref="M607:N607"/>
    <mergeCell ref="O607:P607"/>
    <mergeCell ref="C602:K602"/>
    <mergeCell ref="M602:N602"/>
    <mergeCell ref="O602:P602"/>
    <mergeCell ref="C603:K603"/>
    <mergeCell ref="M603:N603"/>
    <mergeCell ref="O603:P603"/>
    <mergeCell ref="C604:K604"/>
    <mergeCell ref="M604:N604"/>
    <mergeCell ref="O604:P604"/>
    <mergeCell ref="C611:K611"/>
    <mergeCell ref="M611:N611"/>
    <mergeCell ref="O611:P611"/>
    <mergeCell ref="C612:K612"/>
    <mergeCell ref="M612:N612"/>
    <mergeCell ref="O612:P612"/>
    <mergeCell ref="C613:K613"/>
    <mergeCell ref="M613:N613"/>
    <mergeCell ref="O613:P613"/>
    <mergeCell ref="C608:K608"/>
    <mergeCell ref="M608:N608"/>
    <mergeCell ref="O608:P608"/>
    <mergeCell ref="C609:K609"/>
    <mergeCell ref="M609:N609"/>
    <mergeCell ref="O609:P609"/>
    <mergeCell ref="C610:K610"/>
    <mergeCell ref="M610:N610"/>
    <mergeCell ref="O610:P610"/>
    <mergeCell ref="C617:K617"/>
    <mergeCell ref="M617:N617"/>
    <mergeCell ref="O617:P617"/>
    <mergeCell ref="C618:K618"/>
    <mergeCell ref="M618:N618"/>
    <mergeCell ref="O618:P618"/>
    <mergeCell ref="B620:Q620"/>
    <mergeCell ref="O621:Q621"/>
    <mergeCell ref="B623:B624"/>
    <mergeCell ref="C623:K624"/>
    <mergeCell ref="L623:L624"/>
    <mergeCell ref="M623:N624"/>
    <mergeCell ref="O623:P624"/>
    <mergeCell ref="Q623:Q624"/>
    <mergeCell ref="C614:K614"/>
    <mergeCell ref="M614:N614"/>
    <mergeCell ref="O614:P614"/>
    <mergeCell ref="C615:K615"/>
    <mergeCell ref="M615:N615"/>
    <mergeCell ref="O615:P615"/>
    <mergeCell ref="C616:K616"/>
    <mergeCell ref="M616:N616"/>
    <mergeCell ref="O616:P616"/>
    <mergeCell ref="C628:K628"/>
    <mergeCell ref="M628:N628"/>
    <mergeCell ref="O628:P628"/>
    <mergeCell ref="C629:K629"/>
    <mergeCell ref="M629:N629"/>
    <mergeCell ref="O629:P629"/>
    <mergeCell ref="C630:K630"/>
    <mergeCell ref="M630:N630"/>
    <mergeCell ref="O630:P630"/>
    <mergeCell ref="C625:K625"/>
    <mergeCell ref="M625:N625"/>
    <mergeCell ref="O625:P625"/>
    <mergeCell ref="C626:K626"/>
    <mergeCell ref="M626:N626"/>
    <mergeCell ref="O626:P626"/>
    <mergeCell ref="C627:K627"/>
    <mergeCell ref="M627:N627"/>
    <mergeCell ref="O627:P627"/>
    <mergeCell ref="C634:K634"/>
    <mergeCell ref="M634:N634"/>
    <mergeCell ref="O634:P634"/>
    <mergeCell ref="C635:K635"/>
    <mergeCell ref="M635:N635"/>
    <mergeCell ref="O635:P635"/>
    <mergeCell ref="C636:K636"/>
    <mergeCell ref="M636:N636"/>
    <mergeCell ref="O636:P636"/>
    <mergeCell ref="C631:K631"/>
    <mergeCell ref="M631:N631"/>
    <mergeCell ref="O631:P631"/>
    <mergeCell ref="C632:K632"/>
    <mergeCell ref="M632:N632"/>
    <mergeCell ref="O632:P632"/>
    <mergeCell ref="C633:K633"/>
    <mergeCell ref="M633:N633"/>
    <mergeCell ref="O633:P633"/>
    <mergeCell ref="C640:K640"/>
    <mergeCell ref="M640:N640"/>
    <mergeCell ref="O640:P640"/>
    <mergeCell ref="C641:K641"/>
    <mergeCell ref="M641:N641"/>
    <mergeCell ref="O641:P641"/>
    <mergeCell ref="C642:K642"/>
    <mergeCell ref="M642:N642"/>
    <mergeCell ref="O642:P642"/>
    <mergeCell ref="C637:K637"/>
    <mergeCell ref="M637:N637"/>
    <mergeCell ref="O637:P637"/>
    <mergeCell ref="C638:K638"/>
    <mergeCell ref="M638:N638"/>
    <mergeCell ref="O638:P638"/>
    <mergeCell ref="C639:K639"/>
    <mergeCell ref="M639:N639"/>
    <mergeCell ref="O639:P639"/>
    <mergeCell ref="C646:K646"/>
    <mergeCell ref="M646:N646"/>
    <mergeCell ref="O646:P646"/>
    <mergeCell ref="C647:K647"/>
    <mergeCell ref="M647:N647"/>
    <mergeCell ref="O647:P647"/>
    <mergeCell ref="C648:K648"/>
    <mergeCell ref="M648:N648"/>
    <mergeCell ref="O648:P648"/>
    <mergeCell ref="C643:K643"/>
    <mergeCell ref="M643:N643"/>
    <mergeCell ref="O643:P643"/>
    <mergeCell ref="C644:K644"/>
    <mergeCell ref="M644:N644"/>
    <mergeCell ref="O644:P644"/>
    <mergeCell ref="C645:K645"/>
    <mergeCell ref="M645:N645"/>
    <mergeCell ref="O645:P645"/>
    <mergeCell ref="C652:K652"/>
    <mergeCell ref="M652:N652"/>
    <mergeCell ref="O652:P652"/>
    <mergeCell ref="C653:K653"/>
    <mergeCell ref="M653:N653"/>
    <mergeCell ref="O653:P653"/>
    <mergeCell ref="C654:K654"/>
    <mergeCell ref="M654:N654"/>
    <mergeCell ref="O654:P654"/>
    <mergeCell ref="C649:K649"/>
    <mergeCell ref="M649:N649"/>
    <mergeCell ref="O649:P649"/>
    <mergeCell ref="C650:K650"/>
    <mergeCell ref="M650:N650"/>
    <mergeCell ref="O650:P650"/>
    <mergeCell ref="C651:K651"/>
    <mergeCell ref="M651:N651"/>
    <mergeCell ref="O651:P651"/>
    <mergeCell ref="C658:K658"/>
    <mergeCell ref="M658:N658"/>
    <mergeCell ref="O658:P658"/>
    <mergeCell ref="C659:K659"/>
    <mergeCell ref="M659:N659"/>
    <mergeCell ref="O659:P659"/>
    <mergeCell ref="C660:K660"/>
    <mergeCell ref="M660:N660"/>
    <mergeCell ref="O660:P660"/>
    <mergeCell ref="C655:K655"/>
    <mergeCell ref="M655:N655"/>
    <mergeCell ref="O655:P655"/>
    <mergeCell ref="C656:K656"/>
    <mergeCell ref="M656:N656"/>
    <mergeCell ref="O656:P656"/>
    <mergeCell ref="C657:K657"/>
    <mergeCell ref="M657:N657"/>
    <mergeCell ref="O657:P657"/>
    <mergeCell ref="C664:K664"/>
    <mergeCell ref="M664:N664"/>
    <mergeCell ref="O664:P664"/>
    <mergeCell ref="C665:K665"/>
    <mergeCell ref="M665:N665"/>
    <mergeCell ref="O665:P665"/>
    <mergeCell ref="C666:K666"/>
    <mergeCell ref="M666:N666"/>
    <mergeCell ref="O666:P666"/>
    <mergeCell ref="C661:K661"/>
    <mergeCell ref="M661:N661"/>
    <mergeCell ref="O661:P661"/>
    <mergeCell ref="C662:K662"/>
    <mergeCell ref="M662:N662"/>
    <mergeCell ref="O662:P662"/>
    <mergeCell ref="C663:K663"/>
    <mergeCell ref="M663:N663"/>
    <mergeCell ref="O663:P663"/>
    <mergeCell ref="B674:Q674"/>
    <mergeCell ref="O675:Q675"/>
    <mergeCell ref="C670:K670"/>
    <mergeCell ref="M670:N670"/>
    <mergeCell ref="O670:P670"/>
    <mergeCell ref="C671:K671"/>
    <mergeCell ref="M671:N671"/>
    <mergeCell ref="O671:P671"/>
    <mergeCell ref="C672:K672"/>
    <mergeCell ref="M672:N672"/>
    <mergeCell ref="O672:P672"/>
    <mergeCell ref="C667:K667"/>
    <mergeCell ref="M667:N667"/>
    <mergeCell ref="O667:P667"/>
    <mergeCell ref="C668:K668"/>
    <mergeCell ref="M668:N668"/>
    <mergeCell ref="O668:P668"/>
    <mergeCell ref="C669:K669"/>
    <mergeCell ref="M669:N669"/>
    <mergeCell ref="O669:P669"/>
    <mergeCell ref="O902:Q902"/>
    <mergeCell ref="E908:Q908"/>
    <mergeCell ref="D910:F910"/>
    <mergeCell ref="B918:C918"/>
    <mergeCell ref="D918:F918"/>
    <mergeCell ref="B920:B921"/>
    <mergeCell ref="C920:K921"/>
    <mergeCell ref="L920:L921"/>
    <mergeCell ref="M920:N921"/>
    <mergeCell ref="O920:P921"/>
    <mergeCell ref="Q920:Q921"/>
    <mergeCell ref="C922:K922"/>
    <mergeCell ref="M922:N922"/>
    <mergeCell ref="O922:P922"/>
    <mergeCell ref="C923:K923"/>
    <mergeCell ref="M923:N923"/>
    <mergeCell ref="O923:P923"/>
    <mergeCell ref="C924:K924"/>
    <mergeCell ref="M924:N924"/>
    <mergeCell ref="O924:P924"/>
    <mergeCell ref="C925:K925"/>
    <mergeCell ref="M925:N925"/>
    <mergeCell ref="O925:P925"/>
    <mergeCell ref="C926:K926"/>
    <mergeCell ref="M926:N926"/>
    <mergeCell ref="O926:P926"/>
    <mergeCell ref="C927:K927"/>
    <mergeCell ref="M927:N927"/>
    <mergeCell ref="O927:P927"/>
    <mergeCell ref="C928:K928"/>
    <mergeCell ref="M928:N928"/>
    <mergeCell ref="O928:P928"/>
    <mergeCell ref="C929:K929"/>
    <mergeCell ref="M929:N929"/>
    <mergeCell ref="O929:P929"/>
    <mergeCell ref="C930:K930"/>
    <mergeCell ref="M930:N930"/>
    <mergeCell ref="O930:P930"/>
    <mergeCell ref="C931:K931"/>
    <mergeCell ref="M931:N931"/>
    <mergeCell ref="O931:P931"/>
    <mergeCell ref="C932:K932"/>
    <mergeCell ref="M932:N932"/>
    <mergeCell ref="O932:P932"/>
    <mergeCell ref="C933:K933"/>
    <mergeCell ref="M933:N933"/>
    <mergeCell ref="O933:P933"/>
    <mergeCell ref="C934:K934"/>
    <mergeCell ref="M934:N934"/>
    <mergeCell ref="O934:P934"/>
    <mergeCell ref="C935:K935"/>
    <mergeCell ref="M935:N935"/>
    <mergeCell ref="O935:P935"/>
    <mergeCell ref="C936:K936"/>
    <mergeCell ref="M936:N936"/>
    <mergeCell ref="O936:P936"/>
    <mergeCell ref="C937:K937"/>
    <mergeCell ref="M937:N937"/>
    <mergeCell ref="O937:P937"/>
    <mergeCell ref="C938:K938"/>
    <mergeCell ref="M938:N938"/>
    <mergeCell ref="O938:P938"/>
    <mergeCell ref="C939:K939"/>
    <mergeCell ref="M939:N939"/>
    <mergeCell ref="O939:P939"/>
    <mergeCell ref="C940:K940"/>
    <mergeCell ref="M940:N940"/>
    <mergeCell ref="O940:P940"/>
    <mergeCell ref="C941:K941"/>
    <mergeCell ref="M941:N941"/>
    <mergeCell ref="O941:P941"/>
    <mergeCell ref="O942:P942"/>
    <mergeCell ref="O943:P943"/>
    <mergeCell ref="O944:P944"/>
    <mergeCell ref="O945:P945"/>
    <mergeCell ref="O946:P946"/>
    <mergeCell ref="O947:P947"/>
    <mergeCell ref="O948:P948"/>
    <mergeCell ref="O949:P949"/>
    <mergeCell ref="O950:P950"/>
    <mergeCell ref="O951:P951"/>
    <mergeCell ref="O952:P952"/>
    <mergeCell ref="O953:P953"/>
    <mergeCell ref="O954:P954"/>
    <mergeCell ref="O955:P955"/>
    <mergeCell ref="C956:K956"/>
    <mergeCell ref="M956:N956"/>
    <mergeCell ref="O956:P956"/>
    <mergeCell ref="M942:N942"/>
    <mergeCell ref="M943:N943"/>
    <mergeCell ref="M944:N944"/>
    <mergeCell ref="M945:N945"/>
    <mergeCell ref="M946:N946"/>
    <mergeCell ref="M947:N947"/>
    <mergeCell ref="M948:N948"/>
    <mergeCell ref="M949:N949"/>
    <mergeCell ref="M950:N950"/>
    <mergeCell ref="M951:N951"/>
    <mergeCell ref="M952:N952"/>
    <mergeCell ref="M953:N953"/>
    <mergeCell ref="M954:N954"/>
    <mergeCell ref="M955:N955"/>
    <mergeCell ref="C945:K945"/>
    <mergeCell ref="C957:K957"/>
    <mergeCell ref="M957:N957"/>
    <mergeCell ref="O957:P957"/>
    <mergeCell ref="O958:P958"/>
    <mergeCell ref="C959:K959"/>
    <mergeCell ref="M959:N959"/>
    <mergeCell ref="O959:P959"/>
    <mergeCell ref="C960:K960"/>
    <mergeCell ref="M960:N960"/>
    <mergeCell ref="O960:P960"/>
    <mergeCell ref="B962:Q962"/>
    <mergeCell ref="O963:Q963"/>
    <mergeCell ref="B965:B966"/>
    <mergeCell ref="C965:K966"/>
    <mergeCell ref="L965:L966"/>
    <mergeCell ref="M965:N966"/>
    <mergeCell ref="O965:P966"/>
    <mergeCell ref="Q965:Q966"/>
    <mergeCell ref="M958:N958"/>
    <mergeCell ref="C967:K967"/>
    <mergeCell ref="M967:N967"/>
    <mergeCell ref="O967:P967"/>
    <mergeCell ref="C968:K968"/>
    <mergeCell ref="M968:N968"/>
    <mergeCell ref="O968:P968"/>
    <mergeCell ref="C969:K969"/>
    <mergeCell ref="M969:N969"/>
    <mergeCell ref="O969:P969"/>
    <mergeCell ref="C970:K970"/>
    <mergeCell ref="M970:N970"/>
    <mergeCell ref="O970:P970"/>
    <mergeCell ref="C971:K971"/>
    <mergeCell ref="M971:N971"/>
    <mergeCell ref="O971:P971"/>
    <mergeCell ref="C972:K972"/>
    <mergeCell ref="M972:N972"/>
    <mergeCell ref="O972:P972"/>
    <mergeCell ref="C973:K973"/>
    <mergeCell ref="M973:N973"/>
    <mergeCell ref="O973:P973"/>
    <mergeCell ref="C974:K974"/>
    <mergeCell ref="M974:N974"/>
    <mergeCell ref="O974:P974"/>
    <mergeCell ref="C975:K975"/>
    <mergeCell ref="M975:N975"/>
    <mergeCell ref="O975:P975"/>
    <mergeCell ref="C976:K976"/>
    <mergeCell ref="M976:N976"/>
    <mergeCell ref="O976:P976"/>
    <mergeCell ref="C977:K977"/>
    <mergeCell ref="M977:N977"/>
    <mergeCell ref="O977:P977"/>
    <mergeCell ref="C978:K978"/>
    <mergeCell ref="M978:N978"/>
    <mergeCell ref="O978:P978"/>
    <mergeCell ref="C979:K979"/>
    <mergeCell ref="M979:N979"/>
    <mergeCell ref="O979:P979"/>
    <mergeCell ref="C980:K980"/>
    <mergeCell ref="M980:N980"/>
    <mergeCell ref="O980:P980"/>
    <mergeCell ref="C981:K981"/>
    <mergeCell ref="M981:N981"/>
    <mergeCell ref="O981:P981"/>
    <mergeCell ref="C982:K982"/>
    <mergeCell ref="M982:N982"/>
    <mergeCell ref="O982:P982"/>
    <mergeCell ref="C983:K983"/>
    <mergeCell ref="M983:N983"/>
    <mergeCell ref="O983:P983"/>
    <mergeCell ref="C984:K984"/>
    <mergeCell ref="M984:N984"/>
    <mergeCell ref="O984:P984"/>
    <mergeCell ref="C985:K985"/>
    <mergeCell ref="M985:N985"/>
    <mergeCell ref="O985:P985"/>
    <mergeCell ref="C986:K986"/>
    <mergeCell ref="M986:N986"/>
    <mergeCell ref="O986:P986"/>
    <mergeCell ref="C987:K987"/>
    <mergeCell ref="M987:N987"/>
    <mergeCell ref="O987:P987"/>
    <mergeCell ref="C988:K988"/>
    <mergeCell ref="M988:N988"/>
    <mergeCell ref="O988:P988"/>
    <mergeCell ref="C989:K989"/>
    <mergeCell ref="M989:N989"/>
    <mergeCell ref="O989:P989"/>
    <mergeCell ref="C990:K990"/>
    <mergeCell ref="M990:N990"/>
    <mergeCell ref="O990:P990"/>
    <mergeCell ref="C991:K991"/>
    <mergeCell ref="M991:N991"/>
    <mergeCell ref="O991:P991"/>
    <mergeCell ref="C992:K992"/>
    <mergeCell ref="M992:N992"/>
    <mergeCell ref="O992:P992"/>
    <mergeCell ref="C993:K993"/>
    <mergeCell ref="M993:N993"/>
    <mergeCell ref="O993:P993"/>
    <mergeCell ref="C994:K994"/>
    <mergeCell ref="M994:N994"/>
    <mergeCell ref="O994:P994"/>
    <mergeCell ref="C995:K995"/>
    <mergeCell ref="M995:N995"/>
    <mergeCell ref="O995:P995"/>
    <mergeCell ref="C996:K996"/>
    <mergeCell ref="M996:N996"/>
    <mergeCell ref="O996:P996"/>
    <mergeCell ref="C997:K997"/>
    <mergeCell ref="M997:N997"/>
    <mergeCell ref="O997:P997"/>
    <mergeCell ref="C998:K998"/>
    <mergeCell ref="M998:N998"/>
    <mergeCell ref="O998:P998"/>
    <mergeCell ref="C999:K999"/>
    <mergeCell ref="M999:N999"/>
    <mergeCell ref="O999:P999"/>
    <mergeCell ref="C1000:K1000"/>
    <mergeCell ref="M1000:N1000"/>
    <mergeCell ref="O1000:P1000"/>
    <mergeCell ref="C1001:K1001"/>
    <mergeCell ref="M1001:N1001"/>
    <mergeCell ref="O1001:P1001"/>
    <mergeCell ref="C1002:K1002"/>
    <mergeCell ref="M1002:N1002"/>
    <mergeCell ref="O1002:P1002"/>
    <mergeCell ref="C1003:K1003"/>
    <mergeCell ref="M1003:N1003"/>
    <mergeCell ref="O1003:P1003"/>
    <mergeCell ref="C1004:K1004"/>
    <mergeCell ref="M1004:N1004"/>
    <mergeCell ref="O1004:P1004"/>
    <mergeCell ref="C1005:K1005"/>
    <mergeCell ref="M1005:N1005"/>
    <mergeCell ref="O1005:P1005"/>
    <mergeCell ref="C1006:K1006"/>
    <mergeCell ref="M1006:N1006"/>
    <mergeCell ref="O1006:P1006"/>
    <mergeCell ref="C1007:K1007"/>
    <mergeCell ref="M1007:N1007"/>
    <mergeCell ref="O1007:P1007"/>
    <mergeCell ref="C1008:K1008"/>
    <mergeCell ref="M1008:N1008"/>
    <mergeCell ref="O1008:P1008"/>
    <mergeCell ref="C1009:K1009"/>
    <mergeCell ref="M1009:N1009"/>
    <mergeCell ref="O1009:P1009"/>
    <mergeCell ref="C1010:K1010"/>
    <mergeCell ref="M1010:N1010"/>
    <mergeCell ref="O1010:P1010"/>
    <mergeCell ref="C1011:K1011"/>
    <mergeCell ref="M1011:N1011"/>
    <mergeCell ref="O1011:P1011"/>
    <mergeCell ref="C1012:K1012"/>
    <mergeCell ref="M1012:N1012"/>
    <mergeCell ref="O1012:P1012"/>
    <mergeCell ref="C1013:K1013"/>
    <mergeCell ref="M1013:N1013"/>
    <mergeCell ref="O1013:P1013"/>
    <mergeCell ref="C1014:K1014"/>
    <mergeCell ref="M1014:N1014"/>
    <mergeCell ref="O1014:P1014"/>
    <mergeCell ref="B1016:Q1016"/>
    <mergeCell ref="O1017:Q1017"/>
    <mergeCell ref="B1019:B1020"/>
    <mergeCell ref="C1019:K1020"/>
    <mergeCell ref="L1019:L1020"/>
    <mergeCell ref="M1019:N1020"/>
    <mergeCell ref="O1019:P1020"/>
    <mergeCell ref="Q1019:Q1020"/>
    <mergeCell ref="C1021:K1021"/>
    <mergeCell ref="M1021:N1021"/>
    <mergeCell ref="O1021:P1021"/>
    <mergeCell ref="C1022:K1022"/>
    <mergeCell ref="M1022:N1022"/>
    <mergeCell ref="O1022:P1022"/>
    <mergeCell ref="C1023:K1023"/>
    <mergeCell ref="M1023:N1023"/>
    <mergeCell ref="O1023:P1023"/>
    <mergeCell ref="C1024:K1024"/>
    <mergeCell ref="M1024:N1024"/>
    <mergeCell ref="O1024:P1024"/>
    <mergeCell ref="C1025:K1025"/>
    <mergeCell ref="M1025:N1025"/>
    <mergeCell ref="O1025:P1025"/>
    <mergeCell ref="C1026:K1026"/>
    <mergeCell ref="M1026:N1026"/>
    <mergeCell ref="O1026:P1026"/>
    <mergeCell ref="C1027:K1027"/>
    <mergeCell ref="M1027:N1027"/>
    <mergeCell ref="O1027:P1027"/>
    <mergeCell ref="C1028:K1028"/>
    <mergeCell ref="M1028:N1028"/>
    <mergeCell ref="O1028:P1028"/>
    <mergeCell ref="C1029:K1029"/>
    <mergeCell ref="M1029:N1029"/>
    <mergeCell ref="O1029:P1029"/>
    <mergeCell ref="C1030:K1030"/>
    <mergeCell ref="M1030:N1030"/>
    <mergeCell ref="O1030:P1030"/>
    <mergeCell ref="C1031:K1031"/>
    <mergeCell ref="M1031:N1031"/>
    <mergeCell ref="O1031:P1031"/>
    <mergeCell ref="C1032:K1032"/>
    <mergeCell ref="M1032:N1032"/>
    <mergeCell ref="O1032:P1032"/>
    <mergeCell ref="C1033:K1033"/>
    <mergeCell ref="M1033:N1033"/>
    <mergeCell ref="O1033:P1033"/>
    <mergeCell ref="C1034:K1034"/>
    <mergeCell ref="M1034:N1034"/>
    <mergeCell ref="O1034:P1034"/>
    <mergeCell ref="C1035:K1035"/>
    <mergeCell ref="M1035:N1035"/>
    <mergeCell ref="O1035:P1035"/>
    <mergeCell ref="C1036:K1036"/>
    <mergeCell ref="M1036:N1036"/>
    <mergeCell ref="O1036:P1036"/>
    <mergeCell ref="C1037:K1037"/>
    <mergeCell ref="M1037:N1037"/>
    <mergeCell ref="O1037:P1037"/>
    <mergeCell ref="C1038:K1038"/>
    <mergeCell ref="M1038:N1038"/>
    <mergeCell ref="O1038:P1038"/>
    <mergeCell ref="C1039:K1039"/>
    <mergeCell ref="M1039:N1039"/>
    <mergeCell ref="O1039:P1039"/>
    <mergeCell ref="C1040:K1040"/>
    <mergeCell ref="M1040:N1040"/>
    <mergeCell ref="O1040:P1040"/>
    <mergeCell ref="C1041:K1041"/>
    <mergeCell ref="M1041:N1041"/>
    <mergeCell ref="O1041:P1041"/>
    <mergeCell ref="C1042:K1042"/>
    <mergeCell ref="M1042:N1042"/>
    <mergeCell ref="O1042:P1042"/>
    <mergeCell ref="C1043:K1043"/>
    <mergeCell ref="M1043:N1043"/>
    <mergeCell ref="O1043:P1043"/>
    <mergeCell ref="C1044:K1044"/>
    <mergeCell ref="M1044:N1044"/>
    <mergeCell ref="O1044:P1044"/>
    <mergeCell ref="C1045:K1045"/>
    <mergeCell ref="M1045:N1045"/>
    <mergeCell ref="O1045:P1045"/>
    <mergeCell ref="C1046:K1046"/>
    <mergeCell ref="M1046:N1046"/>
    <mergeCell ref="O1046:P1046"/>
    <mergeCell ref="C1047:K1047"/>
    <mergeCell ref="M1047:N1047"/>
    <mergeCell ref="O1047:P1047"/>
    <mergeCell ref="C1048:K1048"/>
    <mergeCell ref="M1048:N1048"/>
    <mergeCell ref="O1048:P1048"/>
    <mergeCell ref="C1049:K1049"/>
    <mergeCell ref="M1049:N1049"/>
    <mergeCell ref="O1049:P1049"/>
    <mergeCell ref="C1050:K1050"/>
    <mergeCell ref="M1050:N1050"/>
    <mergeCell ref="O1050:P1050"/>
    <mergeCell ref="C1051:K1051"/>
    <mergeCell ref="M1051:N1051"/>
    <mergeCell ref="O1051:P1051"/>
    <mergeCell ref="C1052:K1052"/>
    <mergeCell ref="M1052:N1052"/>
    <mergeCell ref="O1052:P1052"/>
    <mergeCell ref="C1053:K1053"/>
    <mergeCell ref="M1053:N1053"/>
    <mergeCell ref="O1053:P1053"/>
    <mergeCell ref="C1054:K1054"/>
    <mergeCell ref="M1054:N1054"/>
    <mergeCell ref="O1054:P1054"/>
    <mergeCell ref="C1055:K1055"/>
    <mergeCell ref="M1055:N1055"/>
    <mergeCell ref="O1055:P1055"/>
    <mergeCell ref="C1056:K1056"/>
    <mergeCell ref="M1056:N1056"/>
    <mergeCell ref="O1056:P1056"/>
    <mergeCell ref="C1057:K1057"/>
    <mergeCell ref="M1057:N1057"/>
    <mergeCell ref="O1057:P1057"/>
    <mergeCell ref="C1058:K1058"/>
    <mergeCell ref="M1058:N1058"/>
    <mergeCell ref="O1058:P1058"/>
    <mergeCell ref="C1059:K1059"/>
    <mergeCell ref="M1059:N1059"/>
    <mergeCell ref="O1059:P1059"/>
    <mergeCell ref="C1060:K1060"/>
    <mergeCell ref="M1060:N1060"/>
    <mergeCell ref="O1060:P1060"/>
    <mergeCell ref="C1061:K1061"/>
    <mergeCell ref="M1061:N1061"/>
    <mergeCell ref="O1061:P1061"/>
    <mergeCell ref="C1062:K1062"/>
    <mergeCell ref="M1062:N1062"/>
    <mergeCell ref="O1062:P1062"/>
    <mergeCell ref="C1063:K1063"/>
    <mergeCell ref="M1063:N1063"/>
    <mergeCell ref="O1063:P1063"/>
    <mergeCell ref="C1064:K1064"/>
    <mergeCell ref="M1064:N1064"/>
    <mergeCell ref="O1064:P1064"/>
    <mergeCell ref="C1065:K1065"/>
    <mergeCell ref="M1065:N1065"/>
    <mergeCell ref="O1065:P1065"/>
    <mergeCell ref="C1066:K1066"/>
    <mergeCell ref="M1066:N1066"/>
    <mergeCell ref="O1066:P1066"/>
    <mergeCell ref="C1067:K1067"/>
    <mergeCell ref="M1067:N1067"/>
    <mergeCell ref="O1067:P1067"/>
    <mergeCell ref="C1068:K1068"/>
    <mergeCell ref="M1068:N1068"/>
    <mergeCell ref="O1068:P1068"/>
    <mergeCell ref="B1070:Q1070"/>
    <mergeCell ref="O1071:Q1071"/>
    <mergeCell ref="B1073:B1074"/>
    <mergeCell ref="C1073:K1074"/>
    <mergeCell ref="L1073:L1074"/>
    <mergeCell ref="M1073:N1074"/>
    <mergeCell ref="O1073:P1074"/>
    <mergeCell ref="Q1073:Q1074"/>
    <mergeCell ref="C1075:K1075"/>
    <mergeCell ref="M1075:N1075"/>
    <mergeCell ref="O1075:P1075"/>
    <mergeCell ref="C1076:K1076"/>
    <mergeCell ref="M1076:N1076"/>
    <mergeCell ref="O1076:P1076"/>
    <mergeCell ref="C1077:K1077"/>
    <mergeCell ref="M1077:N1077"/>
    <mergeCell ref="O1077:P1077"/>
    <mergeCell ref="C1078:K1078"/>
    <mergeCell ref="M1078:N1078"/>
    <mergeCell ref="O1078:P1078"/>
    <mergeCell ref="C1079:K1079"/>
    <mergeCell ref="M1079:N1079"/>
    <mergeCell ref="O1079:P1079"/>
    <mergeCell ref="C1080:K1080"/>
    <mergeCell ref="M1080:N1080"/>
    <mergeCell ref="O1080:P1080"/>
    <mergeCell ref="C1081:K1081"/>
    <mergeCell ref="M1081:N1081"/>
    <mergeCell ref="O1081:P1081"/>
    <mergeCell ref="C1082:K1082"/>
    <mergeCell ref="M1082:N1082"/>
    <mergeCell ref="O1082:P1082"/>
    <mergeCell ref="C1083:K1083"/>
    <mergeCell ref="M1083:N1083"/>
    <mergeCell ref="O1083:P1083"/>
    <mergeCell ref="C1084:K1084"/>
    <mergeCell ref="M1084:N1084"/>
    <mergeCell ref="O1084:P1084"/>
    <mergeCell ref="C1085:K1085"/>
    <mergeCell ref="M1085:N1085"/>
    <mergeCell ref="O1085:P1085"/>
    <mergeCell ref="C1086:K1086"/>
    <mergeCell ref="M1086:N1086"/>
    <mergeCell ref="O1086:P1086"/>
    <mergeCell ref="C1087:K1087"/>
    <mergeCell ref="M1087:N1087"/>
    <mergeCell ref="O1087:P1087"/>
    <mergeCell ref="C1088:K1088"/>
    <mergeCell ref="M1088:N1088"/>
    <mergeCell ref="O1088:P1088"/>
    <mergeCell ref="C1089:K1089"/>
    <mergeCell ref="M1089:N1089"/>
    <mergeCell ref="O1089:P1089"/>
    <mergeCell ref="C1090:K1090"/>
    <mergeCell ref="M1090:N1090"/>
    <mergeCell ref="O1090:P1090"/>
    <mergeCell ref="C1091:K1091"/>
    <mergeCell ref="M1091:N1091"/>
    <mergeCell ref="O1091:P1091"/>
    <mergeCell ref="C1092:K1092"/>
    <mergeCell ref="M1092:N1092"/>
    <mergeCell ref="O1092:P1092"/>
    <mergeCell ref="C1093:K1093"/>
    <mergeCell ref="M1093:N1093"/>
    <mergeCell ref="O1093:P1093"/>
    <mergeCell ref="C1094:K1094"/>
    <mergeCell ref="M1094:N1094"/>
    <mergeCell ref="O1094:P1094"/>
    <mergeCell ref="C1095:K1095"/>
    <mergeCell ref="M1095:N1095"/>
    <mergeCell ref="O1095:P1095"/>
    <mergeCell ref="C1096:K1096"/>
    <mergeCell ref="M1096:N1096"/>
    <mergeCell ref="O1096:P1096"/>
    <mergeCell ref="C1097:K1097"/>
    <mergeCell ref="M1097:N1097"/>
    <mergeCell ref="O1097:P1097"/>
    <mergeCell ref="C1098:K1098"/>
    <mergeCell ref="M1098:N1098"/>
    <mergeCell ref="O1098:P1098"/>
    <mergeCell ref="C1099:K1099"/>
    <mergeCell ref="M1099:N1099"/>
    <mergeCell ref="O1099:P1099"/>
    <mergeCell ref="C1100:K1100"/>
    <mergeCell ref="M1100:N1100"/>
    <mergeCell ref="O1100:P1100"/>
    <mergeCell ref="C1101:K1101"/>
    <mergeCell ref="M1101:N1101"/>
    <mergeCell ref="O1101:P1101"/>
    <mergeCell ref="C1102:K1102"/>
    <mergeCell ref="M1102:N1102"/>
    <mergeCell ref="O1102:P1102"/>
    <mergeCell ref="C1103:K1103"/>
    <mergeCell ref="M1103:N1103"/>
    <mergeCell ref="O1103:P1103"/>
    <mergeCell ref="C1104:K1104"/>
    <mergeCell ref="M1104:N1104"/>
    <mergeCell ref="O1104:P1104"/>
    <mergeCell ref="C1105:K1105"/>
    <mergeCell ref="M1105:N1105"/>
    <mergeCell ref="O1105:P1105"/>
    <mergeCell ref="C1106:K1106"/>
    <mergeCell ref="M1106:N1106"/>
    <mergeCell ref="O1106:P1106"/>
    <mergeCell ref="C1107:K1107"/>
    <mergeCell ref="M1107:N1107"/>
    <mergeCell ref="O1107:P1107"/>
    <mergeCell ref="C1108:K1108"/>
    <mergeCell ref="M1108:N1108"/>
    <mergeCell ref="O1108:P1108"/>
    <mergeCell ref="C1109:K1109"/>
    <mergeCell ref="M1109:N1109"/>
    <mergeCell ref="O1109:P1109"/>
    <mergeCell ref="C1110:K1110"/>
    <mergeCell ref="M1110:N1110"/>
    <mergeCell ref="O1110:P1110"/>
    <mergeCell ref="C1111:K1111"/>
    <mergeCell ref="M1111:N1111"/>
    <mergeCell ref="O1111:P1111"/>
    <mergeCell ref="C1112:K1112"/>
    <mergeCell ref="M1112:N1112"/>
    <mergeCell ref="O1112:P1112"/>
    <mergeCell ref="C1113:K1113"/>
    <mergeCell ref="M1113:N1113"/>
    <mergeCell ref="O1113:P1113"/>
    <mergeCell ref="C1114:K1114"/>
    <mergeCell ref="M1114:N1114"/>
    <mergeCell ref="O1114:P1114"/>
    <mergeCell ref="C1115:K1115"/>
    <mergeCell ref="M1115:N1115"/>
    <mergeCell ref="O1115:P1115"/>
    <mergeCell ref="C1116:K1116"/>
    <mergeCell ref="M1116:N1116"/>
    <mergeCell ref="O1116:P1116"/>
    <mergeCell ref="B1124:Q1124"/>
    <mergeCell ref="O1125:Q1125"/>
    <mergeCell ref="C1117:K1117"/>
    <mergeCell ref="M1117:N1117"/>
    <mergeCell ref="O1117:P1117"/>
    <mergeCell ref="C1118:K1118"/>
    <mergeCell ref="M1118:N1118"/>
    <mergeCell ref="O1118:P1118"/>
    <mergeCell ref="C1119:K1119"/>
    <mergeCell ref="M1119:N1119"/>
    <mergeCell ref="O1119:P1119"/>
    <mergeCell ref="C1120:K1120"/>
    <mergeCell ref="M1120:N1120"/>
    <mergeCell ref="O1120:P1120"/>
    <mergeCell ref="C1121:K1121"/>
    <mergeCell ref="M1121:N1121"/>
    <mergeCell ref="O1121:P1121"/>
    <mergeCell ref="C1122:K1122"/>
    <mergeCell ref="M1122:N1122"/>
    <mergeCell ref="O1122:P1122"/>
  </mergeCells>
  <conditionalFormatting sqref="O1849:P1849">
    <cfRule type="cellIs" dxfId="310" priority="107" stopIfTrue="1" operator="equal">
      <formula>0</formula>
    </cfRule>
  </conditionalFormatting>
  <conditionalFormatting sqref="N1839 P1839 B1843:C1848 I1839 K1839 C1839 E1839">
    <cfRule type="cellIs" dxfId="309" priority="108" stopIfTrue="1" operator="equal">
      <formula>0</formula>
    </cfRule>
  </conditionalFormatting>
  <conditionalFormatting sqref="N61:P61 N286:P286 N511:P511 N736:P736 N961:P961">
    <cfRule type="cellIs" dxfId="308" priority="106" stopIfTrue="1" operator="equal">
      <formula>"INDIQUE A MOEDA"</formula>
    </cfRule>
  </conditionalFormatting>
  <conditionalFormatting sqref="B22:B60 C30:K60 B67:C114 D67:K69 D71:K114 B40:K55 B108:K110 B106:K106 B121:C168 D121:K123 D125:K168 B175:C222 D175:K177 D179:K222 B247:B285 C255:K285 B292:C339 D292:K294 D296:K339 B346:C393 D346:K348 D350:K393 B400:C447 D400:K402 D404:K447 B472:B510 B517:C564 D517:K519 D521:K564 B571:C618 D571:K573 D575:K618 C480:K510 B625:K672 B697:K735 B742:K789 B796:K843 B850:K897 B922:K960 B967:K1014 B1021:K1068 B1075:K1122">
    <cfRule type="cellIs" dxfId="307" priority="105" stopIfTrue="1" operator="equal">
      <formula>0</formula>
    </cfRule>
  </conditionalFormatting>
  <conditionalFormatting sqref="O16 Q16 O14 Q14 O241 Q241 O239 Q239 I16 K16 C16 E16 K14 C14 E14 I14 I241 K241 C241 E241 K239 C239 E239 I239 O466 Q466 O464 Q464 I466 K466 C466 E466 K464 C464 E464 I464 O691 Q691 O689 Q689 I691 K691 C691 E691 K689 C689 E689 I689 O916 Q916 O914 Q914 I916 K916 C916 E916 K914 C914 E914 I914">
    <cfRule type="cellIs" dxfId="306" priority="104" stopIfTrue="1" operator="equal">
      <formula>0</formula>
    </cfRule>
  </conditionalFormatting>
  <conditionalFormatting sqref="C67:C114 D67:K69 D71:K114 C22:K60 C108:K110 C106:K106 C121:C168 D121:K123 D125:K168 C175:C222 D175:K177 D179:K222 C292:C339 D292:K294 D296:K339 C247:K285 C346:C393 D346:K348 D350:K393 C400:C447 D400:K402 D404:K447 C517:C564 D517:K519 D521:K564 C571:C618 D571:K573 D575:K618 C472:K510 C625:K672 C697:K735 C742:K789 C796:K843 C850:K897 C922:K960 C967:K1014 C1021:K1068 C1075:K1122">
    <cfRule type="cellIs" dxfId="305" priority="103" stopIfTrue="1" operator="equal">
      <formula>0</formula>
    </cfRule>
  </conditionalFormatting>
  <conditionalFormatting sqref="O22:P60 O67:P114 O121:P168 O175:P222 D18 D243 O247:P285 O292:P339 O346:P393 O400:P447 D468 O472:P510 O517:P564 O571:P618 O625:P672">
    <cfRule type="cellIs" dxfId="304" priority="87" stopIfTrue="1" operator="equal">
      <formula>""</formula>
    </cfRule>
  </conditionalFormatting>
  <conditionalFormatting sqref="N67:N69 N71:N114 M108:N110 M106:N106 N121:N123 N125:N168 N175:N177 N179:N222 N292:N294 N296:N339 N346:N348 N350:N393 N400:N402 N404:N447 L22:N60 L67:M114 L121:M168 L175:M222 E8:P8 D10 E233:P233 D235 L247:N285 L292:M339 L346:M393 L400:M447 N517:N519 N521:N564 N571:N573 N575:N618 N625:N627 N629:N672 E458:P458 D460 L472:N510 L517:M564 L571:M618 L625:M672 N742:N744 N746:N789 N796:N798 N800:N843 N850:N852 N854:N897 E683:P683 D685 N967:N969 N971:N1014 N1021:N1023 N1025:N1068 N1075:N1077 N1079:N1122 E908:P908 D910 L967:M1014 L1021:M1068 L1075:M1122 L697:N735 L742:M789 L796:M843 L850:M897 L922:N960">
    <cfRule type="cellIs" dxfId="303" priority="71" stopIfTrue="1" operator="equal">
      <formula>""</formula>
    </cfRule>
  </conditionalFormatting>
  <conditionalFormatting sqref="D693 D918">
    <cfRule type="cellIs" dxfId="302" priority="15" stopIfTrue="1" operator="equal">
      <formula>0</formula>
    </cfRule>
  </conditionalFormatting>
  <conditionalFormatting sqref="O22:P60 O67:P114 O121:P168 O175:P222 O247:P285 O292:P339 O347:P393 O400:P446">
    <cfRule type="cellIs" dxfId="301" priority="7" operator="equal">
      <formula>0</formula>
    </cfRule>
  </conditionalFormatting>
  <conditionalFormatting sqref="D918:F918">
    <cfRule type="cellIs" dxfId="300" priority="6" operator="equal">
      <formula>""</formula>
    </cfRule>
  </conditionalFormatting>
  <conditionalFormatting sqref="O697:P735 O742:P789 O796:P843 O850:P897">
    <cfRule type="cellIs" dxfId="299" priority="3" operator="equal">
      <formula>""</formula>
    </cfRule>
  </conditionalFormatting>
  <conditionalFormatting sqref="O922:P960 O967:P1014 O1021:P1068 O1075:P1122">
    <cfRule type="cellIs" dxfId="298" priority="2" operator="equal">
      <formula>""</formula>
    </cfRule>
  </conditionalFormatting>
  <conditionalFormatting sqref="D693:E693">
    <cfRule type="cellIs" dxfId="297" priority="1" operator="equal">
      <formula>""</formula>
    </cfRule>
  </conditionalFormatting>
  <dataValidations xWindow="889" yWindow="464" count="15">
    <dataValidation allowBlank="1" showInputMessage="1" showErrorMessage="1" promptTitle="EXEMPLO:" prompt="EUR, GBP, JPY, RUB" sqref="O16 I916 C916 C914 O916 I691 C691 C689 O691 I466 C466 C464 O466 I16 C16 C14 I241 C241 C239 O241"/>
    <dataValidation type="decimal" allowBlank="1" showInputMessage="1" showErrorMessage="1" errorTitle="ATENÇÃO" error="Insira aqui o valor da taxa utilizada na conversão para o dólar americano._x000a__x000a_Consulte nos sites: _x000a__x000a_http://www.investnews.net --&gt; Conversor de Moedas_x000a__x000a_http://www.bcb.gov.br --&gt; Serviços ao Cidadão --&gt; Conversão de Moedas._x000a__x000a_" promptTitle="ATENÇÃO!" prompt="Insira aqui o valor da taxa utilizada na conversão para o dólar americano._x000a__x000a_Para conversão de moedas, consulte o site do Banco Central do Brasil:_x000a__x000a_Clique no LINK abaixo e acesse a página de Conversão de Moedas._x000a__x000a_" sqref="Q16 K914 K916 E914 E916 Q914 Q916 K689 K691 E689 E691 Q689 Q691 K464 K466 E464 E466 Q466 Q464 K14 K16 E14 E16 K239 K241 E239 E241 Q14 Q241 Q239">
      <formula1>0.001</formula1>
      <formula2>999999.999999</formula2>
    </dataValidation>
    <dataValidation allowBlank="1" showInputMessage="1" showErrorMessage="1" promptTitle="EXEMPLO:" prompt="EUR, GBP, JPY, RUB_x000a__x000a_PARA MOEDAS QUE TEM VALOR MAIOR QUE O DÓLAR COMO O EURO, A TAXA DE CONVERSÃO SERÁ SEMPRE MAIOR QUE 1,00, POR EXEMPLO 1,24." sqref="O14 I914 O914 I689 O689 I464 O464 I14 I239 O239"/>
    <dataValidation allowBlank="1" showInputMessage="1" showErrorMessage="1" promptTitle="EXEMPLO:" prompt="US$, CHF, DEM" sqref="N1839 I1839"/>
    <dataValidation allowBlank="1" showInputMessage="1" showErrorMessage="1" prompt="SELECIONE A MOEDA CLICANDO AQUI" sqref="L1843"/>
    <dataValidation type="list" allowBlank="1" showErrorMessage="1" sqref="L22:L60 L67:L114 L121:L168 L175:L222">
      <formula1>$S$22:$S$27</formula1>
    </dataValidation>
    <dataValidation type="list" allowBlank="1" showErrorMessage="1" sqref="L247:L285 L400:L447 L346:L393 L292:L339">
      <formula1>$S$247:$S$252</formula1>
    </dataValidation>
    <dataValidation allowBlank="1" showInputMessage="1" showErrorMessage="1" prompt="UTILIZE SEMPRE A TECLA &lt;TAB&gt;" sqref="A22:A60 A967:A1014 A1021:A1068 A1075:A1122 A922:A960 A742:A789 A796:A843 A850:A897 A697:A735 A472:A510 A517:A564 A571:A618 A625:A672 A67:A114 A121:A168 A175:A222 A247:A285 A292:A339 A346:A393 A400:A447"/>
    <dataValidation allowBlank="1" showErrorMessage="1" promptTitle="ATENÇÃO!" sqref="C22:K60 D967:K969 C967:C1014 D971:K1014 D1021:K1023 C1021:C1068 D1025:K1068 D1075:K1077 C1075:C1122 D1079:K1122 C922:K960 D742:K744 C742:C789 D746:K789 D796:K798 C796:C843 D800:K843 D850:K852 C850:C897 D854:K897 C697:K735 D404:K447 D517:K519 C517:C564 D521:K564 D571:K573 C571:C618 D575:K618 D625:K627 C625:C672 D629:K672 D67:K69 C67:C114 D71:K114 D121:K123 C121:C168 D125:K168 D175:K177 C175:C222 D179:K222 C247:K285 D292:K294 C292:C339 D296:K339 D346:K348 C346:C393 D350:K393 D400:K402 C400:C447 C472:K510"/>
    <dataValidation allowBlank="1" showInputMessage="1" showErrorMessage="1" promptTitle="ATENÇÃO!" prompt="PREENCHIMENTO OBRIGATÓRIO SE O PROJETO ENVOLVER A_x000a_A AQUISIÇÃO DE RADIOISÓTOPOS OU RADIOATIVOS." sqref="K11:N11 K911:N911 K686:N686 K461:N461 K236:N236"/>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1"/>
    <dataValidation allowBlank="1" showInputMessage="1" showErrorMessage="1" promptTitle="EXEMPLO:" prompt="99/99999-9 - (SE FOR PEDIDO INICIAL, NÃO É NECESSÁRIO PREENCHER ESTE CAMPO)." sqref="D10 D910 D685 D460 D235"/>
    <dataValidation type="list" allowBlank="1" showErrorMessage="1" sqref="L472:L510 L625:L672 L571:L618 L517:L564">
      <formula1>$S$472:$S$477</formula1>
    </dataValidation>
    <dataValidation type="list" allowBlank="1" showErrorMessage="1" sqref="L697:L735 L742:L789 L796:L843 L850:L897">
      <formula1>$S$697:$S$702</formula1>
    </dataValidation>
    <dataValidation type="list" allowBlank="1" showErrorMessage="1" sqref="L922:L960 L1075:L1122 L1021:L1068 L967:L1014">
      <formula1>$S$922:$S$927</formula1>
    </dataValidation>
  </dataValidations>
  <printOptions horizontalCentered="1"/>
  <pageMargins left="0.74803149606299213" right="0.27559055118110237" top="0.59055118110236227" bottom="0.39370078740157483" header="0" footer="0"/>
  <pageSetup paperSize="9" scale="63" fitToHeight="2" orientation="portrait" r:id="rId1"/>
  <headerFooter alignWithMargins="0"/>
  <rowBreaks count="19" manualBreakCount="19">
    <brk id="63" min="1" max="16" man="1"/>
    <brk id="117" min="1" max="16" man="1"/>
    <brk id="171" min="1" max="16" man="1"/>
    <brk id="225" min="1" max="16" man="1"/>
    <brk id="288" min="1" max="16" man="1"/>
    <brk id="342" min="1" max="16" man="1"/>
    <brk id="396" min="1" max="16" man="1"/>
    <brk id="450" min="1" max="16" man="1"/>
    <brk id="513" min="1" max="16" man="1"/>
    <brk id="567" min="1" max="16" man="1"/>
    <brk id="621" min="1" max="16" man="1"/>
    <brk id="675" min="1" max="16" man="1"/>
    <brk id="738" min="1" max="16" man="1"/>
    <brk id="792" min="1" max="16" man="1"/>
    <brk id="846" min="1" max="16" man="1"/>
    <brk id="900" min="1" max="16" man="1"/>
    <brk id="963" min="1" max="16" man="1"/>
    <brk id="1017" min="1" max="16" man="1"/>
    <brk id="1071" min="1" max="1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IJ2489"/>
  <sheetViews>
    <sheetView showGridLines="0" showRowColHeaders="0" showWhiteSpace="0" zoomScaleNormal="100" zoomScaleSheetLayoutView="100" workbookViewId="0"/>
  </sheetViews>
  <sheetFormatPr defaultColWidth="0" defaultRowHeight="12.75" zeroHeight="1"/>
  <cols>
    <col min="1" max="1" width="2.28515625" style="378" customWidth="1"/>
    <col min="2" max="2" width="5.85546875" style="39" customWidth="1"/>
    <col min="3" max="3" width="5" style="121" customWidth="1"/>
    <col min="4" max="4" width="9.28515625" style="121" customWidth="1"/>
    <col min="5" max="5" width="11.5703125" style="121" customWidth="1"/>
    <col min="6" max="6" width="8" style="41" customWidth="1"/>
    <col min="7" max="7" width="7.7109375" style="41" customWidth="1"/>
    <col min="8" max="8" width="6" style="41" customWidth="1"/>
    <col min="9" max="10" width="10.28515625" style="41" customWidth="1"/>
    <col min="11" max="11" width="7.5703125" style="41" customWidth="1"/>
    <col min="12" max="12" width="6" style="41" customWidth="1"/>
    <col min="13" max="13" width="9.140625" style="121" customWidth="1"/>
    <col min="14" max="14" width="14.5703125" style="41" customWidth="1"/>
    <col min="15" max="15" width="16.28515625" style="139" customWidth="1"/>
    <col min="16" max="16" width="14.140625" style="25" customWidth="1"/>
    <col min="17" max="17" width="1.85546875" style="348" customWidth="1"/>
    <col min="18" max="20" width="7.5703125" style="39" hidden="1" customWidth="1"/>
    <col min="21" max="16384" width="9.140625" style="39" hidden="1"/>
  </cols>
  <sheetData>
    <row r="1" spans="1:244" s="33" customFormat="1" ht="17.25" customHeight="1">
      <c r="A1" s="360"/>
      <c r="B1" s="50"/>
      <c r="C1" s="62"/>
      <c r="D1" s="62"/>
      <c r="E1" s="62"/>
      <c r="F1" s="50"/>
      <c r="G1" s="50"/>
      <c r="H1" s="50"/>
      <c r="I1" s="50"/>
      <c r="J1" s="50"/>
      <c r="K1" s="50"/>
      <c r="L1" s="50"/>
      <c r="M1" s="62"/>
      <c r="N1" s="50"/>
      <c r="O1" s="50"/>
      <c r="P1" s="50"/>
      <c r="Q1" s="341"/>
    </row>
    <row r="2" spans="1:244" s="33" customFormat="1" ht="12.75" customHeight="1">
      <c r="A2" s="366"/>
      <c r="B2" s="50"/>
      <c r="C2" s="62"/>
      <c r="D2" s="62"/>
      <c r="E2" s="62"/>
      <c r="F2" s="50"/>
      <c r="G2" s="50"/>
      <c r="H2" s="50"/>
      <c r="I2" s="50"/>
      <c r="J2" s="50"/>
      <c r="K2" s="50"/>
      <c r="L2" s="50"/>
      <c r="M2" s="62"/>
      <c r="N2" s="50"/>
      <c r="O2" s="50"/>
      <c r="P2" s="50"/>
      <c r="Q2" s="341"/>
    </row>
    <row r="3" spans="1:244" s="33" customFormat="1" ht="12.75" customHeight="1">
      <c r="A3" s="366"/>
      <c r="B3" s="50"/>
      <c r="C3" s="62"/>
      <c r="D3" s="62"/>
      <c r="E3" s="62"/>
      <c r="F3" s="50"/>
      <c r="G3" s="50"/>
      <c r="H3" s="50"/>
      <c r="I3" s="50"/>
      <c r="J3" s="50"/>
      <c r="K3" s="50"/>
      <c r="L3" s="50"/>
      <c r="M3" s="62"/>
      <c r="N3" s="50"/>
      <c r="O3" s="50"/>
      <c r="P3" s="50"/>
      <c r="Q3" s="341"/>
    </row>
    <row r="4" spans="1:244" s="33" customFormat="1" ht="12.75" customHeight="1">
      <c r="A4" s="366"/>
      <c r="B4" s="50"/>
      <c r="C4" s="62"/>
      <c r="D4" s="62"/>
      <c r="E4" s="62"/>
      <c r="F4" s="50"/>
      <c r="G4" s="50"/>
      <c r="H4" s="50"/>
      <c r="I4" s="50"/>
      <c r="J4" s="50"/>
      <c r="K4" s="50"/>
      <c r="L4" s="50"/>
      <c r="M4" s="62"/>
      <c r="N4" s="50"/>
      <c r="O4" s="50"/>
      <c r="P4" s="50"/>
      <c r="Q4" s="341"/>
    </row>
    <row r="5" spans="1:244" s="33" customFormat="1" ht="12.75" customHeight="1">
      <c r="A5" s="366"/>
      <c r="B5" s="50"/>
      <c r="C5" s="62"/>
      <c r="D5" s="62"/>
      <c r="E5" s="62"/>
      <c r="F5" s="50"/>
      <c r="G5" s="50"/>
      <c r="H5" s="50"/>
      <c r="I5" s="50"/>
      <c r="J5" s="50"/>
      <c r="K5" s="50"/>
      <c r="L5" s="50"/>
      <c r="M5" s="62"/>
      <c r="N5" s="50"/>
      <c r="O5" s="50"/>
      <c r="P5" s="50"/>
      <c r="Q5" s="341"/>
    </row>
    <row r="6" spans="1:244" s="4" customFormat="1" ht="19.5" customHeight="1">
      <c r="A6" s="367"/>
      <c r="B6" s="310" t="s">
        <v>183</v>
      </c>
      <c r="C6" s="190"/>
      <c r="D6" s="190"/>
      <c r="E6" s="190"/>
      <c r="F6" s="190"/>
      <c r="G6" s="190"/>
      <c r="H6" s="190"/>
      <c r="I6" s="190"/>
      <c r="J6" s="190"/>
      <c r="P6" s="50"/>
      <c r="R6" s="43"/>
      <c r="S6" s="43"/>
      <c r="T6" s="43"/>
      <c r="U6" s="43"/>
      <c r="V6" s="43"/>
      <c r="W6" s="43"/>
      <c r="X6" s="50"/>
    </row>
    <row r="7" spans="1:244" s="33" customFormat="1" ht="5.25" customHeight="1">
      <c r="A7" s="366"/>
      <c r="B7" s="4"/>
      <c r="C7" s="50"/>
      <c r="D7" s="63"/>
      <c r="E7" s="63"/>
      <c r="F7" s="64"/>
      <c r="G7" s="64"/>
      <c r="H7" s="64"/>
      <c r="I7" s="64"/>
      <c r="J7" s="64"/>
      <c r="K7" s="64"/>
      <c r="L7" s="64"/>
      <c r="M7" s="63"/>
      <c r="N7" s="64"/>
      <c r="O7" s="64"/>
      <c r="P7" s="64"/>
      <c r="Q7" s="341"/>
      <c r="R7" s="553"/>
    </row>
    <row r="8" spans="1:244" s="2" customFormat="1" ht="19.5" customHeight="1">
      <c r="A8" s="213"/>
      <c r="B8" s="5" t="s">
        <v>97</v>
      </c>
      <c r="C8" s="32"/>
      <c r="D8" s="7"/>
      <c r="E8" s="7"/>
      <c r="F8" s="1663"/>
      <c r="G8" s="1663"/>
      <c r="H8" s="1663"/>
      <c r="I8" s="1663"/>
      <c r="J8" s="1663"/>
      <c r="K8" s="1663"/>
      <c r="L8" s="1663"/>
      <c r="M8" s="1663"/>
      <c r="N8" s="1663"/>
      <c r="O8" s="1663"/>
      <c r="P8" s="1663"/>
      <c r="Q8" s="386"/>
      <c r="R8" s="553"/>
    </row>
    <row r="9" spans="1:244" s="33" customFormat="1" ht="6" customHeight="1">
      <c r="A9" s="392"/>
      <c r="B9" s="290"/>
      <c r="C9" s="290"/>
      <c r="D9" s="290"/>
      <c r="E9" s="290"/>
      <c r="F9" s="290"/>
      <c r="G9" s="290"/>
      <c r="H9" s="290"/>
      <c r="I9" s="290"/>
      <c r="J9" s="290"/>
      <c r="K9" s="290"/>
      <c r="L9" s="290"/>
      <c r="M9" s="306"/>
      <c r="N9" s="307"/>
      <c r="O9" s="64"/>
      <c r="P9" s="64"/>
      <c r="Q9" s="341"/>
      <c r="R9" s="553"/>
    </row>
    <row r="10" spans="1:244" s="33" customFormat="1" ht="19.5" customHeight="1">
      <c r="A10" s="366"/>
      <c r="B10" s="291" t="s">
        <v>0</v>
      </c>
      <c r="C10" s="291"/>
      <c r="D10" s="292"/>
      <c r="E10" s="1612"/>
      <c r="F10" s="1612"/>
      <c r="G10" s="1612"/>
      <c r="H10" s="64"/>
      <c r="I10" s="64"/>
      <c r="J10" s="64"/>
      <c r="K10" s="64"/>
      <c r="L10" s="64"/>
      <c r="M10" s="63"/>
      <c r="N10" s="64"/>
      <c r="O10" s="64"/>
      <c r="P10" s="64"/>
      <c r="Q10" s="341"/>
      <c r="R10" s="553"/>
    </row>
    <row r="11" spans="1:244" s="2" customFormat="1" ht="6.75" customHeight="1">
      <c r="A11" s="213"/>
      <c r="B11" s="5"/>
      <c r="C11" s="6"/>
      <c r="D11" s="7"/>
      <c r="E11" s="7"/>
      <c r="F11" s="32"/>
      <c r="G11" s="32"/>
      <c r="H11" s="32"/>
      <c r="I11" s="32"/>
      <c r="J11" s="32"/>
      <c r="K11" s="32"/>
      <c r="L11" s="32"/>
      <c r="M11" s="31"/>
      <c r="N11" s="31"/>
      <c r="O11" s="159"/>
      <c r="P11" s="159"/>
      <c r="Q11" s="366"/>
      <c r="R11" s="553"/>
    </row>
    <row r="12" spans="1:244" s="33" customFormat="1" ht="19.5" customHeight="1">
      <c r="A12" s="366"/>
      <c r="B12" s="1787" t="s">
        <v>93</v>
      </c>
      <c r="C12" s="1790"/>
      <c r="D12" s="1418" t="str">
        <f>IF(SUM(O16:O58,O65:O112,O119:O167,O174:O221)=0,"",((SUM(O16:O58,O65:O112,O119:O167,O174:O221))))</f>
        <v/>
      </c>
      <c r="E12" s="1418"/>
      <c r="F12" s="1418"/>
      <c r="G12" s="69"/>
      <c r="H12" s="69"/>
      <c r="J12" s="69"/>
      <c r="K12" s="69"/>
      <c r="L12" s="69"/>
      <c r="M12" s="69"/>
      <c r="N12" s="69"/>
      <c r="O12" s="69"/>
      <c r="P12" s="69"/>
      <c r="Q12" s="341"/>
      <c r="R12" s="553"/>
    </row>
    <row r="13" spans="1:244" s="36" customFormat="1" ht="6" customHeight="1">
      <c r="A13" s="385"/>
      <c r="B13" s="53"/>
      <c r="C13" s="83"/>
      <c r="D13" s="92"/>
      <c r="E13" s="83"/>
      <c r="F13" s="84"/>
      <c r="G13" s="84"/>
      <c r="H13" s="84"/>
      <c r="I13" s="84"/>
      <c r="J13" s="84"/>
      <c r="K13" s="84"/>
      <c r="L13" s="84"/>
      <c r="M13" s="83"/>
      <c r="N13" s="84"/>
      <c r="O13" s="84"/>
      <c r="P13" s="69"/>
      <c r="Q13" s="347"/>
      <c r="R13" s="553"/>
      <c r="S13" s="35"/>
      <c r="T13" s="35"/>
      <c r="U13" s="35"/>
      <c r="V13" s="35"/>
      <c r="W13" s="35"/>
      <c r="X13" s="35"/>
      <c r="Y13" s="35"/>
    </row>
    <row r="14" spans="1:244" s="38" customFormat="1" ht="15.75" customHeight="1">
      <c r="A14" s="370"/>
      <c r="B14" s="1633" t="s">
        <v>1</v>
      </c>
      <c r="C14" s="1778"/>
      <c r="D14" s="1644" t="s">
        <v>7</v>
      </c>
      <c r="E14" s="1730" t="s">
        <v>8</v>
      </c>
      <c r="F14" s="1782"/>
      <c r="G14" s="1782"/>
      <c r="H14" s="1782"/>
      <c r="I14" s="1782"/>
      <c r="J14" s="1782"/>
      <c r="K14" s="1782"/>
      <c r="L14" s="1782"/>
      <c r="M14" s="1782"/>
      <c r="N14" s="1644" t="s">
        <v>3</v>
      </c>
      <c r="O14" s="1785" t="s">
        <v>4</v>
      </c>
      <c r="P14" s="1644" t="s">
        <v>2</v>
      </c>
      <c r="Q14" s="387"/>
      <c r="R14" s="553"/>
      <c r="S14" s="37"/>
      <c r="T14" s="37"/>
      <c r="U14" s="37"/>
      <c r="V14" s="37"/>
      <c r="W14" s="37"/>
      <c r="X14" s="37"/>
      <c r="Y14" s="37"/>
    </row>
    <row r="15" spans="1:244" s="38" customFormat="1" ht="14.25" customHeight="1">
      <c r="A15" s="370"/>
      <c r="B15" s="1779"/>
      <c r="C15" s="1780"/>
      <c r="D15" s="1781"/>
      <c r="E15" s="1783"/>
      <c r="F15" s="1784"/>
      <c r="G15" s="1784"/>
      <c r="H15" s="1784"/>
      <c r="I15" s="1784"/>
      <c r="J15" s="1784"/>
      <c r="K15" s="1784"/>
      <c r="L15" s="1784"/>
      <c r="M15" s="1784"/>
      <c r="N15" s="1781"/>
      <c r="O15" s="1786"/>
      <c r="P15" s="1781"/>
      <c r="Q15" s="388"/>
      <c r="R15" s="553"/>
      <c r="S15" s="37"/>
      <c r="T15" s="37"/>
      <c r="U15" s="37"/>
      <c r="V15" s="37"/>
      <c r="W15" s="37"/>
      <c r="X15" s="37"/>
      <c r="Y15" s="37"/>
    </row>
    <row r="16" spans="1:244" ht="24" customHeight="1">
      <c r="A16" s="216"/>
      <c r="B16" s="1774"/>
      <c r="C16" s="1777"/>
      <c r="D16" s="865"/>
      <c r="E16" s="1565"/>
      <c r="F16" s="1566"/>
      <c r="G16" s="1566"/>
      <c r="H16" s="1566"/>
      <c r="I16" s="1566"/>
      <c r="J16" s="1566"/>
      <c r="K16" s="1566"/>
      <c r="L16" s="1566"/>
      <c r="M16" s="1776"/>
      <c r="N16" s="301"/>
      <c r="O16" s="177" t="str">
        <f t="shared" ref="O16:O58" si="0">IF(N16*D16=0,"",N16*D16)</f>
        <v/>
      </c>
      <c r="P16" s="99"/>
      <c r="Q16" s="389"/>
      <c r="R16" s="553"/>
      <c r="S16" s="33"/>
      <c r="T16" s="33"/>
      <c r="U16" s="33"/>
      <c r="V16" s="33"/>
      <c r="W16" s="33"/>
      <c r="X16" s="33"/>
      <c r="Y16" s="33"/>
      <c r="II16" s="40"/>
      <c r="IJ16" s="41"/>
    </row>
    <row r="17" spans="1:244" ht="24" customHeight="1">
      <c r="A17" s="216"/>
      <c r="B17" s="1774"/>
      <c r="C17" s="1777"/>
      <c r="D17" s="865"/>
      <c r="E17" s="1565"/>
      <c r="F17" s="1566"/>
      <c r="G17" s="1566"/>
      <c r="H17" s="1566"/>
      <c r="I17" s="1566"/>
      <c r="J17" s="1566"/>
      <c r="K17" s="1566"/>
      <c r="L17" s="1566"/>
      <c r="M17" s="1776"/>
      <c r="N17" s="301"/>
      <c r="O17" s="177" t="str">
        <f t="shared" si="0"/>
        <v/>
      </c>
      <c r="P17" s="99"/>
      <c r="Q17" s="389"/>
      <c r="R17" s="553"/>
      <c r="S17" s="33"/>
      <c r="T17" s="33"/>
      <c r="U17" s="33"/>
      <c r="V17" s="33"/>
      <c r="W17" s="33"/>
      <c r="X17" s="33"/>
      <c r="Y17" s="33"/>
      <c r="II17" s="40"/>
      <c r="IJ17" s="41"/>
    </row>
    <row r="18" spans="1:244" ht="24" customHeight="1">
      <c r="A18" s="216"/>
      <c r="B18" s="1774"/>
      <c r="C18" s="1777"/>
      <c r="D18" s="865"/>
      <c r="E18" s="1565"/>
      <c r="F18" s="1566"/>
      <c r="G18" s="1566"/>
      <c r="H18" s="1566"/>
      <c r="I18" s="1566"/>
      <c r="J18" s="1566"/>
      <c r="K18" s="1566"/>
      <c r="L18" s="1566"/>
      <c r="M18" s="1776"/>
      <c r="N18" s="301"/>
      <c r="O18" s="177" t="str">
        <f t="shared" si="0"/>
        <v/>
      </c>
      <c r="P18" s="99"/>
      <c r="Q18" s="389"/>
      <c r="R18" s="33"/>
      <c r="S18" s="33"/>
      <c r="T18" s="33"/>
      <c r="U18" s="33"/>
      <c r="V18" s="33"/>
      <c r="W18" s="33"/>
      <c r="X18" s="33"/>
      <c r="Y18" s="33"/>
    </row>
    <row r="19" spans="1:244" ht="24" customHeight="1">
      <c r="A19" s="216"/>
      <c r="B19" s="1774"/>
      <c r="C19" s="1777"/>
      <c r="D19" s="865"/>
      <c r="E19" s="1565"/>
      <c r="F19" s="1566"/>
      <c r="G19" s="1566"/>
      <c r="H19" s="1566"/>
      <c r="I19" s="1566"/>
      <c r="J19" s="1566"/>
      <c r="K19" s="1566"/>
      <c r="L19" s="1566"/>
      <c r="M19" s="1776"/>
      <c r="N19" s="301"/>
      <c r="O19" s="177" t="str">
        <f t="shared" si="0"/>
        <v/>
      </c>
      <c r="P19" s="99"/>
      <c r="Q19" s="389"/>
      <c r="R19" s="33"/>
      <c r="S19" s="33"/>
      <c r="T19" s="33"/>
      <c r="U19" s="33"/>
      <c r="V19" s="33"/>
      <c r="W19" s="33"/>
      <c r="X19" s="33"/>
      <c r="Y19" s="33"/>
    </row>
    <row r="20" spans="1:244" ht="24" customHeight="1">
      <c r="A20" s="216"/>
      <c r="B20" s="1774"/>
      <c r="C20" s="1777"/>
      <c r="D20" s="865"/>
      <c r="E20" s="1565"/>
      <c r="F20" s="1566"/>
      <c r="G20" s="1566"/>
      <c r="H20" s="1566"/>
      <c r="I20" s="1566"/>
      <c r="J20" s="1566"/>
      <c r="K20" s="1566"/>
      <c r="L20" s="1566"/>
      <c r="M20" s="1776"/>
      <c r="N20" s="301"/>
      <c r="O20" s="177" t="str">
        <f t="shared" si="0"/>
        <v/>
      </c>
      <c r="P20" s="99"/>
      <c r="Q20" s="389"/>
      <c r="R20" s="33"/>
      <c r="S20" s="33"/>
      <c r="T20" s="33"/>
      <c r="U20" s="33"/>
      <c r="V20" s="33"/>
      <c r="W20" s="33"/>
      <c r="X20" s="33"/>
      <c r="Y20" s="33"/>
    </row>
    <row r="21" spans="1:244" ht="24" customHeight="1">
      <c r="A21" s="216"/>
      <c r="B21" s="1774"/>
      <c r="C21" s="1777"/>
      <c r="D21" s="865"/>
      <c r="E21" s="1565"/>
      <c r="F21" s="1566"/>
      <c r="G21" s="1566"/>
      <c r="H21" s="1566"/>
      <c r="I21" s="1566"/>
      <c r="J21" s="1566"/>
      <c r="K21" s="1566"/>
      <c r="L21" s="1566"/>
      <c r="M21" s="1776"/>
      <c r="N21" s="301"/>
      <c r="O21" s="177" t="str">
        <f t="shared" si="0"/>
        <v/>
      </c>
      <c r="P21" s="99"/>
      <c r="Q21" s="389"/>
      <c r="R21" s="33"/>
      <c r="S21" s="33"/>
      <c r="T21" s="33"/>
      <c r="U21" s="33"/>
      <c r="V21" s="33"/>
      <c r="W21" s="33"/>
      <c r="X21" s="33"/>
      <c r="Y21" s="33"/>
    </row>
    <row r="22" spans="1:244" ht="24" customHeight="1">
      <c r="A22" s="216"/>
      <c r="B22" s="1774"/>
      <c r="C22" s="1777"/>
      <c r="D22" s="865"/>
      <c r="E22" s="1565"/>
      <c r="F22" s="1566"/>
      <c r="G22" s="1566"/>
      <c r="H22" s="1566"/>
      <c r="I22" s="1566"/>
      <c r="J22" s="1566"/>
      <c r="K22" s="1566"/>
      <c r="L22" s="1566"/>
      <c r="M22" s="1776"/>
      <c r="N22" s="301"/>
      <c r="O22" s="177" t="str">
        <f t="shared" si="0"/>
        <v/>
      </c>
      <c r="P22" s="99"/>
      <c r="Q22" s="389"/>
      <c r="R22" s="33"/>
      <c r="S22" s="33"/>
      <c r="T22" s="33"/>
      <c r="U22" s="33"/>
      <c r="V22" s="33"/>
      <c r="W22" s="33"/>
      <c r="X22" s="33"/>
      <c r="Y22" s="33"/>
    </row>
    <row r="23" spans="1:244" ht="24" customHeight="1">
      <c r="A23" s="216"/>
      <c r="B23" s="1774"/>
      <c r="C23" s="1777"/>
      <c r="D23" s="865"/>
      <c r="E23" s="1565"/>
      <c r="F23" s="1566"/>
      <c r="G23" s="1566"/>
      <c r="H23" s="1566"/>
      <c r="I23" s="1566"/>
      <c r="J23" s="1566"/>
      <c r="K23" s="1566"/>
      <c r="L23" s="1566"/>
      <c r="M23" s="1776"/>
      <c r="N23" s="301"/>
      <c r="O23" s="177" t="str">
        <f t="shared" si="0"/>
        <v/>
      </c>
      <c r="P23" s="99"/>
      <c r="Q23" s="389"/>
      <c r="R23" s="33"/>
      <c r="S23" s="33"/>
      <c r="T23" s="33"/>
      <c r="U23" s="33"/>
      <c r="V23" s="33"/>
      <c r="W23" s="33"/>
      <c r="X23" s="33"/>
      <c r="Y23" s="33"/>
    </row>
    <row r="24" spans="1:244" ht="24" customHeight="1">
      <c r="A24" s="216"/>
      <c r="B24" s="1774"/>
      <c r="C24" s="1777"/>
      <c r="D24" s="865"/>
      <c r="E24" s="1565"/>
      <c r="F24" s="1566"/>
      <c r="G24" s="1566"/>
      <c r="H24" s="1566"/>
      <c r="I24" s="1566"/>
      <c r="J24" s="1566"/>
      <c r="K24" s="1566"/>
      <c r="L24" s="1566"/>
      <c r="M24" s="1776"/>
      <c r="N24" s="301"/>
      <c r="O24" s="177" t="str">
        <f t="shared" si="0"/>
        <v/>
      </c>
      <c r="P24" s="99"/>
      <c r="Q24" s="389"/>
      <c r="R24" s="33"/>
      <c r="S24" s="33"/>
      <c r="T24" s="33"/>
      <c r="U24" s="33"/>
      <c r="V24" s="33"/>
      <c r="W24" s="33"/>
      <c r="X24" s="33"/>
      <c r="Y24" s="33"/>
      <c r="II24" s="41"/>
      <c r="IJ24" s="41"/>
    </row>
    <row r="25" spans="1:244" ht="24" customHeight="1">
      <c r="A25" s="216"/>
      <c r="B25" s="1774"/>
      <c r="C25" s="1777"/>
      <c r="D25" s="877"/>
      <c r="E25" s="1565"/>
      <c r="F25" s="1566"/>
      <c r="G25" s="1566"/>
      <c r="H25" s="1566"/>
      <c r="I25" s="1566"/>
      <c r="J25" s="1566"/>
      <c r="K25" s="1566"/>
      <c r="L25" s="1566"/>
      <c r="M25" s="1776"/>
      <c r="N25" s="301"/>
      <c r="O25" s="177" t="str">
        <f t="shared" si="0"/>
        <v/>
      </c>
      <c r="P25" s="99"/>
      <c r="Q25" s="389"/>
      <c r="R25" s="33"/>
      <c r="S25" s="33"/>
      <c r="T25" s="33"/>
      <c r="U25" s="33"/>
      <c r="V25" s="33"/>
      <c r="W25" s="33"/>
      <c r="X25" s="33"/>
      <c r="Y25" s="33"/>
    </row>
    <row r="26" spans="1:244" ht="24" customHeight="1">
      <c r="A26" s="216"/>
      <c r="B26" s="1774"/>
      <c r="C26" s="1777"/>
      <c r="D26" s="865"/>
      <c r="E26" s="1565"/>
      <c r="F26" s="1566"/>
      <c r="G26" s="1566"/>
      <c r="H26" s="1566"/>
      <c r="I26" s="1566"/>
      <c r="J26" s="1566"/>
      <c r="K26" s="1566"/>
      <c r="L26" s="1566"/>
      <c r="M26" s="1776"/>
      <c r="N26" s="301"/>
      <c r="O26" s="177" t="str">
        <f t="shared" si="0"/>
        <v/>
      </c>
      <c r="P26" s="99"/>
      <c r="Q26" s="389"/>
      <c r="R26" s="33"/>
      <c r="S26" s="33"/>
      <c r="T26" s="33"/>
      <c r="U26" s="33"/>
      <c r="V26" s="33"/>
      <c r="W26" s="33"/>
      <c r="X26" s="33"/>
      <c r="Y26" s="33"/>
    </row>
    <row r="27" spans="1:244" ht="24" customHeight="1">
      <c r="A27" s="216"/>
      <c r="B27" s="1774"/>
      <c r="C27" s="1777"/>
      <c r="D27" s="865"/>
      <c r="E27" s="1565"/>
      <c r="F27" s="1566"/>
      <c r="G27" s="1566"/>
      <c r="H27" s="1566"/>
      <c r="I27" s="1566"/>
      <c r="J27" s="1566"/>
      <c r="K27" s="1566"/>
      <c r="L27" s="1566"/>
      <c r="M27" s="1776"/>
      <c r="N27" s="301"/>
      <c r="O27" s="177" t="str">
        <f t="shared" si="0"/>
        <v/>
      </c>
      <c r="P27" s="99"/>
      <c r="Q27" s="389"/>
      <c r="R27" s="33"/>
      <c r="S27" s="33"/>
      <c r="T27" s="33"/>
      <c r="U27" s="33"/>
      <c r="V27" s="33"/>
      <c r="W27" s="33"/>
      <c r="X27" s="33"/>
      <c r="Y27" s="33"/>
      <c r="II27" s="41"/>
      <c r="IJ27" s="41"/>
    </row>
    <row r="28" spans="1:244" ht="24" customHeight="1">
      <c r="A28" s="216"/>
      <c r="B28" s="1774"/>
      <c r="C28" s="1777"/>
      <c r="D28" s="865"/>
      <c r="E28" s="1565"/>
      <c r="F28" s="1566"/>
      <c r="G28" s="1566"/>
      <c r="H28" s="1566"/>
      <c r="I28" s="1566"/>
      <c r="J28" s="1566"/>
      <c r="K28" s="1566"/>
      <c r="L28" s="1566"/>
      <c r="M28" s="1776"/>
      <c r="N28" s="301"/>
      <c r="O28" s="177" t="str">
        <f t="shared" si="0"/>
        <v/>
      </c>
      <c r="P28" s="99"/>
      <c r="Q28" s="389"/>
      <c r="R28" s="33"/>
      <c r="S28" s="33"/>
      <c r="T28" s="33"/>
      <c r="U28" s="33"/>
      <c r="V28" s="33"/>
      <c r="W28" s="33"/>
      <c r="X28" s="33"/>
      <c r="Y28" s="33"/>
    </row>
    <row r="29" spans="1:244" ht="24" customHeight="1">
      <c r="A29" s="216"/>
      <c r="B29" s="1774"/>
      <c r="C29" s="1777"/>
      <c r="D29" s="865"/>
      <c r="E29" s="1565"/>
      <c r="F29" s="1566"/>
      <c r="G29" s="1566"/>
      <c r="H29" s="1566"/>
      <c r="I29" s="1566"/>
      <c r="J29" s="1566"/>
      <c r="K29" s="1566"/>
      <c r="L29" s="1566"/>
      <c r="M29" s="1776"/>
      <c r="N29" s="301"/>
      <c r="O29" s="177" t="str">
        <f t="shared" si="0"/>
        <v/>
      </c>
      <c r="P29" s="99"/>
      <c r="Q29" s="389"/>
      <c r="R29" s="33"/>
      <c r="S29" s="33"/>
      <c r="T29" s="33"/>
      <c r="U29" s="33"/>
      <c r="V29" s="33"/>
      <c r="W29" s="33"/>
      <c r="X29" s="33"/>
      <c r="Y29" s="33"/>
    </row>
    <row r="30" spans="1:244" ht="24" customHeight="1">
      <c r="A30" s="216"/>
      <c r="B30" s="1774"/>
      <c r="C30" s="1777"/>
      <c r="D30" s="865"/>
      <c r="E30" s="1565"/>
      <c r="F30" s="1566"/>
      <c r="G30" s="1566"/>
      <c r="H30" s="1566"/>
      <c r="I30" s="1566"/>
      <c r="J30" s="1566"/>
      <c r="K30" s="1566"/>
      <c r="L30" s="1566"/>
      <c r="M30" s="1776"/>
      <c r="N30" s="301"/>
      <c r="O30" s="177" t="str">
        <f t="shared" si="0"/>
        <v/>
      </c>
      <c r="P30" s="99"/>
      <c r="Q30" s="389"/>
      <c r="R30" s="33"/>
      <c r="S30" s="33"/>
      <c r="T30" s="33"/>
      <c r="U30" s="33"/>
      <c r="V30" s="33"/>
      <c r="W30" s="33"/>
      <c r="X30" s="33"/>
      <c r="Y30" s="33"/>
    </row>
    <row r="31" spans="1:244" ht="24" customHeight="1">
      <c r="A31" s="216"/>
      <c r="B31" s="1774"/>
      <c r="C31" s="1777"/>
      <c r="D31" s="865"/>
      <c r="E31" s="1565"/>
      <c r="F31" s="1566"/>
      <c r="G31" s="1566"/>
      <c r="H31" s="1566"/>
      <c r="I31" s="1566"/>
      <c r="J31" s="1566"/>
      <c r="K31" s="1566"/>
      <c r="L31" s="1566"/>
      <c r="M31" s="1776"/>
      <c r="N31" s="301"/>
      <c r="O31" s="177" t="str">
        <f t="shared" si="0"/>
        <v/>
      </c>
      <c r="P31" s="99"/>
      <c r="Q31" s="389"/>
      <c r="R31" s="33"/>
      <c r="S31" s="33"/>
      <c r="T31" s="33"/>
      <c r="U31" s="33"/>
      <c r="V31" s="33"/>
      <c r="W31" s="33"/>
      <c r="X31" s="33"/>
      <c r="Y31" s="33"/>
    </row>
    <row r="32" spans="1:244" ht="24" customHeight="1">
      <c r="A32" s="216"/>
      <c r="B32" s="1774"/>
      <c r="C32" s="1777"/>
      <c r="D32" s="865"/>
      <c r="E32" s="1565"/>
      <c r="F32" s="1566"/>
      <c r="G32" s="1566"/>
      <c r="H32" s="1566"/>
      <c r="I32" s="1566"/>
      <c r="J32" s="1566"/>
      <c r="K32" s="1566"/>
      <c r="L32" s="1566"/>
      <c r="M32" s="1776"/>
      <c r="N32" s="301"/>
      <c r="O32" s="177" t="str">
        <f t="shared" si="0"/>
        <v/>
      </c>
      <c r="P32" s="99"/>
      <c r="Q32" s="389"/>
      <c r="R32" s="33"/>
      <c r="S32" s="33"/>
      <c r="T32" s="33"/>
      <c r="U32" s="33"/>
      <c r="V32" s="33"/>
      <c r="W32" s="33"/>
      <c r="X32" s="33"/>
      <c r="Y32" s="33"/>
    </row>
    <row r="33" spans="1:244" ht="24" customHeight="1">
      <c r="A33" s="216"/>
      <c r="B33" s="1774"/>
      <c r="C33" s="1777"/>
      <c r="D33" s="865"/>
      <c r="E33" s="1565"/>
      <c r="F33" s="1566"/>
      <c r="G33" s="1566"/>
      <c r="H33" s="1566"/>
      <c r="I33" s="1566"/>
      <c r="J33" s="1566"/>
      <c r="K33" s="1566"/>
      <c r="L33" s="1566"/>
      <c r="M33" s="1776"/>
      <c r="N33" s="301"/>
      <c r="O33" s="177" t="str">
        <f t="shared" si="0"/>
        <v/>
      </c>
      <c r="P33" s="99"/>
      <c r="Q33" s="389"/>
      <c r="R33" s="33"/>
      <c r="S33" s="33"/>
      <c r="T33" s="33"/>
      <c r="U33" s="33"/>
      <c r="V33" s="33"/>
      <c r="W33" s="33"/>
      <c r="X33" s="33"/>
      <c r="Y33" s="33"/>
    </row>
    <row r="34" spans="1:244" ht="24" customHeight="1">
      <c r="A34" s="216"/>
      <c r="B34" s="1774"/>
      <c r="C34" s="1777"/>
      <c r="D34" s="865"/>
      <c r="E34" s="1565"/>
      <c r="F34" s="1566"/>
      <c r="G34" s="1566"/>
      <c r="H34" s="1566"/>
      <c r="I34" s="1566"/>
      <c r="J34" s="1566"/>
      <c r="K34" s="1566"/>
      <c r="L34" s="1566"/>
      <c r="M34" s="1776"/>
      <c r="N34" s="301"/>
      <c r="O34" s="177" t="str">
        <f t="shared" si="0"/>
        <v/>
      </c>
      <c r="P34" s="99"/>
      <c r="Q34" s="389"/>
      <c r="R34" s="33"/>
      <c r="S34" s="33"/>
      <c r="T34" s="33"/>
      <c r="U34" s="33"/>
      <c r="V34" s="33"/>
      <c r="W34" s="33"/>
      <c r="X34" s="33"/>
      <c r="Y34" s="33"/>
    </row>
    <row r="35" spans="1:244" ht="24" customHeight="1">
      <c r="A35" s="216"/>
      <c r="B35" s="1774"/>
      <c r="C35" s="1777"/>
      <c r="D35" s="865"/>
      <c r="E35" s="1565"/>
      <c r="F35" s="1566"/>
      <c r="G35" s="1566"/>
      <c r="H35" s="1566"/>
      <c r="I35" s="1566"/>
      <c r="J35" s="1566"/>
      <c r="K35" s="1566"/>
      <c r="L35" s="1566"/>
      <c r="M35" s="1776"/>
      <c r="N35" s="301"/>
      <c r="O35" s="177" t="str">
        <f t="shared" si="0"/>
        <v/>
      </c>
      <c r="P35" s="99"/>
      <c r="Q35" s="389"/>
      <c r="R35" s="33"/>
      <c r="S35" s="33"/>
      <c r="T35" s="33"/>
      <c r="U35" s="33"/>
      <c r="V35" s="33"/>
      <c r="W35" s="33"/>
      <c r="X35" s="33"/>
      <c r="Y35" s="33"/>
    </row>
    <row r="36" spans="1:244" ht="24" customHeight="1">
      <c r="A36" s="216"/>
      <c r="B36" s="1774"/>
      <c r="C36" s="1777"/>
      <c r="D36" s="865"/>
      <c r="E36" s="1565"/>
      <c r="F36" s="1566"/>
      <c r="G36" s="1566"/>
      <c r="H36" s="1566"/>
      <c r="I36" s="1566"/>
      <c r="J36" s="1566"/>
      <c r="K36" s="1566"/>
      <c r="L36" s="1566"/>
      <c r="M36" s="1776"/>
      <c r="N36" s="301"/>
      <c r="O36" s="177" t="str">
        <f t="shared" si="0"/>
        <v/>
      </c>
      <c r="P36" s="99"/>
      <c r="Q36" s="389"/>
      <c r="R36" s="33"/>
      <c r="S36" s="33"/>
      <c r="T36" s="33"/>
      <c r="U36" s="33"/>
      <c r="V36" s="33"/>
      <c r="W36" s="33"/>
      <c r="X36" s="33"/>
      <c r="Y36" s="33"/>
    </row>
    <row r="37" spans="1:244" ht="24" customHeight="1">
      <c r="A37" s="216"/>
      <c r="B37" s="1774"/>
      <c r="C37" s="1777"/>
      <c r="D37" s="865"/>
      <c r="E37" s="1565"/>
      <c r="F37" s="1566"/>
      <c r="G37" s="1566"/>
      <c r="H37" s="1566"/>
      <c r="I37" s="1566"/>
      <c r="J37" s="1566"/>
      <c r="K37" s="1566"/>
      <c r="L37" s="1566"/>
      <c r="M37" s="1776"/>
      <c r="N37" s="301"/>
      <c r="O37" s="177" t="str">
        <f t="shared" si="0"/>
        <v/>
      </c>
      <c r="P37" s="99"/>
      <c r="Q37" s="389"/>
      <c r="R37" s="33"/>
      <c r="S37" s="33"/>
      <c r="T37" s="33"/>
      <c r="U37" s="33"/>
      <c r="V37" s="33"/>
      <c r="W37" s="33"/>
      <c r="X37" s="33"/>
      <c r="Y37" s="33"/>
      <c r="II37" s="40"/>
      <c r="IJ37" s="41"/>
    </row>
    <row r="38" spans="1:244" ht="24" customHeight="1">
      <c r="A38" s="216"/>
      <c r="B38" s="1774"/>
      <c r="C38" s="1777"/>
      <c r="D38" s="865"/>
      <c r="E38" s="1565"/>
      <c r="F38" s="1566"/>
      <c r="G38" s="1566"/>
      <c r="H38" s="1566"/>
      <c r="I38" s="1566"/>
      <c r="J38" s="1566"/>
      <c r="K38" s="1566"/>
      <c r="L38" s="1566"/>
      <c r="M38" s="1776"/>
      <c r="N38" s="301"/>
      <c r="O38" s="177" t="str">
        <f t="shared" si="0"/>
        <v/>
      </c>
      <c r="P38" s="99"/>
      <c r="Q38" s="389"/>
      <c r="R38" s="33"/>
      <c r="S38" s="33"/>
      <c r="T38" s="33"/>
      <c r="U38" s="33"/>
      <c r="V38" s="33"/>
      <c r="W38" s="33"/>
      <c r="X38" s="33"/>
      <c r="Y38" s="33"/>
      <c r="II38" s="40"/>
      <c r="IJ38" s="41"/>
    </row>
    <row r="39" spans="1:244" ht="24" customHeight="1">
      <c r="A39" s="216"/>
      <c r="B39" s="1774"/>
      <c r="C39" s="1777"/>
      <c r="D39" s="865"/>
      <c r="E39" s="1565"/>
      <c r="F39" s="1566"/>
      <c r="G39" s="1566"/>
      <c r="H39" s="1566"/>
      <c r="I39" s="1566"/>
      <c r="J39" s="1566"/>
      <c r="K39" s="1566"/>
      <c r="L39" s="1566"/>
      <c r="M39" s="1776"/>
      <c r="N39" s="301"/>
      <c r="O39" s="177" t="str">
        <f t="shared" si="0"/>
        <v/>
      </c>
      <c r="P39" s="99"/>
      <c r="Q39" s="389"/>
      <c r="R39" s="33"/>
      <c r="S39" s="33"/>
      <c r="T39" s="33"/>
      <c r="U39" s="33"/>
      <c r="V39" s="33"/>
      <c r="W39" s="33"/>
      <c r="X39" s="33"/>
      <c r="Y39" s="33"/>
    </row>
    <row r="40" spans="1:244" ht="24" customHeight="1">
      <c r="A40" s="216"/>
      <c r="B40" s="1774"/>
      <c r="C40" s="1777"/>
      <c r="D40" s="865"/>
      <c r="E40" s="1565"/>
      <c r="F40" s="1566"/>
      <c r="G40" s="1566"/>
      <c r="H40" s="1566"/>
      <c r="I40" s="1566"/>
      <c r="J40" s="1566"/>
      <c r="K40" s="1566"/>
      <c r="L40" s="1566"/>
      <c r="M40" s="1776"/>
      <c r="N40" s="301"/>
      <c r="O40" s="177" t="str">
        <f t="shared" si="0"/>
        <v/>
      </c>
      <c r="P40" s="99"/>
      <c r="Q40" s="389"/>
      <c r="R40" s="33"/>
      <c r="S40" s="33"/>
      <c r="T40" s="33"/>
      <c r="U40" s="33"/>
      <c r="V40" s="33"/>
      <c r="W40" s="33"/>
      <c r="X40" s="33"/>
      <c r="Y40" s="33"/>
    </row>
    <row r="41" spans="1:244" ht="24" customHeight="1">
      <c r="A41" s="216"/>
      <c r="B41" s="1774"/>
      <c r="C41" s="1777"/>
      <c r="D41" s="865"/>
      <c r="E41" s="1565"/>
      <c r="F41" s="1566"/>
      <c r="G41" s="1566"/>
      <c r="H41" s="1566"/>
      <c r="I41" s="1566"/>
      <c r="J41" s="1566"/>
      <c r="K41" s="1566"/>
      <c r="L41" s="1566"/>
      <c r="M41" s="1776"/>
      <c r="N41" s="301"/>
      <c r="O41" s="177" t="str">
        <f t="shared" si="0"/>
        <v/>
      </c>
      <c r="P41" s="99"/>
      <c r="Q41" s="389"/>
      <c r="R41" s="33"/>
      <c r="S41" s="33"/>
      <c r="T41" s="33"/>
      <c r="U41" s="33"/>
      <c r="V41" s="33"/>
      <c r="W41" s="33"/>
      <c r="X41" s="33"/>
      <c r="Y41" s="33"/>
    </row>
    <row r="42" spans="1:244" ht="24" customHeight="1">
      <c r="A42" s="216"/>
      <c r="B42" s="1774"/>
      <c r="C42" s="1777"/>
      <c r="D42" s="865"/>
      <c r="E42" s="1565"/>
      <c r="F42" s="1566"/>
      <c r="G42" s="1566"/>
      <c r="H42" s="1566"/>
      <c r="I42" s="1566"/>
      <c r="J42" s="1566"/>
      <c r="K42" s="1566"/>
      <c r="L42" s="1566"/>
      <c r="M42" s="1776"/>
      <c r="N42" s="301"/>
      <c r="O42" s="177" t="str">
        <f t="shared" si="0"/>
        <v/>
      </c>
      <c r="P42" s="99"/>
      <c r="Q42" s="389"/>
      <c r="R42" s="33"/>
      <c r="S42" s="33"/>
      <c r="T42" s="33"/>
      <c r="U42" s="33"/>
      <c r="V42" s="33"/>
      <c r="W42" s="33"/>
      <c r="X42" s="33"/>
      <c r="Y42" s="33"/>
    </row>
    <row r="43" spans="1:244" ht="24" customHeight="1">
      <c r="A43" s="216"/>
      <c r="B43" s="1774"/>
      <c r="C43" s="1777"/>
      <c r="D43" s="865"/>
      <c r="E43" s="1565"/>
      <c r="F43" s="1566"/>
      <c r="G43" s="1566"/>
      <c r="H43" s="1566"/>
      <c r="I43" s="1566"/>
      <c r="J43" s="1566"/>
      <c r="K43" s="1566"/>
      <c r="L43" s="1566"/>
      <c r="M43" s="1776"/>
      <c r="N43" s="301"/>
      <c r="O43" s="177" t="str">
        <f t="shared" si="0"/>
        <v/>
      </c>
      <c r="P43" s="99"/>
      <c r="Q43" s="389"/>
      <c r="R43" s="33"/>
      <c r="S43" s="33"/>
      <c r="T43" s="33"/>
      <c r="U43" s="33"/>
      <c r="V43" s="33"/>
      <c r="W43" s="33"/>
      <c r="X43" s="33"/>
      <c r="Y43" s="33"/>
    </row>
    <row r="44" spans="1:244" ht="24" customHeight="1">
      <c r="A44" s="216"/>
      <c r="B44" s="1774"/>
      <c r="C44" s="1777"/>
      <c r="D44" s="865"/>
      <c r="E44" s="1565"/>
      <c r="F44" s="1566"/>
      <c r="G44" s="1566"/>
      <c r="H44" s="1566"/>
      <c r="I44" s="1566"/>
      <c r="J44" s="1566"/>
      <c r="K44" s="1566"/>
      <c r="L44" s="1566"/>
      <c r="M44" s="1776"/>
      <c r="N44" s="301"/>
      <c r="O44" s="177" t="str">
        <f t="shared" si="0"/>
        <v/>
      </c>
      <c r="P44" s="99"/>
      <c r="Q44" s="389"/>
      <c r="R44" s="33"/>
      <c r="S44" s="33"/>
      <c r="T44" s="33"/>
      <c r="U44" s="33"/>
      <c r="V44" s="33"/>
      <c r="W44" s="33"/>
      <c r="X44" s="33"/>
      <c r="Y44" s="33"/>
    </row>
    <row r="45" spans="1:244" ht="24" customHeight="1">
      <c r="A45" s="216"/>
      <c r="B45" s="1774"/>
      <c r="C45" s="1777"/>
      <c r="D45" s="865"/>
      <c r="E45" s="1565"/>
      <c r="F45" s="1566"/>
      <c r="G45" s="1566"/>
      <c r="H45" s="1566"/>
      <c r="I45" s="1566"/>
      <c r="J45" s="1566"/>
      <c r="K45" s="1566"/>
      <c r="L45" s="1566"/>
      <c r="M45" s="1776"/>
      <c r="N45" s="301"/>
      <c r="O45" s="177" t="str">
        <f t="shared" si="0"/>
        <v/>
      </c>
      <c r="P45" s="99"/>
      <c r="Q45" s="389"/>
      <c r="R45" s="33"/>
      <c r="S45" s="33"/>
      <c r="T45" s="33"/>
      <c r="U45" s="33"/>
      <c r="V45" s="33"/>
      <c r="W45" s="33"/>
      <c r="X45" s="33"/>
      <c r="Y45" s="33"/>
      <c r="II45" s="41"/>
      <c r="IJ45" s="41"/>
    </row>
    <row r="46" spans="1:244" ht="24" customHeight="1">
      <c r="A46" s="216"/>
      <c r="B46" s="1774"/>
      <c r="C46" s="1777"/>
      <c r="D46" s="865"/>
      <c r="E46" s="1565"/>
      <c r="F46" s="1566"/>
      <c r="G46" s="1566"/>
      <c r="H46" s="1566"/>
      <c r="I46" s="1566"/>
      <c r="J46" s="1566"/>
      <c r="K46" s="1566"/>
      <c r="L46" s="1566"/>
      <c r="M46" s="1776"/>
      <c r="N46" s="301"/>
      <c r="O46" s="177" t="str">
        <f t="shared" si="0"/>
        <v/>
      </c>
      <c r="P46" s="99"/>
      <c r="Q46" s="389"/>
      <c r="R46" s="33"/>
      <c r="S46" s="33"/>
      <c r="T46" s="33"/>
      <c r="U46" s="33"/>
      <c r="V46" s="33"/>
      <c r="W46" s="33"/>
      <c r="X46" s="33"/>
      <c r="Y46" s="33"/>
    </row>
    <row r="47" spans="1:244" ht="24" customHeight="1">
      <c r="A47" s="216"/>
      <c r="B47" s="1774"/>
      <c r="C47" s="1777"/>
      <c r="D47" s="865"/>
      <c r="E47" s="1565"/>
      <c r="F47" s="1566"/>
      <c r="G47" s="1566"/>
      <c r="H47" s="1566"/>
      <c r="I47" s="1566"/>
      <c r="J47" s="1566"/>
      <c r="K47" s="1566"/>
      <c r="L47" s="1566"/>
      <c r="M47" s="1776"/>
      <c r="N47" s="301"/>
      <c r="O47" s="177" t="str">
        <f t="shared" si="0"/>
        <v/>
      </c>
      <c r="P47" s="99"/>
      <c r="Q47" s="389"/>
      <c r="R47" s="33"/>
      <c r="S47" s="33"/>
      <c r="T47" s="33"/>
      <c r="U47" s="33"/>
      <c r="V47" s="33"/>
      <c r="W47" s="33"/>
      <c r="X47" s="33"/>
      <c r="Y47" s="33"/>
    </row>
    <row r="48" spans="1:244" ht="24" customHeight="1">
      <c r="A48" s="216"/>
      <c r="B48" s="1774"/>
      <c r="C48" s="1777"/>
      <c r="D48" s="865"/>
      <c r="E48" s="1565"/>
      <c r="F48" s="1566"/>
      <c r="G48" s="1566"/>
      <c r="H48" s="1566"/>
      <c r="I48" s="1566"/>
      <c r="J48" s="1566"/>
      <c r="K48" s="1566"/>
      <c r="L48" s="1566"/>
      <c r="M48" s="1776"/>
      <c r="N48" s="301"/>
      <c r="O48" s="177" t="str">
        <f t="shared" si="0"/>
        <v/>
      </c>
      <c r="P48" s="99"/>
      <c r="Q48" s="389"/>
      <c r="R48" s="33"/>
      <c r="S48" s="33"/>
      <c r="T48" s="33"/>
      <c r="U48" s="33"/>
      <c r="V48" s="33"/>
      <c r="W48" s="33"/>
      <c r="X48" s="33"/>
      <c r="Y48" s="33"/>
      <c r="II48" s="41"/>
      <c r="IJ48" s="41"/>
    </row>
    <row r="49" spans="1:25" ht="24" customHeight="1">
      <c r="A49" s="216"/>
      <c r="B49" s="1774"/>
      <c r="C49" s="1777"/>
      <c r="D49" s="865"/>
      <c r="E49" s="1565"/>
      <c r="F49" s="1566"/>
      <c r="G49" s="1566"/>
      <c r="H49" s="1566"/>
      <c r="I49" s="1566"/>
      <c r="J49" s="1566"/>
      <c r="K49" s="1566"/>
      <c r="L49" s="1566"/>
      <c r="M49" s="1776"/>
      <c r="N49" s="301"/>
      <c r="O49" s="177" t="str">
        <f t="shared" si="0"/>
        <v/>
      </c>
      <c r="P49" s="99"/>
      <c r="Q49" s="389"/>
      <c r="R49" s="33"/>
      <c r="S49" s="33"/>
      <c r="T49" s="33"/>
      <c r="U49" s="33"/>
      <c r="V49" s="33"/>
      <c r="W49" s="33"/>
      <c r="X49" s="33"/>
      <c r="Y49" s="33"/>
    </row>
    <row r="50" spans="1:25" ht="24" customHeight="1">
      <c r="A50" s="216"/>
      <c r="B50" s="1774"/>
      <c r="C50" s="1777"/>
      <c r="D50" s="865"/>
      <c r="E50" s="1565"/>
      <c r="F50" s="1566"/>
      <c r="G50" s="1566"/>
      <c r="H50" s="1566"/>
      <c r="I50" s="1566"/>
      <c r="J50" s="1566"/>
      <c r="K50" s="1566"/>
      <c r="L50" s="1566"/>
      <c r="M50" s="1776"/>
      <c r="N50" s="301"/>
      <c r="O50" s="177" t="str">
        <f t="shared" si="0"/>
        <v/>
      </c>
      <c r="P50" s="99"/>
      <c r="Q50" s="389"/>
      <c r="R50" s="33"/>
      <c r="S50" s="33"/>
      <c r="T50" s="33"/>
      <c r="U50" s="33"/>
      <c r="V50" s="33"/>
      <c r="W50" s="33"/>
      <c r="X50" s="33"/>
      <c r="Y50" s="33"/>
    </row>
    <row r="51" spans="1:25" ht="24" customHeight="1">
      <c r="A51" s="216"/>
      <c r="B51" s="1774"/>
      <c r="C51" s="1777"/>
      <c r="D51" s="865"/>
      <c r="E51" s="1565"/>
      <c r="F51" s="1566"/>
      <c r="G51" s="1566"/>
      <c r="H51" s="1566"/>
      <c r="I51" s="1566"/>
      <c r="J51" s="1566"/>
      <c r="K51" s="1566"/>
      <c r="L51" s="1566"/>
      <c r="M51" s="1776"/>
      <c r="N51" s="301"/>
      <c r="O51" s="177" t="str">
        <f t="shared" si="0"/>
        <v/>
      </c>
      <c r="P51" s="99"/>
      <c r="Q51" s="389"/>
      <c r="R51" s="33"/>
      <c r="S51" s="33"/>
      <c r="T51" s="33"/>
      <c r="U51" s="33"/>
      <c r="V51" s="33"/>
      <c r="W51" s="33"/>
      <c r="X51" s="33"/>
      <c r="Y51" s="33"/>
    </row>
    <row r="52" spans="1:25" ht="24" customHeight="1">
      <c r="A52" s="216"/>
      <c r="B52" s="1774"/>
      <c r="C52" s="1777"/>
      <c r="D52" s="865"/>
      <c r="E52" s="1565"/>
      <c r="F52" s="1566"/>
      <c r="G52" s="1566"/>
      <c r="H52" s="1566"/>
      <c r="I52" s="1566"/>
      <c r="J52" s="1566"/>
      <c r="K52" s="1566"/>
      <c r="L52" s="1566"/>
      <c r="M52" s="1776"/>
      <c r="N52" s="301"/>
      <c r="O52" s="177" t="str">
        <f t="shared" si="0"/>
        <v/>
      </c>
      <c r="P52" s="99"/>
      <c r="Q52" s="389"/>
      <c r="R52" s="33"/>
      <c r="S52" s="33"/>
      <c r="T52" s="33"/>
      <c r="U52" s="33"/>
      <c r="V52" s="33"/>
      <c r="W52" s="33"/>
      <c r="X52" s="33"/>
      <c r="Y52" s="33"/>
    </row>
    <row r="53" spans="1:25" ht="24" customHeight="1">
      <c r="A53" s="216"/>
      <c r="B53" s="1774"/>
      <c r="C53" s="1777"/>
      <c r="D53" s="865"/>
      <c r="E53" s="1565"/>
      <c r="F53" s="1566"/>
      <c r="G53" s="1566"/>
      <c r="H53" s="1566"/>
      <c r="I53" s="1566"/>
      <c r="J53" s="1566"/>
      <c r="K53" s="1566"/>
      <c r="L53" s="1566"/>
      <c r="M53" s="1776"/>
      <c r="N53" s="301"/>
      <c r="O53" s="177" t="str">
        <f t="shared" si="0"/>
        <v/>
      </c>
      <c r="P53" s="99"/>
      <c r="Q53" s="389"/>
      <c r="R53" s="33"/>
      <c r="S53" s="33"/>
      <c r="T53" s="33"/>
      <c r="U53" s="33"/>
      <c r="V53" s="33"/>
      <c r="W53" s="33"/>
      <c r="X53" s="33"/>
      <c r="Y53" s="33"/>
    </row>
    <row r="54" spans="1:25" ht="24" customHeight="1">
      <c r="A54" s="216"/>
      <c r="B54" s="1774"/>
      <c r="C54" s="1777"/>
      <c r="D54" s="865"/>
      <c r="E54" s="1565"/>
      <c r="F54" s="1566"/>
      <c r="G54" s="1566"/>
      <c r="H54" s="1566"/>
      <c r="I54" s="1566"/>
      <c r="J54" s="1566"/>
      <c r="K54" s="1566"/>
      <c r="L54" s="1566"/>
      <c r="M54" s="1776"/>
      <c r="N54" s="301"/>
      <c r="O54" s="177" t="str">
        <f t="shared" si="0"/>
        <v/>
      </c>
      <c r="P54" s="99"/>
      <c r="Q54" s="389"/>
      <c r="R54" s="33"/>
      <c r="S54" s="33"/>
      <c r="T54" s="33"/>
      <c r="U54" s="33"/>
      <c r="V54" s="33"/>
      <c r="W54" s="33"/>
      <c r="X54" s="33"/>
      <c r="Y54" s="33"/>
    </row>
    <row r="55" spans="1:25" ht="24" customHeight="1">
      <c r="A55" s="216"/>
      <c r="B55" s="1774"/>
      <c r="C55" s="1777"/>
      <c r="D55" s="865"/>
      <c r="E55" s="1565"/>
      <c r="F55" s="1566"/>
      <c r="G55" s="1566"/>
      <c r="H55" s="1566"/>
      <c r="I55" s="1566"/>
      <c r="J55" s="1566"/>
      <c r="K55" s="1566"/>
      <c r="L55" s="1566"/>
      <c r="M55" s="1776"/>
      <c r="N55" s="301"/>
      <c r="O55" s="177" t="str">
        <f t="shared" si="0"/>
        <v/>
      </c>
      <c r="P55" s="99"/>
      <c r="Q55" s="389"/>
      <c r="R55" s="33"/>
      <c r="S55" s="33"/>
      <c r="T55" s="33"/>
      <c r="U55" s="33"/>
      <c r="V55" s="33"/>
      <c r="W55" s="33"/>
      <c r="X55" s="33"/>
      <c r="Y55" s="33"/>
    </row>
    <row r="56" spans="1:25" ht="24" customHeight="1">
      <c r="A56" s="216"/>
      <c r="B56" s="1774"/>
      <c r="C56" s="1775"/>
      <c r="D56" s="865"/>
      <c r="E56" s="1565"/>
      <c r="F56" s="1566"/>
      <c r="G56" s="1566"/>
      <c r="H56" s="1566"/>
      <c r="I56" s="1566"/>
      <c r="J56" s="1566"/>
      <c r="K56" s="1566"/>
      <c r="L56" s="1776"/>
      <c r="M56" s="1776"/>
      <c r="N56" s="301"/>
      <c r="O56" s="177" t="str">
        <f t="shared" si="0"/>
        <v/>
      </c>
      <c r="P56" s="99"/>
      <c r="Q56" s="389"/>
      <c r="R56" s="33"/>
      <c r="S56" s="33"/>
      <c r="T56" s="33"/>
      <c r="U56" s="33"/>
      <c r="V56" s="33"/>
      <c r="W56" s="33"/>
      <c r="X56" s="33"/>
      <c r="Y56" s="33"/>
    </row>
    <row r="57" spans="1:25" ht="24" customHeight="1">
      <c r="A57" s="216"/>
      <c r="B57" s="1774"/>
      <c r="C57" s="1775"/>
      <c r="D57" s="865"/>
      <c r="E57" s="1565"/>
      <c r="F57" s="1566"/>
      <c r="G57" s="1566"/>
      <c r="H57" s="1566"/>
      <c r="I57" s="1566"/>
      <c r="J57" s="1566"/>
      <c r="K57" s="1566"/>
      <c r="L57" s="1776"/>
      <c r="M57" s="1776"/>
      <c r="N57" s="301"/>
      <c r="O57" s="177" t="str">
        <f t="shared" si="0"/>
        <v/>
      </c>
      <c r="P57" s="99"/>
      <c r="Q57" s="389"/>
      <c r="R57" s="33"/>
      <c r="S57" s="33"/>
      <c r="T57" s="33"/>
      <c r="U57" s="33"/>
      <c r="V57" s="33"/>
      <c r="W57" s="33"/>
      <c r="X57" s="33"/>
      <c r="Y57" s="33"/>
    </row>
    <row r="58" spans="1:25" ht="24" customHeight="1">
      <c r="A58" s="216"/>
      <c r="B58" s="1774"/>
      <c r="C58" s="1775"/>
      <c r="D58" s="865"/>
      <c r="E58" s="1565"/>
      <c r="F58" s="1566"/>
      <c r="G58" s="1566"/>
      <c r="H58" s="1566"/>
      <c r="I58" s="1566"/>
      <c r="J58" s="1566"/>
      <c r="K58" s="1566"/>
      <c r="L58" s="1776"/>
      <c r="M58" s="1776"/>
      <c r="N58" s="301"/>
      <c r="O58" s="177" t="str">
        <f t="shared" si="0"/>
        <v/>
      </c>
      <c r="P58" s="99"/>
      <c r="Q58" s="389"/>
      <c r="R58" s="33"/>
      <c r="S58" s="33"/>
      <c r="T58" s="33"/>
      <c r="U58" s="33"/>
      <c r="V58" s="33"/>
      <c r="W58" s="33"/>
      <c r="X58" s="33"/>
      <c r="Y58" s="33"/>
    </row>
    <row r="59" spans="1:25" s="42" customFormat="1" ht="6" customHeight="1">
      <c r="A59" s="363"/>
      <c r="B59" s="59"/>
      <c r="C59" s="92"/>
      <c r="D59" s="867"/>
      <c r="E59" s="867"/>
      <c r="F59" s="868"/>
      <c r="G59" s="868"/>
      <c r="H59" s="868"/>
      <c r="I59" s="868"/>
      <c r="J59" s="868"/>
      <c r="K59" s="868"/>
      <c r="L59" s="85"/>
      <c r="M59" s="92"/>
      <c r="N59" s="94"/>
      <c r="O59" s="23"/>
      <c r="P59"/>
      <c r="Q59" s="390"/>
      <c r="R59" s="34"/>
      <c r="S59" s="34"/>
      <c r="T59" s="34"/>
      <c r="U59" s="34"/>
      <c r="V59" s="34"/>
      <c r="W59" s="34"/>
      <c r="X59" s="34"/>
      <c r="Y59" s="34"/>
    </row>
    <row r="60" spans="1:25" s="38" customFormat="1" ht="21.75" customHeight="1">
      <c r="A60" s="370"/>
      <c r="B60" s="160" t="s">
        <v>56</v>
      </c>
      <c r="C60" s="161"/>
      <c r="D60" s="869"/>
      <c r="E60" s="869"/>
      <c r="F60" s="869"/>
      <c r="G60" s="869"/>
      <c r="H60" s="869"/>
      <c r="I60" s="869"/>
      <c r="J60" s="869"/>
      <c r="K60" s="869"/>
      <c r="L60" s="161"/>
      <c r="M60" s="161"/>
      <c r="N60" s="161"/>
      <c r="O60" s="161"/>
      <c r="P60" s="406"/>
      <c r="Q60" s="391"/>
      <c r="R60" s="37"/>
      <c r="S60" s="37"/>
      <c r="T60" s="37"/>
      <c r="U60" s="37"/>
      <c r="V60" s="37"/>
      <c r="W60" s="37"/>
      <c r="X60" s="37"/>
      <c r="Y60" s="37"/>
    </row>
    <row r="61" spans="1:25" ht="12.75" customHeight="1">
      <c r="A61" s="363"/>
      <c r="B61" s="115" t="str">
        <f>'1-MPN'!B64</f>
        <v>FAPESP,  SETEMBRO DE 2015</v>
      </c>
      <c r="C61" s="100"/>
      <c r="D61" s="100"/>
      <c r="E61" s="100"/>
      <c r="F61" s="100"/>
      <c r="G61" s="100"/>
      <c r="H61" s="100"/>
      <c r="I61" s="100"/>
      <c r="J61" s="100"/>
      <c r="K61" s="100"/>
      <c r="L61" s="100"/>
      <c r="M61" s="100"/>
      <c r="N61" s="100"/>
      <c r="O61" s="1723">
        <v>1</v>
      </c>
      <c r="P61" s="1723"/>
      <c r="Q61" s="373"/>
      <c r="R61" s="33"/>
      <c r="S61" s="33"/>
      <c r="T61" s="33"/>
      <c r="U61" s="33"/>
      <c r="V61" s="33"/>
      <c r="W61" s="33"/>
      <c r="X61" s="33"/>
      <c r="Y61" s="33"/>
    </row>
    <row r="62" spans="1:25" ht="18">
      <c r="A62" s="363"/>
      <c r="B62" s="310" t="str">
        <f>B6</f>
        <v>5- SERVIÇOS DE TERCEIROS NO BRASIL</v>
      </c>
      <c r="C62" s="104"/>
      <c r="D62" s="104"/>
      <c r="E62" s="104"/>
      <c r="F62" s="104"/>
      <c r="G62" s="104"/>
      <c r="H62" s="104"/>
      <c r="I62" s="104"/>
      <c r="J62" s="104"/>
      <c r="K62" s="104"/>
      <c r="L62" s="104"/>
      <c r="M62" s="104"/>
      <c r="N62" s="104"/>
      <c r="O62" s="104"/>
      <c r="P62" s="104"/>
      <c r="Q62" s="341"/>
      <c r="R62" s="33"/>
      <c r="S62" s="33"/>
      <c r="T62" s="33"/>
      <c r="U62" s="33"/>
      <c r="V62" s="33"/>
      <c r="W62" s="33"/>
      <c r="X62" s="33"/>
      <c r="Y62" s="33"/>
    </row>
    <row r="63" spans="1:25" s="25" customFormat="1" ht="15.75" customHeight="1">
      <c r="A63" s="363"/>
      <c r="B63" s="1633" t="s">
        <v>12</v>
      </c>
      <c r="C63" s="1778"/>
      <c r="D63" s="1644" t="s">
        <v>55</v>
      </c>
      <c r="E63" s="1730" t="s">
        <v>8</v>
      </c>
      <c r="F63" s="1782"/>
      <c r="G63" s="1782"/>
      <c r="H63" s="1782"/>
      <c r="I63" s="1782"/>
      <c r="J63" s="1782"/>
      <c r="K63" s="1782"/>
      <c r="L63" s="1782"/>
      <c r="M63" s="1782"/>
      <c r="N63" s="1644" t="s">
        <v>3</v>
      </c>
      <c r="O63" s="1785" t="s">
        <v>4</v>
      </c>
      <c r="P63" s="1644" t="s">
        <v>2</v>
      </c>
      <c r="Q63" s="209"/>
      <c r="R63" s="2"/>
      <c r="S63" s="2"/>
      <c r="T63" s="2"/>
      <c r="U63" s="2"/>
      <c r="V63" s="2"/>
      <c r="W63" s="2"/>
      <c r="X63" s="2"/>
      <c r="Y63" s="2"/>
    </row>
    <row r="64" spans="1:25" s="55" customFormat="1" ht="14.25" customHeight="1">
      <c r="A64" s="370"/>
      <c r="B64" s="1779"/>
      <c r="C64" s="1780"/>
      <c r="D64" s="1781"/>
      <c r="E64" s="1783"/>
      <c r="F64" s="1784"/>
      <c r="G64" s="1784"/>
      <c r="H64" s="1784"/>
      <c r="I64" s="1784"/>
      <c r="J64" s="1784"/>
      <c r="K64" s="1784"/>
      <c r="L64" s="1784"/>
      <c r="M64" s="1784"/>
      <c r="N64" s="1781"/>
      <c r="O64" s="1786"/>
      <c r="P64" s="1781"/>
      <c r="Q64" s="210"/>
      <c r="R64" s="54"/>
      <c r="S64" s="54"/>
      <c r="T64" s="54"/>
      <c r="U64" s="54"/>
      <c r="V64" s="54"/>
      <c r="W64" s="54"/>
      <c r="X64" s="54"/>
      <c r="Y64" s="54"/>
    </row>
    <row r="65" spans="1:244" ht="24" customHeight="1">
      <c r="A65" s="216"/>
      <c r="B65" s="1774"/>
      <c r="C65" s="1777"/>
      <c r="D65" s="865"/>
      <c r="E65" s="1565"/>
      <c r="F65" s="1566"/>
      <c r="G65" s="1566"/>
      <c r="H65" s="1566"/>
      <c r="I65" s="1566"/>
      <c r="J65" s="1566"/>
      <c r="K65" s="1566"/>
      <c r="L65" s="1566"/>
      <c r="M65" s="1776"/>
      <c r="N65" s="301"/>
      <c r="O65" s="177" t="str">
        <f t="shared" ref="O65:O112" si="1">IF(N65*D65=0,"",N65*D65)</f>
        <v/>
      </c>
      <c r="P65" s="99"/>
      <c r="Q65" s="389"/>
      <c r="R65" s="33"/>
      <c r="S65" s="33"/>
      <c r="T65" s="33"/>
      <c r="U65" s="33"/>
      <c r="V65" s="33"/>
      <c r="W65" s="33"/>
      <c r="X65" s="33"/>
      <c r="Y65" s="33"/>
      <c r="II65" s="40"/>
      <c r="IJ65" s="41"/>
    </row>
    <row r="66" spans="1:244" ht="24" customHeight="1">
      <c r="A66" s="216"/>
      <c r="B66" s="1774"/>
      <c r="C66" s="1777"/>
      <c r="D66" s="865"/>
      <c r="E66" s="1565"/>
      <c r="F66" s="1566"/>
      <c r="G66" s="1566"/>
      <c r="H66" s="1566"/>
      <c r="I66" s="1566"/>
      <c r="J66" s="1566"/>
      <c r="K66" s="1566"/>
      <c r="L66" s="1566"/>
      <c r="M66" s="1776"/>
      <c r="N66" s="301"/>
      <c r="O66" s="177" t="str">
        <f t="shared" si="1"/>
        <v/>
      </c>
      <c r="P66" s="99"/>
      <c r="Q66" s="389"/>
      <c r="R66" s="33"/>
      <c r="S66" s="33"/>
      <c r="T66" s="33"/>
      <c r="U66" s="33"/>
      <c r="V66" s="33"/>
      <c r="W66" s="33"/>
      <c r="X66" s="33"/>
      <c r="Y66" s="33"/>
    </row>
    <row r="67" spans="1:244" ht="24" customHeight="1">
      <c r="A67" s="216"/>
      <c r="B67" s="1774"/>
      <c r="C67" s="1777"/>
      <c r="D67" s="865"/>
      <c r="E67" s="1565"/>
      <c r="F67" s="1566"/>
      <c r="G67" s="1566"/>
      <c r="H67" s="1566"/>
      <c r="I67" s="1566"/>
      <c r="J67" s="1566"/>
      <c r="K67" s="1566"/>
      <c r="L67" s="1566"/>
      <c r="M67" s="1776"/>
      <c r="N67" s="301"/>
      <c r="O67" s="177" t="str">
        <f t="shared" si="1"/>
        <v/>
      </c>
      <c r="P67" s="99"/>
      <c r="Q67" s="389"/>
      <c r="R67" s="33"/>
      <c r="S67" s="33"/>
      <c r="T67" s="33"/>
      <c r="U67" s="33"/>
      <c r="V67" s="33"/>
      <c r="W67" s="33"/>
      <c r="X67" s="33"/>
      <c r="Y67" s="33"/>
    </row>
    <row r="68" spans="1:244" ht="24" customHeight="1">
      <c r="A68" s="216"/>
      <c r="B68" s="1774"/>
      <c r="C68" s="1777"/>
      <c r="D68" s="865"/>
      <c r="E68" s="1565"/>
      <c r="F68" s="1566"/>
      <c r="G68" s="1566"/>
      <c r="H68" s="1566"/>
      <c r="I68" s="1566"/>
      <c r="J68" s="1566"/>
      <c r="K68" s="1566"/>
      <c r="L68" s="1566"/>
      <c r="M68" s="1776"/>
      <c r="N68" s="301"/>
      <c r="O68" s="177" t="str">
        <f t="shared" si="1"/>
        <v/>
      </c>
      <c r="P68" s="99"/>
      <c r="Q68" s="389"/>
      <c r="R68" s="33"/>
      <c r="S68" s="33"/>
      <c r="T68" s="33"/>
      <c r="U68" s="33"/>
      <c r="V68" s="33"/>
      <c r="W68" s="33"/>
      <c r="X68" s="33"/>
      <c r="Y68" s="33"/>
    </row>
    <row r="69" spans="1:244" ht="24" customHeight="1">
      <c r="A69" s="216"/>
      <c r="B69" s="1774"/>
      <c r="C69" s="1777"/>
      <c r="D69" s="865"/>
      <c r="E69" s="1565"/>
      <c r="F69" s="1566"/>
      <c r="G69" s="1566"/>
      <c r="H69" s="1566"/>
      <c r="I69" s="1566"/>
      <c r="J69" s="1566"/>
      <c r="K69" s="1566"/>
      <c r="L69" s="1566"/>
      <c r="M69" s="1776"/>
      <c r="N69" s="301"/>
      <c r="O69" s="177" t="str">
        <f t="shared" si="1"/>
        <v/>
      </c>
      <c r="P69" s="99"/>
      <c r="Q69" s="389"/>
      <c r="R69" s="33"/>
      <c r="S69" s="33"/>
      <c r="T69" s="33"/>
      <c r="U69" s="33"/>
      <c r="V69" s="33"/>
      <c r="W69" s="33"/>
      <c r="X69" s="33"/>
      <c r="Y69" s="33"/>
      <c r="II69" s="41"/>
      <c r="IJ69" s="41"/>
    </row>
    <row r="70" spans="1:244" ht="24" customHeight="1">
      <c r="A70" s="216"/>
      <c r="B70" s="1774"/>
      <c r="C70" s="1777"/>
      <c r="D70" s="865"/>
      <c r="E70" s="1565"/>
      <c r="F70" s="1566"/>
      <c r="G70" s="1566"/>
      <c r="H70" s="1566"/>
      <c r="I70" s="1566"/>
      <c r="J70" s="1566"/>
      <c r="K70" s="1566"/>
      <c r="L70" s="1566"/>
      <c r="M70" s="1776"/>
      <c r="N70" s="301"/>
      <c r="O70" s="177" t="str">
        <f t="shared" si="1"/>
        <v/>
      </c>
      <c r="P70" s="99"/>
      <c r="Q70" s="389"/>
      <c r="R70" s="33"/>
      <c r="S70" s="33"/>
      <c r="T70" s="33"/>
      <c r="U70" s="33"/>
      <c r="V70" s="33"/>
      <c r="W70" s="33"/>
      <c r="X70" s="33"/>
      <c r="Y70" s="33"/>
    </row>
    <row r="71" spans="1:244" ht="24" customHeight="1">
      <c r="A71" s="216"/>
      <c r="B71" s="1774"/>
      <c r="C71" s="1777"/>
      <c r="D71" s="865"/>
      <c r="E71" s="1565"/>
      <c r="F71" s="1566"/>
      <c r="G71" s="1566"/>
      <c r="H71" s="1566"/>
      <c r="I71" s="1566"/>
      <c r="J71" s="1566"/>
      <c r="K71" s="1566"/>
      <c r="L71" s="1566"/>
      <c r="M71" s="1776"/>
      <c r="N71" s="301"/>
      <c r="O71" s="177" t="str">
        <f t="shared" si="1"/>
        <v/>
      </c>
      <c r="P71" s="99"/>
      <c r="Q71" s="389"/>
      <c r="R71" s="33"/>
      <c r="S71" s="33"/>
      <c r="T71" s="33"/>
      <c r="U71" s="33"/>
      <c r="V71" s="33"/>
      <c r="W71" s="33"/>
      <c r="X71" s="33"/>
      <c r="Y71" s="33"/>
    </row>
    <row r="72" spans="1:244" ht="24" customHeight="1">
      <c r="A72" s="216"/>
      <c r="B72" s="1774"/>
      <c r="C72" s="1777"/>
      <c r="D72" s="865"/>
      <c r="E72" s="1565"/>
      <c r="F72" s="1566"/>
      <c r="G72" s="1566"/>
      <c r="H72" s="1566"/>
      <c r="I72" s="1566"/>
      <c r="J72" s="1566"/>
      <c r="K72" s="1566"/>
      <c r="L72" s="1566"/>
      <c r="M72" s="1776"/>
      <c r="N72" s="301"/>
      <c r="O72" s="177" t="str">
        <f t="shared" si="1"/>
        <v/>
      </c>
      <c r="P72" s="99"/>
      <c r="Q72" s="389"/>
      <c r="R72" s="33"/>
      <c r="S72" s="33"/>
      <c r="T72" s="33"/>
      <c r="U72" s="33"/>
      <c r="V72" s="33"/>
      <c r="W72" s="33"/>
      <c r="X72" s="33"/>
      <c r="Y72" s="33"/>
    </row>
    <row r="73" spans="1:244" ht="24" customHeight="1">
      <c r="A73" s="216"/>
      <c r="B73" s="1774"/>
      <c r="C73" s="1777"/>
      <c r="D73" s="865"/>
      <c r="E73" s="1565"/>
      <c r="F73" s="1566"/>
      <c r="G73" s="1566"/>
      <c r="H73" s="1566"/>
      <c r="I73" s="1566"/>
      <c r="J73" s="1566"/>
      <c r="K73" s="1566"/>
      <c r="L73" s="1566"/>
      <c r="M73" s="1776"/>
      <c r="N73" s="301"/>
      <c r="O73" s="177" t="str">
        <f t="shared" si="1"/>
        <v/>
      </c>
      <c r="P73" s="99"/>
      <c r="Q73" s="389"/>
      <c r="R73" s="33"/>
      <c r="S73" s="33"/>
      <c r="T73" s="33"/>
      <c r="U73" s="33"/>
      <c r="V73" s="33"/>
      <c r="W73" s="33"/>
      <c r="X73" s="33"/>
      <c r="Y73" s="33"/>
    </row>
    <row r="74" spans="1:244" ht="24" customHeight="1">
      <c r="A74" s="216"/>
      <c r="B74" s="1774"/>
      <c r="C74" s="1777"/>
      <c r="D74" s="865"/>
      <c r="E74" s="1565"/>
      <c r="F74" s="1566"/>
      <c r="G74" s="1566"/>
      <c r="H74" s="1566"/>
      <c r="I74" s="1566"/>
      <c r="J74" s="1566"/>
      <c r="K74" s="1566"/>
      <c r="L74" s="1566"/>
      <c r="M74" s="1776"/>
      <c r="N74" s="301"/>
      <c r="O74" s="177" t="str">
        <f t="shared" si="1"/>
        <v/>
      </c>
      <c r="P74" s="99"/>
      <c r="Q74" s="389"/>
      <c r="R74" s="33"/>
      <c r="S74" s="33"/>
      <c r="T74" s="33"/>
      <c r="U74" s="33"/>
      <c r="V74" s="33"/>
      <c r="W74" s="33"/>
      <c r="X74" s="33"/>
      <c r="Y74" s="33"/>
    </row>
    <row r="75" spans="1:244" ht="24" customHeight="1">
      <c r="A75" s="216"/>
      <c r="B75" s="1774"/>
      <c r="C75" s="1777"/>
      <c r="D75" s="865"/>
      <c r="E75" s="1565"/>
      <c r="F75" s="1566"/>
      <c r="G75" s="1566"/>
      <c r="H75" s="1566"/>
      <c r="I75" s="1566"/>
      <c r="J75" s="1566"/>
      <c r="K75" s="1566"/>
      <c r="L75" s="1566"/>
      <c r="M75" s="1776"/>
      <c r="N75" s="301"/>
      <c r="O75" s="177" t="str">
        <f t="shared" si="1"/>
        <v/>
      </c>
      <c r="P75" s="99"/>
      <c r="Q75" s="389"/>
      <c r="R75" s="33"/>
      <c r="S75" s="33"/>
      <c r="T75" s="33"/>
      <c r="U75" s="33"/>
      <c r="V75" s="33"/>
      <c r="W75" s="33"/>
      <c r="X75" s="33"/>
      <c r="Y75" s="33"/>
    </row>
    <row r="76" spans="1:244" ht="24" customHeight="1">
      <c r="A76" s="216"/>
      <c r="B76" s="1774"/>
      <c r="C76" s="1777"/>
      <c r="D76" s="865"/>
      <c r="E76" s="1565"/>
      <c r="F76" s="1566"/>
      <c r="G76" s="1566"/>
      <c r="H76" s="1566"/>
      <c r="I76" s="1566"/>
      <c r="J76" s="1566"/>
      <c r="K76" s="1566"/>
      <c r="L76" s="1566"/>
      <c r="M76" s="1776"/>
      <c r="N76" s="301"/>
      <c r="O76" s="177" t="str">
        <f t="shared" si="1"/>
        <v/>
      </c>
      <c r="P76" s="99"/>
      <c r="Q76" s="389"/>
      <c r="R76" s="33"/>
      <c r="S76" s="33"/>
      <c r="T76" s="33"/>
      <c r="U76" s="33"/>
      <c r="V76" s="33"/>
      <c r="W76" s="33"/>
      <c r="X76" s="33"/>
      <c r="Y76" s="33"/>
    </row>
    <row r="77" spans="1:244" ht="24" customHeight="1">
      <c r="A77" s="216"/>
      <c r="B77" s="1774"/>
      <c r="C77" s="1777"/>
      <c r="D77" s="865"/>
      <c r="E77" s="1565"/>
      <c r="F77" s="1566"/>
      <c r="G77" s="1566"/>
      <c r="H77" s="1566"/>
      <c r="I77" s="1566"/>
      <c r="J77" s="1566"/>
      <c r="K77" s="1566"/>
      <c r="L77" s="1566"/>
      <c r="M77" s="1776"/>
      <c r="N77" s="301"/>
      <c r="O77" s="177" t="str">
        <f t="shared" si="1"/>
        <v/>
      </c>
      <c r="P77" s="99"/>
      <c r="Q77" s="389"/>
      <c r="R77" s="33"/>
      <c r="S77" s="33"/>
      <c r="T77" s="33"/>
      <c r="U77" s="33"/>
      <c r="V77" s="33"/>
      <c r="W77" s="33"/>
      <c r="X77" s="33"/>
      <c r="Y77" s="33"/>
    </row>
    <row r="78" spans="1:244" ht="24" customHeight="1">
      <c r="A78" s="216"/>
      <c r="B78" s="1774"/>
      <c r="C78" s="1777"/>
      <c r="D78" s="865"/>
      <c r="E78" s="1565"/>
      <c r="F78" s="1566"/>
      <c r="G78" s="1566"/>
      <c r="H78" s="1566"/>
      <c r="I78" s="1566"/>
      <c r="J78" s="1566"/>
      <c r="K78" s="1566"/>
      <c r="L78" s="1566"/>
      <c r="M78" s="1776"/>
      <c r="N78" s="301"/>
      <c r="O78" s="177" t="str">
        <f t="shared" si="1"/>
        <v/>
      </c>
      <c r="P78" s="99"/>
      <c r="Q78" s="389"/>
      <c r="R78" s="33"/>
      <c r="S78" s="33"/>
      <c r="T78" s="33"/>
      <c r="U78" s="33"/>
      <c r="V78" s="33"/>
      <c r="W78" s="33"/>
      <c r="X78" s="33"/>
      <c r="Y78" s="33"/>
      <c r="II78" s="40"/>
      <c r="IJ78" s="41"/>
    </row>
    <row r="79" spans="1:244" ht="24" customHeight="1">
      <c r="A79" s="216"/>
      <c r="B79" s="1774"/>
      <c r="C79" s="1777"/>
      <c r="D79" s="865"/>
      <c r="E79" s="1565"/>
      <c r="F79" s="1566"/>
      <c r="G79" s="1566"/>
      <c r="H79" s="1566"/>
      <c r="I79" s="1566"/>
      <c r="J79" s="1566"/>
      <c r="K79" s="1566"/>
      <c r="L79" s="1566"/>
      <c r="M79" s="1776"/>
      <c r="N79" s="301"/>
      <c r="O79" s="177" t="str">
        <f t="shared" si="1"/>
        <v/>
      </c>
      <c r="P79" s="99"/>
      <c r="Q79" s="389"/>
      <c r="R79" s="33"/>
      <c r="S79" s="33"/>
      <c r="T79" s="33"/>
      <c r="U79" s="33"/>
      <c r="V79" s="33"/>
      <c r="W79" s="33"/>
      <c r="X79" s="33"/>
      <c r="Y79" s="33"/>
      <c r="II79" s="40"/>
      <c r="IJ79" s="41"/>
    </row>
    <row r="80" spans="1:244" ht="24" customHeight="1">
      <c r="A80" s="216"/>
      <c r="B80" s="1774"/>
      <c r="C80" s="1777"/>
      <c r="D80" s="865"/>
      <c r="E80" s="1565"/>
      <c r="F80" s="1566"/>
      <c r="G80" s="1566"/>
      <c r="H80" s="1566"/>
      <c r="I80" s="1566"/>
      <c r="J80" s="1566"/>
      <c r="K80" s="1566"/>
      <c r="L80" s="1566"/>
      <c r="M80" s="1776"/>
      <c r="N80" s="301"/>
      <c r="O80" s="177" t="str">
        <f t="shared" si="1"/>
        <v/>
      </c>
      <c r="P80" s="99"/>
      <c r="Q80" s="389"/>
      <c r="R80" s="33"/>
      <c r="S80" s="33"/>
      <c r="T80" s="33"/>
      <c r="U80" s="33"/>
      <c r="V80" s="33"/>
      <c r="W80" s="33"/>
      <c r="X80" s="33"/>
      <c r="Y80" s="33"/>
    </row>
    <row r="81" spans="1:244" ht="24" customHeight="1">
      <c r="A81" s="216"/>
      <c r="B81" s="1774"/>
      <c r="C81" s="1777"/>
      <c r="D81" s="865"/>
      <c r="E81" s="1565"/>
      <c r="F81" s="1566"/>
      <c r="G81" s="1566"/>
      <c r="H81" s="1566"/>
      <c r="I81" s="1566"/>
      <c r="J81" s="1566"/>
      <c r="K81" s="1566"/>
      <c r="L81" s="1566"/>
      <c r="M81" s="1776"/>
      <c r="N81" s="301"/>
      <c r="O81" s="177" t="str">
        <f t="shared" si="1"/>
        <v/>
      </c>
      <c r="P81" s="99"/>
      <c r="Q81" s="389"/>
      <c r="R81" s="33"/>
      <c r="S81" s="33"/>
      <c r="T81" s="33"/>
      <c r="U81" s="33"/>
      <c r="V81" s="33"/>
      <c r="W81" s="33"/>
      <c r="X81" s="33"/>
      <c r="Y81" s="33"/>
    </row>
    <row r="82" spans="1:244" ht="24" customHeight="1">
      <c r="A82" s="216"/>
      <c r="B82" s="1774"/>
      <c r="C82" s="1777"/>
      <c r="D82" s="865"/>
      <c r="E82" s="1565"/>
      <c r="F82" s="1566"/>
      <c r="G82" s="1566"/>
      <c r="H82" s="1566"/>
      <c r="I82" s="1566"/>
      <c r="J82" s="1566"/>
      <c r="K82" s="1566"/>
      <c r="L82" s="1566"/>
      <c r="M82" s="1776"/>
      <c r="N82" s="301"/>
      <c r="O82" s="177" t="str">
        <f t="shared" si="1"/>
        <v/>
      </c>
      <c r="P82" s="99"/>
      <c r="Q82" s="389"/>
      <c r="R82" s="33"/>
      <c r="S82" s="33"/>
      <c r="T82" s="33"/>
      <c r="U82" s="33"/>
      <c r="V82" s="33"/>
      <c r="W82" s="33"/>
      <c r="X82" s="33"/>
      <c r="Y82" s="33"/>
    </row>
    <row r="83" spans="1:244" ht="24" customHeight="1">
      <c r="A83" s="216"/>
      <c r="B83" s="1774"/>
      <c r="C83" s="1777"/>
      <c r="D83" s="865"/>
      <c r="E83" s="1565"/>
      <c r="F83" s="1566"/>
      <c r="G83" s="1566"/>
      <c r="H83" s="1566"/>
      <c r="I83" s="1566"/>
      <c r="J83" s="1566"/>
      <c r="K83" s="1566"/>
      <c r="L83" s="1566"/>
      <c r="M83" s="1776"/>
      <c r="N83" s="301"/>
      <c r="O83" s="177" t="str">
        <f t="shared" si="1"/>
        <v/>
      </c>
      <c r="P83" s="99"/>
      <c r="Q83" s="389"/>
      <c r="R83" s="33"/>
      <c r="S83" s="33"/>
      <c r="T83" s="33"/>
      <c r="U83" s="33"/>
      <c r="V83" s="33"/>
      <c r="W83" s="33"/>
      <c r="X83" s="33"/>
      <c r="Y83" s="33"/>
    </row>
    <row r="84" spans="1:244" ht="24" customHeight="1">
      <c r="A84" s="216"/>
      <c r="B84" s="1774"/>
      <c r="C84" s="1777"/>
      <c r="D84" s="865"/>
      <c r="E84" s="1565"/>
      <c r="F84" s="1566"/>
      <c r="G84" s="1566"/>
      <c r="H84" s="1566"/>
      <c r="I84" s="1566"/>
      <c r="J84" s="1566"/>
      <c r="K84" s="1566"/>
      <c r="L84" s="1566"/>
      <c r="M84" s="1776"/>
      <c r="N84" s="301"/>
      <c r="O84" s="177" t="str">
        <f t="shared" si="1"/>
        <v/>
      </c>
      <c r="P84" s="99"/>
      <c r="Q84" s="389"/>
      <c r="R84" s="33"/>
      <c r="S84" s="33"/>
      <c r="T84" s="33"/>
      <c r="U84" s="33"/>
      <c r="V84" s="33"/>
      <c r="W84" s="33"/>
      <c r="X84" s="33"/>
      <c r="Y84" s="33"/>
      <c r="II84" s="41"/>
      <c r="IJ84" s="41"/>
    </row>
    <row r="85" spans="1:244" ht="24" customHeight="1">
      <c r="A85" s="216"/>
      <c r="B85" s="1774"/>
      <c r="C85" s="1777"/>
      <c r="D85" s="865"/>
      <c r="E85" s="1565"/>
      <c r="F85" s="1566"/>
      <c r="G85" s="1566"/>
      <c r="H85" s="1566"/>
      <c r="I85" s="1566"/>
      <c r="J85" s="1566"/>
      <c r="K85" s="1566"/>
      <c r="L85" s="1566"/>
      <c r="M85" s="1776"/>
      <c r="N85" s="301"/>
      <c r="O85" s="177" t="str">
        <f t="shared" si="1"/>
        <v/>
      </c>
      <c r="P85" s="99"/>
      <c r="Q85" s="389"/>
      <c r="R85" s="33"/>
      <c r="S85" s="33"/>
      <c r="T85" s="33"/>
      <c r="U85" s="33"/>
      <c r="V85" s="33"/>
      <c r="W85" s="33"/>
      <c r="X85" s="33"/>
      <c r="Y85" s="33"/>
    </row>
    <row r="86" spans="1:244" ht="24" customHeight="1">
      <c r="A86" s="216"/>
      <c r="B86" s="1774"/>
      <c r="C86" s="1777"/>
      <c r="D86" s="865"/>
      <c r="E86" s="1565"/>
      <c r="F86" s="1566"/>
      <c r="G86" s="1566"/>
      <c r="H86" s="1566"/>
      <c r="I86" s="1566"/>
      <c r="J86" s="1566"/>
      <c r="K86" s="1566"/>
      <c r="L86" s="1566"/>
      <c r="M86" s="1776"/>
      <c r="N86" s="301"/>
      <c r="O86" s="177" t="str">
        <f t="shared" si="1"/>
        <v/>
      </c>
      <c r="P86" s="99"/>
      <c r="Q86" s="389"/>
      <c r="R86" s="33"/>
      <c r="S86" s="33"/>
      <c r="T86" s="33"/>
      <c r="U86" s="33"/>
      <c r="V86" s="33"/>
      <c r="W86" s="33"/>
      <c r="X86" s="33"/>
      <c r="Y86" s="33"/>
    </row>
    <row r="87" spans="1:244" ht="24" customHeight="1">
      <c r="A87" s="216"/>
      <c r="B87" s="1774"/>
      <c r="C87" s="1777"/>
      <c r="D87" s="865"/>
      <c r="E87" s="1565"/>
      <c r="F87" s="1566"/>
      <c r="G87" s="1566"/>
      <c r="H87" s="1566"/>
      <c r="I87" s="1566"/>
      <c r="J87" s="1566"/>
      <c r="K87" s="1566"/>
      <c r="L87" s="1566"/>
      <c r="M87" s="1776"/>
      <c r="N87" s="301"/>
      <c r="O87" s="177" t="str">
        <f t="shared" si="1"/>
        <v/>
      </c>
      <c r="P87" s="99"/>
      <c r="Q87" s="389"/>
      <c r="R87" s="33"/>
      <c r="S87" s="33"/>
      <c r="T87" s="33"/>
      <c r="U87" s="33"/>
      <c r="V87" s="33"/>
      <c r="W87" s="33"/>
      <c r="X87" s="33"/>
      <c r="Y87" s="33"/>
      <c r="II87" s="41"/>
      <c r="IJ87" s="41"/>
    </row>
    <row r="88" spans="1:244" ht="24" customHeight="1">
      <c r="A88" s="216"/>
      <c r="B88" s="1774"/>
      <c r="C88" s="1777"/>
      <c r="D88" s="865"/>
      <c r="E88" s="1565"/>
      <c r="F88" s="1566"/>
      <c r="G88" s="1566"/>
      <c r="H88" s="1566"/>
      <c r="I88" s="1566"/>
      <c r="J88" s="1566"/>
      <c r="K88" s="1566"/>
      <c r="L88" s="1566"/>
      <c r="M88" s="1776"/>
      <c r="N88" s="301"/>
      <c r="O88" s="177" t="str">
        <f t="shared" si="1"/>
        <v/>
      </c>
      <c r="P88" s="99"/>
      <c r="Q88" s="389"/>
      <c r="R88" s="33"/>
      <c r="S88" s="33"/>
      <c r="T88" s="33"/>
      <c r="U88" s="33"/>
      <c r="V88" s="33"/>
      <c r="W88" s="33"/>
      <c r="X88" s="33"/>
      <c r="Y88" s="33"/>
    </row>
    <row r="89" spans="1:244" ht="24" customHeight="1">
      <c r="A89" s="216"/>
      <c r="B89" s="1774"/>
      <c r="C89" s="1777"/>
      <c r="D89" s="865"/>
      <c r="E89" s="1565"/>
      <c r="F89" s="1566"/>
      <c r="G89" s="1566"/>
      <c r="H89" s="1566"/>
      <c r="I89" s="1566"/>
      <c r="J89" s="1566"/>
      <c r="K89" s="1566"/>
      <c r="L89" s="1566"/>
      <c r="M89" s="1776"/>
      <c r="N89" s="301"/>
      <c r="O89" s="177" t="str">
        <f t="shared" si="1"/>
        <v/>
      </c>
      <c r="P89" s="99"/>
      <c r="Q89" s="389"/>
      <c r="R89" s="33"/>
      <c r="S89" s="33"/>
      <c r="T89" s="33"/>
      <c r="U89" s="33"/>
      <c r="V89" s="33"/>
      <c r="W89" s="33"/>
      <c r="X89" s="33"/>
      <c r="Y89" s="33"/>
    </row>
    <row r="90" spans="1:244" ht="24" customHeight="1">
      <c r="A90" s="216"/>
      <c r="B90" s="1774"/>
      <c r="C90" s="1777"/>
      <c r="D90" s="865"/>
      <c r="E90" s="1565"/>
      <c r="F90" s="1566"/>
      <c r="G90" s="1566"/>
      <c r="H90" s="1566"/>
      <c r="I90" s="1566"/>
      <c r="J90" s="1566"/>
      <c r="K90" s="1566"/>
      <c r="L90" s="1566"/>
      <c r="M90" s="1776"/>
      <c r="N90" s="301"/>
      <c r="O90" s="177" t="str">
        <f t="shared" si="1"/>
        <v/>
      </c>
      <c r="P90" s="99"/>
      <c r="Q90" s="389"/>
      <c r="R90" s="33"/>
      <c r="S90" s="33"/>
      <c r="T90" s="33"/>
      <c r="U90" s="33"/>
      <c r="V90" s="33"/>
      <c r="W90" s="33"/>
      <c r="X90" s="33"/>
      <c r="Y90" s="33"/>
    </row>
    <row r="91" spans="1:244" ht="24" customHeight="1">
      <c r="A91" s="216"/>
      <c r="B91" s="1774"/>
      <c r="C91" s="1777"/>
      <c r="D91" s="865"/>
      <c r="E91" s="1565"/>
      <c r="F91" s="1566"/>
      <c r="G91" s="1566"/>
      <c r="H91" s="1566"/>
      <c r="I91" s="1566"/>
      <c r="J91" s="1566"/>
      <c r="K91" s="1566"/>
      <c r="L91" s="1566"/>
      <c r="M91" s="1776"/>
      <c r="N91" s="301"/>
      <c r="O91" s="177" t="str">
        <f t="shared" si="1"/>
        <v/>
      </c>
      <c r="P91" s="99"/>
      <c r="Q91" s="389"/>
      <c r="R91" s="33"/>
      <c r="S91" s="33"/>
      <c r="T91" s="33"/>
      <c r="U91" s="33"/>
      <c r="V91" s="33"/>
      <c r="W91" s="33"/>
      <c r="X91" s="33"/>
      <c r="Y91" s="33"/>
    </row>
    <row r="92" spans="1:244" ht="24" customHeight="1">
      <c r="A92" s="216"/>
      <c r="B92" s="1774"/>
      <c r="C92" s="1777"/>
      <c r="D92" s="865"/>
      <c r="E92" s="1565"/>
      <c r="F92" s="1566"/>
      <c r="G92" s="1566"/>
      <c r="H92" s="1566"/>
      <c r="I92" s="1566"/>
      <c r="J92" s="1566"/>
      <c r="K92" s="1566"/>
      <c r="L92" s="1566"/>
      <c r="M92" s="1776"/>
      <c r="N92" s="301"/>
      <c r="O92" s="177" t="str">
        <f t="shared" si="1"/>
        <v/>
      </c>
      <c r="P92" s="99"/>
      <c r="Q92" s="389"/>
      <c r="R92" s="33"/>
      <c r="S92" s="33"/>
      <c r="T92" s="33"/>
      <c r="U92" s="33"/>
      <c r="V92" s="33"/>
      <c r="W92" s="33"/>
      <c r="X92" s="33"/>
      <c r="Y92" s="33"/>
    </row>
    <row r="93" spans="1:244" ht="24" customHeight="1">
      <c r="A93" s="216"/>
      <c r="B93" s="1774"/>
      <c r="C93" s="1777"/>
      <c r="D93" s="865"/>
      <c r="E93" s="1565"/>
      <c r="F93" s="1566"/>
      <c r="G93" s="1566"/>
      <c r="H93" s="1566"/>
      <c r="I93" s="1566"/>
      <c r="J93" s="1566"/>
      <c r="K93" s="1566"/>
      <c r="L93" s="1566"/>
      <c r="M93" s="1776"/>
      <c r="N93" s="301"/>
      <c r="O93" s="177" t="str">
        <f t="shared" si="1"/>
        <v/>
      </c>
      <c r="P93" s="99"/>
      <c r="Q93" s="389"/>
      <c r="R93" s="33"/>
      <c r="S93" s="33"/>
      <c r="T93" s="33"/>
      <c r="U93" s="33"/>
      <c r="V93" s="33"/>
      <c r="W93" s="33"/>
      <c r="X93" s="33"/>
      <c r="Y93" s="33"/>
    </row>
    <row r="94" spans="1:244" ht="24" customHeight="1">
      <c r="A94" s="216"/>
      <c r="B94" s="1774"/>
      <c r="C94" s="1777"/>
      <c r="D94" s="865"/>
      <c r="E94" s="1565"/>
      <c r="F94" s="1566"/>
      <c r="G94" s="1566"/>
      <c r="H94" s="1566"/>
      <c r="I94" s="1566"/>
      <c r="J94" s="1566"/>
      <c r="K94" s="1566"/>
      <c r="L94" s="1566"/>
      <c r="M94" s="1776"/>
      <c r="N94" s="301"/>
      <c r="O94" s="177" t="str">
        <f t="shared" si="1"/>
        <v/>
      </c>
      <c r="P94" s="99"/>
      <c r="Q94" s="389"/>
      <c r="R94" s="33"/>
      <c r="S94" s="33"/>
      <c r="T94" s="33"/>
      <c r="U94" s="33"/>
      <c r="V94" s="33"/>
      <c r="W94" s="33"/>
      <c r="X94" s="33"/>
      <c r="Y94" s="33"/>
    </row>
    <row r="95" spans="1:244" ht="24" customHeight="1">
      <c r="A95" s="216"/>
      <c r="B95" s="1774"/>
      <c r="C95" s="1777"/>
      <c r="D95" s="865"/>
      <c r="E95" s="1565"/>
      <c r="F95" s="1566"/>
      <c r="G95" s="1566"/>
      <c r="H95" s="1566"/>
      <c r="I95" s="1566"/>
      <c r="J95" s="1566"/>
      <c r="K95" s="1566"/>
      <c r="L95" s="1566"/>
      <c r="M95" s="1776"/>
      <c r="N95" s="301"/>
      <c r="O95" s="177" t="str">
        <f t="shared" si="1"/>
        <v/>
      </c>
      <c r="P95" s="99"/>
      <c r="Q95" s="389"/>
      <c r="R95" s="33"/>
      <c r="S95" s="33"/>
      <c r="T95" s="33"/>
      <c r="U95" s="33"/>
      <c r="V95" s="33"/>
      <c r="W95" s="33"/>
      <c r="X95" s="33"/>
      <c r="Y95" s="33"/>
    </row>
    <row r="96" spans="1:244" ht="24" customHeight="1">
      <c r="A96" s="216"/>
      <c r="B96" s="1774"/>
      <c r="C96" s="1777"/>
      <c r="D96" s="865"/>
      <c r="E96" s="1565"/>
      <c r="F96" s="1566"/>
      <c r="G96" s="1566"/>
      <c r="H96" s="1566"/>
      <c r="I96" s="1566"/>
      <c r="J96" s="1566"/>
      <c r="K96" s="1566"/>
      <c r="L96" s="1566"/>
      <c r="M96" s="1776"/>
      <c r="N96" s="301"/>
      <c r="O96" s="177" t="str">
        <f t="shared" si="1"/>
        <v/>
      </c>
      <c r="P96" s="99"/>
      <c r="Q96" s="389"/>
      <c r="R96" s="33"/>
      <c r="S96" s="33"/>
      <c r="T96" s="33"/>
      <c r="U96" s="33"/>
      <c r="V96" s="33"/>
      <c r="W96" s="33"/>
      <c r="X96" s="33"/>
      <c r="Y96" s="33"/>
      <c r="II96" s="41"/>
      <c r="IJ96" s="41"/>
    </row>
    <row r="97" spans="1:244" ht="24" customHeight="1">
      <c r="A97" s="216"/>
      <c r="B97" s="1774"/>
      <c r="C97" s="1777"/>
      <c r="D97" s="865"/>
      <c r="E97" s="1565"/>
      <c r="F97" s="1566"/>
      <c r="G97" s="1566"/>
      <c r="H97" s="1566"/>
      <c r="I97" s="1566"/>
      <c r="J97" s="1566"/>
      <c r="K97" s="1566"/>
      <c r="L97" s="1566"/>
      <c r="M97" s="1776"/>
      <c r="N97" s="301"/>
      <c r="O97" s="177" t="str">
        <f t="shared" si="1"/>
        <v/>
      </c>
      <c r="P97" s="99"/>
      <c r="Q97" s="389"/>
      <c r="R97" s="33"/>
      <c r="S97" s="33"/>
      <c r="T97" s="33"/>
      <c r="U97" s="33"/>
      <c r="V97" s="33"/>
      <c r="W97" s="33"/>
      <c r="X97" s="33"/>
      <c r="Y97" s="33"/>
    </row>
    <row r="98" spans="1:244" ht="24" customHeight="1">
      <c r="A98" s="216"/>
      <c r="B98" s="1774"/>
      <c r="C98" s="1777"/>
      <c r="D98" s="865"/>
      <c r="E98" s="1565"/>
      <c r="F98" s="1566"/>
      <c r="G98" s="1566"/>
      <c r="H98" s="1566"/>
      <c r="I98" s="1566"/>
      <c r="J98" s="1566"/>
      <c r="K98" s="1566"/>
      <c r="L98" s="1566"/>
      <c r="M98" s="1776"/>
      <c r="N98" s="301"/>
      <c r="O98" s="177" t="str">
        <f t="shared" si="1"/>
        <v/>
      </c>
      <c r="P98" s="99"/>
      <c r="Q98" s="389"/>
      <c r="R98" s="33"/>
      <c r="S98" s="33"/>
      <c r="T98" s="33"/>
      <c r="U98" s="33"/>
      <c r="V98" s="33"/>
      <c r="W98" s="33"/>
      <c r="X98" s="33"/>
      <c r="Y98" s="33"/>
    </row>
    <row r="99" spans="1:244" ht="24" customHeight="1">
      <c r="A99" s="216"/>
      <c r="B99" s="1774"/>
      <c r="C99" s="1777"/>
      <c r="D99" s="865"/>
      <c r="E99" s="1565"/>
      <c r="F99" s="1566"/>
      <c r="G99" s="1566"/>
      <c r="H99" s="1566"/>
      <c r="I99" s="1566"/>
      <c r="J99" s="1566"/>
      <c r="K99" s="1566"/>
      <c r="L99" s="1566"/>
      <c r="M99" s="1776"/>
      <c r="N99" s="301"/>
      <c r="O99" s="177" t="str">
        <f t="shared" si="1"/>
        <v/>
      </c>
      <c r="P99" s="99"/>
      <c r="Q99" s="389"/>
      <c r="R99" s="33"/>
      <c r="S99" s="33"/>
      <c r="T99" s="33"/>
      <c r="U99" s="33"/>
      <c r="V99" s="33"/>
      <c r="W99" s="33"/>
      <c r="X99" s="33"/>
      <c r="Y99" s="33"/>
      <c r="II99" s="41"/>
      <c r="IJ99" s="41"/>
    </row>
    <row r="100" spans="1:244" ht="24" customHeight="1">
      <c r="A100" s="216"/>
      <c r="B100" s="1774"/>
      <c r="C100" s="1777"/>
      <c r="D100" s="865"/>
      <c r="E100" s="1565"/>
      <c r="F100" s="1566"/>
      <c r="G100" s="1566"/>
      <c r="H100" s="1566"/>
      <c r="I100" s="1566"/>
      <c r="J100" s="1566"/>
      <c r="K100" s="1566"/>
      <c r="L100" s="1566"/>
      <c r="M100" s="1776"/>
      <c r="N100" s="301"/>
      <c r="O100" s="177" t="str">
        <f t="shared" si="1"/>
        <v/>
      </c>
      <c r="P100" s="99"/>
      <c r="Q100" s="389"/>
      <c r="R100" s="33"/>
      <c r="S100" s="33"/>
      <c r="T100" s="33"/>
      <c r="U100" s="33"/>
      <c r="V100" s="33"/>
      <c r="W100" s="33"/>
      <c r="X100" s="33"/>
      <c r="Y100" s="33"/>
    </row>
    <row r="101" spans="1:244" ht="24" customHeight="1">
      <c r="A101" s="216"/>
      <c r="B101" s="1774"/>
      <c r="C101" s="1777"/>
      <c r="D101" s="865"/>
      <c r="E101" s="1565"/>
      <c r="F101" s="1566"/>
      <c r="G101" s="1566"/>
      <c r="H101" s="1566"/>
      <c r="I101" s="1566"/>
      <c r="J101" s="1566"/>
      <c r="K101" s="1566"/>
      <c r="L101" s="1566"/>
      <c r="M101" s="1776"/>
      <c r="N101" s="301"/>
      <c r="O101" s="177" t="str">
        <f t="shared" si="1"/>
        <v/>
      </c>
      <c r="P101" s="99"/>
      <c r="Q101" s="389"/>
      <c r="R101" s="33"/>
      <c r="S101" s="33"/>
      <c r="T101" s="33"/>
      <c r="U101" s="33"/>
      <c r="V101" s="33"/>
      <c r="W101" s="33"/>
      <c r="X101" s="33"/>
      <c r="Y101" s="33"/>
    </row>
    <row r="102" spans="1:244" ht="24" customHeight="1">
      <c r="A102" s="216"/>
      <c r="B102" s="1774"/>
      <c r="C102" s="1777"/>
      <c r="D102" s="865"/>
      <c r="E102" s="1565"/>
      <c r="F102" s="1566"/>
      <c r="G102" s="1566"/>
      <c r="H102" s="1566"/>
      <c r="I102" s="1566"/>
      <c r="J102" s="1566"/>
      <c r="K102" s="1566"/>
      <c r="L102" s="1566"/>
      <c r="M102" s="1776"/>
      <c r="N102" s="301"/>
      <c r="O102" s="177" t="str">
        <f t="shared" si="1"/>
        <v/>
      </c>
      <c r="P102" s="99"/>
      <c r="Q102" s="389"/>
      <c r="R102" s="33"/>
      <c r="S102" s="33"/>
      <c r="T102" s="33"/>
      <c r="U102" s="33"/>
      <c r="V102" s="33"/>
      <c r="W102" s="33"/>
      <c r="X102" s="33"/>
      <c r="Y102" s="33"/>
    </row>
    <row r="103" spans="1:244" ht="24" customHeight="1">
      <c r="A103" s="216"/>
      <c r="B103" s="1774"/>
      <c r="C103" s="1777"/>
      <c r="D103" s="865"/>
      <c r="E103" s="1565"/>
      <c r="F103" s="1566"/>
      <c r="G103" s="1566"/>
      <c r="H103" s="1566"/>
      <c r="I103" s="1566"/>
      <c r="J103" s="1566"/>
      <c r="K103" s="1566"/>
      <c r="L103" s="1566"/>
      <c r="M103" s="1776"/>
      <c r="N103" s="301"/>
      <c r="O103" s="177" t="str">
        <f t="shared" si="1"/>
        <v/>
      </c>
      <c r="P103" s="99"/>
      <c r="Q103" s="389"/>
      <c r="R103" s="33"/>
      <c r="S103" s="33"/>
      <c r="T103" s="33"/>
      <c r="U103" s="33"/>
      <c r="V103" s="33"/>
      <c r="W103" s="33"/>
      <c r="X103" s="33"/>
      <c r="Y103" s="33"/>
    </row>
    <row r="104" spans="1:244" ht="24" customHeight="1">
      <c r="A104" s="216"/>
      <c r="B104" s="1774"/>
      <c r="C104" s="1777"/>
      <c r="D104" s="865"/>
      <c r="E104" s="1565"/>
      <c r="F104" s="1566"/>
      <c r="G104" s="1566"/>
      <c r="H104" s="1566"/>
      <c r="I104" s="1566"/>
      <c r="J104" s="1566"/>
      <c r="K104" s="1566"/>
      <c r="L104" s="1566"/>
      <c r="M104" s="1776"/>
      <c r="N104" s="301"/>
      <c r="O104" s="177" t="str">
        <f t="shared" si="1"/>
        <v/>
      </c>
      <c r="P104" s="99"/>
      <c r="Q104" s="389"/>
      <c r="R104" s="33"/>
      <c r="S104" s="33"/>
      <c r="T104" s="33"/>
      <c r="U104" s="33"/>
      <c r="V104" s="33"/>
      <c r="W104" s="33"/>
      <c r="X104" s="33"/>
      <c r="Y104" s="33"/>
    </row>
    <row r="105" spans="1:244" ht="24" customHeight="1">
      <c r="A105" s="216"/>
      <c r="B105" s="1774"/>
      <c r="C105" s="1777"/>
      <c r="D105" s="865"/>
      <c r="E105" s="1565"/>
      <c r="F105" s="1566"/>
      <c r="G105" s="1566"/>
      <c r="H105" s="1566"/>
      <c r="I105" s="1566"/>
      <c r="J105" s="1566"/>
      <c r="K105" s="1566"/>
      <c r="L105" s="1566"/>
      <c r="M105" s="1776"/>
      <c r="N105" s="301"/>
      <c r="O105" s="177" t="str">
        <f>IF(N105*D105=0,"",N105*D105)</f>
        <v/>
      </c>
      <c r="P105" s="99"/>
      <c r="Q105" s="389"/>
      <c r="R105" s="33"/>
      <c r="S105" s="33"/>
      <c r="T105" s="33"/>
      <c r="U105" s="33"/>
      <c r="V105" s="33"/>
      <c r="W105" s="33"/>
      <c r="X105" s="33"/>
      <c r="Y105" s="33"/>
    </row>
    <row r="106" spans="1:244" ht="24" customHeight="1">
      <c r="A106" s="216"/>
      <c r="B106" s="1774"/>
      <c r="C106" s="1777"/>
      <c r="D106" s="865"/>
      <c r="E106" s="1565"/>
      <c r="F106" s="1566"/>
      <c r="G106" s="1566"/>
      <c r="H106" s="1566"/>
      <c r="I106" s="1566"/>
      <c r="J106" s="1566"/>
      <c r="K106" s="1566"/>
      <c r="L106" s="1566"/>
      <c r="M106" s="1776"/>
      <c r="N106" s="301"/>
      <c r="O106" s="177" t="str">
        <f>IF(N106*D106=0,"",N106*D106)</f>
        <v/>
      </c>
      <c r="P106" s="99"/>
      <c r="Q106" s="389"/>
      <c r="R106" s="33"/>
      <c r="S106" s="33"/>
      <c r="T106" s="33"/>
      <c r="U106" s="33"/>
      <c r="V106" s="33"/>
      <c r="W106" s="33"/>
      <c r="X106" s="33"/>
      <c r="Y106" s="33"/>
    </row>
    <row r="107" spans="1:244" ht="24" customHeight="1">
      <c r="A107" s="216"/>
      <c r="B107" s="1774"/>
      <c r="C107" s="1777"/>
      <c r="D107" s="865"/>
      <c r="E107" s="1565"/>
      <c r="F107" s="1566"/>
      <c r="G107" s="1566"/>
      <c r="H107" s="1566"/>
      <c r="I107" s="1566"/>
      <c r="J107" s="1566"/>
      <c r="K107" s="1566"/>
      <c r="L107" s="1566"/>
      <c r="M107" s="1776"/>
      <c r="N107" s="301"/>
      <c r="O107" s="177" t="str">
        <f>IF(N107*D107=0,"",N107*D107)</f>
        <v/>
      </c>
      <c r="P107" s="99"/>
      <c r="Q107" s="389"/>
      <c r="R107" s="33"/>
      <c r="S107" s="33"/>
      <c r="T107" s="33"/>
      <c r="U107" s="33"/>
      <c r="V107" s="33"/>
      <c r="W107" s="33"/>
      <c r="X107" s="33"/>
      <c r="Y107" s="33"/>
    </row>
    <row r="108" spans="1:244" ht="24" customHeight="1">
      <c r="A108" s="216"/>
      <c r="B108" s="1774"/>
      <c r="C108" s="1777"/>
      <c r="D108" s="865"/>
      <c r="E108" s="1565"/>
      <c r="F108" s="1566"/>
      <c r="G108" s="1566"/>
      <c r="H108" s="1566"/>
      <c r="I108" s="1566"/>
      <c r="J108" s="1566"/>
      <c r="K108" s="1566"/>
      <c r="L108" s="1566"/>
      <c r="M108" s="1776"/>
      <c r="N108" s="301"/>
      <c r="O108" s="177" t="str">
        <f t="shared" si="1"/>
        <v/>
      </c>
      <c r="P108" s="99"/>
      <c r="Q108" s="389"/>
      <c r="R108" s="33"/>
      <c r="S108" s="33"/>
      <c r="T108" s="33"/>
      <c r="U108" s="33"/>
      <c r="V108" s="33"/>
      <c r="W108" s="33"/>
      <c r="X108" s="33"/>
      <c r="Y108" s="33"/>
    </row>
    <row r="109" spans="1:244" ht="24" customHeight="1">
      <c r="A109" s="216"/>
      <c r="B109" s="1774"/>
      <c r="C109" s="1775"/>
      <c r="D109" s="865"/>
      <c r="E109" s="1565"/>
      <c r="F109" s="1566"/>
      <c r="G109" s="1566"/>
      <c r="H109" s="1566"/>
      <c r="I109" s="1566"/>
      <c r="J109" s="1566"/>
      <c r="K109" s="1566"/>
      <c r="L109" s="1776"/>
      <c r="M109" s="1776"/>
      <c r="N109" s="301"/>
      <c r="O109" s="177" t="str">
        <f t="shared" si="1"/>
        <v/>
      </c>
      <c r="P109" s="99"/>
      <c r="Q109" s="389"/>
      <c r="R109" s="33"/>
      <c r="S109" s="33"/>
      <c r="T109" s="33"/>
      <c r="U109" s="33"/>
      <c r="V109" s="33"/>
      <c r="W109" s="33"/>
      <c r="X109" s="33"/>
      <c r="Y109" s="33"/>
    </row>
    <row r="110" spans="1:244" ht="24" customHeight="1">
      <c r="A110" s="216"/>
      <c r="B110" s="1774"/>
      <c r="C110" s="1775"/>
      <c r="D110" s="865"/>
      <c r="E110" s="1565"/>
      <c r="F110" s="1566"/>
      <c r="G110" s="1566"/>
      <c r="H110" s="1566"/>
      <c r="I110" s="1566"/>
      <c r="J110" s="1566"/>
      <c r="K110" s="1566"/>
      <c r="L110" s="1776"/>
      <c r="M110" s="1776"/>
      <c r="N110" s="301"/>
      <c r="O110" s="177" t="str">
        <f t="shared" si="1"/>
        <v/>
      </c>
      <c r="P110" s="99"/>
      <c r="Q110" s="389"/>
      <c r="R110" s="33"/>
      <c r="S110" s="33"/>
      <c r="T110" s="33"/>
      <c r="U110" s="33"/>
      <c r="V110" s="33"/>
      <c r="W110" s="33"/>
      <c r="X110" s="33"/>
      <c r="Y110" s="33"/>
    </row>
    <row r="111" spans="1:244" ht="24" customHeight="1">
      <c r="A111" s="216"/>
      <c r="B111" s="1774"/>
      <c r="C111" s="1775"/>
      <c r="D111" s="865"/>
      <c r="E111" s="1565"/>
      <c r="F111" s="1566"/>
      <c r="G111" s="1566"/>
      <c r="H111" s="1566"/>
      <c r="I111" s="1566"/>
      <c r="J111" s="1566"/>
      <c r="K111" s="1566"/>
      <c r="L111" s="1776"/>
      <c r="M111" s="1776"/>
      <c r="N111" s="301"/>
      <c r="O111" s="177" t="str">
        <f t="shared" si="1"/>
        <v/>
      </c>
      <c r="P111" s="99"/>
      <c r="Q111" s="389"/>
      <c r="R111" s="33"/>
      <c r="S111" s="33"/>
      <c r="T111" s="33"/>
      <c r="U111" s="33"/>
      <c r="V111" s="33"/>
      <c r="W111" s="33"/>
      <c r="X111" s="33"/>
      <c r="Y111" s="33"/>
    </row>
    <row r="112" spans="1:244" ht="24" customHeight="1">
      <c r="A112" s="216"/>
      <c r="B112" s="1774"/>
      <c r="C112" s="1775"/>
      <c r="D112" s="827"/>
      <c r="E112" s="1565"/>
      <c r="F112" s="1566"/>
      <c r="G112" s="1566"/>
      <c r="H112" s="1566"/>
      <c r="I112" s="1566"/>
      <c r="J112" s="1566"/>
      <c r="K112" s="1566"/>
      <c r="L112" s="1776"/>
      <c r="M112" s="1776"/>
      <c r="N112" s="301"/>
      <c r="O112" s="177" t="str">
        <f t="shared" si="1"/>
        <v/>
      </c>
      <c r="P112" s="99"/>
      <c r="Q112" s="389"/>
      <c r="R112" s="33"/>
      <c r="S112" s="33"/>
      <c r="T112" s="33"/>
      <c r="U112" s="33"/>
      <c r="V112" s="33"/>
      <c r="W112" s="33"/>
      <c r="X112" s="33"/>
      <c r="Y112" s="33"/>
    </row>
    <row r="113" spans="1:244" s="42" customFormat="1" ht="6" customHeight="1">
      <c r="A113" s="363"/>
      <c r="B113" s="59"/>
      <c r="C113" s="92"/>
      <c r="D113" s="867"/>
      <c r="E113" s="867"/>
      <c r="F113" s="868"/>
      <c r="G113" s="868"/>
      <c r="H113" s="868"/>
      <c r="I113" s="868"/>
      <c r="J113" s="868"/>
      <c r="K113" s="868"/>
      <c r="L113" s="85"/>
      <c r="M113" s="92"/>
      <c r="N113" s="94"/>
      <c r="O113" s="23"/>
      <c r="P113"/>
      <c r="Q113" s="390"/>
      <c r="R113" s="34"/>
      <c r="S113" s="34"/>
      <c r="T113" s="34"/>
      <c r="U113" s="34"/>
      <c r="V113" s="34"/>
      <c r="W113" s="34"/>
      <c r="X113" s="34"/>
      <c r="Y113" s="34"/>
    </row>
    <row r="114" spans="1:244" s="38" customFormat="1" ht="21.75" customHeight="1">
      <c r="A114" s="370"/>
      <c r="B114" s="160" t="s">
        <v>56</v>
      </c>
      <c r="C114" s="161"/>
      <c r="D114" s="869"/>
      <c r="E114" s="869"/>
      <c r="F114" s="869"/>
      <c r="G114" s="869"/>
      <c r="H114" s="869"/>
      <c r="I114" s="869"/>
      <c r="J114" s="869"/>
      <c r="K114" s="869"/>
      <c r="L114" s="161"/>
      <c r="M114" s="161"/>
      <c r="N114" s="161"/>
      <c r="O114" s="161"/>
      <c r="P114" s="406"/>
      <c r="Q114" s="391"/>
      <c r="R114" s="37"/>
      <c r="S114" s="37"/>
      <c r="T114" s="37"/>
      <c r="U114" s="37"/>
      <c r="V114" s="37"/>
      <c r="W114" s="37"/>
      <c r="X114" s="37"/>
      <c r="Y114" s="37"/>
    </row>
    <row r="115" spans="1:244" ht="12.75" customHeight="1">
      <c r="A115" s="363"/>
      <c r="B115" s="115" t="str">
        <f>B61</f>
        <v>FAPESP,  SETEMBRO DE 2015</v>
      </c>
      <c r="C115" s="100"/>
      <c r="D115" s="845"/>
      <c r="E115" s="845"/>
      <c r="F115" s="845"/>
      <c r="G115" s="845"/>
      <c r="H115" s="845"/>
      <c r="I115" s="845"/>
      <c r="J115" s="845"/>
      <c r="K115" s="845"/>
      <c r="L115" s="100"/>
      <c r="M115" s="100"/>
      <c r="N115" s="100"/>
      <c r="O115" s="1723">
        <v>2</v>
      </c>
      <c r="P115" s="1723"/>
      <c r="Q115" s="373"/>
      <c r="R115" s="33"/>
      <c r="S115" s="33"/>
      <c r="T115" s="33"/>
      <c r="U115" s="33"/>
      <c r="V115" s="33"/>
      <c r="W115" s="33"/>
      <c r="X115" s="33"/>
      <c r="Y115" s="33"/>
    </row>
    <row r="116" spans="1:244" ht="18">
      <c r="A116" s="363"/>
      <c r="B116" s="310" t="str">
        <f>B62</f>
        <v>5- SERVIÇOS DE TERCEIROS NO BRASIL</v>
      </c>
      <c r="C116" s="890"/>
      <c r="D116" s="890"/>
      <c r="E116" s="890"/>
      <c r="F116" s="890"/>
      <c r="G116" s="890"/>
      <c r="H116" s="890"/>
      <c r="I116" s="890"/>
      <c r="J116" s="890"/>
      <c r="K116" s="890"/>
      <c r="L116" s="890"/>
      <c r="M116" s="104"/>
      <c r="N116" s="104"/>
      <c r="O116" s="104"/>
      <c r="P116" s="104"/>
      <c r="Q116" s="341"/>
      <c r="R116" s="33"/>
      <c r="S116" s="33"/>
      <c r="T116" s="33"/>
      <c r="U116" s="33"/>
      <c r="V116" s="33"/>
      <c r="W116" s="33"/>
      <c r="X116" s="33"/>
      <c r="Y116" s="33"/>
    </row>
    <row r="117" spans="1:244" s="314" customFormat="1" ht="15.75" customHeight="1">
      <c r="A117" s="363"/>
      <c r="B117" s="1633" t="s">
        <v>12</v>
      </c>
      <c r="C117" s="1778"/>
      <c r="D117" s="1644" t="s">
        <v>55</v>
      </c>
      <c r="E117" s="1730" t="s">
        <v>8</v>
      </c>
      <c r="F117" s="1782"/>
      <c r="G117" s="1782"/>
      <c r="H117" s="1782"/>
      <c r="I117" s="1782"/>
      <c r="J117" s="1782"/>
      <c r="K117" s="1782"/>
      <c r="L117" s="1782"/>
      <c r="M117" s="1782"/>
      <c r="N117" s="1644" t="s">
        <v>3</v>
      </c>
      <c r="O117" s="1785" t="s">
        <v>4</v>
      </c>
      <c r="P117" s="1644" t="s">
        <v>2</v>
      </c>
      <c r="Q117" s="209"/>
      <c r="R117" s="555"/>
      <c r="S117" s="555"/>
      <c r="T117" s="555"/>
      <c r="U117" s="555"/>
      <c r="V117" s="555"/>
      <c r="W117" s="555"/>
      <c r="X117" s="555"/>
      <c r="Y117" s="555"/>
    </row>
    <row r="118" spans="1:244" s="55" customFormat="1" ht="14.25" customHeight="1">
      <c r="A118" s="370"/>
      <c r="B118" s="1779"/>
      <c r="C118" s="1780"/>
      <c r="D118" s="1781"/>
      <c r="E118" s="1783"/>
      <c r="F118" s="1784"/>
      <c r="G118" s="1784"/>
      <c r="H118" s="1784"/>
      <c r="I118" s="1784"/>
      <c r="J118" s="1784"/>
      <c r="K118" s="1784"/>
      <c r="L118" s="1784"/>
      <c r="M118" s="1784"/>
      <c r="N118" s="1781"/>
      <c r="O118" s="1786"/>
      <c r="P118" s="1781"/>
      <c r="Q118" s="210"/>
      <c r="R118" s="54"/>
      <c r="S118" s="54"/>
      <c r="T118" s="54"/>
      <c r="U118" s="54"/>
      <c r="V118" s="54"/>
      <c r="W118" s="54"/>
      <c r="X118" s="54"/>
      <c r="Y118" s="54"/>
    </row>
    <row r="119" spans="1:244" ht="24" customHeight="1">
      <c r="A119" s="216"/>
      <c r="B119" s="1774"/>
      <c r="C119" s="1777"/>
      <c r="D119" s="865"/>
      <c r="E119" s="1565"/>
      <c r="F119" s="1566"/>
      <c r="G119" s="1566"/>
      <c r="H119" s="1566"/>
      <c r="I119" s="1566"/>
      <c r="J119" s="1566"/>
      <c r="K119" s="1566"/>
      <c r="L119" s="1566"/>
      <c r="M119" s="1776"/>
      <c r="N119" s="301"/>
      <c r="O119" s="177" t="str">
        <f t="shared" ref="O119:O167" si="2">IF(N119*D119=0,"",N119*D119)</f>
        <v/>
      </c>
      <c r="P119" s="99"/>
      <c r="Q119" s="389"/>
      <c r="R119" s="33"/>
      <c r="S119" s="33"/>
      <c r="T119" s="33"/>
      <c r="U119" s="33"/>
      <c r="V119" s="33"/>
      <c r="W119" s="33"/>
      <c r="X119" s="33"/>
      <c r="Y119" s="33"/>
      <c r="II119" s="40"/>
      <c r="IJ119" s="41"/>
    </row>
    <row r="120" spans="1:244" ht="24" customHeight="1">
      <c r="A120" s="216"/>
      <c r="B120" s="1774"/>
      <c r="C120" s="1777"/>
      <c r="D120" s="865"/>
      <c r="E120" s="1565"/>
      <c r="F120" s="1566"/>
      <c r="G120" s="1566"/>
      <c r="H120" s="1566"/>
      <c r="I120" s="1566"/>
      <c r="J120" s="1566"/>
      <c r="K120" s="1566"/>
      <c r="L120" s="1566"/>
      <c r="M120" s="1776"/>
      <c r="N120" s="301"/>
      <c r="O120" s="177" t="str">
        <f t="shared" si="2"/>
        <v/>
      </c>
      <c r="P120" s="99"/>
      <c r="Q120" s="389"/>
      <c r="R120" s="33"/>
      <c r="S120" s="33"/>
      <c r="T120" s="33"/>
      <c r="U120" s="33"/>
      <c r="V120" s="33"/>
      <c r="W120" s="33"/>
      <c r="X120" s="33"/>
      <c r="Y120" s="33"/>
    </row>
    <row r="121" spans="1:244" ht="24" customHeight="1">
      <c r="A121" s="216"/>
      <c r="B121" s="1774"/>
      <c r="C121" s="1777"/>
      <c r="D121" s="865"/>
      <c r="E121" s="1565"/>
      <c r="F121" s="1566"/>
      <c r="G121" s="1566"/>
      <c r="H121" s="1566"/>
      <c r="I121" s="1566"/>
      <c r="J121" s="1566"/>
      <c r="K121" s="1566"/>
      <c r="L121" s="1566"/>
      <c r="M121" s="1776"/>
      <c r="N121" s="301"/>
      <c r="O121" s="177" t="str">
        <f t="shared" si="2"/>
        <v/>
      </c>
      <c r="P121" s="99"/>
      <c r="Q121" s="389"/>
      <c r="R121" s="33"/>
      <c r="S121" s="33"/>
      <c r="T121" s="33"/>
      <c r="U121" s="33"/>
      <c r="V121" s="33"/>
      <c r="W121" s="33"/>
      <c r="X121" s="33"/>
      <c r="Y121" s="33"/>
    </row>
    <row r="122" spans="1:244" ht="24" customHeight="1">
      <c r="A122" s="216"/>
      <c r="B122" s="1774"/>
      <c r="C122" s="1777"/>
      <c r="D122" s="865"/>
      <c r="E122" s="1565"/>
      <c r="F122" s="1566"/>
      <c r="G122" s="1566"/>
      <c r="H122" s="1566"/>
      <c r="I122" s="1566"/>
      <c r="J122" s="1566"/>
      <c r="K122" s="1566"/>
      <c r="L122" s="1566"/>
      <c r="M122" s="1776"/>
      <c r="N122" s="301"/>
      <c r="O122" s="177" t="str">
        <f t="shared" si="2"/>
        <v/>
      </c>
      <c r="P122" s="99"/>
      <c r="Q122" s="389"/>
      <c r="R122" s="33"/>
      <c r="S122" s="33"/>
      <c r="T122" s="33"/>
      <c r="U122" s="33"/>
      <c r="V122" s="33"/>
      <c r="W122" s="33"/>
      <c r="X122" s="33"/>
      <c r="Y122" s="33"/>
    </row>
    <row r="123" spans="1:244" ht="24" customHeight="1">
      <c r="A123" s="216"/>
      <c r="B123" s="1774"/>
      <c r="C123" s="1777"/>
      <c r="D123" s="865"/>
      <c r="E123" s="1565"/>
      <c r="F123" s="1566"/>
      <c r="G123" s="1566"/>
      <c r="H123" s="1566"/>
      <c r="I123" s="1566"/>
      <c r="J123" s="1566"/>
      <c r="K123" s="1566"/>
      <c r="L123" s="1566"/>
      <c r="M123" s="1776"/>
      <c r="N123" s="301"/>
      <c r="O123" s="177" t="str">
        <f t="shared" si="2"/>
        <v/>
      </c>
      <c r="P123" s="99"/>
      <c r="Q123" s="389"/>
      <c r="R123" s="33"/>
      <c r="S123" s="33"/>
      <c r="T123" s="33"/>
      <c r="U123" s="33"/>
      <c r="V123" s="33"/>
      <c r="W123" s="33"/>
      <c r="X123" s="33"/>
      <c r="Y123" s="33"/>
      <c r="II123" s="41"/>
      <c r="IJ123" s="41"/>
    </row>
    <row r="124" spans="1:244" ht="24" customHeight="1">
      <c r="A124" s="216"/>
      <c r="B124" s="1774"/>
      <c r="C124" s="1777"/>
      <c r="D124" s="865"/>
      <c r="E124" s="1565"/>
      <c r="F124" s="1566"/>
      <c r="G124" s="1566"/>
      <c r="H124" s="1566"/>
      <c r="I124" s="1566"/>
      <c r="J124" s="1566"/>
      <c r="K124" s="1566"/>
      <c r="L124" s="1566"/>
      <c r="M124" s="1776"/>
      <c r="N124" s="301"/>
      <c r="O124" s="177" t="str">
        <f t="shared" si="2"/>
        <v/>
      </c>
      <c r="P124" s="99"/>
      <c r="Q124" s="389"/>
      <c r="R124" s="33"/>
      <c r="S124" s="33"/>
      <c r="T124" s="33"/>
      <c r="U124" s="33"/>
      <c r="V124" s="33"/>
      <c r="W124" s="33"/>
      <c r="X124" s="33"/>
      <c r="Y124" s="33"/>
    </row>
    <row r="125" spans="1:244" ht="24" customHeight="1">
      <c r="A125" s="216"/>
      <c r="B125" s="1774"/>
      <c r="C125" s="1777"/>
      <c r="D125" s="865"/>
      <c r="E125" s="1565"/>
      <c r="F125" s="1566"/>
      <c r="G125" s="1566"/>
      <c r="H125" s="1566"/>
      <c r="I125" s="1566"/>
      <c r="J125" s="1566"/>
      <c r="K125" s="1566"/>
      <c r="L125" s="1566"/>
      <c r="M125" s="1776"/>
      <c r="N125" s="301"/>
      <c r="O125" s="177" t="str">
        <f t="shared" si="2"/>
        <v/>
      </c>
      <c r="P125" s="99"/>
      <c r="Q125" s="389"/>
      <c r="R125" s="33"/>
      <c r="S125" s="33"/>
      <c r="T125" s="33"/>
      <c r="U125" s="33"/>
      <c r="V125" s="33"/>
      <c r="W125" s="33"/>
      <c r="X125" s="33"/>
      <c r="Y125" s="33"/>
    </row>
    <row r="126" spans="1:244" ht="24" customHeight="1">
      <c r="A126" s="216"/>
      <c r="B126" s="1774"/>
      <c r="C126" s="1777"/>
      <c r="D126" s="865"/>
      <c r="E126" s="1565"/>
      <c r="F126" s="1566"/>
      <c r="G126" s="1566"/>
      <c r="H126" s="1566"/>
      <c r="I126" s="1566"/>
      <c r="J126" s="1566"/>
      <c r="K126" s="1566"/>
      <c r="L126" s="1566"/>
      <c r="M126" s="1776"/>
      <c r="N126" s="301"/>
      <c r="O126" s="177" t="str">
        <f t="shared" si="2"/>
        <v/>
      </c>
      <c r="P126" s="99"/>
      <c r="Q126" s="389"/>
      <c r="R126" s="33"/>
      <c r="S126" s="33"/>
      <c r="T126" s="33"/>
      <c r="U126" s="33"/>
      <c r="V126" s="33"/>
      <c r="W126" s="33"/>
      <c r="X126" s="33"/>
      <c r="Y126" s="33"/>
    </row>
    <row r="127" spans="1:244" ht="24" customHeight="1">
      <c r="A127" s="216"/>
      <c r="B127" s="1774"/>
      <c r="C127" s="1777"/>
      <c r="D127" s="865"/>
      <c r="E127" s="1565"/>
      <c r="F127" s="1566"/>
      <c r="G127" s="1566"/>
      <c r="H127" s="1566"/>
      <c r="I127" s="1566"/>
      <c r="J127" s="1566"/>
      <c r="K127" s="1566"/>
      <c r="L127" s="1566"/>
      <c r="M127" s="1776"/>
      <c r="N127" s="301"/>
      <c r="O127" s="177" t="str">
        <f t="shared" si="2"/>
        <v/>
      </c>
      <c r="P127" s="99"/>
      <c r="Q127" s="389"/>
      <c r="R127" s="33"/>
      <c r="S127" s="33"/>
      <c r="T127" s="33"/>
      <c r="U127" s="33"/>
      <c r="V127" s="33"/>
      <c r="W127" s="33"/>
      <c r="X127" s="33"/>
      <c r="Y127" s="33"/>
    </row>
    <row r="128" spans="1:244" ht="24" customHeight="1">
      <c r="A128" s="216"/>
      <c r="B128" s="1774"/>
      <c r="C128" s="1777"/>
      <c r="D128" s="865"/>
      <c r="E128" s="1565"/>
      <c r="F128" s="1566"/>
      <c r="G128" s="1566"/>
      <c r="H128" s="1566"/>
      <c r="I128" s="1566"/>
      <c r="J128" s="1566"/>
      <c r="K128" s="1566"/>
      <c r="L128" s="1566"/>
      <c r="M128" s="1776"/>
      <c r="N128" s="301"/>
      <c r="O128" s="177" t="str">
        <f t="shared" si="2"/>
        <v/>
      </c>
      <c r="P128" s="99"/>
      <c r="Q128" s="389"/>
      <c r="R128" s="33"/>
      <c r="S128" s="33"/>
      <c r="T128" s="33"/>
      <c r="U128" s="33"/>
      <c r="V128" s="33"/>
      <c r="W128" s="33"/>
      <c r="X128" s="33"/>
      <c r="Y128" s="33"/>
    </row>
    <row r="129" spans="1:244" ht="24" customHeight="1">
      <c r="A129" s="216"/>
      <c r="B129" s="1774"/>
      <c r="C129" s="1777"/>
      <c r="D129" s="865"/>
      <c r="E129" s="1565"/>
      <c r="F129" s="1566"/>
      <c r="G129" s="1566"/>
      <c r="H129" s="1566"/>
      <c r="I129" s="1566"/>
      <c r="J129" s="1566"/>
      <c r="K129" s="1566"/>
      <c r="L129" s="1566"/>
      <c r="M129" s="1776"/>
      <c r="N129" s="301"/>
      <c r="O129" s="177" t="str">
        <f t="shared" si="2"/>
        <v/>
      </c>
      <c r="P129" s="99"/>
      <c r="Q129" s="389"/>
      <c r="R129" s="33"/>
      <c r="S129" s="33"/>
      <c r="T129" s="33"/>
      <c r="U129" s="33"/>
      <c r="V129" s="33"/>
      <c r="W129" s="33"/>
      <c r="X129" s="33"/>
      <c r="Y129" s="33"/>
    </row>
    <row r="130" spans="1:244" ht="24" customHeight="1">
      <c r="A130" s="216"/>
      <c r="B130" s="1774"/>
      <c r="C130" s="1777"/>
      <c r="D130" s="865"/>
      <c r="E130" s="1565"/>
      <c r="F130" s="1566"/>
      <c r="G130" s="1566"/>
      <c r="H130" s="1566"/>
      <c r="I130" s="1566"/>
      <c r="J130" s="1566"/>
      <c r="K130" s="1566"/>
      <c r="L130" s="1566"/>
      <c r="M130" s="1776"/>
      <c r="N130" s="301"/>
      <c r="O130" s="177" t="str">
        <f t="shared" si="2"/>
        <v/>
      </c>
      <c r="P130" s="99"/>
      <c r="Q130" s="389"/>
      <c r="R130" s="33"/>
      <c r="S130" s="33"/>
      <c r="T130" s="33"/>
      <c r="U130" s="33"/>
      <c r="V130" s="33"/>
      <c r="W130" s="33"/>
      <c r="X130" s="33"/>
      <c r="Y130" s="33"/>
    </row>
    <row r="131" spans="1:244" ht="24" customHeight="1">
      <c r="A131" s="216"/>
      <c r="B131" s="1774"/>
      <c r="C131" s="1777"/>
      <c r="D131" s="865"/>
      <c r="E131" s="1565"/>
      <c r="F131" s="1566"/>
      <c r="G131" s="1566"/>
      <c r="H131" s="1566"/>
      <c r="I131" s="1566"/>
      <c r="J131" s="1566"/>
      <c r="K131" s="1566"/>
      <c r="L131" s="1566"/>
      <c r="M131" s="1776"/>
      <c r="N131" s="301"/>
      <c r="O131" s="177" t="str">
        <f t="shared" si="2"/>
        <v/>
      </c>
      <c r="P131" s="99"/>
      <c r="Q131" s="389"/>
      <c r="R131" s="33"/>
      <c r="S131" s="33"/>
      <c r="T131" s="33"/>
      <c r="U131" s="33"/>
      <c r="V131" s="33"/>
      <c r="W131" s="33"/>
      <c r="X131" s="33"/>
      <c r="Y131" s="33"/>
    </row>
    <row r="132" spans="1:244" ht="24" customHeight="1">
      <c r="A132" s="216"/>
      <c r="B132" s="1774"/>
      <c r="C132" s="1777"/>
      <c r="D132" s="865"/>
      <c r="E132" s="1565"/>
      <c r="F132" s="1566"/>
      <c r="G132" s="1566"/>
      <c r="H132" s="1566"/>
      <c r="I132" s="1566"/>
      <c r="J132" s="1566"/>
      <c r="K132" s="1566"/>
      <c r="L132" s="1566"/>
      <c r="M132" s="1776"/>
      <c r="N132" s="301"/>
      <c r="O132" s="177" t="str">
        <f t="shared" si="2"/>
        <v/>
      </c>
      <c r="P132" s="99"/>
      <c r="Q132" s="389"/>
      <c r="R132" s="33"/>
      <c r="S132" s="33"/>
      <c r="T132" s="33"/>
      <c r="U132" s="33"/>
      <c r="V132" s="33"/>
      <c r="W132" s="33"/>
      <c r="X132" s="33"/>
      <c r="Y132" s="33"/>
      <c r="II132" s="40"/>
      <c r="IJ132" s="41"/>
    </row>
    <row r="133" spans="1:244" ht="24" customHeight="1">
      <c r="A133" s="216"/>
      <c r="B133" s="1774"/>
      <c r="C133" s="1777"/>
      <c r="D133" s="865"/>
      <c r="E133" s="1565"/>
      <c r="F133" s="1566"/>
      <c r="G133" s="1566"/>
      <c r="H133" s="1566"/>
      <c r="I133" s="1566"/>
      <c r="J133" s="1566"/>
      <c r="K133" s="1566"/>
      <c r="L133" s="1566"/>
      <c r="M133" s="1776"/>
      <c r="N133" s="301"/>
      <c r="O133" s="177" t="str">
        <f t="shared" si="2"/>
        <v/>
      </c>
      <c r="P133" s="99"/>
      <c r="Q133" s="389"/>
      <c r="R133" s="33"/>
      <c r="S133" s="33"/>
      <c r="T133" s="33"/>
      <c r="U133" s="33"/>
      <c r="V133" s="33"/>
      <c r="W133" s="33"/>
      <c r="X133" s="33"/>
      <c r="Y133" s="33"/>
      <c r="II133" s="40"/>
      <c r="IJ133" s="41"/>
    </row>
    <row r="134" spans="1:244" ht="24" customHeight="1">
      <c r="A134" s="216"/>
      <c r="B134" s="1774"/>
      <c r="C134" s="1777"/>
      <c r="D134" s="865"/>
      <c r="E134" s="1565"/>
      <c r="F134" s="1566"/>
      <c r="G134" s="1566"/>
      <c r="H134" s="1566"/>
      <c r="I134" s="1566"/>
      <c r="J134" s="1566"/>
      <c r="K134" s="1566"/>
      <c r="L134" s="1566"/>
      <c r="M134" s="1776"/>
      <c r="N134" s="301"/>
      <c r="O134" s="177" t="str">
        <f t="shared" si="2"/>
        <v/>
      </c>
      <c r="P134" s="99"/>
      <c r="Q134" s="389"/>
      <c r="R134" s="33"/>
      <c r="S134" s="33"/>
      <c r="T134" s="33"/>
      <c r="U134" s="33"/>
      <c r="V134" s="33"/>
      <c r="W134" s="33"/>
      <c r="X134" s="33"/>
      <c r="Y134" s="33"/>
    </row>
    <row r="135" spans="1:244" ht="24" customHeight="1">
      <c r="A135" s="216"/>
      <c r="B135" s="1774"/>
      <c r="C135" s="1777"/>
      <c r="D135" s="865"/>
      <c r="E135" s="1565"/>
      <c r="F135" s="1566"/>
      <c r="G135" s="1566"/>
      <c r="H135" s="1566"/>
      <c r="I135" s="1566"/>
      <c r="J135" s="1566"/>
      <c r="K135" s="1566"/>
      <c r="L135" s="1566"/>
      <c r="M135" s="1776"/>
      <c r="N135" s="301"/>
      <c r="O135" s="177" t="str">
        <f t="shared" si="2"/>
        <v/>
      </c>
      <c r="P135" s="99"/>
      <c r="Q135" s="389"/>
      <c r="R135" s="33"/>
      <c r="S135" s="33"/>
      <c r="T135" s="33"/>
      <c r="U135" s="33"/>
      <c r="V135" s="33"/>
      <c r="W135" s="33"/>
      <c r="X135" s="33"/>
      <c r="Y135" s="33"/>
    </row>
    <row r="136" spans="1:244" ht="24" customHeight="1">
      <c r="A136" s="216"/>
      <c r="B136" s="1774"/>
      <c r="C136" s="1777"/>
      <c r="D136" s="865"/>
      <c r="E136" s="1565"/>
      <c r="F136" s="1566"/>
      <c r="G136" s="1566"/>
      <c r="H136" s="1566"/>
      <c r="I136" s="1566"/>
      <c r="J136" s="1566"/>
      <c r="K136" s="1566"/>
      <c r="L136" s="1566"/>
      <c r="M136" s="1776"/>
      <c r="N136" s="301"/>
      <c r="O136" s="177" t="str">
        <f t="shared" si="2"/>
        <v/>
      </c>
      <c r="P136" s="99"/>
      <c r="Q136" s="389"/>
      <c r="R136" s="33"/>
      <c r="S136" s="33"/>
      <c r="T136" s="33"/>
      <c r="U136" s="33"/>
      <c r="V136" s="33"/>
      <c r="W136" s="33"/>
      <c r="X136" s="33"/>
      <c r="Y136" s="33"/>
    </row>
    <row r="137" spans="1:244" ht="24" customHeight="1">
      <c r="A137" s="216"/>
      <c r="B137" s="1774"/>
      <c r="C137" s="1777"/>
      <c r="D137" s="865"/>
      <c r="E137" s="1565"/>
      <c r="F137" s="1566"/>
      <c r="G137" s="1566"/>
      <c r="H137" s="1566"/>
      <c r="I137" s="1566"/>
      <c r="J137" s="1566"/>
      <c r="K137" s="1566"/>
      <c r="L137" s="1566"/>
      <c r="M137" s="1776"/>
      <c r="N137" s="301"/>
      <c r="O137" s="177" t="str">
        <f t="shared" si="2"/>
        <v/>
      </c>
      <c r="P137" s="99"/>
      <c r="Q137" s="389"/>
      <c r="R137" s="33"/>
      <c r="S137" s="33"/>
      <c r="T137" s="33"/>
      <c r="U137" s="33"/>
      <c r="V137" s="33"/>
      <c r="W137" s="33"/>
      <c r="X137" s="33"/>
      <c r="Y137" s="33"/>
    </row>
    <row r="138" spans="1:244" ht="24" customHeight="1">
      <c r="A138" s="216"/>
      <c r="B138" s="1774"/>
      <c r="C138" s="1777"/>
      <c r="D138" s="865"/>
      <c r="E138" s="1565"/>
      <c r="F138" s="1566"/>
      <c r="G138" s="1566"/>
      <c r="H138" s="1566"/>
      <c r="I138" s="1566"/>
      <c r="J138" s="1566"/>
      <c r="K138" s="1566"/>
      <c r="L138" s="1566"/>
      <c r="M138" s="1776"/>
      <c r="N138" s="301"/>
      <c r="O138" s="177" t="str">
        <f t="shared" si="2"/>
        <v/>
      </c>
      <c r="P138" s="99"/>
      <c r="Q138" s="389"/>
      <c r="R138" s="33"/>
      <c r="S138" s="33"/>
      <c r="T138" s="33"/>
      <c r="U138" s="33"/>
      <c r="V138" s="33"/>
      <c r="W138" s="33"/>
      <c r="X138" s="33"/>
      <c r="Y138" s="33"/>
      <c r="II138" s="41"/>
      <c r="IJ138" s="41"/>
    </row>
    <row r="139" spans="1:244" ht="24" customHeight="1">
      <c r="A139" s="216"/>
      <c r="B139" s="1774"/>
      <c r="C139" s="1777"/>
      <c r="D139" s="865"/>
      <c r="E139" s="1565"/>
      <c r="F139" s="1566"/>
      <c r="G139" s="1566"/>
      <c r="H139" s="1566"/>
      <c r="I139" s="1566"/>
      <c r="J139" s="1566"/>
      <c r="K139" s="1566"/>
      <c r="L139" s="1566"/>
      <c r="M139" s="1776"/>
      <c r="N139" s="301"/>
      <c r="O139" s="177" t="str">
        <f t="shared" si="2"/>
        <v/>
      </c>
      <c r="P139" s="99"/>
      <c r="Q139" s="389"/>
      <c r="R139" s="33"/>
      <c r="S139" s="33"/>
      <c r="T139" s="33"/>
      <c r="U139" s="33"/>
      <c r="V139" s="33"/>
      <c r="W139" s="33"/>
      <c r="X139" s="33"/>
      <c r="Y139" s="33"/>
    </row>
    <row r="140" spans="1:244" ht="24" customHeight="1">
      <c r="A140" s="216"/>
      <c r="B140" s="1774"/>
      <c r="C140" s="1777"/>
      <c r="D140" s="865"/>
      <c r="E140" s="1565"/>
      <c r="F140" s="1566"/>
      <c r="G140" s="1566"/>
      <c r="H140" s="1566"/>
      <c r="I140" s="1566"/>
      <c r="J140" s="1566"/>
      <c r="K140" s="1566"/>
      <c r="L140" s="1566"/>
      <c r="M140" s="1776"/>
      <c r="N140" s="301"/>
      <c r="O140" s="177" t="str">
        <f t="shared" si="2"/>
        <v/>
      </c>
      <c r="P140" s="99"/>
      <c r="Q140" s="389"/>
      <c r="R140" s="33"/>
      <c r="S140" s="33"/>
      <c r="T140" s="33"/>
      <c r="U140" s="33"/>
      <c r="V140" s="33"/>
      <c r="W140" s="33"/>
      <c r="X140" s="33"/>
      <c r="Y140" s="33"/>
    </row>
    <row r="141" spans="1:244" ht="24" customHeight="1">
      <c r="A141" s="216"/>
      <c r="B141" s="1774"/>
      <c r="C141" s="1777"/>
      <c r="D141" s="865"/>
      <c r="E141" s="1565"/>
      <c r="F141" s="1566"/>
      <c r="G141" s="1566"/>
      <c r="H141" s="1566"/>
      <c r="I141" s="1566"/>
      <c r="J141" s="1566"/>
      <c r="K141" s="1566"/>
      <c r="L141" s="1566"/>
      <c r="M141" s="1776"/>
      <c r="N141" s="301"/>
      <c r="O141" s="177" t="str">
        <f t="shared" si="2"/>
        <v/>
      </c>
      <c r="P141" s="99"/>
      <c r="Q141" s="389"/>
      <c r="R141" s="33"/>
      <c r="S141" s="33"/>
      <c r="T141" s="33"/>
      <c r="U141" s="33"/>
      <c r="V141" s="33"/>
      <c r="W141" s="33"/>
      <c r="X141" s="33"/>
      <c r="Y141" s="33"/>
      <c r="II141" s="41"/>
      <c r="IJ141" s="41"/>
    </row>
    <row r="142" spans="1:244" ht="24" customHeight="1">
      <c r="A142" s="216"/>
      <c r="B142" s="1774"/>
      <c r="C142" s="1777"/>
      <c r="D142" s="865"/>
      <c r="E142" s="1565"/>
      <c r="F142" s="1566"/>
      <c r="G142" s="1566"/>
      <c r="H142" s="1566"/>
      <c r="I142" s="1566"/>
      <c r="J142" s="1566"/>
      <c r="K142" s="1566"/>
      <c r="L142" s="1566"/>
      <c r="M142" s="1776"/>
      <c r="N142" s="301"/>
      <c r="O142" s="177" t="str">
        <f t="shared" si="2"/>
        <v/>
      </c>
      <c r="P142" s="99"/>
      <c r="Q142" s="389"/>
      <c r="R142" s="33"/>
      <c r="S142" s="33"/>
      <c r="T142" s="33"/>
      <c r="U142" s="33"/>
      <c r="V142" s="33"/>
      <c r="W142" s="33"/>
      <c r="X142" s="33"/>
      <c r="Y142" s="33"/>
    </row>
    <row r="143" spans="1:244" ht="24" customHeight="1">
      <c r="A143" s="216"/>
      <c r="B143" s="1774"/>
      <c r="C143" s="1777"/>
      <c r="D143" s="865"/>
      <c r="E143" s="1565"/>
      <c r="F143" s="1566"/>
      <c r="G143" s="1566"/>
      <c r="H143" s="1566"/>
      <c r="I143" s="1566"/>
      <c r="J143" s="1566"/>
      <c r="K143" s="1566"/>
      <c r="L143" s="1566"/>
      <c r="M143" s="1776"/>
      <c r="N143" s="301"/>
      <c r="O143" s="177" t="str">
        <f t="shared" si="2"/>
        <v/>
      </c>
      <c r="P143" s="99"/>
      <c r="Q143" s="389"/>
      <c r="R143" s="33"/>
      <c r="S143" s="33"/>
      <c r="T143" s="33"/>
      <c r="U143" s="33"/>
      <c r="V143" s="33"/>
      <c r="W143" s="33"/>
      <c r="X143" s="33"/>
      <c r="Y143" s="33"/>
    </row>
    <row r="144" spans="1:244" ht="24" customHeight="1">
      <c r="A144" s="216"/>
      <c r="B144" s="1774"/>
      <c r="C144" s="1777"/>
      <c r="D144" s="865"/>
      <c r="E144" s="1565"/>
      <c r="F144" s="1566"/>
      <c r="G144" s="1566"/>
      <c r="H144" s="1566"/>
      <c r="I144" s="1566"/>
      <c r="J144" s="1566"/>
      <c r="K144" s="1566"/>
      <c r="L144" s="1566"/>
      <c r="M144" s="1776"/>
      <c r="N144" s="301"/>
      <c r="O144" s="177" t="str">
        <f t="shared" si="2"/>
        <v/>
      </c>
      <c r="P144" s="99"/>
      <c r="Q144" s="389"/>
      <c r="R144" s="33"/>
      <c r="S144" s="33"/>
      <c r="T144" s="33"/>
      <c r="U144" s="33"/>
      <c r="V144" s="33"/>
      <c r="W144" s="33"/>
      <c r="X144" s="33"/>
      <c r="Y144" s="33"/>
    </row>
    <row r="145" spans="1:244" ht="24" customHeight="1">
      <c r="A145" s="216"/>
      <c r="B145" s="1774"/>
      <c r="C145" s="1777"/>
      <c r="D145" s="865"/>
      <c r="E145" s="1565"/>
      <c r="F145" s="1566"/>
      <c r="G145" s="1566"/>
      <c r="H145" s="1566"/>
      <c r="I145" s="1566"/>
      <c r="J145" s="1566"/>
      <c r="K145" s="1566"/>
      <c r="L145" s="1566"/>
      <c r="M145" s="1776"/>
      <c r="N145" s="301"/>
      <c r="O145" s="177" t="str">
        <f t="shared" si="2"/>
        <v/>
      </c>
      <c r="P145" s="99"/>
      <c r="Q145" s="389"/>
      <c r="R145" s="33"/>
      <c r="S145" s="33"/>
      <c r="T145" s="33"/>
      <c r="U145" s="33"/>
      <c r="V145" s="33"/>
      <c r="W145" s="33"/>
      <c r="X145" s="33"/>
      <c r="Y145" s="33"/>
    </row>
    <row r="146" spans="1:244" ht="24" customHeight="1">
      <c r="A146" s="216"/>
      <c r="B146" s="1774"/>
      <c r="C146" s="1777"/>
      <c r="D146" s="865"/>
      <c r="E146" s="1565"/>
      <c r="F146" s="1566"/>
      <c r="G146" s="1566"/>
      <c r="H146" s="1566"/>
      <c r="I146" s="1566"/>
      <c r="J146" s="1566"/>
      <c r="K146" s="1566"/>
      <c r="L146" s="1566"/>
      <c r="M146" s="1776"/>
      <c r="N146" s="301"/>
      <c r="O146" s="177" t="str">
        <f t="shared" si="2"/>
        <v/>
      </c>
      <c r="P146" s="99"/>
      <c r="Q146" s="389"/>
      <c r="R146" s="33"/>
      <c r="S146" s="33"/>
      <c r="T146" s="33"/>
      <c r="U146" s="33"/>
      <c r="V146" s="33"/>
      <c r="W146" s="33"/>
      <c r="X146" s="33"/>
      <c r="Y146" s="33"/>
    </row>
    <row r="147" spans="1:244" ht="24" customHeight="1">
      <c r="A147" s="216"/>
      <c r="B147" s="1774"/>
      <c r="C147" s="1777"/>
      <c r="D147" s="865"/>
      <c r="E147" s="1565"/>
      <c r="F147" s="1566"/>
      <c r="G147" s="1566"/>
      <c r="H147" s="1566"/>
      <c r="I147" s="1566"/>
      <c r="J147" s="1566"/>
      <c r="K147" s="1566"/>
      <c r="L147" s="1566"/>
      <c r="M147" s="1776"/>
      <c r="N147" s="301"/>
      <c r="O147" s="177" t="str">
        <f t="shared" si="2"/>
        <v/>
      </c>
      <c r="P147" s="99"/>
      <c r="Q147" s="389"/>
      <c r="R147" s="33"/>
      <c r="S147" s="33"/>
      <c r="T147" s="33"/>
      <c r="U147" s="33"/>
      <c r="V147" s="33"/>
      <c r="W147" s="33"/>
      <c r="X147" s="33"/>
      <c r="Y147" s="33"/>
    </row>
    <row r="148" spans="1:244" ht="24" customHeight="1">
      <c r="A148" s="216"/>
      <c r="B148" s="1774"/>
      <c r="C148" s="1777"/>
      <c r="D148" s="865"/>
      <c r="E148" s="1565"/>
      <c r="F148" s="1566"/>
      <c r="G148" s="1566"/>
      <c r="H148" s="1566"/>
      <c r="I148" s="1566"/>
      <c r="J148" s="1566"/>
      <c r="K148" s="1566"/>
      <c r="L148" s="1566"/>
      <c r="M148" s="1776"/>
      <c r="N148" s="301"/>
      <c r="O148" s="177" t="str">
        <f t="shared" si="2"/>
        <v/>
      </c>
      <c r="P148" s="99"/>
      <c r="Q148" s="389"/>
      <c r="R148" s="33"/>
      <c r="S148" s="33"/>
      <c r="T148" s="33"/>
      <c r="U148" s="33"/>
      <c r="V148" s="33"/>
      <c r="W148" s="33"/>
      <c r="X148" s="33"/>
      <c r="Y148" s="33"/>
    </row>
    <row r="149" spans="1:244" ht="24" customHeight="1">
      <c r="A149" s="216"/>
      <c r="B149" s="1774"/>
      <c r="C149" s="1777"/>
      <c r="D149" s="865"/>
      <c r="E149" s="1565"/>
      <c r="F149" s="1566"/>
      <c r="G149" s="1566"/>
      <c r="H149" s="1566"/>
      <c r="I149" s="1566"/>
      <c r="J149" s="1566"/>
      <c r="K149" s="1566"/>
      <c r="L149" s="1566"/>
      <c r="M149" s="1776"/>
      <c r="N149" s="301"/>
      <c r="O149" s="177" t="str">
        <f t="shared" si="2"/>
        <v/>
      </c>
      <c r="P149" s="99"/>
      <c r="Q149" s="389"/>
      <c r="R149" s="33"/>
      <c r="S149" s="33"/>
      <c r="T149" s="33"/>
      <c r="U149" s="33"/>
      <c r="V149" s="33"/>
      <c r="W149" s="33"/>
      <c r="X149" s="33"/>
      <c r="Y149" s="33"/>
    </row>
    <row r="150" spans="1:244" ht="24" customHeight="1">
      <c r="A150" s="216"/>
      <c r="B150" s="1774"/>
      <c r="C150" s="1777"/>
      <c r="D150" s="865"/>
      <c r="E150" s="1565"/>
      <c r="F150" s="1566"/>
      <c r="G150" s="1566"/>
      <c r="H150" s="1566"/>
      <c r="I150" s="1566"/>
      <c r="J150" s="1566"/>
      <c r="K150" s="1566"/>
      <c r="L150" s="1566"/>
      <c r="M150" s="1776"/>
      <c r="N150" s="301"/>
      <c r="O150" s="177" t="str">
        <f t="shared" si="2"/>
        <v/>
      </c>
      <c r="P150" s="99"/>
      <c r="Q150" s="389"/>
      <c r="R150" s="33"/>
      <c r="S150" s="33"/>
      <c r="T150" s="33"/>
      <c r="U150" s="33"/>
      <c r="V150" s="33"/>
      <c r="W150" s="33"/>
      <c r="X150" s="33"/>
      <c r="Y150" s="33"/>
      <c r="II150" s="41"/>
      <c r="IJ150" s="41"/>
    </row>
    <row r="151" spans="1:244" ht="24" customHeight="1">
      <c r="A151" s="216"/>
      <c r="B151" s="1774"/>
      <c r="C151" s="1777"/>
      <c r="D151" s="865"/>
      <c r="E151" s="1565"/>
      <c r="F151" s="1566"/>
      <c r="G151" s="1566"/>
      <c r="H151" s="1566"/>
      <c r="I151" s="1566"/>
      <c r="J151" s="1566"/>
      <c r="K151" s="1566"/>
      <c r="L151" s="1566"/>
      <c r="M151" s="1776"/>
      <c r="N151" s="301"/>
      <c r="O151" s="177" t="str">
        <f t="shared" si="2"/>
        <v/>
      </c>
      <c r="P151" s="99"/>
      <c r="Q151" s="389"/>
      <c r="R151" s="33"/>
      <c r="S151" s="33"/>
      <c r="T151" s="33"/>
      <c r="U151" s="33"/>
      <c r="V151" s="33"/>
      <c r="W151" s="33"/>
      <c r="X151" s="33"/>
      <c r="Y151" s="33"/>
    </row>
    <row r="152" spans="1:244" ht="24" customHeight="1">
      <c r="A152" s="216"/>
      <c r="B152" s="1774"/>
      <c r="C152" s="1777"/>
      <c r="D152" s="865"/>
      <c r="E152" s="1565"/>
      <c r="F152" s="1566"/>
      <c r="G152" s="1566"/>
      <c r="H152" s="1566"/>
      <c r="I152" s="1566"/>
      <c r="J152" s="1566"/>
      <c r="K152" s="1566"/>
      <c r="L152" s="1566"/>
      <c r="M152" s="1776"/>
      <c r="N152" s="301"/>
      <c r="O152" s="177" t="str">
        <f t="shared" si="2"/>
        <v/>
      </c>
      <c r="P152" s="99"/>
      <c r="Q152" s="389"/>
      <c r="R152" s="33"/>
      <c r="S152" s="33"/>
      <c r="T152" s="33"/>
      <c r="U152" s="33"/>
      <c r="V152" s="33"/>
      <c r="W152" s="33"/>
      <c r="X152" s="33"/>
      <c r="Y152" s="33"/>
    </row>
    <row r="153" spans="1:244" ht="24" customHeight="1">
      <c r="A153" s="216"/>
      <c r="B153" s="1774"/>
      <c r="C153" s="1777"/>
      <c r="D153" s="865"/>
      <c r="E153" s="1565"/>
      <c r="F153" s="1566"/>
      <c r="G153" s="1566"/>
      <c r="H153" s="1566"/>
      <c r="I153" s="1566"/>
      <c r="J153" s="1566"/>
      <c r="K153" s="1566"/>
      <c r="L153" s="1566"/>
      <c r="M153" s="1776"/>
      <c r="N153" s="301"/>
      <c r="O153" s="177" t="str">
        <f t="shared" si="2"/>
        <v/>
      </c>
      <c r="P153" s="99"/>
      <c r="Q153" s="389"/>
      <c r="R153" s="33"/>
      <c r="S153" s="33"/>
      <c r="T153" s="33"/>
      <c r="U153" s="33"/>
      <c r="V153" s="33"/>
      <c r="W153" s="33"/>
      <c r="X153" s="33"/>
      <c r="Y153" s="33"/>
      <c r="II153" s="41"/>
      <c r="IJ153" s="41"/>
    </row>
    <row r="154" spans="1:244" ht="24" customHeight="1">
      <c r="A154" s="216"/>
      <c r="B154" s="1774"/>
      <c r="C154" s="1777"/>
      <c r="D154" s="865"/>
      <c r="E154" s="1565"/>
      <c r="F154" s="1566"/>
      <c r="G154" s="1566"/>
      <c r="H154" s="1566"/>
      <c r="I154" s="1566"/>
      <c r="J154" s="1566"/>
      <c r="K154" s="1566"/>
      <c r="L154" s="1566"/>
      <c r="M154" s="1776"/>
      <c r="N154" s="301"/>
      <c r="O154" s="177" t="str">
        <f t="shared" si="2"/>
        <v/>
      </c>
      <c r="P154" s="99"/>
      <c r="Q154" s="389"/>
      <c r="R154" s="33"/>
      <c r="S154" s="33"/>
      <c r="T154" s="33"/>
      <c r="U154" s="33"/>
      <c r="V154" s="33"/>
      <c r="W154" s="33"/>
      <c r="X154" s="33"/>
      <c r="Y154" s="33"/>
    </row>
    <row r="155" spans="1:244" ht="24" customHeight="1">
      <c r="A155" s="216"/>
      <c r="B155" s="1774"/>
      <c r="C155" s="1777"/>
      <c r="D155" s="865"/>
      <c r="E155" s="1565"/>
      <c r="F155" s="1566"/>
      <c r="G155" s="1566"/>
      <c r="H155" s="1566"/>
      <c r="I155" s="1566"/>
      <c r="J155" s="1566"/>
      <c r="K155" s="1566"/>
      <c r="L155" s="1566"/>
      <c r="M155" s="1776"/>
      <c r="N155" s="301"/>
      <c r="O155" s="177" t="str">
        <f t="shared" si="2"/>
        <v/>
      </c>
      <c r="P155" s="99"/>
      <c r="Q155" s="389"/>
      <c r="R155" s="33"/>
      <c r="S155" s="33"/>
      <c r="T155" s="33"/>
      <c r="U155" s="33"/>
      <c r="V155" s="33"/>
      <c r="W155" s="33"/>
      <c r="X155" s="33"/>
      <c r="Y155" s="33"/>
    </row>
    <row r="156" spans="1:244" ht="24" customHeight="1">
      <c r="A156" s="216"/>
      <c r="B156" s="1774"/>
      <c r="C156" s="1777"/>
      <c r="D156" s="865"/>
      <c r="E156" s="1565"/>
      <c r="F156" s="1566"/>
      <c r="G156" s="1566"/>
      <c r="H156" s="1566"/>
      <c r="I156" s="1566"/>
      <c r="J156" s="1566"/>
      <c r="K156" s="1566"/>
      <c r="L156" s="1566"/>
      <c r="M156" s="1776"/>
      <c r="N156" s="301"/>
      <c r="O156" s="177" t="str">
        <f t="shared" si="2"/>
        <v/>
      </c>
      <c r="P156" s="99"/>
      <c r="Q156" s="389"/>
      <c r="R156" s="33"/>
      <c r="S156" s="33"/>
      <c r="T156" s="33"/>
      <c r="U156" s="33"/>
      <c r="V156" s="33"/>
      <c r="W156" s="33"/>
      <c r="X156" s="33"/>
      <c r="Y156" s="33"/>
    </row>
    <row r="157" spans="1:244" ht="24" customHeight="1">
      <c r="A157" s="216"/>
      <c r="B157" s="1774"/>
      <c r="C157" s="1777"/>
      <c r="D157" s="865"/>
      <c r="E157" s="1565"/>
      <c r="F157" s="1566"/>
      <c r="G157" s="1566"/>
      <c r="H157" s="1566"/>
      <c r="I157" s="1566"/>
      <c r="J157" s="1566"/>
      <c r="K157" s="1566"/>
      <c r="L157" s="1566"/>
      <c r="M157" s="1776"/>
      <c r="N157" s="301"/>
      <c r="O157" s="177" t="str">
        <f t="shared" si="2"/>
        <v/>
      </c>
      <c r="P157" s="99"/>
      <c r="Q157" s="389"/>
      <c r="R157" s="33"/>
      <c r="S157" s="33"/>
      <c r="T157" s="33"/>
      <c r="U157" s="33"/>
      <c r="V157" s="33"/>
      <c r="W157" s="33"/>
      <c r="X157" s="33"/>
      <c r="Y157" s="33"/>
    </row>
    <row r="158" spans="1:244" ht="24" customHeight="1">
      <c r="A158" s="216"/>
      <c r="B158" s="1774"/>
      <c r="C158" s="1777"/>
      <c r="D158" s="865"/>
      <c r="E158" s="1565"/>
      <c r="F158" s="1566"/>
      <c r="G158" s="1566"/>
      <c r="H158" s="1566"/>
      <c r="I158" s="1566"/>
      <c r="J158" s="1566"/>
      <c r="K158" s="1566"/>
      <c r="L158" s="1566"/>
      <c r="M158" s="1776"/>
      <c r="N158" s="301"/>
      <c r="O158" s="177" t="str">
        <f t="shared" si="2"/>
        <v/>
      </c>
      <c r="P158" s="99"/>
      <c r="Q158" s="389"/>
      <c r="R158" s="33"/>
      <c r="S158" s="33"/>
      <c r="T158" s="33"/>
      <c r="U158" s="33"/>
      <c r="V158" s="33"/>
      <c r="W158" s="33"/>
      <c r="X158" s="33"/>
      <c r="Y158" s="33"/>
    </row>
    <row r="159" spans="1:244" ht="24" customHeight="1">
      <c r="A159" s="216"/>
      <c r="B159" s="1774"/>
      <c r="C159" s="1777"/>
      <c r="D159" s="865"/>
      <c r="E159" s="1565"/>
      <c r="F159" s="1566"/>
      <c r="G159" s="1566"/>
      <c r="H159" s="1566"/>
      <c r="I159" s="1566"/>
      <c r="J159" s="1566"/>
      <c r="K159" s="1566"/>
      <c r="L159" s="1566"/>
      <c r="M159" s="1776"/>
      <c r="N159" s="301"/>
      <c r="O159" s="177" t="str">
        <f t="shared" si="2"/>
        <v/>
      </c>
      <c r="P159" s="99"/>
      <c r="Q159" s="389"/>
      <c r="R159" s="33"/>
      <c r="S159" s="33"/>
      <c r="T159" s="33"/>
      <c r="U159" s="33"/>
      <c r="V159" s="33"/>
      <c r="W159" s="33"/>
      <c r="X159" s="33"/>
      <c r="Y159" s="33"/>
    </row>
    <row r="160" spans="1:244" ht="24" customHeight="1">
      <c r="A160" s="216"/>
      <c r="B160" s="1774"/>
      <c r="C160" s="1777"/>
      <c r="D160" s="865"/>
      <c r="E160" s="1565"/>
      <c r="F160" s="1566"/>
      <c r="G160" s="1566"/>
      <c r="H160" s="1566"/>
      <c r="I160" s="1566"/>
      <c r="J160" s="1566"/>
      <c r="K160" s="1566"/>
      <c r="L160" s="1566"/>
      <c r="M160" s="1776"/>
      <c r="N160" s="301"/>
      <c r="O160" s="177" t="str">
        <f t="shared" si="2"/>
        <v/>
      </c>
      <c r="P160" s="99"/>
      <c r="Q160" s="389"/>
      <c r="R160" s="33"/>
      <c r="S160" s="33"/>
      <c r="T160" s="33"/>
      <c r="U160" s="33"/>
      <c r="V160" s="33"/>
      <c r="W160" s="33"/>
      <c r="X160" s="33"/>
      <c r="Y160" s="33"/>
    </row>
    <row r="161" spans="1:244" ht="24" customHeight="1">
      <c r="A161" s="216"/>
      <c r="B161" s="1774"/>
      <c r="C161" s="1777"/>
      <c r="D161" s="865"/>
      <c r="E161" s="1565"/>
      <c r="F161" s="1566"/>
      <c r="G161" s="1566"/>
      <c r="H161" s="1566"/>
      <c r="I161" s="1566"/>
      <c r="J161" s="1566"/>
      <c r="K161" s="1566"/>
      <c r="L161" s="1566"/>
      <c r="M161" s="1776"/>
      <c r="N161" s="301"/>
      <c r="O161" s="177" t="str">
        <f t="shared" si="2"/>
        <v/>
      </c>
      <c r="P161" s="99"/>
      <c r="Q161" s="389"/>
      <c r="R161" s="33"/>
      <c r="S161" s="33"/>
      <c r="T161" s="33"/>
      <c r="U161" s="33"/>
      <c r="V161" s="33"/>
      <c r="W161" s="33"/>
      <c r="X161" s="33"/>
      <c r="Y161" s="33"/>
    </row>
    <row r="162" spans="1:244" ht="24" customHeight="1">
      <c r="A162" s="216"/>
      <c r="B162" s="1774"/>
      <c r="C162" s="1777"/>
      <c r="D162" s="865"/>
      <c r="E162" s="1565"/>
      <c r="F162" s="1566"/>
      <c r="G162" s="1566"/>
      <c r="H162" s="1566"/>
      <c r="I162" s="1566"/>
      <c r="J162" s="1566"/>
      <c r="K162" s="1566"/>
      <c r="L162" s="1566"/>
      <c r="M162" s="1776"/>
      <c r="N162" s="301"/>
      <c r="O162" s="177" t="str">
        <f t="shared" si="2"/>
        <v/>
      </c>
      <c r="P162" s="99"/>
      <c r="Q162" s="389"/>
      <c r="R162" s="33"/>
      <c r="S162" s="33"/>
      <c r="T162" s="33"/>
      <c r="U162" s="33"/>
      <c r="V162" s="33"/>
      <c r="W162" s="33"/>
      <c r="X162" s="33"/>
      <c r="Y162" s="33"/>
    </row>
    <row r="163" spans="1:244" ht="24" customHeight="1">
      <c r="A163" s="216"/>
      <c r="B163" s="1774"/>
      <c r="C163" s="1775"/>
      <c r="D163" s="865"/>
      <c r="E163" s="1565"/>
      <c r="F163" s="1566"/>
      <c r="G163" s="1566"/>
      <c r="H163" s="1566"/>
      <c r="I163" s="1566"/>
      <c r="J163" s="1566"/>
      <c r="K163" s="1566"/>
      <c r="L163" s="1776"/>
      <c r="M163" s="1776"/>
      <c r="N163" s="301"/>
      <c r="O163" s="177" t="str">
        <f t="shared" si="2"/>
        <v/>
      </c>
      <c r="P163" s="99"/>
      <c r="Q163" s="389"/>
      <c r="R163" s="33"/>
      <c r="S163" s="33"/>
      <c r="T163" s="33"/>
      <c r="U163" s="33"/>
      <c r="V163" s="33"/>
      <c r="W163" s="33"/>
      <c r="X163" s="33"/>
      <c r="Y163" s="33"/>
    </row>
    <row r="164" spans="1:244" ht="24" customHeight="1">
      <c r="A164" s="216"/>
      <c r="B164" s="1774"/>
      <c r="C164" s="1775"/>
      <c r="D164" s="865"/>
      <c r="E164" s="1565"/>
      <c r="F164" s="1566"/>
      <c r="G164" s="1566"/>
      <c r="H164" s="1566"/>
      <c r="I164" s="1566"/>
      <c r="J164" s="1566"/>
      <c r="K164" s="1566"/>
      <c r="L164" s="1776"/>
      <c r="M164" s="1776"/>
      <c r="N164" s="301"/>
      <c r="O164" s="177" t="str">
        <f>IF(N164*D164=0,"",N164*D164)</f>
        <v/>
      </c>
      <c r="P164" s="99"/>
      <c r="Q164" s="389"/>
      <c r="R164" s="33"/>
      <c r="S164" s="33"/>
      <c r="T164" s="33"/>
      <c r="U164" s="33"/>
      <c r="V164" s="33"/>
      <c r="W164" s="33"/>
      <c r="X164" s="33"/>
      <c r="Y164" s="33"/>
    </row>
    <row r="165" spans="1:244" ht="24" customHeight="1">
      <c r="A165" s="216"/>
      <c r="B165" s="1774"/>
      <c r="C165" s="1775"/>
      <c r="D165" s="865"/>
      <c r="E165" s="1565"/>
      <c r="F165" s="1566"/>
      <c r="G165" s="1566"/>
      <c r="H165" s="1566"/>
      <c r="I165" s="1566"/>
      <c r="J165" s="1566"/>
      <c r="K165" s="1566"/>
      <c r="L165" s="1776"/>
      <c r="M165" s="1776"/>
      <c r="N165" s="301"/>
      <c r="O165" s="177" t="str">
        <f t="shared" si="2"/>
        <v/>
      </c>
      <c r="P165" s="99"/>
      <c r="Q165" s="389"/>
      <c r="R165" s="33"/>
      <c r="S165" s="33"/>
      <c r="T165" s="33"/>
      <c r="U165" s="33"/>
      <c r="V165" s="33"/>
      <c r="W165" s="33"/>
      <c r="X165" s="33"/>
      <c r="Y165" s="33"/>
    </row>
    <row r="166" spans="1:244" ht="24" customHeight="1">
      <c r="A166" s="216"/>
      <c r="B166" s="1774"/>
      <c r="C166" s="1775"/>
      <c r="D166" s="865"/>
      <c r="E166" s="1565"/>
      <c r="F166" s="1566"/>
      <c r="G166" s="1566"/>
      <c r="H166" s="1566"/>
      <c r="I166" s="1566"/>
      <c r="J166" s="1566"/>
      <c r="K166" s="1566"/>
      <c r="L166" s="1776"/>
      <c r="M166" s="1776"/>
      <c r="N166" s="301"/>
      <c r="O166" s="177" t="str">
        <f t="shared" si="2"/>
        <v/>
      </c>
      <c r="P166" s="99"/>
      <c r="Q166" s="389"/>
      <c r="R166" s="33"/>
      <c r="S166" s="33"/>
      <c r="T166" s="33"/>
      <c r="U166" s="33"/>
      <c r="V166" s="33"/>
      <c r="W166" s="33"/>
      <c r="X166" s="33"/>
      <c r="Y166" s="33"/>
    </row>
    <row r="167" spans="1:244" ht="24" customHeight="1">
      <c r="A167" s="216"/>
      <c r="B167" s="1774"/>
      <c r="C167" s="1775"/>
      <c r="D167" s="827"/>
      <c r="E167" s="1565"/>
      <c r="F167" s="1566"/>
      <c r="G167" s="1566"/>
      <c r="H167" s="1566"/>
      <c r="I167" s="1566"/>
      <c r="J167" s="1566"/>
      <c r="K167" s="1566"/>
      <c r="L167" s="1776"/>
      <c r="M167" s="1776"/>
      <c r="N167" s="301"/>
      <c r="O167" s="177" t="str">
        <f t="shared" si="2"/>
        <v/>
      </c>
      <c r="P167" s="99"/>
      <c r="Q167" s="389"/>
      <c r="R167" s="33"/>
      <c r="S167" s="33"/>
      <c r="T167" s="33"/>
      <c r="U167" s="33"/>
      <c r="V167" s="33"/>
      <c r="W167" s="33"/>
      <c r="X167" s="33"/>
      <c r="Y167" s="33"/>
    </row>
    <row r="168" spans="1:244" s="42" customFormat="1" ht="6" customHeight="1">
      <c r="A168" s="363"/>
      <c r="B168" s="59"/>
      <c r="C168" s="92"/>
      <c r="D168" s="867"/>
      <c r="E168" s="867"/>
      <c r="F168" s="868"/>
      <c r="G168" s="868"/>
      <c r="H168" s="868"/>
      <c r="I168" s="868"/>
      <c r="J168" s="868"/>
      <c r="K168" s="868"/>
      <c r="L168" s="85"/>
      <c r="M168" s="92"/>
      <c r="N168" s="94"/>
      <c r="O168" s="23"/>
      <c r="P168" s="258"/>
      <c r="Q168" s="390"/>
      <c r="R168" s="34"/>
      <c r="S168" s="34"/>
      <c r="T168" s="34"/>
      <c r="U168" s="34"/>
      <c r="V168" s="34"/>
      <c r="W168" s="34"/>
      <c r="X168" s="34"/>
      <c r="Y168" s="34"/>
    </row>
    <row r="169" spans="1:244" s="38" customFormat="1" ht="21.75" customHeight="1">
      <c r="A169" s="370"/>
      <c r="B169" s="560" t="s">
        <v>56</v>
      </c>
      <c r="C169" s="869"/>
      <c r="D169" s="869"/>
      <c r="E169" s="869"/>
      <c r="F169" s="869"/>
      <c r="G169" s="869"/>
      <c r="H169" s="869"/>
      <c r="I169" s="869"/>
      <c r="J169" s="869"/>
      <c r="K169" s="869"/>
      <c r="L169" s="869"/>
      <c r="M169" s="561"/>
      <c r="N169" s="561"/>
      <c r="O169" s="561"/>
      <c r="P169" s="406"/>
      <c r="Q169" s="391"/>
      <c r="R169" s="37"/>
      <c r="S169" s="37"/>
      <c r="T169" s="37"/>
      <c r="U169" s="37"/>
      <c r="V169" s="37"/>
      <c r="W169" s="37"/>
      <c r="X169" s="37"/>
      <c r="Y169" s="37"/>
    </row>
    <row r="170" spans="1:244" ht="12.75" customHeight="1">
      <c r="A170" s="363"/>
      <c r="B170" s="564" t="str">
        <f>B115</f>
        <v>FAPESP,  SETEMBRO DE 2015</v>
      </c>
      <c r="C170" s="845"/>
      <c r="D170" s="845"/>
      <c r="E170" s="845"/>
      <c r="F170" s="845"/>
      <c r="G170" s="845"/>
      <c r="H170" s="845"/>
      <c r="I170" s="845"/>
      <c r="J170" s="845"/>
      <c r="K170" s="845"/>
      <c r="L170" s="845"/>
      <c r="M170" s="429"/>
      <c r="N170" s="429"/>
      <c r="O170" s="1723">
        <v>3</v>
      </c>
      <c r="P170" s="1723"/>
      <c r="Q170" s="373"/>
      <c r="R170" s="33"/>
      <c r="S170" s="33"/>
      <c r="T170" s="33"/>
      <c r="U170" s="33"/>
      <c r="V170" s="33"/>
      <c r="W170" s="33"/>
      <c r="X170" s="33"/>
      <c r="Y170" s="33"/>
    </row>
    <row r="171" spans="1:244" ht="18">
      <c r="A171" s="363"/>
      <c r="B171" s="310" t="str">
        <f>B116</f>
        <v>5- SERVIÇOS DE TERCEIROS NO BRASIL</v>
      </c>
      <c r="C171" s="890"/>
      <c r="D171" s="890"/>
      <c r="E171" s="890"/>
      <c r="F171" s="890"/>
      <c r="G171" s="890"/>
      <c r="H171" s="890"/>
      <c r="I171" s="890"/>
      <c r="J171" s="890"/>
      <c r="K171" s="890"/>
      <c r="L171" s="890"/>
      <c r="M171" s="104"/>
      <c r="N171" s="104"/>
      <c r="O171" s="104"/>
      <c r="P171" s="104"/>
      <c r="Q171" s="341"/>
      <c r="R171" s="33"/>
      <c r="S171" s="33"/>
      <c r="T171" s="33"/>
      <c r="U171" s="33"/>
      <c r="V171" s="33"/>
      <c r="W171" s="33"/>
      <c r="X171" s="33"/>
      <c r="Y171" s="33"/>
    </row>
    <row r="172" spans="1:244" s="314" customFormat="1" ht="15.75" customHeight="1">
      <c r="A172" s="363"/>
      <c r="B172" s="1633" t="s">
        <v>12</v>
      </c>
      <c r="C172" s="1778"/>
      <c r="D172" s="1644" t="s">
        <v>55</v>
      </c>
      <c r="E172" s="1730" t="s">
        <v>8</v>
      </c>
      <c r="F172" s="1782"/>
      <c r="G172" s="1782"/>
      <c r="H172" s="1782"/>
      <c r="I172" s="1782"/>
      <c r="J172" s="1782"/>
      <c r="K172" s="1782"/>
      <c r="L172" s="1782"/>
      <c r="M172" s="1782"/>
      <c r="N172" s="1644" t="s">
        <v>3</v>
      </c>
      <c r="O172" s="1785" t="s">
        <v>4</v>
      </c>
      <c r="P172" s="1644" t="s">
        <v>2</v>
      </c>
      <c r="Q172" s="209"/>
      <c r="R172" s="555"/>
      <c r="S172" s="555"/>
      <c r="T172" s="555"/>
      <c r="U172" s="555"/>
      <c r="V172" s="555"/>
      <c r="W172" s="555"/>
      <c r="X172" s="555"/>
      <c r="Y172" s="555"/>
    </row>
    <row r="173" spans="1:244" s="55" customFormat="1" ht="14.25" customHeight="1">
      <c r="A173" s="370"/>
      <c r="B173" s="1779"/>
      <c r="C173" s="1780"/>
      <c r="D173" s="1781"/>
      <c r="E173" s="1783"/>
      <c r="F173" s="1784"/>
      <c r="G173" s="1784"/>
      <c r="H173" s="1784"/>
      <c r="I173" s="1784"/>
      <c r="J173" s="1784"/>
      <c r="K173" s="1784"/>
      <c r="L173" s="1784"/>
      <c r="M173" s="1784"/>
      <c r="N173" s="1781"/>
      <c r="O173" s="1786"/>
      <c r="P173" s="1781"/>
      <c r="Q173" s="210"/>
      <c r="R173" s="54"/>
      <c r="S173" s="54"/>
      <c r="T173" s="54"/>
      <c r="U173" s="54"/>
      <c r="V173" s="54"/>
      <c r="W173" s="54"/>
      <c r="X173" s="54"/>
      <c r="Y173" s="54"/>
    </row>
    <row r="174" spans="1:244" ht="24" customHeight="1">
      <c r="A174" s="216"/>
      <c r="B174" s="1774"/>
      <c r="C174" s="1777"/>
      <c r="D174" s="865"/>
      <c r="E174" s="1565"/>
      <c r="F174" s="1566"/>
      <c r="G174" s="1566"/>
      <c r="H174" s="1566"/>
      <c r="I174" s="1566"/>
      <c r="J174" s="1566"/>
      <c r="K174" s="1566"/>
      <c r="L174" s="1566"/>
      <c r="M174" s="1776"/>
      <c r="N174" s="301"/>
      <c r="O174" s="177" t="str">
        <f t="shared" ref="O174:O221" si="3">IF(N174*D174=0,"",N174*D174)</f>
        <v/>
      </c>
      <c r="P174" s="99"/>
      <c r="Q174" s="389"/>
      <c r="R174" s="33"/>
      <c r="S174" s="33"/>
      <c r="T174" s="33"/>
      <c r="U174" s="33"/>
      <c r="V174" s="33"/>
      <c r="W174" s="33"/>
      <c r="X174" s="33"/>
      <c r="Y174" s="33"/>
      <c r="II174" s="40"/>
      <c r="IJ174" s="41"/>
    </row>
    <row r="175" spans="1:244" ht="24" customHeight="1">
      <c r="A175" s="216"/>
      <c r="B175" s="1774"/>
      <c r="C175" s="1777"/>
      <c r="D175" s="865"/>
      <c r="E175" s="1565"/>
      <c r="F175" s="1566"/>
      <c r="G175" s="1566"/>
      <c r="H175" s="1566"/>
      <c r="I175" s="1566"/>
      <c r="J175" s="1566"/>
      <c r="K175" s="1566"/>
      <c r="L175" s="1566"/>
      <c r="M175" s="1776"/>
      <c r="N175" s="301"/>
      <c r="O175" s="177" t="str">
        <f t="shared" si="3"/>
        <v/>
      </c>
      <c r="P175" s="99"/>
      <c r="Q175" s="389"/>
      <c r="R175" s="33"/>
      <c r="S175" s="33"/>
      <c r="T175" s="33"/>
      <c r="U175" s="33"/>
      <c r="V175" s="33"/>
      <c r="W175" s="33"/>
      <c r="X175" s="33"/>
      <c r="Y175" s="33"/>
    </row>
    <row r="176" spans="1:244" ht="24" customHeight="1">
      <c r="A176" s="216"/>
      <c r="B176" s="1774"/>
      <c r="C176" s="1777"/>
      <c r="D176" s="865"/>
      <c r="E176" s="1565"/>
      <c r="F176" s="1566"/>
      <c r="G176" s="1566"/>
      <c r="H176" s="1566"/>
      <c r="I176" s="1566"/>
      <c r="J176" s="1566"/>
      <c r="K176" s="1566"/>
      <c r="L176" s="1566"/>
      <c r="M176" s="1776"/>
      <c r="N176" s="301"/>
      <c r="O176" s="177" t="str">
        <f t="shared" si="3"/>
        <v/>
      </c>
      <c r="P176" s="99"/>
      <c r="Q176" s="389"/>
      <c r="R176" s="33"/>
      <c r="S176" s="33"/>
      <c r="T176" s="33"/>
      <c r="U176" s="33"/>
      <c r="V176" s="33"/>
      <c r="W176" s="33"/>
      <c r="X176" s="33"/>
      <c r="Y176" s="33"/>
    </row>
    <row r="177" spans="1:244" ht="24" customHeight="1">
      <c r="A177" s="216"/>
      <c r="B177" s="1774"/>
      <c r="C177" s="1777"/>
      <c r="D177" s="865"/>
      <c r="E177" s="1565"/>
      <c r="F177" s="1566"/>
      <c r="G177" s="1566"/>
      <c r="H177" s="1566"/>
      <c r="I177" s="1566"/>
      <c r="J177" s="1566"/>
      <c r="K177" s="1566"/>
      <c r="L177" s="1566"/>
      <c r="M177" s="1776"/>
      <c r="N177" s="301"/>
      <c r="O177" s="177" t="str">
        <f t="shared" si="3"/>
        <v/>
      </c>
      <c r="P177" s="99"/>
      <c r="Q177" s="389"/>
      <c r="R177" s="33"/>
      <c r="S177" s="33"/>
      <c r="T177" s="33"/>
      <c r="U177" s="33"/>
      <c r="V177" s="33"/>
      <c r="W177" s="33"/>
      <c r="X177" s="33"/>
      <c r="Y177" s="33"/>
    </row>
    <row r="178" spans="1:244" ht="24" customHeight="1">
      <c r="A178" s="216"/>
      <c r="B178" s="1774"/>
      <c r="C178" s="1777"/>
      <c r="D178" s="865"/>
      <c r="E178" s="1565"/>
      <c r="F178" s="1566"/>
      <c r="G178" s="1566"/>
      <c r="H178" s="1566"/>
      <c r="I178" s="1566"/>
      <c r="J178" s="1566"/>
      <c r="K178" s="1566"/>
      <c r="L178" s="1566"/>
      <c r="M178" s="1776"/>
      <c r="N178" s="301"/>
      <c r="O178" s="177" t="str">
        <f t="shared" si="3"/>
        <v/>
      </c>
      <c r="P178" s="99"/>
      <c r="Q178" s="389"/>
      <c r="R178" s="33"/>
      <c r="S178" s="33"/>
      <c r="T178" s="33"/>
      <c r="U178" s="33"/>
      <c r="V178" s="33"/>
      <c r="W178" s="33"/>
      <c r="X178" s="33"/>
      <c r="Y178" s="33"/>
      <c r="II178" s="41"/>
      <c r="IJ178" s="41"/>
    </row>
    <row r="179" spans="1:244" ht="24" customHeight="1">
      <c r="A179" s="216"/>
      <c r="B179" s="1774"/>
      <c r="C179" s="1777"/>
      <c r="D179" s="865"/>
      <c r="E179" s="1565"/>
      <c r="F179" s="1566"/>
      <c r="G179" s="1566"/>
      <c r="H179" s="1566"/>
      <c r="I179" s="1566"/>
      <c r="J179" s="1566"/>
      <c r="K179" s="1566"/>
      <c r="L179" s="1566"/>
      <c r="M179" s="1776"/>
      <c r="N179" s="301"/>
      <c r="O179" s="177" t="str">
        <f t="shared" si="3"/>
        <v/>
      </c>
      <c r="P179" s="99"/>
      <c r="Q179" s="389"/>
      <c r="R179" s="33"/>
      <c r="S179" s="33"/>
      <c r="T179" s="33"/>
      <c r="U179" s="33"/>
      <c r="V179" s="33"/>
      <c r="W179" s="33"/>
      <c r="X179" s="33"/>
      <c r="Y179" s="33"/>
    </row>
    <row r="180" spans="1:244" ht="24" customHeight="1">
      <c r="A180" s="216"/>
      <c r="B180" s="1774"/>
      <c r="C180" s="1777"/>
      <c r="D180" s="865"/>
      <c r="E180" s="1565"/>
      <c r="F180" s="1566"/>
      <c r="G180" s="1566"/>
      <c r="H180" s="1566"/>
      <c r="I180" s="1566"/>
      <c r="J180" s="1566"/>
      <c r="K180" s="1566"/>
      <c r="L180" s="1566"/>
      <c r="M180" s="1776"/>
      <c r="N180" s="301"/>
      <c r="O180" s="177" t="str">
        <f t="shared" si="3"/>
        <v/>
      </c>
      <c r="P180" s="99"/>
      <c r="Q180" s="389"/>
      <c r="R180" s="33"/>
      <c r="S180" s="33"/>
      <c r="T180" s="33"/>
      <c r="U180" s="33"/>
      <c r="V180" s="33"/>
      <c r="W180" s="33"/>
      <c r="X180" s="33"/>
      <c r="Y180" s="33"/>
    </row>
    <row r="181" spans="1:244" ht="24" customHeight="1">
      <c r="A181" s="216"/>
      <c r="B181" s="1774"/>
      <c r="C181" s="1777"/>
      <c r="D181" s="865"/>
      <c r="E181" s="1565"/>
      <c r="F181" s="1566"/>
      <c r="G181" s="1566"/>
      <c r="H181" s="1566"/>
      <c r="I181" s="1566"/>
      <c r="J181" s="1566"/>
      <c r="K181" s="1566"/>
      <c r="L181" s="1566"/>
      <c r="M181" s="1776"/>
      <c r="N181" s="301"/>
      <c r="O181" s="177" t="str">
        <f t="shared" si="3"/>
        <v/>
      </c>
      <c r="P181" s="99"/>
      <c r="Q181" s="389"/>
      <c r="R181" s="33"/>
      <c r="S181" s="33"/>
      <c r="T181" s="33"/>
      <c r="U181" s="33"/>
      <c r="V181" s="33"/>
      <c r="W181" s="33"/>
      <c r="X181" s="33"/>
      <c r="Y181" s="33"/>
    </row>
    <row r="182" spans="1:244" ht="24" customHeight="1">
      <c r="A182" s="216"/>
      <c r="B182" s="1774"/>
      <c r="C182" s="1777"/>
      <c r="D182" s="865"/>
      <c r="E182" s="1565"/>
      <c r="F182" s="1566"/>
      <c r="G182" s="1566"/>
      <c r="H182" s="1566"/>
      <c r="I182" s="1566"/>
      <c r="J182" s="1566"/>
      <c r="K182" s="1566"/>
      <c r="L182" s="1566"/>
      <c r="M182" s="1776"/>
      <c r="N182" s="301"/>
      <c r="O182" s="177" t="str">
        <f t="shared" si="3"/>
        <v/>
      </c>
      <c r="P182" s="99"/>
      <c r="Q182" s="389"/>
      <c r="R182" s="33"/>
      <c r="S182" s="33"/>
      <c r="T182" s="33"/>
      <c r="U182" s="33"/>
      <c r="V182" s="33"/>
      <c r="W182" s="33"/>
      <c r="X182" s="33"/>
      <c r="Y182" s="33"/>
    </row>
    <row r="183" spans="1:244" ht="24" customHeight="1">
      <c r="A183" s="216"/>
      <c r="B183" s="1774"/>
      <c r="C183" s="1777"/>
      <c r="D183" s="865"/>
      <c r="E183" s="1565"/>
      <c r="F183" s="1566"/>
      <c r="G183" s="1566"/>
      <c r="H183" s="1566"/>
      <c r="I183" s="1566"/>
      <c r="J183" s="1566"/>
      <c r="K183" s="1566"/>
      <c r="L183" s="1566"/>
      <c r="M183" s="1776"/>
      <c r="N183" s="301"/>
      <c r="O183" s="177" t="str">
        <f t="shared" si="3"/>
        <v/>
      </c>
      <c r="P183" s="99"/>
      <c r="Q183" s="389"/>
      <c r="R183" s="33"/>
      <c r="S183" s="33"/>
      <c r="T183" s="33"/>
      <c r="U183" s="33"/>
      <c r="V183" s="33"/>
      <c r="W183" s="33"/>
      <c r="X183" s="33"/>
      <c r="Y183" s="33"/>
    </row>
    <row r="184" spans="1:244" ht="24" customHeight="1">
      <c r="A184" s="216"/>
      <c r="B184" s="1774"/>
      <c r="C184" s="1777"/>
      <c r="D184" s="865"/>
      <c r="E184" s="1565"/>
      <c r="F184" s="1566"/>
      <c r="G184" s="1566"/>
      <c r="H184" s="1566"/>
      <c r="I184" s="1566"/>
      <c r="J184" s="1566"/>
      <c r="K184" s="1566"/>
      <c r="L184" s="1566"/>
      <c r="M184" s="1776"/>
      <c r="N184" s="301"/>
      <c r="O184" s="177" t="str">
        <f t="shared" si="3"/>
        <v/>
      </c>
      <c r="P184" s="99"/>
      <c r="Q184" s="389"/>
      <c r="R184" s="33"/>
      <c r="S184" s="33"/>
      <c r="T184" s="33"/>
      <c r="U184" s="33"/>
      <c r="V184" s="33"/>
      <c r="W184" s="33"/>
      <c r="X184" s="33"/>
      <c r="Y184" s="33"/>
    </row>
    <row r="185" spans="1:244" ht="24" customHeight="1">
      <c r="A185" s="216"/>
      <c r="B185" s="1774"/>
      <c r="C185" s="1777"/>
      <c r="D185" s="865"/>
      <c r="E185" s="1565"/>
      <c r="F185" s="1566"/>
      <c r="G185" s="1566"/>
      <c r="H185" s="1566"/>
      <c r="I185" s="1566"/>
      <c r="J185" s="1566"/>
      <c r="K185" s="1566"/>
      <c r="L185" s="1566"/>
      <c r="M185" s="1776"/>
      <c r="N185" s="301"/>
      <c r="O185" s="177" t="str">
        <f t="shared" si="3"/>
        <v/>
      </c>
      <c r="P185" s="99"/>
      <c r="Q185" s="389"/>
      <c r="R185" s="33"/>
      <c r="S185" s="33"/>
      <c r="T185" s="33"/>
      <c r="U185" s="33"/>
      <c r="V185" s="33"/>
      <c r="W185" s="33"/>
      <c r="X185" s="33"/>
      <c r="Y185" s="33"/>
    </row>
    <row r="186" spans="1:244" ht="24" customHeight="1">
      <c r="A186" s="216"/>
      <c r="B186" s="1774"/>
      <c r="C186" s="1777"/>
      <c r="D186" s="865"/>
      <c r="E186" s="1565"/>
      <c r="F186" s="1566"/>
      <c r="G186" s="1566"/>
      <c r="H186" s="1566"/>
      <c r="I186" s="1566"/>
      <c r="J186" s="1566"/>
      <c r="K186" s="1566"/>
      <c r="L186" s="1566"/>
      <c r="M186" s="1776"/>
      <c r="N186" s="301"/>
      <c r="O186" s="177" t="str">
        <f t="shared" si="3"/>
        <v/>
      </c>
      <c r="P186" s="99"/>
      <c r="Q186" s="389"/>
      <c r="R186" s="33"/>
      <c r="S186" s="33"/>
      <c r="T186" s="33"/>
      <c r="U186" s="33"/>
      <c r="V186" s="33"/>
      <c r="W186" s="33"/>
      <c r="X186" s="33"/>
      <c r="Y186" s="33"/>
    </row>
    <row r="187" spans="1:244" ht="24" customHeight="1">
      <c r="A187" s="216"/>
      <c r="B187" s="1774"/>
      <c r="C187" s="1777"/>
      <c r="D187" s="865"/>
      <c r="E187" s="1565"/>
      <c r="F187" s="1566"/>
      <c r="G187" s="1566"/>
      <c r="H187" s="1566"/>
      <c r="I187" s="1566"/>
      <c r="J187" s="1566"/>
      <c r="K187" s="1566"/>
      <c r="L187" s="1566"/>
      <c r="M187" s="1776"/>
      <c r="N187" s="301"/>
      <c r="O187" s="177" t="str">
        <f t="shared" si="3"/>
        <v/>
      </c>
      <c r="P187" s="99"/>
      <c r="Q187" s="389"/>
      <c r="R187" s="33"/>
      <c r="S187" s="33"/>
      <c r="T187" s="33"/>
      <c r="U187" s="33"/>
      <c r="V187" s="33"/>
      <c r="W187" s="33"/>
      <c r="X187" s="33"/>
      <c r="Y187" s="33"/>
      <c r="II187" s="40"/>
      <c r="IJ187" s="41"/>
    </row>
    <row r="188" spans="1:244" ht="24" customHeight="1">
      <c r="A188" s="216"/>
      <c r="B188" s="1774"/>
      <c r="C188" s="1777"/>
      <c r="D188" s="865"/>
      <c r="E188" s="1565"/>
      <c r="F188" s="1566"/>
      <c r="G188" s="1566"/>
      <c r="H188" s="1566"/>
      <c r="I188" s="1566"/>
      <c r="J188" s="1566"/>
      <c r="K188" s="1566"/>
      <c r="L188" s="1566"/>
      <c r="M188" s="1776"/>
      <c r="N188" s="301"/>
      <c r="O188" s="177" t="str">
        <f t="shared" si="3"/>
        <v/>
      </c>
      <c r="P188" s="99"/>
      <c r="Q188" s="389"/>
      <c r="R188" s="33"/>
      <c r="S188" s="33"/>
      <c r="T188" s="33"/>
      <c r="U188" s="33"/>
      <c r="V188" s="33"/>
      <c r="W188" s="33"/>
      <c r="X188" s="33"/>
      <c r="Y188" s="33"/>
      <c r="II188" s="40"/>
      <c r="IJ188" s="41"/>
    </row>
    <row r="189" spans="1:244" ht="24" customHeight="1">
      <c r="A189" s="216"/>
      <c r="B189" s="1774"/>
      <c r="C189" s="1777"/>
      <c r="D189" s="865"/>
      <c r="E189" s="1565"/>
      <c r="F189" s="1566"/>
      <c r="G189" s="1566"/>
      <c r="H189" s="1566"/>
      <c r="I189" s="1566"/>
      <c r="J189" s="1566"/>
      <c r="K189" s="1566"/>
      <c r="L189" s="1566"/>
      <c r="M189" s="1776"/>
      <c r="N189" s="301"/>
      <c r="O189" s="177" t="str">
        <f t="shared" si="3"/>
        <v/>
      </c>
      <c r="P189" s="99"/>
      <c r="Q189" s="389"/>
      <c r="R189" s="33"/>
      <c r="S189" s="33"/>
      <c r="T189" s="33"/>
      <c r="U189" s="33"/>
      <c r="V189" s="33"/>
      <c r="W189" s="33"/>
      <c r="X189" s="33"/>
      <c r="Y189" s="33"/>
    </row>
    <row r="190" spans="1:244" ht="24" customHeight="1">
      <c r="A190" s="216"/>
      <c r="B190" s="1774"/>
      <c r="C190" s="1777"/>
      <c r="D190" s="865"/>
      <c r="E190" s="1565"/>
      <c r="F190" s="1566"/>
      <c r="G190" s="1566"/>
      <c r="H190" s="1566"/>
      <c r="I190" s="1566"/>
      <c r="J190" s="1566"/>
      <c r="K190" s="1566"/>
      <c r="L190" s="1566"/>
      <c r="M190" s="1776"/>
      <c r="N190" s="301"/>
      <c r="O190" s="177" t="str">
        <f t="shared" si="3"/>
        <v/>
      </c>
      <c r="P190" s="99"/>
      <c r="Q190" s="389"/>
      <c r="R190" s="33"/>
      <c r="S190" s="33"/>
      <c r="T190" s="33"/>
      <c r="U190" s="33"/>
      <c r="V190" s="33"/>
      <c r="W190" s="33"/>
      <c r="X190" s="33"/>
      <c r="Y190" s="33"/>
    </row>
    <row r="191" spans="1:244" ht="24" customHeight="1">
      <c r="A191" s="216"/>
      <c r="B191" s="1774"/>
      <c r="C191" s="1777"/>
      <c r="D191" s="865"/>
      <c r="E191" s="1565"/>
      <c r="F191" s="1566"/>
      <c r="G191" s="1566"/>
      <c r="H191" s="1566"/>
      <c r="I191" s="1566"/>
      <c r="J191" s="1566"/>
      <c r="K191" s="1566"/>
      <c r="L191" s="1566"/>
      <c r="M191" s="1776"/>
      <c r="N191" s="301"/>
      <c r="O191" s="177" t="str">
        <f t="shared" si="3"/>
        <v/>
      </c>
      <c r="P191" s="99"/>
      <c r="Q191" s="389"/>
      <c r="R191" s="33"/>
      <c r="S191" s="33"/>
      <c r="T191" s="33"/>
      <c r="U191" s="33"/>
      <c r="V191" s="33"/>
      <c r="W191" s="33"/>
      <c r="X191" s="33"/>
      <c r="Y191" s="33"/>
    </row>
    <row r="192" spans="1:244" ht="24" customHeight="1">
      <c r="A192" s="216"/>
      <c r="B192" s="1774"/>
      <c r="C192" s="1777"/>
      <c r="D192" s="865"/>
      <c r="E192" s="1565"/>
      <c r="F192" s="1566"/>
      <c r="G192" s="1566"/>
      <c r="H192" s="1566"/>
      <c r="I192" s="1566"/>
      <c r="J192" s="1566"/>
      <c r="K192" s="1566"/>
      <c r="L192" s="1566"/>
      <c r="M192" s="1776"/>
      <c r="N192" s="301"/>
      <c r="O192" s="177" t="str">
        <f t="shared" si="3"/>
        <v/>
      </c>
      <c r="P192" s="99"/>
      <c r="Q192" s="389"/>
      <c r="R192" s="33"/>
      <c r="S192" s="33"/>
      <c r="T192" s="33"/>
      <c r="U192" s="33"/>
      <c r="V192" s="33"/>
      <c r="W192" s="33"/>
      <c r="X192" s="33"/>
      <c r="Y192" s="33"/>
    </row>
    <row r="193" spans="1:244" ht="24" customHeight="1">
      <c r="A193" s="216"/>
      <c r="B193" s="1774"/>
      <c r="C193" s="1777"/>
      <c r="D193" s="865"/>
      <c r="E193" s="1565"/>
      <c r="F193" s="1566"/>
      <c r="G193" s="1566"/>
      <c r="H193" s="1566"/>
      <c r="I193" s="1566"/>
      <c r="J193" s="1566"/>
      <c r="K193" s="1566"/>
      <c r="L193" s="1566"/>
      <c r="M193" s="1776"/>
      <c r="N193" s="301"/>
      <c r="O193" s="177" t="str">
        <f t="shared" si="3"/>
        <v/>
      </c>
      <c r="P193" s="99"/>
      <c r="Q193" s="389"/>
      <c r="R193" s="33"/>
      <c r="S193" s="33"/>
      <c r="T193" s="33"/>
      <c r="U193" s="33"/>
      <c r="V193" s="33"/>
      <c r="W193" s="33"/>
      <c r="X193" s="33"/>
      <c r="Y193" s="33"/>
      <c r="II193" s="41"/>
      <c r="IJ193" s="41"/>
    </row>
    <row r="194" spans="1:244" ht="24" customHeight="1">
      <c r="A194" s="216"/>
      <c r="B194" s="1774"/>
      <c r="C194" s="1777"/>
      <c r="D194" s="865"/>
      <c r="E194" s="1565"/>
      <c r="F194" s="1566"/>
      <c r="G194" s="1566"/>
      <c r="H194" s="1566"/>
      <c r="I194" s="1566"/>
      <c r="J194" s="1566"/>
      <c r="K194" s="1566"/>
      <c r="L194" s="1566"/>
      <c r="M194" s="1776"/>
      <c r="N194" s="301"/>
      <c r="O194" s="177" t="str">
        <f t="shared" si="3"/>
        <v/>
      </c>
      <c r="P194" s="99"/>
      <c r="Q194" s="389"/>
      <c r="R194" s="33"/>
      <c r="S194" s="33"/>
      <c r="T194" s="33"/>
      <c r="U194" s="33"/>
      <c r="V194" s="33"/>
      <c r="W194" s="33"/>
      <c r="X194" s="33"/>
      <c r="Y194" s="33"/>
    </row>
    <row r="195" spans="1:244" ht="24" customHeight="1">
      <c r="A195" s="216"/>
      <c r="B195" s="1774"/>
      <c r="C195" s="1777"/>
      <c r="D195" s="865"/>
      <c r="E195" s="1565"/>
      <c r="F195" s="1566"/>
      <c r="G195" s="1566"/>
      <c r="H195" s="1566"/>
      <c r="I195" s="1566"/>
      <c r="J195" s="1566"/>
      <c r="K195" s="1566"/>
      <c r="L195" s="1566"/>
      <c r="M195" s="1776"/>
      <c r="N195" s="301"/>
      <c r="O195" s="177" t="str">
        <f t="shared" si="3"/>
        <v/>
      </c>
      <c r="P195" s="99"/>
      <c r="Q195" s="389"/>
      <c r="R195" s="33"/>
      <c r="S195" s="33"/>
      <c r="T195" s="33"/>
      <c r="U195" s="33"/>
      <c r="V195" s="33"/>
      <c r="W195" s="33"/>
      <c r="X195" s="33"/>
      <c r="Y195" s="33"/>
    </row>
    <row r="196" spans="1:244" ht="24" customHeight="1">
      <c r="A196" s="216"/>
      <c r="B196" s="1774"/>
      <c r="C196" s="1777"/>
      <c r="D196" s="865"/>
      <c r="E196" s="1565"/>
      <c r="F196" s="1566"/>
      <c r="G196" s="1566"/>
      <c r="H196" s="1566"/>
      <c r="I196" s="1566"/>
      <c r="J196" s="1566"/>
      <c r="K196" s="1566"/>
      <c r="L196" s="1566"/>
      <c r="M196" s="1776"/>
      <c r="N196" s="301"/>
      <c r="O196" s="177" t="str">
        <f t="shared" si="3"/>
        <v/>
      </c>
      <c r="P196" s="99"/>
      <c r="Q196" s="389"/>
      <c r="R196" s="33"/>
      <c r="S196" s="33"/>
      <c r="T196" s="33"/>
      <c r="U196" s="33"/>
      <c r="V196" s="33"/>
      <c r="W196" s="33"/>
      <c r="X196" s="33"/>
      <c r="Y196" s="33"/>
      <c r="II196" s="41"/>
      <c r="IJ196" s="41"/>
    </row>
    <row r="197" spans="1:244" ht="24" customHeight="1">
      <c r="A197" s="216"/>
      <c r="B197" s="1774"/>
      <c r="C197" s="1777"/>
      <c r="D197" s="865"/>
      <c r="E197" s="1565"/>
      <c r="F197" s="1566"/>
      <c r="G197" s="1566"/>
      <c r="H197" s="1566"/>
      <c r="I197" s="1566"/>
      <c r="J197" s="1566"/>
      <c r="K197" s="1566"/>
      <c r="L197" s="1566"/>
      <c r="M197" s="1776"/>
      <c r="N197" s="301"/>
      <c r="O197" s="177" t="str">
        <f t="shared" si="3"/>
        <v/>
      </c>
      <c r="P197" s="99"/>
      <c r="Q197" s="389"/>
      <c r="R197" s="33"/>
      <c r="S197" s="33"/>
      <c r="T197" s="33"/>
      <c r="U197" s="33"/>
      <c r="V197" s="33"/>
      <c r="W197" s="33"/>
      <c r="X197" s="33"/>
      <c r="Y197" s="33"/>
    </row>
    <row r="198" spans="1:244" ht="24" customHeight="1">
      <c r="A198" s="216"/>
      <c r="B198" s="1774"/>
      <c r="C198" s="1777"/>
      <c r="D198" s="865"/>
      <c r="E198" s="1565"/>
      <c r="F198" s="1566"/>
      <c r="G198" s="1566"/>
      <c r="H198" s="1566"/>
      <c r="I198" s="1566"/>
      <c r="J198" s="1566"/>
      <c r="K198" s="1566"/>
      <c r="L198" s="1566"/>
      <c r="M198" s="1776"/>
      <c r="N198" s="301"/>
      <c r="O198" s="177" t="str">
        <f t="shared" si="3"/>
        <v/>
      </c>
      <c r="P198" s="99"/>
      <c r="Q198" s="389"/>
      <c r="R198" s="33"/>
      <c r="S198" s="33"/>
      <c r="T198" s="33"/>
      <c r="U198" s="33"/>
      <c r="V198" s="33"/>
      <c r="W198" s="33"/>
      <c r="X198" s="33"/>
      <c r="Y198" s="33"/>
    </row>
    <row r="199" spans="1:244" ht="24" customHeight="1">
      <c r="A199" s="216"/>
      <c r="B199" s="1774"/>
      <c r="C199" s="1777"/>
      <c r="D199" s="865"/>
      <c r="E199" s="1565"/>
      <c r="F199" s="1566"/>
      <c r="G199" s="1566"/>
      <c r="H199" s="1566"/>
      <c r="I199" s="1566"/>
      <c r="J199" s="1566"/>
      <c r="K199" s="1566"/>
      <c r="L199" s="1566"/>
      <c r="M199" s="1776"/>
      <c r="N199" s="301"/>
      <c r="O199" s="177" t="str">
        <f t="shared" si="3"/>
        <v/>
      </c>
      <c r="P199" s="99"/>
      <c r="Q199" s="389"/>
      <c r="R199" s="33"/>
      <c r="S199" s="33"/>
      <c r="T199" s="33"/>
      <c r="U199" s="33"/>
      <c r="V199" s="33"/>
      <c r="W199" s="33"/>
      <c r="X199" s="33"/>
      <c r="Y199" s="33"/>
    </row>
    <row r="200" spans="1:244" ht="24" customHeight="1">
      <c r="A200" s="216"/>
      <c r="B200" s="1774"/>
      <c r="C200" s="1777"/>
      <c r="D200" s="865"/>
      <c r="E200" s="1565"/>
      <c r="F200" s="1566"/>
      <c r="G200" s="1566"/>
      <c r="H200" s="1566"/>
      <c r="I200" s="1566"/>
      <c r="J200" s="1566"/>
      <c r="K200" s="1566"/>
      <c r="L200" s="1566"/>
      <c r="M200" s="1776"/>
      <c r="N200" s="301"/>
      <c r="O200" s="177" t="str">
        <f t="shared" si="3"/>
        <v/>
      </c>
      <c r="P200" s="99"/>
      <c r="Q200" s="389"/>
      <c r="R200" s="33"/>
      <c r="S200" s="33"/>
      <c r="T200" s="33"/>
      <c r="U200" s="33"/>
      <c r="V200" s="33"/>
      <c r="W200" s="33"/>
      <c r="X200" s="33"/>
      <c r="Y200" s="33"/>
    </row>
    <row r="201" spans="1:244" ht="24" customHeight="1">
      <c r="A201" s="216"/>
      <c r="B201" s="1774"/>
      <c r="C201" s="1777"/>
      <c r="D201" s="865"/>
      <c r="E201" s="1565"/>
      <c r="F201" s="1566"/>
      <c r="G201" s="1566"/>
      <c r="H201" s="1566"/>
      <c r="I201" s="1566"/>
      <c r="J201" s="1566"/>
      <c r="K201" s="1566"/>
      <c r="L201" s="1566"/>
      <c r="M201" s="1776"/>
      <c r="N201" s="301"/>
      <c r="O201" s="177" t="str">
        <f t="shared" si="3"/>
        <v/>
      </c>
      <c r="P201" s="99"/>
      <c r="Q201" s="389"/>
      <c r="R201" s="33"/>
      <c r="S201" s="33"/>
      <c r="T201" s="33"/>
      <c r="U201" s="33"/>
      <c r="V201" s="33"/>
      <c r="W201" s="33"/>
      <c r="X201" s="33"/>
      <c r="Y201" s="33"/>
    </row>
    <row r="202" spans="1:244" ht="24" customHeight="1">
      <c r="A202" s="216"/>
      <c r="B202" s="1774"/>
      <c r="C202" s="1777"/>
      <c r="D202" s="865"/>
      <c r="E202" s="1565"/>
      <c r="F202" s="1566"/>
      <c r="G202" s="1566"/>
      <c r="H202" s="1566"/>
      <c r="I202" s="1566"/>
      <c r="J202" s="1566"/>
      <c r="K202" s="1566"/>
      <c r="L202" s="1566"/>
      <c r="M202" s="1776"/>
      <c r="N202" s="301"/>
      <c r="O202" s="177" t="str">
        <f t="shared" si="3"/>
        <v/>
      </c>
      <c r="P202" s="99"/>
      <c r="Q202" s="389"/>
      <c r="R202" s="33"/>
      <c r="S202" s="33"/>
      <c r="T202" s="33"/>
      <c r="U202" s="33"/>
      <c r="V202" s="33"/>
      <c r="W202" s="33"/>
      <c r="X202" s="33"/>
      <c r="Y202" s="33"/>
    </row>
    <row r="203" spans="1:244" ht="24" customHeight="1">
      <c r="A203" s="216"/>
      <c r="B203" s="1774"/>
      <c r="C203" s="1777"/>
      <c r="D203" s="865"/>
      <c r="E203" s="1565"/>
      <c r="F203" s="1566"/>
      <c r="G203" s="1566"/>
      <c r="H203" s="1566"/>
      <c r="I203" s="1566"/>
      <c r="J203" s="1566"/>
      <c r="K203" s="1566"/>
      <c r="L203" s="1566"/>
      <c r="M203" s="1776"/>
      <c r="N203" s="301"/>
      <c r="O203" s="177" t="str">
        <f t="shared" si="3"/>
        <v/>
      </c>
      <c r="P203" s="99"/>
      <c r="Q203" s="389"/>
      <c r="R203" s="33"/>
      <c r="S203" s="33"/>
      <c r="T203" s="33"/>
      <c r="U203" s="33"/>
      <c r="V203" s="33"/>
      <c r="W203" s="33"/>
      <c r="X203" s="33"/>
      <c r="Y203" s="33"/>
    </row>
    <row r="204" spans="1:244" ht="24" customHeight="1">
      <c r="A204" s="216"/>
      <c r="B204" s="1774"/>
      <c r="C204" s="1777"/>
      <c r="D204" s="865"/>
      <c r="E204" s="1565"/>
      <c r="F204" s="1566"/>
      <c r="G204" s="1566"/>
      <c r="H204" s="1566"/>
      <c r="I204" s="1566"/>
      <c r="J204" s="1566"/>
      <c r="K204" s="1566"/>
      <c r="L204" s="1566"/>
      <c r="M204" s="1776"/>
      <c r="N204" s="301"/>
      <c r="O204" s="177" t="str">
        <f t="shared" si="3"/>
        <v/>
      </c>
      <c r="P204" s="99"/>
      <c r="Q204" s="389"/>
      <c r="R204" s="33"/>
      <c r="S204" s="33"/>
      <c r="T204" s="33"/>
      <c r="U204" s="33"/>
      <c r="V204" s="33"/>
      <c r="W204" s="33"/>
      <c r="X204" s="33"/>
      <c r="Y204" s="33"/>
    </row>
    <row r="205" spans="1:244" ht="24" customHeight="1">
      <c r="A205" s="216"/>
      <c r="B205" s="1774"/>
      <c r="C205" s="1777"/>
      <c r="D205" s="865"/>
      <c r="E205" s="1565"/>
      <c r="F205" s="1566"/>
      <c r="G205" s="1566"/>
      <c r="H205" s="1566"/>
      <c r="I205" s="1566"/>
      <c r="J205" s="1566"/>
      <c r="K205" s="1566"/>
      <c r="L205" s="1566"/>
      <c r="M205" s="1776"/>
      <c r="N205" s="301"/>
      <c r="O205" s="177" t="str">
        <f t="shared" si="3"/>
        <v/>
      </c>
      <c r="P205" s="99"/>
      <c r="Q205" s="389"/>
      <c r="R205" s="33"/>
      <c r="S205" s="33"/>
      <c r="T205" s="33"/>
      <c r="U205" s="33"/>
      <c r="V205" s="33"/>
      <c r="W205" s="33"/>
      <c r="X205" s="33"/>
      <c r="Y205" s="33"/>
      <c r="II205" s="41"/>
      <c r="IJ205" s="41"/>
    </row>
    <row r="206" spans="1:244" ht="24" customHeight="1">
      <c r="A206" s="216"/>
      <c r="B206" s="1774"/>
      <c r="C206" s="1777"/>
      <c r="D206" s="865"/>
      <c r="E206" s="1565"/>
      <c r="F206" s="1566"/>
      <c r="G206" s="1566"/>
      <c r="H206" s="1566"/>
      <c r="I206" s="1566"/>
      <c r="J206" s="1566"/>
      <c r="K206" s="1566"/>
      <c r="L206" s="1566"/>
      <c r="M206" s="1776"/>
      <c r="N206" s="301"/>
      <c r="O206" s="177" t="str">
        <f t="shared" si="3"/>
        <v/>
      </c>
      <c r="P206" s="99"/>
      <c r="Q206" s="389"/>
      <c r="R206" s="33"/>
      <c r="S206" s="33"/>
      <c r="T206" s="33"/>
      <c r="U206" s="33"/>
      <c r="V206" s="33"/>
      <c r="W206" s="33"/>
      <c r="X206" s="33"/>
      <c r="Y206" s="33"/>
    </row>
    <row r="207" spans="1:244" ht="24" customHeight="1">
      <c r="A207" s="216"/>
      <c r="B207" s="1774"/>
      <c r="C207" s="1777"/>
      <c r="D207" s="865"/>
      <c r="E207" s="1565"/>
      <c r="F207" s="1566"/>
      <c r="G207" s="1566"/>
      <c r="H207" s="1566"/>
      <c r="I207" s="1566"/>
      <c r="J207" s="1566"/>
      <c r="K207" s="1566"/>
      <c r="L207" s="1566"/>
      <c r="M207" s="1776"/>
      <c r="N207" s="301"/>
      <c r="O207" s="177" t="str">
        <f t="shared" si="3"/>
        <v/>
      </c>
      <c r="P207" s="99"/>
      <c r="Q207" s="389"/>
      <c r="R207" s="33"/>
      <c r="S207" s="33"/>
      <c r="T207" s="33"/>
      <c r="U207" s="33"/>
      <c r="V207" s="33"/>
      <c r="W207" s="33"/>
      <c r="X207" s="33"/>
      <c r="Y207" s="33"/>
    </row>
    <row r="208" spans="1:244" ht="24" customHeight="1">
      <c r="A208" s="216"/>
      <c r="B208" s="1774"/>
      <c r="C208" s="1777"/>
      <c r="D208" s="865"/>
      <c r="E208" s="1565"/>
      <c r="F208" s="1566"/>
      <c r="G208" s="1566"/>
      <c r="H208" s="1566"/>
      <c r="I208" s="1566"/>
      <c r="J208" s="1566"/>
      <c r="K208" s="1566"/>
      <c r="L208" s="1566"/>
      <c r="M208" s="1776"/>
      <c r="N208" s="301"/>
      <c r="O208" s="177" t="str">
        <f t="shared" si="3"/>
        <v/>
      </c>
      <c r="P208" s="99"/>
      <c r="Q208" s="389"/>
      <c r="R208" s="33"/>
      <c r="S208" s="33"/>
      <c r="T208" s="33"/>
      <c r="U208" s="33"/>
      <c r="V208" s="33"/>
      <c r="W208" s="33"/>
      <c r="X208" s="33"/>
      <c r="Y208" s="33"/>
      <c r="II208" s="41"/>
      <c r="IJ208" s="41"/>
    </row>
    <row r="209" spans="1:25" ht="24" customHeight="1">
      <c r="A209" s="216"/>
      <c r="B209" s="1774"/>
      <c r="C209" s="1777"/>
      <c r="D209" s="865"/>
      <c r="E209" s="1565"/>
      <c r="F209" s="1566"/>
      <c r="G209" s="1566"/>
      <c r="H209" s="1566"/>
      <c r="I209" s="1566"/>
      <c r="J209" s="1566"/>
      <c r="K209" s="1566"/>
      <c r="L209" s="1566"/>
      <c r="M209" s="1776"/>
      <c r="N209" s="301"/>
      <c r="O209" s="177" t="str">
        <f t="shared" si="3"/>
        <v/>
      </c>
      <c r="P209" s="99"/>
      <c r="Q209" s="389"/>
      <c r="R209" s="33"/>
      <c r="S209" s="33"/>
      <c r="T209" s="33"/>
      <c r="U209" s="33"/>
      <c r="V209" s="33"/>
      <c r="W209" s="33"/>
      <c r="X209" s="33"/>
      <c r="Y209" s="33"/>
    </row>
    <row r="210" spans="1:25" ht="24" customHeight="1">
      <c r="A210" s="216"/>
      <c r="B210" s="1774"/>
      <c r="C210" s="1777"/>
      <c r="D210" s="865"/>
      <c r="E210" s="1565"/>
      <c r="F210" s="1566"/>
      <c r="G210" s="1566"/>
      <c r="H210" s="1566"/>
      <c r="I210" s="1566"/>
      <c r="J210" s="1566"/>
      <c r="K210" s="1566"/>
      <c r="L210" s="1566"/>
      <c r="M210" s="1776"/>
      <c r="N210" s="301"/>
      <c r="O210" s="177" t="str">
        <f t="shared" si="3"/>
        <v/>
      </c>
      <c r="P210" s="99"/>
      <c r="Q210" s="389"/>
      <c r="R210" s="33"/>
      <c r="S210" s="33"/>
      <c r="T210" s="33"/>
      <c r="U210" s="33"/>
      <c r="V210" s="33"/>
      <c r="W210" s="33"/>
      <c r="X210" s="33"/>
      <c r="Y210" s="33"/>
    </row>
    <row r="211" spans="1:25" ht="24" customHeight="1">
      <c r="A211" s="216"/>
      <c r="B211" s="1774"/>
      <c r="C211" s="1777"/>
      <c r="D211" s="865"/>
      <c r="E211" s="1565"/>
      <c r="F211" s="1566"/>
      <c r="G211" s="1566"/>
      <c r="H211" s="1566"/>
      <c r="I211" s="1566"/>
      <c r="J211" s="1566"/>
      <c r="K211" s="1566"/>
      <c r="L211" s="1566"/>
      <c r="M211" s="1776"/>
      <c r="N211" s="301"/>
      <c r="O211" s="177" t="str">
        <f t="shared" si="3"/>
        <v/>
      </c>
      <c r="P211" s="99"/>
      <c r="Q211" s="389"/>
      <c r="R211" s="33"/>
      <c r="S211" s="33"/>
      <c r="T211" s="33"/>
      <c r="U211" s="33"/>
      <c r="V211" s="33"/>
      <c r="W211" s="33"/>
      <c r="X211" s="33"/>
      <c r="Y211" s="33"/>
    </row>
    <row r="212" spans="1:25" ht="24" customHeight="1">
      <c r="A212" s="216"/>
      <c r="B212" s="1774"/>
      <c r="C212" s="1777"/>
      <c r="D212" s="865"/>
      <c r="E212" s="1565"/>
      <c r="F212" s="1566"/>
      <c r="G212" s="1566"/>
      <c r="H212" s="1566"/>
      <c r="I212" s="1566"/>
      <c r="J212" s="1566"/>
      <c r="K212" s="1566"/>
      <c r="L212" s="1566"/>
      <c r="M212" s="1776"/>
      <c r="N212" s="301"/>
      <c r="O212" s="177" t="str">
        <f t="shared" si="3"/>
        <v/>
      </c>
      <c r="P212" s="99"/>
      <c r="Q212" s="389"/>
      <c r="R212" s="33"/>
      <c r="S212" s="33"/>
      <c r="T212" s="33"/>
      <c r="U212" s="33"/>
      <c r="V212" s="33"/>
      <c r="W212" s="33"/>
      <c r="X212" s="33"/>
      <c r="Y212" s="33"/>
    </row>
    <row r="213" spans="1:25" ht="24" customHeight="1">
      <c r="A213" s="216"/>
      <c r="B213" s="1774"/>
      <c r="C213" s="1777"/>
      <c r="D213" s="865"/>
      <c r="E213" s="1565"/>
      <c r="F213" s="1566"/>
      <c r="G213" s="1566"/>
      <c r="H213" s="1566"/>
      <c r="I213" s="1566"/>
      <c r="J213" s="1566"/>
      <c r="K213" s="1566"/>
      <c r="L213" s="1566"/>
      <c r="M213" s="1776"/>
      <c r="N213" s="301"/>
      <c r="O213" s="177" t="str">
        <f t="shared" si="3"/>
        <v/>
      </c>
      <c r="P213" s="99"/>
      <c r="Q213" s="389"/>
      <c r="R213" s="33"/>
      <c r="S213" s="33"/>
      <c r="T213" s="33"/>
      <c r="U213" s="33"/>
      <c r="V213" s="33"/>
      <c r="W213" s="33"/>
      <c r="X213" s="33"/>
      <c r="Y213" s="33"/>
    </row>
    <row r="214" spans="1:25" ht="24" customHeight="1">
      <c r="A214" s="216"/>
      <c r="B214" s="1774"/>
      <c r="C214" s="1777"/>
      <c r="D214" s="865"/>
      <c r="E214" s="1565"/>
      <c r="F214" s="1566"/>
      <c r="G214" s="1566"/>
      <c r="H214" s="1566"/>
      <c r="I214" s="1566"/>
      <c r="J214" s="1566"/>
      <c r="K214" s="1566"/>
      <c r="L214" s="1566"/>
      <c r="M214" s="1776"/>
      <c r="N214" s="301"/>
      <c r="O214" s="177" t="str">
        <f t="shared" si="3"/>
        <v/>
      </c>
      <c r="P214" s="99"/>
      <c r="Q214" s="389"/>
      <c r="R214" s="33"/>
      <c r="S214" s="33"/>
      <c r="T214" s="33"/>
      <c r="U214" s="33"/>
      <c r="V214" s="33"/>
      <c r="W214" s="33"/>
      <c r="X214" s="33"/>
      <c r="Y214" s="33"/>
    </row>
    <row r="215" spans="1:25" ht="24" customHeight="1">
      <c r="A215" s="216"/>
      <c r="B215" s="1774"/>
      <c r="C215" s="1777"/>
      <c r="D215" s="865"/>
      <c r="E215" s="1565"/>
      <c r="F215" s="1566"/>
      <c r="G215" s="1566"/>
      <c r="H215" s="1566"/>
      <c r="I215" s="1566"/>
      <c r="J215" s="1566"/>
      <c r="K215" s="1566"/>
      <c r="L215" s="1566"/>
      <c r="M215" s="1776"/>
      <c r="N215" s="301"/>
      <c r="O215" s="177" t="str">
        <f t="shared" si="3"/>
        <v/>
      </c>
      <c r="P215" s="99"/>
      <c r="Q215" s="389"/>
      <c r="R215" s="33"/>
      <c r="S215" s="33"/>
      <c r="T215" s="33"/>
      <c r="U215" s="33"/>
      <c r="V215" s="33"/>
      <c r="W215" s="33"/>
      <c r="X215" s="33"/>
      <c r="Y215" s="33"/>
    </row>
    <row r="216" spans="1:25" ht="24" customHeight="1">
      <c r="A216" s="216"/>
      <c r="B216" s="1774"/>
      <c r="C216" s="1775"/>
      <c r="D216" s="865"/>
      <c r="E216" s="1565"/>
      <c r="F216" s="1566"/>
      <c r="G216" s="1566"/>
      <c r="H216" s="1566"/>
      <c r="I216" s="1566"/>
      <c r="J216" s="1566"/>
      <c r="K216" s="1566"/>
      <c r="L216" s="1776"/>
      <c r="M216" s="1776"/>
      <c r="N216" s="301"/>
      <c r="O216" s="177" t="str">
        <f t="shared" si="3"/>
        <v/>
      </c>
      <c r="P216" s="99"/>
      <c r="Q216" s="389"/>
      <c r="R216" s="33"/>
      <c r="S216" s="33"/>
      <c r="T216" s="33"/>
      <c r="U216" s="33"/>
      <c r="V216" s="33"/>
      <c r="W216" s="33"/>
      <c r="X216" s="33"/>
      <c r="Y216" s="33"/>
    </row>
    <row r="217" spans="1:25" ht="24" customHeight="1">
      <c r="A217" s="216"/>
      <c r="B217" s="1774"/>
      <c r="C217" s="1775"/>
      <c r="D217" s="865"/>
      <c r="E217" s="1565"/>
      <c r="F217" s="1566"/>
      <c r="G217" s="1566"/>
      <c r="H217" s="1566"/>
      <c r="I217" s="1566"/>
      <c r="J217" s="1566"/>
      <c r="K217" s="1566"/>
      <c r="L217" s="1776"/>
      <c r="M217" s="1776"/>
      <c r="N217" s="301"/>
      <c r="O217" s="177" t="str">
        <f t="shared" si="3"/>
        <v/>
      </c>
      <c r="P217" s="99"/>
      <c r="Q217" s="389"/>
      <c r="R217" s="33"/>
      <c r="S217" s="33"/>
      <c r="T217" s="33"/>
      <c r="U217" s="33"/>
      <c r="V217" s="33"/>
      <c r="W217" s="33"/>
      <c r="X217" s="33"/>
      <c r="Y217" s="33"/>
    </row>
    <row r="218" spans="1:25" ht="24" customHeight="1">
      <c r="A218" s="216"/>
      <c r="B218" s="1774"/>
      <c r="C218" s="1775"/>
      <c r="D218" s="865"/>
      <c r="E218" s="1565"/>
      <c r="F218" s="1566"/>
      <c r="G218" s="1566"/>
      <c r="H218" s="1566"/>
      <c r="I218" s="1566"/>
      <c r="J218" s="1566"/>
      <c r="K218" s="1566"/>
      <c r="L218" s="1776"/>
      <c r="M218" s="1776"/>
      <c r="N218" s="301"/>
      <c r="O218" s="177" t="str">
        <f t="shared" si="3"/>
        <v/>
      </c>
      <c r="P218" s="99"/>
      <c r="Q218" s="389"/>
      <c r="R218" s="33"/>
      <c r="S218" s="33"/>
      <c r="T218" s="33"/>
      <c r="U218" s="33"/>
      <c r="V218" s="33"/>
      <c r="W218" s="33"/>
      <c r="X218" s="33"/>
      <c r="Y218" s="33"/>
    </row>
    <row r="219" spans="1:25" ht="24" customHeight="1">
      <c r="A219" s="216"/>
      <c r="B219" s="1774"/>
      <c r="C219" s="1775"/>
      <c r="D219" s="865"/>
      <c r="E219" s="1565"/>
      <c r="F219" s="1566"/>
      <c r="G219" s="1566"/>
      <c r="H219" s="1566"/>
      <c r="I219" s="1566"/>
      <c r="J219" s="1566"/>
      <c r="K219" s="1566"/>
      <c r="L219" s="1776"/>
      <c r="M219" s="1776"/>
      <c r="N219" s="301"/>
      <c r="O219" s="177" t="str">
        <f t="shared" si="3"/>
        <v/>
      </c>
      <c r="P219" s="99"/>
      <c r="Q219" s="389"/>
      <c r="R219" s="33"/>
      <c r="S219" s="33"/>
      <c r="T219" s="33"/>
      <c r="U219" s="33"/>
      <c r="V219" s="33"/>
      <c r="W219" s="33"/>
      <c r="X219" s="33"/>
      <c r="Y219" s="33"/>
    </row>
    <row r="220" spans="1:25" ht="24" customHeight="1">
      <c r="A220" s="216"/>
      <c r="B220" s="1774"/>
      <c r="C220" s="1775"/>
      <c r="D220" s="865"/>
      <c r="E220" s="1565"/>
      <c r="F220" s="1566"/>
      <c r="G220" s="1566"/>
      <c r="H220" s="1566"/>
      <c r="I220" s="1566"/>
      <c r="J220" s="1566"/>
      <c r="K220" s="1566"/>
      <c r="L220" s="1776"/>
      <c r="M220" s="1776"/>
      <c r="N220" s="301"/>
      <c r="O220" s="177" t="str">
        <f t="shared" si="3"/>
        <v/>
      </c>
      <c r="P220" s="99"/>
      <c r="Q220" s="389"/>
      <c r="R220" s="33"/>
      <c r="S220" s="33"/>
      <c r="T220" s="33"/>
      <c r="U220" s="33"/>
      <c r="V220" s="33"/>
      <c r="W220" s="33"/>
      <c r="X220" s="33"/>
      <c r="Y220" s="33"/>
    </row>
    <row r="221" spans="1:25" ht="24" customHeight="1">
      <c r="A221" s="216"/>
      <c r="B221" s="1774"/>
      <c r="C221" s="1775"/>
      <c r="D221" s="827"/>
      <c r="E221" s="1565"/>
      <c r="F221" s="1566"/>
      <c r="G221" s="1566"/>
      <c r="H221" s="1566"/>
      <c r="I221" s="1566"/>
      <c r="J221" s="1566"/>
      <c r="K221" s="1566"/>
      <c r="L221" s="1776"/>
      <c r="M221" s="1776"/>
      <c r="N221" s="301"/>
      <c r="O221" s="177" t="str">
        <f t="shared" si="3"/>
        <v/>
      </c>
      <c r="P221" s="99"/>
      <c r="Q221" s="389"/>
      <c r="R221" s="33"/>
      <c r="S221" s="33"/>
      <c r="T221" s="33"/>
      <c r="U221" s="33"/>
      <c r="V221" s="33"/>
      <c r="W221" s="33"/>
      <c r="X221" s="33"/>
      <c r="Y221" s="33"/>
    </row>
    <row r="222" spans="1:25" s="42" customFormat="1" ht="6" customHeight="1">
      <c r="A222" s="363"/>
      <c r="B222" s="59"/>
      <c r="C222" s="92"/>
      <c r="D222" s="867"/>
      <c r="E222" s="867"/>
      <c r="F222" s="868"/>
      <c r="G222" s="868"/>
      <c r="H222" s="868"/>
      <c r="I222" s="868"/>
      <c r="J222" s="868"/>
      <c r="K222" s="868"/>
      <c r="L222" s="85"/>
      <c r="M222" s="92"/>
      <c r="N222" s="94"/>
      <c r="O222" s="23"/>
      <c r="P222" s="258"/>
      <c r="Q222" s="390"/>
      <c r="R222" s="34"/>
      <c r="S222" s="34"/>
      <c r="T222" s="34"/>
      <c r="U222" s="34"/>
      <c r="V222" s="34"/>
      <c r="W222" s="34"/>
      <c r="X222" s="34"/>
      <c r="Y222" s="34"/>
    </row>
    <row r="223" spans="1:25" s="38" customFormat="1" ht="21.75" customHeight="1">
      <c r="A223" s="370"/>
      <c r="B223" s="560" t="s">
        <v>56</v>
      </c>
      <c r="C223" s="561"/>
      <c r="D223" s="869"/>
      <c r="E223" s="869"/>
      <c r="F223" s="869"/>
      <c r="G223" s="869"/>
      <c r="H223" s="869"/>
      <c r="I223" s="869"/>
      <c r="J223" s="869"/>
      <c r="K223" s="869"/>
      <c r="L223" s="561"/>
      <c r="M223" s="561"/>
      <c r="N223" s="561"/>
      <c r="O223" s="561"/>
      <c r="P223" s="406"/>
      <c r="Q223" s="391"/>
      <c r="R223" s="37"/>
      <c r="S223" s="37"/>
      <c r="T223" s="37"/>
      <c r="U223" s="37"/>
      <c r="V223" s="37"/>
      <c r="W223" s="37"/>
      <c r="X223" s="37"/>
      <c r="Y223" s="37"/>
    </row>
    <row r="224" spans="1:25" ht="12.75" customHeight="1">
      <c r="A224" s="363"/>
      <c r="B224" s="564" t="str">
        <f>B170</f>
        <v>FAPESP,  SETEMBRO DE 2015</v>
      </c>
      <c r="C224" s="429"/>
      <c r="D224" s="845"/>
      <c r="E224" s="845"/>
      <c r="F224" s="845"/>
      <c r="G224" s="845"/>
      <c r="H224" s="845"/>
      <c r="I224" s="845"/>
      <c r="J224" s="845"/>
      <c r="K224" s="845"/>
      <c r="L224" s="429"/>
      <c r="M224" s="429"/>
      <c r="N224" s="429"/>
      <c r="O224" s="1723">
        <v>4</v>
      </c>
      <c r="P224" s="1723"/>
      <c r="Q224" s="373"/>
      <c r="R224" s="33"/>
      <c r="S224" s="33"/>
      <c r="T224" s="33"/>
      <c r="U224" s="33"/>
      <c r="V224" s="33"/>
      <c r="W224" s="33"/>
      <c r="X224" s="33"/>
      <c r="Y224" s="33"/>
    </row>
    <row r="225" spans="1:244" ht="12.75" customHeight="1">
      <c r="A225" s="363"/>
      <c r="B225" s="126"/>
      <c r="C225" s="104"/>
      <c r="D225" s="890"/>
      <c r="E225" s="890"/>
      <c r="F225" s="890"/>
      <c r="G225" s="890"/>
      <c r="H225" s="890"/>
      <c r="I225" s="890"/>
      <c r="J225" s="890"/>
      <c r="K225" s="890"/>
      <c r="L225" s="104"/>
      <c r="M225" s="104"/>
      <c r="N225" s="104"/>
      <c r="O225" s="104"/>
      <c r="P225" s="104"/>
      <c r="Q225" s="341"/>
      <c r="R225" s="33"/>
      <c r="S225" s="33"/>
      <c r="T225" s="33"/>
      <c r="U225" s="33"/>
      <c r="V225" s="33"/>
      <c r="W225" s="33"/>
      <c r="X225" s="33"/>
      <c r="Y225" s="33"/>
    </row>
    <row r="226" spans="1:244" s="33" customFormat="1" ht="12.75" customHeight="1">
      <c r="A226" s="366"/>
      <c r="B226" s="50"/>
      <c r="C226" s="62"/>
      <c r="D226" s="832"/>
      <c r="E226" s="832"/>
      <c r="F226" s="831"/>
      <c r="G226" s="831"/>
      <c r="H226" s="831"/>
      <c r="I226" s="831"/>
      <c r="J226" s="831"/>
      <c r="K226" s="831"/>
      <c r="L226" s="50"/>
      <c r="M226" s="62"/>
      <c r="N226" s="50"/>
      <c r="O226" s="50"/>
      <c r="P226" s="50"/>
      <c r="Q226" s="341"/>
    </row>
    <row r="227" spans="1:244" s="33" customFormat="1" ht="12.75" customHeight="1">
      <c r="A227" s="366"/>
      <c r="B227" s="50"/>
      <c r="C227" s="62"/>
      <c r="D227" s="832"/>
      <c r="E227" s="832"/>
      <c r="F227" s="831"/>
      <c r="G227" s="831"/>
      <c r="H227" s="831"/>
      <c r="I227" s="831"/>
      <c r="J227" s="831"/>
      <c r="K227" s="831"/>
      <c r="L227" s="50"/>
      <c r="M227" s="62"/>
      <c r="N227" s="50"/>
      <c r="O227" s="50"/>
      <c r="P227" s="50"/>
      <c r="Q227" s="341"/>
    </row>
    <row r="228" spans="1:244" s="33" customFormat="1" ht="12.75" customHeight="1">
      <c r="A228" s="366"/>
      <c r="B228" s="50"/>
      <c r="C228" s="62"/>
      <c r="D228" s="832"/>
      <c r="E228" s="832"/>
      <c r="F228" s="831"/>
      <c r="G228" s="831"/>
      <c r="H228" s="831"/>
      <c r="I228" s="831"/>
      <c r="J228" s="831"/>
      <c r="K228" s="831"/>
      <c r="L228" s="50"/>
      <c r="M228" s="62"/>
      <c r="N228" s="50"/>
      <c r="O228" s="50"/>
      <c r="P228" s="50"/>
      <c r="Q228" s="341"/>
    </row>
    <row r="229" spans="1:244" s="33" customFormat="1" ht="12.75" customHeight="1">
      <c r="A229" s="366"/>
      <c r="B229" s="50"/>
      <c r="C229" s="62"/>
      <c r="D229" s="832"/>
      <c r="E229" s="832"/>
      <c r="F229" s="831"/>
      <c r="G229" s="831"/>
      <c r="H229" s="831"/>
      <c r="I229" s="831"/>
      <c r="J229" s="831"/>
      <c r="K229" s="831"/>
      <c r="L229" s="50"/>
      <c r="M229" s="62"/>
      <c r="N229" s="50"/>
      <c r="O229" s="50"/>
      <c r="P229" s="50"/>
      <c r="Q229" s="341"/>
    </row>
    <row r="230" spans="1:244" s="4" customFormat="1" ht="19.5" customHeight="1">
      <c r="A230" s="367"/>
      <c r="B230" s="310" t="s">
        <v>183</v>
      </c>
      <c r="C230" s="190"/>
      <c r="D230" s="817"/>
      <c r="E230" s="817"/>
      <c r="F230" s="817"/>
      <c r="G230" s="817"/>
      <c r="H230" s="817"/>
      <c r="I230" s="817"/>
      <c r="J230" s="817"/>
      <c r="K230" s="856"/>
      <c r="P230" s="50"/>
      <c r="R230" s="553"/>
      <c r="S230" s="553"/>
      <c r="T230" s="553"/>
      <c r="U230" s="553"/>
      <c r="V230" s="553"/>
      <c r="W230" s="553"/>
      <c r="X230" s="50"/>
    </row>
    <row r="231" spans="1:244" s="33" customFormat="1" ht="5.25" customHeight="1">
      <c r="A231" s="366"/>
      <c r="B231" s="4"/>
      <c r="C231" s="50"/>
      <c r="D231" s="900"/>
      <c r="E231" s="900"/>
      <c r="F231" s="886"/>
      <c r="G231" s="886"/>
      <c r="H231" s="886"/>
      <c r="I231" s="886"/>
      <c r="J231" s="886"/>
      <c r="K231" s="886"/>
      <c r="L231" s="64"/>
      <c r="M231" s="63"/>
      <c r="N231" s="64"/>
      <c r="O231" s="64"/>
      <c r="P231" s="64"/>
      <c r="Q231" s="341"/>
      <c r="R231" s="553"/>
    </row>
    <row r="232" spans="1:244" s="555" customFormat="1" ht="19.5" customHeight="1">
      <c r="A232" s="558"/>
      <c r="B232" s="565" t="s">
        <v>97</v>
      </c>
      <c r="C232" s="32"/>
      <c r="D232" s="905"/>
      <c r="E232" s="905"/>
      <c r="F232" s="1679"/>
      <c r="G232" s="1679"/>
      <c r="H232" s="1679"/>
      <c r="I232" s="1679"/>
      <c r="J232" s="1679"/>
      <c r="K232" s="1679"/>
      <c r="L232" s="1663"/>
      <c r="M232" s="1663"/>
      <c r="N232" s="1663"/>
      <c r="O232" s="1663"/>
      <c r="P232" s="1663"/>
      <c r="Q232" s="386"/>
      <c r="R232" s="553"/>
    </row>
    <row r="233" spans="1:244" s="33" customFormat="1" ht="6" customHeight="1">
      <c r="A233" s="392"/>
      <c r="B233" s="554"/>
      <c r="C233" s="921"/>
      <c r="D233" s="921"/>
      <c r="E233" s="921"/>
      <c r="F233" s="921"/>
      <c r="G233" s="921"/>
      <c r="H233" s="921"/>
      <c r="I233" s="921"/>
      <c r="J233" s="921"/>
      <c r="K233" s="921"/>
      <c r="L233" s="921"/>
      <c r="M233" s="306"/>
      <c r="N233" s="307"/>
      <c r="O233" s="64"/>
      <c r="P233" s="64"/>
      <c r="Q233" s="341"/>
      <c r="R233" s="553"/>
    </row>
    <row r="234" spans="1:244" s="33" customFormat="1" ht="19.5" customHeight="1">
      <c r="A234" s="366"/>
      <c r="B234" s="565" t="s">
        <v>0</v>
      </c>
      <c r="C234" s="961"/>
      <c r="D234" s="922"/>
      <c r="E234" s="1609"/>
      <c r="F234" s="1609"/>
      <c r="G234" s="1609"/>
      <c r="H234" s="886"/>
      <c r="I234" s="886"/>
      <c r="J234" s="886"/>
      <c r="K234" s="886"/>
      <c r="L234" s="886"/>
      <c r="M234" s="63"/>
      <c r="N234" s="64"/>
      <c r="O234" s="64"/>
      <c r="P234" s="64"/>
      <c r="Q234" s="341"/>
      <c r="R234" s="553"/>
    </row>
    <row r="235" spans="1:244" s="555" customFormat="1" ht="6.75" customHeight="1">
      <c r="A235" s="558"/>
      <c r="B235" s="565"/>
      <c r="C235" s="860"/>
      <c r="D235" s="905"/>
      <c r="E235" s="905"/>
      <c r="F235" s="907"/>
      <c r="G235" s="907"/>
      <c r="H235" s="907"/>
      <c r="I235" s="907"/>
      <c r="J235" s="907"/>
      <c r="K235" s="907"/>
      <c r="L235" s="907"/>
      <c r="M235" s="31"/>
      <c r="N235" s="31"/>
      <c r="O235" s="159"/>
      <c r="P235" s="159"/>
      <c r="Q235" s="366"/>
      <c r="R235" s="553"/>
    </row>
    <row r="236" spans="1:244" s="33" customFormat="1" ht="19.5" customHeight="1">
      <c r="A236" s="366"/>
      <c r="B236" s="1787" t="s">
        <v>93</v>
      </c>
      <c r="C236" s="1788"/>
      <c r="D236" s="1381" t="str">
        <f>IF(SUM(O240:O282,O289:O336,O343:O391,O398:O445)=0,"",SUM(O240:O282,O289:O336,O343:O391,O398:O445))</f>
        <v/>
      </c>
      <c r="E236" s="1381"/>
      <c r="F236" s="1381"/>
      <c r="G236" s="851"/>
      <c r="H236" s="851"/>
      <c r="I236" s="923"/>
      <c r="J236" s="851"/>
      <c r="K236" s="851"/>
      <c r="L236" s="851"/>
      <c r="M236" s="316"/>
      <c r="N236" s="316"/>
      <c r="O236" s="316"/>
      <c r="P236" s="316"/>
      <c r="Q236" s="341"/>
      <c r="R236" s="553"/>
    </row>
    <row r="237" spans="1:244" s="36" customFormat="1" ht="6" customHeight="1">
      <c r="A237" s="385"/>
      <c r="B237" s="53"/>
      <c r="C237" s="863"/>
      <c r="D237" s="867"/>
      <c r="E237" s="863"/>
      <c r="F237" s="864"/>
      <c r="G237" s="864"/>
      <c r="H237" s="864"/>
      <c r="I237" s="864"/>
      <c r="J237" s="864"/>
      <c r="K237" s="864"/>
      <c r="L237" s="864"/>
      <c r="M237" s="83"/>
      <c r="N237" s="84"/>
      <c r="O237" s="84"/>
      <c r="P237" s="316"/>
      <c r="Q237" s="347"/>
      <c r="R237" s="553"/>
      <c r="S237" s="35"/>
      <c r="T237" s="35"/>
      <c r="U237" s="35"/>
      <c r="V237" s="35"/>
      <c r="W237" s="35"/>
      <c r="X237" s="35"/>
      <c r="Y237" s="35"/>
    </row>
    <row r="238" spans="1:244" s="38" customFormat="1" ht="15.75" customHeight="1">
      <c r="A238" s="370"/>
      <c r="B238" s="1633" t="s">
        <v>1</v>
      </c>
      <c r="C238" s="1778"/>
      <c r="D238" s="1644" t="s">
        <v>7</v>
      </c>
      <c r="E238" s="1730" t="s">
        <v>8</v>
      </c>
      <c r="F238" s="1782"/>
      <c r="G238" s="1782"/>
      <c r="H238" s="1782"/>
      <c r="I238" s="1782"/>
      <c r="J238" s="1782"/>
      <c r="K238" s="1782"/>
      <c r="L238" s="1782"/>
      <c r="M238" s="1782"/>
      <c r="N238" s="1644" t="s">
        <v>3</v>
      </c>
      <c r="O238" s="1785" t="s">
        <v>4</v>
      </c>
      <c r="P238" s="1644" t="s">
        <v>2</v>
      </c>
      <c r="Q238" s="387"/>
      <c r="R238" s="553"/>
      <c r="S238" s="37"/>
      <c r="T238" s="37"/>
      <c r="U238" s="37"/>
      <c r="V238" s="37"/>
      <c r="W238" s="37"/>
      <c r="X238" s="37"/>
      <c r="Y238" s="37"/>
    </row>
    <row r="239" spans="1:244" s="38" customFormat="1" ht="14.25" customHeight="1">
      <c r="A239" s="370"/>
      <c r="B239" s="1779"/>
      <c r="C239" s="1780"/>
      <c r="D239" s="1781"/>
      <c r="E239" s="1783"/>
      <c r="F239" s="1784"/>
      <c r="G239" s="1784"/>
      <c r="H239" s="1784"/>
      <c r="I239" s="1784"/>
      <c r="J239" s="1784"/>
      <c r="K239" s="1784"/>
      <c r="L239" s="1784"/>
      <c r="M239" s="1784"/>
      <c r="N239" s="1781"/>
      <c r="O239" s="1786"/>
      <c r="P239" s="1781"/>
      <c r="Q239" s="388"/>
      <c r="R239" s="553"/>
      <c r="S239" s="37"/>
      <c r="T239" s="37"/>
      <c r="U239" s="37"/>
      <c r="V239" s="37"/>
      <c r="W239" s="37"/>
      <c r="X239" s="37"/>
      <c r="Y239" s="37"/>
    </row>
    <row r="240" spans="1:244" ht="24" customHeight="1">
      <c r="A240" s="216"/>
      <c r="B240" s="1774"/>
      <c r="C240" s="1777"/>
      <c r="D240" s="865"/>
      <c r="E240" s="1565"/>
      <c r="F240" s="1566"/>
      <c r="G240" s="1566"/>
      <c r="H240" s="1566"/>
      <c r="I240" s="1566"/>
      <c r="J240" s="1566"/>
      <c r="K240" s="1566"/>
      <c r="L240" s="1566"/>
      <c r="M240" s="1776"/>
      <c r="N240" s="301"/>
      <c r="O240" s="177" t="str">
        <f t="shared" ref="O240:O282" si="4">IF(N240*D240=0,"",N240*D240)</f>
        <v/>
      </c>
      <c r="P240" s="99"/>
      <c r="Q240" s="389"/>
      <c r="R240" s="553"/>
      <c r="S240" s="33"/>
      <c r="T240" s="33"/>
      <c r="U240" s="33"/>
      <c r="V240" s="33"/>
      <c r="W240" s="33"/>
      <c r="X240" s="33"/>
      <c r="Y240" s="33"/>
      <c r="II240" s="40"/>
      <c r="IJ240" s="41"/>
    </row>
    <row r="241" spans="1:244" ht="24" customHeight="1">
      <c r="A241" s="216"/>
      <c r="B241" s="1774"/>
      <c r="C241" s="1777"/>
      <c r="D241" s="865"/>
      <c r="E241" s="1565"/>
      <c r="F241" s="1566"/>
      <c r="G241" s="1566"/>
      <c r="H241" s="1566"/>
      <c r="I241" s="1566"/>
      <c r="J241" s="1566"/>
      <c r="K241" s="1566"/>
      <c r="L241" s="1566"/>
      <c r="M241" s="1776"/>
      <c r="N241" s="301"/>
      <c r="O241" s="177" t="str">
        <f t="shared" si="4"/>
        <v/>
      </c>
      <c r="P241" s="99"/>
      <c r="Q241" s="389"/>
      <c r="R241" s="553"/>
      <c r="S241" s="33"/>
      <c r="T241" s="33"/>
      <c r="U241" s="33"/>
      <c r="V241" s="33"/>
      <c r="W241" s="33"/>
      <c r="X241" s="33"/>
      <c r="Y241" s="33"/>
      <c r="II241" s="40"/>
      <c r="IJ241" s="41"/>
    </row>
    <row r="242" spans="1:244" ht="24" customHeight="1">
      <c r="A242" s="216"/>
      <c r="B242" s="1774"/>
      <c r="C242" s="1777"/>
      <c r="D242" s="865"/>
      <c r="E242" s="1565"/>
      <c r="F242" s="1566"/>
      <c r="G242" s="1566"/>
      <c r="H242" s="1566"/>
      <c r="I242" s="1566"/>
      <c r="J242" s="1566"/>
      <c r="K242" s="1566"/>
      <c r="L242" s="1566"/>
      <c r="M242" s="1776"/>
      <c r="N242" s="301"/>
      <c r="O242" s="177" t="str">
        <f t="shared" si="4"/>
        <v/>
      </c>
      <c r="P242" s="99"/>
      <c r="Q242" s="389"/>
      <c r="R242" s="33"/>
      <c r="S242" s="33"/>
      <c r="T242" s="33"/>
      <c r="U242" s="33"/>
      <c r="V242" s="33"/>
      <c r="W242" s="33"/>
      <c r="X242" s="33"/>
      <c r="Y242" s="33"/>
    </row>
    <row r="243" spans="1:244" ht="24" customHeight="1">
      <c r="A243" s="216"/>
      <c r="B243" s="1774"/>
      <c r="C243" s="1777"/>
      <c r="D243" s="865"/>
      <c r="E243" s="1565"/>
      <c r="F243" s="1566"/>
      <c r="G243" s="1566"/>
      <c r="H243" s="1566"/>
      <c r="I243" s="1566"/>
      <c r="J243" s="1566"/>
      <c r="K243" s="1566"/>
      <c r="L243" s="1566"/>
      <c r="M243" s="1776"/>
      <c r="N243" s="301"/>
      <c r="O243" s="177" t="str">
        <f t="shared" si="4"/>
        <v/>
      </c>
      <c r="P243" s="99"/>
      <c r="Q243" s="389"/>
      <c r="R243" s="33"/>
      <c r="S243" s="33"/>
      <c r="T243" s="33"/>
      <c r="U243" s="33"/>
      <c r="V243" s="33"/>
      <c r="W243" s="33"/>
      <c r="X243" s="33"/>
      <c r="Y243" s="33"/>
    </row>
    <row r="244" spans="1:244" ht="24" customHeight="1">
      <c r="A244" s="216"/>
      <c r="B244" s="1774"/>
      <c r="C244" s="1777"/>
      <c r="D244" s="865"/>
      <c r="E244" s="1565"/>
      <c r="F244" s="1566"/>
      <c r="G244" s="1566"/>
      <c r="H244" s="1566"/>
      <c r="I244" s="1566"/>
      <c r="J244" s="1566"/>
      <c r="K244" s="1566"/>
      <c r="L244" s="1566"/>
      <c r="M244" s="1776"/>
      <c r="N244" s="301"/>
      <c r="O244" s="177" t="str">
        <f t="shared" si="4"/>
        <v/>
      </c>
      <c r="P244" s="99"/>
      <c r="Q244" s="389"/>
      <c r="R244" s="33"/>
      <c r="S244" s="33"/>
      <c r="T244" s="33"/>
      <c r="U244" s="33"/>
      <c r="V244" s="33"/>
      <c r="W244" s="33"/>
      <c r="X244" s="33"/>
      <c r="Y244" s="33"/>
    </row>
    <row r="245" spans="1:244" ht="24" customHeight="1">
      <c r="A245" s="216"/>
      <c r="B245" s="1774"/>
      <c r="C245" s="1777"/>
      <c r="D245" s="865"/>
      <c r="E245" s="1565"/>
      <c r="F245" s="1566"/>
      <c r="G245" s="1566"/>
      <c r="H245" s="1566"/>
      <c r="I245" s="1566"/>
      <c r="J245" s="1566"/>
      <c r="K245" s="1566"/>
      <c r="L245" s="1566"/>
      <c r="M245" s="1776"/>
      <c r="N245" s="301"/>
      <c r="O245" s="177" t="str">
        <f t="shared" si="4"/>
        <v/>
      </c>
      <c r="P245" s="99"/>
      <c r="Q245" s="389"/>
      <c r="R245" s="33"/>
      <c r="S245" s="33"/>
      <c r="T245" s="33"/>
      <c r="U245" s="33"/>
      <c r="V245" s="33"/>
      <c r="W245" s="33"/>
      <c r="X245" s="33"/>
      <c r="Y245" s="33"/>
    </row>
    <row r="246" spans="1:244" ht="24" customHeight="1">
      <c r="A246" s="216"/>
      <c r="B246" s="1774"/>
      <c r="C246" s="1777"/>
      <c r="D246" s="865"/>
      <c r="E246" s="1565"/>
      <c r="F246" s="1566"/>
      <c r="G246" s="1566"/>
      <c r="H246" s="1566"/>
      <c r="I246" s="1566"/>
      <c r="J246" s="1566"/>
      <c r="K246" s="1566"/>
      <c r="L246" s="1566"/>
      <c r="M246" s="1776"/>
      <c r="N246" s="301"/>
      <c r="O246" s="177" t="str">
        <f t="shared" si="4"/>
        <v/>
      </c>
      <c r="P246" s="99"/>
      <c r="Q246" s="389"/>
      <c r="R246" s="33"/>
      <c r="S246" s="33"/>
      <c r="T246" s="33"/>
      <c r="U246" s="33"/>
      <c r="V246" s="33"/>
      <c r="W246" s="33"/>
      <c r="X246" s="33"/>
      <c r="Y246" s="33"/>
    </row>
    <row r="247" spans="1:244" ht="24" customHeight="1">
      <c r="A247" s="216"/>
      <c r="B247" s="1774"/>
      <c r="C247" s="1777"/>
      <c r="D247" s="865"/>
      <c r="E247" s="1565"/>
      <c r="F247" s="1566"/>
      <c r="G247" s="1566"/>
      <c r="H247" s="1566"/>
      <c r="I247" s="1566"/>
      <c r="J247" s="1566"/>
      <c r="K247" s="1566"/>
      <c r="L247" s="1566"/>
      <c r="M247" s="1776"/>
      <c r="N247" s="301"/>
      <c r="O247" s="177" t="str">
        <f t="shared" si="4"/>
        <v/>
      </c>
      <c r="P247" s="99"/>
      <c r="Q247" s="389"/>
      <c r="R247" s="33"/>
      <c r="S247" s="33"/>
      <c r="T247" s="33"/>
      <c r="U247" s="33"/>
      <c r="V247" s="33"/>
      <c r="W247" s="33"/>
      <c r="X247" s="33"/>
      <c r="Y247" s="33"/>
    </row>
    <row r="248" spans="1:244" ht="24" customHeight="1">
      <c r="A248" s="216"/>
      <c r="B248" s="1774"/>
      <c r="C248" s="1777"/>
      <c r="D248" s="865"/>
      <c r="E248" s="1565"/>
      <c r="F248" s="1566"/>
      <c r="G248" s="1566"/>
      <c r="H248" s="1566"/>
      <c r="I248" s="1566"/>
      <c r="J248" s="1566"/>
      <c r="K248" s="1566"/>
      <c r="L248" s="1566"/>
      <c r="M248" s="1776"/>
      <c r="N248" s="301"/>
      <c r="O248" s="177" t="str">
        <f t="shared" si="4"/>
        <v/>
      </c>
      <c r="P248" s="99"/>
      <c r="Q248" s="389"/>
      <c r="R248" s="33"/>
      <c r="S248" s="33"/>
      <c r="T248" s="33"/>
      <c r="U248" s="33"/>
      <c r="V248" s="33"/>
      <c r="W248" s="33"/>
      <c r="X248" s="33"/>
      <c r="Y248" s="33"/>
      <c r="II248" s="41"/>
      <c r="IJ248" s="41"/>
    </row>
    <row r="249" spans="1:244" ht="24" customHeight="1">
      <c r="A249" s="216"/>
      <c r="B249" s="1774"/>
      <c r="C249" s="1777"/>
      <c r="D249" s="865"/>
      <c r="E249" s="1565"/>
      <c r="F249" s="1566"/>
      <c r="G249" s="1566"/>
      <c r="H249" s="1566"/>
      <c r="I249" s="1566"/>
      <c r="J249" s="1566"/>
      <c r="K249" s="1566"/>
      <c r="L249" s="1566"/>
      <c r="M249" s="1776"/>
      <c r="N249" s="301"/>
      <c r="O249" s="177" t="str">
        <f t="shared" si="4"/>
        <v/>
      </c>
      <c r="P249" s="99"/>
      <c r="Q249" s="389"/>
      <c r="R249" s="33"/>
      <c r="S249" s="33"/>
      <c r="T249" s="33"/>
      <c r="U249" s="33"/>
      <c r="V249" s="33"/>
      <c r="W249" s="33"/>
      <c r="X249" s="33"/>
      <c r="Y249" s="33"/>
    </row>
    <row r="250" spans="1:244" ht="24" customHeight="1">
      <c r="A250" s="216"/>
      <c r="B250" s="1774"/>
      <c r="C250" s="1777"/>
      <c r="D250" s="865"/>
      <c r="E250" s="1565"/>
      <c r="F250" s="1566"/>
      <c r="G250" s="1566"/>
      <c r="H250" s="1566"/>
      <c r="I250" s="1566"/>
      <c r="J250" s="1566"/>
      <c r="K250" s="1566"/>
      <c r="L250" s="1566"/>
      <c r="M250" s="1776"/>
      <c r="N250" s="301"/>
      <c r="O250" s="177" t="str">
        <f t="shared" si="4"/>
        <v/>
      </c>
      <c r="P250" s="99"/>
      <c r="Q250" s="389"/>
      <c r="R250" s="33"/>
      <c r="S250" s="33"/>
      <c r="T250" s="33"/>
      <c r="U250" s="33"/>
      <c r="V250" s="33"/>
      <c r="W250" s="33"/>
      <c r="X250" s="33"/>
      <c r="Y250" s="33"/>
    </row>
    <row r="251" spans="1:244" ht="24" customHeight="1">
      <c r="A251" s="216"/>
      <c r="B251" s="1774"/>
      <c r="C251" s="1777"/>
      <c r="D251" s="865"/>
      <c r="E251" s="1565"/>
      <c r="F251" s="1566"/>
      <c r="G251" s="1566"/>
      <c r="H251" s="1566"/>
      <c r="I251" s="1566"/>
      <c r="J251" s="1566"/>
      <c r="K251" s="1566"/>
      <c r="L251" s="1566"/>
      <c r="M251" s="1776"/>
      <c r="N251" s="301"/>
      <c r="O251" s="177" t="str">
        <f t="shared" si="4"/>
        <v/>
      </c>
      <c r="P251" s="99"/>
      <c r="Q251" s="389"/>
      <c r="R251" s="33"/>
      <c r="S251" s="33"/>
      <c r="T251" s="33"/>
      <c r="U251" s="33"/>
      <c r="V251" s="33"/>
      <c r="W251" s="33"/>
      <c r="X251" s="33"/>
      <c r="Y251" s="33"/>
      <c r="II251" s="41"/>
      <c r="IJ251" s="41"/>
    </row>
    <row r="252" spans="1:244" ht="24" customHeight="1">
      <c r="A252" s="216"/>
      <c r="B252" s="1774"/>
      <c r="C252" s="1777"/>
      <c r="D252" s="865"/>
      <c r="E252" s="1565"/>
      <c r="F252" s="1566"/>
      <c r="G252" s="1566"/>
      <c r="H252" s="1566"/>
      <c r="I252" s="1566"/>
      <c r="J252" s="1566"/>
      <c r="K252" s="1566"/>
      <c r="L252" s="1566"/>
      <c r="M252" s="1776"/>
      <c r="N252" s="301"/>
      <c r="O252" s="177" t="str">
        <f t="shared" si="4"/>
        <v/>
      </c>
      <c r="P252" s="99"/>
      <c r="Q252" s="389"/>
      <c r="R252" s="33"/>
      <c r="S252" s="33"/>
      <c r="T252" s="33"/>
      <c r="U252" s="33"/>
      <c r="V252" s="33"/>
      <c r="W252" s="33"/>
      <c r="X252" s="33"/>
      <c r="Y252" s="33"/>
    </row>
    <row r="253" spans="1:244" ht="24" customHeight="1">
      <c r="A253" s="216"/>
      <c r="B253" s="1774"/>
      <c r="C253" s="1777"/>
      <c r="D253" s="865"/>
      <c r="E253" s="1565"/>
      <c r="F253" s="1566"/>
      <c r="G253" s="1566"/>
      <c r="H253" s="1566"/>
      <c r="I253" s="1566"/>
      <c r="J253" s="1566"/>
      <c r="K253" s="1566"/>
      <c r="L253" s="1566"/>
      <c r="M253" s="1776"/>
      <c r="N253" s="301"/>
      <c r="O253" s="177" t="str">
        <f t="shared" si="4"/>
        <v/>
      </c>
      <c r="P253" s="99"/>
      <c r="Q253" s="389"/>
      <c r="R253" s="33"/>
      <c r="S253" s="33"/>
      <c r="T253" s="33"/>
      <c r="U253" s="33"/>
      <c r="V253" s="33"/>
      <c r="W253" s="33"/>
      <c r="X253" s="33"/>
      <c r="Y253" s="33"/>
    </row>
    <row r="254" spans="1:244" ht="24" customHeight="1">
      <c r="A254" s="216"/>
      <c r="B254" s="1774"/>
      <c r="C254" s="1777"/>
      <c r="D254" s="865"/>
      <c r="E254" s="1565"/>
      <c r="F254" s="1566"/>
      <c r="G254" s="1566"/>
      <c r="H254" s="1566"/>
      <c r="I254" s="1566"/>
      <c r="J254" s="1566"/>
      <c r="K254" s="1566"/>
      <c r="L254" s="1566"/>
      <c r="M254" s="1776"/>
      <c r="N254" s="301"/>
      <c r="O254" s="177" t="str">
        <f t="shared" si="4"/>
        <v/>
      </c>
      <c r="P254" s="99"/>
      <c r="Q254" s="389"/>
      <c r="R254" s="33"/>
      <c r="S254" s="33"/>
      <c r="T254" s="33"/>
      <c r="U254" s="33"/>
      <c r="V254" s="33"/>
      <c r="W254" s="33"/>
      <c r="X254" s="33"/>
      <c r="Y254" s="33"/>
    </row>
    <row r="255" spans="1:244" ht="24" customHeight="1">
      <c r="A255" s="216"/>
      <c r="B255" s="1774"/>
      <c r="C255" s="1777"/>
      <c r="D255" s="865"/>
      <c r="E255" s="1565"/>
      <c r="F255" s="1566"/>
      <c r="G255" s="1566"/>
      <c r="H255" s="1566"/>
      <c r="I255" s="1566"/>
      <c r="J255" s="1566"/>
      <c r="K255" s="1566"/>
      <c r="L255" s="1566"/>
      <c r="M255" s="1776"/>
      <c r="N255" s="301"/>
      <c r="O255" s="177" t="str">
        <f t="shared" si="4"/>
        <v/>
      </c>
      <c r="P255" s="99"/>
      <c r="Q255" s="389"/>
      <c r="R255" s="33"/>
      <c r="S255" s="33"/>
      <c r="T255" s="33"/>
      <c r="U255" s="33"/>
      <c r="V255" s="33"/>
      <c r="W255" s="33"/>
      <c r="X255" s="33"/>
      <c r="Y255" s="33"/>
    </row>
    <row r="256" spans="1:244" ht="24" customHeight="1">
      <c r="A256" s="216"/>
      <c r="B256" s="1774"/>
      <c r="C256" s="1777"/>
      <c r="D256" s="865"/>
      <c r="E256" s="1565"/>
      <c r="F256" s="1566"/>
      <c r="G256" s="1566"/>
      <c r="H256" s="1566"/>
      <c r="I256" s="1566"/>
      <c r="J256" s="1566"/>
      <c r="K256" s="1566"/>
      <c r="L256" s="1566"/>
      <c r="M256" s="1776"/>
      <c r="N256" s="301"/>
      <c r="O256" s="177" t="str">
        <f t="shared" si="4"/>
        <v/>
      </c>
      <c r="P256" s="99"/>
      <c r="Q256" s="389"/>
      <c r="R256" s="33"/>
      <c r="S256" s="33"/>
      <c r="T256" s="33"/>
      <c r="U256" s="33"/>
      <c r="V256" s="33"/>
      <c r="W256" s="33"/>
      <c r="X256" s="33"/>
      <c r="Y256" s="33"/>
    </row>
    <row r="257" spans="1:244" ht="24" customHeight="1">
      <c r="A257" s="216"/>
      <c r="B257" s="1774"/>
      <c r="C257" s="1777"/>
      <c r="D257" s="865"/>
      <c r="E257" s="1565"/>
      <c r="F257" s="1566"/>
      <c r="G257" s="1566"/>
      <c r="H257" s="1566"/>
      <c r="I257" s="1566"/>
      <c r="J257" s="1566"/>
      <c r="K257" s="1566"/>
      <c r="L257" s="1566"/>
      <c r="M257" s="1776"/>
      <c r="N257" s="301"/>
      <c r="O257" s="177" t="str">
        <f t="shared" si="4"/>
        <v/>
      </c>
      <c r="P257" s="99"/>
      <c r="Q257" s="389"/>
      <c r="R257" s="33"/>
      <c r="S257" s="33"/>
      <c r="T257" s="33"/>
      <c r="U257" s="33"/>
      <c r="V257" s="33"/>
      <c r="W257" s="33"/>
      <c r="X257" s="33"/>
      <c r="Y257" s="33"/>
    </row>
    <row r="258" spans="1:244" ht="24" customHeight="1">
      <c r="A258" s="216"/>
      <c r="B258" s="1774"/>
      <c r="C258" s="1777"/>
      <c r="D258" s="865"/>
      <c r="E258" s="1565"/>
      <c r="F258" s="1566"/>
      <c r="G258" s="1566"/>
      <c r="H258" s="1566"/>
      <c r="I258" s="1566"/>
      <c r="J258" s="1566"/>
      <c r="K258" s="1566"/>
      <c r="L258" s="1566"/>
      <c r="M258" s="1776"/>
      <c r="N258" s="301"/>
      <c r="O258" s="177" t="str">
        <f t="shared" si="4"/>
        <v/>
      </c>
      <c r="P258" s="99"/>
      <c r="Q258" s="389"/>
      <c r="R258" s="33"/>
      <c r="S258" s="33"/>
      <c r="T258" s="33"/>
      <c r="U258" s="33"/>
      <c r="V258" s="33"/>
      <c r="W258" s="33"/>
      <c r="X258" s="33"/>
      <c r="Y258" s="33"/>
    </row>
    <row r="259" spans="1:244" ht="24" customHeight="1">
      <c r="A259" s="216"/>
      <c r="B259" s="1774"/>
      <c r="C259" s="1777"/>
      <c r="D259" s="865"/>
      <c r="E259" s="1565"/>
      <c r="F259" s="1566"/>
      <c r="G259" s="1566"/>
      <c r="H259" s="1566"/>
      <c r="I259" s="1566"/>
      <c r="J259" s="1566"/>
      <c r="K259" s="1566"/>
      <c r="L259" s="1566"/>
      <c r="M259" s="1776"/>
      <c r="N259" s="301"/>
      <c r="O259" s="177" t="str">
        <f t="shared" si="4"/>
        <v/>
      </c>
      <c r="P259" s="99"/>
      <c r="Q259" s="389"/>
      <c r="R259" s="33"/>
      <c r="S259" s="33"/>
      <c r="T259" s="33"/>
      <c r="U259" s="33"/>
      <c r="V259" s="33"/>
      <c r="W259" s="33"/>
      <c r="X259" s="33"/>
      <c r="Y259" s="33"/>
    </row>
    <row r="260" spans="1:244" ht="24" customHeight="1">
      <c r="A260" s="216"/>
      <c r="B260" s="1774"/>
      <c r="C260" s="1777"/>
      <c r="D260" s="865"/>
      <c r="E260" s="1565"/>
      <c r="F260" s="1566"/>
      <c r="G260" s="1566"/>
      <c r="H260" s="1566"/>
      <c r="I260" s="1566"/>
      <c r="J260" s="1566"/>
      <c r="K260" s="1566"/>
      <c r="L260" s="1566"/>
      <c r="M260" s="1776"/>
      <c r="N260" s="301"/>
      <c r="O260" s="177" t="str">
        <f t="shared" si="4"/>
        <v/>
      </c>
      <c r="P260" s="99"/>
      <c r="Q260" s="389"/>
      <c r="R260" s="33"/>
      <c r="S260" s="33"/>
      <c r="T260" s="33"/>
      <c r="U260" s="33"/>
      <c r="V260" s="33"/>
      <c r="W260" s="33"/>
      <c r="X260" s="33"/>
      <c r="Y260" s="33"/>
    </row>
    <row r="261" spans="1:244" ht="24" customHeight="1">
      <c r="A261" s="216"/>
      <c r="B261" s="1774"/>
      <c r="C261" s="1777"/>
      <c r="D261" s="865"/>
      <c r="E261" s="1565"/>
      <c r="F261" s="1566"/>
      <c r="G261" s="1566"/>
      <c r="H261" s="1566"/>
      <c r="I261" s="1566"/>
      <c r="J261" s="1566"/>
      <c r="K261" s="1566"/>
      <c r="L261" s="1566"/>
      <c r="M261" s="1776"/>
      <c r="N261" s="301"/>
      <c r="O261" s="177" t="str">
        <f t="shared" si="4"/>
        <v/>
      </c>
      <c r="P261" s="99"/>
      <c r="Q261" s="389"/>
      <c r="R261" s="33"/>
      <c r="S261" s="33"/>
      <c r="T261" s="33"/>
      <c r="U261" s="33"/>
      <c r="V261" s="33"/>
      <c r="W261" s="33"/>
      <c r="X261" s="33"/>
      <c r="Y261" s="33"/>
      <c r="II261" s="40"/>
      <c r="IJ261" s="41"/>
    </row>
    <row r="262" spans="1:244" ht="24" customHeight="1">
      <c r="A262" s="216"/>
      <c r="B262" s="1774"/>
      <c r="C262" s="1777"/>
      <c r="D262" s="865"/>
      <c r="E262" s="1565"/>
      <c r="F262" s="1566"/>
      <c r="G262" s="1566"/>
      <c r="H262" s="1566"/>
      <c r="I262" s="1566"/>
      <c r="J262" s="1566"/>
      <c r="K262" s="1566"/>
      <c r="L262" s="1566"/>
      <c r="M262" s="1776"/>
      <c r="N262" s="301"/>
      <c r="O262" s="177" t="str">
        <f t="shared" si="4"/>
        <v/>
      </c>
      <c r="P262" s="99"/>
      <c r="Q262" s="389"/>
      <c r="R262" s="33"/>
      <c r="S262" s="33"/>
      <c r="T262" s="33"/>
      <c r="U262" s="33"/>
      <c r="V262" s="33"/>
      <c r="W262" s="33"/>
      <c r="X262" s="33"/>
      <c r="Y262" s="33"/>
      <c r="II262" s="40"/>
      <c r="IJ262" s="41"/>
    </row>
    <row r="263" spans="1:244" ht="24" customHeight="1">
      <c r="A263" s="216"/>
      <c r="B263" s="1774"/>
      <c r="C263" s="1777"/>
      <c r="D263" s="865"/>
      <c r="E263" s="1565"/>
      <c r="F263" s="1566"/>
      <c r="G263" s="1566"/>
      <c r="H263" s="1566"/>
      <c r="I263" s="1566"/>
      <c r="J263" s="1566"/>
      <c r="K263" s="1566"/>
      <c r="L263" s="1566"/>
      <c r="M263" s="1776"/>
      <c r="N263" s="301"/>
      <c r="O263" s="177" t="str">
        <f t="shared" si="4"/>
        <v/>
      </c>
      <c r="P263" s="99"/>
      <c r="Q263" s="389"/>
      <c r="R263" s="33"/>
      <c r="S263" s="33"/>
      <c r="T263" s="33"/>
      <c r="U263" s="33"/>
      <c r="V263" s="33"/>
      <c r="W263" s="33"/>
      <c r="X263" s="33"/>
      <c r="Y263" s="33"/>
    </row>
    <row r="264" spans="1:244" ht="24" customHeight="1">
      <c r="A264" s="216"/>
      <c r="B264" s="1774"/>
      <c r="C264" s="1777"/>
      <c r="D264" s="865"/>
      <c r="E264" s="1565"/>
      <c r="F264" s="1566"/>
      <c r="G264" s="1566"/>
      <c r="H264" s="1566"/>
      <c r="I264" s="1566"/>
      <c r="J264" s="1566"/>
      <c r="K264" s="1566"/>
      <c r="L264" s="1566"/>
      <c r="M264" s="1776"/>
      <c r="N264" s="301"/>
      <c r="O264" s="177" t="str">
        <f t="shared" si="4"/>
        <v/>
      </c>
      <c r="P264" s="99"/>
      <c r="Q264" s="389"/>
      <c r="R264" s="33"/>
      <c r="S264" s="33"/>
      <c r="T264" s="33"/>
      <c r="U264" s="33"/>
      <c r="V264" s="33"/>
      <c r="W264" s="33"/>
      <c r="X264" s="33"/>
      <c r="Y264" s="33"/>
    </row>
    <row r="265" spans="1:244" ht="24" customHeight="1">
      <c r="A265" s="216"/>
      <c r="B265" s="1774"/>
      <c r="C265" s="1777"/>
      <c r="D265" s="865"/>
      <c r="E265" s="1565"/>
      <c r="F265" s="1566"/>
      <c r="G265" s="1566"/>
      <c r="H265" s="1566"/>
      <c r="I265" s="1566"/>
      <c r="J265" s="1566"/>
      <c r="K265" s="1566"/>
      <c r="L265" s="1566"/>
      <c r="M265" s="1776"/>
      <c r="N265" s="301"/>
      <c r="O265" s="177" t="str">
        <f t="shared" si="4"/>
        <v/>
      </c>
      <c r="P265" s="99"/>
      <c r="Q265" s="389"/>
      <c r="R265" s="33"/>
      <c r="S265" s="33"/>
      <c r="T265" s="33"/>
      <c r="U265" s="33"/>
      <c r="V265" s="33"/>
      <c r="W265" s="33"/>
      <c r="X265" s="33"/>
      <c r="Y265" s="33"/>
    </row>
    <row r="266" spans="1:244" ht="24" customHeight="1">
      <c r="A266" s="216"/>
      <c r="B266" s="1774"/>
      <c r="C266" s="1777"/>
      <c r="D266" s="865"/>
      <c r="E266" s="1565"/>
      <c r="F266" s="1566"/>
      <c r="G266" s="1566"/>
      <c r="H266" s="1566"/>
      <c r="I266" s="1566"/>
      <c r="J266" s="1566"/>
      <c r="K266" s="1566"/>
      <c r="L266" s="1566"/>
      <c r="M266" s="1776"/>
      <c r="N266" s="301"/>
      <c r="O266" s="177" t="str">
        <f t="shared" si="4"/>
        <v/>
      </c>
      <c r="P266" s="99"/>
      <c r="Q266" s="389"/>
      <c r="R266" s="33"/>
      <c r="S266" s="33"/>
      <c r="T266" s="33"/>
      <c r="U266" s="33"/>
      <c r="V266" s="33"/>
      <c r="W266" s="33"/>
      <c r="X266" s="33"/>
      <c r="Y266" s="33"/>
    </row>
    <row r="267" spans="1:244" ht="24" customHeight="1">
      <c r="A267" s="216"/>
      <c r="B267" s="1774"/>
      <c r="C267" s="1777"/>
      <c r="D267" s="865"/>
      <c r="E267" s="1565"/>
      <c r="F267" s="1566"/>
      <c r="G267" s="1566"/>
      <c r="H267" s="1566"/>
      <c r="I267" s="1566"/>
      <c r="J267" s="1566"/>
      <c r="K267" s="1566"/>
      <c r="L267" s="1566"/>
      <c r="M267" s="1776"/>
      <c r="N267" s="301"/>
      <c r="O267" s="177" t="str">
        <f t="shared" si="4"/>
        <v/>
      </c>
      <c r="P267" s="99"/>
      <c r="Q267" s="389"/>
      <c r="R267" s="33"/>
      <c r="S267" s="33"/>
      <c r="T267" s="33"/>
      <c r="U267" s="33"/>
      <c r="V267" s="33"/>
      <c r="W267" s="33"/>
      <c r="X267" s="33"/>
      <c r="Y267" s="33"/>
    </row>
    <row r="268" spans="1:244" ht="24" customHeight="1">
      <c r="A268" s="216"/>
      <c r="B268" s="1774"/>
      <c r="C268" s="1777"/>
      <c r="D268" s="865"/>
      <c r="E268" s="1565"/>
      <c r="F268" s="1566"/>
      <c r="G268" s="1566"/>
      <c r="H268" s="1566"/>
      <c r="I268" s="1566"/>
      <c r="J268" s="1566"/>
      <c r="K268" s="1566"/>
      <c r="L268" s="1566"/>
      <c r="M268" s="1776"/>
      <c r="N268" s="301"/>
      <c r="O268" s="177" t="str">
        <f t="shared" si="4"/>
        <v/>
      </c>
      <c r="P268" s="99"/>
      <c r="Q268" s="389"/>
      <c r="R268" s="33"/>
      <c r="S268" s="33"/>
      <c r="T268" s="33"/>
      <c r="U268" s="33"/>
      <c r="V268" s="33"/>
      <c r="W268" s="33"/>
      <c r="X268" s="33"/>
      <c r="Y268" s="33"/>
    </row>
    <row r="269" spans="1:244" ht="24" customHeight="1">
      <c r="A269" s="216"/>
      <c r="B269" s="1774"/>
      <c r="C269" s="1777"/>
      <c r="D269" s="865"/>
      <c r="E269" s="1565"/>
      <c r="F269" s="1566"/>
      <c r="G269" s="1566"/>
      <c r="H269" s="1566"/>
      <c r="I269" s="1566"/>
      <c r="J269" s="1566"/>
      <c r="K269" s="1566"/>
      <c r="L269" s="1566"/>
      <c r="M269" s="1776"/>
      <c r="N269" s="301"/>
      <c r="O269" s="177" t="str">
        <f t="shared" si="4"/>
        <v/>
      </c>
      <c r="P269" s="99"/>
      <c r="Q269" s="389"/>
      <c r="R269" s="33"/>
      <c r="S269" s="33"/>
      <c r="T269" s="33"/>
      <c r="U269" s="33"/>
      <c r="V269" s="33"/>
      <c r="W269" s="33"/>
      <c r="X269" s="33"/>
      <c r="Y269" s="33"/>
      <c r="II269" s="41"/>
      <c r="IJ269" s="41"/>
    </row>
    <row r="270" spans="1:244" ht="24" customHeight="1">
      <c r="A270" s="216"/>
      <c r="B270" s="1774"/>
      <c r="C270" s="1777"/>
      <c r="D270" s="865"/>
      <c r="E270" s="1565"/>
      <c r="F270" s="1566"/>
      <c r="G270" s="1566"/>
      <c r="H270" s="1566"/>
      <c r="I270" s="1566"/>
      <c r="J270" s="1566"/>
      <c r="K270" s="1566"/>
      <c r="L270" s="1566"/>
      <c r="M270" s="1776"/>
      <c r="N270" s="301"/>
      <c r="O270" s="177" t="str">
        <f t="shared" si="4"/>
        <v/>
      </c>
      <c r="P270" s="99"/>
      <c r="Q270" s="389"/>
      <c r="R270" s="33"/>
      <c r="S270" s="33"/>
      <c r="T270" s="33"/>
      <c r="U270" s="33"/>
      <c r="V270" s="33"/>
      <c r="W270" s="33"/>
      <c r="X270" s="33"/>
      <c r="Y270" s="33"/>
    </row>
    <row r="271" spans="1:244" ht="24" customHeight="1">
      <c r="A271" s="216"/>
      <c r="B271" s="1774"/>
      <c r="C271" s="1777"/>
      <c r="D271" s="865"/>
      <c r="E271" s="1565"/>
      <c r="F271" s="1566"/>
      <c r="G271" s="1566"/>
      <c r="H271" s="1566"/>
      <c r="I271" s="1566"/>
      <c r="J271" s="1566"/>
      <c r="K271" s="1566"/>
      <c r="L271" s="1566"/>
      <c r="M271" s="1776"/>
      <c r="N271" s="301"/>
      <c r="O271" s="177" t="str">
        <f t="shared" si="4"/>
        <v/>
      </c>
      <c r="P271" s="99"/>
      <c r="Q271" s="389"/>
      <c r="R271" s="33"/>
      <c r="S271" s="33"/>
      <c r="T271" s="33"/>
      <c r="U271" s="33"/>
      <c r="V271" s="33"/>
      <c r="W271" s="33"/>
      <c r="X271" s="33"/>
      <c r="Y271" s="33"/>
    </row>
    <row r="272" spans="1:244" ht="24" customHeight="1">
      <c r="A272" s="216"/>
      <c r="B272" s="1774"/>
      <c r="C272" s="1777"/>
      <c r="D272" s="865"/>
      <c r="E272" s="1565"/>
      <c r="F272" s="1566"/>
      <c r="G272" s="1566"/>
      <c r="H272" s="1566"/>
      <c r="I272" s="1566"/>
      <c r="J272" s="1566"/>
      <c r="K272" s="1566"/>
      <c r="L272" s="1566"/>
      <c r="M272" s="1776"/>
      <c r="N272" s="301"/>
      <c r="O272" s="177" t="str">
        <f t="shared" si="4"/>
        <v/>
      </c>
      <c r="P272" s="99"/>
      <c r="Q272" s="389"/>
      <c r="R272" s="33"/>
      <c r="S272" s="33"/>
      <c r="T272" s="33"/>
      <c r="U272" s="33"/>
      <c r="V272" s="33"/>
      <c r="W272" s="33"/>
      <c r="X272" s="33"/>
      <c r="Y272" s="33"/>
      <c r="II272" s="41"/>
      <c r="IJ272" s="41"/>
    </row>
    <row r="273" spans="1:25" ht="24" customHeight="1">
      <c r="A273" s="216"/>
      <c r="B273" s="1774"/>
      <c r="C273" s="1777"/>
      <c r="D273" s="865"/>
      <c r="E273" s="1565"/>
      <c r="F273" s="1566"/>
      <c r="G273" s="1566"/>
      <c r="H273" s="1566"/>
      <c r="I273" s="1566"/>
      <c r="J273" s="1566"/>
      <c r="K273" s="1566"/>
      <c r="L273" s="1566"/>
      <c r="M273" s="1776"/>
      <c r="N273" s="301"/>
      <c r="O273" s="177" t="str">
        <f t="shared" si="4"/>
        <v/>
      </c>
      <c r="P273" s="99"/>
      <c r="Q273" s="389"/>
      <c r="R273" s="33"/>
      <c r="S273" s="33"/>
      <c r="T273" s="33"/>
      <c r="U273" s="33"/>
      <c r="V273" s="33"/>
      <c r="W273" s="33"/>
      <c r="X273" s="33"/>
      <c r="Y273" s="33"/>
    </row>
    <row r="274" spans="1:25" ht="24" customHeight="1">
      <c r="A274" s="216"/>
      <c r="B274" s="1774"/>
      <c r="C274" s="1775"/>
      <c r="D274" s="865"/>
      <c r="E274" s="1565"/>
      <c r="F274" s="1566"/>
      <c r="G274" s="1566"/>
      <c r="H274" s="1566"/>
      <c r="I274" s="1566"/>
      <c r="J274" s="1566"/>
      <c r="K274" s="1566"/>
      <c r="L274" s="1776"/>
      <c r="M274" s="1776"/>
      <c r="N274" s="301"/>
      <c r="O274" s="177" t="str">
        <f t="shared" si="4"/>
        <v/>
      </c>
      <c r="P274" s="99"/>
      <c r="Q274" s="389"/>
      <c r="R274" s="33"/>
      <c r="S274" s="33"/>
      <c r="T274" s="33"/>
      <c r="U274" s="33"/>
      <c r="V274" s="33"/>
      <c r="W274" s="33"/>
      <c r="X274" s="33"/>
      <c r="Y274" s="33"/>
    </row>
    <row r="275" spans="1:25" ht="24" customHeight="1">
      <c r="A275" s="216"/>
      <c r="B275" s="1774"/>
      <c r="C275" s="1775"/>
      <c r="D275" s="865"/>
      <c r="E275" s="1565"/>
      <c r="F275" s="1566"/>
      <c r="G275" s="1566"/>
      <c r="H275" s="1566"/>
      <c r="I275" s="1566"/>
      <c r="J275" s="1566"/>
      <c r="K275" s="1566"/>
      <c r="L275" s="1776"/>
      <c r="M275" s="1776"/>
      <c r="N275" s="301"/>
      <c r="O275" s="177" t="str">
        <f t="shared" si="4"/>
        <v/>
      </c>
      <c r="P275" s="99"/>
      <c r="Q275" s="389"/>
      <c r="R275" s="33"/>
      <c r="S275" s="33"/>
      <c r="T275" s="33"/>
      <c r="U275" s="33"/>
      <c r="V275" s="33"/>
      <c r="W275" s="33"/>
      <c r="X275" s="33"/>
      <c r="Y275" s="33"/>
    </row>
    <row r="276" spans="1:25" ht="24" customHeight="1">
      <c r="A276" s="216"/>
      <c r="B276" s="1774"/>
      <c r="C276" s="1775"/>
      <c r="D276" s="865"/>
      <c r="E276" s="1565"/>
      <c r="F276" s="1566"/>
      <c r="G276" s="1566"/>
      <c r="H276" s="1566"/>
      <c r="I276" s="1566"/>
      <c r="J276" s="1566"/>
      <c r="K276" s="1566"/>
      <c r="L276" s="1776"/>
      <c r="M276" s="1776"/>
      <c r="N276" s="301"/>
      <c r="O276" s="177" t="str">
        <f t="shared" si="4"/>
        <v/>
      </c>
      <c r="P276" s="99"/>
      <c r="Q276" s="389"/>
      <c r="R276" s="33"/>
      <c r="S276" s="33"/>
      <c r="T276" s="33"/>
      <c r="U276" s="33"/>
      <c r="V276" s="33"/>
      <c r="W276" s="33"/>
      <c r="X276" s="33"/>
      <c r="Y276" s="33"/>
    </row>
    <row r="277" spans="1:25" ht="24" customHeight="1">
      <c r="A277" s="216"/>
      <c r="B277" s="1774"/>
      <c r="C277" s="1775"/>
      <c r="D277" s="865"/>
      <c r="E277" s="1565"/>
      <c r="F277" s="1566"/>
      <c r="G277" s="1566"/>
      <c r="H277" s="1566"/>
      <c r="I277" s="1566"/>
      <c r="J277" s="1566"/>
      <c r="K277" s="1566"/>
      <c r="L277" s="1776"/>
      <c r="M277" s="1776"/>
      <c r="N277" s="301"/>
      <c r="O277" s="177" t="str">
        <f t="shared" si="4"/>
        <v/>
      </c>
      <c r="P277" s="99"/>
      <c r="Q277" s="389"/>
      <c r="R277" s="33"/>
      <c r="S277" s="33"/>
      <c r="T277" s="33"/>
      <c r="U277" s="33"/>
      <c r="V277" s="33"/>
      <c r="W277" s="33"/>
      <c r="X277" s="33"/>
      <c r="Y277" s="33"/>
    </row>
    <row r="278" spans="1:25" ht="24" customHeight="1">
      <c r="A278" s="216"/>
      <c r="B278" s="1774"/>
      <c r="C278" s="1775"/>
      <c r="D278" s="865"/>
      <c r="E278" s="1565"/>
      <c r="F278" s="1566"/>
      <c r="G278" s="1566"/>
      <c r="H278" s="1566"/>
      <c r="I278" s="1566"/>
      <c r="J278" s="1566"/>
      <c r="K278" s="1566"/>
      <c r="L278" s="1776"/>
      <c r="M278" s="1776"/>
      <c r="N278" s="301"/>
      <c r="O278" s="177" t="str">
        <f t="shared" si="4"/>
        <v/>
      </c>
      <c r="P278" s="99"/>
      <c r="Q278" s="389"/>
      <c r="R278" s="33"/>
      <c r="S278" s="33"/>
      <c r="T278" s="33"/>
      <c r="U278" s="33"/>
      <c r="V278" s="33"/>
      <c r="W278" s="33"/>
      <c r="X278" s="33"/>
      <c r="Y278" s="33"/>
    </row>
    <row r="279" spans="1:25" ht="24" customHeight="1">
      <c r="A279" s="216"/>
      <c r="B279" s="1774"/>
      <c r="C279" s="1775"/>
      <c r="D279" s="865"/>
      <c r="E279" s="1565"/>
      <c r="F279" s="1566"/>
      <c r="G279" s="1566"/>
      <c r="H279" s="1566"/>
      <c r="I279" s="1566"/>
      <c r="J279" s="1566"/>
      <c r="K279" s="1566"/>
      <c r="L279" s="1776"/>
      <c r="M279" s="1776"/>
      <c r="N279" s="301"/>
      <c r="O279" s="177" t="str">
        <f t="shared" si="4"/>
        <v/>
      </c>
      <c r="P279" s="99"/>
      <c r="Q279" s="389"/>
      <c r="R279" s="33"/>
      <c r="S279" s="33"/>
      <c r="T279" s="33"/>
      <c r="U279" s="33"/>
      <c r="V279" s="33"/>
      <c r="W279" s="33"/>
      <c r="X279" s="33"/>
      <c r="Y279" s="33"/>
    </row>
    <row r="280" spans="1:25" ht="24" customHeight="1">
      <c r="A280" s="216"/>
      <c r="B280" s="1774"/>
      <c r="C280" s="1775"/>
      <c r="D280" s="865"/>
      <c r="E280" s="1565"/>
      <c r="F280" s="1566"/>
      <c r="G280" s="1566"/>
      <c r="H280" s="1566"/>
      <c r="I280" s="1566"/>
      <c r="J280" s="1566"/>
      <c r="K280" s="1566"/>
      <c r="L280" s="1776"/>
      <c r="M280" s="1776"/>
      <c r="N280" s="301"/>
      <c r="O280" s="177" t="str">
        <f t="shared" si="4"/>
        <v/>
      </c>
      <c r="P280" s="99"/>
      <c r="Q280" s="389"/>
      <c r="R280" s="33"/>
      <c r="S280" s="33"/>
      <c r="T280" s="33"/>
      <c r="U280" s="33"/>
      <c r="V280" s="33"/>
      <c r="W280" s="33"/>
      <c r="X280" s="33"/>
      <c r="Y280" s="33"/>
    </row>
    <row r="281" spans="1:25" ht="24" customHeight="1">
      <c r="A281" s="216"/>
      <c r="B281" s="1774"/>
      <c r="C281" s="1777"/>
      <c r="D281" s="865"/>
      <c r="E281" s="1565"/>
      <c r="F281" s="1566"/>
      <c r="G281" s="1566"/>
      <c r="H281" s="1566"/>
      <c r="I281" s="1566"/>
      <c r="J281" s="1566"/>
      <c r="K281" s="1566"/>
      <c r="L281" s="1566"/>
      <c r="M281" s="1776"/>
      <c r="N281" s="301"/>
      <c r="O281" s="177" t="str">
        <f t="shared" si="4"/>
        <v/>
      </c>
      <c r="P281" s="99"/>
      <c r="Q281" s="389"/>
      <c r="R281" s="33"/>
      <c r="S281" s="33"/>
      <c r="T281" s="33"/>
      <c r="U281" s="33"/>
      <c r="V281" s="33"/>
      <c r="W281" s="33"/>
      <c r="X281" s="33"/>
      <c r="Y281" s="33"/>
    </row>
    <row r="282" spans="1:25" ht="24" customHeight="1">
      <c r="A282" s="216"/>
      <c r="B282" s="1774"/>
      <c r="C282" s="1777"/>
      <c r="D282" s="865"/>
      <c r="E282" s="1565"/>
      <c r="F282" s="1566"/>
      <c r="G282" s="1566"/>
      <c r="H282" s="1566"/>
      <c r="I282" s="1566"/>
      <c r="J282" s="1566"/>
      <c r="K282" s="1566"/>
      <c r="L282" s="1566"/>
      <c r="M282" s="1776"/>
      <c r="N282" s="301"/>
      <c r="O282" s="177" t="str">
        <f t="shared" si="4"/>
        <v/>
      </c>
      <c r="P282" s="99"/>
      <c r="Q282" s="389"/>
      <c r="R282" s="33"/>
      <c r="S282" s="33"/>
      <c r="T282" s="33"/>
      <c r="U282" s="33"/>
      <c r="V282" s="33"/>
      <c r="W282" s="33"/>
      <c r="X282" s="33"/>
      <c r="Y282" s="33"/>
    </row>
    <row r="283" spans="1:25" s="42" customFormat="1" ht="6" customHeight="1">
      <c r="A283" s="363"/>
      <c r="B283" s="59"/>
      <c r="C283" s="867"/>
      <c r="D283" s="867"/>
      <c r="E283" s="867"/>
      <c r="F283" s="868"/>
      <c r="G283" s="868"/>
      <c r="H283" s="868"/>
      <c r="I283" s="868"/>
      <c r="J283" s="868"/>
      <c r="K283" s="868"/>
      <c r="L283" s="868"/>
      <c r="M283" s="92"/>
      <c r="N283" s="94"/>
      <c r="O283" s="23"/>
      <c r="P283" s="258"/>
      <c r="Q283" s="390"/>
      <c r="R283" s="34"/>
      <c r="S283" s="34"/>
      <c r="T283" s="34"/>
      <c r="U283" s="34"/>
      <c r="V283" s="34"/>
      <c r="W283" s="34"/>
      <c r="X283" s="34"/>
      <c r="Y283" s="34"/>
    </row>
    <row r="284" spans="1:25" s="38" customFormat="1" ht="21.75" customHeight="1">
      <c r="A284" s="370"/>
      <c r="B284" s="560" t="s">
        <v>56</v>
      </c>
      <c r="C284" s="869"/>
      <c r="D284" s="869"/>
      <c r="E284" s="869"/>
      <c r="F284" s="869"/>
      <c r="G284" s="869"/>
      <c r="H284" s="869"/>
      <c r="I284" s="869"/>
      <c r="J284" s="869"/>
      <c r="K284" s="869"/>
      <c r="L284" s="869"/>
      <c r="M284" s="561"/>
      <c r="N284" s="561"/>
      <c r="O284" s="561"/>
      <c r="P284" s="406"/>
      <c r="Q284" s="391"/>
      <c r="R284" s="37"/>
      <c r="S284" s="37"/>
      <c r="T284" s="37"/>
      <c r="U284" s="37"/>
      <c r="V284" s="37"/>
      <c r="W284" s="37"/>
      <c r="X284" s="37"/>
      <c r="Y284" s="37"/>
    </row>
    <row r="285" spans="1:25" ht="12.75" customHeight="1">
      <c r="A285" s="363"/>
      <c r="B285" s="564" t="str">
        <f>B224</f>
        <v>FAPESP,  SETEMBRO DE 2015</v>
      </c>
      <c r="C285" s="845"/>
      <c r="D285" s="845"/>
      <c r="E285" s="845"/>
      <c r="F285" s="845"/>
      <c r="G285" s="845"/>
      <c r="H285" s="845"/>
      <c r="I285" s="845"/>
      <c r="J285" s="845"/>
      <c r="K285" s="845"/>
      <c r="L285" s="845"/>
      <c r="M285" s="429"/>
      <c r="N285" s="429"/>
      <c r="O285" s="1723">
        <v>1</v>
      </c>
      <c r="P285" s="1723"/>
      <c r="Q285" s="373"/>
      <c r="R285" s="33"/>
      <c r="S285" s="33"/>
      <c r="T285" s="33"/>
      <c r="U285" s="33"/>
      <c r="V285" s="33"/>
      <c r="W285" s="33"/>
      <c r="X285" s="33"/>
      <c r="Y285" s="33"/>
    </row>
    <row r="286" spans="1:25" ht="18">
      <c r="A286" s="363"/>
      <c r="B286" s="310" t="str">
        <f>B230</f>
        <v>5- SERVIÇOS DE TERCEIROS NO BRASIL</v>
      </c>
      <c r="C286" s="890"/>
      <c r="D286" s="890"/>
      <c r="E286" s="890"/>
      <c r="F286" s="890"/>
      <c r="G286" s="890"/>
      <c r="H286" s="890"/>
      <c r="I286" s="890"/>
      <c r="J286" s="890"/>
      <c r="K286" s="890"/>
      <c r="L286" s="890"/>
      <c r="M286" s="104"/>
      <c r="N286" s="104"/>
      <c r="O286" s="104"/>
      <c r="P286" s="104"/>
      <c r="Q286" s="341"/>
      <c r="R286" s="33"/>
      <c r="S286" s="33"/>
      <c r="T286" s="33"/>
      <c r="U286" s="33"/>
      <c r="V286" s="33"/>
      <c r="W286" s="33"/>
      <c r="X286" s="33"/>
      <c r="Y286" s="33"/>
    </row>
    <row r="287" spans="1:25" s="314" customFormat="1" ht="15.75" customHeight="1">
      <c r="A287" s="363"/>
      <c r="B287" s="1633" t="s">
        <v>12</v>
      </c>
      <c r="C287" s="1778"/>
      <c r="D287" s="1644" t="s">
        <v>55</v>
      </c>
      <c r="E287" s="1730" t="s">
        <v>8</v>
      </c>
      <c r="F287" s="1782"/>
      <c r="G287" s="1782"/>
      <c r="H287" s="1782"/>
      <c r="I287" s="1782"/>
      <c r="J287" s="1782"/>
      <c r="K287" s="1782"/>
      <c r="L287" s="1782"/>
      <c r="M287" s="1782"/>
      <c r="N287" s="1644" t="s">
        <v>3</v>
      </c>
      <c r="O287" s="1785" t="s">
        <v>4</v>
      </c>
      <c r="P287" s="1644" t="s">
        <v>2</v>
      </c>
      <c r="Q287" s="209"/>
      <c r="R287" s="555"/>
      <c r="S287" s="555"/>
      <c r="T287" s="555"/>
      <c r="U287" s="555"/>
      <c r="V287" s="555"/>
      <c r="W287" s="555"/>
      <c r="X287" s="555"/>
      <c r="Y287" s="555"/>
    </row>
    <row r="288" spans="1:25" s="55" customFormat="1" ht="14.25" customHeight="1">
      <c r="A288" s="370"/>
      <c r="B288" s="1779"/>
      <c r="C288" s="1780"/>
      <c r="D288" s="1781"/>
      <c r="E288" s="1783"/>
      <c r="F288" s="1784"/>
      <c r="G288" s="1784"/>
      <c r="H288" s="1784"/>
      <c r="I288" s="1784"/>
      <c r="J288" s="1784"/>
      <c r="K288" s="1784"/>
      <c r="L288" s="1784"/>
      <c r="M288" s="1784"/>
      <c r="N288" s="1781"/>
      <c r="O288" s="1786"/>
      <c r="P288" s="1781"/>
      <c r="Q288" s="210"/>
      <c r="R288" s="54"/>
      <c r="S288" s="54"/>
      <c r="T288" s="54"/>
      <c r="U288" s="54"/>
      <c r="V288" s="54"/>
      <c r="W288" s="54"/>
      <c r="X288" s="54"/>
      <c r="Y288" s="54"/>
    </row>
    <row r="289" spans="1:244" ht="24" customHeight="1">
      <c r="A289" s="216"/>
      <c r="B289" s="1774"/>
      <c r="C289" s="1777"/>
      <c r="D289" s="865"/>
      <c r="E289" s="1565"/>
      <c r="F289" s="1566"/>
      <c r="G289" s="1566"/>
      <c r="H289" s="1566"/>
      <c r="I289" s="1566"/>
      <c r="J289" s="1566"/>
      <c r="K289" s="1566"/>
      <c r="L289" s="1566"/>
      <c r="M289" s="1776"/>
      <c r="N289" s="301"/>
      <c r="O289" s="177" t="str">
        <f t="shared" ref="O289:O336" si="5">IF(N289*D289=0,"",N289*D289)</f>
        <v/>
      </c>
      <c r="P289" s="99"/>
      <c r="Q289" s="389"/>
      <c r="R289" s="33"/>
      <c r="S289" s="33"/>
      <c r="T289" s="33"/>
      <c r="U289" s="33"/>
      <c r="V289" s="33"/>
      <c r="W289" s="33"/>
      <c r="X289" s="33"/>
      <c r="Y289" s="33"/>
      <c r="II289" s="40"/>
      <c r="IJ289" s="41"/>
    </row>
    <row r="290" spans="1:244" ht="24" customHeight="1">
      <c r="A290" s="216"/>
      <c r="B290" s="1774"/>
      <c r="C290" s="1777"/>
      <c r="D290" s="865"/>
      <c r="E290" s="1565"/>
      <c r="F290" s="1566"/>
      <c r="G290" s="1566"/>
      <c r="H290" s="1566"/>
      <c r="I290" s="1566"/>
      <c r="J290" s="1566"/>
      <c r="K290" s="1566"/>
      <c r="L290" s="1566"/>
      <c r="M290" s="1776"/>
      <c r="N290" s="301"/>
      <c r="O290" s="177" t="str">
        <f t="shared" si="5"/>
        <v/>
      </c>
      <c r="P290" s="99"/>
      <c r="Q290" s="389"/>
      <c r="R290" s="33"/>
      <c r="S290" s="33"/>
      <c r="T290" s="33"/>
      <c r="U290" s="33"/>
      <c r="V290" s="33"/>
      <c r="W290" s="33"/>
      <c r="X290" s="33"/>
      <c r="Y290" s="33"/>
    </row>
    <row r="291" spans="1:244" ht="24" customHeight="1">
      <c r="A291" s="216"/>
      <c r="B291" s="1774"/>
      <c r="C291" s="1777"/>
      <c r="D291" s="865"/>
      <c r="E291" s="1565"/>
      <c r="F291" s="1566"/>
      <c r="G291" s="1566"/>
      <c r="H291" s="1566"/>
      <c r="I291" s="1566"/>
      <c r="J291" s="1566"/>
      <c r="K291" s="1566"/>
      <c r="L291" s="1566"/>
      <c r="M291" s="1776"/>
      <c r="N291" s="301"/>
      <c r="O291" s="177" t="str">
        <f t="shared" si="5"/>
        <v/>
      </c>
      <c r="P291" s="99"/>
      <c r="Q291" s="389"/>
      <c r="R291" s="33"/>
      <c r="S291" s="33"/>
      <c r="T291" s="33"/>
      <c r="U291" s="33"/>
      <c r="V291" s="33"/>
      <c r="W291" s="33"/>
      <c r="X291" s="33"/>
      <c r="Y291" s="33"/>
    </row>
    <row r="292" spans="1:244" ht="24" customHeight="1">
      <c r="A292" s="216"/>
      <c r="B292" s="1774"/>
      <c r="C292" s="1777"/>
      <c r="D292" s="865"/>
      <c r="E292" s="1565"/>
      <c r="F292" s="1566"/>
      <c r="G292" s="1566"/>
      <c r="H292" s="1566"/>
      <c r="I292" s="1566"/>
      <c r="J292" s="1566"/>
      <c r="K292" s="1566"/>
      <c r="L292" s="1566"/>
      <c r="M292" s="1776"/>
      <c r="N292" s="301"/>
      <c r="O292" s="177" t="str">
        <f t="shared" si="5"/>
        <v/>
      </c>
      <c r="P292" s="99"/>
      <c r="Q292" s="389"/>
      <c r="R292" s="33"/>
      <c r="S292" s="33"/>
      <c r="T292" s="33"/>
      <c r="U292" s="33"/>
      <c r="V292" s="33"/>
      <c r="W292" s="33"/>
      <c r="X292" s="33"/>
      <c r="Y292" s="33"/>
    </row>
    <row r="293" spans="1:244" ht="24" customHeight="1">
      <c r="A293" s="216"/>
      <c r="B293" s="1774"/>
      <c r="C293" s="1777"/>
      <c r="D293" s="865"/>
      <c r="E293" s="1565"/>
      <c r="F293" s="1566"/>
      <c r="G293" s="1566"/>
      <c r="H293" s="1566"/>
      <c r="I293" s="1566"/>
      <c r="J293" s="1566"/>
      <c r="K293" s="1566"/>
      <c r="L293" s="1566"/>
      <c r="M293" s="1776"/>
      <c r="N293" s="301"/>
      <c r="O293" s="177" t="str">
        <f t="shared" si="5"/>
        <v/>
      </c>
      <c r="P293" s="99"/>
      <c r="Q293" s="389"/>
      <c r="R293" s="33"/>
      <c r="S293" s="33"/>
      <c r="T293" s="33"/>
      <c r="U293" s="33"/>
      <c r="V293" s="33"/>
      <c r="W293" s="33"/>
      <c r="X293" s="33"/>
      <c r="Y293" s="33"/>
      <c r="II293" s="41"/>
      <c r="IJ293" s="41"/>
    </row>
    <row r="294" spans="1:244" ht="24" customHeight="1">
      <c r="A294" s="216"/>
      <c r="B294" s="1774"/>
      <c r="C294" s="1777"/>
      <c r="D294" s="865"/>
      <c r="E294" s="1565"/>
      <c r="F294" s="1566"/>
      <c r="G294" s="1566"/>
      <c r="H294" s="1566"/>
      <c r="I294" s="1566"/>
      <c r="J294" s="1566"/>
      <c r="K294" s="1566"/>
      <c r="L294" s="1566"/>
      <c r="M294" s="1776"/>
      <c r="N294" s="301"/>
      <c r="O294" s="177" t="str">
        <f t="shared" si="5"/>
        <v/>
      </c>
      <c r="P294" s="99"/>
      <c r="Q294" s="389"/>
      <c r="R294" s="33"/>
      <c r="S294" s="33"/>
      <c r="T294" s="33"/>
      <c r="U294" s="33"/>
      <c r="V294" s="33"/>
      <c r="W294" s="33"/>
      <c r="X294" s="33"/>
      <c r="Y294" s="33"/>
    </row>
    <row r="295" spans="1:244" ht="24" customHeight="1">
      <c r="A295" s="216"/>
      <c r="B295" s="1774"/>
      <c r="C295" s="1777"/>
      <c r="D295" s="865"/>
      <c r="E295" s="1565"/>
      <c r="F295" s="1566"/>
      <c r="G295" s="1566"/>
      <c r="H295" s="1566"/>
      <c r="I295" s="1566"/>
      <c r="J295" s="1566"/>
      <c r="K295" s="1566"/>
      <c r="L295" s="1566"/>
      <c r="M295" s="1776"/>
      <c r="N295" s="301"/>
      <c r="O295" s="177" t="str">
        <f t="shared" si="5"/>
        <v/>
      </c>
      <c r="P295" s="99"/>
      <c r="Q295" s="389"/>
      <c r="R295" s="33"/>
      <c r="S295" s="33"/>
      <c r="T295" s="33"/>
      <c r="U295" s="33"/>
      <c r="V295" s="33"/>
      <c r="W295" s="33"/>
      <c r="X295" s="33"/>
      <c r="Y295" s="33"/>
    </row>
    <row r="296" spans="1:244" ht="24" customHeight="1">
      <c r="A296" s="216"/>
      <c r="B296" s="1774"/>
      <c r="C296" s="1777"/>
      <c r="D296" s="865"/>
      <c r="E296" s="1565"/>
      <c r="F296" s="1566"/>
      <c r="G296" s="1566"/>
      <c r="H296" s="1566"/>
      <c r="I296" s="1566"/>
      <c r="J296" s="1566"/>
      <c r="K296" s="1566"/>
      <c r="L296" s="1566"/>
      <c r="M296" s="1776"/>
      <c r="N296" s="301"/>
      <c r="O296" s="177" t="str">
        <f t="shared" si="5"/>
        <v/>
      </c>
      <c r="P296" s="99"/>
      <c r="Q296" s="389"/>
      <c r="R296" s="33"/>
      <c r="S296" s="33"/>
      <c r="T296" s="33"/>
      <c r="U296" s="33"/>
      <c r="V296" s="33"/>
      <c r="W296" s="33"/>
      <c r="X296" s="33"/>
      <c r="Y296" s="33"/>
    </row>
    <row r="297" spans="1:244" ht="24" customHeight="1">
      <c r="A297" s="216"/>
      <c r="B297" s="1774"/>
      <c r="C297" s="1777"/>
      <c r="D297" s="865"/>
      <c r="E297" s="1565"/>
      <c r="F297" s="1566"/>
      <c r="G297" s="1566"/>
      <c r="H297" s="1566"/>
      <c r="I297" s="1566"/>
      <c r="J297" s="1566"/>
      <c r="K297" s="1566"/>
      <c r="L297" s="1566"/>
      <c r="M297" s="1776"/>
      <c r="N297" s="301"/>
      <c r="O297" s="177" t="str">
        <f t="shared" si="5"/>
        <v/>
      </c>
      <c r="P297" s="99"/>
      <c r="Q297" s="389"/>
      <c r="R297" s="33"/>
      <c r="S297" s="33"/>
      <c r="T297" s="33"/>
      <c r="U297" s="33"/>
      <c r="V297" s="33"/>
      <c r="W297" s="33"/>
      <c r="X297" s="33"/>
      <c r="Y297" s="33"/>
    </row>
    <row r="298" spans="1:244" ht="24" customHeight="1">
      <c r="A298" s="216"/>
      <c r="B298" s="1774"/>
      <c r="C298" s="1777"/>
      <c r="D298" s="865"/>
      <c r="E298" s="1565"/>
      <c r="F298" s="1566"/>
      <c r="G298" s="1566"/>
      <c r="H298" s="1566"/>
      <c r="I298" s="1566"/>
      <c r="J298" s="1566"/>
      <c r="K298" s="1566"/>
      <c r="L298" s="1566"/>
      <c r="M298" s="1776"/>
      <c r="N298" s="301"/>
      <c r="O298" s="177" t="str">
        <f t="shared" si="5"/>
        <v/>
      </c>
      <c r="P298" s="99"/>
      <c r="Q298" s="389"/>
      <c r="R298" s="33"/>
      <c r="S298" s="33"/>
      <c r="T298" s="33"/>
      <c r="U298" s="33"/>
      <c r="V298" s="33"/>
      <c r="W298" s="33"/>
      <c r="X298" s="33"/>
      <c r="Y298" s="33"/>
    </row>
    <row r="299" spans="1:244" ht="24" customHeight="1">
      <c r="A299" s="216"/>
      <c r="B299" s="1774"/>
      <c r="C299" s="1777"/>
      <c r="D299" s="865"/>
      <c r="E299" s="1565"/>
      <c r="F299" s="1566"/>
      <c r="G299" s="1566"/>
      <c r="H299" s="1566"/>
      <c r="I299" s="1566"/>
      <c r="J299" s="1566"/>
      <c r="K299" s="1566"/>
      <c r="L299" s="1566"/>
      <c r="M299" s="1776"/>
      <c r="N299" s="301"/>
      <c r="O299" s="177" t="str">
        <f t="shared" si="5"/>
        <v/>
      </c>
      <c r="P299" s="99"/>
      <c r="Q299" s="389"/>
      <c r="R299" s="33"/>
      <c r="S299" s="33"/>
      <c r="T299" s="33"/>
      <c r="U299" s="33"/>
      <c r="V299" s="33"/>
      <c r="W299" s="33"/>
      <c r="X299" s="33"/>
      <c r="Y299" s="33"/>
    </row>
    <row r="300" spans="1:244" ht="24" customHeight="1">
      <c r="A300" s="216"/>
      <c r="B300" s="1774"/>
      <c r="C300" s="1777"/>
      <c r="D300" s="865"/>
      <c r="E300" s="1565"/>
      <c r="F300" s="1566"/>
      <c r="G300" s="1566"/>
      <c r="H300" s="1566"/>
      <c r="I300" s="1566"/>
      <c r="J300" s="1566"/>
      <c r="K300" s="1566"/>
      <c r="L300" s="1566"/>
      <c r="M300" s="1776"/>
      <c r="N300" s="301"/>
      <c r="O300" s="177" t="str">
        <f t="shared" si="5"/>
        <v/>
      </c>
      <c r="P300" s="99"/>
      <c r="Q300" s="389"/>
      <c r="R300" s="33"/>
      <c r="S300" s="33"/>
      <c r="T300" s="33"/>
      <c r="U300" s="33"/>
      <c r="V300" s="33"/>
      <c r="W300" s="33"/>
      <c r="X300" s="33"/>
      <c r="Y300" s="33"/>
    </row>
    <row r="301" spans="1:244" ht="24" customHeight="1">
      <c r="A301" s="216"/>
      <c r="B301" s="1774"/>
      <c r="C301" s="1777"/>
      <c r="D301" s="865"/>
      <c r="E301" s="1565"/>
      <c r="F301" s="1566"/>
      <c r="G301" s="1566"/>
      <c r="H301" s="1566"/>
      <c r="I301" s="1566"/>
      <c r="J301" s="1566"/>
      <c r="K301" s="1566"/>
      <c r="L301" s="1566"/>
      <c r="M301" s="1776"/>
      <c r="N301" s="301"/>
      <c r="O301" s="177" t="str">
        <f t="shared" si="5"/>
        <v/>
      </c>
      <c r="P301" s="99"/>
      <c r="Q301" s="389"/>
      <c r="R301" s="33"/>
      <c r="S301" s="33"/>
      <c r="T301" s="33"/>
      <c r="U301" s="33"/>
      <c r="V301" s="33"/>
      <c r="W301" s="33"/>
      <c r="X301" s="33"/>
      <c r="Y301" s="33"/>
    </row>
    <row r="302" spans="1:244" ht="24" customHeight="1">
      <c r="A302" s="216"/>
      <c r="B302" s="1774"/>
      <c r="C302" s="1777"/>
      <c r="D302" s="865"/>
      <c r="E302" s="1565"/>
      <c r="F302" s="1566"/>
      <c r="G302" s="1566"/>
      <c r="H302" s="1566"/>
      <c r="I302" s="1566"/>
      <c r="J302" s="1566"/>
      <c r="K302" s="1566"/>
      <c r="L302" s="1566"/>
      <c r="M302" s="1776"/>
      <c r="N302" s="301"/>
      <c r="O302" s="177" t="str">
        <f t="shared" si="5"/>
        <v/>
      </c>
      <c r="P302" s="99"/>
      <c r="Q302" s="389"/>
      <c r="R302" s="33"/>
      <c r="S302" s="33"/>
      <c r="T302" s="33"/>
      <c r="U302" s="33"/>
      <c r="V302" s="33"/>
      <c r="W302" s="33"/>
      <c r="X302" s="33"/>
      <c r="Y302" s="33"/>
      <c r="II302" s="40"/>
      <c r="IJ302" s="41"/>
    </row>
    <row r="303" spans="1:244" ht="24" customHeight="1">
      <c r="A303" s="216"/>
      <c r="B303" s="1774"/>
      <c r="C303" s="1777"/>
      <c r="D303" s="865"/>
      <c r="E303" s="1565"/>
      <c r="F303" s="1566"/>
      <c r="G303" s="1566"/>
      <c r="H303" s="1566"/>
      <c r="I303" s="1566"/>
      <c r="J303" s="1566"/>
      <c r="K303" s="1566"/>
      <c r="L303" s="1566"/>
      <c r="M303" s="1776"/>
      <c r="N303" s="301"/>
      <c r="O303" s="177" t="str">
        <f t="shared" si="5"/>
        <v/>
      </c>
      <c r="P303" s="99"/>
      <c r="Q303" s="389"/>
      <c r="R303" s="33"/>
      <c r="S303" s="33"/>
      <c r="T303" s="33"/>
      <c r="U303" s="33"/>
      <c r="V303" s="33"/>
      <c r="W303" s="33"/>
      <c r="X303" s="33"/>
      <c r="Y303" s="33"/>
      <c r="II303" s="40"/>
      <c r="IJ303" s="41"/>
    </row>
    <row r="304" spans="1:244" ht="24" customHeight="1">
      <c r="A304" s="216"/>
      <c r="B304" s="1774"/>
      <c r="C304" s="1777"/>
      <c r="D304" s="865"/>
      <c r="E304" s="1565"/>
      <c r="F304" s="1566"/>
      <c r="G304" s="1566"/>
      <c r="H304" s="1566"/>
      <c r="I304" s="1566"/>
      <c r="J304" s="1566"/>
      <c r="K304" s="1566"/>
      <c r="L304" s="1566"/>
      <c r="M304" s="1776"/>
      <c r="N304" s="301"/>
      <c r="O304" s="177" t="str">
        <f t="shared" si="5"/>
        <v/>
      </c>
      <c r="P304" s="99"/>
      <c r="Q304" s="389"/>
      <c r="R304" s="33"/>
      <c r="S304" s="33"/>
      <c r="T304" s="33"/>
      <c r="U304" s="33"/>
      <c r="V304" s="33"/>
      <c r="W304" s="33"/>
      <c r="X304" s="33"/>
      <c r="Y304" s="33"/>
    </row>
    <row r="305" spans="1:244" ht="24" customHeight="1">
      <c r="A305" s="216"/>
      <c r="B305" s="1774"/>
      <c r="C305" s="1777"/>
      <c r="D305" s="865"/>
      <c r="E305" s="1565"/>
      <c r="F305" s="1566"/>
      <c r="G305" s="1566"/>
      <c r="H305" s="1566"/>
      <c r="I305" s="1566"/>
      <c r="J305" s="1566"/>
      <c r="K305" s="1566"/>
      <c r="L305" s="1566"/>
      <c r="M305" s="1776"/>
      <c r="N305" s="301"/>
      <c r="O305" s="177" t="str">
        <f t="shared" si="5"/>
        <v/>
      </c>
      <c r="P305" s="99"/>
      <c r="Q305" s="389"/>
      <c r="R305" s="33"/>
      <c r="S305" s="33"/>
      <c r="T305" s="33"/>
      <c r="U305" s="33"/>
      <c r="V305" s="33"/>
      <c r="W305" s="33"/>
      <c r="X305" s="33"/>
      <c r="Y305" s="33"/>
    </row>
    <row r="306" spans="1:244" ht="24" customHeight="1">
      <c r="A306" s="216"/>
      <c r="B306" s="1774"/>
      <c r="C306" s="1777"/>
      <c r="D306" s="865"/>
      <c r="E306" s="1565"/>
      <c r="F306" s="1566"/>
      <c r="G306" s="1566"/>
      <c r="H306" s="1566"/>
      <c r="I306" s="1566"/>
      <c r="J306" s="1566"/>
      <c r="K306" s="1566"/>
      <c r="L306" s="1566"/>
      <c r="M306" s="1776"/>
      <c r="N306" s="301"/>
      <c r="O306" s="177" t="str">
        <f t="shared" si="5"/>
        <v/>
      </c>
      <c r="P306" s="99"/>
      <c r="Q306" s="389"/>
      <c r="R306" s="33"/>
      <c r="S306" s="33"/>
      <c r="T306" s="33"/>
      <c r="U306" s="33"/>
      <c r="V306" s="33"/>
      <c r="W306" s="33"/>
      <c r="X306" s="33"/>
      <c r="Y306" s="33"/>
    </row>
    <row r="307" spans="1:244" ht="24" customHeight="1">
      <c r="A307" s="216"/>
      <c r="B307" s="1774"/>
      <c r="C307" s="1777"/>
      <c r="D307" s="865"/>
      <c r="E307" s="1565"/>
      <c r="F307" s="1566"/>
      <c r="G307" s="1566"/>
      <c r="H307" s="1566"/>
      <c r="I307" s="1566"/>
      <c r="J307" s="1566"/>
      <c r="K307" s="1566"/>
      <c r="L307" s="1566"/>
      <c r="M307" s="1776"/>
      <c r="N307" s="301"/>
      <c r="O307" s="177" t="str">
        <f t="shared" si="5"/>
        <v/>
      </c>
      <c r="P307" s="99"/>
      <c r="Q307" s="389"/>
      <c r="R307" s="33"/>
      <c r="S307" s="33"/>
      <c r="T307" s="33"/>
      <c r="U307" s="33"/>
      <c r="V307" s="33"/>
      <c r="W307" s="33"/>
      <c r="X307" s="33"/>
      <c r="Y307" s="33"/>
    </row>
    <row r="308" spans="1:244" ht="24" customHeight="1">
      <c r="A308" s="216"/>
      <c r="B308" s="1774"/>
      <c r="C308" s="1777"/>
      <c r="D308" s="865"/>
      <c r="E308" s="1565"/>
      <c r="F308" s="1566"/>
      <c r="G308" s="1566"/>
      <c r="H308" s="1566"/>
      <c r="I308" s="1566"/>
      <c r="J308" s="1566"/>
      <c r="K308" s="1566"/>
      <c r="L308" s="1566"/>
      <c r="M308" s="1776"/>
      <c r="N308" s="301"/>
      <c r="O308" s="177" t="str">
        <f t="shared" si="5"/>
        <v/>
      </c>
      <c r="P308" s="99"/>
      <c r="Q308" s="389"/>
      <c r="R308" s="33"/>
      <c r="S308" s="33"/>
      <c r="T308" s="33"/>
      <c r="U308" s="33"/>
      <c r="V308" s="33"/>
      <c r="W308" s="33"/>
      <c r="X308" s="33"/>
      <c r="Y308" s="33"/>
      <c r="II308" s="41"/>
      <c r="IJ308" s="41"/>
    </row>
    <row r="309" spans="1:244" ht="24" customHeight="1">
      <c r="A309" s="216"/>
      <c r="B309" s="1774"/>
      <c r="C309" s="1777"/>
      <c r="D309" s="865"/>
      <c r="E309" s="1565"/>
      <c r="F309" s="1566"/>
      <c r="G309" s="1566"/>
      <c r="H309" s="1566"/>
      <c r="I309" s="1566"/>
      <c r="J309" s="1566"/>
      <c r="K309" s="1566"/>
      <c r="L309" s="1566"/>
      <c r="M309" s="1776"/>
      <c r="N309" s="301"/>
      <c r="O309" s="177" t="str">
        <f t="shared" si="5"/>
        <v/>
      </c>
      <c r="P309" s="99"/>
      <c r="Q309" s="389"/>
      <c r="R309" s="33"/>
      <c r="S309" s="33"/>
      <c r="T309" s="33"/>
      <c r="U309" s="33"/>
      <c r="V309" s="33"/>
      <c r="W309" s="33"/>
      <c r="X309" s="33"/>
      <c r="Y309" s="33"/>
    </row>
    <row r="310" spans="1:244" ht="24" customHeight="1">
      <c r="A310" s="216"/>
      <c r="B310" s="1774"/>
      <c r="C310" s="1777"/>
      <c r="D310" s="865"/>
      <c r="E310" s="1565"/>
      <c r="F310" s="1566"/>
      <c r="G310" s="1566"/>
      <c r="H310" s="1566"/>
      <c r="I310" s="1566"/>
      <c r="J310" s="1566"/>
      <c r="K310" s="1566"/>
      <c r="L310" s="1566"/>
      <c r="M310" s="1776"/>
      <c r="N310" s="301"/>
      <c r="O310" s="177" t="str">
        <f t="shared" si="5"/>
        <v/>
      </c>
      <c r="P310" s="99"/>
      <c r="Q310" s="389"/>
      <c r="R310" s="33"/>
      <c r="S310" s="33"/>
      <c r="T310" s="33"/>
      <c r="U310" s="33"/>
      <c r="V310" s="33"/>
      <c r="W310" s="33"/>
      <c r="X310" s="33"/>
      <c r="Y310" s="33"/>
    </row>
    <row r="311" spans="1:244" ht="24" customHeight="1">
      <c r="A311" s="216"/>
      <c r="B311" s="1774"/>
      <c r="C311" s="1777"/>
      <c r="D311" s="865"/>
      <c r="E311" s="1565"/>
      <c r="F311" s="1566"/>
      <c r="G311" s="1566"/>
      <c r="H311" s="1566"/>
      <c r="I311" s="1566"/>
      <c r="J311" s="1566"/>
      <c r="K311" s="1566"/>
      <c r="L311" s="1566"/>
      <c r="M311" s="1776"/>
      <c r="N311" s="301"/>
      <c r="O311" s="177" t="str">
        <f t="shared" si="5"/>
        <v/>
      </c>
      <c r="P311" s="99"/>
      <c r="Q311" s="389"/>
      <c r="R311" s="33"/>
      <c r="S311" s="33"/>
      <c r="T311" s="33"/>
      <c r="U311" s="33"/>
      <c r="V311" s="33"/>
      <c r="W311" s="33"/>
      <c r="X311" s="33"/>
      <c r="Y311" s="33"/>
      <c r="II311" s="41"/>
      <c r="IJ311" s="41"/>
    </row>
    <row r="312" spans="1:244" ht="24" customHeight="1">
      <c r="A312" s="216"/>
      <c r="B312" s="1774"/>
      <c r="C312" s="1777"/>
      <c r="D312" s="865"/>
      <c r="E312" s="1565"/>
      <c r="F312" s="1566"/>
      <c r="G312" s="1566"/>
      <c r="H312" s="1566"/>
      <c r="I312" s="1566"/>
      <c r="J312" s="1566"/>
      <c r="K312" s="1566"/>
      <c r="L312" s="1566"/>
      <c r="M312" s="1776"/>
      <c r="N312" s="301"/>
      <c r="O312" s="177" t="str">
        <f t="shared" si="5"/>
        <v/>
      </c>
      <c r="P312" s="99"/>
      <c r="Q312" s="389"/>
      <c r="R312" s="33"/>
      <c r="S312" s="33"/>
      <c r="T312" s="33"/>
      <c r="U312" s="33"/>
      <c r="V312" s="33"/>
      <c r="W312" s="33"/>
      <c r="X312" s="33"/>
      <c r="Y312" s="33"/>
    </row>
    <row r="313" spans="1:244" ht="24" customHeight="1">
      <c r="A313" s="216"/>
      <c r="B313" s="1774"/>
      <c r="C313" s="1777"/>
      <c r="D313" s="865"/>
      <c r="E313" s="1565"/>
      <c r="F313" s="1566"/>
      <c r="G313" s="1566"/>
      <c r="H313" s="1566"/>
      <c r="I313" s="1566"/>
      <c r="J313" s="1566"/>
      <c r="K313" s="1566"/>
      <c r="L313" s="1566"/>
      <c r="M313" s="1776"/>
      <c r="N313" s="301"/>
      <c r="O313" s="177" t="str">
        <f t="shared" si="5"/>
        <v/>
      </c>
      <c r="P313" s="99"/>
      <c r="Q313" s="389"/>
      <c r="R313" s="33"/>
      <c r="S313" s="33"/>
      <c r="T313" s="33"/>
      <c r="U313" s="33"/>
      <c r="V313" s="33"/>
      <c r="W313" s="33"/>
      <c r="X313" s="33"/>
      <c r="Y313" s="33"/>
    </row>
    <row r="314" spans="1:244" ht="24" customHeight="1">
      <c r="A314" s="216"/>
      <c r="B314" s="1774"/>
      <c r="C314" s="1777"/>
      <c r="D314" s="865"/>
      <c r="E314" s="1565"/>
      <c r="F314" s="1566"/>
      <c r="G314" s="1566"/>
      <c r="H314" s="1566"/>
      <c r="I314" s="1566"/>
      <c r="J314" s="1566"/>
      <c r="K314" s="1566"/>
      <c r="L314" s="1566"/>
      <c r="M314" s="1776"/>
      <c r="N314" s="301"/>
      <c r="O314" s="177" t="str">
        <f t="shared" si="5"/>
        <v/>
      </c>
      <c r="P314" s="99"/>
      <c r="Q314" s="389"/>
      <c r="R314" s="33"/>
      <c r="S314" s="33"/>
      <c r="T314" s="33"/>
      <c r="U314" s="33"/>
      <c r="V314" s="33"/>
      <c r="W314" s="33"/>
      <c r="X314" s="33"/>
      <c r="Y314" s="33"/>
    </row>
    <row r="315" spans="1:244" ht="24" customHeight="1">
      <c r="A315" s="216"/>
      <c r="B315" s="1774"/>
      <c r="C315" s="1777"/>
      <c r="D315" s="865"/>
      <c r="E315" s="1565"/>
      <c r="F315" s="1566"/>
      <c r="G315" s="1566"/>
      <c r="H315" s="1566"/>
      <c r="I315" s="1566"/>
      <c r="J315" s="1566"/>
      <c r="K315" s="1566"/>
      <c r="L315" s="1566"/>
      <c r="M315" s="1776"/>
      <c r="N315" s="301"/>
      <c r="O315" s="177" t="str">
        <f t="shared" si="5"/>
        <v/>
      </c>
      <c r="P315" s="99"/>
      <c r="Q315" s="389"/>
      <c r="R315" s="33"/>
      <c r="S315" s="33"/>
      <c r="T315" s="33"/>
      <c r="U315" s="33"/>
      <c r="V315" s="33"/>
      <c r="W315" s="33"/>
      <c r="X315" s="33"/>
      <c r="Y315" s="33"/>
    </row>
    <row r="316" spans="1:244" ht="24" customHeight="1">
      <c r="A316" s="216"/>
      <c r="B316" s="1774"/>
      <c r="C316" s="1777"/>
      <c r="D316" s="865"/>
      <c r="E316" s="1565"/>
      <c r="F316" s="1566"/>
      <c r="G316" s="1566"/>
      <c r="H316" s="1566"/>
      <c r="I316" s="1566"/>
      <c r="J316" s="1566"/>
      <c r="K316" s="1566"/>
      <c r="L316" s="1566"/>
      <c r="M316" s="1776"/>
      <c r="N316" s="301"/>
      <c r="O316" s="177" t="str">
        <f t="shared" si="5"/>
        <v/>
      </c>
      <c r="P316" s="99"/>
      <c r="Q316" s="389"/>
      <c r="R316" s="33"/>
      <c r="S316" s="33"/>
      <c r="T316" s="33"/>
      <c r="U316" s="33"/>
      <c r="V316" s="33"/>
      <c r="W316" s="33"/>
      <c r="X316" s="33"/>
      <c r="Y316" s="33"/>
    </row>
    <row r="317" spans="1:244" ht="24" customHeight="1">
      <c r="A317" s="216"/>
      <c r="B317" s="1774"/>
      <c r="C317" s="1777"/>
      <c r="D317" s="865"/>
      <c r="E317" s="1565"/>
      <c r="F317" s="1566"/>
      <c r="G317" s="1566"/>
      <c r="H317" s="1566"/>
      <c r="I317" s="1566"/>
      <c r="J317" s="1566"/>
      <c r="K317" s="1566"/>
      <c r="L317" s="1566"/>
      <c r="M317" s="1776"/>
      <c r="N317" s="301"/>
      <c r="O317" s="177" t="str">
        <f t="shared" si="5"/>
        <v/>
      </c>
      <c r="P317" s="99"/>
      <c r="Q317" s="389"/>
      <c r="R317" s="33"/>
      <c r="S317" s="33"/>
      <c r="T317" s="33"/>
      <c r="U317" s="33"/>
      <c r="V317" s="33"/>
      <c r="W317" s="33"/>
      <c r="X317" s="33"/>
      <c r="Y317" s="33"/>
    </row>
    <row r="318" spans="1:244" ht="24" customHeight="1">
      <c r="A318" s="216"/>
      <c r="B318" s="1774"/>
      <c r="C318" s="1777"/>
      <c r="D318" s="865"/>
      <c r="E318" s="1565"/>
      <c r="F318" s="1566"/>
      <c r="G318" s="1566"/>
      <c r="H318" s="1566"/>
      <c r="I318" s="1566"/>
      <c r="J318" s="1566"/>
      <c r="K318" s="1566"/>
      <c r="L318" s="1566"/>
      <c r="M318" s="1776"/>
      <c r="N318" s="301"/>
      <c r="O318" s="177" t="str">
        <f t="shared" si="5"/>
        <v/>
      </c>
      <c r="P318" s="99"/>
      <c r="Q318" s="389"/>
      <c r="R318" s="33"/>
      <c r="S318" s="33"/>
      <c r="T318" s="33"/>
      <c r="U318" s="33"/>
      <c r="V318" s="33"/>
      <c r="W318" s="33"/>
      <c r="X318" s="33"/>
      <c r="Y318" s="33"/>
    </row>
    <row r="319" spans="1:244" ht="24" customHeight="1">
      <c r="A319" s="216"/>
      <c r="B319" s="1774"/>
      <c r="C319" s="1777"/>
      <c r="D319" s="865"/>
      <c r="E319" s="1565"/>
      <c r="F319" s="1566"/>
      <c r="G319" s="1566"/>
      <c r="H319" s="1566"/>
      <c r="I319" s="1566"/>
      <c r="J319" s="1566"/>
      <c r="K319" s="1566"/>
      <c r="L319" s="1566"/>
      <c r="M319" s="1776"/>
      <c r="N319" s="301"/>
      <c r="O319" s="177" t="str">
        <f t="shared" si="5"/>
        <v/>
      </c>
      <c r="P319" s="99"/>
      <c r="Q319" s="389"/>
      <c r="R319" s="33"/>
      <c r="S319" s="33"/>
      <c r="T319" s="33"/>
      <c r="U319" s="33"/>
      <c r="V319" s="33"/>
      <c r="W319" s="33"/>
      <c r="X319" s="33"/>
      <c r="Y319" s="33"/>
    </row>
    <row r="320" spans="1:244" ht="24" customHeight="1">
      <c r="A320" s="216"/>
      <c r="B320" s="1774"/>
      <c r="C320" s="1777"/>
      <c r="D320" s="865"/>
      <c r="E320" s="1565"/>
      <c r="F320" s="1566"/>
      <c r="G320" s="1566"/>
      <c r="H320" s="1566"/>
      <c r="I320" s="1566"/>
      <c r="J320" s="1566"/>
      <c r="K320" s="1566"/>
      <c r="L320" s="1566"/>
      <c r="M320" s="1776"/>
      <c r="N320" s="301"/>
      <c r="O320" s="177" t="str">
        <f t="shared" si="5"/>
        <v/>
      </c>
      <c r="P320" s="99"/>
      <c r="Q320" s="389"/>
      <c r="R320" s="33"/>
      <c r="S320" s="33"/>
      <c r="T320" s="33"/>
      <c r="U320" s="33"/>
      <c r="V320" s="33"/>
      <c r="W320" s="33"/>
      <c r="X320" s="33"/>
      <c r="Y320" s="33"/>
      <c r="II320" s="41"/>
      <c r="IJ320" s="41"/>
    </row>
    <row r="321" spans="1:244" ht="24" customHeight="1">
      <c r="A321" s="216"/>
      <c r="B321" s="1774"/>
      <c r="C321" s="1777"/>
      <c r="D321" s="865"/>
      <c r="E321" s="1565"/>
      <c r="F321" s="1566"/>
      <c r="G321" s="1566"/>
      <c r="H321" s="1566"/>
      <c r="I321" s="1566"/>
      <c r="J321" s="1566"/>
      <c r="K321" s="1566"/>
      <c r="L321" s="1566"/>
      <c r="M321" s="1776"/>
      <c r="N321" s="301"/>
      <c r="O321" s="177" t="str">
        <f t="shared" si="5"/>
        <v/>
      </c>
      <c r="P321" s="99"/>
      <c r="Q321" s="389"/>
      <c r="R321" s="33"/>
      <c r="S321" s="33"/>
      <c r="T321" s="33"/>
      <c r="U321" s="33"/>
      <c r="V321" s="33"/>
      <c r="W321" s="33"/>
      <c r="X321" s="33"/>
      <c r="Y321" s="33"/>
    </row>
    <row r="322" spans="1:244" ht="24" customHeight="1">
      <c r="A322" s="216"/>
      <c r="B322" s="1774"/>
      <c r="C322" s="1777"/>
      <c r="D322" s="865"/>
      <c r="E322" s="1565"/>
      <c r="F322" s="1566"/>
      <c r="G322" s="1566"/>
      <c r="H322" s="1566"/>
      <c r="I322" s="1566"/>
      <c r="J322" s="1566"/>
      <c r="K322" s="1566"/>
      <c r="L322" s="1566"/>
      <c r="M322" s="1776"/>
      <c r="N322" s="301"/>
      <c r="O322" s="177" t="str">
        <f t="shared" si="5"/>
        <v/>
      </c>
      <c r="P322" s="99"/>
      <c r="Q322" s="389"/>
      <c r="R322" s="33"/>
      <c r="S322" s="33"/>
      <c r="T322" s="33"/>
      <c r="U322" s="33"/>
      <c r="V322" s="33"/>
      <c r="W322" s="33"/>
      <c r="X322" s="33"/>
      <c r="Y322" s="33"/>
    </row>
    <row r="323" spans="1:244" ht="24" customHeight="1">
      <c r="A323" s="216"/>
      <c r="B323" s="1774"/>
      <c r="C323" s="1777"/>
      <c r="D323" s="865"/>
      <c r="E323" s="1565"/>
      <c r="F323" s="1566"/>
      <c r="G323" s="1566"/>
      <c r="H323" s="1566"/>
      <c r="I323" s="1566"/>
      <c r="J323" s="1566"/>
      <c r="K323" s="1566"/>
      <c r="L323" s="1566"/>
      <c r="M323" s="1776"/>
      <c r="N323" s="301"/>
      <c r="O323" s="177" t="str">
        <f t="shared" si="5"/>
        <v/>
      </c>
      <c r="P323" s="99"/>
      <c r="Q323" s="389"/>
      <c r="R323" s="33"/>
      <c r="S323" s="33"/>
      <c r="T323" s="33"/>
      <c r="U323" s="33"/>
      <c r="V323" s="33"/>
      <c r="W323" s="33"/>
      <c r="X323" s="33"/>
      <c r="Y323" s="33"/>
      <c r="II323" s="41"/>
      <c r="IJ323" s="41"/>
    </row>
    <row r="324" spans="1:244" ht="24" customHeight="1">
      <c r="A324" s="216"/>
      <c r="B324" s="1774"/>
      <c r="C324" s="1777"/>
      <c r="D324" s="865"/>
      <c r="E324" s="1565"/>
      <c r="F324" s="1566"/>
      <c r="G324" s="1566"/>
      <c r="H324" s="1566"/>
      <c r="I324" s="1566"/>
      <c r="J324" s="1566"/>
      <c r="K324" s="1566"/>
      <c r="L324" s="1566"/>
      <c r="M324" s="1776"/>
      <c r="N324" s="301"/>
      <c r="O324" s="177" t="str">
        <f t="shared" si="5"/>
        <v/>
      </c>
      <c r="P324" s="99"/>
      <c r="Q324" s="389"/>
      <c r="R324" s="33"/>
      <c r="S324" s="33"/>
      <c r="T324" s="33"/>
      <c r="U324" s="33"/>
      <c r="V324" s="33"/>
      <c r="W324" s="33"/>
      <c r="X324" s="33"/>
      <c r="Y324" s="33"/>
    </row>
    <row r="325" spans="1:244" ht="24" customHeight="1">
      <c r="A325" s="216"/>
      <c r="B325" s="1774"/>
      <c r="C325" s="1777"/>
      <c r="D325" s="865"/>
      <c r="E325" s="1565"/>
      <c r="F325" s="1566"/>
      <c r="G325" s="1566"/>
      <c r="H325" s="1566"/>
      <c r="I325" s="1566"/>
      <c r="J325" s="1566"/>
      <c r="K325" s="1566"/>
      <c r="L325" s="1566"/>
      <c r="M325" s="1776"/>
      <c r="N325" s="301"/>
      <c r="O325" s="177" t="str">
        <f t="shared" si="5"/>
        <v/>
      </c>
      <c r="P325" s="99"/>
      <c r="Q325" s="389"/>
      <c r="R325" s="33"/>
      <c r="S325" s="33"/>
      <c r="T325" s="33"/>
      <c r="U325" s="33"/>
      <c r="V325" s="33"/>
      <c r="W325" s="33"/>
      <c r="X325" s="33"/>
      <c r="Y325" s="33"/>
    </row>
    <row r="326" spans="1:244" ht="24" customHeight="1">
      <c r="A326" s="216"/>
      <c r="B326" s="1774"/>
      <c r="C326" s="1777"/>
      <c r="D326" s="865"/>
      <c r="E326" s="1565"/>
      <c r="F326" s="1566"/>
      <c r="G326" s="1566"/>
      <c r="H326" s="1566"/>
      <c r="I326" s="1566"/>
      <c r="J326" s="1566"/>
      <c r="K326" s="1566"/>
      <c r="L326" s="1566"/>
      <c r="M326" s="1776"/>
      <c r="N326" s="301"/>
      <c r="O326" s="177" t="str">
        <f t="shared" si="5"/>
        <v/>
      </c>
      <c r="P326" s="99"/>
      <c r="Q326" s="389"/>
      <c r="R326" s="33"/>
      <c r="S326" s="33"/>
      <c r="T326" s="33"/>
      <c r="U326" s="33"/>
      <c r="V326" s="33"/>
      <c r="W326" s="33"/>
      <c r="X326" s="33"/>
      <c r="Y326" s="33"/>
    </row>
    <row r="327" spans="1:244" ht="24" customHeight="1">
      <c r="A327" s="216"/>
      <c r="B327" s="1774"/>
      <c r="C327" s="1775"/>
      <c r="D327" s="865"/>
      <c r="E327" s="1565"/>
      <c r="F327" s="1566"/>
      <c r="G327" s="1566"/>
      <c r="H327" s="1566"/>
      <c r="I327" s="1566"/>
      <c r="J327" s="1566"/>
      <c r="K327" s="1566"/>
      <c r="L327" s="1776"/>
      <c r="M327" s="1776"/>
      <c r="N327" s="301"/>
      <c r="O327" s="177" t="str">
        <f t="shared" si="5"/>
        <v/>
      </c>
      <c r="P327" s="99"/>
      <c r="Q327" s="389"/>
      <c r="R327" s="33"/>
      <c r="S327" s="33"/>
      <c r="T327" s="33"/>
      <c r="U327" s="33"/>
      <c r="V327" s="33"/>
      <c r="W327" s="33"/>
      <c r="X327" s="33"/>
      <c r="Y327" s="33"/>
    </row>
    <row r="328" spans="1:244" ht="24" customHeight="1">
      <c r="A328" s="216"/>
      <c r="B328" s="1774"/>
      <c r="C328" s="1775"/>
      <c r="D328" s="865"/>
      <c r="E328" s="1565"/>
      <c r="F328" s="1566"/>
      <c r="G328" s="1566"/>
      <c r="H328" s="1566"/>
      <c r="I328" s="1566"/>
      <c r="J328" s="1566"/>
      <c r="K328" s="1566"/>
      <c r="L328" s="1776"/>
      <c r="M328" s="1776"/>
      <c r="N328" s="301"/>
      <c r="O328" s="177" t="str">
        <f t="shared" si="5"/>
        <v/>
      </c>
      <c r="P328" s="99"/>
      <c r="Q328" s="389"/>
      <c r="R328" s="33"/>
      <c r="S328" s="33"/>
      <c r="T328" s="33"/>
      <c r="U328" s="33"/>
      <c r="V328" s="33"/>
      <c r="W328" s="33"/>
      <c r="X328" s="33"/>
      <c r="Y328" s="33"/>
    </row>
    <row r="329" spans="1:244" ht="24" customHeight="1">
      <c r="A329" s="216"/>
      <c r="B329" s="1774"/>
      <c r="C329" s="1775"/>
      <c r="D329" s="865"/>
      <c r="E329" s="1565"/>
      <c r="F329" s="1566"/>
      <c r="G329" s="1566"/>
      <c r="H329" s="1566"/>
      <c r="I329" s="1566"/>
      <c r="J329" s="1566"/>
      <c r="K329" s="1566"/>
      <c r="L329" s="1776"/>
      <c r="M329" s="1776"/>
      <c r="N329" s="301"/>
      <c r="O329" s="177" t="str">
        <f t="shared" si="5"/>
        <v/>
      </c>
      <c r="P329" s="99"/>
      <c r="Q329" s="389"/>
      <c r="R329" s="33"/>
      <c r="S329" s="33"/>
      <c r="T329" s="33"/>
      <c r="U329" s="33"/>
      <c r="V329" s="33"/>
      <c r="W329" s="33"/>
      <c r="X329" s="33"/>
      <c r="Y329" s="33"/>
    </row>
    <row r="330" spans="1:244" ht="24" customHeight="1">
      <c r="A330" s="216"/>
      <c r="B330" s="1774"/>
      <c r="C330" s="1775"/>
      <c r="D330" s="865"/>
      <c r="E330" s="1565"/>
      <c r="F330" s="1566"/>
      <c r="G330" s="1566"/>
      <c r="H330" s="1566"/>
      <c r="I330" s="1566"/>
      <c r="J330" s="1566"/>
      <c r="K330" s="1566"/>
      <c r="L330" s="1776"/>
      <c r="M330" s="1776"/>
      <c r="N330" s="301"/>
      <c r="O330" s="177" t="str">
        <f t="shared" si="5"/>
        <v/>
      </c>
      <c r="P330" s="99"/>
      <c r="Q330" s="389"/>
      <c r="R330" s="33"/>
      <c r="S330" s="33"/>
      <c r="T330" s="33"/>
      <c r="U330" s="33"/>
      <c r="V330" s="33"/>
      <c r="W330" s="33"/>
      <c r="X330" s="33"/>
      <c r="Y330" s="33"/>
    </row>
    <row r="331" spans="1:244" ht="24" customHeight="1">
      <c r="A331" s="216"/>
      <c r="B331" s="1774"/>
      <c r="C331" s="1775"/>
      <c r="D331" s="865"/>
      <c r="E331" s="1565"/>
      <c r="F331" s="1566"/>
      <c r="G331" s="1566"/>
      <c r="H331" s="1566"/>
      <c r="I331" s="1566"/>
      <c r="J331" s="1566"/>
      <c r="K331" s="1566"/>
      <c r="L331" s="1776"/>
      <c r="M331" s="1776"/>
      <c r="N331" s="301"/>
      <c r="O331" s="177" t="str">
        <f t="shared" si="5"/>
        <v/>
      </c>
      <c r="P331" s="99"/>
      <c r="Q331" s="389"/>
      <c r="R331" s="33"/>
      <c r="S331" s="33"/>
      <c r="T331" s="33"/>
      <c r="U331" s="33"/>
      <c r="V331" s="33"/>
      <c r="W331" s="33"/>
      <c r="X331" s="33"/>
      <c r="Y331" s="33"/>
    </row>
    <row r="332" spans="1:244" ht="24" customHeight="1">
      <c r="A332" s="216"/>
      <c r="B332" s="1774"/>
      <c r="C332" s="1775"/>
      <c r="D332" s="865"/>
      <c r="E332" s="1565"/>
      <c r="F332" s="1566"/>
      <c r="G332" s="1566"/>
      <c r="H332" s="1566"/>
      <c r="I332" s="1566"/>
      <c r="J332" s="1566"/>
      <c r="K332" s="1566"/>
      <c r="L332" s="1776"/>
      <c r="M332" s="1776"/>
      <c r="N332" s="301"/>
      <c r="O332" s="177" t="str">
        <f t="shared" si="5"/>
        <v/>
      </c>
      <c r="P332" s="99"/>
      <c r="Q332" s="389"/>
      <c r="R332" s="33"/>
      <c r="S332" s="33"/>
      <c r="T332" s="33"/>
      <c r="U332" s="33"/>
      <c r="V332" s="33"/>
      <c r="W332" s="33"/>
      <c r="X332" s="33"/>
      <c r="Y332" s="33"/>
    </row>
    <row r="333" spans="1:244" ht="24" customHeight="1">
      <c r="A333" s="216"/>
      <c r="B333" s="1774"/>
      <c r="C333" s="1775"/>
      <c r="D333" s="865"/>
      <c r="E333" s="1565"/>
      <c r="F333" s="1566"/>
      <c r="G333" s="1566"/>
      <c r="H333" s="1566"/>
      <c r="I333" s="1566"/>
      <c r="J333" s="1566"/>
      <c r="K333" s="1566"/>
      <c r="L333" s="1776"/>
      <c r="M333" s="1776"/>
      <c r="N333" s="301"/>
      <c r="O333" s="177" t="str">
        <f t="shared" si="5"/>
        <v/>
      </c>
      <c r="P333" s="99"/>
      <c r="Q333" s="389"/>
      <c r="R333" s="33"/>
      <c r="S333" s="33"/>
      <c r="T333" s="33"/>
      <c r="U333" s="33"/>
      <c r="V333" s="33"/>
      <c r="W333" s="33"/>
      <c r="X333" s="33"/>
      <c r="Y333" s="33"/>
    </row>
    <row r="334" spans="1:244" ht="24" customHeight="1">
      <c r="A334" s="216"/>
      <c r="B334" s="1774"/>
      <c r="C334" s="1777"/>
      <c r="D334" s="865"/>
      <c r="E334" s="1565"/>
      <c r="F334" s="1566"/>
      <c r="G334" s="1566"/>
      <c r="H334" s="1566"/>
      <c r="I334" s="1566"/>
      <c r="J334" s="1566"/>
      <c r="K334" s="1566"/>
      <c r="L334" s="1566"/>
      <c r="M334" s="1776"/>
      <c r="N334" s="301"/>
      <c r="O334" s="177" t="str">
        <f t="shared" si="5"/>
        <v/>
      </c>
      <c r="P334" s="99"/>
      <c r="Q334" s="389"/>
      <c r="R334" s="33"/>
      <c r="S334" s="33"/>
      <c r="T334" s="33"/>
      <c r="U334" s="33"/>
      <c r="V334" s="33"/>
      <c r="W334" s="33"/>
      <c r="X334" s="33"/>
      <c r="Y334" s="33"/>
    </row>
    <row r="335" spans="1:244" ht="24" customHeight="1">
      <c r="A335" s="216"/>
      <c r="B335" s="1774"/>
      <c r="C335" s="1777"/>
      <c r="D335" s="865"/>
      <c r="E335" s="1565"/>
      <c r="F335" s="1566"/>
      <c r="G335" s="1566"/>
      <c r="H335" s="1566"/>
      <c r="I335" s="1566"/>
      <c r="J335" s="1566"/>
      <c r="K335" s="1566"/>
      <c r="L335" s="1566"/>
      <c r="M335" s="1776"/>
      <c r="N335" s="301"/>
      <c r="O335" s="177" t="str">
        <f t="shared" si="5"/>
        <v/>
      </c>
      <c r="P335" s="99"/>
      <c r="Q335" s="389"/>
      <c r="R335" s="33"/>
      <c r="S335" s="33"/>
      <c r="T335" s="33"/>
      <c r="U335" s="33"/>
      <c r="V335" s="33"/>
      <c r="W335" s="33"/>
      <c r="X335" s="33"/>
      <c r="Y335" s="33"/>
    </row>
    <row r="336" spans="1:244" ht="24" customHeight="1">
      <c r="A336" s="216"/>
      <c r="B336" s="1774"/>
      <c r="C336" s="1777"/>
      <c r="D336" s="827"/>
      <c r="E336" s="1565"/>
      <c r="F336" s="1566"/>
      <c r="G336" s="1566"/>
      <c r="H336" s="1566"/>
      <c r="I336" s="1566"/>
      <c r="J336" s="1566"/>
      <c r="K336" s="1566"/>
      <c r="L336" s="1566"/>
      <c r="M336" s="1776"/>
      <c r="N336" s="301"/>
      <c r="O336" s="177" t="str">
        <f t="shared" si="5"/>
        <v/>
      </c>
      <c r="P336" s="99"/>
      <c r="Q336" s="389"/>
      <c r="R336" s="33"/>
      <c r="S336" s="33"/>
      <c r="T336" s="33"/>
      <c r="U336" s="33"/>
      <c r="V336" s="33"/>
      <c r="W336" s="33"/>
      <c r="X336" s="33"/>
      <c r="Y336" s="33"/>
    </row>
    <row r="337" spans="1:244" s="42" customFormat="1" ht="6" customHeight="1">
      <c r="A337" s="363"/>
      <c r="B337" s="59"/>
      <c r="C337" s="867"/>
      <c r="D337" s="867"/>
      <c r="E337" s="867"/>
      <c r="F337" s="868"/>
      <c r="G337" s="868"/>
      <c r="H337" s="868"/>
      <c r="I337" s="868"/>
      <c r="J337" s="868"/>
      <c r="K337" s="868"/>
      <c r="L337" s="868"/>
      <c r="M337" s="92"/>
      <c r="N337" s="94"/>
      <c r="O337" s="23"/>
      <c r="P337" s="258"/>
      <c r="Q337" s="390"/>
      <c r="R337" s="34"/>
      <c r="S337" s="34"/>
      <c r="T337" s="34"/>
      <c r="U337" s="34"/>
      <c r="V337" s="34"/>
      <c r="W337" s="34"/>
      <c r="X337" s="34"/>
      <c r="Y337" s="34"/>
    </row>
    <row r="338" spans="1:244" s="38" customFormat="1" ht="21.75" customHeight="1">
      <c r="A338" s="370"/>
      <c r="B338" s="560" t="s">
        <v>56</v>
      </c>
      <c r="C338" s="869"/>
      <c r="D338" s="869"/>
      <c r="E338" s="869"/>
      <c r="F338" s="869"/>
      <c r="G338" s="869"/>
      <c r="H338" s="869"/>
      <c r="I338" s="869"/>
      <c r="J338" s="869"/>
      <c r="K338" s="869"/>
      <c r="L338" s="869"/>
      <c r="M338" s="561"/>
      <c r="N338" s="561"/>
      <c r="O338" s="561"/>
      <c r="P338" s="406"/>
      <c r="Q338" s="391"/>
      <c r="R338" s="37"/>
      <c r="S338" s="37"/>
      <c r="T338" s="37"/>
      <c r="U338" s="37"/>
      <c r="V338" s="37"/>
      <c r="W338" s="37"/>
      <c r="X338" s="37"/>
      <c r="Y338" s="37"/>
    </row>
    <row r="339" spans="1:244" ht="12.75" customHeight="1">
      <c r="A339" s="363"/>
      <c r="B339" s="564" t="str">
        <f>B285</f>
        <v>FAPESP,  SETEMBRO DE 2015</v>
      </c>
      <c r="C339" s="845"/>
      <c r="D339" s="845"/>
      <c r="E339" s="845"/>
      <c r="F339" s="845"/>
      <c r="G339" s="845"/>
      <c r="H339" s="845"/>
      <c r="I339" s="845"/>
      <c r="J339" s="845"/>
      <c r="K339" s="845"/>
      <c r="L339" s="845"/>
      <c r="M339" s="429"/>
      <c r="N339" s="429"/>
      <c r="O339" s="1723">
        <v>2</v>
      </c>
      <c r="P339" s="1723"/>
      <c r="Q339" s="373"/>
      <c r="R339" s="33"/>
      <c r="S339" s="33"/>
      <c r="T339" s="33"/>
      <c r="U339" s="33"/>
      <c r="V339" s="33"/>
      <c r="W339" s="33"/>
      <c r="X339" s="33"/>
      <c r="Y339" s="33"/>
    </row>
    <row r="340" spans="1:244" ht="18">
      <c r="A340" s="363"/>
      <c r="B340" s="310" t="str">
        <f>B286</f>
        <v>5- SERVIÇOS DE TERCEIROS NO BRASIL</v>
      </c>
      <c r="C340" s="890"/>
      <c r="D340" s="890"/>
      <c r="E340" s="890"/>
      <c r="F340" s="890"/>
      <c r="G340" s="890"/>
      <c r="H340" s="890"/>
      <c r="I340" s="890"/>
      <c r="J340" s="890"/>
      <c r="K340" s="890"/>
      <c r="L340" s="890"/>
      <c r="M340" s="104"/>
      <c r="N340" s="104"/>
      <c r="O340" s="104"/>
      <c r="P340" s="104"/>
      <c r="Q340" s="341"/>
      <c r="R340" s="33"/>
      <c r="S340" s="33"/>
      <c r="T340" s="33"/>
      <c r="U340" s="33"/>
      <c r="V340" s="33"/>
      <c r="W340" s="33"/>
      <c r="X340" s="33"/>
      <c r="Y340" s="33"/>
    </row>
    <row r="341" spans="1:244" s="314" customFormat="1" ht="15.75" customHeight="1">
      <c r="A341" s="363"/>
      <c r="B341" s="1633" t="s">
        <v>12</v>
      </c>
      <c r="C341" s="1778"/>
      <c r="D341" s="1644" t="s">
        <v>55</v>
      </c>
      <c r="E341" s="1730" t="s">
        <v>8</v>
      </c>
      <c r="F341" s="1782"/>
      <c r="G341" s="1782"/>
      <c r="H341" s="1782"/>
      <c r="I341" s="1782"/>
      <c r="J341" s="1782"/>
      <c r="K341" s="1782"/>
      <c r="L341" s="1782"/>
      <c r="M341" s="1782"/>
      <c r="N341" s="1644" t="s">
        <v>3</v>
      </c>
      <c r="O341" s="1785" t="s">
        <v>4</v>
      </c>
      <c r="P341" s="1644" t="s">
        <v>2</v>
      </c>
      <c r="Q341" s="209"/>
      <c r="R341" s="555"/>
      <c r="S341" s="555"/>
      <c r="T341" s="555"/>
      <c r="U341" s="555"/>
      <c r="V341" s="555"/>
      <c r="W341" s="555"/>
      <c r="X341" s="555"/>
      <c r="Y341" s="555"/>
    </row>
    <row r="342" spans="1:244" s="55" customFormat="1" ht="14.25" customHeight="1">
      <c r="A342" s="370"/>
      <c r="B342" s="1779"/>
      <c r="C342" s="1780"/>
      <c r="D342" s="1781"/>
      <c r="E342" s="1783"/>
      <c r="F342" s="1784"/>
      <c r="G342" s="1784"/>
      <c r="H342" s="1784"/>
      <c r="I342" s="1784"/>
      <c r="J342" s="1784"/>
      <c r="K342" s="1784"/>
      <c r="L342" s="1784"/>
      <c r="M342" s="1784"/>
      <c r="N342" s="1781"/>
      <c r="O342" s="1786"/>
      <c r="P342" s="1781"/>
      <c r="Q342" s="210"/>
      <c r="R342" s="54"/>
      <c r="S342" s="54"/>
      <c r="T342" s="54"/>
      <c r="U342" s="54"/>
      <c r="V342" s="54"/>
      <c r="W342" s="54"/>
      <c r="X342" s="54"/>
      <c r="Y342" s="54"/>
    </row>
    <row r="343" spans="1:244" ht="24" customHeight="1">
      <c r="A343" s="216"/>
      <c r="B343" s="1774"/>
      <c r="C343" s="1777"/>
      <c r="D343" s="865"/>
      <c r="E343" s="1565"/>
      <c r="F343" s="1566"/>
      <c r="G343" s="1566"/>
      <c r="H343" s="1566"/>
      <c r="I343" s="1566"/>
      <c r="J343" s="1566"/>
      <c r="K343" s="1566"/>
      <c r="L343" s="1566"/>
      <c r="M343" s="1776"/>
      <c r="N343" s="301"/>
      <c r="O343" s="177" t="str">
        <f t="shared" ref="O343:O391" si="6">IF(N343*D343=0,"",N343*D343)</f>
        <v/>
      </c>
      <c r="P343" s="99"/>
      <c r="Q343" s="389"/>
      <c r="R343" s="33"/>
      <c r="S343" s="33"/>
      <c r="T343" s="33"/>
      <c r="U343" s="33"/>
      <c r="V343" s="33"/>
      <c r="W343" s="33"/>
      <c r="X343" s="33"/>
      <c r="Y343" s="33"/>
      <c r="II343" s="40"/>
      <c r="IJ343" s="41"/>
    </row>
    <row r="344" spans="1:244" ht="24" customHeight="1">
      <c r="A344" s="216"/>
      <c r="B344" s="1774"/>
      <c r="C344" s="1777"/>
      <c r="D344" s="865"/>
      <c r="E344" s="1565"/>
      <c r="F344" s="1566"/>
      <c r="G344" s="1566"/>
      <c r="H344" s="1566"/>
      <c r="I344" s="1566"/>
      <c r="J344" s="1566"/>
      <c r="K344" s="1566"/>
      <c r="L344" s="1566"/>
      <c r="M344" s="1776"/>
      <c r="N344" s="301"/>
      <c r="O344" s="177" t="str">
        <f t="shared" si="6"/>
        <v/>
      </c>
      <c r="P344" s="99"/>
      <c r="Q344" s="389"/>
      <c r="R344" s="33"/>
      <c r="S344" s="33"/>
      <c r="T344" s="33"/>
      <c r="U344" s="33"/>
      <c r="V344" s="33"/>
      <c r="W344" s="33"/>
      <c r="X344" s="33"/>
      <c r="Y344" s="33"/>
    </row>
    <row r="345" spans="1:244" ht="24" customHeight="1">
      <c r="A345" s="216"/>
      <c r="B345" s="1774"/>
      <c r="C345" s="1777"/>
      <c r="D345" s="865"/>
      <c r="E345" s="1565"/>
      <c r="F345" s="1566"/>
      <c r="G345" s="1566"/>
      <c r="H345" s="1566"/>
      <c r="I345" s="1566"/>
      <c r="J345" s="1566"/>
      <c r="K345" s="1566"/>
      <c r="L345" s="1566"/>
      <c r="M345" s="1776"/>
      <c r="N345" s="301"/>
      <c r="O345" s="177" t="str">
        <f t="shared" si="6"/>
        <v/>
      </c>
      <c r="P345" s="99"/>
      <c r="Q345" s="389"/>
      <c r="R345" s="33"/>
      <c r="S345" s="33"/>
      <c r="T345" s="33"/>
      <c r="U345" s="33"/>
      <c r="V345" s="33"/>
      <c r="W345" s="33"/>
      <c r="X345" s="33"/>
      <c r="Y345" s="33"/>
    </row>
    <row r="346" spans="1:244" ht="24" customHeight="1">
      <c r="A346" s="216"/>
      <c r="B346" s="1774"/>
      <c r="C346" s="1777"/>
      <c r="D346" s="865"/>
      <c r="E346" s="1565"/>
      <c r="F346" s="1566"/>
      <c r="G346" s="1566"/>
      <c r="H346" s="1566"/>
      <c r="I346" s="1566"/>
      <c r="J346" s="1566"/>
      <c r="K346" s="1566"/>
      <c r="L346" s="1566"/>
      <c r="M346" s="1776"/>
      <c r="N346" s="301"/>
      <c r="O346" s="177" t="str">
        <f t="shared" si="6"/>
        <v/>
      </c>
      <c r="P346" s="99"/>
      <c r="Q346" s="389"/>
      <c r="R346" s="33"/>
      <c r="S346" s="33"/>
      <c r="T346" s="33"/>
      <c r="U346" s="33"/>
      <c r="V346" s="33"/>
      <c r="W346" s="33"/>
      <c r="X346" s="33"/>
      <c r="Y346" s="33"/>
    </row>
    <row r="347" spans="1:244" ht="24" customHeight="1">
      <c r="A347" s="216"/>
      <c r="B347" s="1774"/>
      <c r="C347" s="1777"/>
      <c r="D347" s="865"/>
      <c r="E347" s="1565"/>
      <c r="F347" s="1566"/>
      <c r="G347" s="1566"/>
      <c r="H347" s="1566"/>
      <c r="I347" s="1566"/>
      <c r="J347" s="1566"/>
      <c r="K347" s="1566"/>
      <c r="L347" s="1566"/>
      <c r="M347" s="1776"/>
      <c r="N347" s="301"/>
      <c r="O347" s="177" t="str">
        <f t="shared" si="6"/>
        <v/>
      </c>
      <c r="P347" s="99"/>
      <c r="Q347" s="389"/>
      <c r="R347" s="33"/>
      <c r="S347" s="33"/>
      <c r="T347" s="33"/>
      <c r="U347" s="33"/>
      <c r="V347" s="33"/>
      <c r="W347" s="33"/>
      <c r="X347" s="33"/>
      <c r="Y347" s="33"/>
      <c r="II347" s="41"/>
      <c r="IJ347" s="41"/>
    </row>
    <row r="348" spans="1:244" ht="24" customHeight="1">
      <c r="A348" s="216"/>
      <c r="B348" s="1774"/>
      <c r="C348" s="1777"/>
      <c r="D348" s="865"/>
      <c r="E348" s="1565"/>
      <c r="F348" s="1566"/>
      <c r="G348" s="1566"/>
      <c r="H348" s="1566"/>
      <c r="I348" s="1566"/>
      <c r="J348" s="1566"/>
      <c r="K348" s="1566"/>
      <c r="L348" s="1566"/>
      <c r="M348" s="1776"/>
      <c r="N348" s="301"/>
      <c r="O348" s="177" t="str">
        <f t="shared" si="6"/>
        <v/>
      </c>
      <c r="P348" s="99"/>
      <c r="Q348" s="389"/>
      <c r="R348" s="33"/>
      <c r="S348" s="33"/>
      <c r="T348" s="33"/>
      <c r="U348" s="33"/>
      <c r="V348" s="33"/>
      <c r="W348" s="33"/>
      <c r="X348" s="33"/>
      <c r="Y348" s="33"/>
    </row>
    <row r="349" spans="1:244" ht="24" customHeight="1">
      <c r="A349" s="216"/>
      <c r="B349" s="1774"/>
      <c r="C349" s="1777"/>
      <c r="D349" s="865"/>
      <c r="E349" s="1565"/>
      <c r="F349" s="1566"/>
      <c r="G349" s="1566"/>
      <c r="H349" s="1566"/>
      <c r="I349" s="1566"/>
      <c r="J349" s="1566"/>
      <c r="K349" s="1566"/>
      <c r="L349" s="1566"/>
      <c r="M349" s="1776"/>
      <c r="N349" s="301"/>
      <c r="O349" s="177" t="str">
        <f t="shared" si="6"/>
        <v/>
      </c>
      <c r="P349" s="99"/>
      <c r="Q349" s="389"/>
      <c r="R349" s="33"/>
      <c r="S349" s="33"/>
      <c r="T349" s="33"/>
      <c r="U349" s="33"/>
      <c r="V349" s="33"/>
      <c r="W349" s="33"/>
      <c r="X349" s="33"/>
      <c r="Y349" s="33"/>
    </row>
    <row r="350" spans="1:244" ht="24" customHeight="1">
      <c r="A350" s="216"/>
      <c r="B350" s="1774"/>
      <c r="C350" s="1777"/>
      <c r="D350" s="865"/>
      <c r="E350" s="1565"/>
      <c r="F350" s="1566"/>
      <c r="G350" s="1566"/>
      <c r="H350" s="1566"/>
      <c r="I350" s="1566"/>
      <c r="J350" s="1566"/>
      <c r="K350" s="1566"/>
      <c r="L350" s="1566"/>
      <c r="M350" s="1776"/>
      <c r="N350" s="301"/>
      <c r="O350" s="177" t="str">
        <f t="shared" si="6"/>
        <v/>
      </c>
      <c r="P350" s="99"/>
      <c r="Q350" s="389"/>
      <c r="R350" s="33"/>
      <c r="S350" s="33"/>
      <c r="T350" s="33"/>
      <c r="U350" s="33"/>
      <c r="V350" s="33"/>
      <c r="W350" s="33"/>
      <c r="X350" s="33"/>
      <c r="Y350" s="33"/>
    </row>
    <row r="351" spans="1:244" ht="24" customHeight="1">
      <c r="A351" s="216"/>
      <c r="B351" s="1774"/>
      <c r="C351" s="1777"/>
      <c r="D351" s="865"/>
      <c r="E351" s="1565"/>
      <c r="F351" s="1566"/>
      <c r="G351" s="1566"/>
      <c r="H351" s="1566"/>
      <c r="I351" s="1566"/>
      <c r="J351" s="1566"/>
      <c r="K351" s="1566"/>
      <c r="L351" s="1566"/>
      <c r="M351" s="1776"/>
      <c r="N351" s="301"/>
      <c r="O351" s="177" t="str">
        <f t="shared" si="6"/>
        <v/>
      </c>
      <c r="P351" s="99"/>
      <c r="Q351" s="389"/>
      <c r="R351" s="33"/>
      <c r="S351" s="33"/>
      <c r="T351" s="33"/>
      <c r="U351" s="33"/>
      <c r="V351" s="33"/>
      <c r="W351" s="33"/>
      <c r="X351" s="33"/>
      <c r="Y351" s="33"/>
    </row>
    <row r="352" spans="1:244" ht="24" customHeight="1">
      <c r="A352" s="216"/>
      <c r="B352" s="1774"/>
      <c r="C352" s="1777"/>
      <c r="D352" s="865"/>
      <c r="E352" s="1565"/>
      <c r="F352" s="1566"/>
      <c r="G352" s="1566"/>
      <c r="H352" s="1566"/>
      <c r="I352" s="1566"/>
      <c r="J352" s="1566"/>
      <c r="K352" s="1566"/>
      <c r="L352" s="1566"/>
      <c r="M352" s="1776"/>
      <c r="N352" s="301"/>
      <c r="O352" s="177" t="str">
        <f t="shared" si="6"/>
        <v/>
      </c>
      <c r="P352" s="99"/>
      <c r="Q352" s="389"/>
      <c r="R352" s="33"/>
      <c r="S352" s="33"/>
      <c r="T352" s="33"/>
      <c r="U352" s="33"/>
      <c r="V352" s="33"/>
      <c r="W352" s="33"/>
      <c r="X352" s="33"/>
      <c r="Y352" s="33"/>
    </row>
    <row r="353" spans="1:244" ht="24" customHeight="1">
      <c r="A353" s="216"/>
      <c r="B353" s="1774"/>
      <c r="C353" s="1777"/>
      <c r="D353" s="865"/>
      <c r="E353" s="1565"/>
      <c r="F353" s="1566"/>
      <c r="G353" s="1566"/>
      <c r="H353" s="1566"/>
      <c r="I353" s="1566"/>
      <c r="J353" s="1566"/>
      <c r="K353" s="1566"/>
      <c r="L353" s="1566"/>
      <c r="M353" s="1776"/>
      <c r="N353" s="301"/>
      <c r="O353" s="177" t="str">
        <f t="shared" si="6"/>
        <v/>
      </c>
      <c r="P353" s="99"/>
      <c r="Q353" s="389"/>
      <c r="R353" s="33"/>
      <c r="S353" s="33"/>
      <c r="T353" s="33"/>
      <c r="U353" s="33"/>
      <c r="V353" s="33"/>
      <c r="W353" s="33"/>
      <c r="X353" s="33"/>
      <c r="Y353" s="33"/>
    </row>
    <row r="354" spans="1:244" ht="24" customHeight="1">
      <c r="A354" s="216"/>
      <c r="B354" s="1774"/>
      <c r="C354" s="1777"/>
      <c r="D354" s="865"/>
      <c r="E354" s="1565"/>
      <c r="F354" s="1566"/>
      <c r="G354" s="1566"/>
      <c r="H354" s="1566"/>
      <c r="I354" s="1566"/>
      <c r="J354" s="1566"/>
      <c r="K354" s="1566"/>
      <c r="L354" s="1566"/>
      <c r="M354" s="1776"/>
      <c r="N354" s="301"/>
      <c r="O354" s="177" t="str">
        <f t="shared" si="6"/>
        <v/>
      </c>
      <c r="P354" s="99"/>
      <c r="Q354" s="389"/>
      <c r="R354" s="33"/>
      <c r="S354" s="33"/>
      <c r="T354" s="33"/>
      <c r="U354" s="33"/>
      <c r="V354" s="33"/>
      <c r="W354" s="33"/>
      <c r="X354" s="33"/>
      <c r="Y354" s="33"/>
    </row>
    <row r="355" spans="1:244" ht="24" customHeight="1">
      <c r="A355" s="216"/>
      <c r="B355" s="1774"/>
      <c r="C355" s="1777"/>
      <c r="D355" s="865"/>
      <c r="E355" s="1565"/>
      <c r="F355" s="1566"/>
      <c r="G355" s="1566"/>
      <c r="H355" s="1566"/>
      <c r="I355" s="1566"/>
      <c r="J355" s="1566"/>
      <c r="K355" s="1566"/>
      <c r="L355" s="1566"/>
      <c r="M355" s="1776"/>
      <c r="N355" s="301"/>
      <c r="O355" s="177" t="str">
        <f t="shared" si="6"/>
        <v/>
      </c>
      <c r="P355" s="99"/>
      <c r="Q355" s="389"/>
      <c r="R355" s="33"/>
      <c r="S355" s="33"/>
      <c r="T355" s="33"/>
      <c r="U355" s="33"/>
      <c r="V355" s="33"/>
      <c r="W355" s="33"/>
      <c r="X355" s="33"/>
      <c r="Y355" s="33"/>
    </row>
    <row r="356" spans="1:244" ht="24" customHeight="1">
      <c r="A356" s="216"/>
      <c r="B356" s="1774"/>
      <c r="C356" s="1777"/>
      <c r="D356" s="865"/>
      <c r="E356" s="1565"/>
      <c r="F356" s="1566"/>
      <c r="G356" s="1566"/>
      <c r="H356" s="1566"/>
      <c r="I356" s="1566"/>
      <c r="J356" s="1566"/>
      <c r="K356" s="1566"/>
      <c r="L356" s="1566"/>
      <c r="M356" s="1776"/>
      <c r="N356" s="301"/>
      <c r="O356" s="177" t="str">
        <f t="shared" si="6"/>
        <v/>
      </c>
      <c r="P356" s="99"/>
      <c r="Q356" s="389"/>
      <c r="R356" s="33"/>
      <c r="S356" s="33"/>
      <c r="T356" s="33"/>
      <c r="U356" s="33"/>
      <c r="V356" s="33"/>
      <c r="W356" s="33"/>
      <c r="X356" s="33"/>
      <c r="Y356" s="33"/>
      <c r="II356" s="40"/>
      <c r="IJ356" s="41"/>
    </row>
    <row r="357" spans="1:244" ht="24" customHeight="1">
      <c r="A357" s="216"/>
      <c r="B357" s="1774"/>
      <c r="C357" s="1777"/>
      <c r="D357" s="865"/>
      <c r="E357" s="1565"/>
      <c r="F357" s="1566"/>
      <c r="G357" s="1566"/>
      <c r="H357" s="1566"/>
      <c r="I357" s="1566"/>
      <c r="J357" s="1566"/>
      <c r="K357" s="1566"/>
      <c r="L357" s="1566"/>
      <c r="M357" s="1776"/>
      <c r="N357" s="301"/>
      <c r="O357" s="177" t="str">
        <f t="shared" si="6"/>
        <v/>
      </c>
      <c r="P357" s="99"/>
      <c r="Q357" s="389"/>
      <c r="R357" s="33"/>
      <c r="S357" s="33"/>
      <c r="T357" s="33"/>
      <c r="U357" s="33"/>
      <c r="V357" s="33"/>
      <c r="W357" s="33"/>
      <c r="X357" s="33"/>
      <c r="Y357" s="33"/>
      <c r="II357" s="40"/>
      <c r="IJ357" s="41"/>
    </row>
    <row r="358" spans="1:244" ht="24" customHeight="1">
      <c r="A358" s="216"/>
      <c r="B358" s="1774"/>
      <c r="C358" s="1777"/>
      <c r="D358" s="865"/>
      <c r="E358" s="1565"/>
      <c r="F358" s="1566"/>
      <c r="G358" s="1566"/>
      <c r="H358" s="1566"/>
      <c r="I358" s="1566"/>
      <c r="J358" s="1566"/>
      <c r="K358" s="1566"/>
      <c r="L358" s="1566"/>
      <c r="M358" s="1776"/>
      <c r="N358" s="301"/>
      <c r="O358" s="177" t="str">
        <f t="shared" si="6"/>
        <v/>
      </c>
      <c r="P358" s="99"/>
      <c r="Q358" s="389"/>
      <c r="R358" s="33"/>
      <c r="S358" s="33"/>
      <c r="T358" s="33"/>
      <c r="U358" s="33"/>
      <c r="V358" s="33"/>
      <c r="W358" s="33"/>
      <c r="X358" s="33"/>
      <c r="Y358" s="33"/>
    </row>
    <row r="359" spans="1:244" ht="24" customHeight="1">
      <c r="A359" s="216"/>
      <c r="B359" s="1774"/>
      <c r="C359" s="1777"/>
      <c r="D359" s="865"/>
      <c r="E359" s="1565"/>
      <c r="F359" s="1566"/>
      <c r="G359" s="1566"/>
      <c r="H359" s="1566"/>
      <c r="I359" s="1566"/>
      <c r="J359" s="1566"/>
      <c r="K359" s="1566"/>
      <c r="L359" s="1566"/>
      <c r="M359" s="1776"/>
      <c r="N359" s="301"/>
      <c r="O359" s="177" t="str">
        <f t="shared" si="6"/>
        <v/>
      </c>
      <c r="P359" s="99"/>
      <c r="Q359" s="389"/>
      <c r="R359" s="33"/>
      <c r="S359" s="33"/>
      <c r="T359" s="33"/>
      <c r="U359" s="33"/>
      <c r="V359" s="33"/>
      <c r="W359" s="33"/>
      <c r="X359" s="33"/>
      <c r="Y359" s="33"/>
    </row>
    <row r="360" spans="1:244" ht="24" customHeight="1">
      <c r="A360" s="216"/>
      <c r="B360" s="1774"/>
      <c r="C360" s="1777"/>
      <c r="D360" s="865"/>
      <c r="E360" s="1565"/>
      <c r="F360" s="1566"/>
      <c r="G360" s="1566"/>
      <c r="H360" s="1566"/>
      <c r="I360" s="1566"/>
      <c r="J360" s="1566"/>
      <c r="K360" s="1566"/>
      <c r="L360" s="1566"/>
      <c r="M360" s="1776"/>
      <c r="N360" s="301"/>
      <c r="O360" s="177" t="str">
        <f t="shared" si="6"/>
        <v/>
      </c>
      <c r="P360" s="99"/>
      <c r="Q360" s="389"/>
      <c r="R360" s="33"/>
      <c r="S360" s="33"/>
      <c r="T360" s="33"/>
      <c r="U360" s="33"/>
      <c r="V360" s="33"/>
      <c r="W360" s="33"/>
      <c r="X360" s="33"/>
      <c r="Y360" s="33"/>
    </row>
    <row r="361" spans="1:244" ht="24" customHeight="1">
      <c r="A361" s="216"/>
      <c r="B361" s="1774"/>
      <c r="C361" s="1777"/>
      <c r="D361" s="865"/>
      <c r="E361" s="1565"/>
      <c r="F361" s="1566"/>
      <c r="G361" s="1566"/>
      <c r="H361" s="1566"/>
      <c r="I361" s="1566"/>
      <c r="J361" s="1566"/>
      <c r="K361" s="1566"/>
      <c r="L361" s="1566"/>
      <c r="M361" s="1776"/>
      <c r="N361" s="301"/>
      <c r="O361" s="177" t="str">
        <f t="shared" si="6"/>
        <v/>
      </c>
      <c r="P361" s="99"/>
      <c r="Q361" s="389"/>
      <c r="R361" s="33"/>
      <c r="S361" s="33"/>
      <c r="T361" s="33"/>
      <c r="U361" s="33"/>
      <c r="V361" s="33"/>
      <c r="W361" s="33"/>
      <c r="X361" s="33"/>
      <c r="Y361" s="33"/>
    </row>
    <row r="362" spans="1:244" ht="24" customHeight="1">
      <c r="A362" s="216"/>
      <c r="B362" s="1774"/>
      <c r="C362" s="1777"/>
      <c r="D362" s="865"/>
      <c r="E362" s="1565"/>
      <c r="F362" s="1566"/>
      <c r="G362" s="1566"/>
      <c r="H362" s="1566"/>
      <c r="I362" s="1566"/>
      <c r="J362" s="1566"/>
      <c r="K362" s="1566"/>
      <c r="L362" s="1566"/>
      <c r="M362" s="1776"/>
      <c r="N362" s="301"/>
      <c r="O362" s="177" t="str">
        <f t="shared" si="6"/>
        <v/>
      </c>
      <c r="P362" s="99"/>
      <c r="Q362" s="389"/>
      <c r="R362" s="33"/>
      <c r="S362" s="33"/>
      <c r="T362" s="33"/>
      <c r="U362" s="33"/>
      <c r="V362" s="33"/>
      <c r="W362" s="33"/>
      <c r="X362" s="33"/>
      <c r="Y362" s="33"/>
      <c r="II362" s="41"/>
      <c r="IJ362" s="41"/>
    </row>
    <row r="363" spans="1:244" ht="24" customHeight="1">
      <c r="A363" s="216"/>
      <c r="B363" s="1774"/>
      <c r="C363" s="1777"/>
      <c r="D363" s="865"/>
      <c r="E363" s="1565"/>
      <c r="F363" s="1566"/>
      <c r="G363" s="1566"/>
      <c r="H363" s="1566"/>
      <c r="I363" s="1566"/>
      <c r="J363" s="1566"/>
      <c r="K363" s="1566"/>
      <c r="L363" s="1566"/>
      <c r="M363" s="1776"/>
      <c r="N363" s="301"/>
      <c r="O363" s="177" t="str">
        <f t="shared" si="6"/>
        <v/>
      </c>
      <c r="P363" s="99"/>
      <c r="Q363" s="389"/>
      <c r="R363" s="33"/>
      <c r="S363" s="33"/>
      <c r="T363" s="33"/>
      <c r="U363" s="33"/>
      <c r="V363" s="33"/>
      <c r="W363" s="33"/>
      <c r="X363" s="33"/>
      <c r="Y363" s="33"/>
    </row>
    <row r="364" spans="1:244" ht="24" customHeight="1">
      <c r="A364" s="216"/>
      <c r="B364" s="1774"/>
      <c r="C364" s="1777"/>
      <c r="D364" s="865"/>
      <c r="E364" s="1565"/>
      <c r="F364" s="1566"/>
      <c r="G364" s="1566"/>
      <c r="H364" s="1566"/>
      <c r="I364" s="1566"/>
      <c r="J364" s="1566"/>
      <c r="K364" s="1566"/>
      <c r="L364" s="1566"/>
      <c r="M364" s="1776"/>
      <c r="N364" s="301"/>
      <c r="O364" s="177" t="str">
        <f t="shared" si="6"/>
        <v/>
      </c>
      <c r="P364" s="99"/>
      <c r="Q364" s="389"/>
      <c r="R364" s="33"/>
      <c r="S364" s="33"/>
      <c r="T364" s="33"/>
      <c r="U364" s="33"/>
      <c r="V364" s="33"/>
      <c r="W364" s="33"/>
      <c r="X364" s="33"/>
      <c r="Y364" s="33"/>
    </row>
    <row r="365" spans="1:244" ht="24" customHeight="1">
      <c r="A365" s="216"/>
      <c r="B365" s="1774"/>
      <c r="C365" s="1777"/>
      <c r="D365" s="865"/>
      <c r="E365" s="1565"/>
      <c r="F365" s="1566"/>
      <c r="G365" s="1566"/>
      <c r="H365" s="1566"/>
      <c r="I365" s="1566"/>
      <c r="J365" s="1566"/>
      <c r="K365" s="1566"/>
      <c r="L365" s="1566"/>
      <c r="M365" s="1776"/>
      <c r="N365" s="301"/>
      <c r="O365" s="177" t="str">
        <f t="shared" si="6"/>
        <v/>
      </c>
      <c r="P365" s="99"/>
      <c r="Q365" s="389"/>
      <c r="R365" s="33"/>
      <c r="S365" s="33"/>
      <c r="T365" s="33"/>
      <c r="U365" s="33"/>
      <c r="V365" s="33"/>
      <c r="W365" s="33"/>
      <c r="X365" s="33"/>
      <c r="Y365" s="33"/>
      <c r="II365" s="41"/>
      <c r="IJ365" s="41"/>
    </row>
    <row r="366" spans="1:244" ht="24" customHeight="1">
      <c r="A366" s="216"/>
      <c r="B366" s="1774"/>
      <c r="C366" s="1777"/>
      <c r="D366" s="865"/>
      <c r="E366" s="1565"/>
      <c r="F366" s="1566"/>
      <c r="G366" s="1566"/>
      <c r="H366" s="1566"/>
      <c r="I366" s="1566"/>
      <c r="J366" s="1566"/>
      <c r="K366" s="1566"/>
      <c r="L366" s="1566"/>
      <c r="M366" s="1776"/>
      <c r="N366" s="301"/>
      <c r="O366" s="177" t="str">
        <f t="shared" si="6"/>
        <v/>
      </c>
      <c r="P366" s="99"/>
      <c r="Q366" s="389"/>
      <c r="R366" s="33"/>
      <c r="S366" s="33"/>
      <c r="T366" s="33"/>
      <c r="U366" s="33"/>
      <c r="V366" s="33"/>
      <c r="W366" s="33"/>
      <c r="X366" s="33"/>
      <c r="Y366" s="33"/>
    </row>
    <row r="367" spans="1:244" ht="24" customHeight="1">
      <c r="A367" s="216"/>
      <c r="B367" s="1774"/>
      <c r="C367" s="1777"/>
      <c r="D367" s="865"/>
      <c r="E367" s="1565"/>
      <c r="F367" s="1566"/>
      <c r="G367" s="1566"/>
      <c r="H367" s="1566"/>
      <c r="I367" s="1566"/>
      <c r="J367" s="1566"/>
      <c r="K367" s="1566"/>
      <c r="L367" s="1566"/>
      <c r="M367" s="1776"/>
      <c r="N367" s="301"/>
      <c r="O367" s="177" t="str">
        <f t="shared" si="6"/>
        <v/>
      </c>
      <c r="P367" s="99"/>
      <c r="Q367" s="389"/>
      <c r="R367" s="33"/>
      <c r="S367" s="33"/>
      <c r="T367" s="33"/>
      <c r="U367" s="33"/>
      <c r="V367" s="33"/>
      <c r="W367" s="33"/>
      <c r="X367" s="33"/>
      <c r="Y367" s="33"/>
    </row>
    <row r="368" spans="1:244" ht="24" customHeight="1">
      <c r="A368" s="216"/>
      <c r="B368" s="1774"/>
      <c r="C368" s="1777"/>
      <c r="D368" s="865"/>
      <c r="E368" s="1565"/>
      <c r="F368" s="1566"/>
      <c r="G368" s="1566"/>
      <c r="H368" s="1566"/>
      <c r="I368" s="1566"/>
      <c r="J368" s="1566"/>
      <c r="K368" s="1566"/>
      <c r="L368" s="1566"/>
      <c r="M368" s="1776"/>
      <c r="N368" s="301"/>
      <c r="O368" s="177" t="str">
        <f t="shared" si="6"/>
        <v/>
      </c>
      <c r="P368" s="99"/>
      <c r="Q368" s="389"/>
      <c r="R368" s="33"/>
      <c r="S368" s="33"/>
      <c r="T368" s="33"/>
      <c r="U368" s="33"/>
      <c r="V368" s="33"/>
      <c r="W368" s="33"/>
      <c r="X368" s="33"/>
      <c r="Y368" s="33"/>
    </row>
    <row r="369" spans="1:244" ht="24" customHeight="1">
      <c r="A369" s="216"/>
      <c r="B369" s="1774"/>
      <c r="C369" s="1777"/>
      <c r="D369" s="865"/>
      <c r="E369" s="1565"/>
      <c r="F369" s="1566"/>
      <c r="G369" s="1566"/>
      <c r="H369" s="1566"/>
      <c r="I369" s="1566"/>
      <c r="J369" s="1566"/>
      <c r="K369" s="1566"/>
      <c r="L369" s="1566"/>
      <c r="M369" s="1776"/>
      <c r="N369" s="301"/>
      <c r="O369" s="177" t="str">
        <f t="shared" si="6"/>
        <v/>
      </c>
      <c r="P369" s="99"/>
      <c r="Q369" s="389"/>
      <c r="R369" s="33"/>
      <c r="S369" s="33"/>
      <c r="T369" s="33"/>
      <c r="U369" s="33"/>
      <c r="V369" s="33"/>
      <c r="W369" s="33"/>
      <c r="X369" s="33"/>
      <c r="Y369" s="33"/>
    </row>
    <row r="370" spans="1:244" ht="24" customHeight="1">
      <c r="A370" s="216"/>
      <c r="B370" s="1774"/>
      <c r="C370" s="1777"/>
      <c r="D370" s="865"/>
      <c r="E370" s="1565"/>
      <c r="F370" s="1566"/>
      <c r="G370" s="1566"/>
      <c r="H370" s="1566"/>
      <c r="I370" s="1566"/>
      <c r="J370" s="1566"/>
      <c r="K370" s="1566"/>
      <c r="L370" s="1566"/>
      <c r="M370" s="1776"/>
      <c r="N370" s="301"/>
      <c r="O370" s="177" t="str">
        <f t="shared" si="6"/>
        <v/>
      </c>
      <c r="P370" s="99"/>
      <c r="Q370" s="389"/>
      <c r="R370" s="33"/>
      <c r="S370" s="33"/>
      <c r="T370" s="33"/>
      <c r="U370" s="33"/>
      <c r="V370" s="33"/>
      <c r="W370" s="33"/>
      <c r="X370" s="33"/>
      <c r="Y370" s="33"/>
    </row>
    <row r="371" spans="1:244" ht="24" customHeight="1">
      <c r="A371" s="216"/>
      <c r="B371" s="1774"/>
      <c r="C371" s="1777"/>
      <c r="D371" s="865"/>
      <c r="E371" s="1565"/>
      <c r="F371" s="1566"/>
      <c r="G371" s="1566"/>
      <c r="H371" s="1566"/>
      <c r="I371" s="1566"/>
      <c r="J371" s="1566"/>
      <c r="K371" s="1566"/>
      <c r="L371" s="1566"/>
      <c r="M371" s="1776"/>
      <c r="N371" s="301"/>
      <c r="O371" s="177" t="str">
        <f t="shared" si="6"/>
        <v/>
      </c>
      <c r="P371" s="99"/>
      <c r="Q371" s="389"/>
      <c r="R371" s="33"/>
      <c r="S371" s="33"/>
      <c r="T371" s="33"/>
      <c r="U371" s="33"/>
      <c r="V371" s="33"/>
      <c r="W371" s="33"/>
      <c r="X371" s="33"/>
      <c r="Y371" s="33"/>
    </row>
    <row r="372" spans="1:244" ht="24" customHeight="1">
      <c r="A372" s="216"/>
      <c r="B372" s="1774"/>
      <c r="C372" s="1777"/>
      <c r="D372" s="865"/>
      <c r="E372" s="1565"/>
      <c r="F372" s="1566"/>
      <c r="G372" s="1566"/>
      <c r="H372" s="1566"/>
      <c r="I372" s="1566"/>
      <c r="J372" s="1566"/>
      <c r="K372" s="1566"/>
      <c r="L372" s="1566"/>
      <c r="M372" s="1776"/>
      <c r="N372" s="301"/>
      <c r="O372" s="177" t="str">
        <f t="shared" si="6"/>
        <v/>
      </c>
      <c r="P372" s="99"/>
      <c r="Q372" s="389"/>
      <c r="R372" s="33"/>
      <c r="S372" s="33"/>
      <c r="T372" s="33"/>
      <c r="U372" s="33"/>
      <c r="V372" s="33"/>
      <c r="W372" s="33"/>
      <c r="X372" s="33"/>
      <c r="Y372" s="33"/>
    </row>
    <row r="373" spans="1:244" ht="24" customHeight="1">
      <c r="A373" s="216"/>
      <c r="B373" s="1774"/>
      <c r="C373" s="1777"/>
      <c r="D373" s="865"/>
      <c r="E373" s="1565"/>
      <c r="F373" s="1566"/>
      <c r="G373" s="1566"/>
      <c r="H373" s="1566"/>
      <c r="I373" s="1566"/>
      <c r="J373" s="1566"/>
      <c r="K373" s="1566"/>
      <c r="L373" s="1566"/>
      <c r="M373" s="1776"/>
      <c r="N373" s="301"/>
      <c r="O373" s="177" t="str">
        <f t="shared" si="6"/>
        <v/>
      </c>
      <c r="P373" s="99"/>
      <c r="Q373" s="389"/>
      <c r="R373" s="33"/>
      <c r="S373" s="33"/>
      <c r="T373" s="33"/>
      <c r="U373" s="33"/>
      <c r="V373" s="33"/>
      <c r="W373" s="33"/>
      <c r="X373" s="33"/>
      <c r="Y373" s="33"/>
    </row>
    <row r="374" spans="1:244" ht="24" customHeight="1">
      <c r="A374" s="216"/>
      <c r="B374" s="1774"/>
      <c r="C374" s="1777"/>
      <c r="D374" s="865"/>
      <c r="E374" s="1565"/>
      <c r="F374" s="1566"/>
      <c r="G374" s="1566"/>
      <c r="H374" s="1566"/>
      <c r="I374" s="1566"/>
      <c r="J374" s="1566"/>
      <c r="K374" s="1566"/>
      <c r="L374" s="1566"/>
      <c r="M374" s="1776"/>
      <c r="N374" s="301"/>
      <c r="O374" s="177" t="str">
        <f t="shared" si="6"/>
        <v/>
      </c>
      <c r="P374" s="99"/>
      <c r="Q374" s="389"/>
      <c r="R374" s="33"/>
      <c r="S374" s="33"/>
      <c r="T374" s="33"/>
      <c r="U374" s="33"/>
      <c r="V374" s="33"/>
      <c r="W374" s="33"/>
      <c r="X374" s="33"/>
      <c r="Y374" s="33"/>
      <c r="II374" s="41"/>
      <c r="IJ374" s="41"/>
    </row>
    <row r="375" spans="1:244" ht="24" customHeight="1">
      <c r="A375" s="216"/>
      <c r="B375" s="1774"/>
      <c r="C375" s="1777"/>
      <c r="D375" s="865"/>
      <c r="E375" s="1565"/>
      <c r="F375" s="1566"/>
      <c r="G375" s="1566"/>
      <c r="H375" s="1566"/>
      <c r="I375" s="1566"/>
      <c r="J375" s="1566"/>
      <c r="K375" s="1566"/>
      <c r="L375" s="1566"/>
      <c r="M375" s="1776"/>
      <c r="N375" s="301"/>
      <c r="O375" s="177" t="str">
        <f t="shared" si="6"/>
        <v/>
      </c>
      <c r="P375" s="99"/>
      <c r="Q375" s="389"/>
      <c r="R375" s="33"/>
      <c r="S375" s="33"/>
      <c r="T375" s="33"/>
      <c r="U375" s="33"/>
      <c r="V375" s="33"/>
      <c r="W375" s="33"/>
      <c r="X375" s="33"/>
      <c r="Y375" s="33"/>
    </row>
    <row r="376" spans="1:244" ht="24" customHeight="1">
      <c r="A376" s="216"/>
      <c r="B376" s="1774"/>
      <c r="C376" s="1777"/>
      <c r="D376" s="865"/>
      <c r="E376" s="1565"/>
      <c r="F376" s="1566"/>
      <c r="G376" s="1566"/>
      <c r="H376" s="1566"/>
      <c r="I376" s="1566"/>
      <c r="J376" s="1566"/>
      <c r="K376" s="1566"/>
      <c r="L376" s="1566"/>
      <c r="M376" s="1776"/>
      <c r="N376" s="301"/>
      <c r="O376" s="177" t="str">
        <f t="shared" si="6"/>
        <v/>
      </c>
      <c r="P376" s="99"/>
      <c r="Q376" s="389"/>
      <c r="R376" s="33"/>
      <c r="S376" s="33"/>
      <c r="T376" s="33"/>
      <c r="U376" s="33"/>
      <c r="V376" s="33"/>
      <c r="W376" s="33"/>
      <c r="X376" s="33"/>
      <c r="Y376" s="33"/>
    </row>
    <row r="377" spans="1:244" ht="24" customHeight="1">
      <c r="A377" s="216"/>
      <c r="B377" s="1774"/>
      <c r="C377" s="1777"/>
      <c r="D377" s="865"/>
      <c r="E377" s="1565"/>
      <c r="F377" s="1566"/>
      <c r="G377" s="1566"/>
      <c r="H377" s="1566"/>
      <c r="I377" s="1566"/>
      <c r="J377" s="1566"/>
      <c r="K377" s="1566"/>
      <c r="L377" s="1566"/>
      <c r="M377" s="1776"/>
      <c r="N377" s="301"/>
      <c r="O377" s="177" t="str">
        <f t="shared" si="6"/>
        <v/>
      </c>
      <c r="P377" s="99"/>
      <c r="Q377" s="389"/>
      <c r="R377" s="33"/>
      <c r="S377" s="33"/>
      <c r="T377" s="33"/>
      <c r="U377" s="33"/>
      <c r="V377" s="33"/>
      <c r="W377" s="33"/>
      <c r="X377" s="33"/>
      <c r="Y377" s="33"/>
      <c r="II377" s="41"/>
      <c r="IJ377" s="41"/>
    </row>
    <row r="378" spans="1:244" ht="24" customHeight="1">
      <c r="A378" s="216"/>
      <c r="B378" s="1774"/>
      <c r="C378" s="1777"/>
      <c r="D378" s="865"/>
      <c r="E378" s="1565"/>
      <c r="F378" s="1566"/>
      <c r="G378" s="1566"/>
      <c r="H378" s="1566"/>
      <c r="I378" s="1566"/>
      <c r="J378" s="1566"/>
      <c r="K378" s="1566"/>
      <c r="L378" s="1566"/>
      <c r="M378" s="1776"/>
      <c r="N378" s="301"/>
      <c r="O378" s="177" t="str">
        <f t="shared" si="6"/>
        <v/>
      </c>
      <c r="P378" s="99"/>
      <c r="Q378" s="389"/>
      <c r="R378" s="33"/>
      <c r="S378" s="33"/>
      <c r="T378" s="33"/>
      <c r="U378" s="33"/>
      <c r="V378" s="33"/>
      <c r="W378" s="33"/>
      <c r="X378" s="33"/>
      <c r="Y378" s="33"/>
    </row>
    <row r="379" spans="1:244" ht="24" customHeight="1">
      <c r="A379" s="216"/>
      <c r="B379" s="1774"/>
      <c r="C379" s="1777"/>
      <c r="D379" s="865"/>
      <c r="E379" s="1565"/>
      <c r="F379" s="1566"/>
      <c r="G379" s="1566"/>
      <c r="H379" s="1566"/>
      <c r="I379" s="1566"/>
      <c r="J379" s="1566"/>
      <c r="K379" s="1566"/>
      <c r="L379" s="1566"/>
      <c r="M379" s="1776"/>
      <c r="N379" s="301"/>
      <c r="O379" s="177" t="str">
        <f t="shared" si="6"/>
        <v/>
      </c>
      <c r="P379" s="99"/>
      <c r="Q379" s="389"/>
      <c r="R379" s="33"/>
      <c r="S379" s="33"/>
      <c r="T379" s="33"/>
      <c r="U379" s="33"/>
      <c r="V379" s="33"/>
      <c r="W379" s="33"/>
      <c r="X379" s="33"/>
      <c r="Y379" s="33"/>
    </row>
    <row r="380" spans="1:244" ht="24" customHeight="1">
      <c r="A380" s="216"/>
      <c r="B380" s="1774"/>
      <c r="C380" s="1777"/>
      <c r="D380" s="865"/>
      <c r="E380" s="1565"/>
      <c r="F380" s="1566"/>
      <c r="G380" s="1566"/>
      <c r="H380" s="1566"/>
      <c r="I380" s="1566"/>
      <c r="J380" s="1566"/>
      <c r="K380" s="1566"/>
      <c r="L380" s="1566"/>
      <c r="M380" s="1776"/>
      <c r="N380" s="301"/>
      <c r="O380" s="177" t="str">
        <f t="shared" si="6"/>
        <v/>
      </c>
      <c r="P380" s="99"/>
      <c r="Q380" s="389"/>
      <c r="R380" s="33"/>
      <c r="S380" s="33"/>
      <c r="T380" s="33"/>
      <c r="U380" s="33"/>
      <c r="V380" s="33"/>
      <c r="W380" s="33"/>
      <c r="X380" s="33"/>
      <c r="Y380" s="33"/>
    </row>
    <row r="381" spans="1:244" ht="24" customHeight="1">
      <c r="A381" s="216"/>
      <c r="B381" s="1774"/>
      <c r="C381" s="1775"/>
      <c r="D381" s="865"/>
      <c r="E381" s="1565"/>
      <c r="F381" s="1566"/>
      <c r="G381" s="1566"/>
      <c r="H381" s="1566"/>
      <c r="I381" s="1566"/>
      <c r="J381" s="1566"/>
      <c r="K381" s="1566"/>
      <c r="L381" s="1776"/>
      <c r="M381" s="1776"/>
      <c r="N381" s="301"/>
      <c r="O381" s="177" t="str">
        <f t="shared" si="6"/>
        <v/>
      </c>
      <c r="P381" s="99"/>
      <c r="Q381" s="389"/>
      <c r="R381" s="33"/>
      <c r="S381" s="33"/>
      <c r="T381" s="33"/>
      <c r="U381" s="33"/>
      <c r="V381" s="33"/>
      <c r="W381" s="33"/>
      <c r="X381" s="33"/>
      <c r="Y381" s="33"/>
    </row>
    <row r="382" spans="1:244" ht="24" customHeight="1">
      <c r="A382" s="216"/>
      <c r="B382" s="1774"/>
      <c r="C382" s="1775"/>
      <c r="D382" s="865"/>
      <c r="E382" s="1565"/>
      <c r="F382" s="1566"/>
      <c r="G382" s="1566"/>
      <c r="H382" s="1566"/>
      <c r="I382" s="1566"/>
      <c r="J382" s="1566"/>
      <c r="K382" s="1566"/>
      <c r="L382" s="1776"/>
      <c r="M382" s="1776"/>
      <c r="N382" s="301"/>
      <c r="O382" s="177" t="str">
        <f t="shared" si="6"/>
        <v/>
      </c>
      <c r="P382" s="99"/>
      <c r="Q382" s="389"/>
      <c r="R382" s="33"/>
      <c r="S382" s="33"/>
      <c r="T382" s="33"/>
      <c r="U382" s="33"/>
      <c r="V382" s="33"/>
      <c r="W382" s="33"/>
      <c r="X382" s="33"/>
      <c r="Y382" s="33"/>
    </row>
    <row r="383" spans="1:244" ht="24" customHeight="1">
      <c r="A383" s="216"/>
      <c r="B383" s="1774"/>
      <c r="C383" s="1775"/>
      <c r="D383" s="865"/>
      <c r="E383" s="1565"/>
      <c r="F383" s="1566"/>
      <c r="G383" s="1566"/>
      <c r="H383" s="1566"/>
      <c r="I383" s="1566"/>
      <c r="J383" s="1566"/>
      <c r="K383" s="1566"/>
      <c r="L383" s="1776"/>
      <c r="M383" s="1776"/>
      <c r="N383" s="301"/>
      <c r="O383" s="177" t="str">
        <f t="shared" si="6"/>
        <v/>
      </c>
      <c r="P383" s="99"/>
      <c r="Q383" s="389"/>
      <c r="R383" s="33"/>
      <c r="S383" s="33"/>
      <c r="T383" s="33"/>
      <c r="U383" s="33"/>
      <c r="V383" s="33"/>
      <c r="W383" s="33"/>
      <c r="X383" s="33"/>
      <c r="Y383" s="33"/>
    </row>
    <row r="384" spans="1:244" ht="24" customHeight="1">
      <c r="A384" s="216"/>
      <c r="B384" s="1774"/>
      <c r="C384" s="1775"/>
      <c r="D384" s="865"/>
      <c r="E384" s="1565"/>
      <c r="F384" s="1566"/>
      <c r="G384" s="1566"/>
      <c r="H384" s="1566"/>
      <c r="I384" s="1566"/>
      <c r="J384" s="1566"/>
      <c r="K384" s="1566"/>
      <c r="L384" s="1776"/>
      <c r="M384" s="1776"/>
      <c r="N384" s="301"/>
      <c r="O384" s="177" t="str">
        <f t="shared" si="6"/>
        <v/>
      </c>
      <c r="P384" s="99"/>
      <c r="Q384" s="389"/>
      <c r="R384" s="33"/>
      <c r="S384" s="33"/>
      <c r="T384" s="33"/>
      <c r="U384" s="33"/>
      <c r="V384" s="33"/>
      <c r="W384" s="33"/>
      <c r="X384" s="33"/>
      <c r="Y384" s="33"/>
    </row>
    <row r="385" spans="1:244" ht="24" customHeight="1">
      <c r="A385" s="216"/>
      <c r="B385" s="1774"/>
      <c r="C385" s="1775"/>
      <c r="D385" s="865"/>
      <c r="E385" s="1565"/>
      <c r="F385" s="1566"/>
      <c r="G385" s="1566"/>
      <c r="H385" s="1566"/>
      <c r="I385" s="1566"/>
      <c r="J385" s="1566"/>
      <c r="K385" s="1566"/>
      <c r="L385" s="1776"/>
      <c r="M385" s="1776"/>
      <c r="N385" s="301"/>
      <c r="O385" s="177" t="str">
        <f t="shared" si="6"/>
        <v/>
      </c>
      <c r="P385" s="99"/>
      <c r="Q385" s="389"/>
      <c r="R385" s="33"/>
      <c r="S385" s="33"/>
      <c r="T385" s="33"/>
      <c r="U385" s="33"/>
      <c r="V385" s="33"/>
      <c r="W385" s="33"/>
      <c r="X385" s="33"/>
      <c r="Y385" s="33"/>
    </row>
    <row r="386" spans="1:244" ht="24" customHeight="1">
      <c r="A386" s="216"/>
      <c r="B386" s="1774"/>
      <c r="C386" s="1775"/>
      <c r="D386" s="865"/>
      <c r="E386" s="1565"/>
      <c r="F386" s="1566"/>
      <c r="G386" s="1566"/>
      <c r="H386" s="1566"/>
      <c r="I386" s="1566"/>
      <c r="J386" s="1566"/>
      <c r="K386" s="1566"/>
      <c r="L386" s="1776"/>
      <c r="M386" s="1776"/>
      <c r="N386" s="301"/>
      <c r="O386" s="177" t="str">
        <f t="shared" si="6"/>
        <v/>
      </c>
      <c r="P386" s="99"/>
      <c r="Q386" s="389"/>
      <c r="R386" s="33"/>
      <c r="S386" s="33"/>
      <c r="T386" s="33"/>
      <c r="U386" s="33"/>
      <c r="V386" s="33"/>
      <c r="W386" s="33"/>
      <c r="X386" s="33"/>
      <c r="Y386" s="33"/>
    </row>
    <row r="387" spans="1:244" ht="24" customHeight="1">
      <c r="A387" s="216"/>
      <c r="B387" s="1774"/>
      <c r="C387" s="1777"/>
      <c r="D387" s="865"/>
      <c r="E387" s="1565"/>
      <c r="F387" s="1566"/>
      <c r="G387" s="1566"/>
      <c r="H387" s="1566"/>
      <c r="I387" s="1566"/>
      <c r="J387" s="1566"/>
      <c r="K387" s="1566"/>
      <c r="L387" s="1566"/>
      <c r="M387" s="1776"/>
      <c r="N387" s="301"/>
      <c r="O387" s="177" t="str">
        <f t="shared" si="6"/>
        <v/>
      </c>
      <c r="P387" s="99"/>
      <c r="Q387" s="389"/>
      <c r="R387" s="33"/>
      <c r="S387" s="33"/>
      <c r="T387" s="33"/>
      <c r="U387" s="33"/>
      <c r="V387" s="33"/>
      <c r="W387" s="33"/>
      <c r="X387" s="33"/>
      <c r="Y387" s="33"/>
    </row>
    <row r="388" spans="1:244" ht="24" customHeight="1">
      <c r="A388" s="216"/>
      <c r="B388" s="1774"/>
      <c r="C388" s="1777"/>
      <c r="D388" s="865"/>
      <c r="E388" s="1565"/>
      <c r="F388" s="1566"/>
      <c r="G388" s="1566"/>
      <c r="H388" s="1566"/>
      <c r="I388" s="1566"/>
      <c r="J388" s="1566"/>
      <c r="K388" s="1566"/>
      <c r="L388" s="1566"/>
      <c r="M388" s="1776"/>
      <c r="N388" s="301"/>
      <c r="O388" s="177" t="str">
        <f t="shared" si="6"/>
        <v/>
      </c>
      <c r="P388" s="99"/>
      <c r="Q388" s="389"/>
      <c r="R388" s="33"/>
      <c r="S388" s="33"/>
      <c r="T388" s="33"/>
      <c r="U388" s="33"/>
      <c r="V388" s="33"/>
      <c r="W388" s="33"/>
      <c r="X388" s="33"/>
      <c r="Y388" s="33"/>
    </row>
    <row r="389" spans="1:244" ht="24" customHeight="1">
      <c r="A389" s="216"/>
      <c r="B389" s="1774"/>
      <c r="C389" s="1777"/>
      <c r="D389" s="865"/>
      <c r="E389" s="1565"/>
      <c r="F389" s="1566"/>
      <c r="G389" s="1566"/>
      <c r="H389" s="1566"/>
      <c r="I389" s="1566"/>
      <c r="J389" s="1566"/>
      <c r="K389" s="1566"/>
      <c r="L389" s="1566"/>
      <c r="M389" s="1776"/>
      <c r="N389" s="301"/>
      <c r="O389" s="177" t="str">
        <f t="shared" si="6"/>
        <v/>
      </c>
      <c r="P389" s="99"/>
      <c r="Q389" s="389"/>
      <c r="R389" s="33"/>
      <c r="S389" s="33"/>
      <c r="T389" s="33"/>
      <c r="U389" s="33"/>
      <c r="V389" s="33"/>
      <c r="W389" s="33"/>
      <c r="X389" s="33"/>
      <c r="Y389" s="33"/>
    </row>
    <row r="390" spans="1:244" ht="24" customHeight="1">
      <c r="A390" s="216"/>
      <c r="B390" s="1774"/>
      <c r="C390" s="1777"/>
      <c r="D390" s="865"/>
      <c r="E390" s="1565"/>
      <c r="F390" s="1566"/>
      <c r="G390" s="1566"/>
      <c r="H390" s="1566"/>
      <c r="I390" s="1566"/>
      <c r="J390" s="1566"/>
      <c r="K390" s="1566"/>
      <c r="L390" s="1566"/>
      <c r="M390" s="1776"/>
      <c r="N390" s="301"/>
      <c r="O390" s="177" t="str">
        <f t="shared" si="6"/>
        <v/>
      </c>
      <c r="P390" s="99"/>
      <c r="Q390" s="389"/>
      <c r="R390" s="33"/>
      <c r="S390" s="33"/>
      <c r="T390" s="33"/>
      <c r="U390" s="33"/>
      <c r="V390" s="33"/>
      <c r="W390" s="33"/>
      <c r="X390" s="33"/>
      <c r="Y390" s="33"/>
    </row>
    <row r="391" spans="1:244" ht="24" customHeight="1">
      <c r="A391" s="216"/>
      <c r="B391" s="1774"/>
      <c r="C391" s="1777"/>
      <c r="D391" s="827"/>
      <c r="E391" s="1565"/>
      <c r="F391" s="1566"/>
      <c r="G391" s="1566"/>
      <c r="H391" s="1566"/>
      <c r="I391" s="1566"/>
      <c r="J391" s="1566"/>
      <c r="K391" s="1566"/>
      <c r="L391" s="1566"/>
      <c r="M391" s="1776"/>
      <c r="N391" s="301"/>
      <c r="O391" s="177" t="str">
        <f t="shared" si="6"/>
        <v/>
      </c>
      <c r="P391" s="99"/>
      <c r="Q391" s="389"/>
      <c r="R391" s="33"/>
      <c r="S391" s="33"/>
      <c r="T391" s="33"/>
      <c r="U391" s="33"/>
      <c r="V391" s="33"/>
      <c r="W391" s="33"/>
      <c r="X391" s="33"/>
      <c r="Y391" s="33"/>
    </row>
    <row r="392" spans="1:244" s="42" customFormat="1" ht="6" customHeight="1">
      <c r="A392" s="363"/>
      <c r="B392" s="59"/>
      <c r="C392" s="867"/>
      <c r="D392" s="867"/>
      <c r="E392" s="867"/>
      <c r="F392" s="868"/>
      <c r="G392" s="868"/>
      <c r="H392" s="868"/>
      <c r="I392" s="868"/>
      <c r="J392" s="868"/>
      <c r="K392" s="868"/>
      <c r="L392" s="868"/>
      <c r="M392" s="92"/>
      <c r="N392" s="94"/>
      <c r="O392" s="23"/>
      <c r="P392" s="258"/>
      <c r="Q392" s="390"/>
      <c r="R392" s="34"/>
      <c r="S392" s="34"/>
      <c r="T392" s="34"/>
      <c r="U392" s="34"/>
      <c r="V392" s="34"/>
      <c r="W392" s="34"/>
      <c r="X392" s="34"/>
      <c r="Y392" s="34"/>
    </row>
    <row r="393" spans="1:244" s="38" customFormat="1" ht="21.75" customHeight="1">
      <c r="A393" s="370"/>
      <c r="B393" s="560" t="s">
        <v>56</v>
      </c>
      <c r="C393" s="869"/>
      <c r="D393" s="869"/>
      <c r="E393" s="869"/>
      <c r="F393" s="869"/>
      <c r="G393" s="869"/>
      <c r="H393" s="869"/>
      <c r="I393" s="869"/>
      <c r="J393" s="869"/>
      <c r="K393" s="869"/>
      <c r="L393" s="869"/>
      <c r="M393" s="561"/>
      <c r="N393" s="561"/>
      <c r="O393" s="561"/>
      <c r="P393" s="406"/>
      <c r="Q393" s="391"/>
      <c r="R393" s="37"/>
      <c r="S393" s="37"/>
      <c r="T393" s="37"/>
      <c r="U393" s="37"/>
      <c r="V393" s="37"/>
      <c r="W393" s="37"/>
      <c r="X393" s="37"/>
      <c r="Y393" s="37"/>
    </row>
    <row r="394" spans="1:244" ht="12.75" customHeight="1">
      <c r="A394" s="363"/>
      <c r="B394" s="564" t="str">
        <f>B339</f>
        <v>FAPESP,  SETEMBRO DE 2015</v>
      </c>
      <c r="C394" s="845"/>
      <c r="D394" s="845"/>
      <c r="E394" s="845"/>
      <c r="F394" s="845"/>
      <c r="G394" s="845"/>
      <c r="H394" s="845"/>
      <c r="I394" s="845"/>
      <c r="J394" s="845"/>
      <c r="K394" s="845"/>
      <c r="L394" s="845"/>
      <c r="M394" s="429"/>
      <c r="N394" s="429"/>
      <c r="O394" s="1723">
        <v>3</v>
      </c>
      <c r="P394" s="1723"/>
      <c r="Q394" s="373"/>
      <c r="R394" s="33"/>
      <c r="S394" s="33"/>
      <c r="T394" s="33"/>
      <c r="U394" s="33"/>
      <c r="V394" s="33"/>
      <c r="W394" s="33"/>
      <c r="X394" s="33"/>
      <c r="Y394" s="33"/>
    </row>
    <row r="395" spans="1:244" ht="18">
      <c r="A395" s="363"/>
      <c r="B395" s="310" t="str">
        <f>B340</f>
        <v>5- SERVIÇOS DE TERCEIROS NO BRASIL</v>
      </c>
      <c r="C395" s="890"/>
      <c r="D395" s="890"/>
      <c r="E395" s="890"/>
      <c r="F395" s="890"/>
      <c r="G395" s="890"/>
      <c r="H395" s="890"/>
      <c r="I395" s="890"/>
      <c r="J395" s="890"/>
      <c r="K395" s="890"/>
      <c r="L395" s="890"/>
      <c r="M395" s="104"/>
      <c r="N395" s="104"/>
      <c r="O395" s="104"/>
      <c r="P395" s="104"/>
      <c r="Q395" s="341"/>
      <c r="R395" s="33"/>
      <c r="S395" s="33"/>
      <c r="T395" s="33"/>
      <c r="U395" s="33"/>
      <c r="V395" s="33"/>
      <c r="W395" s="33"/>
      <c r="X395" s="33"/>
      <c r="Y395" s="33"/>
    </row>
    <row r="396" spans="1:244" s="314" customFormat="1" ht="15.75" customHeight="1">
      <c r="A396" s="363"/>
      <c r="B396" s="1633" t="s">
        <v>12</v>
      </c>
      <c r="C396" s="1778"/>
      <c r="D396" s="1644" t="s">
        <v>55</v>
      </c>
      <c r="E396" s="1730" t="s">
        <v>8</v>
      </c>
      <c r="F396" s="1782"/>
      <c r="G396" s="1782"/>
      <c r="H396" s="1782"/>
      <c r="I396" s="1782"/>
      <c r="J396" s="1782"/>
      <c r="K396" s="1782"/>
      <c r="L396" s="1782"/>
      <c r="M396" s="1782"/>
      <c r="N396" s="1644" t="s">
        <v>3</v>
      </c>
      <c r="O396" s="1785" t="s">
        <v>4</v>
      </c>
      <c r="P396" s="1644" t="s">
        <v>2</v>
      </c>
      <c r="Q396" s="209"/>
      <c r="R396" s="555"/>
      <c r="S396" s="555"/>
      <c r="T396" s="555"/>
      <c r="U396" s="555"/>
      <c r="V396" s="555"/>
      <c r="W396" s="555"/>
      <c r="X396" s="555"/>
      <c r="Y396" s="555"/>
    </row>
    <row r="397" spans="1:244" s="55" customFormat="1" ht="14.25" customHeight="1">
      <c r="A397" s="370"/>
      <c r="B397" s="1779"/>
      <c r="C397" s="1780"/>
      <c r="D397" s="1781"/>
      <c r="E397" s="1783"/>
      <c r="F397" s="1784"/>
      <c r="G397" s="1784"/>
      <c r="H397" s="1784"/>
      <c r="I397" s="1784"/>
      <c r="J397" s="1784"/>
      <c r="K397" s="1784"/>
      <c r="L397" s="1784"/>
      <c r="M397" s="1784"/>
      <c r="N397" s="1781"/>
      <c r="O397" s="1786"/>
      <c r="P397" s="1781"/>
      <c r="Q397" s="210"/>
      <c r="R397" s="54"/>
      <c r="S397" s="54"/>
      <c r="T397" s="54"/>
      <c r="U397" s="54"/>
      <c r="V397" s="54"/>
      <c r="W397" s="54"/>
      <c r="X397" s="54"/>
      <c r="Y397" s="54"/>
    </row>
    <row r="398" spans="1:244" ht="24" customHeight="1">
      <c r="A398" s="216"/>
      <c r="B398" s="1774"/>
      <c r="C398" s="1777"/>
      <c r="D398" s="865"/>
      <c r="E398" s="1565"/>
      <c r="F398" s="1566"/>
      <c r="G398" s="1566"/>
      <c r="H398" s="1566"/>
      <c r="I398" s="1566"/>
      <c r="J398" s="1566"/>
      <c r="K398" s="1566"/>
      <c r="L398" s="1566"/>
      <c r="M398" s="1776"/>
      <c r="N398" s="301"/>
      <c r="O398" s="177" t="str">
        <f t="shared" ref="O398:O445" si="7">IF(N398*D398=0,"",N398*D398)</f>
        <v/>
      </c>
      <c r="P398" s="99"/>
      <c r="Q398" s="389"/>
      <c r="R398" s="33"/>
      <c r="S398" s="33"/>
      <c r="T398" s="33"/>
      <c r="U398" s="33"/>
      <c r="V398" s="33"/>
      <c r="W398" s="33"/>
      <c r="X398" s="33"/>
      <c r="Y398" s="33"/>
      <c r="II398" s="40"/>
      <c r="IJ398" s="41"/>
    </row>
    <row r="399" spans="1:244" ht="24" customHeight="1">
      <c r="A399" s="216"/>
      <c r="B399" s="1774"/>
      <c r="C399" s="1777"/>
      <c r="D399" s="865"/>
      <c r="E399" s="1565"/>
      <c r="F399" s="1566"/>
      <c r="G399" s="1566"/>
      <c r="H399" s="1566"/>
      <c r="I399" s="1566"/>
      <c r="J399" s="1566"/>
      <c r="K399" s="1566"/>
      <c r="L399" s="1566"/>
      <c r="M399" s="1776"/>
      <c r="N399" s="301"/>
      <c r="O399" s="177" t="str">
        <f t="shared" si="7"/>
        <v/>
      </c>
      <c r="P399" s="99"/>
      <c r="Q399" s="389"/>
      <c r="R399" s="33"/>
      <c r="S399" s="33"/>
      <c r="T399" s="33"/>
      <c r="U399" s="33"/>
      <c r="V399" s="33"/>
      <c r="W399" s="33"/>
      <c r="X399" s="33"/>
      <c r="Y399" s="33"/>
    </row>
    <row r="400" spans="1:244" ht="24" customHeight="1">
      <c r="A400" s="216"/>
      <c r="B400" s="1774"/>
      <c r="C400" s="1777"/>
      <c r="D400" s="865"/>
      <c r="E400" s="1565"/>
      <c r="F400" s="1566"/>
      <c r="G400" s="1566"/>
      <c r="H400" s="1566"/>
      <c r="I400" s="1566"/>
      <c r="J400" s="1566"/>
      <c r="K400" s="1566"/>
      <c r="L400" s="1566"/>
      <c r="M400" s="1776"/>
      <c r="N400" s="301"/>
      <c r="O400" s="177" t="str">
        <f t="shared" si="7"/>
        <v/>
      </c>
      <c r="P400" s="99"/>
      <c r="Q400" s="389"/>
      <c r="R400" s="33"/>
      <c r="S400" s="33"/>
      <c r="T400" s="33"/>
      <c r="U400" s="33"/>
      <c r="V400" s="33"/>
      <c r="W400" s="33"/>
      <c r="X400" s="33"/>
      <c r="Y400" s="33"/>
    </row>
    <row r="401" spans="1:244" ht="24" customHeight="1">
      <c r="A401" s="216"/>
      <c r="B401" s="1774"/>
      <c r="C401" s="1777"/>
      <c r="D401" s="865"/>
      <c r="E401" s="1565"/>
      <c r="F401" s="1566"/>
      <c r="G401" s="1566"/>
      <c r="H401" s="1566"/>
      <c r="I401" s="1566"/>
      <c r="J401" s="1566"/>
      <c r="K401" s="1566"/>
      <c r="L401" s="1566"/>
      <c r="M401" s="1776"/>
      <c r="N401" s="301"/>
      <c r="O401" s="177" t="str">
        <f t="shared" si="7"/>
        <v/>
      </c>
      <c r="P401" s="99"/>
      <c r="Q401" s="389"/>
      <c r="R401" s="33"/>
      <c r="S401" s="33"/>
      <c r="T401" s="33"/>
      <c r="U401" s="33"/>
      <c r="V401" s="33"/>
      <c r="W401" s="33"/>
      <c r="X401" s="33"/>
      <c r="Y401" s="33"/>
    </row>
    <row r="402" spans="1:244" ht="24" customHeight="1">
      <c r="A402" s="216"/>
      <c r="B402" s="1774"/>
      <c r="C402" s="1777"/>
      <c r="D402" s="865"/>
      <c r="E402" s="1565"/>
      <c r="F402" s="1566"/>
      <c r="G402" s="1566"/>
      <c r="H402" s="1566"/>
      <c r="I402" s="1566"/>
      <c r="J402" s="1566"/>
      <c r="K402" s="1566"/>
      <c r="L402" s="1566"/>
      <c r="M402" s="1776"/>
      <c r="N402" s="301"/>
      <c r="O402" s="177" t="str">
        <f t="shared" si="7"/>
        <v/>
      </c>
      <c r="P402" s="99"/>
      <c r="Q402" s="389"/>
      <c r="R402" s="33"/>
      <c r="S402" s="33"/>
      <c r="T402" s="33"/>
      <c r="U402" s="33"/>
      <c r="V402" s="33"/>
      <c r="W402" s="33"/>
      <c r="X402" s="33"/>
      <c r="Y402" s="33"/>
      <c r="II402" s="41"/>
      <c r="IJ402" s="41"/>
    </row>
    <row r="403" spans="1:244" ht="24" customHeight="1">
      <c r="A403" s="216"/>
      <c r="B403" s="1774"/>
      <c r="C403" s="1777"/>
      <c r="D403" s="865"/>
      <c r="E403" s="1565"/>
      <c r="F403" s="1566"/>
      <c r="G403" s="1566"/>
      <c r="H403" s="1566"/>
      <c r="I403" s="1566"/>
      <c r="J403" s="1566"/>
      <c r="K403" s="1566"/>
      <c r="L403" s="1566"/>
      <c r="M403" s="1776"/>
      <c r="N403" s="301"/>
      <c r="O403" s="177" t="str">
        <f t="shared" si="7"/>
        <v/>
      </c>
      <c r="P403" s="99"/>
      <c r="Q403" s="389"/>
      <c r="R403" s="33"/>
      <c r="S403" s="33"/>
      <c r="T403" s="33"/>
      <c r="U403" s="33"/>
      <c r="V403" s="33"/>
      <c r="W403" s="33"/>
      <c r="X403" s="33"/>
      <c r="Y403" s="33"/>
    </row>
    <row r="404" spans="1:244" ht="24" customHeight="1">
      <c r="A404" s="216"/>
      <c r="B404" s="1774"/>
      <c r="C404" s="1777"/>
      <c r="D404" s="865"/>
      <c r="E404" s="1565"/>
      <c r="F404" s="1566"/>
      <c r="G404" s="1566"/>
      <c r="H404" s="1566"/>
      <c r="I404" s="1566"/>
      <c r="J404" s="1566"/>
      <c r="K404" s="1566"/>
      <c r="L404" s="1566"/>
      <c r="M404" s="1776"/>
      <c r="N404" s="301"/>
      <c r="O404" s="177" t="str">
        <f t="shared" si="7"/>
        <v/>
      </c>
      <c r="P404" s="99"/>
      <c r="Q404" s="389"/>
      <c r="R404" s="33"/>
      <c r="S404" s="33"/>
      <c r="T404" s="33"/>
      <c r="U404" s="33"/>
      <c r="V404" s="33"/>
      <c r="W404" s="33"/>
      <c r="X404" s="33"/>
      <c r="Y404" s="33"/>
    </row>
    <row r="405" spans="1:244" ht="24" customHeight="1">
      <c r="A405" s="216"/>
      <c r="B405" s="1774"/>
      <c r="C405" s="1777"/>
      <c r="D405" s="865"/>
      <c r="E405" s="1565"/>
      <c r="F405" s="1566"/>
      <c r="G405" s="1566"/>
      <c r="H405" s="1566"/>
      <c r="I405" s="1566"/>
      <c r="J405" s="1566"/>
      <c r="K405" s="1566"/>
      <c r="L405" s="1566"/>
      <c r="M405" s="1776"/>
      <c r="N405" s="301"/>
      <c r="O405" s="177" t="str">
        <f t="shared" si="7"/>
        <v/>
      </c>
      <c r="P405" s="99"/>
      <c r="Q405" s="389"/>
      <c r="R405" s="33"/>
      <c r="S405" s="33"/>
      <c r="T405" s="33"/>
      <c r="U405" s="33"/>
      <c r="V405" s="33"/>
      <c r="W405" s="33"/>
      <c r="X405" s="33"/>
      <c r="Y405" s="33"/>
    </row>
    <row r="406" spans="1:244" ht="24" customHeight="1">
      <c r="A406" s="216"/>
      <c r="B406" s="1774"/>
      <c r="C406" s="1777"/>
      <c r="D406" s="865"/>
      <c r="E406" s="1565"/>
      <c r="F406" s="1566"/>
      <c r="G406" s="1566"/>
      <c r="H406" s="1566"/>
      <c r="I406" s="1566"/>
      <c r="J406" s="1566"/>
      <c r="K406" s="1566"/>
      <c r="L406" s="1566"/>
      <c r="M406" s="1776"/>
      <c r="N406" s="301"/>
      <c r="O406" s="177" t="str">
        <f t="shared" si="7"/>
        <v/>
      </c>
      <c r="P406" s="99"/>
      <c r="Q406" s="389"/>
      <c r="R406" s="33"/>
      <c r="S406" s="33"/>
      <c r="T406" s="33"/>
      <c r="U406" s="33"/>
      <c r="V406" s="33"/>
      <c r="W406" s="33"/>
      <c r="X406" s="33"/>
      <c r="Y406" s="33"/>
    </row>
    <row r="407" spans="1:244" ht="24" customHeight="1">
      <c r="A407" s="216"/>
      <c r="B407" s="1774"/>
      <c r="C407" s="1777"/>
      <c r="D407" s="865"/>
      <c r="E407" s="1565"/>
      <c r="F407" s="1566"/>
      <c r="G407" s="1566"/>
      <c r="H407" s="1566"/>
      <c r="I407" s="1566"/>
      <c r="J407" s="1566"/>
      <c r="K407" s="1566"/>
      <c r="L407" s="1566"/>
      <c r="M407" s="1776"/>
      <c r="N407" s="301"/>
      <c r="O407" s="177" t="str">
        <f t="shared" si="7"/>
        <v/>
      </c>
      <c r="P407" s="99"/>
      <c r="Q407" s="389"/>
      <c r="R407" s="33"/>
      <c r="S407" s="33"/>
      <c r="T407" s="33"/>
      <c r="U407" s="33"/>
      <c r="V407" s="33"/>
      <c r="W407" s="33"/>
      <c r="X407" s="33"/>
      <c r="Y407" s="33"/>
    </row>
    <row r="408" spans="1:244" ht="24" customHeight="1">
      <c r="A408" s="216"/>
      <c r="B408" s="1774"/>
      <c r="C408" s="1777"/>
      <c r="D408" s="865"/>
      <c r="E408" s="1565"/>
      <c r="F408" s="1566"/>
      <c r="G408" s="1566"/>
      <c r="H408" s="1566"/>
      <c r="I408" s="1566"/>
      <c r="J408" s="1566"/>
      <c r="K408" s="1566"/>
      <c r="L408" s="1566"/>
      <c r="M408" s="1776"/>
      <c r="N408" s="301"/>
      <c r="O408" s="177" t="str">
        <f t="shared" si="7"/>
        <v/>
      </c>
      <c r="P408" s="99"/>
      <c r="Q408" s="389"/>
      <c r="R408" s="33"/>
      <c r="S408" s="33"/>
      <c r="T408" s="33"/>
      <c r="U408" s="33"/>
      <c r="V408" s="33"/>
      <c r="W408" s="33"/>
      <c r="X408" s="33"/>
      <c r="Y408" s="33"/>
    </row>
    <row r="409" spans="1:244" ht="24" customHeight="1">
      <c r="A409" s="216"/>
      <c r="B409" s="1774"/>
      <c r="C409" s="1777"/>
      <c r="D409" s="865"/>
      <c r="E409" s="1565"/>
      <c r="F409" s="1566"/>
      <c r="G409" s="1566"/>
      <c r="H409" s="1566"/>
      <c r="I409" s="1566"/>
      <c r="J409" s="1566"/>
      <c r="K409" s="1566"/>
      <c r="L409" s="1566"/>
      <c r="M409" s="1776"/>
      <c r="N409" s="301"/>
      <c r="O409" s="177" t="str">
        <f t="shared" si="7"/>
        <v/>
      </c>
      <c r="P409" s="99"/>
      <c r="Q409" s="389"/>
      <c r="R409" s="33"/>
      <c r="S409" s="33"/>
      <c r="T409" s="33"/>
      <c r="U409" s="33"/>
      <c r="V409" s="33"/>
      <c r="W409" s="33"/>
      <c r="X409" s="33"/>
      <c r="Y409" s="33"/>
    </row>
    <row r="410" spans="1:244" ht="24" customHeight="1">
      <c r="A410" s="216"/>
      <c r="B410" s="1774"/>
      <c r="C410" s="1777"/>
      <c r="D410" s="865"/>
      <c r="E410" s="1565"/>
      <c r="F410" s="1566"/>
      <c r="G410" s="1566"/>
      <c r="H410" s="1566"/>
      <c r="I410" s="1566"/>
      <c r="J410" s="1566"/>
      <c r="K410" s="1566"/>
      <c r="L410" s="1566"/>
      <c r="M410" s="1776"/>
      <c r="N410" s="301"/>
      <c r="O410" s="177" t="str">
        <f t="shared" si="7"/>
        <v/>
      </c>
      <c r="P410" s="99"/>
      <c r="Q410" s="389"/>
      <c r="R410" s="33"/>
      <c r="S410" s="33"/>
      <c r="T410" s="33"/>
      <c r="U410" s="33"/>
      <c r="V410" s="33"/>
      <c r="W410" s="33"/>
      <c r="X410" s="33"/>
      <c r="Y410" s="33"/>
    </row>
    <row r="411" spans="1:244" ht="24" customHeight="1">
      <c r="A411" s="216"/>
      <c r="B411" s="1774"/>
      <c r="C411" s="1777"/>
      <c r="D411" s="865"/>
      <c r="E411" s="1565"/>
      <c r="F411" s="1566"/>
      <c r="G411" s="1566"/>
      <c r="H411" s="1566"/>
      <c r="I411" s="1566"/>
      <c r="J411" s="1566"/>
      <c r="K411" s="1566"/>
      <c r="L411" s="1566"/>
      <c r="M411" s="1776"/>
      <c r="N411" s="301"/>
      <c r="O411" s="177" t="str">
        <f t="shared" si="7"/>
        <v/>
      </c>
      <c r="P411" s="99"/>
      <c r="Q411" s="389"/>
      <c r="R411" s="33"/>
      <c r="S411" s="33"/>
      <c r="T411" s="33"/>
      <c r="U411" s="33"/>
      <c r="V411" s="33"/>
      <c r="W411" s="33"/>
      <c r="X411" s="33"/>
      <c r="Y411" s="33"/>
      <c r="II411" s="40"/>
      <c r="IJ411" s="41"/>
    </row>
    <row r="412" spans="1:244" ht="24" customHeight="1">
      <c r="A412" s="216"/>
      <c r="B412" s="1774"/>
      <c r="C412" s="1777"/>
      <c r="D412" s="865"/>
      <c r="E412" s="1565"/>
      <c r="F412" s="1566"/>
      <c r="G412" s="1566"/>
      <c r="H412" s="1566"/>
      <c r="I412" s="1566"/>
      <c r="J412" s="1566"/>
      <c r="K412" s="1566"/>
      <c r="L412" s="1566"/>
      <c r="M412" s="1776"/>
      <c r="N412" s="301"/>
      <c r="O412" s="177" t="str">
        <f t="shared" si="7"/>
        <v/>
      </c>
      <c r="P412" s="99"/>
      <c r="Q412" s="389"/>
      <c r="R412" s="33"/>
      <c r="S412" s="33"/>
      <c r="T412" s="33"/>
      <c r="U412" s="33"/>
      <c r="V412" s="33"/>
      <c r="W412" s="33"/>
      <c r="X412" s="33"/>
      <c r="Y412" s="33"/>
      <c r="II412" s="40"/>
      <c r="IJ412" s="41"/>
    </row>
    <row r="413" spans="1:244" ht="24" customHeight="1">
      <c r="A413" s="216"/>
      <c r="B413" s="1774"/>
      <c r="C413" s="1777"/>
      <c r="D413" s="865"/>
      <c r="E413" s="1565"/>
      <c r="F413" s="1566"/>
      <c r="G413" s="1566"/>
      <c r="H413" s="1566"/>
      <c r="I413" s="1566"/>
      <c r="J413" s="1566"/>
      <c r="K413" s="1566"/>
      <c r="L413" s="1566"/>
      <c r="M413" s="1776"/>
      <c r="N413" s="301"/>
      <c r="O413" s="177" t="str">
        <f t="shared" si="7"/>
        <v/>
      </c>
      <c r="P413" s="99"/>
      <c r="Q413" s="389"/>
      <c r="R413" s="33"/>
      <c r="S413" s="33"/>
      <c r="T413" s="33"/>
      <c r="U413" s="33"/>
      <c r="V413" s="33"/>
      <c r="W413" s="33"/>
      <c r="X413" s="33"/>
      <c r="Y413" s="33"/>
    </row>
    <row r="414" spans="1:244" ht="24" customHeight="1">
      <c r="A414" s="216"/>
      <c r="B414" s="1774"/>
      <c r="C414" s="1777"/>
      <c r="D414" s="865"/>
      <c r="E414" s="1565"/>
      <c r="F414" s="1566"/>
      <c r="G414" s="1566"/>
      <c r="H414" s="1566"/>
      <c r="I414" s="1566"/>
      <c r="J414" s="1566"/>
      <c r="K414" s="1566"/>
      <c r="L414" s="1566"/>
      <c r="M414" s="1776"/>
      <c r="N414" s="301"/>
      <c r="O414" s="177" t="str">
        <f t="shared" si="7"/>
        <v/>
      </c>
      <c r="P414" s="99"/>
      <c r="Q414" s="389"/>
      <c r="R414" s="33"/>
      <c r="S414" s="33"/>
      <c r="T414" s="33"/>
      <c r="U414" s="33"/>
      <c r="V414" s="33"/>
      <c r="W414" s="33"/>
      <c r="X414" s="33"/>
      <c r="Y414" s="33"/>
    </row>
    <row r="415" spans="1:244" ht="24" customHeight="1">
      <c r="A415" s="216"/>
      <c r="B415" s="1774"/>
      <c r="C415" s="1777"/>
      <c r="D415" s="865"/>
      <c r="E415" s="1565"/>
      <c r="F415" s="1566"/>
      <c r="G415" s="1566"/>
      <c r="H415" s="1566"/>
      <c r="I415" s="1566"/>
      <c r="J415" s="1566"/>
      <c r="K415" s="1566"/>
      <c r="L415" s="1566"/>
      <c r="M415" s="1776"/>
      <c r="N415" s="301"/>
      <c r="O415" s="177" t="str">
        <f t="shared" si="7"/>
        <v/>
      </c>
      <c r="P415" s="99"/>
      <c r="Q415" s="389"/>
      <c r="R415" s="33"/>
      <c r="S415" s="33"/>
      <c r="T415" s="33"/>
      <c r="U415" s="33"/>
      <c r="V415" s="33"/>
      <c r="W415" s="33"/>
      <c r="X415" s="33"/>
      <c r="Y415" s="33"/>
    </row>
    <row r="416" spans="1:244" ht="24" customHeight="1">
      <c r="A416" s="216"/>
      <c r="B416" s="1774"/>
      <c r="C416" s="1777"/>
      <c r="D416" s="865"/>
      <c r="E416" s="1565"/>
      <c r="F416" s="1566"/>
      <c r="G416" s="1566"/>
      <c r="H416" s="1566"/>
      <c r="I416" s="1566"/>
      <c r="J416" s="1566"/>
      <c r="K416" s="1566"/>
      <c r="L416" s="1566"/>
      <c r="M416" s="1776"/>
      <c r="N416" s="301"/>
      <c r="O416" s="177" t="str">
        <f t="shared" si="7"/>
        <v/>
      </c>
      <c r="P416" s="99"/>
      <c r="Q416" s="389"/>
      <c r="R416" s="33"/>
      <c r="S416" s="33"/>
      <c r="T416" s="33"/>
      <c r="U416" s="33"/>
      <c r="V416" s="33"/>
      <c r="W416" s="33"/>
      <c r="X416" s="33"/>
      <c r="Y416" s="33"/>
    </row>
    <row r="417" spans="1:244" ht="24" customHeight="1">
      <c r="A417" s="216"/>
      <c r="B417" s="1774"/>
      <c r="C417" s="1777"/>
      <c r="D417" s="865"/>
      <c r="E417" s="1565"/>
      <c r="F417" s="1566"/>
      <c r="G417" s="1566"/>
      <c r="H417" s="1566"/>
      <c r="I417" s="1566"/>
      <c r="J417" s="1566"/>
      <c r="K417" s="1566"/>
      <c r="L417" s="1566"/>
      <c r="M417" s="1776"/>
      <c r="N417" s="301"/>
      <c r="O417" s="177" t="str">
        <f t="shared" si="7"/>
        <v/>
      </c>
      <c r="P417" s="99"/>
      <c r="Q417" s="389"/>
      <c r="R417" s="33"/>
      <c r="S417" s="33"/>
      <c r="T417" s="33"/>
      <c r="U417" s="33"/>
      <c r="V417" s="33"/>
      <c r="W417" s="33"/>
      <c r="X417" s="33"/>
      <c r="Y417" s="33"/>
      <c r="II417" s="41"/>
      <c r="IJ417" s="41"/>
    </row>
    <row r="418" spans="1:244" ht="24" customHeight="1">
      <c r="A418" s="216"/>
      <c r="B418" s="1774"/>
      <c r="C418" s="1777"/>
      <c r="D418" s="865"/>
      <c r="E418" s="1565"/>
      <c r="F418" s="1566"/>
      <c r="G418" s="1566"/>
      <c r="H418" s="1566"/>
      <c r="I418" s="1566"/>
      <c r="J418" s="1566"/>
      <c r="K418" s="1566"/>
      <c r="L418" s="1566"/>
      <c r="M418" s="1776"/>
      <c r="N418" s="301"/>
      <c r="O418" s="177" t="str">
        <f t="shared" si="7"/>
        <v/>
      </c>
      <c r="P418" s="99"/>
      <c r="Q418" s="389"/>
      <c r="R418" s="33"/>
      <c r="S418" s="33"/>
      <c r="T418" s="33"/>
      <c r="U418" s="33"/>
      <c r="V418" s="33"/>
      <c r="W418" s="33"/>
      <c r="X418" s="33"/>
      <c r="Y418" s="33"/>
    </row>
    <row r="419" spans="1:244" ht="24" customHeight="1">
      <c r="A419" s="216"/>
      <c r="B419" s="1774"/>
      <c r="C419" s="1777"/>
      <c r="D419" s="865"/>
      <c r="E419" s="1565"/>
      <c r="F419" s="1566"/>
      <c r="G419" s="1566"/>
      <c r="H419" s="1566"/>
      <c r="I419" s="1566"/>
      <c r="J419" s="1566"/>
      <c r="K419" s="1566"/>
      <c r="L419" s="1566"/>
      <c r="M419" s="1776"/>
      <c r="N419" s="301"/>
      <c r="O419" s="177" t="str">
        <f t="shared" si="7"/>
        <v/>
      </c>
      <c r="P419" s="99"/>
      <c r="Q419" s="389"/>
      <c r="R419" s="33"/>
      <c r="S419" s="33"/>
      <c r="T419" s="33"/>
      <c r="U419" s="33"/>
      <c r="V419" s="33"/>
      <c r="W419" s="33"/>
      <c r="X419" s="33"/>
      <c r="Y419" s="33"/>
    </row>
    <row r="420" spans="1:244" ht="24" customHeight="1">
      <c r="A420" s="216"/>
      <c r="B420" s="1774"/>
      <c r="C420" s="1777"/>
      <c r="D420" s="865"/>
      <c r="E420" s="1565"/>
      <c r="F420" s="1566"/>
      <c r="G420" s="1566"/>
      <c r="H420" s="1566"/>
      <c r="I420" s="1566"/>
      <c r="J420" s="1566"/>
      <c r="K420" s="1566"/>
      <c r="L420" s="1566"/>
      <c r="M420" s="1776"/>
      <c r="N420" s="301"/>
      <c r="O420" s="177" t="str">
        <f t="shared" si="7"/>
        <v/>
      </c>
      <c r="P420" s="99"/>
      <c r="Q420" s="389"/>
      <c r="R420" s="33"/>
      <c r="S420" s="33"/>
      <c r="T420" s="33"/>
      <c r="U420" s="33"/>
      <c r="V420" s="33"/>
      <c r="W420" s="33"/>
      <c r="X420" s="33"/>
      <c r="Y420" s="33"/>
      <c r="II420" s="41"/>
      <c r="IJ420" s="41"/>
    </row>
    <row r="421" spans="1:244" ht="24" customHeight="1">
      <c r="A421" s="216"/>
      <c r="B421" s="1774"/>
      <c r="C421" s="1777"/>
      <c r="D421" s="865"/>
      <c r="E421" s="1565"/>
      <c r="F421" s="1566"/>
      <c r="G421" s="1566"/>
      <c r="H421" s="1566"/>
      <c r="I421" s="1566"/>
      <c r="J421" s="1566"/>
      <c r="K421" s="1566"/>
      <c r="L421" s="1566"/>
      <c r="M421" s="1776"/>
      <c r="N421" s="301"/>
      <c r="O421" s="177" t="str">
        <f t="shared" si="7"/>
        <v/>
      </c>
      <c r="P421" s="99"/>
      <c r="Q421" s="389"/>
      <c r="R421" s="33"/>
      <c r="S421" s="33"/>
      <c r="T421" s="33"/>
      <c r="U421" s="33"/>
      <c r="V421" s="33"/>
      <c r="W421" s="33"/>
      <c r="X421" s="33"/>
      <c r="Y421" s="33"/>
    </row>
    <row r="422" spans="1:244" ht="24" customHeight="1">
      <c r="A422" s="216"/>
      <c r="B422" s="1774"/>
      <c r="C422" s="1777"/>
      <c r="D422" s="865"/>
      <c r="E422" s="1565"/>
      <c r="F422" s="1566"/>
      <c r="G422" s="1566"/>
      <c r="H422" s="1566"/>
      <c r="I422" s="1566"/>
      <c r="J422" s="1566"/>
      <c r="K422" s="1566"/>
      <c r="L422" s="1566"/>
      <c r="M422" s="1776"/>
      <c r="N422" s="301"/>
      <c r="O422" s="177" t="str">
        <f t="shared" si="7"/>
        <v/>
      </c>
      <c r="P422" s="99"/>
      <c r="Q422" s="389"/>
      <c r="R422" s="33"/>
      <c r="S422" s="33"/>
      <c r="T422" s="33"/>
      <c r="U422" s="33"/>
      <c r="V422" s="33"/>
      <c r="W422" s="33"/>
      <c r="X422" s="33"/>
      <c r="Y422" s="33"/>
    </row>
    <row r="423" spans="1:244" ht="24" customHeight="1">
      <c r="A423" s="216"/>
      <c r="B423" s="1774"/>
      <c r="C423" s="1777"/>
      <c r="D423" s="865"/>
      <c r="E423" s="1565"/>
      <c r="F423" s="1566"/>
      <c r="G423" s="1566"/>
      <c r="H423" s="1566"/>
      <c r="I423" s="1566"/>
      <c r="J423" s="1566"/>
      <c r="K423" s="1566"/>
      <c r="L423" s="1566"/>
      <c r="M423" s="1776"/>
      <c r="N423" s="301"/>
      <c r="O423" s="177" t="str">
        <f t="shared" si="7"/>
        <v/>
      </c>
      <c r="P423" s="99"/>
      <c r="Q423" s="389"/>
      <c r="R423" s="33"/>
      <c r="S423" s="33"/>
      <c r="T423" s="33"/>
      <c r="U423" s="33"/>
      <c r="V423" s="33"/>
      <c r="W423" s="33"/>
      <c r="X423" s="33"/>
      <c r="Y423" s="33"/>
    </row>
    <row r="424" spans="1:244" ht="24" customHeight="1">
      <c r="A424" s="216"/>
      <c r="B424" s="1774"/>
      <c r="C424" s="1777"/>
      <c r="D424" s="865"/>
      <c r="E424" s="1565"/>
      <c r="F424" s="1566"/>
      <c r="G424" s="1566"/>
      <c r="H424" s="1566"/>
      <c r="I424" s="1566"/>
      <c r="J424" s="1566"/>
      <c r="K424" s="1566"/>
      <c r="L424" s="1566"/>
      <c r="M424" s="1776"/>
      <c r="N424" s="301"/>
      <c r="O424" s="177" t="str">
        <f t="shared" si="7"/>
        <v/>
      </c>
      <c r="P424" s="99"/>
      <c r="Q424" s="389"/>
      <c r="R424" s="33"/>
      <c r="S424" s="33"/>
      <c r="T424" s="33"/>
      <c r="U424" s="33"/>
      <c r="V424" s="33"/>
      <c r="W424" s="33"/>
      <c r="X424" s="33"/>
      <c r="Y424" s="33"/>
    </row>
    <row r="425" spans="1:244" ht="24" customHeight="1">
      <c r="A425" s="216"/>
      <c r="B425" s="1774"/>
      <c r="C425" s="1777"/>
      <c r="D425" s="865"/>
      <c r="E425" s="1565"/>
      <c r="F425" s="1566"/>
      <c r="G425" s="1566"/>
      <c r="H425" s="1566"/>
      <c r="I425" s="1566"/>
      <c r="J425" s="1566"/>
      <c r="K425" s="1566"/>
      <c r="L425" s="1566"/>
      <c r="M425" s="1776"/>
      <c r="N425" s="301"/>
      <c r="O425" s="177" t="str">
        <f t="shared" si="7"/>
        <v/>
      </c>
      <c r="P425" s="99"/>
      <c r="Q425" s="389"/>
      <c r="R425" s="33"/>
      <c r="S425" s="33"/>
      <c r="T425" s="33"/>
      <c r="U425" s="33"/>
      <c r="V425" s="33"/>
      <c r="W425" s="33"/>
      <c r="X425" s="33"/>
      <c r="Y425" s="33"/>
    </row>
    <row r="426" spans="1:244" ht="24" customHeight="1">
      <c r="A426" s="216"/>
      <c r="B426" s="1774"/>
      <c r="C426" s="1777"/>
      <c r="D426" s="865"/>
      <c r="E426" s="1565"/>
      <c r="F426" s="1566"/>
      <c r="G426" s="1566"/>
      <c r="H426" s="1566"/>
      <c r="I426" s="1566"/>
      <c r="J426" s="1566"/>
      <c r="K426" s="1566"/>
      <c r="L426" s="1566"/>
      <c r="M426" s="1776"/>
      <c r="N426" s="301"/>
      <c r="O426" s="177" t="str">
        <f t="shared" si="7"/>
        <v/>
      </c>
      <c r="P426" s="99"/>
      <c r="Q426" s="389"/>
      <c r="R426" s="33"/>
      <c r="S426" s="33"/>
      <c r="T426" s="33"/>
      <c r="U426" s="33"/>
      <c r="V426" s="33"/>
      <c r="W426" s="33"/>
      <c r="X426" s="33"/>
      <c r="Y426" s="33"/>
    </row>
    <row r="427" spans="1:244" ht="24" customHeight="1">
      <c r="A427" s="216"/>
      <c r="B427" s="1774"/>
      <c r="C427" s="1777"/>
      <c r="D427" s="865"/>
      <c r="E427" s="1565"/>
      <c r="F427" s="1566"/>
      <c r="G427" s="1566"/>
      <c r="H427" s="1566"/>
      <c r="I427" s="1566"/>
      <c r="J427" s="1566"/>
      <c r="K427" s="1566"/>
      <c r="L427" s="1566"/>
      <c r="M427" s="1776"/>
      <c r="N427" s="301"/>
      <c r="O427" s="177" t="str">
        <f t="shared" si="7"/>
        <v/>
      </c>
      <c r="P427" s="99"/>
      <c r="Q427" s="389"/>
      <c r="R427" s="33"/>
      <c r="S427" s="33"/>
      <c r="T427" s="33"/>
      <c r="U427" s="33"/>
      <c r="V427" s="33"/>
      <c r="W427" s="33"/>
      <c r="X427" s="33"/>
      <c r="Y427" s="33"/>
    </row>
    <row r="428" spans="1:244" ht="24" customHeight="1">
      <c r="A428" s="216"/>
      <c r="B428" s="1774"/>
      <c r="C428" s="1777"/>
      <c r="D428" s="865"/>
      <c r="E428" s="1565"/>
      <c r="F428" s="1566"/>
      <c r="G428" s="1566"/>
      <c r="H428" s="1566"/>
      <c r="I428" s="1566"/>
      <c r="J428" s="1566"/>
      <c r="K428" s="1566"/>
      <c r="L428" s="1566"/>
      <c r="M428" s="1776"/>
      <c r="N428" s="301"/>
      <c r="O428" s="177" t="str">
        <f t="shared" si="7"/>
        <v/>
      </c>
      <c r="P428" s="99"/>
      <c r="Q428" s="389"/>
      <c r="R428" s="33"/>
      <c r="S428" s="33"/>
      <c r="T428" s="33"/>
      <c r="U428" s="33"/>
      <c r="V428" s="33"/>
      <c r="W428" s="33"/>
      <c r="X428" s="33"/>
      <c r="Y428" s="33"/>
    </row>
    <row r="429" spans="1:244" ht="24" customHeight="1">
      <c r="A429" s="216"/>
      <c r="B429" s="1774"/>
      <c r="C429" s="1777"/>
      <c r="D429" s="865"/>
      <c r="E429" s="1565"/>
      <c r="F429" s="1566"/>
      <c r="G429" s="1566"/>
      <c r="H429" s="1566"/>
      <c r="I429" s="1566"/>
      <c r="J429" s="1566"/>
      <c r="K429" s="1566"/>
      <c r="L429" s="1566"/>
      <c r="M429" s="1776"/>
      <c r="N429" s="301"/>
      <c r="O429" s="177" t="str">
        <f t="shared" si="7"/>
        <v/>
      </c>
      <c r="P429" s="99"/>
      <c r="Q429" s="389"/>
      <c r="R429" s="33"/>
      <c r="S429" s="33"/>
      <c r="T429" s="33"/>
      <c r="U429" s="33"/>
      <c r="V429" s="33"/>
      <c r="W429" s="33"/>
      <c r="X429" s="33"/>
      <c r="Y429" s="33"/>
      <c r="II429" s="41"/>
      <c r="IJ429" s="41"/>
    </row>
    <row r="430" spans="1:244" ht="24" customHeight="1">
      <c r="A430" s="216"/>
      <c r="B430" s="1774"/>
      <c r="C430" s="1777"/>
      <c r="D430" s="865"/>
      <c r="E430" s="1565"/>
      <c r="F430" s="1566"/>
      <c r="G430" s="1566"/>
      <c r="H430" s="1566"/>
      <c r="I430" s="1566"/>
      <c r="J430" s="1566"/>
      <c r="K430" s="1566"/>
      <c r="L430" s="1566"/>
      <c r="M430" s="1776"/>
      <c r="N430" s="301"/>
      <c r="O430" s="177" t="str">
        <f t="shared" si="7"/>
        <v/>
      </c>
      <c r="P430" s="99"/>
      <c r="Q430" s="389"/>
      <c r="R430" s="33"/>
      <c r="S430" s="33"/>
      <c r="T430" s="33"/>
      <c r="U430" s="33"/>
      <c r="V430" s="33"/>
      <c r="W430" s="33"/>
      <c r="X430" s="33"/>
      <c r="Y430" s="33"/>
    </row>
    <row r="431" spans="1:244" ht="24" customHeight="1">
      <c r="A431" s="216"/>
      <c r="B431" s="1774"/>
      <c r="C431" s="1777"/>
      <c r="D431" s="865"/>
      <c r="E431" s="1565"/>
      <c r="F431" s="1566"/>
      <c r="G431" s="1566"/>
      <c r="H431" s="1566"/>
      <c r="I431" s="1566"/>
      <c r="J431" s="1566"/>
      <c r="K431" s="1566"/>
      <c r="L431" s="1566"/>
      <c r="M431" s="1776"/>
      <c r="N431" s="301"/>
      <c r="O431" s="177" t="str">
        <f t="shared" si="7"/>
        <v/>
      </c>
      <c r="P431" s="99"/>
      <c r="Q431" s="389"/>
      <c r="R431" s="33"/>
      <c r="S431" s="33"/>
      <c r="T431" s="33"/>
      <c r="U431" s="33"/>
      <c r="V431" s="33"/>
      <c r="W431" s="33"/>
      <c r="X431" s="33"/>
      <c r="Y431" s="33"/>
    </row>
    <row r="432" spans="1:244" ht="24" customHeight="1">
      <c r="A432" s="216"/>
      <c r="B432" s="1774"/>
      <c r="C432" s="1777"/>
      <c r="D432" s="865"/>
      <c r="E432" s="1565"/>
      <c r="F432" s="1566"/>
      <c r="G432" s="1566"/>
      <c r="H432" s="1566"/>
      <c r="I432" s="1566"/>
      <c r="J432" s="1566"/>
      <c r="K432" s="1566"/>
      <c r="L432" s="1566"/>
      <c r="M432" s="1776"/>
      <c r="N432" s="301"/>
      <c r="O432" s="177" t="str">
        <f t="shared" si="7"/>
        <v/>
      </c>
      <c r="P432" s="99"/>
      <c r="Q432" s="389"/>
      <c r="R432" s="33"/>
      <c r="S432" s="33"/>
      <c r="T432" s="33"/>
      <c r="U432" s="33"/>
      <c r="V432" s="33"/>
      <c r="W432" s="33"/>
      <c r="X432" s="33"/>
      <c r="Y432" s="33"/>
      <c r="II432" s="41"/>
      <c r="IJ432" s="41"/>
    </row>
    <row r="433" spans="1:25" ht="24" customHeight="1">
      <c r="A433" s="216"/>
      <c r="B433" s="1774"/>
      <c r="C433" s="1777"/>
      <c r="D433" s="865"/>
      <c r="E433" s="1565"/>
      <c r="F433" s="1566"/>
      <c r="G433" s="1566"/>
      <c r="H433" s="1566"/>
      <c r="I433" s="1566"/>
      <c r="J433" s="1566"/>
      <c r="K433" s="1566"/>
      <c r="L433" s="1566"/>
      <c r="M433" s="1776"/>
      <c r="N433" s="301"/>
      <c r="O433" s="177" t="str">
        <f t="shared" si="7"/>
        <v/>
      </c>
      <c r="P433" s="99"/>
      <c r="Q433" s="389"/>
      <c r="R433" s="33"/>
      <c r="S433" s="33"/>
      <c r="T433" s="33"/>
      <c r="U433" s="33"/>
      <c r="V433" s="33"/>
      <c r="W433" s="33"/>
      <c r="X433" s="33"/>
      <c r="Y433" s="33"/>
    </row>
    <row r="434" spans="1:25" ht="24" customHeight="1">
      <c r="A434" s="216"/>
      <c r="B434" s="1774"/>
      <c r="C434" s="1775"/>
      <c r="D434" s="865"/>
      <c r="E434" s="1565"/>
      <c r="F434" s="1566"/>
      <c r="G434" s="1566"/>
      <c r="H434" s="1566"/>
      <c r="I434" s="1566"/>
      <c r="J434" s="1566"/>
      <c r="K434" s="1566"/>
      <c r="L434" s="1776"/>
      <c r="M434" s="1776"/>
      <c r="N434" s="301"/>
      <c r="O434" s="177" t="str">
        <f t="shared" si="7"/>
        <v/>
      </c>
      <c r="P434" s="99"/>
      <c r="Q434" s="389"/>
      <c r="R434" s="33"/>
      <c r="S434" s="33"/>
      <c r="T434" s="33"/>
      <c r="U434" s="33"/>
      <c r="V434" s="33"/>
      <c r="W434" s="33"/>
      <c r="X434" s="33"/>
      <c r="Y434" s="33"/>
    </row>
    <row r="435" spans="1:25" ht="24" customHeight="1">
      <c r="A435" s="216"/>
      <c r="B435" s="1774"/>
      <c r="C435" s="1775"/>
      <c r="D435" s="865"/>
      <c r="E435" s="1565"/>
      <c r="F435" s="1566"/>
      <c r="G435" s="1566"/>
      <c r="H435" s="1566"/>
      <c r="I435" s="1566"/>
      <c r="J435" s="1566"/>
      <c r="K435" s="1566"/>
      <c r="L435" s="1776"/>
      <c r="M435" s="1776"/>
      <c r="N435" s="301"/>
      <c r="O435" s="177" t="str">
        <f t="shared" si="7"/>
        <v/>
      </c>
      <c r="P435" s="99"/>
      <c r="Q435" s="389"/>
      <c r="R435" s="33"/>
      <c r="S435" s="33"/>
      <c r="T435" s="33"/>
      <c r="U435" s="33"/>
      <c r="V435" s="33"/>
      <c r="W435" s="33"/>
      <c r="X435" s="33"/>
      <c r="Y435" s="33"/>
    </row>
    <row r="436" spans="1:25" ht="24" customHeight="1">
      <c r="A436" s="216"/>
      <c r="B436" s="1774"/>
      <c r="C436" s="1775"/>
      <c r="D436" s="865"/>
      <c r="E436" s="1565"/>
      <c r="F436" s="1566"/>
      <c r="G436" s="1566"/>
      <c r="H436" s="1566"/>
      <c r="I436" s="1566"/>
      <c r="J436" s="1566"/>
      <c r="K436" s="1566"/>
      <c r="L436" s="1776"/>
      <c r="M436" s="1776"/>
      <c r="N436" s="301"/>
      <c r="O436" s="177" t="str">
        <f t="shared" si="7"/>
        <v/>
      </c>
      <c r="P436" s="99"/>
      <c r="Q436" s="389"/>
      <c r="R436" s="33"/>
      <c r="S436" s="33"/>
      <c r="T436" s="33"/>
      <c r="U436" s="33"/>
      <c r="V436" s="33"/>
      <c r="W436" s="33"/>
      <c r="X436" s="33"/>
      <c r="Y436" s="33"/>
    </row>
    <row r="437" spans="1:25" ht="24" customHeight="1">
      <c r="A437" s="216"/>
      <c r="B437" s="1774"/>
      <c r="C437" s="1775"/>
      <c r="D437" s="865"/>
      <c r="E437" s="1565"/>
      <c r="F437" s="1566"/>
      <c r="G437" s="1566"/>
      <c r="H437" s="1566"/>
      <c r="I437" s="1566"/>
      <c r="J437" s="1566"/>
      <c r="K437" s="1566"/>
      <c r="L437" s="1776"/>
      <c r="M437" s="1776"/>
      <c r="N437" s="301"/>
      <c r="O437" s="177" t="str">
        <f t="shared" si="7"/>
        <v/>
      </c>
      <c r="P437" s="99"/>
      <c r="Q437" s="389"/>
      <c r="R437" s="33"/>
      <c r="S437" s="33"/>
      <c r="T437" s="33"/>
      <c r="U437" s="33"/>
      <c r="V437" s="33"/>
      <c r="W437" s="33"/>
      <c r="X437" s="33"/>
      <c r="Y437" s="33"/>
    </row>
    <row r="438" spans="1:25" ht="24" customHeight="1">
      <c r="A438" s="216"/>
      <c r="B438" s="1774"/>
      <c r="C438" s="1775"/>
      <c r="D438" s="865"/>
      <c r="E438" s="1565"/>
      <c r="F438" s="1566"/>
      <c r="G438" s="1566"/>
      <c r="H438" s="1566"/>
      <c r="I438" s="1566"/>
      <c r="J438" s="1566"/>
      <c r="K438" s="1566"/>
      <c r="L438" s="1776"/>
      <c r="M438" s="1776"/>
      <c r="N438" s="301"/>
      <c r="O438" s="177" t="str">
        <f t="shared" si="7"/>
        <v/>
      </c>
      <c r="P438" s="99"/>
      <c r="Q438" s="389"/>
      <c r="R438" s="33"/>
      <c r="S438" s="33"/>
      <c r="T438" s="33"/>
      <c r="U438" s="33"/>
      <c r="V438" s="33"/>
      <c r="W438" s="33"/>
      <c r="X438" s="33"/>
      <c r="Y438" s="33"/>
    </row>
    <row r="439" spans="1:25" ht="24" customHeight="1">
      <c r="A439" s="216"/>
      <c r="B439" s="1774"/>
      <c r="C439" s="1775"/>
      <c r="D439" s="865"/>
      <c r="E439" s="1565"/>
      <c r="F439" s="1566"/>
      <c r="G439" s="1566"/>
      <c r="H439" s="1566"/>
      <c r="I439" s="1566"/>
      <c r="J439" s="1566"/>
      <c r="K439" s="1566"/>
      <c r="L439" s="1776"/>
      <c r="M439" s="1776"/>
      <c r="N439" s="301"/>
      <c r="O439" s="177" t="str">
        <f t="shared" si="7"/>
        <v/>
      </c>
      <c r="P439" s="99"/>
      <c r="Q439" s="389"/>
      <c r="R439" s="33"/>
      <c r="S439" s="33"/>
      <c r="T439" s="33"/>
      <c r="U439" s="33"/>
      <c r="V439" s="33"/>
      <c r="W439" s="33"/>
      <c r="X439" s="33"/>
      <c r="Y439" s="33"/>
    </row>
    <row r="440" spans="1:25" ht="24" customHeight="1">
      <c r="A440" s="216"/>
      <c r="B440" s="1774"/>
      <c r="C440" s="1775"/>
      <c r="D440" s="865"/>
      <c r="E440" s="1565"/>
      <c r="F440" s="1566"/>
      <c r="G440" s="1566"/>
      <c r="H440" s="1566"/>
      <c r="I440" s="1566"/>
      <c r="J440" s="1566"/>
      <c r="K440" s="1566"/>
      <c r="L440" s="1776"/>
      <c r="M440" s="1776"/>
      <c r="N440" s="301"/>
      <c r="O440" s="177" t="str">
        <f t="shared" si="7"/>
        <v/>
      </c>
      <c r="P440" s="99"/>
      <c r="Q440" s="389"/>
      <c r="R440" s="33"/>
      <c r="S440" s="33"/>
      <c r="T440" s="33"/>
      <c r="U440" s="33"/>
      <c r="V440" s="33"/>
      <c r="W440" s="33"/>
      <c r="X440" s="33"/>
      <c r="Y440" s="33"/>
    </row>
    <row r="441" spans="1:25" ht="24" customHeight="1">
      <c r="A441" s="216"/>
      <c r="B441" s="1774"/>
      <c r="C441" s="1775"/>
      <c r="D441" s="865"/>
      <c r="E441" s="1565"/>
      <c r="F441" s="1566"/>
      <c r="G441" s="1566"/>
      <c r="H441" s="1566"/>
      <c r="I441" s="1566"/>
      <c r="J441" s="1566"/>
      <c r="K441" s="1566"/>
      <c r="L441" s="1776"/>
      <c r="M441" s="1776"/>
      <c r="N441" s="301"/>
      <c r="O441" s="177" t="str">
        <f t="shared" si="7"/>
        <v/>
      </c>
      <c r="P441" s="99"/>
      <c r="Q441" s="389"/>
      <c r="R441" s="33"/>
      <c r="S441" s="33"/>
      <c r="T441" s="33"/>
      <c r="U441" s="33"/>
      <c r="V441" s="33"/>
      <c r="W441" s="33"/>
      <c r="X441" s="33"/>
      <c r="Y441" s="33"/>
    </row>
    <row r="442" spans="1:25" ht="24" customHeight="1">
      <c r="A442" s="216"/>
      <c r="B442" s="1774"/>
      <c r="C442" s="1775"/>
      <c r="D442" s="865"/>
      <c r="E442" s="1565"/>
      <c r="F442" s="1566"/>
      <c r="G442" s="1566"/>
      <c r="H442" s="1566"/>
      <c r="I442" s="1566"/>
      <c r="J442" s="1566"/>
      <c r="K442" s="1566"/>
      <c r="L442" s="1776"/>
      <c r="M442" s="1776"/>
      <c r="N442" s="301"/>
      <c r="O442" s="177" t="str">
        <f t="shared" si="7"/>
        <v/>
      </c>
      <c r="P442" s="99"/>
      <c r="Q442" s="389"/>
      <c r="R442" s="33"/>
      <c r="S442" s="33"/>
      <c r="T442" s="33"/>
      <c r="U442" s="33"/>
      <c r="V442" s="33"/>
      <c r="W442" s="33"/>
      <c r="X442" s="33"/>
      <c r="Y442" s="33"/>
    </row>
    <row r="443" spans="1:25" ht="24" customHeight="1">
      <c r="A443" s="216"/>
      <c r="B443" s="1774"/>
      <c r="C443" s="1775"/>
      <c r="D443" s="865"/>
      <c r="E443" s="1565"/>
      <c r="F443" s="1566"/>
      <c r="G443" s="1566"/>
      <c r="H443" s="1566"/>
      <c r="I443" s="1566"/>
      <c r="J443" s="1566"/>
      <c r="K443" s="1566"/>
      <c r="L443" s="1776"/>
      <c r="M443" s="1776"/>
      <c r="N443" s="301"/>
      <c r="O443" s="177" t="str">
        <f t="shared" si="7"/>
        <v/>
      </c>
      <c r="P443" s="99"/>
      <c r="Q443" s="389"/>
      <c r="R443" s="33"/>
      <c r="S443" s="33"/>
      <c r="T443" s="33"/>
      <c r="U443" s="33"/>
      <c r="V443" s="33"/>
      <c r="W443" s="33"/>
      <c r="X443" s="33"/>
      <c r="Y443" s="33"/>
    </row>
    <row r="444" spans="1:25" ht="24" customHeight="1">
      <c r="A444" s="216"/>
      <c r="B444" s="1774"/>
      <c r="C444" s="1775"/>
      <c r="D444" s="865"/>
      <c r="E444" s="1565"/>
      <c r="F444" s="1566"/>
      <c r="G444" s="1566"/>
      <c r="H444" s="1566"/>
      <c r="I444" s="1566"/>
      <c r="J444" s="1566"/>
      <c r="K444" s="1566"/>
      <c r="L444" s="1776"/>
      <c r="M444" s="1776"/>
      <c r="N444" s="301"/>
      <c r="O444" s="177" t="str">
        <f t="shared" si="7"/>
        <v/>
      </c>
      <c r="P444" s="99"/>
      <c r="Q444" s="389"/>
      <c r="R444" s="33"/>
      <c r="S444" s="33"/>
      <c r="T444" s="33"/>
      <c r="U444" s="33"/>
      <c r="V444" s="33"/>
      <c r="W444" s="33"/>
      <c r="X444" s="33"/>
      <c r="Y444" s="33"/>
    </row>
    <row r="445" spans="1:25" ht="24" customHeight="1">
      <c r="A445" s="216"/>
      <c r="B445" s="1774"/>
      <c r="C445" s="1775"/>
      <c r="D445" s="827"/>
      <c r="E445" s="1565"/>
      <c r="F445" s="1566"/>
      <c r="G445" s="1566"/>
      <c r="H445" s="1566"/>
      <c r="I445" s="1566"/>
      <c r="J445" s="1566"/>
      <c r="K445" s="1566"/>
      <c r="L445" s="1776"/>
      <c r="M445" s="1776"/>
      <c r="N445" s="301"/>
      <c r="O445" s="177" t="str">
        <f t="shared" si="7"/>
        <v/>
      </c>
      <c r="P445" s="99"/>
      <c r="Q445" s="389"/>
      <c r="R445" s="33"/>
      <c r="S445" s="33"/>
      <c r="T445" s="33"/>
      <c r="U445" s="33"/>
      <c r="V445" s="33"/>
      <c r="W445" s="33"/>
      <c r="X445" s="33"/>
      <c r="Y445" s="33"/>
    </row>
    <row r="446" spans="1:25" s="42" customFormat="1" ht="6" customHeight="1">
      <c r="A446" s="363"/>
      <c r="B446" s="59"/>
      <c r="C446" s="92"/>
      <c r="D446" s="867"/>
      <c r="E446" s="867"/>
      <c r="F446" s="868"/>
      <c r="G446" s="868"/>
      <c r="H446" s="868"/>
      <c r="I446" s="868"/>
      <c r="J446" s="868"/>
      <c r="K446" s="868"/>
      <c r="L446" s="85"/>
      <c r="M446" s="92"/>
      <c r="N446" s="94"/>
      <c r="O446" s="23"/>
      <c r="P446" s="258"/>
      <c r="Q446" s="390"/>
      <c r="R446" s="34"/>
      <c r="S446" s="34"/>
      <c r="T446" s="34"/>
      <c r="U446" s="34"/>
      <c r="V446" s="34"/>
      <c r="W446" s="34"/>
      <c r="X446" s="34"/>
      <c r="Y446" s="34"/>
    </row>
    <row r="447" spans="1:25" s="38" customFormat="1" ht="21.75" customHeight="1">
      <c r="A447" s="370"/>
      <c r="B447" s="560" t="s">
        <v>56</v>
      </c>
      <c r="C447" s="561"/>
      <c r="D447" s="869"/>
      <c r="E447" s="869"/>
      <c r="F447" s="869"/>
      <c r="G447" s="869"/>
      <c r="H447" s="869"/>
      <c r="I447" s="869"/>
      <c r="J447" s="869"/>
      <c r="K447" s="869"/>
      <c r="L447" s="561"/>
      <c r="M447" s="561"/>
      <c r="N447" s="561"/>
      <c r="O447" s="561"/>
      <c r="P447" s="406"/>
      <c r="Q447" s="391"/>
      <c r="R447" s="37"/>
      <c r="S447" s="37"/>
      <c r="T447" s="37"/>
      <c r="U447" s="37"/>
      <c r="V447" s="37"/>
      <c r="W447" s="37"/>
      <c r="X447" s="37"/>
      <c r="Y447" s="37"/>
    </row>
    <row r="448" spans="1:25" ht="12.75" customHeight="1">
      <c r="A448" s="363"/>
      <c r="B448" s="564" t="str">
        <f>B394</f>
        <v>FAPESP,  SETEMBRO DE 2015</v>
      </c>
      <c r="C448" s="429"/>
      <c r="D448" s="845"/>
      <c r="E448" s="845"/>
      <c r="F448" s="845"/>
      <c r="G448" s="845"/>
      <c r="H448" s="845"/>
      <c r="I448" s="845"/>
      <c r="J448" s="845"/>
      <c r="K448" s="845"/>
      <c r="L448" s="429"/>
      <c r="M448" s="429"/>
      <c r="N448" s="429"/>
      <c r="O448" s="1723">
        <v>4</v>
      </c>
      <c r="P448" s="1723"/>
      <c r="Q448" s="373"/>
      <c r="R448" s="33"/>
      <c r="S448" s="33"/>
      <c r="T448" s="33"/>
      <c r="U448" s="33"/>
      <c r="V448" s="33"/>
      <c r="W448" s="33"/>
      <c r="X448" s="33"/>
      <c r="Y448" s="33"/>
    </row>
    <row r="449" spans="1:244" ht="12.75" customHeight="1">
      <c r="A449" s="363"/>
      <c r="B449" s="126"/>
      <c r="C449" s="104"/>
      <c r="D449" s="890"/>
      <c r="E449" s="890"/>
      <c r="F449" s="890"/>
      <c r="G449" s="890"/>
      <c r="H449" s="890"/>
      <c r="I449" s="890"/>
      <c r="J449" s="890"/>
      <c r="K449" s="890"/>
      <c r="L449" s="104"/>
      <c r="M449" s="104"/>
      <c r="N449" s="104"/>
      <c r="O449" s="104"/>
      <c r="P449" s="104"/>
      <c r="Q449" s="341"/>
      <c r="R449" s="33"/>
      <c r="S449" s="33"/>
      <c r="T449" s="33"/>
      <c r="U449" s="33"/>
      <c r="V449" s="33"/>
      <c r="W449" s="33"/>
      <c r="X449" s="33"/>
      <c r="Y449" s="33"/>
    </row>
    <row r="450" spans="1:244" s="33" customFormat="1" ht="12.75" customHeight="1">
      <c r="A450" s="366"/>
      <c r="B450" s="50"/>
      <c r="C450" s="62"/>
      <c r="D450" s="832"/>
      <c r="E450" s="832"/>
      <c r="F450" s="831"/>
      <c r="G450" s="831"/>
      <c r="H450" s="831"/>
      <c r="I450" s="831"/>
      <c r="J450" s="831"/>
      <c r="K450" s="831"/>
      <c r="L450" s="50"/>
      <c r="M450" s="62"/>
      <c r="N450" s="50"/>
      <c r="O450" s="50"/>
      <c r="P450" s="50"/>
      <c r="Q450" s="341"/>
    </row>
    <row r="451" spans="1:244" s="33" customFormat="1" ht="12.75" customHeight="1">
      <c r="A451" s="366"/>
      <c r="B451" s="50"/>
      <c r="C451" s="832"/>
      <c r="D451" s="832"/>
      <c r="E451" s="832"/>
      <c r="F451" s="831"/>
      <c r="G451" s="831"/>
      <c r="H451" s="831"/>
      <c r="I451" s="831"/>
      <c r="J451" s="831"/>
      <c r="K451" s="831"/>
      <c r="L451" s="831"/>
      <c r="M451" s="62"/>
      <c r="N451" s="50"/>
      <c r="O451" s="50"/>
      <c r="P451" s="50"/>
      <c r="Q451" s="341"/>
    </row>
    <row r="452" spans="1:244" s="33" customFormat="1" ht="12.75" customHeight="1">
      <c r="A452" s="366"/>
      <c r="B452" s="50"/>
      <c r="C452" s="832"/>
      <c r="D452" s="832"/>
      <c r="E452" s="832"/>
      <c r="F452" s="831"/>
      <c r="G452" s="831"/>
      <c r="H452" s="831"/>
      <c r="I452" s="831"/>
      <c r="J452" s="831"/>
      <c r="K452" s="831"/>
      <c r="L452" s="831"/>
      <c r="M452" s="62"/>
      <c r="N452" s="50"/>
      <c r="O452" s="50"/>
      <c r="P452" s="507" t="s">
        <v>218</v>
      </c>
      <c r="Q452" s="341"/>
    </row>
    <row r="453" spans="1:244" s="33" customFormat="1" ht="12.75" customHeight="1">
      <c r="A453" s="366"/>
      <c r="B453" s="50"/>
      <c r="C453" s="832"/>
      <c r="D453" s="832"/>
      <c r="E453" s="832"/>
      <c r="F453" s="831"/>
      <c r="G453" s="831"/>
      <c r="H453" s="831"/>
      <c r="I453" s="831"/>
      <c r="J453" s="831"/>
      <c r="K453" s="831"/>
      <c r="L453" s="831"/>
      <c r="M453" s="62"/>
      <c r="N453" s="50"/>
      <c r="O453" s="50"/>
      <c r="P453" s="50"/>
      <c r="Q453" s="341"/>
    </row>
    <row r="454" spans="1:244" s="4" customFormat="1" ht="19.5" customHeight="1">
      <c r="A454" s="367"/>
      <c r="B454" s="310" t="s">
        <v>183</v>
      </c>
      <c r="C454" s="817"/>
      <c r="D454" s="817"/>
      <c r="E454" s="817"/>
      <c r="F454" s="817"/>
      <c r="G454" s="817"/>
      <c r="H454" s="817"/>
      <c r="I454" s="817"/>
      <c r="J454" s="817"/>
      <c r="K454" s="856"/>
      <c r="L454" s="856"/>
      <c r="P454" s="50"/>
      <c r="R454" s="553"/>
      <c r="S454" s="553"/>
      <c r="T454" s="553"/>
      <c r="U454" s="553"/>
      <c r="V454" s="553"/>
      <c r="W454" s="553"/>
      <c r="X454" s="50"/>
    </row>
    <row r="455" spans="1:244" s="33" customFormat="1" ht="5.25" customHeight="1">
      <c r="A455" s="366"/>
      <c r="B455" s="4"/>
      <c r="C455" s="831"/>
      <c r="D455" s="900"/>
      <c r="E455" s="900"/>
      <c r="F455" s="886"/>
      <c r="G455" s="886"/>
      <c r="H455" s="886"/>
      <c r="I455" s="886"/>
      <c r="J455" s="886"/>
      <c r="K455" s="886"/>
      <c r="L455" s="886"/>
      <c r="M455" s="63"/>
      <c r="N455" s="64"/>
      <c r="O455" s="64"/>
      <c r="P455" s="64"/>
      <c r="Q455" s="341"/>
      <c r="R455" s="553"/>
    </row>
    <row r="456" spans="1:244" s="555" customFormat="1" ht="19.5" customHeight="1">
      <c r="A456" s="558"/>
      <c r="B456" s="565" t="s">
        <v>97</v>
      </c>
      <c r="C456" s="907"/>
      <c r="D456" s="905"/>
      <c r="E456" s="905"/>
      <c r="F456" s="1679"/>
      <c r="G456" s="1679"/>
      <c r="H456" s="1679"/>
      <c r="I456" s="1679"/>
      <c r="J456" s="1679"/>
      <c r="K456" s="1679"/>
      <c r="L456" s="1679"/>
      <c r="M456" s="1663"/>
      <c r="N456" s="1663"/>
      <c r="O456" s="1663"/>
      <c r="P456" s="1663"/>
      <c r="Q456" s="386"/>
      <c r="R456" s="553"/>
    </row>
    <row r="457" spans="1:244" s="33" customFormat="1" ht="6" customHeight="1">
      <c r="A457" s="392"/>
      <c r="B457" s="554"/>
      <c r="C457" s="921"/>
      <c r="D457" s="921"/>
      <c r="E457" s="921"/>
      <c r="F457" s="921"/>
      <c r="G457" s="921"/>
      <c r="H457" s="921"/>
      <c r="I457" s="921"/>
      <c r="J457" s="921"/>
      <c r="K457" s="921"/>
      <c r="L457" s="921"/>
      <c r="M457" s="306"/>
      <c r="N457" s="307"/>
      <c r="O457" s="64"/>
      <c r="P457" s="64"/>
      <c r="Q457" s="341"/>
      <c r="R457" s="553"/>
    </row>
    <row r="458" spans="1:244" s="33" customFormat="1" ht="19.5" customHeight="1">
      <c r="A458" s="366"/>
      <c r="B458" s="565" t="s">
        <v>0</v>
      </c>
      <c r="C458" s="961"/>
      <c r="D458" s="922"/>
      <c r="E458" s="1609"/>
      <c r="F458" s="1609"/>
      <c r="G458" s="1609"/>
      <c r="H458" s="886"/>
      <c r="I458" s="886"/>
      <c r="J458" s="886"/>
      <c r="K458" s="886"/>
      <c r="L458" s="886"/>
      <c r="M458" s="63"/>
      <c r="N458" s="64"/>
      <c r="O458" s="64"/>
      <c r="P458" s="64"/>
      <c r="Q458" s="341"/>
      <c r="R458" s="553"/>
    </row>
    <row r="459" spans="1:244" s="555" customFormat="1" ht="6.75" customHeight="1">
      <c r="A459" s="558"/>
      <c r="B459" s="565"/>
      <c r="C459" s="860"/>
      <c r="D459" s="905"/>
      <c r="E459" s="905"/>
      <c r="F459" s="907"/>
      <c r="G459" s="907"/>
      <c r="H459" s="907"/>
      <c r="I459" s="907"/>
      <c r="J459" s="907"/>
      <c r="K459" s="907"/>
      <c r="L459" s="907"/>
      <c r="M459" s="31"/>
      <c r="N459" s="31"/>
      <c r="O459" s="159"/>
      <c r="P459" s="159"/>
      <c r="Q459" s="366"/>
      <c r="R459" s="553"/>
    </row>
    <row r="460" spans="1:244" s="33" customFormat="1" ht="19.5" customHeight="1">
      <c r="A460" s="366"/>
      <c r="B460" s="1787" t="s">
        <v>93</v>
      </c>
      <c r="C460" s="1788"/>
      <c r="D460" s="1381" t="str">
        <f>IF(SUM(O464:O506,O513:O560,O567:O615,O622:O669)=0,"",SUM(O464:O506,O513:O560,O567:O615,O622:O669))</f>
        <v/>
      </c>
      <c r="E460" s="1381"/>
      <c r="F460" s="1381"/>
      <c r="G460" s="851"/>
      <c r="H460" s="851"/>
      <c r="I460" s="923"/>
      <c r="J460" s="851"/>
      <c r="K460" s="851"/>
      <c r="L460" s="851"/>
      <c r="M460" s="316"/>
      <c r="N460" s="316"/>
      <c r="O460" s="316"/>
      <c r="P460" s="316"/>
      <c r="Q460" s="341"/>
      <c r="R460" s="553"/>
    </row>
    <row r="461" spans="1:244" s="36" customFormat="1" ht="6" customHeight="1">
      <c r="A461" s="385"/>
      <c r="B461" s="53"/>
      <c r="C461" s="863"/>
      <c r="D461" s="867"/>
      <c r="E461" s="863"/>
      <c r="F461" s="864"/>
      <c r="G461" s="864"/>
      <c r="H461" s="864"/>
      <c r="I461" s="864"/>
      <c r="J461" s="864"/>
      <c r="K461" s="864"/>
      <c r="L461" s="864"/>
      <c r="M461" s="83"/>
      <c r="N461" s="84"/>
      <c r="O461" s="84"/>
      <c r="P461" s="316"/>
      <c r="Q461" s="347"/>
      <c r="R461" s="553"/>
      <c r="S461" s="35"/>
      <c r="T461" s="35"/>
      <c r="U461" s="35"/>
      <c r="V461" s="35"/>
      <c r="W461" s="35"/>
      <c r="X461" s="35"/>
      <c r="Y461" s="35"/>
    </row>
    <row r="462" spans="1:244" s="38" customFormat="1" ht="15.75" customHeight="1">
      <c r="A462" s="370"/>
      <c r="B462" s="1633" t="s">
        <v>1</v>
      </c>
      <c r="C462" s="1778"/>
      <c r="D462" s="1644" t="s">
        <v>7</v>
      </c>
      <c r="E462" s="1730" t="s">
        <v>8</v>
      </c>
      <c r="F462" s="1782"/>
      <c r="G462" s="1782"/>
      <c r="H462" s="1782"/>
      <c r="I462" s="1782"/>
      <c r="J462" s="1782"/>
      <c r="K462" s="1782"/>
      <c r="L462" s="1782"/>
      <c r="M462" s="1782"/>
      <c r="N462" s="1644" t="s">
        <v>3</v>
      </c>
      <c r="O462" s="1785" t="s">
        <v>4</v>
      </c>
      <c r="P462" s="1644" t="s">
        <v>2</v>
      </c>
      <c r="Q462" s="387"/>
      <c r="R462" s="553"/>
      <c r="S462" s="37"/>
      <c r="T462" s="37"/>
      <c r="U462" s="37"/>
      <c r="V462" s="37"/>
      <c r="W462" s="37"/>
      <c r="X462" s="37"/>
      <c r="Y462" s="37"/>
    </row>
    <row r="463" spans="1:244" s="38" customFormat="1" ht="14.25" customHeight="1">
      <c r="A463" s="370"/>
      <c r="B463" s="1779"/>
      <c r="C463" s="1780"/>
      <c r="D463" s="1781"/>
      <c r="E463" s="1783"/>
      <c r="F463" s="1784"/>
      <c r="G463" s="1784"/>
      <c r="H463" s="1784"/>
      <c r="I463" s="1784"/>
      <c r="J463" s="1784"/>
      <c r="K463" s="1784"/>
      <c r="L463" s="1784"/>
      <c r="M463" s="1784"/>
      <c r="N463" s="1781"/>
      <c r="O463" s="1786"/>
      <c r="P463" s="1781"/>
      <c r="Q463" s="388"/>
      <c r="R463" s="553"/>
      <c r="S463" s="37"/>
      <c r="T463" s="37"/>
      <c r="U463" s="37"/>
      <c r="V463" s="37"/>
      <c r="W463" s="37"/>
      <c r="X463" s="37"/>
      <c r="Y463" s="37"/>
    </row>
    <row r="464" spans="1:244" ht="24" customHeight="1">
      <c r="A464" s="216"/>
      <c r="B464" s="1774"/>
      <c r="C464" s="1777"/>
      <c r="D464" s="865"/>
      <c r="E464" s="1565"/>
      <c r="F464" s="1566"/>
      <c r="G464" s="1566"/>
      <c r="H464" s="1566"/>
      <c r="I464" s="1566"/>
      <c r="J464" s="1566"/>
      <c r="K464" s="1566"/>
      <c r="L464" s="1566"/>
      <c r="M464" s="1776"/>
      <c r="N464" s="301"/>
      <c r="O464" s="177" t="str">
        <f t="shared" ref="O464:O506" si="8">IF(N464*D464=0,"",N464*D464)</f>
        <v/>
      </c>
      <c r="P464" s="99"/>
      <c r="Q464" s="389"/>
      <c r="R464" s="553"/>
      <c r="S464" s="33"/>
      <c r="T464" s="33"/>
      <c r="U464" s="33"/>
      <c r="V464" s="33"/>
      <c r="W464" s="33"/>
      <c r="X464" s="33"/>
      <c r="Y464" s="33"/>
      <c r="II464" s="40"/>
      <c r="IJ464" s="41"/>
    </row>
    <row r="465" spans="1:244" ht="24" customHeight="1">
      <c r="A465" s="216"/>
      <c r="B465" s="1774"/>
      <c r="C465" s="1777"/>
      <c r="D465" s="865"/>
      <c r="E465" s="1565"/>
      <c r="F465" s="1566"/>
      <c r="G465" s="1566"/>
      <c r="H465" s="1566"/>
      <c r="I465" s="1566"/>
      <c r="J465" s="1566"/>
      <c r="K465" s="1566"/>
      <c r="L465" s="1566"/>
      <c r="M465" s="1776"/>
      <c r="N465" s="301"/>
      <c r="O465" s="177" t="str">
        <f t="shared" si="8"/>
        <v/>
      </c>
      <c r="P465" s="99"/>
      <c r="Q465" s="389"/>
      <c r="R465" s="553"/>
      <c r="S465" s="33"/>
      <c r="T465" s="33"/>
      <c r="U465" s="33"/>
      <c r="V465" s="33"/>
      <c r="W465" s="33"/>
      <c r="X465" s="33"/>
      <c r="Y465" s="33"/>
      <c r="II465" s="40"/>
      <c r="IJ465" s="41"/>
    </row>
    <row r="466" spans="1:244" ht="24" customHeight="1">
      <c r="A466" s="216"/>
      <c r="B466" s="1774"/>
      <c r="C466" s="1777"/>
      <c r="D466" s="865"/>
      <c r="E466" s="1565"/>
      <c r="F466" s="1566"/>
      <c r="G466" s="1566"/>
      <c r="H466" s="1566"/>
      <c r="I466" s="1566"/>
      <c r="J466" s="1566"/>
      <c r="K466" s="1566"/>
      <c r="L466" s="1566"/>
      <c r="M466" s="1776"/>
      <c r="N466" s="301"/>
      <c r="O466" s="177" t="str">
        <f t="shared" si="8"/>
        <v/>
      </c>
      <c r="P466" s="99"/>
      <c r="Q466" s="389"/>
      <c r="R466" s="33"/>
      <c r="S466" s="33"/>
      <c r="T466" s="33"/>
      <c r="U466" s="33"/>
      <c r="V466" s="33"/>
      <c r="W466" s="33"/>
      <c r="X466" s="33"/>
      <c r="Y466" s="33"/>
    </row>
    <row r="467" spans="1:244" ht="24" customHeight="1">
      <c r="A467" s="216"/>
      <c r="B467" s="1774"/>
      <c r="C467" s="1777"/>
      <c r="D467" s="865"/>
      <c r="E467" s="1565"/>
      <c r="F467" s="1566"/>
      <c r="G467" s="1566"/>
      <c r="H467" s="1566"/>
      <c r="I467" s="1566"/>
      <c r="J467" s="1566"/>
      <c r="K467" s="1566"/>
      <c r="L467" s="1566"/>
      <c r="M467" s="1776"/>
      <c r="N467" s="301"/>
      <c r="O467" s="177" t="str">
        <f t="shared" si="8"/>
        <v/>
      </c>
      <c r="P467" s="99"/>
      <c r="Q467" s="389"/>
      <c r="R467" s="33"/>
      <c r="S467" s="33"/>
      <c r="T467" s="33"/>
      <c r="U467" s="33"/>
      <c r="V467" s="33"/>
      <c r="W467" s="33"/>
      <c r="X467" s="33"/>
      <c r="Y467" s="33"/>
    </row>
    <row r="468" spans="1:244" ht="24" customHeight="1">
      <c r="A468" s="216"/>
      <c r="B468" s="1774"/>
      <c r="C468" s="1777"/>
      <c r="D468" s="865"/>
      <c r="E468" s="1565"/>
      <c r="F468" s="1566"/>
      <c r="G468" s="1566"/>
      <c r="H468" s="1566"/>
      <c r="I468" s="1566"/>
      <c r="J468" s="1566"/>
      <c r="K468" s="1566"/>
      <c r="L468" s="1566"/>
      <c r="M468" s="1776"/>
      <c r="N468" s="301"/>
      <c r="O468" s="177" t="str">
        <f t="shared" si="8"/>
        <v/>
      </c>
      <c r="P468" s="99"/>
      <c r="Q468" s="389"/>
      <c r="R468" s="33"/>
      <c r="S468" s="33"/>
      <c r="T468" s="33"/>
      <c r="U468" s="33"/>
      <c r="V468" s="33"/>
      <c r="W468" s="33"/>
      <c r="X468" s="33"/>
      <c r="Y468" s="33"/>
    </row>
    <row r="469" spans="1:244" ht="24" customHeight="1">
      <c r="A469" s="216"/>
      <c r="B469" s="1774"/>
      <c r="C469" s="1777"/>
      <c r="D469" s="865"/>
      <c r="E469" s="1565"/>
      <c r="F469" s="1566"/>
      <c r="G469" s="1566"/>
      <c r="H469" s="1566"/>
      <c r="I469" s="1566"/>
      <c r="J469" s="1566"/>
      <c r="K469" s="1566"/>
      <c r="L469" s="1566"/>
      <c r="M469" s="1776"/>
      <c r="N469" s="301"/>
      <c r="O469" s="177" t="str">
        <f t="shared" si="8"/>
        <v/>
      </c>
      <c r="P469" s="99"/>
      <c r="Q469" s="389"/>
      <c r="R469" s="33"/>
      <c r="S469" s="33"/>
      <c r="T469" s="33"/>
      <c r="U469" s="33"/>
      <c r="V469" s="33"/>
      <c r="W469" s="33"/>
      <c r="X469" s="33"/>
      <c r="Y469" s="33"/>
    </row>
    <row r="470" spans="1:244" ht="24" customHeight="1">
      <c r="A470" s="216"/>
      <c r="B470" s="1774"/>
      <c r="C470" s="1777"/>
      <c r="D470" s="865"/>
      <c r="E470" s="1565"/>
      <c r="F470" s="1566"/>
      <c r="G470" s="1566"/>
      <c r="H470" s="1566"/>
      <c r="I470" s="1566"/>
      <c r="J470" s="1566"/>
      <c r="K470" s="1566"/>
      <c r="L470" s="1566"/>
      <c r="M470" s="1776"/>
      <c r="N470" s="301"/>
      <c r="O470" s="177" t="str">
        <f t="shared" si="8"/>
        <v/>
      </c>
      <c r="P470" s="99"/>
      <c r="Q470" s="389"/>
      <c r="R470" s="33"/>
      <c r="S470" s="33"/>
      <c r="T470" s="33"/>
      <c r="U470" s="33"/>
      <c r="V470" s="33"/>
      <c r="W470" s="33"/>
      <c r="X470" s="33"/>
      <c r="Y470" s="33"/>
    </row>
    <row r="471" spans="1:244" ht="24" customHeight="1">
      <c r="A471" s="216"/>
      <c r="B471" s="1774"/>
      <c r="C471" s="1777"/>
      <c r="D471" s="865"/>
      <c r="E471" s="1565"/>
      <c r="F471" s="1566"/>
      <c r="G471" s="1566"/>
      <c r="H471" s="1566"/>
      <c r="I471" s="1566"/>
      <c r="J471" s="1566"/>
      <c r="K471" s="1566"/>
      <c r="L471" s="1566"/>
      <c r="M471" s="1776"/>
      <c r="N471" s="301"/>
      <c r="O471" s="177" t="str">
        <f t="shared" si="8"/>
        <v/>
      </c>
      <c r="P471" s="99"/>
      <c r="Q471" s="389"/>
      <c r="R471" s="33"/>
      <c r="S471" s="33"/>
      <c r="T471" s="33"/>
      <c r="U471" s="33"/>
      <c r="V471" s="33"/>
      <c r="W471" s="33"/>
      <c r="X471" s="33"/>
      <c r="Y471" s="33"/>
    </row>
    <row r="472" spans="1:244" ht="24" customHeight="1">
      <c r="A472" s="216"/>
      <c r="B472" s="1774"/>
      <c r="C472" s="1777"/>
      <c r="D472" s="865"/>
      <c r="E472" s="1565"/>
      <c r="F472" s="1566"/>
      <c r="G472" s="1566"/>
      <c r="H472" s="1566"/>
      <c r="I472" s="1566"/>
      <c r="J472" s="1566"/>
      <c r="K472" s="1566"/>
      <c r="L472" s="1566"/>
      <c r="M472" s="1776"/>
      <c r="N472" s="301"/>
      <c r="O472" s="177" t="str">
        <f t="shared" si="8"/>
        <v/>
      </c>
      <c r="P472" s="99"/>
      <c r="Q472" s="389"/>
      <c r="R472" s="33"/>
      <c r="S472" s="33"/>
      <c r="T472" s="33"/>
      <c r="U472" s="33"/>
      <c r="V472" s="33"/>
      <c r="W472" s="33"/>
      <c r="X472" s="33"/>
      <c r="Y472" s="33"/>
      <c r="II472" s="41"/>
      <c r="IJ472" s="41"/>
    </row>
    <row r="473" spans="1:244" ht="24" customHeight="1">
      <c r="A473" s="216"/>
      <c r="B473" s="1774"/>
      <c r="C473" s="1777"/>
      <c r="D473" s="865"/>
      <c r="E473" s="1565"/>
      <c r="F473" s="1566"/>
      <c r="G473" s="1566"/>
      <c r="H473" s="1566"/>
      <c r="I473" s="1566"/>
      <c r="J473" s="1566"/>
      <c r="K473" s="1566"/>
      <c r="L473" s="1566"/>
      <c r="M473" s="1776"/>
      <c r="N473" s="301"/>
      <c r="O473" s="177" t="str">
        <f t="shared" si="8"/>
        <v/>
      </c>
      <c r="P473" s="99"/>
      <c r="Q473" s="389"/>
      <c r="R473" s="33"/>
      <c r="S473" s="33"/>
      <c r="T473" s="33"/>
      <c r="U473" s="33"/>
      <c r="V473" s="33"/>
      <c r="W473" s="33"/>
      <c r="X473" s="33"/>
      <c r="Y473" s="33"/>
    </row>
    <row r="474" spans="1:244" ht="24" customHeight="1">
      <c r="A474" s="216"/>
      <c r="B474" s="1774"/>
      <c r="C474" s="1777"/>
      <c r="D474" s="865"/>
      <c r="E474" s="1565"/>
      <c r="F474" s="1566"/>
      <c r="G474" s="1566"/>
      <c r="H474" s="1566"/>
      <c r="I474" s="1566"/>
      <c r="J474" s="1566"/>
      <c r="K474" s="1566"/>
      <c r="L474" s="1566"/>
      <c r="M474" s="1776"/>
      <c r="N474" s="301"/>
      <c r="O474" s="177" t="str">
        <f t="shared" si="8"/>
        <v/>
      </c>
      <c r="P474" s="99"/>
      <c r="Q474" s="389"/>
      <c r="R474" s="33"/>
      <c r="S474" s="33"/>
      <c r="T474" s="33"/>
      <c r="U474" s="33"/>
      <c r="V474" s="33"/>
      <c r="W474" s="33"/>
      <c r="X474" s="33"/>
      <c r="Y474" s="33"/>
    </row>
    <row r="475" spans="1:244" ht="24" customHeight="1">
      <c r="A475" s="216"/>
      <c r="B475" s="1774"/>
      <c r="C475" s="1777"/>
      <c r="D475" s="865"/>
      <c r="E475" s="1565"/>
      <c r="F475" s="1566"/>
      <c r="G475" s="1566"/>
      <c r="H475" s="1566"/>
      <c r="I475" s="1566"/>
      <c r="J475" s="1566"/>
      <c r="K475" s="1566"/>
      <c r="L475" s="1566"/>
      <c r="M475" s="1776"/>
      <c r="N475" s="301"/>
      <c r="O475" s="177" t="str">
        <f t="shared" si="8"/>
        <v/>
      </c>
      <c r="P475" s="99"/>
      <c r="Q475" s="389"/>
      <c r="R475" s="33"/>
      <c r="S475" s="33"/>
      <c r="T475" s="33"/>
      <c r="U475" s="33"/>
      <c r="V475" s="33"/>
      <c r="W475" s="33"/>
      <c r="X475" s="33"/>
      <c r="Y475" s="33"/>
      <c r="II475" s="41"/>
      <c r="IJ475" s="41"/>
    </row>
    <row r="476" spans="1:244" ht="24" customHeight="1">
      <c r="A476" s="216"/>
      <c r="B476" s="1774"/>
      <c r="C476" s="1777"/>
      <c r="D476" s="865"/>
      <c r="E476" s="1565"/>
      <c r="F476" s="1566"/>
      <c r="G476" s="1566"/>
      <c r="H476" s="1566"/>
      <c r="I476" s="1566"/>
      <c r="J476" s="1566"/>
      <c r="K476" s="1566"/>
      <c r="L476" s="1566"/>
      <c r="M476" s="1776"/>
      <c r="N476" s="301"/>
      <c r="O476" s="177" t="str">
        <f t="shared" si="8"/>
        <v/>
      </c>
      <c r="P476" s="99"/>
      <c r="Q476" s="389"/>
      <c r="R476" s="33"/>
      <c r="S476" s="33"/>
      <c r="T476" s="33"/>
      <c r="U476" s="33"/>
      <c r="V476" s="33"/>
      <c r="W476" s="33"/>
      <c r="X476" s="33"/>
      <c r="Y476" s="33"/>
    </row>
    <row r="477" spans="1:244" ht="24" customHeight="1">
      <c r="A477" s="216"/>
      <c r="B477" s="1774"/>
      <c r="C477" s="1777"/>
      <c r="D477" s="865"/>
      <c r="E477" s="1565"/>
      <c r="F477" s="1566"/>
      <c r="G477" s="1566"/>
      <c r="H477" s="1566"/>
      <c r="I477" s="1566"/>
      <c r="J477" s="1566"/>
      <c r="K477" s="1566"/>
      <c r="L477" s="1566"/>
      <c r="M477" s="1776"/>
      <c r="N477" s="301"/>
      <c r="O477" s="177" t="str">
        <f t="shared" si="8"/>
        <v/>
      </c>
      <c r="P477" s="99"/>
      <c r="Q477" s="389"/>
      <c r="R477" s="33"/>
      <c r="S477" s="33"/>
      <c r="T477" s="33"/>
      <c r="U477" s="33"/>
      <c r="V477" s="33"/>
      <c r="W477" s="33"/>
      <c r="X477" s="33"/>
      <c r="Y477" s="33"/>
    </row>
    <row r="478" spans="1:244" ht="24" customHeight="1">
      <c r="A478" s="216"/>
      <c r="B478" s="1774"/>
      <c r="C478" s="1777"/>
      <c r="D478" s="865"/>
      <c r="E478" s="1565"/>
      <c r="F478" s="1566"/>
      <c r="G478" s="1566"/>
      <c r="H478" s="1566"/>
      <c r="I478" s="1566"/>
      <c r="J478" s="1566"/>
      <c r="K478" s="1566"/>
      <c r="L478" s="1566"/>
      <c r="M478" s="1776"/>
      <c r="N478" s="301"/>
      <c r="O478" s="177" t="str">
        <f t="shared" si="8"/>
        <v/>
      </c>
      <c r="P478" s="99"/>
      <c r="Q478" s="389"/>
      <c r="R478" s="33"/>
      <c r="S478" s="33"/>
      <c r="T478" s="33"/>
      <c r="U478" s="33"/>
      <c r="V478" s="33"/>
      <c r="W478" s="33"/>
      <c r="X478" s="33"/>
      <c r="Y478" s="33"/>
    </row>
    <row r="479" spans="1:244" ht="24" customHeight="1">
      <c r="A479" s="216"/>
      <c r="B479" s="1774"/>
      <c r="C479" s="1777"/>
      <c r="D479" s="865"/>
      <c r="E479" s="1565"/>
      <c r="F479" s="1566"/>
      <c r="G479" s="1566"/>
      <c r="H479" s="1566"/>
      <c r="I479" s="1566"/>
      <c r="J479" s="1566"/>
      <c r="K479" s="1566"/>
      <c r="L479" s="1566"/>
      <c r="M479" s="1776"/>
      <c r="N479" s="301"/>
      <c r="O479" s="177" t="str">
        <f t="shared" si="8"/>
        <v/>
      </c>
      <c r="P479" s="99"/>
      <c r="Q479" s="389"/>
      <c r="R479" s="33"/>
      <c r="S479" s="33"/>
      <c r="T479" s="33"/>
      <c r="U479" s="33"/>
      <c r="V479" s="33"/>
      <c r="W479" s="33"/>
      <c r="X479" s="33"/>
      <c r="Y479" s="33"/>
    </row>
    <row r="480" spans="1:244" ht="24" customHeight="1">
      <c r="A480" s="216"/>
      <c r="B480" s="1774"/>
      <c r="C480" s="1777"/>
      <c r="D480" s="865"/>
      <c r="E480" s="1565"/>
      <c r="F480" s="1566"/>
      <c r="G480" s="1566"/>
      <c r="H480" s="1566"/>
      <c r="I480" s="1566"/>
      <c r="J480" s="1566"/>
      <c r="K480" s="1566"/>
      <c r="L480" s="1566"/>
      <c r="M480" s="1776"/>
      <c r="N480" s="301"/>
      <c r="O480" s="177" t="str">
        <f t="shared" si="8"/>
        <v/>
      </c>
      <c r="P480" s="99"/>
      <c r="Q480" s="389"/>
      <c r="R480" s="33"/>
      <c r="S480" s="33"/>
      <c r="T480" s="33"/>
      <c r="U480" s="33"/>
      <c r="V480" s="33"/>
      <c r="W480" s="33"/>
      <c r="X480" s="33"/>
      <c r="Y480" s="33"/>
    </row>
    <row r="481" spans="1:244" ht="24" customHeight="1">
      <c r="A481" s="216"/>
      <c r="B481" s="1774"/>
      <c r="C481" s="1777"/>
      <c r="D481" s="865"/>
      <c r="E481" s="1565"/>
      <c r="F481" s="1566"/>
      <c r="G481" s="1566"/>
      <c r="H481" s="1566"/>
      <c r="I481" s="1566"/>
      <c r="J481" s="1566"/>
      <c r="K481" s="1566"/>
      <c r="L481" s="1566"/>
      <c r="M481" s="1776"/>
      <c r="N481" s="301"/>
      <c r="O481" s="177" t="str">
        <f t="shared" si="8"/>
        <v/>
      </c>
      <c r="P481" s="99"/>
      <c r="Q481" s="389"/>
      <c r="R481" s="33"/>
      <c r="S481" s="33"/>
      <c r="T481" s="33"/>
      <c r="U481" s="33"/>
      <c r="V481" s="33"/>
      <c r="W481" s="33"/>
      <c r="X481" s="33"/>
      <c r="Y481" s="33"/>
    </row>
    <row r="482" spans="1:244" ht="24" customHeight="1">
      <c r="A482" s="216"/>
      <c r="B482" s="1774"/>
      <c r="C482" s="1777"/>
      <c r="D482" s="865"/>
      <c r="E482" s="1565"/>
      <c r="F482" s="1566"/>
      <c r="G482" s="1566"/>
      <c r="H482" s="1566"/>
      <c r="I482" s="1566"/>
      <c r="J482" s="1566"/>
      <c r="K482" s="1566"/>
      <c r="L482" s="1566"/>
      <c r="M482" s="1776"/>
      <c r="N482" s="301"/>
      <c r="O482" s="177" t="str">
        <f t="shared" si="8"/>
        <v/>
      </c>
      <c r="P482" s="99"/>
      <c r="Q482" s="389"/>
      <c r="R482" s="33"/>
      <c r="S482" s="33"/>
      <c r="T482" s="33"/>
      <c r="U482" s="33"/>
      <c r="V482" s="33"/>
      <c r="W482" s="33"/>
      <c r="X482" s="33"/>
      <c r="Y482" s="33"/>
    </row>
    <row r="483" spans="1:244" ht="24" customHeight="1">
      <c r="A483" s="216"/>
      <c r="B483" s="1774"/>
      <c r="C483" s="1777"/>
      <c r="D483" s="865"/>
      <c r="E483" s="1565"/>
      <c r="F483" s="1566"/>
      <c r="G483" s="1566"/>
      <c r="H483" s="1566"/>
      <c r="I483" s="1566"/>
      <c r="J483" s="1566"/>
      <c r="K483" s="1566"/>
      <c r="L483" s="1566"/>
      <c r="M483" s="1776"/>
      <c r="N483" s="301"/>
      <c r="O483" s="177" t="str">
        <f t="shared" si="8"/>
        <v/>
      </c>
      <c r="P483" s="99"/>
      <c r="Q483" s="389"/>
      <c r="R483" s="33"/>
      <c r="S483" s="33"/>
      <c r="T483" s="33"/>
      <c r="U483" s="33"/>
      <c r="V483" s="33"/>
      <c r="W483" s="33"/>
      <c r="X483" s="33"/>
      <c r="Y483" s="33"/>
    </row>
    <row r="484" spans="1:244" ht="24" customHeight="1">
      <c r="A484" s="216"/>
      <c r="B484" s="1774"/>
      <c r="C484" s="1777"/>
      <c r="D484" s="865"/>
      <c r="E484" s="1565"/>
      <c r="F484" s="1566"/>
      <c r="G484" s="1566"/>
      <c r="H484" s="1566"/>
      <c r="I484" s="1566"/>
      <c r="J484" s="1566"/>
      <c r="K484" s="1566"/>
      <c r="L484" s="1566"/>
      <c r="M484" s="1776"/>
      <c r="N484" s="301"/>
      <c r="O484" s="177" t="str">
        <f t="shared" si="8"/>
        <v/>
      </c>
      <c r="P484" s="99"/>
      <c r="Q484" s="389"/>
      <c r="R484" s="33"/>
      <c r="S484" s="33"/>
      <c r="T484" s="33"/>
      <c r="U484" s="33"/>
      <c r="V484" s="33"/>
      <c r="W484" s="33"/>
      <c r="X484" s="33"/>
      <c r="Y484" s="33"/>
    </row>
    <row r="485" spans="1:244" ht="24" customHeight="1">
      <c r="A485" s="216"/>
      <c r="B485" s="1774"/>
      <c r="C485" s="1777"/>
      <c r="D485" s="865"/>
      <c r="E485" s="1565"/>
      <c r="F485" s="1566"/>
      <c r="G485" s="1566"/>
      <c r="H485" s="1566"/>
      <c r="I485" s="1566"/>
      <c r="J485" s="1566"/>
      <c r="K485" s="1566"/>
      <c r="L485" s="1566"/>
      <c r="M485" s="1776"/>
      <c r="N485" s="301"/>
      <c r="O485" s="177" t="str">
        <f t="shared" si="8"/>
        <v/>
      </c>
      <c r="P485" s="99"/>
      <c r="Q485" s="389"/>
      <c r="R485" s="33"/>
      <c r="S485" s="33"/>
      <c r="T485" s="33"/>
      <c r="U485" s="33"/>
      <c r="V485" s="33"/>
      <c r="W485" s="33"/>
      <c r="X485" s="33"/>
      <c r="Y485" s="33"/>
      <c r="II485" s="40"/>
      <c r="IJ485" s="41"/>
    </row>
    <row r="486" spans="1:244" ht="24" customHeight="1">
      <c r="A486" s="216"/>
      <c r="B486" s="1774"/>
      <c r="C486" s="1777"/>
      <c r="D486" s="865"/>
      <c r="E486" s="1565"/>
      <c r="F486" s="1566"/>
      <c r="G486" s="1566"/>
      <c r="H486" s="1566"/>
      <c r="I486" s="1566"/>
      <c r="J486" s="1566"/>
      <c r="K486" s="1566"/>
      <c r="L486" s="1566"/>
      <c r="M486" s="1776"/>
      <c r="N486" s="301"/>
      <c r="O486" s="177" t="str">
        <f t="shared" si="8"/>
        <v/>
      </c>
      <c r="P486" s="99"/>
      <c r="Q486" s="389"/>
      <c r="R486" s="33"/>
      <c r="S486" s="33"/>
      <c r="T486" s="33"/>
      <c r="U486" s="33"/>
      <c r="V486" s="33"/>
      <c r="W486" s="33"/>
      <c r="X486" s="33"/>
      <c r="Y486" s="33"/>
      <c r="II486" s="40"/>
      <c r="IJ486" s="41"/>
    </row>
    <row r="487" spans="1:244" ht="24" customHeight="1">
      <c r="A487" s="216"/>
      <c r="B487" s="1774"/>
      <c r="C487" s="1777"/>
      <c r="D487" s="865"/>
      <c r="E487" s="1565"/>
      <c r="F487" s="1566"/>
      <c r="G487" s="1566"/>
      <c r="H487" s="1566"/>
      <c r="I487" s="1566"/>
      <c r="J487" s="1566"/>
      <c r="K487" s="1566"/>
      <c r="L487" s="1566"/>
      <c r="M487" s="1776"/>
      <c r="N487" s="301"/>
      <c r="O487" s="177" t="str">
        <f t="shared" si="8"/>
        <v/>
      </c>
      <c r="P487" s="99"/>
      <c r="Q487" s="389"/>
      <c r="R487" s="33"/>
      <c r="S487" s="33"/>
      <c r="T487" s="33"/>
      <c r="U487" s="33"/>
      <c r="V487" s="33"/>
      <c r="W487" s="33"/>
      <c r="X487" s="33"/>
      <c r="Y487" s="33"/>
    </row>
    <row r="488" spans="1:244" ht="24" customHeight="1">
      <c r="A488" s="216"/>
      <c r="B488" s="1774"/>
      <c r="C488" s="1777"/>
      <c r="D488" s="865"/>
      <c r="E488" s="1565"/>
      <c r="F488" s="1566"/>
      <c r="G488" s="1566"/>
      <c r="H488" s="1566"/>
      <c r="I488" s="1566"/>
      <c r="J488" s="1566"/>
      <c r="K488" s="1566"/>
      <c r="L488" s="1566"/>
      <c r="M488" s="1776"/>
      <c r="N488" s="301"/>
      <c r="O488" s="177" t="str">
        <f t="shared" si="8"/>
        <v/>
      </c>
      <c r="P488" s="99"/>
      <c r="Q488" s="389"/>
      <c r="R488" s="33"/>
      <c r="S488" s="33"/>
      <c r="T488" s="33"/>
      <c r="U488" s="33"/>
      <c r="V488" s="33"/>
      <c r="W488" s="33"/>
      <c r="X488" s="33"/>
      <c r="Y488" s="33"/>
    </row>
    <row r="489" spans="1:244" ht="24" customHeight="1">
      <c r="A489" s="216"/>
      <c r="B489" s="1774"/>
      <c r="C489" s="1777"/>
      <c r="D489" s="865"/>
      <c r="E489" s="1565"/>
      <c r="F489" s="1566"/>
      <c r="G489" s="1566"/>
      <c r="H489" s="1566"/>
      <c r="I489" s="1566"/>
      <c r="J489" s="1566"/>
      <c r="K489" s="1566"/>
      <c r="L489" s="1566"/>
      <c r="M489" s="1776"/>
      <c r="N489" s="301"/>
      <c r="O489" s="177" t="str">
        <f t="shared" si="8"/>
        <v/>
      </c>
      <c r="P489" s="99"/>
      <c r="Q489" s="389"/>
      <c r="R489" s="33"/>
      <c r="S489" s="33"/>
      <c r="T489" s="33"/>
      <c r="U489" s="33"/>
      <c r="V489" s="33"/>
      <c r="W489" s="33"/>
      <c r="X489" s="33"/>
      <c r="Y489" s="33"/>
    </row>
    <row r="490" spans="1:244" ht="24" customHeight="1">
      <c r="A490" s="216"/>
      <c r="B490" s="1774"/>
      <c r="C490" s="1777"/>
      <c r="D490" s="865"/>
      <c r="E490" s="1565"/>
      <c r="F490" s="1566"/>
      <c r="G490" s="1566"/>
      <c r="H490" s="1566"/>
      <c r="I490" s="1566"/>
      <c r="J490" s="1566"/>
      <c r="K490" s="1566"/>
      <c r="L490" s="1566"/>
      <c r="M490" s="1776"/>
      <c r="N490" s="301"/>
      <c r="O490" s="177" t="str">
        <f t="shared" si="8"/>
        <v/>
      </c>
      <c r="P490" s="99"/>
      <c r="Q490" s="389"/>
      <c r="R490" s="33"/>
      <c r="S490" s="33"/>
      <c r="T490" s="33"/>
      <c r="U490" s="33"/>
      <c r="V490" s="33"/>
      <c r="W490" s="33"/>
      <c r="X490" s="33"/>
      <c r="Y490" s="33"/>
    </row>
    <row r="491" spans="1:244" ht="24" customHeight="1">
      <c r="A491" s="216"/>
      <c r="B491" s="1774"/>
      <c r="C491" s="1777"/>
      <c r="D491" s="865"/>
      <c r="E491" s="1565"/>
      <c r="F491" s="1566"/>
      <c r="G491" s="1566"/>
      <c r="H491" s="1566"/>
      <c r="I491" s="1566"/>
      <c r="J491" s="1566"/>
      <c r="K491" s="1566"/>
      <c r="L491" s="1566"/>
      <c r="M491" s="1776"/>
      <c r="N491" s="301"/>
      <c r="O491" s="177" t="str">
        <f t="shared" si="8"/>
        <v/>
      </c>
      <c r="P491" s="99"/>
      <c r="Q491" s="389"/>
      <c r="R491" s="33"/>
      <c r="S491" s="33"/>
      <c r="T491" s="33"/>
      <c r="U491" s="33"/>
      <c r="V491" s="33"/>
      <c r="W491" s="33"/>
      <c r="X491" s="33"/>
      <c r="Y491" s="33"/>
    </row>
    <row r="492" spans="1:244" ht="24" customHeight="1">
      <c r="A492" s="216"/>
      <c r="B492" s="1774"/>
      <c r="C492" s="1775"/>
      <c r="D492" s="865"/>
      <c r="E492" s="1565"/>
      <c r="F492" s="1566"/>
      <c r="G492" s="1566"/>
      <c r="H492" s="1566"/>
      <c r="I492" s="1566"/>
      <c r="J492" s="1566"/>
      <c r="K492" s="1566"/>
      <c r="L492" s="1776"/>
      <c r="M492" s="1776"/>
      <c r="N492" s="301"/>
      <c r="O492" s="177" t="str">
        <f t="shared" si="8"/>
        <v/>
      </c>
      <c r="P492" s="99"/>
      <c r="Q492" s="389"/>
      <c r="R492" s="33"/>
      <c r="S492" s="33"/>
      <c r="T492" s="33"/>
      <c r="U492" s="33"/>
      <c r="V492" s="33"/>
      <c r="W492" s="33"/>
      <c r="X492" s="33"/>
      <c r="Y492" s="33"/>
    </row>
    <row r="493" spans="1:244" ht="24" customHeight="1">
      <c r="A493" s="216"/>
      <c r="B493" s="1774"/>
      <c r="C493" s="1775"/>
      <c r="D493" s="865"/>
      <c r="E493" s="1565"/>
      <c r="F493" s="1566"/>
      <c r="G493" s="1566"/>
      <c r="H493" s="1566"/>
      <c r="I493" s="1566"/>
      <c r="J493" s="1566"/>
      <c r="K493" s="1566"/>
      <c r="L493" s="1776"/>
      <c r="M493" s="1776"/>
      <c r="N493" s="301"/>
      <c r="O493" s="177" t="str">
        <f t="shared" si="8"/>
        <v/>
      </c>
      <c r="P493" s="99"/>
      <c r="Q493" s="389"/>
      <c r="R493" s="33"/>
      <c r="S493" s="33"/>
      <c r="T493" s="33"/>
      <c r="U493" s="33"/>
      <c r="V493" s="33"/>
      <c r="W493" s="33"/>
      <c r="X493" s="33"/>
      <c r="Y493" s="33"/>
      <c r="II493" s="41"/>
      <c r="IJ493" s="41"/>
    </row>
    <row r="494" spans="1:244" ht="24" customHeight="1">
      <c r="A494" s="216"/>
      <c r="B494" s="1774"/>
      <c r="C494" s="1775"/>
      <c r="D494" s="865"/>
      <c r="E494" s="1565"/>
      <c r="F494" s="1566"/>
      <c r="G494" s="1566"/>
      <c r="H494" s="1566"/>
      <c r="I494" s="1566"/>
      <c r="J494" s="1566"/>
      <c r="K494" s="1566"/>
      <c r="L494" s="1776"/>
      <c r="M494" s="1776"/>
      <c r="N494" s="301"/>
      <c r="O494" s="177" t="str">
        <f t="shared" si="8"/>
        <v/>
      </c>
      <c r="P494" s="99"/>
      <c r="Q494" s="389"/>
      <c r="R494" s="33"/>
      <c r="S494" s="33"/>
      <c r="T494" s="33"/>
      <c r="U494" s="33"/>
      <c r="V494" s="33"/>
      <c r="W494" s="33"/>
      <c r="X494" s="33"/>
      <c r="Y494" s="33"/>
    </row>
    <row r="495" spans="1:244" ht="24" customHeight="1">
      <c r="A495" s="216"/>
      <c r="B495" s="1774"/>
      <c r="C495" s="1775"/>
      <c r="D495" s="865"/>
      <c r="E495" s="1565"/>
      <c r="F495" s="1566"/>
      <c r="G495" s="1566"/>
      <c r="H495" s="1566"/>
      <c r="I495" s="1566"/>
      <c r="J495" s="1566"/>
      <c r="K495" s="1566"/>
      <c r="L495" s="1776"/>
      <c r="M495" s="1776"/>
      <c r="N495" s="301"/>
      <c r="O495" s="177" t="str">
        <f t="shared" si="8"/>
        <v/>
      </c>
      <c r="P495" s="99"/>
      <c r="Q495" s="389"/>
      <c r="R495" s="33"/>
      <c r="S495" s="33"/>
      <c r="T495" s="33"/>
      <c r="U495" s="33"/>
      <c r="V495" s="33"/>
      <c r="W495" s="33"/>
      <c r="X495" s="33"/>
      <c r="Y495" s="33"/>
    </row>
    <row r="496" spans="1:244" ht="24" customHeight="1">
      <c r="A496" s="216"/>
      <c r="B496" s="1774"/>
      <c r="C496" s="1775"/>
      <c r="D496" s="865"/>
      <c r="E496" s="1565"/>
      <c r="F496" s="1566"/>
      <c r="G496" s="1566"/>
      <c r="H496" s="1566"/>
      <c r="I496" s="1566"/>
      <c r="J496" s="1566"/>
      <c r="K496" s="1566"/>
      <c r="L496" s="1776"/>
      <c r="M496" s="1776"/>
      <c r="N496" s="301"/>
      <c r="O496" s="177" t="str">
        <f t="shared" si="8"/>
        <v/>
      </c>
      <c r="P496" s="99"/>
      <c r="Q496" s="389"/>
      <c r="R496" s="33"/>
      <c r="S496" s="33"/>
      <c r="T496" s="33"/>
      <c r="U496" s="33"/>
      <c r="V496" s="33"/>
      <c r="W496" s="33"/>
      <c r="X496" s="33"/>
      <c r="Y496" s="33"/>
      <c r="II496" s="41"/>
      <c r="IJ496" s="41"/>
    </row>
    <row r="497" spans="1:25" ht="24" customHeight="1">
      <c r="A497" s="216"/>
      <c r="B497" s="1774"/>
      <c r="C497" s="1775"/>
      <c r="D497" s="865"/>
      <c r="E497" s="1565"/>
      <c r="F497" s="1566"/>
      <c r="G497" s="1566"/>
      <c r="H497" s="1566"/>
      <c r="I497" s="1566"/>
      <c r="J497" s="1566"/>
      <c r="K497" s="1566"/>
      <c r="L497" s="1776"/>
      <c r="M497" s="1776"/>
      <c r="N497" s="301"/>
      <c r="O497" s="177" t="str">
        <f t="shared" si="8"/>
        <v/>
      </c>
      <c r="P497" s="99"/>
      <c r="Q497" s="389"/>
      <c r="R497" s="33"/>
      <c r="S497" s="33"/>
      <c r="T497" s="33"/>
      <c r="U497" s="33"/>
      <c r="V497" s="33"/>
      <c r="W497" s="33"/>
      <c r="X497" s="33"/>
      <c r="Y497" s="33"/>
    </row>
    <row r="498" spans="1:25" ht="24" customHeight="1">
      <c r="A498" s="216"/>
      <c r="B498" s="1774"/>
      <c r="C498" s="1775"/>
      <c r="D498" s="865"/>
      <c r="E498" s="1565"/>
      <c r="F498" s="1566"/>
      <c r="G498" s="1566"/>
      <c r="H498" s="1566"/>
      <c r="I498" s="1566"/>
      <c r="J498" s="1566"/>
      <c r="K498" s="1566"/>
      <c r="L498" s="1776"/>
      <c r="M498" s="1776"/>
      <c r="N498" s="301"/>
      <c r="O498" s="177" t="str">
        <f t="shared" si="8"/>
        <v/>
      </c>
      <c r="P498" s="99"/>
      <c r="Q498" s="389"/>
      <c r="R498" s="33"/>
      <c r="S498" s="33"/>
      <c r="T498" s="33"/>
      <c r="U498" s="33"/>
      <c r="V498" s="33"/>
      <c r="W498" s="33"/>
      <c r="X498" s="33"/>
      <c r="Y498" s="33"/>
    </row>
    <row r="499" spans="1:25" ht="24" customHeight="1">
      <c r="A499" s="216"/>
      <c r="B499" s="1774"/>
      <c r="C499" s="1777"/>
      <c r="D499" s="865"/>
      <c r="E499" s="1565"/>
      <c r="F499" s="1566"/>
      <c r="G499" s="1566"/>
      <c r="H499" s="1566"/>
      <c r="I499" s="1566"/>
      <c r="J499" s="1566"/>
      <c r="K499" s="1566"/>
      <c r="L499" s="1566"/>
      <c r="M499" s="1776"/>
      <c r="N499" s="301"/>
      <c r="O499" s="177" t="str">
        <f t="shared" si="8"/>
        <v/>
      </c>
      <c r="P499" s="99"/>
      <c r="Q499" s="389"/>
      <c r="R499" s="33"/>
      <c r="S499" s="33"/>
      <c r="T499" s="33"/>
      <c r="U499" s="33"/>
      <c r="V499" s="33"/>
      <c r="W499" s="33"/>
      <c r="X499" s="33"/>
      <c r="Y499" s="33"/>
    </row>
    <row r="500" spans="1:25" ht="24" customHeight="1">
      <c r="A500" s="216"/>
      <c r="B500" s="1774"/>
      <c r="C500" s="1777"/>
      <c r="D500" s="865"/>
      <c r="E500" s="1565"/>
      <c r="F500" s="1566"/>
      <c r="G500" s="1566"/>
      <c r="H500" s="1566"/>
      <c r="I500" s="1566"/>
      <c r="J500" s="1566"/>
      <c r="K500" s="1566"/>
      <c r="L500" s="1566"/>
      <c r="M500" s="1776"/>
      <c r="N500" s="301"/>
      <c r="O500" s="177" t="str">
        <f t="shared" si="8"/>
        <v/>
      </c>
      <c r="P500" s="99"/>
      <c r="Q500" s="389"/>
      <c r="R500" s="33"/>
      <c r="S500" s="33"/>
      <c r="T500" s="33"/>
      <c r="U500" s="33"/>
      <c r="V500" s="33"/>
      <c r="W500" s="33"/>
      <c r="X500" s="33"/>
      <c r="Y500" s="33"/>
    </row>
    <row r="501" spans="1:25" ht="24" customHeight="1">
      <c r="A501" s="216"/>
      <c r="B501" s="1774"/>
      <c r="C501" s="1777"/>
      <c r="D501" s="865"/>
      <c r="E501" s="1565"/>
      <c r="F501" s="1566"/>
      <c r="G501" s="1566"/>
      <c r="H501" s="1566"/>
      <c r="I501" s="1566"/>
      <c r="J501" s="1566"/>
      <c r="K501" s="1566"/>
      <c r="L501" s="1566"/>
      <c r="M501" s="1776"/>
      <c r="N501" s="301"/>
      <c r="O501" s="177" t="str">
        <f t="shared" si="8"/>
        <v/>
      </c>
      <c r="P501" s="99"/>
      <c r="Q501" s="389"/>
      <c r="R501" s="33"/>
      <c r="S501" s="33"/>
      <c r="T501" s="33"/>
      <c r="U501" s="33"/>
      <c r="V501" s="33"/>
      <c r="W501" s="33"/>
      <c r="X501" s="33"/>
      <c r="Y501" s="33"/>
    </row>
    <row r="502" spans="1:25" ht="24" customHeight="1">
      <c r="A502" s="216"/>
      <c r="B502" s="1774"/>
      <c r="C502" s="1777"/>
      <c r="D502" s="865"/>
      <c r="E502" s="1565"/>
      <c r="F502" s="1566"/>
      <c r="G502" s="1566"/>
      <c r="H502" s="1566"/>
      <c r="I502" s="1566"/>
      <c r="J502" s="1566"/>
      <c r="K502" s="1566"/>
      <c r="L502" s="1566"/>
      <c r="M502" s="1776"/>
      <c r="N502" s="301"/>
      <c r="O502" s="177" t="str">
        <f t="shared" si="8"/>
        <v/>
      </c>
      <c r="P502" s="99"/>
      <c r="Q502" s="389"/>
      <c r="R502" s="33"/>
      <c r="S502" s="33"/>
      <c r="T502" s="33"/>
      <c r="U502" s="33"/>
      <c r="V502" s="33"/>
      <c r="W502" s="33"/>
      <c r="X502" s="33"/>
      <c r="Y502" s="33"/>
    </row>
    <row r="503" spans="1:25" ht="24" customHeight="1">
      <c r="A503" s="216"/>
      <c r="B503" s="1774"/>
      <c r="C503" s="1777"/>
      <c r="D503" s="865"/>
      <c r="E503" s="1565"/>
      <c r="F503" s="1566"/>
      <c r="G503" s="1566"/>
      <c r="H503" s="1566"/>
      <c r="I503" s="1566"/>
      <c r="J503" s="1566"/>
      <c r="K503" s="1566"/>
      <c r="L503" s="1566"/>
      <c r="M503" s="1776"/>
      <c r="N503" s="301"/>
      <c r="O503" s="177" t="str">
        <f t="shared" si="8"/>
        <v/>
      </c>
      <c r="P503" s="99"/>
      <c r="Q503" s="389"/>
      <c r="R503" s="33"/>
      <c r="S503" s="33"/>
      <c r="T503" s="33"/>
      <c r="U503" s="33"/>
      <c r="V503" s="33"/>
      <c r="W503" s="33"/>
      <c r="X503" s="33"/>
      <c r="Y503" s="33"/>
    </row>
    <row r="504" spans="1:25" ht="24" customHeight="1">
      <c r="A504" s="216"/>
      <c r="B504" s="1774"/>
      <c r="C504" s="1777"/>
      <c r="D504" s="865"/>
      <c r="E504" s="1565"/>
      <c r="F504" s="1566"/>
      <c r="G504" s="1566"/>
      <c r="H504" s="1566"/>
      <c r="I504" s="1566"/>
      <c r="J504" s="1566"/>
      <c r="K504" s="1566"/>
      <c r="L504" s="1566"/>
      <c r="M504" s="1776"/>
      <c r="N504" s="301"/>
      <c r="O504" s="177" t="str">
        <f t="shared" si="8"/>
        <v/>
      </c>
      <c r="P504" s="99"/>
      <c r="Q504" s="389"/>
      <c r="R504" s="33"/>
      <c r="S504" s="33"/>
      <c r="T504" s="33"/>
      <c r="U504" s="33"/>
      <c r="V504" s="33"/>
      <c r="W504" s="33"/>
      <c r="X504" s="33"/>
      <c r="Y504" s="33"/>
    </row>
    <row r="505" spans="1:25" ht="24" customHeight="1">
      <c r="A505" s="216"/>
      <c r="B505" s="1774"/>
      <c r="C505" s="1777"/>
      <c r="D505" s="865"/>
      <c r="E505" s="1565"/>
      <c r="F505" s="1566"/>
      <c r="G505" s="1566"/>
      <c r="H505" s="1566"/>
      <c r="I505" s="1566"/>
      <c r="J505" s="1566"/>
      <c r="K505" s="1566"/>
      <c r="L505" s="1566"/>
      <c r="M505" s="1776"/>
      <c r="N505" s="301"/>
      <c r="O505" s="177" t="str">
        <f t="shared" si="8"/>
        <v/>
      </c>
      <c r="P505" s="99"/>
      <c r="Q505" s="389"/>
      <c r="R505" s="33"/>
      <c r="S505" s="33"/>
      <c r="T505" s="33"/>
      <c r="U505" s="33"/>
      <c r="V505" s="33"/>
      <c r="W505" s="33"/>
      <c r="X505" s="33"/>
      <c r="Y505" s="33"/>
    </row>
    <row r="506" spans="1:25" ht="24" customHeight="1">
      <c r="A506" s="216"/>
      <c r="B506" s="1774"/>
      <c r="C506" s="1777"/>
      <c r="D506" s="865"/>
      <c r="E506" s="1565"/>
      <c r="F506" s="1566"/>
      <c r="G506" s="1566"/>
      <c r="H506" s="1566"/>
      <c r="I506" s="1566"/>
      <c r="J506" s="1566"/>
      <c r="K506" s="1566"/>
      <c r="L506" s="1566"/>
      <c r="M506" s="1776"/>
      <c r="N506" s="301"/>
      <c r="O506" s="177" t="str">
        <f t="shared" si="8"/>
        <v/>
      </c>
      <c r="P506" s="99"/>
      <c r="Q506" s="389"/>
      <c r="R506" s="33"/>
      <c r="S506" s="33"/>
      <c r="T506" s="33"/>
      <c r="U506" s="33"/>
      <c r="V506" s="33"/>
      <c r="W506" s="33"/>
      <c r="X506" s="33"/>
      <c r="Y506" s="33"/>
    </row>
    <row r="507" spans="1:25" s="42" customFormat="1" ht="6" customHeight="1">
      <c r="A507" s="363"/>
      <c r="B507" s="59"/>
      <c r="C507" s="867"/>
      <c r="D507" s="867"/>
      <c r="E507" s="867"/>
      <c r="F507" s="868"/>
      <c r="G507" s="868"/>
      <c r="H507" s="868"/>
      <c r="I507" s="868"/>
      <c r="J507" s="868"/>
      <c r="K507" s="868"/>
      <c r="L507" s="868"/>
      <c r="M507" s="92"/>
      <c r="N507" s="94"/>
      <c r="O507" s="23"/>
      <c r="P507" s="258"/>
      <c r="Q507" s="390"/>
      <c r="R507" s="34"/>
      <c r="S507" s="34"/>
      <c r="T507" s="34"/>
      <c r="U507" s="34"/>
      <c r="V507" s="34"/>
      <c r="W507" s="34"/>
      <c r="X507" s="34"/>
      <c r="Y507" s="34"/>
    </row>
    <row r="508" spans="1:25" s="38" customFormat="1" ht="21.75" customHeight="1">
      <c r="A508" s="370"/>
      <c r="B508" s="560" t="s">
        <v>56</v>
      </c>
      <c r="C508" s="869"/>
      <c r="D508" s="869"/>
      <c r="E508" s="869"/>
      <c r="F508" s="869"/>
      <c r="G508" s="869"/>
      <c r="H508" s="869"/>
      <c r="I508" s="869"/>
      <c r="J508" s="869"/>
      <c r="K508" s="869"/>
      <c r="L508" s="869"/>
      <c r="M508" s="561"/>
      <c r="N508" s="561"/>
      <c r="O508" s="561"/>
      <c r="P508" s="406"/>
      <c r="Q508" s="391"/>
      <c r="R508" s="37"/>
      <c r="S508" s="37"/>
      <c r="T508" s="37"/>
      <c r="U508" s="37"/>
      <c r="V508" s="37"/>
      <c r="W508" s="37"/>
      <c r="X508" s="37"/>
      <c r="Y508" s="37"/>
    </row>
    <row r="509" spans="1:25" ht="12.75" customHeight="1">
      <c r="A509" s="363"/>
      <c r="B509" s="564" t="str">
        <f>B448</f>
        <v>FAPESP,  SETEMBRO DE 2015</v>
      </c>
      <c r="C509" s="845"/>
      <c r="D509" s="845"/>
      <c r="E509" s="845"/>
      <c r="F509" s="845"/>
      <c r="G509" s="845"/>
      <c r="H509" s="845"/>
      <c r="I509" s="845"/>
      <c r="J509" s="845"/>
      <c r="K509" s="845"/>
      <c r="L509" s="845"/>
      <c r="M509" s="429"/>
      <c r="N509" s="429"/>
      <c r="O509" s="1723">
        <v>1</v>
      </c>
      <c r="P509" s="1723"/>
      <c r="Q509" s="373"/>
      <c r="R509" s="33"/>
      <c r="S509" s="33"/>
      <c r="T509" s="33"/>
      <c r="U509" s="33"/>
      <c r="V509" s="33"/>
      <c r="W509" s="33"/>
      <c r="X509" s="33"/>
      <c r="Y509" s="33"/>
    </row>
    <row r="510" spans="1:25" ht="18">
      <c r="A510" s="363"/>
      <c r="B510" s="310" t="str">
        <f>B454</f>
        <v>5- SERVIÇOS DE TERCEIROS NO BRASIL</v>
      </c>
      <c r="C510" s="890"/>
      <c r="D510" s="890"/>
      <c r="E510" s="890"/>
      <c r="F510" s="890"/>
      <c r="G510" s="890"/>
      <c r="H510" s="890"/>
      <c r="I510" s="890"/>
      <c r="J510" s="890"/>
      <c r="K510" s="890"/>
      <c r="L510" s="890"/>
      <c r="M510" s="104"/>
      <c r="N510" s="104"/>
      <c r="O510" s="104"/>
      <c r="P510" s="104"/>
      <c r="Q510" s="341"/>
      <c r="R510" s="33"/>
      <c r="S510" s="33"/>
      <c r="T510" s="33"/>
      <c r="U510" s="33"/>
      <c r="V510" s="33"/>
      <c r="W510" s="33"/>
      <c r="X510" s="33"/>
      <c r="Y510" s="33"/>
    </row>
    <row r="511" spans="1:25" s="314" customFormat="1" ht="15.75" customHeight="1">
      <c r="A511" s="363"/>
      <c r="B511" s="1633" t="s">
        <v>12</v>
      </c>
      <c r="C511" s="1778"/>
      <c r="D511" s="1644" t="s">
        <v>55</v>
      </c>
      <c r="E511" s="1730" t="s">
        <v>8</v>
      </c>
      <c r="F511" s="1782"/>
      <c r="G511" s="1782"/>
      <c r="H511" s="1782"/>
      <c r="I511" s="1782"/>
      <c r="J511" s="1782"/>
      <c r="K511" s="1782"/>
      <c r="L511" s="1782"/>
      <c r="M511" s="1782"/>
      <c r="N511" s="1644" t="s">
        <v>3</v>
      </c>
      <c r="O511" s="1785" t="s">
        <v>4</v>
      </c>
      <c r="P511" s="1644" t="s">
        <v>2</v>
      </c>
      <c r="Q511" s="209"/>
      <c r="R511" s="555"/>
      <c r="S511" s="555"/>
      <c r="T511" s="555"/>
      <c r="U511" s="555"/>
      <c r="V511" s="555"/>
      <c r="W511" s="555"/>
      <c r="X511" s="555"/>
      <c r="Y511" s="555"/>
    </row>
    <row r="512" spans="1:25" s="55" customFormat="1" ht="14.25" customHeight="1">
      <c r="A512" s="370"/>
      <c r="B512" s="1779"/>
      <c r="C512" s="1780"/>
      <c r="D512" s="1781"/>
      <c r="E512" s="1783"/>
      <c r="F512" s="1784"/>
      <c r="G512" s="1784"/>
      <c r="H512" s="1784"/>
      <c r="I512" s="1784"/>
      <c r="J512" s="1784"/>
      <c r="K512" s="1784"/>
      <c r="L512" s="1784"/>
      <c r="M512" s="1784"/>
      <c r="N512" s="1781"/>
      <c r="O512" s="1786"/>
      <c r="P512" s="1781"/>
      <c r="Q512" s="210"/>
      <c r="R512" s="54"/>
      <c r="S512" s="54"/>
      <c r="T512" s="54"/>
      <c r="U512" s="54"/>
      <c r="V512" s="54"/>
      <c r="W512" s="54"/>
      <c r="X512" s="54"/>
      <c r="Y512" s="54"/>
    </row>
    <row r="513" spans="1:244" ht="24" customHeight="1">
      <c r="A513" s="216"/>
      <c r="B513" s="1774"/>
      <c r="C513" s="1777"/>
      <c r="D513" s="865"/>
      <c r="E513" s="1565"/>
      <c r="F513" s="1566"/>
      <c r="G513" s="1566"/>
      <c r="H513" s="1566"/>
      <c r="I513" s="1566"/>
      <c r="J513" s="1566"/>
      <c r="K513" s="1566"/>
      <c r="L513" s="1566"/>
      <c r="M513" s="1776"/>
      <c r="N513" s="301"/>
      <c r="O513" s="177" t="str">
        <f t="shared" ref="O513:O560" si="9">IF(N513*D513=0,"",N513*D513)</f>
        <v/>
      </c>
      <c r="P513" s="99"/>
      <c r="Q513" s="389"/>
      <c r="R513" s="33"/>
      <c r="S513" s="33"/>
      <c r="T513" s="33"/>
      <c r="U513" s="33"/>
      <c r="V513" s="33"/>
      <c r="W513" s="33"/>
      <c r="X513" s="33"/>
      <c r="Y513" s="33"/>
      <c r="II513" s="40"/>
      <c r="IJ513" s="41"/>
    </row>
    <row r="514" spans="1:244" ht="24" customHeight="1">
      <c r="A514" s="216"/>
      <c r="B514" s="1774"/>
      <c r="C514" s="1777"/>
      <c r="D514" s="865"/>
      <c r="E514" s="1565"/>
      <c r="F514" s="1566"/>
      <c r="G514" s="1566"/>
      <c r="H514" s="1566"/>
      <c r="I514" s="1566"/>
      <c r="J514" s="1566"/>
      <c r="K514" s="1566"/>
      <c r="L514" s="1566"/>
      <c r="M514" s="1776"/>
      <c r="N514" s="301"/>
      <c r="O514" s="177" t="str">
        <f t="shared" si="9"/>
        <v/>
      </c>
      <c r="P514" s="99"/>
      <c r="Q514" s="389"/>
      <c r="R514" s="33"/>
      <c r="S514" s="33"/>
      <c r="T514" s="33"/>
      <c r="U514" s="33"/>
      <c r="V514" s="33"/>
      <c r="W514" s="33"/>
      <c r="X514" s="33"/>
      <c r="Y514" s="33"/>
    </row>
    <row r="515" spans="1:244" ht="24" customHeight="1">
      <c r="A515" s="216"/>
      <c r="B515" s="1774"/>
      <c r="C515" s="1777"/>
      <c r="D515" s="865"/>
      <c r="E515" s="1565"/>
      <c r="F515" s="1566"/>
      <c r="G515" s="1566"/>
      <c r="H515" s="1566"/>
      <c r="I515" s="1566"/>
      <c r="J515" s="1566"/>
      <c r="K515" s="1566"/>
      <c r="L515" s="1566"/>
      <c r="M515" s="1776"/>
      <c r="N515" s="301"/>
      <c r="O515" s="177" t="str">
        <f t="shared" si="9"/>
        <v/>
      </c>
      <c r="P515" s="99"/>
      <c r="Q515" s="389"/>
      <c r="R515" s="33"/>
      <c r="S515" s="33"/>
      <c r="T515" s="33"/>
      <c r="U515" s="33"/>
      <c r="V515" s="33"/>
      <c r="W515" s="33"/>
      <c r="X515" s="33"/>
      <c r="Y515" s="33"/>
    </row>
    <row r="516" spans="1:244" ht="24" customHeight="1">
      <c r="A516" s="216"/>
      <c r="B516" s="1774"/>
      <c r="C516" s="1777"/>
      <c r="D516" s="865"/>
      <c r="E516" s="1565"/>
      <c r="F516" s="1566"/>
      <c r="G516" s="1566"/>
      <c r="H516" s="1566"/>
      <c r="I516" s="1566"/>
      <c r="J516" s="1566"/>
      <c r="K516" s="1566"/>
      <c r="L516" s="1566"/>
      <c r="M516" s="1776"/>
      <c r="N516" s="301"/>
      <c r="O516" s="177" t="str">
        <f t="shared" si="9"/>
        <v/>
      </c>
      <c r="P516" s="99"/>
      <c r="Q516" s="389"/>
      <c r="R516" s="33"/>
      <c r="S516" s="33"/>
      <c r="T516" s="33"/>
      <c r="U516" s="33"/>
      <c r="V516" s="33"/>
      <c r="W516" s="33"/>
      <c r="X516" s="33"/>
      <c r="Y516" s="33"/>
    </row>
    <row r="517" spans="1:244" ht="24" customHeight="1">
      <c r="A517" s="216"/>
      <c r="B517" s="1774"/>
      <c r="C517" s="1777"/>
      <c r="D517" s="865"/>
      <c r="E517" s="1565"/>
      <c r="F517" s="1566"/>
      <c r="G517" s="1566"/>
      <c r="H517" s="1566"/>
      <c r="I517" s="1566"/>
      <c r="J517" s="1566"/>
      <c r="K517" s="1566"/>
      <c r="L517" s="1566"/>
      <c r="M517" s="1776"/>
      <c r="N517" s="301"/>
      <c r="O517" s="177" t="str">
        <f t="shared" si="9"/>
        <v/>
      </c>
      <c r="P517" s="99"/>
      <c r="Q517" s="389"/>
      <c r="R517" s="33"/>
      <c r="S517" s="33"/>
      <c r="T517" s="33"/>
      <c r="U517" s="33"/>
      <c r="V517" s="33"/>
      <c r="W517" s="33"/>
      <c r="X517" s="33"/>
      <c r="Y517" s="33"/>
      <c r="II517" s="41"/>
      <c r="IJ517" s="41"/>
    </row>
    <row r="518" spans="1:244" ht="24" customHeight="1">
      <c r="A518" s="216"/>
      <c r="B518" s="1774"/>
      <c r="C518" s="1777"/>
      <c r="D518" s="865"/>
      <c r="E518" s="1565"/>
      <c r="F518" s="1566"/>
      <c r="G518" s="1566"/>
      <c r="H518" s="1566"/>
      <c r="I518" s="1566"/>
      <c r="J518" s="1566"/>
      <c r="K518" s="1566"/>
      <c r="L518" s="1566"/>
      <c r="M518" s="1776"/>
      <c r="N518" s="301"/>
      <c r="O518" s="177" t="str">
        <f t="shared" si="9"/>
        <v/>
      </c>
      <c r="P518" s="99"/>
      <c r="Q518" s="389"/>
      <c r="R518" s="33"/>
      <c r="S518" s="33"/>
      <c r="T518" s="33"/>
      <c r="U518" s="33"/>
      <c r="V518" s="33"/>
      <c r="W518" s="33"/>
      <c r="X518" s="33"/>
      <c r="Y518" s="33"/>
    </row>
    <row r="519" spans="1:244" ht="24" customHeight="1">
      <c r="A519" s="216"/>
      <c r="B519" s="1774"/>
      <c r="C519" s="1777"/>
      <c r="D519" s="865"/>
      <c r="E519" s="1565"/>
      <c r="F519" s="1566"/>
      <c r="G519" s="1566"/>
      <c r="H519" s="1566"/>
      <c r="I519" s="1566"/>
      <c r="J519" s="1566"/>
      <c r="K519" s="1566"/>
      <c r="L519" s="1566"/>
      <c r="M519" s="1776"/>
      <c r="N519" s="301"/>
      <c r="O519" s="177" t="str">
        <f t="shared" si="9"/>
        <v/>
      </c>
      <c r="P519" s="99"/>
      <c r="Q519" s="389"/>
      <c r="R519" s="33"/>
      <c r="S519" s="33"/>
      <c r="T519" s="33"/>
      <c r="U519" s="33"/>
      <c r="V519" s="33"/>
      <c r="W519" s="33"/>
      <c r="X519" s="33"/>
      <c r="Y519" s="33"/>
    </row>
    <row r="520" spans="1:244" ht="24" customHeight="1">
      <c r="A520" s="216"/>
      <c r="B520" s="1774"/>
      <c r="C520" s="1777"/>
      <c r="D520" s="865"/>
      <c r="E520" s="1565"/>
      <c r="F520" s="1566"/>
      <c r="G520" s="1566"/>
      <c r="H520" s="1566"/>
      <c r="I520" s="1566"/>
      <c r="J520" s="1566"/>
      <c r="K520" s="1566"/>
      <c r="L520" s="1566"/>
      <c r="M520" s="1776"/>
      <c r="N520" s="301"/>
      <c r="O520" s="177" t="str">
        <f t="shared" si="9"/>
        <v/>
      </c>
      <c r="P520" s="99"/>
      <c r="Q520" s="389"/>
      <c r="R520" s="33"/>
      <c r="S520" s="33"/>
      <c r="T520" s="33"/>
      <c r="U520" s="33"/>
      <c r="V520" s="33"/>
      <c r="W520" s="33"/>
      <c r="X520" s="33"/>
      <c r="Y520" s="33"/>
    </row>
    <row r="521" spans="1:244" ht="24" customHeight="1">
      <c r="A521" s="216"/>
      <c r="B521" s="1774"/>
      <c r="C521" s="1777"/>
      <c r="D521" s="865"/>
      <c r="E521" s="1565"/>
      <c r="F521" s="1566"/>
      <c r="G521" s="1566"/>
      <c r="H521" s="1566"/>
      <c r="I521" s="1566"/>
      <c r="J521" s="1566"/>
      <c r="K521" s="1566"/>
      <c r="L521" s="1566"/>
      <c r="M521" s="1776"/>
      <c r="N521" s="301"/>
      <c r="O521" s="177" t="str">
        <f t="shared" si="9"/>
        <v/>
      </c>
      <c r="P521" s="99"/>
      <c r="Q521" s="389"/>
      <c r="R521" s="33"/>
      <c r="S521" s="33"/>
      <c r="T521" s="33"/>
      <c r="U521" s="33"/>
      <c r="V521" s="33"/>
      <c r="W521" s="33"/>
      <c r="X521" s="33"/>
      <c r="Y521" s="33"/>
    </row>
    <row r="522" spans="1:244" ht="24" customHeight="1">
      <c r="A522" s="216"/>
      <c r="B522" s="1774"/>
      <c r="C522" s="1777"/>
      <c r="D522" s="865"/>
      <c r="E522" s="1565"/>
      <c r="F522" s="1566"/>
      <c r="G522" s="1566"/>
      <c r="H522" s="1566"/>
      <c r="I522" s="1566"/>
      <c r="J522" s="1566"/>
      <c r="K522" s="1566"/>
      <c r="L522" s="1566"/>
      <c r="M522" s="1776"/>
      <c r="N522" s="301"/>
      <c r="O522" s="177" t="str">
        <f t="shared" si="9"/>
        <v/>
      </c>
      <c r="P522" s="99"/>
      <c r="Q522" s="389"/>
      <c r="R522" s="33"/>
      <c r="S522" s="33"/>
      <c r="T522" s="33"/>
      <c r="U522" s="33"/>
      <c r="V522" s="33"/>
      <c r="W522" s="33"/>
      <c r="X522" s="33"/>
      <c r="Y522" s="33"/>
    </row>
    <row r="523" spans="1:244" ht="24" customHeight="1">
      <c r="A523" s="216"/>
      <c r="B523" s="1774"/>
      <c r="C523" s="1777"/>
      <c r="D523" s="865"/>
      <c r="E523" s="1565"/>
      <c r="F523" s="1566"/>
      <c r="G523" s="1566"/>
      <c r="H523" s="1566"/>
      <c r="I523" s="1566"/>
      <c r="J523" s="1566"/>
      <c r="K523" s="1566"/>
      <c r="L523" s="1566"/>
      <c r="M523" s="1776"/>
      <c r="N523" s="301"/>
      <c r="O523" s="177" t="str">
        <f t="shared" si="9"/>
        <v/>
      </c>
      <c r="P523" s="99"/>
      <c r="Q523" s="389"/>
      <c r="R523" s="33"/>
      <c r="S523" s="33"/>
      <c r="T523" s="33"/>
      <c r="U523" s="33"/>
      <c r="V523" s="33"/>
      <c r="W523" s="33"/>
      <c r="X523" s="33"/>
      <c r="Y523" s="33"/>
    </row>
    <row r="524" spans="1:244" ht="24" customHeight="1">
      <c r="A524" s="216"/>
      <c r="B524" s="1774"/>
      <c r="C524" s="1777"/>
      <c r="D524" s="865"/>
      <c r="E524" s="1565"/>
      <c r="F524" s="1566"/>
      <c r="G524" s="1566"/>
      <c r="H524" s="1566"/>
      <c r="I524" s="1566"/>
      <c r="J524" s="1566"/>
      <c r="K524" s="1566"/>
      <c r="L524" s="1566"/>
      <c r="M524" s="1776"/>
      <c r="N524" s="301"/>
      <c r="O524" s="177" t="str">
        <f t="shared" si="9"/>
        <v/>
      </c>
      <c r="P524" s="99"/>
      <c r="Q524" s="389"/>
      <c r="R524" s="33"/>
      <c r="S524" s="33"/>
      <c r="T524" s="33"/>
      <c r="U524" s="33"/>
      <c r="V524" s="33"/>
      <c r="W524" s="33"/>
      <c r="X524" s="33"/>
      <c r="Y524" s="33"/>
    </row>
    <row r="525" spans="1:244" ht="24" customHeight="1">
      <c r="A525" s="216"/>
      <c r="B525" s="1774"/>
      <c r="C525" s="1777"/>
      <c r="D525" s="865"/>
      <c r="E525" s="1565"/>
      <c r="F525" s="1566"/>
      <c r="G525" s="1566"/>
      <c r="H525" s="1566"/>
      <c r="I525" s="1566"/>
      <c r="J525" s="1566"/>
      <c r="K525" s="1566"/>
      <c r="L525" s="1566"/>
      <c r="M525" s="1776"/>
      <c r="N525" s="301"/>
      <c r="O525" s="177" t="str">
        <f t="shared" si="9"/>
        <v/>
      </c>
      <c r="P525" s="99"/>
      <c r="Q525" s="389"/>
      <c r="R525" s="33"/>
      <c r="S525" s="33"/>
      <c r="T525" s="33"/>
      <c r="U525" s="33"/>
      <c r="V525" s="33"/>
      <c r="W525" s="33"/>
      <c r="X525" s="33"/>
      <c r="Y525" s="33"/>
    </row>
    <row r="526" spans="1:244" ht="24" customHeight="1">
      <c r="A526" s="216"/>
      <c r="B526" s="1774"/>
      <c r="C526" s="1777"/>
      <c r="D526" s="865"/>
      <c r="E526" s="1565"/>
      <c r="F526" s="1566"/>
      <c r="G526" s="1566"/>
      <c r="H526" s="1566"/>
      <c r="I526" s="1566"/>
      <c r="J526" s="1566"/>
      <c r="K526" s="1566"/>
      <c r="L526" s="1566"/>
      <c r="M526" s="1776"/>
      <c r="N526" s="301"/>
      <c r="O526" s="177" t="str">
        <f t="shared" si="9"/>
        <v/>
      </c>
      <c r="P526" s="99"/>
      <c r="Q526" s="389"/>
      <c r="R526" s="33"/>
      <c r="S526" s="33"/>
      <c r="T526" s="33"/>
      <c r="U526" s="33"/>
      <c r="V526" s="33"/>
      <c r="W526" s="33"/>
      <c r="X526" s="33"/>
      <c r="Y526" s="33"/>
      <c r="II526" s="40"/>
      <c r="IJ526" s="41"/>
    </row>
    <row r="527" spans="1:244" ht="24" customHeight="1">
      <c r="A527" s="216"/>
      <c r="B527" s="1774"/>
      <c r="C527" s="1777"/>
      <c r="D527" s="865"/>
      <c r="E527" s="1565"/>
      <c r="F527" s="1566"/>
      <c r="G527" s="1566"/>
      <c r="H527" s="1566"/>
      <c r="I527" s="1566"/>
      <c r="J527" s="1566"/>
      <c r="K527" s="1566"/>
      <c r="L527" s="1566"/>
      <c r="M527" s="1776"/>
      <c r="N527" s="301"/>
      <c r="O527" s="177" t="str">
        <f t="shared" si="9"/>
        <v/>
      </c>
      <c r="P527" s="99"/>
      <c r="Q527" s="389"/>
      <c r="R527" s="33"/>
      <c r="S527" s="33"/>
      <c r="T527" s="33"/>
      <c r="U527" s="33"/>
      <c r="V527" s="33"/>
      <c r="W527" s="33"/>
      <c r="X527" s="33"/>
      <c r="Y527" s="33"/>
      <c r="II527" s="40"/>
      <c r="IJ527" s="41"/>
    </row>
    <row r="528" spans="1:244" ht="24" customHeight="1">
      <c r="A528" s="216"/>
      <c r="B528" s="1774"/>
      <c r="C528" s="1777"/>
      <c r="D528" s="865"/>
      <c r="E528" s="1565"/>
      <c r="F528" s="1566"/>
      <c r="G528" s="1566"/>
      <c r="H528" s="1566"/>
      <c r="I528" s="1566"/>
      <c r="J528" s="1566"/>
      <c r="K528" s="1566"/>
      <c r="L528" s="1566"/>
      <c r="M528" s="1776"/>
      <c r="N528" s="301"/>
      <c r="O528" s="177" t="str">
        <f t="shared" si="9"/>
        <v/>
      </c>
      <c r="P528" s="99"/>
      <c r="Q528" s="389"/>
      <c r="R528" s="33"/>
      <c r="S528" s="33"/>
      <c r="T528" s="33"/>
      <c r="U528" s="33"/>
      <c r="V528" s="33"/>
      <c r="W528" s="33"/>
      <c r="X528" s="33"/>
      <c r="Y528" s="33"/>
    </row>
    <row r="529" spans="1:244" ht="24" customHeight="1">
      <c r="A529" s="216"/>
      <c r="B529" s="1774"/>
      <c r="C529" s="1777"/>
      <c r="D529" s="865"/>
      <c r="E529" s="1565"/>
      <c r="F529" s="1566"/>
      <c r="G529" s="1566"/>
      <c r="H529" s="1566"/>
      <c r="I529" s="1566"/>
      <c r="J529" s="1566"/>
      <c r="K529" s="1566"/>
      <c r="L529" s="1566"/>
      <c r="M529" s="1776"/>
      <c r="N529" s="301"/>
      <c r="O529" s="177" t="str">
        <f t="shared" si="9"/>
        <v/>
      </c>
      <c r="P529" s="99"/>
      <c r="Q529" s="389"/>
      <c r="R529" s="33"/>
      <c r="S529" s="33"/>
      <c r="T529" s="33"/>
      <c r="U529" s="33"/>
      <c r="V529" s="33"/>
      <c r="W529" s="33"/>
      <c r="X529" s="33"/>
      <c r="Y529" s="33"/>
    </row>
    <row r="530" spans="1:244" ht="24" customHeight="1">
      <c r="A530" s="216"/>
      <c r="B530" s="1774"/>
      <c r="C530" s="1777"/>
      <c r="D530" s="865"/>
      <c r="E530" s="1565"/>
      <c r="F530" s="1566"/>
      <c r="G530" s="1566"/>
      <c r="H530" s="1566"/>
      <c r="I530" s="1566"/>
      <c r="J530" s="1566"/>
      <c r="K530" s="1566"/>
      <c r="L530" s="1566"/>
      <c r="M530" s="1776"/>
      <c r="N530" s="301"/>
      <c r="O530" s="177" t="str">
        <f t="shared" si="9"/>
        <v/>
      </c>
      <c r="P530" s="99"/>
      <c r="Q530" s="389"/>
      <c r="R530" s="33"/>
      <c r="S530" s="33"/>
      <c r="T530" s="33"/>
      <c r="U530" s="33"/>
      <c r="V530" s="33"/>
      <c r="W530" s="33"/>
      <c r="X530" s="33"/>
      <c r="Y530" s="33"/>
    </row>
    <row r="531" spans="1:244" ht="24" customHeight="1">
      <c r="A531" s="216"/>
      <c r="B531" s="1774"/>
      <c r="C531" s="1777"/>
      <c r="D531" s="865"/>
      <c r="E531" s="1565"/>
      <c r="F531" s="1566"/>
      <c r="G531" s="1566"/>
      <c r="H531" s="1566"/>
      <c r="I531" s="1566"/>
      <c r="J531" s="1566"/>
      <c r="K531" s="1566"/>
      <c r="L531" s="1566"/>
      <c r="M531" s="1776"/>
      <c r="N531" s="301"/>
      <c r="O531" s="177" t="str">
        <f t="shared" si="9"/>
        <v/>
      </c>
      <c r="P531" s="99"/>
      <c r="Q531" s="389"/>
      <c r="R531" s="33"/>
      <c r="S531" s="33"/>
      <c r="T531" s="33"/>
      <c r="U531" s="33"/>
      <c r="V531" s="33"/>
      <c r="W531" s="33"/>
      <c r="X531" s="33"/>
      <c r="Y531" s="33"/>
    </row>
    <row r="532" spans="1:244" ht="24" customHeight="1">
      <c r="A532" s="216"/>
      <c r="B532" s="1774"/>
      <c r="C532" s="1777"/>
      <c r="D532" s="865"/>
      <c r="E532" s="1565"/>
      <c r="F532" s="1566"/>
      <c r="G532" s="1566"/>
      <c r="H532" s="1566"/>
      <c r="I532" s="1566"/>
      <c r="J532" s="1566"/>
      <c r="K532" s="1566"/>
      <c r="L532" s="1566"/>
      <c r="M532" s="1776"/>
      <c r="N532" s="301"/>
      <c r="O532" s="177" t="str">
        <f t="shared" si="9"/>
        <v/>
      </c>
      <c r="P532" s="99"/>
      <c r="Q532" s="389"/>
      <c r="R532" s="33"/>
      <c r="S532" s="33"/>
      <c r="T532" s="33"/>
      <c r="U532" s="33"/>
      <c r="V532" s="33"/>
      <c r="W532" s="33"/>
      <c r="X532" s="33"/>
      <c r="Y532" s="33"/>
      <c r="II532" s="41"/>
      <c r="IJ532" s="41"/>
    </row>
    <row r="533" spans="1:244" ht="24" customHeight="1">
      <c r="A533" s="216"/>
      <c r="B533" s="1774"/>
      <c r="C533" s="1777"/>
      <c r="D533" s="865"/>
      <c r="E533" s="1565"/>
      <c r="F533" s="1566"/>
      <c r="G533" s="1566"/>
      <c r="H533" s="1566"/>
      <c r="I533" s="1566"/>
      <c r="J533" s="1566"/>
      <c r="K533" s="1566"/>
      <c r="L533" s="1566"/>
      <c r="M533" s="1776"/>
      <c r="N533" s="301"/>
      <c r="O533" s="177" t="str">
        <f t="shared" si="9"/>
        <v/>
      </c>
      <c r="P533" s="99"/>
      <c r="Q533" s="389"/>
      <c r="R533" s="33"/>
      <c r="S533" s="33"/>
      <c r="T533" s="33"/>
      <c r="U533" s="33"/>
      <c r="V533" s="33"/>
      <c r="W533" s="33"/>
      <c r="X533" s="33"/>
      <c r="Y533" s="33"/>
    </row>
    <row r="534" spans="1:244" ht="24" customHeight="1">
      <c r="A534" s="216"/>
      <c r="B534" s="1774"/>
      <c r="C534" s="1777"/>
      <c r="D534" s="865"/>
      <c r="E534" s="1565"/>
      <c r="F534" s="1566"/>
      <c r="G534" s="1566"/>
      <c r="H534" s="1566"/>
      <c r="I534" s="1566"/>
      <c r="J534" s="1566"/>
      <c r="K534" s="1566"/>
      <c r="L534" s="1566"/>
      <c r="M534" s="1776"/>
      <c r="N534" s="301"/>
      <c r="O534" s="177" t="str">
        <f t="shared" si="9"/>
        <v/>
      </c>
      <c r="P534" s="99"/>
      <c r="Q534" s="389"/>
      <c r="R534" s="33"/>
      <c r="S534" s="33"/>
      <c r="T534" s="33"/>
      <c r="U534" s="33"/>
      <c r="V534" s="33"/>
      <c r="W534" s="33"/>
      <c r="X534" s="33"/>
      <c r="Y534" s="33"/>
    </row>
    <row r="535" spans="1:244" ht="24" customHeight="1">
      <c r="A535" s="216"/>
      <c r="B535" s="1774"/>
      <c r="C535" s="1777"/>
      <c r="D535" s="865"/>
      <c r="E535" s="1565"/>
      <c r="F535" s="1566"/>
      <c r="G535" s="1566"/>
      <c r="H535" s="1566"/>
      <c r="I535" s="1566"/>
      <c r="J535" s="1566"/>
      <c r="K535" s="1566"/>
      <c r="L535" s="1566"/>
      <c r="M535" s="1776"/>
      <c r="N535" s="301"/>
      <c r="O535" s="177" t="str">
        <f t="shared" si="9"/>
        <v/>
      </c>
      <c r="P535" s="99"/>
      <c r="Q535" s="389"/>
      <c r="R535" s="33"/>
      <c r="S535" s="33"/>
      <c r="T535" s="33"/>
      <c r="U535" s="33"/>
      <c r="V535" s="33"/>
      <c r="W535" s="33"/>
      <c r="X535" s="33"/>
      <c r="Y535" s="33"/>
      <c r="II535" s="41"/>
      <c r="IJ535" s="41"/>
    </row>
    <row r="536" spans="1:244" ht="24" customHeight="1">
      <c r="A536" s="216"/>
      <c r="B536" s="1774"/>
      <c r="C536" s="1777"/>
      <c r="D536" s="865"/>
      <c r="E536" s="1565"/>
      <c r="F536" s="1566"/>
      <c r="G536" s="1566"/>
      <c r="H536" s="1566"/>
      <c r="I536" s="1566"/>
      <c r="J536" s="1566"/>
      <c r="K536" s="1566"/>
      <c r="L536" s="1566"/>
      <c r="M536" s="1776"/>
      <c r="N536" s="301"/>
      <c r="O536" s="177" t="str">
        <f t="shared" si="9"/>
        <v/>
      </c>
      <c r="P536" s="99"/>
      <c r="Q536" s="389"/>
      <c r="R536" s="33"/>
      <c r="S536" s="33"/>
      <c r="T536" s="33"/>
      <c r="U536" s="33"/>
      <c r="V536" s="33"/>
      <c r="W536" s="33"/>
      <c r="X536" s="33"/>
      <c r="Y536" s="33"/>
    </row>
    <row r="537" spans="1:244" ht="24" customHeight="1">
      <c r="A537" s="216"/>
      <c r="B537" s="1774"/>
      <c r="C537" s="1777"/>
      <c r="D537" s="865"/>
      <c r="E537" s="1565"/>
      <c r="F537" s="1566"/>
      <c r="G537" s="1566"/>
      <c r="H537" s="1566"/>
      <c r="I537" s="1566"/>
      <c r="J537" s="1566"/>
      <c r="K537" s="1566"/>
      <c r="L537" s="1566"/>
      <c r="M537" s="1776"/>
      <c r="N537" s="301"/>
      <c r="O537" s="177" t="str">
        <f t="shared" si="9"/>
        <v/>
      </c>
      <c r="P537" s="99"/>
      <c r="Q537" s="389"/>
      <c r="R537" s="33"/>
      <c r="S537" s="33"/>
      <c r="T537" s="33"/>
      <c r="U537" s="33"/>
      <c r="V537" s="33"/>
      <c r="W537" s="33"/>
      <c r="X537" s="33"/>
      <c r="Y537" s="33"/>
    </row>
    <row r="538" spans="1:244" ht="24" customHeight="1">
      <c r="A538" s="216"/>
      <c r="B538" s="1774"/>
      <c r="C538" s="1777"/>
      <c r="D538" s="865"/>
      <c r="E538" s="1565"/>
      <c r="F538" s="1566"/>
      <c r="G538" s="1566"/>
      <c r="H538" s="1566"/>
      <c r="I538" s="1566"/>
      <c r="J538" s="1566"/>
      <c r="K538" s="1566"/>
      <c r="L538" s="1566"/>
      <c r="M538" s="1776"/>
      <c r="N538" s="301"/>
      <c r="O538" s="177" t="str">
        <f t="shared" si="9"/>
        <v/>
      </c>
      <c r="P538" s="99"/>
      <c r="Q538" s="389"/>
      <c r="R538" s="33"/>
      <c r="S538" s="33"/>
      <c r="T538" s="33"/>
      <c r="U538" s="33"/>
      <c r="V538" s="33"/>
      <c r="W538" s="33"/>
      <c r="X538" s="33"/>
      <c r="Y538" s="33"/>
    </row>
    <row r="539" spans="1:244" ht="24" customHeight="1">
      <c r="A539" s="216"/>
      <c r="B539" s="1774"/>
      <c r="C539" s="1777"/>
      <c r="D539" s="865"/>
      <c r="E539" s="1565"/>
      <c r="F539" s="1566"/>
      <c r="G539" s="1566"/>
      <c r="H539" s="1566"/>
      <c r="I539" s="1566"/>
      <c r="J539" s="1566"/>
      <c r="K539" s="1566"/>
      <c r="L539" s="1566"/>
      <c r="M539" s="1776"/>
      <c r="N539" s="301"/>
      <c r="O539" s="177" t="str">
        <f t="shared" si="9"/>
        <v/>
      </c>
      <c r="P539" s="99"/>
      <c r="Q539" s="389"/>
      <c r="R539" s="33"/>
      <c r="S539" s="33"/>
      <c r="T539" s="33"/>
      <c r="U539" s="33"/>
      <c r="V539" s="33"/>
      <c r="W539" s="33"/>
      <c r="X539" s="33"/>
      <c r="Y539" s="33"/>
    </row>
    <row r="540" spans="1:244" ht="24" customHeight="1">
      <c r="A540" s="216"/>
      <c r="B540" s="1774"/>
      <c r="C540" s="1777"/>
      <c r="D540" s="865"/>
      <c r="E540" s="1565"/>
      <c r="F540" s="1566"/>
      <c r="G540" s="1566"/>
      <c r="H540" s="1566"/>
      <c r="I540" s="1566"/>
      <c r="J540" s="1566"/>
      <c r="K540" s="1566"/>
      <c r="L540" s="1566"/>
      <c r="M540" s="1776"/>
      <c r="N540" s="301"/>
      <c r="O540" s="177" t="str">
        <f t="shared" si="9"/>
        <v/>
      </c>
      <c r="P540" s="99"/>
      <c r="Q540" s="389"/>
      <c r="R540" s="33"/>
      <c r="S540" s="33"/>
      <c r="T540" s="33"/>
      <c r="U540" s="33"/>
      <c r="V540" s="33"/>
      <c r="W540" s="33"/>
      <c r="X540" s="33"/>
      <c r="Y540" s="33"/>
    </row>
    <row r="541" spans="1:244" ht="24" customHeight="1">
      <c r="A541" s="216"/>
      <c r="B541" s="1774"/>
      <c r="C541" s="1777"/>
      <c r="D541" s="865"/>
      <c r="E541" s="1565"/>
      <c r="F541" s="1566"/>
      <c r="G541" s="1566"/>
      <c r="H541" s="1566"/>
      <c r="I541" s="1566"/>
      <c r="J541" s="1566"/>
      <c r="K541" s="1566"/>
      <c r="L541" s="1566"/>
      <c r="M541" s="1776"/>
      <c r="N541" s="301"/>
      <c r="O541" s="177" t="str">
        <f t="shared" si="9"/>
        <v/>
      </c>
      <c r="P541" s="99"/>
      <c r="Q541" s="389"/>
      <c r="R541" s="33"/>
      <c r="S541" s="33"/>
      <c r="T541" s="33"/>
      <c r="U541" s="33"/>
      <c r="V541" s="33"/>
      <c r="W541" s="33"/>
      <c r="X541" s="33"/>
      <c r="Y541" s="33"/>
    </row>
    <row r="542" spans="1:244" ht="24" customHeight="1">
      <c r="A542" s="216"/>
      <c r="B542" s="1774"/>
      <c r="C542" s="1777"/>
      <c r="D542" s="865"/>
      <c r="E542" s="1565"/>
      <c r="F542" s="1566"/>
      <c r="G542" s="1566"/>
      <c r="H542" s="1566"/>
      <c r="I542" s="1566"/>
      <c r="J542" s="1566"/>
      <c r="K542" s="1566"/>
      <c r="L542" s="1566"/>
      <c r="M542" s="1776"/>
      <c r="N542" s="301"/>
      <c r="O542" s="177" t="str">
        <f t="shared" si="9"/>
        <v/>
      </c>
      <c r="P542" s="99"/>
      <c r="Q542" s="389"/>
      <c r="R542" s="33"/>
      <c r="S542" s="33"/>
      <c r="T542" s="33"/>
      <c r="U542" s="33"/>
      <c r="V542" s="33"/>
      <c r="W542" s="33"/>
      <c r="X542" s="33"/>
      <c r="Y542" s="33"/>
    </row>
    <row r="543" spans="1:244" ht="24" customHeight="1">
      <c r="A543" s="216"/>
      <c r="B543" s="1774"/>
      <c r="C543" s="1777"/>
      <c r="D543" s="865"/>
      <c r="E543" s="1565"/>
      <c r="F543" s="1566"/>
      <c r="G543" s="1566"/>
      <c r="H543" s="1566"/>
      <c r="I543" s="1566"/>
      <c r="J543" s="1566"/>
      <c r="K543" s="1566"/>
      <c r="L543" s="1566"/>
      <c r="M543" s="1776"/>
      <c r="N543" s="301"/>
      <c r="O543" s="177" t="str">
        <f t="shared" si="9"/>
        <v/>
      </c>
      <c r="P543" s="99"/>
      <c r="Q543" s="389"/>
      <c r="R543" s="33"/>
      <c r="S543" s="33"/>
      <c r="T543" s="33"/>
      <c r="U543" s="33"/>
      <c r="V543" s="33"/>
      <c r="W543" s="33"/>
      <c r="X543" s="33"/>
      <c r="Y543" s="33"/>
    </row>
    <row r="544" spans="1:244" ht="24" customHeight="1">
      <c r="A544" s="216"/>
      <c r="B544" s="1774"/>
      <c r="C544" s="1777"/>
      <c r="D544" s="865"/>
      <c r="E544" s="1565"/>
      <c r="F544" s="1566"/>
      <c r="G544" s="1566"/>
      <c r="H544" s="1566"/>
      <c r="I544" s="1566"/>
      <c r="J544" s="1566"/>
      <c r="K544" s="1566"/>
      <c r="L544" s="1566"/>
      <c r="M544" s="1776"/>
      <c r="N544" s="301"/>
      <c r="O544" s="177" t="str">
        <f t="shared" si="9"/>
        <v/>
      </c>
      <c r="P544" s="99"/>
      <c r="Q544" s="389"/>
      <c r="R544" s="33"/>
      <c r="S544" s="33"/>
      <c r="T544" s="33"/>
      <c r="U544" s="33"/>
      <c r="V544" s="33"/>
      <c r="W544" s="33"/>
      <c r="X544" s="33"/>
      <c r="Y544" s="33"/>
      <c r="II544" s="41"/>
      <c r="IJ544" s="41"/>
    </row>
    <row r="545" spans="1:244" ht="24" customHeight="1">
      <c r="A545" s="216"/>
      <c r="B545" s="1774"/>
      <c r="C545" s="1775"/>
      <c r="D545" s="865"/>
      <c r="E545" s="1565"/>
      <c r="F545" s="1566"/>
      <c r="G545" s="1566"/>
      <c r="H545" s="1566"/>
      <c r="I545" s="1566"/>
      <c r="J545" s="1566"/>
      <c r="K545" s="1566"/>
      <c r="L545" s="1776"/>
      <c r="M545" s="1776"/>
      <c r="N545" s="301"/>
      <c r="O545" s="177" t="str">
        <f t="shared" si="9"/>
        <v/>
      </c>
      <c r="P545" s="99"/>
      <c r="Q545" s="389"/>
      <c r="R545" s="33"/>
      <c r="S545" s="33"/>
      <c r="T545" s="33"/>
      <c r="U545" s="33"/>
      <c r="V545" s="33"/>
      <c r="W545" s="33"/>
      <c r="X545" s="33"/>
      <c r="Y545" s="33"/>
    </row>
    <row r="546" spans="1:244" ht="24" customHeight="1">
      <c r="A546" s="216"/>
      <c r="B546" s="1774"/>
      <c r="C546" s="1775"/>
      <c r="D546" s="865"/>
      <c r="E546" s="1565"/>
      <c r="F546" s="1566"/>
      <c r="G546" s="1566"/>
      <c r="H546" s="1566"/>
      <c r="I546" s="1566"/>
      <c r="J546" s="1566"/>
      <c r="K546" s="1566"/>
      <c r="L546" s="1776"/>
      <c r="M546" s="1776"/>
      <c r="N546" s="301"/>
      <c r="O546" s="177" t="str">
        <f t="shared" si="9"/>
        <v/>
      </c>
      <c r="P546" s="99"/>
      <c r="Q546" s="389"/>
      <c r="R546" s="33"/>
      <c r="S546" s="33"/>
      <c r="T546" s="33"/>
      <c r="U546" s="33"/>
      <c r="V546" s="33"/>
      <c r="W546" s="33"/>
      <c r="X546" s="33"/>
      <c r="Y546" s="33"/>
    </row>
    <row r="547" spans="1:244" ht="24" customHeight="1">
      <c r="A547" s="216"/>
      <c r="B547" s="1774"/>
      <c r="C547" s="1775"/>
      <c r="D547" s="865"/>
      <c r="E547" s="1565"/>
      <c r="F547" s="1566"/>
      <c r="G547" s="1566"/>
      <c r="H547" s="1566"/>
      <c r="I547" s="1566"/>
      <c r="J547" s="1566"/>
      <c r="K547" s="1566"/>
      <c r="L547" s="1776"/>
      <c r="M547" s="1776"/>
      <c r="N547" s="301"/>
      <c r="O547" s="177" t="str">
        <f t="shared" si="9"/>
        <v/>
      </c>
      <c r="P547" s="99"/>
      <c r="Q547" s="389"/>
      <c r="R547" s="33"/>
      <c r="S547" s="33"/>
      <c r="T547" s="33"/>
      <c r="U547" s="33"/>
      <c r="V547" s="33"/>
      <c r="W547" s="33"/>
      <c r="X547" s="33"/>
      <c r="Y547" s="33"/>
      <c r="II547" s="41"/>
      <c r="IJ547" s="41"/>
    </row>
    <row r="548" spans="1:244" ht="24" customHeight="1">
      <c r="A548" s="216"/>
      <c r="B548" s="1774"/>
      <c r="C548" s="1775"/>
      <c r="D548" s="865"/>
      <c r="E548" s="1565"/>
      <c r="F548" s="1566"/>
      <c r="G548" s="1566"/>
      <c r="H548" s="1566"/>
      <c r="I548" s="1566"/>
      <c r="J548" s="1566"/>
      <c r="K548" s="1566"/>
      <c r="L548" s="1776"/>
      <c r="M548" s="1776"/>
      <c r="N548" s="301"/>
      <c r="O548" s="177" t="str">
        <f t="shared" si="9"/>
        <v/>
      </c>
      <c r="P548" s="99"/>
      <c r="Q548" s="389"/>
      <c r="R548" s="33"/>
      <c r="S548" s="33"/>
      <c r="T548" s="33"/>
      <c r="U548" s="33"/>
      <c r="V548" s="33"/>
      <c r="W548" s="33"/>
      <c r="X548" s="33"/>
      <c r="Y548" s="33"/>
    </row>
    <row r="549" spans="1:244" ht="24" customHeight="1">
      <c r="A549" s="216"/>
      <c r="B549" s="1774"/>
      <c r="C549" s="1775"/>
      <c r="D549" s="865"/>
      <c r="E549" s="1565"/>
      <c r="F549" s="1566"/>
      <c r="G549" s="1566"/>
      <c r="H549" s="1566"/>
      <c r="I549" s="1566"/>
      <c r="J549" s="1566"/>
      <c r="K549" s="1566"/>
      <c r="L549" s="1776"/>
      <c r="M549" s="1776"/>
      <c r="N549" s="301"/>
      <c r="O549" s="177" t="str">
        <f t="shared" si="9"/>
        <v/>
      </c>
      <c r="P549" s="99"/>
      <c r="Q549" s="389"/>
      <c r="R549" s="33"/>
      <c r="S549" s="33"/>
      <c r="T549" s="33"/>
      <c r="U549" s="33"/>
      <c r="V549" s="33"/>
      <c r="W549" s="33"/>
      <c r="X549" s="33"/>
      <c r="Y549" s="33"/>
    </row>
    <row r="550" spans="1:244" ht="24" customHeight="1">
      <c r="A550" s="216"/>
      <c r="B550" s="1774"/>
      <c r="C550" s="1775"/>
      <c r="D550" s="865"/>
      <c r="E550" s="1565"/>
      <c r="F550" s="1566"/>
      <c r="G550" s="1566"/>
      <c r="H550" s="1566"/>
      <c r="I550" s="1566"/>
      <c r="J550" s="1566"/>
      <c r="K550" s="1566"/>
      <c r="L550" s="1776"/>
      <c r="M550" s="1776"/>
      <c r="N550" s="301"/>
      <c r="O550" s="177" t="str">
        <f t="shared" si="9"/>
        <v/>
      </c>
      <c r="P550" s="99"/>
      <c r="Q550" s="389"/>
      <c r="R550" s="33"/>
      <c r="S550" s="33"/>
      <c r="T550" s="33"/>
      <c r="U550" s="33"/>
      <c r="V550" s="33"/>
      <c r="W550" s="33"/>
      <c r="X550" s="33"/>
      <c r="Y550" s="33"/>
    </row>
    <row r="551" spans="1:244" ht="24" customHeight="1">
      <c r="A551" s="216"/>
      <c r="B551" s="1774"/>
      <c r="C551" s="1775"/>
      <c r="D551" s="865"/>
      <c r="E551" s="1565"/>
      <c r="F551" s="1566"/>
      <c r="G551" s="1566"/>
      <c r="H551" s="1566"/>
      <c r="I551" s="1566"/>
      <c r="J551" s="1566"/>
      <c r="K551" s="1566"/>
      <c r="L551" s="1776"/>
      <c r="M551" s="1776"/>
      <c r="N551" s="301"/>
      <c r="O551" s="177" t="str">
        <f t="shared" si="9"/>
        <v/>
      </c>
      <c r="P551" s="99"/>
      <c r="Q551" s="389"/>
      <c r="R551" s="33"/>
      <c r="S551" s="33"/>
      <c r="T551" s="33"/>
      <c r="U551" s="33"/>
      <c r="V551" s="33"/>
      <c r="W551" s="33"/>
      <c r="X551" s="33"/>
      <c r="Y551" s="33"/>
    </row>
    <row r="552" spans="1:244" ht="24" customHeight="1">
      <c r="A552" s="216"/>
      <c r="B552" s="1774"/>
      <c r="C552" s="1777"/>
      <c r="D552" s="865"/>
      <c r="E552" s="1565"/>
      <c r="F552" s="1566"/>
      <c r="G552" s="1566"/>
      <c r="H552" s="1566"/>
      <c r="I552" s="1566"/>
      <c r="J552" s="1566"/>
      <c r="K552" s="1566"/>
      <c r="L552" s="1566"/>
      <c r="M552" s="1776"/>
      <c r="N552" s="301"/>
      <c r="O552" s="177" t="str">
        <f t="shared" si="9"/>
        <v/>
      </c>
      <c r="P552" s="99"/>
      <c r="Q552" s="389"/>
      <c r="R552" s="33"/>
      <c r="S552" s="33"/>
      <c r="T552" s="33"/>
      <c r="U552" s="33"/>
      <c r="V552" s="33"/>
      <c r="W552" s="33"/>
      <c r="X552" s="33"/>
      <c r="Y552" s="33"/>
    </row>
    <row r="553" spans="1:244" ht="24" customHeight="1">
      <c r="A553" s="216"/>
      <c r="B553" s="1774"/>
      <c r="C553" s="1777"/>
      <c r="D553" s="865"/>
      <c r="E553" s="1565"/>
      <c r="F553" s="1566"/>
      <c r="G553" s="1566"/>
      <c r="H553" s="1566"/>
      <c r="I553" s="1566"/>
      <c r="J553" s="1566"/>
      <c r="K553" s="1566"/>
      <c r="L553" s="1566"/>
      <c r="M553" s="1776"/>
      <c r="N553" s="301"/>
      <c r="O553" s="177" t="str">
        <f t="shared" si="9"/>
        <v/>
      </c>
      <c r="P553" s="99"/>
      <c r="Q553" s="389"/>
      <c r="R553" s="33"/>
      <c r="S553" s="33"/>
      <c r="T553" s="33"/>
      <c r="U553" s="33"/>
      <c r="V553" s="33"/>
      <c r="W553" s="33"/>
      <c r="X553" s="33"/>
      <c r="Y553" s="33"/>
    </row>
    <row r="554" spans="1:244" ht="24" customHeight="1">
      <c r="A554" s="216"/>
      <c r="B554" s="1774"/>
      <c r="C554" s="1777"/>
      <c r="D554" s="865"/>
      <c r="E554" s="1565"/>
      <c r="F554" s="1566"/>
      <c r="G554" s="1566"/>
      <c r="H554" s="1566"/>
      <c r="I554" s="1566"/>
      <c r="J554" s="1566"/>
      <c r="K554" s="1566"/>
      <c r="L554" s="1566"/>
      <c r="M554" s="1776"/>
      <c r="N554" s="301"/>
      <c r="O554" s="177" t="str">
        <f t="shared" si="9"/>
        <v/>
      </c>
      <c r="P554" s="99"/>
      <c r="Q554" s="389"/>
      <c r="R554" s="33"/>
      <c r="S554" s="33"/>
      <c r="T554" s="33"/>
      <c r="U554" s="33"/>
      <c r="V554" s="33"/>
      <c r="W554" s="33"/>
      <c r="X554" s="33"/>
      <c r="Y554" s="33"/>
    </row>
    <row r="555" spans="1:244" ht="24" customHeight="1">
      <c r="A555" s="216"/>
      <c r="B555" s="1774"/>
      <c r="C555" s="1777"/>
      <c r="D555" s="865"/>
      <c r="E555" s="1565"/>
      <c r="F555" s="1566"/>
      <c r="G555" s="1566"/>
      <c r="H555" s="1566"/>
      <c r="I555" s="1566"/>
      <c r="J555" s="1566"/>
      <c r="K555" s="1566"/>
      <c r="L555" s="1566"/>
      <c r="M555" s="1776"/>
      <c r="N555" s="301"/>
      <c r="O555" s="177" t="str">
        <f t="shared" si="9"/>
        <v/>
      </c>
      <c r="P555" s="99"/>
      <c r="Q555" s="389"/>
      <c r="R555" s="33"/>
      <c r="S555" s="33"/>
      <c r="T555" s="33"/>
      <c r="U555" s="33"/>
      <c r="V555" s="33"/>
      <c r="W555" s="33"/>
      <c r="X555" s="33"/>
      <c r="Y555" s="33"/>
    </row>
    <row r="556" spans="1:244" ht="24" customHeight="1">
      <c r="A556" s="216"/>
      <c r="B556" s="1774"/>
      <c r="C556" s="1777"/>
      <c r="D556" s="865"/>
      <c r="E556" s="1565"/>
      <c r="F556" s="1566"/>
      <c r="G556" s="1566"/>
      <c r="H556" s="1566"/>
      <c r="I556" s="1566"/>
      <c r="J556" s="1566"/>
      <c r="K556" s="1566"/>
      <c r="L556" s="1566"/>
      <c r="M556" s="1776"/>
      <c r="N556" s="301"/>
      <c r="O556" s="177" t="str">
        <f t="shared" si="9"/>
        <v/>
      </c>
      <c r="P556" s="99"/>
      <c r="Q556" s="389"/>
      <c r="R556" s="33"/>
      <c r="S556" s="33"/>
      <c r="T556" s="33"/>
      <c r="U556" s="33"/>
      <c r="V556" s="33"/>
      <c r="W556" s="33"/>
      <c r="X556" s="33"/>
      <c r="Y556" s="33"/>
    </row>
    <row r="557" spans="1:244" ht="24" customHeight="1">
      <c r="A557" s="216"/>
      <c r="B557" s="1774"/>
      <c r="C557" s="1777"/>
      <c r="D557" s="865"/>
      <c r="E557" s="1565"/>
      <c r="F557" s="1566"/>
      <c r="G557" s="1566"/>
      <c r="H557" s="1566"/>
      <c r="I557" s="1566"/>
      <c r="J557" s="1566"/>
      <c r="K557" s="1566"/>
      <c r="L557" s="1566"/>
      <c r="M557" s="1776"/>
      <c r="N557" s="301"/>
      <c r="O557" s="177" t="str">
        <f t="shared" si="9"/>
        <v/>
      </c>
      <c r="P557" s="99"/>
      <c r="Q557" s="389"/>
      <c r="R557" s="33"/>
      <c r="S557" s="33"/>
      <c r="T557" s="33"/>
      <c r="U557" s="33"/>
      <c r="V557" s="33"/>
      <c r="W557" s="33"/>
      <c r="X557" s="33"/>
      <c r="Y557" s="33"/>
    </row>
    <row r="558" spans="1:244" ht="24" customHeight="1">
      <c r="A558" s="216"/>
      <c r="B558" s="1774"/>
      <c r="C558" s="1777"/>
      <c r="D558" s="865"/>
      <c r="E558" s="1565"/>
      <c r="F558" s="1566"/>
      <c r="G558" s="1566"/>
      <c r="H558" s="1566"/>
      <c r="I558" s="1566"/>
      <c r="J558" s="1566"/>
      <c r="K558" s="1566"/>
      <c r="L558" s="1566"/>
      <c r="M558" s="1776"/>
      <c r="N558" s="301"/>
      <c r="O558" s="177" t="str">
        <f t="shared" si="9"/>
        <v/>
      </c>
      <c r="P558" s="99"/>
      <c r="Q558" s="389"/>
      <c r="R558" s="33"/>
      <c r="S558" s="33"/>
      <c r="T558" s="33"/>
      <c r="U558" s="33"/>
      <c r="V558" s="33"/>
      <c r="W558" s="33"/>
      <c r="X558" s="33"/>
      <c r="Y558" s="33"/>
    </row>
    <row r="559" spans="1:244" ht="24" customHeight="1">
      <c r="A559" s="216"/>
      <c r="B559" s="1774"/>
      <c r="C559" s="1777"/>
      <c r="D559" s="865"/>
      <c r="E559" s="1565"/>
      <c r="F559" s="1566"/>
      <c r="G559" s="1566"/>
      <c r="H559" s="1566"/>
      <c r="I559" s="1566"/>
      <c r="J559" s="1566"/>
      <c r="K559" s="1566"/>
      <c r="L559" s="1566"/>
      <c r="M559" s="1776"/>
      <c r="N559" s="301"/>
      <c r="O559" s="177" t="str">
        <f t="shared" si="9"/>
        <v/>
      </c>
      <c r="P559" s="99"/>
      <c r="Q559" s="389"/>
      <c r="R559" s="33"/>
      <c r="S559" s="33"/>
      <c r="T559" s="33"/>
      <c r="U559" s="33"/>
      <c r="V559" s="33"/>
      <c r="W559" s="33"/>
      <c r="X559" s="33"/>
      <c r="Y559" s="33"/>
    </row>
    <row r="560" spans="1:244" ht="24" customHeight="1">
      <c r="A560" s="216"/>
      <c r="B560" s="1774"/>
      <c r="C560" s="1777"/>
      <c r="D560" s="827"/>
      <c r="E560" s="1565"/>
      <c r="F560" s="1566"/>
      <c r="G560" s="1566"/>
      <c r="H560" s="1566"/>
      <c r="I560" s="1566"/>
      <c r="J560" s="1566"/>
      <c r="K560" s="1566"/>
      <c r="L560" s="1566"/>
      <c r="M560" s="1776"/>
      <c r="N560" s="301"/>
      <c r="O560" s="177" t="str">
        <f t="shared" si="9"/>
        <v/>
      </c>
      <c r="P560" s="99"/>
      <c r="Q560" s="389"/>
      <c r="R560" s="33"/>
      <c r="S560" s="33"/>
      <c r="T560" s="33"/>
      <c r="U560" s="33"/>
      <c r="V560" s="33"/>
      <c r="W560" s="33"/>
      <c r="X560" s="33"/>
      <c r="Y560" s="33"/>
    </row>
    <row r="561" spans="1:244" s="42" customFormat="1" ht="6" customHeight="1">
      <c r="A561" s="363"/>
      <c r="B561" s="59"/>
      <c r="C561" s="867"/>
      <c r="D561" s="867"/>
      <c r="E561" s="867"/>
      <c r="F561" s="868"/>
      <c r="G561" s="868"/>
      <c r="H561" s="868"/>
      <c r="I561" s="868"/>
      <c r="J561" s="868"/>
      <c r="K561" s="868"/>
      <c r="L561" s="868"/>
      <c r="M561" s="92"/>
      <c r="N561" s="94"/>
      <c r="O561" s="23"/>
      <c r="P561" s="258"/>
      <c r="Q561" s="390"/>
      <c r="R561" s="34"/>
      <c r="S561" s="34"/>
      <c r="T561" s="34"/>
      <c r="U561" s="34"/>
      <c r="V561" s="34"/>
      <c r="W561" s="34"/>
      <c r="X561" s="34"/>
      <c r="Y561" s="34"/>
    </row>
    <row r="562" spans="1:244" s="38" customFormat="1" ht="21.75" customHeight="1">
      <c r="A562" s="370"/>
      <c r="B562" s="560" t="s">
        <v>56</v>
      </c>
      <c r="C562" s="869"/>
      <c r="D562" s="869"/>
      <c r="E562" s="869"/>
      <c r="F562" s="869"/>
      <c r="G562" s="869"/>
      <c r="H562" s="869"/>
      <c r="I562" s="869"/>
      <c r="J562" s="869"/>
      <c r="K562" s="869"/>
      <c r="L562" s="869"/>
      <c r="M562" s="561"/>
      <c r="N562" s="561"/>
      <c r="O562" s="561"/>
      <c r="P562" s="406"/>
      <c r="Q562" s="391"/>
      <c r="R562" s="37"/>
      <c r="S562" s="37"/>
      <c r="T562" s="37"/>
      <c r="U562" s="37"/>
      <c r="V562" s="37"/>
      <c r="W562" s="37"/>
      <c r="X562" s="37"/>
      <c r="Y562" s="37"/>
    </row>
    <row r="563" spans="1:244" ht="12.75" customHeight="1">
      <c r="A563" s="363"/>
      <c r="B563" s="564" t="str">
        <f>B509</f>
        <v>FAPESP,  SETEMBRO DE 2015</v>
      </c>
      <c r="C563" s="845"/>
      <c r="D563" s="845"/>
      <c r="E563" s="845"/>
      <c r="F563" s="845"/>
      <c r="G563" s="845"/>
      <c r="H563" s="845"/>
      <c r="I563" s="845"/>
      <c r="J563" s="845"/>
      <c r="K563" s="845"/>
      <c r="L563" s="845"/>
      <c r="M563" s="429"/>
      <c r="N563" s="429"/>
      <c r="O563" s="1723">
        <v>2</v>
      </c>
      <c r="P563" s="1723"/>
      <c r="Q563" s="373"/>
      <c r="R563" s="33"/>
      <c r="S563" s="33"/>
      <c r="T563" s="33"/>
      <c r="U563" s="33"/>
      <c r="V563" s="33"/>
      <c r="W563" s="33"/>
      <c r="X563" s="33"/>
      <c r="Y563" s="33"/>
    </row>
    <row r="564" spans="1:244" ht="18">
      <c r="A564" s="363"/>
      <c r="B564" s="310" t="str">
        <f>B510</f>
        <v>5- SERVIÇOS DE TERCEIROS NO BRASIL</v>
      </c>
      <c r="C564" s="890"/>
      <c r="D564" s="890"/>
      <c r="E564" s="890"/>
      <c r="F564" s="890"/>
      <c r="G564" s="890"/>
      <c r="H564" s="890"/>
      <c r="I564" s="890"/>
      <c r="J564" s="890"/>
      <c r="K564" s="890"/>
      <c r="L564" s="890"/>
      <c r="M564" s="104"/>
      <c r="N564" s="104"/>
      <c r="O564" s="104"/>
      <c r="P564" s="104"/>
      <c r="Q564" s="341"/>
      <c r="R564" s="33"/>
      <c r="S564" s="33"/>
      <c r="T564" s="33"/>
      <c r="U564" s="33"/>
      <c r="V564" s="33"/>
      <c r="W564" s="33"/>
      <c r="X564" s="33"/>
      <c r="Y564" s="33"/>
    </row>
    <row r="565" spans="1:244" s="314" customFormat="1" ht="15.75" customHeight="1">
      <c r="A565" s="363"/>
      <c r="B565" s="1633" t="s">
        <v>12</v>
      </c>
      <c r="C565" s="1778"/>
      <c r="D565" s="1644" t="s">
        <v>55</v>
      </c>
      <c r="E565" s="1730" t="s">
        <v>8</v>
      </c>
      <c r="F565" s="1782"/>
      <c r="G565" s="1782"/>
      <c r="H565" s="1782"/>
      <c r="I565" s="1782"/>
      <c r="J565" s="1782"/>
      <c r="K565" s="1782"/>
      <c r="L565" s="1782"/>
      <c r="M565" s="1782"/>
      <c r="N565" s="1644" t="s">
        <v>3</v>
      </c>
      <c r="O565" s="1785" t="s">
        <v>4</v>
      </c>
      <c r="P565" s="1644" t="s">
        <v>2</v>
      </c>
      <c r="Q565" s="209"/>
      <c r="R565" s="555"/>
      <c r="S565" s="555"/>
      <c r="T565" s="555"/>
      <c r="U565" s="555"/>
      <c r="V565" s="555"/>
      <c r="W565" s="555"/>
      <c r="X565" s="555"/>
      <c r="Y565" s="555"/>
    </row>
    <row r="566" spans="1:244" s="55" customFormat="1" ht="14.25" customHeight="1">
      <c r="A566" s="370"/>
      <c r="B566" s="1779"/>
      <c r="C566" s="1780"/>
      <c r="D566" s="1781"/>
      <c r="E566" s="1783"/>
      <c r="F566" s="1784"/>
      <c r="G566" s="1784"/>
      <c r="H566" s="1784"/>
      <c r="I566" s="1784"/>
      <c r="J566" s="1784"/>
      <c r="K566" s="1784"/>
      <c r="L566" s="1784"/>
      <c r="M566" s="1784"/>
      <c r="N566" s="1781"/>
      <c r="O566" s="1786"/>
      <c r="P566" s="1781"/>
      <c r="Q566" s="210"/>
      <c r="R566" s="54"/>
      <c r="S566" s="54"/>
      <c r="T566" s="54"/>
      <c r="U566" s="54"/>
      <c r="V566" s="54"/>
      <c r="W566" s="54"/>
      <c r="X566" s="54"/>
      <c r="Y566" s="54"/>
    </row>
    <row r="567" spans="1:244" ht="24" customHeight="1">
      <c r="A567" s="216"/>
      <c r="B567" s="1774"/>
      <c r="C567" s="1777"/>
      <c r="D567" s="865"/>
      <c r="E567" s="1565"/>
      <c r="F567" s="1566"/>
      <c r="G567" s="1566"/>
      <c r="H567" s="1566"/>
      <c r="I567" s="1566"/>
      <c r="J567" s="1566"/>
      <c r="K567" s="1566"/>
      <c r="L567" s="1566"/>
      <c r="M567" s="1776"/>
      <c r="N567" s="301"/>
      <c r="O567" s="177" t="str">
        <f t="shared" ref="O567:O615" si="10">IF(N567*D567=0,"",N567*D567)</f>
        <v/>
      </c>
      <c r="P567" s="99"/>
      <c r="Q567" s="389"/>
      <c r="R567" s="33"/>
      <c r="S567" s="33"/>
      <c r="T567" s="33"/>
      <c r="U567" s="33"/>
      <c r="V567" s="33"/>
      <c r="W567" s="33"/>
      <c r="X567" s="33"/>
      <c r="Y567" s="33"/>
      <c r="II567" s="40"/>
      <c r="IJ567" s="41"/>
    </row>
    <row r="568" spans="1:244" ht="24" customHeight="1">
      <c r="A568" s="216"/>
      <c r="B568" s="1774"/>
      <c r="C568" s="1777"/>
      <c r="D568" s="865"/>
      <c r="E568" s="1565"/>
      <c r="F568" s="1566"/>
      <c r="G568" s="1566"/>
      <c r="H568" s="1566"/>
      <c r="I568" s="1566"/>
      <c r="J568" s="1566"/>
      <c r="K568" s="1566"/>
      <c r="L568" s="1566"/>
      <c r="M568" s="1776"/>
      <c r="N568" s="301"/>
      <c r="O568" s="177" t="str">
        <f t="shared" si="10"/>
        <v/>
      </c>
      <c r="P568" s="99"/>
      <c r="Q568" s="389"/>
      <c r="R568" s="33"/>
      <c r="S568" s="33"/>
      <c r="T568" s="33"/>
      <c r="U568" s="33"/>
      <c r="V568" s="33"/>
      <c r="W568" s="33"/>
      <c r="X568" s="33"/>
      <c r="Y568" s="33"/>
    </row>
    <row r="569" spans="1:244" ht="24" customHeight="1">
      <c r="A569" s="216"/>
      <c r="B569" s="1774"/>
      <c r="C569" s="1777"/>
      <c r="D569" s="865"/>
      <c r="E569" s="1565"/>
      <c r="F569" s="1566"/>
      <c r="G569" s="1566"/>
      <c r="H569" s="1566"/>
      <c r="I569" s="1566"/>
      <c r="J569" s="1566"/>
      <c r="K569" s="1566"/>
      <c r="L569" s="1566"/>
      <c r="M569" s="1776"/>
      <c r="N569" s="301"/>
      <c r="O569" s="177" t="str">
        <f t="shared" si="10"/>
        <v/>
      </c>
      <c r="P569" s="99"/>
      <c r="Q569" s="389"/>
      <c r="R569" s="33"/>
      <c r="S569" s="33"/>
      <c r="T569" s="33"/>
      <c r="U569" s="33"/>
      <c r="V569" s="33"/>
      <c r="W569" s="33"/>
      <c r="X569" s="33"/>
      <c r="Y569" s="33"/>
    </row>
    <row r="570" spans="1:244" ht="24" customHeight="1">
      <c r="A570" s="216"/>
      <c r="B570" s="1774"/>
      <c r="C570" s="1777"/>
      <c r="D570" s="865"/>
      <c r="E570" s="1565"/>
      <c r="F570" s="1566"/>
      <c r="G570" s="1566"/>
      <c r="H570" s="1566"/>
      <c r="I570" s="1566"/>
      <c r="J570" s="1566"/>
      <c r="K570" s="1566"/>
      <c r="L570" s="1566"/>
      <c r="M570" s="1776"/>
      <c r="N570" s="301"/>
      <c r="O570" s="177" t="str">
        <f t="shared" si="10"/>
        <v/>
      </c>
      <c r="P570" s="99"/>
      <c r="Q570" s="389"/>
      <c r="R570" s="33"/>
      <c r="S570" s="33"/>
      <c r="T570" s="33"/>
      <c r="U570" s="33"/>
      <c r="V570" s="33"/>
      <c r="W570" s="33"/>
      <c r="X570" s="33"/>
      <c r="Y570" s="33"/>
    </row>
    <row r="571" spans="1:244" ht="24" customHeight="1">
      <c r="A571" s="216"/>
      <c r="B571" s="1774"/>
      <c r="C571" s="1777"/>
      <c r="D571" s="865"/>
      <c r="E571" s="1565"/>
      <c r="F571" s="1566"/>
      <c r="G571" s="1566"/>
      <c r="H571" s="1566"/>
      <c r="I571" s="1566"/>
      <c r="J571" s="1566"/>
      <c r="K571" s="1566"/>
      <c r="L571" s="1566"/>
      <c r="M571" s="1776"/>
      <c r="N571" s="301"/>
      <c r="O571" s="177" t="str">
        <f t="shared" si="10"/>
        <v/>
      </c>
      <c r="P571" s="99"/>
      <c r="Q571" s="389"/>
      <c r="R571" s="33"/>
      <c r="S571" s="33"/>
      <c r="T571" s="33"/>
      <c r="U571" s="33"/>
      <c r="V571" s="33"/>
      <c r="W571" s="33"/>
      <c r="X571" s="33"/>
      <c r="Y571" s="33"/>
      <c r="II571" s="41"/>
      <c r="IJ571" s="41"/>
    </row>
    <row r="572" spans="1:244" ht="24" customHeight="1">
      <c r="A572" s="216"/>
      <c r="B572" s="1774"/>
      <c r="C572" s="1777"/>
      <c r="D572" s="865"/>
      <c r="E572" s="1565"/>
      <c r="F572" s="1566"/>
      <c r="G572" s="1566"/>
      <c r="H572" s="1566"/>
      <c r="I572" s="1566"/>
      <c r="J572" s="1566"/>
      <c r="K572" s="1566"/>
      <c r="L572" s="1566"/>
      <c r="M572" s="1776"/>
      <c r="N572" s="301"/>
      <c r="O572" s="177" t="str">
        <f t="shared" si="10"/>
        <v/>
      </c>
      <c r="P572" s="99"/>
      <c r="Q572" s="389"/>
      <c r="R572" s="33"/>
      <c r="S572" s="33"/>
      <c r="T572" s="33"/>
      <c r="U572" s="33"/>
      <c r="V572" s="33"/>
      <c r="W572" s="33"/>
      <c r="X572" s="33"/>
      <c r="Y572" s="33"/>
    </row>
    <row r="573" spans="1:244" ht="24" customHeight="1">
      <c r="A573" s="216"/>
      <c r="B573" s="1774"/>
      <c r="C573" s="1777"/>
      <c r="D573" s="865"/>
      <c r="E573" s="1565"/>
      <c r="F573" s="1566"/>
      <c r="G573" s="1566"/>
      <c r="H573" s="1566"/>
      <c r="I573" s="1566"/>
      <c r="J573" s="1566"/>
      <c r="K573" s="1566"/>
      <c r="L573" s="1566"/>
      <c r="M573" s="1776"/>
      <c r="N573" s="301"/>
      <c r="O573" s="177" t="str">
        <f t="shared" si="10"/>
        <v/>
      </c>
      <c r="P573" s="99"/>
      <c r="Q573" s="389"/>
      <c r="R573" s="33"/>
      <c r="S573" s="33"/>
      <c r="T573" s="33"/>
      <c r="U573" s="33"/>
      <c r="V573" s="33"/>
      <c r="W573" s="33"/>
      <c r="X573" s="33"/>
      <c r="Y573" s="33"/>
    </row>
    <row r="574" spans="1:244" ht="24" customHeight="1">
      <c r="A574" s="216"/>
      <c r="B574" s="1774"/>
      <c r="C574" s="1777"/>
      <c r="D574" s="865"/>
      <c r="E574" s="1565"/>
      <c r="F574" s="1566"/>
      <c r="G574" s="1566"/>
      <c r="H574" s="1566"/>
      <c r="I574" s="1566"/>
      <c r="J574" s="1566"/>
      <c r="K574" s="1566"/>
      <c r="L574" s="1566"/>
      <c r="M574" s="1776"/>
      <c r="N574" s="301"/>
      <c r="O574" s="177" t="str">
        <f t="shared" si="10"/>
        <v/>
      </c>
      <c r="P574" s="99"/>
      <c r="Q574" s="389"/>
      <c r="R574" s="33"/>
      <c r="S574" s="33"/>
      <c r="T574" s="33"/>
      <c r="U574" s="33"/>
      <c r="V574" s="33"/>
      <c r="W574" s="33"/>
      <c r="X574" s="33"/>
      <c r="Y574" s="33"/>
    </row>
    <row r="575" spans="1:244" ht="24" customHeight="1">
      <c r="A575" s="216"/>
      <c r="B575" s="1774"/>
      <c r="C575" s="1777"/>
      <c r="D575" s="865"/>
      <c r="E575" s="1565"/>
      <c r="F575" s="1566"/>
      <c r="G575" s="1566"/>
      <c r="H575" s="1566"/>
      <c r="I575" s="1566"/>
      <c r="J575" s="1566"/>
      <c r="K575" s="1566"/>
      <c r="L575" s="1566"/>
      <c r="M575" s="1776"/>
      <c r="N575" s="301"/>
      <c r="O575" s="177" t="str">
        <f t="shared" si="10"/>
        <v/>
      </c>
      <c r="P575" s="99"/>
      <c r="Q575" s="389"/>
      <c r="R575" s="33"/>
      <c r="S575" s="33"/>
      <c r="T575" s="33"/>
      <c r="U575" s="33"/>
      <c r="V575" s="33"/>
      <c r="W575" s="33"/>
      <c r="X575" s="33"/>
      <c r="Y575" s="33"/>
    </row>
    <row r="576" spans="1:244" ht="24" customHeight="1">
      <c r="A576" s="216"/>
      <c r="B576" s="1774"/>
      <c r="C576" s="1777"/>
      <c r="D576" s="865"/>
      <c r="E576" s="1565"/>
      <c r="F576" s="1566"/>
      <c r="G576" s="1566"/>
      <c r="H576" s="1566"/>
      <c r="I576" s="1566"/>
      <c r="J576" s="1566"/>
      <c r="K576" s="1566"/>
      <c r="L576" s="1566"/>
      <c r="M576" s="1776"/>
      <c r="N576" s="301"/>
      <c r="O576" s="177" t="str">
        <f t="shared" si="10"/>
        <v/>
      </c>
      <c r="P576" s="99"/>
      <c r="Q576" s="389"/>
      <c r="R576" s="33"/>
      <c r="S576" s="33"/>
      <c r="T576" s="33"/>
      <c r="U576" s="33"/>
      <c r="V576" s="33"/>
      <c r="W576" s="33"/>
      <c r="X576" s="33"/>
      <c r="Y576" s="33"/>
    </row>
    <row r="577" spans="1:244" ht="24" customHeight="1">
      <c r="A577" s="216"/>
      <c r="B577" s="1774"/>
      <c r="C577" s="1777"/>
      <c r="D577" s="865"/>
      <c r="E577" s="1565"/>
      <c r="F577" s="1566"/>
      <c r="G577" s="1566"/>
      <c r="H577" s="1566"/>
      <c r="I577" s="1566"/>
      <c r="J577" s="1566"/>
      <c r="K577" s="1566"/>
      <c r="L577" s="1566"/>
      <c r="M577" s="1776"/>
      <c r="N577" s="301"/>
      <c r="O577" s="177" t="str">
        <f t="shared" si="10"/>
        <v/>
      </c>
      <c r="P577" s="99"/>
      <c r="Q577" s="389"/>
      <c r="R577" s="33"/>
      <c r="S577" s="33"/>
      <c r="T577" s="33"/>
      <c r="U577" s="33"/>
      <c r="V577" s="33"/>
      <c r="W577" s="33"/>
      <c r="X577" s="33"/>
      <c r="Y577" s="33"/>
    </row>
    <row r="578" spans="1:244" ht="24" customHeight="1">
      <c r="A578" s="216"/>
      <c r="B578" s="1774"/>
      <c r="C578" s="1777"/>
      <c r="D578" s="865"/>
      <c r="E578" s="1565"/>
      <c r="F578" s="1566"/>
      <c r="G578" s="1566"/>
      <c r="H578" s="1566"/>
      <c r="I578" s="1566"/>
      <c r="J578" s="1566"/>
      <c r="K578" s="1566"/>
      <c r="L578" s="1566"/>
      <c r="M578" s="1776"/>
      <c r="N578" s="301"/>
      <c r="O578" s="177" t="str">
        <f t="shared" si="10"/>
        <v/>
      </c>
      <c r="P578" s="99"/>
      <c r="Q578" s="389"/>
      <c r="R578" s="33"/>
      <c r="S578" s="33"/>
      <c r="T578" s="33"/>
      <c r="U578" s="33"/>
      <c r="V578" s="33"/>
      <c r="W578" s="33"/>
      <c r="X578" s="33"/>
      <c r="Y578" s="33"/>
    </row>
    <row r="579" spans="1:244" ht="24" customHeight="1">
      <c r="A579" s="216"/>
      <c r="B579" s="1774"/>
      <c r="C579" s="1777"/>
      <c r="D579" s="865"/>
      <c r="E579" s="1565"/>
      <c r="F579" s="1566"/>
      <c r="G579" s="1566"/>
      <c r="H579" s="1566"/>
      <c r="I579" s="1566"/>
      <c r="J579" s="1566"/>
      <c r="K579" s="1566"/>
      <c r="L579" s="1566"/>
      <c r="M579" s="1776"/>
      <c r="N579" s="301"/>
      <c r="O579" s="177" t="str">
        <f t="shared" si="10"/>
        <v/>
      </c>
      <c r="P579" s="99"/>
      <c r="Q579" s="389"/>
      <c r="R579" s="33"/>
      <c r="S579" s="33"/>
      <c r="T579" s="33"/>
      <c r="U579" s="33"/>
      <c r="V579" s="33"/>
      <c r="W579" s="33"/>
      <c r="X579" s="33"/>
      <c r="Y579" s="33"/>
    </row>
    <row r="580" spans="1:244" ht="24" customHeight="1">
      <c r="A580" s="216"/>
      <c r="B580" s="1774"/>
      <c r="C580" s="1777"/>
      <c r="D580" s="865"/>
      <c r="E580" s="1565"/>
      <c r="F580" s="1566"/>
      <c r="G580" s="1566"/>
      <c r="H580" s="1566"/>
      <c r="I580" s="1566"/>
      <c r="J580" s="1566"/>
      <c r="K580" s="1566"/>
      <c r="L580" s="1566"/>
      <c r="M580" s="1776"/>
      <c r="N580" s="301"/>
      <c r="O580" s="177" t="str">
        <f t="shared" si="10"/>
        <v/>
      </c>
      <c r="P580" s="99"/>
      <c r="Q580" s="389"/>
      <c r="R580" s="33"/>
      <c r="S580" s="33"/>
      <c r="T580" s="33"/>
      <c r="U580" s="33"/>
      <c r="V580" s="33"/>
      <c r="W580" s="33"/>
      <c r="X580" s="33"/>
      <c r="Y580" s="33"/>
      <c r="II580" s="40"/>
      <c r="IJ580" s="41"/>
    </row>
    <row r="581" spans="1:244" ht="24" customHeight="1">
      <c r="A581" s="216"/>
      <c r="B581" s="1774"/>
      <c r="C581" s="1777"/>
      <c r="D581" s="865"/>
      <c r="E581" s="1565"/>
      <c r="F581" s="1566"/>
      <c r="G581" s="1566"/>
      <c r="H581" s="1566"/>
      <c r="I581" s="1566"/>
      <c r="J581" s="1566"/>
      <c r="K581" s="1566"/>
      <c r="L581" s="1566"/>
      <c r="M581" s="1776"/>
      <c r="N581" s="301"/>
      <c r="O581" s="177" t="str">
        <f t="shared" si="10"/>
        <v/>
      </c>
      <c r="P581" s="99"/>
      <c r="Q581" s="389"/>
      <c r="R581" s="33"/>
      <c r="S581" s="33"/>
      <c r="T581" s="33"/>
      <c r="U581" s="33"/>
      <c r="V581" s="33"/>
      <c r="W581" s="33"/>
      <c r="X581" s="33"/>
      <c r="Y581" s="33"/>
      <c r="II581" s="40"/>
      <c r="IJ581" s="41"/>
    </row>
    <row r="582" spans="1:244" ht="24" customHeight="1">
      <c r="A582" s="216"/>
      <c r="B582" s="1774"/>
      <c r="C582" s="1777"/>
      <c r="D582" s="865"/>
      <c r="E582" s="1565"/>
      <c r="F582" s="1566"/>
      <c r="G582" s="1566"/>
      <c r="H582" s="1566"/>
      <c r="I582" s="1566"/>
      <c r="J582" s="1566"/>
      <c r="K582" s="1566"/>
      <c r="L582" s="1566"/>
      <c r="M582" s="1776"/>
      <c r="N582" s="301"/>
      <c r="O582" s="177" t="str">
        <f t="shared" si="10"/>
        <v/>
      </c>
      <c r="P582" s="99"/>
      <c r="Q582" s="389"/>
      <c r="R582" s="33"/>
      <c r="S582" s="33"/>
      <c r="T582" s="33"/>
      <c r="U582" s="33"/>
      <c r="V582" s="33"/>
      <c r="W582" s="33"/>
      <c r="X582" s="33"/>
      <c r="Y582" s="33"/>
    </row>
    <row r="583" spans="1:244" ht="24" customHeight="1">
      <c r="A583" s="216"/>
      <c r="B583" s="1774"/>
      <c r="C583" s="1777"/>
      <c r="D583" s="865"/>
      <c r="E583" s="1565"/>
      <c r="F583" s="1566"/>
      <c r="G583" s="1566"/>
      <c r="H583" s="1566"/>
      <c r="I583" s="1566"/>
      <c r="J583" s="1566"/>
      <c r="K583" s="1566"/>
      <c r="L583" s="1566"/>
      <c r="M583" s="1776"/>
      <c r="N583" s="301"/>
      <c r="O583" s="177" t="str">
        <f t="shared" si="10"/>
        <v/>
      </c>
      <c r="P583" s="99"/>
      <c r="Q583" s="389"/>
      <c r="R583" s="33"/>
      <c r="S583" s="33"/>
      <c r="T583" s="33"/>
      <c r="U583" s="33"/>
      <c r="V583" s="33"/>
      <c r="W583" s="33"/>
      <c r="X583" s="33"/>
      <c r="Y583" s="33"/>
    </row>
    <row r="584" spans="1:244" ht="24" customHeight="1">
      <c r="A584" s="216"/>
      <c r="B584" s="1774"/>
      <c r="C584" s="1777"/>
      <c r="D584" s="865"/>
      <c r="E584" s="1565"/>
      <c r="F584" s="1566"/>
      <c r="G584" s="1566"/>
      <c r="H584" s="1566"/>
      <c r="I584" s="1566"/>
      <c r="J584" s="1566"/>
      <c r="K584" s="1566"/>
      <c r="L584" s="1566"/>
      <c r="M584" s="1776"/>
      <c r="N584" s="301"/>
      <c r="O584" s="177" t="str">
        <f t="shared" si="10"/>
        <v/>
      </c>
      <c r="P584" s="99"/>
      <c r="Q584" s="389"/>
      <c r="R584" s="33"/>
      <c r="S584" s="33"/>
      <c r="T584" s="33"/>
      <c r="U584" s="33"/>
      <c r="V584" s="33"/>
      <c r="W584" s="33"/>
      <c r="X584" s="33"/>
      <c r="Y584" s="33"/>
    </row>
    <row r="585" spans="1:244" ht="24" customHeight="1">
      <c r="A585" s="216"/>
      <c r="B585" s="1774"/>
      <c r="C585" s="1777"/>
      <c r="D585" s="865"/>
      <c r="E585" s="1565"/>
      <c r="F585" s="1566"/>
      <c r="G585" s="1566"/>
      <c r="H585" s="1566"/>
      <c r="I585" s="1566"/>
      <c r="J585" s="1566"/>
      <c r="K585" s="1566"/>
      <c r="L585" s="1566"/>
      <c r="M585" s="1776"/>
      <c r="N585" s="301"/>
      <c r="O585" s="177" t="str">
        <f t="shared" si="10"/>
        <v/>
      </c>
      <c r="P585" s="99"/>
      <c r="Q585" s="389"/>
      <c r="R585" s="33"/>
      <c r="S585" s="33"/>
      <c r="T585" s="33"/>
      <c r="U585" s="33"/>
      <c r="V585" s="33"/>
      <c r="W585" s="33"/>
      <c r="X585" s="33"/>
      <c r="Y585" s="33"/>
    </row>
    <row r="586" spans="1:244" ht="24" customHeight="1">
      <c r="A586" s="216"/>
      <c r="B586" s="1774"/>
      <c r="C586" s="1777"/>
      <c r="D586" s="865"/>
      <c r="E586" s="1565"/>
      <c r="F586" s="1566"/>
      <c r="G586" s="1566"/>
      <c r="H586" s="1566"/>
      <c r="I586" s="1566"/>
      <c r="J586" s="1566"/>
      <c r="K586" s="1566"/>
      <c r="L586" s="1566"/>
      <c r="M586" s="1776"/>
      <c r="N586" s="301"/>
      <c r="O586" s="177" t="str">
        <f t="shared" si="10"/>
        <v/>
      </c>
      <c r="P586" s="99"/>
      <c r="Q586" s="389"/>
      <c r="R586" s="33"/>
      <c r="S586" s="33"/>
      <c r="T586" s="33"/>
      <c r="U586" s="33"/>
      <c r="V586" s="33"/>
      <c r="W586" s="33"/>
      <c r="X586" s="33"/>
      <c r="Y586" s="33"/>
      <c r="II586" s="41"/>
      <c r="IJ586" s="41"/>
    </row>
    <row r="587" spans="1:244" ht="24" customHeight="1">
      <c r="A587" s="216"/>
      <c r="B587" s="1774"/>
      <c r="C587" s="1777"/>
      <c r="D587" s="865"/>
      <c r="E587" s="1565"/>
      <c r="F587" s="1566"/>
      <c r="G587" s="1566"/>
      <c r="H587" s="1566"/>
      <c r="I587" s="1566"/>
      <c r="J587" s="1566"/>
      <c r="K587" s="1566"/>
      <c r="L587" s="1566"/>
      <c r="M587" s="1776"/>
      <c r="N587" s="301"/>
      <c r="O587" s="177" t="str">
        <f t="shared" si="10"/>
        <v/>
      </c>
      <c r="P587" s="99"/>
      <c r="Q587" s="389"/>
      <c r="R587" s="33"/>
      <c r="S587" s="33"/>
      <c r="T587" s="33"/>
      <c r="U587" s="33"/>
      <c r="V587" s="33"/>
      <c r="W587" s="33"/>
      <c r="X587" s="33"/>
      <c r="Y587" s="33"/>
    </row>
    <row r="588" spans="1:244" ht="24" customHeight="1">
      <c r="A588" s="216"/>
      <c r="B588" s="1774"/>
      <c r="C588" s="1777"/>
      <c r="D588" s="865"/>
      <c r="E588" s="1565"/>
      <c r="F588" s="1566"/>
      <c r="G588" s="1566"/>
      <c r="H588" s="1566"/>
      <c r="I588" s="1566"/>
      <c r="J588" s="1566"/>
      <c r="K588" s="1566"/>
      <c r="L588" s="1566"/>
      <c r="M588" s="1776"/>
      <c r="N588" s="301"/>
      <c r="O588" s="177" t="str">
        <f t="shared" si="10"/>
        <v/>
      </c>
      <c r="P588" s="99"/>
      <c r="Q588" s="389"/>
      <c r="R588" s="33"/>
      <c r="S588" s="33"/>
      <c r="T588" s="33"/>
      <c r="U588" s="33"/>
      <c r="V588" s="33"/>
      <c r="W588" s="33"/>
      <c r="X588" s="33"/>
      <c r="Y588" s="33"/>
    </row>
    <row r="589" spans="1:244" ht="24" customHeight="1">
      <c r="A589" s="216"/>
      <c r="B589" s="1774"/>
      <c r="C589" s="1777"/>
      <c r="D589" s="865"/>
      <c r="E589" s="1565"/>
      <c r="F589" s="1566"/>
      <c r="G589" s="1566"/>
      <c r="H589" s="1566"/>
      <c r="I589" s="1566"/>
      <c r="J589" s="1566"/>
      <c r="K589" s="1566"/>
      <c r="L589" s="1566"/>
      <c r="M589" s="1776"/>
      <c r="N589" s="301"/>
      <c r="O589" s="177" t="str">
        <f t="shared" si="10"/>
        <v/>
      </c>
      <c r="P589" s="99"/>
      <c r="Q589" s="389"/>
      <c r="R589" s="33"/>
      <c r="S589" s="33"/>
      <c r="T589" s="33"/>
      <c r="U589" s="33"/>
      <c r="V589" s="33"/>
      <c r="W589" s="33"/>
      <c r="X589" s="33"/>
      <c r="Y589" s="33"/>
      <c r="II589" s="41"/>
      <c r="IJ589" s="41"/>
    </row>
    <row r="590" spans="1:244" ht="24" customHeight="1">
      <c r="A590" s="216"/>
      <c r="B590" s="1774"/>
      <c r="C590" s="1777"/>
      <c r="D590" s="865"/>
      <c r="E590" s="1565"/>
      <c r="F590" s="1566"/>
      <c r="G590" s="1566"/>
      <c r="H590" s="1566"/>
      <c r="I590" s="1566"/>
      <c r="J590" s="1566"/>
      <c r="K590" s="1566"/>
      <c r="L590" s="1566"/>
      <c r="M590" s="1776"/>
      <c r="N590" s="301"/>
      <c r="O590" s="177" t="str">
        <f t="shared" si="10"/>
        <v/>
      </c>
      <c r="P590" s="99"/>
      <c r="Q590" s="389"/>
      <c r="R590" s="33"/>
      <c r="S590" s="33"/>
      <c r="T590" s="33"/>
      <c r="U590" s="33"/>
      <c r="V590" s="33"/>
      <c r="W590" s="33"/>
      <c r="X590" s="33"/>
      <c r="Y590" s="33"/>
    </row>
    <row r="591" spans="1:244" ht="24" customHeight="1">
      <c r="A591" s="216"/>
      <c r="B591" s="1774"/>
      <c r="C591" s="1777"/>
      <c r="D591" s="865"/>
      <c r="E591" s="1565"/>
      <c r="F591" s="1566"/>
      <c r="G591" s="1566"/>
      <c r="H591" s="1566"/>
      <c r="I591" s="1566"/>
      <c r="J591" s="1566"/>
      <c r="K591" s="1566"/>
      <c r="L591" s="1566"/>
      <c r="M591" s="1776"/>
      <c r="N591" s="301"/>
      <c r="O591" s="177" t="str">
        <f t="shared" si="10"/>
        <v/>
      </c>
      <c r="P591" s="99"/>
      <c r="Q591" s="389"/>
      <c r="R591" s="33"/>
      <c r="S591" s="33"/>
      <c r="T591" s="33"/>
      <c r="U591" s="33"/>
      <c r="V591" s="33"/>
      <c r="W591" s="33"/>
      <c r="X591" s="33"/>
      <c r="Y591" s="33"/>
    </row>
    <row r="592" spans="1:244" ht="24" customHeight="1">
      <c r="A592" s="216"/>
      <c r="B592" s="1774"/>
      <c r="C592" s="1777"/>
      <c r="D592" s="865"/>
      <c r="E592" s="1565"/>
      <c r="F592" s="1566"/>
      <c r="G592" s="1566"/>
      <c r="H592" s="1566"/>
      <c r="I592" s="1566"/>
      <c r="J592" s="1566"/>
      <c r="K592" s="1566"/>
      <c r="L592" s="1566"/>
      <c r="M592" s="1776"/>
      <c r="N592" s="301"/>
      <c r="O592" s="177" t="str">
        <f t="shared" si="10"/>
        <v/>
      </c>
      <c r="P592" s="99"/>
      <c r="Q592" s="389"/>
      <c r="R592" s="33"/>
      <c r="S592" s="33"/>
      <c r="T592" s="33"/>
      <c r="U592" s="33"/>
      <c r="V592" s="33"/>
      <c r="W592" s="33"/>
      <c r="X592" s="33"/>
      <c r="Y592" s="33"/>
    </row>
    <row r="593" spans="1:244" ht="24" customHeight="1">
      <c r="A593" s="216"/>
      <c r="B593" s="1774"/>
      <c r="C593" s="1777"/>
      <c r="D593" s="865"/>
      <c r="E593" s="1565"/>
      <c r="F593" s="1566"/>
      <c r="G593" s="1566"/>
      <c r="H593" s="1566"/>
      <c r="I593" s="1566"/>
      <c r="J593" s="1566"/>
      <c r="K593" s="1566"/>
      <c r="L593" s="1566"/>
      <c r="M593" s="1776"/>
      <c r="N593" s="301"/>
      <c r="O593" s="177" t="str">
        <f t="shared" si="10"/>
        <v/>
      </c>
      <c r="P593" s="99"/>
      <c r="Q593" s="389"/>
      <c r="R593" s="33"/>
      <c r="S593" s="33"/>
      <c r="T593" s="33"/>
      <c r="U593" s="33"/>
      <c r="V593" s="33"/>
      <c r="W593" s="33"/>
      <c r="X593" s="33"/>
      <c r="Y593" s="33"/>
    </row>
    <row r="594" spans="1:244" ht="24" customHeight="1">
      <c r="A594" s="216"/>
      <c r="B594" s="1774"/>
      <c r="C594" s="1777"/>
      <c r="D594" s="865"/>
      <c r="E594" s="1565"/>
      <c r="F594" s="1566"/>
      <c r="G594" s="1566"/>
      <c r="H594" s="1566"/>
      <c r="I594" s="1566"/>
      <c r="J594" s="1566"/>
      <c r="K594" s="1566"/>
      <c r="L594" s="1566"/>
      <c r="M594" s="1776"/>
      <c r="N594" s="301"/>
      <c r="O594" s="177" t="str">
        <f t="shared" si="10"/>
        <v/>
      </c>
      <c r="P594" s="99"/>
      <c r="Q594" s="389"/>
      <c r="R594" s="33"/>
      <c r="S594" s="33"/>
      <c r="T594" s="33"/>
      <c r="U594" s="33"/>
      <c r="V594" s="33"/>
      <c r="W594" s="33"/>
      <c r="X594" s="33"/>
      <c r="Y594" s="33"/>
    </row>
    <row r="595" spans="1:244" ht="24" customHeight="1">
      <c r="A595" s="216"/>
      <c r="B595" s="1774"/>
      <c r="C595" s="1777"/>
      <c r="D595" s="865"/>
      <c r="E595" s="1565"/>
      <c r="F595" s="1566"/>
      <c r="G595" s="1566"/>
      <c r="H595" s="1566"/>
      <c r="I595" s="1566"/>
      <c r="J595" s="1566"/>
      <c r="K595" s="1566"/>
      <c r="L595" s="1566"/>
      <c r="M595" s="1776"/>
      <c r="N595" s="301"/>
      <c r="O595" s="177" t="str">
        <f t="shared" si="10"/>
        <v/>
      </c>
      <c r="P595" s="99"/>
      <c r="Q595" s="389"/>
      <c r="R595" s="33"/>
      <c r="S595" s="33"/>
      <c r="T595" s="33"/>
      <c r="U595" s="33"/>
      <c r="V595" s="33"/>
      <c r="W595" s="33"/>
      <c r="X595" s="33"/>
      <c r="Y595" s="33"/>
    </row>
    <row r="596" spans="1:244" ht="24" customHeight="1">
      <c r="A596" s="216"/>
      <c r="B596" s="1774"/>
      <c r="C596" s="1777"/>
      <c r="D596" s="865"/>
      <c r="E596" s="1565"/>
      <c r="F596" s="1566"/>
      <c r="G596" s="1566"/>
      <c r="H596" s="1566"/>
      <c r="I596" s="1566"/>
      <c r="J596" s="1566"/>
      <c r="K596" s="1566"/>
      <c r="L596" s="1566"/>
      <c r="M596" s="1776"/>
      <c r="N596" s="301"/>
      <c r="O596" s="177" t="str">
        <f t="shared" si="10"/>
        <v/>
      </c>
      <c r="P596" s="99"/>
      <c r="Q596" s="389"/>
      <c r="R596" s="33"/>
      <c r="S596" s="33"/>
      <c r="T596" s="33"/>
      <c r="U596" s="33"/>
      <c r="V596" s="33"/>
      <c r="W596" s="33"/>
      <c r="X596" s="33"/>
      <c r="Y596" s="33"/>
    </row>
    <row r="597" spans="1:244" ht="24" customHeight="1">
      <c r="A597" s="216"/>
      <c r="B597" s="1774"/>
      <c r="C597" s="1777"/>
      <c r="D597" s="865"/>
      <c r="E597" s="1565"/>
      <c r="F597" s="1566"/>
      <c r="G597" s="1566"/>
      <c r="H597" s="1566"/>
      <c r="I597" s="1566"/>
      <c r="J597" s="1566"/>
      <c r="K597" s="1566"/>
      <c r="L597" s="1566"/>
      <c r="M597" s="1776"/>
      <c r="N597" s="301"/>
      <c r="O597" s="177" t="str">
        <f t="shared" si="10"/>
        <v/>
      </c>
      <c r="P597" s="99"/>
      <c r="Q597" s="389"/>
      <c r="R597" s="33"/>
      <c r="S597" s="33"/>
      <c r="T597" s="33"/>
      <c r="U597" s="33"/>
      <c r="V597" s="33"/>
      <c r="W597" s="33"/>
      <c r="X597" s="33"/>
      <c r="Y597" s="33"/>
    </row>
    <row r="598" spans="1:244" ht="24" customHeight="1">
      <c r="A598" s="216"/>
      <c r="B598" s="1774"/>
      <c r="C598" s="1777"/>
      <c r="D598" s="865"/>
      <c r="E598" s="1565"/>
      <c r="F598" s="1566"/>
      <c r="G598" s="1566"/>
      <c r="H598" s="1566"/>
      <c r="I598" s="1566"/>
      <c r="J598" s="1566"/>
      <c r="K598" s="1566"/>
      <c r="L598" s="1566"/>
      <c r="M598" s="1776"/>
      <c r="N598" s="301"/>
      <c r="O598" s="177" t="str">
        <f t="shared" si="10"/>
        <v/>
      </c>
      <c r="P598" s="99"/>
      <c r="Q598" s="389"/>
      <c r="R598" s="33"/>
      <c r="S598" s="33"/>
      <c r="T598" s="33"/>
      <c r="U598" s="33"/>
      <c r="V598" s="33"/>
      <c r="W598" s="33"/>
      <c r="X598" s="33"/>
      <c r="Y598" s="33"/>
      <c r="II598" s="41"/>
      <c r="IJ598" s="41"/>
    </row>
    <row r="599" spans="1:244" ht="24" customHeight="1">
      <c r="A599" s="216"/>
      <c r="B599" s="1774"/>
      <c r="C599" s="1775"/>
      <c r="D599" s="865"/>
      <c r="E599" s="1565"/>
      <c r="F599" s="1566"/>
      <c r="G599" s="1566"/>
      <c r="H599" s="1566"/>
      <c r="I599" s="1566"/>
      <c r="J599" s="1566"/>
      <c r="K599" s="1566"/>
      <c r="L599" s="1776"/>
      <c r="M599" s="1776"/>
      <c r="N599" s="301"/>
      <c r="O599" s="177" t="str">
        <f t="shared" si="10"/>
        <v/>
      </c>
      <c r="P599" s="99"/>
      <c r="Q599" s="389"/>
      <c r="R599" s="33"/>
      <c r="S599" s="33"/>
      <c r="T599" s="33"/>
      <c r="U599" s="33"/>
      <c r="V599" s="33"/>
      <c r="W599" s="33"/>
      <c r="X599" s="33"/>
      <c r="Y599" s="33"/>
    </row>
    <row r="600" spans="1:244" ht="24" customHeight="1">
      <c r="A600" s="216"/>
      <c r="B600" s="1774"/>
      <c r="C600" s="1775"/>
      <c r="D600" s="865"/>
      <c r="E600" s="1565"/>
      <c r="F600" s="1566"/>
      <c r="G600" s="1566"/>
      <c r="H600" s="1566"/>
      <c r="I600" s="1566"/>
      <c r="J600" s="1566"/>
      <c r="K600" s="1566"/>
      <c r="L600" s="1776"/>
      <c r="M600" s="1776"/>
      <c r="N600" s="301"/>
      <c r="O600" s="177" t="str">
        <f t="shared" si="10"/>
        <v/>
      </c>
      <c r="P600" s="99"/>
      <c r="Q600" s="389"/>
      <c r="R600" s="33"/>
      <c r="S600" s="33"/>
      <c r="T600" s="33"/>
      <c r="U600" s="33"/>
      <c r="V600" s="33"/>
      <c r="W600" s="33"/>
      <c r="X600" s="33"/>
      <c r="Y600" s="33"/>
    </row>
    <row r="601" spans="1:244" ht="24" customHeight="1">
      <c r="A601" s="216"/>
      <c r="B601" s="1774"/>
      <c r="C601" s="1775"/>
      <c r="D601" s="865"/>
      <c r="E601" s="1565"/>
      <c r="F601" s="1566"/>
      <c r="G601" s="1566"/>
      <c r="H601" s="1566"/>
      <c r="I601" s="1566"/>
      <c r="J601" s="1566"/>
      <c r="K601" s="1566"/>
      <c r="L601" s="1776"/>
      <c r="M601" s="1776"/>
      <c r="N601" s="301"/>
      <c r="O601" s="177" t="str">
        <f t="shared" si="10"/>
        <v/>
      </c>
      <c r="P601" s="99"/>
      <c r="Q601" s="389"/>
      <c r="R601" s="33"/>
      <c r="S601" s="33"/>
      <c r="T601" s="33"/>
      <c r="U601" s="33"/>
      <c r="V601" s="33"/>
      <c r="W601" s="33"/>
      <c r="X601" s="33"/>
      <c r="Y601" s="33"/>
      <c r="II601" s="41"/>
      <c r="IJ601" s="41"/>
    </row>
    <row r="602" spans="1:244" ht="24" customHeight="1">
      <c r="A602" s="216"/>
      <c r="B602" s="1774"/>
      <c r="C602" s="1775"/>
      <c r="D602" s="865"/>
      <c r="E602" s="1565"/>
      <c r="F602" s="1566"/>
      <c r="G602" s="1566"/>
      <c r="H602" s="1566"/>
      <c r="I602" s="1566"/>
      <c r="J602" s="1566"/>
      <c r="K602" s="1566"/>
      <c r="L602" s="1776"/>
      <c r="M602" s="1776"/>
      <c r="N602" s="301"/>
      <c r="O602" s="177" t="str">
        <f t="shared" si="10"/>
        <v/>
      </c>
      <c r="P602" s="99"/>
      <c r="Q602" s="389"/>
      <c r="R602" s="33"/>
      <c r="S602" s="33"/>
      <c r="T602" s="33"/>
      <c r="U602" s="33"/>
      <c r="V602" s="33"/>
      <c r="W602" s="33"/>
      <c r="X602" s="33"/>
      <c r="Y602" s="33"/>
    </row>
    <row r="603" spans="1:244" ht="24" customHeight="1">
      <c r="A603" s="216"/>
      <c r="B603" s="1774"/>
      <c r="C603" s="1775"/>
      <c r="D603" s="865"/>
      <c r="E603" s="1565"/>
      <c r="F603" s="1566"/>
      <c r="G603" s="1566"/>
      <c r="H603" s="1566"/>
      <c r="I603" s="1566"/>
      <c r="J603" s="1566"/>
      <c r="K603" s="1566"/>
      <c r="L603" s="1776"/>
      <c r="M603" s="1776"/>
      <c r="N603" s="301"/>
      <c r="O603" s="177" t="str">
        <f t="shared" si="10"/>
        <v/>
      </c>
      <c r="P603" s="99"/>
      <c r="Q603" s="389"/>
      <c r="R603" s="33"/>
      <c r="S603" s="33"/>
      <c r="T603" s="33"/>
      <c r="U603" s="33"/>
      <c r="V603" s="33"/>
      <c r="W603" s="33"/>
      <c r="X603" s="33"/>
      <c r="Y603" s="33"/>
    </row>
    <row r="604" spans="1:244" ht="24" customHeight="1">
      <c r="A604" s="216"/>
      <c r="B604" s="1774"/>
      <c r="C604" s="1775"/>
      <c r="D604" s="865"/>
      <c r="E604" s="1565"/>
      <c r="F604" s="1566"/>
      <c r="G604" s="1566"/>
      <c r="H604" s="1566"/>
      <c r="I604" s="1566"/>
      <c r="J604" s="1566"/>
      <c r="K604" s="1566"/>
      <c r="L604" s="1776"/>
      <c r="M604" s="1776"/>
      <c r="N604" s="301"/>
      <c r="O604" s="177" t="str">
        <f t="shared" si="10"/>
        <v/>
      </c>
      <c r="P604" s="99"/>
      <c r="Q604" s="389"/>
      <c r="R604" s="33"/>
      <c r="S604" s="33"/>
      <c r="T604" s="33"/>
      <c r="U604" s="33"/>
      <c r="V604" s="33"/>
      <c r="W604" s="33"/>
      <c r="X604" s="33"/>
      <c r="Y604" s="33"/>
    </row>
    <row r="605" spans="1:244" ht="24" customHeight="1">
      <c r="A605" s="216"/>
      <c r="B605" s="1774"/>
      <c r="C605" s="1777"/>
      <c r="D605" s="865"/>
      <c r="E605" s="1565"/>
      <c r="F605" s="1566"/>
      <c r="G605" s="1566"/>
      <c r="H605" s="1566"/>
      <c r="I605" s="1566"/>
      <c r="J605" s="1566"/>
      <c r="K605" s="1566"/>
      <c r="L605" s="1566"/>
      <c r="M605" s="1776"/>
      <c r="N605" s="301"/>
      <c r="O605" s="177" t="str">
        <f t="shared" si="10"/>
        <v/>
      </c>
      <c r="P605" s="99"/>
      <c r="Q605" s="389"/>
      <c r="R605" s="33"/>
      <c r="S605" s="33"/>
      <c r="T605" s="33"/>
      <c r="U605" s="33"/>
      <c r="V605" s="33"/>
      <c r="W605" s="33"/>
      <c r="X605" s="33"/>
      <c r="Y605" s="33"/>
    </row>
    <row r="606" spans="1:244" ht="24" customHeight="1">
      <c r="A606" s="216"/>
      <c r="B606" s="1774"/>
      <c r="C606" s="1777"/>
      <c r="D606" s="865"/>
      <c r="E606" s="1565"/>
      <c r="F606" s="1566"/>
      <c r="G606" s="1566"/>
      <c r="H606" s="1566"/>
      <c r="I606" s="1566"/>
      <c r="J606" s="1566"/>
      <c r="K606" s="1566"/>
      <c r="L606" s="1566"/>
      <c r="M606" s="1776"/>
      <c r="N606" s="301"/>
      <c r="O606" s="177" t="str">
        <f t="shared" si="10"/>
        <v/>
      </c>
      <c r="P606" s="99"/>
      <c r="Q606" s="389"/>
      <c r="R606" s="33"/>
      <c r="S606" s="33"/>
      <c r="T606" s="33"/>
      <c r="U606" s="33"/>
      <c r="V606" s="33"/>
      <c r="W606" s="33"/>
      <c r="X606" s="33"/>
      <c r="Y606" s="33"/>
    </row>
    <row r="607" spans="1:244" ht="24" customHeight="1">
      <c r="A607" s="216"/>
      <c r="B607" s="1774"/>
      <c r="C607" s="1777"/>
      <c r="D607" s="865"/>
      <c r="E607" s="1565"/>
      <c r="F607" s="1566"/>
      <c r="G607" s="1566"/>
      <c r="H607" s="1566"/>
      <c r="I607" s="1566"/>
      <c r="J607" s="1566"/>
      <c r="K607" s="1566"/>
      <c r="L607" s="1566"/>
      <c r="M607" s="1776"/>
      <c r="N607" s="301"/>
      <c r="O607" s="177" t="str">
        <f t="shared" si="10"/>
        <v/>
      </c>
      <c r="P607" s="99"/>
      <c r="Q607" s="389"/>
      <c r="R607" s="33"/>
      <c r="S607" s="33"/>
      <c r="T607" s="33"/>
      <c r="U607" s="33"/>
      <c r="V607" s="33"/>
      <c r="W607" s="33"/>
      <c r="X607" s="33"/>
      <c r="Y607" s="33"/>
    </row>
    <row r="608" spans="1:244" ht="24" customHeight="1">
      <c r="A608" s="216"/>
      <c r="B608" s="1774"/>
      <c r="C608" s="1777"/>
      <c r="D608" s="865"/>
      <c r="E608" s="1565"/>
      <c r="F608" s="1566"/>
      <c r="G608" s="1566"/>
      <c r="H608" s="1566"/>
      <c r="I608" s="1566"/>
      <c r="J608" s="1566"/>
      <c r="K608" s="1566"/>
      <c r="L608" s="1566"/>
      <c r="M608" s="1776"/>
      <c r="N608" s="301"/>
      <c r="O608" s="177" t="str">
        <f t="shared" si="10"/>
        <v/>
      </c>
      <c r="P608" s="99"/>
      <c r="Q608" s="389"/>
      <c r="R608" s="33"/>
      <c r="S608" s="33"/>
      <c r="T608" s="33"/>
      <c r="U608" s="33"/>
      <c r="V608" s="33"/>
      <c r="W608" s="33"/>
      <c r="X608" s="33"/>
      <c r="Y608" s="33"/>
    </row>
    <row r="609" spans="1:244" ht="24" customHeight="1">
      <c r="A609" s="216"/>
      <c r="B609" s="1774"/>
      <c r="C609" s="1777"/>
      <c r="D609" s="865"/>
      <c r="E609" s="1565"/>
      <c r="F609" s="1566"/>
      <c r="G609" s="1566"/>
      <c r="H609" s="1566"/>
      <c r="I609" s="1566"/>
      <c r="J609" s="1566"/>
      <c r="K609" s="1566"/>
      <c r="L609" s="1566"/>
      <c r="M609" s="1776"/>
      <c r="N609" s="301"/>
      <c r="O609" s="177" t="str">
        <f t="shared" si="10"/>
        <v/>
      </c>
      <c r="P609" s="99"/>
      <c r="Q609" s="389"/>
      <c r="R609" s="33"/>
      <c r="S609" s="33"/>
      <c r="T609" s="33"/>
      <c r="U609" s="33"/>
      <c r="V609" s="33"/>
      <c r="W609" s="33"/>
      <c r="X609" s="33"/>
      <c r="Y609" s="33"/>
    </row>
    <row r="610" spans="1:244" ht="24" customHeight="1">
      <c r="A610" s="216"/>
      <c r="B610" s="1774"/>
      <c r="C610" s="1777"/>
      <c r="D610" s="865"/>
      <c r="E610" s="1565"/>
      <c r="F610" s="1566"/>
      <c r="G610" s="1566"/>
      <c r="H610" s="1566"/>
      <c r="I610" s="1566"/>
      <c r="J610" s="1566"/>
      <c r="K610" s="1566"/>
      <c r="L610" s="1566"/>
      <c r="M610" s="1776"/>
      <c r="N610" s="301"/>
      <c r="O610" s="177" t="str">
        <f t="shared" si="10"/>
        <v/>
      </c>
      <c r="P610" s="99"/>
      <c r="Q610" s="389"/>
      <c r="R610" s="33"/>
      <c r="S610" s="33"/>
      <c r="T610" s="33"/>
      <c r="U610" s="33"/>
      <c r="V610" s="33"/>
      <c r="W610" s="33"/>
      <c r="X610" s="33"/>
      <c r="Y610" s="33"/>
    </row>
    <row r="611" spans="1:244" ht="24" customHeight="1">
      <c r="A611" s="216"/>
      <c r="B611" s="1774"/>
      <c r="C611" s="1777"/>
      <c r="D611" s="865"/>
      <c r="E611" s="1565"/>
      <c r="F611" s="1566"/>
      <c r="G611" s="1566"/>
      <c r="H611" s="1566"/>
      <c r="I611" s="1566"/>
      <c r="J611" s="1566"/>
      <c r="K611" s="1566"/>
      <c r="L611" s="1566"/>
      <c r="M611" s="1776"/>
      <c r="N611" s="301"/>
      <c r="O611" s="177" t="str">
        <f t="shared" si="10"/>
        <v/>
      </c>
      <c r="P611" s="99"/>
      <c r="Q611" s="389"/>
      <c r="R611" s="33"/>
      <c r="S611" s="33"/>
      <c r="T611" s="33"/>
      <c r="U611" s="33"/>
      <c r="V611" s="33"/>
      <c r="W611" s="33"/>
      <c r="X611" s="33"/>
      <c r="Y611" s="33"/>
    </row>
    <row r="612" spans="1:244" ht="24" customHeight="1">
      <c r="A612" s="216"/>
      <c r="B612" s="1774"/>
      <c r="C612" s="1777"/>
      <c r="D612" s="865"/>
      <c r="E612" s="1565"/>
      <c r="F612" s="1566"/>
      <c r="G612" s="1566"/>
      <c r="H612" s="1566"/>
      <c r="I612" s="1566"/>
      <c r="J612" s="1566"/>
      <c r="K612" s="1566"/>
      <c r="L612" s="1566"/>
      <c r="M612" s="1776"/>
      <c r="N612" s="301"/>
      <c r="O612" s="177" t="str">
        <f t="shared" si="10"/>
        <v/>
      </c>
      <c r="P612" s="99"/>
      <c r="Q612" s="389"/>
      <c r="R612" s="33"/>
      <c r="S612" s="33"/>
      <c r="T612" s="33"/>
      <c r="U612" s="33"/>
      <c r="V612" s="33"/>
      <c r="W612" s="33"/>
      <c r="X612" s="33"/>
      <c r="Y612" s="33"/>
    </row>
    <row r="613" spans="1:244" ht="24" customHeight="1">
      <c r="A613" s="216"/>
      <c r="B613" s="1774"/>
      <c r="C613" s="1777"/>
      <c r="D613" s="865"/>
      <c r="E613" s="1565"/>
      <c r="F613" s="1566"/>
      <c r="G613" s="1566"/>
      <c r="H613" s="1566"/>
      <c r="I613" s="1566"/>
      <c r="J613" s="1566"/>
      <c r="K613" s="1566"/>
      <c r="L613" s="1566"/>
      <c r="M613" s="1776"/>
      <c r="N613" s="301"/>
      <c r="O613" s="177" t="str">
        <f t="shared" si="10"/>
        <v/>
      </c>
      <c r="P613" s="99"/>
      <c r="Q613" s="389"/>
      <c r="R613" s="33"/>
      <c r="S613" s="33"/>
      <c r="T613" s="33"/>
      <c r="U613" s="33"/>
      <c r="V613" s="33"/>
      <c r="W613" s="33"/>
      <c r="X613" s="33"/>
      <c r="Y613" s="33"/>
    </row>
    <row r="614" spans="1:244" ht="24" customHeight="1">
      <c r="A614" s="216"/>
      <c r="B614" s="1774"/>
      <c r="C614" s="1777"/>
      <c r="D614" s="865"/>
      <c r="E614" s="1565"/>
      <c r="F614" s="1566"/>
      <c r="G614" s="1566"/>
      <c r="H614" s="1566"/>
      <c r="I614" s="1566"/>
      <c r="J614" s="1566"/>
      <c r="K614" s="1566"/>
      <c r="L614" s="1566"/>
      <c r="M614" s="1776"/>
      <c r="N614" s="301"/>
      <c r="O614" s="177" t="str">
        <f t="shared" si="10"/>
        <v/>
      </c>
      <c r="P614" s="99"/>
      <c r="Q614" s="389"/>
      <c r="R614" s="33"/>
      <c r="S614" s="33"/>
      <c r="T614" s="33"/>
      <c r="U614" s="33"/>
      <c r="V614" s="33"/>
      <c r="W614" s="33"/>
      <c r="X614" s="33"/>
      <c r="Y614" s="33"/>
    </row>
    <row r="615" spans="1:244" ht="24" customHeight="1">
      <c r="A615" s="216"/>
      <c r="B615" s="1774"/>
      <c r="C615" s="1777"/>
      <c r="D615" s="827"/>
      <c r="E615" s="1565"/>
      <c r="F615" s="1566"/>
      <c r="G615" s="1566"/>
      <c r="H615" s="1566"/>
      <c r="I615" s="1566"/>
      <c r="J615" s="1566"/>
      <c r="K615" s="1566"/>
      <c r="L615" s="1566"/>
      <c r="M615" s="1776"/>
      <c r="N615" s="301"/>
      <c r="O615" s="177" t="str">
        <f t="shared" si="10"/>
        <v/>
      </c>
      <c r="P615" s="99"/>
      <c r="Q615" s="389"/>
      <c r="R615" s="33"/>
      <c r="S615" s="33"/>
      <c r="T615" s="33"/>
      <c r="U615" s="33"/>
      <c r="V615" s="33"/>
      <c r="W615" s="33"/>
      <c r="X615" s="33"/>
      <c r="Y615" s="33"/>
    </row>
    <row r="616" spans="1:244" s="42" customFormat="1" ht="6" customHeight="1">
      <c r="A616" s="363"/>
      <c r="B616" s="59"/>
      <c r="C616" s="867"/>
      <c r="D616" s="867"/>
      <c r="E616" s="867"/>
      <c r="F616" s="868"/>
      <c r="G616" s="868"/>
      <c r="H616" s="868"/>
      <c r="I616" s="868"/>
      <c r="J616" s="868"/>
      <c r="K616" s="868"/>
      <c r="L616" s="868"/>
      <c r="M616" s="92"/>
      <c r="N616" s="94"/>
      <c r="O616" s="23"/>
      <c r="P616" s="258"/>
      <c r="Q616" s="390"/>
      <c r="R616" s="34"/>
      <c r="S616" s="34"/>
      <c r="T616" s="34"/>
      <c r="U616" s="34"/>
      <c r="V616" s="34"/>
      <c r="W616" s="34"/>
      <c r="X616" s="34"/>
      <c r="Y616" s="34"/>
    </row>
    <row r="617" spans="1:244" s="38" customFormat="1" ht="21.75" customHeight="1">
      <c r="A617" s="370"/>
      <c r="B617" s="560" t="s">
        <v>56</v>
      </c>
      <c r="C617" s="869"/>
      <c r="D617" s="869"/>
      <c r="E617" s="869"/>
      <c r="F617" s="869"/>
      <c r="G617" s="869"/>
      <c r="H617" s="869"/>
      <c r="I617" s="869"/>
      <c r="J617" s="869"/>
      <c r="K617" s="869"/>
      <c r="L617" s="869"/>
      <c r="M617" s="561"/>
      <c r="N617" s="561"/>
      <c r="O617" s="561"/>
      <c r="P617" s="406"/>
      <c r="Q617" s="391"/>
      <c r="R617" s="37"/>
      <c r="S617" s="37"/>
      <c r="T617" s="37"/>
      <c r="U617" s="37"/>
      <c r="V617" s="37"/>
      <c r="W617" s="37"/>
      <c r="X617" s="37"/>
      <c r="Y617" s="37"/>
    </row>
    <row r="618" spans="1:244" ht="12.75" customHeight="1">
      <c r="A618" s="363"/>
      <c r="B618" s="564" t="str">
        <f>B563</f>
        <v>FAPESP,  SETEMBRO DE 2015</v>
      </c>
      <c r="C618" s="845"/>
      <c r="D618" s="845"/>
      <c r="E618" s="845"/>
      <c r="F618" s="845"/>
      <c r="G618" s="845"/>
      <c r="H618" s="845"/>
      <c r="I618" s="845"/>
      <c r="J618" s="845"/>
      <c r="K618" s="845"/>
      <c r="L618" s="845"/>
      <c r="M618" s="429"/>
      <c r="N618" s="429"/>
      <c r="O618" s="1723">
        <v>3</v>
      </c>
      <c r="P618" s="1723"/>
      <c r="Q618" s="373"/>
      <c r="R618" s="33"/>
      <c r="S618" s="33"/>
      <c r="T618" s="33"/>
      <c r="U618" s="33"/>
      <c r="V618" s="33"/>
      <c r="W618" s="33"/>
      <c r="X618" s="33"/>
      <c r="Y618" s="33"/>
    </row>
    <row r="619" spans="1:244" ht="18">
      <c r="A619" s="363"/>
      <c r="B619" s="310" t="str">
        <f>B564</f>
        <v>5- SERVIÇOS DE TERCEIROS NO BRASIL</v>
      </c>
      <c r="C619" s="890"/>
      <c r="D619" s="890"/>
      <c r="E619" s="890"/>
      <c r="F619" s="890"/>
      <c r="G619" s="890"/>
      <c r="H619" s="890"/>
      <c r="I619" s="890"/>
      <c r="J619" s="890"/>
      <c r="K619" s="890"/>
      <c r="L619" s="890"/>
      <c r="M619" s="104"/>
      <c r="N619" s="104"/>
      <c r="O619" s="104"/>
      <c r="P619" s="104"/>
      <c r="Q619" s="341"/>
      <c r="R619" s="33"/>
      <c r="S619" s="33"/>
      <c r="T619" s="33"/>
      <c r="U619" s="33"/>
      <c r="V619" s="33"/>
      <c r="W619" s="33"/>
      <c r="X619" s="33"/>
      <c r="Y619" s="33"/>
    </row>
    <row r="620" spans="1:244" s="314" customFormat="1" ht="15.75" customHeight="1">
      <c r="A620" s="363"/>
      <c r="B620" s="1633" t="s">
        <v>12</v>
      </c>
      <c r="C620" s="1778"/>
      <c r="D620" s="1644" t="s">
        <v>55</v>
      </c>
      <c r="E620" s="1730" t="s">
        <v>8</v>
      </c>
      <c r="F620" s="1782"/>
      <c r="G620" s="1782"/>
      <c r="H620" s="1782"/>
      <c r="I620" s="1782"/>
      <c r="J620" s="1782"/>
      <c r="K620" s="1782"/>
      <c r="L620" s="1782"/>
      <c r="M620" s="1782"/>
      <c r="N620" s="1644" t="s">
        <v>3</v>
      </c>
      <c r="O620" s="1785" t="s">
        <v>4</v>
      </c>
      <c r="P620" s="1644" t="s">
        <v>2</v>
      </c>
      <c r="Q620" s="209"/>
      <c r="R620" s="555"/>
      <c r="S620" s="555"/>
      <c r="T620" s="555"/>
      <c r="U620" s="555"/>
      <c r="V620" s="555"/>
      <c r="W620" s="555"/>
      <c r="X620" s="555"/>
      <c r="Y620" s="555"/>
    </row>
    <row r="621" spans="1:244" s="55" customFormat="1" ht="14.25" customHeight="1">
      <c r="A621" s="370"/>
      <c r="B621" s="1779"/>
      <c r="C621" s="1780"/>
      <c r="D621" s="1781"/>
      <c r="E621" s="1783"/>
      <c r="F621" s="1784"/>
      <c r="G621" s="1784"/>
      <c r="H621" s="1784"/>
      <c r="I621" s="1784"/>
      <c r="J621" s="1784"/>
      <c r="K621" s="1784"/>
      <c r="L621" s="1784"/>
      <c r="M621" s="1784"/>
      <c r="N621" s="1781"/>
      <c r="O621" s="1786"/>
      <c r="P621" s="1781"/>
      <c r="Q621" s="210"/>
      <c r="R621" s="54"/>
      <c r="S621" s="54"/>
      <c r="T621" s="54"/>
      <c r="U621" s="54"/>
      <c r="V621" s="54"/>
      <c r="W621" s="54"/>
      <c r="X621" s="54"/>
      <c r="Y621" s="54"/>
    </row>
    <row r="622" spans="1:244" ht="24" customHeight="1">
      <c r="A622" s="216"/>
      <c r="B622" s="1774"/>
      <c r="C622" s="1777"/>
      <c r="D622" s="865"/>
      <c r="E622" s="1565"/>
      <c r="F622" s="1566"/>
      <c r="G622" s="1566"/>
      <c r="H622" s="1566"/>
      <c r="I622" s="1566"/>
      <c r="J622" s="1566"/>
      <c r="K622" s="1566"/>
      <c r="L622" s="1566"/>
      <c r="M622" s="1776"/>
      <c r="N622" s="301"/>
      <c r="O622" s="177" t="str">
        <f t="shared" ref="O622:O669" si="11">IF(N622*D622=0,"",N622*D622)</f>
        <v/>
      </c>
      <c r="P622" s="99"/>
      <c r="Q622" s="389"/>
      <c r="R622" s="33"/>
      <c r="S622" s="33"/>
      <c r="T622" s="33"/>
      <c r="U622" s="33"/>
      <c r="V622" s="33"/>
      <c r="W622" s="33"/>
      <c r="X622" s="33"/>
      <c r="Y622" s="33"/>
      <c r="II622" s="40"/>
      <c r="IJ622" s="41"/>
    </row>
    <row r="623" spans="1:244" ht="24" customHeight="1">
      <c r="A623" s="216"/>
      <c r="B623" s="1774"/>
      <c r="C623" s="1777"/>
      <c r="D623" s="865"/>
      <c r="E623" s="1565"/>
      <c r="F623" s="1566"/>
      <c r="G623" s="1566"/>
      <c r="H623" s="1566"/>
      <c r="I623" s="1566"/>
      <c r="J623" s="1566"/>
      <c r="K623" s="1566"/>
      <c r="L623" s="1566"/>
      <c r="M623" s="1776"/>
      <c r="N623" s="301"/>
      <c r="O623" s="177" t="str">
        <f t="shared" si="11"/>
        <v/>
      </c>
      <c r="P623" s="99"/>
      <c r="Q623" s="389"/>
      <c r="R623" s="33"/>
      <c r="S623" s="33"/>
      <c r="T623" s="33"/>
      <c r="U623" s="33"/>
      <c r="V623" s="33"/>
      <c r="W623" s="33"/>
      <c r="X623" s="33"/>
      <c r="Y623" s="33"/>
    </row>
    <row r="624" spans="1:244" ht="24" customHeight="1">
      <c r="A624" s="216"/>
      <c r="B624" s="1774"/>
      <c r="C624" s="1777"/>
      <c r="D624" s="865"/>
      <c r="E624" s="1565"/>
      <c r="F624" s="1566"/>
      <c r="G624" s="1566"/>
      <c r="H624" s="1566"/>
      <c r="I624" s="1566"/>
      <c r="J624" s="1566"/>
      <c r="K624" s="1566"/>
      <c r="L624" s="1566"/>
      <c r="M624" s="1776"/>
      <c r="N624" s="301"/>
      <c r="O624" s="177" t="str">
        <f t="shared" si="11"/>
        <v/>
      </c>
      <c r="P624" s="99"/>
      <c r="Q624" s="389"/>
      <c r="R624" s="33"/>
      <c r="S624" s="33"/>
      <c r="T624" s="33"/>
      <c r="U624" s="33"/>
      <c r="V624" s="33"/>
      <c r="W624" s="33"/>
      <c r="X624" s="33"/>
      <c r="Y624" s="33"/>
    </row>
    <row r="625" spans="1:244" ht="24" customHeight="1">
      <c r="A625" s="216"/>
      <c r="B625" s="1774"/>
      <c r="C625" s="1777"/>
      <c r="D625" s="865"/>
      <c r="E625" s="1565"/>
      <c r="F625" s="1566"/>
      <c r="G625" s="1566"/>
      <c r="H625" s="1566"/>
      <c r="I625" s="1566"/>
      <c r="J625" s="1566"/>
      <c r="K625" s="1566"/>
      <c r="L625" s="1566"/>
      <c r="M625" s="1776"/>
      <c r="N625" s="301"/>
      <c r="O625" s="177" t="str">
        <f t="shared" si="11"/>
        <v/>
      </c>
      <c r="P625" s="99"/>
      <c r="Q625" s="389"/>
      <c r="R625" s="33"/>
      <c r="S625" s="33"/>
      <c r="T625" s="33"/>
      <c r="U625" s="33"/>
      <c r="V625" s="33"/>
      <c r="W625" s="33"/>
      <c r="X625" s="33"/>
      <c r="Y625" s="33"/>
    </row>
    <row r="626" spans="1:244" ht="24" customHeight="1">
      <c r="A626" s="216"/>
      <c r="B626" s="1774"/>
      <c r="C626" s="1777"/>
      <c r="D626" s="865"/>
      <c r="E626" s="1565"/>
      <c r="F626" s="1566"/>
      <c r="G626" s="1566"/>
      <c r="H626" s="1566"/>
      <c r="I626" s="1566"/>
      <c r="J626" s="1566"/>
      <c r="K626" s="1566"/>
      <c r="L626" s="1566"/>
      <c r="M626" s="1776"/>
      <c r="N626" s="301"/>
      <c r="O626" s="177" t="str">
        <f t="shared" si="11"/>
        <v/>
      </c>
      <c r="P626" s="99"/>
      <c r="Q626" s="389"/>
      <c r="R626" s="33"/>
      <c r="S626" s="33"/>
      <c r="T626" s="33"/>
      <c r="U626" s="33"/>
      <c r="V626" s="33"/>
      <c r="W626" s="33"/>
      <c r="X626" s="33"/>
      <c r="Y626" s="33"/>
      <c r="II626" s="41"/>
      <c r="IJ626" s="41"/>
    </row>
    <row r="627" spans="1:244" ht="24" customHeight="1">
      <c r="A627" s="216"/>
      <c r="B627" s="1774"/>
      <c r="C627" s="1777"/>
      <c r="D627" s="865"/>
      <c r="E627" s="1565"/>
      <c r="F627" s="1566"/>
      <c r="G627" s="1566"/>
      <c r="H627" s="1566"/>
      <c r="I627" s="1566"/>
      <c r="J627" s="1566"/>
      <c r="K627" s="1566"/>
      <c r="L627" s="1566"/>
      <c r="M627" s="1776"/>
      <c r="N627" s="301"/>
      <c r="O627" s="177" t="str">
        <f t="shared" si="11"/>
        <v/>
      </c>
      <c r="P627" s="99"/>
      <c r="Q627" s="389"/>
      <c r="R627" s="33"/>
      <c r="S627" s="33"/>
      <c r="T627" s="33"/>
      <c r="U627" s="33"/>
      <c r="V627" s="33"/>
      <c r="W627" s="33"/>
      <c r="X627" s="33"/>
      <c r="Y627" s="33"/>
    </row>
    <row r="628" spans="1:244" ht="24" customHeight="1">
      <c r="A628" s="216"/>
      <c r="B628" s="1774"/>
      <c r="C628" s="1777"/>
      <c r="D628" s="865"/>
      <c r="E628" s="1565"/>
      <c r="F628" s="1566"/>
      <c r="G628" s="1566"/>
      <c r="H628" s="1566"/>
      <c r="I628" s="1566"/>
      <c r="J628" s="1566"/>
      <c r="K628" s="1566"/>
      <c r="L628" s="1566"/>
      <c r="M628" s="1776"/>
      <c r="N628" s="301"/>
      <c r="O628" s="177" t="str">
        <f t="shared" si="11"/>
        <v/>
      </c>
      <c r="P628" s="99"/>
      <c r="Q628" s="389"/>
      <c r="R628" s="33"/>
      <c r="S628" s="33"/>
      <c r="T628" s="33"/>
      <c r="U628" s="33"/>
      <c r="V628" s="33"/>
      <c r="W628" s="33"/>
      <c r="X628" s="33"/>
      <c r="Y628" s="33"/>
    </row>
    <row r="629" spans="1:244" ht="24" customHeight="1">
      <c r="A629" s="216"/>
      <c r="B629" s="1774"/>
      <c r="C629" s="1777"/>
      <c r="D629" s="865"/>
      <c r="E629" s="1565"/>
      <c r="F629" s="1566"/>
      <c r="G629" s="1566"/>
      <c r="H629" s="1566"/>
      <c r="I629" s="1566"/>
      <c r="J629" s="1566"/>
      <c r="K629" s="1566"/>
      <c r="L629" s="1566"/>
      <c r="M629" s="1776"/>
      <c r="N629" s="301"/>
      <c r="O629" s="177" t="str">
        <f t="shared" si="11"/>
        <v/>
      </c>
      <c r="P629" s="99"/>
      <c r="Q629" s="389"/>
      <c r="R629" s="33"/>
      <c r="S629" s="33"/>
      <c r="T629" s="33"/>
      <c r="U629" s="33"/>
      <c r="V629" s="33"/>
      <c r="W629" s="33"/>
      <c r="X629" s="33"/>
      <c r="Y629" s="33"/>
    </row>
    <row r="630" spans="1:244" ht="24" customHeight="1">
      <c r="A630" s="216"/>
      <c r="B630" s="1774"/>
      <c r="C630" s="1777"/>
      <c r="D630" s="865"/>
      <c r="E630" s="1565"/>
      <c r="F630" s="1566"/>
      <c r="G630" s="1566"/>
      <c r="H630" s="1566"/>
      <c r="I630" s="1566"/>
      <c r="J630" s="1566"/>
      <c r="K630" s="1566"/>
      <c r="L630" s="1566"/>
      <c r="M630" s="1776"/>
      <c r="N630" s="301"/>
      <c r="O630" s="177" t="str">
        <f t="shared" si="11"/>
        <v/>
      </c>
      <c r="P630" s="99"/>
      <c r="Q630" s="389"/>
      <c r="R630" s="33"/>
      <c r="S630" s="33"/>
      <c r="T630" s="33"/>
      <c r="U630" s="33"/>
      <c r="V630" s="33"/>
      <c r="W630" s="33"/>
      <c r="X630" s="33"/>
      <c r="Y630" s="33"/>
    </row>
    <row r="631" spans="1:244" ht="24" customHeight="1">
      <c r="A631" s="216"/>
      <c r="B631" s="1774"/>
      <c r="C631" s="1777"/>
      <c r="D631" s="865"/>
      <c r="E631" s="1565"/>
      <c r="F631" s="1566"/>
      <c r="G631" s="1566"/>
      <c r="H631" s="1566"/>
      <c r="I631" s="1566"/>
      <c r="J631" s="1566"/>
      <c r="K631" s="1566"/>
      <c r="L631" s="1566"/>
      <c r="M631" s="1776"/>
      <c r="N631" s="301"/>
      <c r="O631" s="177" t="str">
        <f t="shared" si="11"/>
        <v/>
      </c>
      <c r="P631" s="99"/>
      <c r="Q631" s="389"/>
      <c r="R631" s="33"/>
      <c r="S631" s="33"/>
      <c r="T631" s="33"/>
      <c r="U631" s="33"/>
      <c r="V631" s="33"/>
      <c r="W631" s="33"/>
      <c r="X631" s="33"/>
      <c r="Y631" s="33"/>
    </row>
    <row r="632" spans="1:244" ht="24" customHeight="1">
      <c r="A632" s="216"/>
      <c r="B632" s="1774"/>
      <c r="C632" s="1777"/>
      <c r="D632" s="865"/>
      <c r="E632" s="1565"/>
      <c r="F632" s="1566"/>
      <c r="G632" s="1566"/>
      <c r="H632" s="1566"/>
      <c r="I632" s="1566"/>
      <c r="J632" s="1566"/>
      <c r="K632" s="1566"/>
      <c r="L632" s="1566"/>
      <c r="M632" s="1776"/>
      <c r="N632" s="301"/>
      <c r="O632" s="177" t="str">
        <f t="shared" si="11"/>
        <v/>
      </c>
      <c r="P632" s="99"/>
      <c r="Q632" s="389"/>
      <c r="R632" s="33"/>
      <c r="S632" s="33"/>
      <c r="T632" s="33"/>
      <c r="U632" s="33"/>
      <c r="V632" s="33"/>
      <c r="W632" s="33"/>
      <c r="X632" s="33"/>
      <c r="Y632" s="33"/>
    </row>
    <row r="633" spans="1:244" ht="24" customHeight="1">
      <c r="A633" s="216"/>
      <c r="B633" s="1774"/>
      <c r="C633" s="1777"/>
      <c r="D633" s="865"/>
      <c r="E633" s="1565"/>
      <c r="F633" s="1566"/>
      <c r="G633" s="1566"/>
      <c r="H633" s="1566"/>
      <c r="I633" s="1566"/>
      <c r="J633" s="1566"/>
      <c r="K633" s="1566"/>
      <c r="L633" s="1566"/>
      <c r="M633" s="1776"/>
      <c r="N633" s="301"/>
      <c r="O633" s="177" t="str">
        <f t="shared" si="11"/>
        <v/>
      </c>
      <c r="P633" s="99"/>
      <c r="Q633" s="389"/>
      <c r="R633" s="33"/>
      <c r="S633" s="33"/>
      <c r="T633" s="33"/>
      <c r="U633" s="33"/>
      <c r="V633" s="33"/>
      <c r="W633" s="33"/>
      <c r="X633" s="33"/>
      <c r="Y633" s="33"/>
    </row>
    <row r="634" spans="1:244" ht="24" customHeight="1">
      <c r="A634" s="216"/>
      <c r="B634" s="1774"/>
      <c r="C634" s="1777"/>
      <c r="D634" s="865"/>
      <c r="E634" s="1565"/>
      <c r="F634" s="1566"/>
      <c r="G634" s="1566"/>
      <c r="H634" s="1566"/>
      <c r="I634" s="1566"/>
      <c r="J634" s="1566"/>
      <c r="K634" s="1566"/>
      <c r="L634" s="1566"/>
      <c r="M634" s="1776"/>
      <c r="N634" s="301"/>
      <c r="O634" s="177" t="str">
        <f t="shared" si="11"/>
        <v/>
      </c>
      <c r="P634" s="99"/>
      <c r="Q634" s="389"/>
      <c r="R634" s="33"/>
      <c r="S634" s="33"/>
      <c r="T634" s="33"/>
      <c r="U634" s="33"/>
      <c r="V634" s="33"/>
      <c r="W634" s="33"/>
      <c r="X634" s="33"/>
      <c r="Y634" s="33"/>
    </row>
    <row r="635" spans="1:244" ht="24" customHeight="1">
      <c r="A635" s="216"/>
      <c r="B635" s="1774"/>
      <c r="C635" s="1777"/>
      <c r="D635" s="865"/>
      <c r="E635" s="1565"/>
      <c r="F635" s="1566"/>
      <c r="G635" s="1566"/>
      <c r="H635" s="1566"/>
      <c r="I635" s="1566"/>
      <c r="J635" s="1566"/>
      <c r="K635" s="1566"/>
      <c r="L635" s="1566"/>
      <c r="M635" s="1776"/>
      <c r="N635" s="301"/>
      <c r="O635" s="177" t="str">
        <f t="shared" si="11"/>
        <v/>
      </c>
      <c r="P635" s="99"/>
      <c r="Q635" s="389"/>
      <c r="R635" s="33"/>
      <c r="S635" s="33"/>
      <c r="T635" s="33"/>
      <c r="U635" s="33"/>
      <c r="V635" s="33"/>
      <c r="W635" s="33"/>
      <c r="X635" s="33"/>
      <c r="Y635" s="33"/>
      <c r="II635" s="40"/>
      <c r="IJ635" s="41"/>
    </row>
    <row r="636" spans="1:244" ht="24" customHeight="1">
      <c r="A636" s="216"/>
      <c r="B636" s="1774"/>
      <c r="C636" s="1777"/>
      <c r="D636" s="865"/>
      <c r="E636" s="1565"/>
      <c r="F636" s="1566"/>
      <c r="G636" s="1566"/>
      <c r="H636" s="1566"/>
      <c r="I636" s="1566"/>
      <c r="J636" s="1566"/>
      <c r="K636" s="1566"/>
      <c r="L636" s="1566"/>
      <c r="M636" s="1776"/>
      <c r="N636" s="301"/>
      <c r="O636" s="177" t="str">
        <f t="shared" si="11"/>
        <v/>
      </c>
      <c r="P636" s="99"/>
      <c r="Q636" s="389"/>
      <c r="R636" s="33"/>
      <c r="S636" s="33"/>
      <c r="T636" s="33"/>
      <c r="U636" s="33"/>
      <c r="V636" s="33"/>
      <c r="W636" s="33"/>
      <c r="X636" s="33"/>
      <c r="Y636" s="33"/>
      <c r="II636" s="40"/>
      <c r="IJ636" s="41"/>
    </row>
    <row r="637" spans="1:244" ht="24" customHeight="1">
      <c r="A637" s="216"/>
      <c r="B637" s="1774"/>
      <c r="C637" s="1777"/>
      <c r="D637" s="865"/>
      <c r="E637" s="1565"/>
      <c r="F637" s="1566"/>
      <c r="G637" s="1566"/>
      <c r="H637" s="1566"/>
      <c r="I637" s="1566"/>
      <c r="J637" s="1566"/>
      <c r="K637" s="1566"/>
      <c r="L637" s="1566"/>
      <c r="M637" s="1776"/>
      <c r="N637" s="301"/>
      <c r="O637" s="177" t="str">
        <f t="shared" si="11"/>
        <v/>
      </c>
      <c r="P637" s="99"/>
      <c r="Q637" s="389"/>
      <c r="R637" s="33"/>
      <c r="S637" s="33"/>
      <c r="T637" s="33"/>
      <c r="U637" s="33"/>
      <c r="V637" s="33"/>
      <c r="W637" s="33"/>
      <c r="X637" s="33"/>
      <c r="Y637" s="33"/>
    </row>
    <row r="638" spans="1:244" ht="24" customHeight="1">
      <c r="A638" s="216"/>
      <c r="B638" s="1774"/>
      <c r="C638" s="1777"/>
      <c r="D638" s="865"/>
      <c r="E638" s="1565"/>
      <c r="F638" s="1566"/>
      <c r="G638" s="1566"/>
      <c r="H638" s="1566"/>
      <c r="I638" s="1566"/>
      <c r="J638" s="1566"/>
      <c r="K638" s="1566"/>
      <c r="L638" s="1566"/>
      <c r="M638" s="1776"/>
      <c r="N638" s="301"/>
      <c r="O638" s="177" t="str">
        <f t="shared" si="11"/>
        <v/>
      </c>
      <c r="P638" s="99"/>
      <c r="Q638" s="389"/>
      <c r="R638" s="33"/>
      <c r="S638" s="33"/>
      <c r="T638" s="33"/>
      <c r="U638" s="33"/>
      <c r="V638" s="33"/>
      <c r="W638" s="33"/>
      <c r="X638" s="33"/>
      <c r="Y638" s="33"/>
    </row>
    <row r="639" spans="1:244" ht="24" customHeight="1">
      <c r="A639" s="216"/>
      <c r="B639" s="1774"/>
      <c r="C639" s="1777"/>
      <c r="D639" s="865"/>
      <c r="E639" s="1565"/>
      <c r="F639" s="1566"/>
      <c r="G639" s="1566"/>
      <c r="H639" s="1566"/>
      <c r="I639" s="1566"/>
      <c r="J639" s="1566"/>
      <c r="K639" s="1566"/>
      <c r="L639" s="1566"/>
      <c r="M639" s="1776"/>
      <c r="N639" s="301"/>
      <c r="O639" s="177" t="str">
        <f t="shared" si="11"/>
        <v/>
      </c>
      <c r="P639" s="99"/>
      <c r="Q639" s="389"/>
      <c r="R639" s="33"/>
      <c r="S639" s="33"/>
      <c r="T639" s="33"/>
      <c r="U639" s="33"/>
      <c r="V639" s="33"/>
      <c r="W639" s="33"/>
      <c r="X639" s="33"/>
      <c r="Y639" s="33"/>
    </row>
    <row r="640" spans="1:244" ht="24" customHeight="1">
      <c r="A640" s="216"/>
      <c r="B640" s="1774"/>
      <c r="C640" s="1777"/>
      <c r="D640" s="865"/>
      <c r="E640" s="1565"/>
      <c r="F640" s="1566"/>
      <c r="G640" s="1566"/>
      <c r="H640" s="1566"/>
      <c r="I640" s="1566"/>
      <c r="J640" s="1566"/>
      <c r="K640" s="1566"/>
      <c r="L640" s="1566"/>
      <c r="M640" s="1776"/>
      <c r="N640" s="301"/>
      <c r="O640" s="177" t="str">
        <f t="shared" si="11"/>
        <v/>
      </c>
      <c r="P640" s="99"/>
      <c r="Q640" s="389"/>
      <c r="R640" s="33"/>
      <c r="S640" s="33"/>
      <c r="T640" s="33"/>
      <c r="U640" s="33"/>
      <c r="V640" s="33"/>
      <c r="W640" s="33"/>
      <c r="X640" s="33"/>
      <c r="Y640" s="33"/>
    </row>
    <row r="641" spans="1:244" ht="24" customHeight="1">
      <c r="A641" s="216"/>
      <c r="B641" s="1774"/>
      <c r="C641" s="1777"/>
      <c r="D641" s="865"/>
      <c r="E641" s="1565"/>
      <c r="F641" s="1566"/>
      <c r="G641" s="1566"/>
      <c r="H641" s="1566"/>
      <c r="I641" s="1566"/>
      <c r="J641" s="1566"/>
      <c r="K641" s="1566"/>
      <c r="L641" s="1566"/>
      <c r="M641" s="1776"/>
      <c r="N641" s="301"/>
      <c r="O641" s="177" t="str">
        <f t="shared" si="11"/>
        <v/>
      </c>
      <c r="P641" s="99"/>
      <c r="Q641" s="389"/>
      <c r="R641" s="33"/>
      <c r="S641" s="33"/>
      <c r="T641" s="33"/>
      <c r="U641" s="33"/>
      <c r="V641" s="33"/>
      <c r="W641" s="33"/>
      <c r="X641" s="33"/>
      <c r="Y641" s="33"/>
      <c r="II641" s="41"/>
      <c r="IJ641" s="41"/>
    </row>
    <row r="642" spans="1:244" ht="24" customHeight="1">
      <c r="A642" s="216"/>
      <c r="B642" s="1774"/>
      <c r="C642" s="1777"/>
      <c r="D642" s="865"/>
      <c r="E642" s="1565"/>
      <c r="F642" s="1566"/>
      <c r="G642" s="1566"/>
      <c r="H642" s="1566"/>
      <c r="I642" s="1566"/>
      <c r="J642" s="1566"/>
      <c r="K642" s="1566"/>
      <c r="L642" s="1566"/>
      <c r="M642" s="1776"/>
      <c r="N642" s="301"/>
      <c r="O642" s="177" t="str">
        <f t="shared" si="11"/>
        <v/>
      </c>
      <c r="P642" s="99"/>
      <c r="Q642" s="389"/>
      <c r="R642" s="33"/>
      <c r="S642" s="33"/>
      <c r="T642" s="33"/>
      <c r="U642" s="33"/>
      <c r="V642" s="33"/>
      <c r="W642" s="33"/>
      <c r="X642" s="33"/>
      <c r="Y642" s="33"/>
    </row>
    <row r="643" spans="1:244" ht="24" customHeight="1">
      <c r="A643" s="216"/>
      <c r="B643" s="1774"/>
      <c r="C643" s="1777"/>
      <c r="D643" s="865"/>
      <c r="E643" s="1565"/>
      <c r="F643" s="1566"/>
      <c r="G643" s="1566"/>
      <c r="H643" s="1566"/>
      <c r="I643" s="1566"/>
      <c r="J643" s="1566"/>
      <c r="K643" s="1566"/>
      <c r="L643" s="1566"/>
      <c r="M643" s="1776"/>
      <c r="N643" s="301"/>
      <c r="O643" s="177" t="str">
        <f t="shared" si="11"/>
        <v/>
      </c>
      <c r="P643" s="99"/>
      <c r="Q643" s="389"/>
      <c r="R643" s="33"/>
      <c r="S643" s="33"/>
      <c r="T643" s="33"/>
      <c r="U643" s="33"/>
      <c r="V643" s="33"/>
      <c r="W643" s="33"/>
      <c r="X643" s="33"/>
      <c r="Y643" s="33"/>
    </row>
    <row r="644" spans="1:244" ht="24" customHeight="1">
      <c r="A644" s="216"/>
      <c r="B644" s="1774"/>
      <c r="C644" s="1777"/>
      <c r="D644" s="865"/>
      <c r="E644" s="1565"/>
      <c r="F644" s="1566"/>
      <c r="G644" s="1566"/>
      <c r="H644" s="1566"/>
      <c r="I644" s="1566"/>
      <c r="J644" s="1566"/>
      <c r="K644" s="1566"/>
      <c r="L644" s="1566"/>
      <c r="M644" s="1776"/>
      <c r="N644" s="301"/>
      <c r="O644" s="177" t="str">
        <f t="shared" si="11"/>
        <v/>
      </c>
      <c r="P644" s="99"/>
      <c r="Q644" s="389"/>
      <c r="R644" s="33"/>
      <c r="S644" s="33"/>
      <c r="T644" s="33"/>
      <c r="U644" s="33"/>
      <c r="V644" s="33"/>
      <c r="W644" s="33"/>
      <c r="X644" s="33"/>
      <c r="Y644" s="33"/>
      <c r="II644" s="41"/>
      <c r="IJ644" s="41"/>
    </row>
    <row r="645" spans="1:244" ht="24" customHeight="1">
      <c r="A645" s="216"/>
      <c r="B645" s="1774"/>
      <c r="C645" s="1777"/>
      <c r="D645" s="865"/>
      <c r="E645" s="1565"/>
      <c r="F645" s="1566"/>
      <c r="G645" s="1566"/>
      <c r="H645" s="1566"/>
      <c r="I645" s="1566"/>
      <c r="J645" s="1566"/>
      <c r="K645" s="1566"/>
      <c r="L645" s="1566"/>
      <c r="M645" s="1776"/>
      <c r="N645" s="301"/>
      <c r="O645" s="177" t="str">
        <f t="shared" si="11"/>
        <v/>
      </c>
      <c r="P645" s="99"/>
      <c r="Q645" s="389"/>
      <c r="R645" s="33"/>
      <c r="S645" s="33"/>
      <c r="T645" s="33"/>
      <c r="U645" s="33"/>
      <c r="V645" s="33"/>
      <c r="W645" s="33"/>
      <c r="X645" s="33"/>
      <c r="Y645" s="33"/>
    </row>
    <row r="646" spans="1:244" ht="24" customHeight="1">
      <c r="A646" s="216"/>
      <c r="B646" s="1774"/>
      <c r="C646" s="1777"/>
      <c r="D646" s="865"/>
      <c r="E646" s="1565"/>
      <c r="F646" s="1566"/>
      <c r="G646" s="1566"/>
      <c r="H646" s="1566"/>
      <c r="I646" s="1566"/>
      <c r="J646" s="1566"/>
      <c r="K646" s="1566"/>
      <c r="L646" s="1566"/>
      <c r="M646" s="1776"/>
      <c r="N646" s="301"/>
      <c r="O646" s="177" t="str">
        <f t="shared" si="11"/>
        <v/>
      </c>
      <c r="P646" s="99"/>
      <c r="Q646" s="389"/>
      <c r="R646" s="33"/>
      <c r="S646" s="33"/>
      <c r="T646" s="33"/>
      <c r="U646" s="33"/>
      <c r="V646" s="33"/>
      <c r="W646" s="33"/>
      <c r="X646" s="33"/>
      <c r="Y646" s="33"/>
    </row>
    <row r="647" spans="1:244" ht="24" customHeight="1">
      <c r="A647" s="216"/>
      <c r="B647" s="1774"/>
      <c r="C647" s="1777"/>
      <c r="D647" s="865"/>
      <c r="E647" s="1565"/>
      <c r="F647" s="1566"/>
      <c r="G647" s="1566"/>
      <c r="H647" s="1566"/>
      <c r="I647" s="1566"/>
      <c r="J647" s="1566"/>
      <c r="K647" s="1566"/>
      <c r="L647" s="1566"/>
      <c r="M647" s="1776"/>
      <c r="N647" s="301"/>
      <c r="O647" s="177" t="str">
        <f t="shared" si="11"/>
        <v/>
      </c>
      <c r="P647" s="99"/>
      <c r="Q647" s="389"/>
      <c r="R647" s="33"/>
      <c r="S647" s="33"/>
      <c r="T647" s="33"/>
      <c r="U647" s="33"/>
      <c r="V647" s="33"/>
      <c r="W647" s="33"/>
      <c r="X647" s="33"/>
      <c r="Y647" s="33"/>
    </row>
    <row r="648" spans="1:244" ht="24" customHeight="1">
      <c r="A648" s="216"/>
      <c r="B648" s="1774"/>
      <c r="C648" s="1777"/>
      <c r="D648" s="865"/>
      <c r="E648" s="1565"/>
      <c r="F648" s="1566"/>
      <c r="G648" s="1566"/>
      <c r="H648" s="1566"/>
      <c r="I648" s="1566"/>
      <c r="J648" s="1566"/>
      <c r="K648" s="1566"/>
      <c r="L648" s="1566"/>
      <c r="M648" s="1776"/>
      <c r="N648" s="301"/>
      <c r="O648" s="177" t="str">
        <f t="shared" si="11"/>
        <v/>
      </c>
      <c r="P648" s="99"/>
      <c r="Q648" s="389"/>
      <c r="R648" s="33"/>
      <c r="S648" s="33"/>
      <c r="T648" s="33"/>
      <c r="U648" s="33"/>
      <c r="V648" s="33"/>
      <c r="W648" s="33"/>
      <c r="X648" s="33"/>
      <c r="Y648" s="33"/>
    </row>
    <row r="649" spans="1:244" ht="24" customHeight="1">
      <c r="A649" s="216"/>
      <c r="B649" s="1774"/>
      <c r="C649" s="1777"/>
      <c r="D649" s="865"/>
      <c r="E649" s="1565"/>
      <c r="F649" s="1566"/>
      <c r="G649" s="1566"/>
      <c r="H649" s="1566"/>
      <c r="I649" s="1566"/>
      <c r="J649" s="1566"/>
      <c r="K649" s="1566"/>
      <c r="L649" s="1566"/>
      <c r="M649" s="1776"/>
      <c r="N649" s="301"/>
      <c r="O649" s="177" t="str">
        <f t="shared" si="11"/>
        <v/>
      </c>
      <c r="P649" s="99"/>
      <c r="Q649" s="389"/>
      <c r="R649" s="33"/>
      <c r="S649" s="33"/>
      <c r="T649" s="33"/>
      <c r="U649" s="33"/>
      <c r="V649" s="33"/>
      <c r="W649" s="33"/>
      <c r="X649" s="33"/>
      <c r="Y649" s="33"/>
    </row>
    <row r="650" spans="1:244" ht="24" customHeight="1">
      <c r="A650" s="216"/>
      <c r="B650" s="1774"/>
      <c r="C650" s="1777"/>
      <c r="D650" s="865"/>
      <c r="E650" s="1565"/>
      <c r="F650" s="1566"/>
      <c r="G650" s="1566"/>
      <c r="H650" s="1566"/>
      <c r="I650" s="1566"/>
      <c r="J650" s="1566"/>
      <c r="K650" s="1566"/>
      <c r="L650" s="1566"/>
      <c r="M650" s="1776"/>
      <c r="N650" s="301"/>
      <c r="O650" s="177" t="str">
        <f t="shared" si="11"/>
        <v/>
      </c>
      <c r="P650" s="99"/>
      <c r="Q650" s="389"/>
      <c r="R650" s="33"/>
      <c r="S650" s="33"/>
      <c r="T650" s="33"/>
      <c r="U650" s="33"/>
      <c r="V650" s="33"/>
      <c r="W650" s="33"/>
      <c r="X650" s="33"/>
      <c r="Y650" s="33"/>
    </row>
    <row r="651" spans="1:244" ht="24" customHeight="1">
      <c r="A651" s="216"/>
      <c r="B651" s="1774"/>
      <c r="C651" s="1777"/>
      <c r="D651" s="865"/>
      <c r="E651" s="1565"/>
      <c r="F651" s="1566"/>
      <c r="G651" s="1566"/>
      <c r="H651" s="1566"/>
      <c r="I651" s="1566"/>
      <c r="J651" s="1566"/>
      <c r="K651" s="1566"/>
      <c r="L651" s="1566"/>
      <c r="M651" s="1776"/>
      <c r="N651" s="301"/>
      <c r="O651" s="177" t="str">
        <f t="shared" si="11"/>
        <v/>
      </c>
      <c r="P651" s="99"/>
      <c r="Q651" s="389"/>
      <c r="R651" s="33"/>
      <c r="S651" s="33"/>
      <c r="T651" s="33"/>
      <c r="U651" s="33"/>
      <c r="V651" s="33"/>
      <c r="W651" s="33"/>
      <c r="X651" s="33"/>
      <c r="Y651" s="33"/>
    </row>
    <row r="652" spans="1:244" ht="24" customHeight="1">
      <c r="A652" s="216"/>
      <c r="B652" s="1774"/>
      <c r="C652" s="1775"/>
      <c r="D652" s="90"/>
      <c r="E652" s="1789"/>
      <c r="F652" s="1776"/>
      <c r="G652" s="1776"/>
      <c r="H652" s="1776"/>
      <c r="I652" s="1776"/>
      <c r="J652" s="1776"/>
      <c r="K652" s="1776"/>
      <c r="L652" s="1776"/>
      <c r="M652" s="1776"/>
      <c r="N652" s="301"/>
      <c r="O652" s="177" t="str">
        <f t="shared" si="11"/>
        <v/>
      </c>
      <c r="P652" s="99"/>
      <c r="Q652" s="389"/>
      <c r="R652" s="33"/>
      <c r="S652" s="33"/>
      <c r="T652" s="33"/>
      <c r="U652" s="33"/>
      <c r="V652" s="33"/>
      <c r="W652" s="33"/>
      <c r="X652" s="33"/>
      <c r="Y652" s="33"/>
    </row>
    <row r="653" spans="1:244" ht="24" customHeight="1">
      <c r="A653" s="216"/>
      <c r="B653" s="1774"/>
      <c r="C653" s="1775"/>
      <c r="D653" s="90"/>
      <c r="E653" s="1789"/>
      <c r="F653" s="1776"/>
      <c r="G653" s="1776"/>
      <c r="H653" s="1776"/>
      <c r="I653" s="1776"/>
      <c r="J653" s="1776"/>
      <c r="K653" s="1776"/>
      <c r="L653" s="1776"/>
      <c r="M653" s="1776"/>
      <c r="N653" s="301"/>
      <c r="O653" s="177" t="str">
        <f t="shared" si="11"/>
        <v/>
      </c>
      <c r="P653" s="99"/>
      <c r="Q653" s="389"/>
      <c r="R653" s="33"/>
      <c r="S653" s="33"/>
      <c r="T653" s="33"/>
      <c r="U653" s="33"/>
      <c r="V653" s="33"/>
      <c r="W653" s="33"/>
      <c r="X653" s="33"/>
      <c r="Y653" s="33"/>
      <c r="II653" s="41"/>
      <c r="IJ653" s="41"/>
    </row>
    <row r="654" spans="1:244" ht="24" customHeight="1">
      <c r="A654" s="216"/>
      <c r="B654" s="1774"/>
      <c r="C654" s="1775"/>
      <c r="D654" s="90"/>
      <c r="E654" s="1789"/>
      <c r="F654" s="1776"/>
      <c r="G654" s="1776"/>
      <c r="H654" s="1776"/>
      <c r="I654" s="1776"/>
      <c r="J654" s="1776"/>
      <c r="K654" s="1776"/>
      <c r="L654" s="1776"/>
      <c r="M654" s="1776"/>
      <c r="N654" s="301"/>
      <c r="O654" s="177" t="str">
        <f t="shared" si="11"/>
        <v/>
      </c>
      <c r="P654" s="99"/>
      <c r="Q654" s="389"/>
      <c r="R654" s="33"/>
      <c r="S654" s="33"/>
      <c r="T654" s="33"/>
      <c r="U654" s="33"/>
      <c r="V654" s="33"/>
      <c r="W654" s="33"/>
      <c r="X654" s="33"/>
      <c r="Y654" s="33"/>
    </row>
    <row r="655" spans="1:244" ht="24" customHeight="1">
      <c r="A655" s="216"/>
      <c r="B655" s="1774"/>
      <c r="C655" s="1775"/>
      <c r="D655" s="90"/>
      <c r="E655" s="1789"/>
      <c r="F655" s="1776"/>
      <c r="G655" s="1776"/>
      <c r="H655" s="1776"/>
      <c r="I655" s="1776"/>
      <c r="J655" s="1776"/>
      <c r="K655" s="1776"/>
      <c r="L655" s="1776"/>
      <c r="M655" s="1776"/>
      <c r="N655" s="301"/>
      <c r="O655" s="177" t="str">
        <f t="shared" si="11"/>
        <v/>
      </c>
      <c r="P655" s="99"/>
      <c r="Q655" s="389"/>
      <c r="R655" s="33"/>
      <c r="S655" s="33"/>
      <c r="T655" s="33"/>
      <c r="U655" s="33"/>
      <c r="V655" s="33"/>
      <c r="W655" s="33"/>
      <c r="X655" s="33"/>
      <c r="Y655" s="33"/>
    </row>
    <row r="656" spans="1:244" ht="24" customHeight="1">
      <c r="A656" s="216"/>
      <c r="B656" s="1774"/>
      <c r="C656" s="1775"/>
      <c r="D656" s="865"/>
      <c r="E656" s="1565"/>
      <c r="F656" s="1566"/>
      <c r="G656" s="1566"/>
      <c r="H656" s="1566"/>
      <c r="I656" s="1566"/>
      <c r="J656" s="1566"/>
      <c r="K656" s="1566"/>
      <c r="L656" s="1776"/>
      <c r="M656" s="1776"/>
      <c r="N656" s="301"/>
      <c r="O656" s="177" t="str">
        <f t="shared" si="11"/>
        <v/>
      </c>
      <c r="P656" s="99"/>
      <c r="Q656" s="389"/>
      <c r="R656" s="33"/>
      <c r="S656" s="33"/>
      <c r="T656" s="33"/>
      <c r="U656" s="33"/>
      <c r="V656" s="33"/>
      <c r="W656" s="33"/>
      <c r="X656" s="33"/>
      <c r="Y656" s="33"/>
      <c r="II656" s="41"/>
      <c r="IJ656" s="41"/>
    </row>
    <row r="657" spans="1:25" ht="24" customHeight="1">
      <c r="A657" s="216"/>
      <c r="B657" s="1774"/>
      <c r="C657" s="1775"/>
      <c r="D657" s="865"/>
      <c r="E657" s="1565"/>
      <c r="F657" s="1566"/>
      <c r="G657" s="1566"/>
      <c r="H657" s="1566"/>
      <c r="I657" s="1566"/>
      <c r="J657" s="1566"/>
      <c r="K657" s="1566"/>
      <c r="L657" s="1776"/>
      <c r="M657" s="1776"/>
      <c r="N657" s="301"/>
      <c r="O657" s="177" t="str">
        <f t="shared" si="11"/>
        <v/>
      </c>
      <c r="P657" s="99"/>
      <c r="Q657" s="389"/>
      <c r="R657" s="33"/>
      <c r="S657" s="33"/>
      <c r="T657" s="33"/>
      <c r="U657" s="33"/>
      <c r="V657" s="33"/>
      <c r="W657" s="33"/>
      <c r="X657" s="33"/>
      <c r="Y657" s="33"/>
    </row>
    <row r="658" spans="1:25" ht="24" customHeight="1">
      <c r="A658" s="216"/>
      <c r="B658" s="1774"/>
      <c r="C658" s="1775"/>
      <c r="D658" s="865"/>
      <c r="E658" s="1565"/>
      <c r="F658" s="1566"/>
      <c r="G658" s="1566"/>
      <c r="H658" s="1566"/>
      <c r="I658" s="1566"/>
      <c r="J658" s="1566"/>
      <c r="K658" s="1566"/>
      <c r="L658" s="1776"/>
      <c r="M658" s="1776"/>
      <c r="N658" s="301"/>
      <c r="O658" s="177" t="str">
        <f t="shared" si="11"/>
        <v/>
      </c>
      <c r="P658" s="99"/>
      <c r="Q658" s="389"/>
      <c r="R658" s="33"/>
      <c r="S658" s="33"/>
      <c r="T658" s="33"/>
      <c r="U658" s="33"/>
      <c r="V658" s="33"/>
      <c r="W658" s="33"/>
      <c r="X658" s="33"/>
      <c r="Y658" s="33"/>
    </row>
    <row r="659" spans="1:25" ht="24" customHeight="1">
      <c r="A659" s="216"/>
      <c r="B659" s="1774"/>
      <c r="C659" s="1775"/>
      <c r="D659" s="865"/>
      <c r="E659" s="1565"/>
      <c r="F659" s="1566"/>
      <c r="G659" s="1566"/>
      <c r="H659" s="1566"/>
      <c r="I659" s="1566"/>
      <c r="J659" s="1566"/>
      <c r="K659" s="1566"/>
      <c r="L659" s="1776"/>
      <c r="M659" s="1776"/>
      <c r="N659" s="301"/>
      <c r="O659" s="177" t="str">
        <f t="shared" si="11"/>
        <v/>
      </c>
      <c r="P659" s="99"/>
      <c r="Q659" s="389"/>
      <c r="R659" s="33"/>
      <c r="S659" s="33"/>
      <c r="T659" s="33"/>
      <c r="U659" s="33"/>
      <c r="V659" s="33"/>
      <c r="W659" s="33"/>
      <c r="X659" s="33"/>
      <c r="Y659" s="33"/>
    </row>
    <row r="660" spans="1:25" ht="24" customHeight="1">
      <c r="A660" s="216"/>
      <c r="B660" s="1774"/>
      <c r="C660" s="1775"/>
      <c r="D660" s="865"/>
      <c r="E660" s="1565"/>
      <c r="F660" s="1566"/>
      <c r="G660" s="1566"/>
      <c r="H660" s="1566"/>
      <c r="I660" s="1566"/>
      <c r="J660" s="1566"/>
      <c r="K660" s="1566"/>
      <c r="L660" s="1776"/>
      <c r="M660" s="1776"/>
      <c r="N660" s="301"/>
      <c r="O660" s="177" t="str">
        <f t="shared" si="11"/>
        <v/>
      </c>
      <c r="P660" s="99"/>
      <c r="Q660" s="389"/>
      <c r="R660" s="33"/>
      <c r="S660" s="33"/>
      <c r="T660" s="33"/>
      <c r="U660" s="33"/>
      <c r="V660" s="33"/>
      <c r="W660" s="33"/>
      <c r="X660" s="33"/>
      <c r="Y660" s="33"/>
    </row>
    <row r="661" spans="1:25" ht="24" customHeight="1">
      <c r="A661" s="216"/>
      <c r="B661" s="1774"/>
      <c r="C661" s="1775"/>
      <c r="D661" s="865"/>
      <c r="E661" s="1565"/>
      <c r="F661" s="1566"/>
      <c r="G661" s="1566"/>
      <c r="H661" s="1566"/>
      <c r="I661" s="1566"/>
      <c r="J661" s="1566"/>
      <c r="K661" s="1566"/>
      <c r="L661" s="1776"/>
      <c r="M661" s="1776"/>
      <c r="N661" s="301"/>
      <c r="O661" s="177" t="str">
        <f t="shared" si="11"/>
        <v/>
      </c>
      <c r="P661" s="99"/>
      <c r="Q661" s="389"/>
      <c r="R661" s="33"/>
      <c r="S661" s="33"/>
      <c r="T661" s="33"/>
      <c r="U661" s="33"/>
      <c r="V661" s="33"/>
      <c r="W661" s="33"/>
      <c r="X661" s="33"/>
      <c r="Y661" s="33"/>
    </row>
    <row r="662" spans="1:25" ht="24" customHeight="1">
      <c r="A662" s="216"/>
      <c r="B662" s="1774"/>
      <c r="C662" s="1775"/>
      <c r="D662" s="865"/>
      <c r="E662" s="1565"/>
      <c r="F662" s="1566"/>
      <c r="G662" s="1566"/>
      <c r="H662" s="1566"/>
      <c r="I662" s="1566"/>
      <c r="J662" s="1566"/>
      <c r="K662" s="1566"/>
      <c r="L662" s="1776"/>
      <c r="M662" s="1776"/>
      <c r="N662" s="301"/>
      <c r="O662" s="177" t="str">
        <f t="shared" si="11"/>
        <v/>
      </c>
      <c r="P662" s="99"/>
      <c r="Q662" s="389"/>
      <c r="R662" s="33"/>
      <c r="S662" s="33"/>
      <c r="T662" s="33"/>
      <c r="U662" s="33"/>
      <c r="V662" s="33"/>
      <c r="W662" s="33"/>
      <c r="X662" s="33"/>
      <c r="Y662" s="33"/>
    </row>
    <row r="663" spans="1:25" ht="24" customHeight="1">
      <c r="A663" s="216"/>
      <c r="B663" s="1774"/>
      <c r="C663" s="1775"/>
      <c r="D663" s="865"/>
      <c r="E663" s="1565"/>
      <c r="F663" s="1566"/>
      <c r="G663" s="1566"/>
      <c r="H663" s="1566"/>
      <c r="I663" s="1566"/>
      <c r="J663" s="1566"/>
      <c r="K663" s="1566"/>
      <c r="L663" s="1776"/>
      <c r="M663" s="1776"/>
      <c r="N663" s="301"/>
      <c r="O663" s="177" t="str">
        <f t="shared" si="11"/>
        <v/>
      </c>
      <c r="P663" s="99"/>
      <c r="Q663" s="389"/>
      <c r="R663" s="33"/>
      <c r="S663" s="33"/>
      <c r="T663" s="33"/>
      <c r="U663" s="33"/>
      <c r="V663" s="33"/>
      <c r="W663" s="33"/>
      <c r="X663" s="33"/>
      <c r="Y663" s="33"/>
    </row>
    <row r="664" spans="1:25" ht="24" customHeight="1">
      <c r="A664" s="216"/>
      <c r="B664" s="1774"/>
      <c r="C664" s="1775"/>
      <c r="D664" s="865"/>
      <c r="E664" s="1565"/>
      <c r="F664" s="1566"/>
      <c r="G664" s="1566"/>
      <c r="H664" s="1566"/>
      <c r="I664" s="1566"/>
      <c r="J664" s="1566"/>
      <c r="K664" s="1566"/>
      <c r="L664" s="1776"/>
      <c r="M664" s="1776"/>
      <c r="N664" s="301"/>
      <c r="O664" s="177" t="str">
        <f t="shared" si="11"/>
        <v/>
      </c>
      <c r="P664" s="99"/>
      <c r="Q664" s="389"/>
      <c r="R664" s="33"/>
      <c r="S664" s="33"/>
      <c r="T664" s="33"/>
      <c r="U664" s="33"/>
      <c r="V664" s="33"/>
      <c r="W664" s="33"/>
      <c r="X664" s="33"/>
      <c r="Y664" s="33"/>
    </row>
    <row r="665" spans="1:25" ht="24" customHeight="1">
      <c r="A665" s="216"/>
      <c r="B665" s="1774"/>
      <c r="C665" s="1775"/>
      <c r="D665" s="865"/>
      <c r="E665" s="1565"/>
      <c r="F665" s="1566"/>
      <c r="G665" s="1566"/>
      <c r="H665" s="1566"/>
      <c r="I665" s="1566"/>
      <c r="J665" s="1566"/>
      <c r="K665" s="1566"/>
      <c r="L665" s="1776"/>
      <c r="M665" s="1776"/>
      <c r="N665" s="301"/>
      <c r="O665" s="177" t="str">
        <f t="shared" si="11"/>
        <v/>
      </c>
      <c r="P665" s="99"/>
      <c r="Q665" s="389"/>
      <c r="R665" s="33"/>
      <c r="S665" s="33"/>
      <c r="T665" s="33"/>
      <c r="U665" s="33"/>
      <c r="V665" s="33"/>
      <c r="W665" s="33"/>
      <c r="X665" s="33"/>
      <c r="Y665" s="33"/>
    </row>
    <row r="666" spans="1:25" ht="24" customHeight="1">
      <c r="A666" s="216"/>
      <c r="B666" s="1774"/>
      <c r="C666" s="1775"/>
      <c r="D666" s="865"/>
      <c r="E666" s="1565"/>
      <c r="F666" s="1566"/>
      <c r="G666" s="1566"/>
      <c r="H666" s="1566"/>
      <c r="I666" s="1566"/>
      <c r="J666" s="1566"/>
      <c r="K666" s="1566"/>
      <c r="L666" s="1776"/>
      <c r="M666" s="1776"/>
      <c r="N666" s="301"/>
      <c r="O666" s="177" t="str">
        <f t="shared" si="11"/>
        <v/>
      </c>
      <c r="P666" s="99"/>
      <c r="Q666" s="389"/>
      <c r="R666" s="33"/>
      <c r="S666" s="33"/>
      <c r="T666" s="33"/>
      <c r="U666" s="33"/>
      <c r="V666" s="33"/>
      <c r="W666" s="33"/>
      <c r="X666" s="33"/>
      <c r="Y666" s="33"/>
    </row>
    <row r="667" spans="1:25" ht="24" customHeight="1">
      <c r="A667" s="216"/>
      <c r="B667" s="1774"/>
      <c r="C667" s="1775"/>
      <c r="D667" s="865"/>
      <c r="E667" s="1565"/>
      <c r="F667" s="1566"/>
      <c r="G667" s="1566"/>
      <c r="H667" s="1566"/>
      <c r="I667" s="1566"/>
      <c r="J667" s="1566"/>
      <c r="K667" s="1566"/>
      <c r="L667" s="1776"/>
      <c r="M667" s="1776"/>
      <c r="N667" s="301"/>
      <c r="O667" s="177" t="str">
        <f t="shared" si="11"/>
        <v/>
      </c>
      <c r="P667" s="99"/>
      <c r="Q667" s="389"/>
      <c r="R667" s="33"/>
      <c r="S667" s="33"/>
      <c r="T667" s="33"/>
      <c r="U667" s="33"/>
      <c r="V667" s="33"/>
      <c r="W667" s="33"/>
      <c r="X667" s="33"/>
      <c r="Y667" s="33"/>
    </row>
    <row r="668" spans="1:25" ht="24" customHeight="1">
      <c r="A668" s="216"/>
      <c r="B668" s="1774"/>
      <c r="C668" s="1775"/>
      <c r="D668" s="865"/>
      <c r="E668" s="1565"/>
      <c r="F668" s="1566"/>
      <c r="G668" s="1566"/>
      <c r="H668" s="1566"/>
      <c r="I668" s="1566"/>
      <c r="J668" s="1566"/>
      <c r="K668" s="1566"/>
      <c r="L668" s="1776"/>
      <c r="M668" s="1776"/>
      <c r="N668" s="301"/>
      <c r="O668" s="177" t="str">
        <f t="shared" si="11"/>
        <v/>
      </c>
      <c r="P668" s="99"/>
      <c r="Q668" s="389"/>
      <c r="R668" s="33"/>
      <c r="S668" s="33"/>
      <c r="T668" s="33"/>
      <c r="U668" s="33"/>
      <c r="V668" s="33"/>
      <c r="W668" s="33"/>
      <c r="X668" s="33"/>
      <c r="Y668" s="33"/>
    </row>
    <row r="669" spans="1:25" ht="24" customHeight="1">
      <c r="A669" s="216"/>
      <c r="B669" s="1774"/>
      <c r="C669" s="1777"/>
      <c r="D669" s="827"/>
      <c r="E669" s="1565"/>
      <c r="F669" s="1566"/>
      <c r="G669" s="1566"/>
      <c r="H669" s="1566"/>
      <c r="I669" s="1566"/>
      <c r="J669" s="1566"/>
      <c r="K669" s="1566"/>
      <c r="L669" s="1566"/>
      <c r="M669" s="1776"/>
      <c r="N669" s="301"/>
      <c r="O669" s="177" t="str">
        <f t="shared" si="11"/>
        <v/>
      </c>
      <c r="P669" s="99"/>
      <c r="Q669" s="389"/>
      <c r="R669" s="33"/>
      <c r="S669" s="33"/>
      <c r="T669" s="33"/>
      <c r="U669" s="33"/>
      <c r="V669" s="33"/>
      <c r="W669" s="33"/>
      <c r="X669" s="33"/>
      <c r="Y669" s="33"/>
    </row>
    <row r="670" spans="1:25" s="42" customFormat="1" ht="6" customHeight="1">
      <c r="A670" s="363"/>
      <c r="B670" s="59"/>
      <c r="C670" s="867"/>
      <c r="D670" s="867"/>
      <c r="E670" s="867"/>
      <c r="F670" s="868"/>
      <c r="G670" s="868"/>
      <c r="H670" s="868"/>
      <c r="I670" s="868"/>
      <c r="J670" s="868"/>
      <c r="K670" s="868"/>
      <c r="L670" s="868"/>
      <c r="M670" s="92"/>
      <c r="N670" s="94"/>
      <c r="O670" s="23"/>
      <c r="P670" s="258"/>
      <c r="Q670" s="390"/>
      <c r="R670" s="34"/>
      <c r="S670" s="34"/>
      <c r="T670" s="34"/>
      <c r="U670" s="34"/>
      <c r="V670" s="34"/>
      <c r="W670" s="34"/>
      <c r="X670" s="34"/>
      <c r="Y670" s="34"/>
    </row>
    <row r="671" spans="1:25" s="38" customFormat="1" ht="21.75" customHeight="1">
      <c r="A671" s="370"/>
      <c r="B671" s="560" t="s">
        <v>56</v>
      </c>
      <c r="C671" s="869"/>
      <c r="D671" s="869"/>
      <c r="E671" s="869"/>
      <c r="F671" s="869"/>
      <c r="G671" s="869"/>
      <c r="H671" s="869"/>
      <c r="I671" s="869"/>
      <c r="J671" s="869"/>
      <c r="K671" s="869"/>
      <c r="L671" s="869"/>
      <c r="M671" s="561"/>
      <c r="N671" s="561"/>
      <c r="O671" s="561"/>
      <c r="P671" s="406"/>
      <c r="Q671" s="391"/>
      <c r="R671" s="37"/>
      <c r="S671" s="37"/>
      <c r="T671" s="37"/>
      <c r="U671" s="37"/>
      <c r="V671" s="37"/>
      <c r="W671" s="37"/>
      <c r="X671" s="37"/>
      <c r="Y671" s="37"/>
    </row>
    <row r="672" spans="1:25" ht="12.75" customHeight="1">
      <c r="A672" s="363"/>
      <c r="B672" s="564" t="str">
        <f>B618</f>
        <v>FAPESP,  SETEMBRO DE 2015</v>
      </c>
      <c r="C672" s="845"/>
      <c r="D672" s="845"/>
      <c r="E672" s="845"/>
      <c r="F672" s="845"/>
      <c r="G672" s="845"/>
      <c r="H672" s="845"/>
      <c r="I672" s="845"/>
      <c r="J672" s="845"/>
      <c r="K672" s="845"/>
      <c r="L672" s="845"/>
      <c r="M672" s="429"/>
      <c r="N672" s="429"/>
      <c r="O672" s="1723">
        <v>4</v>
      </c>
      <c r="P672" s="1723"/>
      <c r="Q672" s="373"/>
      <c r="R672" s="33"/>
      <c r="S672" s="33"/>
      <c r="T672" s="33"/>
      <c r="U672" s="33"/>
      <c r="V672" s="33"/>
      <c r="W672" s="33"/>
      <c r="X672" s="33"/>
      <c r="Y672" s="33"/>
    </row>
    <row r="673" spans="1:244" ht="12.75" customHeight="1">
      <c r="A673" s="363"/>
      <c r="B673" s="126"/>
      <c r="C673" s="890"/>
      <c r="D673" s="890"/>
      <c r="E673" s="890"/>
      <c r="F673" s="890"/>
      <c r="G673" s="890"/>
      <c r="H673" s="890"/>
      <c r="I673" s="890"/>
      <c r="J673" s="890"/>
      <c r="K673" s="890"/>
      <c r="L673" s="890"/>
      <c r="M673" s="104"/>
      <c r="N673" s="104"/>
      <c r="O673" s="104"/>
      <c r="P673" s="104"/>
      <c r="Q673" s="341"/>
      <c r="R673" s="33"/>
      <c r="S673" s="33"/>
      <c r="T673" s="33"/>
      <c r="U673" s="33"/>
      <c r="V673" s="33"/>
      <c r="W673" s="33"/>
      <c r="X673" s="33"/>
      <c r="Y673" s="33"/>
    </row>
    <row r="674" spans="1:244" s="33" customFormat="1" ht="12.75" customHeight="1">
      <c r="A674" s="366"/>
      <c r="B674" s="50"/>
      <c r="C674" s="832"/>
      <c r="D674" s="832"/>
      <c r="E674" s="832"/>
      <c r="F674" s="831"/>
      <c r="G674" s="831"/>
      <c r="H674" s="831"/>
      <c r="I674" s="831"/>
      <c r="J674" s="831"/>
      <c r="K674" s="831"/>
      <c r="L674" s="831"/>
      <c r="M674" s="62"/>
      <c r="N674" s="50"/>
      <c r="O674" s="50"/>
      <c r="P674" s="50"/>
      <c r="Q674" s="341"/>
    </row>
    <row r="675" spans="1:244" s="33" customFormat="1" ht="12.75" customHeight="1">
      <c r="A675" s="366"/>
      <c r="B675" s="50"/>
      <c r="C675" s="832"/>
      <c r="D675" s="832"/>
      <c r="E675" s="832"/>
      <c r="F675" s="831"/>
      <c r="G675" s="831"/>
      <c r="H675" s="831"/>
      <c r="I675" s="831"/>
      <c r="J675" s="831"/>
      <c r="K675" s="831"/>
      <c r="L675" s="831"/>
      <c r="M675" s="62"/>
      <c r="N675" s="50"/>
      <c r="O675" s="50"/>
      <c r="P675" s="50"/>
      <c r="Q675" s="341"/>
    </row>
    <row r="676" spans="1:244" s="33" customFormat="1" ht="12.75" customHeight="1">
      <c r="A676" s="366"/>
      <c r="B676" s="50"/>
      <c r="C676" s="832"/>
      <c r="D676" s="832"/>
      <c r="E676" s="832"/>
      <c r="F676" s="831"/>
      <c r="G676" s="831"/>
      <c r="H676" s="831"/>
      <c r="I676" s="831"/>
      <c r="J676" s="831"/>
      <c r="K676" s="831"/>
      <c r="L676" s="831"/>
      <c r="M676" s="62"/>
      <c r="N676" s="50"/>
      <c r="O676" s="50"/>
      <c r="P676" s="50"/>
      <c r="Q676" s="341"/>
    </row>
    <row r="677" spans="1:244" s="33" customFormat="1" ht="12.75" customHeight="1">
      <c r="A677" s="366"/>
      <c r="B677" s="50"/>
      <c r="C677" s="832"/>
      <c r="D677" s="832"/>
      <c r="E677" s="832"/>
      <c r="F677" s="831"/>
      <c r="G677" s="831"/>
      <c r="H677" s="831"/>
      <c r="I677" s="831"/>
      <c r="J677" s="831"/>
      <c r="K677" s="831"/>
      <c r="L677" s="831"/>
      <c r="M677" s="62"/>
      <c r="N677" s="50"/>
      <c r="O677" s="50"/>
      <c r="P677" s="50"/>
      <c r="Q677" s="341"/>
    </row>
    <row r="678" spans="1:244" s="4" customFormat="1" ht="19.5" customHeight="1">
      <c r="A678" s="367"/>
      <c r="B678" s="310" t="s">
        <v>183</v>
      </c>
      <c r="C678" s="817"/>
      <c r="D678" s="817"/>
      <c r="E678" s="817"/>
      <c r="F678" s="817"/>
      <c r="G678" s="817"/>
      <c r="H678" s="817"/>
      <c r="I678" s="817"/>
      <c r="J678" s="817"/>
      <c r="K678" s="856"/>
      <c r="L678" s="856"/>
      <c r="P678" s="50"/>
      <c r="R678" s="553"/>
      <c r="S678" s="553"/>
      <c r="T678" s="553"/>
      <c r="U678" s="553"/>
      <c r="V678" s="553"/>
      <c r="W678" s="553"/>
      <c r="X678" s="50"/>
    </row>
    <row r="679" spans="1:244" s="33" customFormat="1" ht="5.25" customHeight="1">
      <c r="A679" s="366"/>
      <c r="B679" s="4"/>
      <c r="C679" s="831"/>
      <c r="D679" s="900"/>
      <c r="E679" s="900"/>
      <c r="F679" s="886"/>
      <c r="G679" s="886"/>
      <c r="H679" s="886"/>
      <c r="I679" s="886"/>
      <c r="J679" s="886"/>
      <c r="K679" s="886"/>
      <c r="L679" s="886"/>
      <c r="M679" s="63"/>
      <c r="N679" s="64"/>
      <c r="O679" s="64"/>
      <c r="P679" s="64"/>
      <c r="Q679" s="341"/>
      <c r="R679" s="553"/>
    </row>
    <row r="680" spans="1:244" s="555" customFormat="1" ht="19.5" customHeight="1">
      <c r="A680" s="558"/>
      <c r="B680" s="565" t="s">
        <v>97</v>
      </c>
      <c r="C680" s="907"/>
      <c r="D680" s="905"/>
      <c r="E680" s="905"/>
      <c r="F680" s="1679"/>
      <c r="G680" s="1679"/>
      <c r="H680" s="1679"/>
      <c r="I680" s="1679"/>
      <c r="J680" s="1679"/>
      <c r="K680" s="1679"/>
      <c r="L680" s="1679"/>
      <c r="M680" s="1663"/>
      <c r="N680" s="1663"/>
      <c r="O680" s="1663"/>
      <c r="P680" s="1663"/>
      <c r="Q680" s="386"/>
      <c r="R680" s="553"/>
    </row>
    <row r="681" spans="1:244" s="33" customFormat="1" ht="6" customHeight="1">
      <c r="A681" s="392"/>
      <c r="B681" s="554"/>
      <c r="C681" s="921"/>
      <c r="D681" s="921"/>
      <c r="E681" s="921"/>
      <c r="F681" s="921"/>
      <c r="G681" s="921"/>
      <c r="H681" s="921"/>
      <c r="I681" s="921"/>
      <c r="J681" s="921"/>
      <c r="K681" s="921"/>
      <c r="L681" s="921"/>
      <c r="M681" s="306"/>
      <c r="N681" s="307"/>
      <c r="O681" s="64"/>
      <c r="P681" s="64"/>
      <c r="Q681" s="341"/>
      <c r="R681" s="553"/>
    </row>
    <row r="682" spans="1:244" s="33" customFormat="1" ht="19.5" customHeight="1">
      <c r="A682" s="366"/>
      <c r="B682" s="565" t="s">
        <v>0</v>
      </c>
      <c r="C682" s="961"/>
      <c r="D682" s="922"/>
      <c r="E682" s="1609"/>
      <c r="F682" s="1609"/>
      <c r="G682" s="1609"/>
      <c r="H682" s="886"/>
      <c r="I682" s="886"/>
      <c r="J682" s="886"/>
      <c r="K682" s="886"/>
      <c r="L682" s="886"/>
      <c r="M682" s="63"/>
      <c r="N682" s="64"/>
      <c r="O682" s="64"/>
      <c r="P682" s="64"/>
      <c r="Q682" s="341"/>
      <c r="R682" s="553"/>
    </row>
    <row r="683" spans="1:244" s="555" customFormat="1" ht="6.75" customHeight="1">
      <c r="A683" s="558"/>
      <c r="B683" s="565"/>
      <c r="C683" s="860"/>
      <c r="D683" s="905"/>
      <c r="E683" s="905"/>
      <c r="F683" s="907"/>
      <c r="G683" s="907"/>
      <c r="H683" s="907"/>
      <c r="I683" s="907"/>
      <c r="J683" s="907"/>
      <c r="K683" s="907"/>
      <c r="L683" s="907"/>
      <c r="M683" s="31"/>
      <c r="N683" s="31"/>
      <c r="O683" s="159"/>
      <c r="P683" s="159"/>
      <c r="Q683" s="366"/>
      <c r="R683" s="553"/>
    </row>
    <row r="684" spans="1:244" s="33" customFormat="1" ht="19.5" customHeight="1">
      <c r="A684" s="366"/>
      <c r="B684" s="1787" t="s">
        <v>93</v>
      </c>
      <c r="C684" s="1788"/>
      <c r="D684" s="1381" t="str">
        <f>IF(SUM(O688:O730,O737:O784,O791:O839,O846:O893)=0,"",SUM(O688:O730,O737:O784,O791:O839,O846:O893))</f>
        <v/>
      </c>
      <c r="E684" s="1381"/>
      <c r="F684" s="1381"/>
      <c r="G684" s="851"/>
      <c r="H684" s="851"/>
      <c r="I684" s="923"/>
      <c r="J684" s="851"/>
      <c r="K684" s="851"/>
      <c r="L684" s="851"/>
      <c r="M684" s="316"/>
      <c r="N684" s="316"/>
      <c r="O684" s="316"/>
      <c r="P684" s="316"/>
      <c r="Q684" s="341"/>
      <c r="R684" s="553"/>
    </row>
    <row r="685" spans="1:244" s="36" customFormat="1" ht="6" customHeight="1">
      <c r="A685" s="385"/>
      <c r="B685" s="53"/>
      <c r="C685" s="863"/>
      <c r="D685" s="867"/>
      <c r="E685" s="863"/>
      <c r="F685" s="864"/>
      <c r="G685" s="864"/>
      <c r="H685" s="864"/>
      <c r="I685" s="864"/>
      <c r="J685" s="864"/>
      <c r="K685" s="864"/>
      <c r="L685" s="864"/>
      <c r="M685" s="83"/>
      <c r="N685" s="84"/>
      <c r="O685" s="84"/>
      <c r="P685" s="316"/>
      <c r="Q685" s="347"/>
      <c r="R685" s="553"/>
      <c r="S685" s="35"/>
      <c r="T685" s="35"/>
      <c r="U685" s="35"/>
      <c r="V685" s="35"/>
      <c r="W685" s="35"/>
      <c r="X685" s="35"/>
      <c r="Y685" s="35"/>
    </row>
    <row r="686" spans="1:244" s="38" customFormat="1" ht="15.75" customHeight="1">
      <c r="A686" s="370"/>
      <c r="B686" s="1633" t="s">
        <v>1</v>
      </c>
      <c r="C686" s="1778"/>
      <c r="D686" s="1644" t="s">
        <v>7</v>
      </c>
      <c r="E686" s="1730" t="s">
        <v>8</v>
      </c>
      <c r="F686" s="1782"/>
      <c r="G686" s="1782"/>
      <c r="H686" s="1782"/>
      <c r="I686" s="1782"/>
      <c r="J686" s="1782"/>
      <c r="K686" s="1782"/>
      <c r="L686" s="1782"/>
      <c r="M686" s="1782"/>
      <c r="N686" s="1644" t="s">
        <v>3</v>
      </c>
      <c r="O686" s="1785" t="s">
        <v>4</v>
      </c>
      <c r="P686" s="1644" t="s">
        <v>2</v>
      </c>
      <c r="Q686" s="387"/>
      <c r="R686" s="553"/>
      <c r="S686" s="37"/>
      <c r="T686" s="37"/>
      <c r="U686" s="37"/>
      <c r="V686" s="37"/>
      <c r="W686" s="37"/>
      <c r="X686" s="37"/>
      <c r="Y686" s="37"/>
    </row>
    <row r="687" spans="1:244" s="38" customFormat="1" ht="14.25" customHeight="1">
      <c r="A687" s="370"/>
      <c r="B687" s="1779"/>
      <c r="C687" s="1780"/>
      <c r="D687" s="1781"/>
      <c r="E687" s="1783"/>
      <c r="F687" s="1784"/>
      <c r="G687" s="1784"/>
      <c r="H687" s="1784"/>
      <c r="I687" s="1784"/>
      <c r="J687" s="1784"/>
      <c r="K687" s="1784"/>
      <c r="L687" s="1784"/>
      <c r="M687" s="1784"/>
      <c r="N687" s="1781"/>
      <c r="O687" s="1786"/>
      <c r="P687" s="1781"/>
      <c r="Q687" s="388"/>
      <c r="R687" s="553"/>
      <c r="S687" s="37"/>
      <c r="T687" s="37"/>
      <c r="U687" s="37"/>
      <c r="V687" s="37"/>
      <c r="W687" s="37"/>
      <c r="X687" s="37"/>
      <c r="Y687" s="37"/>
    </row>
    <row r="688" spans="1:244" ht="24" customHeight="1">
      <c r="A688" s="216"/>
      <c r="B688" s="1774"/>
      <c r="C688" s="1777"/>
      <c r="D688" s="865"/>
      <c r="E688" s="1565"/>
      <c r="F688" s="1566"/>
      <c r="G688" s="1566"/>
      <c r="H688" s="1566"/>
      <c r="I688" s="1566"/>
      <c r="J688" s="1566"/>
      <c r="K688" s="1566"/>
      <c r="L688" s="1566"/>
      <c r="M688" s="1776"/>
      <c r="N688" s="301"/>
      <c r="O688" s="177" t="str">
        <f t="shared" ref="O688:O730" si="12">IF(N688*D688=0,"",N688*D688)</f>
        <v/>
      </c>
      <c r="P688" s="99"/>
      <c r="Q688" s="389"/>
      <c r="R688" s="553"/>
      <c r="S688" s="33"/>
      <c r="T688" s="33"/>
      <c r="U688" s="33"/>
      <c r="V688" s="33"/>
      <c r="W688" s="33"/>
      <c r="X688" s="33"/>
      <c r="Y688" s="33"/>
      <c r="II688" s="40"/>
      <c r="IJ688" s="41"/>
    </row>
    <row r="689" spans="1:244" ht="24" customHeight="1">
      <c r="A689" s="216"/>
      <c r="B689" s="1774"/>
      <c r="C689" s="1777"/>
      <c r="D689" s="865"/>
      <c r="E689" s="1565"/>
      <c r="F689" s="1566"/>
      <c r="G689" s="1566"/>
      <c r="H689" s="1566"/>
      <c r="I689" s="1566"/>
      <c r="J689" s="1566"/>
      <c r="K689" s="1566"/>
      <c r="L689" s="1566"/>
      <c r="M689" s="1776"/>
      <c r="N689" s="301"/>
      <c r="O689" s="177" t="str">
        <f t="shared" si="12"/>
        <v/>
      </c>
      <c r="P689" s="99"/>
      <c r="Q689" s="389"/>
      <c r="R689" s="553"/>
      <c r="S689" s="33"/>
      <c r="T689" s="33"/>
      <c r="U689" s="33"/>
      <c r="V689" s="33"/>
      <c r="W689" s="33"/>
      <c r="X689" s="33"/>
      <c r="Y689" s="33"/>
      <c r="II689" s="40"/>
      <c r="IJ689" s="41"/>
    </row>
    <row r="690" spans="1:244" ht="24" customHeight="1">
      <c r="A690" s="216"/>
      <c r="B690" s="1774"/>
      <c r="C690" s="1777"/>
      <c r="D690" s="865"/>
      <c r="E690" s="1565"/>
      <c r="F690" s="1566"/>
      <c r="G690" s="1566"/>
      <c r="H690" s="1566"/>
      <c r="I690" s="1566"/>
      <c r="J690" s="1566"/>
      <c r="K690" s="1566"/>
      <c r="L690" s="1566"/>
      <c r="M690" s="1776"/>
      <c r="N690" s="301"/>
      <c r="O690" s="177" t="str">
        <f t="shared" si="12"/>
        <v/>
      </c>
      <c r="P690" s="99"/>
      <c r="Q690" s="389"/>
      <c r="R690" s="33"/>
      <c r="S690" s="33"/>
      <c r="T690" s="33"/>
      <c r="U690" s="33"/>
      <c r="V690" s="33"/>
      <c r="W690" s="33"/>
      <c r="X690" s="33"/>
      <c r="Y690" s="33"/>
    </row>
    <row r="691" spans="1:244" ht="24" customHeight="1">
      <c r="A691" s="216"/>
      <c r="B691" s="1774"/>
      <c r="C691" s="1777"/>
      <c r="D691" s="865"/>
      <c r="E691" s="1565"/>
      <c r="F691" s="1566"/>
      <c r="G691" s="1566"/>
      <c r="H691" s="1566"/>
      <c r="I691" s="1566"/>
      <c r="J691" s="1566"/>
      <c r="K691" s="1566"/>
      <c r="L691" s="1566"/>
      <c r="M691" s="1776"/>
      <c r="N691" s="301"/>
      <c r="O691" s="177" t="str">
        <f t="shared" si="12"/>
        <v/>
      </c>
      <c r="P691" s="99"/>
      <c r="Q691" s="389"/>
      <c r="R691" s="33"/>
      <c r="S691" s="33"/>
      <c r="T691" s="33"/>
      <c r="U691" s="33"/>
      <c r="V691" s="33"/>
      <c r="W691" s="33"/>
      <c r="X691" s="33"/>
      <c r="Y691" s="33"/>
    </row>
    <row r="692" spans="1:244" ht="24" customHeight="1">
      <c r="A692" s="216"/>
      <c r="B692" s="1774"/>
      <c r="C692" s="1777"/>
      <c r="D692" s="865"/>
      <c r="E692" s="1565"/>
      <c r="F692" s="1566"/>
      <c r="G692" s="1566"/>
      <c r="H692" s="1566"/>
      <c r="I692" s="1566"/>
      <c r="J692" s="1566"/>
      <c r="K692" s="1566"/>
      <c r="L692" s="1566"/>
      <c r="M692" s="1776"/>
      <c r="N692" s="301"/>
      <c r="O692" s="177" t="str">
        <f t="shared" si="12"/>
        <v/>
      </c>
      <c r="P692" s="99"/>
      <c r="Q692" s="389"/>
      <c r="R692" s="33"/>
      <c r="S692" s="33"/>
      <c r="T692" s="33"/>
      <c r="U692" s="33"/>
      <c r="V692" s="33"/>
      <c r="W692" s="33"/>
      <c r="X692" s="33"/>
      <c r="Y692" s="33"/>
    </row>
    <row r="693" spans="1:244" ht="24" customHeight="1">
      <c r="A693" s="216"/>
      <c r="B693" s="1774"/>
      <c r="C693" s="1777"/>
      <c r="D693" s="865"/>
      <c r="E693" s="1565"/>
      <c r="F693" s="1566"/>
      <c r="G693" s="1566"/>
      <c r="H693" s="1566"/>
      <c r="I693" s="1566"/>
      <c r="J693" s="1566"/>
      <c r="K693" s="1566"/>
      <c r="L693" s="1566"/>
      <c r="M693" s="1776"/>
      <c r="N693" s="301"/>
      <c r="O693" s="177" t="str">
        <f t="shared" si="12"/>
        <v/>
      </c>
      <c r="P693" s="99"/>
      <c r="Q693" s="389"/>
      <c r="R693" s="33"/>
      <c r="S693" s="33"/>
      <c r="T693" s="33"/>
      <c r="U693" s="33"/>
      <c r="V693" s="33"/>
      <c r="W693" s="33"/>
      <c r="X693" s="33"/>
      <c r="Y693" s="33"/>
    </row>
    <row r="694" spans="1:244" ht="24" customHeight="1">
      <c r="A694" s="216"/>
      <c r="B694" s="1774"/>
      <c r="C694" s="1777"/>
      <c r="D694" s="865"/>
      <c r="E694" s="1565"/>
      <c r="F694" s="1566"/>
      <c r="G694" s="1566"/>
      <c r="H694" s="1566"/>
      <c r="I694" s="1566"/>
      <c r="J694" s="1566"/>
      <c r="K694" s="1566"/>
      <c r="L694" s="1566"/>
      <c r="M694" s="1776"/>
      <c r="N694" s="301"/>
      <c r="O694" s="177" t="str">
        <f t="shared" si="12"/>
        <v/>
      </c>
      <c r="P694" s="99"/>
      <c r="Q694" s="389"/>
      <c r="R694" s="33"/>
      <c r="S694" s="33"/>
      <c r="T694" s="33"/>
      <c r="U694" s="33"/>
      <c r="V694" s="33"/>
      <c r="W694" s="33"/>
      <c r="X694" s="33"/>
      <c r="Y694" s="33"/>
    </row>
    <row r="695" spans="1:244" ht="24" customHeight="1">
      <c r="A695" s="216"/>
      <c r="B695" s="1774"/>
      <c r="C695" s="1777"/>
      <c r="D695" s="865"/>
      <c r="E695" s="1565"/>
      <c r="F695" s="1566"/>
      <c r="G695" s="1566"/>
      <c r="H695" s="1566"/>
      <c r="I695" s="1566"/>
      <c r="J695" s="1566"/>
      <c r="K695" s="1566"/>
      <c r="L695" s="1566"/>
      <c r="M695" s="1776"/>
      <c r="N695" s="301"/>
      <c r="O695" s="177" t="str">
        <f t="shared" si="12"/>
        <v/>
      </c>
      <c r="P695" s="99"/>
      <c r="Q695" s="389"/>
      <c r="R695" s="33"/>
      <c r="S695" s="33"/>
      <c r="T695" s="33"/>
      <c r="U695" s="33"/>
      <c r="V695" s="33"/>
      <c r="W695" s="33"/>
      <c r="X695" s="33"/>
      <c r="Y695" s="33"/>
    </row>
    <row r="696" spans="1:244" ht="24" customHeight="1">
      <c r="A696" s="216"/>
      <c r="B696" s="1774"/>
      <c r="C696" s="1777"/>
      <c r="D696" s="865"/>
      <c r="E696" s="1565"/>
      <c r="F696" s="1566"/>
      <c r="G696" s="1566"/>
      <c r="H696" s="1566"/>
      <c r="I696" s="1566"/>
      <c r="J696" s="1566"/>
      <c r="K696" s="1566"/>
      <c r="L696" s="1566"/>
      <c r="M696" s="1776"/>
      <c r="N696" s="301"/>
      <c r="O696" s="177" t="str">
        <f t="shared" si="12"/>
        <v/>
      </c>
      <c r="P696" s="99"/>
      <c r="Q696" s="389"/>
      <c r="R696" s="33"/>
      <c r="S696" s="33"/>
      <c r="T696" s="33"/>
      <c r="U696" s="33"/>
      <c r="V696" s="33"/>
      <c r="W696" s="33"/>
      <c r="X696" s="33"/>
      <c r="Y696" s="33"/>
      <c r="II696" s="41"/>
      <c r="IJ696" s="41"/>
    </row>
    <row r="697" spans="1:244" ht="24" customHeight="1">
      <c r="A697" s="216"/>
      <c r="B697" s="1774"/>
      <c r="C697" s="1777"/>
      <c r="D697" s="865"/>
      <c r="E697" s="1565"/>
      <c r="F697" s="1566"/>
      <c r="G697" s="1566"/>
      <c r="H697" s="1566"/>
      <c r="I697" s="1566"/>
      <c r="J697" s="1566"/>
      <c r="K697" s="1566"/>
      <c r="L697" s="1566"/>
      <c r="M697" s="1776"/>
      <c r="N697" s="301"/>
      <c r="O697" s="177" t="str">
        <f t="shared" si="12"/>
        <v/>
      </c>
      <c r="P697" s="99"/>
      <c r="Q697" s="389"/>
      <c r="R697" s="33"/>
      <c r="S697" s="33"/>
      <c r="T697" s="33"/>
      <c r="U697" s="33"/>
      <c r="V697" s="33"/>
      <c r="W697" s="33"/>
      <c r="X697" s="33"/>
      <c r="Y697" s="33"/>
    </row>
    <row r="698" spans="1:244" ht="24" customHeight="1">
      <c r="A698" s="216"/>
      <c r="B698" s="1774"/>
      <c r="C698" s="1777"/>
      <c r="D698" s="865"/>
      <c r="E698" s="1565"/>
      <c r="F698" s="1566"/>
      <c r="G698" s="1566"/>
      <c r="H698" s="1566"/>
      <c r="I698" s="1566"/>
      <c r="J698" s="1566"/>
      <c r="K698" s="1566"/>
      <c r="L698" s="1566"/>
      <c r="M698" s="1776"/>
      <c r="N698" s="301"/>
      <c r="O698" s="177" t="str">
        <f t="shared" si="12"/>
        <v/>
      </c>
      <c r="P698" s="99"/>
      <c r="Q698" s="389"/>
      <c r="R698" s="33"/>
      <c r="S698" s="33"/>
      <c r="T698" s="33"/>
      <c r="U698" s="33"/>
      <c r="V698" s="33"/>
      <c r="W698" s="33"/>
      <c r="X698" s="33"/>
      <c r="Y698" s="33"/>
    </row>
    <row r="699" spans="1:244" ht="24" customHeight="1">
      <c r="A699" s="216"/>
      <c r="B699" s="1774"/>
      <c r="C699" s="1777"/>
      <c r="D699" s="865"/>
      <c r="E699" s="1565"/>
      <c r="F699" s="1566"/>
      <c r="G699" s="1566"/>
      <c r="H699" s="1566"/>
      <c r="I699" s="1566"/>
      <c r="J699" s="1566"/>
      <c r="K699" s="1566"/>
      <c r="L699" s="1566"/>
      <c r="M699" s="1776"/>
      <c r="N699" s="301"/>
      <c r="O699" s="177" t="str">
        <f t="shared" si="12"/>
        <v/>
      </c>
      <c r="P699" s="99"/>
      <c r="Q699" s="389"/>
      <c r="R699" s="33"/>
      <c r="S699" s="33"/>
      <c r="T699" s="33"/>
      <c r="U699" s="33"/>
      <c r="V699" s="33"/>
      <c r="W699" s="33"/>
      <c r="X699" s="33"/>
      <c r="Y699" s="33"/>
      <c r="II699" s="41"/>
      <c r="IJ699" s="41"/>
    </row>
    <row r="700" spans="1:244" ht="24" customHeight="1">
      <c r="A700" s="216"/>
      <c r="B700" s="1774"/>
      <c r="C700" s="1777"/>
      <c r="D700" s="865"/>
      <c r="E700" s="1565"/>
      <c r="F700" s="1566"/>
      <c r="G700" s="1566"/>
      <c r="H700" s="1566"/>
      <c r="I700" s="1566"/>
      <c r="J700" s="1566"/>
      <c r="K700" s="1566"/>
      <c r="L700" s="1566"/>
      <c r="M700" s="1776"/>
      <c r="N700" s="301"/>
      <c r="O700" s="177" t="str">
        <f t="shared" si="12"/>
        <v/>
      </c>
      <c r="P700" s="99"/>
      <c r="Q700" s="389"/>
      <c r="R700" s="33"/>
      <c r="S700" s="33"/>
      <c r="T700" s="33"/>
      <c r="U700" s="33"/>
      <c r="V700" s="33"/>
      <c r="W700" s="33"/>
      <c r="X700" s="33"/>
      <c r="Y700" s="33"/>
    </row>
    <row r="701" spans="1:244" ht="24" customHeight="1">
      <c r="A701" s="216"/>
      <c r="B701" s="1774"/>
      <c r="C701" s="1777"/>
      <c r="D701" s="865"/>
      <c r="E701" s="1565"/>
      <c r="F701" s="1566"/>
      <c r="G701" s="1566"/>
      <c r="H701" s="1566"/>
      <c r="I701" s="1566"/>
      <c r="J701" s="1566"/>
      <c r="K701" s="1566"/>
      <c r="L701" s="1566"/>
      <c r="M701" s="1776"/>
      <c r="N701" s="301"/>
      <c r="O701" s="177" t="str">
        <f t="shared" si="12"/>
        <v/>
      </c>
      <c r="P701" s="99"/>
      <c r="Q701" s="389"/>
      <c r="R701" s="33"/>
      <c r="S701" s="33"/>
      <c r="T701" s="33"/>
      <c r="U701" s="33"/>
      <c r="V701" s="33"/>
      <c r="W701" s="33"/>
      <c r="X701" s="33"/>
      <c r="Y701" s="33"/>
    </row>
    <row r="702" spans="1:244" ht="24" customHeight="1">
      <c r="A702" s="216"/>
      <c r="B702" s="1774"/>
      <c r="C702" s="1777"/>
      <c r="D702" s="865"/>
      <c r="E702" s="1565"/>
      <c r="F702" s="1566"/>
      <c r="G702" s="1566"/>
      <c r="H702" s="1566"/>
      <c r="I702" s="1566"/>
      <c r="J702" s="1566"/>
      <c r="K702" s="1566"/>
      <c r="L702" s="1566"/>
      <c r="M702" s="1776"/>
      <c r="N702" s="301"/>
      <c r="O702" s="177" t="str">
        <f t="shared" si="12"/>
        <v/>
      </c>
      <c r="P702" s="99"/>
      <c r="Q702" s="389"/>
      <c r="R702" s="33"/>
      <c r="S702" s="33"/>
      <c r="T702" s="33"/>
      <c r="U702" s="33"/>
      <c r="V702" s="33"/>
      <c r="W702" s="33"/>
      <c r="X702" s="33"/>
      <c r="Y702" s="33"/>
    </row>
    <row r="703" spans="1:244" ht="24" customHeight="1">
      <c r="A703" s="216"/>
      <c r="B703" s="1774"/>
      <c r="C703" s="1777"/>
      <c r="D703" s="865"/>
      <c r="E703" s="1565"/>
      <c r="F703" s="1566"/>
      <c r="G703" s="1566"/>
      <c r="H703" s="1566"/>
      <c r="I703" s="1566"/>
      <c r="J703" s="1566"/>
      <c r="K703" s="1566"/>
      <c r="L703" s="1566"/>
      <c r="M703" s="1776"/>
      <c r="N703" s="301"/>
      <c r="O703" s="177" t="str">
        <f t="shared" si="12"/>
        <v/>
      </c>
      <c r="P703" s="99"/>
      <c r="Q703" s="389"/>
      <c r="R703" s="33"/>
      <c r="S703" s="33"/>
      <c r="T703" s="33"/>
      <c r="U703" s="33"/>
      <c r="V703" s="33"/>
      <c r="W703" s="33"/>
      <c r="X703" s="33"/>
      <c r="Y703" s="33"/>
    </row>
    <row r="704" spans="1:244" ht="24" customHeight="1">
      <c r="A704" s="216"/>
      <c r="B704" s="1774"/>
      <c r="C704" s="1777"/>
      <c r="D704" s="865"/>
      <c r="E704" s="1565"/>
      <c r="F704" s="1566"/>
      <c r="G704" s="1566"/>
      <c r="H704" s="1566"/>
      <c r="I704" s="1566"/>
      <c r="J704" s="1566"/>
      <c r="K704" s="1566"/>
      <c r="L704" s="1566"/>
      <c r="M704" s="1776"/>
      <c r="N704" s="301"/>
      <c r="O704" s="177" t="str">
        <f t="shared" si="12"/>
        <v/>
      </c>
      <c r="P704" s="99"/>
      <c r="Q704" s="389"/>
      <c r="R704" s="33"/>
      <c r="S704" s="33"/>
      <c r="T704" s="33"/>
      <c r="U704" s="33"/>
      <c r="V704" s="33"/>
      <c r="W704" s="33"/>
      <c r="X704" s="33"/>
      <c r="Y704" s="33"/>
    </row>
    <row r="705" spans="1:244" ht="24" customHeight="1">
      <c r="A705" s="216"/>
      <c r="B705" s="1774"/>
      <c r="C705" s="1777"/>
      <c r="D705" s="865"/>
      <c r="E705" s="1565"/>
      <c r="F705" s="1566"/>
      <c r="G705" s="1566"/>
      <c r="H705" s="1566"/>
      <c r="I705" s="1566"/>
      <c r="J705" s="1566"/>
      <c r="K705" s="1566"/>
      <c r="L705" s="1566"/>
      <c r="M705" s="1776"/>
      <c r="N705" s="301"/>
      <c r="O705" s="177" t="str">
        <f t="shared" si="12"/>
        <v/>
      </c>
      <c r="P705" s="99"/>
      <c r="Q705" s="389"/>
      <c r="R705" s="33"/>
      <c r="S705" s="33"/>
      <c r="T705" s="33"/>
      <c r="U705" s="33"/>
      <c r="V705" s="33"/>
      <c r="W705" s="33"/>
      <c r="X705" s="33"/>
      <c r="Y705" s="33"/>
    </row>
    <row r="706" spans="1:244" ht="24" customHeight="1">
      <c r="A706" s="216"/>
      <c r="B706" s="1774"/>
      <c r="C706" s="1777"/>
      <c r="D706" s="865"/>
      <c r="E706" s="1565"/>
      <c r="F706" s="1566"/>
      <c r="G706" s="1566"/>
      <c r="H706" s="1566"/>
      <c r="I706" s="1566"/>
      <c r="J706" s="1566"/>
      <c r="K706" s="1566"/>
      <c r="L706" s="1566"/>
      <c r="M706" s="1776"/>
      <c r="N706" s="301"/>
      <c r="O706" s="177" t="str">
        <f t="shared" si="12"/>
        <v/>
      </c>
      <c r="P706" s="99"/>
      <c r="Q706" s="389"/>
      <c r="R706" s="33"/>
      <c r="S706" s="33"/>
      <c r="T706" s="33"/>
      <c r="U706" s="33"/>
      <c r="V706" s="33"/>
      <c r="W706" s="33"/>
      <c r="X706" s="33"/>
      <c r="Y706" s="33"/>
    </row>
    <row r="707" spans="1:244" ht="24" customHeight="1">
      <c r="A707" s="216"/>
      <c r="B707" s="1774"/>
      <c r="C707" s="1777"/>
      <c r="D707" s="865"/>
      <c r="E707" s="1565"/>
      <c r="F707" s="1566"/>
      <c r="G707" s="1566"/>
      <c r="H707" s="1566"/>
      <c r="I707" s="1566"/>
      <c r="J707" s="1566"/>
      <c r="K707" s="1566"/>
      <c r="L707" s="1566"/>
      <c r="M707" s="1776"/>
      <c r="N707" s="301"/>
      <c r="O707" s="177" t="str">
        <f t="shared" si="12"/>
        <v/>
      </c>
      <c r="P707" s="99"/>
      <c r="Q707" s="389"/>
      <c r="R707" s="33"/>
      <c r="S707" s="33"/>
      <c r="T707" s="33"/>
      <c r="U707" s="33"/>
      <c r="V707" s="33"/>
      <c r="W707" s="33"/>
      <c r="X707" s="33"/>
      <c r="Y707" s="33"/>
    </row>
    <row r="708" spans="1:244" ht="24" customHeight="1">
      <c r="A708" s="216"/>
      <c r="B708" s="1774"/>
      <c r="C708" s="1777"/>
      <c r="D708" s="865"/>
      <c r="E708" s="1565"/>
      <c r="F708" s="1566"/>
      <c r="G708" s="1566"/>
      <c r="H708" s="1566"/>
      <c r="I708" s="1566"/>
      <c r="J708" s="1566"/>
      <c r="K708" s="1566"/>
      <c r="L708" s="1566"/>
      <c r="M708" s="1776"/>
      <c r="N708" s="301"/>
      <c r="O708" s="177" t="str">
        <f t="shared" si="12"/>
        <v/>
      </c>
      <c r="P708" s="99"/>
      <c r="Q708" s="389"/>
      <c r="R708" s="33"/>
      <c r="S708" s="33"/>
      <c r="T708" s="33"/>
      <c r="U708" s="33"/>
      <c r="V708" s="33"/>
      <c r="W708" s="33"/>
      <c r="X708" s="33"/>
      <c r="Y708" s="33"/>
    </row>
    <row r="709" spans="1:244" ht="24" customHeight="1">
      <c r="A709" s="216"/>
      <c r="B709" s="1774"/>
      <c r="C709" s="1777"/>
      <c r="D709" s="865"/>
      <c r="E709" s="1565"/>
      <c r="F709" s="1566"/>
      <c r="G709" s="1566"/>
      <c r="H709" s="1566"/>
      <c r="I709" s="1566"/>
      <c r="J709" s="1566"/>
      <c r="K709" s="1566"/>
      <c r="L709" s="1566"/>
      <c r="M709" s="1776"/>
      <c r="N709" s="301"/>
      <c r="O709" s="177" t="str">
        <f t="shared" si="12"/>
        <v/>
      </c>
      <c r="P709" s="99"/>
      <c r="Q709" s="389"/>
      <c r="R709" s="33"/>
      <c r="S709" s="33"/>
      <c r="T709" s="33"/>
      <c r="U709" s="33"/>
      <c r="V709" s="33"/>
      <c r="W709" s="33"/>
      <c r="X709" s="33"/>
      <c r="Y709" s="33"/>
      <c r="II709" s="40"/>
      <c r="IJ709" s="41"/>
    </row>
    <row r="710" spans="1:244" ht="24" customHeight="1">
      <c r="A710" s="216"/>
      <c r="B710" s="1774"/>
      <c r="C710" s="1775"/>
      <c r="D710" s="90"/>
      <c r="E710" s="1789"/>
      <c r="F710" s="1776"/>
      <c r="G710" s="1776"/>
      <c r="H710" s="1776"/>
      <c r="I710" s="1776"/>
      <c r="J710" s="1776"/>
      <c r="K710" s="1776"/>
      <c r="L710" s="1776"/>
      <c r="M710" s="1776"/>
      <c r="N710" s="301"/>
      <c r="O710" s="177" t="str">
        <f t="shared" si="12"/>
        <v/>
      </c>
      <c r="P710" s="99"/>
      <c r="Q710" s="389"/>
      <c r="R710" s="33"/>
      <c r="S710" s="33"/>
      <c r="T710" s="33"/>
      <c r="U710" s="33"/>
      <c r="V710" s="33"/>
      <c r="W710" s="33"/>
      <c r="X710" s="33"/>
      <c r="Y710" s="33"/>
      <c r="II710" s="40"/>
      <c r="IJ710" s="41"/>
    </row>
    <row r="711" spans="1:244" ht="24" customHeight="1">
      <c r="A711" s="216"/>
      <c r="B711" s="1774"/>
      <c r="C711" s="1775"/>
      <c r="D711" s="90"/>
      <c r="E711" s="1789"/>
      <c r="F711" s="1776"/>
      <c r="G711" s="1776"/>
      <c r="H711" s="1776"/>
      <c r="I711" s="1776"/>
      <c r="J711" s="1776"/>
      <c r="K711" s="1776"/>
      <c r="L711" s="1776"/>
      <c r="M711" s="1776"/>
      <c r="N711" s="301"/>
      <c r="O711" s="177" t="str">
        <f t="shared" si="12"/>
        <v/>
      </c>
      <c r="P711" s="99"/>
      <c r="Q711" s="389"/>
      <c r="R711" s="33"/>
      <c r="S711" s="33"/>
      <c r="T711" s="33"/>
      <c r="U711" s="33"/>
      <c r="V711" s="33"/>
      <c r="W711" s="33"/>
      <c r="X711" s="33"/>
      <c r="Y711" s="33"/>
    </row>
    <row r="712" spans="1:244" ht="24" customHeight="1">
      <c r="A712" s="216"/>
      <c r="B712" s="1774"/>
      <c r="C712" s="1775"/>
      <c r="D712" s="90"/>
      <c r="E712" s="1789"/>
      <c r="F712" s="1776"/>
      <c r="G712" s="1776"/>
      <c r="H712" s="1776"/>
      <c r="I712" s="1776"/>
      <c r="J712" s="1776"/>
      <c r="K712" s="1776"/>
      <c r="L712" s="1776"/>
      <c r="M712" s="1776"/>
      <c r="N712" s="301"/>
      <c r="O712" s="177" t="str">
        <f t="shared" si="12"/>
        <v/>
      </c>
      <c r="P712" s="99"/>
      <c r="Q712" s="389"/>
      <c r="R712" s="33"/>
      <c r="S712" s="33"/>
      <c r="T712" s="33"/>
      <c r="U712" s="33"/>
      <c r="V712" s="33"/>
      <c r="W712" s="33"/>
      <c r="X712" s="33"/>
      <c r="Y712" s="33"/>
    </row>
    <row r="713" spans="1:244" ht="24" customHeight="1">
      <c r="A713" s="216"/>
      <c r="B713" s="1774"/>
      <c r="C713" s="1775"/>
      <c r="D713" s="90"/>
      <c r="E713" s="1789"/>
      <c r="F713" s="1776"/>
      <c r="G713" s="1776"/>
      <c r="H713" s="1776"/>
      <c r="I713" s="1776"/>
      <c r="J713" s="1776"/>
      <c r="K713" s="1776"/>
      <c r="L713" s="1776"/>
      <c r="M713" s="1776"/>
      <c r="N713" s="301"/>
      <c r="O713" s="177" t="str">
        <f t="shared" si="12"/>
        <v/>
      </c>
      <c r="P713" s="99"/>
      <c r="Q713" s="389"/>
      <c r="R713" s="33"/>
      <c r="S713" s="33"/>
      <c r="T713" s="33"/>
      <c r="U713" s="33"/>
      <c r="V713" s="33"/>
      <c r="W713" s="33"/>
      <c r="X713" s="33"/>
      <c r="Y713" s="33"/>
    </row>
    <row r="714" spans="1:244" ht="24" customHeight="1">
      <c r="A714" s="216"/>
      <c r="B714" s="1774"/>
      <c r="C714" s="1775"/>
      <c r="D714" s="90"/>
      <c r="E714" s="1789"/>
      <c r="F714" s="1776"/>
      <c r="G714" s="1776"/>
      <c r="H714" s="1776"/>
      <c r="I714" s="1776"/>
      <c r="J714" s="1776"/>
      <c r="K714" s="1776"/>
      <c r="L714" s="1776"/>
      <c r="M714" s="1776"/>
      <c r="N714" s="301"/>
      <c r="O714" s="177" t="str">
        <f t="shared" si="12"/>
        <v/>
      </c>
      <c r="P714" s="99"/>
      <c r="Q714" s="389"/>
      <c r="R714" s="33"/>
      <c r="S714" s="33"/>
      <c r="T714" s="33"/>
      <c r="U714" s="33"/>
      <c r="V714" s="33"/>
      <c r="W714" s="33"/>
      <c r="X714" s="33"/>
      <c r="Y714" s="33"/>
    </row>
    <row r="715" spans="1:244" ht="24" customHeight="1">
      <c r="A715" s="216"/>
      <c r="B715" s="1774"/>
      <c r="C715" s="1775"/>
      <c r="D715" s="90"/>
      <c r="E715" s="1789"/>
      <c r="F715" s="1776"/>
      <c r="G715" s="1776"/>
      <c r="H715" s="1776"/>
      <c r="I715" s="1776"/>
      <c r="J715" s="1776"/>
      <c r="K715" s="1776"/>
      <c r="L715" s="1776"/>
      <c r="M715" s="1776"/>
      <c r="N715" s="301"/>
      <c r="O715" s="177" t="str">
        <f t="shared" si="12"/>
        <v/>
      </c>
      <c r="P715" s="99"/>
      <c r="Q715" s="389"/>
      <c r="R715" s="33"/>
      <c r="S715" s="33"/>
      <c r="T715" s="33"/>
      <c r="U715" s="33"/>
      <c r="V715" s="33"/>
      <c r="W715" s="33"/>
      <c r="X715" s="33"/>
      <c r="Y715" s="33"/>
    </row>
    <row r="716" spans="1:244" ht="24" customHeight="1">
      <c r="A716" s="216"/>
      <c r="B716" s="1774"/>
      <c r="C716" s="1775"/>
      <c r="D716" s="90"/>
      <c r="E716" s="1789"/>
      <c r="F716" s="1776"/>
      <c r="G716" s="1776"/>
      <c r="H716" s="1776"/>
      <c r="I716" s="1776"/>
      <c r="J716" s="1776"/>
      <c r="K716" s="1776"/>
      <c r="L716" s="1776"/>
      <c r="M716" s="1776"/>
      <c r="N716" s="301"/>
      <c r="O716" s="177" t="str">
        <f t="shared" si="12"/>
        <v/>
      </c>
      <c r="P716" s="99"/>
      <c r="Q716" s="389"/>
      <c r="R716" s="33"/>
      <c r="S716" s="33"/>
      <c r="T716" s="33"/>
      <c r="U716" s="33"/>
      <c r="V716" s="33"/>
      <c r="W716" s="33"/>
      <c r="X716" s="33"/>
      <c r="Y716" s="33"/>
    </row>
    <row r="717" spans="1:244" ht="24" customHeight="1">
      <c r="A717" s="216"/>
      <c r="B717" s="1774"/>
      <c r="C717" s="1777"/>
      <c r="D717" s="865"/>
      <c r="E717" s="1565"/>
      <c r="F717" s="1566"/>
      <c r="G717" s="1566"/>
      <c r="H717" s="1566"/>
      <c r="I717" s="1566"/>
      <c r="J717" s="1566"/>
      <c r="K717" s="1566"/>
      <c r="L717" s="1566"/>
      <c r="M717" s="1776"/>
      <c r="N717" s="301"/>
      <c r="O717" s="177" t="str">
        <f t="shared" si="12"/>
        <v/>
      </c>
      <c r="P717" s="99"/>
      <c r="Q717" s="389"/>
      <c r="R717" s="33"/>
      <c r="S717" s="33"/>
      <c r="T717" s="33"/>
      <c r="U717" s="33"/>
      <c r="V717" s="33"/>
      <c r="W717" s="33"/>
      <c r="X717" s="33"/>
      <c r="Y717" s="33"/>
      <c r="II717" s="41"/>
      <c r="IJ717" s="41"/>
    </row>
    <row r="718" spans="1:244" ht="24" customHeight="1">
      <c r="A718" s="216"/>
      <c r="B718" s="1774"/>
      <c r="C718" s="1777"/>
      <c r="D718" s="865"/>
      <c r="E718" s="1565"/>
      <c r="F718" s="1566"/>
      <c r="G718" s="1566"/>
      <c r="H718" s="1566"/>
      <c r="I718" s="1566"/>
      <c r="J718" s="1566"/>
      <c r="K718" s="1566"/>
      <c r="L718" s="1566"/>
      <c r="M718" s="1776"/>
      <c r="N718" s="301"/>
      <c r="O718" s="177" t="str">
        <f t="shared" si="12"/>
        <v/>
      </c>
      <c r="P718" s="99"/>
      <c r="Q718" s="389"/>
      <c r="R718" s="33"/>
      <c r="S718" s="33"/>
      <c r="T718" s="33"/>
      <c r="U718" s="33"/>
      <c r="V718" s="33"/>
      <c r="W718" s="33"/>
      <c r="X718" s="33"/>
      <c r="Y718" s="33"/>
    </row>
    <row r="719" spans="1:244" ht="24" customHeight="1">
      <c r="A719" s="216"/>
      <c r="B719" s="1774"/>
      <c r="C719" s="1777"/>
      <c r="D719" s="865"/>
      <c r="E719" s="1565"/>
      <c r="F719" s="1566"/>
      <c r="G719" s="1566"/>
      <c r="H719" s="1566"/>
      <c r="I719" s="1566"/>
      <c r="J719" s="1566"/>
      <c r="K719" s="1566"/>
      <c r="L719" s="1566"/>
      <c r="M719" s="1776"/>
      <c r="N719" s="301"/>
      <c r="O719" s="177" t="str">
        <f t="shared" si="12"/>
        <v/>
      </c>
      <c r="P719" s="99"/>
      <c r="Q719" s="389"/>
      <c r="R719" s="33"/>
      <c r="S719" s="33"/>
      <c r="T719" s="33"/>
      <c r="U719" s="33"/>
      <c r="V719" s="33"/>
      <c r="W719" s="33"/>
      <c r="X719" s="33"/>
      <c r="Y719" s="33"/>
    </row>
    <row r="720" spans="1:244" ht="24" customHeight="1">
      <c r="A720" s="216"/>
      <c r="B720" s="1774"/>
      <c r="C720" s="1777"/>
      <c r="D720" s="865"/>
      <c r="E720" s="1565"/>
      <c r="F720" s="1566"/>
      <c r="G720" s="1566"/>
      <c r="H720" s="1566"/>
      <c r="I720" s="1566"/>
      <c r="J720" s="1566"/>
      <c r="K720" s="1566"/>
      <c r="L720" s="1566"/>
      <c r="M720" s="1776"/>
      <c r="N720" s="301"/>
      <c r="O720" s="177" t="str">
        <f t="shared" si="12"/>
        <v/>
      </c>
      <c r="P720" s="99"/>
      <c r="Q720" s="389"/>
      <c r="R720" s="33"/>
      <c r="S720" s="33"/>
      <c r="T720" s="33"/>
      <c r="U720" s="33"/>
      <c r="V720" s="33"/>
      <c r="W720" s="33"/>
      <c r="X720" s="33"/>
      <c r="Y720" s="33"/>
      <c r="II720" s="41"/>
      <c r="IJ720" s="41"/>
    </row>
    <row r="721" spans="1:25" ht="24" customHeight="1">
      <c r="A721" s="216"/>
      <c r="B721" s="1774"/>
      <c r="C721" s="1777"/>
      <c r="D721" s="865"/>
      <c r="E721" s="1565"/>
      <c r="F721" s="1566"/>
      <c r="G721" s="1566"/>
      <c r="H721" s="1566"/>
      <c r="I721" s="1566"/>
      <c r="J721" s="1566"/>
      <c r="K721" s="1566"/>
      <c r="L721" s="1566"/>
      <c r="M721" s="1776"/>
      <c r="N721" s="301"/>
      <c r="O721" s="177" t="str">
        <f t="shared" si="12"/>
        <v/>
      </c>
      <c r="P721" s="99"/>
      <c r="Q721" s="389"/>
      <c r="R721" s="33"/>
      <c r="S721" s="33"/>
      <c r="T721" s="33"/>
      <c r="U721" s="33"/>
      <c r="V721" s="33"/>
      <c r="W721" s="33"/>
      <c r="X721" s="33"/>
      <c r="Y721" s="33"/>
    </row>
    <row r="722" spans="1:25" ht="24" customHeight="1">
      <c r="A722" s="216"/>
      <c r="B722" s="1774"/>
      <c r="C722" s="1777"/>
      <c r="D722" s="865"/>
      <c r="E722" s="1565"/>
      <c r="F722" s="1566"/>
      <c r="G722" s="1566"/>
      <c r="H722" s="1566"/>
      <c r="I722" s="1566"/>
      <c r="J722" s="1566"/>
      <c r="K722" s="1566"/>
      <c r="L722" s="1566"/>
      <c r="M722" s="1776"/>
      <c r="N722" s="301"/>
      <c r="O722" s="177" t="str">
        <f t="shared" si="12"/>
        <v/>
      </c>
      <c r="P722" s="99"/>
      <c r="Q722" s="389"/>
      <c r="R722" s="33"/>
      <c r="S722" s="33"/>
      <c r="T722" s="33"/>
      <c r="U722" s="33"/>
      <c r="V722" s="33"/>
      <c r="W722" s="33"/>
      <c r="X722" s="33"/>
      <c r="Y722" s="33"/>
    </row>
    <row r="723" spans="1:25" ht="24" customHeight="1">
      <c r="A723" s="216"/>
      <c r="B723" s="1774"/>
      <c r="C723" s="1777"/>
      <c r="D723" s="865"/>
      <c r="E723" s="1565"/>
      <c r="F723" s="1566"/>
      <c r="G723" s="1566"/>
      <c r="H723" s="1566"/>
      <c r="I723" s="1566"/>
      <c r="J723" s="1566"/>
      <c r="K723" s="1566"/>
      <c r="L723" s="1566"/>
      <c r="M723" s="1776"/>
      <c r="N723" s="301"/>
      <c r="O723" s="177" t="str">
        <f t="shared" si="12"/>
        <v/>
      </c>
      <c r="P723" s="99"/>
      <c r="Q723" s="389"/>
      <c r="R723" s="33"/>
      <c r="S723" s="33"/>
      <c r="T723" s="33"/>
      <c r="U723" s="33"/>
      <c r="V723" s="33"/>
      <c r="W723" s="33"/>
      <c r="X723" s="33"/>
      <c r="Y723" s="33"/>
    </row>
    <row r="724" spans="1:25" ht="24" customHeight="1">
      <c r="A724" s="216"/>
      <c r="B724" s="1774"/>
      <c r="C724" s="1777"/>
      <c r="D724" s="865"/>
      <c r="E724" s="1565"/>
      <c r="F724" s="1566"/>
      <c r="G724" s="1566"/>
      <c r="H724" s="1566"/>
      <c r="I724" s="1566"/>
      <c r="J724" s="1566"/>
      <c r="K724" s="1566"/>
      <c r="L724" s="1566"/>
      <c r="M724" s="1776"/>
      <c r="N724" s="301"/>
      <c r="O724" s="177" t="str">
        <f t="shared" si="12"/>
        <v/>
      </c>
      <c r="P724" s="99"/>
      <c r="Q724" s="389"/>
      <c r="R724" s="33"/>
      <c r="S724" s="33"/>
      <c r="T724" s="33"/>
      <c r="U724" s="33"/>
      <c r="V724" s="33"/>
      <c r="W724" s="33"/>
      <c r="X724" s="33"/>
      <c r="Y724" s="33"/>
    </row>
    <row r="725" spans="1:25" ht="24" customHeight="1">
      <c r="A725" s="216"/>
      <c r="B725" s="1774"/>
      <c r="C725" s="1777"/>
      <c r="D725" s="865"/>
      <c r="E725" s="1565"/>
      <c r="F725" s="1566"/>
      <c r="G725" s="1566"/>
      <c r="H725" s="1566"/>
      <c r="I725" s="1566"/>
      <c r="J725" s="1566"/>
      <c r="K725" s="1566"/>
      <c r="L725" s="1566"/>
      <c r="M725" s="1776"/>
      <c r="N725" s="301"/>
      <c r="O725" s="177" t="str">
        <f t="shared" si="12"/>
        <v/>
      </c>
      <c r="P725" s="99"/>
      <c r="Q725" s="389"/>
      <c r="R725" s="33"/>
      <c r="S725" s="33"/>
      <c r="T725" s="33"/>
      <c r="U725" s="33"/>
      <c r="V725" s="33"/>
      <c r="W725" s="33"/>
      <c r="X725" s="33"/>
      <c r="Y725" s="33"/>
    </row>
    <row r="726" spans="1:25" ht="24" customHeight="1">
      <c r="A726" s="216"/>
      <c r="B726" s="1774"/>
      <c r="C726" s="1777"/>
      <c r="D726" s="865"/>
      <c r="E726" s="1565"/>
      <c r="F726" s="1566"/>
      <c r="G726" s="1566"/>
      <c r="H726" s="1566"/>
      <c r="I726" s="1566"/>
      <c r="J726" s="1566"/>
      <c r="K726" s="1566"/>
      <c r="L726" s="1566"/>
      <c r="M726" s="1776"/>
      <c r="N726" s="301"/>
      <c r="O726" s="177" t="str">
        <f t="shared" si="12"/>
        <v/>
      </c>
      <c r="P726" s="99"/>
      <c r="Q726" s="389"/>
      <c r="R726" s="33"/>
      <c r="S726" s="33"/>
      <c r="T726" s="33"/>
      <c r="U726" s="33"/>
      <c r="V726" s="33"/>
      <c r="W726" s="33"/>
      <c r="X726" s="33"/>
      <c r="Y726" s="33"/>
    </row>
    <row r="727" spans="1:25" ht="24" customHeight="1">
      <c r="A727" s="216"/>
      <c r="B727" s="1774"/>
      <c r="C727" s="1777"/>
      <c r="D727" s="865"/>
      <c r="E727" s="1565"/>
      <c r="F727" s="1566"/>
      <c r="G727" s="1566"/>
      <c r="H727" s="1566"/>
      <c r="I727" s="1566"/>
      <c r="J727" s="1566"/>
      <c r="K727" s="1566"/>
      <c r="L727" s="1566"/>
      <c r="M727" s="1776"/>
      <c r="N727" s="301"/>
      <c r="O727" s="177" t="str">
        <f t="shared" si="12"/>
        <v/>
      </c>
      <c r="P727" s="99"/>
      <c r="Q727" s="389"/>
      <c r="R727" s="33"/>
      <c r="S727" s="33"/>
      <c r="T727" s="33"/>
      <c r="U727" s="33"/>
      <c r="V727" s="33"/>
      <c r="W727" s="33"/>
      <c r="X727" s="33"/>
      <c r="Y727" s="33"/>
    </row>
    <row r="728" spans="1:25" ht="24" customHeight="1">
      <c r="A728" s="216"/>
      <c r="B728" s="1774"/>
      <c r="C728" s="1777"/>
      <c r="D728" s="865"/>
      <c r="E728" s="1565"/>
      <c r="F728" s="1566"/>
      <c r="G728" s="1566"/>
      <c r="H728" s="1566"/>
      <c r="I728" s="1566"/>
      <c r="J728" s="1566"/>
      <c r="K728" s="1566"/>
      <c r="L728" s="1566"/>
      <c r="M728" s="1776"/>
      <c r="N728" s="301"/>
      <c r="O728" s="177" t="str">
        <f t="shared" si="12"/>
        <v/>
      </c>
      <c r="P728" s="99"/>
      <c r="Q728" s="389"/>
      <c r="R728" s="33"/>
      <c r="S728" s="33"/>
      <c r="T728" s="33"/>
      <c r="U728" s="33"/>
      <c r="V728" s="33"/>
      <c r="W728" s="33"/>
      <c r="X728" s="33"/>
      <c r="Y728" s="33"/>
    </row>
    <row r="729" spans="1:25" ht="24" customHeight="1">
      <c r="A729" s="216"/>
      <c r="B729" s="1774"/>
      <c r="C729" s="1777"/>
      <c r="D729" s="865"/>
      <c r="E729" s="1565"/>
      <c r="F729" s="1566"/>
      <c r="G729" s="1566"/>
      <c r="H729" s="1566"/>
      <c r="I729" s="1566"/>
      <c r="J729" s="1566"/>
      <c r="K729" s="1566"/>
      <c r="L729" s="1566"/>
      <c r="M729" s="1776"/>
      <c r="N729" s="301"/>
      <c r="O729" s="177" t="str">
        <f t="shared" si="12"/>
        <v/>
      </c>
      <c r="P729" s="99"/>
      <c r="Q729" s="389"/>
      <c r="R729" s="33"/>
      <c r="S729" s="33"/>
      <c r="T729" s="33"/>
      <c r="U729" s="33"/>
      <c r="V729" s="33"/>
      <c r="W729" s="33"/>
      <c r="X729" s="33"/>
      <c r="Y729" s="33"/>
    </row>
    <row r="730" spans="1:25" ht="24" customHeight="1">
      <c r="A730" s="216"/>
      <c r="B730" s="1774"/>
      <c r="C730" s="1777"/>
      <c r="D730" s="865"/>
      <c r="E730" s="1565"/>
      <c r="F730" s="1566"/>
      <c r="G730" s="1566"/>
      <c r="H730" s="1566"/>
      <c r="I730" s="1566"/>
      <c r="J730" s="1566"/>
      <c r="K730" s="1566"/>
      <c r="L730" s="1566"/>
      <c r="M730" s="1776"/>
      <c r="N730" s="301"/>
      <c r="O730" s="177" t="str">
        <f t="shared" si="12"/>
        <v/>
      </c>
      <c r="P730" s="99"/>
      <c r="Q730" s="389"/>
      <c r="R730" s="33"/>
      <c r="S730" s="33"/>
      <c r="T730" s="33"/>
      <c r="U730" s="33"/>
      <c r="V730" s="33"/>
      <c r="W730" s="33"/>
      <c r="X730" s="33"/>
      <c r="Y730" s="33"/>
    </row>
    <row r="731" spans="1:25" s="42" customFormat="1" ht="6" customHeight="1">
      <c r="A731" s="363"/>
      <c r="B731" s="59"/>
      <c r="C731" s="867"/>
      <c r="D731" s="867"/>
      <c r="E731" s="867"/>
      <c r="F731" s="868"/>
      <c r="G731" s="868"/>
      <c r="H731" s="868"/>
      <c r="I731" s="868"/>
      <c r="J731" s="868"/>
      <c r="K731" s="868"/>
      <c r="L731" s="868"/>
      <c r="M731" s="92"/>
      <c r="N731" s="94"/>
      <c r="O731" s="23"/>
      <c r="P731" s="258"/>
      <c r="Q731" s="390"/>
      <c r="R731" s="34"/>
      <c r="S731" s="34"/>
      <c r="T731" s="34"/>
      <c r="U731" s="34"/>
      <c r="V731" s="34"/>
      <c r="W731" s="34"/>
      <c r="X731" s="34"/>
      <c r="Y731" s="34"/>
    </row>
    <row r="732" spans="1:25" s="38" customFormat="1" ht="21.75" customHeight="1">
      <c r="A732" s="370"/>
      <c r="B732" s="560" t="s">
        <v>56</v>
      </c>
      <c r="C732" s="869"/>
      <c r="D732" s="869"/>
      <c r="E732" s="869"/>
      <c r="F732" s="869"/>
      <c r="G732" s="869"/>
      <c r="H732" s="869"/>
      <c r="I732" s="869"/>
      <c r="J732" s="869"/>
      <c r="K732" s="869"/>
      <c r="L732" s="869"/>
      <c r="M732" s="561"/>
      <c r="N732" s="561"/>
      <c r="O732" s="561"/>
      <c r="P732" s="406"/>
      <c r="Q732" s="391"/>
      <c r="R732" s="37"/>
      <c r="S732" s="37"/>
      <c r="T732" s="37"/>
      <c r="U732" s="37"/>
      <c r="V732" s="37"/>
      <c r="W732" s="37"/>
      <c r="X732" s="37"/>
      <c r="Y732" s="37"/>
    </row>
    <row r="733" spans="1:25" ht="12.75" customHeight="1">
      <c r="A733" s="363"/>
      <c r="B733" s="564" t="str">
        <f>B672</f>
        <v>FAPESP,  SETEMBRO DE 2015</v>
      </c>
      <c r="C733" s="845"/>
      <c r="D733" s="845"/>
      <c r="E733" s="845"/>
      <c r="F733" s="845"/>
      <c r="G733" s="845"/>
      <c r="H733" s="845"/>
      <c r="I733" s="845"/>
      <c r="J733" s="845"/>
      <c r="K733" s="845"/>
      <c r="L733" s="845"/>
      <c r="M733" s="429"/>
      <c r="N733" s="429"/>
      <c r="O733" s="1723">
        <v>1</v>
      </c>
      <c r="P733" s="1723"/>
      <c r="Q733" s="373"/>
      <c r="R733" s="33"/>
      <c r="S733" s="33"/>
      <c r="T733" s="33"/>
      <c r="U733" s="33"/>
      <c r="V733" s="33"/>
      <c r="W733" s="33"/>
      <c r="X733" s="33"/>
      <c r="Y733" s="33"/>
    </row>
    <row r="734" spans="1:25" ht="18">
      <c r="A734" s="363"/>
      <c r="B734" s="310" t="str">
        <f>B678</f>
        <v>5- SERVIÇOS DE TERCEIROS NO BRASIL</v>
      </c>
      <c r="C734" s="890"/>
      <c r="D734" s="890"/>
      <c r="E734" s="890"/>
      <c r="F734" s="890"/>
      <c r="G734" s="890"/>
      <c r="H734" s="890"/>
      <c r="I734" s="890"/>
      <c r="J734" s="890"/>
      <c r="K734" s="890"/>
      <c r="L734" s="890"/>
      <c r="M734" s="104"/>
      <c r="N734" s="104"/>
      <c r="O734" s="104"/>
      <c r="P734" s="104"/>
      <c r="Q734" s="341"/>
      <c r="R734" s="33"/>
      <c r="S734" s="33"/>
      <c r="T734" s="33"/>
      <c r="U734" s="33"/>
      <c r="V734" s="33"/>
      <c r="W734" s="33"/>
      <c r="X734" s="33"/>
      <c r="Y734" s="33"/>
    </row>
    <row r="735" spans="1:25" s="314" customFormat="1" ht="15.75" customHeight="1">
      <c r="A735" s="363"/>
      <c r="B735" s="1633" t="s">
        <v>12</v>
      </c>
      <c r="C735" s="1778"/>
      <c r="D735" s="1644" t="s">
        <v>55</v>
      </c>
      <c r="E735" s="1730" t="s">
        <v>8</v>
      </c>
      <c r="F735" s="1782"/>
      <c r="G735" s="1782"/>
      <c r="H735" s="1782"/>
      <c r="I735" s="1782"/>
      <c r="J735" s="1782"/>
      <c r="K735" s="1782"/>
      <c r="L735" s="1782"/>
      <c r="M735" s="1782"/>
      <c r="N735" s="1644" t="s">
        <v>3</v>
      </c>
      <c r="O735" s="1785" t="s">
        <v>4</v>
      </c>
      <c r="P735" s="1644" t="s">
        <v>2</v>
      </c>
      <c r="Q735" s="209"/>
      <c r="R735" s="555"/>
      <c r="S735" s="555"/>
      <c r="T735" s="555"/>
      <c r="U735" s="555"/>
      <c r="V735" s="555"/>
      <c r="W735" s="555"/>
      <c r="X735" s="555"/>
      <c r="Y735" s="555"/>
    </row>
    <row r="736" spans="1:25" s="55" customFormat="1" ht="14.25" customHeight="1">
      <c r="A736" s="370"/>
      <c r="B736" s="1779"/>
      <c r="C736" s="1780"/>
      <c r="D736" s="1781"/>
      <c r="E736" s="1783"/>
      <c r="F736" s="1784"/>
      <c r="G736" s="1784"/>
      <c r="H736" s="1784"/>
      <c r="I736" s="1784"/>
      <c r="J736" s="1784"/>
      <c r="K736" s="1784"/>
      <c r="L736" s="1784"/>
      <c r="M736" s="1784"/>
      <c r="N736" s="1781"/>
      <c r="O736" s="1786"/>
      <c r="P736" s="1781"/>
      <c r="Q736" s="210"/>
      <c r="R736" s="54"/>
      <c r="S736" s="54"/>
      <c r="T736" s="54"/>
      <c r="U736" s="54"/>
      <c r="V736" s="54"/>
      <c r="W736" s="54"/>
      <c r="X736" s="54"/>
      <c r="Y736" s="54"/>
    </row>
    <row r="737" spans="1:244" ht="24" customHeight="1">
      <c r="A737" s="216"/>
      <c r="B737" s="1774"/>
      <c r="C737" s="1777"/>
      <c r="D737" s="865"/>
      <c r="E737" s="1565"/>
      <c r="F737" s="1566"/>
      <c r="G737" s="1566"/>
      <c r="H737" s="1566"/>
      <c r="I737" s="1566"/>
      <c r="J737" s="1566"/>
      <c r="K737" s="1566"/>
      <c r="L737" s="1566"/>
      <c r="M737" s="1776"/>
      <c r="N737" s="301"/>
      <c r="O737" s="177" t="str">
        <f t="shared" ref="O737:O784" si="13">IF(N737*D737=0,"",N737*D737)</f>
        <v/>
      </c>
      <c r="P737" s="99"/>
      <c r="Q737" s="389"/>
      <c r="R737" s="33"/>
      <c r="S737" s="33"/>
      <c r="T737" s="33"/>
      <c r="U737" s="33"/>
      <c r="V737" s="33"/>
      <c r="W737" s="33"/>
      <c r="X737" s="33"/>
      <c r="Y737" s="33"/>
      <c r="II737" s="40"/>
      <c r="IJ737" s="41"/>
    </row>
    <row r="738" spans="1:244" ht="24" customHeight="1">
      <c r="A738" s="216"/>
      <c r="B738" s="1774"/>
      <c r="C738" s="1777"/>
      <c r="D738" s="865"/>
      <c r="E738" s="1565"/>
      <c r="F738" s="1566"/>
      <c r="G738" s="1566"/>
      <c r="H738" s="1566"/>
      <c r="I738" s="1566"/>
      <c r="J738" s="1566"/>
      <c r="K738" s="1566"/>
      <c r="L738" s="1566"/>
      <c r="M738" s="1776"/>
      <c r="N738" s="301"/>
      <c r="O738" s="177" t="str">
        <f t="shared" si="13"/>
        <v/>
      </c>
      <c r="P738" s="99"/>
      <c r="Q738" s="389"/>
      <c r="R738" s="33"/>
      <c r="S738" s="33"/>
      <c r="T738" s="33"/>
      <c r="U738" s="33"/>
      <c r="V738" s="33"/>
      <c r="W738" s="33"/>
      <c r="X738" s="33"/>
      <c r="Y738" s="33"/>
    </row>
    <row r="739" spans="1:244" ht="24" customHeight="1">
      <c r="A739" s="216"/>
      <c r="B739" s="1774"/>
      <c r="C739" s="1777"/>
      <c r="D739" s="865"/>
      <c r="E739" s="1565"/>
      <c r="F739" s="1566"/>
      <c r="G739" s="1566"/>
      <c r="H739" s="1566"/>
      <c r="I739" s="1566"/>
      <c r="J739" s="1566"/>
      <c r="K739" s="1566"/>
      <c r="L739" s="1566"/>
      <c r="M739" s="1776"/>
      <c r="N739" s="301"/>
      <c r="O739" s="177" t="str">
        <f t="shared" si="13"/>
        <v/>
      </c>
      <c r="P739" s="99"/>
      <c r="Q739" s="389"/>
      <c r="R739" s="33"/>
      <c r="S739" s="33"/>
      <c r="T739" s="33"/>
      <c r="U739" s="33"/>
      <c r="V739" s="33"/>
      <c r="W739" s="33"/>
      <c r="X739" s="33"/>
      <c r="Y739" s="33"/>
    </row>
    <row r="740" spans="1:244" ht="24" customHeight="1">
      <c r="A740" s="216"/>
      <c r="B740" s="1774"/>
      <c r="C740" s="1777"/>
      <c r="D740" s="865"/>
      <c r="E740" s="1565"/>
      <c r="F740" s="1566"/>
      <c r="G740" s="1566"/>
      <c r="H740" s="1566"/>
      <c r="I740" s="1566"/>
      <c r="J740" s="1566"/>
      <c r="K740" s="1566"/>
      <c r="L740" s="1566"/>
      <c r="M740" s="1776"/>
      <c r="N740" s="301"/>
      <c r="O740" s="177" t="str">
        <f t="shared" si="13"/>
        <v/>
      </c>
      <c r="P740" s="99"/>
      <c r="Q740" s="389"/>
      <c r="R740" s="33"/>
      <c r="S740" s="33"/>
      <c r="T740" s="33"/>
      <c r="U740" s="33"/>
      <c r="V740" s="33"/>
      <c r="W740" s="33"/>
      <c r="X740" s="33"/>
      <c r="Y740" s="33"/>
    </row>
    <row r="741" spans="1:244" ht="24" customHeight="1">
      <c r="A741" s="216"/>
      <c r="B741" s="1774"/>
      <c r="C741" s="1777"/>
      <c r="D741" s="865"/>
      <c r="E741" s="1565"/>
      <c r="F741" s="1566"/>
      <c r="G741" s="1566"/>
      <c r="H741" s="1566"/>
      <c r="I741" s="1566"/>
      <c r="J741" s="1566"/>
      <c r="K741" s="1566"/>
      <c r="L741" s="1566"/>
      <c r="M741" s="1776"/>
      <c r="N741" s="301"/>
      <c r="O741" s="177" t="str">
        <f t="shared" si="13"/>
        <v/>
      </c>
      <c r="P741" s="99"/>
      <c r="Q741" s="389"/>
      <c r="R741" s="33"/>
      <c r="S741" s="33"/>
      <c r="T741" s="33"/>
      <c r="U741" s="33"/>
      <c r="V741" s="33"/>
      <c r="W741" s="33"/>
      <c r="X741" s="33"/>
      <c r="Y741" s="33"/>
      <c r="II741" s="41"/>
      <c r="IJ741" s="41"/>
    </row>
    <row r="742" spans="1:244" ht="24" customHeight="1">
      <c r="A742" s="216"/>
      <c r="B742" s="1774"/>
      <c r="C742" s="1777"/>
      <c r="D742" s="865"/>
      <c r="E742" s="1565"/>
      <c r="F742" s="1566"/>
      <c r="G742" s="1566"/>
      <c r="H742" s="1566"/>
      <c r="I742" s="1566"/>
      <c r="J742" s="1566"/>
      <c r="K742" s="1566"/>
      <c r="L742" s="1566"/>
      <c r="M742" s="1776"/>
      <c r="N742" s="301"/>
      <c r="O742" s="177" t="str">
        <f t="shared" si="13"/>
        <v/>
      </c>
      <c r="P742" s="99"/>
      <c r="Q742" s="389"/>
      <c r="R742" s="33"/>
      <c r="S742" s="33"/>
      <c r="T742" s="33"/>
      <c r="U742" s="33"/>
      <c r="V742" s="33"/>
      <c r="W742" s="33"/>
      <c r="X742" s="33"/>
      <c r="Y742" s="33"/>
    </row>
    <row r="743" spans="1:244" ht="24" customHeight="1">
      <c r="A743" s="216"/>
      <c r="B743" s="1774"/>
      <c r="C743" s="1777"/>
      <c r="D743" s="865"/>
      <c r="E743" s="1565"/>
      <c r="F743" s="1566"/>
      <c r="G743" s="1566"/>
      <c r="H743" s="1566"/>
      <c r="I743" s="1566"/>
      <c r="J743" s="1566"/>
      <c r="K743" s="1566"/>
      <c r="L743" s="1566"/>
      <c r="M743" s="1776"/>
      <c r="N743" s="301"/>
      <c r="O743" s="177" t="str">
        <f t="shared" si="13"/>
        <v/>
      </c>
      <c r="P743" s="99"/>
      <c r="Q743" s="389"/>
      <c r="R743" s="33"/>
      <c r="S743" s="33"/>
      <c r="T743" s="33"/>
      <c r="U743" s="33"/>
      <c r="V743" s="33"/>
      <c r="W743" s="33"/>
      <c r="X743" s="33"/>
      <c r="Y743" s="33"/>
    </row>
    <row r="744" spans="1:244" ht="24" customHeight="1">
      <c r="A744" s="216"/>
      <c r="B744" s="1774"/>
      <c r="C744" s="1777"/>
      <c r="D744" s="865"/>
      <c r="E744" s="1565"/>
      <c r="F744" s="1566"/>
      <c r="G744" s="1566"/>
      <c r="H744" s="1566"/>
      <c r="I744" s="1566"/>
      <c r="J744" s="1566"/>
      <c r="K744" s="1566"/>
      <c r="L744" s="1566"/>
      <c r="M744" s="1776"/>
      <c r="N744" s="301"/>
      <c r="O744" s="177" t="str">
        <f t="shared" si="13"/>
        <v/>
      </c>
      <c r="P744" s="99"/>
      <c r="Q744" s="389"/>
      <c r="R744" s="33"/>
      <c r="S744" s="33"/>
      <c r="T744" s="33"/>
      <c r="U744" s="33"/>
      <c r="V744" s="33"/>
      <c r="W744" s="33"/>
      <c r="X744" s="33"/>
      <c r="Y744" s="33"/>
    </row>
    <row r="745" spans="1:244" ht="24" customHeight="1">
      <c r="A745" s="216"/>
      <c r="B745" s="1774"/>
      <c r="C745" s="1777"/>
      <c r="D745" s="865"/>
      <c r="E745" s="1565"/>
      <c r="F745" s="1566"/>
      <c r="G745" s="1566"/>
      <c r="H745" s="1566"/>
      <c r="I745" s="1566"/>
      <c r="J745" s="1566"/>
      <c r="K745" s="1566"/>
      <c r="L745" s="1566"/>
      <c r="M745" s="1776"/>
      <c r="N745" s="301"/>
      <c r="O745" s="177" t="str">
        <f t="shared" si="13"/>
        <v/>
      </c>
      <c r="P745" s="99"/>
      <c r="Q745" s="389"/>
      <c r="R745" s="33"/>
      <c r="S745" s="33"/>
      <c r="T745" s="33"/>
      <c r="U745" s="33"/>
      <c r="V745" s="33"/>
      <c r="W745" s="33"/>
      <c r="X745" s="33"/>
      <c r="Y745" s="33"/>
    </row>
    <row r="746" spans="1:244" ht="24" customHeight="1">
      <c r="A746" s="216"/>
      <c r="B746" s="1774"/>
      <c r="C746" s="1777"/>
      <c r="D746" s="865"/>
      <c r="E746" s="1565"/>
      <c r="F746" s="1566"/>
      <c r="G746" s="1566"/>
      <c r="H746" s="1566"/>
      <c r="I746" s="1566"/>
      <c r="J746" s="1566"/>
      <c r="K746" s="1566"/>
      <c r="L746" s="1566"/>
      <c r="M746" s="1776"/>
      <c r="N746" s="301"/>
      <c r="O746" s="177" t="str">
        <f t="shared" si="13"/>
        <v/>
      </c>
      <c r="P746" s="99"/>
      <c r="Q746" s="389"/>
      <c r="R746" s="33"/>
      <c r="S746" s="33"/>
      <c r="T746" s="33"/>
      <c r="U746" s="33"/>
      <c r="V746" s="33"/>
      <c r="W746" s="33"/>
      <c r="X746" s="33"/>
      <c r="Y746" s="33"/>
    </row>
    <row r="747" spans="1:244" ht="24" customHeight="1">
      <c r="A747" s="216"/>
      <c r="B747" s="1774"/>
      <c r="C747" s="1777"/>
      <c r="D747" s="865"/>
      <c r="E747" s="1565"/>
      <c r="F747" s="1566"/>
      <c r="G747" s="1566"/>
      <c r="H747" s="1566"/>
      <c r="I747" s="1566"/>
      <c r="J747" s="1566"/>
      <c r="K747" s="1566"/>
      <c r="L747" s="1566"/>
      <c r="M747" s="1776"/>
      <c r="N747" s="301"/>
      <c r="O747" s="177" t="str">
        <f t="shared" si="13"/>
        <v/>
      </c>
      <c r="P747" s="99"/>
      <c r="Q747" s="389"/>
      <c r="R747" s="33"/>
      <c r="S747" s="33"/>
      <c r="T747" s="33"/>
      <c r="U747" s="33"/>
      <c r="V747" s="33"/>
      <c r="W747" s="33"/>
      <c r="X747" s="33"/>
      <c r="Y747" s="33"/>
    </row>
    <row r="748" spans="1:244" ht="24" customHeight="1">
      <c r="A748" s="216"/>
      <c r="B748" s="1774"/>
      <c r="C748" s="1777"/>
      <c r="D748" s="865"/>
      <c r="E748" s="1565"/>
      <c r="F748" s="1566"/>
      <c r="G748" s="1566"/>
      <c r="H748" s="1566"/>
      <c r="I748" s="1566"/>
      <c r="J748" s="1566"/>
      <c r="K748" s="1566"/>
      <c r="L748" s="1566"/>
      <c r="M748" s="1776"/>
      <c r="N748" s="301"/>
      <c r="O748" s="177" t="str">
        <f t="shared" si="13"/>
        <v/>
      </c>
      <c r="P748" s="99"/>
      <c r="Q748" s="389"/>
      <c r="R748" s="33"/>
      <c r="S748" s="33"/>
      <c r="T748" s="33"/>
      <c r="U748" s="33"/>
      <c r="V748" s="33"/>
      <c r="W748" s="33"/>
      <c r="X748" s="33"/>
      <c r="Y748" s="33"/>
    </row>
    <row r="749" spans="1:244" ht="24" customHeight="1">
      <c r="A749" s="216"/>
      <c r="B749" s="1774"/>
      <c r="C749" s="1777"/>
      <c r="D749" s="865"/>
      <c r="E749" s="1565"/>
      <c r="F749" s="1566"/>
      <c r="G749" s="1566"/>
      <c r="H749" s="1566"/>
      <c r="I749" s="1566"/>
      <c r="J749" s="1566"/>
      <c r="K749" s="1566"/>
      <c r="L749" s="1566"/>
      <c r="M749" s="1776"/>
      <c r="N749" s="301"/>
      <c r="O749" s="177" t="str">
        <f t="shared" si="13"/>
        <v/>
      </c>
      <c r="P749" s="99"/>
      <c r="Q749" s="389"/>
      <c r="R749" s="33"/>
      <c r="S749" s="33"/>
      <c r="T749" s="33"/>
      <c r="U749" s="33"/>
      <c r="V749" s="33"/>
      <c r="W749" s="33"/>
      <c r="X749" s="33"/>
      <c r="Y749" s="33"/>
    </row>
    <row r="750" spans="1:244" ht="24" customHeight="1">
      <c r="A750" s="216"/>
      <c r="B750" s="1774"/>
      <c r="C750" s="1777"/>
      <c r="D750" s="865"/>
      <c r="E750" s="1565"/>
      <c r="F750" s="1566"/>
      <c r="G750" s="1566"/>
      <c r="H750" s="1566"/>
      <c r="I750" s="1566"/>
      <c r="J750" s="1566"/>
      <c r="K750" s="1566"/>
      <c r="L750" s="1566"/>
      <c r="M750" s="1776"/>
      <c r="N750" s="301"/>
      <c r="O750" s="177" t="str">
        <f t="shared" si="13"/>
        <v/>
      </c>
      <c r="P750" s="99"/>
      <c r="Q750" s="389"/>
      <c r="R750" s="33"/>
      <c r="S750" s="33"/>
      <c r="T750" s="33"/>
      <c r="U750" s="33"/>
      <c r="V750" s="33"/>
      <c r="W750" s="33"/>
      <c r="X750" s="33"/>
      <c r="Y750" s="33"/>
      <c r="II750" s="40"/>
      <c r="IJ750" s="41"/>
    </row>
    <row r="751" spans="1:244" ht="24" customHeight="1">
      <c r="A751" s="216"/>
      <c r="B751" s="1774"/>
      <c r="C751" s="1777"/>
      <c r="D751" s="865"/>
      <c r="E751" s="1565"/>
      <c r="F751" s="1566"/>
      <c r="G751" s="1566"/>
      <c r="H751" s="1566"/>
      <c r="I751" s="1566"/>
      <c r="J751" s="1566"/>
      <c r="K751" s="1566"/>
      <c r="L751" s="1566"/>
      <c r="M751" s="1776"/>
      <c r="N751" s="301"/>
      <c r="O751" s="177" t="str">
        <f t="shared" si="13"/>
        <v/>
      </c>
      <c r="P751" s="99"/>
      <c r="Q751" s="389"/>
      <c r="R751" s="33"/>
      <c r="S751" s="33"/>
      <c r="T751" s="33"/>
      <c r="U751" s="33"/>
      <c r="V751" s="33"/>
      <c r="W751" s="33"/>
      <c r="X751" s="33"/>
      <c r="Y751" s="33"/>
      <c r="II751" s="40"/>
      <c r="IJ751" s="41"/>
    </row>
    <row r="752" spans="1:244" ht="24" customHeight="1">
      <c r="A752" s="216"/>
      <c r="B752" s="1774"/>
      <c r="C752" s="1777"/>
      <c r="D752" s="865"/>
      <c r="E752" s="1565"/>
      <c r="F752" s="1566"/>
      <c r="G752" s="1566"/>
      <c r="H752" s="1566"/>
      <c r="I752" s="1566"/>
      <c r="J752" s="1566"/>
      <c r="K752" s="1566"/>
      <c r="L752" s="1566"/>
      <c r="M752" s="1776"/>
      <c r="N752" s="301"/>
      <c r="O752" s="177" t="str">
        <f t="shared" si="13"/>
        <v/>
      </c>
      <c r="P752" s="99"/>
      <c r="Q752" s="389"/>
      <c r="R752" s="33"/>
      <c r="S752" s="33"/>
      <c r="T752" s="33"/>
      <c r="U752" s="33"/>
      <c r="V752" s="33"/>
      <c r="W752" s="33"/>
      <c r="X752" s="33"/>
      <c r="Y752" s="33"/>
    </row>
    <row r="753" spans="1:244" ht="24" customHeight="1">
      <c r="A753" s="216"/>
      <c r="B753" s="1774"/>
      <c r="C753" s="1777"/>
      <c r="D753" s="865"/>
      <c r="E753" s="1565"/>
      <c r="F753" s="1566"/>
      <c r="G753" s="1566"/>
      <c r="H753" s="1566"/>
      <c r="I753" s="1566"/>
      <c r="J753" s="1566"/>
      <c r="K753" s="1566"/>
      <c r="L753" s="1566"/>
      <c r="M753" s="1776"/>
      <c r="N753" s="301"/>
      <c r="O753" s="177" t="str">
        <f t="shared" si="13"/>
        <v/>
      </c>
      <c r="P753" s="99"/>
      <c r="Q753" s="389"/>
      <c r="R753" s="33"/>
      <c r="S753" s="33"/>
      <c r="T753" s="33"/>
      <c r="U753" s="33"/>
      <c r="V753" s="33"/>
      <c r="W753" s="33"/>
      <c r="X753" s="33"/>
      <c r="Y753" s="33"/>
    </row>
    <row r="754" spans="1:244" ht="24" customHeight="1">
      <c r="A754" s="216"/>
      <c r="B754" s="1774"/>
      <c r="C754" s="1777"/>
      <c r="D754" s="865"/>
      <c r="E754" s="1565"/>
      <c r="F754" s="1566"/>
      <c r="G754" s="1566"/>
      <c r="H754" s="1566"/>
      <c r="I754" s="1566"/>
      <c r="J754" s="1566"/>
      <c r="K754" s="1566"/>
      <c r="L754" s="1566"/>
      <c r="M754" s="1776"/>
      <c r="N754" s="301"/>
      <c r="O754" s="177" t="str">
        <f t="shared" si="13"/>
        <v/>
      </c>
      <c r="P754" s="99"/>
      <c r="Q754" s="389"/>
      <c r="R754" s="33"/>
      <c r="S754" s="33"/>
      <c r="T754" s="33"/>
      <c r="U754" s="33"/>
      <c r="V754" s="33"/>
      <c r="W754" s="33"/>
      <c r="X754" s="33"/>
      <c r="Y754" s="33"/>
    </row>
    <row r="755" spans="1:244" ht="24" customHeight="1">
      <c r="A755" s="216"/>
      <c r="B755" s="1774"/>
      <c r="C755" s="1777"/>
      <c r="D755" s="865"/>
      <c r="E755" s="1565"/>
      <c r="F755" s="1566"/>
      <c r="G755" s="1566"/>
      <c r="H755" s="1566"/>
      <c r="I755" s="1566"/>
      <c r="J755" s="1566"/>
      <c r="K755" s="1566"/>
      <c r="L755" s="1566"/>
      <c r="M755" s="1776"/>
      <c r="N755" s="301"/>
      <c r="O755" s="177" t="str">
        <f t="shared" si="13"/>
        <v/>
      </c>
      <c r="P755" s="99"/>
      <c r="Q755" s="389"/>
      <c r="R755" s="33"/>
      <c r="S755" s="33"/>
      <c r="T755" s="33"/>
      <c r="U755" s="33"/>
      <c r="V755" s="33"/>
      <c r="W755" s="33"/>
      <c r="X755" s="33"/>
      <c r="Y755" s="33"/>
    </row>
    <row r="756" spans="1:244" ht="24" customHeight="1">
      <c r="A756" s="216"/>
      <c r="B756" s="1774"/>
      <c r="C756" s="1777"/>
      <c r="D756" s="865"/>
      <c r="E756" s="1565"/>
      <c r="F756" s="1566"/>
      <c r="G756" s="1566"/>
      <c r="H756" s="1566"/>
      <c r="I756" s="1566"/>
      <c r="J756" s="1566"/>
      <c r="K756" s="1566"/>
      <c r="L756" s="1566"/>
      <c r="M756" s="1776"/>
      <c r="N756" s="301"/>
      <c r="O756" s="177" t="str">
        <f t="shared" si="13"/>
        <v/>
      </c>
      <c r="P756" s="99"/>
      <c r="Q756" s="389"/>
      <c r="R756" s="33"/>
      <c r="S756" s="33"/>
      <c r="T756" s="33"/>
      <c r="U756" s="33"/>
      <c r="V756" s="33"/>
      <c r="W756" s="33"/>
      <c r="X756" s="33"/>
      <c r="Y756" s="33"/>
      <c r="II756" s="41"/>
      <c r="IJ756" s="41"/>
    </row>
    <row r="757" spans="1:244" ht="24" customHeight="1">
      <c r="A757" s="216"/>
      <c r="B757" s="1774"/>
      <c r="C757" s="1777"/>
      <c r="D757" s="865"/>
      <c r="E757" s="1565"/>
      <c r="F757" s="1566"/>
      <c r="G757" s="1566"/>
      <c r="H757" s="1566"/>
      <c r="I757" s="1566"/>
      <c r="J757" s="1566"/>
      <c r="K757" s="1566"/>
      <c r="L757" s="1566"/>
      <c r="M757" s="1776"/>
      <c r="N757" s="301"/>
      <c r="O757" s="177" t="str">
        <f t="shared" si="13"/>
        <v/>
      </c>
      <c r="P757" s="99"/>
      <c r="Q757" s="389"/>
      <c r="R757" s="33"/>
      <c r="S757" s="33"/>
      <c r="T757" s="33"/>
      <c r="U757" s="33"/>
      <c r="V757" s="33"/>
      <c r="W757" s="33"/>
      <c r="X757" s="33"/>
      <c r="Y757" s="33"/>
    </row>
    <row r="758" spans="1:244" ht="24" customHeight="1">
      <c r="A758" s="216"/>
      <c r="B758" s="1774"/>
      <c r="C758" s="1777"/>
      <c r="D758" s="865"/>
      <c r="E758" s="1565"/>
      <c r="F758" s="1566"/>
      <c r="G758" s="1566"/>
      <c r="H758" s="1566"/>
      <c r="I758" s="1566"/>
      <c r="J758" s="1566"/>
      <c r="K758" s="1566"/>
      <c r="L758" s="1566"/>
      <c r="M758" s="1776"/>
      <c r="N758" s="301"/>
      <c r="O758" s="177" t="str">
        <f t="shared" si="13"/>
        <v/>
      </c>
      <c r="P758" s="99"/>
      <c r="Q758" s="389"/>
      <c r="R758" s="33"/>
      <c r="S758" s="33"/>
      <c r="T758" s="33"/>
      <c r="U758" s="33"/>
      <c r="V758" s="33"/>
      <c r="W758" s="33"/>
      <c r="X758" s="33"/>
      <c r="Y758" s="33"/>
    </row>
    <row r="759" spans="1:244" ht="24" customHeight="1">
      <c r="A759" s="216"/>
      <c r="B759" s="1774"/>
      <c r="C759" s="1777"/>
      <c r="D759" s="865"/>
      <c r="E759" s="1565"/>
      <c r="F759" s="1566"/>
      <c r="G759" s="1566"/>
      <c r="H759" s="1566"/>
      <c r="I759" s="1566"/>
      <c r="J759" s="1566"/>
      <c r="K759" s="1566"/>
      <c r="L759" s="1566"/>
      <c r="M759" s="1776"/>
      <c r="N759" s="301"/>
      <c r="O759" s="177" t="str">
        <f t="shared" si="13"/>
        <v/>
      </c>
      <c r="P759" s="99"/>
      <c r="Q759" s="389"/>
      <c r="R759" s="33"/>
      <c r="S759" s="33"/>
      <c r="T759" s="33"/>
      <c r="U759" s="33"/>
      <c r="V759" s="33"/>
      <c r="W759" s="33"/>
      <c r="X759" s="33"/>
      <c r="Y759" s="33"/>
      <c r="II759" s="41"/>
      <c r="IJ759" s="41"/>
    </row>
    <row r="760" spans="1:244" ht="24" customHeight="1">
      <c r="A760" s="216"/>
      <c r="B760" s="1774"/>
      <c r="C760" s="1777"/>
      <c r="D760" s="865"/>
      <c r="E760" s="1565"/>
      <c r="F760" s="1566"/>
      <c r="G760" s="1566"/>
      <c r="H760" s="1566"/>
      <c r="I760" s="1566"/>
      <c r="J760" s="1566"/>
      <c r="K760" s="1566"/>
      <c r="L760" s="1566"/>
      <c r="M760" s="1776"/>
      <c r="N760" s="301"/>
      <c r="O760" s="177" t="str">
        <f t="shared" si="13"/>
        <v/>
      </c>
      <c r="P760" s="99"/>
      <c r="Q760" s="389"/>
      <c r="R760" s="33"/>
      <c r="S760" s="33"/>
      <c r="T760" s="33"/>
      <c r="U760" s="33"/>
      <c r="V760" s="33"/>
      <c r="W760" s="33"/>
      <c r="X760" s="33"/>
      <c r="Y760" s="33"/>
    </row>
    <row r="761" spans="1:244" ht="24" customHeight="1">
      <c r="A761" s="216"/>
      <c r="B761" s="1774"/>
      <c r="C761" s="1777"/>
      <c r="D761" s="865"/>
      <c r="E761" s="1565"/>
      <c r="F761" s="1566"/>
      <c r="G761" s="1566"/>
      <c r="H761" s="1566"/>
      <c r="I761" s="1566"/>
      <c r="J761" s="1566"/>
      <c r="K761" s="1566"/>
      <c r="L761" s="1566"/>
      <c r="M761" s="1776"/>
      <c r="N761" s="301"/>
      <c r="O761" s="177" t="str">
        <f t="shared" si="13"/>
        <v/>
      </c>
      <c r="P761" s="99"/>
      <c r="Q761" s="389"/>
      <c r="R761" s="33"/>
      <c r="S761" s="33"/>
      <c r="T761" s="33"/>
      <c r="U761" s="33"/>
      <c r="V761" s="33"/>
      <c r="W761" s="33"/>
      <c r="X761" s="33"/>
      <c r="Y761" s="33"/>
    </row>
    <row r="762" spans="1:244" ht="24" customHeight="1">
      <c r="A762" s="216"/>
      <c r="B762" s="1774"/>
      <c r="C762" s="1777"/>
      <c r="D762" s="865"/>
      <c r="E762" s="1565"/>
      <c r="F762" s="1566"/>
      <c r="G762" s="1566"/>
      <c r="H762" s="1566"/>
      <c r="I762" s="1566"/>
      <c r="J762" s="1566"/>
      <c r="K762" s="1566"/>
      <c r="L762" s="1566"/>
      <c r="M762" s="1776"/>
      <c r="N762" s="301"/>
      <c r="O762" s="177" t="str">
        <f t="shared" si="13"/>
        <v/>
      </c>
      <c r="P762" s="99"/>
      <c r="Q762" s="389"/>
      <c r="R762" s="33"/>
      <c r="S762" s="33"/>
      <c r="T762" s="33"/>
      <c r="U762" s="33"/>
      <c r="V762" s="33"/>
      <c r="W762" s="33"/>
      <c r="X762" s="33"/>
      <c r="Y762" s="33"/>
    </row>
    <row r="763" spans="1:244" ht="24" customHeight="1">
      <c r="A763" s="216"/>
      <c r="B763" s="1774"/>
      <c r="C763" s="1775"/>
      <c r="D763" s="865"/>
      <c r="E763" s="1565"/>
      <c r="F763" s="1566"/>
      <c r="G763" s="1566"/>
      <c r="H763" s="1566"/>
      <c r="I763" s="1566"/>
      <c r="J763" s="1566"/>
      <c r="K763" s="1566"/>
      <c r="L763" s="1776"/>
      <c r="M763" s="1776"/>
      <c r="N763" s="301"/>
      <c r="O763" s="177" t="str">
        <f t="shared" si="13"/>
        <v/>
      </c>
      <c r="P763" s="99"/>
      <c r="Q763" s="389"/>
      <c r="R763" s="33"/>
      <c r="S763" s="33"/>
      <c r="T763" s="33"/>
      <c r="U763" s="33"/>
      <c r="V763" s="33"/>
      <c r="W763" s="33"/>
      <c r="X763" s="33"/>
      <c r="Y763" s="33"/>
    </row>
    <row r="764" spans="1:244" ht="24" customHeight="1">
      <c r="A764" s="216"/>
      <c r="B764" s="1774"/>
      <c r="C764" s="1775"/>
      <c r="D764" s="865"/>
      <c r="E764" s="1565"/>
      <c r="F764" s="1566"/>
      <c r="G764" s="1566"/>
      <c r="H764" s="1566"/>
      <c r="I764" s="1566"/>
      <c r="J764" s="1566"/>
      <c r="K764" s="1566"/>
      <c r="L764" s="1776"/>
      <c r="M764" s="1776"/>
      <c r="N764" s="301"/>
      <c r="O764" s="177" t="str">
        <f t="shared" si="13"/>
        <v/>
      </c>
      <c r="P764" s="99"/>
      <c r="Q764" s="389"/>
      <c r="R764" s="33"/>
      <c r="S764" s="33"/>
      <c r="T764" s="33"/>
      <c r="U764" s="33"/>
      <c r="V764" s="33"/>
      <c r="W764" s="33"/>
      <c r="X764" s="33"/>
      <c r="Y764" s="33"/>
    </row>
    <row r="765" spans="1:244" ht="24" customHeight="1">
      <c r="A765" s="216"/>
      <c r="B765" s="1774"/>
      <c r="C765" s="1775"/>
      <c r="D765" s="865"/>
      <c r="E765" s="1565"/>
      <c r="F765" s="1566"/>
      <c r="G765" s="1566"/>
      <c r="H765" s="1566"/>
      <c r="I765" s="1566"/>
      <c r="J765" s="1566"/>
      <c r="K765" s="1566"/>
      <c r="L765" s="1776"/>
      <c r="M765" s="1776"/>
      <c r="N765" s="301"/>
      <c r="O765" s="177" t="str">
        <f t="shared" si="13"/>
        <v/>
      </c>
      <c r="P765" s="99"/>
      <c r="Q765" s="389"/>
      <c r="R765" s="33"/>
      <c r="S765" s="33"/>
      <c r="T765" s="33"/>
      <c r="U765" s="33"/>
      <c r="V765" s="33"/>
      <c r="W765" s="33"/>
      <c r="X765" s="33"/>
      <c r="Y765" s="33"/>
    </row>
    <row r="766" spans="1:244" ht="24" customHeight="1">
      <c r="A766" s="216"/>
      <c r="B766" s="1774"/>
      <c r="C766" s="1775"/>
      <c r="D766" s="865"/>
      <c r="E766" s="1565"/>
      <c r="F766" s="1566"/>
      <c r="G766" s="1566"/>
      <c r="H766" s="1566"/>
      <c r="I766" s="1566"/>
      <c r="J766" s="1566"/>
      <c r="K766" s="1566"/>
      <c r="L766" s="1776"/>
      <c r="M766" s="1776"/>
      <c r="N766" s="301"/>
      <c r="O766" s="177" t="str">
        <f t="shared" si="13"/>
        <v/>
      </c>
      <c r="P766" s="99"/>
      <c r="Q766" s="389"/>
      <c r="R766" s="33"/>
      <c r="S766" s="33"/>
      <c r="T766" s="33"/>
      <c r="U766" s="33"/>
      <c r="V766" s="33"/>
      <c r="W766" s="33"/>
      <c r="X766" s="33"/>
      <c r="Y766" s="33"/>
    </row>
    <row r="767" spans="1:244" ht="24" customHeight="1">
      <c r="A767" s="216"/>
      <c r="B767" s="1774"/>
      <c r="C767" s="1775"/>
      <c r="D767" s="865"/>
      <c r="E767" s="1565"/>
      <c r="F767" s="1566"/>
      <c r="G767" s="1566"/>
      <c r="H767" s="1566"/>
      <c r="I767" s="1566"/>
      <c r="J767" s="1566"/>
      <c r="K767" s="1566"/>
      <c r="L767" s="1776"/>
      <c r="M767" s="1776"/>
      <c r="N767" s="301"/>
      <c r="O767" s="177" t="str">
        <f t="shared" si="13"/>
        <v/>
      </c>
      <c r="P767" s="99"/>
      <c r="Q767" s="389"/>
      <c r="R767" s="33"/>
      <c r="S767" s="33"/>
      <c r="T767" s="33"/>
      <c r="U767" s="33"/>
      <c r="V767" s="33"/>
      <c r="W767" s="33"/>
      <c r="X767" s="33"/>
      <c r="Y767" s="33"/>
    </row>
    <row r="768" spans="1:244" ht="24" customHeight="1">
      <c r="A768" s="216"/>
      <c r="B768" s="1774"/>
      <c r="C768" s="1775"/>
      <c r="D768" s="865"/>
      <c r="E768" s="1565"/>
      <c r="F768" s="1566"/>
      <c r="G768" s="1566"/>
      <c r="H768" s="1566"/>
      <c r="I768" s="1566"/>
      <c r="J768" s="1566"/>
      <c r="K768" s="1566"/>
      <c r="L768" s="1776"/>
      <c r="M768" s="1776"/>
      <c r="N768" s="301"/>
      <c r="O768" s="177" t="str">
        <f t="shared" si="13"/>
        <v/>
      </c>
      <c r="P768" s="99"/>
      <c r="Q768" s="389"/>
      <c r="R768" s="33"/>
      <c r="S768" s="33"/>
      <c r="T768" s="33"/>
      <c r="U768" s="33"/>
      <c r="V768" s="33"/>
      <c r="W768" s="33"/>
      <c r="X768" s="33"/>
      <c r="Y768" s="33"/>
      <c r="II768" s="41"/>
      <c r="IJ768" s="41"/>
    </row>
    <row r="769" spans="1:244" ht="24" customHeight="1">
      <c r="A769" s="216"/>
      <c r="B769" s="1774"/>
      <c r="C769" s="1775"/>
      <c r="D769" s="865"/>
      <c r="E769" s="1565"/>
      <c r="F769" s="1566"/>
      <c r="G769" s="1566"/>
      <c r="H769" s="1566"/>
      <c r="I769" s="1566"/>
      <c r="J769" s="1566"/>
      <c r="K769" s="1566"/>
      <c r="L769" s="1776"/>
      <c r="M769" s="1776"/>
      <c r="N769" s="301"/>
      <c r="O769" s="177" t="str">
        <f t="shared" si="13"/>
        <v/>
      </c>
      <c r="P769" s="99"/>
      <c r="Q769" s="389"/>
      <c r="R769" s="33"/>
      <c r="S769" s="33"/>
      <c r="T769" s="33"/>
      <c r="U769" s="33"/>
      <c r="V769" s="33"/>
      <c r="W769" s="33"/>
      <c r="X769" s="33"/>
      <c r="Y769" s="33"/>
    </row>
    <row r="770" spans="1:244" ht="24" customHeight="1">
      <c r="A770" s="216"/>
      <c r="B770" s="1774"/>
      <c r="C770" s="1777"/>
      <c r="D770" s="865"/>
      <c r="E770" s="1565"/>
      <c r="F770" s="1566"/>
      <c r="G770" s="1566"/>
      <c r="H770" s="1566"/>
      <c r="I770" s="1566"/>
      <c r="J770" s="1566"/>
      <c r="K770" s="1566"/>
      <c r="L770" s="1566"/>
      <c r="M770" s="1776"/>
      <c r="N770" s="301"/>
      <c r="O770" s="177" t="str">
        <f t="shared" si="13"/>
        <v/>
      </c>
      <c r="P770" s="99"/>
      <c r="Q770" s="389"/>
      <c r="R770" s="33"/>
      <c r="S770" s="33"/>
      <c r="T770" s="33"/>
      <c r="U770" s="33"/>
      <c r="V770" s="33"/>
      <c r="W770" s="33"/>
      <c r="X770" s="33"/>
      <c r="Y770" s="33"/>
    </row>
    <row r="771" spans="1:244" ht="24" customHeight="1">
      <c r="A771" s="216"/>
      <c r="B771" s="1774"/>
      <c r="C771" s="1777"/>
      <c r="D771" s="865"/>
      <c r="E771" s="1565"/>
      <c r="F771" s="1566"/>
      <c r="G771" s="1566"/>
      <c r="H771" s="1566"/>
      <c r="I771" s="1566"/>
      <c r="J771" s="1566"/>
      <c r="K771" s="1566"/>
      <c r="L771" s="1566"/>
      <c r="M771" s="1776"/>
      <c r="N771" s="301"/>
      <c r="O771" s="177" t="str">
        <f t="shared" si="13"/>
        <v/>
      </c>
      <c r="P771" s="99"/>
      <c r="Q771" s="389"/>
      <c r="R771" s="33"/>
      <c r="S771" s="33"/>
      <c r="T771" s="33"/>
      <c r="U771" s="33"/>
      <c r="V771" s="33"/>
      <c r="W771" s="33"/>
      <c r="X771" s="33"/>
      <c r="Y771" s="33"/>
      <c r="II771" s="41"/>
      <c r="IJ771" s="41"/>
    </row>
    <row r="772" spans="1:244" ht="24" customHeight="1">
      <c r="A772" s="216"/>
      <c r="B772" s="1774"/>
      <c r="C772" s="1777"/>
      <c r="D772" s="865"/>
      <c r="E772" s="1565"/>
      <c r="F772" s="1566"/>
      <c r="G772" s="1566"/>
      <c r="H772" s="1566"/>
      <c r="I772" s="1566"/>
      <c r="J772" s="1566"/>
      <c r="K772" s="1566"/>
      <c r="L772" s="1566"/>
      <c r="M772" s="1776"/>
      <c r="N772" s="301"/>
      <c r="O772" s="177" t="str">
        <f t="shared" si="13"/>
        <v/>
      </c>
      <c r="P772" s="99"/>
      <c r="Q772" s="389"/>
      <c r="R772" s="33"/>
      <c r="S772" s="33"/>
      <c r="T772" s="33"/>
      <c r="U772" s="33"/>
      <c r="V772" s="33"/>
      <c r="W772" s="33"/>
      <c r="X772" s="33"/>
      <c r="Y772" s="33"/>
    </row>
    <row r="773" spans="1:244" ht="24" customHeight="1">
      <c r="A773" s="216"/>
      <c r="B773" s="1774"/>
      <c r="C773" s="1777"/>
      <c r="D773" s="865"/>
      <c r="E773" s="1565"/>
      <c r="F773" s="1566"/>
      <c r="G773" s="1566"/>
      <c r="H773" s="1566"/>
      <c r="I773" s="1566"/>
      <c r="J773" s="1566"/>
      <c r="K773" s="1566"/>
      <c r="L773" s="1566"/>
      <c r="M773" s="1776"/>
      <c r="N773" s="301"/>
      <c r="O773" s="177" t="str">
        <f t="shared" si="13"/>
        <v/>
      </c>
      <c r="P773" s="99"/>
      <c r="Q773" s="389"/>
      <c r="R773" s="33"/>
      <c r="S773" s="33"/>
      <c r="T773" s="33"/>
      <c r="U773" s="33"/>
      <c r="V773" s="33"/>
      <c r="W773" s="33"/>
      <c r="X773" s="33"/>
      <c r="Y773" s="33"/>
    </row>
    <row r="774" spans="1:244" ht="24" customHeight="1">
      <c r="A774" s="216"/>
      <c r="B774" s="1774"/>
      <c r="C774" s="1777"/>
      <c r="D774" s="865"/>
      <c r="E774" s="1565"/>
      <c r="F774" s="1566"/>
      <c r="G774" s="1566"/>
      <c r="H774" s="1566"/>
      <c r="I774" s="1566"/>
      <c r="J774" s="1566"/>
      <c r="K774" s="1566"/>
      <c r="L774" s="1566"/>
      <c r="M774" s="1776"/>
      <c r="N774" s="301"/>
      <c r="O774" s="177" t="str">
        <f t="shared" si="13"/>
        <v/>
      </c>
      <c r="P774" s="99"/>
      <c r="Q774" s="389"/>
      <c r="R774" s="33"/>
      <c r="S774" s="33"/>
      <c r="T774" s="33"/>
      <c r="U774" s="33"/>
      <c r="V774" s="33"/>
      <c r="W774" s="33"/>
      <c r="X774" s="33"/>
      <c r="Y774" s="33"/>
    </row>
    <row r="775" spans="1:244" ht="24" customHeight="1">
      <c r="A775" s="216"/>
      <c r="B775" s="1774"/>
      <c r="C775" s="1777"/>
      <c r="D775" s="865"/>
      <c r="E775" s="1565"/>
      <c r="F775" s="1566"/>
      <c r="G775" s="1566"/>
      <c r="H775" s="1566"/>
      <c r="I775" s="1566"/>
      <c r="J775" s="1566"/>
      <c r="K775" s="1566"/>
      <c r="L775" s="1566"/>
      <c r="M775" s="1776"/>
      <c r="N775" s="301"/>
      <c r="O775" s="177" t="str">
        <f t="shared" si="13"/>
        <v/>
      </c>
      <c r="P775" s="99"/>
      <c r="Q775" s="389"/>
      <c r="R775" s="33"/>
      <c r="S775" s="33"/>
      <c r="T775" s="33"/>
      <c r="U775" s="33"/>
      <c r="V775" s="33"/>
      <c r="W775" s="33"/>
      <c r="X775" s="33"/>
      <c r="Y775" s="33"/>
    </row>
    <row r="776" spans="1:244" ht="24" customHeight="1">
      <c r="A776" s="216"/>
      <c r="B776" s="1774"/>
      <c r="C776" s="1777"/>
      <c r="D776" s="865"/>
      <c r="E776" s="1565"/>
      <c r="F776" s="1566"/>
      <c r="G776" s="1566"/>
      <c r="H776" s="1566"/>
      <c r="I776" s="1566"/>
      <c r="J776" s="1566"/>
      <c r="K776" s="1566"/>
      <c r="L776" s="1566"/>
      <c r="M776" s="1776"/>
      <c r="N776" s="301"/>
      <c r="O776" s="177" t="str">
        <f t="shared" si="13"/>
        <v/>
      </c>
      <c r="P776" s="99"/>
      <c r="Q776" s="389"/>
      <c r="R776" s="33"/>
      <c r="S776" s="33"/>
      <c r="T776" s="33"/>
      <c r="U776" s="33"/>
      <c r="V776" s="33"/>
      <c r="W776" s="33"/>
      <c r="X776" s="33"/>
      <c r="Y776" s="33"/>
    </row>
    <row r="777" spans="1:244" ht="24" customHeight="1">
      <c r="A777" s="216"/>
      <c r="B777" s="1774"/>
      <c r="C777" s="1777"/>
      <c r="D777" s="865"/>
      <c r="E777" s="1565"/>
      <c r="F777" s="1566"/>
      <c r="G777" s="1566"/>
      <c r="H777" s="1566"/>
      <c r="I777" s="1566"/>
      <c r="J777" s="1566"/>
      <c r="K777" s="1566"/>
      <c r="L777" s="1566"/>
      <c r="M777" s="1776"/>
      <c r="N777" s="301"/>
      <c r="O777" s="177" t="str">
        <f t="shared" si="13"/>
        <v/>
      </c>
      <c r="P777" s="99"/>
      <c r="Q777" s="389"/>
      <c r="R777" s="33"/>
      <c r="S777" s="33"/>
      <c r="T777" s="33"/>
      <c r="U777" s="33"/>
      <c r="V777" s="33"/>
      <c r="W777" s="33"/>
      <c r="X777" s="33"/>
      <c r="Y777" s="33"/>
    </row>
    <row r="778" spans="1:244" ht="24" customHeight="1">
      <c r="A778" s="216"/>
      <c r="B778" s="1774"/>
      <c r="C778" s="1777"/>
      <c r="D778" s="865"/>
      <c r="E778" s="1565"/>
      <c r="F778" s="1566"/>
      <c r="G778" s="1566"/>
      <c r="H778" s="1566"/>
      <c r="I778" s="1566"/>
      <c r="J778" s="1566"/>
      <c r="K778" s="1566"/>
      <c r="L778" s="1566"/>
      <c r="M778" s="1776"/>
      <c r="N778" s="301"/>
      <c r="O778" s="177" t="str">
        <f t="shared" si="13"/>
        <v/>
      </c>
      <c r="P778" s="99"/>
      <c r="Q778" s="389"/>
      <c r="R778" s="33"/>
      <c r="S778" s="33"/>
      <c r="T778" s="33"/>
      <c r="U778" s="33"/>
      <c r="V778" s="33"/>
      <c r="W778" s="33"/>
      <c r="X778" s="33"/>
      <c r="Y778" s="33"/>
    </row>
    <row r="779" spans="1:244" ht="24" customHeight="1">
      <c r="A779" s="216"/>
      <c r="B779" s="1774"/>
      <c r="C779" s="1777"/>
      <c r="D779" s="865"/>
      <c r="E779" s="1565"/>
      <c r="F779" s="1566"/>
      <c r="G779" s="1566"/>
      <c r="H779" s="1566"/>
      <c r="I779" s="1566"/>
      <c r="J779" s="1566"/>
      <c r="K779" s="1566"/>
      <c r="L779" s="1566"/>
      <c r="M779" s="1776"/>
      <c r="N779" s="301"/>
      <c r="O779" s="177" t="str">
        <f t="shared" si="13"/>
        <v/>
      </c>
      <c r="P779" s="99"/>
      <c r="Q779" s="389"/>
      <c r="R779" s="33"/>
      <c r="S779" s="33"/>
      <c r="T779" s="33"/>
      <c r="U779" s="33"/>
      <c r="V779" s="33"/>
      <c r="W779" s="33"/>
      <c r="X779" s="33"/>
      <c r="Y779" s="33"/>
    </row>
    <row r="780" spans="1:244" ht="24" customHeight="1">
      <c r="A780" s="216"/>
      <c r="B780" s="1774"/>
      <c r="C780" s="1777"/>
      <c r="D780" s="865"/>
      <c r="E780" s="1565"/>
      <c r="F780" s="1566"/>
      <c r="G780" s="1566"/>
      <c r="H780" s="1566"/>
      <c r="I780" s="1566"/>
      <c r="J780" s="1566"/>
      <c r="K780" s="1566"/>
      <c r="L780" s="1566"/>
      <c r="M780" s="1776"/>
      <c r="N780" s="301"/>
      <c r="O780" s="177" t="str">
        <f t="shared" si="13"/>
        <v/>
      </c>
      <c r="P780" s="99"/>
      <c r="Q780" s="389"/>
      <c r="R780" s="33"/>
      <c r="S780" s="33"/>
      <c r="T780" s="33"/>
      <c r="U780" s="33"/>
      <c r="V780" s="33"/>
      <c r="W780" s="33"/>
      <c r="X780" s="33"/>
      <c r="Y780" s="33"/>
    </row>
    <row r="781" spans="1:244" ht="24" customHeight="1">
      <c r="A781" s="216"/>
      <c r="B781" s="1774"/>
      <c r="C781" s="1777"/>
      <c r="D781" s="865"/>
      <c r="E781" s="1565"/>
      <c r="F781" s="1566"/>
      <c r="G781" s="1566"/>
      <c r="H781" s="1566"/>
      <c r="I781" s="1566"/>
      <c r="J781" s="1566"/>
      <c r="K781" s="1566"/>
      <c r="L781" s="1566"/>
      <c r="M781" s="1776"/>
      <c r="N781" s="301"/>
      <c r="O781" s="177" t="str">
        <f t="shared" si="13"/>
        <v/>
      </c>
      <c r="P781" s="99"/>
      <c r="Q781" s="389"/>
      <c r="R781" s="33"/>
      <c r="S781" s="33"/>
      <c r="T781" s="33"/>
      <c r="U781" s="33"/>
      <c r="V781" s="33"/>
      <c r="W781" s="33"/>
      <c r="X781" s="33"/>
      <c r="Y781" s="33"/>
    </row>
    <row r="782" spans="1:244" ht="24" customHeight="1">
      <c r="A782" s="216"/>
      <c r="B782" s="1774"/>
      <c r="C782" s="1777"/>
      <c r="D782" s="865"/>
      <c r="E782" s="1565"/>
      <c r="F782" s="1566"/>
      <c r="G782" s="1566"/>
      <c r="H782" s="1566"/>
      <c r="I782" s="1566"/>
      <c r="J782" s="1566"/>
      <c r="K782" s="1566"/>
      <c r="L782" s="1566"/>
      <c r="M782" s="1776"/>
      <c r="N782" s="301"/>
      <c r="O782" s="177" t="str">
        <f t="shared" si="13"/>
        <v/>
      </c>
      <c r="P782" s="99"/>
      <c r="Q782" s="389"/>
      <c r="R782" s="33"/>
      <c r="S782" s="33"/>
      <c r="T782" s="33"/>
      <c r="U782" s="33"/>
      <c r="V782" s="33"/>
      <c r="W782" s="33"/>
      <c r="X782" s="33"/>
      <c r="Y782" s="33"/>
    </row>
    <row r="783" spans="1:244" ht="24" customHeight="1">
      <c r="A783" s="216"/>
      <c r="B783" s="1774"/>
      <c r="C783" s="1777"/>
      <c r="D783" s="865"/>
      <c r="E783" s="1565"/>
      <c r="F783" s="1566"/>
      <c r="G783" s="1566"/>
      <c r="H783" s="1566"/>
      <c r="I783" s="1566"/>
      <c r="J783" s="1566"/>
      <c r="K783" s="1566"/>
      <c r="L783" s="1566"/>
      <c r="M783" s="1776"/>
      <c r="N783" s="301"/>
      <c r="O783" s="177" t="str">
        <f t="shared" si="13"/>
        <v/>
      </c>
      <c r="P783" s="99"/>
      <c r="Q783" s="389"/>
      <c r="R783" s="33"/>
      <c r="S783" s="33"/>
      <c r="T783" s="33"/>
      <c r="U783" s="33"/>
      <c r="V783" s="33"/>
      <c r="W783" s="33"/>
      <c r="X783" s="33"/>
      <c r="Y783" s="33"/>
    </row>
    <row r="784" spans="1:244" ht="24" customHeight="1">
      <c r="A784" s="216"/>
      <c r="B784" s="1774"/>
      <c r="C784" s="1777"/>
      <c r="D784" s="827"/>
      <c r="E784" s="1565"/>
      <c r="F784" s="1566"/>
      <c r="G784" s="1566"/>
      <c r="H784" s="1566"/>
      <c r="I784" s="1566"/>
      <c r="J784" s="1566"/>
      <c r="K784" s="1566"/>
      <c r="L784" s="1566"/>
      <c r="M784" s="1776"/>
      <c r="N784" s="301"/>
      <c r="O784" s="177" t="str">
        <f t="shared" si="13"/>
        <v/>
      </c>
      <c r="P784" s="99"/>
      <c r="Q784" s="389"/>
      <c r="R784" s="33"/>
      <c r="S784" s="33"/>
      <c r="T784" s="33"/>
      <c r="U784" s="33"/>
      <c r="V784" s="33"/>
      <c r="W784" s="33"/>
      <c r="X784" s="33"/>
      <c r="Y784" s="33"/>
    </row>
    <row r="785" spans="1:244" s="42" customFormat="1" ht="6" customHeight="1">
      <c r="A785" s="363"/>
      <c r="B785" s="59"/>
      <c r="C785" s="867"/>
      <c r="D785" s="867"/>
      <c r="E785" s="867"/>
      <c r="F785" s="868"/>
      <c r="G785" s="868"/>
      <c r="H785" s="868"/>
      <c r="I785" s="868"/>
      <c r="J785" s="868"/>
      <c r="K785" s="868"/>
      <c r="L785" s="868"/>
      <c r="M785" s="92"/>
      <c r="N785" s="94"/>
      <c r="O785" s="23"/>
      <c r="P785" s="258"/>
      <c r="Q785" s="390"/>
      <c r="R785" s="34"/>
      <c r="S785" s="34"/>
      <c r="T785" s="34"/>
      <c r="U785" s="34"/>
      <c r="V785" s="34"/>
      <c r="W785" s="34"/>
      <c r="X785" s="34"/>
      <c r="Y785" s="34"/>
    </row>
    <row r="786" spans="1:244" s="38" customFormat="1" ht="21.75" customHeight="1">
      <c r="A786" s="370"/>
      <c r="B786" s="560" t="s">
        <v>56</v>
      </c>
      <c r="C786" s="869"/>
      <c r="D786" s="869"/>
      <c r="E786" s="869"/>
      <c r="F786" s="869"/>
      <c r="G786" s="869"/>
      <c r="H786" s="869"/>
      <c r="I786" s="869"/>
      <c r="J786" s="869"/>
      <c r="K786" s="869"/>
      <c r="L786" s="869"/>
      <c r="M786" s="561"/>
      <c r="N786" s="561"/>
      <c r="O786" s="561"/>
      <c r="P786" s="406"/>
      <c r="Q786" s="391"/>
      <c r="R786" s="37"/>
      <c r="S786" s="37"/>
      <c r="T786" s="37"/>
      <c r="U786" s="37"/>
      <c r="V786" s="37"/>
      <c r="W786" s="37"/>
      <c r="X786" s="37"/>
      <c r="Y786" s="37"/>
    </row>
    <row r="787" spans="1:244" ht="12.75" customHeight="1">
      <c r="A787" s="363"/>
      <c r="B787" s="564" t="str">
        <f>B733</f>
        <v>FAPESP,  SETEMBRO DE 2015</v>
      </c>
      <c r="C787" s="845"/>
      <c r="D787" s="845"/>
      <c r="E787" s="845"/>
      <c r="F787" s="845"/>
      <c r="G787" s="845"/>
      <c r="H787" s="845"/>
      <c r="I787" s="845"/>
      <c r="J787" s="845"/>
      <c r="K787" s="845"/>
      <c r="L787" s="845"/>
      <c r="M787" s="429"/>
      <c r="N787" s="429"/>
      <c r="O787" s="1723">
        <v>2</v>
      </c>
      <c r="P787" s="1723"/>
      <c r="Q787" s="373"/>
      <c r="R787" s="33"/>
      <c r="S787" s="33"/>
      <c r="T787" s="33"/>
      <c r="U787" s="33"/>
      <c r="V787" s="33"/>
      <c r="W787" s="33"/>
      <c r="X787" s="33"/>
      <c r="Y787" s="33"/>
    </row>
    <row r="788" spans="1:244" ht="18">
      <c r="A788" s="363"/>
      <c r="B788" s="310" t="str">
        <f>B734</f>
        <v>5- SERVIÇOS DE TERCEIROS NO BRASIL</v>
      </c>
      <c r="C788" s="890"/>
      <c r="D788" s="890"/>
      <c r="E788" s="890"/>
      <c r="F788" s="890"/>
      <c r="G788" s="890"/>
      <c r="H788" s="890"/>
      <c r="I788" s="890"/>
      <c r="J788" s="890"/>
      <c r="K788" s="890"/>
      <c r="L788" s="890"/>
      <c r="M788" s="104"/>
      <c r="N788" s="104"/>
      <c r="O788" s="104"/>
      <c r="P788" s="104"/>
      <c r="Q788" s="341"/>
      <c r="R788" s="33"/>
      <c r="S788" s="33"/>
      <c r="T788" s="33"/>
      <c r="U788" s="33"/>
      <c r="V788" s="33"/>
      <c r="W788" s="33"/>
      <c r="X788" s="33"/>
      <c r="Y788" s="33"/>
    </row>
    <row r="789" spans="1:244" s="314" customFormat="1" ht="15.75" customHeight="1">
      <c r="A789" s="363"/>
      <c r="B789" s="1633" t="s">
        <v>12</v>
      </c>
      <c r="C789" s="1778"/>
      <c r="D789" s="1644" t="s">
        <v>55</v>
      </c>
      <c r="E789" s="1730" t="s">
        <v>8</v>
      </c>
      <c r="F789" s="1782"/>
      <c r="G789" s="1782"/>
      <c r="H789" s="1782"/>
      <c r="I789" s="1782"/>
      <c r="J789" s="1782"/>
      <c r="K789" s="1782"/>
      <c r="L789" s="1782"/>
      <c r="M789" s="1782"/>
      <c r="N789" s="1644" t="s">
        <v>3</v>
      </c>
      <c r="O789" s="1785" t="s">
        <v>4</v>
      </c>
      <c r="P789" s="1644" t="s">
        <v>2</v>
      </c>
      <c r="Q789" s="209"/>
      <c r="R789" s="555"/>
      <c r="S789" s="555"/>
      <c r="T789" s="555"/>
      <c r="U789" s="555"/>
      <c r="V789" s="555"/>
      <c r="W789" s="555"/>
      <c r="X789" s="555"/>
      <c r="Y789" s="555"/>
    </row>
    <row r="790" spans="1:244" s="55" customFormat="1" ht="14.25" customHeight="1">
      <c r="A790" s="370"/>
      <c r="B790" s="1779"/>
      <c r="C790" s="1780"/>
      <c r="D790" s="1781"/>
      <c r="E790" s="1783"/>
      <c r="F790" s="1784"/>
      <c r="G790" s="1784"/>
      <c r="H790" s="1784"/>
      <c r="I790" s="1784"/>
      <c r="J790" s="1784"/>
      <c r="K790" s="1784"/>
      <c r="L790" s="1784"/>
      <c r="M790" s="1784"/>
      <c r="N790" s="1781"/>
      <c r="O790" s="1786"/>
      <c r="P790" s="1781"/>
      <c r="Q790" s="210"/>
      <c r="R790" s="54"/>
      <c r="S790" s="54"/>
      <c r="T790" s="54"/>
      <c r="U790" s="54"/>
      <c r="V790" s="54"/>
      <c r="W790" s="54"/>
      <c r="X790" s="54"/>
      <c r="Y790" s="54"/>
    </row>
    <row r="791" spans="1:244" ht="24" customHeight="1">
      <c r="A791" s="216"/>
      <c r="B791" s="1774"/>
      <c r="C791" s="1777"/>
      <c r="D791" s="865"/>
      <c r="E791" s="1565"/>
      <c r="F791" s="1566"/>
      <c r="G791" s="1566"/>
      <c r="H791" s="1566"/>
      <c r="I791" s="1566"/>
      <c r="J791" s="1566"/>
      <c r="K791" s="1566"/>
      <c r="L791" s="1566"/>
      <c r="M791" s="1776"/>
      <c r="N791" s="301"/>
      <c r="O791" s="177" t="str">
        <f t="shared" ref="O791:O839" si="14">IF(N791*D791=0,"",N791*D791)</f>
        <v/>
      </c>
      <c r="P791" s="99"/>
      <c r="Q791" s="389"/>
      <c r="R791" s="33"/>
      <c r="S791" s="33"/>
      <c r="T791" s="33"/>
      <c r="U791" s="33"/>
      <c r="V791" s="33"/>
      <c r="W791" s="33"/>
      <c r="X791" s="33"/>
      <c r="Y791" s="33"/>
      <c r="II791" s="40"/>
      <c r="IJ791" s="41"/>
    </row>
    <row r="792" spans="1:244" ht="24" customHeight="1">
      <c r="A792" s="216"/>
      <c r="B792" s="1774"/>
      <c r="C792" s="1777"/>
      <c r="D792" s="865"/>
      <c r="E792" s="1565"/>
      <c r="F792" s="1566"/>
      <c r="G792" s="1566"/>
      <c r="H792" s="1566"/>
      <c r="I792" s="1566"/>
      <c r="J792" s="1566"/>
      <c r="K792" s="1566"/>
      <c r="L792" s="1566"/>
      <c r="M792" s="1776"/>
      <c r="N792" s="301"/>
      <c r="O792" s="177" t="str">
        <f t="shared" si="14"/>
        <v/>
      </c>
      <c r="P792" s="99"/>
      <c r="Q792" s="389"/>
      <c r="R792" s="33"/>
      <c r="S792" s="33"/>
      <c r="T792" s="33"/>
      <c r="U792" s="33"/>
      <c r="V792" s="33"/>
      <c r="W792" s="33"/>
      <c r="X792" s="33"/>
      <c r="Y792" s="33"/>
    </row>
    <row r="793" spans="1:244" ht="24" customHeight="1">
      <c r="A793" s="216"/>
      <c r="B793" s="1774"/>
      <c r="C793" s="1777"/>
      <c r="D793" s="865"/>
      <c r="E793" s="1565"/>
      <c r="F793" s="1566"/>
      <c r="G793" s="1566"/>
      <c r="H793" s="1566"/>
      <c r="I793" s="1566"/>
      <c r="J793" s="1566"/>
      <c r="K793" s="1566"/>
      <c r="L793" s="1566"/>
      <c r="M793" s="1776"/>
      <c r="N793" s="301"/>
      <c r="O793" s="177" t="str">
        <f t="shared" si="14"/>
        <v/>
      </c>
      <c r="P793" s="99"/>
      <c r="Q793" s="389"/>
      <c r="R793" s="33"/>
      <c r="S793" s="33"/>
      <c r="T793" s="33"/>
      <c r="U793" s="33"/>
      <c r="V793" s="33"/>
      <c r="W793" s="33"/>
      <c r="X793" s="33"/>
      <c r="Y793" s="33"/>
    </row>
    <row r="794" spans="1:244" ht="24" customHeight="1">
      <c r="A794" s="216"/>
      <c r="B794" s="1774"/>
      <c r="C794" s="1777"/>
      <c r="D794" s="865"/>
      <c r="E794" s="1565"/>
      <c r="F794" s="1566"/>
      <c r="G794" s="1566"/>
      <c r="H794" s="1566"/>
      <c r="I794" s="1566"/>
      <c r="J794" s="1566"/>
      <c r="K794" s="1566"/>
      <c r="L794" s="1566"/>
      <c r="M794" s="1776"/>
      <c r="N794" s="301"/>
      <c r="O794" s="177" t="str">
        <f t="shared" si="14"/>
        <v/>
      </c>
      <c r="P794" s="99"/>
      <c r="Q794" s="389"/>
      <c r="R794" s="33"/>
      <c r="S794" s="33"/>
      <c r="T794" s="33"/>
      <c r="U794" s="33"/>
      <c r="V794" s="33"/>
      <c r="W794" s="33"/>
      <c r="X794" s="33"/>
      <c r="Y794" s="33"/>
    </row>
    <row r="795" spans="1:244" ht="24" customHeight="1">
      <c r="A795" s="216"/>
      <c r="B795" s="1774"/>
      <c r="C795" s="1777"/>
      <c r="D795" s="865"/>
      <c r="E795" s="1565"/>
      <c r="F795" s="1566"/>
      <c r="G795" s="1566"/>
      <c r="H795" s="1566"/>
      <c r="I795" s="1566"/>
      <c r="J795" s="1566"/>
      <c r="K795" s="1566"/>
      <c r="L795" s="1566"/>
      <c r="M795" s="1776"/>
      <c r="N795" s="301"/>
      <c r="O795" s="177" t="str">
        <f t="shared" si="14"/>
        <v/>
      </c>
      <c r="P795" s="99"/>
      <c r="Q795" s="389"/>
      <c r="R795" s="33"/>
      <c r="S795" s="33"/>
      <c r="T795" s="33"/>
      <c r="U795" s="33"/>
      <c r="V795" s="33"/>
      <c r="W795" s="33"/>
      <c r="X795" s="33"/>
      <c r="Y795" s="33"/>
      <c r="II795" s="41"/>
      <c r="IJ795" s="41"/>
    </row>
    <row r="796" spans="1:244" ht="24" customHeight="1">
      <c r="A796" s="216"/>
      <c r="B796" s="1774"/>
      <c r="C796" s="1777"/>
      <c r="D796" s="865"/>
      <c r="E796" s="1565"/>
      <c r="F796" s="1566"/>
      <c r="G796" s="1566"/>
      <c r="H796" s="1566"/>
      <c r="I796" s="1566"/>
      <c r="J796" s="1566"/>
      <c r="K796" s="1566"/>
      <c r="L796" s="1566"/>
      <c r="M796" s="1776"/>
      <c r="N796" s="301"/>
      <c r="O796" s="177" t="str">
        <f t="shared" si="14"/>
        <v/>
      </c>
      <c r="P796" s="99"/>
      <c r="Q796" s="389"/>
      <c r="R796" s="33"/>
      <c r="S796" s="33"/>
      <c r="T796" s="33"/>
      <c r="U796" s="33"/>
      <c r="V796" s="33"/>
      <c r="W796" s="33"/>
      <c r="X796" s="33"/>
      <c r="Y796" s="33"/>
    </row>
    <row r="797" spans="1:244" ht="24" customHeight="1">
      <c r="A797" s="216"/>
      <c r="B797" s="1774"/>
      <c r="C797" s="1777"/>
      <c r="D797" s="865"/>
      <c r="E797" s="1565"/>
      <c r="F797" s="1566"/>
      <c r="G797" s="1566"/>
      <c r="H797" s="1566"/>
      <c r="I797" s="1566"/>
      <c r="J797" s="1566"/>
      <c r="K797" s="1566"/>
      <c r="L797" s="1566"/>
      <c r="M797" s="1776"/>
      <c r="N797" s="301"/>
      <c r="O797" s="177" t="str">
        <f t="shared" si="14"/>
        <v/>
      </c>
      <c r="P797" s="99"/>
      <c r="Q797" s="389"/>
      <c r="R797" s="33"/>
      <c r="S797" s="33"/>
      <c r="T797" s="33"/>
      <c r="U797" s="33"/>
      <c r="V797" s="33"/>
      <c r="W797" s="33"/>
      <c r="X797" s="33"/>
      <c r="Y797" s="33"/>
    </row>
    <row r="798" spans="1:244" ht="24" customHeight="1">
      <c r="A798" s="216"/>
      <c r="B798" s="1774"/>
      <c r="C798" s="1777"/>
      <c r="D798" s="865"/>
      <c r="E798" s="1565"/>
      <c r="F798" s="1566"/>
      <c r="G798" s="1566"/>
      <c r="H798" s="1566"/>
      <c r="I798" s="1566"/>
      <c r="J798" s="1566"/>
      <c r="K798" s="1566"/>
      <c r="L798" s="1566"/>
      <c r="M798" s="1776"/>
      <c r="N798" s="301"/>
      <c r="O798" s="177" t="str">
        <f t="shared" si="14"/>
        <v/>
      </c>
      <c r="P798" s="99"/>
      <c r="Q798" s="389"/>
      <c r="R798" s="33"/>
      <c r="S798" s="33"/>
      <c r="T798" s="33"/>
      <c r="U798" s="33"/>
      <c r="V798" s="33"/>
      <c r="W798" s="33"/>
      <c r="X798" s="33"/>
      <c r="Y798" s="33"/>
    </row>
    <row r="799" spans="1:244" ht="24" customHeight="1">
      <c r="A799" s="216"/>
      <c r="B799" s="1774"/>
      <c r="C799" s="1777"/>
      <c r="D799" s="865"/>
      <c r="E799" s="1565"/>
      <c r="F799" s="1566"/>
      <c r="G799" s="1566"/>
      <c r="H799" s="1566"/>
      <c r="I799" s="1566"/>
      <c r="J799" s="1566"/>
      <c r="K799" s="1566"/>
      <c r="L799" s="1566"/>
      <c r="M799" s="1776"/>
      <c r="N799" s="301"/>
      <c r="O799" s="177" t="str">
        <f t="shared" si="14"/>
        <v/>
      </c>
      <c r="P799" s="99"/>
      <c r="Q799" s="389"/>
      <c r="R799" s="33"/>
      <c r="S799" s="33"/>
      <c r="T799" s="33"/>
      <c r="U799" s="33"/>
      <c r="V799" s="33"/>
      <c r="W799" s="33"/>
      <c r="X799" s="33"/>
      <c r="Y799" s="33"/>
    </row>
    <row r="800" spans="1:244" ht="24" customHeight="1">
      <c r="A800" s="216"/>
      <c r="B800" s="1774"/>
      <c r="C800" s="1777"/>
      <c r="D800" s="865"/>
      <c r="E800" s="1565"/>
      <c r="F800" s="1566"/>
      <c r="G800" s="1566"/>
      <c r="H800" s="1566"/>
      <c r="I800" s="1566"/>
      <c r="J800" s="1566"/>
      <c r="K800" s="1566"/>
      <c r="L800" s="1566"/>
      <c r="M800" s="1776"/>
      <c r="N800" s="301"/>
      <c r="O800" s="177" t="str">
        <f t="shared" si="14"/>
        <v/>
      </c>
      <c r="P800" s="99"/>
      <c r="Q800" s="389"/>
      <c r="R800" s="33"/>
      <c r="S800" s="33"/>
      <c r="T800" s="33"/>
      <c r="U800" s="33"/>
      <c r="V800" s="33"/>
      <c r="W800" s="33"/>
      <c r="X800" s="33"/>
      <c r="Y800" s="33"/>
    </row>
    <row r="801" spans="1:244" ht="24" customHeight="1">
      <c r="A801" s="216"/>
      <c r="B801" s="1774"/>
      <c r="C801" s="1777"/>
      <c r="D801" s="865"/>
      <c r="E801" s="1565"/>
      <c r="F801" s="1566"/>
      <c r="G801" s="1566"/>
      <c r="H801" s="1566"/>
      <c r="I801" s="1566"/>
      <c r="J801" s="1566"/>
      <c r="K801" s="1566"/>
      <c r="L801" s="1566"/>
      <c r="M801" s="1776"/>
      <c r="N801" s="301"/>
      <c r="O801" s="177" t="str">
        <f t="shared" si="14"/>
        <v/>
      </c>
      <c r="P801" s="99"/>
      <c r="Q801" s="389"/>
      <c r="R801" s="33"/>
      <c r="S801" s="33"/>
      <c r="T801" s="33"/>
      <c r="U801" s="33"/>
      <c r="V801" s="33"/>
      <c r="W801" s="33"/>
      <c r="X801" s="33"/>
      <c r="Y801" s="33"/>
    </row>
    <row r="802" spans="1:244" ht="24" customHeight="1">
      <c r="A802" s="216"/>
      <c r="B802" s="1774"/>
      <c r="C802" s="1777"/>
      <c r="D802" s="865"/>
      <c r="E802" s="1565"/>
      <c r="F802" s="1566"/>
      <c r="G802" s="1566"/>
      <c r="H802" s="1566"/>
      <c r="I802" s="1566"/>
      <c r="J802" s="1566"/>
      <c r="K802" s="1566"/>
      <c r="L802" s="1566"/>
      <c r="M802" s="1776"/>
      <c r="N802" s="301"/>
      <c r="O802" s="177" t="str">
        <f t="shared" si="14"/>
        <v/>
      </c>
      <c r="P802" s="99"/>
      <c r="Q802" s="389"/>
      <c r="R802" s="33"/>
      <c r="S802" s="33"/>
      <c r="T802" s="33"/>
      <c r="U802" s="33"/>
      <c r="V802" s="33"/>
      <c r="W802" s="33"/>
      <c r="X802" s="33"/>
      <c r="Y802" s="33"/>
    </row>
    <row r="803" spans="1:244" ht="24" customHeight="1">
      <c r="A803" s="216"/>
      <c r="B803" s="1774"/>
      <c r="C803" s="1777"/>
      <c r="D803" s="865"/>
      <c r="E803" s="1565"/>
      <c r="F803" s="1566"/>
      <c r="G803" s="1566"/>
      <c r="H803" s="1566"/>
      <c r="I803" s="1566"/>
      <c r="J803" s="1566"/>
      <c r="K803" s="1566"/>
      <c r="L803" s="1566"/>
      <c r="M803" s="1776"/>
      <c r="N803" s="301"/>
      <c r="O803" s="177" t="str">
        <f t="shared" si="14"/>
        <v/>
      </c>
      <c r="P803" s="99"/>
      <c r="Q803" s="389"/>
      <c r="R803" s="33"/>
      <c r="S803" s="33"/>
      <c r="T803" s="33"/>
      <c r="U803" s="33"/>
      <c r="V803" s="33"/>
      <c r="W803" s="33"/>
      <c r="X803" s="33"/>
      <c r="Y803" s="33"/>
    </row>
    <row r="804" spans="1:244" ht="24" customHeight="1">
      <c r="A804" s="216"/>
      <c r="B804" s="1774"/>
      <c r="C804" s="1777"/>
      <c r="D804" s="865"/>
      <c r="E804" s="1565"/>
      <c r="F804" s="1566"/>
      <c r="G804" s="1566"/>
      <c r="H804" s="1566"/>
      <c r="I804" s="1566"/>
      <c r="J804" s="1566"/>
      <c r="K804" s="1566"/>
      <c r="L804" s="1566"/>
      <c r="M804" s="1776"/>
      <c r="N804" s="301"/>
      <c r="O804" s="177" t="str">
        <f t="shared" si="14"/>
        <v/>
      </c>
      <c r="P804" s="99"/>
      <c r="Q804" s="389"/>
      <c r="R804" s="33"/>
      <c r="S804" s="33"/>
      <c r="T804" s="33"/>
      <c r="U804" s="33"/>
      <c r="V804" s="33"/>
      <c r="W804" s="33"/>
      <c r="X804" s="33"/>
      <c r="Y804" s="33"/>
      <c r="II804" s="40"/>
      <c r="IJ804" s="41"/>
    </row>
    <row r="805" spans="1:244" ht="24" customHeight="1">
      <c r="A805" s="216"/>
      <c r="B805" s="1774"/>
      <c r="C805" s="1777"/>
      <c r="D805" s="865"/>
      <c r="E805" s="1565"/>
      <c r="F805" s="1566"/>
      <c r="G805" s="1566"/>
      <c r="H805" s="1566"/>
      <c r="I805" s="1566"/>
      <c r="J805" s="1566"/>
      <c r="K805" s="1566"/>
      <c r="L805" s="1566"/>
      <c r="M805" s="1776"/>
      <c r="N805" s="301"/>
      <c r="O805" s="177" t="str">
        <f t="shared" si="14"/>
        <v/>
      </c>
      <c r="P805" s="99"/>
      <c r="Q805" s="389"/>
      <c r="R805" s="33"/>
      <c r="S805" s="33"/>
      <c r="T805" s="33"/>
      <c r="U805" s="33"/>
      <c r="V805" s="33"/>
      <c r="W805" s="33"/>
      <c r="X805" s="33"/>
      <c r="Y805" s="33"/>
      <c r="II805" s="40"/>
      <c r="IJ805" s="41"/>
    </row>
    <row r="806" spans="1:244" ht="24" customHeight="1">
      <c r="A806" s="216"/>
      <c r="B806" s="1774"/>
      <c r="C806" s="1777"/>
      <c r="D806" s="865"/>
      <c r="E806" s="1565"/>
      <c r="F806" s="1566"/>
      <c r="G806" s="1566"/>
      <c r="H806" s="1566"/>
      <c r="I806" s="1566"/>
      <c r="J806" s="1566"/>
      <c r="K806" s="1566"/>
      <c r="L806" s="1566"/>
      <c r="M806" s="1776"/>
      <c r="N806" s="301"/>
      <c r="O806" s="177" t="str">
        <f t="shared" si="14"/>
        <v/>
      </c>
      <c r="P806" s="99"/>
      <c r="Q806" s="389"/>
      <c r="R806" s="33"/>
      <c r="S806" s="33"/>
      <c r="T806" s="33"/>
      <c r="U806" s="33"/>
      <c r="V806" s="33"/>
      <c r="W806" s="33"/>
      <c r="X806" s="33"/>
      <c r="Y806" s="33"/>
    </row>
    <row r="807" spans="1:244" ht="24" customHeight="1">
      <c r="A807" s="216"/>
      <c r="B807" s="1774"/>
      <c r="C807" s="1777"/>
      <c r="D807" s="865"/>
      <c r="E807" s="1565"/>
      <c r="F807" s="1566"/>
      <c r="G807" s="1566"/>
      <c r="H807" s="1566"/>
      <c r="I807" s="1566"/>
      <c r="J807" s="1566"/>
      <c r="K807" s="1566"/>
      <c r="L807" s="1566"/>
      <c r="M807" s="1776"/>
      <c r="N807" s="301"/>
      <c r="O807" s="177" t="str">
        <f t="shared" si="14"/>
        <v/>
      </c>
      <c r="P807" s="99"/>
      <c r="Q807" s="389"/>
      <c r="R807" s="33"/>
      <c r="S807" s="33"/>
      <c r="T807" s="33"/>
      <c r="U807" s="33"/>
      <c r="V807" s="33"/>
      <c r="W807" s="33"/>
      <c r="X807" s="33"/>
      <c r="Y807" s="33"/>
    </row>
    <row r="808" spans="1:244" ht="24" customHeight="1">
      <c r="A808" s="216"/>
      <c r="B808" s="1774"/>
      <c r="C808" s="1777"/>
      <c r="D808" s="865"/>
      <c r="E808" s="1565"/>
      <c r="F808" s="1566"/>
      <c r="G808" s="1566"/>
      <c r="H808" s="1566"/>
      <c r="I808" s="1566"/>
      <c r="J808" s="1566"/>
      <c r="K808" s="1566"/>
      <c r="L808" s="1566"/>
      <c r="M808" s="1776"/>
      <c r="N808" s="301"/>
      <c r="O808" s="177" t="str">
        <f t="shared" si="14"/>
        <v/>
      </c>
      <c r="P808" s="99"/>
      <c r="Q808" s="389"/>
      <c r="R808" s="33"/>
      <c r="S808" s="33"/>
      <c r="T808" s="33"/>
      <c r="U808" s="33"/>
      <c r="V808" s="33"/>
      <c r="W808" s="33"/>
      <c r="X808" s="33"/>
      <c r="Y808" s="33"/>
    </row>
    <row r="809" spans="1:244" ht="24" customHeight="1">
      <c r="A809" s="216"/>
      <c r="B809" s="1774"/>
      <c r="C809" s="1777"/>
      <c r="D809" s="865"/>
      <c r="E809" s="1565"/>
      <c r="F809" s="1566"/>
      <c r="G809" s="1566"/>
      <c r="H809" s="1566"/>
      <c r="I809" s="1566"/>
      <c r="J809" s="1566"/>
      <c r="K809" s="1566"/>
      <c r="L809" s="1566"/>
      <c r="M809" s="1776"/>
      <c r="N809" s="301"/>
      <c r="O809" s="177" t="str">
        <f t="shared" si="14"/>
        <v/>
      </c>
      <c r="P809" s="99"/>
      <c r="Q809" s="389"/>
      <c r="R809" s="33"/>
      <c r="S809" s="33"/>
      <c r="T809" s="33"/>
      <c r="U809" s="33"/>
      <c r="V809" s="33"/>
      <c r="W809" s="33"/>
      <c r="X809" s="33"/>
      <c r="Y809" s="33"/>
    </row>
    <row r="810" spans="1:244" ht="24" customHeight="1">
      <c r="A810" s="216"/>
      <c r="B810" s="1774"/>
      <c r="C810" s="1777"/>
      <c r="D810" s="865"/>
      <c r="E810" s="1565"/>
      <c r="F810" s="1566"/>
      <c r="G810" s="1566"/>
      <c r="H810" s="1566"/>
      <c r="I810" s="1566"/>
      <c r="J810" s="1566"/>
      <c r="K810" s="1566"/>
      <c r="L810" s="1566"/>
      <c r="M810" s="1776"/>
      <c r="N810" s="301"/>
      <c r="O810" s="177" t="str">
        <f t="shared" si="14"/>
        <v/>
      </c>
      <c r="P810" s="99"/>
      <c r="Q810" s="389"/>
      <c r="R810" s="33"/>
      <c r="S810" s="33"/>
      <c r="T810" s="33"/>
      <c r="U810" s="33"/>
      <c r="V810" s="33"/>
      <c r="W810" s="33"/>
      <c r="X810" s="33"/>
      <c r="Y810" s="33"/>
      <c r="II810" s="41"/>
      <c r="IJ810" s="41"/>
    </row>
    <row r="811" spans="1:244" ht="24" customHeight="1">
      <c r="A811" s="216"/>
      <c r="B811" s="1774"/>
      <c r="C811" s="1777"/>
      <c r="D811" s="865"/>
      <c r="E811" s="1565"/>
      <c r="F811" s="1566"/>
      <c r="G811" s="1566"/>
      <c r="H811" s="1566"/>
      <c r="I811" s="1566"/>
      <c r="J811" s="1566"/>
      <c r="K811" s="1566"/>
      <c r="L811" s="1566"/>
      <c r="M811" s="1776"/>
      <c r="N811" s="301"/>
      <c r="O811" s="177" t="str">
        <f t="shared" si="14"/>
        <v/>
      </c>
      <c r="P811" s="99"/>
      <c r="Q811" s="389"/>
      <c r="R811" s="33"/>
      <c r="S811" s="33"/>
      <c r="T811" s="33"/>
      <c r="U811" s="33"/>
      <c r="V811" s="33"/>
      <c r="W811" s="33"/>
      <c r="X811" s="33"/>
      <c r="Y811" s="33"/>
    </row>
    <row r="812" spans="1:244" ht="24" customHeight="1">
      <c r="A812" s="216"/>
      <c r="B812" s="1774"/>
      <c r="C812" s="1777"/>
      <c r="D812" s="865"/>
      <c r="E812" s="1565"/>
      <c r="F812" s="1566"/>
      <c r="G812" s="1566"/>
      <c r="H812" s="1566"/>
      <c r="I812" s="1566"/>
      <c r="J812" s="1566"/>
      <c r="K812" s="1566"/>
      <c r="L812" s="1566"/>
      <c r="M812" s="1776"/>
      <c r="N812" s="301"/>
      <c r="O812" s="177" t="str">
        <f t="shared" si="14"/>
        <v/>
      </c>
      <c r="P812" s="99"/>
      <c r="Q812" s="389"/>
      <c r="R812" s="33"/>
      <c r="S812" s="33"/>
      <c r="T812" s="33"/>
      <c r="U812" s="33"/>
      <c r="V812" s="33"/>
      <c r="W812" s="33"/>
      <c r="X812" s="33"/>
      <c r="Y812" s="33"/>
    </row>
    <row r="813" spans="1:244" ht="24" customHeight="1">
      <c r="A813" s="216"/>
      <c r="B813" s="1774"/>
      <c r="C813" s="1777"/>
      <c r="D813" s="865"/>
      <c r="E813" s="1565"/>
      <c r="F813" s="1566"/>
      <c r="G813" s="1566"/>
      <c r="H813" s="1566"/>
      <c r="I813" s="1566"/>
      <c r="J813" s="1566"/>
      <c r="K813" s="1566"/>
      <c r="L813" s="1566"/>
      <c r="M813" s="1776"/>
      <c r="N813" s="301"/>
      <c r="O813" s="177" t="str">
        <f t="shared" si="14"/>
        <v/>
      </c>
      <c r="P813" s="99"/>
      <c r="Q813" s="389"/>
      <c r="R813" s="33"/>
      <c r="S813" s="33"/>
      <c r="T813" s="33"/>
      <c r="U813" s="33"/>
      <c r="V813" s="33"/>
      <c r="W813" s="33"/>
      <c r="X813" s="33"/>
      <c r="Y813" s="33"/>
      <c r="II813" s="41"/>
      <c r="IJ813" s="41"/>
    </row>
    <row r="814" spans="1:244" ht="24" customHeight="1">
      <c r="A814" s="216"/>
      <c r="B814" s="1774"/>
      <c r="C814" s="1777"/>
      <c r="D814" s="865"/>
      <c r="E814" s="1565"/>
      <c r="F814" s="1566"/>
      <c r="G814" s="1566"/>
      <c r="H814" s="1566"/>
      <c r="I814" s="1566"/>
      <c r="J814" s="1566"/>
      <c r="K814" s="1566"/>
      <c r="L814" s="1566"/>
      <c r="M814" s="1776"/>
      <c r="N814" s="301"/>
      <c r="O814" s="177" t="str">
        <f t="shared" si="14"/>
        <v/>
      </c>
      <c r="P814" s="99"/>
      <c r="Q814" s="389"/>
      <c r="R814" s="33"/>
      <c r="S814" s="33"/>
      <c r="T814" s="33"/>
      <c r="U814" s="33"/>
      <c r="V814" s="33"/>
      <c r="W814" s="33"/>
      <c r="X814" s="33"/>
      <c r="Y814" s="33"/>
    </row>
    <row r="815" spans="1:244" ht="24" customHeight="1">
      <c r="A815" s="216"/>
      <c r="B815" s="1774"/>
      <c r="C815" s="1777"/>
      <c r="D815" s="865"/>
      <c r="E815" s="1565"/>
      <c r="F815" s="1566"/>
      <c r="G815" s="1566"/>
      <c r="H815" s="1566"/>
      <c r="I815" s="1566"/>
      <c r="J815" s="1566"/>
      <c r="K815" s="1566"/>
      <c r="L815" s="1566"/>
      <c r="M815" s="1776"/>
      <c r="N815" s="301"/>
      <c r="O815" s="177" t="str">
        <f t="shared" si="14"/>
        <v/>
      </c>
      <c r="P815" s="99"/>
      <c r="Q815" s="389"/>
      <c r="R815" s="33"/>
      <c r="S815" s="33"/>
      <c r="T815" s="33"/>
      <c r="U815" s="33"/>
      <c r="V815" s="33"/>
      <c r="W815" s="33"/>
      <c r="X815" s="33"/>
      <c r="Y815" s="33"/>
    </row>
    <row r="816" spans="1:244" ht="24" customHeight="1">
      <c r="A816" s="216"/>
      <c r="B816" s="1774"/>
      <c r="C816" s="1777"/>
      <c r="D816" s="865"/>
      <c r="E816" s="1565"/>
      <c r="F816" s="1566"/>
      <c r="G816" s="1566"/>
      <c r="H816" s="1566"/>
      <c r="I816" s="1566"/>
      <c r="J816" s="1566"/>
      <c r="K816" s="1566"/>
      <c r="L816" s="1566"/>
      <c r="M816" s="1776"/>
      <c r="N816" s="301"/>
      <c r="O816" s="177" t="str">
        <f t="shared" si="14"/>
        <v/>
      </c>
      <c r="P816" s="99"/>
      <c r="Q816" s="389"/>
      <c r="R816" s="33"/>
      <c r="S816" s="33"/>
      <c r="T816" s="33"/>
      <c r="U816" s="33"/>
      <c r="V816" s="33"/>
      <c r="W816" s="33"/>
      <c r="X816" s="33"/>
      <c r="Y816" s="33"/>
    </row>
    <row r="817" spans="1:244" ht="24" customHeight="1">
      <c r="A817" s="216"/>
      <c r="B817" s="1774"/>
      <c r="C817" s="1775"/>
      <c r="D817" s="865"/>
      <c r="E817" s="1565"/>
      <c r="F817" s="1566"/>
      <c r="G817" s="1566"/>
      <c r="H817" s="1566"/>
      <c r="I817" s="1566"/>
      <c r="J817" s="1566"/>
      <c r="K817" s="1566"/>
      <c r="L817" s="1776"/>
      <c r="M817" s="1776"/>
      <c r="N817" s="301"/>
      <c r="O817" s="177" t="str">
        <f t="shared" si="14"/>
        <v/>
      </c>
      <c r="P817" s="99"/>
      <c r="Q817" s="389"/>
      <c r="R817" s="33"/>
      <c r="S817" s="33"/>
      <c r="T817" s="33"/>
      <c r="U817" s="33"/>
      <c r="V817" s="33"/>
      <c r="W817" s="33"/>
      <c r="X817" s="33"/>
      <c r="Y817" s="33"/>
    </row>
    <row r="818" spans="1:244" ht="24" customHeight="1">
      <c r="A818" s="216"/>
      <c r="B818" s="1774"/>
      <c r="C818" s="1775"/>
      <c r="D818" s="865"/>
      <c r="E818" s="1565"/>
      <c r="F818" s="1566"/>
      <c r="G818" s="1566"/>
      <c r="H818" s="1566"/>
      <c r="I818" s="1566"/>
      <c r="J818" s="1566"/>
      <c r="K818" s="1566"/>
      <c r="L818" s="1776"/>
      <c r="M818" s="1776"/>
      <c r="N818" s="301"/>
      <c r="O818" s="177" t="str">
        <f t="shared" si="14"/>
        <v/>
      </c>
      <c r="P818" s="99"/>
      <c r="Q818" s="389"/>
      <c r="R818" s="33"/>
      <c r="S818" s="33"/>
      <c r="T818" s="33"/>
      <c r="U818" s="33"/>
      <c r="V818" s="33"/>
      <c r="W818" s="33"/>
      <c r="X818" s="33"/>
      <c r="Y818" s="33"/>
    </row>
    <row r="819" spans="1:244" ht="24" customHeight="1">
      <c r="A819" s="216"/>
      <c r="B819" s="1774"/>
      <c r="C819" s="1775"/>
      <c r="D819" s="865"/>
      <c r="E819" s="1565"/>
      <c r="F819" s="1566"/>
      <c r="G819" s="1566"/>
      <c r="H819" s="1566"/>
      <c r="I819" s="1566"/>
      <c r="J819" s="1566"/>
      <c r="K819" s="1566"/>
      <c r="L819" s="1776"/>
      <c r="M819" s="1776"/>
      <c r="N819" s="301"/>
      <c r="O819" s="177" t="str">
        <f t="shared" si="14"/>
        <v/>
      </c>
      <c r="P819" s="99"/>
      <c r="Q819" s="389"/>
      <c r="R819" s="33"/>
      <c r="S819" s="33"/>
      <c r="T819" s="33"/>
      <c r="U819" s="33"/>
      <c r="V819" s="33"/>
      <c r="W819" s="33"/>
      <c r="X819" s="33"/>
      <c r="Y819" s="33"/>
    </row>
    <row r="820" spans="1:244" ht="24" customHeight="1">
      <c r="A820" s="216"/>
      <c r="B820" s="1774"/>
      <c r="C820" s="1775"/>
      <c r="D820" s="865"/>
      <c r="E820" s="1565"/>
      <c r="F820" s="1566"/>
      <c r="G820" s="1566"/>
      <c r="H820" s="1566"/>
      <c r="I820" s="1566"/>
      <c r="J820" s="1566"/>
      <c r="K820" s="1566"/>
      <c r="L820" s="1776"/>
      <c r="M820" s="1776"/>
      <c r="N820" s="301"/>
      <c r="O820" s="177" t="str">
        <f t="shared" si="14"/>
        <v/>
      </c>
      <c r="P820" s="99"/>
      <c r="Q820" s="389"/>
      <c r="R820" s="33"/>
      <c r="S820" s="33"/>
      <c r="T820" s="33"/>
      <c r="U820" s="33"/>
      <c r="V820" s="33"/>
      <c r="W820" s="33"/>
      <c r="X820" s="33"/>
      <c r="Y820" s="33"/>
    </row>
    <row r="821" spans="1:244" ht="24" customHeight="1">
      <c r="A821" s="216"/>
      <c r="B821" s="1774"/>
      <c r="C821" s="1775"/>
      <c r="D821" s="865"/>
      <c r="E821" s="1565"/>
      <c r="F821" s="1566"/>
      <c r="G821" s="1566"/>
      <c r="H821" s="1566"/>
      <c r="I821" s="1566"/>
      <c r="J821" s="1566"/>
      <c r="K821" s="1566"/>
      <c r="L821" s="1776"/>
      <c r="M821" s="1776"/>
      <c r="N821" s="301"/>
      <c r="O821" s="177" t="str">
        <f t="shared" si="14"/>
        <v/>
      </c>
      <c r="P821" s="99"/>
      <c r="Q821" s="389"/>
      <c r="R821" s="33"/>
      <c r="S821" s="33"/>
      <c r="T821" s="33"/>
      <c r="U821" s="33"/>
      <c r="V821" s="33"/>
      <c r="W821" s="33"/>
      <c r="X821" s="33"/>
      <c r="Y821" s="33"/>
    </row>
    <row r="822" spans="1:244" ht="24" customHeight="1">
      <c r="A822" s="216"/>
      <c r="B822" s="1774"/>
      <c r="C822" s="1775"/>
      <c r="D822" s="865"/>
      <c r="E822" s="1565"/>
      <c r="F822" s="1566"/>
      <c r="G822" s="1566"/>
      <c r="H822" s="1566"/>
      <c r="I822" s="1566"/>
      <c r="J822" s="1566"/>
      <c r="K822" s="1566"/>
      <c r="L822" s="1776"/>
      <c r="M822" s="1776"/>
      <c r="N822" s="301"/>
      <c r="O822" s="177" t="str">
        <f t="shared" si="14"/>
        <v/>
      </c>
      <c r="P822" s="99"/>
      <c r="Q822" s="389"/>
      <c r="R822" s="33"/>
      <c r="S822" s="33"/>
      <c r="T822" s="33"/>
      <c r="U822" s="33"/>
      <c r="V822" s="33"/>
      <c r="W822" s="33"/>
      <c r="X822" s="33"/>
      <c r="Y822" s="33"/>
      <c r="II822" s="41"/>
      <c r="IJ822" s="41"/>
    </row>
    <row r="823" spans="1:244" ht="24" customHeight="1">
      <c r="A823" s="216"/>
      <c r="B823" s="1774"/>
      <c r="C823" s="1777"/>
      <c r="D823" s="865"/>
      <c r="E823" s="1565"/>
      <c r="F823" s="1566"/>
      <c r="G823" s="1566"/>
      <c r="H823" s="1566"/>
      <c r="I823" s="1566"/>
      <c r="J823" s="1566"/>
      <c r="K823" s="1566"/>
      <c r="L823" s="1566"/>
      <c r="M823" s="1776"/>
      <c r="N823" s="301"/>
      <c r="O823" s="177" t="str">
        <f t="shared" si="14"/>
        <v/>
      </c>
      <c r="P823" s="99"/>
      <c r="Q823" s="389"/>
      <c r="R823" s="33"/>
      <c r="S823" s="33"/>
      <c r="T823" s="33"/>
      <c r="U823" s="33"/>
      <c r="V823" s="33"/>
      <c r="W823" s="33"/>
      <c r="X823" s="33"/>
      <c r="Y823" s="33"/>
    </row>
    <row r="824" spans="1:244" ht="24" customHeight="1">
      <c r="A824" s="216"/>
      <c r="B824" s="1774"/>
      <c r="C824" s="1777"/>
      <c r="D824" s="865"/>
      <c r="E824" s="1565"/>
      <c r="F824" s="1566"/>
      <c r="G824" s="1566"/>
      <c r="H824" s="1566"/>
      <c r="I824" s="1566"/>
      <c r="J824" s="1566"/>
      <c r="K824" s="1566"/>
      <c r="L824" s="1566"/>
      <c r="M824" s="1776"/>
      <c r="N824" s="301"/>
      <c r="O824" s="177" t="str">
        <f t="shared" si="14"/>
        <v/>
      </c>
      <c r="P824" s="99"/>
      <c r="Q824" s="389"/>
      <c r="R824" s="33"/>
      <c r="S824" s="33"/>
      <c r="T824" s="33"/>
      <c r="U824" s="33"/>
      <c r="V824" s="33"/>
      <c r="W824" s="33"/>
      <c r="X824" s="33"/>
      <c r="Y824" s="33"/>
    </row>
    <row r="825" spans="1:244" ht="24" customHeight="1">
      <c r="A825" s="216"/>
      <c r="B825" s="1774"/>
      <c r="C825" s="1777"/>
      <c r="D825" s="865"/>
      <c r="E825" s="1565"/>
      <c r="F825" s="1566"/>
      <c r="G825" s="1566"/>
      <c r="H825" s="1566"/>
      <c r="I825" s="1566"/>
      <c r="J825" s="1566"/>
      <c r="K825" s="1566"/>
      <c r="L825" s="1566"/>
      <c r="M825" s="1776"/>
      <c r="N825" s="301"/>
      <c r="O825" s="177" t="str">
        <f t="shared" si="14"/>
        <v/>
      </c>
      <c r="P825" s="99"/>
      <c r="Q825" s="389"/>
      <c r="R825" s="33"/>
      <c r="S825" s="33"/>
      <c r="T825" s="33"/>
      <c r="U825" s="33"/>
      <c r="V825" s="33"/>
      <c r="W825" s="33"/>
      <c r="X825" s="33"/>
      <c r="Y825" s="33"/>
      <c r="II825" s="41"/>
      <c r="IJ825" s="41"/>
    </row>
    <row r="826" spans="1:244" ht="24" customHeight="1">
      <c r="A826" s="216"/>
      <c r="B826" s="1774"/>
      <c r="C826" s="1777"/>
      <c r="D826" s="865"/>
      <c r="E826" s="1565"/>
      <c r="F826" s="1566"/>
      <c r="G826" s="1566"/>
      <c r="H826" s="1566"/>
      <c r="I826" s="1566"/>
      <c r="J826" s="1566"/>
      <c r="K826" s="1566"/>
      <c r="L826" s="1566"/>
      <c r="M826" s="1776"/>
      <c r="N826" s="301"/>
      <c r="O826" s="177" t="str">
        <f t="shared" si="14"/>
        <v/>
      </c>
      <c r="P826" s="99"/>
      <c r="Q826" s="389"/>
      <c r="R826" s="33"/>
      <c r="S826" s="33"/>
      <c r="T826" s="33"/>
      <c r="U826" s="33"/>
      <c r="V826" s="33"/>
      <c r="W826" s="33"/>
      <c r="X826" s="33"/>
      <c r="Y826" s="33"/>
    </row>
    <row r="827" spans="1:244" ht="24" customHeight="1">
      <c r="A827" s="216"/>
      <c r="B827" s="1774"/>
      <c r="C827" s="1777"/>
      <c r="D827" s="865"/>
      <c r="E827" s="1565"/>
      <c r="F827" s="1566"/>
      <c r="G827" s="1566"/>
      <c r="H827" s="1566"/>
      <c r="I827" s="1566"/>
      <c r="J827" s="1566"/>
      <c r="K827" s="1566"/>
      <c r="L827" s="1566"/>
      <c r="M827" s="1776"/>
      <c r="N827" s="301"/>
      <c r="O827" s="177" t="str">
        <f t="shared" si="14"/>
        <v/>
      </c>
      <c r="P827" s="99"/>
      <c r="Q827" s="389"/>
      <c r="R827" s="33"/>
      <c r="S827" s="33"/>
      <c r="T827" s="33"/>
      <c r="U827" s="33"/>
      <c r="V827" s="33"/>
      <c r="W827" s="33"/>
      <c r="X827" s="33"/>
      <c r="Y827" s="33"/>
    </row>
    <row r="828" spans="1:244" ht="24" customHeight="1">
      <c r="A828" s="216"/>
      <c r="B828" s="1774"/>
      <c r="C828" s="1777"/>
      <c r="D828" s="865"/>
      <c r="E828" s="1565"/>
      <c r="F828" s="1566"/>
      <c r="G828" s="1566"/>
      <c r="H828" s="1566"/>
      <c r="I828" s="1566"/>
      <c r="J828" s="1566"/>
      <c r="K828" s="1566"/>
      <c r="L828" s="1566"/>
      <c r="M828" s="1776"/>
      <c r="N828" s="301"/>
      <c r="O828" s="177" t="str">
        <f t="shared" si="14"/>
        <v/>
      </c>
      <c r="P828" s="99"/>
      <c r="Q828" s="389"/>
      <c r="R828" s="33"/>
      <c r="S828" s="33"/>
      <c r="T828" s="33"/>
      <c r="U828" s="33"/>
      <c r="V828" s="33"/>
      <c r="W828" s="33"/>
      <c r="X828" s="33"/>
      <c r="Y828" s="33"/>
    </row>
    <row r="829" spans="1:244" ht="24" customHeight="1">
      <c r="A829" s="216"/>
      <c r="B829" s="1774"/>
      <c r="C829" s="1777"/>
      <c r="D829" s="865"/>
      <c r="E829" s="1565"/>
      <c r="F829" s="1566"/>
      <c r="G829" s="1566"/>
      <c r="H829" s="1566"/>
      <c r="I829" s="1566"/>
      <c r="J829" s="1566"/>
      <c r="K829" s="1566"/>
      <c r="L829" s="1566"/>
      <c r="M829" s="1776"/>
      <c r="N829" s="301"/>
      <c r="O829" s="177" t="str">
        <f t="shared" si="14"/>
        <v/>
      </c>
      <c r="P829" s="99"/>
      <c r="Q829" s="389"/>
      <c r="R829" s="33"/>
      <c r="S829" s="33"/>
      <c r="T829" s="33"/>
      <c r="U829" s="33"/>
      <c r="V829" s="33"/>
      <c r="W829" s="33"/>
      <c r="X829" s="33"/>
      <c r="Y829" s="33"/>
    </row>
    <row r="830" spans="1:244" ht="24" customHeight="1">
      <c r="A830" s="216"/>
      <c r="B830" s="1774"/>
      <c r="C830" s="1777"/>
      <c r="D830" s="865"/>
      <c r="E830" s="1565"/>
      <c r="F830" s="1566"/>
      <c r="G830" s="1566"/>
      <c r="H830" s="1566"/>
      <c r="I830" s="1566"/>
      <c r="J830" s="1566"/>
      <c r="K830" s="1566"/>
      <c r="L830" s="1566"/>
      <c r="M830" s="1776"/>
      <c r="N830" s="301"/>
      <c r="O830" s="177" t="str">
        <f t="shared" si="14"/>
        <v/>
      </c>
      <c r="P830" s="99"/>
      <c r="Q830" s="389"/>
      <c r="R830" s="33"/>
      <c r="S830" s="33"/>
      <c r="T830" s="33"/>
      <c r="U830" s="33"/>
      <c r="V830" s="33"/>
      <c r="W830" s="33"/>
      <c r="X830" s="33"/>
      <c r="Y830" s="33"/>
    </row>
    <row r="831" spans="1:244" ht="24" customHeight="1">
      <c r="A831" s="216"/>
      <c r="B831" s="1774"/>
      <c r="C831" s="1777"/>
      <c r="D831" s="865"/>
      <c r="E831" s="1565"/>
      <c r="F831" s="1566"/>
      <c r="G831" s="1566"/>
      <c r="H831" s="1566"/>
      <c r="I831" s="1566"/>
      <c r="J831" s="1566"/>
      <c r="K831" s="1566"/>
      <c r="L831" s="1566"/>
      <c r="M831" s="1776"/>
      <c r="N831" s="301"/>
      <c r="O831" s="177" t="str">
        <f t="shared" si="14"/>
        <v/>
      </c>
      <c r="P831" s="99"/>
      <c r="Q831" s="389"/>
      <c r="R831" s="33"/>
      <c r="S831" s="33"/>
      <c r="T831" s="33"/>
      <c r="U831" s="33"/>
      <c r="V831" s="33"/>
      <c r="W831" s="33"/>
      <c r="X831" s="33"/>
      <c r="Y831" s="33"/>
    </row>
    <row r="832" spans="1:244" ht="24" customHeight="1">
      <c r="A832" s="216"/>
      <c r="B832" s="1774"/>
      <c r="C832" s="1777"/>
      <c r="D832" s="865"/>
      <c r="E832" s="1565"/>
      <c r="F832" s="1566"/>
      <c r="G832" s="1566"/>
      <c r="H832" s="1566"/>
      <c r="I832" s="1566"/>
      <c r="J832" s="1566"/>
      <c r="K832" s="1566"/>
      <c r="L832" s="1566"/>
      <c r="M832" s="1776"/>
      <c r="N832" s="301"/>
      <c r="O832" s="177" t="str">
        <f t="shared" si="14"/>
        <v/>
      </c>
      <c r="P832" s="99"/>
      <c r="Q832" s="389"/>
      <c r="R832" s="33"/>
      <c r="S832" s="33"/>
      <c r="T832" s="33"/>
      <c r="U832" s="33"/>
      <c r="V832" s="33"/>
      <c r="W832" s="33"/>
      <c r="X832" s="33"/>
      <c r="Y832" s="33"/>
    </row>
    <row r="833" spans="1:244" ht="24" customHeight="1">
      <c r="A833" s="216"/>
      <c r="B833" s="1774"/>
      <c r="C833" s="1777"/>
      <c r="D833" s="865"/>
      <c r="E833" s="1565"/>
      <c r="F833" s="1566"/>
      <c r="G833" s="1566"/>
      <c r="H833" s="1566"/>
      <c r="I833" s="1566"/>
      <c r="J833" s="1566"/>
      <c r="K833" s="1566"/>
      <c r="L833" s="1566"/>
      <c r="M833" s="1776"/>
      <c r="N833" s="301"/>
      <c r="O833" s="177" t="str">
        <f t="shared" si="14"/>
        <v/>
      </c>
      <c r="P833" s="99"/>
      <c r="Q833" s="389"/>
      <c r="R833" s="33"/>
      <c r="S833" s="33"/>
      <c r="T833" s="33"/>
      <c r="U833" s="33"/>
      <c r="V833" s="33"/>
      <c r="W833" s="33"/>
      <c r="X833" s="33"/>
      <c r="Y833" s="33"/>
    </row>
    <row r="834" spans="1:244" ht="24" customHeight="1">
      <c r="A834" s="216"/>
      <c r="B834" s="1774"/>
      <c r="C834" s="1777"/>
      <c r="D834" s="865"/>
      <c r="E834" s="1565"/>
      <c r="F834" s="1566"/>
      <c r="G834" s="1566"/>
      <c r="H834" s="1566"/>
      <c r="I834" s="1566"/>
      <c r="J834" s="1566"/>
      <c r="K834" s="1566"/>
      <c r="L834" s="1566"/>
      <c r="M834" s="1776"/>
      <c r="N834" s="301"/>
      <c r="O834" s="177" t="str">
        <f t="shared" si="14"/>
        <v/>
      </c>
      <c r="P834" s="99"/>
      <c r="Q834" s="389"/>
      <c r="R834" s="33"/>
      <c r="S834" s="33"/>
      <c r="T834" s="33"/>
      <c r="U834" s="33"/>
      <c r="V834" s="33"/>
      <c r="W834" s="33"/>
      <c r="X834" s="33"/>
      <c r="Y834" s="33"/>
    </row>
    <row r="835" spans="1:244" ht="24" customHeight="1">
      <c r="A835" s="216"/>
      <c r="B835" s="1774"/>
      <c r="C835" s="1777"/>
      <c r="D835" s="865"/>
      <c r="E835" s="1565"/>
      <c r="F835" s="1566"/>
      <c r="G835" s="1566"/>
      <c r="H835" s="1566"/>
      <c r="I835" s="1566"/>
      <c r="J835" s="1566"/>
      <c r="K835" s="1566"/>
      <c r="L835" s="1566"/>
      <c r="M835" s="1776"/>
      <c r="N835" s="301"/>
      <c r="O835" s="177" t="str">
        <f t="shared" si="14"/>
        <v/>
      </c>
      <c r="P835" s="99"/>
      <c r="Q835" s="389"/>
      <c r="R835" s="33"/>
      <c r="S835" s="33"/>
      <c r="T835" s="33"/>
      <c r="U835" s="33"/>
      <c r="V835" s="33"/>
      <c r="W835" s="33"/>
      <c r="X835" s="33"/>
      <c r="Y835" s="33"/>
    </row>
    <row r="836" spans="1:244" ht="24" customHeight="1">
      <c r="A836" s="216"/>
      <c r="B836" s="1774"/>
      <c r="C836" s="1777"/>
      <c r="D836" s="865"/>
      <c r="E836" s="1565"/>
      <c r="F836" s="1566"/>
      <c r="G836" s="1566"/>
      <c r="H836" s="1566"/>
      <c r="I836" s="1566"/>
      <c r="J836" s="1566"/>
      <c r="K836" s="1566"/>
      <c r="L836" s="1566"/>
      <c r="M836" s="1776"/>
      <c r="N836" s="301"/>
      <c r="O836" s="177" t="str">
        <f t="shared" si="14"/>
        <v/>
      </c>
      <c r="P836" s="99"/>
      <c r="Q836" s="389"/>
      <c r="R836" s="33"/>
      <c r="S836" s="33"/>
      <c r="T836" s="33"/>
      <c r="U836" s="33"/>
      <c r="V836" s="33"/>
      <c r="W836" s="33"/>
      <c r="X836" s="33"/>
      <c r="Y836" s="33"/>
    </row>
    <row r="837" spans="1:244" ht="24" customHeight="1">
      <c r="A837" s="216"/>
      <c r="B837" s="1774"/>
      <c r="C837" s="1777"/>
      <c r="D837" s="865"/>
      <c r="E837" s="1565"/>
      <c r="F837" s="1566"/>
      <c r="G837" s="1566"/>
      <c r="H837" s="1566"/>
      <c r="I837" s="1566"/>
      <c r="J837" s="1566"/>
      <c r="K837" s="1566"/>
      <c r="L837" s="1566"/>
      <c r="M837" s="1776"/>
      <c r="N837" s="301"/>
      <c r="O837" s="177" t="str">
        <f t="shared" si="14"/>
        <v/>
      </c>
      <c r="P837" s="99"/>
      <c r="Q837" s="389"/>
      <c r="R837" s="33"/>
      <c r="S837" s="33"/>
      <c r="T837" s="33"/>
      <c r="U837" s="33"/>
      <c r="V837" s="33"/>
      <c r="W837" s="33"/>
      <c r="X837" s="33"/>
      <c r="Y837" s="33"/>
    </row>
    <row r="838" spans="1:244" ht="24" customHeight="1">
      <c r="A838" s="216"/>
      <c r="B838" s="1774"/>
      <c r="C838" s="1777"/>
      <c r="D838" s="865"/>
      <c r="E838" s="1565"/>
      <c r="F838" s="1566"/>
      <c r="G838" s="1566"/>
      <c r="H838" s="1566"/>
      <c r="I838" s="1566"/>
      <c r="J838" s="1566"/>
      <c r="K838" s="1566"/>
      <c r="L838" s="1566"/>
      <c r="M838" s="1776"/>
      <c r="N838" s="301"/>
      <c r="O838" s="177" t="str">
        <f t="shared" si="14"/>
        <v/>
      </c>
      <c r="P838" s="99"/>
      <c r="Q838" s="389"/>
      <c r="R838" s="33"/>
      <c r="S838" s="33"/>
      <c r="T838" s="33"/>
      <c r="U838" s="33"/>
      <c r="V838" s="33"/>
      <c r="W838" s="33"/>
      <c r="X838" s="33"/>
      <c r="Y838" s="33"/>
    </row>
    <row r="839" spans="1:244" ht="24" customHeight="1">
      <c r="A839" s="216"/>
      <c r="B839" s="1774"/>
      <c r="C839" s="1777"/>
      <c r="D839" s="827"/>
      <c r="E839" s="1565"/>
      <c r="F839" s="1566"/>
      <c r="G839" s="1566"/>
      <c r="H839" s="1566"/>
      <c r="I839" s="1566"/>
      <c r="J839" s="1566"/>
      <c r="K839" s="1566"/>
      <c r="L839" s="1566"/>
      <c r="M839" s="1776"/>
      <c r="N839" s="301"/>
      <c r="O839" s="177" t="str">
        <f t="shared" si="14"/>
        <v/>
      </c>
      <c r="P839" s="99"/>
      <c r="Q839" s="389"/>
      <c r="R839" s="33"/>
      <c r="S839" s="33"/>
      <c r="T839" s="33"/>
      <c r="U839" s="33"/>
      <c r="V839" s="33"/>
      <c r="W839" s="33"/>
      <c r="X839" s="33"/>
      <c r="Y839" s="33"/>
    </row>
    <row r="840" spans="1:244" s="42" customFormat="1" ht="6" customHeight="1">
      <c r="A840" s="363"/>
      <c r="B840" s="59"/>
      <c r="C840" s="867"/>
      <c r="D840" s="867"/>
      <c r="E840" s="867"/>
      <c r="F840" s="868"/>
      <c r="G840" s="868"/>
      <c r="H840" s="868"/>
      <c r="I840" s="868"/>
      <c r="J840" s="868"/>
      <c r="K840" s="868"/>
      <c r="L840" s="868"/>
      <c r="M840" s="92"/>
      <c r="N840" s="94"/>
      <c r="O840" s="23"/>
      <c r="P840" s="258"/>
      <c r="Q840" s="390"/>
      <c r="R840" s="34"/>
      <c r="S840" s="34"/>
      <c r="T840" s="34"/>
      <c r="U840" s="34"/>
      <c r="V840" s="34"/>
      <c r="W840" s="34"/>
      <c r="X840" s="34"/>
      <c r="Y840" s="34"/>
    </row>
    <row r="841" spans="1:244" s="38" customFormat="1" ht="21.75" customHeight="1">
      <c r="A841" s="370"/>
      <c r="B841" s="560" t="s">
        <v>56</v>
      </c>
      <c r="C841" s="869"/>
      <c r="D841" s="869"/>
      <c r="E841" s="869"/>
      <c r="F841" s="869"/>
      <c r="G841" s="869"/>
      <c r="H841" s="869"/>
      <c r="I841" s="869"/>
      <c r="J841" s="869"/>
      <c r="K841" s="869"/>
      <c r="L841" s="869"/>
      <c r="M841" s="561"/>
      <c r="N841" s="561"/>
      <c r="O841" s="561"/>
      <c r="P841" s="406"/>
      <c r="Q841" s="391"/>
      <c r="R841" s="37"/>
      <c r="S841" s="37"/>
      <c r="T841" s="37"/>
      <c r="U841" s="37"/>
      <c r="V841" s="37"/>
      <c r="W841" s="37"/>
      <c r="X841" s="37"/>
      <c r="Y841" s="37"/>
    </row>
    <row r="842" spans="1:244" ht="12.75" customHeight="1">
      <c r="A842" s="363"/>
      <c r="B842" s="564" t="str">
        <f>B787</f>
        <v>FAPESP,  SETEMBRO DE 2015</v>
      </c>
      <c r="C842" s="845"/>
      <c r="D842" s="845"/>
      <c r="E842" s="845"/>
      <c r="F842" s="845"/>
      <c r="G842" s="845"/>
      <c r="H842" s="845"/>
      <c r="I842" s="845"/>
      <c r="J842" s="845"/>
      <c r="K842" s="845"/>
      <c r="L842" s="845"/>
      <c r="M842" s="429"/>
      <c r="N842" s="429"/>
      <c r="O842" s="1723">
        <v>3</v>
      </c>
      <c r="P842" s="1723"/>
      <c r="Q842" s="373"/>
      <c r="R842" s="33"/>
      <c r="S842" s="33"/>
      <c r="T842" s="33"/>
      <c r="U842" s="33"/>
      <c r="V842" s="33"/>
      <c r="W842" s="33"/>
      <c r="X842" s="33"/>
      <c r="Y842" s="33"/>
    </row>
    <row r="843" spans="1:244" ht="18">
      <c r="A843" s="363"/>
      <c r="B843" s="310" t="str">
        <f>B788</f>
        <v>5- SERVIÇOS DE TERCEIROS NO BRASIL</v>
      </c>
      <c r="C843" s="890"/>
      <c r="D843" s="890"/>
      <c r="E843" s="890"/>
      <c r="F843" s="890"/>
      <c r="G843" s="890"/>
      <c r="H843" s="890"/>
      <c r="I843" s="890"/>
      <c r="J843" s="890"/>
      <c r="K843" s="890"/>
      <c r="L843" s="890"/>
      <c r="M843" s="104"/>
      <c r="N843" s="104"/>
      <c r="O843" s="104"/>
      <c r="P843" s="104"/>
      <c r="Q843" s="341"/>
      <c r="R843" s="33"/>
      <c r="S843" s="33"/>
      <c r="T843" s="33"/>
      <c r="U843" s="33"/>
      <c r="V843" s="33"/>
      <c r="W843" s="33"/>
      <c r="X843" s="33"/>
      <c r="Y843" s="33"/>
    </row>
    <row r="844" spans="1:244" s="314" customFormat="1" ht="15.75" customHeight="1">
      <c r="A844" s="363"/>
      <c r="B844" s="1633" t="s">
        <v>12</v>
      </c>
      <c r="C844" s="1778"/>
      <c r="D844" s="1644" t="s">
        <v>55</v>
      </c>
      <c r="E844" s="1730" t="s">
        <v>8</v>
      </c>
      <c r="F844" s="1782"/>
      <c r="G844" s="1782"/>
      <c r="H844" s="1782"/>
      <c r="I844" s="1782"/>
      <c r="J844" s="1782"/>
      <c r="K844" s="1782"/>
      <c r="L844" s="1782"/>
      <c r="M844" s="1782"/>
      <c r="N844" s="1644" t="s">
        <v>3</v>
      </c>
      <c r="O844" s="1785" t="s">
        <v>4</v>
      </c>
      <c r="P844" s="1644" t="s">
        <v>2</v>
      </c>
      <c r="Q844" s="209"/>
      <c r="R844" s="555"/>
      <c r="S844" s="555"/>
      <c r="T844" s="555"/>
      <c r="U844" s="555"/>
      <c r="V844" s="555"/>
      <c r="W844" s="555"/>
      <c r="X844" s="555"/>
      <c r="Y844" s="555"/>
    </row>
    <row r="845" spans="1:244" s="55" customFormat="1" ht="14.25" customHeight="1">
      <c r="A845" s="370"/>
      <c r="B845" s="1779"/>
      <c r="C845" s="1780"/>
      <c r="D845" s="1781"/>
      <c r="E845" s="1783"/>
      <c r="F845" s="1784"/>
      <c r="G845" s="1784"/>
      <c r="H845" s="1784"/>
      <c r="I845" s="1784"/>
      <c r="J845" s="1784"/>
      <c r="K845" s="1784"/>
      <c r="L845" s="1784"/>
      <c r="M845" s="1784"/>
      <c r="N845" s="1781"/>
      <c r="O845" s="1786"/>
      <c r="P845" s="1781"/>
      <c r="Q845" s="210"/>
      <c r="R845" s="54"/>
      <c r="S845" s="54"/>
      <c r="T845" s="54"/>
      <c r="U845" s="54"/>
      <c r="V845" s="54"/>
      <c r="W845" s="54"/>
      <c r="X845" s="54"/>
      <c r="Y845" s="54"/>
    </row>
    <row r="846" spans="1:244" ht="24" customHeight="1">
      <c r="A846" s="216"/>
      <c r="B846" s="1774"/>
      <c r="C846" s="1777"/>
      <c r="D846" s="865"/>
      <c r="E846" s="1565"/>
      <c r="F846" s="1566"/>
      <c r="G846" s="1566"/>
      <c r="H846" s="1566"/>
      <c r="I846" s="1566"/>
      <c r="J846" s="1566"/>
      <c r="K846" s="1566"/>
      <c r="L846" s="1566"/>
      <c r="M846" s="1776"/>
      <c r="N846" s="301"/>
      <c r="O846" s="177" t="str">
        <f t="shared" ref="O846:O893" si="15">IF(N846*D846=0,"",N846*D846)</f>
        <v/>
      </c>
      <c r="P846" s="99"/>
      <c r="Q846" s="389"/>
      <c r="R846" s="33"/>
      <c r="S846" s="33"/>
      <c r="T846" s="33"/>
      <c r="U846" s="33"/>
      <c r="V846" s="33"/>
      <c r="W846" s="33"/>
      <c r="X846" s="33"/>
      <c r="Y846" s="33"/>
      <c r="II846" s="40"/>
      <c r="IJ846" s="41"/>
    </row>
    <row r="847" spans="1:244" ht="24" customHeight="1">
      <c r="A847" s="216"/>
      <c r="B847" s="1774"/>
      <c r="C847" s="1777"/>
      <c r="D847" s="865"/>
      <c r="E847" s="1565"/>
      <c r="F847" s="1566"/>
      <c r="G847" s="1566"/>
      <c r="H847" s="1566"/>
      <c r="I847" s="1566"/>
      <c r="J847" s="1566"/>
      <c r="K847" s="1566"/>
      <c r="L847" s="1566"/>
      <c r="M847" s="1776"/>
      <c r="N847" s="301"/>
      <c r="O847" s="177" t="str">
        <f t="shared" si="15"/>
        <v/>
      </c>
      <c r="P847" s="99"/>
      <c r="Q847" s="389"/>
      <c r="R847" s="33"/>
      <c r="S847" s="33"/>
      <c r="T847" s="33"/>
      <c r="U847" s="33"/>
      <c r="V847" s="33"/>
      <c r="W847" s="33"/>
      <c r="X847" s="33"/>
      <c r="Y847" s="33"/>
    </row>
    <row r="848" spans="1:244" ht="24" customHeight="1">
      <c r="A848" s="216"/>
      <c r="B848" s="1774"/>
      <c r="C848" s="1777"/>
      <c r="D848" s="865"/>
      <c r="E848" s="1565"/>
      <c r="F848" s="1566"/>
      <c r="G848" s="1566"/>
      <c r="H848" s="1566"/>
      <c r="I848" s="1566"/>
      <c r="J848" s="1566"/>
      <c r="K848" s="1566"/>
      <c r="L848" s="1566"/>
      <c r="M848" s="1776"/>
      <c r="N848" s="301"/>
      <c r="O848" s="177" t="str">
        <f t="shared" si="15"/>
        <v/>
      </c>
      <c r="P848" s="99"/>
      <c r="Q848" s="389"/>
      <c r="R848" s="33"/>
      <c r="S848" s="33"/>
      <c r="T848" s="33"/>
      <c r="U848" s="33"/>
      <c r="V848" s="33"/>
      <c r="W848" s="33"/>
      <c r="X848" s="33"/>
      <c r="Y848" s="33"/>
    </row>
    <row r="849" spans="1:244" ht="24" customHeight="1">
      <c r="A849" s="216"/>
      <c r="B849" s="1774"/>
      <c r="C849" s="1777"/>
      <c r="D849" s="865"/>
      <c r="E849" s="1565"/>
      <c r="F849" s="1566"/>
      <c r="G849" s="1566"/>
      <c r="H849" s="1566"/>
      <c r="I849" s="1566"/>
      <c r="J849" s="1566"/>
      <c r="K849" s="1566"/>
      <c r="L849" s="1566"/>
      <c r="M849" s="1776"/>
      <c r="N849" s="301"/>
      <c r="O849" s="177" t="str">
        <f t="shared" si="15"/>
        <v/>
      </c>
      <c r="P849" s="99"/>
      <c r="Q849" s="389"/>
      <c r="R849" s="33"/>
      <c r="S849" s="33"/>
      <c r="T849" s="33"/>
      <c r="U849" s="33"/>
      <c r="V849" s="33"/>
      <c r="W849" s="33"/>
      <c r="X849" s="33"/>
      <c r="Y849" s="33"/>
    </row>
    <row r="850" spans="1:244" ht="24" customHeight="1">
      <c r="A850" s="216"/>
      <c r="B850" s="1774"/>
      <c r="C850" s="1777"/>
      <c r="D850" s="865"/>
      <c r="E850" s="1565"/>
      <c r="F850" s="1566"/>
      <c r="G850" s="1566"/>
      <c r="H850" s="1566"/>
      <c r="I850" s="1566"/>
      <c r="J850" s="1566"/>
      <c r="K850" s="1566"/>
      <c r="L850" s="1566"/>
      <c r="M850" s="1776"/>
      <c r="N850" s="301"/>
      <c r="O850" s="177" t="str">
        <f t="shared" si="15"/>
        <v/>
      </c>
      <c r="P850" s="99"/>
      <c r="Q850" s="389"/>
      <c r="R850" s="33"/>
      <c r="S850" s="33"/>
      <c r="T850" s="33"/>
      <c r="U850" s="33"/>
      <c r="V850" s="33"/>
      <c r="W850" s="33"/>
      <c r="X850" s="33"/>
      <c r="Y850" s="33"/>
      <c r="II850" s="41"/>
      <c r="IJ850" s="41"/>
    </row>
    <row r="851" spans="1:244" ht="24" customHeight="1">
      <c r="A851" s="216"/>
      <c r="B851" s="1774"/>
      <c r="C851" s="1777"/>
      <c r="D851" s="865"/>
      <c r="E851" s="1565"/>
      <c r="F851" s="1566"/>
      <c r="G851" s="1566"/>
      <c r="H851" s="1566"/>
      <c r="I851" s="1566"/>
      <c r="J851" s="1566"/>
      <c r="K851" s="1566"/>
      <c r="L851" s="1566"/>
      <c r="M851" s="1776"/>
      <c r="N851" s="301"/>
      <c r="O851" s="177" t="str">
        <f t="shared" si="15"/>
        <v/>
      </c>
      <c r="P851" s="99"/>
      <c r="Q851" s="389"/>
      <c r="R851" s="33"/>
      <c r="S851" s="33"/>
      <c r="T851" s="33"/>
      <c r="U851" s="33"/>
      <c r="V851" s="33"/>
      <c r="W851" s="33"/>
      <c r="X851" s="33"/>
      <c r="Y851" s="33"/>
    </row>
    <row r="852" spans="1:244" ht="24" customHeight="1">
      <c r="A852" s="216"/>
      <c r="B852" s="1774"/>
      <c r="C852" s="1777"/>
      <c r="D852" s="865"/>
      <c r="E852" s="1565"/>
      <c r="F852" s="1566"/>
      <c r="G852" s="1566"/>
      <c r="H852" s="1566"/>
      <c r="I852" s="1566"/>
      <c r="J852" s="1566"/>
      <c r="K852" s="1566"/>
      <c r="L852" s="1566"/>
      <c r="M852" s="1776"/>
      <c r="N852" s="301"/>
      <c r="O852" s="177" t="str">
        <f t="shared" si="15"/>
        <v/>
      </c>
      <c r="P852" s="99"/>
      <c r="Q852" s="389"/>
      <c r="R852" s="33"/>
      <c r="S852" s="33"/>
      <c r="T852" s="33"/>
      <c r="U852" s="33"/>
      <c r="V852" s="33"/>
      <c r="W852" s="33"/>
      <c r="X852" s="33"/>
      <c r="Y852" s="33"/>
    </row>
    <row r="853" spans="1:244" ht="24" customHeight="1">
      <c r="A853" s="216"/>
      <c r="B853" s="1774"/>
      <c r="C853" s="1777"/>
      <c r="D853" s="865"/>
      <c r="E853" s="1565"/>
      <c r="F853" s="1566"/>
      <c r="G853" s="1566"/>
      <c r="H853" s="1566"/>
      <c r="I853" s="1566"/>
      <c r="J853" s="1566"/>
      <c r="K853" s="1566"/>
      <c r="L853" s="1566"/>
      <c r="M853" s="1776"/>
      <c r="N853" s="301"/>
      <c r="O853" s="177" t="str">
        <f t="shared" si="15"/>
        <v/>
      </c>
      <c r="P853" s="99"/>
      <c r="Q853" s="389"/>
      <c r="R853" s="33"/>
      <c r="S853" s="33"/>
      <c r="T853" s="33"/>
      <c r="U853" s="33"/>
      <c r="V853" s="33"/>
      <c r="W853" s="33"/>
      <c r="X853" s="33"/>
      <c r="Y853" s="33"/>
    </row>
    <row r="854" spans="1:244" ht="24" customHeight="1">
      <c r="A854" s="216"/>
      <c r="B854" s="1774"/>
      <c r="C854" s="1777"/>
      <c r="D854" s="865"/>
      <c r="E854" s="1565"/>
      <c r="F854" s="1566"/>
      <c r="G854" s="1566"/>
      <c r="H854" s="1566"/>
      <c r="I854" s="1566"/>
      <c r="J854" s="1566"/>
      <c r="K854" s="1566"/>
      <c r="L854" s="1566"/>
      <c r="M854" s="1776"/>
      <c r="N854" s="301"/>
      <c r="O854" s="177" t="str">
        <f t="shared" si="15"/>
        <v/>
      </c>
      <c r="P854" s="99"/>
      <c r="Q854" s="389"/>
      <c r="R854" s="33"/>
      <c r="S854" s="33"/>
      <c r="T854" s="33"/>
      <c r="U854" s="33"/>
      <c r="V854" s="33"/>
      <c r="W854" s="33"/>
      <c r="X854" s="33"/>
      <c r="Y854" s="33"/>
    </row>
    <row r="855" spans="1:244" ht="24" customHeight="1">
      <c r="A855" s="216"/>
      <c r="B855" s="1774"/>
      <c r="C855" s="1777"/>
      <c r="D855" s="865"/>
      <c r="E855" s="1565"/>
      <c r="F855" s="1566"/>
      <c r="G855" s="1566"/>
      <c r="H855" s="1566"/>
      <c r="I855" s="1566"/>
      <c r="J855" s="1566"/>
      <c r="K855" s="1566"/>
      <c r="L855" s="1566"/>
      <c r="M855" s="1776"/>
      <c r="N855" s="301"/>
      <c r="O855" s="177" t="str">
        <f t="shared" si="15"/>
        <v/>
      </c>
      <c r="P855" s="99"/>
      <c r="Q855" s="389"/>
      <c r="R855" s="33"/>
      <c r="S855" s="33"/>
      <c r="T855" s="33"/>
      <c r="U855" s="33"/>
      <c r="V855" s="33"/>
      <c r="W855" s="33"/>
      <c r="X855" s="33"/>
      <c r="Y855" s="33"/>
    </row>
    <row r="856" spans="1:244" ht="24" customHeight="1">
      <c r="A856" s="216"/>
      <c r="B856" s="1774"/>
      <c r="C856" s="1777"/>
      <c r="D856" s="865"/>
      <c r="E856" s="1565"/>
      <c r="F856" s="1566"/>
      <c r="G856" s="1566"/>
      <c r="H856" s="1566"/>
      <c r="I856" s="1566"/>
      <c r="J856" s="1566"/>
      <c r="K856" s="1566"/>
      <c r="L856" s="1566"/>
      <c r="M856" s="1776"/>
      <c r="N856" s="301"/>
      <c r="O856" s="177" t="str">
        <f t="shared" si="15"/>
        <v/>
      </c>
      <c r="P856" s="99"/>
      <c r="Q856" s="389"/>
      <c r="R856" s="33"/>
      <c r="S856" s="33"/>
      <c r="T856" s="33"/>
      <c r="U856" s="33"/>
      <c r="V856" s="33"/>
      <c r="W856" s="33"/>
      <c r="X856" s="33"/>
      <c r="Y856" s="33"/>
    </row>
    <row r="857" spans="1:244" ht="24" customHeight="1">
      <c r="A857" s="216"/>
      <c r="B857" s="1774"/>
      <c r="C857" s="1777"/>
      <c r="D857" s="865"/>
      <c r="E857" s="1565"/>
      <c r="F857" s="1566"/>
      <c r="G857" s="1566"/>
      <c r="H857" s="1566"/>
      <c r="I857" s="1566"/>
      <c r="J857" s="1566"/>
      <c r="K857" s="1566"/>
      <c r="L857" s="1566"/>
      <c r="M857" s="1776"/>
      <c r="N857" s="301"/>
      <c r="O857" s="177" t="str">
        <f t="shared" si="15"/>
        <v/>
      </c>
      <c r="P857" s="99"/>
      <c r="Q857" s="389"/>
      <c r="R857" s="33"/>
      <c r="S857" s="33"/>
      <c r="T857" s="33"/>
      <c r="U857" s="33"/>
      <c r="V857" s="33"/>
      <c r="W857" s="33"/>
      <c r="X857" s="33"/>
      <c r="Y857" s="33"/>
    </row>
    <row r="858" spans="1:244" ht="24" customHeight="1">
      <c r="A858" s="216"/>
      <c r="B858" s="1774"/>
      <c r="C858" s="1777"/>
      <c r="D858" s="865"/>
      <c r="E858" s="1565"/>
      <c r="F858" s="1566"/>
      <c r="G858" s="1566"/>
      <c r="H858" s="1566"/>
      <c r="I858" s="1566"/>
      <c r="J858" s="1566"/>
      <c r="K858" s="1566"/>
      <c r="L858" s="1566"/>
      <c r="M858" s="1776"/>
      <c r="N858" s="301"/>
      <c r="O858" s="177" t="str">
        <f t="shared" si="15"/>
        <v/>
      </c>
      <c r="P858" s="99"/>
      <c r="Q858" s="389"/>
      <c r="R858" s="33"/>
      <c r="S858" s="33"/>
      <c r="T858" s="33"/>
      <c r="U858" s="33"/>
      <c r="V858" s="33"/>
      <c r="W858" s="33"/>
      <c r="X858" s="33"/>
      <c r="Y858" s="33"/>
    </row>
    <row r="859" spans="1:244" ht="24" customHeight="1">
      <c r="A859" s="216"/>
      <c r="B859" s="1774"/>
      <c r="C859" s="1777"/>
      <c r="D859" s="865"/>
      <c r="E859" s="1565"/>
      <c r="F859" s="1566"/>
      <c r="G859" s="1566"/>
      <c r="H859" s="1566"/>
      <c r="I859" s="1566"/>
      <c r="J859" s="1566"/>
      <c r="K859" s="1566"/>
      <c r="L859" s="1566"/>
      <c r="M859" s="1776"/>
      <c r="N859" s="301"/>
      <c r="O859" s="177" t="str">
        <f t="shared" si="15"/>
        <v/>
      </c>
      <c r="P859" s="99"/>
      <c r="Q859" s="389"/>
      <c r="R859" s="33"/>
      <c r="S859" s="33"/>
      <c r="T859" s="33"/>
      <c r="U859" s="33"/>
      <c r="V859" s="33"/>
      <c r="W859" s="33"/>
      <c r="X859" s="33"/>
      <c r="Y859" s="33"/>
      <c r="II859" s="40"/>
      <c r="IJ859" s="41"/>
    </row>
    <row r="860" spans="1:244" ht="24" customHeight="1">
      <c r="A860" s="216"/>
      <c r="B860" s="1774"/>
      <c r="C860" s="1777"/>
      <c r="D860" s="865"/>
      <c r="E860" s="1565"/>
      <c r="F860" s="1566"/>
      <c r="G860" s="1566"/>
      <c r="H860" s="1566"/>
      <c r="I860" s="1566"/>
      <c r="J860" s="1566"/>
      <c r="K860" s="1566"/>
      <c r="L860" s="1566"/>
      <c r="M860" s="1776"/>
      <c r="N860" s="301"/>
      <c r="O860" s="177" t="str">
        <f t="shared" si="15"/>
        <v/>
      </c>
      <c r="P860" s="99"/>
      <c r="Q860" s="389"/>
      <c r="R860" s="33"/>
      <c r="S860" s="33"/>
      <c r="T860" s="33"/>
      <c r="U860" s="33"/>
      <c r="V860" s="33"/>
      <c r="W860" s="33"/>
      <c r="X860" s="33"/>
      <c r="Y860" s="33"/>
      <c r="II860" s="40"/>
      <c r="IJ860" s="41"/>
    </row>
    <row r="861" spans="1:244" ht="24" customHeight="1">
      <c r="A861" s="216"/>
      <c r="B861" s="1774"/>
      <c r="C861" s="1777"/>
      <c r="D861" s="865"/>
      <c r="E861" s="1565"/>
      <c r="F861" s="1566"/>
      <c r="G861" s="1566"/>
      <c r="H861" s="1566"/>
      <c r="I861" s="1566"/>
      <c r="J861" s="1566"/>
      <c r="K861" s="1566"/>
      <c r="L861" s="1566"/>
      <c r="M861" s="1776"/>
      <c r="N861" s="301"/>
      <c r="O861" s="177" t="str">
        <f t="shared" si="15"/>
        <v/>
      </c>
      <c r="P861" s="99"/>
      <c r="Q861" s="389"/>
      <c r="R861" s="33"/>
      <c r="S861" s="33"/>
      <c r="T861" s="33"/>
      <c r="U861" s="33"/>
      <c r="V861" s="33"/>
      <c r="W861" s="33"/>
      <c r="X861" s="33"/>
      <c r="Y861" s="33"/>
    </row>
    <row r="862" spans="1:244" ht="24" customHeight="1">
      <c r="A862" s="216"/>
      <c r="B862" s="1774"/>
      <c r="C862" s="1777"/>
      <c r="D862" s="865"/>
      <c r="E862" s="1565"/>
      <c r="F862" s="1566"/>
      <c r="G862" s="1566"/>
      <c r="H862" s="1566"/>
      <c r="I862" s="1566"/>
      <c r="J862" s="1566"/>
      <c r="K862" s="1566"/>
      <c r="L862" s="1566"/>
      <c r="M862" s="1776"/>
      <c r="N862" s="301"/>
      <c r="O862" s="177" t="str">
        <f t="shared" si="15"/>
        <v/>
      </c>
      <c r="P862" s="99"/>
      <c r="Q862" s="389"/>
      <c r="R862" s="33"/>
      <c r="S862" s="33"/>
      <c r="T862" s="33"/>
      <c r="U862" s="33"/>
      <c r="V862" s="33"/>
      <c r="W862" s="33"/>
      <c r="X862" s="33"/>
      <c r="Y862" s="33"/>
    </row>
    <row r="863" spans="1:244" ht="24" customHeight="1">
      <c r="A863" s="216"/>
      <c r="B863" s="1774"/>
      <c r="C863" s="1777"/>
      <c r="D863" s="865"/>
      <c r="E863" s="1565"/>
      <c r="F863" s="1566"/>
      <c r="G863" s="1566"/>
      <c r="H863" s="1566"/>
      <c r="I863" s="1566"/>
      <c r="J863" s="1566"/>
      <c r="K863" s="1566"/>
      <c r="L863" s="1566"/>
      <c r="M863" s="1776"/>
      <c r="N863" s="301"/>
      <c r="O863" s="177" t="str">
        <f t="shared" si="15"/>
        <v/>
      </c>
      <c r="P863" s="99"/>
      <c r="Q863" s="389"/>
      <c r="R863" s="33"/>
      <c r="S863" s="33"/>
      <c r="T863" s="33"/>
      <c r="U863" s="33"/>
      <c r="V863" s="33"/>
      <c r="W863" s="33"/>
      <c r="X863" s="33"/>
      <c r="Y863" s="33"/>
    </row>
    <row r="864" spans="1:244" ht="24" customHeight="1">
      <c r="A864" s="216"/>
      <c r="B864" s="1774"/>
      <c r="C864" s="1777"/>
      <c r="D864" s="865"/>
      <c r="E864" s="1565"/>
      <c r="F864" s="1566"/>
      <c r="G864" s="1566"/>
      <c r="H864" s="1566"/>
      <c r="I864" s="1566"/>
      <c r="J864" s="1566"/>
      <c r="K864" s="1566"/>
      <c r="L864" s="1566"/>
      <c r="M864" s="1776"/>
      <c r="N864" s="301"/>
      <c r="O864" s="177" t="str">
        <f t="shared" si="15"/>
        <v/>
      </c>
      <c r="P864" s="99"/>
      <c r="Q864" s="389"/>
      <c r="R864" s="33"/>
      <c r="S864" s="33"/>
      <c r="T864" s="33"/>
      <c r="U864" s="33"/>
      <c r="V864" s="33"/>
      <c r="W864" s="33"/>
      <c r="X864" s="33"/>
      <c r="Y864" s="33"/>
    </row>
    <row r="865" spans="1:244" ht="24" customHeight="1">
      <c r="A865" s="216"/>
      <c r="B865" s="1774"/>
      <c r="C865" s="1777"/>
      <c r="D865" s="865"/>
      <c r="E865" s="1565"/>
      <c r="F865" s="1566"/>
      <c r="G865" s="1566"/>
      <c r="H865" s="1566"/>
      <c r="I865" s="1566"/>
      <c r="J865" s="1566"/>
      <c r="K865" s="1566"/>
      <c r="L865" s="1566"/>
      <c r="M865" s="1776"/>
      <c r="N865" s="301"/>
      <c r="O865" s="177" t="str">
        <f t="shared" si="15"/>
        <v/>
      </c>
      <c r="P865" s="99"/>
      <c r="Q865" s="389"/>
      <c r="R865" s="33"/>
      <c r="S865" s="33"/>
      <c r="T865" s="33"/>
      <c r="U865" s="33"/>
      <c r="V865" s="33"/>
      <c r="W865" s="33"/>
      <c r="X865" s="33"/>
      <c r="Y865" s="33"/>
      <c r="II865" s="41"/>
      <c r="IJ865" s="41"/>
    </row>
    <row r="866" spans="1:244" ht="24" customHeight="1">
      <c r="A866" s="216"/>
      <c r="B866" s="1774"/>
      <c r="C866" s="1777"/>
      <c r="D866" s="865"/>
      <c r="E866" s="1565"/>
      <c r="F866" s="1566"/>
      <c r="G866" s="1566"/>
      <c r="H866" s="1566"/>
      <c r="I866" s="1566"/>
      <c r="J866" s="1566"/>
      <c r="K866" s="1566"/>
      <c r="L866" s="1566"/>
      <c r="M866" s="1776"/>
      <c r="N866" s="301"/>
      <c r="O866" s="177" t="str">
        <f t="shared" si="15"/>
        <v/>
      </c>
      <c r="P866" s="99"/>
      <c r="Q866" s="389"/>
      <c r="R866" s="33"/>
      <c r="S866" s="33"/>
      <c r="T866" s="33"/>
      <c r="U866" s="33"/>
      <c r="V866" s="33"/>
      <c r="W866" s="33"/>
      <c r="X866" s="33"/>
      <c r="Y866" s="33"/>
    </row>
    <row r="867" spans="1:244" ht="24" customHeight="1">
      <c r="A867" s="216"/>
      <c r="B867" s="1774"/>
      <c r="C867" s="1777"/>
      <c r="D867" s="865"/>
      <c r="E867" s="1565"/>
      <c r="F867" s="1566"/>
      <c r="G867" s="1566"/>
      <c r="H867" s="1566"/>
      <c r="I867" s="1566"/>
      <c r="J867" s="1566"/>
      <c r="K867" s="1566"/>
      <c r="L867" s="1566"/>
      <c r="M867" s="1776"/>
      <c r="N867" s="301"/>
      <c r="O867" s="177" t="str">
        <f t="shared" si="15"/>
        <v/>
      </c>
      <c r="P867" s="99"/>
      <c r="Q867" s="389"/>
      <c r="R867" s="33"/>
      <c r="S867" s="33"/>
      <c r="T867" s="33"/>
      <c r="U867" s="33"/>
      <c r="V867" s="33"/>
      <c r="W867" s="33"/>
      <c r="X867" s="33"/>
      <c r="Y867" s="33"/>
    </row>
    <row r="868" spans="1:244" ht="24" customHeight="1">
      <c r="A868" s="216"/>
      <c r="B868" s="1774"/>
      <c r="C868" s="1777"/>
      <c r="D868" s="865"/>
      <c r="E868" s="1565"/>
      <c r="F868" s="1566"/>
      <c r="G868" s="1566"/>
      <c r="H868" s="1566"/>
      <c r="I868" s="1566"/>
      <c r="J868" s="1566"/>
      <c r="K868" s="1566"/>
      <c r="L868" s="1566"/>
      <c r="M868" s="1776"/>
      <c r="N868" s="301"/>
      <c r="O868" s="177" t="str">
        <f t="shared" si="15"/>
        <v/>
      </c>
      <c r="P868" s="99"/>
      <c r="Q868" s="389"/>
      <c r="R868" s="33"/>
      <c r="S868" s="33"/>
      <c r="T868" s="33"/>
      <c r="U868" s="33"/>
      <c r="V868" s="33"/>
      <c r="W868" s="33"/>
      <c r="X868" s="33"/>
      <c r="Y868" s="33"/>
      <c r="II868" s="41"/>
      <c r="IJ868" s="41"/>
    </row>
    <row r="869" spans="1:244" ht="24" customHeight="1">
      <c r="A869" s="216"/>
      <c r="B869" s="1774"/>
      <c r="C869" s="1777"/>
      <c r="D869" s="865"/>
      <c r="E869" s="1565"/>
      <c r="F869" s="1566"/>
      <c r="G869" s="1566"/>
      <c r="H869" s="1566"/>
      <c r="I869" s="1566"/>
      <c r="J869" s="1566"/>
      <c r="K869" s="1566"/>
      <c r="L869" s="1566"/>
      <c r="M869" s="1776"/>
      <c r="N869" s="301"/>
      <c r="O869" s="177" t="str">
        <f t="shared" si="15"/>
        <v/>
      </c>
      <c r="P869" s="99"/>
      <c r="Q869" s="389"/>
      <c r="R869" s="33"/>
      <c r="S869" s="33"/>
      <c r="T869" s="33"/>
      <c r="U869" s="33"/>
      <c r="V869" s="33"/>
      <c r="W869" s="33"/>
      <c r="X869" s="33"/>
      <c r="Y869" s="33"/>
    </row>
    <row r="870" spans="1:244" ht="24" customHeight="1">
      <c r="A870" s="216"/>
      <c r="B870" s="1774"/>
      <c r="C870" s="1775"/>
      <c r="D870" s="865"/>
      <c r="E870" s="1565"/>
      <c r="F870" s="1566"/>
      <c r="G870" s="1566"/>
      <c r="H870" s="1566"/>
      <c r="I870" s="1566"/>
      <c r="J870" s="1566"/>
      <c r="K870" s="1566"/>
      <c r="L870" s="1776"/>
      <c r="M870" s="1776"/>
      <c r="N870" s="301"/>
      <c r="O870" s="177" t="str">
        <f t="shared" si="15"/>
        <v/>
      </c>
      <c r="P870" s="99"/>
      <c r="Q870" s="389"/>
      <c r="R870" s="33"/>
      <c r="S870" s="33"/>
      <c r="T870" s="33"/>
      <c r="U870" s="33"/>
      <c r="V870" s="33"/>
      <c r="W870" s="33"/>
      <c r="X870" s="33"/>
      <c r="Y870" s="33"/>
    </row>
    <row r="871" spans="1:244" ht="24" customHeight="1">
      <c r="A871" s="216"/>
      <c r="B871" s="1774"/>
      <c r="C871" s="1775"/>
      <c r="D871" s="865"/>
      <c r="E871" s="1565"/>
      <c r="F871" s="1566"/>
      <c r="G871" s="1566"/>
      <c r="H871" s="1566"/>
      <c r="I871" s="1566"/>
      <c r="J871" s="1566"/>
      <c r="K871" s="1566"/>
      <c r="L871" s="1776"/>
      <c r="M871" s="1776"/>
      <c r="N871" s="301"/>
      <c r="O871" s="177" t="str">
        <f t="shared" si="15"/>
        <v/>
      </c>
      <c r="P871" s="99"/>
      <c r="Q871" s="389"/>
      <c r="R871" s="33"/>
      <c r="S871" s="33"/>
      <c r="T871" s="33"/>
      <c r="U871" s="33"/>
      <c r="V871" s="33"/>
      <c r="W871" s="33"/>
      <c r="X871" s="33"/>
      <c r="Y871" s="33"/>
    </row>
    <row r="872" spans="1:244" ht="24" customHeight="1">
      <c r="A872" s="216"/>
      <c r="B872" s="1774"/>
      <c r="C872" s="1775"/>
      <c r="D872" s="865"/>
      <c r="E872" s="1565"/>
      <c r="F872" s="1566"/>
      <c r="G872" s="1566"/>
      <c r="H872" s="1566"/>
      <c r="I872" s="1566"/>
      <c r="J872" s="1566"/>
      <c r="K872" s="1566"/>
      <c r="L872" s="1776"/>
      <c r="M872" s="1776"/>
      <c r="N872" s="301"/>
      <c r="O872" s="177" t="str">
        <f t="shared" si="15"/>
        <v/>
      </c>
      <c r="P872" s="99"/>
      <c r="Q872" s="389"/>
      <c r="R872" s="33"/>
      <c r="S872" s="33"/>
      <c r="T872" s="33"/>
      <c r="U872" s="33"/>
      <c r="V872" s="33"/>
      <c r="W872" s="33"/>
      <c r="X872" s="33"/>
      <c r="Y872" s="33"/>
    </row>
    <row r="873" spans="1:244" ht="24" customHeight="1">
      <c r="A873" s="216"/>
      <c r="B873" s="1774"/>
      <c r="C873" s="1775"/>
      <c r="D873" s="865"/>
      <c r="E873" s="1565"/>
      <c r="F873" s="1566"/>
      <c r="G873" s="1566"/>
      <c r="H873" s="1566"/>
      <c r="I873" s="1566"/>
      <c r="J873" s="1566"/>
      <c r="K873" s="1566"/>
      <c r="L873" s="1776"/>
      <c r="M873" s="1776"/>
      <c r="N873" s="301"/>
      <c r="O873" s="177" t="str">
        <f t="shared" si="15"/>
        <v/>
      </c>
      <c r="P873" s="99"/>
      <c r="Q873" s="389"/>
      <c r="R873" s="33"/>
      <c r="S873" s="33"/>
      <c r="T873" s="33"/>
      <c r="U873" s="33"/>
      <c r="V873" s="33"/>
      <c r="W873" s="33"/>
      <c r="X873" s="33"/>
      <c r="Y873" s="33"/>
    </row>
    <row r="874" spans="1:244" ht="24" customHeight="1">
      <c r="A874" s="216"/>
      <c r="B874" s="1774"/>
      <c r="C874" s="1775"/>
      <c r="D874" s="865"/>
      <c r="E874" s="1565"/>
      <c r="F874" s="1566"/>
      <c r="G874" s="1566"/>
      <c r="H874" s="1566"/>
      <c r="I874" s="1566"/>
      <c r="J874" s="1566"/>
      <c r="K874" s="1566"/>
      <c r="L874" s="1776"/>
      <c r="M874" s="1776"/>
      <c r="N874" s="301"/>
      <c r="O874" s="177" t="str">
        <f t="shared" si="15"/>
        <v/>
      </c>
      <c r="P874" s="99"/>
      <c r="Q874" s="389"/>
      <c r="R874" s="33"/>
      <c r="S874" s="33"/>
      <c r="T874" s="33"/>
      <c r="U874" s="33"/>
      <c r="V874" s="33"/>
      <c r="W874" s="33"/>
      <c r="X874" s="33"/>
      <c r="Y874" s="33"/>
    </row>
    <row r="875" spans="1:244" ht="24" customHeight="1">
      <c r="A875" s="216"/>
      <c r="B875" s="1774"/>
      <c r="C875" s="1775"/>
      <c r="D875" s="865"/>
      <c r="E875" s="1565"/>
      <c r="F875" s="1566"/>
      <c r="G875" s="1566"/>
      <c r="H875" s="1566"/>
      <c r="I875" s="1566"/>
      <c r="J875" s="1566"/>
      <c r="K875" s="1566"/>
      <c r="L875" s="1776"/>
      <c r="M875" s="1776"/>
      <c r="N875" s="301"/>
      <c r="O875" s="177" t="str">
        <f t="shared" si="15"/>
        <v/>
      </c>
      <c r="P875" s="99"/>
      <c r="Q875" s="389"/>
      <c r="R875" s="33"/>
      <c r="S875" s="33"/>
      <c r="T875" s="33"/>
      <c r="U875" s="33"/>
      <c r="V875" s="33"/>
      <c r="W875" s="33"/>
      <c r="X875" s="33"/>
      <c r="Y875" s="33"/>
    </row>
    <row r="876" spans="1:244" ht="24" customHeight="1">
      <c r="A876" s="216"/>
      <c r="B876" s="1774"/>
      <c r="C876" s="1775"/>
      <c r="D876" s="865"/>
      <c r="E876" s="1565"/>
      <c r="F876" s="1566"/>
      <c r="G876" s="1566"/>
      <c r="H876" s="1566"/>
      <c r="I876" s="1566"/>
      <c r="J876" s="1566"/>
      <c r="K876" s="1566"/>
      <c r="L876" s="1776"/>
      <c r="M876" s="1776"/>
      <c r="N876" s="301"/>
      <c r="O876" s="177" t="str">
        <f t="shared" si="15"/>
        <v/>
      </c>
      <c r="P876" s="99"/>
      <c r="Q876" s="389"/>
      <c r="R876" s="33"/>
      <c r="S876" s="33"/>
      <c r="T876" s="33"/>
      <c r="U876" s="33"/>
      <c r="V876" s="33"/>
      <c r="W876" s="33"/>
      <c r="X876" s="33"/>
      <c r="Y876" s="33"/>
    </row>
    <row r="877" spans="1:244" ht="24" customHeight="1">
      <c r="A877" s="216"/>
      <c r="B877" s="1774"/>
      <c r="C877" s="1775"/>
      <c r="D877" s="865"/>
      <c r="E877" s="1565"/>
      <c r="F877" s="1566"/>
      <c r="G877" s="1566"/>
      <c r="H877" s="1566"/>
      <c r="I877" s="1566"/>
      <c r="J877" s="1566"/>
      <c r="K877" s="1566"/>
      <c r="L877" s="1776"/>
      <c r="M877" s="1776"/>
      <c r="N877" s="301"/>
      <c r="O877" s="177" t="str">
        <f t="shared" si="15"/>
        <v/>
      </c>
      <c r="P877" s="99"/>
      <c r="Q877" s="389"/>
      <c r="R877" s="33"/>
      <c r="S877" s="33"/>
      <c r="T877" s="33"/>
      <c r="U877" s="33"/>
      <c r="V877" s="33"/>
      <c r="W877" s="33"/>
      <c r="X877" s="33"/>
      <c r="Y877" s="33"/>
      <c r="II877" s="41"/>
      <c r="IJ877" s="41"/>
    </row>
    <row r="878" spans="1:244" ht="24" customHeight="1">
      <c r="A878" s="216"/>
      <c r="B878" s="1774"/>
      <c r="C878" s="1775"/>
      <c r="D878" s="865"/>
      <c r="E878" s="1565"/>
      <c r="F878" s="1566"/>
      <c r="G878" s="1566"/>
      <c r="H878" s="1566"/>
      <c r="I878" s="1566"/>
      <c r="J878" s="1566"/>
      <c r="K878" s="1566"/>
      <c r="L878" s="1776"/>
      <c r="M878" s="1776"/>
      <c r="N878" s="301"/>
      <c r="O878" s="177" t="str">
        <f t="shared" si="15"/>
        <v/>
      </c>
      <c r="P878" s="99"/>
      <c r="Q878" s="389"/>
      <c r="R878" s="33"/>
      <c r="S878" s="33"/>
      <c r="T878" s="33"/>
      <c r="U878" s="33"/>
      <c r="V878" s="33"/>
      <c r="W878" s="33"/>
      <c r="X878" s="33"/>
      <c r="Y878" s="33"/>
    </row>
    <row r="879" spans="1:244" ht="24" customHeight="1">
      <c r="A879" s="216"/>
      <c r="B879" s="1774"/>
      <c r="C879" s="1775"/>
      <c r="D879" s="865"/>
      <c r="E879" s="1565"/>
      <c r="F879" s="1566"/>
      <c r="G879" s="1566"/>
      <c r="H879" s="1566"/>
      <c r="I879" s="1566"/>
      <c r="J879" s="1566"/>
      <c r="K879" s="1566"/>
      <c r="L879" s="1776"/>
      <c r="M879" s="1776"/>
      <c r="N879" s="301"/>
      <c r="O879" s="177" t="str">
        <f t="shared" si="15"/>
        <v/>
      </c>
      <c r="P879" s="99"/>
      <c r="Q879" s="389"/>
      <c r="R879" s="33"/>
      <c r="S879" s="33"/>
      <c r="T879" s="33"/>
      <c r="U879" s="33"/>
      <c r="V879" s="33"/>
      <c r="W879" s="33"/>
      <c r="X879" s="33"/>
      <c r="Y879" s="33"/>
    </row>
    <row r="880" spans="1:244" ht="24" customHeight="1">
      <c r="A880" s="216"/>
      <c r="B880" s="1774"/>
      <c r="C880" s="1775"/>
      <c r="D880" s="865"/>
      <c r="E880" s="1565"/>
      <c r="F880" s="1566"/>
      <c r="G880" s="1566"/>
      <c r="H880" s="1566"/>
      <c r="I880" s="1566"/>
      <c r="J880" s="1566"/>
      <c r="K880" s="1566"/>
      <c r="L880" s="1776"/>
      <c r="M880" s="1776"/>
      <c r="N880" s="301"/>
      <c r="O880" s="177" t="str">
        <f t="shared" si="15"/>
        <v/>
      </c>
      <c r="P880" s="99"/>
      <c r="Q880" s="389"/>
      <c r="R880" s="33"/>
      <c r="S880" s="33"/>
      <c r="T880" s="33"/>
      <c r="U880" s="33"/>
      <c r="V880" s="33"/>
      <c r="W880" s="33"/>
      <c r="X880" s="33"/>
      <c r="Y880" s="33"/>
      <c r="II880" s="41"/>
      <c r="IJ880" s="41"/>
    </row>
    <row r="881" spans="1:25" ht="24" customHeight="1">
      <c r="A881" s="216"/>
      <c r="B881" s="1774"/>
      <c r="C881" s="1775"/>
      <c r="D881" s="865"/>
      <c r="E881" s="1565"/>
      <c r="F881" s="1566"/>
      <c r="G881" s="1566"/>
      <c r="H881" s="1566"/>
      <c r="I881" s="1566"/>
      <c r="J881" s="1566"/>
      <c r="K881" s="1566"/>
      <c r="L881" s="1776"/>
      <c r="M881" s="1776"/>
      <c r="N881" s="301"/>
      <c r="O881" s="177" t="str">
        <f t="shared" si="15"/>
        <v/>
      </c>
      <c r="P881" s="99"/>
      <c r="Q881" s="389"/>
      <c r="R881" s="33"/>
      <c r="S881" s="33"/>
      <c r="T881" s="33"/>
      <c r="U881" s="33"/>
      <c r="V881" s="33"/>
      <c r="W881" s="33"/>
      <c r="X881" s="33"/>
      <c r="Y881" s="33"/>
    </row>
    <row r="882" spans="1:25" ht="24" customHeight="1">
      <c r="A882" s="216"/>
      <c r="B882" s="1774"/>
      <c r="C882" s="1775"/>
      <c r="D882" s="865"/>
      <c r="E882" s="1565"/>
      <c r="F882" s="1566"/>
      <c r="G882" s="1566"/>
      <c r="H882" s="1566"/>
      <c r="I882" s="1566"/>
      <c r="J882" s="1566"/>
      <c r="K882" s="1566"/>
      <c r="L882" s="1776"/>
      <c r="M882" s="1776"/>
      <c r="N882" s="301"/>
      <c r="O882" s="177" t="str">
        <f t="shared" si="15"/>
        <v/>
      </c>
      <c r="P882" s="99"/>
      <c r="Q882" s="389"/>
      <c r="R882" s="33"/>
      <c r="S882" s="33"/>
      <c r="T882" s="33"/>
      <c r="U882" s="33"/>
      <c r="V882" s="33"/>
      <c r="W882" s="33"/>
      <c r="X882" s="33"/>
      <c r="Y882" s="33"/>
    </row>
    <row r="883" spans="1:25" ht="24" customHeight="1">
      <c r="A883" s="216"/>
      <c r="B883" s="1774"/>
      <c r="C883" s="1775"/>
      <c r="D883" s="865"/>
      <c r="E883" s="1565"/>
      <c r="F883" s="1566"/>
      <c r="G883" s="1566"/>
      <c r="H883" s="1566"/>
      <c r="I883" s="1566"/>
      <c r="J883" s="1566"/>
      <c r="K883" s="1566"/>
      <c r="L883" s="1776"/>
      <c r="M883" s="1776"/>
      <c r="N883" s="301"/>
      <c r="O883" s="177" t="str">
        <f t="shared" si="15"/>
        <v/>
      </c>
      <c r="P883" s="99"/>
      <c r="Q883" s="389"/>
      <c r="R883" s="33"/>
      <c r="S883" s="33"/>
      <c r="T883" s="33"/>
      <c r="U883" s="33"/>
      <c r="V883" s="33"/>
      <c r="W883" s="33"/>
      <c r="X883" s="33"/>
      <c r="Y883" s="33"/>
    </row>
    <row r="884" spans="1:25" ht="24" customHeight="1">
      <c r="A884" s="216"/>
      <c r="B884" s="1774"/>
      <c r="C884" s="1775"/>
      <c r="D884" s="865"/>
      <c r="E884" s="1565"/>
      <c r="F884" s="1566"/>
      <c r="G884" s="1566"/>
      <c r="H884" s="1566"/>
      <c r="I884" s="1566"/>
      <c r="J884" s="1566"/>
      <c r="K884" s="1566"/>
      <c r="L884" s="1776"/>
      <c r="M884" s="1776"/>
      <c r="N884" s="301"/>
      <c r="O884" s="177" t="str">
        <f t="shared" si="15"/>
        <v/>
      </c>
      <c r="P884" s="99"/>
      <c r="Q884" s="389"/>
      <c r="R884" s="33"/>
      <c r="S884" s="33"/>
      <c r="T884" s="33"/>
      <c r="U884" s="33"/>
      <c r="V884" s="33"/>
      <c r="W884" s="33"/>
      <c r="X884" s="33"/>
      <c r="Y884" s="33"/>
    </row>
    <row r="885" spans="1:25" ht="24" customHeight="1">
      <c r="A885" s="216"/>
      <c r="B885" s="1774"/>
      <c r="C885" s="1775"/>
      <c r="D885" s="865"/>
      <c r="E885" s="1565"/>
      <c r="F885" s="1566"/>
      <c r="G885" s="1566"/>
      <c r="H885" s="1566"/>
      <c r="I885" s="1566"/>
      <c r="J885" s="1566"/>
      <c r="K885" s="1566"/>
      <c r="L885" s="1776"/>
      <c r="M885" s="1776"/>
      <c r="N885" s="301"/>
      <c r="O885" s="177" t="str">
        <f t="shared" si="15"/>
        <v/>
      </c>
      <c r="P885" s="99"/>
      <c r="Q885" s="389"/>
      <c r="R885" s="33"/>
      <c r="S885" s="33"/>
      <c r="T885" s="33"/>
      <c r="U885" s="33"/>
      <c r="V885" s="33"/>
      <c r="W885" s="33"/>
      <c r="X885" s="33"/>
      <c r="Y885" s="33"/>
    </row>
    <row r="886" spans="1:25" ht="24" customHeight="1">
      <c r="A886" s="216"/>
      <c r="B886" s="1774"/>
      <c r="C886" s="1775"/>
      <c r="D886" s="90"/>
      <c r="E886" s="1789"/>
      <c r="F886" s="1776"/>
      <c r="G886" s="1776"/>
      <c r="H886" s="1776"/>
      <c r="I886" s="1776"/>
      <c r="J886" s="1776"/>
      <c r="K886" s="1776"/>
      <c r="L886" s="1776"/>
      <c r="M886" s="1776"/>
      <c r="N886" s="301"/>
      <c r="O886" s="177" t="str">
        <f t="shared" si="15"/>
        <v/>
      </c>
      <c r="P886" s="99"/>
      <c r="Q886" s="389"/>
      <c r="R886" s="33"/>
      <c r="S886" s="33"/>
      <c r="T886" s="33"/>
      <c r="U886" s="33"/>
      <c r="V886" s="33"/>
      <c r="W886" s="33"/>
      <c r="X886" s="33"/>
      <c r="Y886" s="33"/>
    </row>
    <row r="887" spans="1:25" ht="24" customHeight="1">
      <c r="A887" s="216"/>
      <c r="B887" s="1774"/>
      <c r="C887" s="1777"/>
      <c r="D887" s="865"/>
      <c r="E887" s="1565"/>
      <c r="F887" s="1566"/>
      <c r="G887" s="1566"/>
      <c r="H887" s="1566"/>
      <c r="I887" s="1566"/>
      <c r="J887" s="1566"/>
      <c r="K887" s="1566"/>
      <c r="L887" s="1566"/>
      <c r="M887" s="1776"/>
      <c r="N887" s="301"/>
      <c r="O887" s="177" t="str">
        <f t="shared" si="15"/>
        <v/>
      </c>
      <c r="P887" s="99"/>
      <c r="Q887" s="389"/>
      <c r="R887" s="33"/>
      <c r="S887" s="33"/>
      <c r="T887" s="33"/>
      <c r="U887" s="33"/>
      <c r="V887" s="33"/>
      <c r="W887" s="33"/>
      <c r="X887" s="33"/>
      <c r="Y887" s="33"/>
    </row>
    <row r="888" spans="1:25" ht="24" customHeight="1">
      <c r="A888" s="216"/>
      <c r="B888" s="1774"/>
      <c r="C888" s="1777"/>
      <c r="D888" s="865"/>
      <c r="E888" s="1565"/>
      <c r="F888" s="1566"/>
      <c r="G888" s="1566"/>
      <c r="H888" s="1566"/>
      <c r="I888" s="1566"/>
      <c r="J888" s="1566"/>
      <c r="K888" s="1566"/>
      <c r="L888" s="1566"/>
      <c r="M888" s="1776"/>
      <c r="N888" s="301"/>
      <c r="O888" s="177" t="str">
        <f t="shared" si="15"/>
        <v/>
      </c>
      <c r="P888" s="99"/>
      <c r="Q888" s="389"/>
      <c r="R888" s="33"/>
      <c r="S888" s="33"/>
      <c r="T888" s="33"/>
      <c r="U888" s="33"/>
      <c r="V888" s="33"/>
      <c r="W888" s="33"/>
      <c r="X888" s="33"/>
      <c r="Y888" s="33"/>
    </row>
    <row r="889" spans="1:25" ht="24" customHeight="1">
      <c r="A889" s="216"/>
      <c r="B889" s="1774"/>
      <c r="C889" s="1777"/>
      <c r="D889" s="865"/>
      <c r="E889" s="1565"/>
      <c r="F889" s="1566"/>
      <c r="G889" s="1566"/>
      <c r="H889" s="1566"/>
      <c r="I889" s="1566"/>
      <c r="J889" s="1566"/>
      <c r="K889" s="1566"/>
      <c r="L889" s="1566"/>
      <c r="M889" s="1776"/>
      <c r="N889" s="301"/>
      <c r="O889" s="177" t="str">
        <f t="shared" si="15"/>
        <v/>
      </c>
      <c r="P889" s="99"/>
      <c r="Q889" s="389"/>
      <c r="R889" s="33"/>
      <c r="S889" s="33"/>
      <c r="T889" s="33"/>
      <c r="U889" s="33"/>
      <c r="V889" s="33"/>
      <c r="W889" s="33"/>
      <c r="X889" s="33"/>
      <c r="Y889" s="33"/>
    </row>
    <row r="890" spans="1:25" ht="24" customHeight="1">
      <c r="A890" s="216"/>
      <c r="B890" s="1774"/>
      <c r="C890" s="1777"/>
      <c r="D890" s="865"/>
      <c r="E890" s="1565"/>
      <c r="F890" s="1566"/>
      <c r="G890" s="1566"/>
      <c r="H890" s="1566"/>
      <c r="I890" s="1566"/>
      <c r="J890" s="1566"/>
      <c r="K890" s="1566"/>
      <c r="L890" s="1566"/>
      <c r="M890" s="1776"/>
      <c r="N890" s="301"/>
      <c r="O890" s="177" t="str">
        <f t="shared" si="15"/>
        <v/>
      </c>
      <c r="P890" s="99"/>
      <c r="Q890" s="389"/>
      <c r="R890" s="33"/>
      <c r="S890" s="33"/>
      <c r="T890" s="33"/>
      <c r="U890" s="33"/>
      <c r="V890" s="33"/>
      <c r="W890" s="33"/>
      <c r="X890" s="33"/>
      <c r="Y890" s="33"/>
    </row>
    <row r="891" spans="1:25" ht="24" customHeight="1">
      <c r="A891" s="216"/>
      <c r="B891" s="1774"/>
      <c r="C891" s="1777"/>
      <c r="D891" s="865"/>
      <c r="E891" s="1565"/>
      <c r="F891" s="1566"/>
      <c r="G891" s="1566"/>
      <c r="H891" s="1566"/>
      <c r="I891" s="1566"/>
      <c r="J891" s="1566"/>
      <c r="K891" s="1566"/>
      <c r="L891" s="1566"/>
      <c r="M891" s="1776"/>
      <c r="N891" s="301"/>
      <c r="O891" s="177" t="str">
        <f t="shared" si="15"/>
        <v/>
      </c>
      <c r="P891" s="99"/>
      <c r="Q891" s="389"/>
      <c r="R891" s="33"/>
      <c r="S891" s="33"/>
      <c r="T891" s="33"/>
      <c r="U891" s="33"/>
      <c r="V891" s="33"/>
      <c r="W891" s="33"/>
      <c r="X891" s="33"/>
      <c r="Y891" s="33"/>
    </row>
    <row r="892" spans="1:25" ht="24" customHeight="1">
      <c r="A892" s="216"/>
      <c r="B892" s="1774"/>
      <c r="C892" s="1777"/>
      <c r="D892" s="865"/>
      <c r="E892" s="1565"/>
      <c r="F892" s="1566"/>
      <c r="G892" s="1566"/>
      <c r="H892" s="1566"/>
      <c r="I892" s="1566"/>
      <c r="J892" s="1566"/>
      <c r="K892" s="1566"/>
      <c r="L892" s="1566"/>
      <c r="M892" s="1776"/>
      <c r="N892" s="301"/>
      <c r="O892" s="177" t="str">
        <f t="shared" si="15"/>
        <v/>
      </c>
      <c r="P892" s="99"/>
      <c r="Q892" s="389"/>
      <c r="R892" s="33"/>
      <c r="S892" s="33"/>
      <c r="T892" s="33"/>
      <c r="U892" s="33"/>
      <c r="V892" s="33"/>
      <c r="W892" s="33"/>
      <c r="X892" s="33"/>
      <c r="Y892" s="33"/>
    </row>
    <row r="893" spans="1:25" ht="24" customHeight="1">
      <c r="A893" s="216"/>
      <c r="B893" s="1774"/>
      <c r="C893" s="1777"/>
      <c r="D893" s="827"/>
      <c r="E893" s="1565"/>
      <c r="F893" s="1566"/>
      <c r="G893" s="1566"/>
      <c r="H893" s="1566"/>
      <c r="I893" s="1566"/>
      <c r="J893" s="1566"/>
      <c r="K893" s="1566"/>
      <c r="L893" s="1566"/>
      <c r="M893" s="1776"/>
      <c r="N893" s="301"/>
      <c r="O893" s="177" t="str">
        <f t="shared" si="15"/>
        <v/>
      </c>
      <c r="P893" s="99"/>
      <c r="Q893" s="389"/>
      <c r="R893" s="33"/>
      <c r="S893" s="33"/>
      <c r="T893" s="33"/>
      <c r="U893" s="33"/>
      <c r="V893" s="33"/>
      <c r="W893" s="33"/>
      <c r="X893" s="33"/>
      <c r="Y893" s="33"/>
    </row>
    <row r="894" spans="1:25" s="42" customFormat="1" ht="6" customHeight="1">
      <c r="A894" s="363"/>
      <c r="B894" s="59"/>
      <c r="C894" s="867"/>
      <c r="D894" s="867"/>
      <c r="E894" s="867"/>
      <c r="F894" s="868"/>
      <c r="G894" s="868"/>
      <c r="H894" s="868"/>
      <c r="I894" s="868"/>
      <c r="J894" s="868"/>
      <c r="K894" s="868"/>
      <c r="L894" s="868"/>
      <c r="M894" s="92"/>
      <c r="N894" s="94"/>
      <c r="O894" s="23"/>
      <c r="P894" s="258"/>
      <c r="Q894" s="390"/>
      <c r="R894" s="34"/>
      <c r="S894" s="34"/>
      <c r="T894" s="34"/>
      <c r="U894" s="34"/>
      <c r="V894" s="34"/>
      <c r="W894" s="34"/>
      <c r="X894" s="34"/>
      <c r="Y894" s="34"/>
    </row>
    <row r="895" spans="1:25" s="38" customFormat="1" ht="21.75" customHeight="1">
      <c r="A895" s="370"/>
      <c r="B895" s="560" t="s">
        <v>56</v>
      </c>
      <c r="C895" s="869"/>
      <c r="D895" s="869"/>
      <c r="E895" s="869"/>
      <c r="F895" s="869"/>
      <c r="G895" s="869"/>
      <c r="H895" s="869"/>
      <c r="I895" s="869"/>
      <c r="J895" s="869"/>
      <c r="K895" s="869"/>
      <c r="L895" s="869"/>
      <c r="M895" s="561"/>
      <c r="N895" s="561"/>
      <c r="O895" s="561"/>
      <c r="P895" s="406"/>
      <c r="Q895" s="391"/>
      <c r="R895" s="37"/>
      <c r="S895" s="37"/>
      <c r="T895" s="37"/>
      <c r="U895" s="37"/>
      <c r="V895" s="37"/>
      <c r="W895" s="37"/>
      <c r="X895" s="37"/>
      <c r="Y895" s="37"/>
    </row>
    <row r="896" spans="1:25" ht="12.75" customHeight="1">
      <c r="A896" s="363"/>
      <c r="B896" s="564" t="str">
        <f>B842</f>
        <v>FAPESP,  SETEMBRO DE 2015</v>
      </c>
      <c r="C896" s="845"/>
      <c r="D896" s="845"/>
      <c r="E896" s="845"/>
      <c r="F896" s="845"/>
      <c r="G896" s="845"/>
      <c r="H896" s="845"/>
      <c r="I896" s="845"/>
      <c r="J896" s="845"/>
      <c r="K896" s="845"/>
      <c r="L896" s="845"/>
      <c r="M896" s="429"/>
      <c r="N896" s="429"/>
      <c r="O896" s="1723">
        <v>4</v>
      </c>
      <c r="P896" s="1723"/>
      <c r="Q896" s="373"/>
      <c r="R896" s="33"/>
      <c r="S896" s="33"/>
      <c r="T896" s="33"/>
      <c r="U896" s="33"/>
      <c r="V896" s="33"/>
      <c r="W896" s="33"/>
      <c r="X896" s="33"/>
      <c r="Y896" s="33"/>
    </row>
    <row r="897" spans="1:244" ht="12.75" customHeight="1">
      <c r="A897" s="363"/>
      <c r="B897" s="126"/>
      <c r="C897" s="890"/>
      <c r="D897" s="890"/>
      <c r="E897" s="890"/>
      <c r="F897" s="890"/>
      <c r="G897" s="890"/>
      <c r="H897" s="890"/>
      <c r="I897" s="890"/>
      <c r="J897" s="890"/>
      <c r="K897" s="890"/>
      <c r="L897" s="890"/>
      <c r="M897" s="104"/>
      <c r="N897" s="104"/>
      <c r="O897" s="104"/>
      <c r="P897" s="104"/>
      <c r="Q897" s="341"/>
      <c r="R897" s="33"/>
      <c r="S897" s="33"/>
      <c r="T897" s="33"/>
      <c r="U897" s="33"/>
      <c r="V897" s="33"/>
      <c r="W897" s="33"/>
      <c r="X897" s="33"/>
      <c r="Y897" s="33"/>
    </row>
    <row r="898" spans="1:244" s="33" customFormat="1" ht="12.75" customHeight="1">
      <c r="A898" s="366"/>
      <c r="B898" s="50"/>
      <c r="C898" s="832"/>
      <c r="D898" s="832"/>
      <c r="E898" s="832"/>
      <c r="F898" s="831"/>
      <c r="G898" s="831"/>
      <c r="H898" s="831"/>
      <c r="I898" s="831"/>
      <c r="J898" s="831"/>
      <c r="K898" s="831"/>
      <c r="L898" s="831"/>
      <c r="M898" s="62"/>
      <c r="N898" s="50"/>
      <c r="O898" s="50"/>
      <c r="P898" s="50"/>
      <c r="Q898" s="341"/>
    </row>
    <row r="899" spans="1:244" s="33" customFormat="1" ht="12.75" customHeight="1">
      <c r="A899" s="366"/>
      <c r="B899" s="50"/>
      <c r="C899" s="832"/>
      <c r="D899" s="832"/>
      <c r="E899" s="832"/>
      <c r="F899" s="831"/>
      <c r="G899" s="831"/>
      <c r="H899" s="831"/>
      <c r="I899" s="831"/>
      <c r="J899" s="831"/>
      <c r="K899" s="831"/>
      <c r="L899" s="831"/>
      <c r="M899" s="62"/>
      <c r="N899" s="50"/>
      <c r="O899" s="50"/>
      <c r="P899" s="50"/>
      <c r="Q899" s="341"/>
    </row>
    <row r="900" spans="1:244" s="33" customFormat="1" ht="12.75" customHeight="1">
      <c r="A900" s="366"/>
      <c r="B900" s="50"/>
      <c r="C900" s="832"/>
      <c r="D900" s="832"/>
      <c r="E900" s="832"/>
      <c r="F900" s="831"/>
      <c r="G900" s="831"/>
      <c r="H900" s="831"/>
      <c r="I900" s="831"/>
      <c r="J900" s="831"/>
      <c r="K900" s="831"/>
      <c r="L900" s="831"/>
      <c r="M900" s="62"/>
      <c r="N900" s="50"/>
      <c r="O900" s="50"/>
      <c r="P900" s="50"/>
      <c r="Q900" s="341"/>
    </row>
    <row r="901" spans="1:244" s="33" customFormat="1" ht="12.75" customHeight="1">
      <c r="A901" s="366"/>
      <c r="B901" s="50"/>
      <c r="C901" s="832"/>
      <c r="D901" s="832"/>
      <c r="E901" s="832"/>
      <c r="F901" s="831"/>
      <c r="G901" s="831"/>
      <c r="H901" s="831"/>
      <c r="I901" s="831"/>
      <c r="J901" s="831"/>
      <c r="K901" s="831"/>
      <c r="L901" s="831"/>
      <c r="M901" s="62"/>
      <c r="N901" s="50"/>
      <c r="O901" s="50"/>
      <c r="P901" s="50"/>
      <c r="Q901" s="341"/>
    </row>
    <row r="902" spans="1:244" s="4" customFormat="1" ht="19.5" customHeight="1">
      <c r="A902" s="367"/>
      <c r="B902" s="310" t="s">
        <v>183</v>
      </c>
      <c r="C902" s="817"/>
      <c r="D902" s="817"/>
      <c r="E902" s="817"/>
      <c r="F902" s="817"/>
      <c r="G902" s="817"/>
      <c r="H902" s="817"/>
      <c r="I902" s="817"/>
      <c r="J902" s="817"/>
      <c r="K902" s="856"/>
      <c r="L902" s="856"/>
      <c r="P902" s="50"/>
      <c r="R902" s="553"/>
      <c r="S902" s="553"/>
      <c r="T902" s="553"/>
      <c r="U902" s="553"/>
      <c r="V902" s="553"/>
      <c r="W902" s="553"/>
      <c r="X902" s="50"/>
    </row>
    <row r="903" spans="1:244" s="33" customFormat="1" ht="5.25" customHeight="1">
      <c r="A903" s="366"/>
      <c r="B903" s="4"/>
      <c r="C903" s="831"/>
      <c r="D903" s="900"/>
      <c r="E903" s="900"/>
      <c r="F903" s="886"/>
      <c r="G903" s="886"/>
      <c r="H903" s="886"/>
      <c r="I903" s="886"/>
      <c r="J903" s="886"/>
      <c r="K903" s="886"/>
      <c r="L903" s="886"/>
      <c r="M903" s="63"/>
      <c r="N903" s="64"/>
      <c r="O903" s="64"/>
      <c r="P903" s="64"/>
      <c r="Q903" s="341"/>
      <c r="R903" s="553"/>
    </row>
    <row r="904" spans="1:244" s="555" customFormat="1" ht="19.5" customHeight="1">
      <c r="A904" s="558"/>
      <c r="B904" s="565" t="s">
        <v>97</v>
      </c>
      <c r="C904" s="907"/>
      <c r="D904" s="905"/>
      <c r="E904" s="905"/>
      <c r="F904" s="1679"/>
      <c r="G904" s="1679"/>
      <c r="H904" s="1679"/>
      <c r="I904" s="1679"/>
      <c r="J904" s="1679"/>
      <c r="K904" s="1679"/>
      <c r="L904" s="1679"/>
      <c r="M904" s="1663"/>
      <c r="N904" s="1663"/>
      <c r="O904" s="1663"/>
      <c r="P904" s="1663"/>
      <c r="Q904" s="386"/>
      <c r="R904" s="553"/>
    </row>
    <row r="905" spans="1:244" s="33" customFormat="1" ht="6" customHeight="1">
      <c r="A905" s="392"/>
      <c r="B905" s="554"/>
      <c r="C905" s="921"/>
      <c r="D905" s="921"/>
      <c r="E905" s="921"/>
      <c r="F905" s="921"/>
      <c r="G905" s="921"/>
      <c r="H905" s="921"/>
      <c r="I905" s="921"/>
      <c r="J905" s="921"/>
      <c r="K905" s="921"/>
      <c r="L905" s="921"/>
      <c r="M905" s="306"/>
      <c r="N905" s="307"/>
      <c r="O905" s="64"/>
      <c r="P905" s="64"/>
      <c r="Q905" s="341"/>
      <c r="R905" s="553"/>
    </row>
    <row r="906" spans="1:244" s="33" customFormat="1" ht="19.5" customHeight="1">
      <c r="A906" s="366"/>
      <c r="B906" s="565" t="s">
        <v>0</v>
      </c>
      <c r="C906" s="961"/>
      <c r="D906" s="922"/>
      <c r="E906" s="1609"/>
      <c r="F906" s="1609"/>
      <c r="G906" s="1609"/>
      <c r="H906" s="886"/>
      <c r="I906" s="886"/>
      <c r="J906" s="886"/>
      <c r="K906" s="886"/>
      <c r="L906" s="886"/>
      <c r="M906" s="63"/>
      <c r="N906" s="64"/>
      <c r="O906" s="64"/>
      <c r="P906" s="64"/>
      <c r="Q906" s="341"/>
      <c r="R906" s="553"/>
    </row>
    <row r="907" spans="1:244" s="555" customFormat="1" ht="6.75" customHeight="1">
      <c r="A907" s="558"/>
      <c r="B907" s="565"/>
      <c r="C907" s="860"/>
      <c r="D907" s="905"/>
      <c r="E907" s="905"/>
      <c r="F907" s="907"/>
      <c r="G907" s="907"/>
      <c r="H907" s="907"/>
      <c r="I907" s="907"/>
      <c r="J907" s="907"/>
      <c r="K907" s="907"/>
      <c r="L907" s="907"/>
      <c r="M907" s="31"/>
      <c r="N907" s="31"/>
      <c r="O907" s="159"/>
      <c r="P907" s="159"/>
      <c r="Q907" s="366"/>
      <c r="R907" s="553"/>
    </row>
    <row r="908" spans="1:244" s="33" customFormat="1" ht="19.5" customHeight="1">
      <c r="A908" s="366"/>
      <c r="B908" s="1787" t="s">
        <v>93</v>
      </c>
      <c r="C908" s="1788"/>
      <c r="D908" s="1381" t="str">
        <f>IF(SUM(O912:O954,O961:O1008,O1015:O1063,O1070:O1117)=0,"",SUM(O912:O954,O961:O1008,O1015:O1063,O1070:O1117))</f>
        <v/>
      </c>
      <c r="E908" s="1381"/>
      <c r="F908" s="1381"/>
      <c r="G908" s="851"/>
      <c r="H908" s="851"/>
      <c r="I908" s="923"/>
      <c r="J908" s="851"/>
      <c r="K908" s="851"/>
      <c r="L908" s="851"/>
      <c r="M908" s="316"/>
      <c r="N908" s="316"/>
      <c r="O908" s="316"/>
      <c r="P908" s="316"/>
      <c r="Q908" s="341"/>
      <c r="R908" s="553"/>
    </row>
    <row r="909" spans="1:244" s="36" customFormat="1" ht="6" customHeight="1">
      <c r="A909" s="385"/>
      <c r="B909" s="53"/>
      <c r="C909" s="863"/>
      <c r="D909" s="867"/>
      <c r="E909" s="863"/>
      <c r="F909" s="864"/>
      <c r="G909" s="864"/>
      <c r="H909" s="864"/>
      <c r="I909" s="864"/>
      <c r="J909" s="864"/>
      <c r="K909" s="864"/>
      <c r="L909" s="864"/>
      <c r="M909" s="83"/>
      <c r="N909" s="84"/>
      <c r="O909" s="84"/>
      <c r="P909" s="316"/>
      <c r="Q909" s="347"/>
      <c r="R909" s="553"/>
      <c r="S909" s="35"/>
      <c r="T909" s="35"/>
      <c r="U909" s="35"/>
      <c r="V909" s="35"/>
      <c r="W909" s="35"/>
      <c r="X909" s="35"/>
      <c r="Y909" s="35"/>
    </row>
    <row r="910" spans="1:244" s="38" customFormat="1" ht="15.75" customHeight="1">
      <c r="A910" s="370"/>
      <c r="B910" s="1633" t="s">
        <v>1</v>
      </c>
      <c r="C910" s="1778"/>
      <c r="D910" s="1644" t="s">
        <v>7</v>
      </c>
      <c r="E910" s="1730" t="s">
        <v>8</v>
      </c>
      <c r="F910" s="1782"/>
      <c r="G910" s="1782"/>
      <c r="H910" s="1782"/>
      <c r="I910" s="1782"/>
      <c r="J910" s="1782"/>
      <c r="K910" s="1782"/>
      <c r="L910" s="1782"/>
      <c r="M910" s="1782"/>
      <c r="N910" s="1644" t="s">
        <v>3</v>
      </c>
      <c r="O910" s="1785" t="s">
        <v>4</v>
      </c>
      <c r="P910" s="1644" t="s">
        <v>2</v>
      </c>
      <c r="Q910" s="387"/>
      <c r="R910" s="553"/>
      <c r="S910" s="37"/>
      <c r="T910" s="37"/>
      <c r="U910" s="37"/>
      <c r="V910" s="37"/>
      <c r="W910" s="37"/>
      <c r="X910" s="37"/>
      <c r="Y910" s="37"/>
    </row>
    <row r="911" spans="1:244" s="38" customFormat="1" ht="14.25" customHeight="1">
      <c r="A911" s="370"/>
      <c r="B911" s="1779"/>
      <c r="C911" s="1780"/>
      <c r="D911" s="1781"/>
      <c r="E911" s="1783"/>
      <c r="F911" s="1784"/>
      <c r="G911" s="1784"/>
      <c r="H911" s="1784"/>
      <c r="I911" s="1784"/>
      <c r="J911" s="1784"/>
      <c r="K911" s="1784"/>
      <c r="L911" s="1784"/>
      <c r="M911" s="1784"/>
      <c r="N911" s="1781"/>
      <c r="O911" s="1786"/>
      <c r="P911" s="1781"/>
      <c r="Q911" s="388"/>
      <c r="R911" s="553"/>
      <c r="S911" s="37"/>
      <c r="T911" s="37"/>
      <c r="U911" s="37"/>
      <c r="V911" s="37"/>
      <c r="W911" s="37"/>
      <c r="X911" s="37"/>
      <c r="Y911" s="37"/>
    </row>
    <row r="912" spans="1:244" ht="24" customHeight="1">
      <c r="A912" s="216"/>
      <c r="B912" s="1774"/>
      <c r="C912" s="1777"/>
      <c r="D912" s="865"/>
      <c r="E912" s="1565"/>
      <c r="F912" s="1566"/>
      <c r="G912" s="1566"/>
      <c r="H912" s="1566"/>
      <c r="I912" s="1566"/>
      <c r="J912" s="1566"/>
      <c r="K912" s="1566"/>
      <c r="L912" s="1566"/>
      <c r="M912" s="1776"/>
      <c r="N912" s="301"/>
      <c r="O912" s="177" t="str">
        <f t="shared" ref="O912:O954" si="16">IF(N912*D912=0,"",N912*D912)</f>
        <v/>
      </c>
      <c r="P912" s="99"/>
      <c r="Q912" s="389"/>
      <c r="R912" s="553"/>
      <c r="S912" s="33"/>
      <c r="T912" s="33"/>
      <c r="U912" s="33"/>
      <c r="V912" s="33"/>
      <c r="W912" s="33"/>
      <c r="X912" s="33"/>
      <c r="Y912" s="33"/>
      <c r="II912" s="40"/>
      <c r="IJ912" s="41"/>
    </row>
    <row r="913" spans="1:244" ht="24" customHeight="1">
      <c r="A913" s="216"/>
      <c r="B913" s="1774"/>
      <c r="C913" s="1777"/>
      <c r="D913" s="865"/>
      <c r="E913" s="1565"/>
      <c r="F913" s="1566"/>
      <c r="G913" s="1566"/>
      <c r="H913" s="1566"/>
      <c r="I913" s="1566"/>
      <c r="J913" s="1566"/>
      <c r="K913" s="1566"/>
      <c r="L913" s="1566"/>
      <c r="M913" s="1776"/>
      <c r="N913" s="301"/>
      <c r="O913" s="177" t="str">
        <f t="shared" si="16"/>
        <v/>
      </c>
      <c r="P913" s="99"/>
      <c r="Q913" s="389"/>
      <c r="R913" s="553"/>
      <c r="S913" s="33"/>
      <c r="T913" s="33"/>
      <c r="U913" s="33"/>
      <c r="V913" s="33"/>
      <c r="W913" s="33"/>
      <c r="X913" s="33"/>
      <c r="Y913" s="33"/>
      <c r="II913" s="40"/>
      <c r="IJ913" s="41"/>
    </row>
    <row r="914" spans="1:244" ht="24" customHeight="1">
      <c r="A914" s="216"/>
      <c r="B914" s="1774"/>
      <c r="C914" s="1777"/>
      <c r="D914" s="865"/>
      <c r="E914" s="1565"/>
      <c r="F914" s="1566"/>
      <c r="G914" s="1566"/>
      <c r="H914" s="1566"/>
      <c r="I914" s="1566"/>
      <c r="J914" s="1566"/>
      <c r="K914" s="1566"/>
      <c r="L914" s="1566"/>
      <c r="M914" s="1776"/>
      <c r="N914" s="301"/>
      <c r="O914" s="177" t="str">
        <f t="shared" si="16"/>
        <v/>
      </c>
      <c r="P914" s="99"/>
      <c r="Q914" s="389"/>
      <c r="R914" s="33"/>
      <c r="S914" s="33"/>
      <c r="T914" s="33"/>
      <c r="U914" s="33"/>
      <c r="V914" s="33"/>
      <c r="W914" s="33"/>
      <c r="X914" s="33"/>
      <c r="Y914" s="33"/>
    </row>
    <row r="915" spans="1:244" ht="24" customHeight="1">
      <c r="A915" s="216"/>
      <c r="B915" s="1774"/>
      <c r="C915" s="1777"/>
      <c r="D915" s="865"/>
      <c r="E915" s="1565"/>
      <c r="F915" s="1566"/>
      <c r="G915" s="1566"/>
      <c r="H915" s="1566"/>
      <c r="I915" s="1566"/>
      <c r="J915" s="1566"/>
      <c r="K915" s="1566"/>
      <c r="L915" s="1566"/>
      <c r="M915" s="1776"/>
      <c r="N915" s="301"/>
      <c r="O915" s="177" t="str">
        <f t="shared" si="16"/>
        <v/>
      </c>
      <c r="P915" s="99"/>
      <c r="Q915" s="389"/>
      <c r="R915" s="33"/>
      <c r="S915" s="33"/>
      <c r="T915" s="33"/>
      <c r="U915" s="33"/>
      <c r="V915" s="33"/>
      <c r="W915" s="33"/>
      <c r="X915" s="33"/>
      <c r="Y915" s="33"/>
    </row>
    <row r="916" spans="1:244" ht="24" customHeight="1">
      <c r="A916" s="216"/>
      <c r="B916" s="1774"/>
      <c r="C916" s="1777"/>
      <c r="D916" s="865"/>
      <c r="E916" s="1565"/>
      <c r="F916" s="1566"/>
      <c r="G916" s="1566"/>
      <c r="H916" s="1566"/>
      <c r="I916" s="1566"/>
      <c r="J916" s="1566"/>
      <c r="K916" s="1566"/>
      <c r="L916" s="1566"/>
      <c r="M916" s="1776"/>
      <c r="N916" s="301"/>
      <c r="O916" s="177" t="str">
        <f t="shared" si="16"/>
        <v/>
      </c>
      <c r="P916" s="99"/>
      <c r="Q916" s="389"/>
      <c r="R916" s="33"/>
      <c r="S916" s="33"/>
      <c r="T916" s="33"/>
      <c r="U916" s="33"/>
      <c r="V916" s="33"/>
      <c r="W916" s="33"/>
      <c r="X916" s="33"/>
      <c r="Y916" s="33"/>
    </row>
    <row r="917" spans="1:244" ht="24" customHeight="1">
      <c r="A917" s="216"/>
      <c r="B917" s="1774"/>
      <c r="C917" s="1777"/>
      <c r="D917" s="865"/>
      <c r="E917" s="1565"/>
      <c r="F917" s="1566"/>
      <c r="G917" s="1566"/>
      <c r="H917" s="1566"/>
      <c r="I917" s="1566"/>
      <c r="J917" s="1566"/>
      <c r="K917" s="1566"/>
      <c r="L917" s="1566"/>
      <c r="M917" s="1776"/>
      <c r="N917" s="301"/>
      <c r="O917" s="177" t="str">
        <f t="shared" si="16"/>
        <v/>
      </c>
      <c r="P917" s="99"/>
      <c r="Q917" s="389"/>
      <c r="R917" s="33"/>
      <c r="S917" s="33"/>
      <c r="T917" s="33"/>
      <c r="U917" s="33"/>
      <c r="V917" s="33"/>
      <c r="W917" s="33"/>
      <c r="X917" s="33"/>
      <c r="Y917" s="33"/>
    </row>
    <row r="918" spans="1:244" ht="24" customHeight="1">
      <c r="A918" s="216"/>
      <c r="B918" s="1774"/>
      <c r="C918" s="1777"/>
      <c r="D918" s="865"/>
      <c r="E918" s="1565"/>
      <c r="F918" s="1566"/>
      <c r="G918" s="1566"/>
      <c r="H918" s="1566"/>
      <c r="I918" s="1566"/>
      <c r="J918" s="1566"/>
      <c r="K918" s="1566"/>
      <c r="L918" s="1566"/>
      <c r="M918" s="1776"/>
      <c r="N918" s="301"/>
      <c r="O918" s="177" t="str">
        <f t="shared" si="16"/>
        <v/>
      </c>
      <c r="P918" s="99"/>
      <c r="Q918" s="389"/>
      <c r="R918" s="33"/>
      <c r="S918" s="33"/>
      <c r="T918" s="33"/>
      <c r="U918" s="33"/>
      <c r="V918" s="33"/>
      <c r="W918" s="33"/>
      <c r="X918" s="33"/>
      <c r="Y918" s="33"/>
    </row>
    <row r="919" spans="1:244" ht="24" customHeight="1">
      <c r="A919" s="216"/>
      <c r="B919" s="1774"/>
      <c r="C919" s="1777"/>
      <c r="D919" s="865"/>
      <c r="E919" s="1565"/>
      <c r="F919" s="1566"/>
      <c r="G919" s="1566"/>
      <c r="H919" s="1566"/>
      <c r="I919" s="1566"/>
      <c r="J919" s="1566"/>
      <c r="K919" s="1566"/>
      <c r="L919" s="1566"/>
      <c r="M919" s="1776"/>
      <c r="N919" s="301"/>
      <c r="O919" s="177" t="str">
        <f t="shared" si="16"/>
        <v/>
      </c>
      <c r="P919" s="99"/>
      <c r="Q919" s="389"/>
      <c r="R919" s="33"/>
      <c r="S919" s="33"/>
      <c r="T919" s="33"/>
      <c r="U919" s="33"/>
      <c r="V919" s="33"/>
      <c r="W919" s="33"/>
      <c r="X919" s="33"/>
      <c r="Y919" s="33"/>
    </row>
    <row r="920" spans="1:244" ht="24" customHeight="1">
      <c r="A920" s="216"/>
      <c r="B920" s="1774"/>
      <c r="C920" s="1777"/>
      <c r="D920" s="865"/>
      <c r="E920" s="1565"/>
      <c r="F920" s="1566"/>
      <c r="G920" s="1566"/>
      <c r="H920" s="1566"/>
      <c r="I920" s="1566"/>
      <c r="J920" s="1566"/>
      <c r="K920" s="1566"/>
      <c r="L920" s="1566"/>
      <c r="M920" s="1776"/>
      <c r="N920" s="301"/>
      <c r="O920" s="177" t="str">
        <f t="shared" si="16"/>
        <v/>
      </c>
      <c r="P920" s="99"/>
      <c r="Q920" s="389"/>
      <c r="R920" s="33"/>
      <c r="S920" s="33"/>
      <c r="T920" s="33"/>
      <c r="U920" s="33"/>
      <c r="V920" s="33"/>
      <c r="W920" s="33"/>
      <c r="X920" s="33"/>
      <c r="Y920" s="33"/>
      <c r="II920" s="41"/>
      <c r="IJ920" s="41"/>
    </row>
    <row r="921" spans="1:244" ht="24" customHeight="1">
      <c r="A921" s="216"/>
      <c r="B921" s="1774"/>
      <c r="C921" s="1777"/>
      <c r="D921" s="865"/>
      <c r="E921" s="1565"/>
      <c r="F921" s="1566"/>
      <c r="G921" s="1566"/>
      <c r="H921" s="1566"/>
      <c r="I921" s="1566"/>
      <c r="J921" s="1566"/>
      <c r="K921" s="1566"/>
      <c r="L921" s="1566"/>
      <c r="M921" s="1776"/>
      <c r="N921" s="301"/>
      <c r="O921" s="177" t="str">
        <f t="shared" si="16"/>
        <v/>
      </c>
      <c r="P921" s="99"/>
      <c r="Q921" s="389"/>
      <c r="R921" s="33"/>
      <c r="S921" s="33"/>
      <c r="T921" s="33"/>
      <c r="U921" s="33"/>
      <c r="V921" s="33"/>
      <c r="W921" s="33"/>
      <c r="X921" s="33"/>
      <c r="Y921" s="33"/>
    </row>
    <row r="922" spans="1:244" ht="24" customHeight="1">
      <c r="A922" s="216"/>
      <c r="B922" s="1774"/>
      <c r="C922" s="1777"/>
      <c r="D922" s="865"/>
      <c r="E922" s="1565"/>
      <c r="F922" s="1566"/>
      <c r="G922" s="1566"/>
      <c r="H922" s="1566"/>
      <c r="I922" s="1566"/>
      <c r="J922" s="1566"/>
      <c r="K922" s="1566"/>
      <c r="L922" s="1566"/>
      <c r="M922" s="1776"/>
      <c r="N922" s="301"/>
      <c r="O922" s="177" t="str">
        <f t="shared" si="16"/>
        <v/>
      </c>
      <c r="P922" s="99"/>
      <c r="Q922" s="389"/>
      <c r="R922" s="33"/>
      <c r="S922" s="33"/>
      <c r="T922" s="33"/>
      <c r="U922" s="33"/>
      <c r="V922" s="33"/>
      <c r="W922" s="33"/>
      <c r="X922" s="33"/>
      <c r="Y922" s="33"/>
    </row>
    <row r="923" spans="1:244" ht="24" customHeight="1">
      <c r="A923" s="216"/>
      <c r="B923" s="1774"/>
      <c r="C923" s="1777"/>
      <c r="D923" s="865"/>
      <c r="E923" s="1565"/>
      <c r="F923" s="1566"/>
      <c r="G923" s="1566"/>
      <c r="H923" s="1566"/>
      <c r="I923" s="1566"/>
      <c r="J923" s="1566"/>
      <c r="K923" s="1566"/>
      <c r="L923" s="1566"/>
      <c r="M923" s="1776"/>
      <c r="N923" s="301"/>
      <c r="O923" s="177" t="str">
        <f t="shared" si="16"/>
        <v/>
      </c>
      <c r="P923" s="99"/>
      <c r="Q923" s="389"/>
      <c r="R923" s="33"/>
      <c r="S923" s="33"/>
      <c r="T923" s="33"/>
      <c r="U923" s="33"/>
      <c r="V923" s="33"/>
      <c r="W923" s="33"/>
      <c r="X923" s="33"/>
      <c r="Y923" s="33"/>
      <c r="II923" s="41"/>
      <c r="IJ923" s="41"/>
    </row>
    <row r="924" spans="1:244" ht="24" customHeight="1">
      <c r="A924" s="216"/>
      <c r="B924" s="1774"/>
      <c r="C924" s="1777"/>
      <c r="D924" s="865"/>
      <c r="E924" s="1565"/>
      <c r="F924" s="1566"/>
      <c r="G924" s="1566"/>
      <c r="H924" s="1566"/>
      <c r="I924" s="1566"/>
      <c r="J924" s="1566"/>
      <c r="K924" s="1566"/>
      <c r="L924" s="1566"/>
      <c r="M924" s="1776"/>
      <c r="N924" s="301"/>
      <c r="O924" s="177" t="str">
        <f t="shared" si="16"/>
        <v/>
      </c>
      <c r="P924" s="99"/>
      <c r="Q924" s="389"/>
      <c r="R924" s="33"/>
      <c r="S924" s="33"/>
      <c r="T924" s="33"/>
      <c r="U924" s="33"/>
      <c r="V924" s="33"/>
      <c r="W924" s="33"/>
      <c r="X924" s="33"/>
      <c r="Y924" s="33"/>
    </row>
    <row r="925" spans="1:244" ht="24" customHeight="1">
      <c r="A925" s="216"/>
      <c r="B925" s="1774"/>
      <c r="C925" s="1777"/>
      <c r="D925" s="865"/>
      <c r="E925" s="1565"/>
      <c r="F925" s="1566"/>
      <c r="G925" s="1566"/>
      <c r="H925" s="1566"/>
      <c r="I925" s="1566"/>
      <c r="J925" s="1566"/>
      <c r="K925" s="1566"/>
      <c r="L925" s="1566"/>
      <c r="M925" s="1776"/>
      <c r="N925" s="301"/>
      <c r="O925" s="177" t="str">
        <f t="shared" si="16"/>
        <v/>
      </c>
      <c r="P925" s="99"/>
      <c r="Q925" s="389"/>
      <c r="R925" s="33"/>
      <c r="S925" s="33"/>
      <c r="T925" s="33"/>
      <c r="U925" s="33"/>
      <c r="V925" s="33"/>
      <c r="W925" s="33"/>
      <c r="X925" s="33"/>
      <c r="Y925" s="33"/>
    </row>
    <row r="926" spans="1:244" ht="24" customHeight="1">
      <c r="A926" s="216"/>
      <c r="B926" s="1774"/>
      <c r="C926" s="1777"/>
      <c r="D926" s="865"/>
      <c r="E926" s="1565"/>
      <c r="F926" s="1566"/>
      <c r="G926" s="1566"/>
      <c r="H926" s="1566"/>
      <c r="I926" s="1566"/>
      <c r="J926" s="1566"/>
      <c r="K926" s="1566"/>
      <c r="L926" s="1566"/>
      <c r="M926" s="1776"/>
      <c r="N926" s="301"/>
      <c r="O926" s="177" t="str">
        <f t="shared" si="16"/>
        <v/>
      </c>
      <c r="P926" s="99"/>
      <c r="Q926" s="389"/>
      <c r="R926" s="33"/>
      <c r="S926" s="33"/>
      <c r="T926" s="33"/>
      <c r="U926" s="33"/>
      <c r="V926" s="33"/>
      <c r="W926" s="33"/>
      <c r="X926" s="33"/>
      <c r="Y926" s="33"/>
    </row>
    <row r="927" spans="1:244" ht="24" customHeight="1">
      <c r="A927" s="216"/>
      <c r="B927" s="1774"/>
      <c r="C927" s="1777"/>
      <c r="D927" s="865"/>
      <c r="E927" s="1565"/>
      <c r="F927" s="1566"/>
      <c r="G927" s="1566"/>
      <c r="H927" s="1566"/>
      <c r="I927" s="1566"/>
      <c r="J927" s="1566"/>
      <c r="K927" s="1566"/>
      <c r="L927" s="1566"/>
      <c r="M927" s="1776"/>
      <c r="N927" s="301"/>
      <c r="O927" s="177" t="str">
        <f t="shared" si="16"/>
        <v/>
      </c>
      <c r="P927" s="99"/>
      <c r="Q927" s="389"/>
      <c r="R927" s="33"/>
      <c r="S927" s="33"/>
      <c r="T927" s="33"/>
      <c r="U927" s="33"/>
      <c r="V927" s="33"/>
      <c r="W927" s="33"/>
      <c r="X927" s="33"/>
      <c r="Y927" s="33"/>
    </row>
    <row r="928" spans="1:244" ht="24" customHeight="1">
      <c r="A928" s="216"/>
      <c r="B928" s="1774"/>
      <c r="C928" s="1775"/>
      <c r="D928" s="865"/>
      <c r="E928" s="1565"/>
      <c r="F928" s="1566"/>
      <c r="G928" s="1566"/>
      <c r="H928" s="1566"/>
      <c r="I928" s="1566"/>
      <c r="J928" s="1566"/>
      <c r="K928" s="1566"/>
      <c r="L928" s="1776"/>
      <c r="M928" s="1776"/>
      <c r="N928" s="301"/>
      <c r="O928" s="177" t="str">
        <f t="shared" si="16"/>
        <v/>
      </c>
      <c r="P928" s="99"/>
      <c r="Q928" s="389"/>
      <c r="R928" s="33"/>
      <c r="S928" s="33"/>
      <c r="T928" s="33"/>
      <c r="U928" s="33"/>
      <c r="V928" s="33"/>
      <c r="W928" s="33"/>
      <c r="X928" s="33"/>
      <c r="Y928" s="33"/>
    </row>
    <row r="929" spans="1:244" ht="24" customHeight="1">
      <c r="A929" s="216"/>
      <c r="B929" s="1774"/>
      <c r="C929" s="1775"/>
      <c r="D929" s="865"/>
      <c r="E929" s="1565"/>
      <c r="F929" s="1566"/>
      <c r="G929" s="1566"/>
      <c r="H929" s="1566"/>
      <c r="I929" s="1566"/>
      <c r="J929" s="1566"/>
      <c r="K929" s="1566"/>
      <c r="L929" s="1776"/>
      <c r="M929" s="1776"/>
      <c r="N929" s="301"/>
      <c r="O929" s="177" t="str">
        <f t="shared" si="16"/>
        <v/>
      </c>
      <c r="P929" s="99"/>
      <c r="Q929" s="389"/>
      <c r="R929" s="33"/>
      <c r="S929" s="33"/>
      <c r="T929" s="33"/>
      <c r="U929" s="33"/>
      <c r="V929" s="33"/>
      <c r="W929" s="33"/>
      <c r="X929" s="33"/>
      <c r="Y929" s="33"/>
    </row>
    <row r="930" spans="1:244" ht="24" customHeight="1">
      <c r="A930" s="216"/>
      <c r="B930" s="1774"/>
      <c r="C930" s="1775"/>
      <c r="D930" s="865"/>
      <c r="E930" s="1565"/>
      <c r="F930" s="1566"/>
      <c r="G930" s="1566"/>
      <c r="H930" s="1566"/>
      <c r="I930" s="1566"/>
      <c r="J930" s="1566"/>
      <c r="K930" s="1566"/>
      <c r="L930" s="1776"/>
      <c r="M930" s="1776"/>
      <c r="N930" s="301"/>
      <c r="O930" s="177" t="str">
        <f t="shared" si="16"/>
        <v/>
      </c>
      <c r="P930" s="99"/>
      <c r="Q930" s="389"/>
      <c r="R930" s="33"/>
      <c r="S930" s="33"/>
      <c r="T930" s="33"/>
      <c r="U930" s="33"/>
      <c r="V930" s="33"/>
      <c r="W930" s="33"/>
      <c r="X930" s="33"/>
      <c r="Y930" s="33"/>
    </row>
    <row r="931" spans="1:244" ht="24" customHeight="1">
      <c r="A931" s="216"/>
      <c r="B931" s="1774"/>
      <c r="C931" s="1775"/>
      <c r="D931" s="865"/>
      <c r="E931" s="1565"/>
      <c r="F931" s="1566"/>
      <c r="G931" s="1566"/>
      <c r="H931" s="1566"/>
      <c r="I931" s="1566"/>
      <c r="J931" s="1566"/>
      <c r="K931" s="1566"/>
      <c r="L931" s="1776"/>
      <c r="M931" s="1776"/>
      <c r="N931" s="301"/>
      <c r="O931" s="177" t="str">
        <f t="shared" si="16"/>
        <v/>
      </c>
      <c r="P931" s="99"/>
      <c r="Q931" s="389"/>
      <c r="R931" s="33"/>
      <c r="S931" s="33"/>
      <c r="T931" s="33"/>
      <c r="U931" s="33"/>
      <c r="V931" s="33"/>
      <c r="W931" s="33"/>
      <c r="X931" s="33"/>
      <c r="Y931" s="33"/>
    </row>
    <row r="932" spans="1:244" ht="24" customHeight="1">
      <c r="A932" s="216"/>
      <c r="B932" s="1774"/>
      <c r="C932" s="1775"/>
      <c r="D932" s="865"/>
      <c r="E932" s="1565"/>
      <c r="F932" s="1566"/>
      <c r="G932" s="1566"/>
      <c r="H932" s="1566"/>
      <c r="I932" s="1566"/>
      <c r="J932" s="1566"/>
      <c r="K932" s="1566"/>
      <c r="L932" s="1776"/>
      <c r="M932" s="1776"/>
      <c r="N932" s="301"/>
      <c r="O932" s="177" t="str">
        <f t="shared" si="16"/>
        <v/>
      </c>
      <c r="P932" s="99"/>
      <c r="Q932" s="389"/>
      <c r="R932" s="33"/>
      <c r="S932" s="33"/>
      <c r="T932" s="33"/>
      <c r="U932" s="33"/>
      <c r="V932" s="33"/>
      <c r="W932" s="33"/>
      <c r="X932" s="33"/>
      <c r="Y932" s="33"/>
    </row>
    <row r="933" spans="1:244" ht="24" customHeight="1">
      <c r="A933" s="216"/>
      <c r="B933" s="1774"/>
      <c r="C933" s="1775"/>
      <c r="D933" s="865"/>
      <c r="E933" s="1565"/>
      <c r="F933" s="1566"/>
      <c r="G933" s="1566"/>
      <c r="H933" s="1566"/>
      <c r="I933" s="1566"/>
      <c r="J933" s="1566"/>
      <c r="K933" s="1566"/>
      <c r="L933" s="1776"/>
      <c r="M933" s="1776"/>
      <c r="N933" s="301"/>
      <c r="O933" s="177" t="str">
        <f t="shared" si="16"/>
        <v/>
      </c>
      <c r="P933" s="99"/>
      <c r="Q933" s="389"/>
      <c r="R933" s="33"/>
      <c r="S933" s="33"/>
      <c r="T933" s="33"/>
      <c r="U933" s="33"/>
      <c r="V933" s="33"/>
      <c r="W933" s="33"/>
      <c r="X933" s="33"/>
      <c r="Y933" s="33"/>
      <c r="II933" s="40"/>
      <c r="IJ933" s="41"/>
    </row>
    <row r="934" spans="1:244" ht="24" customHeight="1">
      <c r="A934" s="216"/>
      <c r="B934" s="1774"/>
      <c r="C934" s="1775"/>
      <c r="D934" s="865"/>
      <c r="E934" s="1565"/>
      <c r="F934" s="1566"/>
      <c r="G934" s="1566"/>
      <c r="H934" s="1566"/>
      <c r="I934" s="1566"/>
      <c r="J934" s="1566"/>
      <c r="K934" s="1566"/>
      <c r="L934" s="1776"/>
      <c r="M934" s="1776"/>
      <c r="N934" s="301"/>
      <c r="O934" s="177" t="str">
        <f t="shared" si="16"/>
        <v/>
      </c>
      <c r="P934" s="99"/>
      <c r="Q934" s="389"/>
      <c r="R934" s="33"/>
      <c r="S934" s="33"/>
      <c r="T934" s="33"/>
      <c r="U934" s="33"/>
      <c r="V934" s="33"/>
      <c r="W934" s="33"/>
      <c r="X934" s="33"/>
      <c r="Y934" s="33"/>
      <c r="II934" s="40"/>
      <c r="IJ934" s="41"/>
    </row>
    <row r="935" spans="1:244" ht="24" customHeight="1">
      <c r="A935" s="216"/>
      <c r="B935" s="1774"/>
      <c r="C935" s="1777"/>
      <c r="D935" s="865"/>
      <c r="E935" s="1565"/>
      <c r="F935" s="1566"/>
      <c r="G935" s="1566"/>
      <c r="H935" s="1566"/>
      <c r="I935" s="1566"/>
      <c r="J935" s="1566"/>
      <c r="K935" s="1566"/>
      <c r="L935" s="1566"/>
      <c r="M935" s="1776"/>
      <c r="N935" s="301"/>
      <c r="O935" s="177" t="str">
        <f t="shared" si="16"/>
        <v/>
      </c>
      <c r="P935" s="99"/>
      <c r="Q935" s="389"/>
      <c r="R935" s="33"/>
      <c r="S935" s="33"/>
      <c r="T935" s="33"/>
      <c r="U935" s="33"/>
      <c r="V935" s="33"/>
      <c r="W935" s="33"/>
      <c r="X935" s="33"/>
      <c r="Y935" s="33"/>
    </row>
    <row r="936" spans="1:244" ht="24" customHeight="1">
      <c r="A936" s="216"/>
      <c r="B936" s="1774"/>
      <c r="C936" s="1777"/>
      <c r="D936" s="865"/>
      <c r="E936" s="1565"/>
      <c r="F936" s="1566"/>
      <c r="G936" s="1566"/>
      <c r="H936" s="1566"/>
      <c r="I936" s="1566"/>
      <c r="J936" s="1566"/>
      <c r="K936" s="1566"/>
      <c r="L936" s="1566"/>
      <c r="M936" s="1776"/>
      <c r="N936" s="301"/>
      <c r="O936" s="177" t="str">
        <f t="shared" si="16"/>
        <v/>
      </c>
      <c r="P936" s="99"/>
      <c r="Q936" s="389"/>
      <c r="R936" s="33"/>
      <c r="S936" s="33"/>
      <c r="T936" s="33"/>
      <c r="U936" s="33"/>
      <c r="V936" s="33"/>
      <c r="W936" s="33"/>
      <c r="X936" s="33"/>
      <c r="Y936" s="33"/>
    </row>
    <row r="937" spans="1:244" ht="24" customHeight="1">
      <c r="A937" s="216"/>
      <c r="B937" s="1774"/>
      <c r="C937" s="1777"/>
      <c r="D937" s="865"/>
      <c r="E937" s="1565"/>
      <c r="F937" s="1566"/>
      <c r="G937" s="1566"/>
      <c r="H937" s="1566"/>
      <c r="I937" s="1566"/>
      <c r="J937" s="1566"/>
      <c r="K937" s="1566"/>
      <c r="L937" s="1566"/>
      <c r="M937" s="1776"/>
      <c r="N937" s="301"/>
      <c r="O937" s="177" t="str">
        <f t="shared" si="16"/>
        <v/>
      </c>
      <c r="P937" s="99"/>
      <c r="Q937" s="389"/>
      <c r="R937" s="33"/>
      <c r="S937" s="33"/>
      <c r="T937" s="33"/>
      <c r="U937" s="33"/>
      <c r="V937" s="33"/>
      <c r="W937" s="33"/>
      <c r="X937" s="33"/>
      <c r="Y937" s="33"/>
    </row>
    <row r="938" spans="1:244" ht="24" customHeight="1">
      <c r="A938" s="216"/>
      <c r="B938" s="1774"/>
      <c r="C938" s="1777"/>
      <c r="D938" s="865"/>
      <c r="E938" s="1565"/>
      <c r="F938" s="1566"/>
      <c r="G938" s="1566"/>
      <c r="H938" s="1566"/>
      <c r="I938" s="1566"/>
      <c r="J938" s="1566"/>
      <c r="K938" s="1566"/>
      <c r="L938" s="1566"/>
      <c r="M938" s="1776"/>
      <c r="N938" s="301"/>
      <c r="O938" s="177" t="str">
        <f t="shared" si="16"/>
        <v/>
      </c>
      <c r="P938" s="99"/>
      <c r="Q938" s="389"/>
      <c r="R938" s="33"/>
      <c r="S938" s="33"/>
      <c r="T938" s="33"/>
      <c r="U938" s="33"/>
      <c r="V938" s="33"/>
      <c r="W938" s="33"/>
      <c r="X938" s="33"/>
      <c r="Y938" s="33"/>
    </row>
    <row r="939" spans="1:244" ht="24" customHeight="1">
      <c r="A939" s="216"/>
      <c r="B939" s="1774"/>
      <c r="C939" s="1777"/>
      <c r="D939" s="865"/>
      <c r="E939" s="1565"/>
      <c r="F939" s="1566"/>
      <c r="G939" s="1566"/>
      <c r="H939" s="1566"/>
      <c r="I939" s="1566"/>
      <c r="J939" s="1566"/>
      <c r="K939" s="1566"/>
      <c r="L939" s="1566"/>
      <c r="M939" s="1776"/>
      <c r="N939" s="301"/>
      <c r="O939" s="177" t="str">
        <f t="shared" si="16"/>
        <v/>
      </c>
      <c r="P939" s="99"/>
      <c r="Q939" s="389"/>
      <c r="R939" s="33"/>
      <c r="S939" s="33"/>
      <c r="T939" s="33"/>
      <c r="U939" s="33"/>
      <c r="V939" s="33"/>
      <c r="W939" s="33"/>
      <c r="X939" s="33"/>
      <c r="Y939" s="33"/>
    </row>
    <row r="940" spans="1:244" ht="24" customHeight="1">
      <c r="A940" s="216"/>
      <c r="B940" s="1774"/>
      <c r="C940" s="1777"/>
      <c r="D940" s="865"/>
      <c r="E940" s="1565"/>
      <c r="F940" s="1566"/>
      <c r="G940" s="1566"/>
      <c r="H940" s="1566"/>
      <c r="I940" s="1566"/>
      <c r="J940" s="1566"/>
      <c r="K940" s="1566"/>
      <c r="L940" s="1566"/>
      <c r="M940" s="1776"/>
      <c r="N940" s="301"/>
      <c r="O940" s="177" t="str">
        <f t="shared" si="16"/>
        <v/>
      </c>
      <c r="P940" s="99"/>
      <c r="Q940" s="389"/>
      <c r="R940" s="33"/>
      <c r="S940" s="33"/>
      <c r="T940" s="33"/>
      <c r="U940" s="33"/>
      <c r="V940" s="33"/>
      <c r="W940" s="33"/>
      <c r="X940" s="33"/>
      <c r="Y940" s="33"/>
    </row>
    <row r="941" spans="1:244" ht="24" customHeight="1">
      <c r="A941" s="216"/>
      <c r="B941" s="1774"/>
      <c r="C941" s="1777"/>
      <c r="D941" s="865"/>
      <c r="E941" s="1565"/>
      <c r="F941" s="1566"/>
      <c r="G941" s="1566"/>
      <c r="H941" s="1566"/>
      <c r="I941" s="1566"/>
      <c r="J941" s="1566"/>
      <c r="K941" s="1566"/>
      <c r="L941" s="1566"/>
      <c r="M941" s="1776"/>
      <c r="N941" s="301"/>
      <c r="O941" s="177" t="str">
        <f t="shared" si="16"/>
        <v/>
      </c>
      <c r="P941" s="99"/>
      <c r="Q941" s="389"/>
      <c r="R941" s="33"/>
      <c r="S941" s="33"/>
      <c r="T941" s="33"/>
      <c r="U941" s="33"/>
      <c r="V941" s="33"/>
      <c r="W941" s="33"/>
      <c r="X941" s="33"/>
      <c r="Y941" s="33"/>
      <c r="II941" s="41"/>
      <c r="IJ941" s="41"/>
    </row>
    <row r="942" spans="1:244" ht="24" customHeight="1">
      <c r="A942" s="216"/>
      <c r="B942" s="1774"/>
      <c r="C942" s="1777"/>
      <c r="D942" s="865"/>
      <c r="E942" s="1565"/>
      <c r="F942" s="1566"/>
      <c r="G942" s="1566"/>
      <c r="H942" s="1566"/>
      <c r="I942" s="1566"/>
      <c r="J942" s="1566"/>
      <c r="K942" s="1566"/>
      <c r="L942" s="1566"/>
      <c r="M942" s="1776"/>
      <c r="N942" s="301"/>
      <c r="O942" s="177" t="str">
        <f t="shared" si="16"/>
        <v/>
      </c>
      <c r="P942" s="99"/>
      <c r="Q942" s="389"/>
      <c r="R942" s="33"/>
      <c r="S942" s="33"/>
      <c r="T942" s="33"/>
      <c r="U942" s="33"/>
      <c r="V942" s="33"/>
      <c r="W942" s="33"/>
      <c r="X942" s="33"/>
      <c r="Y942" s="33"/>
    </row>
    <row r="943" spans="1:244" ht="24" customHeight="1">
      <c r="A943" s="216"/>
      <c r="B943" s="1774"/>
      <c r="C943" s="1777"/>
      <c r="D943" s="865"/>
      <c r="E943" s="1565"/>
      <c r="F943" s="1566"/>
      <c r="G943" s="1566"/>
      <c r="H943" s="1566"/>
      <c r="I943" s="1566"/>
      <c r="J943" s="1566"/>
      <c r="K943" s="1566"/>
      <c r="L943" s="1566"/>
      <c r="M943" s="1776"/>
      <c r="N943" s="301"/>
      <c r="O943" s="177" t="str">
        <f t="shared" si="16"/>
        <v/>
      </c>
      <c r="P943" s="99"/>
      <c r="Q943" s="389"/>
      <c r="R943" s="33"/>
      <c r="S943" s="33"/>
      <c r="T943" s="33"/>
      <c r="U943" s="33"/>
      <c r="V943" s="33"/>
      <c r="W943" s="33"/>
      <c r="X943" s="33"/>
      <c r="Y943" s="33"/>
    </row>
    <row r="944" spans="1:244" ht="24" customHeight="1">
      <c r="A944" s="216"/>
      <c r="B944" s="1774"/>
      <c r="C944" s="1777"/>
      <c r="D944" s="865"/>
      <c r="E944" s="1565"/>
      <c r="F944" s="1566"/>
      <c r="G944" s="1566"/>
      <c r="H944" s="1566"/>
      <c r="I944" s="1566"/>
      <c r="J944" s="1566"/>
      <c r="K944" s="1566"/>
      <c r="L944" s="1566"/>
      <c r="M944" s="1776"/>
      <c r="N944" s="301"/>
      <c r="O944" s="177" t="str">
        <f t="shared" si="16"/>
        <v/>
      </c>
      <c r="P944" s="99"/>
      <c r="Q944" s="389"/>
      <c r="R944" s="33"/>
      <c r="S944" s="33"/>
      <c r="T944" s="33"/>
      <c r="U944" s="33"/>
      <c r="V944" s="33"/>
      <c r="W944" s="33"/>
      <c r="X944" s="33"/>
      <c r="Y944" s="33"/>
      <c r="II944" s="41"/>
      <c r="IJ944" s="41"/>
    </row>
    <row r="945" spans="1:25" ht="24" customHeight="1">
      <c r="A945" s="216"/>
      <c r="B945" s="1774"/>
      <c r="C945" s="1777"/>
      <c r="D945" s="865"/>
      <c r="E945" s="1565"/>
      <c r="F945" s="1566"/>
      <c r="G945" s="1566"/>
      <c r="H945" s="1566"/>
      <c r="I945" s="1566"/>
      <c r="J945" s="1566"/>
      <c r="K945" s="1566"/>
      <c r="L945" s="1566"/>
      <c r="M945" s="1776"/>
      <c r="N945" s="301"/>
      <c r="O945" s="177" t="str">
        <f t="shared" si="16"/>
        <v/>
      </c>
      <c r="P945" s="99"/>
      <c r="Q945" s="389"/>
      <c r="R945" s="33"/>
      <c r="S945" s="33"/>
      <c r="T945" s="33"/>
      <c r="U945" s="33"/>
      <c r="V945" s="33"/>
      <c r="W945" s="33"/>
      <c r="X945" s="33"/>
      <c r="Y945" s="33"/>
    </row>
    <row r="946" spans="1:25" ht="24" customHeight="1">
      <c r="A946" s="216"/>
      <c r="B946" s="1774"/>
      <c r="C946" s="1777"/>
      <c r="D946" s="865"/>
      <c r="E946" s="1565"/>
      <c r="F946" s="1566"/>
      <c r="G946" s="1566"/>
      <c r="H946" s="1566"/>
      <c r="I946" s="1566"/>
      <c r="J946" s="1566"/>
      <c r="K946" s="1566"/>
      <c r="L946" s="1566"/>
      <c r="M946" s="1776"/>
      <c r="N946" s="301"/>
      <c r="O946" s="177" t="str">
        <f t="shared" si="16"/>
        <v/>
      </c>
      <c r="P946" s="99"/>
      <c r="Q946" s="389"/>
      <c r="R946" s="33"/>
      <c r="S946" s="33"/>
      <c r="T946" s="33"/>
      <c r="U946" s="33"/>
      <c r="V946" s="33"/>
      <c r="W946" s="33"/>
      <c r="X946" s="33"/>
      <c r="Y946" s="33"/>
    </row>
    <row r="947" spans="1:25" ht="24" customHeight="1">
      <c r="A947" s="216"/>
      <c r="B947" s="1774"/>
      <c r="C947" s="1777"/>
      <c r="D947" s="865"/>
      <c r="E947" s="1565"/>
      <c r="F947" s="1566"/>
      <c r="G947" s="1566"/>
      <c r="H947" s="1566"/>
      <c r="I947" s="1566"/>
      <c r="J947" s="1566"/>
      <c r="K947" s="1566"/>
      <c r="L947" s="1566"/>
      <c r="M947" s="1776"/>
      <c r="N947" s="301"/>
      <c r="O947" s="177" t="str">
        <f t="shared" si="16"/>
        <v/>
      </c>
      <c r="P947" s="99"/>
      <c r="Q947" s="389"/>
      <c r="R947" s="33"/>
      <c r="S947" s="33"/>
      <c r="T947" s="33"/>
      <c r="U947" s="33"/>
      <c r="V947" s="33"/>
      <c r="W947" s="33"/>
      <c r="X947" s="33"/>
      <c r="Y947" s="33"/>
    </row>
    <row r="948" spans="1:25" ht="24" customHeight="1">
      <c r="A948" s="216"/>
      <c r="B948" s="1774"/>
      <c r="C948" s="1777"/>
      <c r="D948" s="865"/>
      <c r="E948" s="1565"/>
      <c r="F948" s="1566"/>
      <c r="G948" s="1566"/>
      <c r="H948" s="1566"/>
      <c r="I948" s="1566"/>
      <c r="J948" s="1566"/>
      <c r="K948" s="1566"/>
      <c r="L948" s="1566"/>
      <c r="M948" s="1776"/>
      <c r="N948" s="301"/>
      <c r="O948" s="177" t="str">
        <f t="shared" si="16"/>
        <v/>
      </c>
      <c r="P948" s="99"/>
      <c r="Q948" s="389"/>
      <c r="R948" s="33"/>
      <c r="S948" s="33"/>
      <c r="T948" s="33"/>
      <c r="U948" s="33"/>
      <c r="V948" s="33"/>
      <c r="W948" s="33"/>
      <c r="X948" s="33"/>
      <c r="Y948" s="33"/>
    </row>
    <row r="949" spans="1:25" ht="24" customHeight="1">
      <c r="A949" s="216"/>
      <c r="B949" s="1774"/>
      <c r="C949" s="1777"/>
      <c r="D949" s="865"/>
      <c r="E949" s="1565"/>
      <c r="F949" s="1566"/>
      <c r="G949" s="1566"/>
      <c r="H949" s="1566"/>
      <c r="I949" s="1566"/>
      <c r="J949" s="1566"/>
      <c r="K949" s="1566"/>
      <c r="L949" s="1566"/>
      <c r="M949" s="1776"/>
      <c r="N949" s="301"/>
      <c r="O949" s="177" t="str">
        <f t="shared" si="16"/>
        <v/>
      </c>
      <c r="P949" s="99"/>
      <c r="Q949" s="389"/>
      <c r="R949" s="33"/>
      <c r="S949" s="33"/>
      <c r="T949" s="33"/>
      <c r="U949" s="33"/>
      <c r="V949" s="33"/>
      <c r="W949" s="33"/>
      <c r="X949" s="33"/>
      <c r="Y949" s="33"/>
    </row>
    <row r="950" spans="1:25" ht="24" customHeight="1">
      <c r="A950" s="216"/>
      <c r="B950" s="1774"/>
      <c r="C950" s="1777"/>
      <c r="D950" s="865"/>
      <c r="E950" s="1565"/>
      <c r="F950" s="1566"/>
      <c r="G950" s="1566"/>
      <c r="H950" s="1566"/>
      <c r="I950" s="1566"/>
      <c r="J950" s="1566"/>
      <c r="K950" s="1566"/>
      <c r="L950" s="1566"/>
      <c r="M950" s="1776"/>
      <c r="N950" s="301"/>
      <c r="O950" s="177" t="str">
        <f t="shared" si="16"/>
        <v/>
      </c>
      <c r="P950" s="99"/>
      <c r="Q950" s="389"/>
      <c r="R950" s="33"/>
      <c r="S950" s="33"/>
      <c r="T950" s="33"/>
      <c r="U950" s="33"/>
      <c r="V950" s="33"/>
      <c r="W950" s="33"/>
      <c r="X950" s="33"/>
      <c r="Y950" s="33"/>
    </row>
    <row r="951" spans="1:25" ht="24" customHeight="1">
      <c r="A951" s="216"/>
      <c r="B951" s="1774"/>
      <c r="C951" s="1777"/>
      <c r="D951" s="865"/>
      <c r="E951" s="1565"/>
      <c r="F951" s="1566"/>
      <c r="G951" s="1566"/>
      <c r="H951" s="1566"/>
      <c r="I951" s="1566"/>
      <c r="J951" s="1566"/>
      <c r="K951" s="1566"/>
      <c r="L951" s="1566"/>
      <c r="M951" s="1776"/>
      <c r="N951" s="301"/>
      <c r="O951" s="177" t="str">
        <f t="shared" si="16"/>
        <v/>
      </c>
      <c r="P951" s="99"/>
      <c r="Q951" s="389"/>
      <c r="R951" s="33"/>
      <c r="S951" s="33"/>
      <c r="T951" s="33"/>
      <c r="U951" s="33"/>
      <c r="V951" s="33"/>
      <c r="W951" s="33"/>
      <c r="X951" s="33"/>
      <c r="Y951" s="33"/>
    </row>
    <row r="952" spans="1:25" ht="24" customHeight="1">
      <c r="A952" s="216"/>
      <c r="B952" s="1774"/>
      <c r="C952" s="1777"/>
      <c r="D952" s="865"/>
      <c r="E952" s="1565"/>
      <c r="F952" s="1566"/>
      <c r="G952" s="1566"/>
      <c r="H952" s="1566"/>
      <c r="I952" s="1566"/>
      <c r="J952" s="1566"/>
      <c r="K952" s="1566"/>
      <c r="L952" s="1566"/>
      <c r="M952" s="1776"/>
      <c r="N952" s="301"/>
      <c r="O952" s="177" t="str">
        <f t="shared" si="16"/>
        <v/>
      </c>
      <c r="P952" s="99"/>
      <c r="Q952" s="389"/>
      <c r="R952" s="33"/>
      <c r="S952" s="33"/>
      <c r="T952" s="33"/>
      <c r="U952" s="33"/>
      <c r="V952" s="33"/>
      <c r="W952" s="33"/>
      <c r="X952" s="33"/>
      <c r="Y952" s="33"/>
    </row>
    <row r="953" spans="1:25" ht="24" customHeight="1">
      <c r="A953" s="216"/>
      <c r="B953" s="1774"/>
      <c r="C953" s="1777"/>
      <c r="D953" s="865"/>
      <c r="E953" s="1565"/>
      <c r="F953" s="1566"/>
      <c r="G953" s="1566"/>
      <c r="H953" s="1566"/>
      <c r="I953" s="1566"/>
      <c r="J953" s="1566"/>
      <c r="K953" s="1566"/>
      <c r="L953" s="1566"/>
      <c r="M953" s="1776"/>
      <c r="N953" s="301"/>
      <c r="O953" s="177" t="str">
        <f t="shared" si="16"/>
        <v/>
      </c>
      <c r="P953" s="99"/>
      <c r="Q953" s="389"/>
      <c r="R953" s="33"/>
      <c r="S953" s="33"/>
      <c r="T953" s="33"/>
      <c r="U953" s="33"/>
      <c r="V953" s="33"/>
      <c r="W953" s="33"/>
      <c r="X953" s="33"/>
      <c r="Y953" s="33"/>
    </row>
    <row r="954" spans="1:25" ht="24" customHeight="1">
      <c r="A954" s="216"/>
      <c r="B954" s="1774"/>
      <c r="C954" s="1777"/>
      <c r="D954" s="865"/>
      <c r="E954" s="1565"/>
      <c r="F954" s="1566"/>
      <c r="G954" s="1566"/>
      <c r="H954" s="1566"/>
      <c r="I954" s="1566"/>
      <c r="J954" s="1566"/>
      <c r="K954" s="1566"/>
      <c r="L954" s="1566"/>
      <c r="M954" s="1776"/>
      <c r="N954" s="301"/>
      <c r="O954" s="177" t="str">
        <f t="shared" si="16"/>
        <v/>
      </c>
      <c r="P954" s="99"/>
      <c r="Q954" s="389"/>
      <c r="R954" s="33"/>
      <c r="S954" s="33"/>
      <c r="T954" s="33"/>
      <c r="U954" s="33"/>
      <c r="V954" s="33"/>
      <c r="W954" s="33"/>
      <c r="X954" s="33"/>
      <c r="Y954" s="33"/>
    </row>
    <row r="955" spans="1:25" s="42" customFormat="1" ht="6" customHeight="1">
      <c r="A955" s="363"/>
      <c r="B955" s="59"/>
      <c r="C955" s="867"/>
      <c r="D955" s="867"/>
      <c r="E955" s="867"/>
      <c r="F955" s="868"/>
      <c r="G955" s="868"/>
      <c r="H955" s="868"/>
      <c r="I955" s="868"/>
      <c r="J955" s="868"/>
      <c r="K955" s="868"/>
      <c r="L955" s="868"/>
      <c r="M955" s="92"/>
      <c r="N955" s="94"/>
      <c r="O955" s="23"/>
      <c r="P955" s="258"/>
      <c r="Q955" s="390"/>
      <c r="R955" s="34"/>
      <c r="S955" s="34"/>
      <c r="T955" s="34"/>
      <c r="U955" s="34"/>
      <c r="V955" s="34"/>
      <c r="W955" s="34"/>
      <c r="X955" s="34"/>
      <c r="Y955" s="34"/>
    </row>
    <row r="956" spans="1:25" s="38" customFormat="1" ht="21.75" customHeight="1">
      <c r="A956" s="370"/>
      <c r="B956" s="560" t="s">
        <v>56</v>
      </c>
      <c r="C956" s="869"/>
      <c r="D956" s="869"/>
      <c r="E956" s="869"/>
      <c r="F956" s="869"/>
      <c r="G956" s="869"/>
      <c r="H956" s="869"/>
      <c r="I956" s="869"/>
      <c r="J956" s="869"/>
      <c r="K956" s="869"/>
      <c r="L956" s="869"/>
      <c r="M956" s="561"/>
      <c r="N956" s="561"/>
      <c r="O956" s="561"/>
      <c r="P956" s="406"/>
      <c r="Q956" s="391"/>
      <c r="R956" s="37"/>
      <c r="S956" s="37"/>
      <c r="T956" s="37"/>
      <c r="U956" s="37"/>
      <c r="V956" s="37"/>
      <c r="W956" s="37"/>
      <c r="X956" s="37"/>
      <c r="Y956" s="37"/>
    </row>
    <row r="957" spans="1:25" ht="12.75" customHeight="1">
      <c r="A957" s="363"/>
      <c r="B957" s="564" t="str">
        <f>B896</f>
        <v>FAPESP,  SETEMBRO DE 2015</v>
      </c>
      <c r="C957" s="845"/>
      <c r="D957" s="845"/>
      <c r="E957" s="845"/>
      <c r="F957" s="845"/>
      <c r="G957" s="845"/>
      <c r="H957" s="845"/>
      <c r="I957" s="845"/>
      <c r="J957" s="845"/>
      <c r="K957" s="845"/>
      <c r="L957" s="845"/>
      <c r="M957" s="429"/>
      <c r="N957" s="429"/>
      <c r="O957" s="1723">
        <v>1</v>
      </c>
      <c r="P957" s="1723"/>
      <c r="Q957" s="373"/>
      <c r="R957" s="33"/>
      <c r="S957" s="33"/>
      <c r="T957" s="33"/>
      <c r="U957" s="33"/>
      <c r="V957" s="33"/>
      <c r="W957" s="33"/>
      <c r="X957" s="33"/>
      <c r="Y957" s="33"/>
    </row>
    <row r="958" spans="1:25" ht="18">
      <c r="A958" s="363"/>
      <c r="B958" s="310" t="str">
        <f>B902</f>
        <v>5- SERVIÇOS DE TERCEIROS NO BRASIL</v>
      </c>
      <c r="C958" s="890"/>
      <c r="D958" s="890"/>
      <c r="E958" s="890"/>
      <c r="F958" s="890"/>
      <c r="G958" s="890"/>
      <c r="H958" s="890"/>
      <c r="I958" s="890"/>
      <c r="J958" s="890"/>
      <c r="K958" s="890"/>
      <c r="L958" s="890"/>
      <c r="M958" s="104"/>
      <c r="N958" s="104"/>
      <c r="O958" s="104"/>
      <c r="P958" s="104"/>
      <c r="Q958" s="341"/>
      <c r="R958" s="33"/>
      <c r="S958" s="33"/>
      <c r="T958" s="33"/>
      <c r="U958" s="33"/>
      <c r="V958" s="33"/>
      <c r="W958" s="33"/>
      <c r="X958" s="33"/>
      <c r="Y958" s="33"/>
    </row>
    <row r="959" spans="1:25" s="314" customFormat="1" ht="15.75" customHeight="1">
      <c r="A959" s="363"/>
      <c r="B959" s="1633" t="s">
        <v>12</v>
      </c>
      <c r="C959" s="1778"/>
      <c r="D959" s="1644" t="s">
        <v>55</v>
      </c>
      <c r="E959" s="1730" t="s">
        <v>8</v>
      </c>
      <c r="F959" s="1782"/>
      <c r="G959" s="1782"/>
      <c r="H959" s="1782"/>
      <c r="I959" s="1782"/>
      <c r="J959" s="1782"/>
      <c r="K959" s="1782"/>
      <c r="L959" s="1782"/>
      <c r="M959" s="1782"/>
      <c r="N959" s="1644" t="s">
        <v>3</v>
      </c>
      <c r="O959" s="1785" t="s">
        <v>4</v>
      </c>
      <c r="P959" s="1644" t="s">
        <v>2</v>
      </c>
      <c r="Q959" s="209"/>
      <c r="R959" s="555"/>
      <c r="S959" s="555"/>
      <c r="T959" s="555"/>
      <c r="U959" s="555"/>
      <c r="V959" s="555"/>
      <c r="W959" s="555"/>
      <c r="X959" s="555"/>
      <c r="Y959" s="555"/>
    </row>
    <row r="960" spans="1:25" s="55" customFormat="1" ht="14.25" customHeight="1">
      <c r="A960" s="370"/>
      <c r="B960" s="1779"/>
      <c r="C960" s="1780"/>
      <c r="D960" s="1781"/>
      <c r="E960" s="1783"/>
      <c r="F960" s="1784"/>
      <c r="G960" s="1784"/>
      <c r="H960" s="1784"/>
      <c r="I960" s="1784"/>
      <c r="J960" s="1784"/>
      <c r="K960" s="1784"/>
      <c r="L960" s="1784"/>
      <c r="M960" s="1784"/>
      <c r="N960" s="1781"/>
      <c r="O960" s="1786"/>
      <c r="P960" s="1781"/>
      <c r="Q960" s="210"/>
      <c r="R960" s="54"/>
      <c r="S960" s="54"/>
      <c r="T960" s="54"/>
      <c r="U960" s="54"/>
      <c r="V960" s="54"/>
      <c r="W960" s="54"/>
      <c r="X960" s="54"/>
      <c r="Y960" s="54"/>
    </row>
    <row r="961" spans="1:244" ht="24" customHeight="1">
      <c r="A961" s="216"/>
      <c r="B961" s="1774"/>
      <c r="C961" s="1777"/>
      <c r="D961" s="865"/>
      <c r="E961" s="1565"/>
      <c r="F961" s="1566"/>
      <c r="G961" s="1566"/>
      <c r="H961" s="1566"/>
      <c r="I961" s="1566"/>
      <c r="J961" s="1566"/>
      <c r="K961" s="1566"/>
      <c r="L961" s="1566"/>
      <c r="M961" s="1776"/>
      <c r="N961" s="301"/>
      <c r="O961" s="177" t="str">
        <f t="shared" ref="O961:O1008" si="17">IF(N961*D961=0,"",N961*D961)</f>
        <v/>
      </c>
      <c r="P961" s="99"/>
      <c r="Q961" s="389"/>
      <c r="R961" s="33"/>
      <c r="S961" s="33"/>
      <c r="T961" s="33"/>
      <c r="U961" s="33"/>
      <c r="V961" s="33"/>
      <c r="W961" s="33"/>
      <c r="X961" s="33"/>
      <c r="Y961" s="33"/>
      <c r="II961" s="40"/>
      <c r="IJ961" s="41"/>
    </row>
    <row r="962" spans="1:244" ht="24" customHeight="1">
      <c r="A962" s="216"/>
      <c r="B962" s="1774"/>
      <c r="C962" s="1777"/>
      <c r="D962" s="865"/>
      <c r="E962" s="1565"/>
      <c r="F962" s="1566"/>
      <c r="G962" s="1566"/>
      <c r="H962" s="1566"/>
      <c r="I962" s="1566"/>
      <c r="J962" s="1566"/>
      <c r="K962" s="1566"/>
      <c r="L962" s="1566"/>
      <c r="M962" s="1776"/>
      <c r="N962" s="301"/>
      <c r="O962" s="177" t="str">
        <f t="shared" si="17"/>
        <v/>
      </c>
      <c r="P962" s="99"/>
      <c r="Q962" s="389"/>
      <c r="R962" s="33"/>
      <c r="S962" s="33"/>
      <c r="T962" s="33"/>
      <c r="U962" s="33"/>
      <c r="V962" s="33"/>
      <c r="W962" s="33"/>
      <c r="X962" s="33"/>
      <c r="Y962" s="33"/>
    </row>
    <row r="963" spans="1:244" ht="24" customHeight="1">
      <c r="A963" s="216"/>
      <c r="B963" s="1774"/>
      <c r="C963" s="1777"/>
      <c r="D963" s="865"/>
      <c r="E963" s="1565"/>
      <c r="F963" s="1566"/>
      <c r="G963" s="1566"/>
      <c r="H963" s="1566"/>
      <c r="I963" s="1566"/>
      <c r="J963" s="1566"/>
      <c r="K963" s="1566"/>
      <c r="L963" s="1566"/>
      <c r="M963" s="1776"/>
      <c r="N963" s="301"/>
      <c r="O963" s="177" t="str">
        <f t="shared" si="17"/>
        <v/>
      </c>
      <c r="P963" s="99"/>
      <c r="Q963" s="389"/>
      <c r="R963" s="33"/>
      <c r="S963" s="33"/>
      <c r="T963" s="33"/>
      <c r="U963" s="33"/>
      <c r="V963" s="33"/>
      <c r="W963" s="33"/>
      <c r="X963" s="33"/>
      <c r="Y963" s="33"/>
    </row>
    <row r="964" spans="1:244" ht="24" customHeight="1">
      <c r="A964" s="216"/>
      <c r="B964" s="1774"/>
      <c r="C964" s="1777"/>
      <c r="D964" s="865"/>
      <c r="E964" s="1565"/>
      <c r="F964" s="1566"/>
      <c r="G964" s="1566"/>
      <c r="H964" s="1566"/>
      <c r="I964" s="1566"/>
      <c r="J964" s="1566"/>
      <c r="K964" s="1566"/>
      <c r="L964" s="1566"/>
      <c r="M964" s="1776"/>
      <c r="N964" s="301"/>
      <c r="O964" s="177" t="str">
        <f t="shared" si="17"/>
        <v/>
      </c>
      <c r="P964" s="99"/>
      <c r="Q964" s="389"/>
      <c r="R964" s="33"/>
      <c r="S964" s="33"/>
      <c r="T964" s="33"/>
      <c r="U964" s="33"/>
      <c r="V964" s="33"/>
      <c r="W964" s="33"/>
      <c r="X964" s="33"/>
      <c r="Y964" s="33"/>
    </row>
    <row r="965" spans="1:244" ht="24" customHeight="1">
      <c r="A965" s="216"/>
      <c r="B965" s="1774"/>
      <c r="C965" s="1777"/>
      <c r="D965" s="865"/>
      <c r="E965" s="1565"/>
      <c r="F965" s="1566"/>
      <c r="G965" s="1566"/>
      <c r="H965" s="1566"/>
      <c r="I965" s="1566"/>
      <c r="J965" s="1566"/>
      <c r="K965" s="1566"/>
      <c r="L965" s="1566"/>
      <c r="M965" s="1776"/>
      <c r="N965" s="301"/>
      <c r="O965" s="177" t="str">
        <f t="shared" si="17"/>
        <v/>
      </c>
      <c r="P965" s="99"/>
      <c r="Q965" s="389"/>
      <c r="R965" s="33"/>
      <c r="S965" s="33"/>
      <c r="T965" s="33"/>
      <c r="U965" s="33"/>
      <c r="V965" s="33"/>
      <c r="W965" s="33"/>
      <c r="X965" s="33"/>
      <c r="Y965" s="33"/>
      <c r="II965" s="41"/>
      <c r="IJ965" s="41"/>
    </row>
    <row r="966" spans="1:244" ht="24" customHeight="1">
      <c r="A966" s="216"/>
      <c r="B966" s="1774"/>
      <c r="C966" s="1777"/>
      <c r="D966" s="865"/>
      <c r="E966" s="1565"/>
      <c r="F966" s="1566"/>
      <c r="G966" s="1566"/>
      <c r="H966" s="1566"/>
      <c r="I966" s="1566"/>
      <c r="J966" s="1566"/>
      <c r="K966" s="1566"/>
      <c r="L966" s="1566"/>
      <c r="M966" s="1776"/>
      <c r="N966" s="301"/>
      <c r="O966" s="177" t="str">
        <f t="shared" si="17"/>
        <v/>
      </c>
      <c r="P966" s="99"/>
      <c r="Q966" s="389"/>
      <c r="R966" s="33"/>
      <c r="S966" s="33"/>
      <c r="T966" s="33"/>
      <c r="U966" s="33"/>
      <c r="V966" s="33"/>
      <c r="W966" s="33"/>
      <c r="X966" s="33"/>
      <c r="Y966" s="33"/>
    </row>
    <row r="967" spans="1:244" ht="24" customHeight="1">
      <c r="A967" s="216"/>
      <c r="B967" s="1774"/>
      <c r="C967" s="1777"/>
      <c r="D967" s="865"/>
      <c r="E967" s="1565"/>
      <c r="F967" s="1566"/>
      <c r="G967" s="1566"/>
      <c r="H967" s="1566"/>
      <c r="I967" s="1566"/>
      <c r="J967" s="1566"/>
      <c r="K967" s="1566"/>
      <c r="L967" s="1566"/>
      <c r="M967" s="1776"/>
      <c r="N967" s="301"/>
      <c r="O967" s="177" t="str">
        <f t="shared" si="17"/>
        <v/>
      </c>
      <c r="P967" s="99"/>
      <c r="Q967" s="389"/>
      <c r="R967" s="33"/>
      <c r="S967" s="33"/>
      <c r="T967" s="33"/>
      <c r="U967" s="33"/>
      <c r="V967" s="33"/>
      <c r="W967" s="33"/>
      <c r="X967" s="33"/>
      <c r="Y967" s="33"/>
    </row>
    <row r="968" spans="1:244" ht="24" customHeight="1">
      <c r="A968" s="216"/>
      <c r="B968" s="1774"/>
      <c r="C968" s="1777"/>
      <c r="D968" s="865"/>
      <c r="E968" s="1565"/>
      <c r="F968" s="1566"/>
      <c r="G968" s="1566"/>
      <c r="H968" s="1566"/>
      <c r="I968" s="1566"/>
      <c r="J968" s="1566"/>
      <c r="K968" s="1566"/>
      <c r="L968" s="1566"/>
      <c r="M968" s="1776"/>
      <c r="N968" s="301"/>
      <c r="O968" s="177" t="str">
        <f t="shared" si="17"/>
        <v/>
      </c>
      <c r="P968" s="99"/>
      <c r="Q968" s="389"/>
      <c r="R968" s="33"/>
      <c r="S968" s="33"/>
      <c r="T968" s="33"/>
      <c r="U968" s="33"/>
      <c r="V968" s="33"/>
      <c r="W968" s="33"/>
      <c r="X968" s="33"/>
      <c r="Y968" s="33"/>
    </row>
    <row r="969" spans="1:244" ht="24" customHeight="1">
      <c r="A969" s="216"/>
      <c r="B969" s="1774"/>
      <c r="C969" s="1777"/>
      <c r="D969" s="865"/>
      <c r="E969" s="1565"/>
      <c r="F969" s="1566"/>
      <c r="G969" s="1566"/>
      <c r="H969" s="1566"/>
      <c r="I969" s="1566"/>
      <c r="J969" s="1566"/>
      <c r="K969" s="1566"/>
      <c r="L969" s="1566"/>
      <c r="M969" s="1776"/>
      <c r="N969" s="301"/>
      <c r="O969" s="177" t="str">
        <f t="shared" si="17"/>
        <v/>
      </c>
      <c r="P969" s="99"/>
      <c r="Q969" s="389"/>
      <c r="R969" s="33"/>
      <c r="S969" s="33"/>
      <c r="T969" s="33"/>
      <c r="U969" s="33"/>
      <c r="V969" s="33"/>
      <c r="W969" s="33"/>
      <c r="X969" s="33"/>
      <c r="Y969" s="33"/>
    </row>
    <row r="970" spans="1:244" ht="24" customHeight="1">
      <c r="A970" s="216"/>
      <c r="B970" s="1774"/>
      <c r="C970" s="1777"/>
      <c r="D970" s="865"/>
      <c r="E970" s="1565"/>
      <c r="F970" s="1566"/>
      <c r="G970" s="1566"/>
      <c r="H970" s="1566"/>
      <c r="I970" s="1566"/>
      <c r="J970" s="1566"/>
      <c r="K970" s="1566"/>
      <c r="L970" s="1566"/>
      <c r="M970" s="1776"/>
      <c r="N970" s="301"/>
      <c r="O970" s="177" t="str">
        <f t="shared" si="17"/>
        <v/>
      </c>
      <c r="P970" s="99"/>
      <c r="Q970" s="389"/>
      <c r="R970" s="33"/>
      <c r="S970" s="33"/>
      <c r="T970" s="33"/>
      <c r="U970" s="33"/>
      <c r="V970" s="33"/>
      <c r="W970" s="33"/>
      <c r="X970" s="33"/>
      <c r="Y970" s="33"/>
    </row>
    <row r="971" spans="1:244" ht="24" customHeight="1">
      <c r="A971" s="216"/>
      <c r="B971" s="1774"/>
      <c r="C971" s="1777"/>
      <c r="D971" s="865"/>
      <c r="E971" s="1565"/>
      <c r="F971" s="1566"/>
      <c r="G971" s="1566"/>
      <c r="H971" s="1566"/>
      <c r="I971" s="1566"/>
      <c r="J971" s="1566"/>
      <c r="K971" s="1566"/>
      <c r="L971" s="1566"/>
      <c r="M971" s="1776"/>
      <c r="N971" s="301"/>
      <c r="O971" s="177" t="str">
        <f t="shared" si="17"/>
        <v/>
      </c>
      <c r="P971" s="99"/>
      <c r="Q971" s="389"/>
      <c r="R971" s="33"/>
      <c r="S971" s="33"/>
      <c r="T971" s="33"/>
      <c r="U971" s="33"/>
      <c r="V971" s="33"/>
      <c r="W971" s="33"/>
      <c r="X971" s="33"/>
      <c r="Y971" s="33"/>
    </row>
    <row r="972" spans="1:244" ht="24" customHeight="1">
      <c r="A972" s="216"/>
      <c r="B972" s="1774"/>
      <c r="C972" s="1777"/>
      <c r="D972" s="865"/>
      <c r="E972" s="1565"/>
      <c r="F972" s="1566"/>
      <c r="G972" s="1566"/>
      <c r="H972" s="1566"/>
      <c r="I972" s="1566"/>
      <c r="J972" s="1566"/>
      <c r="K972" s="1566"/>
      <c r="L972" s="1566"/>
      <c r="M972" s="1776"/>
      <c r="N972" s="301"/>
      <c r="O972" s="177" t="str">
        <f t="shared" si="17"/>
        <v/>
      </c>
      <c r="P972" s="99"/>
      <c r="Q972" s="389"/>
      <c r="R972" s="33"/>
      <c r="S972" s="33"/>
      <c r="T972" s="33"/>
      <c r="U972" s="33"/>
      <c r="V972" s="33"/>
      <c r="W972" s="33"/>
      <c r="X972" s="33"/>
      <c r="Y972" s="33"/>
    </row>
    <row r="973" spans="1:244" ht="24" customHeight="1">
      <c r="A973" s="216"/>
      <c r="B973" s="1774"/>
      <c r="C973" s="1777"/>
      <c r="D973" s="865"/>
      <c r="E973" s="1565"/>
      <c r="F973" s="1566"/>
      <c r="G973" s="1566"/>
      <c r="H973" s="1566"/>
      <c r="I973" s="1566"/>
      <c r="J973" s="1566"/>
      <c r="K973" s="1566"/>
      <c r="L973" s="1566"/>
      <c r="M973" s="1776"/>
      <c r="N973" s="301"/>
      <c r="O973" s="177" t="str">
        <f t="shared" si="17"/>
        <v/>
      </c>
      <c r="P973" s="99"/>
      <c r="Q973" s="389"/>
      <c r="R973" s="33"/>
      <c r="S973" s="33"/>
      <c r="T973" s="33"/>
      <c r="U973" s="33"/>
      <c r="V973" s="33"/>
      <c r="W973" s="33"/>
      <c r="X973" s="33"/>
      <c r="Y973" s="33"/>
    </row>
    <row r="974" spans="1:244" ht="24" customHeight="1">
      <c r="A974" s="216"/>
      <c r="B974" s="1774"/>
      <c r="C974" s="1777"/>
      <c r="D974" s="865"/>
      <c r="E974" s="1565"/>
      <c r="F974" s="1566"/>
      <c r="G974" s="1566"/>
      <c r="H974" s="1566"/>
      <c r="I974" s="1566"/>
      <c r="J974" s="1566"/>
      <c r="K974" s="1566"/>
      <c r="L974" s="1566"/>
      <c r="M974" s="1776"/>
      <c r="N974" s="301"/>
      <c r="O974" s="177" t="str">
        <f t="shared" si="17"/>
        <v/>
      </c>
      <c r="P974" s="99"/>
      <c r="Q974" s="389"/>
      <c r="R974" s="33"/>
      <c r="S974" s="33"/>
      <c r="T974" s="33"/>
      <c r="U974" s="33"/>
      <c r="V974" s="33"/>
      <c r="W974" s="33"/>
      <c r="X974" s="33"/>
      <c r="Y974" s="33"/>
      <c r="II974" s="40"/>
      <c r="IJ974" s="41"/>
    </row>
    <row r="975" spans="1:244" ht="24" customHeight="1">
      <c r="A975" s="216"/>
      <c r="B975" s="1774"/>
      <c r="C975" s="1777"/>
      <c r="D975" s="865"/>
      <c r="E975" s="1565"/>
      <c r="F975" s="1566"/>
      <c r="G975" s="1566"/>
      <c r="H975" s="1566"/>
      <c r="I975" s="1566"/>
      <c r="J975" s="1566"/>
      <c r="K975" s="1566"/>
      <c r="L975" s="1566"/>
      <c r="M975" s="1776"/>
      <c r="N975" s="301"/>
      <c r="O975" s="177" t="str">
        <f t="shared" si="17"/>
        <v/>
      </c>
      <c r="P975" s="99"/>
      <c r="Q975" s="389"/>
      <c r="R975" s="33"/>
      <c r="S975" s="33"/>
      <c r="T975" s="33"/>
      <c r="U975" s="33"/>
      <c r="V975" s="33"/>
      <c r="W975" s="33"/>
      <c r="X975" s="33"/>
      <c r="Y975" s="33"/>
      <c r="II975" s="40"/>
      <c r="IJ975" s="41"/>
    </row>
    <row r="976" spans="1:244" ht="24" customHeight="1">
      <c r="A976" s="216"/>
      <c r="B976" s="1774"/>
      <c r="C976" s="1777"/>
      <c r="D976" s="865"/>
      <c r="E976" s="1565"/>
      <c r="F976" s="1566"/>
      <c r="G976" s="1566"/>
      <c r="H976" s="1566"/>
      <c r="I976" s="1566"/>
      <c r="J976" s="1566"/>
      <c r="K976" s="1566"/>
      <c r="L976" s="1566"/>
      <c r="M976" s="1776"/>
      <c r="N976" s="301"/>
      <c r="O976" s="177" t="str">
        <f t="shared" si="17"/>
        <v/>
      </c>
      <c r="P976" s="99"/>
      <c r="Q976" s="389"/>
      <c r="R976" s="33"/>
      <c r="S976" s="33"/>
      <c r="T976" s="33"/>
      <c r="U976" s="33"/>
      <c r="V976" s="33"/>
      <c r="W976" s="33"/>
      <c r="X976" s="33"/>
      <c r="Y976" s="33"/>
    </row>
    <row r="977" spans="1:244" ht="24" customHeight="1">
      <c r="A977" s="216"/>
      <c r="B977" s="1774"/>
      <c r="C977" s="1777"/>
      <c r="D977" s="865"/>
      <c r="E977" s="1565"/>
      <c r="F977" s="1566"/>
      <c r="G977" s="1566"/>
      <c r="H977" s="1566"/>
      <c r="I977" s="1566"/>
      <c r="J977" s="1566"/>
      <c r="K977" s="1566"/>
      <c r="L977" s="1566"/>
      <c r="M977" s="1776"/>
      <c r="N977" s="301"/>
      <c r="O977" s="177" t="str">
        <f t="shared" si="17"/>
        <v/>
      </c>
      <c r="P977" s="99"/>
      <c r="Q977" s="389"/>
      <c r="R977" s="33"/>
      <c r="S977" s="33"/>
      <c r="T977" s="33"/>
      <c r="U977" s="33"/>
      <c r="V977" s="33"/>
      <c r="W977" s="33"/>
      <c r="X977" s="33"/>
      <c r="Y977" s="33"/>
    </row>
    <row r="978" spans="1:244" ht="24" customHeight="1">
      <c r="A978" s="216"/>
      <c r="B978" s="1774"/>
      <c r="C978" s="1777"/>
      <c r="D978" s="865"/>
      <c r="E978" s="1565"/>
      <c r="F978" s="1566"/>
      <c r="G978" s="1566"/>
      <c r="H978" s="1566"/>
      <c r="I978" s="1566"/>
      <c r="J978" s="1566"/>
      <c r="K978" s="1566"/>
      <c r="L978" s="1566"/>
      <c r="M978" s="1776"/>
      <c r="N978" s="301"/>
      <c r="O978" s="177" t="str">
        <f t="shared" si="17"/>
        <v/>
      </c>
      <c r="P978" s="99"/>
      <c r="Q978" s="389"/>
      <c r="R978" s="33"/>
      <c r="S978" s="33"/>
      <c r="T978" s="33"/>
      <c r="U978" s="33"/>
      <c r="V978" s="33"/>
      <c r="W978" s="33"/>
      <c r="X978" s="33"/>
      <c r="Y978" s="33"/>
    </row>
    <row r="979" spans="1:244" ht="24" customHeight="1">
      <c r="A979" s="216"/>
      <c r="B979" s="1774"/>
      <c r="C979" s="1777"/>
      <c r="D979" s="865"/>
      <c r="E979" s="1565"/>
      <c r="F979" s="1566"/>
      <c r="G979" s="1566"/>
      <c r="H979" s="1566"/>
      <c r="I979" s="1566"/>
      <c r="J979" s="1566"/>
      <c r="K979" s="1566"/>
      <c r="L979" s="1566"/>
      <c r="M979" s="1776"/>
      <c r="N979" s="301"/>
      <c r="O979" s="177" t="str">
        <f t="shared" si="17"/>
        <v/>
      </c>
      <c r="P979" s="99"/>
      <c r="Q979" s="389"/>
      <c r="R979" s="33"/>
      <c r="S979" s="33"/>
      <c r="T979" s="33"/>
      <c r="U979" s="33"/>
      <c r="V979" s="33"/>
      <c r="W979" s="33"/>
      <c r="X979" s="33"/>
      <c r="Y979" s="33"/>
    </row>
    <row r="980" spans="1:244" ht="24" customHeight="1">
      <c r="A980" s="216"/>
      <c r="B980" s="1774"/>
      <c r="C980" s="1777"/>
      <c r="D980" s="865"/>
      <c r="E980" s="1565"/>
      <c r="F980" s="1566"/>
      <c r="G980" s="1566"/>
      <c r="H980" s="1566"/>
      <c r="I980" s="1566"/>
      <c r="J980" s="1566"/>
      <c r="K980" s="1566"/>
      <c r="L980" s="1566"/>
      <c r="M980" s="1776"/>
      <c r="N980" s="301"/>
      <c r="O980" s="177" t="str">
        <f t="shared" si="17"/>
        <v/>
      </c>
      <c r="P980" s="99"/>
      <c r="Q980" s="389"/>
      <c r="R980" s="33"/>
      <c r="S980" s="33"/>
      <c r="T980" s="33"/>
      <c r="U980" s="33"/>
      <c r="V980" s="33"/>
      <c r="W980" s="33"/>
      <c r="X980" s="33"/>
      <c r="Y980" s="33"/>
      <c r="II980" s="41"/>
      <c r="IJ980" s="41"/>
    </row>
    <row r="981" spans="1:244" ht="24" customHeight="1">
      <c r="A981" s="216"/>
      <c r="B981" s="1774"/>
      <c r="C981" s="1775"/>
      <c r="D981" s="865"/>
      <c r="E981" s="1565"/>
      <c r="F981" s="1566"/>
      <c r="G981" s="1566"/>
      <c r="H981" s="1566"/>
      <c r="I981" s="1566"/>
      <c r="J981" s="1566"/>
      <c r="K981" s="1566"/>
      <c r="L981" s="1776"/>
      <c r="M981" s="1776"/>
      <c r="N981" s="301"/>
      <c r="O981" s="177" t="str">
        <f t="shared" si="17"/>
        <v/>
      </c>
      <c r="P981" s="99"/>
      <c r="Q981" s="389"/>
      <c r="R981" s="33"/>
      <c r="S981" s="33"/>
      <c r="T981" s="33"/>
      <c r="U981" s="33"/>
      <c r="V981" s="33"/>
      <c r="W981" s="33"/>
      <c r="X981" s="33"/>
      <c r="Y981" s="33"/>
    </row>
    <row r="982" spans="1:244" ht="24" customHeight="1">
      <c r="A982" s="216"/>
      <c r="B982" s="1774"/>
      <c r="C982" s="1775"/>
      <c r="D982" s="865"/>
      <c r="E982" s="1565"/>
      <c r="F982" s="1566"/>
      <c r="G982" s="1566"/>
      <c r="H982" s="1566"/>
      <c r="I982" s="1566"/>
      <c r="J982" s="1566"/>
      <c r="K982" s="1566"/>
      <c r="L982" s="1776"/>
      <c r="M982" s="1776"/>
      <c r="N982" s="301"/>
      <c r="O982" s="177" t="str">
        <f t="shared" si="17"/>
        <v/>
      </c>
      <c r="P982" s="99"/>
      <c r="Q982" s="389"/>
      <c r="R982" s="33"/>
      <c r="S982" s="33"/>
      <c r="T982" s="33"/>
      <c r="U982" s="33"/>
      <c r="V982" s="33"/>
      <c r="W982" s="33"/>
      <c r="X982" s="33"/>
      <c r="Y982" s="33"/>
    </row>
    <row r="983" spans="1:244" ht="24" customHeight="1">
      <c r="A983" s="216"/>
      <c r="B983" s="1774"/>
      <c r="C983" s="1775"/>
      <c r="D983" s="865"/>
      <c r="E983" s="1565"/>
      <c r="F983" s="1566"/>
      <c r="G983" s="1566"/>
      <c r="H983" s="1566"/>
      <c r="I983" s="1566"/>
      <c r="J983" s="1566"/>
      <c r="K983" s="1566"/>
      <c r="L983" s="1776"/>
      <c r="M983" s="1776"/>
      <c r="N983" s="301"/>
      <c r="O983" s="177" t="str">
        <f t="shared" si="17"/>
        <v/>
      </c>
      <c r="P983" s="99"/>
      <c r="Q983" s="389"/>
      <c r="R983" s="33"/>
      <c r="S983" s="33"/>
      <c r="T983" s="33"/>
      <c r="U983" s="33"/>
      <c r="V983" s="33"/>
      <c r="W983" s="33"/>
      <c r="X983" s="33"/>
      <c r="Y983" s="33"/>
      <c r="II983" s="41"/>
      <c r="IJ983" s="41"/>
    </row>
    <row r="984" spans="1:244" ht="24" customHeight="1">
      <c r="A984" s="216"/>
      <c r="B984" s="1774"/>
      <c r="C984" s="1775"/>
      <c r="D984" s="865"/>
      <c r="E984" s="1565"/>
      <c r="F984" s="1566"/>
      <c r="G984" s="1566"/>
      <c r="H984" s="1566"/>
      <c r="I984" s="1566"/>
      <c r="J984" s="1566"/>
      <c r="K984" s="1566"/>
      <c r="L984" s="1776"/>
      <c r="M984" s="1776"/>
      <c r="N984" s="301"/>
      <c r="O984" s="177" t="str">
        <f t="shared" si="17"/>
        <v/>
      </c>
      <c r="P984" s="99"/>
      <c r="Q984" s="389"/>
      <c r="R984" s="33"/>
      <c r="S984" s="33"/>
      <c r="T984" s="33"/>
      <c r="U984" s="33"/>
      <c r="V984" s="33"/>
      <c r="W984" s="33"/>
      <c r="X984" s="33"/>
      <c r="Y984" s="33"/>
    </row>
    <row r="985" spans="1:244" ht="24" customHeight="1">
      <c r="A985" s="216"/>
      <c r="B985" s="1774"/>
      <c r="C985" s="1775"/>
      <c r="D985" s="865"/>
      <c r="E985" s="1565"/>
      <c r="F985" s="1566"/>
      <c r="G985" s="1566"/>
      <c r="H985" s="1566"/>
      <c r="I985" s="1566"/>
      <c r="J985" s="1566"/>
      <c r="K985" s="1566"/>
      <c r="L985" s="1776"/>
      <c r="M985" s="1776"/>
      <c r="N985" s="301"/>
      <c r="O985" s="177" t="str">
        <f t="shared" si="17"/>
        <v/>
      </c>
      <c r="P985" s="99"/>
      <c r="Q985" s="389"/>
      <c r="R985" s="33"/>
      <c r="S985" s="33"/>
      <c r="T985" s="33"/>
      <c r="U985" s="33"/>
      <c r="V985" s="33"/>
      <c r="W985" s="33"/>
      <c r="X985" s="33"/>
      <c r="Y985" s="33"/>
    </row>
    <row r="986" spans="1:244" ht="24" customHeight="1">
      <c r="A986" s="216"/>
      <c r="B986" s="1774"/>
      <c r="C986" s="1775"/>
      <c r="D986" s="865"/>
      <c r="E986" s="1565"/>
      <c r="F986" s="1566"/>
      <c r="G986" s="1566"/>
      <c r="H986" s="1566"/>
      <c r="I986" s="1566"/>
      <c r="J986" s="1566"/>
      <c r="K986" s="1566"/>
      <c r="L986" s="1776"/>
      <c r="M986" s="1776"/>
      <c r="N986" s="301"/>
      <c r="O986" s="177" t="str">
        <f t="shared" si="17"/>
        <v/>
      </c>
      <c r="P986" s="99"/>
      <c r="Q986" s="389"/>
      <c r="R986" s="33"/>
      <c r="S986" s="33"/>
      <c r="T986" s="33"/>
      <c r="U986" s="33"/>
      <c r="V986" s="33"/>
      <c r="W986" s="33"/>
      <c r="X986" s="33"/>
      <c r="Y986" s="33"/>
    </row>
    <row r="987" spans="1:244" ht="24" customHeight="1">
      <c r="A987" s="216"/>
      <c r="B987" s="1774"/>
      <c r="C987" s="1775"/>
      <c r="D987" s="865"/>
      <c r="E987" s="1565"/>
      <c r="F987" s="1566"/>
      <c r="G987" s="1566"/>
      <c r="H987" s="1566"/>
      <c r="I987" s="1566"/>
      <c r="J987" s="1566"/>
      <c r="K987" s="1566"/>
      <c r="L987" s="1776"/>
      <c r="M987" s="1776"/>
      <c r="N987" s="301"/>
      <c r="O987" s="177" t="str">
        <f t="shared" si="17"/>
        <v/>
      </c>
      <c r="P987" s="99"/>
      <c r="Q987" s="389"/>
      <c r="R987" s="33"/>
      <c r="S987" s="33"/>
      <c r="T987" s="33"/>
      <c r="U987" s="33"/>
      <c r="V987" s="33"/>
      <c r="W987" s="33"/>
      <c r="X987" s="33"/>
      <c r="Y987" s="33"/>
    </row>
    <row r="988" spans="1:244" ht="24" customHeight="1">
      <c r="A988" s="216"/>
      <c r="B988" s="1774"/>
      <c r="C988" s="1777"/>
      <c r="D988" s="865"/>
      <c r="E988" s="1565"/>
      <c r="F988" s="1566"/>
      <c r="G988" s="1566"/>
      <c r="H988" s="1566"/>
      <c r="I988" s="1566"/>
      <c r="J988" s="1566"/>
      <c r="K988" s="1566"/>
      <c r="L988" s="1566"/>
      <c r="M988" s="1776"/>
      <c r="N988" s="301"/>
      <c r="O988" s="177" t="str">
        <f t="shared" si="17"/>
        <v/>
      </c>
      <c r="P988" s="99"/>
      <c r="Q988" s="389"/>
      <c r="R988" s="33"/>
      <c r="S988" s="33"/>
      <c r="T988" s="33"/>
      <c r="U988" s="33"/>
      <c r="V988" s="33"/>
      <c r="W988" s="33"/>
      <c r="X988" s="33"/>
      <c r="Y988" s="33"/>
    </row>
    <row r="989" spans="1:244" ht="24" customHeight="1">
      <c r="A989" s="216"/>
      <c r="B989" s="1774"/>
      <c r="C989" s="1777"/>
      <c r="D989" s="865"/>
      <c r="E989" s="1565"/>
      <c r="F989" s="1566"/>
      <c r="G989" s="1566"/>
      <c r="H989" s="1566"/>
      <c r="I989" s="1566"/>
      <c r="J989" s="1566"/>
      <c r="K989" s="1566"/>
      <c r="L989" s="1566"/>
      <c r="M989" s="1776"/>
      <c r="N989" s="301"/>
      <c r="O989" s="177" t="str">
        <f t="shared" si="17"/>
        <v/>
      </c>
      <c r="P989" s="99"/>
      <c r="Q989" s="389"/>
      <c r="R989" s="33"/>
      <c r="S989" s="33"/>
      <c r="T989" s="33"/>
      <c r="U989" s="33"/>
      <c r="V989" s="33"/>
      <c r="W989" s="33"/>
      <c r="X989" s="33"/>
      <c r="Y989" s="33"/>
    </row>
    <row r="990" spans="1:244" ht="24" customHeight="1">
      <c r="A990" s="216"/>
      <c r="B990" s="1774"/>
      <c r="C990" s="1777"/>
      <c r="D990" s="865"/>
      <c r="E990" s="1565"/>
      <c r="F990" s="1566"/>
      <c r="G990" s="1566"/>
      <c r="H990" s="1566"/>
      <c r="I990" s="1566"/>
      <c r="J990" s="1566"/>
      <c r="K990" s="1566"/>
      <c r="L990" s="1566"/>
      <c r="M990" s="1776"/>
      <c r="N990" s="301"/>
      <c r="O990" s="177" t="str">
        <f t="shared" si="17"/>
        <v/>
      </c>
      <c r="P990" s="99"/>
      <c r="Q990" s="389"/>
      <c r="R990" s="33"/>
      <c r="S990" s="33"/>
      <c r="T990" s="33"/>
      <c r="U990" s="33"/>
      <c r="V990" s="33"/>
      <c r="W990" s="33"/>
      <c r="X990" s="33"/>
      <c r="Y990" s="33"/>
    </row>
    <row r="991" spans="1:244" ht="24" customHeight="1">
      <c r="A991" s="216"/>
      <c r="B991" s="1774"/>
      <c r="C991" s="1777"/>
      <c r="D991" s="865"/>
      <c r="E991" s="1565"/>
      <c r="F991" s="1566"/>
      <c r="G991" s="1566"/>
      <c r="H991" s="1566"/>
      <c r="I991" s="1566"/>
      <c r="J991" s="1566"/>
      <c r="K991" s="1566"/>
      <c r="L991" s="1566"/>
      <c r="M991" s="1776"/>
      <c r="N991" s="301"/>
      <c r="O991" s="177" t="str">
        <f t="shared" si="17"/>
        <v/>
      </c>
      <c r="P991" s="99"/>
      <c r="Q991" s="389"/>
      <c r="R991" s="33"/>
      <c r="S991" s="33"/>
      <c r="T991" s="33"/>
      <c r="U991" s="33"/>
      <c r="V991" s="33"/>
      <c r="W991" s="33"/>
      <c r="X991" s="33"/>
      <c r="Y991" s="33"/>
    </row>
    <row r="992" spans="1:244" ht="24" customHeight="1">
      <c r="A992" s="216"/>
      <c r="B992" s="1774"/>
      <c r="C992" s="1777"/>
      <c r="D992" s="865"/>
      <c r="E992" s="1565"/>
      <c r="F992" s="1566"/>
      <c r="G992" s="1566"/>
      <c r="H992" s="1566"/>
      <c r="I992" s="1566"/>
      <c r="J992" s="1566"/>
      <c r="K992" s="1566"/>
      <c r="L992" s="1566"/>
      <c r="M992" s="1776"/>
      <c r="N992" s="301"/>
      <c r="O992" s="177" t="str">
        <f t="shared" si="17"/>
        <v/>
      </c>
      <c r="P992" s="99"/>
      <c r="Q992" s="389"/>
      <c r="R992" s="33"/>
      <c r="S992" s="33"/>
      <c r="T992" s="33"/>
      <c r="U992" s="33"/>
      <c r="V992" s="33"/>
      <c r="W992" s="33"/>
      <c r="X992" s="33"/>
      <c r="Y992" s="33"/>
      <c r="II992" s="41"/>
      <c r="IJ992" s="41"/>
    </row>
    <row r="993" spans="1:244" ht="24" customHeight="1">
      <c r="A993" s="216"/>
      <c r="B993" s="1774"/>
      <c r="C993" s="1777"/>
      <c r="D993" s="865"/>
      <c r="E993" s="1565"/>
      <c r="F993" s="1566"/>
      <c r="G993" s="1566"/>
      <c r="H993" s="1566"/>
      <c r="I993" s="1566"/>
      <c r="J993" s="1566"/>
      <c r="K993" s="1566"/>
      <c r="L993" s="1566"/>
      <c r="M993" s="1776"/>
      <c r="N993" s="301"/>
      <c r="O993" s="177" t="str">
        <f t="shared" si="17"/>
        <v/>
      </c>
      <c r="P993" s="99"/>
      <c r="Q993" s="389"/>
      <c r="R993" s="33"/>
      <c r="S993" s="33"/>
      <c r="T993" s="33"/>
      <c r="U993" s="33"/>
      <c r="V993" s="33"/>
      <c r="W993" s="33"/>
      <c r="X993" s="33"/>
      <c r="Y993" s="33"/>
    </row>
    <row r="994" spans="1:244" ht="24" customHeight="1">
      <c r="A994" s="216"/>
      <c r="B994" s="1774"/>
      <c r="C994" s="1777"/>
      <c r="D994" s="865"/>
      <c r="E994" s="1565"/>
      <c r="F994" s="1566"/>
      <c r="G994" s="1566"/>
      <c r="H994" s="1566"/>
      <c r="I994" s="1566"/>
      <c r="J994" s="1566"/>
      <c r="K994" s="1566"/>
      <c r="L994" s="1566"/>
      <c r="M994" s="1776"/>
      <c r="N994" s="301"/>
      <c r="O994" s="177" t="str">
        <f t="shared" si="17"/>
        <v/>
      </c>
      <c r="P994" s="99"/>
      <c r="Q994" s="389"/>
      <c r="R994" s="33"/>
      <c r="S994" s="33"/>
      <c r="T994" s="33"/>
      <c r="U994" s="33"/>
      <c r="V994" s="33"/>
      <c r="W994" s="33"/>
      <c r="X994" s="33"/>
      <c r="Y994" s="33"/>
    </row>
    <row r="995" spans="1:244" ht="24" customHeight="1">
      <c r="A995" s="216"/>
      <c r="B995" s="1774"/>
      <c r="C995" s="1777"/>
      <c r="D995" s="865"/>
      <c r="E995" s="1565"/>
      <c r="F995" s="1566"/>
      <c r="G995" s="1566"/>
      <c r="H995" s="1566"/>
      <c r="I995" s="1566"/>
      <c r="J995" s="1566"/>
      <c r="K995" s="1566"/>
      <c r="L995" s="1566"/>
      <c r="M995" s="1776"/>
      <c r="N995" s="301"/>
      <c r="O995" s="177" t="str">
        <f t="shared" si="17"/>
        <v/>
      </c>
      <c r="P995" s="99"/>
      <c r="Q995" s="389"/>
      <c r="R995" s="33"/>
      <c r="S995" s="33"/>
      <c r="T995" s="33"/>
      <c r="U995" s="33"/>
      <c r="V995" s="33"/>
      <c r="W995" s="33"/>
      <c r="X995" s="33"/>
      <c r="Y995" s="33"/>
      <c r="II995" s="41"/>
      <c r="IJ995" s="41"/>
    </row>
    <row r="996" spans="1:244" ht="24" customHeight="1">
      <c r="A996" s="216"/>
      <c r="B996" s="1774"/>
      <c r="C996" s="1777"/>
      <c r="D996" s="865"/>
      <c r="E996" s="1565"/>
      <c r="F996" s="1566"/>
      <c r="G996" s="1566"/>
      <c r="H996" s="1566"/>
      <c r="I996" s="1566"/>
      <c r="J996" s="1566"/>
      <c r="K996" s="1566"/>
      <c r="L996" s="1566"/>
      <c r="M996" s="1776"/>
      <c r="N996" s="301"/>
      <c r="O996" s="177" t="str">
        <f t="shared" si="17"/>
        <v/>
      </c>
      <c r="P996" s="99"/>
      <c r="Q996" s="389"/>
      <c r="R996" s="33"/>
      <c r="S996" s="33"/>
      <c r="T996" s="33"/>
      <c r="U996" s="33"/>
      <c r="V996" s="33"/>
      <c r="W996" s="33"/>
      <c r="X996" s="33"/>
      <c r="Y996" s="33"/>
    </row>
    <row r="997" spans="1:244" ht="24" customHeight="1">
      <c r="A997" s="216"/>
      <c r="B997" s="1774"/>
      <c r="C997" s="1777"/>
      <c r="D997" s="865"/>
      <c r="E997" s="1565"/>
      <c r="F997" s="1566"/>
      <c r="G997" s="1566"/>
      <c r="H997" s="1566"/>
      <c r="I997" s="1566"/>
      <c r="J997" s="1566"/>
      <c r="K997" s="1566"/>
      <c r="L997" s="1566"/>
      <c r="M997" s="1776"/>
      <c r="N997" s="301"/>
      <c r="O997" s="177" t="str">
        <f t="shared" si="17"/>
        <v/>
      </c>
      <c r="P997" s="99"/>
      <c r="Q997" s="389"/>
      <c r="R997" s="33"/>
      <c r="S997" s="33"/>
      <c r="T997" s="33"/>
      <c r="U997" s="33"/>
      <c r="V997" s="33"/>
      <c r="W997" s="33"/>
      <c r="X997" s="33"/>
      <c r="Y997" s="33"/>
    </row>
    <row r="998" spans="1:244" ht="24" customHeight="1">
      <c r="A998" s="216"/>
      <c r="B998" s="1774"/>
      <c r="C998" s="1777"/>
      <c r="D998" s="865"/>
      <c r="E998" s="1565"/>
      <c r="F998" s="1566"/>
      <c r="G998" s="1566"/>
      <c r="H998" s="1566"/>
      <c r="I998" s="1566"/>
      <c r="J998" s="1566"/>
      <c r="K998" s="1566"/>
      <c r="L998" s="1566"/>
      <c r="M998" s="1776"/>
      <c r="N998" s="301"/>
      <c r="O998" s="177" t="str">
        <f t="shared" si="17"/>
        <v/>
      </c>
      <c r="P998" s="99"/>
      <c r="Q998" s="389"/>
      <c r="R998" s="33"/>
      <c r="S998" s="33"/>
      <c r="T998" s="33"/>
      <c r="U998" s="33"/>
      <c r="V998" s="33"/>
      <c r="W998" s="33"/>
      <c r="X998" s="33"/>
      <c r="Y998" s="33"/>
    </row>
    <row r="999" spans="1:244" ht="24" customHeight="1">
      <c r="A999" s="216"/>
      <c r="B999" s="1774"/>
      <c r="C999" s="1777"/>
      <c r="D999" s="865"/>
      <c r="E999" s="1565"/>
      <c r="F999" s="1566"/>
      <c r="G999" s="1566"/>
      <c r="H999" s="1566"/>
      <c r="I999" s="1566"/>
      <c r="J999" s="1566"/>
      <c r="K999" s="1566"/>
      <c r="L999" s="1566"/>
      <c r="M999" s="1776"/>
      <c r="N999" s="301"/>
      <c r="O999" s="177" t="str">
        <f t="shared" si="17"/>
        <v/>
      </c>
      <c r="P999" s="99"/>
      <c r="Q999" s="389"/>
      <c r="R999" s="33"/>
      <c r="S999" s="33"/>
      <c r="T999" s="33"/>
      <c r="U999" s="33"/>
      <c r="V999" s="33"/>
      <c r="W999" s="33"/>
      <c r="X999" s="33"/>
      <c r="Y999" s="33"/>
    </row>
    <row r="1000" spans="1:244" ht="24" customHeight="1">
      <c r="A1000" s="216"/>
      <c r="B1000" s="1774"/>
      <c r="C1000" s="1777"/>
      <c r="D1000" s="865"/>
      <c r="E1000" s="1565"/>
      <c r="F1000" s="1566"/>
      <c r="G1000" s="1566"/>
      <c r="H1000" s="1566"/>
      <c r="I1000" s="1566"/>
      <c r="J1000" s="1566"/>
      <c r="K1000" s="1566"/>
      <c r="L1000" s="1566"/>
      <c r="M1000" s="1776"/>
      <c r="N1000" s="301"/>
      <c r="O1000" s="177" t="str">
        <f t="shared" si="17"/>
        <v/>
      </c>
      <c r="P1000" s="99"/>
      <c r="Q1000" s="389"/>
      <c r="R1000" s="33"/>
      <c r="S1000" s="33"/>
      <c r="T1000" s="33"/>
      <c r="U1000" s="33"/>
      <c r="V1000" s="33"/>
      <c r="W1000" s="33"/>
      <c r="X1000" s="33"/>
      <c r="Y1000" s="33"/>
    </row>
    <row r="1001" spans="1:244" ht="24" customHeight="1">
      <c r="A1001" s="216"/>
      <c r="B1001" s="1774"/>
      <c r="C1001" s="1777"/>
      <c r="D1001" s="865"/>
      <c r="E1001" s="1565"/>
      <c r="F1001" s="1566"/>
      <c r="G1001" s="1566"/>
      <c r="H1001" s="1566"/>
      <c r="I1001" s="1566"/>
      <c r="J1001" s="1566"/>
      <c r="K1001" s="1566"/>
      <c r="L1001" s="1566"/>
      <c r="M1001" s="1776"/>
      <c r="N1001" s="301"/>
      <c r="O1001" s="177" t="str">
        <f t="shared" si="17"/>
        <v/>
      </c>
      <c r="P1001" s="99"/>
      <c r="Q1001" s="389"/>
      <c r="R1001" s="33"/>
      <c r="S1001" s="33"/>
      <c r="T1001" s="33"/>
      <c r="U1001" s="33"/>
      <c r="V1001" s="33"/>
      <c r="W1001" s="33"/>
      <c r="X1001" s="33"/>
      <c r="Y1001" s="33"/>
    </row>
    <row r="1002" spans="1:244" ht="24" customHeight="1">
      <c r="A1002" s="216"/>
      <c r="B1002" s="1774"/>
      <c r="C1002" s="1777"/>
      <c r="D1002" s="865"/>
      <c r="E1002" s="1565"/>
      <c r="F1002" s="1566"/>
      <c r="G1002" s="1566"/>
      <c r="H1002" s="1566"/>
      <c r="I1002" s="1566"/>
      <c r="J1002" s="1566"/>
      <c r="K1002" s="1566"/>
      <c r="L1002" s="1566"/>
      <c r="M1002" s="1776"/>
      <c r="N1002" s="301"/>
      <c r="O1002" s="177" t="str">
        <f t="shared" si="17"/>
        <v/>
      </c>
      <c r="P1002" s="99"/>
      <c r="Q1002" s="389"/>
      <c r="R1002" s="33"/>
      <c r="S1002" s="33"/>
      <c r="T1002" s="33"/>
      <c r="U1002" s="33"/>
      <c r="V1002" s="33"/>
      <c r="W1002" s="33"/>
      <c r="X1002" s="33"/>
      <c r="Y1002" s="33"/>
    </row>
    <row r="1003" spans="1:244" ht="24" customHeight="1">
      <c r="A1003" s="216"/>
      <c r="B1003" s="1774"/>
      <c r="C1003" s="1777"/>
      <c r="D1003" s="865"/>
      <c r="E1003" s="1565"/>
      <c r="F1003" s="1566"/>
      <c r="G1003" s="1566"/>
      <c r="H1003" s="1566"/>
      <c r="I1003" s="1566"/>
      <c r="J1003" s="1566"/>
      <c r="K1003" s="1566"/>
      <c r="L1003" s="1566"/>
      <c r="M1003" s="1776"/>
      <c r="N1003" s="301"/>
      <c r="O1003" s="177" t="str">
        <f t="shared" si="17"/>
        <v/>
      </c>
      <c r="P1003" s="99"/>
      <c r="Q1003" s="389"/>
      <c r="R1003" s="33"/>
      <c r="S1003" s="33"/>
      <c r="T1003" s="33"/>
      <c r="U1003" s="33"/>
      <c r="V1003" s="33"/>
      <c r="W1003" s="33"/>
      <c r="X1003" s="33"/>
      <c r="Y1003" s="33"/>
    </row>
    <row r="1004" spans="1:244" ht="24" customHeight="1">
      <c r="A1004" s="216"/>
      <c r="B1004" s="1774"/>
      <c r="C1004" s="1777"/>
      <c r="D1004" s="865"/>
      <c r="E1004" s="1565"/>
      <c r="F1004" s="1566"/>
      <c r="G1004" s="1566"/>
      <c r="H1004" s="1566"/>
      <c r="I1004" s="1566"/>
      <c r="J1004" s="1566"/>
      <c r="K1004" s="1566"/>
      <c r="L1004" s="1566"/>
      <c r="M1004" s="1776"/>
      <c r="N1004" s="301"/>
      <c r="O1004" s="177" t="str">
        <f t="shared" si="17"/>
        <v/>
      </c>
      <c r="P1004" s="99"/>
      <c r="Q1004" s="389"/>
      <c r="R1004" s="33"/>
      <c r="S1004" s="33"/>
      <c r="T1004" s="33"/>
      <c r="U1004" s="33"/>
      <c r="V1004" s="33"/>
      <c r="W1004" s="33"/>
      <c r="X1004" s="33"/>
      <c r="Y1004" s="33"/>
    </row>
    <row r="1005" spans="1:244" ht="24" customHeight="1">
      <c r="A1005" s="216"/>
      <c r="B1005" s="1774"/>
      <c r="C1005" s="1777"/>
      <c r="D1005" s="865"/>
      <c r="E1005" s="1565"/>
      <c r="F1005" s="1566"/>
      <c r="G1005" s="1566"/>
      <c r="H1005" s="1566"/>
      <c r="I1005" s="1566"/>
      <c r="J1005" s="1566"/>
      <c r="K1005" s="1566"/>
      <c r="L1005" s="1566"/>
      <c r="M1005" s="1776"/>
      <c r="N1005" s="301"/>
      <c r="O1005" s="177" t="str">
        <f t="shared" si="17"/>
        <v/>
      </c>
      <c r="P1005" s="99"/>
      <c r="Q1005" s="389"/>
      <c r="R1005" s="33"/>
      <c r="S1005" s="33"/>
      <c r="T1005" s="33"/>
      <c r="U1005" s="33"/>
      <c r="V1005" s="33"/>
      <c r="W1005" s="33"/>
      <c r="X1005" s="33"/>
      <c r="Y1005" s="33"/>
    </row>
    <row r="1006" spans="1:244" ht="24" customHeight="1">
      <c r="A1006" s="216"/>
      <c r="B1006" s="1774"/>
      <c r="C1006" s="1777"/>
      <c r="D1006" s="865"/>
      <c r="E1006" s="1565"/>
      <c r="F1006" s="1566"/>
      <c r="G1006" s="1566"/>
      <c r="H1006" s="1566"/>
      <c r="I1006" s="1566"/>
      <c r="J1006" s="1566"/>
      <c r="K1006" s="1566"/>
      <c r="L1006" s="1566"/>
      <c r="M1006" s="1776"/>
      <c r="N1006" s="301"/>
      <c r="O1006" s="177" t="str">
        <f t="shared" si="17"/>
        <v/>
      </c>
      <c r="P1006" s="99"/>
      <c r="Q1006" s="389"/>
      <c r="R1006" s="33"/>
      <c r="S1006" s="33"/>
      <c r="T1006" s="33"/>
      <c r="U1006" s="33"/>
      <c r="V1006" s="33"/>
      <c r="W1006" s="33"/>
      <c r="X1006" s="33"/>
      <c r="Y1006" s="33"/>
    </row>
    <row r="1007" spans="1:244" ht="24" customHeight="1">
      <c r="A1007" s="216"/>
      <c r="B1007" s="1774"/>
      <c r="C1007" s="1777"/>
      <c r="D1007" s="865"/>
      <c r="E1007" s="1565"/>
      <c r="F1007" s="1566"/>
      <c r="G1007" s="1566"/>
      <c r="H1007" s="1566"/>
      <c r="I1007" s="1566"/>
      <c r="J1007" s="1566"/>
      <c r="K1007" s="1566"/>
      <c r="L1007" s="1566"/>
      <c r="M1007" s="1776"/>
      <c r="N1007" s="301"/>
      <c r="O1007" s="177" t="str">
        <f t="shared" si="17"/>
        <v/>
      </c>
      <c r="P1007" s="99"/>
      <c r="Q1007" s="389"/>
      <c r="R1007" s="33"/>
      <c r="S1007" s="33"/>
      <c r="T1007" s="33"/>
      <c r="U1007" s="33"/>
      <c r="V1007" s="33"/>
      <c r="W1007" s="33"/>
      <c r="X1007" s="33"/>
      <c r="Y1007" s="33"/>
    </row>
    <row r="1008" spans="1:244" ht="24" customHeight="1">
      <c r="A1008" s="216"/>
      <c r="B1008" s="1774"/>
      <c r="C1008" s="1777"/>
      <c r="D1008" s="827"/>
      <c r="E1008" s="1565"/>
      <c r="F1008" s="1566"/>
      <c r="G1008" s="1566"/>
      <c r="H1008" s="1566"/>
      <c r="I1008" s="1566"/>
      <c r="J1008" s="1566"/>
      <c r="K1008" s="1566"/>
      <c r="L1008" s="1566"/>
      <c r="M1008" s="1776"/>
      <c r="N1008" s="301"/>
      <c r="O1008" s="177" t="str">
        <f t="shared" si="17"/>
        <v/>
      </c>
      <c r="P1008" s="99"/>
      <c r="Q1008" s="389"/>
      <c r="R1008" s="33"/>
      <c r="S1008" s="33"/>
      <c r="T1008" s="33"/>
      <c r="U1008" s="33"/>
      <c r="V1008" s="33"/>
      <c r="W1008" s="33"/>
      <c r="X1008" s="33"/>
      <c r="Y1008" s="33"/>
    </row>
    <row r="1009" spans="1:244" s="42" customFormat="1" ht="6" customHeight="1">
      <c r="A1009" s="363"/>
      <c r="B1009" s="59"/>
      <c r="C1009" s="867"/>
      <c r="D1009" s="867"/>
      <c r="E1009" s="867"/>
      <c r="F1009" s="868"/>
      <c r="G1009" s="868"/>
      <c r="H1009" s="868"/>
      <c r="I1009" s="868"/>
      <c r="J1009" s="868"/>
      <c r="K1009" s="868"/>
      <c r="L1009" s="868"/>
      <c r="M1009" s="92"/>
      <c r="N1009" s="94"/>
      <c r="O1009" s="23"/>
      <c r="P1009" s="258"/>
      <c r="Q1009" s="390"/>
      <c r="R1009" s="34"/>
      <c r="S1009" s="34"/>
      <c r="T1009" s="34"/>
      <c r="U1009" s="34"/>
      <c r="V1009" s="34"/>
      <c r="W1009" s="34"/>
      <c r="X1009" s="34"/>
      <c r="Y1009" s="34"/>
    </row>
    <row r="1010" spans="1:244" s="38" customFormat="1" ht="21.75" customHeight="1">
      <c r="A1010" s="370"/>
      <c r="B1010" s="560" t="s">
        <v>56</v>
      </c>
      <c r="C1010" s="869"/>
      <c r="D1010" s="869"/>
      <c r="E1010" s="869"/>
      <c r="F1010" s="869"/>
      <c r="G1010" s="869"/>
      <c r="H1010" s="869"/>
      <c r="I1010" s="869"/>
      <c r="J1010" s="869"/>
      <c r="K1010" s="869"/>
      <c r="L1010" s="869"/>
      <c r="M1010" s="561"/>
      <c r="N1010" s="561"/>
      <c r="O1010" s="561"/>
      <c r="P1010" s="406"/>
      <c r="Q1010" s="391"/>
      <c r="R1010" s="37"/>
      <c r="S1010" s="37"/>
      <c r="T1010" s="37"/>
      <c r="U1010" s="37"/>
      <c r="V1010" s="37"/>
      <c r="W1010" s="37"/>
      <c r="X1010" s="37"/>
      <c r="Y1010" s="37"/>
    </row>
    <row r="1011" spans="1:244" ht="12.75" customHeight="1">
      <c r="A1011" s="363"/>
      <c r="B1011" s="564" t="str">
        <f>B957</f>
        <v>FAPESP,  SETEMBRO DE 2015</v>
      </c>
      <c r="C1011" s="845"/>
      <c r="D1011" s="845"/>
      <c r="E1011" s="845"/>
      <c r="F1011" s="845"/>
      <c r="G1011" s="845"/>
      <c r="H1011" s="845"/>
      <c r="I1011" s="845"/>
      <c r="J1011" s="845"/>
      <c r="K1011" s="845"/>
      <c r="L1011" s="845"/>
      <c r="M1011" s="429"/>
      <c r="N1011" s="429"/>
      <c r="O1011" s="1723">
        <v>2</v>
      </c>
      <c r="P1011" s="1723"/>
      <c r="Q1011" s="373"/>
      <c r="R1011" s="33"/>
      <c r="S1011" s="33"/>
      <c r="T1011" s="33"/>
      <c r="U1011" s="33"/>
      <c r="V1011" s="33"/>
      <c r="W1011" s="33"/>
      <c r="X1011" s="33"/>
      <c r="Y1011" s="33"/>
    </row>
    <row r="1012" spans="1:244" ht="18">
      <c r="A1012" s="363"/>
      <c r="B1012" s="310" t="str">
        <f>B958</f>
        <v>5- SERVIÇOS DE TERCEIROS NO BRASIL</v>
      </c>
      <c r="C1012" s="890"/>
      <c r="D1012" s="890"/>
      <c r="E1012" s="890"/>
      <c r="F1012" s="890"/>
      <c r="G1012" s="890"/>
      <c r="H1012" s="890"/>
      <c r="I1012" s="890"/>
      <c r="J1012" s="890"/>
      <c r="K1012" s="890"/>
      <c r="L1012" s="890"/>
      <c r="M1012" s="104"/>
      <c r="N1012" s="104"/>
      <c r="O1012" s="104"/>
      <c r="P1012" s="104"/>
      <c r="Q1012" s="341"/>
      <c r="R1012" s="33"/>
      <c r="S1012" s="33"/>
      <c r="T1012" s="33"/>
      <c r="U1012" s="33"/>
      <c r="V1012" s="33"/>
      <c r="W1012" s="33"/>
      <c r="X1012" s="33"/>
      <c r="Y1012" s="33"/>
    </row>
    <row r="1013" spans="1:244" s="314" customFormat="1" ht="15.75" customHeight="1">
      <c r="A1013" s="363"/>
      <c r="B1013" s="1633" t="s">
        <v>12</v>
      </c>
      <c r="C1013" s="1778"/>
      <c r="D1013" s="1644" t="s">
        <v>55</v>
      </c>
      <c r="E1013" s="1730" t="s">
        <v>8</v>
      </c>
      <c r="F1013" s="1782"/>
      <c r="G1013" s="1782"/>
      <c r="H1013" s="1782"/>
      <c r="I1013" s="1782"/>
      <c r="J1013" s="1782"/>
      <c r="K1013" s="1782"/>
      <c r="L1013" s="1782"/>
      <c r="M1013" s="1782"/>
      <c r="N1013" s="1644" t="s">
        <v>3</v>
      </c>
      <c r="O1013" s="1785" t="s">
        <v>4</v>
      </c>
      <c r="P1013" s="1644" t="s">
        <v>2</v>
      </c>
      <c r="Q1013" s="209"/>
      <c r="R1013" s="555"/>
      <c r="S1013" s="555"/>
      <c r="T1013" s="555"/>
      <c r="U1013" s="555"/>
      <c r="V1013" s="555"/>
      <c r="W1013" s="555"/>
      <c r="X1013" s="555"/>
      <c r="Y1013" s="555"/>
    </row>
    <row r="1014" spans="1:244" s="55" customFormat="1" ht="14.25" customHeight="1">
      <c r="A1014" s="370"/>
      <c r="B1014" s="1779"/>
      <c r="C1014" s="1780"/>
      <c r="D1014" s="1781"/>
      <c r="E1014" s="1783"/>
      <c r="F1014" s="1784"/>
      <c r="G1014" s="1784"/>
      <c r="H1014" s="1784"/>
      <c r="I1014" s="1784"/>
      <c r="J1014" s="1784"/>
      <c r="K1014" s="1784"/>
      <c r="L1014" s="1784"/>
      <c r="M1014" s="1784"/>
      <c r="N1014" s="1781"/>
      <c r="O1014" s="1786"/>
      <c r="P1014" s="1781"/>
      <c r="Q1014" s="210"/>
      <c r="R1014" s="54"/>
      <c r="S1014" s="54"/>
      <c r="T1014" s="54"/>
      <c r="U1014" s="54"/>
      <c r="V1014" s="54"/>
      <c r="W1014" s="54"/>
      <c r="X1014" s="54"/>
      <c r="Y1014" s="54"/>
    </row>
    <row r="1015" spans="1:244" ht="24" customHeight="1">
      <c r="A1015" s="216"/>
      <c r="B1015" s="1774"/>
      <c r="C1015" s="1777"/>
      <c r="D1015" s="865"/>
      <c r="E1015" s="1565"/>
      <c r="F1015" s="1566"/>
      <c r="G1015" s="1566"/>
      <c r="H1015" s="1566"/>
      <c r="I1015" s="1566"/>
      <c r="J1015" s="1566"/>
      <c r="K1015" s="1566"/>
      <c r="L1015" s="1566"/>
      <c r="M1015" s="1776"/>
      <c r="N1015" s="301"/>
      <c r="O1015" s="177" t="str">
        <f t="shared" ref="O1015:O1063" si="18">IF(N1015*D1015=0,"",N1015*D1015)</f>
        <v/>
      </c>
      <c r="P1015" s="99"/>
      <c r="Q1015" s="389"/>
      <c r="R1015" s="33"/>
      <c r="S1015" s="33"/>
      <c r="T1015" s="33"/>
      <c r="U1015" s="33"/>
      <c r="V1015" s="33"/>
      <c r="W1015" s="33"/>
      <c r="X1015" s="33"/>
      <c r="Y1015" s="33"/>
      <c r="II1015" s="40"/>
      <c r="IJ1015" s="41"/>
    </row>
    <row r="1016" spans="1:244" ht="24" customHeight="1">
      <c r="A1016" s="216"/>
      <c r="B1016" s="1774"/>
      <c r="C1016" s="1777"/>
      <c r="D1016" s="865"/>
      <c r="E1016" s="1565"/>
      <c r="F1016" s="1566"/>
      <c r="G1016" s="1566"/>
      <c r="H1016" s="1566"/>
      <c r="I1016" s="1566"/>
      <c r="J1016" s="1566"/>
      <c r="K1016" s="1566"/>
      <c r="L1016" s="1566"/>
      <c r="M1016" s="1776"/>
      <c r="N1016" s="301"/>
      <c r="O1016" s="177" t="str">
        <f t="shared" si="18"/>
        <v/>
      </c>
      <c r="P1016" s="99"/>
      <c r="Q1016" s="389"/>
      <c r="R1016" s="33"/>
      <c r="S1016" s="33"/>
      <c r="T1016" s="33"/>
      <c r="U1016" s="33"/>
      <c r="V1016" s="33"/>
      <c r="W1016" s="33"/>
      <c r="X1016" s="33"/>
      <c r="Y1016" s="33"/>
    </row>
    <row r="1017" spans="1:244" ht="24" customHeight="1">
      <c r="A1017" s="216"/>
      <c r="B1017" s="1774"/>
      <c r="C1017" s="1777"/>
      <c r="D1017" s="865"/>
      <c r="E1017" s="1565"/>
      <c r="F1017" s="1566"/>
      <c r="G1017" s="1566"/>
      <c r="H1017" s="1566"/>
      <c r="I1017" s="1566"/>
      <c r="J1017" s="1566"/>
      <c r="K1017" s="1566"/>
      <c r="L1017" s="1566"/>
      <c r="M1017" s="1776"/>
      <c r="N1017" s="301"/>
      <c r="O1017" s="177" t="str">
        <f t="shared" si="18"/>
        <v/>
      </c>
      <c r="P1017" s="99"/>
      <c r="Q1017" s="389"/>
      <c r="R1017" s="33"/>
      <c r="S1017" s="33"/>
      <c r="T1017" s="33"/>
      <c r="U1017" s="33"/>
      <c r="V1017" s="33"/>
      <c r="W1017" s="33"/>
      <c r="X1017" s="33"/>
      <c r="Y1017" s="33"/>
    </row>
    <row r="1018" spans="1:244" ht="24" customHeight="1">
      <c r="A1018" s="216"/>
      <c r="B1018" s="1774"/>
      <c r="C1018" s="1777"/>
      <c r="D1018" s="865"/>
      <c r="E1018" s="1565"/>
      <c r="F1018" s="1566"/>
      <c r="G1018" s="1566"/>
      <c r="H1018" s="1566"/>
      <c r="I1018" s="1566"/>
      <c r="J1018" s="1566"/>
      <c r="K1018" s="1566"/>
      <c r="L1018" s="1566"/>
      <c r="M1018" s="1776"/>
      <c r="N1018" s="301"/>
      <c r="O1018" s="177" t="str">
        <f t="shared" si="18"/>
        <v/>
      </c>
      <c r="P1018" s="99"/>
      <c r="Q1018" s="389"/>
      <c r="R1018" s="33"/>
      <c r="S1018" s="33"/>
      <c r="T1018" s="33"/>
      <c r="U1018" s="33"/>
      <c r="V1018" s="33"/>
      <c r="W1018" s="33"/>
      <c r="X1018" s="33"/>
      <c r="Y1018" s="33"/>
    </row>
    <row r="1019" spans="1:244" ht="24" customHeight="1">
      <c r="A1019" s="216"/>
      <c r="B1019" s="1774"/>
      <c r="C1019" s="1777"/>
      <c r="D1019" s="865"/>
      <c r="E1019" s="1565"/>
      <c r="F1019" s="1566"/>
      <c r="G1019" s="1566"/>
      <c r="H1019" s="1566"/>
      <c r="I1019" s="1566"/>
      <c r="J1019" s="1566"/>
      <c r="K1019" s="1566"/>
      <c r="L1019" s="1566"/>
      <c r="M1019" s="1776"/>
      <c r="N1019" s="301"/>
      <c r="O1019" s="177" t="str">
        <f t="shared" si="18"/>
        <v/>
      </c>
      <c r="P1019" s="99"/>
      <c r="Q1019" s="389"/>
      <c r="R1019" s="33"/>
      <c r="S1019" s="33"/>
      <c r="T1019" s="33"/>
      <c r="U1019" s="33"/>
      <c r="V1019" s="33"/>
      <c r="W1019" s="33"/>
      <c r="X1019" s="33"/>
      <c r="Y1019" s="33"/>
      <c r="II1019" s="41"/>
      <c r="IJ1019" s="41"/>
    </row>
    <row r="1020" spans="1:244" ht="24" customHeight="1">
      <c r="A1020" s="216"/>
      <c r="B1020" s="1774"/>
      <c r="C1020" s="1777"/>
      <c r="D1020" s="865"/>
      <c r="E1020" s="1565"/>
      <c r="F1020" s="1566"/>
      <c r="G1020" s="1566"/>
      <c r="H1020" s="1566"/>
      <c r="I1020" s="1566"/>
      <c r="J1020" s="1566"/>
      <c r="K1020" s="1566"/>
      <c r="L1020" s="1566"/>
      <c r="M1020" s="1776"/>
      <c r="N1020" s="301"/>
      <c r="O1020" s="177" t="str">
        <f t="shared" si="18"/>
        <v/>
      </c>
      <c r="P1020" s="99"/>
      <c r="Q1020" s="389"/>
      <c r="R1020" s="33"/>
      <c r="S1020" s="33"/>
      <c r="T1020" s="33"/>
      <c r="U1020" s="33"/>
      <c r="V1020" s="33"/>
      <c r="W1020" s="33"/>
      <c r="X1020" s="33"/>
      <c r="Y1020" s="33"/>
    </row>
    <row r="1021" spans="1:244" ht="24" customHeight="1">
      <c r="A1021" s="216"/>
      <c r="B1021" s="1774"/>
      <c r="C1021" s="1777"/>
      <c r="D1021" s="865"/>
      <c r="E1021" s="1565"/>
      <c r="F1021" s="1566"/>
      <c r="G1021" s="1566"/>
      <c r="H1021" s="1566"/>
      <c r="I1021" s="1566"/>
      <c r="J1021" s="1566"/>
      <c r="K1021" s="1566"/>
      <c r="L1021" s="1566"/>
      <c r="M1021" s="1776"/>
      <c r="N1021" s="301"/>
      <c r="O1021" s="177" t="str">
        <f t="shared" si="18"/>
        <v/>
      </c>
      <c r="P1021" s="99"/>
      <c r="Q1021" s="389"/>
      <c r="R1021" s="33"/>
      <c r="S1021" s="33"/>
      <c r="T1021" s="33"/>
      <c r="U1021" s="33"/>
      <c r="V1021" s="33"/>
      <c r="W1021" s="33"/>
      <c r="X1021" s="33"/>
      <c r="Y1021" s="33"/>
    </row>
    <row r="1022" spans="1:244" ht="24" customHeight="1">
      <c r="A1022" s="216"/>
      <c r="B1022" s="1774"/>
      <c r="C1022" s="1777"/>
      <c r="D1022" s="865"/>
      <c r="E1022" s="1565"/>
      <c r="F1022" s="1566"/>
      <c r="G1022" s="1566"/>
      <c r="H1022" s="1566"/>
      <c r="I1022" s="1566"/>
      <c r="J1022" s="1566"/>
      <c r="K1022" s="1566"/>
      <c r="L1022" s="1566"/>
      <c r="M1022" s="1776"/>
      <c r="N1022" s="301"/>
      <c r="O1022" s="177" t="str">
        <f t="shared" si="18"/>
        <v/>
      </c>
      <c r="P1022" s="99"/>
      <c r="Q1022" s="389"/>
      <c r="R1022" s="33"/>
      <c r="S1022" s="33"/>
      <c r="T1022" s="33"/>
      <c r="U1022" s="33"/>
      <c r="V1022" s="33"/>
      <c r="W1022" s="33"/>
      <c r="X1022" s="33"/>
      <c r="Y1022" s="33"/>
    </row>
    <row r="1023" spans="1:244" ht="24" customHeight="1">
      <c r="A1023" s="216"/>
      <c r="B1023" s="1774"/>
      <c r="C1023" s="1777"/>
      <c r="D1023" s="865"/>
      <c r="E1023" s="1565"/>
      <c r="F1023" s="1566"/>
      <c r="G1023" s="1566"/>
      <c r="H1023" s="1566"/>
      <c r="I1023" s="1566"/>
      <c r="J1023" s="1566"/>
      <c r="K1023" s="1566"/>
      <c r="L1023" s="1566"/>
      <c r="M1023" s="1776"/>
      <c r="N1023" s="301"/>
      <c r="O1023" s="177" t="str">
        <f t="shared" si="18"/>
        <v/>
      </c>
      <c r="P1023" s="99"/>
      <c r="Q1023" s="389"/>
      <c r="R1023" s="33"/>
      <c r="S1023" s="33"/>
      <c r="T1023" s="33"/>
      <c r="U1023" s="33"/>
      <c r="V1023" s="33"/>
      <c r="W1023" s="33"/>
      <c r="X1023" s="33"/>
      <c r="Y1023" s="33"/>
    </row>
    <row r="1024" spans="1:244" ht="24" customHeight="1">
      <c r="A1024" s="216"/>
      <c r="B1024" s="1774"/>
      <c r="C1024" s="1777"/>
      <c r="D1024" s="865"/>
      <c r="E1024" s="1565"/>
      <c r="F1024" s="1566"/>
      <c r="G1024" s="1566"/>
      <c r="H1024" s="1566"/>
      <c r="I1024" s="1566"/>
      <c r="J1024" s="1566"/>
      <c r="K1024" s="1566"/>
      <c r="L1024" s="1566"/>
      <c r="M1024" s="1776"/>
      <c r="N1024" s="301"/>
      <c r="O1024" s="177" t="str">
        <f t="shared" si="18"/>
        <v/>
      </c>
      <c r="P1024" s="99"/>
      <c r="Q1024" s="389"/>
      <c r="R1024" s="33"/>
      <c r="S1024" s="33"/>
      <c r="T1024" s="33"/>
      <c r="U1024" s="33"/>
      <c r="V1024" s="33"/>
      <c r="W1024" s="33"/>
      <c r="X1024" s="33"/>
      <c r="Y1024" s="33"/>
    </row>
    <row r="1025" spans="1:244" ht="24" customHeight="1">
      <c r="A1025" s="216"/>
      <c r="B1025" s="1774"/>
      <c r="C1025" s="1777"/>
      <c r="D1025" s="865"/>
      <c r="E1025" s="1565"/>
      <c r="F1025" s="1566"/>
      <c r="G1025" s="1566"/>
      <c r="H1025" s="1566"/>
      <c r="I1025" s="1566"/>
      <c r="J1025" s="1566"/>
      <c r="K1025" s="1566"/>
      <c r="L1025" s="1566"/>
      <c r="M1025" s="1776"/>
      <c r="N1025" s="301"/>
      <c r="O1025" s="177" t="str">
        <f t="shared" si="18"/>
        <v/>
      </c>
      <c r="P1025" s="99"/>
      <c r="Q1025" s="389"/>
      <c r="R1025" s="33"/>
      <c r="S1025" s="33"/>
      <c r="T1025" s="33"/>
      <c r="U1025" s="33"/>
      <c r="V1025" s="33"/>
      <c r="W1025" s="33"/>
      <c r="X1025" s="33"/>
      <c r="Y1025" s="33"/>
    </row>
    <row r="1026" spans="1:244" ht="24" customHeight="1">
      <c r="A1026" s="216"/>
      <c r="B1026" s="1774"/>
      <c r="C1026" s="1777"/>
      <c r="D1026" s="865"/>
      <c r="E1026" s="1565"/>
      <c r="F1026" s="1566"/>
      <c r="G1026" s="1566"/>
      <c r="H1026" s="1566"/>
      <c r="I1026" s="1566"/>
      <c r="J1026" s="1566"/>
      <c r="K1026" s="1566"/>
      <c r="L1026" s="1566"/>
      <c r="M1026" s="1776"/>
      <c r="N1026" s="301"/>
      <c r="O1026" s="177" t="str">
        <f t="shared" si="18"/>
        <v/>
      </c>
      <c r="P1026" s="99"/>
      <c r="Q1026" s="389"/>
      <c r="R1026" s="33"/>
      <c r="S1026" s="33"/>
      <c r="T1026" s="33"/>
      <c r="U1026" s="33"/>
      <c r="V1026" s="33"/>
      <c r="W1026" s="33"/>
      <c r="X1026" s="33"/>
      <c r="Y1026" s="33"/>
    </row>
    <row r="1027" spans="1:244" ht="24" customHeight="1">
      <c r="A1027" s="216"/>
      <c r="B1027" s="1774"/>
      <c r="C1027" s="1777"/>
      <c r="D1027" s="865"/>
      <c r="E1027" s="1565"/>
      <c r="F1027" s="1566"/>
      <c r="G1027" s="1566"/>
      <c r="H1027" s="1566"/>
      <c r="I1027" s="1566"/>
      <c r="J1027" s="1566"/>
      <c r="K1027" s="1566"/>
      <c r="L1027" s="1566"/>
      <c r="M1027" s="1776"/>
      <c r="N1027" s="301"/>
      <c r="O1027" s="177" t="str">
        <f t="shared" si="18"/>
        <v/>
      </c>
      <c r="P1027" s="99"/>
      <c r="Q1027" s="389"/>
      <c r="R1027" s="33"/>
      <c r="S1027" s="33"/>
      <c r="T1027" s="33"/>
      <c r="U1027" s="33"/>
      <c r="V1027" s="33"/>
      <c r="W1027" s="33"/>
      <c r="X1027" s="33"/>
      <c r="Y1027" s="33"/>
    </row>
    <row r="1028" spans="1:244" ht="24" customHeight="1">
      <c r="A1028" s="216"/>
      <c r="B1028" s="1774"/>
      <c r="C1028" s="1777"/>
      <c r="D1028" s="865"/>
      <c r="E1028" s="1565"/>
      <c r="F1028" s="1566"/>
      <c r="G1028" s="1566"/>
      <c r="H1028" s="1566"/>
      <c r="I1028" s="1566"/>
      <c r="J1028" s="1566"/>
      <c r="K1028" s="1566"/>
      <c r="L1028" s="1566"/>
      <c r="M1028" s="1776"/>
      <c r="N1028" s="301"/>
      <c r="O1028" s="177" t="str">
        <f t="shared" si="18"/>
        <v/>
      </c>
      <c r="P1028" s="99"/>
      <c r="Q1028" s="389"/>
      <c r="R1028" s="33"/>
      <c r="S1028" s="33"/>
      <c r="T1028" s="33"/>
      <c r="U1028" s="33"/>
      <c r="V1028" s="33"/>
      <c r="W1028" s="33"/>
      <c r="X1028" s="33"/>
      <c r="Y1028" s="33"/>
      <c r="II1028" s="40"/>
      <c r="IJ1028" s="41"/>
    </row>
    <row r="1029" spans="1:244" ht="24" customHeight="1">
      <c r="A1029" s="216"/>
      <c r="B1029" s="1774"/>
      <c r="C1029" s="1777"/>
      <c r="D1029" s="865"/>
      <c r="E1029" s="1565"/>
      <c r="F1029" s="1566"/>
      <c r="G1029" s="1566"/>
      <c r="H1029" s="1566"/>
      <c r="I1029" s="1566"/>
      <c r="J1029" s="1566"/>
      <c r="K1029" s="1566"/>
      <c r="L1029" s="1566"/>
      <c r="M1029" s="1776"/>
      <c r="N1029" s="301"/>
      <c r="O1029" s="177" t="str">
        <f t="shared" si="18"/>
        <v/>
      </c>
      <c r="P1029" s="99"/>
      <c r="Q1029" s="389"/>
      <c r="R1029" s="33"/>
      <c r="S1029" s="33"/>
      <c r="T1029" s="33"/>
      <c r="U1029" s="33"/>
      <c r="V1029" s="33"/>
      <c r="W1029" s="33"/>
      <c r="X1029" s="33"/>
      <c r="Y1029" s="33"/>
      <c r="II1029" s="40"/>
      <c r="IJ1029" s="41"/>
    </row>
    <row r="1030" spans="1:244" ht="24" customHeight="1">
      <c r="A1030" s="216"/>
      <c r="B1030" s="1774"/>
      <c r="C1030" s="1777"/>
      <c r="D1030" s="865"/>
      <c r="E1030" s="1565"/>
      <c r="F1030" s="1566"/>
      <c r="G1030" s="1566"/>
      <c r="H1030" s="1566"/>
      <c r="I1030" s="1566"/>
      <c r="J1030" s="1566"/>
      <c r="K1030" s="1566"/>
      <c r="L1030" s="1566"/>
      <c r="M1030" s="1776"/>
      <c r="N1030" s="301"/>
      <c r="O1030" s="177" t="str">
        <f t="shared" si="18"/>
        <v/>
      </c>
      <c r="P1030" s="99"/>
      <c r="Q1030" s="389"/>
      <c r="R1030" s="33"/>
      <c r="S1030" s="33"/>
      <c r="T1030" s="33"/>
      <c r="U1030" s="33"/>
      <c r="V1030" s="33"/>
      <c r="W1030" s="33"/>
      <c r="X1030" s="33"/>
      <c r="Y1030" s="33"/>
    </row>
    <row r="1031" spans="1:244" ht="24" customHeight="1">
      <c r="A1031" s="216"/>
      <c r="B1031" s="1774"/>
      <c r="C1031" s="1777"/>
      <c r="D1031" s="865"/>
      <c r="E1031" s="1565"/>
      <c r="F1031" s="1566"/>
      <c r="G1031" s="1566"/>
      <c r="H1031" s="1566"/>
      <c r="I1031" s="1566"/>
      <c r="J1031" s="1566"/>
      <c r="K1031" s="1566"/>
      <c r="L1031" s="1566"/>
      <c r="M1031" s="1776"/>
      <c r="N1031" s="301"/>
      <c r="O1031" s="177" t="str">
        <f t="shared" si="18"/>
        <v/>
      </c>
      <c r="P1031" s="99"/>
      <c r="Q1031" s="389"/>
      <c r="R1031" s="33"/>
      <c r="S1031" s="33"/>
      <c r="T1031" s="33"/>
      <c r="U1031" s="33"/>
      <c r="V1031" s="33"/>
      <c r="W1031" s="33"/>
      <c r="X1031" s="33"/>
      <c r="Y1031" s="33"/>
    </row>
    <row r="1032" spans="1:244" ht="24" customHeight="1">
      <c r="A1032" s="216"/>
      <c r="B1032" s="1774"/>
      <c r="C1032" s="1777"/>
      <c r="D1032" s="865"/>
      <c r="E1032" s="1565"/>
      <c r="F1032" s="1566"/>
      <c r="G1032" s="1566"/>
      <c r="H1032" s="1566"/>
      <c r="I1032" s="1566"/>
      <c r="J1032" s="1566"/>
      <c r="K1032" s="1566"/>
      <c r="L1032" s="1566"/>
      <c r="M1032" s="1776"/>
      <c r="N1032" s="301"/>
      <c r="O1032" s="177" t="str">
        <f t="shared" si="18"/>
        <v/>
      </c>
      <c r="P1032" s="99"/>
      <c r="Q1032" s="389"/>
      <c r="R1032" s="33"/>
      <c r="S1032" s="33"/>
      <c r="T1032" s="33"/>
      <c r="U1032" s="33"/>
      <c r="V1032" s="33"/>
      <c r="W1032" s="33"/>
      <c r="X1032" s="33"/>
      <c r="Y1032" s="33"/>
    </row>
    <row r="1033" spans="1:244" ht="24" customHeight="1">
      <c r="A1033" s="216"/>
      <c r="B1033" s="1774"/>
      <c r="C1033" s="1777"/>
      <c r="D1033" s="865"/>
      <c r="E1033" s="1565"/>
      <c r="F1033" s="1566"/>
      <c r="G1033" s="1566"/>
      <c r="H1033" s="1566"/>
      <c r="I1033" s="1566"/>
      <c r="J1033" s="1566"/>
      <c r="K1033" s="1566"/>
      <c r="L1033" s="1566"/>
      <c r="M1033" s="1776"/>
      <c r="N1033" s="301"/>
      <c r="O1033" s="177" t="str">
        <f t="shared" si="18"/>
        <v/>
      </c>
      <c r="P1033" s="99"/>
      <c r="Q1033" s="389"/>
      <c r="R1033" s="33"/>
      <c r="S1033" s="33"/>
      <c r="T1033" s="33"/>
      <c r="U1033" s="33"/>
      <c r="V1033" s="33"/>
      <c r="W1033" s="33"/>
      <c r="X1033" s="33"/>
      <c r="Y1033" s="33"/>
    </row>
    <row r="1034" spans="1:244" ht="24" customHeight="1">
      <c r="A1034" s="216"/>
      <c r="B1034" s="1774"/>
      <c r="C1034" s="1777"/>
      <c r="D1034" s="865"/>
      <c r="E1034" s="1565"/>
      <c r="F1034" s="1566"/>
      <c r="G1034" s="1566"/>
      <c r="H1034" s="1566"/>
      <c r="I1034" s="1566"/>
      <c r="J1034" s="1566"/>
      <c r="K1034" s="1566"/>
      <c r="L1034" s="1566"/>
      <c r="M1034" s="1776"/>
      <c r="N1034" s="301"/>
      <c r="O1034" s="177" t="str">
        <f t="shared" si="18"/>
        <v/>
      </c>
      <c r="P1034" s="99"/>
      <c r="Q1034" s="389"/>
      <c r="R1034" s="33"/>
      <c r="S1034" s="33"/>
      <c r="T1034" s="33"/>
      <c r="U1034" s="33"/>
      <c r="V1034" s="33"/>
      <c r="W1034" s="33"/>
      <c r="X1034" s="33"/>
      <c r="Y1034" s="33"/>
      <c r="II1034" s="41"/>
      <c r="IJ1034" s="41"/>
    </row>
    <row r="1035" spans="1:244" ht="24" customHeight="1">
      <c r="A1035" s="216"/>
      <c r="B1035" s="1774"/>
      <c r="C1035" s="1775"/>
      <c r="D1035" s="865"/>
      <c r="E1035" s="1565"/>
      <c r="F1035" s="1566"/>
      <c r="G1035" s="1566"/>
      <c r="H1035" s="1566"/>
      <c r="I1035" s="1566"/>
      <c r="J1035" s="1566"/>
      <c r="K1035" s="1566"/>
      <c r="L1035" s="1776"/>
      <c r="M1035" s="1776"/>
      <c r="N1035" s="301"/>
      <c r="O1035" s="177" t="str">
        <f t="shared" si="18"/>
        <v/>
      </c>
      <c r="P1035" s="99"/>
      <c r="Q1035" s="389"/>
      <c r="R1035" s="33"/>
      <c r="S1035" s="33"/>
      <c r="T1035" s="33"/>
      <c r="U1035" s="33"/>
      <c r="V1035" s="33"/>
      <c r="W1035" s="33"/>
      <c r="X1035" s="33"/>
      <c r="Y1035" s="33"/>
    </row>
    <row r="1036" spans="1:244" ht="24" customHeight="1">
      <c r="A1036" s="216"/>
      <c r="B1036" s="1774"/>
      <c r="C1036" s="1775"/>
      <c r="D1036" s="865"/>
      <c r="E1036" s="1565"/>
      <c r="F1036" s="1566"/>
      <c r="G1036" s="1566"/>
      <c r="H1036" s="1566"/>
      <c r="I1036" s="1566"/>
      <c r="J1036" s="1566"/>
      <c r="K1036" s="1566"/>
      <c r="L1036" s="1776"/>
      <c r="M1036" s="1776"/>
      <c r="N1036" s="301"/>
      <c r="O1036" s="177" t="str">
        <f t="shared" si="18"/>
        <v/>
      </c>
      <c r="P1036" s="99"/>
      <c r="Q1036" s="389"/>
      <c r="R1036" s="33"/>
      <c r="S1036" s="33"/>
      <c r="T1036" s="33"/>
      <c r="U1036" s="33"/>
      <c r="V1036" s="33"/>
      <c r="W1036" s="33"/>
      <c r="X1036" s="33"/>
      <c r="Y1036" s="33"/>
    </row>
    <row r="1037" spans="1:244" ht="24" customHeight="1">
      <c r="A1037" s="216"/>
      <c r="B1037" s="1774"/>
      <c r="C1037" s="1775"/>
      <c r="D1037" s="865"/>
      <c r="E1037" s="1565"/>
      <c r="F1037" s="1566"/>
      <c r="G1037" s="1566"/>
      <c r="H1037" s="1566"/>
      <c r="I1037" s="1566"/>
      <c r="J1037" s="1566"/>
      <c r="K1037" s="1566"/>
      <c r="L1037" s="1776"/>
      <c r="M1037" s="1776"/>
      <c r="N1037" s="301"/>
      <c r="O1037" s="177" t="str">
        <f t="shared" si="18"/>
        <v/>
      </c>
      <c r="P1037" s="99"/>
      <c r="Q1037" s="389"/>
      <c r="R1037" s="33"/>
      <c r="S1037" s="33"/>
      <c r="T1037" s="33"/>
      <c r="U1037" s="33"/>
      <c r="V1037" s="33"/>
      <c r="W1037" s="33"/>
      <c r="X1037" s="33"/>
      <c r="Y1037" s="33"/>
      <c r="II1037" s="41"/>
      <c r="IJ1037" s="41"/>
    </row>
    <row r="1038" spans="1:244" ht="24" customHeight="1">
      <c r="A1038" s="216"/>
      <c r="B1038" s="1774"/>
      <c r="C1038" s="1775"/>
      <c r="D1038" s="865"/>
      <c r="E1038" s="1565"/>
      <c r="F1038" s="1566"/>
      <c r="G1038" s="1566"/>
      <c r="H1038" s="1566"/>
      <c r="I1038" s="1566"/>
      <c r="J1038" s="1566"/>
      <c r="K1038" s="1566"/>
      <c r="L1038" s="1776"/>
      <c r="M1038" s="1776"/>
      <c r="N1038" s="301"/>
      <c r="O1038" s="177" t="str">
        <f t="shared" si="18"/>
        <v/>
      </c>
      <c r="P1038" s="99"/>
      <c r="Q1038" s="389"/>
      <c r="R1038" s="33"/>
      <c r="S1038" s="33"/>
      <c r="T1038" s="33"/>
      <c r="U1038" s="33"/>
      <c r="V1038" s="33"/>
      <c r="W1038" s="33"/>
      <c r="X1038" s="33"/>
      <c r="Y1038" s="33"/>
    </row>
    <row r="1039" spans="1:244" ht="24" customHeight="1">
      <c r="A1039" s="216"/>
      <c r="B1039" s="1774"/>
      <c r="C1039" s="1775"/>
      <c r="D1039" s="865"/>
      <c r="E1039" s="1565"/>
      <c r="F1039" s="1566"/>
      <c r="G1039" s="1566"/>
      <c r="H1039" s="1566"/>
      <c r="I1039" s="1566"/>
      <c r="J1039" s="1566"/>
      <c r="K1039" s="1566"/>
      <c r="L1039" s="1776"/>
      <c r="M1039" s="1776"/>
      <c r="N1039" s="301"/>
      <c r="O1039" s="177" t="str">
        <f t="shared" si="18"/>
        <v/>
      </c>
      <c r="P1039" s="99"/>
      <c r="Q1039" s="389"/>
      <c r="R1039" s="33"/>
      <c r="S1039" s="33"/>
      <c r="T1039" s="33"/>
      <c r="U1039" s="33"/>
      <c r="V1039" s="33"/>
      <c r="W1039" s="33"/>
      <c r="X1039" s="33"/>
      <c r="Y1039" s="33"/>
    </row>
    <row r="1040" spans="1:244" ht="24" customHeight="1">
      <c r="A1040" s="216"/>
      <c r="B1040" s="1774"/>
      <c r="C1040" s="1775"/>
      <c r="D1040" s="865"/>
      <c r="E1040" s="1565"/>
      <c r="F1040" s="1566"/>
      <c r="G1040" s="1566"/>
      <c r="H1040" s="1566"/>
      <c r="I1040" s="1566"/>
      <c r="J1040" s="1566"/>
      <c r="K1040" s="1566"/>
      <c r="L1040" s="1776"/>
      <c r="M1040" s="1776"/>
      <c r="N1040" s="301"/>
      <c r="O1040" s="177" t="str">
        <f t="shared" si="18"/>
        <v/>
      </c>
      <c r="P1040" s="99"/>
      <c r="Q1040" s="389"/>
      <c r="R1040" s="33"/>
      <c r="S1040" s="33"/>
      <c r="T1040" s="33"/>
      <c r="U1040" s="33"/>
      <c r="V1040" s="33"/>
      <c r="W1040" s="33"/>
      <c r="X1040" s="33"/>
      <c r="Y1040" s="33"/>
    </row>
    <row r="1041" spans="1:244" ht="24" customHeight="1">
      <c r="A1041" s="216"/>
      <c r="B1041" s="1774"/>
      <c r="C1041" s="1777"/>
      <c r="D1041" s="865"/>
      <c r="E1041" s="1565"/>
      <c r="F1041" s="1566"/>
      <c r="G1041" s="1566"/>
      <c r="H1041" s="1566"/>
      <c r="I1041" s="1566"/>
      <c r="J1041" s="1566"/>
      <c r="K1041" s="1566"/>
      <c r="L1041" s="1566"/>
      <c r="M1041" s="1776"/>
      <c r="N1041" s="301"/>
      <c r="O1041" s="177" t="str">
        <f t="shared" si="18"/>
        <v/>
      </c>
      <c r="P1041" s="99"/>
      <c r="Q1041" s="389"/>
      <c r="R1041" s="33"/>
      <c r="S1041" s="33"/>
      <c r="T1041" s="33"/>
      <c r="U1041" s="33"/>
      <c r="V1041" s="33"/>
      <c r="W1041" s="33"/>
      <c r="X1041" s="33"/>
      <c r="Y1041" s="33"/>
    </row>
    <row r="1042" spans="1:244" ht="24" customHeight="1">
      <c r="A1042" s="216"/>
      <c r="B1042" s="1774"/>
      <c r="C1042" s="1777"/>
      <c r="D1042" s="865"/>
      <c r="E1042" s="1565"/>
      <c r="F1042" s="1566"/>
      <c r="G1042" s="1566"/>
      <c r="H1042" s="1566"/>
      <c r="I1042" s="1566"/>
      <c r="J1042" s="1566"/>
      <c r="K1042" s="1566"/>
      <c r="L1042" s="1566"/>
      <c r="M1042" s="1776"/>
      <c r="N1042" s="301"/>
      <c r="O1042" s="177" t="str">
        <f t="shared" si="18"/>
        <v/>
      </c>
      <c r="P1042" s="99"/>
      <c r="Q1042" s="389"/>
      <c r="R1042" s="33"/>
      <c r="S1042" s="33"/>
      <c r="T1042" s="33"/>
      <c r="U1042" s="33"/>
      <c r="V1042" s="33"/>
      <c r="W1042" s="33"/>
      <c r="X1042" s="33"/>
      <c r="Y1042" s="33"/>
    </row>
    <row r="1043" spans="1:244" ht="24" customHeight="1">
      <c r="A1043" s="216"/>
      <c r="B1043" s="1774"/>
      <c r="C1043" s="1777"/>
      <c r="D1043" s="865"/>
      <c r="E1043" s="1565"/>
      <c r="F1043" s="1566"/>
      <c r="G1043" s="1566"/>
      <c r="H1043" s="1566"/>
      <c r="I1043" s="1566"/>
      <c r="J1043" s="1566"/>
      <c r="K1043" s="1566"/>
      <c r="L1043" s="1566"/>
      <c r="M1043" s="1776"/>
      <c r="N1043" s="301"/>
      <c r="O1043" s="177" t="str">
        <f t="shared" si="18"/>
        <v/>
      </c>
      <c r="P1043" s="99"/>
      <c r="Q1043" s="389"/>
      <c r="R1043" s="33"/>
      <c r="S1043" s="33"/>
      <c r="T1043" s="33"/>
      <c r="U1043" s="33"/>
      <c r="V1043" s="33"/>
      <c r="W1043" s="33"/>
      <c r="X1043" s="33"/>
      <c r="Y1043" s="33"/>
    </row>
    <row r="1044" spans="1:244" ht="24" customHeight="1">
      <c r="A1044" s="216"/>
      <c r="B1044" s="1774"/>
      <c r="C1044" s="1777"/>
      <c r="D1044" s="865"/>
      <c r="E1044" s="1565"/>
      <c r="F1044" s="1566"/>
      <c r="G1044" s="1566"/>
      <c r="H1044" s="1566"/>
      <c r="I1044" s="1566"/>
      <c r="J1044" s="1566"/>
      <c r="K1044" s="1566"/>
      <c r="L1044" s="1566"/>
      <c r="M1044" s="1776"/>
      <c r="N1044" s="301"/>
      <c r="O1044" s="177" t="str">
        <f t="shared" si="18"/>
        <v/>
      </c>
      <c r="P1044" s="99"/>
      <c r="Q1044" s="389"/>
      <c r="R1044" s="33"/>
      <c r="S1044" s="33"/>
      <c r="T1044" s="33"/>
      <c r="U1044" s="33"/>
      <c r="V1044" s="33"/>
      <c r="W1044" s="33"/>
      <c r="X1044" s="33"/>
      <c r="Y1044" s="33"/>
    </row>
    <row r="1045" spans="1:244" ht="24" customHeight="1">
      <c r="A1045" s="216"/>
      <c r="B1045" s="1774"/>
      <c r="C1045" s="1777"/>
      <c r="D1045" s="865"/>
      <c r="E1045" s="1565"/>
      <c r="F1045" s="1566"/>
      <c r="G1045" s="1566"/>
      <c r="H1045" s="1566"/>
      <c r="I1045" s="1566"/>
      <c r="J1045" s="1566"/>
      <c r="K1045" s="1566"/>
      <c r="L1045" s="1566"/>
      <c r="M1045" s="1776"/>
      <c r="N1045" s="301"/>
      <c r="O1045" s="177" t="str">
        <f t="shared" si="18"/>
        <v/>
      </c>
      <c r="P1045" s="99"/>
      <c r="Q1045" s="389"/>
      <c r="R1045" s="33"/>
      <c r="S1045" s="33"/>
      <c r="T1045" s="33"/>
      <c r="U1045" s="33"/>
      <c r="V1045" s="33"/>
      <c r="W1045" s="33"/>
      <c r="X1045" s="33"/>
      <c r="Y1045" s="33"/>
    </row>
    <row r="1046" spans="1:244" ht="24" customHeight="1">
      <c r="A1046" s="216"/>
      <c r="B1046" s="1774"/>
      <c r="C1046" s="1777"/>
      <c r="D1046" s="865"/>
      <c r="E1046" s="1565"/>
      <c r="F1046" s="1566"/>
      <c r="G1046" s="1566"/>
      <c r="H1046" s="1566"/>
      <c r="I1046" s="1566"/>
      <c r="J1046" s="1566"/>
      <c r="K1046" s="1566"/>
      <c r="L1046" s="1566"/>
      <c r="M1046" s="1776"/>
      <c r="N1046" s="301"/>
      <c r="O1046" s="177" t="str">
        <f t="shared" si="18"/>
        <v/>
      </c>
      <c r="P1046" s="99"/>
      <c r="Q1046" s="389"/>
      <c r="R1046" s="33"/>
      <c r="S1046" s="33"/>
      <c r="T1046" s="33"/>
      <c r="U1046" s="33"/>
      <c r="V1046" s="33"/>
      <c r="W1046" s="33"/>
      <c r="X1046" s="33"/>
      <c r="Y1046" s="33"/>
      <c r="II1046" s="41"/>
      <c r="IJ1046" s="41"/>
    </row>
    <row r="1047" spans="1:244" ht="24" customHeight="1">
      <c r="A1047" s="216"/>
      <c r="B1047" s="1774"/>
      <c r="C1047" s="1777"/>
      <c r="D1047" s="865"/>
      <c r="E1047" s="1565"/>
      <c r="F1047" s="1566"/>
      <c r="G1047" s="1566"/>
      <c r="H1047" s="1566"/>
      <c r="I1047" s="1566"/>
      <c r="J1047" s="1566"/>
      <c r="K1047" s="1566"/>
      <c r="L1047" s="1566"/>
      <c r="M1047" s="1776"/>
      <c r="N1047" s="301"/>
      <c r="O1047" s="177" t="str">
        <f t="shared" si="18"/>
        <v/>
      </c>
      <c r="P1047" s="99"/>
      <c r="Q1047" s="389"/>
      <c r="R1047" s="33"/>
      <c r="S1047" s="33"/>
      <c r="T1047" s="33"/>
      <c r="U1047" s="33"/>
      <c r="V1047" s="33"/>
      <c r="W1047" s="33"/>
      <c r="X1047" s="33"/>
      <c r="Y1047" s="33"/>
    </row>
    <row r="1048" spans="1:244" ht="24" customHeight="1">
      <c r="A1048" s="216"/>
      <c r="B1048" s="1774"/>
      <c r="C1048" s="1777"/>
      <c r="D1048" s="865"/>
      <c r="E1048" s="1565"/>
      <c r="F1048" s="1566"/>
      <c r="G1048" s="1566"/>
      <c r="H1048" s="1566"/>
      <c r="I1048" s="1566"/>
      <c r="J1048" s="1566"/>
      <c r="K1048" s="1566"/>
      <c r="L1048" s="1566"/>
      <c r="M1048" s="1776"/>
      <c r="N1048" s="301"/>
      <c r="O1048" s="177" t="str">
        <f t="shared" si="18"/>
        <v/>
      </c>
      <c r="P1048" s="99"/>
      <c r="Q1048" s="389"/>
      <c r="R1048" s="33"/>
      <c r="S1048" s="33"/>
      <c r="T1048" s="33"/>
      <c r="U1048" s="33"/>
      <c r="V1048" s="33"/>
      <c r="W1048" s="33"/>
      <c r="X1048" s="33"/>
      <c r="Y1048" s="33"/>
    </row>
    <row r="1049" spans="1:244" ht="24" customHeight="1">
      <c r="A1049" s="216"/>
      <c r="B1049" s="1774"/>
      <c r="C1049" s="1777"/>
      <c r="D1049" s="865"/>
      <c r="E1049" s="1565"/>
      <c r="F1049" s="1566"/>
      <c r="G1049" s="1566"/>
      <c r="H1049" s="1566"/>
      <c r="I1049" s="1566"/>
      <c r="J1049" s="1566"/>
      <c r="K1049" s="1566"/>
      <c r="L1049" s="1566"/>
      <c r="M1049" s="1776"/>
      <c r="N1049" s="301"/>
      <c r="O1049" s="177" t="str">
        <f t="shared" si="18"/>
        <v/>
      </c>
      <c r="P1049" s="99"/>
      <c r="Q1049" s="389"/>
      <c r="R1049" s="33"/>
      <c r="S1049" s="33"/>
      <c r="T1049" s="33"/>
      <c r="U1049" s="33"/>
      <c r="V1049" s="33"/>
      <c r="W1049" s="33"/>
      <c r="X1049" s="33"/>
      <c r="Y1049" s="33"/>
      <c r="II1049" s="41"/>
      <c r="IJ1049" s="41"/>
    </row>
    <row r="1050" spans="1:244" ht="24" customHeight="1">
      <c r="A1050" s="216"/>
      <c r="B1050" s="1774"/>
      <c r="C1050" s="1777"/>
      <c r="D1050" s="865"/>
      <c r="E1050" s="1565"/>
      <c r="F1050" s="1566"/>
      <c r="G1050" s="1566"/>
      <c r="H1050" s="1566"/>
      <c r="I1050" s="1566"/>
      <c r="J1050" s="1566"/>
      <c r="K1050" s="1566"/>
      <c r="L1050" s="1566"/>
      <c r="M1050" s="1776"/>
      <c r="N1050" s="301"/>
      <c r="O1050" s="177" t="str">
        <f t="shared" si="18"/>
        <v/>
      </c>
      <c r="P1050" s="99"/>
      <c r="Q1050" s="389"/>
      <c r="R1050" s="33"/>
      <c r="S1050" s="33"/>
      <c r="T1050" s="33"/>
      <c r="U1050" s="33"/>
      <c r="V1050" s="33"/>
      <c r="W1050" s="33"/>
      <c r="X1050" s="33"/>
      <c r="Y1050" s="33"/>
    </row>
    <row r="1051" spans="1:244" ht="24" customHeight="1">
      <c r="A1051" s="216"/>
      <c r="B1051" s="1774"/>
      <c r="C1051" s="1777"/>
      <c r="D1051" s="865"/>
      <c r="E1051" s="1565"/>
      <c r="F1051" s="1566"/>
      <c r="G1051" s="1566"/>
      <c r="H1051" s="1566"/>
      <c r="I1051" s="1566"/>
      <c r="J1051" s="1566"/>
      <c r="K1051" s="1566"/>
      <c r="L1051" s="1566"/>
      <c r="M1051" s="1776"/>
      <c r="N1051" s="301"/>
      <c r="O1051" s="177" t="str">
        <f t="shared" si="18"/>
        <v/>
      </c>
      <c r="P1051" s="99"/>
      <c r="Q1051" s="389"/>
      <c r="R1051" s="33"/>
      <c r="S1051" s="33"/>
      <c r="T1051" s="33"/>
      <c r="U1051" s="33"/>
      <c r="V1051" s="33"/>
      <c r="W1051" s="33"/>
      <c r="X1051" s="33"/>
      <c r="Y1051" s="33"/>
    </row>
    <row r="1052" spans="1:244" ht="24" customHeight="1">
      <c r="A1052" s="216"/>
      <c r="B1052" s="1774"/>
      <c r="C1052" s="1777"/>
      <c r="D1052" s="865"/>
      <c r="E1052" s="1565"/>
      <c r="F1052" s="1566"/>
      <c r="G1052" s="1566"/>
      <c r="H1052" s="1566"/>
      <c r="I1052" s="1566"/>
      <c r="J1052" s="1566"/>
      <c r="K1052" s="1566"/>
      <c r="L1052" s="1566"/>
      <c r="M1052" s="1776"/>
      <c r="N1052" s="301"/>
      <c r="O1052" s="177" t="str">
        <f t="shared" si="18"/>
        <v/>
      </c>
      <c r="P1052" s="99"/>
      <c r="Q1052" s="389"/>
      <c r="R1052" s="33"/>
      <c r="S1052" s="33"/>
      <c r="T1052" s="33"/>
      <c r="U1052" s="33"/>
      <c r="V1052" s="33"/>
      <c r="W1052" s="33"/>
      <c r="X1052" s="33"/>
      <c r="Y1052" s="33"/>
    </row>
    <row r="1053" spans="1:244" ht="24" customHeight="1">
      <c r="A1053" s="216"/>
      <c r="B1053" s="1774"/>
      <c r="C1053" s="1777"/>
      <c r="D1053" s="865"/>
      <c r="E1053" s="1565"/>
      <c r="F1053" s="1566"/>
      <c r="G1053" s="1566"/>
      <c r="H1053" s="1566"/>
      <c r="I1053" s="1566"/>
      <c r="J1053" s="1566"/>
      <c r="K1053" s="1566"/>
      <c r="L1053" s="1566"/>
      <c r="M1053" s="1776"/>
      <c r="N1053" s="301"/>
      <c r="O1053" s="177" t="str">
        <f t="shared" si="18"/>
        <v/>
      </c>
      <c r="P1053" s="99"/>
      <c r="Q1053" s="389"/>
      <c r="R1053" s="33"/>
      <c r="S1053" s="33"/>
      <c r="T1053" s="33"/>
      <c r="U1053" s="33"/>
      <c r="V1053" s="33"/>
      <c r="W1053" s="33"/>
      <c r="X1053" s="33"/>
      <c r="Y1053" s="33"/>
    </row>
    <row r="1054" spans="1:244" ht="24" customHeight="1">
      <c r="A1054" s="216"/>
      <c r="B1054" s="1774"/>
      <c r="C1054" s="1777"/>
      <c r="D1054" s="865"/>
      <c r="E1054" s="1565"/>
      <c r="F1054" s="1566"/>
      <c r="G1054" s="1566"/>
      <c r="H1054" s="1566"/>
      <c r="I1054" s="1566"/>
      <c r="J1054" s="1566"/>
      <c r="K1054" s="1566"/>
      <c r="L1054" s="1566"/>
      <c r="M1054" s="1776"/>
      <c r="N1054" s="301"/>
      <c r="O1054" s="177" t="str">
        <f t="shared" si="18"/>
        <v/>
      </c>
      <c r="P1054" s="99"/>
      <c r="Q1054" s="389"/>
      <c r="R1054" s="33"/>
      <c r="S1054" s="33"/>
      <c r="T1054" s="33"/>
      <c r="U1054" s="33"/>
      <c r="V1054" s="33"/>
      <c r="W1054" s="33"/>
      <c r="X1054" s="33"/>
      <c r="Y1054" s="33"/>
    </row>
    <row r="1055" spans="1:244" ht="24" customHeight="1">
      <c r="A1055" s="216"/>
      <c r="B1055" s="1774"/>
      <c r="C1055" s="1777"/>
      <c r="D1055" s="865"/>
      <c r="E1055" s="1565"/>
      <c r="F1055" s="1566"/>
      <c r="G1055" s="1566"/>
      <c r="H1055" s="1566"/>
      <c r="I1055" s="1566"/>
      <c r="J1055" s="1566"/>
      <c r="K1055" s="1566"/>
      <c r="L1055" s="1566"/>
      <c r="M1055" s="1776"/>
      <c r="N1055" s="301"/>
      <c r="O1055" s="177" t="str">
        <f t="shared" si="18"/>
        <v/>
      </c>
      <c r="P1055" s="99"/>
      <c r="Q1055" s="389"/>
      <c r="R1055" s="33"/>
      <c r="S1055" s="33"/>
      <c r="T1055" s="33"/>
      <c r="U1055" s="33"/>
      <c r="V1055" s="33"/>
      <c r="W1055" s="33"/>
      <c r="X1055" s="33"/>
      <c r="Y1055" s="33"/>
    </row>
    <row r="1056" spans="1:244" ht="24" customHeight="1">
      <c r="A1056" s="216"/>
      <c r="B1056" s="1774"/>
      <c r="C1056" s="1777"/>
      <c r="D1056" s="865"/>
      <c r="E1056" s="1565"/>
      <c r="F1056" s="1566"/>
      <c r="G1056" s="1566"/>
      <c r="H1056" s="1566"/>
      <c r="I1056" s="1566"/>
      <c r="J1056" s="1566"/>
      <c r="K1056" s="1566"/>
      <c r="L1056" s="1566"/>
      <c r="M1056" s="1776"/>
      <c r="N1056" s="301"/>
      <c r="O1056" s="177" t="str">
        <f t="shared" si="18"/>
        <v/>
      </c>
      <c r="P1056" s="99"/>
      <c r="Q1056" s="389"/>
      <c r="R1056" s="33"/>
      <c r="S1056" s="33"/>
      <c r="T1056" s="33"/>
      <c r="U1056" s="33"/>
      <c r="V1056" s="33"/>
      <c r="W1056" s="33"/>
      <c r="X1056" s="33"/>
      <c r="Y1056" s="33"/>
    </row>
    <row r="1057" spans="1:244" ht="24" customHeight="1">
      <c r="A1057" s="216"/>
      <c r="B1057" s="1774"/>
      <c r="C1057" s="1777"/>
      <c r="D1057" s="865"/>
      <c r="E1057" s="1565"/>
      <c r="F1057" s="1566"/>
      <c r="G1057" s="1566"/>
      <c r="H1057" s="1566"/>
      <c r="I1057" s="1566"/>
      <c r="J1057" s="1566"/>
      <c r="K1057" s="1566"/>
      <c r="L1057" s="1566"/>
      <c r="M1057" s="1776"/>
      <c r="N1057" s="301"/>
      <c r="O1057" s="177" t="str">
        <f t="shared" si="18"/>
        <v/>
      </c>
      <c r="P1057" s="99"/>
      <c r="Q1057" s="389"/>
      <c r="R1057" s="33"/>
      <c r="S1057" s="33"/>
      <c r="T1057" s="33"/>
      <c r="U1057" s="33"/>
      <c r="V1057" s="33"/>
      <c r="W1057" s="33"/>
      <c r="X1057" s="33"/>
      <c r="Y1057" s="33"/>
    </row>
    <row r="1058" spans="1:244" ht="24" customHeight="1">
      <c r="A1058" s="216"/>
      <c r="B1058" s="1774"/>
      <c r="C1058" s="1777"/>
      <c r="D1058" s="865"/>
      <c r="E1058" s="1565"/>
      <c r="F1058" s="1566"/>
      <c r="G1058" s="1566"/>
      <c r="H1058" s="1566"/>
      <c r="I1058" s="1566"/>
      <c r="J1058" s="1566"/>
      <c r="K1058" s="1566"/>
      <c r="L1058" s="1566"/>
      <c r="M1058" s="1776"/>
      <c r="N1058" s="301"/>
      <c r="O1058" s="177" t="str">
        <f t="shared" si="18"/>
        <v/>
      </c>
      <c r="P1058" s="99"/>
      <c r="Q1058" s="389"/>
      <c r="R1058" s="33"/>
      <c r="S1058" s="33"/>
      <c r="T1058" s="33"/>
      <c r="U1058" s="33"/>
      <c r="V1058" s="33"/>
      <c r="W1058" s="33"/>
      <c r="X1058" s="33"/>
      <c r="Y1058" s="33"/>
    </row>
    <row r="1059" spans="1:244" ht="24" customHeight="1">
      <c r="A1059" s="216"/>
      <c r="B1059" s="1774"/>
      <c r="C1059" s="1777"/>
      <c r="D1059" s="865"/>
      <c r="E1059" s="1565"/>
      <c r="F1059" s="1566"/>
      <c r="G1059" s="1566"/>
      <c r="H1059" s="1566"/>
      <c r="I1059" s="1566"/>
      <c r="J1059" s="1566"/>
      <c r="K1059" s="1566"/>
      <c r="L1059" s="1566"/>
      <c r="M1059" s="1776"/>
      <c r="N1059" s="301"/>
      <c r="O1059" s="177" t="str">
        <f t="shared" si="18"/>
        <v/>
      </c>
      <c r="P1059" s="99"/>
      <c r="Q1059" s="389"/>
      <c r="R1059" s="33"/>
      <c r="S1059" s="33"/>
      <c r="T1059" s="33"/>
      <c r="U1059" s="33"/>
      <c r="V1059" s="33"/>
      <c r="W1059" s="33"/>
      <c r="X1059" s="33"/>
      <c r="Y1059" s="33"/>
    </row>
    <row r="1060" spans="1:244" ht="24" customHeight="1">
      <c r="A1060" s="216"/>
      <c r="B1060" s="1774"/>
      <c r="C1060" s="1777"/>
      <c r="D1060" s="865"/>
      <c r="E1060" s="1565"/>
      <c r="F1060" s="1566"/>
      <c r="G1060" s="1566"/>
      <c r="H1060" s="1566"/>
      <c r="I1060" s="1566"/>
      <c r="J1060" s="1566"/>
      <c r="K1060" s="1566"/>
      <c r="L1060" s="1566"/>
      <c r="M1060" s="1776"/>
      <c r="N1060" s="301"/>
      <c r="O1060" s="177" t="str">
        <f t="shared" si="18"/>
        <v/>
      </c>
      <c r="P1060" s="99"/>
      <c r="Q1060" s="389"/>
      <c r="R1060" s="33"/>
      <c r="S1060" s="33"/>
      <c r="T1060" s="33"/>
      <c r="U1060" s="33"/>
      <c r="V1060" s="33"/>
      <c r="W1060" s="33"/>
      <c r="X1060" s="33"/>
      <c r="Y1060" s="33"/>
    </row>
    <row r="1061" spans="1:244" ht="24" customHeight="1">
      <c r="A1061" s="216"/>
      <c r="B1061" s="1774"/>
      <c r="C1061" s="1777"/>
      <c r="D1061" s="865"/>
      <c r="E1061" s="1565"/>
      <c r="F1061" s="1566"/>
      <c r="G1061" s="1566"/>
      <c r="H1061" s="1566"/>
      <c r="I1061" s="1566"/>
      <c r="J1061" s="1566"/>
      <c r="K1061" s="1566"/>
      <c r="L1061" s="1566"/>
      <c r="M1061" s="1776"/>
      <c r="N1061" s="301"/>
      <c r="O1061" s="177" t="str">
        <f t="shared" si="18"/>
        <v/>
      </c>
      <c r="P1061" s="99"/>
      <c r="Q1061" s="389"/>
      <c r="R1061" s="33"/>
      <c r="S1061" s="33"/>
      <c r="T1061" s="33"/>
      <c r="U1061" s="33"/>
      <c r="V1061" s="33"/>
      <c r="W1061" s="33"/>
      <c r="X1061" s="33"/>
      <c r="Y1061" s="33"/>
    </row>
    <row r="1062" spans="1:244" ht="24" customHeight="1">
      <c r="A1062" s="216"/>
      <c r="B1062" s="1774"/>
      <c r="C1062" s="1777"/>
      <c r="D1062" s="865"/>
      <c r="E1062" s="1565"/>
      <c r="F1062" s="1566"/>
      <c r="G1062" s="1566"/>
      <c r="H1062" s="1566"/>
      <c r="I1062" s="1566"/>
      <c r="J1062" s="1566"/>
      <c r="K1062" s="1566"/>
      <c r="L1062" s="1566"/>
      <c r="M1062" s="1776"/>
      <c r="N1062" s="301"/>
      <c r="O1062" s="177" t="str">
        <f t="shared" si="18"/>
        <v/>
      </c>
      <c r="P1062" s="99"/>
      <c r="Q1062" s="389"/>
      <c r="R1062" s="33"/>
      <c r="S1062" s="33"/>
      <c r="T1062" s="33"/>
      <c r="U1062" s="33"/>
      <c r="V1062" s="33"/>
      <c r="W1062" s="33"/>
      <c r="X1062" s="33"/>
      <c r="Y1062" s="33"/>
    </row>
    <row r="1063" spans="1:244" ht="24" customHeight="1">
      <c r="A1063" s="216"/>
      <c r="B1063" s="1774"/>
      <c r="C1063" s="1777"/>
      <c r="D1063" s="827"/>
      <c r="E1063" s="1565"/>
      <c r="F1063" s="1566"/>
      <c r="G1063" s="1566"/>
      <c r="H1063" s="1566"/>
      <c r="I1063" s="1566"/>
      <c r="J1063" s="1566"/>
      <c r="K1063" s="1566"/>
      <c r="L1063" s="1566"/>
      <c r="M1063" s="1776"/>
      <c r="N1063" s="301"/>
      <c r="O1063" s="177" t="str">
        <f t="shared" si="18"/>
        <v/>
      </c>
      <c r="P1063" s="99"/>
      <c r="Q1063" s="389"/>
      <c r="R1063" s="33"/>
      <c r="S1063" s="33"/>
      <c r="T1063" s="33"/>
      <c r="U1063" s="33"/>
      <c r="V1063" s="33"/>
      <c r="W1063" s="33"/>
      <c r="X1063" s="33"/>
      <c r="Y1063" s="33"/>
    </row>
    <row r="1064" spans="1:244" s="42" customFormat="1" ht="6" customHeight="1">
      <c r="A1064" s="363"/>
      <c r="B1064" s="59"/>
      <c r="C1064" s="867"/>
      <c r="D1064" s="867"/>
      <c r="E1064" s="867"/>
      <c r="F1064" s="868"/>
      <c r="G1064" s="868"/>
      <c r="H1064" s="868"/>
      <c r="I1064" s="868"/>
      <c r="J1064" s="868"/>
      <c r="K1064" s="868"/>
      <c r="L1064" s="868"/>
      <c r="M1064" s="92"/>
      <c r="N1064" s="94"/>
      <c r="O1064" s="23"/>
      <c r="P1064" s="258"/>
      <c r="Q1064" s="390"/>
      <c r="R1064" s="34"/>
      <c r="S1064" s="34"/>
      <c r="T1064" s="34"/>
      <c r="U1064" s="34"/>
      <c r="V1064" s="34"/>
      <c r="W1064" s="34"/>
      <c r="X1064" s="34"/>
      <c r="Y1064" s="34"/>
    </row>
    <row r="1065" spans="1:244" s="38" customFormat="1" ht="21.75" customHeight="1">
      <c r="A1065" s="370"/>
      <c r="B1065" s="560" t="s">
        <v>56</v>
      </c>
      <c r="C1065" s="869"/>
      <c r="D1065" s="869"/>
      <c r="E1065" s="869"/>
      <c r="F1065" s="869"/>
      <c r="G1065" s="869"/>
      <c r="H1065" s="869"/>
      <c r="I1065" s="869"/>
      <c r="J1065" s="869"/>
      <c r="K1065" s="869"/>
      <c r="L1065" s="869"/>
      <c r="M1065" s="561"/>
      <c r="N1065" s="561"/>
      <c r="O1065" s="561"/>
      <c r="P1065" s="406"/>
      <c r="Q1065" s="391"/>
      <c r="R1065" s="37"/>
      <c r="S1065" s="37"/>
      <c r="T1065" s="37"/>
      <c r="U1065" s="37"/>
      <c r="V1065" s="37"/>
      <c r="W1065" s="37"/>
      <c r="X1065" s="37"/>
      <c r="Y1065" s="37"/>
    </row>
    <row r="1066" spans="1:244" ht="12.75" customHeight="1">
      <c r="A1066" s="363"/>
      <c r="B1066" s="564" t="str">
        <f>B1011</f>
        <v>FAPESP,  SETEMBRO DE 2015</v>
      </c>
      <c r="C1066" s="845"/>
      <c r="D1066" s="845"/>
      <c r="E1066" s="845"/>
      <c r="F1066" s="845"/>
      <c r="G1066" s="845"/>
      <c r="H1066" s="845"/>
      <c r="I1066" s="845"/>
      <c r="J1066" s="845"/>
      <c r="K1066" s="845"/>
      <c r="L1066" s="845"/>
      <c r="M1066" s="429"/>
      <c r="N1066" s="429"/>
      <c r="O1066" s="1723">
        <v>3</v>
      </c>
      <c r="P1066" s="1723"/>
      <c r="Q1066" s="373"/>
      <c r="R1066" s="33"/>
      <c r="S1066" s="33"/>
      <c r="T1066" s="33"/>
      <c r="U1066" s="33"/>
      <c r="V1066" s="33"/>
      <c r="W1066" s="33"/>
      <c r="X1066" s="33"/>
      <c r="Y1066" s="33"/>
    </row>
    <row r="1067" spans="1:244" ht="18">
      <c r="A1067" s="363"/>
      <c r="B1067" s="310" t="str">
        <f>B1012</f>
        <v>5- SERVIÇOS DE TERCEIROS NO BRASIL</v>
      </c>
      <c r="C1067" s="890"/>
      <c r="D1067" s="890"/>
      <c r="E1067" s="890"/>
      <c r="F1067" s="890"/>
      <c r="G1067" s="890"/>
      <c r="H1067" s="890"/>
      <c r="I1067" s="890"/>
      <c r="J1067" s="890"/>
      <c r="K1067" s="890"/>
      <c r="L1067" s="890"/>
      <c r="M1067" s="104"/>
      <c r="N1067" s="104"/>
      <c r="O1067" s="104"/>
      <c r="P1067" s="104"/>
      <c r="Q1067" s="341"/>
      <c r="R1067" s="33"/>
      <c r="S1067" s="33"/>
      <c r="T1067" s="33"/>
      <c r="U1067" s="33"/>
      <c r="V1067" s="33"/>
      <c r="W1067" s="33"/>
      <c r="X1067" s="33"/>
      <c r="Y1067" s="33"/>
    </row>
    <row r="1068" spans="1:244" s="314" customFormat="1" ht="15.75" customHeight="1">
      <c r="A1068" s="363"/>
      <c r="B1068" s="1633" t="s">
        <v>12</v>
      </c>
      <c r="C1068" s="1778"/>
      <c r="D1068" s="1644" t="s">
        <v>55</v>
      </c>
      <c r="E1068" s="1730" t="s">
        <v>8</v>
      </c>
      <c r="F1068" s="1782"/>
      <c r="G1068" s="1782"/>
      <c r="H1068" s="1782"/>
      <c r="I1068" s="1782"/>
      <c r="J1068" s="1782"/>
      <c r="K1068" s="1782"/>
      <c r="L1068" s="1782"/>
      <c r="M1068" s="1782"/>
      <c r="N1068" s="1644" t="s">
        <v>3</v>
      </c>
      <c r="O1068" s="1785" t="s">
        <v>4</v>
      </c>
      <c r="P1068" s="1644" t="s">
        <v>2</v>
      </c>
      <c r="Q1068" s="209"/>
      <c r="R1068" s="555"/>
      <c r="S1068" s="555"/>
      <c r="T1068" s="555"/>
      <c r="U1068" s="555"/>
      <c r="V1068" s="555"/>
      <c r="W1068" s="555"/>
      <c r="X1068" s="555"/>
      <c r="Y1068" s="555"/>
    </row>
    <row r="1069" spans="1:244" s="55" customFormat="1" ht="14.25" customHeight="1">
      <c r="A1069" s="370"/>
      <c r="B1069" s="1779"/>
      <c r="C1069" s="1780"/>
      <c r="D1069" s="1781"/>
      <c r="E1069" s="1783"/>
      <c r="F1069" s="1784"/>
      <c r="G1069" s="1784"/>
      <c r="H1069" s="1784"/>
      <c r="I1069" s="1784"/>
      <c r="J1069" s="1784"/>
      <c r="K1069" s="1784"/>
      <c r="L1069" s="1784"/>
      <c r="M1069" s="1784"/>
      <c r="N1069" s="1781"/>
      <c r="O1069" s="1786"/>
      <c r="P1069" s="1781"/>
      <c r="Q1069" s="210"/>
      <c r="R1069" s="54"/>
      <c r="S1069" s="54"/>
      <c r="T1069" s="54"/>
      <c r="U1069" s="54"/>
      <c r="V1069" s="54"/>
      <c r="W1069" s="54"/>
      <c r="X1069" s="54"/>
      <c r="Y1069" s="54"/>
    </row>
    <row r="1070" spans="1:244" ht="24" customHeight="1">
      <c r="A1070" s="216"/>
      <c r="B1070" s="1774"/>
      <c r="C1070" s="1777"/>
      <c r="D1070" s="865"/>
      <c r="E1070" s="1565"/>
      <c r="F1070" s="1566"/>
      <c r="G1070" s="1566"/>
      <c r="H1070" s="1566"/>
      <c r="I1070" s="1566"/>
      <c r="J1070" s="1566"/>
      <c r="K1070" s="1566"/>
      <c r="L1070" s="1566"/>
      <c r="M1070" s="1776"/>
      <c r="N1070" s="301"/>
      <c r="O1070" s="177" t="str">
        <f t="shared" ref="O1070:O1117" si="19">IF(N1070*D1070=0,"",N1070*D1070)</f>
        <v/>
      </c>
      <c r="P1070" s="99"/>
      <c r="Q1070" s="389"/>
      <c r="R1070" s="33"/>
      <c r="S1070" s="33"/>
      <c r="T1070" s="33"/>
      <c r="U1070" s="33"/>
      <c r="V1070" s="33"/>
      <c r="W1070" s="33"/>
      <c r="X1070" s="33"/>
      <c r="Y1070" s="33"/>
      <c r="II1070" s="40"/>
      <c r="IJ1070" s="41"/>
    </row>
    <row r="1071" spans="1:244" ht="24" customHeight="1">
      <c r="A1071" s="216"/>
      <c r="B1071" s="1774"/>
      <c r="C1071" s="1777"/>
      <c r="D1071" s="865"/>
      <c r="E1071" s="1565"/>
      <c r="F1071" s="1566"/>
      <c r="G1071" s="1566"/>
      <c r="H1071" s="1566"/>
      <c r="I1071" s="1566"/>
      <c r="J1071" s="1566"/>
      <c r="K1071" s="1566"/>
      <c r="L1071" s="1566"/>
      <c r="M1071" s="1776"/>
      <c r="N1071" s="301"/>
      <c r="O1071" s="177" t="str">
        <f t="shared" si="19"/>
        <v/>
      </c>
      <c r="P1071" s="99"/>
      <c r="Q1071" s="389"/>
      <c r="R1071" s="33"/>
      <c r="S1071" s="33"/>
      <c r="T1071" s="33"/>
      <c r="U1071" s="33"/>
      <c r="V1071" s="33"/>
      <c r="W1071" s="33"/>
      <c r="X1071" s="33"/>
      <c r="Y1071" s="33"/>
    </row>
    <row r="1072" spans="1:244" ht="24" customHeight="1">
      <c r="A1072" s="216"/>
      <c r="B1072" s="1774"/>
      <c r="C1072" s="1777"/>
      <c r="D1072" s="865"/>
      <c r="E1072" s="1565"/>
      <c r="F1072" s="1566"/>
      <c r="G1072" s="1566"/>
      <c r="H1072" s="1566"/>
      <c r="I1072" s="1566"/>
      <c r="J1072" s="1566"/>
      <c r="K1072" s="1566"/>
      <c r="L1072" s="1566"/>
      <c r="M1072" s="1776"/>
      <c r="N1072" s="301"/>
      <c r="O1072" s="177" t="str">
        <f t="shared" si="19"/>
        <v/>
      </c>
      <c r="P1072" s="99"/>
      <c r="Q1072" s="389"/>
      <c r="R1072" s="33"/>
      <c r="S1072" s="33"/>
      <c r="T1072" s="33"/>
      <c r="U1072" s="33"/>
      <c r="V1072" s="33"/>
      <c r="W1072" s="33"/>
      <c r="X1072" s="33"/>
      <c r="Y1072" s="33"/>
    </row>
    <row r="1073" spans="1:244" ht="24" customHeight="1">
      <c r="A1073" s="216"/>
      <c r="B1073" s="1774"/>
      <c r="C1073" s="1777"/>
      <c r="D1073" s="865"/>
      <c r="E1073" s="1565"/>
      <c r="F1073" s="1566"/>
      <c r="G1073" s="1566"/>
      <c r="H1073" s="1566"/>
      <c r="I1073" s="1566"/>
      <c r="J1073" s="1566"/>
      <c r="K1073" s="1566"/>
      <c r="L1073" s="1566"/>
      <c r="M1073" s="1776"/>
      <c r="N1073" s="301"/>
      <c r="O1073" s="177" t="str">
        <f t="shared" si="19"/>
        <v/>
      </c>
      <c r="P1073" s="99"/>
      <c r="Q1073" s="389"/>
      <c r="R1073" s="33"/>
      <c r="S1073" s="33"/>
      <c r="T1073" s="33"/>
      <c r="U1073" s="33"/>
      <c r="V1073" s="33"/>
      <c r="W1073" s="33"/>
      <c r="X1073" s="33"/>
      <c r="Y1073" s="33"/>
    </row>
    <row r="1074" spans="1:244" ht="24" customHeight="1">
      <c r="A1074" s="216"/>
      <c r="B1074" s="1774"/>
      <c r="C1074" s="1777"/>
      <c r="D1074" s="865"/>
      <c r="E1074" s="1565"/>
      <c r="F1074" s="1566"/>
      <c r="G1074" s="1566"/>
      <c r="H1074" s="1566"/>
      <c r="I1074" s="1566"/>
      <c r="J1074" s="1566"/>
      <c r="K1074" s="1566"/>
      <c r="L1074" s="1566"/>
      <c r="M1074" s="1776"/>
      <c r="N1074" s="301"/>
      <c r="O1074" s="177" t="str">
        <f t="shared" si="19"/>
        <v/>
      </c>
      <c r="P1074" s="99"/>
      <c r="Q1074" s="389"/>
      <c r="R1074" s="33"/>
      <c r="S1074" s="33"/>
      <c r="T1074" s="33"/>
      <c r="U1074" s="33"/>
      <c r="V1074" s="33"/>
      <c r="W1074" s="33"/>
      <c r="X1074" s="33"/>
      <c r="Y1074" s="33"/>
      <c r="II1074" s="41"/>
      <c r="IJ1074" s="41"/>
    </row>
    <row r="1075" spans="1:244" ht="24" customHeight="1">
      <c r="A1075" s="216"/>
      <c r="B1075" s="1774"/>
      <c r="C1075" s="1777"/>
      <c r="D1075" s="865"/>
      <c r="E1075" s="1565"/>
      <c r="F1075" s="1566"/>
      <c r="G1075" s="1566"/>
      <c r="H1075" s="1566"/>
      <c r="I1075" s="1566"/>
      <c r="J1075" s="1566"/>
      <c r="K1075" s="1566"/>
      <c r="L1075" s="1566"/>
      <c r="M1075" s="1776"/>
      <c r="N1075" s="301"/>
      <c r="O1075" s="177" t="str">
        <f t="shared" si="19"/>
        <v/>
      </c>
      <c r="P1075" s="99"/>
      <c r="Q1075" s="389"/>
      <c r="R1075" s="33"/>
      <c r="S1075" s="33"/>
      <c r="T1075" s="33"/>
      <c r="U1075" s="33"/>
      <c r="V1075" s="33"/>
      <c r="W1075" s="33"/>
      <c r="X1075" s="33"/>
      <c r="Y1075" s="33"/>
    </row>
    <row r="1076" spans="1:244" ht="24" customHeight="1">
      <c r="A1076" s="216"/>
      <c r="B1076" s="1774"/>
      <c r="C1076" s="1777"/>
      <c r="D1076" s="865"/>
      <c r="E1076" s="1565"/>
      <c r="F1076" s="1566"/>
      <c r="G1076" s="1566"/>
      <c r="H1076" s="1566"/>
      <c r="I1076" s="1566"/>
      <c r="J1076" s="1566"/>
      <c r="K1076" s="1566"/>
      <c r="L1076" s="1566"/>
      <c r="M1076" s="1776"/>
      <c r="N1076" s="301"/>
      <c r="O1076" s="177" t="str">
        <f t="shared" si="19"/>
        <v/>
      </c>
      <c r="P1076" s="99"/>
      <c r="Q1076" s="389"/>
      <c r="R1076" s="33"/>
      <c r="S1076" s="33"/>
      <c r="T1076" s="33"/>
      <c r="U1076" s="33"/>
      <c r="V1076" s="33"/>
      <c r="W1076" s="33"/>
      <c r="X1076" s="33"/>
      <c r="Y1076" s="33"/>
    </row>
    <row r="1077" spans="1:244" ht="24" customHeight="1">
      <c r="A1077" s="216"/>
      <c r="B1077" s="1774"/>
      <c r="C1077" s="1777"/>
      <c r="D1077" s="865"/>
      <c r="E1077" s="1565"/>
      <c r="F1077" s="1566"/>
      <c r="G1077" s="1566"/>
      <c r="H1077" s="1566"/>
      <c r="I1077" s="1566"/>
      <c r="J1077" s="1566"/>
      <c r="K1077" s="1566"/>
      <c r="L1077" s="1566"/>
      <c r="M1077" s="1776"/>
      <c r="N1077" s="301"/>
      <c r="O1077" s="177" t="str">
        <f t="shared" si="19"/>
        <v/>
      </c>
      <c r="P1077" s="99"/>
      <c r="Q1077" s="389"/>
      <c r="R1077" s="33"/>
      <c r="S1077" s="33"/>
      <c r="T1077" s="33"/>
      <c r="U1077" s="33"/>
      <c r="V1077" s="33"/>
      <c r="W1077" s="33"/>
      <c r="X1077" s="33"/>
      <c r="Y1077" s="33"/>
    </row>
    <row r="1078" spans="1:244" ht="24" customHeight="1">
      <c r="A1078" s="216"/>
      <c r="B1078" s="1774"/>
      <c r="C1078" s="1777"/>
      <c r="D1078" s="865"/>
      <c r="E1078" s="1565"/>
      <c r="F1078" s="1566"/>
      <c r="G1078" s="1566"/>
      <c r="H1078" s="1566"/>
      <c r="I1078" s="1566"/>
      <c r="J1078" s="1566"/>
      <c r="K1078" s="1566"/>
      <c r="L1078" s="1566"/>
      <c r="M1078" s="1776"/>
      <c r="N1078" s="301"/>
      <c r="O1078" s="177" t="str">
        <f t="shared" si="19"/>
        <v/>
      </c>
      <c r="P1078" s="99"/>
      <c r="Q1078" s="389"/>
      <c r="R1078" s="33"/>
      <c r="S1078" s="33"/>
      <c r="T1078" s="33"/>
      <c r="U1078" s="33"/>
      <c r="V1078" s="33"/>
      <c r="W1078" s="33"/>
      <c r="X1078" s="33"/>
      <c r="Y1078" s="33"/>
    </row>
    <row r="1079" spans="1:244" ht="24" customHeight="1">
      <c r="A1079" s="216"/>
      <c r="B1079" s="1774"/>
      <c r="C1079" s="1777"/>
      <c r="D1079" s="865"/>
      <c r="E1079" s="1565"/>
      <c r="F1079" s="1566"/>
      <c r="G1079" s="1566"/>
      <c r="H1079" s="1566"/>
      <c r="I1079" s="1566"/>
      <c r="J1079" s="1566"/>
      <c r="K1079" s="1566"/>
      <c r="L1079" s="1566"/>
      <c r="M1079" s="1776"/>
      <c r="N1079" s="301"/>
      <c r="O1079" s="177" t="str">
        <f t="shared" si="19"/>
        <v/>
      </c>
      <c r="P1079" s="99"/>
      <c r="Q1079" s="389"/>
      <c r="R1079" s="33"/>
      <c r="S1079" s="33"/>
      <c r="T1079" s="33"/>
      <c r="U1079" s="33"/>
      <c r="V1079" s="33"/>
      <c r="W1079" s="33"/>
      <c r="X1079" s="33"/>
      <c r="Y1079" s="33"/>
    </row>
    <row r="1080" spans="1:244" ht="24" customHeight="1">
      <c r="A1080" s="216"/>
      <c r="B1080" s="1774"/>
      <c r="C1080" s="1777"/>
      <c r="D1080" s="865"/>
      <c r="E1080" s="1565"/>
      <c r="F1080" s="1566"/>
      <c r="G1080" s="1566"/>
      <c r="H1080" s="1566"/>
      <c r="I1080" s="1566"/>
      <c r="J1080" s="1566"/>
      <c r="K1080" s="1566"/>
      <c r="L1080" s="1566"/>
      <c r="M1080" s="1776"/>
      <c r="N1080" s="301"/>
      <c r="O1080" s="177" t="str">
        <f t="shared" si="19"/>
        <v/>
      </c>
      <c r="P1080" s="99"/>
      <c r="Q1080" s="389"/>
      <c r="R1080" s="33"/>
      <c r="S1080" s="33"/>
      <c r="T1080" s="33"/>
      <c r="U1080" s="33"/>
      <c r="V1080" s="33"/>
      <c r="W1080" s="33"/>
      <c r="X1080" s="33"/>
      <c r="Y1080" s="33"/>
    </row>
    <row r="1081" spans="1:244" ht="24" customHeight="1">
      <c r="A1081" s="216"/>
      <c r="B1081" s="1774"/>
      <c r="C1081" s="1777"/>
      <c r="D1081" s="865"/>
      <c r="E1081" s="1565"/>
      <c r="F1081" s="1566"/>
      <c r="G1081" s="1566"/>
      <c r="H1081" s="1566"/>
      <c r="I1081" s="1566"/>
      <c r="J1081" s="1566"/>
      <c r="K1081" s="1566"/>
      <c r="L1081" s="1566"/>
      <c r="M1081" s="1776"/>
      <c r="N1081" s="301"/>
      <c r="O1081" s="177" t="str">
        <f t="shared" si="19"/>
        <v/>
      </c>
      <c r="P1081" s="99"/>
      <c r="Q1081" s="389"/>
      <c r="R1081" s="33"/>
      <c r="S1081" s="33"/>
      <c r="T1081" s="33"/>
      <c r="U1081" s="33"/>
      <c r="V1081" s="33"/>
      <c r="W1081" s="33"/>
      <c r="X1081" s="33"/>
      <c r="Y1081" s="33"/>
    </row>
    <row r="1082" spans="1:244" ht="24" customHeight="1">
      <c r="A1082" s="216"/>
      <c r="B1082" s="1774"/>
      <c r="C1082" s="1777"/>
      <c r="D1082" s="865"/>
      <c r="E1082" s="1565"/>
      <c r="F1082" s="1566"/>
      <c r="G1082" s="1566"/>
      <c r="H1082" s="1566"/>
      <c r="I1082" s="1566"/>
      <c r="J1082" s="1566"/>
      <c r="K1082" s="1566"/>
      <c r="L1082" s="1566"/>
      <c r="M1082" s="1776"/>
      <c r="N1082" s="301"/>
      <c r="O1082" s="177" t="str">
        <f t="shared" si="19"/>
        <v/>
      </c>
      <c r="P1082" s="99"/>
      <c r="Q1082" s="389"/>
      <c r="R1082" s="33"/>
      <c r="S1082" s="33"/>
      <c r="T1082" s="33"/>
      <c r="U1082" s="33"/>
      <c r="V1082" s="33"/>
      <c r="W1082" s="33"/>
      <c r="X1082" s="33"/>
      <c r="Y1082" s="33"/>
    </row>
    <row r="1083" spans="1:244" ht="24" customHeight="1">
      <c r="A1083" s="216"/>
      <c r="B1083" s="1774"/>
      <c r="C1083" s="1777"/>
      <c r="D1083" s="865"/>
      <c r="E1083" s="1565"/>
      <c r="F1083" s="1566"/>
      <c r="G1083" s="1566"/>
      <c r="H1083" s="1566"/>
      <c r="I1083" s="1566"/>
      <c r="J1083" s="1566"/>
      <c r="K1083" s="1566"/>
      <c r="L1083" s="1566"/>
      <c r="M1083" s="1776"/>
      <c r="N1083" s="301"/>
      <c r="O1083" s="177" t="str">
        <f t="shared" si="19"/>
        <v/>
      </c>
      <c r="P1083" s="99"/>
      <c r="Q1083" s="389"/>
      <c r="R1083" s="33"/>
      <c r="S1083" s="33"/>
      <c r="T1083" s="33"/>
      <c r="U1083" s="33"/>
      <c r="V1083" s="33"/>
      <c r="W1083" s="33"/>
      <c r="X1083" s="33"/>
      <c r="Y1083" s="33"/>
      <c r="II1083" s="40"/>
      <c r="IJ1083" s="41"/>
    </row>
    <row r="1084" spans="1:244" ht="24" customHeight="1">
      <c r="A1084" s="216"/>
      <c r="B1084" s="1774"/>
      <c r="C1084" s="1777"/>
      <c r="D1084" s="865"/>
      <c r="E1084" s="1565"/>
      <c r="F1084" s="1566"/>
      <c r="G1084" s="1566"/>
      <c r="H1084" s="1566"/>
      <c r="I1084" s="1566"/>
      <c r="J1084" s="1566"/>
      <c r="K1084" s="1566"/>
      <c r="L1084" s="1566"/>
      <c r="M1084" s="1776"/>
      <c r="N1084" s="301"/>
      <c r="O1084" s="177" t="str">
        <f t="shared" si="19"/>
        <v/>
      </c>
      <c r="P1084" s="99"/>
      <c r="Q1084" s="389"/>
      <c r="R1084" s="33"/>
      <c r="S1084" s="33"/>
      <c r="T1084" s="33"/>
      <c r="U1084" s="33"/>
      <c r="V1084" s="33"/>
      <c r="W1084" s="33"/>
      <c r="X1084" s="33"/>
      <c r="Y1084" s="33"/>
      <c r="II1084" s="40"/>
      <c r="IJ1084" s="41"/>
    </row>
    <row r="1085" spans="1:244" ht="24" customHeight="1">
      <c r="A1085" s="216"/>
      <c r="B1085" s="1774"/>
      <c r="C1085" s="1777"/>
      <c r="D1085" s="865"/>
      <c r="E1085" s="1565"/>
      <c r="F1085" s="1566"/>
      <c r="G1085" s="1566"/>
      <c r="H1085" s="1566"/>
      <c r="I1085" s="1566"/>
      <c r="J1085" s="1566"/>
      <c r="K1085" s="1566"/>
      <c r="L1085" s="1566"/>
      <c r="M1085" s="1776"/>
      <c r="N1085" s="301"/>
      <c r="O1085" s="177" t="str">
        <f t="shared" si="19"/>
        <v/>
      </c>
      <c r="P1085" s="99"/>
      <c r="Q1085" s="389"/>
      <c r="R1085" s="33"/>
      <c r="S1085" s="33"/>
      <c r="T1085" s="33"/>
      <c r="U1085" s="33"/>
      <c r="V1085" s="33"/>
      <c r="W1085" s="33"/>
      <c r="X1085" s="33"/>
      <c r="Y1085" s="33"/>
    </row>
    <row r="1086" spans="1:244" ht="24" customHeight="1">
      <c r="A1086" s="216"/>
      <c r="B1086" s="1774"/>
      <c r="C1086" s="1777"/>
      <c r="D1086" s="865"/>
      <c r="E1086" s="1565"/>
      <c r="F1086" s="1566"/>
      <c r="G1086" s="1566"/>
      <c r="H1086" s="1566"/>
      <c r="I1086" s="1566"/>
      <c r="J1086" s="1566"/>
      <c r="K1086" s="1566"/>
      <c r="L1086" s="1566"/>
      <c r="M1086" s="1776"/>
      <c r="N1086" s="301"/>
      <c r="O1086" s="177" t="str">
        <f t="shared" si="19"/>
        <v/>
      </c>
      <c r="P1086" s="99"/>
      <c r="Q1086" s="389"/>
      <c r="R1086" s="33"/>
      <c r="S1086" s="33"/>
      <c r="T1086" s="33"/>
      <c r="U1086" s="33"/>
      <c r="V1086" s="33"/>
      <c r="W1086" s="33"/>
      <c r="X1086" s="33"/>
      <c r="Y1086" s="33"/>
    </row>
    <row r="1087" spans="1:244" ht="24" customHeight="1">
      <c r="A1087" s="216"/>
      <c r="B1087" s="1774"/>
      <c r="C1087" s="1777"/>
      <c r="D1087" s="865"/>
      <c r="E1087" s="1565"/>
      <c r="F1087" s="1566"/>
      <c r="G1087" s="1566"/>
      <c r="H1087" s="1566"/>
      <c r="I1087" s="1566"/>
      <c r="J1087" s="1566"/>
      <c r="K1087" s="1566"/>
      <c r="L1087" s="1566"/>
      <c r="M1087" s="1776"/>
      <c r="N1087" s="301"/>
      <c r="O1087" s="177" t="str">
        <f t="shared" si="19"/>
        <v/>
      </c>
      <c r="P1087" s="99"/>
      <c r="Q1087" s="389"/>
      <c r="R1087" s="33"/>
      <c r="S1087" s="33"/>
      <c r="T1087" s="33"/>
      <c r="U1087" s="33"/>
      <c r="V1087" s="33"/>
      <c r="W1087" s="33"/>
      <c r="X1087" s="33"/>
      <c r="Y1087" s="33"/>
    </row>
    <row r="1088" spans="1:244" ht="24" customHeight="1">
      <c r="A1088" s="216"/>
      <c r="B1088" s="1774"/>
      <c r="C1088" s="1775"/>
      <c r="D1088" s="865"/>
      <c r="E1088" s="1565"/>
      <c r="F1088" s="1566"/>
      <c r="G1088" s="1566"/>
      <c r="H1088" s="1566"/>
      <c r="I1088" s="1566"/>
      <c r="J1088" s="1566"/>
      <c r="K1088" s="1566"/>
      <c r="L1088" s="1776"/>
      <c r="M1088" s="1776"/>
      <c r="N1088" s="301"/>
      <c r="O1088" s="177" t="str">
        <f t="shared" si="19"/>
        <v/>
      </c>
      <c r="P1088" s="99"/>
      <c r="Q1088" s="389"/>
      <c r="R1088" s="33"/>
      <c r="S1088" s="33"/>
      <c r="T1088" s="33"/>
      <c r="U1088" s="33"/>
      <c r="V1088" s="33"/>
      <c r="W1088" s="33"/>
      <c r="X1088" s="33"/>
      <c r="Y1088" s="33"/>
    </row>
    <row r="1089" spans="1:244" ht="24" customHeight="1">
      <c r="A1089" s="216"/>
      <c r="B1089" s="1774"/>
      <c r="C1089" s="1775"/>
      <c r="D1089" s="865"/>
      <c r="E1089" s="1565"/>
      <c r="F1089" s="1566"/>
      <c r="G1089" s="1566"/>
      <c r="H1089" s="1566"/>
      <c r="I1089" s="1566"/>
      <c r="J1089" s="1566"/>
      <c r="K1089" s="1566"/>
      <c r="L1089" s="1776"/>
      <c r="M1089" s="1776"/>
      <c r="N1089" s="301"/>
      <c r="O1089" s="177" t="str">
        <f t="shared" si="19"/>
        <v/>
      </c>
      <c r="P1089" s="99"/>
      <c r="Q1089" s="389"/>
      <c r="R1089" s="33"/>
      <c r="S1089" s="33"/>
      <c r="T1089" s="33"/>
      <c r="U1089" s="33"/>
      <c r="V1089" s="33"/>
      <c r="W1089" s="33"/>
      <c r="X1089" s="33"/>
      <c r="Y1089" s="33"/>
      <c r="II1089" s="41"/>
      <c r="IJ1089" s="41"/>
    </row>
    <row r="1090" spans="1:244" ht="24" customHeight="1">
      <c r="A1090" s="216"/>
      <c r="B1090" s="1774"/>
      <c r="C1090" s="1775"/>
      <c r="D1090" s="865"/>
      <c r="E1090" s="1565"/>
      <c r="F1090" s="1566"/>
      <c r="G1090" s="1566"/>
      <c r="H1090" s="1566"/>
      <c r="I1090" s="1566"/>
      <c r="J1090" s="1566"/>
      <c r="K1090" s="1566"/>
      <c r="L1090" s="1776"/>
      <c r="M1090" s="1776"/>
      <c r="N1090" s="301"/>
      <c r="O1090" s="177" t="str">
        <f t="shared" si="19"/>
        <v/>
      </c>
      <c r="P1090" s="99"/>
      <c r="Q1090" s="389"/>
      <c r="R1090" s="33"/>
      <c r="S1090" s="33"/>
      <c r="T1090" s="33"/>
      <c r="U1090" s="33"/>
      <c r="V1090" s="33"/>
      <c r="W1090" s="33"/>
      <c r="X1090" s="33"/>
      <c r="Y1090" s="33"/>
    </row>
    <row r="1091" spans="1:244" ht="24" customHeight="1">
      <c r="A1091" s="216"/>
      <c r="B1091" s="1774"/>
      <c r="C1091" s="1775"/>
      <c r="D1091" s="865"/>
      <c r="E1091" s="1565"/>
      <c r="F1091" s="1566"/>
      <c r="G1091" s="1566"/>
      <c r="H1091" s="1566"/>
      <c r="I1091" s="1566"/>
      <c r="J1091" s="1566"/>
      <c r="K1091" s="1566"/>
      <c r="L1091" s="1776"/>
      <c r="M1091" s="1776"/>
      <c r="N1091" s="301"/>
      <c r="O1091" s="177" t="str">
        <f t="shared" si="19"/>
        <v/>
      </c>
      <c r="P1091" s="99"/>
      <c r="Q1091" s="389"/>
      <c r="R1091" s="33"/>
      <c r="S1091" s="33"/>
      <c r="T1091" s="33"/>
      <c r="U1091" s="33"/>
      <c r="V1091" s="33"/>
      <c r="W1091" s="33"/>
      <c r="X1091" s="33"/>
      <c r="Y1091" s="33"/>
    </row>
    <row r="1092" spans="1:244" ht="24" customHeight="1">
      <c r="A1092" s="216"/>
      <c r="B1092" s="1774"/>
      <c r="C1092" s="1775"/>
      <c r="D1092" s="865"/>
      <c r="E1092" s="1565"/>
      <c r="F1092" s="1566"/>
      <c r="G1092" s="1566"/>
      <c r="H1092" s="1566"/>
      <c r="I1092" s="1566"/>
      <c r="J1092" s="1566"/>
      <c r="K1092" s="1566"/>
      <c r="L1092" s="1776"/>
      <c r="M1092" s="1776"/>
      <c r="N1092" s="301"/>
      <c r="O1092" s="177" t="str">
        <f t="shared" si="19"/>
        <v/>
      </c>
      <c r="P1092" s="99"/>
      <c r="Q1092" s="389"/>
      <c r="R1092" s="33"/>
      <c r="S1092" s="33"/>
      <c r="T1092" s="33"/>
      <c r="U1092" s="33"/>
      <c r="V1092" s="33"/>
      <c r="W1092" s="33"/>
      <c r="X1092" s="33"/>
      <c r="Y1092" s="33"/>
      <c r="II1092" s="41"/>
      <c r="IJ1092" s="41"/>
    </row>
    <row r="1093" spans="1:244" ht="24" customHeight="1">
      <c r="A1093" s="216"/>
      <c r="B1093" s="1774"/>
      <c r="C1093" s="1775"/>
      <c r="D1093" s="865"/>
      <c r="E1093" s="1565"/>
      <c r="F1093" s="1566"/>
      <c r="G1093" s="1566"/>
      <c r="H1093" s="1566"/>
      <c r="I1093" s="1566"/>
      <c r="J1093" s="1566"/>
      <c r="K1093" s="1566"/>
      <c r="L1093" s="1776"/>
      <c r="M1093" s="1776"/>
      <c r="N1093" s="301"/>
      <c r="O1093" s="177" t="str">
        <f t="shared" si="19"/>
        <v/>
      </c>
      <c r="P1093" s="99"/>
      <c r="Q1093" s="389"/>
      <c r="R1093" s="33"/>
      <c r="S1093" s="33"/>
      <c r="T1093" s="33"/>
      <c r="U1093" s="33"/>
      <c r="V1093" s="33"/>
      <c r="W1093" s="33"/>
      <c r="X1093" s="33"/>
      <c r="Y1093" s="33"/>
    </row>
    <row r="1094" spans="1:244" ht="24" customHeight="1">
      <c r="A1094" s="216"/>
      <c r="B1094" s="1774"/>
      <c r="C1094" s="1775"/>
      <c r="D1094" s="865"/>
      <c r="E1094" s="1565"/>
      <c r="F1094" s="1566"/>
      <c r="G1094" s="1566"/>
      <c r="H1094" s="1566"/>
      <c r="I1094" s="1566"/>
      <c r="J1094" s="1566"/>
      <c r="K1094" s="1566"/>
      <c r="L1094" s="1776"/>
      <c r="M1094" s="1776"/>
      <c r="N1094" s="301"/>
      <c r="O1094" s="177" t="str">
        <f t="shared" si="19"/>
        <v/>
      </c>
      <c r="P1094" s="99"/>
      <c r="Q1094" s="389"/>
      <c r="R1094" s="33"/>
      <c r="S1094" s="33"/>
      <c r="T1094" s="33"/>
      <c r="U1094" s="33"/>
      <c r="V1094" s="33"/>
      <c r="W1094" s="33"/>
      <c r="X1094" s="33"/>
      <c r="Y1094" s="33"/>
    </row>
    <row r="1095" spans="1:244" ht="24" customHeight="1">
      <c r="A1095" s="216"/>
      <c r="B1095" s="1774"/>
      <c r="C1095" s="1775"/>
      <c r="D1095" s="865"/>
      <c r="E1095" s="1565"/>
      <c r="F1095" s="1566"/>
      <c r="G1095" s="1566"/>
      <c r="H1095" s="1566"/>
      <c r="I1095" s="1566"/>
      <c r="J1095" s="1566"/>
      <c r="K1095" s="1566"/>
      <c r="L1095" s="1776"/>
      <c r="M1095" s="1776"/>
      <c r="N1095" s="301"/>
      <c r="O1095" s="177" t="str">
        <f t="shared" si="19"/>
        <v/>
      </c>
      <c r="P1095" s="99"/>
      <c r="Q1095" s="389"/>
      <c r="R1095" s="33"/>
      <c r="S1095" s="33"/>
      <c r="T1095" s="33"/>
      <c r="U1095" s="33"/>
      <c r="V1095" s="33"/>
      <c r="W1095" s="33"/>
      <c r="X1095" s="33"/>
      <c r="Y1095" s="33"/>
    </row>
    <row r="1096" spans="1:244" ht="24" customHeight="1">
      <c r="A1096" s="216"/>
      <c r="B1096" s="1774"/>
      <c r="C1096" s="1775"/>
      <c r="D1096" s="865"/>
      <c r="E1096" s="1565"/>
      <c r="F1096" s="1566"/>
      <c r="G1096" s="1566"/>
      <c r="H1096" s="1566"/>
      <c r="I1096" s="1566"/>
      <c r="J1096" s="1566"/>
      <c r="K1096" s="1566"/>
      <c r="L1096" s="1776"/>
      <c r="M1096" s="1776"/>
      <c r="N1096" s="301"/>
      <c r="O1096" s="177" t="str">
        <f t="shared" si="19"/>
        <v/>
      </c>
      <c r="P1096" s="99"/>
      <c r="Q1096" s="389"/>
      <c r="R1096" s="33"/>
      <c r="S1096" s="33"/>
      <c r="T1096" s="33"/>
      <c r="U1096" s="33"/>
      <c r="V1096" s="33"/>
      <c r="W1096" s="33"/>
      <c r="X1096" s="33"/>
      <c r="Y1096" s="33"/>
    </row>
    <row r="1097" spans="1:244" ht="24" customHeight="1">
      <c r="A1097" s="216"/>
      <c r="B1097" s="1774"/>
      <c r="C1097" s="1775"/>
      <c r="D1097" s="865"/>
      <c r="E1097" s="1565"/>
      <c r="F1097" s="1566"/>
      <c r="G1097" s="1566"/>
      <c r="H1097" s="1566"/>
      <c r="I1097" s="1566"/>
      <c r="J1097" s="1566"/>
      <c r="K1097" s="1566"/>
      <c r="L1097" s="1776"/>
      <c r="M1097" s="1776"/>
      <c r="N1097" s="301"/>
      <c r="O1097" s="177" t="str">
        <f t="shared" si="19"/>
        <v/>
      </c>
      <c r="P1097" s="99"/>
      <c r="Q1097" s="389"/>
      <c r="R1097" s="33"/>
      <c r="S1097" s="33"/>
      <c r="T1097" s="33"/>
      <c r="U1097" s="33"/>
      <c r="V1097" s="33"/>
      <c r="W1097" s="33"/>
      <c r="X1097" s="33"/>
      <c r="Y1097" s="33"/>
    </row>
    <row r="1098" spans="1:244" ht="24" customHeight="1">
      <c r="A1098" s="216"/>
      <c r="B1098" s="1774"/>
      <c r="C1098" s="1775"/>
      <c r="D1098" s="865"/>
      <c r="E1098" s="1565"/>
      <c r="F1098" s="1566"/>
      <c r="G1098" s="1566"/>
      <c r="H1098" s="1566"/>
      <c r="I1098" s="1566"/>
      <c r="J1098" s="1566"/>
      <c r="K1098" s="1566"/>
      <c r="L1098" s="1776"/>
      <c r="M1098" s="1776"/>
      <c r="N1098" s="301"/>
      <c r="O1098" s="177" t="str">
        <f t="shared" si="19"/>
        <v/>
      </c>
      <c r="P1098" s="99"/>
      <c r="Q1098" s="389"/>
      <c r="R1098" s="33"/>
      <c r="S1098" s="33"/>
      <c r="T1098" s="33"/>
      <c r="U1098" s="33"/>
      <c r="V1098" s="33"/>
      <c r="W1098" s="33"/>
      <c r="X1098" s="33"/>
      <c r="Y1098" s="33"/>
    </row>
    <row r="1099" spans="1:244" ht="24" customHeight="1">
      <c r="A1099" s="216"/>
      <c r="B1099" s="1774"/>
      <c r="C1099" s="1775"/>
      <c r="D1099" s="865"/>
      <c r="E1099" s="1565"/>
      <c r="F1099" s="1566"/>
      <c r="G1099" s="1566"/>
      <c r="H1099" s="1566"/>
      <c r="I1099" s="1566"/>
      <c r="J1099" s="1566"/>
      <c r="K1099" s="1566"/>
      <c r="L1099" s="1776"/>
      <c r="M1099" s="1776"/>
      <c r="N1099" s="301"/>
      <c r="O1099" s="177" t="str">
        <f t="shared" si="19"/>
        <v/>
      </c>
      <c r="P1099" s="99"/>
      <c r="Q1099" s="389"/>
      <c r="R1099" s="33"/>
      <c r="S1099" s="33"/>
      <c r="T1099" s="33"/>
      <c r="U1099" s="33"/>
      <c r="V1099" s="33"/>
      <c r="W1099" s="33"/>
      <c r="X1099" s="33"/>
      <c r="Y1099" s="33"/>
    </row>
    <row r="1100" spans="1:244" ht="24" customHeight="1">
      <c r="A1100" s="216"/>
      <c r="B1100" s="1774"/>
      <c r="C1100" s="1775"/>
      <c r="D1100" s="865"/>
      <c r="E1100" s="1565"/>
      <c r="F1100" s="1566"/>
      <c r="G1100" s="1566"/>
      <c r="H1100" s="1566"/>
      <c r="I1100" s="1566"/>
      <c r="J1100" s="1566"/>
      <c r="K1100" s="1566"/>
      <c r="L1100" s="1776"/>
      <c r="M1100" s="1776"/>
      <c r="N1100" s="301"/>
      <c r="O1100" s="177" t="str">
        <f t="shared" si="19"/>
        <v/>
      </c>
      <c r="P1100" s="99"/>
      <c r="Q1100" s="389"/>
      <c r="R1100" s="33"/>
      <c r="S1100" s="33"/>
      <c r="T1100" s="33"/>
      <c r="U1100" s="33"/>
      <c r="V1100" s="33"/>
      <c r="W1100" s="33"/>
      <c r="X1100" s="33"/>
      <c r="Y1100" s="33"/>
    </row>
    <row r="1101" spans="1:244" ht="24" customHeight="1">
      <c r="A1101" s="216"/>
      <c r="B1101" s="1774"/>
      <c r="C1101" s="1775"/>
      <c r="D1101" s="865"/>
      <c r="E1101" s="1565"/>
      <c r="F1101" s="1566"/>
      <c r="G1101" s="1566"/>
      <c r="H1101" s="1566"/>
      <c r="I1101" s="1566"/>
      <c r="J1101" s="1566"/>
      <c r="K1101" s="1566"/>
      <c r="L1101" s="1776"/>
      <c r="M1101" s="1776"/>
      <c r="N1101" s="301"/>
      <c r="O1101" s="177" t="str">
        <f t="shared" si="19"/>
        <v/>
      </c>
      <c r="P1101" s="99"/>
      <c r="Q1101" s="389"/>
      <c r="R1101" s="33"/>
      <c r="S1101" s="33"/>
      <c r="T1101" s="33"/>
      <c r="U1101" s="33"/>
      <c r="V1101" s="33"/>
      <c r="W1101" s="33"/>
      <c r="X1101" s="33"/>
      <c r="Y1101" s="33"/>
      <c r="II1101" s="41"/>
      <c r="IJ1101" s="41"/>
    </row>
    <row r="1102" spans="1:244" ht="24" customHeight="1">
      <c r="A1102" s="216"/>
      <c r="B1102" s="1774"/>
      <c r="C1102" s="1775"/>
      <c r="D1102" s="865"/>
      <c r="E1102" s="1565"/>
      <c r="F1102" s="1566"/>
      <c r="G1102" s="1566"/>
      <c r="H1102" s="1566"/>
      <c r="I1102" s="1566"/>
      <c r="J1102" s="1566"/>
      <c r="K1102" s="1566"/>
      <c r="L1102" s="1776"/>
      <c r="M1102" s="1776"/>
      <c r="N1102" s="301"/>
      <c r="O1102" s="177" t="str">
        <f t="shared" si="19"/>
        <v/>
      </c>
      <c r="P1102" s="99"/>
      <c r="Q1102" s="389"/>
      <c r="R1102" s="33"/>
      <c r="S1102" s="33"/>
      <c r="T1102" s="33"/>
      <c r="U1102" s="33"/>
      <c r="V1102" s="33"/>
      <c r="W1102" s="33"/>
      <c r="X1102" s="33"/>
      <c r="Y1102" s="33"/>
    </row>
    <row r="1103" spans="1:244" ht="24" customHeight="1">
      <c r="A1103" s="216"/>
      <c r="B1103" s="1774"/>
      <c r="C1103" s="1775"/>
      <c r="D1103" s="865"/>
      <c r="E1103" s="1565"/>
      <c r="F1103" s="1566"/>
      <c r="G1103" s="1566"/>
      <c r="H1103" s="1566"/>
      <c r="I1103" s="1566"/>
      <c r="J1103" s="1566"/>
      <c r="K1103" s="1566"/>
      <c r="L1103" s="1776"/>
      <c r="M1103" s="1776"/>
      <c r="N1103" s="301"/>
      <c r="O1103" s="177" t="str">
        <f t="shared" si="19"/>
        <v/>
      </c>
      <c r="P1103" s="99"/>
      <c r="Q1103" s="389"/>
      <c r="R1103" s="33"/>
      <c r="S1103" s="33"/>
      <c r="T1103" s="33"/>
      <c r="U1103" s="33"/>
      <c r="V1103" s="33"/>
      <c r="W1103" s="33"/>
      <c r="X1103" s="33"/>
      <c r="Y1103" s="33"/>
    </row>
    <row r="1104" spans="1:244" ht="24" customHeight="1">
      <c r="A1104" s="216"/>
      <c r="B1104" s="1774"/>
      <c r="C1104" s="1775"/>
      <c r="D1104" s="865"/>
      <c r="E1104" s="1565"/>
      <c r="F1104" s="1566"/>
      <c r="G1104" s="1566"/>
      <c r="H1104" s="1566"/>
      <c r="I1104" s="1566"/>
      <c r="J1104" s="1566"/>
      <c r="K1104" s="1566"/>
      <c r="L1104" s="1776"/>
      <c r="M1104" s="1776"/>
      <c r="N1104" s="301"/>
      <c r="O1104" s="177" t="str">
        <f t="shared" si="19"/>
        <v/>
      </c>
      <c r="P1104" s="99"/>
      <c r="Q1104" s="389"/>
      <c r="R1104" s="33"/>
      <c r="S1104" s="33"/>
      <c r="T1104" s="33"/>
      <c r="U1104" s="33"/>
      <c r="V1104" s="33"/>
      <c r="W1104" s="33"/>
      <c r="X1104" s="33"/>
      <c r="Y1104" s="33"/>
      <c r="II1104" s="41"/>
      <c r="IJ1104" s="41"/>
    </row>
    <row r="1105" spans="1:25" ht="24" customHeight="1">
      <c r="A1105" s="216"/>
      <c r="B1105" s="1774"/>
      <c r="C1105" s="1775"/>
      <c r="D1105" s="865"/>
      <c r="E1105" s="1565"/>
      <c r="F1105" s="1566"/>
      <c r="G1105" s="1566"/>
      <c r="H1105" s="1566"/>
      <c r="I1105" s="1566"/>
      <c r="J1105" s="1566"/>
      <c r="K1105" s="1566"/>
      <c r="L1105" s="1776"/>
      <c r="M1105" s="1776"/>
      <c r="N1105" s="301"/>
      <c r="O1105" s="177" t="str">
        <f t="shared" si="19"/>
        <v/>
      </c>
      <c r="P1105" s="99"/>
      <c r="Q1105" s="389"/>
      <c r="R1105" s="33"/>
      <c r="S1105" s="33"/>
      <c r="T1105" s="33"/>
      <c r="U1105" s="33"/>
      <c r="V1105" s="33"/>
      <c r="W1105" s="33"/>
      <c r="X1105" s="33"/>
      <c r="Y1105" s="33"/>
    </row>
    <row r="1106" spans="1:25" ht="24" customHeight="1">
      <c r="A1106" s="216"/>
      <c r="B1106" s="1774"/>
      <c r="C1106" s="1775"/>
      <c r="D1106" s="865"/>
      <c r="E1106" s="1565"/>
      <c r="F1106" s="1566"/>
      <c r="G1106" s="1566"/>
      <c r="H1106" s="1566"/>
      <c r="I1106" s="1566"/>
      <c r="J1106" s="1566"/>
      <c r="K1106" s="1566"/>
      <c r="L1106" s="1776"/>
      <c r="M1106" s="1776"/>
      <c r="N1106" s="301"/>
      <c r="O1106" s="177" t="str">
        <f t="shared" si="19"/>
        <v/>
      </c>
      <c r="P1106" s="99"/>
      <c r="Q1106" s="389"/>
      <c r="R1106" s="33"/>
      <c r="S1106" s="33"/>
      <c r="T1106" s="33"/>
      <c r="U1106" s="33"/>
      <c r="V1106" s="33"/>
      <c r="W1106" s="33"/>
      <c r="X1106" s="33"/>
      <c r="Y1106" s="33"/>
    </row>
    <row r="1107" spans="1:25" ht="24" customHeight="1">
      <c r="A1107" s="216"/>
      <c r="B1107" s="1774"/>
      <c r="C1107" s="1775"/>
      <c r="D1107" s="865"/>
      <c r="E1107" s="1565"/>
      <c r="F1107" s="1566"/>
      <c r="G1107" s="1566"/>
      <c r="H1107" s="1566"/>
      <c r="I1107" s="1566"/>
      <c r="J1107" s="1566"/>
      <c r="K1107" s="1566"/>
      <c r="L1107" s="1776"/>
      <c r="M1107" s="1776"/>
      <c r="N1107" s="301"/>
      <c r="O1107" s="177" t="str">
        <f t="shared" si="19"/>
        <v/>
      </c>
      <c r="P1107" s="99"/>
      <c r="Q1107" s="389"/>
      <c r="R1107" s="33"/>
      <c r="S1107" s="33"/>
      <c r="T1107" s="33"/>
      <c r="U1107" s="33"/>
      <c r="V1107" s="33"/>
      <c r="W1107" s="33"/>
      <c r="X1107" s="33"/>
      <c r="Y1107" s="33"/>
    </row>
    <row r="1108" spans="1:25" ht="24" customHeight="1">
      <c r="A1108" s="216"/>
      <c r="B1108" s="1774"/>
      <c r="C1108" s="1775"/>
      <c r="D1108" s="865"/>
      <c r="E1108" s="1565"/>
      <c r="F1108" s="1566"/>
      <c r="G1108" s="1566"/>
      <c r="H1108" s="1566"/>
      <c r="I1108" s="1566"/>
      <c r="J1108" s="1566"/>
      <c r="K1108" s="1566"/>
      <c r="L1108" s="1776"/>
      <c r="M1108" s="1776"/>
      <c r="N1108" s="301"/>
      <c r="O1108" s="177" t="str">
        <f t="shared" si="19"/>
        <v/>
      </c>
      <c r="P1108" s="99"/>
      <c r="Q1108" s="389"/>
      <c r="R1108" s="33"/>
      <c r="S1108" s="33"/>
      <c r="T1108" s="33"/>
      <c r="U1108" s="33"/>
      <c r="V1108" s="33"/>
      <c r="W1108" s="33"/>
      <c r="X1108" s="33"/>
      <c r="Y1108" s="33"/>
    </row>
    <row r="1109" spans="1:25" ht="24" customHeight="1">
      <c r="A1109" s="216"/>
      <c r="B1109" s="1774"/>
      <c r="C1109" s="1775"/>
      <c r="D1109" s="865"/>
      <c r="E1109" s="1565"/>
      <c r="F1109" s="1566"/>
      <c r="G1109" s="1566"/>
      <c r="H1109" s="1566"/>
      <c r="I1109" s="1566"/>
      <c r="J1109" s="1566"/>
      <c r="K1109" s="1566"/>
      <c r="L1109" s="1776"/>
      <c r="M1109" s="1776"/>
      <c r="N1109" s="301"/>
      <c r="O1109" s="177" t="str">
        <f t="shared" si="19"/>
        <v/>
      </c>
      <c r="P1109" s="99"/>
      <c r="Q1109" s="389"/>
      <c r="R1109" s="33"/>
      <c r="S1109" s="33"/>
      <c r="T1109" s="33"/>
      <c r="U1109" s="33"/>
      <c r="V1109" s="33"/>
      <c r="W1109" s="33"/>
      <c r="X1109" s="33"/>
      <c r="Y1109" s="33"/>
    </row>
    <row r="1110" spans="1:25" ht="24" customHeight="1">
      <c r="A1110" s="216"/>
      <c r="B1110" s="1774"/>
      <c r="C1110" s="1775"/>
      <c r="D1110" s="865"/>
      <c r="E1110" s="1565"/>
      <c r="F1110" s="1566"/>
      <c r="G1110" s="1566"/>
      <c r="H1110" s="1566"/>
      <c r="I1110" s="1566"/>
      <c r="J1110" s="1566"/>
      <c r="K1110" s="1566"/>
      <c r="L1110" s="1776"/>
      <c r="M1110" s="1776"/>
      <c r="N1110" s="301"/>
      <c r="O1110" s="177" t="str">
        <f t="shared" si="19"/>
        <v/>
      </c>
      <c r="P1110" s="99"/>
      <c r="Q1110" s="389"/>
      <c r="R1110" s="33"/>
      <c r="S1110" s="33"/>
      <c r="T1110" s="33"/>
      <c r="U1110" s="33"/>
      <c r="V1110" s="33"/>
      <c r="W1110" s="33"/>
      <c r="X1110" s="33"/>
      <c r="Y1110" s="33"/>
    </row>
    <row r="1111" spans="1:25" ht="24" customHeight="1">
      <c r="A1111" s="216"/>
      <c r="B1111" s="1774"/>
      <c r="C1111" s="1775"/>
      <c r="D1111" s="865"/>
      <c r="E1111" s="1565"/>
      <c r="F1111" s="1566"/>
      <c r="G1111" s="1566"/>
      <c r="H1111" s="1566"/>
      <c r="I1111" s="1566"/>
      <c r="J1111" s="1566"/>
      <c r="K1111" s="1566"/>
      <c r="L1111" s="1776"/>
      <c r="M1111" s="1776"/>
      <c r="N1111" s="301"/>
      <c r="O1111" s="177" t="str">
        <f t="shared" si="19"/>
        <v/>
      </c>
      <c r="P1111" s="99"/>
      <c r="Q1111" s="389"/>
      <c r="R1111" s="33"/>
      <c r="S1111" s="33"/>
      <c r="T1111" s="33"/>
      <c r="U1111" s="33"/>
      <c r="V1111" s="33"/>
      <c r="W1111" s="33"/>
      <c r="X1111" s="33"/>
      <c r="Y1111" s="33"/>
    </row>
    <row r="1112" spans="1:25" ht="24" customHeight="1">
      <c r="A1112" s="216"/>
      <c r="B1112" s="1774"/>
      <c r="C1112" s="1775"/>
      <c r="D1112" s="865"/>
      <c r="E1112" s="1565"/>
      <c r="F1112" s="1566"/>
      <c r="G1112" s="1566"/>
      <c r="H1112" s="1566"/>
      <c r="I1112" s="1566"/>
      <c r="J1112" s="1566"/>
      <c r="K1112" s="1566"/>
      <c r="L1112" s="1776"/>
      <c r="M1112" s="1776"/>
      <c r="N1112" s="301"/>
      <c r="O1112" s="177" t="str">
        <f t="shared" si="19"/>
        <v/>
      </c>
      <c r="P1112" s="99"/>
      <c r="Q1112" s="389"/>
      <c r="R1112" s="33"/>
      <c r="S1112" s="33"/>
      <c r="T1112" s="33"/>
      <c r="U1112" s="33"/>
      <c r="V1112" s="33"/>
      <c r="W1112" s="33"/>
      <c r="X1112" s="33"/>
      <c r="Y1112" s="33"/>
    </row>
    <row r="1113" spans="1:25" ht="24" customHeight="1">
      <c r="A1113" s="216"/>
      <c r="B1113" s="1774"/>
      <c r="C1113" s="1775"/>
      <c r="D1113" s="865"/>
      <c r="E1113" s="1565"/>
      <c r="F1113" s="1566"/>
      <c r="G1113" s="1566"/>
      <c r="H1113" s="1566"/>
      <c r="I1113" s="1566"/>
      <c r="J1113" s="1566"/>
      <c r="K1113" s="1566"/>
      <c r="L1113" s="1776"/>
      <c r="M1113" s="1776"/>
      <c r="N1113" s="301"/>
      <c r="O1113" s="177" t="str">
        <f t="shared" si="19"/>
        <v/>
      </c>
      <c r="P1113" s="99"/>
      <c r="Q1113" s="389"/>
      <c r="R1113" s="33"/>
      <c r="S1113" s="33"/>
      <c r="T1113" s="33"/>
      <c r="U1113" s="33"/>
      <c r="V1113" s="33"/>
      <c r="W1113" s="33"/>
      <c r="X1113" s="33"/>
      <c r="Y1113" s="33"/>
    </row>
    <row r="1114" spans="1:25" ht="24" customHeight="1">
      <c r="A1114" s="216"/>
      <c r="B1114" s="1774"/>
      <c r="C1114" s="1775"/>
      <c r="D1114" s="865"/>
      <c r="E1114" s="1565"/>
      <c r="F1114" s="1566"/>
      <c r="G1114" s="1566"/>
      <c r="H1114" s="1566"/>
      <c r="I1114" s="1566"/>
      <c r="J1114" s="1566"/>
      <c r="K1114" s="1566"/>
      <c r="L1114" s="1776"/>
      <c r="M1114" s="1776"/>
      <c r="N1114" s="301"/>
      <c r="O1114" s="177" t="str">
        <f t="shared" si="19"/>
        <v/>
      </c>
      <c r="P1114" s="99"/>
      <c r="Q1114" s="389"/>
      <c r="R1114" s="33"/>
      <c r="S1114" s="33"/>
      <c r="T1114" s="33"/>
      <c r="U1114" s="33"/>
      <c r="V1114" s="33"/>
      <c r="W1114" s="33"/>
      <c r="X1114" s="33"/>
      <c r="Y1114" s="33"/>
    </row>
    <row r="1115" spans="1:25" ht="24" customHeight="1">
      <c r="A1115" s="216"/>
      <c r="B1115" s="1774"/>
      <c r="C1115" s="1775"/>
      <c r="D1115" s="865"/>
      <c r="E1115" s="1565"/>
      <c r="F1115" s="1566"/>
      <c r="G1115" s="1566"/>
      <c r="H1115" s="1566"/>
      <c r="I1115" s="1566"/>
      <c r="J1115" s="1566"/>
      <c r="K1115" s="1566"/>
      <c r="L1115" s="1776"/>
      <c r="M1115" s="1776"/>
      <c r="N1115" s="301"/>
      <c r="O1115" s="177" t="str">
        <f t="shared" si="19"/>
        <v/>
      </c>
      <c r="P1115" s="99"/>
      <c r="Q1115" s="389"/>
      <c r="R1115" s="33"/>
      <c r="S1115" s="33"/>
      <c r="T1115" s="33"/>
      <c r="U1115" s="33"/>
      <c r="V1115" s="33"/>
      <c r="W1115" s="33"/>
      <c r="X1115" s="33"/>
      <c r="Y1115" s="33"/>
    </row>
    <row r="1116" spans="1:25" ht="24" customHeight="1">
      <c r="A1116" s="216"/>
      <c r="B1116" s="1774"/>
      <c r="C1116" s="1775"/>
      <c r="D1116" s="865"/>
      <c r="E1116" s="1565"/>
      <c r="F1116" s="1566"/>
      <c r="G1116" s="1566"/>
      <c r="H1116" s="1566"/>
      <c r="I1116" s="1566"/>
      <c r="J1116" s="1566"/>
      <c r="K1116" s="1566"/>
      <c r="L1116" s="1776"/>
      <c r="M1116" s="1776"/>
      <c r="N1116" s="301"/>
      <c r="O1116" s="177" t="str">
        <f t="shared" si="19"/>
        <v/>
      </c>
      <c r="P1116" s="99"/>
      <c r="Q1116" s="389"/>
      <c r="R1116" s="33"/>
      <c r="S1116" s="33"/>
      <c r="T1116" s="33"/>
      <c r="U1116" s="33"/>
      <c r="V1116" s="33"/>
      <c r="W1116" s="33"/>
      <c r="X1116" s="33"/>
      <c r="Y1116" s="33"/>
    </row>
    <row r="1117" spans="1:25" ht="24" customHeight="1">
      <c r="A1117" s="216"/>
      <c r="B1117" s="1774"/>
      <c r="C1117" s="1775"/>
      <c r="D1117" s="827"/>
      <c r="E1117" s="1565"/>
      <c r="F1117" s="1566"/>
      <c r="G1117" s="1566"/>
      <c r="H1117" s="1566"/>
      <c r="I1117" s="1566"/>
      <c r="J1117" s="1566"/>
      <c r="K1117" s="1566"/>
      <c r="L1117" s="1776"/>
      <c r="M1117" s="1776"/>
      <c r="N1117" s="301"/>
      <c r="O1117" s="177" t="str">
        <f t="shared" si="19"/>
        <v/>
      </c>
      <c r="P1117" s="99"/>
      <c r="Q1117" s="389"/>
      <c r="R1117" s="33"/>
      <c r="S1117" s="33"/>
      <c r="T1117" s="33"/>
      <c r="U1117" s="33"/>
      <c r="V1117" s="33"/>
      <c r="W1117" s="33"/>
      <c r="X1117" s="33"/>
      <c r="Y1117" s="33"/>
    </row>
    <row r="1118" spans="1:25" s="42" customFormat="1" ht="6" customHeight="1">
      <c r="A1118" s="363"/>
      <c r="B1118" s="59"/>
      <c r="C1118" s="92"/>
      <c r="D1118" s="867"/>
      <c r="E1118" s="867"/>
      <c r="F1118" s="868"/>
      <c r="G1118" s="868"/>
      <c r="H1118" s="868"/>
      <c r="I1118" s="868"/>
      <c r="J1118" s="868"/>
      <c r="K1118" s="868"/>
      <c r="L1118" s="85"/>
      <c r="M1118" s="92"/>
      <c r="N1118" s="94"/>
      <c r="O1118" s="23"/>
      <c r="P1118" s="258"/>
      <c r="Q1118" s="390"/>
      <c r="R1118" s="34"/>
      <c r="S1118" s="34"/>
      <c r="T1118" s="34"/>
      <c r="U1118" s="34"/>
      <c r="V1118" s="34"/>
      <c r="W1118" s="34"/>
      <c r="X1118" s="34"/>
      <c r="Y1118" s="34"/>
    </row>
    <row r="1119" spans="1:25" s="38" customFormat="1" ht="21.75" customHeight="1">
      <c r="A1119" s="370"/>
      <c r="B1119" s="560" t="s">
        <v>56</v>
      </c>
      <c r="C1119" s="561"/>
      <c r="D1119" s="869"/>
      <c r="E1119" s="869"/>
      <c r="F1119" s="869"/>
      <c r="G1119" s="869"/>
      <c r="H1119" s="869"/>
      <c r="I1119" s="869"/>
      <c r="J1119" s="869"/>
      <c r="K1119" s="869"/>
      <c r="L1119" s="561"/>
      <c r="M1119" s="561"/>
      <c r="N1119" s="561"/>
      <c r="O1119" s="561"/>
      <c r="P1119" s="406"/>
      <c r="Q1119" s="391"/>
      <c r="R1119" s="37"/>
      <c r="S1119" s="37"/>
      <c r="T1119" s="37"/>
      <c r="U1119" s="37"/>
      <c r="V1119" s="37"/>
      <c r="W1119" s="37"/>
      <c r="X1119" s="37"/>
      <c r="Y1119" s="37"/>
    </row>
    <row r="1120" spans="1:25" ht="12.75" customHeight="1">
      <c r="A1120" s="363"/>
      <c r="B1120" s="564" t="str">
        <f>B1066</f>
        <v>FAPESP,  SETEMBRO DE 2015</v>
      </c>
      <c r="C1120" s="429"/>
      <c r="D1120" s="845"/>
      <c r="E1120" s="845"/>
      <c r="F1120" s="845"/>
      <c r="G1120" s="845"/>
      <c r="H1120" s="845"/>
      <c r="I1120" s="845"/>
      <c r="J1120" s="845"/>
      <c r="K1120" s="845"/>
      <c r="L1120" s="429"/>
      <c r="M1120" s="429"/>
      <c r="N1120" s="429"/>
      <c r="O1120" s="1723">
        <v>4</v>
      </c>
      <c r="P1120" s="1723"/>
      <c r="Q1120" s="373"/>
      <c r="R1120" s="33"/>
      <c r="S1120" s="33"/>
      <c r="T1120" s="33"/>
      <c r="U1120" s="33"/>
      <c r="V1120" s="33"/>
      <c r="W1120" s="33"/>
      <c r="X1120" s="33"/>
      <c r="Y1120" s="33"/>
    </row>
    <row r="1121" spans="1:25" ht="12.75" hidden="1" customHeight="1">
      <c r="A1121" s="363"/>
      <c r="B1121" s="126"/>
      <c r="C1121" s="104"/>
      <c r="D1121" s="890"/>
      <c r="E1121" s="890"/>
      <c r="F1121" s="890"/>
      <c r="G1121" s="890"/>
      <c r="H1121" s="890"/>
      <c r="I1121" s="890"/>
      <c r="J1121" s="890"/>
      <c r="K1121" s="890"/>
      <c r="L1121" s="104"/>
      <c r="M1121" s="104"/>
      <c r="N1121" s="104"/>
      <c r="O1121" s="104"/>
      <c r="P1121" s="104"/>
      <c r="Q1121" s="341"/>
      <c r="R1121" s="33"/>
      <c r="S1121" s="33"/>
      <c r="T1121" s="33"/>
      <c r="U1121" s="33"/>
      <c r="V1121" s="33"/>
      <c r="W1121" s="33"/>
      <c r="X1121" s="33"/>
      <c r="Y1121" s="33"/>
    </row>
    <row r="1122" spans="1:25" ht="12.75" hidden="1" customHeight="1">
      <c r="A1122" s="363"/>
      <c r="B1122" s="126"/>
      <c r="C1122" s="104"/>
      <c r="D1122" s="890"/>
      <c r="E1122" s="890"/>
      <c r="F1122" s="890"/>
      <c r="G1122" s="890"/>
      <c r="H1122" s="890"/>
      <c r="I1122" s="890"/>
      <c r="J1122" s="890"/>
      <c r="K1122" s="890"/>
      <c r="L1122" s="104"/>
      <c r="M1122" s="104"/>
      <c r="N1122" s="104"/>
      <c r="O1122" s="104"/>
      <c r="P1122" s="104"/>
      <c r="Q1122" s="341"/>
      <c r="R1122" s="33"/>
      <c r="S1122" s="33"/>
      <c r="T1122" s="33"/>
      <c r="U1122" s="33"/>
      <c r="V1122" s="33"/>
      <c r="W1122" s="33"/>
      <c r="X1122" s="33"/>
      <c r="Y1122" s="33"/>
    </row>
    <row r="1123" spans="1:25" ht="12.75" hidden="1" customHeight="1">
      <c r="A1123" s="363"/>
      <c r="B1123" s="126"/>
      <c r="C1123" s="104"/>
      <c r="D1123" s="104"/>
      <c r="E1123" s="104"/>
      <c r="F1123" s="104"/>
      <c r="G1123" s="104"/>
      <c r="H1123" s="104"/>
      <c r="I1123" s="104"/>
      <c r="J1123" s="104"/>
      <c r="K1123" s="104"/>
      <c r="L1123" s="104"/>
      <c r="M1123" s="104"/>
      <c r="N1123" s="104"/>
      <c r="O1123" s="104"/>
      <c r="P1123" s="104"/>
      <c r="Q1123" s="341"/>
      <c r="R1123" s="33"/>
      <c r="S1123" s="33"/>
      <c r="T1123" s="33"/>
      <c r="U1123" s="33"/>
      <c r="V1123" s="33"/>
      <c r="W1123" s="33"/>
      <c r="X1123" s="33"/>
      <c r="Y1123" s="33"/>
    </row>
    <row r="1124" spans="1:25" ht="12.75" hidden="1" customHeight="1">
      <c r="A1124" s="363"/>
      <c r="B1124" s="126"/>
      <c r="C1124" s="104"/>
      <c r="D1124" s="104"/>
      <c r="E1124" s="104"/>
      <c r="F1124" s="104"/>
      <c r="G1124" s="104"/>
      <c r="H1124" s="104"/>
      <c r="I1124" s="104"/>
      <c r="J1124" s="104"/>
      <c r="K1124" s="104"/>
      <c r="L1124" s="104"/>
      <c r="M1124" s="104"/>
      <c r="N1124" s="104"/>
      <c r="O1124" s="104"/>
      <c r="P1124" s="104"/>
      <c r="Q1124" s="341"/>
      <c r="R1124" s="33"/>
      <c r="S1124" s="33"/>
      <c r="T1124" s="33"/>
      <c r="U1124" s="33"/>
      <c r="V1124" s="33"/>
      <c r="W1124" s="33"/>
      <c r="X1124" s="33"/>
      <c r="Y1124" s="33"/>
    </row>
    <row r="1125" spans="1:25" ht="12.75" hidden="1" customHeight="1">
      <c r="A1125" s="363"/>
      <c r="B1125" s="126"/>
      <c r="C1125" s="104"/>
      <c r="D1125" s="104"/>
      <c r="E1125" s="104"/>
      <c r="F1125" s="104"/>
      <c r="G1125" s="104"/>
      <c r="H1125" s="104"/>
      <c r="I1125" s="104"/>
      <c r="J1125" s="104"/>
      <c r="K1125" s="104"/>
      <c r="L1125" s="104"/>
      <c r="M1125" s="104"/>
      <c r="N1125" s="104"/>
      <c r="O1125" s="104"/>
      <c r="P1125" s="104"/>
      <c r="Q1125" s="341"/>
      <c r="R1125" s="33"/>
      <c r="S1125" s="33"/>
      <c r="T1125" s="33"/>
      <c r="U1125" s="33"/>
      <c r="V1125" s="33"/>
      <c r="W1125" s="33"/>
      <c r="X1125" s="33"/>
      <c r="Y1125" s="33"/>
    </row>
    <row r="1126" spans="1:25" ht="12.75" hidden="1" customHeight="1">
      <c r="A1126" s="363"/>
      <c r="B1126" s="126"/>
      <c r="C1126" s="104"/>
      <c r="D1126" s="104"/>
      <c r="E1126" s="104"/>
      <c r="F1126" s="104"/>
      <c r="G1126" s="104"/>
      <c r="H1126" s="104"/>
      <c r="I1126" s="104"/>
      <c r="J1126" s="104"/>
      <c r="K1126" s="104"/>
      <c r="L1126" s="104"/>
      <c r="M1126" s="104"/>
      <c r="N1126" s="104"/>
      <c r="O1126" s="104"/>
      <c r="P1126" s="104"/>
      <c r="Q1126" s="341"/>
      <c r="R1126" s="33"/>
      <c r="S1126" s="33"/>
      <c r="T1126" s="33"/>
      <c r="U1126" s="33"/>
      <c r="V1126" s="33"/>
      <c r="W1126" s="33"/>
      <c r="X1126" s="33"/>
      <c r="Y1126" s="33"/>
    </row>
    <row r="1127" spans="1:25" ht="12.75" hidden="1" customHeight="1">
      <c r="A1127" s="363"/>
      <c r="B1127" s="126"/>
      <c r="C1127" s="104"/>
      <c r="D1127" s="104"/>
      <c r="E1127" s="104"/>
      <c r="F1127" s="104"/>
      <c r="G1127" s="104"/>
      <c r="H1127" s="104"/>
      <c r="I1127" s="104"/>
      <c r="J1127" s="104"/>
      <c r="K1127" s="104"/>
      <c r="L1127" s="104"/>
      <c r="M1127" s="104"/>
      <c r="N1127" s="104"/>
      <c r="O1127" s="104"/>
      <c r="P1127" s="104"/>
      <c r="Q1127" s="341"/>
      <c r="R1127" s="33"/>
      <c r="S1127" s="33"/>
      <c r="T1127" s="33"/>
      <c r="U1127" s="33"/>
      <c r="V1127" s="33"/>
      <c r="W1127" s="33"/>
      <c r="X1127" s="33"/>
      <c r="Y1127" s="33"/>
    </row>
    <row r="1128" spans="1:25" ht="12.75" hidden="1" customHeight="1">
      <c r="A1128" s="363"/>
      <c r="B1128" s="126"/>
      <c r="C1128" s="104"/>
      <c r="D1128" s="104"/>
      <c r="E1128" s="104"/>
      <c r="F1128" s="104"/>
      <c r="G1128" s="104"/>
      <c r="H1128" s="104"/>
      <c r="I1128" s="104"/>
      <c r="J1128" s="104"/>
      <c r="K1128" s="104"/>
      <c r="L1128" s="104"/>
      <c r="M1128" s="104"/>
      <c r="N1128" s="104"/>
      <c r="O1128" s="104"/>
      <c r="P1128" s="104"/>
      <c r="Q1128" s="341"/>
      <c r="R1128" s="33"/>
      <c r="S1128" s="33"/>
      <c r="T1128" s="33"/>
      <c r="U1128" s="33"/>
      <c r="V1128" s="33"/>
      <c r="W1128" s="33"/>
      <c r="X1128" s="33"/>
      <c r="Y1128" s="33"/>
    </row>
    <row r="1129" spans="1:25" ht="12.75" hidden="1" customHeight="1">
      <c r="A1129" s="363"/>
      <c r="B1129" s="126"/>
      <c r="C1129" s="104"/>
      <c r="D1129" s="104"/>
      <c r="E1129" s="104"/>
      <c r="F1129" s="104"/>
      <c r="G1129" s="104"/>
      <c r="H1129" s="104"/>
      <c r="I1129" s="104"/>
      <c r="J1129" s="104"/>
      <c r="K1129" s="104"/>
      <c r="L1129" s="104"/>
      <c r="M1129" s="104"/>
      <c r="N1129" s="104"/>
      <c r="O1129" s="104"/>
      <c r="P1129" s="104"/>
      <c r="Q1129" s="341"/>
      <c r="R1129" s="33"/>
      <c r="S1129" s="33"/>
      <c r="T1129" s="33"/>
      <c r="U1129" s="33"/>
      <c r="V1129" s="33"/>
      <c r="W1129" s="33"/>
      <c r="X1129" s="33"/>
      <c r="Y1129" s="33"/>
    </row>
    <row r="1130" spans="1:25" ht="12.75" hidden="1" customHeight="1">
      <c r="A1130" s="363"/>
      <c r="B1130" s="126"/>
      <c r="C1130" s="104"/>
      <c r="D1130" s="890"/>
      <c r="E1130" s="890"/>
      <c r="F1130" s="890"/>
      <c r="G1130" s="890"/>
      <c r="H1130" s="890"/>
      <c r="I1130" s="890"/>
      <c r="J1130" s="890"/>
      <c r="K1130" s="890"/>
      <c r="L1130" s="104"/>
      <c r="M1130" s="104"/>
      <c r="N1130" s="104"/>
      <c r="O1130" s="104"/>
      <c r="P1130" s="104"/>
      <c r="Q1130" s="341"/>
      <c r="R1130" s="33"/>
      <c r="S1130" s="33"/>
      <c r="T1130" s="33"/>
      <c r="U1130" s="33"/>
      <c r="V1130" s="33"/>
      <c r="W1130" s="33"/>
      <c r="X1130" s="33"/>
      <c r="Y1130" s="33"/>
    </row>
    <row r="1131" spans="1:25" ht="12.75" hidden="1" customHeight="1">
      <c r="A1131" s="363"/>
      <c r="B1131" s="126"/>
      <c r="C1131" s="104"/>
      <c r="D1131" s="890"/>
      <c r="E1131" s="890"/>
      <c r="F1131" s="890"/>
      <c r="G1131" s="890"/>
      <c r="H1131" s="890"/>
      <c r="I1131" s="890"/>
      <c r="J1131" s="890"/>
      <c r="K1131" s="890"/>
      <c r="L1131" s="104"/>
      <c r="M1131" s="104"/>
      <c r="N1131" s="104"/>
      <c r="O1131" s="104"/>
      <c r="P1131" s="104"/>
      <c r="Q1131" s="341"/>
      <c r="R1131" s="33"/>
      <c r="S1131" s="33"/>
      <c r="T1131" s="33"/>
      <c r="U1131" s="33"/>
      <c r="V1131" s="33"/>
      <c r="W1131" s="33"/>
      <c r="X1131" s="33"/>
      <c r="Y1131" s="33"/>
    </row>
    <row r="1132" spans="1:25" ht="12.75" hidden="1" customHeight="1">
      <c r="A1132" s="363"/>
      <c r="B1132" s="126"/>
      <c r="C1132" s="104"/>
      <c r="D1132" s="890"/>
      <c r="E1132" s="890"/>
      <c r="F1132" s="890"/>
      <c r="G1132" s="890"/>
      <c r="H1132" s="890"/>
      <c r="I1132" s="890"/>
      <c r="J1132" s="890"/>
      <c r="K1132" s="890"/>
      <c r="L1132" s="104"/>
      <c r="M1132" s="104"/>
      <c r="N1132" s="104"/>
      <c r="O1132" s="104"/>
      <c r="P1132" s="104"/>
      <c r="Q1132" s="341"/>
      <c r="R1132" s="33"/>
      <c r="S1132" s="33"/>
      <c r="T1132" s="33"/>
      <c r="U1132" s="33"/>
      <c r="V1132" s="33"/>
      <c r="W1132" s="33"/>
      <c r="X1132" s="33"/>
      <c r="Y1132" s="33"/>
    </row>
    <row r="1133" spans="1:25" ht="12.75" hidden="1" customHeight="1">
      <c r="A1133" s="363"/>
      <c r="B1133" s="126"/>
      <c r="C1133" s="104"/>
      <c r="D1133" s="890"/>
      <c r="E1133" s="890"/>
      <c r="F1133" s="890"/>
      <c r="G1133" s="890"/>
      <c r="H1133" s="890"/>
      <c r="I1133" s="890"/>
      <c r="J1133" s="890"/>
      <c r="K1133" s="890"/>
      <c r="L1133" s="104"/>
      <c r="M1133" s="104"/>
      <c r="N1133" s="104"/>
      <c r="O1133" s="104"/>
      <c r="P1133" s="104"/>
      <c r="Q1133" s="341"/>
      <c r="R1133" s="33"/>
      <c r="S1133" s="33"/>
      <c r="T1133" s="33"/>
      <c r="U1133" s="33"/>
      <c r="V1133" s="33"/>
      <c r="W1133" s="33"/>
      <c r="X1133" s="33"/>
      <c r="Y1133" s="33"/>
    </row>
    <row r="1134" spans="1:25" ht="12.75" hidden="1" customHeight="1">
      <c r="A1134" s="363"/>
      <c r="B1134" s="126"/>
      <c r="C1134" s="104"/>
      <c r="D1134" s="890"/>
      <c r="E1134" s="890"/>
      <c r="F1134" s="890"/>
      <c r="G1134" s="890"/>
      <c r="H1134" s="890"/>
      <c r="I1134" s="890"/>
      <c r="J1134" s="890"/>
      <c r="K1134" s="890"/>
      <c r="L1134" s="104"/>
      <c r="M1134" s="104"/>
      <c r="N1134" s="104"/>
      <c r="O1134" s="104"/>
      <c r="P1134" s="104"/>
      <c r="Q1134" s="341"/>
      <c r="R1134" s="33"/>
      <c r="S1134" s="33"/>
      <c r="T1134" s="33"/>
      <c r="U1134" s="33"/>
      <c r="V1134" s="33"/>
      <c r="W1134" s="33"/>
      <c r="X1134" s="33"/>
      <c r="Y1134" s="33"/>
    </row>
    <row r="1135" spans="1:25" ht="12.75" hidden="1" customHeight="1">
      <c r="A1135" s="363"/>
      <c r="B1135" s="126"/>
      <c r="C1135" s="104"/>
      <c r="D1135" s="890"/>
      <c r="E1135" s="890"/>
      <c r="F1135" s="890"/>
      <c r="G1135" s="890"/>
      <c r="H1135" s="890"/>
      <c r="I1135" s="890"/>
      <c r="J1135" s="890"/>
      <c r="K1135" s="890"/>
      <c r="L1135" s="104"/>
      <c r="M1135" s="104"/>
      <c r="N1135" s="104"/>
      <c r="O1135" s="104"/>
      <c r="P1135" s="104"/>
      <c r="Q1135" s="341"/>
      <c r="R1135" s="33"/>
      <c r="S1135" s="33"/>
      <c r="T1135" s="33"/>
      <c r="U1135" s="33"/>
      <c r="V1135" s="33"/>
      <c r="W1135" s="33"/>
      <c r="X1135" s="33"/>
      <c r="Y1135" s="33"/>
    </row>
    <row r="1136" spans="1:25" ht="12.75" hidden="1" customHeight="1">
      <c r="A1136" s="363"/>
      <c r="B1136" s="126"/>
      <c r="C1136" s="104"/>
      <c r="D1136" s="890"/>
      <c r="E1136" s="890"/>
      <c r="F1136" s="890"/>
      <c r="G1136" s="890"/>
      <c r="H1136" s="890"/>
      <c r="I1136" s="890"/>
      <c r="J1136" s="890"/>
      <c r="K1136" s="890"/>
      <c r="L1136" s="104"/>
      <c r="M1136" s="104"/>
      <c r="N1136" s="104"/>
      <c r="O1136" s="104"/>
      <c r="P1136" s="104"/>
      <c r="Q1136" s="341"/>
      <c r="R1136" s="33"/>
      <c r="S1136" s="33"/>
      <c r="T1136" s="33"/>
      <c r="U1136" s="33"/>
      <c r="V1136" s="33"/>
      <c r="W1136" s="33"/>
      <c r="X1136" s="33"/>
      <c r="Y1136" s="33"/>
    </row>
    <row r="1137" spans="1:25" ht="12.75" hidden="1" customHeight="1">
      <c r="A1137" s="363"/>
      <c r="B1137" s="126"/>
      <c r="C1137" s="104"/>
      <c r="D1137" s="890"/>
      <c r="E1137" s="890"/>
      <c r="F1137" s="890"/>
      <c r="G1137" s="890"/>
      <c r="H1137" s="890"/>
      <c r="I1137" s="890"/>
      <c r="J1137" s="890"/>
      <c r="K1137" s="890"/>
      <c r="L1137" s="104"/>
      <c r="M1137" s="104"/>
      <c r="N1137" s="104"/>
      <c r="O1137" s="104"/>
      <c r="P1137" s="104"/>
      <c r="Q1137" s="341"/>
      <c r="R1137" s="33"/>
      <c r="S1137" s="33"/>
      <c r="T1137" s="33"/>
      <c r="U1137" s="33"/>
      <c r="V1137" s="33"/>
      <c r="W1137" s="33"/>
      <c r="X1137" s="33"/>
      <c r="Y1137" s="33"/>
    </row>
    <row r="1138" spans="1:25" ht="12.75" hidden="1" customHeight="1">
      <c r="A1138" s="363"/>
      <c r="B1138" s="126"/>
      <c r="C1138" s="104"/>
      <c r="D1138" s="890"/>
      <c r="E1138" s="890"/>
      <c r="F1138" s="890"/>
      <c r="G1138" s="890"/>
      <c r="H1138" s="890"/>
      <c r="I1138" s="890"/>
      <c r="J1138" s="890"/>
      <c r="K1138" s="890"/>
      <c r="L1138" s="104"/>
      <c r="M1138" s="104"/>
      <c r="N1138" s="104"/>
      <c r="O1138" s="104"/>
      <c r="P1138" s="104"/>
      <c r="Q1138" s="341"/>
      <c r="R1138" s="33"/>
      <c r="S1138" s="33"/>
      <c r="T1138" s="33"/>
      <c r="U1138" s="33"/>
      <c r="V1138" s="33"/>
      <c r="W1138" s="33"/>
      <c r="X1138" s="33"/>
      <c r="Y1138" s="33"/>
    </row>
    <row r="1139" spans="1:25" ht="12.75" hidden="1" customHeight="1">
      <c r="A1139" s="363"/>
      <c r="B1139" s="126"/>
      <c r="C1139" s="104"/>
      <c r="D1139" s="890"/>
      <c r="E1139" s="890"/>
      <c r="F1139" s="890"/>
      <c r="G1139" s="890"/>
      <c r="H1139" s="890"/>
      <c r="I1139" s="890"/>
      <c r="J1139" s="890"/>
      <c r="K1139" s="890"/>
      <c r="L1139" s="104"/>
      <c r="M1139" s="104"/>
      <c r="N1139" s="104"/>
      <c r="O1139" s="104"/>
      <c r="P1139" s="104"/>
      <c r="Q1139" s="341"/>
      <c r="R1139" s="33"/>
      <c r="S1139" s="33"/>
      <c r="T1139" s="33"/>
      <c r="U1139" s="33"/>
      <c r="V1139" s="33"/>
      <c r="W1139" s="33"/>
      <c r="X1139" s="33"/>
      <c r="Y1139" s="33"/>
    </row>
    <row r="1140" spans="1:25" ht="12.75" hidden="1" customHeight="1">
      <c r="A1140" s="363"/>
      <c r="B1140" s="126"/>
      <c r="C1140" s="104"/>
      <c r="D1140" s="890"/>
      <c r="E1140" s="890"/>
      <c r="F1140" s="890"/>
      <c r="G1140" s="890"/>
      <c r="H1140" s="890"/>
      <c r="I1140" s="890"/>
      <c r="J1140" s="890"/>
      <c r="K1140" s="890"/>
      <c r="L1140" s="104"/>
      <c r="M1140" s="104"/>
      <c r="N1140" s="104"/>
      <c r="O1140" s="104"/>
      <c r="P1140" s="104"/>
      <c r="Q1140" s="341"/>
      <c r="R1140" s="33"/>
      <c r="S1140" s="33"/>
      <c r="T1140" s="33"/>
      <c r="U1140" s="33"/>
      <c r="V1140" s="33"/>
      <c r="W1140" s="33"/>
      <c r="X1140" s="33"/>
      <c r="Y1140" s="33"/>
    </row>
    <row r="1141" spans="1:25" ht="12.75" hidden="1" customHeight="1">
      <c r="A1141" s="363"/>
      <c r="B1141" s="126"/>
      <c r="C1141" s="104"/>
      <c r="D1141" s="890"/>
      <c r="E1141" s="890"/>
      <c r="F1141" s="890"/>
      <c r="G1141" s="890"/>
      <c r="H1141" s="890"/>
      <c r="I1141" s="890"/>
      <c r="J1141" s="890"/>
      <c r="K1141" s="890"/>
      <c r="L1141" s="104"/>
      <c r="M1141" s="104"/>
      <c r="N1141" s="104"/>
      <c r="O1141" s="104"/>
      <c r="P1141" s="104"/>
      <c r="Q1141" s="341"/>
      <c r="R1141" s="33"/>
      <c r="S1141" s="33"/>
      <c r="T1141" s="33"/>
      <c r="U1141" s="33"/>
      <c r="V1141" s="33"/>
      <c r="W1141" s="33"/>
      <c r="X1141" s="33"/>
      <c r="Y1141" s="33"/>
    </row>
    <row r="1142" spans="1:25" ht="12.75" hidden="1" customHeight="1">
      <c r="A1142" s="363"/>
      <c r="B1142" s="126"/>
      <c r="C1142" s="104"/>
      <c r="D1142" s="890"/>
      <c r="E1142" s="890"/>
      <c r="F1142" s="890"/>
      <c r="G1142" s="890"/>
      <c r="H1142" s="890"/>
      <c r="I1142" s="890"/>
      <c r="J1142" s="890"/>
      <c r="K1142" s="890"/>
      <c r="L1142" s="104"/>
      <c r="M1142" s="104"/>
      <c r="N1142" s="104"/>
      <c r="O1142" s="104"/>
      <c r="P1142" s="104"/>
      <c r="Q1142" s="341"/>
      <c r="R1142" s="33"/>
      <c r="S1142" s="33"/>
      <c r="T1142" s="33"/>
      <c r="U1142" s="33"/>
      <c r="V1142" s="33"/>
      <c r="W1142" s="33"/>
      <c r="X1142" s="33"/>
      <c r="Y1142" s="33"/>
    </row>
    <row r="1143" spans="1:25" ht="12.75" hidden="1" customHeight="1">
      <c r="A1143" s="363"/>
      <c r="B1143" s="126"/>
      <c r="C1143" s="104"/>
      <c r="D1143" s="890"/>
      <c r="E1143" s="890"/>
      <c r="F1143" s="890"/>
      <c r="G1143" s="890"/>
      <c r="H1143" s="890"/>
      <c r="I1143" s="890"/>
      <c r="J1143" s="890"/>
      <c r="K1143" s="890"/>
      <c r="L1143" s="104"/>
      <c r="M1143" s="104"/>
      <c r="N1143" s="104"/>
      <c r="O1143" s="104"/>
      <c r="P1143" s="104"/>
      <c r="Q1143" s="341"/>
      <c r="R1143" s="33"/>
      <c r="S1143" s="33"/>
      <c r="T1143" s="33"/>
      <c r="U1143" s="33"/>
      <c r="V1143" s="33"/>
      <c r="W1143" s="33"/>
      <c r="X1143" s="33"/>
      <c r="Y1143" s="33"/>
    </row>
    <row r="1144" spans="1:25" ht="12.75" hidden="1" customHeight="1">
      <c r="A1144" s="363"/>
      <c r="B1144" s="126"/>
      <c r="C1144" s="104"/>
      <c r="D1144" s="890"/>
      <c r="E1144" s="890"/>
      <c r="F1144" s="890"/>
      <c r="G1144" s="890"/>
      <c r="H1144" s="890"/>
      <c r="I1144" s="890"/>
      <c r="J1144" s="890"/>
      <c r="K1144" s="890"/>
      <c r="L1144" s="104"/>
      <c r="M1144" s="104"/>
      <c r="N1144" s="104"/>
      <c r="O1144" s="104"/>
      <c r="P1144" s="104"/>
      <c r="Q1144" s="341"/>
      <c r="R1144" s="33"/>
      <c r="S1144" s="33"/>
      <c r="T1144" s="33"/>
      <c r="U1144" s="33"/>
      <c r="V1144" s="33"/>
      <c r="W1144" s="33"/>
      <c r="X1144" s="33"/>
      <c r="Y1144" s="33"/>
    </row>
    <row r="1145" spans="1:25" ht="12.75" hidden="1" customHeight="1">
      <c r="A1145" s="363"/>
      <c r="B1145" s="126"/>
      <c r="C1145" s="104"/>
      <c r="D1145" s="890"/>
      <c r="E1145" s="890"/>
      <c r="F1145" s="890"/>
      <c r="G1145" s="890"/>
      <c r="H1145" s="890"/>
      <c r="I1145" s="890"/>
      <c r="J1145" s="890"/>
      <c r="K1145" s="890"/>
      <c r="L1145" s="104"/>
      <c r="M1145" s="104"/>
      <c r="N1145" s="104"/>
      <c r="O1145" s="104"/>
      <c r="P1145" s="104"/>
      <c r="Q1145" s="341"/>
      <c r="R1145" s="33"/>
      <c r="S1145" s="33"/>
      <c r="T1145" s="33"/>
      <c r="U1145" s="33"/>
      <c r="V1145" s="33"/>
      <c r="W1145" s="33"/>
      <c r="X1145" s="33"/>
      <c r="Y1145" s="33"/>
    </row>
    <row r="1146" spans="1:25" ht="12.75" hidden="1" customHeight="1">
      <c r="A1146" s="363"/>
      <c r="B1146" s="126"/>
      <c r="C1146" s="104"/>
      <c r="D1146" s="890"/>
      <c r="E1146" s="890"/>
      <c r="F1146" s="890"/>
      <c r="G1146" s="890"/>
      <c r="H1146" s="890"/>
      <c r="I1146" s="890"/>
      <c r="J1146" s="890"/>
      <c r="K1146" s="890"/>
      <c r="L1146" s="104"/>
      <c r="M1146" s="104"/>
      <c r="N1146" s="104"/>
      <c r="O1146" s="104"/>
      <c r="P1146" s="104"/>
      <c r="Q1146" s="341"/>
      <c r="R1146" s="33"/>
      <c r="S1146" s="33"/>
      <c r="T1146" s="33"/>
      <c r="U1146" s="33"/>
      <c r="V1146" s="33"/>
      <c r="W1146" s="33"/>
      <c r="X1146" s="33"/>
      <c r="Y1146" s="33"/>
    </row>
    <row r="1147" spans="1:25" ht="12.75" hidden="1" customHeight="1">
      <c r="A1147" s="363"/>
      <c r="B1147" s="126"/>
      <c r="C1147" s="104"/>
      <c r="D1147" s="890"/>
      <c r="E1147" s="890"/>
      <c r="F1147" s="890"/>
      <c r="G1147" s="890"/>
      <c r="H1147" s="890"/>
      <c r="I1147" s="890"/>
      <c r="J1147" s="890"/>
      <c r="K1147" s="890"/>
      <c r="L1147" s="104"/>
      <c r="M1147" s="104"/>
      <c r="N1147" s="104"/>
      <c r="O1147" s="104"/>
      <c r="P1147" s="104"/>
      <c r="Q1147" s="341"/>
      <c r="R1147" s="33"/>
      <c r="S1147" s="33"/>
      <c r="T1147" s="33"/>
      <c r="U1147" s="33"/>
      <c r="V1147" s="33"/>
      <c r="W1147" s="33"/>
      <c r="X1147" s="33"/>
      <c r="Y1147" s="33"/>
    </row>
    <row r="1148" spans="1:25" ht="12.75" hidden="1" customHeight="1">
      <c r="A1148" s="363"/>
      <c r="B1148" s="126"/>
      <c r="C1148" s="104"/>
      <c r="D1148" s="890"/>
      <c r="E1148" s="890"/>
      <c r="F1148" s="890"/>
      <c r="G1148" s="890"/>
      <c r="H1148" s="890"/>
      <c r="I1148" s="890"/>
      <c r="J1148" s="890"/>
      <c r="K1148" s="890"/>
      <c r="L1148" s="104"/>
      <c r="M1148" s="104"/>
      <c r="N1148" s="104"/>
      <c r="O1148" s="104"/>
      <c r="P1148" s="104"/>
      <c r="Q1148" s="341"/>
      <c r="R1148" s="33"/>
      <c r="S1148" s="33"/>
      <c r="T1148" s="33"/>
      <c r="U1148" s="33"/>
      <c r="V1148" s="33"/>
      <c r="W1148" s="33"/>
      <c r="X1148" s="33"/>
      <c r="Y1148" s="33"/>
    </row>
    <row r="1149" spans="1:25" ht="12.75" hidden="1" customHeight="1">
      <c r="A1149" s="363"/>
      <c r="B1149" s="126"/>
      <c r="C1149" s="104"/>
      <c r="D1149" s="890"/>
      <c r="E1149" s="890"/>
      <c r="F1149" s="890"/>
      <c r="G1149" s="890"/>
      <c r="H1149" s="890"/>
      <c r="I1149" s="890"/>
      <c r="J1149" s="890"/>
      <c r="K1149" s="890"/>
      <c r="L1149" s="104"/>
      <c r="M1149" s="104"/>
      <c r="N1149" s="104"/>
      <c r="O1149" s="104"/>
      <c r="P1149" s="104"/>
      <c r="Q1149" s="341"/>
      <c r="R1149" s="33"/>
      <c r="S1149" s="33"/>
      <c r="T1149" s="33"/>
      <c r="U1149" s="33"/>
      <c r="V1149" s="33"/>
      <c r="W1149" s="33"/>
      <c r="X1149" s="33"/>
      <c r="Y1149" s="33"/>
    </row>
    <row r="1150" spans="1:25" ht="12.75" hidden="1" customHeight="1">
      <c r="A1150" s="363"/>
      <c r="B1150" s="126"/>
      <c r="C1150" s="104"/>
      <c r="D1150" s="890"/>
      <c r="E1150" s="890"/>
      <c r="F1150" s="890"/>
      <c r="G1150" s="890"/>
      <c r="H1150" s="890"/>
      <c r="I1150" s="890"/>
      <c r="J1150" s="890"/>
      <c r="K1150" s="890"/>
      <c r="L1150" s="104"/>
      <c r="M1150" s="104"/>
      <c r="N1150" s="104"/>
      <c r="O1150" s="104"/>
      <c r="P1150" s="104"/>
      <c r="Q1150" s="341"/>
      <c r="R1150" s="33"/>
      <c r="S1150" s="33"/>
      <c r="T1150" s="33"/>
      <c r="U1150" s="33"/>
      <c r="V1150" s="33"/>
      <c r="W1150" s="33"/>
      <c r="X1150" s="33"/>
      <c r="Y1150" s="33"/>
    </row>
    <row r="1151" spans="1:25" ht="12.75" hidden="1" customHeight="1">
      <c r="A1151" s="363"/>
      <c r="B1151" s="126"/>
      <c r="C1151" s="104"/>
      <c r="D1151" s="890"/>
      <c r="E1151" s="890"/>
      <c r="F1151" s="890"/>
      <c r="G1151" s="890"/>
      <c r="H1151" s="890"/>
      <c r="I1151" s="890"/>
      <c r="J1151" s="890"/>
      <c r="K1151" s="890"/>
      <c r="L1151" s="104"/>
      <c r="M1151" s="104"/>
      <c r="N1151" s="104"/>
      <c r="O1151" s="104"/>
      <c r="P1151" s="104"/>
      <c r="Q1151" s="341"/>
      <c r="R1151" s="33"/>
      <c r="S1151" s="33"/>
      <c r="T1151" s="33"/>
      <c r="U1151" s="33"/>
      <c r="V1151" s="33"/>
      <c r="W1151" s="33"/>
      <c r="X1151" s="33"/>
      <c r="Y1151" s="33"/>
    </row>
    <row r="1152" spans="1:25" ht="12.75" hidden="1" customHeight="1">
      <c r="A1152" s="363"/>
      <c r="B1152" s="126"/>
      <c r="C1152" s="104"/>
      <c r="D1152" s="890"/>
      <c r="E1152" s="890"/>
      <c r="F1152" s="890"/>
      <c r="G1152" s="890"/>
      <c r="H1152" s="890"/>
      <c r="I1152" s="890"/>
      <c r="J1152" s="890"/>
      <c r="K1152" s="890"/>
      <c r="L1152" s="104"/>
      <c r="M1152" s="104"/>
      <c r="N1152" s="104"/>
      <c r="O1152" s="104"/>
      <c r="P1152" s="104"/>
      <c r="Q1152" s="341"/>
      <c r="R1152" s="33"/>
      <c r="S1152" s="33"/>
      <c r="T1152" s="33"/>
      <c r="U1152" s="33"/>
      <c r="V1152" s="33"/>
      <c r="W1152" s="33"/>
      <c r="X1152" s="33"/>
      <c r="Y1152" s="33"/>
    </row>
    <row r="1153" spans="1:25" ht="12.75" hidden="1" customHeight="1">
      <c r="A1153" s="363"/>
      <c r="B1153" s="126"/>
      <c r="C1153" s="104"/>
      <c r="D1153" s="890"/>
      <c r="E1153" s="890"/>
      <c r="F1153" s="890"/>
      <c r="G1153" s="890"/>
      <c r="H1153" s="890"/>
      <c r="I1153" s="890"/>
      <c r="J1153" s="890"/>
      <c r="K1153" s="890"/>
      <c r="L1153" s="104"/>
      <c r="M1153" s="104"/>
      <c r="N1153" s="104"/>
      <c r="O1153" s="104"/>
      <c r="P1153" s="104"/>
      <c r="Q1153" s="341"/>
      <c r="R1153" s="33"/>
      <c r="S1153" s="33"/>
      <c r="T1153" s="33"/>
      <c r="U1153" s="33"/>
      <c r="V1153" s="33"/>
      <c r="W1153" s="33"/>
      <c r="X1153" s="33"/>
      <c r="Y1153" s="33"/>
    </row>
    <row r="1154" spans="1:25" ht="12.75" hidden="1" customHeight="1">
      <c r="A1154" s="363"/>
      <c r="B1154" s="126"/>
      <c r="C1154" s="104"/>
      <c r="D1154" s="890"/>
      <c r="E1154" s="890"/>
      <c r="F1154" s="890"/>
      <c r="G1154" s="890"/>
      <c r="H1154" s="890"/>
      <c r="I1154" s="890"/>
      <c r="J1154" s="890"/>
      <c r="K1154" s="890"/>
      <c r="L1154" s="104"/>
      <c r="M1154" s="104"/>
      <c r="N1154" s="104"/>
      <c r="O1154" s="104"/>
      <c r="P1154" s="104"/>
      <c r="Q1154" s="341"/>
      <c r="R1154" s="33"/>
      <c r="S1154" s="33"/>
      <c r="T1154" s="33"/>
      <c r="U1154" s="33"/>
      <c r="V1154" s="33"/>
      <c r="W1154" s="33"/>
      <c r="X1154" s="33"/>
      <c r="Y1154" s="33"/>
    </row>
    <row r="1155" spans="1:25" ht="12.75" hidden="1" customHeight="1">
      <c r="A1155" s="363"/>
      <c r="B1155" s="126"/>
      <c r="C1155" s="104"/>
      <c r="D1155" s="890"/>
      <c r="E1155" s="890"/>
      <c r="F1155" s="890"/>
      <c r="G1155" s="890"/>
      <c r="H1155" s="890"/>
      <c r="I1155" s="890"/>
      <c r="J1155" s="890"/>
      <c r="K1155" s="890"/>
      <c r="L1155" s="104"/>
      <c r="M1155" s="104"/>
      <c r="N1155" s="104"/>
      <c r="O1155" s="104"/>
      <c r="P1155" s="104"/>
      <c r="Q1155" s="341"/>
      <c r="R1155" s="33"/>
      <c r="S1155" s="33"/>
      <c r="T1155" s="33"/>
      <c r="U1155" s="33"/>
      <c r="V1155" s="33"/>
      <c r="W1155" s="33"/>
      <c r="X1155" s="33"/>
      <c r="Y1155" s="33"/>
    </row>
    <row r="1156" spans="1:25" ht="12.75" hidden="1" customHeight="1">
      <c r="A1156" s="363"/>
      <c r="B1156" s="126"/>
      <c r="C1156" s="104"/>
      <c r="D1156" s="890"/>
      <c r="E1156" s="890"/>
      <c r="F1156" s="890"/>
      <c r="G1156" s="890"/>
      <c r="H1156" s="890"/>
      <c r="I1156" s="890"/>
      <c r="J1156" s="890"/>
      <c r="K1156" s="890"/>
      <c r="L1156" s="104"/>
      <c r="M1156" s="104"/>
      <c r="N1156" s="104"/>
      <c r="O1156" s="104"/>
      <c r="P1156" s="104"/>
      <c r="Q1156" s="341"/>
      <c r="R1156" s="33"/>
      <c r="S1156" s="33"/>
      <c r="T1156" s="33"/>
      <c r="U1156" s="33"/>
      <c r="V1156" s="33"/>
      <c r="W1156" s="33"/>
      <c r="X1156" s="33"/>
      <c r="Y1156" s="33"/>
    </row>
    <row r="1157" spans="1:25" ht="12.75" hidden="1" customHeight="1">
      <c r="A1157" s="363"/>
      <c r="B1157" s="126"/>
      <c r="C1157" s="104"/>
      <c r="D1157" s="890"/>
      <c r="E1157" s="890"/>
      <c r="F1157" s="890"/>
      <c r="G1157" s="890"/>
      <c r="H1157" s="890"/>
      <c r="I1157" s="890"/>
      <c r="J1157" s="890"/>
      <c r="K1157" s="890"/>
      <c r="L1157" s="104"/>
      <c r="M1157" s="104"/>
      <c r="N1157" s="104"/>
      <c r="O1157" s="104"/>
      <c r="P1157" s="104"/>
      <c r="Q1157" s="341"/>
      <c r="R1157" s="33"/>
      <c r="S1157" s="33"/>
      <c r="T1157" s="33"/>
      <c r="U1157" s="33"/>
      <c r="V1157" s="33"/>
      <c r="W1157" s="33"/>
      <c r="X1157" s="33"/>
      <c r="Y1157" s="33"/>
    </row>
    <row r="1158" spans="1:25" ht="12.75" hidden="1" customHeight="1">
      <c r="A1158" s="363"/>
      <c r="B1158" s="126"/>
      <c r="C1158" s="104"/>
      <c r="D1158" s="890"/>
      <c r="E1158" s="890"/>
      <c r="F1158" s="890"/>
      <c r="G1158" s="890"/>
      <c r="H1158" s="890"/>
      <c r="I1158" s="890"/>
      <c r="J1158" s="890"/>
      <c r="K1158" s="890"/>
      <c r="L1158" s="104"/>
      <c r="M1158" s="104"/>
      <c r="N1158" s="104"/>
      <c r="O1158" s="104"/>
      <c r="P1158" s="104"/>
      <c r="Q1158" s="341"/>
      <c r="R1158" s="33"/>
      <c r="S1158" s="33"/>
      <c r="T1158" s="33"/>
      <c r="U1158" s="33"/>
      <c r="V1158" s="33"/>
      <c r="W1158" s="33"/>
      <c r="X1158" s="33"/>
      <c r="Y1158" s="33"/>
    </row>
    <row r="1159" spans="1:25" ht="12.75" hidden="1" customHeight="1">
      <c r="A1159" s="363"/>
      <c r="B1159" s="126"/>
      <c r="C1159" s="104"/>
      <c r="D1159" s="890"/>
      <c r="E1159" s="890"/>
      <c r="F1159" s="890"/>
      <c r="G1159" s="890"/>
      <c r="H1159" s="890"/>
      <c r="I1159" s="890"/>
      <c r="J1159" s="890"/>
      <c r="K1159" s="890"/>
      <c r="L1159" s="104"/>
      <c r="M1159" s="104"/>
      <c r="N1159" s="104"/>
      <c r="O1159" s="104"/>
      <c r="P1159" s="104"/>
      <c r="Q1159" s="341"/>
      <c r="R1159" s="33"/>
      <c r="S1159" s="33"/>
      <c r="T1159" s="33"/>
      <c r="U1159" s="33"/>
      <c r="V1159" s="33"/>
      <c r="W1159" s="33"/>
      <c r="X1159" s="33"/>
      <c r="Y1159" s="33"/>
    </row>
    <row r="1160" spans="1:25" ht="12.75" hidden="1" customHeight="1">
      <c r="A1160" s="363"/>
      <c r="B1160" s="126"/>
      <c r="C1160" s="104"/>
      <c r="D1160" s="890"/>
      <c r="E1160" s="890"/>
      <c r="F1160" s="890"/>
      <c r="G1160" s="890"/>
      <c r="H1160" s="890"/>
      <c r="I1160" s="890"/>
      <c r="J1160" s="890"/>
      <c r="K1160" s="890"/>
      <c r="L1160" s="104"/>
      <c r="M1160" s="104"/>
      <c r="N1160" s="104"/>
      <c r="O1160" s="104"/>
      <c r="P1160" s="104"/>
      <c r="Q1160" s="341"/>
      <c r="R1160" s="33"/>
      <c r="S1160" s="33"/>
      <c r="T1160" s="33"/>
      <c r="U1160" s="33"/>
      <c r="V1160" s="33"/>
      <c r="W1160" s="33"/>
      <c r="X1160" s="33"/>
      <c r="Y1160" s="33"/>
    </row>
    <row r="1161" spans="1:25" ht="12.75" hidden="1" customHeight="1">
      <c r="A1161" s="363"/>
      <c r="B1161" s="126"/>
      <c r="C1161" s="104"/>
      <c r="D1161" s="890"/>
      <c r="E1161" s="890"/>
      <c r="F1161" s="890"/>
      <c r="G1161" s="890"/>
      <c r="H1161" s="890"/>
      <c r="I1161" s="890"/>
      <c r="J1161" s="890"/>
      <c r="K1161" s="890"/>
      <c r="L1161" s="104"/>
      <c r="M1161" s="104"/>
      <c r="N1161" s="104"/>
      <c r="O1161" s="104"/>
      <c r="P1161" s="104"/>
      <c r="Q1161" s="341"/>
      <c r="R1161" s="33"/>
      <c r="S1161" s="33"/>
      <c r="T1161" s="33"/>
      <c r="U1161" s="33"/>
      <c r="V1161" s="33"/>
      <c r="W1161" s="33"/>
      <c r="X1161" s="33"/>
      <c r="Y1161" s="33"/>
    </row>
    <row r="1162" spans="1:25" ht="12.75" hidden="1" customHeight="1">
      <c r="A1162" s="363"/>
      <c r="B1162" s="126"/>
      <c r="C1162" s="104"/>
      <c r="D1162" s="890"/>
      <c r="E1162" s="890"/>
      <c r="F1162" s="890"/>
      <c r="G1162" s="890"/>
      <c r="H1162" s="890"/>
      <c r="I1162" s="890"/>
      <c r="J1162" s="890"/>
      <c r="K1162" s="890"/>
      <c r="L1162" s="104"/>
      <c r="M1162" s="104"/>
      <c r="N1162" s="104"/>
      <c r="O1162" s="104"/>
      <c r="P1162" s="104"/>
      <c r="Q1162" s="341"/>
      <c r="R1162" s="33"/>
      <c r="S1162" s="33"/>
      <c r="T1162" s="33"/>
      <c r="U1162" s="33"/>
      <c r="V1162" s="33"/>
      <c r="W1162" s="33"/>
      <c r="X1162" s="33"/>
      <c r="Y1162" s="33"/>
    </row>
    <row r="1163" spans="1:25" ht="12.75" hidden="1" customHeight="1">
      <c r="A1163" s="363"/>
      <c r="B1163" s="126"/>
      <c r="C1163" s="104"/>
      <c r="D1163" s="890"/>
      <c r="E1163" s="890"/>
      <c r="F1163" s="890"/>
      <c r="G1163" s="890"/>
      <c r="H1163" s="890"/>
      <c r="I1163" s="890"/>
      <c r="J1163" s="890"/>
      <c r="K1163" s="890"/>
      <c r="L1163" s="104"/>
      <c r="M1163" s="104"/>
      <c r="N1163" s="104"/>
      <c r="O1163" s="104"/>
      <c r="P1163" s="104"/>
      <c r="Q1163" s="341"/>
      <c r="R1163" s="33"/>
      <c r="S1163" s="33"/>
      <c r="T1163" s="33"/>
      <c r="U1163" s="33"/>
      <c r="V1163" s="33"/>
      <c r="W1163" s="33"/>
      <c r="X1163" s="33"/>
      <c r="Y1163" s="33"/>
    </row>
    <row r="1164" spans="1:25" ht="12.75" hidden="1" customHeight="1">
      <c r="A1164" s="363"/>
      <c r="B1164" s="126"/>
      <c r="C1164" s="104"/>
      <c r="D1164" s="890"/>
      <c r="E1164" s="890"/>
      <c r="F1164" s="890"/>
      <c r="G1164" s="890"/>
      <c r="H1164" s="890"/>
      <c r="I1164" s="890"/>
      <c r="J1164" s="890"/>
      <c r="K1164" s="890"/>
      <c r="L1164" s="104"/>
      <c r="M1164" s="104"/>
      <c r="N1164" s="104"/>
      <c r="O1164" s="104"/>
      <c r="P1164" s="104"/>
      <c r="Q1164" s="341"/>
      <c r="R1164" s="33"/>
      <c r="S1164" s="33"/>
      <c r="T1164" s="33"/>
      <c r="U1164" s="33"/>
      <c r="V1164" s="33"/>
      <c r="W1164" s="33"/>
      <c r="X1164" s="33"/>
      <c r="Y1164" s="33"/>
    </row>
    <row r="1165" spans="1:25" ht="12.75" hidden="1" customHeight="1">
      <c r="A1165" s="363"/>
      <c r="B1165" s="126"/>
      <c r="C1165" s="104"/>
      <c r="D1165" s="890"/>
      <c r="E1165" s="890"/>
      <c r="F1165" s="890"/>
      <c r="G1165" s="890"/>
      <c r="H1165" s="890"/>
      <c r="I1165" s="890"/>
      <c r="J1165" s="890"/>
      <c r="K1165" s="890"/>
      <c r="L1165" s="104"/>
      <c r="M1165" s="104"/>
      <c r="N1165" s="104"/>
      <c r="O1165" s="104"/>
      <c r="P1165" s="104"/>
      <c r="Q1165" s="341"/>
      <c r="R1165" s="33"/>
      <c r="S1165" s="33"/>
      <c r="T1165" s="33"/>
      <c r="U1165" s="33"/>
      <c r="V1165" s="33"/>
      <c r="W1165" s="33"/>
      <c r="X1165" s="33"/>
      <c r="Y1165" s="33"/>
    </row>
    <row r="1166" spans="1:25" ht="12.75" hidden="1" customHeight="1">
      <c r="A1166" s="363"/>
      <c r="B1166" s="126"/>
      <c r="C1166" s="104"/>
      <c r="D1166" s="890"/>
      <c r="E1166" s="890"/>
      <c r="F1166" s="890"/>
      <c r="G1166" s="890"/>
      <c r="H1166" s="890"/>
      <c r="I1166" s="890"/>
      <c r="J1166" s="890"/>
      <c r="K1166" s="890"/>
      <c r="L1166" s="104"/>
      <c r="M1166" s="104"/>
      <c r="N1166" s="104"/>
      <c r="O1166" s="104"/>
      <c r="P1166" s="104"/>
      <c r="Q1166" s="341"/>
      <c r="R1166" s="33"/>
      <c r="S1166" s="33"/>
      <c r="T1166" s="33"/>
      <c r="U1166" s="33"/>
      <c r="V1166" s="33"/>
      <c r="W1166" s="33"/>
      <c r="X1166" s="33"/>
      <c r="Y1166" s="33"/>
    </row>
    <row r="1167" spans="1:25" ht="12.75" hidden="1" customHeight="1">
      <c r="A1167" s="363"/>
      <c r="B1167" s="126"/>
      <c r="C1167" s="104"/>
      <c r="D1167" s="890"/>
      <c r="E1167" s="890"/>
      <c r="F1167" s="890"/>
      <c r="G1167" s="890"/>
      <c r="H1167" s="890"/>
      <c r="I1167" s="890"/>
      <c r="J1167" s="890"/>
      <c r="K1167" s="890"/>
      <c r="L1167" s="104"/>
      <c r="M1167" s="104"/>
      <c r="N1167" s="104"/>
      <c r="O1167" s="104"/>
      <c r="P1167" s="104"/>
      <c r="Q1167" s="341"/>
      <c r="R1167" s="33"/>
      <c r="S1167" s="33"/>
      <c r="T1167" s="33"/>
      <c r="U1167" s="33"/>
      <c r="V1167" s="33"/>
      <c r="W1167" s="33"/>
      <c r="X1167" s="33"/>
      <c r="Y1167" s="33"/>
    </row>
    <row r="1168" spans="1:25" ht="12.75" hidden="1" customHeight="1">
      <c r="A1168" s="363"/>
      <c r="B1168" s="126"/>
      <c r="C1168" s="104"/>
      <c r="D1168" s="890"/>
      <c r="E1168" s="890"/>
      <c r="F1168" s="890"/>
      <c r="G1168" s="890"/>
      <c r="H1168" s="890"/>
      <c r="I1168" s="890"/>
      <c r="J1168" s="890"/>
      <c r="K1168" s="890"/>
      <c r="L1168" s="104"/>
      <c r="M1168" s="104"/>
      <c r="N1168" s="104"/>
      <c r="O1168" s="104"/>
      <c r="P1168" s="104"/>
      <c r="Q1168" s="341"/>
      <c r="R1168" s="33"/>
      <c r="S1168" s="33"/>
      <c r="T1168" s="33"/>
      <c r="U1168" s="33"/>
      <c r="V1168" s="33"/>
      <c r="W1168" s="33"/>
      <c r="X1168" s="33"/>
      <c r="Y1168" s="33"/>
    </row>
    <row r="1169" spans="1:25" ht="12.75" hidden="1" customHeight="1">
      <c r="A1169" s="363"/>
      <c r="B1169" s="126"/>
      <c r="C1169" s="104"/>
      <c r="D1169" s="890"/>
      <c r="E1169" s="890"/>
      <c r="F1169" s="890"/>
      <c r="G1169" s="890"/>
      <c r="H1169" s="890"/>
      <c r="I1169" s="890"/>
      <c r="J1169" s="890"/>
      <c r="K1169" s="890"/>
      <c r="L1169" s="104"/>
      <c r="M1169" s="104"/>
      <c r="N1169" s="104"/>
      <c r="O1169" s="104"/>
      <c r="P1169" s="104"/>
      <c r="Q1169" s="341"/>
      <c r="R1169" s="33"/>
      <c r="S1169" s="33"/>
      <c r="T1169" s="33"/>
      <c r="U1169" s="33"/>
      <c r="V1169" s="33"/>
      <c r="W1169" s="33"/>
      <c r="X1169" s="33"/>
      <c r="Y1169" s="33"/>
    </row>
    <row r="1170" spans="1:25" ht="12.75" hidden="1" customHeight="1">
      <c r="A1170" s="363"/>
      <c r="B1170" s="126"/>
      <c r="C1170" s="104"/>
      <c r="D1170" s="890"/>
      <c r="E1170" s="890"/>
      <c r="F1170" s="890"/>
      <c r="G1170" s="890"/>
      <c r="H1170" s="890"/>
      <c r="I1170" s="890"/>
      <c r="J1170" s="890"/>
      <c r="K1170" s="890"/>
      <c r="L1170" s="104"/>
      <c r="M1170" s="104"/>
      <c r="N1170" s="104"/>
      <c r="O1170" s="104"/>
      <c r="P1170" s="104"/>
      <c r="Q1170" s="341"/>
      <c r="R1170" s="33"/>
      <c r="S1170" s="33"/>
      <c r="T1170" s="33"/>
      <c r="U1170" s="33"/>
      <c r="V1170" s="33"/>
      <c r="W1170" s="33"/>
      <c r="X1170" s="33"/>
      <c r="Y1170" s="33"/>
    </row>
    <row r="1171" spans="1:25" ht="12.75" hidden="1" customHeight="1">
      <c r="A1171" s="363"/>
      <c r="B1171" s="126"/>
      <c r="C1171" s="104"/>
      <c r="D1171" s="890"/>
      <c r="E1171" s="890"/>
      <c r="F1171" s="890"/>
      <c r="G1171" s="890"/>
      <c r="H1171" s="890"/>
      <c r="I1171" s="890"/>
      <c r="J1171" s="890"/>
      <c r="K1171" s="890"/>
      <c r="L1171" s="104"/>
      <c r="M1171" s="104"/>
      <c r="N1171" s="104"/>
      <c r="O1171" s="104"/>
      <c r="P1171" s="104"/>
      <c r="Q1171" s="341"/>
      <c r="R1171" s="33"/>
      <c r="S1171" s="33"/>
      <c r="T1171" s="33"/>
      <c r="U1171" s="33"/>
      <c r="V1171" s="33"/>
      <c r="W1171" s="33"/>
      <c r="X1171" s="33"/>
      <c r="Y1171" s="33"/>
    </row>
    <row r="1172" spans="1:25" ht="12.75" hidden="1" customHeight="1">
      <c r="A1172" s="363"/>
      <c r="B1172" s="126"/>
      <c r="C1172" s="104"/>
      <c r="D1172" s="890"/>
      <c r="E1172" s="890"/>
      <c r="F1172" s="890"/>
      <c r="G1172" s="890"/>
      <c r="H1172" s="890"/>
      <c r="I1172" s="890"/>
      <c r="J1172" s="890"/>
      <c r="K1172" s="890"/>
      <c r="L1172" s="104"/>
      <c r="M1172" s="104"/>
      <c r="N1172" s="104"/>
      <c r="O1172" s="104"/>
      <c r="P1172" s="104"/>
      <c r="Q1172" s="341"/>
      <c r="R1172" s="33"/>
      <c r="S1172" s="33"/>
      <c r="T1172" s="33"/>
      <c r="U1172" s="33"/>
      <c r="V1172" s="33"/>
      <c r="W1172" s="33"/>
      <c r="X1172" s="33"/>
      <c r="Y1172" s="33"/>
    </row>
    <row r="1173" spans="1:25" ht="12.75" hidden="1" customHeight="1">
      <c r="A1173" s="363"/>
      <c r="B1173" s="126"/>
      <c r="C1173" s="104"/>
      <c r="D1173" s="890"/>
      <c r="E1173" s="890"/>
      <c r="F1173" s="890"/>
      <c r="G1173" s="890"/>
      <c r="H1173" s="890"/>
      <c r="I1173" s="890"/>
      <c r="J1173" s="890"/>
      <c r="K1173" s="890"/>
      <c r="L1173" s="104"/>
      <c r="M1173" s="104"/>
      <c r="N1173" s="104"/>
      <c r="O1173" s="104"/>
      <c r="P1173" s="104"/>
      <c r="Q1173" s="341"/>
      <c r="R1173" s="33"/>
      <c r="S1173" s="33"/>
      <c r="T1173" s="33"/>
      <c r="U1173" s="33"/>
      <c r="V1173" s="33"/>
      <c r="W1173" s="33"/>
      <c r="X1173" s="33"/>
      <c r="Y1173" s="33"/>
    </row>
    <row r="1174" spans="1:25" ht="12.75" hidden="1" customHeight="1">
      <c r="A1174" s="363"/>
      <c r="B1174" s="126"/>
      <c r="C1174" s="104"/>
      <c r="D1174" s="890"/>
      <c r="E1174" s="890"/>
      <c r="F1174" s="890"/>
      <c r="G1174" s="890"/>
      <c r="H1174" s="890"/>
      <c r="I1174" s="890"/>
      <c r="J1174" s="890"/>
      <c r="K1174" s="890"/>
      <c r="L1174" s="104"/>
      <c r="M1174" s="104"/>
      <c r="N1174" s="104"/>
      <c r="O1174" s="104"/>
      <c r="P1174" s="104"/>
      <c r="Q1174" s="341"/>
      <c r="R1174" s="33"/>
      <c r="S1174" s="33"/>
      <c r="T1174" s="33"/>
      <c r="U1174" s="33"/>
      <c r="V1174" s="33"/>
      <c r="W1174" s="33"/>
      <c r="X1174" s="33"/>
      <c r="Y1174" s="33"/>
    </row>
    <row r="1175" spans="1:25" ht="12.75" hidden="1" customHeight="1">
      <c r="A1175" s="363"/>
      <c r="B1175" s="126"/>
      <c r="C1175" s="104"/>
      <c r="D1175" s="890"/>
      <c r="E1175" s="890"/>
      <c r="F1175" s="890"/>
      <c r="G1175" s="890"/>
      <c r="H1175" s="890"/>
      <c r="I1175" s="890"/>
      <c r="J1175" s="890"/>
      <c r="K1175" s="890"/>
      <c r="L1175" s="104"/>
      <c r="M1175" s="104"/>
      <c r="N1175" s="104"/>
      <c r="O1175" s="104"/>
      <c r="P1175" s="104"/>
      <c r="Q1175" s="341"/>
      <c r="R1175" s="33"/>
      <c r="S1175" s="33"/>
      <c r="T1175" s="33"/>
      <c r="U1175" s="33"/>
      <c r="V1175" s="33"/>
      <c r="W1175" s="33"/>
      <c r="X1175" s="33"/>
      <c r="Y1175" s="33"/>
    </row>
    <row r="1176" spans="1:25" ht="12.75" hidden="1" customHeight="1">
      <c r="A1176" s="363"/>
      <c r="B1176" s="126"/>
      <c r="C1176" s="104"/>
      <c r="D1176" s="890"/>
      <c r="E1176" s="890"/>
      <c r="F1176" s="890"/>
      <c r="G1176" s="890"/>
      <c r="H1176" s="890"/>
      <c r="I1176" s="890"/>
      <c r="J1176" s="890"/>
      <c r="K1176" s="890"/>
      <c r="L1176" s="104"/>
      <c r="M1176" s="104"/>
      <c r="N1176" s="104"/>
      <c r="O1176" s="104"/>
      <c r="P1176" s="104"/>
      <c r="Q1176" s="341"/>
      <c r="R1176" s="33"/>
      <c r="S1176" s="33"/>
      <c r="T1176" s="33"/>
      <c r="U1176" s="33"/>
      <c r="V1176" s="33"/>
      <c r="W1176" s="33"/>
      <c r="X1176" s="33"/>
      <c r="Y1176" s="33"/>
    </row>
    <row r="1177" spans="1:25" ht="12.75" hidden="1" customHeight="1">
      <c r="A1177" s="363"/>
      <c r="B1177" s="126"/>
      <c r="C1177" s="104"/>
      <c r="D1177" s="890"/>
      <c r="E1177" s="890"/>
      <c r="F1177" s="890"/>
      <c r="G1177" s="890"/>
      <c r="H1177" s="890"/>
      <c r="I1177" s="890"/>
      <c r="J1177" s="890"/>
      <c r="K1177" s="890"/>
      <c r="L1177" s="104"/>
      <c r="M1177" s="104"/>
      <c r="N1177" s="104"/>
      <c r="O1177" s="104"/>
      <c r="P1177" s="104"/>
      <c r="Q1177" s="341"/>
      <c r="R1177" s="33"/>
      <c r="S1177" s="33"/>
      <c r="T1177" s="33"/>
      <c r="U1177" s="33"/>
      <c r="V1177" s="33"/>
      <c r="W1177" s="33"/>
      <c r="X1177" s="33"/>
      <c r="Y1177" s="33"/>
    </row>
    <row r="1178" spans="1:25" ht="12.75" hidden="1" customHeight="1">
      <c r="A1178" s="363"/>
      <c r="B1178" s="126"/>
      <c r="C1178" s="104"/>
      <c r="D1178" s="890"/>
      <c r="E1178" s="890"/>
      <c r="F1178" s="890"/>
      <c r="G1178" s="890"/>
      <c r="H1178" s="890"/>
      <c r="I1178" s="890"/>
      <c r="J1178" s="890"/>
      <c r="K1178" s="890"/>
      <c r="L1178" s="104"/>
      <c r="M1178" s="104"/>
      <c r="N1178" s="104"/>
      <c r="O1178" s="104"/>
      <c r="P1178" s="104"/>
      <c r="Q1178" s="341"/>
      <c r="R1178" s="33"/>
      <c r="S1178" s="33"/>
      <c r="T1178" s="33"/>
      <c r="U1178" s="33"/>
      <c r="V1178" s="33"/>
      <c r="W1178" s="33"/>
      <c r="X1178" s="33"/>
      <c r="Y1178" s="33"/>
    </row>
    <row r="1179" spans="1:25" ht="12.75" hidden="1" customHeight="1">
      <c r="A1179" s="363"/>
      <c r="B1179" s="126"/>
      <c r="C1179" s="104"/>
      <c r="D1179" s="890"/>
      <c r="E1179" s="890"/>
      <c r="F1179" s="890"/>
      <c r="G1179" s="890"/>
      <c r="H1179" s="890"/>
      <c r="I1179" s="890"/>
      <c r="J1179" s="890"/>
      <c r="K1179" s="890"/>
      <c r="L1179" s="104"/>
      <c r="M1179" s="104"/>
      <c r="N1179" s="104"/>
      <c r="O1179" s="104"/>
      <c r="P1179" s="104"/>
      <c r="Q1179" s="341"/>
      <c r="R1179" s="33"/>
      <c r="S1179" s="33"/>
      <c r="T1179" s="33"/>
      <c r="U1179" s="33"/>
      <c r="V1179" s="33"/>
      <c r="W1179" s="33"/>
      <c r="X1179" s="33"/>
      <c r="Y1179" s="33"/>
    </row>
    <row r="1180" spans="1:25" ht="12.75" hidden="1" customHeight="1">
      <c r="A1180" s="363"/>
      <c r="B1180" s="126"/>
      <c r="C1180" s="104"/>
      <c r="D1180" s="890"/>
      <c r="E1180" s="890"/>
      <c r="F1180" s="890"/>
      <c r="G1180" s="890"/>
      <c r="H1180" s="890"/>
      <c r="I1180" s="890"/>
      <c r="J1180" s="890"/>
      <c r="K1180" s="890"/>
      <c r="L1180" s="104"/>
      <c r="M1180" s="104"/>
      <c r="N1180" s="104"/>
      <c r="O1180" s="104"/>
      <c r="P1180" s="104"/>
      <c r="Q1180" s="341"/>
      <c r="R1180" s="33"/>
      <c r="S1180" s="33"/>
      <c r="T1180" s="33"/>
      <c r="U1180" s="33"/>
      <c r="V1180" s="33"/>
      <c r="W1180" s="33"/>
      <c r="X1180" s="33"/>
      <c r="Y1180" s="33"/>
    </row>
    <row r="1181" spans="1:25" ht="12.75" hidden="1" customHeight="1">
      <c r="A1181" s="363"/>
      <c r="B1181" s="126"/>
      <c r="C1181" s="104"/>
      <c r="D1181" s="890"/>
      <c r="E1181" s="890"/>
      <c r="F1181" s="890"/>
      <c r="G1181" s="890"/>
      <c r="H1181" s="890"/>
      <c r="I1181" s="890"/>
      <c r="J1181" s="890"/>
      <c r="K1181" s="890"/>
      <c r="L1181" s="104"/>
      <c r="M1181" s="104"/>
      <c r="N1181" s="104"/>
      <c r="O1181" s="104"/>
      <c r="P1181" s="104"/>
      <c r="Q1181" s="341"/>
      <c r="R1181" s="33"/>
      <c r="S1181" s="33"/>
      <c r="T1181" s="33"/>
      <c r="U1181" s="33"/>
      <c r="V1181" s="33"/>
      <c r="W1181" s="33"/>
      <c r="X1181" s="33"/>
      <c r="Y1181" s="33"/>
    </row>
    <row r="1182" spans="1:25" ht="12.75" hidden="1" customHeight="1">
      <c r="A1182" s="363"/>
      <c r="B1182" s="126"/>
      <c r="C1182" s="104"/>
      <c r="D1182" s="104"/>
      <c r="E1182" s="104"/>
      <c r="F1182" s="104"/>
      <c r="G1182" s="104"/>
      <c r="H1182" s="104"/>
      <c r="I1182" s="104"/>
      <c r="J1182" s="104"/>
      <c r="K1182" s="104"/>
      <c r="L1182" s="104"/>
      <c r="M1182" s="104"/>
      <c r="N1182" s="104"/>
      <c r="O1182" s="104"/>
      <c r="P1182" s="104"/>
      <c r="Q1182" s="341"/>
      <c r="R1182" s="33"/>
      <c r="S1182" s="33"/>
      <c r="T1182" s="33"/>
      <c r="U1182" s="33"/>
      <c r="V1182" s="33"/>
      <c r="W1182" s="33"/>
      <c r="X1182" s="33"/>
      <c r="Y1182" s="33"/>
    </row>
    <row r="1183" spans="1:25" ht="12.75" hidden="1" customHeight="1">
      <c r="A1183" s="363"/>
      <c r="B1183" s="126"/>
      <c r="C1183" s="104"/>
      <c r="D1183" s="104"/>
      <c r="E1183" s="104"/>
      <c r="F1183" s="104"/>
      <c r="G1183" s="104"/>
      <c r="H1183" s="104"/>
      <c r="I1183" s="104"/>
      <c r="J1183" s="104"/>
      <c r="K1183" s="104"/>
      <c r="L1183" s="104"/>
      <c r="M1183" s="104"/>
      <c r="N1183" s="104"/>
      <c r="O1183" s="104"/>
      <c r="P1183" s="104"/>
      <c r="Q1183" s="341"/>
      <c r="R1183" s="33"/>
      <c r="S1183" s="33"/>
      <c r="T1183" s="33"/>
      <c r="U1183" s="33"/>
      <c r="V1183" s="33"/>
      <c r="W1183" s="33"/>
      <c r="X1183" s="33"/>
      <c r="Y1183" s="33"/>
    </row>
    <row r="1184" spans="1:25" ht="12.75" hidden="1" customHeight="1">
      <c r="A1184" s="363"/>
      <c r="B1184" s="126"/>
      <c r="C1184" s="104"/>
      <c r="D1184" s="104"/>
      <c r="E1184" s="104"/>
      <c r="F1184" s="104"/>
      <c r="G1184" s="104"/>
      <c r="H1184" s="104"/>
      <c r="I1184" s="104"/>
      <c r="J1184" s="104"/>
      <c r="K1184" s="104"/>
      <c r="L1184" s="104"/>
      <c r="M1184" s="104"/>
      <c r="N1184" s="104"/>
      <c r="O1184" s="104"/>
      <c r="P1184" s="104"/>
      <c r="Q1184" s="341"/>
      <c r="R1184" s="33"/>
      <c r="S1184" s="33"/>
      <c r="T1184" s="33"/>
      <c r="U1184" s="33"/>
      <c r="V1184" s="33"/>
      <c r="W1184" s="33"/>
      <c r="X1184" s="33"/>
      <c r="Y1184" s="33"/>
    </row>
    <row r="1185" spans="1:25" ht="12.75" hidden="1" customHeight="1">
      <c r="A1185" s="363"/>
      <c r="B1185" s="126"/>
      <c r="C1185" s="104"/>
      <c r="D1185" s="104"/>
      <c r="E1185" s="104"/>
      <c r="F1185" s="104"/>
      <c r="G1185" s="104"/>
      <c r="H1185" s="104"/>
      <c r="I1185" s="104"/>
      <c r="J1185" s="104"/>
      <c r="K1185" s="104"/>
      <c r="L1185" s="104"/>
      <c r="M1185" s="104"/>
      <c r="N1185" s="104"/>
      <c r="O1185" s="104"/>
      <c r="P1185" s="104"/>
      <c r="Q1185" s="341"/>
      <c r="R1185" s="33"/>
      <c r="S1185" s="33"/>
      <c r="T1185" s="33"/>
      <c r="U1185" s="33"/>
      <c r="V1185" s="33"/>
      <c r="W1185" s="33"/>
      <c r="X1185" s="33"/>
      <c r="Y1185" s="33"/>
    </row>
    <row r="1186" spans="1:25" ht="12.75" hidden="1" customHeight="1">
      <c r="A1186" s="363"/>
      <c r="B1186" s="126"/>
      <c r="C1186" s="104"/>
      <c r="D1186" s="104"/>
      <c r="E1186" s="104"/>
      <c r="F1186" s="104"/>
      <c r="G1186" s="104"/>
      <c r="H1186" s="104"/>
      <c r="I1186" s="104"/>
      <c r="J1186" s="104"/>
      <c r="K1186" s="104"/>
      <c r="L1186" s="104"/>
      <c r="M1186" s="104"/>
      <c r="N1186" s="104"/>
      <c r="O1186" s="104"/>
      <c r="P1186" s="104"/>
      <c r="Q1186" s="341"/>
      <c r="R1186" s="33"/>
      <c r="S1186" s="33"/>
      <c r="T1186" s="33"/>
      <c r="U1186" s="33"/>
      <c r="V1186" s="33"/>
      <c r="W1186" s="33"/>
      <c r="X1186" s="33"/>
      <c r="Y1186" s="33"/>
    </row>
    <row r="1187" spans="1:25" ht="12.75" hidden="1" customHeight="1">
      <c r="A1187" s="363"/>
      <c r="B1187" s="126"/>
      <c r="C1187" s="104"/>
      <c r="D1187" s="104"/>
      <c r="E1187" s="104"/>
      <c r="F1187" s="104"/>
      <c r="G1187" s="104"/>
      <c r="H1187" s="104"/>
      <c r="I1187" s="104"/>
      <c r="J1187" s="104"/>
      <c r="K1187" s="104"/>
      <c r="L1187" s="104"/>
      <c r="M1187" s="104"/>
      <c r="N1187" s="104"/>
      <c r="O1187" s="104"/>
      <c r="P1187" s="104"/>
      <c r="Q1187" s="341"/>
      <c r="R1187" s="33"/>
      <c r="S1187" s="33"/>
      <c r="T1187" s="33"/>
      <c r="U1187" s="33"/>
      <c r="V1187" s="33"/>
      <c r="W1187" s="33"/>
      <c r="X1187" s="33"/>
      <c r="Y1187" s="33"/>
    </row>
    <row r="1188" spans="1:25" ht="12.75" hidden="1" customHeight="1">
      <c r="A1188" s="363"/>
      <c r="B1188" s="126"/>
      <c r="C1188" s="104"/>
      <c r="D1188" s="104"/>
      <c r="E1188" s="104"/>
      <c r="F1188" s="104"/>
      <c r="G1188" s="104"/>
      <c r="H1188" s="104"/>
      <c r="I1188" s="104"/>
      <c r="J1188" s="104"/>
      <c r="K1188" s="104"/>
      <c r="L1188" s="104"/>
      <c r="M1188" s="104"/>
      <c r="N1188" s="104"/>
      <c r="O1188" s="104"/>
      <c r="P1188" s="104"/>
      <c r="Q1188" s="341"/>
      <c r="R1188" s="33"/>
      <c r="S1188" s="33"/>
      <c r="T1188" s="33"/>
      <c r="U1188" s="33"/>
      <c r="V1188" s="33"/>
      <c r="W1188" s="33"/>
      <c r="X1188" s="33"/>
      <c r="Y1188" s="33"/>
    </row>
    <row r="1189" spans="1:25" ht="12.75" hidden="1" customHeight="1">
      <c r="A1189" s="363"/>
      <c r="B1189" s="126"/>
      <c r="C1189" s="104"/>
      <c r="D1189" s="104"/>
      <c r="E1189" s="104"/>
      <c r="F1189" s="104"/>
      <c r="G1189" s="104"/>
      <c r="H1189" s="104"/>
      <c r="I1189" s="104"/>
      <c r="J1189" s="104"/>
      <c r="K1189" s="104"/>
      <c r="L1189" s="104"/>
      <c r="M1189" s="104"/>
      <c r="N1189" s="104"/>
      <c r="O1189" s="104"/>
      <c r="P1189" s="104"/>
      <c r="Q1189" s="341"/>
      <c r="R1189" s="33"/>
      <c r="S1189" s="33"/>
      <c r="T1189" s="33"/>
      <c r="U1189" s="33"/>
      <c r="V1189" s="33"/>
      <c r="W1189" s="33"/>
      <c r="X1189" s="33"/>
      <c r="Y1189" s="33"/>
    </row>
    <row r="1190" spans="1:25" ht="12.75" hidden="1" customHeight="1">
      <c r="A1190" s="363"/>
      <c r="B1190" s="126"/>
      <c r="C1190" s="104"/>
      <c r="D1190" s="104"/>
      <c r="E1190" s="104"/>
      <c r="F1190" s="104"/>
      <c r="G1190" s="104"/>
      <c r="H1190" s="104"/>
      <c r="I1190" s="104"/>
      <c r="J1190" s="104"/>
      <c r="K1190" s="104"/>
      <c r="L1190" s="104"/>
      <c r="M1190" s="104"/>
      <c r="N1190" s="104"/>
      <c r="O1190" s="104"/>
      <c r="P1190" s="104"/>
      <c r="Q1190" s="341"/>
      <c r="R1190" s="33"/>
      <c r="S1190" s="33"/>
      <c r="T1190" s="33"/>
      <c r="U1190" s="33"/>
      <c r="V1190" s="33"/>
      <c r="W1190" s="33"/>
      <c r="X1190" s="33"/>
      <c r="Y1190" s="33"/>
    </row>
    <row r="1191" spans="1:25" ht="12.75" hidden="1" customHeight="1">
      <c r="A1191" s="363"/>
      <c r="B1191" s="126"/>
      <c r="C1191" s="104"/>
      <c r="D1191" s="104"/>
      <c r="E1191" s="104"/>
      <c r="F1191" s="104"/>
      <c r="G1191" s="104"/>
      <c r="H1191" s="104"/>
      <c r="I1191" s="104"/>
      <c r="J1191" s="104"/>
      <c r="K1191" s="104"/>
      <c r="L1191" s="104"/>
      <c r="M1191" s="104"/>
      <c r="N1191" s="104"/>
      <c r="O1191" s="104"/>
      <c r="P1191" s="104"/>
      <c r="Q1191" s="341"/>
      <c r="R1191" s="33"/>
      <c r="S1191" s="33"/>
      <c r="T1191" s="33"/>
      <c r="U1191" s="33"/>
      <c r="V1191" s="33"/>
      <c r="W1191" s="33"/>
      <c r="X1191" s="33"/>
      <c r="Y1191" s="33"/>
    </row>
    <row r="1192" spans="1:25" ht="12.75" hidden="1" customHeight="1">
      <c r="A1192" s="363"/>
      <c r="B1192" s="126"/>
      <c r="C1192" s="104"/>
      <c r="D1192" s="104"/>
      <c r="E1192" s="104"/>
      <c r="F1192" s="104"/>
      <c r="G1192" s="104"/>
      <c r="H1192" s="104"/>
      <c r="I1192" s="104"/>
      <c r="J1192" s="104"/>
      <c r="K1192" s="104"/>
      <c r="L1192" s="104"/>
      <c r="M1192" s="104"/>
      <c r="N1192" s="104"/>
      <c r="O1192" s="104"/>
      <c r="P1192" s="104"/>
      <c r="Q1192" s="341"/>
      <c r="R1192" s="33"/>
      <c r="S1192" s="33"/>
      <c r="T1192" s="33"/>
      <c r="U1192" s="33"/>
      <c r="V1192" s="33"/>
      <c r="W1192" s="33"/>
      <c r="X1192" s="33"/>
      <c r="Y1192" s="33"/>
    </row>
    <row r="1193" spans="1:25" ht="12.75" hidden="1" customHeight="1">
      <c r="A1193" s="363"/>
      <c r="B1193" s="126"/>
      <c r="C1193" s="104"/>
      <c r="D1193" s="104"/>
      <c r="E1193" s="104"/>
      <c r="F1193" s="104"/>
      <c r="G1193" s="104"/>
      <c r="H1193" s="104"/>
      <c r="I1193" s="104"/>
      <c r="J1193" s="104"/>
      <c r="K1193" s="104"/>
      <c r="L1193" s="104"/>
      <c r="M1193" s="104"/>
      <c r="N1193" s="104"/>
      <c r="O1193" s="104"/>
      <c r="P1193" s="104"/>
      <c r="Q1193" s="341"/>
      <c r="R1193" s="33"/>
      <c r="S1193" s="33"/>
      <c r="T1193" s="33"/>
      <c r="U1193" s="33"/>
      <c r="V1193" s="33"/>
      <c r="W1193" s="33"/>
      <c r="X1193" s="33"/>
      <c r="Y1193" s="33"/>
    </row>
    <row r="1194" spans="1:25" ht="12.75" hidden="1" customHeight="1">
      <c r="A1194" s="363"/>
      <c r="B1194" s="126"/>
      <c r="C1194" s="104"/>
      <c r="D1194" s="104"/>
      <c r="E1194" s="104"/>
      <c r="F1194" s="104"/>
      <c r="G1194" s="104"/>
      <c r="H1194" s="104"/>
      <c r="I1194" s="104"/>
      <c r="J1194" s="104"/>
      <c r="K1194" s="104"/>
      <c r="L1194" s="104"/>
      <c r="M1194" s="104"/>
      <c r="N1194" s="104"/>
      <c r="O1194" s="104"/>
      <c r="P1194" s="104"/>
      <c r="Q1194" s="341"/>
      <c r="R1194" s="33"/>
      <c r="S1194" s="33"/>
      <c r="T1194" s="33"/>
      <c r="U1194" s="33"/>
      <c r="V1194" s="33"/>
      <c r="W1194" s="33"/>
      <c r="X1194" s="33"/>
      <c r="Y1194" s="33"/>
    </row>
    <row r="1195" spans="1:25" ht="12.75" hidden="1" customHeight="1">
      <c r="A1195" s="363"/>
      <c r="B1195" s="126"/>
      <c r="C1195" s="104"/>
      <c r="D1195" s="104"/>
      <c r="E1195" s="104"/>
      <c r="F1195" s="104"/>
      <c r="G1195" s="104"/>
      <c r="H1195" s="104"/>
      <c r="I1195" s="104"/>
      <c r="J1195" s="104"/>
      <c r="K1195" s="104"/>
      <c r="L1195" s="104"/>
      <c r="M1195" s="104"/>
      <c r="N1195" s="104"/>
      <c r="O1195" s="104"/>
      <c r="P1195" s="104"/>
      <c r="Q1195" s="341"/>
      <c r="R1195" s="33"/>
      <c r="S1195" s="33"/>
      <c r="T1195" s="33"/>
      <c r="U1195" s="33"/>
      <c r="V1195" s="33"/>
      <c r="W1195" s="33"/>
      <c r="X1195" s="33"/>
      <c r="Y1195" s="33"/>
    </row>
    <row r="1196" spans="1:25" ht="12.75" hidden="1" customHeight="1">
      <c r="A1196" s="363"/>
      <c r="B1196" s="126"/>
      <c r="C1196" s="104"/>
      <c r="D1196" s="104"/>
      <c r="E1196" s="104"/>
      <c r="F1196" s="104"/>
      <c r="G1196" s="104"/>
      <c r="H1196" s="104"/>
      <c r="I1196" s="104"/>
      <c r="J1196" s="104"/>
      <c r="K1196" s="104"/>
      <c r="L1196" s="104"/>
      <c r="M1196" s="104"/>
      <c r="N1196" s="104"/>
      <c r="O1196" s="104"/>
      <c r="P1196" s="104"/>
      <c r="Q1196" s="341"/>
      <c r="R1196" s="33"/>
      <c r="S1196" s="33"/>
      <c r="T1196" s="33"/>
      <c r="U1196" s="33"/>
      <c r="V1196" s="33"/>
      <c r="W1196" s="33"/>
      <c r="X1196" s="33"/>
      <c r="Y1196" s="33"/>
    </row>
    <row r="1197" spans="1:25" ht="12.75" hidden="1" customHeight="1">
      <c r="A1197" s="363"/>
      <c r="B1197" s="126"/>
      <c r="C1197" s="104"/>
      <c r="D1197" s="104"/>
      <c r="E1197" s="104"/>
      <c r="F1197" s="104"/>
      <c r="G1197" s="104"/>
      <c r="H1197" s="104"/>
      <c r="I1197" s="104"/>
      <c r="J1197" s="104"/>
      <c r="K1197" s="104"/>
      <c r="L1197" s="104"/>
      <c r="M1197" s="104"/>
      <c r="N1197" s="104"/>
      <c r="O1197" s="104"/>
      <c r="P1197" s="104"/>
      <c r="Q1197" s="341"/>
      <c r="R1197" s="33"/>
      <c r="S1197" s="33"/>
      <c r="T1197" s="33"/>
      <c r="U1197" s="33"/>
      <c r="V1197" s="33"/>
      <c r="W1197" s="33"/>
      <c r="X1197" s="33"/>
      <c r="Y1197" s="33"/>
    </row>
    <row r="1198" spans="1:25" ht="12.75" hidden="1" customHeight="1">
      <c r="A1198" s="363"/>
      <c r="B1198" s="126"/>
      <c r="C1198" s="104"/>
      <c r="D1198" s="104"/>
      <c r="E1198" s="104"/>
      <c r="F1198" s="104"/>
      <c r="G1198" s="104"/>
      <c r="H1198" s="104"/>
      <c r="I1198" s="104"/>
      <c r="J1198" s="104"/>
      <c r="K1198" s="104"/>
      <c r="L1198" s="104"/>
      <c r="M1198" s="104"/>
      <c r="N1198" s="104"/>
      <c r="O1198" s="104"/>
      <c r="P1198" s="104"/>
      <c r="Q1198" s="341"/>
      <c r="R1198" s="33"/>
      <c r="S1198" s="33"/>
      <c r="T1198" s="33"/>
      <c r="U1198" s="33"/>
      <c r="V1198" s="33"/>
      <c r="W1198" s="33"/>
      <c r="X1198" s="33"/>
      <c r="Y1198" s="33"/>
    </row>
    <row r="1199" spans="1:25" ht="12.75" hidden="1" customHeight="1">
      <c r="A1199" s="363"/>
      <c r="B1199" s="126"/>
      <c r="C1199" s="104"/>
      <c r="D1199" s="104"/>
      <c r="E1199" s="104"/>
      <c r="F1199" s="104"/>
      <c r="G1199" s="104"/>
      <c r="H1199" s="104"/>
      <c r="I1199" s="104"/>
      <c r="J1199" s="104"/>
      <c r="K1199" s="104"/>
      <c r="L1199" s="104"/>
      <c r="M1199" s="104"/>
      <c r="N1199" s="104"/>
      <c r="O1199" s="104"/>
      <c r="P1199" s="104"/>
      <c r="Q1199" s="341"/>
      <c r="R1199" s="33"/>
      <c r="S1199" s="33"/>
      <c r="T1199" s="33"/>
      <c r="U1199" s="33"/>
      <c r="V1199" s="33"/>
      <c r="W1199" s="33"/>
      <c r="X1199" s="33"/>
      <c r="Y1199" s="33"/>
    </row>
    <row r="1200" spans="1:25" ht="12.75" hidden="1" customHeight="1">
      <c r="A1200" s="363"/>
      <c r="B1200" s="126"/>
      <c r="C1200" s="104"/>
      <c r="D1200" s="104"/>
      <c r="E1200" s="104"/>
      <c r="F1200" s="104"/>
      <c r="G1200" s="104"/>
      <c r="H1200" s="104"/>
      <c r="I1200" s="104"/>
      <c r="J1200" s="104"/>
      <c r="K1200" s="104"/>
      <c r="L1200" s="104"/>
      <c r="M1200" s="104"/>
      <c r="N1200" s="104"/>
      <c r="O1200" s="104"/>
      <c r="P1200" s="104"/>
      <c r="Q1200" s="341"/>
      <c r="R1200" s="33"/>
      <c r="S1200" s="33"/>
      <c r="T1200" s="33"/>
      <c r="U1200" s="33"/>
      <c r="V1200" s="33"/>
      <c r="W1200" s="33"/>
      <c r="X1200" s="33"/>
      <c r="Y1200" s="33"/>
    </row>
    <row r="1201" spans="1:25" ht="12.75" hidden="1" customHeight="1">
      <c r="A1201" s="363"/>
      <c r="B1201" s="126"/>
      <c r="C1201" s="104"/>
      <c r="D1201" s="104"/>
      <c r="E1201" s="104"/>
      <c r="F1201" s="104"/>
      <c r="G1201" s="104"/>
      <c r="H1201" s="104"/>
      <c r="I1201" s="104"/>
      <c r="J1201" s="104"/>
      <c r="K1201" s="104"/>
      <c r="L1201" s="104"/>
      <c r="M1201" s="104"/>
      <c r="N1201" s="104"/>
      <c r="O1201" s="104"/>
      <c r="P1201" s="104"/>
      <c r="Q1201" s="341"/>
      <c r="R1201" s="33"/>
      <c r="S1201" s="33"/>
      <c r="T1201" s="33"/>
      <c r="U1201" s="33"/>
      <c r="V1201" s="33"/>
      <c r="W1201" s="33"/>
      <c r="X1201" s="33"/>
      <c r="Y1201" s="33"/>
    </row>
    <row r="1202" spans="1:25" ht="12.75" hidden="1" customHeight="1">
      <c r="A1202" s="363"/>
      <c r="B1202" s="126"/>
      <c r="C1202" s="104"/>
      <c r="D1202" s="104"/>
      <c r="E1202" s="104"/>
      <c r="F1202" s="104"/>
      <c r="G1202" s="104"/>
      <c r="H1202" s="104"/>
      <c r="I1202" s="104"/>
      <c r="J1202" s="104"/>
      <c r="K1202" s="104"/>
      <c r="L1202" s="104"/>
      <c r="M1202" s="104"/>
      <c r="N1202" s="104"/>
      <c r="O1202" s="104"/>
      <c r="P1202" s="104"/>
      <c r="Q1202" s="341"/>
      <c r="R1202" s="33"/>
      <c r="S1202" s="33"/>
      <c r="T1202" s="33"/>
      <c r="U1202" s="33"/>
      <c r="V1202" s="33"/>
      <c r="W1202" s="33"/>
      <c r="X1202" s="33"/>
      <c r="Y1202" s="33"/>
    </row>
    <row r="1203" spans="1:25" ht="12.75" hidden="1" customHeight="1">
      <c r="A1203" s="363"/>
      <c r="B1203" s="126"/>
      <c r="C1203" s="104"/>
      <c r="D1203" s="104"/>
      <c r="E1203" s="104"/>
      <c r="F1203" s="104"/>
      <c r="G1203" s="104"/>
      <c r="H1203" s="104"/>
      <c r="I1203" s="104"/>
      <c r="J1203" s="104"/>
      <c r="K1203" s="104"/>
      <c r="L1203" s="104"/>
      <c r="M1203" s="104"/>
      <c r="N1203" s="104"/>
      <c r="O1203" s="104"/>
      <c r="P1203" s="104"/>
      <c r="Q1203" s="341"/>
      <c r="R1203" s="33"/>
      <c r="S1203" s="33"/>
      <c r="T1203" s="33"/>
      <c r="U1203" s="33"/>
      <c r="V1203" s="33"/>
      <c r="W1203" s="33"/>
      <c r="X1203" s="33"/>
      <c r="Y1203" s="33"/>
    </row>
    <row r="1204" spans="1:25" ht="12.75" hidden="1" customHeight="1">
      <c r="A1204" s="363"/>
      <c r="B1204" s="126"/>
      <c r="C1204" s="104"/>
      <c r="D1204" s="104"/>
      <c r="E1204" s="104"/>
      <c r="F1204" s="104"/>
      <c r="G1204" s="104"/>
      <c r="H1204" s="104"/>
      <c r="I1204" s="104"/>
      <c r="J1204" s="104"/>
      <c r="K1204" s="104"/>
      <c r="L1204" s="104"/>
      <c r="M1204" s="104"/>
      <c r="N1204" s="104"/>
      <c r="O1204" s="104"/>
      <c r="P1204" s="104"/>
      <c r="Q1204" s="341"/>
      <c r="R1204" s="33"/>
      <c r="S1204" s="33"/>
      <c r="T1204" s="33"/>
      <c r="U1204" s="33"/>
      <c r="V1204" s="33"/>
      <c r="W1204" s="33"/>
      <c r="X1204" s="33"/>
      <c r="Y1204" s="33"/>
    </row>
    <row r="1205" spans="1:25" ht="12.75" hidden="1" customHeight="1">
      <c r="A1205" s="363"/>
      <c r="B1205" s="126"/>
      <c r="C1205" s="104"/>
      <c r="D1205" s="104"/>
      <c r="E1205" s="104"/>
      <c r="F1205" s="104"/>
      <c r="G1205" s="104"/>
      <c r="H1205" s="104"/>
      <c r="I1205" s="104"/>
      <c r="J1205" s="104"/>
      <c r="K1205" s="104"/>
      <c r="L1205" s="104"/>
      <c r="M1205" s="104"/>
      <c r="N1205" s="104"/>
      <c r="O1205" s="104"/>
      <c r="P1205" s="104"/>
      <c r="Q1205" s="341"/>
      <c r="R1205" s="33"/>
      <c r="S1205" s="33"/>
      <c r="T1205" s="33"/>
      <c r="U1205" s="33"/>
      <c r="V1205" s="33"/>
      <c r="W1205" s="33"/>
      <c r="X1205" s="33"/>
      <c r="Y1205" s="33"/>
    </row>
    <row r="1206" spans="1:25" ht="12.75" hidden="1" customHeight="1">
      <c r="A1206" s="363"/>
      <c r="B1206" s="126"/>
      <c r="C1206" s="104"/>
      <c r="D1206" s="104"/>
      <c r="E1206" s="104"/>
      <c r="F1206" s="104"/>
      <c r="G1206" s="104"/>
      <c r="H1206" s="104"/>
      <c r="I1206" s="104"/>
      <c r="J1206" s="104"/>
      <c r="K1206" s="104"/>
      <c r="L1206" s="104"/>
      <c r="M1206" s="104"/>
      <c r="N1206" s="104"/>
      <c r="O1206" s="104"/>
      <c r="P1206" s="104"/>
      <c r="Q1206" s="341"/>
      <c r="R1206" s="33"/>
      <c r="S1206" s="33"/>
      <c r="T1206" s="33"/>
      <c r="U1206" s="33"/>
      <c r="V1206" s="33"/>
      <c r="W1206" s="33"/>
      <c r="X1206" s="33"/>
      <c r="Y1206" s="33"/>
    </row>
    <row r="1207" spans="1:25" ht="12.75" hidden="1" customHeight="1">
      <c r="A1207" s="363"/>
      <c r="B1207" s="126"/>
      <c r="C1207" s="104"/>
      <c r="D1207" s="104"/>
      <c r="E1207" s="104"/>
      <c r="F1207" s="104"/>
      <c r="G1207" s="104"/>
      <c r="H1207" s="104"/>
      <c r="I1207" s="104"/>
      <c r="J1207" s="104"/>
      <c r="K1207" s="104"/>
      <c r="L1207" s="104"/>
      <c r="M1207" s="104"/>
      <c r="N1207" s="104"/>
      <c r="O1207" s="104"/>
      <c r="P1207" s="104"/>
      <c r="Q1207" s="341"/>
      <c r="R1207" s="33"/>
      <c r="S1207" s="33"/>
      <c r="T1207" s="33"/>
      <c r="U1207" s="33"/>
      <c r="V1207" s="33"/>
      <c r="W1207" s="33"/>
      <c r="X1207" s="33"/>
      <c r="Y1207" s="33"/>
    </row>
    <row r="1208" spans="1:25" ht="12.75" hidden="1" customHeight="1">
      <c r="A1208" s="363"/>
      <c r="B1208" s="126"/>
      <c r="C1208" s="104"/>
      <c r="D1208" s="104"/>
      <c r="E1208" s="104"/>
      <c r="F1208" s="104"/>
      <c r="G1208" s="104"/>
      <c r="H1208" s="104"/>
      <c r="I1208" s="104"/>
      <c r="J1208" s="104"/>
      <c r="K1208" s="104"/>
      <c r="L1208" s="104"/>
      <c r="M1208" s="104"/>
      <c r="N1208" s="104"/>
      <c r="O1208" s="104"/>
      <c r="P1208" s="104"/>
      <c r="Q1208" s="341"/>
      <c r="R1208" s="33"/>
      <c r="S1208" s="33"/>
      <c r="T1208" s="33"/>
      <c r="U1208" s="33"/>
      <c r="V1208" s="33"/>
      <c r="W1208" s="33"/>
      <c r="X1208" s="33"/>
      <c r="Y1208" s="33"/>
    </row>
    <row r="1209" spans="1:25" ht="12.75" hidden="1" customHeight="1">
      <c r="A1209" s="363"/>
      <c r="B1209" s="126"/>
      <c r="C1209" s="104"/>
      <c r="D1209" s="104"/>
      <c r="E1209" s="104"/>
      <c r="F1209" s="104"/>
      <c r="G1209" s="104"/>
      <c r="H1209" s="104"/>
      <c r="I1209" s="104"/>
      <c r="J1209" s="104"/>
      <c r="K1209" s="104"/>
      <c r="L1209" s="104"/>
      <c r="M1209" s="104"/>
      <c r="N1209" s="104"/>
      <c r="O1209" s="104"/>
      <c r="P1209" s="104"/>
      <c r="Q1209" s="341"/>
      <c r="R1209" s="33"/>
      <c r="S1209" s="33"/>
      <c r="T1209" s="33"/>
      <c r="U1209" s="33"/>
      <c r="V1209" s="33"/>
      <c r="W1209" s="33"/>
      <c r="X1209" s="33"/>
      <c r="Y1209" s="33"/>
    </row>
    <row r="1210" spans="1:25" ht="12.75" hidden="1" customHeight="1">
      <c r="A1210" s="363"/>
      <c r="B1210" s="126"/>
      <c r="C1210" s="104"/>
      <c r="D1210" s="104"/>
      <c r="E1210" s="104"/>
      <c r="F1210" s="104"/>
      <c r="G1210" s="104"/>
      <c r="H1210" s="104"/>
      <c r="I1210" s="104"/>
      <c r="J1210" s="104"/>
      <c r="K1210" s="104"/>
      <c r="L1210" s="104"/>
      <c r="M1210" s="104"/>
      <c r="N1210" s="104"/>
      <c r="O1210" s="104"/>
      <c r="P1210" s="104"/>
      <c r="Q1210" s="341"/>
      <c r="R1210" s="33"/>
      <c r="S1210" s="33"/>
      <c r="T1210" s="33"/>
      <c r="U1210" s="33"/>
      <c r="V1210" s="33"/>
      <c r="W1210" s="33"/>
      <c r="X1210" s="33"/>
      <c r="Y1210" s="33"/>
    </row>
    <row r="1211" spans="1:25" ht="12.75" hidden="1" customHeight="1">
      <c r="A1211" s="363"/>
      <c r="B1211" s="126"/>
      <c r="C1211" s="104"/>
      <c r="D1211" s="104"/>
      <c r="E1211" s="104"/>
      <c r="F1211" s="104"/>
      <c r="G1211" s="104"/>
      <c r="H1211" s="104"/>
      <c r="I1211" s="104"/>
      <c r="J1211" s="104"/>
      <c r="K1211" s="104"/>
      <c r="L1211" s="104"/>
      <c r="M1211" s="104"/>
      <c r="N1211" s="104"/>
      <c r="O1211" s="104"/>
      <c r="P1211" s="104"/>
      <c r="Q1211" s="341"/>
      <c r="R1211" s="33"/>
      <c r="S1211" s="33"/>
      <c r="T1211" s="33"/>
      <c r="U1211" s="33"/>
      <c r="V1211" s="33"/>
      <c r="W1211" s="33"/>
      <c r="X1211" s="33"/>
      <c r="Y1211" s="33"/>
    </row>
    <row r="1212" spans="1:25" ht="12.75" hidden="1" customHeight="1">
      <c r="A1212" s="363"/>
      <c r="B1212" s="126"/>
      <c r="C1212" s="104"/>
      <c r="D1212" s="104"/>
      <c r="E1212" s="104"/>
      <c r="F1212" s="104"/>
      <c r="G1212" s="104"/>
      <c r="H1212" s="104"/>
      <c r="I1212" s="104"/>
      <c r="J1212" s="104"/>
      <c r="K1212" s="104"/>
      <c r="L1212" s="104"/>
      <c r="M1212" s="104"/>
      <c r="N1212" s="104"/>
      <c r="O1212" s="104"/>
      <c r="P1212" s="104"/>
      <c r="Q1212" s="341"/>
      <c r="R1212" s="33"/>
      <c r="S1212" s="33"/>
      <c r="T1212" s="33"/>
      <c r="U1212" s="33"/>
      <c r="V1212" s="33"/>
      <c r="W1212" s="33"/>
      <c r="X1212" s="33"/>
      <c r="Y1212" s="33"/>
    </row>
    <row r="1213" spans="1:25" ht="12.75" hidden="1" customHeight="1">
      <c r="A1213" s="363"/>
      <c r="B1213" s="126"/>
      <c r="C1213" s="104"/>
      <c r="D1213" s="104"/>
      <c r="E1213" s="104"/>
      <c r="F1213" s="104"/>
      <c r="G1213" s="104"/>
      <c r="H1213" s="104"/>
      <c r="I1213" s="104"/>
      <c r="J1213" s="104"/>
      <c r="K1213" s="104"/>
      <c r="L1213" s="104"/>
      <c r="M1213" s="104"/>
      <c r="N1213" s="104"/>
      <c r="O1213" s="104"/>
      <c r="P1213" s="104"/>
      <c r="Q1213" s="341"/>
      <c r="R1213" s="33"/>
      <c r="S1213" s="33"/>
      <c r="T1213" s="33"/>
      <c r="U1213" s="33"/>
      <c r="V1213" s="33"/>
      <c r="W1213" s="33"/>
      <c r="X1213" s="33"/>
      <c r="Y1213" s="33"/>
    </row>
    <row r="1214" spans="1:25" ht="12.75" hidden="1" customHeight="1">
      <c r="A1214" s="363"/>
      <c r="B1214" s="126"/>
      <c r="C1214" s="104"/>
      <c r="D1214" s="104"/>
      <c r="E1214" s="104"/>
      <c r="F1214" s="104"/>
      <c r="G1214" s="104"/>
      <c r="H1214" s="104"/>
      <c r="I1214" s="104"/>
      <c r="J1214" s="104"/>
      <c r="K1214" s="104"/>
      <c r="L1214" s="104"/>
      <c r="M1214" s="104"/>
      <c r="N1214" s="104"/>
      <c r="O1214" s="104"/>
      <c r="P1214" s="104"/>
      <c r="Q1214" s="341"/>
      <c r="R1214" s="33"/>
      <c r="S1214" s="33"/>
      <c r="T1214" s="33"/>
      <c r="U1214" s="33"/>
      <c r="V1214" s="33"/>
      <c r="W1214" s="33"/>
      <c r="X1214" s="33"/>
      <c r="Y1214" s="33"/>
    </row>
    <row r="1215" spans="1:25" ht="12.75" hidden="1" customHeight="1">
      <c r="A1215" s="363"/>
      <c r="B1215" s="126"/>
      <c r="C1215" s="104"/>
      <c r="D1215" s="104"/>
      <c r="E1215" s="104"/>
      <c r="F1215" s="104"/>
      <c r="G1215" s="104"/>
      <c r="H1215" s="104"/>
      <c r="I1215" s="104"/>
      <c r="J1215" s="104"/>
      <c r="K1215" s="104"/>
      <c r="L1215" s="104"/>
      <c r="M1215" s="104"/>
      <c r="N1215" s="104"/>
      <c r="O1215" s="104"/>
      <c r="P1215" s="104"/>
      <c r="Q1215" s="341"/>
      <c r="R1215" s="33"/>
      <c r="S1215" s="33"/>
      <c r="T1215" s="33"/>
      <c r="U1215" s="33"/>
      <c r="V1215" s="33"/>
      <c r="W1215" s="33"/>
      <c r="X1215" s="33"/>
      <c r="Y1215" s="33"/>
    </row>
    <row r="1216" spans="1:25" ht="12.75" hidden="1" customHeight="1">
      <c r="A1216" s="363"/>
      <c r="B1216" s="126"/>
      <c r="C1216" s="104"/>
      <c r="D1216" s="104"/>
      <c r="E1216" s="104"/>
      <c r="F1216" s="104"/>
      <c r="G1216" s="104"/>
      <c r="H1216" s="104"/>
      <c r="I1216" s="104"/>
      <c r="J1216" s="104"/>
      <c r="K1216" s="104"/>
      <c r="L1216" s="104"/>
      <c r="M1216" s="104"/>
      <c r="N1216" s="104"/>
      <c r="O1216" s="104"/>
      <c r="P1216" s="104"/>
      <c r="Q1216" s="341"/>
      <c r="R1216" s="33"/>
      <c r="S1216" s="33"/>
      <c r="T1216" s="33"/>
      <c r="U1216" s="33"/>
      <c r="V1216" s="33"/>
      <c r="W1216" s="33"/>
      <c r="X1216" s="33"/>
      <c r="Y1216" s="33"/>
    </row>
    <row r="1217" spans="1:25" ht="12.75" hidden="1" customHeight="1">
      <c r="A1217" s="363"/>
      <c r="B1217" s="126"/>
      <c r="C1217" s="104"/>
      <c r="D1217" s="104"/>
      <c r="E1217" s="104"/>
      <c r="F1217" s="104"/>
      <c r="G1217" s="104"/>
      <c r="H1217" s="104"/>
      <c r="I1217" s="104"/>
      <c r="J1217" s="104"/>
      <c r="K1217" s="104"/>
      <c r="L1217" s="104"/>
      <c r="M1217" s="104"/>
      <c r="N1217" s="104"/>
      <c r="O1217" s="104"/>
      <c r="P1217" s="104"/>
      <c r="Q1217" s="341"/>
      <c r="R1217" s="33"/>
      <c r="S1217" s="33"/>
      <c r="T1217" s="33"/>
      <c r="U1217" s="33"/>
      <c r="V1217" s="33"/>
      <c r="W1217" s="33"/>
      <c r="X1217" s="33"/>
      <c r="Y1217" s="33"/>
    </row>
    <row r="1218" spans="1:25" ht="12.75" hidden="1" customHeight="1">
      <c r="A1218" s="363"/>
      <c r="B1218" s="126"/>
      <c r="C1218" s="104"/>
      <c r="D1218" s="104"/>
      <c r="E1218" s="104"/>
      <c r="F1218" s="104"/>
      <c r="G1218" s="104"/>
      <c r="H1218" s="104"/>
      <c r="I1218" s="104"/>
      <c r="J1218" s="104"/>
      <c r="K1218" s="104"/>
      <c r="L1218" s="104"/>
      <c r="M1218" s="104"/>
      <c r="N1218" s="104"/>
      <c r="O1218" s="104"/>
      <c r="P1218" s="104"/>
      <c r="Q1218" s="341"/>
      <c r="R1218" s="33"/>
      <c r="S1218" s="33"/>
      <c r="T1218" s="33"/>
      <c r="U1218" s="33"/>
      <c r="V1218" s="33"/>
      <c r="W1218" s="33"/>
      <c r="X1218" s="33"/>
      <c r="Y1218" s="33"/>
    </row>
    <row r="1219" spans="1:25" ht="12.75" hidden="1" customHeight="1">
      <c r="A1219" s="363"/>
      <c r="B1219" s="126"/>
      <c r="C1219" s="104"/>
      <c r="D1219" s="104"/>
      <c r="E1219" s="104"/>
      <c r="F1219" s="104"/>
      <c r="G1219" s="104"/>
      <c r="H1219" s="104"/>
      <c r="I1219" s="104"/>
      <c r="J1219" s="104"/>
      <c r="K1219" s="104"/>
      <c r="L1219" s="104"/>
      <c r="M1219" s="104"/>
      <c r="N1219" s="104"/>
      <c r="O1219" s="104"/>
      <c r="P1219" s="104"/>
      <c r="Q1219" s="341"/>
      <c r="R1219" s="33"/>
      <c r="S1219" s="33"/>
      <c r="T1219" s="33"/>
      <c r="U1219" s="33"/>
      <c r="V1219" s="33"/>
      <c r="W1219" s="33"/>
      <c r="X1219" s="33"/>
      <c r="Y1219" s="33"/>
    </row>
    <row r="1220" spans="1:25" ht="12.75" hidden="1" customHeight="1">
      <c r="A1220" s="363"/>
      <c r="B1220" s="126"/>
      <c r="C1220" s="104"/>
      <c r="D1220" s="104"/>
      <c r="E1220" s="104"/>
      <c r="F1220" s="104"/>
      <c r="G1220" s="104"/>
      <c r="H1220" s="104"/>
      <c r="I1220" s="104"/>
      <c r="J1220" s="104"/>
      <c r="K1220" s="104"/>
      <c r="L1220" s="104"/>
      <c r="M1220" s="104"/>
      <c r="N1220" s="104"/>
      <c r="O1220" s="104"/>
      <c r="P1220" s="104"/>
      <c r="Q1220" s="341"/>
      <c r="R1220" s="33"/>
      <c r="S1220" s="33"/>
      <c r="T1220" s="33"/>
      <c r="U1220" s="33"/>
      <c r="V1220" s="33"/>
      <c r="W1220" s="33"/>
      <c r="X1220" s="33"/>
      <c r="Y1220" s="33"/>
    </row>
    <row r="1221" spans="1:25" ht="12.75" hidden="1" customHeight="1">
      <c r="A1221" s="363"/>
      <c r="B1221" s="126"/>
      <c r="C1221" s="104"/>
      <c r="D1221" s="104"/>
      <c r="E1221" s="104"/>
      <c r="F1221" s="104"/>
      <c r="G1221" s="104"/>
      <c r="H1221" s="104"/>
      <c r="I1221" s="104"/>
      <c r="J1221" s="104"/>
      <c r="K1221" s="104"/>
      <c r="L1221" s="104"/>
      <c r="M1221" s="104"/>
      <c r="N1221" s="104"/>
      <c r="O1221" s="104"/>
      <c r="P1221" s="104"/>
      <c r="Q1221" s="341"/>
      <c r="R1221" s="33"/>
      <c r="S1221" s="33"/>
      <c r="T1221" s="33"/>
      <c r="U1221" s="33"/>
      <c r="V1221" s="33"/>
      <c r="W1221" s="33"/>
      <c r="X1221" s="33"/>
      <c r="Y1221" s="33"/>
    </row>
    <row r="1222" spans="1:25" ht="12.75" hidden="1" customHeight="1">
      <c r="A1222" s="363"/>
      <c r="B1222" s="126"/>
      <c r="C1222" s="104"/>
      <c r="D1222" s="104"/>
      <c r="E1222" s="104"/>
      <c r="F1222" s="104"/>
      <c r="G1222" s="104"/>
      <c r="H1222" s="104"/>
      <c r="I1222" s="104"/>
      <c r="J1222" s="104"/>
      <c r="K1222" s="104"/>
      <c r="L1222" s="104"/>
      <c r="M1222" s="104"/>
      <c r="N1222" s="104"/>
      <c r="O1222" s="104"/>
      <c r="P1222" s="104"/>
      <c r="Q1222" s="341"/>
      <c r="R1222" s="33"/>
      <c r="S1222" s="33"/>
      <c r="T1222" s="33"/>
      <c r="U1222" s="33"/>
      <c r="V1222" s="33"/>
      <c r="W1222" s="33"/>
      <c r="X1222" s="33"/>
      <c r="Y1222" s="33"/>
    </row>
    <row r="1223" spans="1:25" ht="12.75" hidden="1" customHeight="1">
      <c r="A1223" s="363"/>
      <c r="B1223" s="126"/>
      <c r="C1223" s="104"/>
      <c r="D1223" s="104"/>
      <c r="E1223" s="104"/>
      <c r="F1223" s="104"/>
      <c r="G1223" s="104"/>
      <c r="H1223" s="104"/>
      <c r="I1223" s="104"/>
      <c r="J1223" s="104"/>
      <c r="K1223" s="104"/>
      <c r="L1223" s="104"/>
      <c r="M1223" s="104"/>
      <c r="N1223" s="104"/>
      <c r="O1223" s="104"/>
      <c r="P1223" s="104"/>
      <c r="Q1223" s="341"/>
      <c r="R1223" s="33"/>
      <c r="S1223" s="33"/>
      <c r="T1223" s="33"/>
      <c r="U1223" s="33"/>
      <c r="V1223" s="33"/>
      <c r="W1223" s="33"/>
      <c r="X1223" s="33"/>
      <c r="Y1223" s="33"/>
    </row>
    <row r="1224" spans="1:25" ht="12.75" hidden="1" customHeight="1">
      <c r="A1224" s="363"/>
      <c r="B1224" s="126"/>
      <c r="C1224" s="104"/>
      <c r="D1224" s="104"/>
      <c r="E1224" s="104"/>
      <c r="F1224" s="104"/>
      <c r="G1224" s="104"/>
      <c r="H1224" s="104"/>
      <c r="I1224" s="104"/>
      <c r="J1224" s="104"/>
      <c r="K1224" s="104"/>
      <c r="L1224" s="104"/>
      <c r="M1224" s="104"/>
      <c r="N1224" s="104"/>
      <c r="O1224" s="104"/>
      <c r="P1224" s="104"/>
      <c r="Q1224" s="341"/>
      <c r="R1224" s="33"/>
      <c r="S1224" s="33"/>
      <c r="T1224" s="33"/>
      <c r="U1224" s="33"/>
      <c r="V1224" s="33"/>
      <c r="W1224" s="33"/>
      <c r="X1224" s="33"/>
      <c r="Y1224" s="33"/>
    </row>
    <row r="1225" spans="1:25" ht="12.75" hidden="1" customHeight="1">
      <c r="A1225" s="363"/>
      <c r="B1225" s="126"/>
      <c r="C1225" s="104"/>
      <c r="D1225" s="104"/>
      <c r="E1225" s="104"/>
      <c r="F1225" s="104"/>
      <c r="G1225" s="104"/>
      <c r="H1225" s="104"/>
      <c r="I1225" s="104"/>
      <c r="J1225" s="104"/>
      <c r="K1225" s="104"/>
      <c r="L1225" s="104"/>
      <c r="M1225" s="104"/>
      <c r="N1225" s="104"/>
      <c r="O1225" s="104"/>
      <c r="P1225" s="104"/>
      <c r="Q1225" s="341"/>
      <c r="R1225" s="33"/>
      <c r="S1225" s="33"/>
      <c r="T1225" s="33"/>
      <c r="U1225" s="33"/>
      <c r="V1225" s="33"/>
      <c r="W1225" s="33"/>
      <c r="X1225" s="33"/>
      <c r="Y1225" s="33"/>
    </row>
    <row r="1226" spans="1:25" ht="12.75" hidden="1" customHeight="1">
      <c r="A1226" s="363"/>
      <c r="B1226" s="126"/>
      <c r="C1226" s="104"/>
      <c r="D1226" s="104"/>
      <c r="E1226" s="104"/>
      <c r="F1226" s="104"/>
      <c r="G1226" s="104"/>
      <c r="H1226" s="104"/>
      <c r="I1226" s="104"/>
      <c r="J1226" s="104"/>
      <c r="K1226" s="104"/>
      <c r="L1226" s="104"/>
      <c r="M1226" s="104"/>
      <c r="N1226" s="104"/>
      <c r="O1226" s="104"/>
      <c r="P1226" s="104"/>
      <c r="Q1226" s="341"/>
      <c r="R1226" s="33"/>
      <c r="S1226" s="33"/>
      <c r="T1226" s="33"/>
      <c r="U1226" s="33"/>
      <c r="V1226" s="33"/>
      <c r="W1226" s="33"/>
      <c r="X1226" s="33"/>
      <c r="Y1226" s="33"/>
    </row>
    <row r="1227" spans="1:25" ht="12.75" hidden="1" customHeight="1">
      <c r="A1227" s="363"/>
      <c r="B1227" s="126"/>
      <c r="C1227" s="104"/>
      <c r="D1227" s="104"/>
      <c r="E1227" s="104"/>
      <c r="F1227" s="104"/>
      <c r="G1227" s="104"/>
      <c r="H1227" s="104"/>
      <c r="I1227" s="104"/>
      <c r="J1227" s="104"/>
      <c r="K1227" s="104"/>
      <c r="L1227" s="104"/>
      <c r="M1227" s="104"/>
      <c r="N1227" s="104"/>
      <c r="O1227" s="104"/>
      <c r="P1227" s="104"/>
      <c r="Q1227" s="341"/>
      <c r="R1227" s="33"/>
      <c r="S1227" s="33"/>
      <c r="T1227" s="33"/>
      <c r="U1227" s="33"/>
      <c r="V1227" s="33"/>
      <c r="W1227" s="33"/>
      <c r="X1227" s="33"/>
      <c r="Y1227" s="33"/>
    </row>
    <row r="1228" spans="1:25" ht="12.75" hidden="1" customHeight="1">
      <c r="A1228" s="363"/>
      <c r="B1228" s="126"/>
      <c r="C1228" s="104"/>
      <c r="D1228" s="104"/>
      <c r="E1228" s="104"/>
      <c r="F1228" s="104"/>
      <c r="G1228" s="104"/>
      <c r="H1228" s="104"/>
      <c r="I1228" s="104"/>
      <c r="J1228" s="104"/>
      <c r="K1228" s="104"/>
      <c r="L1228" s="104"/>
      <c r="M1228" s="104"/>
      <c r="N1228" s="104"/>
      <c r="O1228" s="104"/>
      <c r="P1228" s="104"/>
      <c r="Q1228" s="341"/>
      <c r="R1228" s="33"/>
      <c r="S1228" s="33"/>
      <c r="T1228" s="33"/>
      <c r="U1228" s="33"/>
      <c r="V1228" s="33"/>
      <c r="W1228" s="33"/>
      <c r="X1228" s="33"/>
      <c r="Y1228" s="33"/>
    </row>
    <row r="1229" spans="1:25" ht="12.75" hidden="1" customHeight="1">
      <c r="A1229" s="363"/>
      <c r="B1229" s="126"/>
      <c r="C1229" s="104"/>
      <c r="D1229" s="104"/>
      <c r="E1229" s="104"/>
      <c r="F1229" s="104"/>
      <c r="G1229" s="104"/>
      <c r="H1229" s="104"/>
      <c r="I1229" s="104"/>
      <c r="J1229" s="104"/>
      <c r="K1229" s="104"/>
      <c r="L1229" s="104"/>
      <c r="M1229" s="104"/>
      <c r="N1229" s="104"/>
      <c r="O1229" s="104"/>
      <c r="P1229" s="104"/>
      <c r="Q1229" s="341"/>
      <c r="R1229" s="33"/>
      <c r="S1229" s="33"/>
      <c r="T1229" s="33"/>
      <c r="U1229" s="33"/>
      <c r="V1229" s="33"/>
      <c r="W1229" s="33"/>
      <c r="X1229" s="33"/>
      <c r="Y1229" s="33"/>
    </row>
    <row r="1230" spans="1:25" ht="12.75" hidden="1" customHeight="1">
      <c r="A1230" s="363"/>
      <c r="B1230" s="126"/>
      <c r="C1230" s="104"/>
      <c r="D1230" s="104"/>
      <c r="E1230" s="104"/>
      <c r="F1230" s="104"/>
      <c r="G1230" s="104"/>
      <c r="H1230" s="104"/>
      <c r="I1230" s="104"/>
      <c r="J1230" s="104"/>
      <c r="K1230" s="104"/>
      <c r="L1230" s="104"/>
      <c r="M1230" s="104"/>
      <c r="N1230" s="104"/>
      <c r="O1230" s="104"/>
      <c r="P1230" s="104"/>
      <c r="Q1230" s="341"/>
      <c r="R1230" s="33"/>
      <c r="S1230" s="33"/>
      <c r="T1230" s="33"/>
      <c r="U1230" s="33"/>
      <c r="V1230" s="33"/>
      <c r="W1230" s="33"/>
      <c r="X1230" s="33"/>
      <c r="Y1230" s="33"/>
    </row>
    <row r="1231" spans="1:25" ht="12.75" hidden="1" customHeight="1">
      <c r="A1231" s="363"/>
      <c r="B1231" s="126"/>
      <c r="C1231" s="104"/>
      <c r="D1231" s="104"/>
      <c r="E1231" s="104"/>
      <c r="F1231" s="104"/>
      <c r="G1231" s="104"/>
      <c r="H1231" s="104"/>
      <c r="I1231" s="104"/>
      <c r="J1231" s="104"/>
      <c r="K1231" s="104"/>
      <c r="L1231" s="104"/>
      <c r="M1231" s="104"/>
      <c r="N1231" s="104"/>
      <c r="O1231" s="104"/>
      <c r="P1231" s="104"/>
      <c r="Q1231" s="341"/>
      <c r="R1231" s="33"/>
      <c r="S1231" s="33"/>
      <c r="T1231" s="33"/>
      <c r="U1231" s="33"/>
      <c r="V1231" s="33"/>
      <c r="W1231" s="33"/>
      <c r="X1231" s="33"/>
      <c r="Y1231" s="33"/>
    </row>
    <row r="1232" spans="1:25" ht="12.75" hidden="1" customHeight="1">
      <c r="A1232" s="363"/>
      <c r="B1232" s="126"/>
      <c r="C1232" s="104"/>
      <c r="D1232" s="104"/>
      <c r="E1232" s="104"/>
      <c r="F1232" s="104"/>
      <c r="G1232" s="104"/>
      <c r="H1232" s="104"/>
      <c r="I1232" s="104"/>
      <c r="J1232" s="104"/>
      <c r="K1232" s="104"/>
      <c r="L1232" s="104"/>
      <c r="M1232" s="104"/>
      <c r="N1232" s="104"/>
      <c r="O1232" s="104"/>
      <c r="P1232" s="104"/>
      <c r="Q1232" s="341"/>
      <c r="R1232" s="33"/>
      <c r="S1232" s="33"/>
      <c r="T1232" s="33"/>
      <c r="U1232" s="33"/>
      <c r="V1232" s="33"/>
      <c r="W1232" s="33"/>
      <c r="X1232" s="33"/>
      <c r="Y1232" s="33"/>
    </row>
    <row r="1233" spans="1:25" ht="12.75" hidden="1" customHeight="1">
      <c r="A1233" s="363"/>
      <c r="B1233" s="126"/>
      <c r="C1233" s="104"/>
      <c r="D1233" s="104"/>
      <c r="E1233" s="104"/>
      <c r="F1233" s="104"/>
      <c r="G1233" s="104"/>
      <c r="H1233" s="104"/>
      <c r="I1233" s="104"/>
      <c r="J1233" s="104"/>
      <c r="K1233" s="104"/>
      <c r="L1233" s="104"/>
      <c r="M1233" s="104"/>
      <c r="N1233" s="104"/>
      <c r="O1233" s="104"/>
      <c r="P1233" s="104"/>
      <c r="Q1233" s="341"/>
      <c r="R1233" s="33"/>
      <c r="S1233" s="33"/>
      <c r="T1233" s="33"/>
      <c r="U1233" s="33"/>
      <c r="V1233" s="33"/>
      <c r="W1233" s="33"/>
      <c r="X1233" s="33"/>
      <c r="Y1233" s="33"/>
    </row>
    <row r="1234" spans="1:25" ht="12.75" hidden="1" customHeight="1">
      <c r="A1234" s="363"/>
      <c r="B1234" s="126"/>
      <c r="C1234" s="104"/>
      <c r="D1234" s="104"/>
      <c r="E1234" s="104"/>
      <c r="F1234" s="104"/>
      <c r="G1234" s="104"/>
      <c r="H1234" s="104"/>
      <c r="I1234" s="104"/>
      <c r="J1234" s="104"/>
      <c r="K1234" s="104"/>
      <c r="L1234" s="104"/>
      <c r="M1234" s="104"/>
      <c r="N1234" s="104"/>
      <c r="O1234" s="104"/>
      <c r="P1234" s="104"/>
      <c r="Q1234" s="341"/>
      <c r="R1234" s="33"/>
      <c r="S1234" s="33"/>
      <c r="T1234" s="33"/>
      <c r="U1234" s="33"/>
      <c r="V1234" s="33"/>
      <c r="W1234" s="33"/>
      <c r="X1234" s="33"/>
      <c r="Y1234" s="33"/>
    </row>
    <row r="1235" spans="1:25" ht="12.75" hidden="1" customHeight="1">
      <c r="A1235" s="363"/>
      <c r="B1235" s="126"/>
      <c r="C1235" s="104"/>
      <c r="D1235" s="104"/>
      <c r="E1235" s="104"/>
      <c r="F1235" s="104"/>
      <c r="G1235" s="104"/>
      <c r="H1235" s="104"/>
      <c r="I1235" s="104"/>
      <c r="J1235" s="104"/>
      <c r="K1235" s="104"/>
      <c r="L1235" s="104"/>
      <c r="M1235" s="104"/>
      <c r="N1235" s="104"/>
      <c r="O1235" s="104"/>
      <c r="P1235" s="104"/>
      <c r="Q1235" s="341"/>
      <c r="R1235" s="33"/>
      <c r="S1235" s="33"/>
      <c r="T1235" s="33"/>
      <c r="U1235" s="33"/>
      <c r="V1235" s="33"/>
      <c r="W1235" s="33"/>
      <c r="X1235" s="33"/>
      <c r="Y1235" s="33"/>
    </row>
    <row r="1236" spans="1:25" ht="12.75" hidden="1" customHeight="1">
      <c r="A1236" s="363"/>
      <c r="B1236" s="126"/>
      <c r="C1236" s="104"/>
      <c r="D1236" s="104"/>
      <c r="E1236" s="104"/>
      <c r="F1236" s="104"/>
      <c r="G1236" s="104"/>
      <c r="H1236" s="104"/>
      <c r="I1236" s="104"/>
      <c r="J1236" s="104"/>
      <c r="K1236" s="104"/>
      <c r="L1236" s="104"/>
      <c r="M1236" s="104"/>
      <c r="N1236" s="104"/>
      <c r="O1236" s="104"/>
      <c r="P1236" s="104"/>
      <c r="Q1236" s="341"/>
      <c r="R1236" s="33"/>
      <c r="S1236" s="33"/>
      <c r="T1236" s="33"/>
      <c r="U1236" s="33"/>
      <c r="V1236" s="33"/>
      <c r="W1236" s="33"/>
      <c r="X1236" s="33"/>
      <c r="Y1236" s="33"/>
    </row>
    <row r="1237" spans="1:25" ht="12.75" hidden="1" customHeight="1">
      <c r="A1237" s="363"/>
      <c r="B1237" s="126"/>
      <c r="C1237" s="104"/>
      <c r="D1237" s="104"/>
      <c r="E1237" s="104"/>
      <c r="F1237" s="104"/>
      <c r="G1237" s="104"/>
      <c r="H1237" s="104"/>
      <c r="I1237" s="104"/>
      <c r="J1237" s="104"/>
      <c r="K1237" s="104"/>
      <c r="L1237" s="104"/>
      <c r="M1237" s="104"/>
      <c r="N1237" s="104"/>
      <c r="O1237" s="104"/>
      <c r="P1237" s="104"/>
      <c r="Q1237" s="341"/>
      <c r="R1237" s="33"/>
      <c r="S1237" s="33"/>
      <c r="T1237" s="33"/>
      <c r="U1237" s="33"/>
      <c r="V1237" s="33"/>
      <c r="W1237" s="33"/>
      <c r="X1237" s="33"/>
      <c r="Y1237" s="33"/>
    </row>
    <row r="1238" spans="1:25" ht="12.75" hidden="1" customHeight="1">
      <c r="A1238" s="363"/>
      <c r="B1238" s="126"/>
      <c r="C1238" s="104"/>
      <c r="D1238" s="104"/>
      <c r="E1238" s="104"/>
      <c r="F1238" s="104"/>
      <c r="G1238" s="104"/>
      <c r="H1238" s="104"/>
      <c r="I1238" s="104"/>
      <c r="J1238" s="104"/>
      <c r="K1238" s="104"/>
      <c r="L1238" s="104"/>
      <c r="M1238" s="104"/>
      <c r="N1238" s="104"/>
      <c r="O1238" s="104"/>
      <c r="P1238" s="104"/>
      <c r="Q1238" s="341"/>
      <c r="R1238" s="33"/>
      <c r="S1238" s="33"/>
      <c r="T1238" s="33"/>
      <c r="U1238" s="33"/>
      <c r="V1238" s="33"/>
      <c r="W1238" s="33"/>
      <c r="X1238" s="33"/>
      <c r="Y1238" s="33"/>
    </row>
    <row r="1239" spans="1:25" ht="12.75" hidden="1" customHeight="1">
      <c r="A1239" s="363"/>
      <c r="B1239" s="126"/>
      <c r="C1239" s="104"/>
      <c r="D1239" s="104"/>
      <c r="E1239" s="104"/>
      <c r="F1239" s="104"/>
      <c r="G1239" s="104"/>
      <c r="H1239" s="104"/>
      <c r="I1239" s="104"/>
      <c r="J1239" s="104"/>
      <c r="K1239" s="104"/>
      <c r="L1239" s="104"/>
      <c r="M1239" s="104"/>
      <c r="N1239" s="104"/>
      <c r="O1239" s="104"/>
      <c r="P1239" s="104"/>
      <c r="Q1239" s="341"/>
      <c r="R1239" s="33"/>
      <c r="S1239" s="33"/>
      <c r="T1239" s="33"/>
      <c r="U1239" s="33"/>
      <c r="V1239" s="33"/>
      <c r="W1239" s="33"/>
      <c r="X1239" s="33"/>
      <c r="Y1239" s="33"/>
    </row>
    <row r="1240" spans="1:25" ht="12.75" hidden="1" customHeight="1">
      <c r="A1240" s="363"/>
      <c r="B1240" s="126"/>
      <c r="C1240" s="104"/>
      <c r="D1240" s="104"/>
      <c r="E1240" s="104"/>
      <c r="F1240" s="104"/>
      <c r="G1240" s="104"/>
      <c r="H1240" s="104"/>
      <c r="I1240" s="104"/>
      <c r="J1240" s="104"/>
      <c r="K1240" s="104"/>
      <c r="L1240" s="104"/>
      <c r="M1240" s="104"/>
      <c r="N1240" s="104"/>
      <c r="O1240" s="104"/>
      <c r="P1240" s="104"/>
      <c r="Q1240" s="341"/>
      <c r="R1240" s="33"/>
      <c r="S1240" s="33"/>
      <c r="T1240" s="33"/>
      <c r="U1240" s="33"/>
      <c r="V1240" s="33"/>
      <c r="W1240" s="33"/>
      <c r="X1240" s="33"/>
      <c r="Y1240" s="33"/>
    </row>
    <row r="1241" spans="1:25" ht="12.75" hidden="1" customHeight="1">
      <c r="A1241" s="363"/>
      <c r="B1241" s="126"/>
      <c r="C1241" s="104"/>
      <c r="D1241" s="104"/>
      <c r="E1241" s="104"/>
      <c r="F1241" s="104"/>
      <c r="G1241" s="104"/>
      <c r="H1241" s="104"/>
      <c r="I1241" s="104"/>
      <c r="J1241" s="104"/>
      <c r="K1241" s="104"/>
      <c r="L1241" s="104"/>
      <c r="M1241" s="104"/>
      <c r="N1241" s="104"/>
      <c r="O1241" s="104"/>
      <c r="P1241" s="104"/>
      <c r="Q1241" s="341"/>
      <c r="R1241" s="33"/>
      <c r="S1241" s="33"/>
      <c r="T1241" s="33"/>
      <c r="U1241" s="33"/>
      <c r="V1241" s="33"/>
      <c r="W1241" s="33"/>
      <c r="X1241" s="33"/>
      <c r="Y1241" s="33"/>
    </row>
    <row r="1242" spans="1:25" ht="12.75" hidden="1" customHeight="1">
      <c r="A1242" s="363"/>
      <c r="B1242" s="126"/>
      <c r="C1242" s="104"/>
      <c r="D1242" s="104"/>
      <c r="E1242" s="104"/>
      <c r="F1242" s="104"/>
      <c r="G1242" s="104"/>
      <c r="H1242" s="104"/>
      <c r="I1242" s="104"/>
      <c r="J1242" s="104"/>
      <c r="K1242" s="104"/>
      <c r="L1242" s="104"/>
      <c r="M1242" s="104"/>
      <c r="N1242" s="104"/>
      <c r="O1242" s="104"/>
      <c r="P1242" s="104"/>
      <c r="Q1242" s="341"/>
      <c r="R1242" s="33"/>
      <c r="S1242" s="33"/>
      <c r="T1242" s="33"/>
      <c r="U1242" s="33"/>
      <c r="V1242" s="33"/>
      <c r="W1242" s="33"/>
      <c r="X1242" s="33"/>
      <c r="Y1242" s="33"/>
    </row>
    <row r="1243" spans="1:25" ht="12.75" hidden="1" customHeight="1">
      <c r="A1243" s="363"/>
      <c r="B1243" s="126"/>
      <c r="C1243" s="104"/>
      <c r="D1243" s="104"/>
      <c r="E1243" s="104"/>
      <c r="F1243" s="104"/>
      <c r="G1243" s="104"/>
      <c r="H1243" s="104"/>
      <c r="I1243" s="104"/>
      <c r="J1243" s="104"/>
      <c r="K1243" s="104"/>
      <c r="L1243" s="104"/>
      <c r="M1243" s="104"/>
      <c r="N1243" s="104"/>
      <c r="O1243" s="104"/>
      <c r="P1243" s="104"/>
      <c r="Q1243" s="341"/>
      <c r="R1243" s="33"/>
      <c r="S1243" s="33"/>
      <c r="T1243" s="33"/>
      <c r="U1243" s="33"/>
      <c r="V1243" s="33"/>
      <c r="W1243" s="33"/>
      <c r="X1243" s="33"/>
      <c r="Y1243" s="33"/>
    </row>
    <row r="1244" spans="1:25" ht="12.75" hidden="1" customHeight="1">
      <c r="A1244" s="363"/>
      <c r="B1244" s="126"/>
      <c r="C1244" s="104"/>
      <c r="D1244" s="104"/>
      <c r="E1244" s="104"/>
      <c r="F1244" s="104"/>
      <c r="G1244" s="104"/>
      <c r="H1244" s="104"/>
      <c r="I1244" s="104"/>
      <c r="J1244" s="104"/>
      <c r="K1244" s="104"/>
      <c r="L1244" s="104"/>
      <c r="M1244" s="104"/>
      <c r="N1244" s="104"/>
      <c r="O1244" s="104"/>
      <c r="P1244" s="104"/>
      <c r="Q1244" s="341"/>
      <c r="R1244" s="33"/>
      <c r="S1244" s="33"/>
      <c r="T1244" s="33"/>
      <c r="U1244" s="33"/>
      <c r="V1244" s="33"/>
      <c r="W1244" s="33"/>
      <c r="X1244" s="33"/>
      <c r="Y1244" s="33"/>
    </row>
    <row r="1245" spans="1:25" ht="12.75" hidden="1" customHeight="1">
      <c r="A1245" s="363"/>
      <c r="B1245" s="126"/>
      <c r="C1245" s="104"/>
      <c r="D1245" s="104"/>
      <c r="E1245" s="104"/>
      <c r="F1245" s="104"/>
      <c r="G1245" s="104"/>
      <c r="H1245" s="104"/>
      <c r="I1245" s="104"/>
      <c r="J1245" s="104"/>
      <c r="K1245" s="104"/>
      <c r="L1245" s="104"/>
      <c r="M1245" s="104"/>
      <c r="N1245" s="104"/>
      <c r="O1245" s="104"/>
      <c r="P1245" s="104"/>
      <c r="Q1245" s="341"/>
      <c r="R1245" s="33"/>
      <c r="S1245" s="33"/>
      <c r="T1245" s="33"/>
      <c r="U1245" s="33"/>
      <c r="V1245" s="33"/>
      <c r="W1245" s="33"/>
      <c r="X1245" s="33"/>
      <c r="Y1245" s="33"/>
    </row>
    <row r="1246" spans="1:25" ht="12.75" hidden="1" customHeight="1">
      <c r="A1246" s="363"/>
      <c r="B1246" s="126"/>
      <c r="C1246" s="104"/>
      <c r="D1246" s="104"/>
      <c r="E1246" s="104"/>
      <c r="F1246" s="104"/>
      <c r="G1246" s="104"/>
      <c r="H1246" s="104"/>
      <c r="I1246" s="104"/>
      <c r="J1246" s="104"/>
      <c r="K1246" s="104"/>
      <c r="L1246" s="104"/>
      <c r="M1246" s="104"/>
      <c r="N1246" s="104"/>
      <c r="O1246" s="104"/>
      <c r="P1246" s="104"/>
      <c r="Q1246" s="341"/>
      <c r="R1246" s="33"/>
      <c r="S1246" s="33"/>
      <c r="T1246" s="33"/>
      <c r="U1246" s="33"/>
      <c r="V1246" s="33"/>
      <c r="W1246" s="33"/>
      <c r="X1246" s="33"/>
      <c r="Y1246" s="33"/>
    </row>
    <row r="1247" spans="1:25" ht="12.75" hidden="1" customHeight="1">
      <c r="A1247" s="363"/>
      <c r="B1247" s="126"/>
      <c r="C1247" s="104"/>
      <c r="D1247" s="104"/>
      <c r="E1247" s="104"/>
      <c r="F1247" s="104"/>
      <c r="G1247" s="104"/>
      <c r="H1247" s="104"/>
      <c r="I1247" s="104"/>
      <c r="J1247" s="104"/>
      <c r="K1247" s="104"/>
      <c r="L1247" s="104"/>
      <c r="M1247" s="104"/>
      <c r="N1247" s="104"/>
      <c r="O1247" s="104"/>
      <c r="P1247" s="104"/>
      <c r="Q1247" s="341"/>
      <c r="R1247" s="33"/>
      <c r="S1247" s="33"/>
      <c r="T1247" s="33"/>
      <c r="U1247" s="33"/>
      <c r="V1247" s="33"/>
      <c r="W1247" s="33"/>
      <c r="X1247" s="33"/>
      <c r="Y1247" s="33"/>
    </row>
    <row r="1248" spans="1:25" ht="12.75" hidden="1" customHeight="1">
      <c r="A1248" s="363"/>
      <c r="B1248" s="126"/>
      <c r="C1248" s="104"/>
      <c r="D1248" s="104"/>
      <c r="E1248" s="104"/>
      <c r="F1248" s="104"/>
      <c r="G1248" s="104"/>
      <c r="H1248" s="104"/>
      <c r="I1248" s="104"/>
      <c r="J1248" s="104"/>
      <c r="K1248" s="104"/>
      <c r="L1248" s="104"/>
      <c r="M1248" s="104"/>
      <c r="N1248" s="104"/>
      <c r="O1248" s="104"/>
      <c r="P1248" s="104"/>
      <c r="Q1248" s="341"/>
      <c r="R1248" s="33"/>
      <c r="S1248" s="33"/>
      <c r="T1248" s="33"/>
      <c r="U1248" s="33"/>
      <c r="V1248" s="33"/>
      <c r="W1248" s="33"/>
      <c r="X1248" s="33"/>
      <c r="Y1248" s="33"/>
    </row>
    <row r="1249" spans="1:25" ht="12.75" hidden="1" customHeight="1">
      <c r="A1249" s="363"/>
      <c r="B1249" s="126"/>
      <c r="C1249" s="104"/>
      <c r="D1249" s="104"/>
      <c r="E1249" s="104"/>
      <c r="F1249" s="104"/>
      <c r="G1249" s="104"/>
      <c r="H1249" s="104"/>
      <c r="I1249" s="104"/>
      <c r="J1249" s="104"/>
      <c r="K1249" s="104"/>
      <c r="L1249" s="104"/>
      <c r="M1249" s="104"/>
      <c r="N1249" s="104"/>
      <c r="O1249" s="104"/>
      <c r="P1249" s="104"/>
      <c r="Q1249" s="341"/>
      <c r="R1249" s="33"/>
      <c r="S1249" s="33"/>
      <c r="T1249" s="33"/>
      <c r="U1249" s="33"/>
      <c r="V1249" s="33"/>
      <c r="W1249" s="33"/>
      <c r="X1249" s="33"/>
      <c r="Y1249" s="33"/>
    </row>
    <row r="1250" spans="1:25" ht="12.75" hidden="1" customHeight="1">
      <c r="A1250" s="363"/>
      <c r="B1250" s="126"/>
      <c r="C1250" s="104"/>
      <c r="D1250" s="104"/>
      <c r="E1250" s="104"/>
      <c r="F1250" s="104"/>
      <c r="G1250" s="104"/>
      <c r="H1250" s="104"/>
      <c r="I1250" s="104"/>
      <c r="J1250" s="104"/>
      <c r="K1250" s="104"/>
      <c r="L1250" s="104"/>
      <c r="M1250" s="104"/>
      <c r="N1250" s="104"/>
      <c r="O1250" s="104"/>
      <c r="P1250" s="104"/>
      <c r="Q1250" s="341"/>
      <c r="R1250" s="33"/>
      <c r="S1250" s="33"/>
      <c r="T1250" s="33"/>
      <c r="U1250" s="33"/>
      <c r="V1250" s="33"/>
      <c r="W1250" s="33"/>
      <c r="X1250" s="33"/>
      <c r="Y1250" s="33"/>
    </row>
    <row r="1251" spans="1:25" ht="12.75" hidden="1" customHeight="1">
      <c r="A1251" s="363"/>
      <c r="B1251" s="126"/>
      <c r="C1251" s="104"/>
      <c r="D1251" s="104"/>
      <c r="E1251" s="104"/>
      <c r="F1251" s="104"/>
      <c r="G1251" s="104"/>
      <c r="H1251" s="104"/>
      <c r="I1251" s="104"/>
      <c r="J1251" s="104"/>
      <c r="K1251" s="104"/>
      <c r="L1251" s="104"/>
      <c r="M1251" s="104"/>
      <c r="N1251" s="104"/>
      <c r="O1251" s="104"/>
      <c r="P1251" s="104"/>
      <c r="Q1251" s="341"/>
      <c r="R1251" s="33"/>
      <c r="S1251" s="33"/>
      <c r="T1251" s="33"/>
      <c r="U1251" s="33"/>
      <c r="V1251" s="33"/>
      <c r="W1251" s="33"/>
      <c r="X1251" s="33"/>
      <c r="Y1251" s="33"/>
    </row>
    <row r="1252" spans="1:25" ht="12.75" hidden="1" customHeight="1">
      <c r="A1252" s="363"/>
      <c r="B1252" s="126"/>
      <c r="C1252" s="104"/>
      <c r="D1252" s="104"/>
      <c r="E1252" s="104"/>
      <c r="F1252" s="104"/>
      <c r="G1252" s="104"/>
      <c r="H1252" s="104"/>
      <c r="I1252" s="104"/>
      <c r="J1252" s="104"/>
      <c r="K1252" s="104"/>
      <c r="L1252" s="104"/>
      <c r="M1252" s="104"/>
      <c r="N1252" s="104"/>
      <c r="O1252" s="104"/>
      <c r="P1252" s="104"/>
      <c r="Q1252" s="341"/>
      <c r="R1252" s="33"/>
      <c r="S1252" s="33"/>
      <c r="T1252" s="33"/>
      <c r="U1252" s="33"/>
      <c r="V1252" s="33"/>
      <c r="W1252" s="33"/>
      <c r="X1252" s="33"/>
      <c r="Y1252" s="33"/>
    </row>
    <row r="1253" spans="1:25" ht="12.75" hidden="1" customHeight="1">
      <c r="A1253" s="363"/>
      <c r="B1253" s="126"/>
      <c r="C1253" s="104"/>
      <c r="D1253" s="104"/>
      <c r="E1253" s="104"/>
      <c r="F1253" s="104"/>
      <c r="G1253" s="104"/>
      <c r="H1253" s="104"/>
      <c r="I1253" s="104"/>
      <c r="J1253" s="104"/>
      <c r="K1253" s="104"/>
      <c r="L1253" s="104"/>
      <c r="M1253" s="104"/>
      <c r="N1253" s="104"/>
      <c r="O1253" s="104"/>
      <c r="P1253" s="104"/>
      <c r="Q1253" s="341"/>
      <c r="R1253" s="33"/>
      <c r="S1253" s="33"/>
      <c r="T1253" s="33"/>
      <c r="U1253" s="33"/>
      <c r="V1253" s="33"/>
      <c r="W1253" s="33"/>
      <c r="X1253" s="33"/>
      <c r="Y1253" s="33"/>
    </row>
    <row r="1254" spans="1:25" ht="12.75" hidden="1" customHeight="1">
      <c r="A1254" s="363"/>
      <c r="B1254" s="126"/>
      <c r="C1254" s="104"/>
      <c r="D1254" s="104"/>
      <c r="E1254" s="104"/>
      <c r="F1254" s="104"/>
      <c r="G1254" s="104"/>
      <c r="H1254" s="104"/>
      <c r="I1254" s="104"/>
      <c r="J1254" s="104"/>
      <c r="K1254" s="104"/>
      <c r="L1254" s="104"/>
      <c r="M1254" s="104"/>
      <c r="N1254" s="104"/>
      <c r="O1254" s="104"/>
      <c r="P1254" s="104"/>
      <c r="Q1254" s="341"/>
      <c r="R1254" s="33"/>
      <c r="S1254" s="33"/>
      <c r="T1254" s="33"/>
      <c r="U1254" s="33"/>
      <c r="V1254" s="33"/>
      <c r="W1254" s="33"/>
      <c r="X1254" s="33"/>
      <c r="Y1254" s="33"/>
    </row>
    <row r="1255" spans="1:25" ht="12.75" hidden="1" customHeight="1">
      <c r="A1255" s="363"/>
      <c r="B1255" s="126"/>
      <c r="C1255" s="104"/>
      <c r="D1255" s="104"/>
      <c r="E1255" s="104"/>
      <c r="F1255" s="104"/>
      <c r="G1255" s="104"/>
      <c r="H1255" s="104"/>
      <c r="I1255" s="104"/>
      <c r="J1255" s="104"/>
      <c r="K1255" s="104"/>
      <c r="L1255" s="104"/>
      <c r="M1255" s="104"/>
      <c r="N1255" s="104"/>
      <c r="O1255" s="104"/>
      <c r="P1255" s="104"/>
      <c r="Q1255" s="341"/>
      <c r="R1255" s="33"/>
      <c r="S1255" s="33"/>
      <c r="T1255" s="33"/>
      <c r="U1255" s="33"/>
      <c r="V1255" s="33"/>
      <c r="W1255" s="33"/>
      <c r="X1255" s="33"/>
      <c r="Y1255" s="33"/>
    </row>
    <row r="1256" spans="1:25" ht="12.75" hidden="1" customHeight="1">
      <c r="A1256" s="363"/>
      <c r="B1256" s="126"/>
      <c r="C1256" s="104"/>
      <c r="D1256" s="104"/>
      <c r="E1256" s="104"/>
      <c r="F1256" s="104"/>
      <c r="G1256" s="104"/>
      <c r="H1256" s="104"/>
      <c r="I1256" s="104"/>
      <c r="J1256" s="104"/>
      <c r="K1256" s="104"/>
      <c r="L1256" s="104"/>
      <c r="M1256" s="104"/>
      <c r="N1256" s="104"/>
      <c r="O1256" s="104"/>
      <c r="P1256" s="104"/>
      <c r="Q1256" s="341"/>
      <c r="R1256" s="33"/>
      <c r="S1256" s="33"/>
      <c r="T1256" s="33"/>
      <c r="U1256" s="33"/>
      <c r="V1256" s="33"/>
      <c r="W1256" s="33"/>
      <c r="X1256" s="33"/>
      <c r="Y1256" s="33"/>
    </row>
    <row r="1257" spans="1:25" ht="12.75" hidden="1" customHeight="1">
      <c r="A1257" s="363"/>
      <c r="B1257" s="126"/>
      <c r="C1257" s="104"/>
      <c r="D1257" s="104"/>
      <c r="E1257" s="104"/>
      <c r="F1257" s="104"/>
      <c r="G1257" s="104"/>
      <c r="H1257" s="104"/>
      <c r="I1257" s="104"/>
      <c r="J1257" s="104"/>
      <c r="K1257" s="104"/>
      <c r="L1257" s="104"/>
      <c r="M1257" s="104"/>
      <c r="N1257" s="104"/>
      <c r="O1257" s="104"/>
      <c r="P1257" s="104"/>
      <c r="Q1257" s="341"/>
      <c r="R1257" s="33"/>
      <c r="S1257" s="33"/>
      <c r="T1257" s="33"/>
      <c r="U1257" s="33"/>
      <c r="V1257" s="33"/>
      <c r="W1257" s="33"/>
      <c r="X1257" s="33"/>
      <c r="Y1257" s="33"/>
    </row>
    <row r="1258" spans="1:25" ht="12.75" hidden="1" customHeight="1">
      <c r="A1258" s="363"/>
      <c r="B1258" s="126"/>
      <c r="C1258" s="104"/>
      <c r="D1258" s="104"/>
      <c r="E1258" s="104"/>
      <c r="F1258" s="104"/>
      <c r="G1258" s="104"/>
      <c r="H1258" s="104"/>
      <c r="I1258" s="104"/>
      <c r="J1258" s="104"/>
      <c r="K1258" s="104"/>
      <c r="L1258" s="104"/>
      <c r="M1258" s="104"/>
      <c r="N1258" s="104"/>
      <c r="O1258" s="104"/>
      <c r="P1258" s="104"/>
      <c r="Q1258" s="341"/>
      <c r="R1258" s="33"/>
      <c r="S1258" s="33"/>
      <c r="T1258" s="33"/>
      <c r="U1258" s="33"/>
      <c r="V1258" s="33"/>
      <c r="W1258" s="33"/>
      <c r="X1258" s="33"/>
      <c r="Y1258" s="33"/>
    </row>
    <row r="1259" spans="1:25" ht="12.75" hidden="1" customHeight="1">
      <c r="A1259" s="363"/>
      <c r="B1259" s="126"/>
      <c r="C1259" s="104"/>
      <c r="D1259" s="104"/>
      <c r="E1259" s="104"/>
      <c r="F1259" s="104"/>
      <c r="G1259" s="104"/>
      <c r="H1259" s="104"/>
      <c r="I1259" s="104"/>
      <c r="J1259" s="104"/>
      <c r="K1259" s="104"/>
      <c r="L1259" s="104"/>
      <c r="M1259" s="104"/>
      <c r="N1259" s="104"/>
      <c r="O1259" s="104"/>
      <c r="P1259" s="104"/>
      <c r="Q1259" s="341"/>
      <c r="R1259" s="33"/>
      <c r="S1259" s="33"/>
      <c r="T1259" s="33"/>
      <c r="U1259" s="33"/>
      <c r="V1259" s="33"/>
      <c r="W1259" s="33"/>
      <c r="X1259" s="33"/>
      <c r="Y1259" s="33"/>
    </row>
    <row r="1260" spans="1:25" ht="12.75" hidden="1" customHeight="1">
      <c r="A1260" s="363"/>
      <c r="B1260" s="126"/>
      <c r="C1260" s="104"/>
      <c r="D1260" s="104"/>
      <c r="E1260" s="104"/>
      <c r="F1260" s="104"/>
      <c r="G1260" s="104"/>
      <c r="H1260" s="104"/>
      <c r="I1260" s="104"/>
      <c r="J1260" s="104"/>
      <c r="K1260" s="104"/>
      <c r="L1260" s="104"/>
      <c r="M1260" s="104"/>
      <c r="N1260" s="104"/>
      <c r="O1260" s="104"/>
      <c r="P1260" s="104"/>
      <c r="Q1260" s="341"/>
      <c r="R1260" s="33"/>
      <c r="S1260" s="33"/>
      <c r="T1260" s="33"/>
      <c r="U1260" s="33"/>
      <c r="V1260" s="33"/>
      <c r="W1260" s="33"/>
      <c r="X1260" s="33"/>
      <c r="Y1260" s="33"/>
    </row>
    <row r="1261" spans="1:25" ht="12.75" hidden="1" customHeight="1">
      <c r="A1261" s="363"/>
      <c r="B1261" s="126"/>
      <c r="C1261" s="104"/>
      <c r="D1261" s="104"/>
      <c r="E1261" s="104"/>
      <c r="F1261" s="104"/>
      <c r="G1261" s="104"/>
      <c r="H1261" s="104"/>
      <c r="I1261" s="104"/>
      <c r="J1261" s="104"/>
      <c r="K1261" s="104"/>
      <c r="L1261" s="104"/>
      <c r="M1261" s="104"/>
      <c r="N1261" s="104"/>
      <c r="O1261" s="104"/>
      <c r="P1261" s="104"/>
      <c r="Q1261" s="341"/>
      <c r="R1261" s="33"/>
      <c r="S1261" s="33"/>
      <c r="T1261" s="33"/>
      <c r="U1261" s="33"/>
      <c r="V1261" s="33"/>
      <c r="W1261" s="33"/>
      <c r="X1261" s="33"/>
      <c r="Y1261" s="33"/>
    </row>
    <row r="1262" spans="1:25" ht="12.75" hidden="1" customHeight="1">
      <c r="A1262" s="363"/>
      <c r="B1262" s="126"/>
      <c r="C1262" s="104"/>
      <c r="D1262" s="104"/>
      <c r="E1262" s="104"/>
      <c r="F1262" s="104"/>
      <c r="G1262" s="104"/>
      <c r="H1262" s="104"/>
      <c r="I1262" s="104"/>
      <c r="J1262" s="104"/>
      <c r="K1262" s="104"/>
      <c r="L1262" s="104"/>
      <c r="M1262" s="104"/>
      <c r="N1262" s="104"/>
      <c r="O1262" s="104"/>
      <c r="P1262" s="104"/>
      <c r="Q1262" s="341"/>
      <c r="R1262" s="33"/>
      <c r="S1262" s="33"/>
      <c r="T1262" s="33"/>
      <c r="U1262" s="33"/>
      <c r="V1262" s="33"/>
      <c r="W1262" s="33"/>
      <c r="X1262" s="33"/>
      <c r="Y1262" s="33"/>
    </row>
    <row r="1263" spans="1:25" ht="12.75" hidden="1" customHeight="1">
      <c r="A1263" s="363"/>
      <c r="B1263" s="126"/>
      <c r="C1263" s="104"/>
      <c r="D1263" s="104"/>
      <c r="E1263" s="104"/>
      <c r="F1263" s="104"/>
      <c r="G1263" s="104"/>
      <c r="H1263" s="104"/>
      <c r="I1263" s="104"/>
      <c r="J1263" s="104"/>
      <c r="K1263" s="104"/>
      <c r="L1263" s="104"/>
      <c r="M1263" s="104"/>
      <c r="N1263" s="104"/>
      <c r="O1263" s="104"/>
      <c r="P1263" s="104"/>
      <c r="Q1263" s="341"/>
      <c r="R1263" s="33"/>
      <c r="S1263" s="33"/>
      <c r="T1263" s="33"/>
      <c r="U1263" s="33"/>
      <c r="V1263" s="33"/>
      <c r="W1263" s="33"/>
      <c r="X1263" s="33"/>
      <c r="Y1263" s="33"/>
    </row>
    <row r="1264" spans="1:25" ht="12.75" hidden="1" customHeight="1">
      <c r="A1264" s="363"/>
      <c r="B1264" s="126"/>
      <c r="C1264" s="104"/>
      <c r="D1264" s="104"/>
      <c r="E1264" s="104"/>
      <c r="F1264" s="104"/>
      <c r="G1264" s="104"/>
      <c r="H1264" s="104"/>
      <c r="I1264" s="104"/>
      <c r="J1264" s="104"/>
      <c r="K1264" s="104"/>
      <c r="L1264" s="104"/>
      <c r="M1264" s="104"/>
      <c r="N1264" s="104"/>
      <c r="O1264" s="104"/>
      <c r="P1264" s="104"/>
      <c r="Q1264" s="341"/>
      <c r="R1264" s="33"/>
      <c r="S1264" s="33"/>
      <c r="T1264" s="33"/>
      <c r="U1264" s="33"/>
      <c r="V1264" s="33"/>
      <c r="W1264" s="33"/>
      <c r="X1264" s="33"/>
      <c r="Y1264" s="33"/>
    </row>
    <row r="1265" spans="1:25" ht="12.75" hidden="1" customHeight="1">
      <c r="A1265" s="363"/>
      <c r="B1265" s="126"/>
      <c r="C1265" s="104"/>
      <c r="D1265" s="104"/>
      <c r="E1265" s="104"/>
      <c r="F1265" s="104"/>
      <c r="G1265" s="104"/>
      <c r="H1265" s="104"/>
      <c r="I1265" s="104"/>
      <c r="J1265" s="104"/>
      <c r="K1265" s="104"/>
      <c r="L1265" s="104"/>
      <c r="M1265" s="104"/>
      <c r="N1265" s="104"/>
      <c r="O1265" s="104"/>
      <c r="P1265" s="104"/>
      <c r="Q1265" s="341"/>
      <c r="R1265" s="33"/>
      <c r="S1265" s="33"/>
      <c r="T1265" s="33"/>
      <c r="U1265" s="33"/>
      <c r="V1265" s="33"/>
      <c r="W1265" s="33"/>
      <c r="X1265" s="33"/>
      <c r="Y1265" s="33"/>
    </row>
    <row r="1266" spans="1:25" ht="12.75" hidden="1" customHeight="1">
      <c r="A1266" s="363"/>
      <c r="B1266" s="126"/>
      <c r="C1266" s="104"/>
      <c r="D1266" s="104"/>
      <c r="E1266" s="104"/>
      <c r="F1266" s="104"/>
      <c r="G1266" s="104"/>
      <c r="H1266" s="104"/>
      <c r="I1266" s="104"/>
      <c r="J1266" s="104"/>
      <c r="K1266" s="104"/>
      <c r="L1266" s="104"/>
      <c r="M1266" s="104"/>
      <c r="N1266" s="104"/>
      <c r="O1266" s="104"/>
      <c r="P1266" s="104"/>
      <c r="Q1266" s="341"/>
      <c r="R1266" s="33"/>
      <c r="S1266" s="33"/>
      <c r="T1266" s="33"/>
      <c r="U1266" s="33"/>
      <c r="V1266" s="33"/>
      <c r="W1266" s="33"/>
      <c r="X1266" s="33"/>
      <c r="Y1266" s="33"/>
    </row>
    <row r="1267" spans="1:25" ht="12.75" hidden="1" customHeight="1">
      <c r="A1267" s="363"/>
      <c r="B1267" s="126"/>
      <c r="C1267" s="104"/>
      <c r="D1267" s="104"/>
      <c r="E1267" s="104"/>
      <c r="F1267" s="104"/>
      <c r="G1267" s="104"/>
      <c r="H1267" s="104"/>
      <c r="I1267" s="104"/>
      <c r="J1267" s="104"/>
      <c r="K1267" s="104"/>
      <c r="L1267" s="104"/>
      <c r="M1267" s="104"/>
      <c r="N1267" s="104"/>
      <c r="O1267" s="104"/>
      <c r="P1267" s="104"/>
      <c r="Q1267" s="341"/>
      <c r="R1267" s="33"/>
      <c r="S1267" s="33"/>
      <c r="T1267" s="33"/>
      <c r="U1267" s="33"/>
      <c r="V1267" s="33"/>
      <c r="W1267" s="33"/>
      <c r="X1267" s="33"/>
      <c r="Y1267" s="33"/>
    </row>
    <row r="1268" spans="1:25" ht="12.75" hidden="1" customHeight="1">
      <c r="A1268" s="363"/>
      <c r="B1268" s="126"/>
      <c r="C1268" s="104"/>
      <c r="D1268" s="104"/>
      <c r="E1268" s="104"/>
      <c r="F1268" s="104"/>
      <c r="G1268" s="104"/>
      <c r="H1268" s="104"/>
      <c r="I1268" s="104"/>
      <c r="J1268" s="104"/>
      <c r="K1268" s="104"/>
      <c r="L1268" s="104"/>
      <c r="M1268" s="104"/>
      <c r="N1268" s="104"/>
      <c r="O1268" s="104"/>
      <c r="P1268" s="104"/>
      <c r="Q1268" s="341"/>
      <c r="R1268" s="33"/>
      <c r="S1268" s="33"/>
      <c r="T1268" s="33"/>
      <c r="U1268" s="33"/>
      <c r="V1268" s="33"/>
      <c r="W1268" s="33"/>
      <c r="X1268" s="33"/>
      <c r="Y1268" s="33"/>
    </row>
    <row r="1269" spans="1:25" ht="12.75" hidden="1" customHeight="1">
      <c r="A1269" s="363"/>
      <c r="B1269" s="126"/>
      <c r="C1269" s="104"/>
      <c r="D1269" s="104"/>
      <c r="E1269" s="104"/>
      <c r="F1269" s="104"/>
      <c r="G1269" s="104"/>
      <c r="H1269" s="104"/>
      <c r="I1269" s="104"/>
      <c r="J1269" s="104"/>
      <c r="K1269" s="104"/>
      <c r="L1269" s="104"/>
      <c r="M1269" s="104"/>
      <c r="N1269" s="104"/>
      <c r="O1269" s="104"/>
      <c r="P1269" s="104"/>
      <c r="Q1269" s="341"/>
      <c r="R1269" s="33"/>
      <c r="S1269" s="33"/>
      <c r="T1269" s="33"/>
      <c r="U1269" s="33"/>
      <c r="V1269" s="33"/>
      <c r="W1269" s="33"/>
      <c r="X1269" s="33"/>
      <c r="Y1269" s="33"/>
    </row>
    <row r="1270" spans="1:25" ht="12.75" hidden="1" customHeight="1">
      <c r="A1270" s="363"/>
      <c r="B1270" s="126"/>
      <c r="C1270" s="104"/>
      <c r="D1270" s="104"/>
      <c r="E1270" s="104"/>
      <c r="F1270" s="104"/>
      <c r="G1270" s="104"/>
      <c r="H1270" s="104"/>
      <c r="I1270" s="104"/>
      <c r="J1270" s="104"/>
      <c r="K1270" s="104"/>
      <c r="L1270" s="104"/>
      <c r="M1270" s="104"/>
      <c r="N1270" s="104"/>
      <c r="O1270" s="104"/>
      <c r="P1270" s="104"/>
      <c r="Q1270" s="341"/>
      <c r="R1270" s="33"/>
      <c r="S1270" s="33"/>
      <c r="T1270" s="33"/>
      <c r="U1270" s="33"/>
      <c r="V1270" s="33"/>
      <c r="W1270" s="33"/>
      <c r="X1270" s="33"/>
      <c r="Y1270" s="33"/>
    </row>
    <row r="1271" spans="1:25" ht="12.75" hidden="1" customHeight="1">
      <c r="A1271" s="363"/>
      <c r="B1271" s="126"/>
      <c r="C1271" s="104"/>
      <c r="D1271" s="104"/>
      <c r="E1271" s="104"/>
      <c r="F1271" s="104"/>
      <c r="G1271" s="104"/>
      <c r="H1271" s="104"/>
      <c r="I1271" s="104"/>
      <c r="J1271" s="104"/>
      <c r="K1271" s="104"/>
      <c r="L1271" s="104"/>
      <c r="M1271" s="104"/>
      <c r="N1271" s="104"/>
      <c r="O1271" s="104"/>
      <c r="P1271" s="104"/>
      <c r="Q1271" s="341"/>
      <c r="R1271" s="33"/>
      <c r="S1271" s="33"/>
      <c r="T1271" s="33"/>
      <c r="U1271" s="33"/>
      <c r="V1271" s="33"/>
      <c r="W1271" s="33"/>
      <c r="X1271" s="33"/>
      <c r="Y1271" s="33"/>
    </row>
    <row r="1272" spans="1:25" ht="12.75" hidden="1" customHeight="1">
      <c r="A1272" s="363"/>
      <c r="B1272" s="126"/>
      <c r="C1272" s="104"/>
      <c r="D1272" s="104"/>
      <c r="E1272" s="104"/>
      <c r="F1272" s="104"/>
      <c r="G1272" s="104"/>
      <c r="H1272" s="104"/>
      <c r="I1272" s="104"/>
      <c r="J1272" s="104"/>
      <c r="K1272" s="104"/>
      <c r="L1272" s="104"/>
      <c r="M1272" s="104"/>
      <c r="N1272" s="104"/>
      <c r="O1272" s="104"/>
      <c r="P1272" s="104"/>
      <c r="Q1272" s="341"/>
      <c r="R1272" s="33"/>
      <c r="S1272" s="33"/>
      <c r="T1272" s="33"/>
      <c r="U1272" s="33"/>
      <c r="V1272" s="33"/>
      <c r="W1272" s="33"/>
      <c r="X1272" s="33"/>
      <c r="Y1272" s="33"/>
    </row>
    <row r="1273" spans="1:25" ht="12.75" hidden="1" customHeight="1">
      <c r="A1273" s="363"/>
      <c r="B1273" s="126"/>
      <c r="C1273" s="104"/>
      <c r="D1273" s="104"/>
      <c r="E1273" s="104"/>
      <c r="F1273" s="104"/>
      <c r="G1273" s="104"/>
      <c r="H1273" s="104"/>
      <c r="I1273" s="104"/>
      <c r="J1273" s="104"/>
      <c r="K1273" s="104"/>
      <c r="L1273" s="104"/>
      <c r="M1273" s="104"/>
      <c r="N1273" s="104"/>
      <c r="O1273" s="104"/>
      <c r="P1273" s="104"/>
      <c r="Q1273" s="341"/>
      <c r="R1273" s="33"/>
      <c r="S1273" s="33"/>
      <c r="T1273" s="33"/>
      <c r="U1273" s="33"/>
      <c r="V1273" s="33"/>
      <c r="W1273" s="33"/>
      <c r="X1273" s="33"/>
      <c r="Y1273" s="33"/>
    </row>
    <row r="1274" spans="1:25" ht="12.75" hidden="1" customHeight="1">
      <c r="A1274" s="363"/>
      <c r="B1274" s="126"/>
      <c r="C1274" s="104"/>
      <c r="D1274" s="104"/>
      <c r="E1274" s="104"/>
      <c r="F1274" s="104"/>
      <c r="G1274" s="104"/>
      <c r="H1274" s="104"/>
      <c r="I1274" s="104"/>
      <c r="J1274" s="104"/>
      <c r="K1274" s="104"/>
      <c r="L1274" s="104"/>
      <c r="M1274" s="104"/>
      <c r="N1274" s="104"/>
      <c r="O1274" s="104"/>
      <c r="P1274" s="104"/>
      <c r="Q1274" s="341"/>
      <c r="R1274" s="33"/>
      <c r="S1274" s="33"/>
      <c r="T1274" s="33"/>
      <c r="U1274" s="33"/>
      <c r="V1274" s="33"/>
      <c r="W1274" s="33"/>
      <c r="X1274" s="33"/>
      <c r="Y1274" s="33"/>
    </row>
    <row r="1275" spans="1:25" ht="12.75" hidden="1" customHeight="1">
      <c r="A1275" s="363"/>
      <c r="B1275" s="126"/>
      <c r="C1275" s="104"/>
      <c r="D1275" s="104"/>
      <c r="E1275" s="104"/>
      <c r="F1275" s="104"/>
      <c r="G1275" s="104"/>
      <c r="H1275" s="104"/>
      <c r="I1275" s="104"/>
      <c r="J1275" s="104"/>
      <c r="K1275" s="104"/>
      <c r="L1275" s="104"/>
      <c r="M1275" s="104"/>
      <c r="N1275" s="104"/>
      <c r="O1275" s="104"/>
      <c r="P1275" s="104"/>
      <c r="Q1275" s="341"/>
      <c r="R1275" s="33"/>
      <c r="S1275" s="33"/>
      <c r="T1275" s="33"/>
      <c r="U1275" s="33"/>
      <c r="V1275" s="33"/>
      <c r="W1275" s="33"/>
      <c r="X1275" s="33"/>
      <c r="Y1275" s="33"/>
    </row>
    <row r="1276" spans="1:25" ht="12.75" hidden="1" customHeight="1">
      <c r="A1276" s="363"/>
      <c r="B1276" s="126"/>
      <c r="C1276" s="104"/>
      <c r="D1276" s="104"/>
      <c r="E1276" s="104"/>
      <c r="F1276" s="104"/>
      <c r="G1276" s="104"/>
      <c r="H1276" s="104"/>
      <c r="I1276" s="104"/>
      <c r="J1276" s="104"/>
      <c r="K1276" s="104"/>
      <c r="L1276" s="104"/>
      <c r="M1276" s="104"/>
      <c r="N1276" s="104"/>
      <c r="O1276" s="104"/>
      <c r="P1276" s="104"/>
      <c r="Q1276" s="341"/>
      <c r="R1276" s="33"/>
      <c r="S1276" s="33"/>
      <c r="T1276" s="33"/>
      <c r="U1276" s="33"/>
      <c r="V1276" s="33"/>
      <c r="W1276" s="33"/>
      <c r="X1276" s="33"/>
      <c r="Y1276" s="33"/>
    </row>
    <row r="1277" spans="1:25" ht="12.75" hidden="1" customHeight="1">
      <c r="A1277" s="363"/>
      <c r="B1277" s="126"/>
      <c r="C1277" s="104"/>
      <c r="D1277" s="104"/>
      <c r="E1277" s="104"/>
      <c r="F1277" s="104"/>
      <c r="G1277" s="104"/>
      <c r="H1277" s="104"/>
      <c r="I1277" s="104"/>
      <c r="J1277" s="104"/>
      <c r="K1277" s="104"/>
      <c r="L1277" s="104"/>
      <c r="M1277" s="104"/>
      <c r="N1277" s="104"/>
      <c r="O1277" s="104"/>
      <c r="P1277" s="104"/>
      <c r="Q1277" s="341"/>
      <c r="R1277" s="33"/>
      <c r="S1277" s="33"/>
      <c r="T1277" s="33"/>
      <c r="U1277" s="33"/>
      <c r="V1277" s="33"/>
      <c r="W1277" s="33"/>
      <c r="X1277" s="33"/>
      <c r="Y1277" s="33"/>
    </row>
    <row r="1278" spans="1:25" ht="12.75" hidden="1" customHeight="1">
      <c r="A1278" s="363"/>
      <c r="B1278" s="126"/>
      <c r="C1278" s="104"/>
      <c r="D1278" s="104"/>
      <c r="E1278" s="104"/>
      <c r="F1278" s="104"/>
      <c r="G1278" s="104"/>
      <c r="H1278" s="104"/>
      <c r="I1278" s="104"/>
      <c r="J1278" s="104"/>
      <c r="K1278" s="104"/>
      <c r="L1278" s="104"/>
      <c r="M1278" s="104"/>
      <c r="N1278" s="104"/>
      <c r="O1278" s="104"/>
      <c r="P1278" s="104"/>
      <c r="Q1278" s="341"/>
      <c r="R1278" s="33"/>
      <c r="S1278" s="33"/>
      <c r="T1278" s="33"/>
      <c r="U1278" s="33"/>
      <c r="V1278" s="33"/>
      <c r="W1278" s="33"/>
      <c r="X1278" s="33"/>
      <c r="Y1278" s="33"/>
    </row>
    <row r="1279" spans="1:25" ht="12.75" hidden="1" customHeight="1">
      <c r="A1279" s="363"/>
      <c r="B1279" s="126"/>
      <c r="C1279" s="104"/>
      <c r="D1279" s="104"/>
      <c r="E1279" s="104"/>
      <c r="F1279" s="104"/>
      <c r="G1279" s="104"/>
      <c r="H1279" s="104"/>
      <c r="I1279" s="104"/>
      <c r="J1279" s="104"/>
      <c r="K1279" s="104"/>
      <c r="L1279" s="104"/>
      <c r="M1279" s="104"/>
      <c r="N1279" s="104"/>
      <c r="O1279" s="104"/>
      <c r="P1279" s="104"/>
      <c r="Q1279" s="341"/>
      <c r="R1279" s="33"/>
      <c r="S1279" s="33"/>
      <c r="T1279" s="33"/>
      <c r="U1279" s="33"/>
      <c r="V1279" s="33"/>
      <c r="W1279" s="33"/>
      <c r="X1279" s="33"/>
      <c r="Y1279" s="33"/>
    </row>
    <row r="1280" spans="1:25" ht="12.75" hidden="1" customHeight="1">
      <c r="A1280" s="363"/>
      <c r="B1280" s="126"/>
      <c r="C1280" s="104"/>
      <c r="D1280" s="104"/>
      <c r="E1280" s="104"/>
      <c r="F1280" s="104"/>
      <c r="G1280" s="104"/>
      <c r="H1280" s="104"/>
      <c r="I1280" s="104"/>
      <c r="J1280" s="104"/>
      <c r="K1280" s="104"/>
      <c r="L1280" s="104"/>
      <c r="M1280" s="104"/>
      <c r="N1280" s="104"/>
      <c r="O1280" s="104"/>
      <c r="P1280" s="104"/>
      <c r="Q1280" s="341"/>
      <c r="R1280" s="33"/>
      <c r="S1280" s="33"/>
      <c r="T1280" s="33"/>
      <c r="U1280" s="33"/>
      <c r="V1280" s="33"/>
      <c r="W1280" s="33"/>
      <c r="X1280" s="33"/>
      <c r="Y1280" s="33"/>
    </row>
    <row r="1281" spans="1:25" ht="12.75" hidden="1" customHeight="1">
      <c r="A1281" s="363"/>
      <c r="B1281" s="126"/>
      <c r="C1281" s="104"/>
      <c r="D1281" s="104"/>
      <c r="E1281" s="104"/>
      <c r="F1281" s="104"/>
      <c r="G1281" s="104"/>
      <c r="H1281" s="104"/>
      <c r="I1281" s="104"/>
      <c r="J1281" s="104"/>
      <c r="K1281" s="104"/>
      <c r="L1281" s="104"/>
      <c r="M1281" s="104"/>
      <c r="N1281" s="104"/>
      <c r="O1281" s="104"/>
      <c r="P1281" s="104"/>
      <c r="Q1281" s="341"/>
      <c r="R1281" s="33"/>
      <c r="S1281" s="33"/>
      <c r="T1281" s="33"/>
      <c r="U1281" s="33"/>
      <c r="V1281" s="33"/>
      <c r="W1281" s="33"/>
      <c r="X1281" s="33"/>
      <c r="Y1281" s="33"/>
    </row>
    <row r="1282" spans="1:25" ht="12.75" hidden="1" customHeight="1">
      <c r="A1282" s="363"/>
      <c r="B1282" s="126"/>
      <c r="C1282" s="104"/>
      <c r="D1282" s="104"/>
      <c r="E1282" s="104"/>
      <c r="F1282" s="104"/>
      <c r="G1282" s="104"/>
      <c r="H1282" s="104"/>
      <c r="I1282" s="104"/>
      <c r="J1282" s="104"/>
      <c r="K1282" s="104"/>
      <c r="L1282" s="104"/>
      <c r="M1282" s="104"/>
      <c r="N1282" s="104"/>
      <c r="O1282" s="104"/>
      <c r="P1282" s="104"/>
      <c r="Q1282" s="341"/>
      <c r="R1282" s="33"/>
      <c r="S1282" s="33"/>
      <c r="T1282" s="33"/>
      <c r="U1282" s="33"/>
      <c r="V1282" s="33"/>
      <c r="W1282" s="33"/>
      <c r="X1282" s="33"/>
      <c r="Y1282" s="33"/>
    </row>
    <row r="1283" spans="1:25" ht="12.75" hidden="1" customHeight="1">
      <c r="A1283" s="363"/>
      <c r="B1283" s="126"/>
      <c r="C1283" s="104"/>
      <c r="D1283" s="104"/>
      <c r="E1283" s="104"/>
      <c r="F1283" s="104"/>
      <c r="G1283" s="104"/>
      <c r="H1283" s="104"/>
      <c r="I1283" s="104"/>
      <c r="J1283" s="104"/>
      <c r="K1283" s="104"/>
      <c r="L1283" s="104"/>
      <c r="M1283" s="104"/>
      <c r="N1283" s="104"/>
      <c r="O1283" s="104"/>
      <c r="P1283" s="104"/>
      <c r="Q1283" s="341"/>
      <c r="R1283" s="33"/>
      <c r="S1283" s="33"/>
      <c r="T1283" s="33"/>
      <c r="U1283" s="33"/>
      <c r="V1283" s="33"/>
      <c r="W1283" s="33"/>
      <c r="X1283" s="33"/>
      <c r="Y1283" s="33"/>
    </row>
    <row r="1284" spans="1:25" ht="12.75" hidden="1" customHeight="1">
      <c r="A1284" s="363"/>
      <c r="B1284" s="126"/>
      <c r="C1284" s="104"/>
      <c r="D1284" s="104"/>
      <c r="E1284" s="104"/>
      <c r="F1284" s="104"/>
      <c r="G1284" s="104"/>
      <c r="H1284" s="104"/>
      <c r="I1284" s="104"/>
      <c r="J1284" s="104"/>
      <c r="K1284" s="104"/>
      <c r="L1284" s="104"/>
      <c r="M1284" s="104"/>
      <c r="N1284" s="104"/>
      <c r="O1284" s="104"/>
      <c r="P1284" s="104"/>
      <c r="Q1284" s="341"/>
      <c r="R1284" s="33"/>
      <c r="S1284" s="33"/>
      <c r="T1284" s="33"/>
      <c r="U1284" s="33"/>
      <c r="V1284" s="33"/>
      <c r="W1284" s="33"/>
      <c r="X1284" s="33"/>
      <c r="Y1284" s="33"/>
    </row>
    <row r="1285" spans="1:25" ht="12.75" hidden="1" customHeight="1">
      <c r="A1285" s="363"/>
      <c r="B1285" s="126"/>
      <c r="C1285" s="104"/>
      <c r="D1285" s="104"/>
      <c r="E1285" s="104"/>
      <c r="F1285" s="104"/>
      <c r="G1285" s="104"/>
      <c r="H1285" s="104"/>
      <c r="I1285" s="104"/>
      <c r="J1285" s="104"/>
      <c r="K1285" s="104"/>
      <c r="L1285" s="104"/>
      <c r="M1285" s="104"/>
      <c r="N1285" s="104"/>
      <c r="O1285" s="104"/>
      <c r="P1285" s="104"/>
      <c r="Q1285" s="341"/>
      <c r="R1285" s="33"/>
      <c r="S1285" s="33"/>
      <c r="T1285" s="33"/>
      <c r="U1285" s="33"/>
      <c r="V1285" s="33"/>
      <c r="W1285" s="33"/>
      <c r="X1285" s="33"/>
      <c r="Y1285" s="33"/>
    </row>
    <row r="1286" spans="1:25" ht="12.75" hidden="1" customHeight="1">
      <c r="A1286" s="363"/>
      <c r="B1286" s="126"/>
      <c r="C1286" s="104"/>
      <c r="D1286" s="104"/>
      <c r="E1286" s="104"/>
      <c r="F1286" s="104"/>
      <c r="G1286" s="104"/>
      <c r="H1286" s="104"/>
      <c r="I1286" s="104"/>
      <c r="J1286" s="104"/>
      <c r="K1286" s="104"/>
      <c r="L1286" s="104"/>
      <c r="M1286" s="104"/>
      <c r="N1286" s="104"/>
      <c r="O1286" s="104"/>
      <c r="P1286" s="104"/>
      <c r="Q1286" s="341"/>
      <c r="R1286" s="33"/>
      <c r="S1286" s="33"/>
      <c r="T1286" s="33"/>
      <c r="U1286" s="33"/>
      <c r="V1286" s="33"/>
      <c r="W1286" s="33"/>
      <c r="X1286" s="33"/>
      <c r="Y1286" s="33"/>
    </row>
    <row r="1287" spans="1:25" ht="12.75" hidden="1" customHeight="1">
      <c r="A1287" s="363"/>
      <c r="B1287" s="126"/>
      <c r="C1287" s="104"/>
      <c r="D1287" s="104"/>
      <c r="E1287" s="104"/>
      <c r="F1287" s="104"/>
      <c r="G1287" s="104"/>
      <c r="H1287" s="104"/>
      <c r="I1287" s="104"/>
      <c r="J1287" s="104"/>
      <c r="K1287" s="104"/>
      <c r="L1287" s="104"/>
      <c r="M1287" s="104"/>
      <c r="N1287" s="104"/>
      <c r="O1287" s="104"/>
      <c r="P1287" s="104"/>
      <c r="Q1287" s="341"/>
      <c r="R1287" s="33"/>
      <c r="S1287" s="33"/>
      <c r="T1287" s="33"/>
      <c r="U1287" s="33"/>
      <c r="V1287" s="33"/>
      <c r="W1287" s="33"/>
      <c r="X1287" s="33"/>
      <c r="Y1287" s="33"/>
    </row>
    <row r="1288" spans="1:25" ht="12.75" hidden="1" customHeight="1">
      <c r="A1288" s="363"/>
      <c r="B1288" s="126"/>
      <c r="C1288" s="104"/>
      <c r="D1288" s="104"/>
      <c r="E1288" s="104"/>
      <c r="F1288" s="104"/>
      <c r="G1288" s="104"/>
      <c r="H1288" s="104"/>
      <c r="I1288" s="104"/>
      <c r="J1288" s="104"/>
      <c r="K1288" s="104"/>
      <c r="L1288" s="104"/>
      <c r="M1288" s="104"/>
      <c r="N1288" s="104"/>
      <c r="O1288" s="104"/>
      <c r="P1288" s="104"/>
      <c r="Q1288" s="341"/>
      <c r="R1288" s="33"/>
      <c r="S1288" s="33"/>
      <c r="T1288" s="33"/>
      <c r="U1288" s="33"/>
      <c r="V1288" s="33"/>
      <c r="W1288" s="33"/>
      <c r="X1288" s="33"/>
      <c r="Y1288" s="33"/>
    </row>
    <row r="1289" spans="1:25" ht="12.75" hidden="1" customHeight="1">
      <c r="A1289" s="363"/>
      <c r="B1289" s="126"/>
      <c r="C1289" s="104"/>
      <c r="D1289" s="104"/>
      <c r="E1289" s="104"/>
      <c r="F1289" s="104"/>
      <c r="G1289" s="104"/>
      <c r="H1289" s="104"/>
      <c r="I1289" s="104"/>
      <c r="J1289" s="104"/>
      <c r="K1289" s="104"/>
      <c r="L1289" s="104"/>
      <c r="M1289" s="104"/>
      <c r="N1289" s="104"/>
      <c r="O1289" s="104"/>
      <c r="P1289" s="104"/>
      <c r="Q1289" s="341"/>
      <c r="R1289" s="33"/>
      <c r="S1289" s="33"/>
      <c r="T1289" s="33"/>
      <c r="U1289" s="33"/>
      <c r="V1289" s="33"/>
      <c r="W1289" s="33"/>
      <c r="X1289" s="33"/>
      <c r="Y1289" s="33"/>
    </row>
    <row r="1290" spans="1:25" ht="12.75" hidden="1" customHeight="1">
      <c r="A1290" s="363"/>
      <c r="B1290" s="126"/>
      <c r="C1290" s="104"/>
      <c r="D1290" s="104"/>
      <c r="E1290" s="104"/>
      <c r="F1290" s="104"/>
      <c r="G1290" s="104"/>
      <c r="H1290" s="104"/>
      <c r="I1290" s="104"/>
      <c r="J1290" s="104"/>
      <c r="K1290" s="104"/>
      <c r="L1290" s="104"/>
      <c r="M1290" s="104"/>
      <c r="N1290" s="104"/>
      <c r="O1290" s="104"/>
      <c r="P1290" s="104"/>
      <c r="Q1290" s="341"/>
      <c r="R1290" s="33"/>
      <c r="S1290" s="33"/>
      <c r="T1290" s="33"/>
      <c r="U1290" s="33"/>
      <c r="V1290" s="33"/>
      <c r="W1290" s="33"/>
      <c r="X1290" s="33"/>
      <c r="Y1290" s="33"/>
    </row>
    <row r="1291" spans="1:25" ht="12.75" hidden="1" customHeight="1">
      <c r="A1291" s="363"/>
      <c r="B1291" s="126"/>
      <c r="C1291" s="104"/>
      <c r="D1291" s="104"/>
      <c r="E1291" s="104"/>
      <c r="F1291" s="104"/>
      <c r="G1291" s="104"/>
      <c r="H1291" s="104"/>
      <c r="I1291" s="104"/>
      <c r="J1291" s="104"/>
      <c r="K1291" s="104"/>
      <c r="L1291" s="104"/>
      <c r="M1291" s="104"/>
      <c r="N1291" s="104"/>
      <c r="O1291" s="104"/>
      <c r="P1291" s="104"/>
      <c r="Q1291" s="341"/>
      <c r="R1291" s="33"/>
      <c r="S1291" s="33"/>
      <c r="T1291" s="33"/>
      <c r="U1291" s="33"/>
      <c r="V1291" s="33"/>
      <c r="W1291" s="33"/>
      <c r="X1291" s="33"/>
      <c r="Y1291" s="33"/>
    </row>
    <row r="1292" spans="1:25" ht="12.75" hidden="1" customHeight="1">
      <c r="A1292" s="363"/>
      <c r="B1292" s="126"/>
      <c r="C1292" s="104"/>
      <c r="D1292" s="104"/>
      <c r="E1292" s="104"/>
      <c r="F1292" s="104"/>
      <c r="G1292" s="104"/>
      <c r="H1292" s="104"/>
      <c r="I1292" s="104"/>
      <c r="J1292" s="104"/>
      <c r="K1292" s="104"/>
      <c r="L1292" s="104"/>
      <c r="M1292" s="104"/>
      <c r="N1292" s="104"/>
      <c r="O1292" s="104"/>
      <c r="P1292" s="104"/>
      <c r="Q1292" s="341"/>
      <c r="R1292" s="33"/>
      <c r="S1292" s="33"/>
      <c r="T1292" s="33"/>
      <c r="U1292" s="33"/>
      <c r="V1292" s="33"/>
      <c r="W1292" s="33"/>
      <c r="X1292" s="33"/>
      <c r="Y1292" s="33"/>
    </row>
    <row r="1293" spans="1:25" ht="12.75" hidden="1" customHeight="1">
      <c r="A1293" s="363"/>
      <c r="B1293" s="126"/>
      <c r="C1293" s="104"/>
      <c r="D1293" s="104"/>
      <c r="E1293" s="104"/>
      <c r="F1293" s="104"/>
      <c r="G1293" s="104"/>
      <c r="H1293" s="104"/>
      <c r="I1293" s="104"/>
      <c r="J1293" s="104"/>
      <c r="K1293" s="104"/>
      <c r="L1293" s="104"/>
      <c r="M1293" s="104"/>
      <c r="N1293" s="104"/>
      <c r="O1293" s="104"/>
      <c r="P1293" s="104"/>
      <c r="Q1293" s="341"/>
      <c r="R1293" s="33"/>
      <c r="S1293" s="33"/>
      <c r="T1293" s="33"/>
      <c r="U1293" s="33"/>
      <c r="V1293" s="33"/>
      <c r="W1293" s="33"/>
      <c r="X1293" s="33"/>
      <c r="Y1293" s="33"/>
    </row>
    <row r="1294" spans="1:25" ht="12.75" hidden="1" customHeight="1">
      <c r="A1294" s="363"/>
      <c r="B1294" s="126"/>
      <c r="C1294" s="104"/>
      <c r="D1294" s="104"/>
      <c r="E1294" s="104"/>
      <c r="F1294" s="104"/>
      <c r="G1294" s="104"/>
      <c r="H1294" s="104"/>
      <c r="I1294" s="104"/>
      <c r="J1294" s="104"/>
      <c r="K1294" s="104"/>
      <c r="L1294" s="104"/>
      <c r="M1294" s="104"/>
      <c r="N1294" s="104"/>
      <c r="O1294" s="104"/>
      <c r="P1294" s="104"/>
      <c r="Q1294" s="341"/>
      <c r="R1294" s="33"/>
      <c r="S1294" s="33"/>
      <c r="T1294" s="33"/>
      <c r="U1294" s="33"/>
      <c r="V1294" s="33"/>
      <c r="W1294" s="33"/>
      <c r="X1294" s="33"/>
      <c r="Y1294" s="33"/>
    </row>
    <row r="1295" spans="1:25" ht="12.75" hidden="1" customHeight="1">
      <c r="A1295" s="363"/>
      <c r="B1295" s="126"/>
      <c r="C1295" s="104"/>
      <c r="D1295" s="104"/>
      <c r="E1295" s="104"/>
      <c r="F1295" s="104"/>
      <c r="G1295" s="104"/>
      <c r="H1295" s="104"/>
      <c r="I1295" s="104"/>
      <c r="J1295" s="104"/>
      <c r="K1295" s="104"/>
      <c r="L1295" s="104"/>
      <c r="M1295" s="104"/>
      <c r="N1295" s="104"/>
      <c r="O1295" s="104"/>
      <c r="P1295" s="104"/>
      <c r="Q1295" s="341"/>
      <c r="R1295" s="33"/>
      <c r="S1295" s="33"/>
      <c r="T1295" s="33"/>
      <c r="U1295" s="33"/>
      <c r="V1295" s="33"/>
      <c r="W1295" s="33"/>
      <c r="X1295" s="33"/>
      <c r="Y1295" s="33"/>
    </row>
    <row r="1296" spans="1:25" ht="12.75" hidden="1" customHeight="1">
      <c r="A1296" s="363"/>
      <c r="B1296" s="126"/>
      <c r="C1296" s="104"/>
      <c r="D1296" s="104"/>
      <c r="E1296" s="104"/>
      <c r="F1296" s="104"/>
      <c r="G1296" s="104"/>
      <c r="H1296" s="104"/>
      <c r="I1296" s="104"/>
      <c r="J1296" s="104"/>
      <c r="K1296" s="104"/>
      <c r="L1296" s="104"/>
      <c r="M1296" s="104"/>
      <c r="N1296" s="104"/>
      <c r="O1296" s="104"/>
      <c r="P1296" s="104"/>
      <c r="Q1296" s="341"/>
      <c r="R1296" s="33"/>
      <c r="S1296" s="33"/>
      <c r="T1296" s="33"/>
      <c r="U1296" s="33"/>
      <c r="V1296" s="33"/>
      <c r="W1296" s="33"/>
      <c r="X1296" s="33"/>
      <c r="Y1296" s="33"/>
    </row>
    <row r="1297" spans="1:25" ht="12.75" hidden="1" customHeight="1">
      <c r="A1297" s="363"/>
      <c r="B1297" s="126"/>
      <c r="C1297" s="104"/>
      <c r="D1297" s="104"/>
      <c r="E1297" s="104"/>
      <c r="F1297" s="104"/>
      <c r="G1297" s="104"/>
      <c r="H1297" s="104"/>
      <c r="I1297" s="104"/>
      <c r="J1297" s="104"/>
      <c r="K1297" s="104"/>
      <c r="L1297" s="104"/>
      <c r="M1297" s="104"/>
      <c r="N1297" s="104"/>
      <c r="O1297" s="104"/>
      <c r="P1297" s="104"/>
      <c r="Q1297" s="341"/>
      <c r="R1297" s="33"/>
      <c r="S1297" s="33"/>
      <c r="T1297" s="33"/>
      <c r="U1297" s="33"/>
      <c r="V1297" s="33"/>
      <c r="W1297" s="33"/>
      <c r="X1297" s="33"/>
      <c r="Y1297" s="33"/>
    </row>
    <row r="1298" spans="1:25" ht="12.75" hidden="1" customHeight="1">
      <c r="A1298" s="363"/>
      <c r="B1298" s="126"/>
      <c r="C1298" s="104"/>
      <c r="D1298" s="104"/>
      <c r="E1298" s="104"/>
      <c r="F1298" s="104"/>
      <c r="G1298" s="104"/>
      <c r="H1298" s="104"/>
      <c r="I1298" s="104"/>
      <c r="J1298" s="104"/>
      <c r="K1298" s="104"/>
      <c r="L1298" s="104"/>
      <c r="M1298" s="104"/>
      <c r="N1298" s="104"/>
      <c r="O1298" s="104"/>
      <c r="P1298" s="104"/>
      <c r="Q1298" s="341"/>
      <c r="R1298" s="33"/>
      <c r="S1298" s="33"/>
      <c r="T1298" s="33"/>
      <c r="U1298" s="33"/>
      <c r="V1298" s="33"/>
      <c r="W1298" s="33"/>
      <c r="X1298" s="33"/>
      <c r="Y1298" s="33"/>
    </row>
    <row r="1299" spans="1:25" ht="12.75" hidden="1" customHeight="1">
      <c r="A1299" s="363"/>
      <c r="B1299" s="126"/>
      <c r="C1299" s="104"/>
      <c r="D1299" s="104"/>
      <c r="E1299" s="104"/>
      <c r="F1299" s="104"/>
      <c r="G1299" s="104"/>
      <c r="H1299" s="104"/>
      <c r="I1299" s="104"/>
      <c r="J1299" s="104"/>
      <c r="K1299" s="104"/>
      <c r="L1299" s="104"/>
      <c r="M1299" s="104"/>
      <c r="N1299" s="104"/>
      <c r="O1299" s="104"/>
      <c r="P1299" s="104"/>
      <c r="Q1299" s="341"/>
      <c r="R1299" s="33"/>
      <c r="S1299" s="33"/>
      <c r="T1299" s="33"/>
      <c r="U1299" s="33"/>
      <c r="V1299" s="33"/>
      <c r="W1299" s="33"/>
      <c r="X1299" s="33"/>
      <c r="Y1299" s="33"/>
    </row>
    <row r="1300" spans="1:25" ht="12.75" hidden="1" customHeight="1">
      <c r="A1300" s="363"/>
      <c r="B1300" s="126"/>
      <c r="C1300" s="104"/>
      <c r="D1300" s="104"/>
      <c r="E1300" s="104"/>
      <c r="F1300" s="104"/>
      <c r="G1300" s="104"/>
      <c r="H1300" s="104"/>
      <c r="I1300" s="104"/>
      <c r="J1300" s="104"/>
      <c r="K1300" s="104"/>
      <c r="L1300" s="104"/>
      <c r="M1300" s="104"/>
      <c r="N1300" s="104"/>
      <c r="O1300" s="104"/>
      <c r="P1300" s="104"/>
      <c r="Q1300" s="341"/>
      <c r="R1300" s="33"/>
      <c r="S1300" s="33"/>
      <c r="T1300" s="33"/>
      <c r="U1300" s="33"/>
      <c r="V1300" s="33"/>
      <c r="W1300" s="33"/>
      <c r="X1300" s="33"/>
      <c r="Y1300" s="33"/>
    </row>
    <row r="1301" spans="1:25" ht="12.75" hidden="1" customHeight="1">
      <c r="A1301" s="363"/>
      <c r="B1301" s="126"/>
      <c r="C1301" s="104"/>
      <c r="D1301" s="104"/>
      <c r="E1301" s="104"/>
      <c r="F1301" s="104"/>
      <c r="G1301" s="104"/>
      <c r="H1301" s="104"/>
      <c r="I1301" s="104"/>
      <c r="J1301" s="104"/>
      <c r="K1301" s="104"/>
      <c r="L1301" s="104"/>
      <c r="M1301" s="104"/>
      <c r="N1301" s="104"/>
      <c r="O1301" s="104"/>
      <c r="P1301" s="104"/>
      <c r="Q1301" s="341"/>
      <c r="R1301" s="33"/>
      <c r="S1301" s="33"/>
      <c r="T1301" s="33"/>
      <c r="U1301" s="33"/>
      <c r="V1301" s="33"/>
      <c r="W1301" s="33"/>
      <c r="X1301" s="33"/>
      <c r="Y1301" s="33"/>
    </row>
    <row r="1302" spans="1:25" ht="12.75" hidden="1" customHeight="1">
      <c r="A1302" s="363"/>
      <c r="B1302" s="126"/>
      <c r="C1302" s="104"/>
      <c r="D1302" s="104"/>
      <c r="E1302" s="104"/>
      <c r="F1302" s="104"/>
      <c r="G1302" s="104"/>
      <c r="H1302" s="104"/>
      <c r="I1302" s="104"/>
      <c r="J1302" s="104"/>
      <c r="K1302" s="104"/>
      <c r="L1302" s="104"/>
      <c r="M1302" s="104"/>
      <c r="N1302" s="104"/>
      <c r="O1302" s="104"/>
      <c r="P1302" s="104"/>
      <c r="Q1302" s="341"/>
      <c r="R1302" s="33"/>
      <c r="S1302" s="33"/>
      <c r="T1302" s="33"/>
      <c r="U1302" s="33"/>
      <c r="V1302" s="33"/>
      <c r="W1302" s="33"/>
      <c r="X1302" s="33"/>
      <c r="Y1302" s="33"/>
    </row>
    <row r="1303" spans="1:25" ht="12.75" hidden="1" customHeight="1">
      <c r="A1303" s="363"/>
      <c r="B1303" s="126"/>
      <c r="C1303" s="104"/>
      <c r="D1303" s="104"/>
      <c r="E1303" s="104"/>
      <c r="F1303" s="104"/>
      <c r="G1303" s="104"/>
      <c r="H1303" s="104"/>
      <c r="I1303" s="104"/>
      <c r="J1303" s="104"/>
      <c r="K1303" s="104"/>
      <c r="L1303" s="104"/>
      <c r="M1303" s="104"/>
      <c r="N1303" s="104"/>
      <c r="O1303" s="104"/>
      <c r="P1303" s="104"/>
      <c r="Q1303" s="341"/>
      <c r="R1303" s="33"/>
      <c r="S1303" s="33"/>
      <c r="T1303" s="33"/>
      <c r="U1303" s="33"/>
      <c r="V1303" s="33"/>
      <c r="W1303" s="33"/>
      <c r="X1303" s="33"/>
      <c r="Y1303" s="33"/>
    </row>
    <row r="1304" spans="1:25" ht="12.75" hidden="1" customHeight="1">
      <c r="A1304" s="363"/>
      <c r="B1304" s="126"/>
      <c r="C1304" s="104"/>
      <c r="D1304" s="104"/>
      <c r="E1304" s="104"/>
      <c r="F1304" s="104"/>
      <c r="G1304" s="104"/>
      <c r="H1304" s="104"/>
      <c r="I1304" s="104"/>
      <c r="J1304" s="104"/>
      <c r="K1304" s="104"/>
      <c r="L1304" s="104"/>
      <c r="M1304" s="104"/>
      <c r="N1304" s="104"/>
      <c r="O1304" s="104"/>
      <c r="P1304" s="104"/>
      <c r="Q1304" s="341"/>
      <c r="R1304" s="33"/>
      <c r="S1304" s="33"/>
      <c r="T1304" s="33"/>
      <c r="U1304" s="33"/>
      <c r="V1304" s="33"/>
      <c r="W1304" s="33"/>
      <c r="X1304" s="33"/>
      <c r="Y1304" s="33"/>
    </row>
    <row r="1305" spans="1:25" ht="12.75" hidden="1" customHeight="1">
      <c r="A1305" s="363"/>
      <c r="B1305" s="126"/>
      <c r="C1305" s="104"/>
      <c r="D1305" s="104"/>
      <c r="E1305" s="104"/>
      <c r="F1305" s="104"/>
      <c r="G1305" s="104"/>
      <c r="H1305" s="104"/>
      <c r="I1305" s="104"/>
      <c r="J1305" s="104"/>
      <c r="K1305" s="104"/>
      <c r="L1305" s="104"/>
      <c r="M1305" s="104"/>
      <c r="N1305" s="104"/>
      <c r="O1305" s="104"/>
      <c r="P1305" s="104"/>
      <c r="Q1305" s="341"/>
      <c r="R1305" s="33"/>
      <c r="S1305" s="33"/>
      <c r="T1305" s="33"/>
      <c r="U1305" s="33"/>
      <c r="V1305" s="33"/>
      <c r="W1305" s="33"/>
      <c r="X1305" s="33"/>
      <c r="Y1305" s="33"/>
    </row>
    <row r="1306" spans="1:25" ht="12.75" hidden="1" customHeight="1">
      <c r="A1306" s="363"/>
      <c r="B1306" s="126"/>
      <c r="C1306" s="104"/>
      <c r="D1306" s="104"/>
      <c r="E1306" s="104"/>
      <c r="F1306" s="104"/>
      <c r="G1306" s="104"/>
      <c r="H1306" s="104"/>
      <c r="I1306" s="104"/>
      <c r="J1306" s="104"/>
      <c r="K1306" s="104"/>
      <c r="L1306" s="104"/>
      <c r="M1306" s="104"/>
      <c r="N1306" s="104"/>
      <c r="O1306" s="104"/>
      <c r="P1306" s="104"/>
      <c r="Q1306" s="341"/>
      <c r="R1306" s="33"/>
      <c r="S1306" s="33"/>
      <c r="T1306" s="33"/>
      <c r="U1306" s="33"/>
      <c r="V1306" s="33"/>
      <c r="W1306" s="33"/>
      <c r="X1306" s="33"/>
      <c r="Y1306" s="33"/>
    </row>
    <row r="1307" spans="1:25" ht="12.75" hidden="1" customHeight="1">
      <c r="A1307" s="363"/>
      <c r="B1307" s="126"/>
      <c r="C1307" s="104"/>
      <c r="D1307" s="104"/>
      <c r="E1307" s="104"/>
      <c r="F1307" s="104"/>
      <c r="G1307" s="104"/>
      <c r="H1307" s="104"/>
      <c r="I1307" s="104"/>
      <c r="J1307" s="104"/>
      <c r="K1307" s="104"/>
      <c r="L1307" s="104"/>
      <c r="M1307" s="104"/>
      <c r="N1307" s="104"/>
      <c r="O1307" s="104"/>
      <c r="P1307" s="104"/>
      <c r="Q1307" s="341"/>
      <c r="R1307" s="33"/>
      <c r="S1307" s="33"/>
      <c r="T1307" s="33"/>
      <c r="U1307" s="33"/>
      <c r="V1307" s="33"/>
      <c r="W1307" s="33"/>
      <c r="X1307" s="33"/>
      <c r="Y1307" s="33"/>
    </row>
    <row r="1308" spans="1:25" ht="12.75" hidden="1" customHeight="1">
      <c r="A1308" s="363"/>
      <c r="B1308" s="126"/>
      <c r="C1308" s="104"/>
      <c r="D1308" s="104"/>
      <c r="E1308" s="104"/>
      <c r="F1308" s="104"/>
      <c r="G1308" s="104"/>
      <c r="H1308" s="104"/>
      <c r="I1308" s="104"/>
      <c r="J1308" s="104"/>
      <c r="K1308" s="104"/>
      <c r="L1308" s="104"/>
      <c r="M1308" s="104"/>
      <c r="N1308" s="104"/>
      <c r="O1308" s="104"/>
      <c r="P1308" s="104"/>
      <c r="Q1308" s="341"/>
      <c r="R1308" s="33"/>
      <c r="S1308" s="33"/>
      <c r="T1308" s="33"/>
      <c r="U1308" s="33"/>
      <c r="V1308" s="33"/>
      <c r="W1308" s="33"/>
      <c r="X1308" s="33"/>
      <c r="Y1308" s="33"/>
    </row>
    <row r="1309" spans="1:25" ht="12.75" hidden="1" customHeight="1">
      <c r="A1309" s="363"/>
      <c r="B1309" s="126"/>
      <c r="C1309" s="104"/>
      <c r="D1309" s="104"/>
      <c r="E1309" s="104"/>
      <c r="F1309" s="104"/>
      <c r="G1309" s="104"/>
      <c r="H1309" s="104"/>
      <c r="I1309" s="104"/>
      <c r="J1309" s="104"/>
      <c r="K1309" s="104"/>
      <c r="L1309" s="104"/>
      <c r="M1309" s="104"/>
      <c r="N1309" s="104"/>
      <c r="O1309" s="104"/>
      <c r="P1309" s="104"/>
      <c r="Q1309" s="341"/>
      <c r="R1309" s="33"/>
      <c r="S1309" s="33"/>
      <c r="T1309" s="33"/>
      <c r="U1309" s="33"/>
      <c r="V1309" s="33"/>
      <c r="W1309" s="33"/>
      <c r="X1309" s="33"/>
      <c r="Y1309" s="33"/>
    </row>
    <row r="1310" spans="1:25" ht="12.75" hidden="1" customHeight="1">
      <c r="A1310" s="363"/>
      <c r="B1310" s="126"/>
      <c r="C1310" s="104"/>
      <c r="D1310" s="104"/>
      <c r="E1310" s="104"/>
      <c r="F1310" s="104"/>
      <c r="G1310" s="104"/>
      <c r="H1310" s="104"/>
      <c r="I1310" s="104"/>
      <c r="J1310" s="104"/>
      <c r="K1310" s="104"/>
      <c r="L1310" s="104"/>
      <c r="M1310" s="104"/>
      <c r="N1310" s="104"/>
      <c r="O1310" s="104"/>
      <c r="P1310" s="104"/>
      <c r="Q1310" s="341"/>
      <c r="R1310" s="33"/>
      <c r="S1310" s="33"/>
      <c r="T1310" s="33"/>
      <c r="U1310" s="33"/>
      <c r="V1310" s="33"/>
      <c r="W1310" s="33"/>
      <c r="X1310" s="33"/>
      <c r="Y1310" s="33"/>
    </row>
    <row r="1311" spans="1:25" ht="12.75" hidden="1" customHeight="1">
      <c r="A1311" s="363"/>
      <c r="B1311" s="126"/>
      <c r="C1311" s="104"/>
      <c r="D1311" s="104"/>
      <c r="E1311" s="104"/>
      <c r="F1311" s="104"/>
      <c r="G1311" s="104"/>
      <c r="H1311" s="104"/>
      <c r="I1311" s="104"/>
      <c r="J1311" s="104"/>
      <c r="K1311" s="104"/>
      <c r="L1311" s="104"/>
      <c r="M1311" s="104"/>
      <c r="N1311" s="104"/>
      <c r="O1311" s="104"/>
      <c r="P1311" s="104"/>
      <c r="Q1311" s="341"/>
      <c r="R1311" s="33"/>
      <c r="S1311" s="33"/>
      <c r="T1311" s="33"/>
      <c r="U1311" s="33"/>
      <c r="V1311" s="33"/>
      <c r="W1311" s="33"/>
      <c r="X1311" s="33"/>
      <c r="Y1311" s="33"/>
    </row>
    <row r="1312" spans="1:25" ht="12.75" hidden="1" customHeight="1">
      <c r="A1312" s="363"/>
      <c r="B1312" s="126"/>
      <c r="C1312" s="104"/>
      <c r="D1312" s="104"/>
      <c r="E1312" s="104"/>
      <c r="F1312" s="104"/>
      <c r="G1312" s="104"/>
      <c r="H1312" s="104"/>
      <c r="I1312" s="104"/>
      <c r="J1312" s="104"/>
      <c r="K1312" s="104"/>
      <c r="L1312" s="104"/>
      <c r="M1312" s="104"/>
      <c r="N1312" s="104"/>
      <c r="O1312" s="104"/>
      <c r="P1312" s="104"/>
      <c r="Q1312" s="341"/>
      <c r="R1312" s="33"/>
      <c r="S1312" s="33"/>
      <c r="T1312" s="33"/>
      <c r="U1312" s="33"/>
      <c r="V1312" s="33"/>
      <c r="W1312" s="33"/>
      <c r="X1312" s="33"/>
      <c r="Y1312" s="33"/>
    </row>
    <row r="1313" spans="1:25" ht="12.75" hidden="1" customHeight="1">
      <c r="A1313" s="363"/>
      <c r="B1313" s="126"/>
      <c r="C1313" s="104"/>
      <c r="D1313" s="104"/>
      <c r="E1313" s="104"/>
      <c r="F1313" s="104"/>
      <c r="G1313" s="104"/>
      <c r="H1313" s="104"/>
      <c r="I1313" s="104"/>
      <c r="J1313" s="104"/>
      <c r="K1313" s="104"/>
      <c r="L1313" s="104"/>
      <c r="M1313" s="104"/>
      <c r="N1313" s="104"/>
      <c r="O1313" s="104"/>
      <c r="P1313" s="104"/>
      <c r="Q1313" s="341"/>
      <c r="R1313" s="33"/>
      <c r="S1313" s="33"/>
      <c r="T1313" s="33"/>
      <c r="U1313" s="33"/>
      <c r="V1313" s="33"/>
      <c r="W1313" s="33"/>
      <c r="X1313" s="33"/>
      <c r="Y1313" s="33"/>
    </row>
    <row r="1314" spans="1:25" ht="12.75" hidden="1" customHeight="1">
      <c r="A1314" s="363"/>
      <c r="B1314" s="126"/>
      <c r="C1314" s="104"/>
      <c r="D1314" s="104"/>
      <c r="E1314" s="104"/>
      <c r="F1314" s="104"/>
      <c r="G1314" s="104"/>
      <c r="H1314" s="104"/>
      <c r="I1314" s="104"/>
      <c r="J1314" s="104"/>
      <c r="K1314" s="104"/>
      <c r="L1314" s="104"/>
      <c r="M1314" s="104"/>
      <c r="N1314" s="104"/>
      <c r="O1314" s="104"/>
      <c r="P1314" s="104"/>
      <c r="Q1314" s="341"/>
      <c r="R1314" s="33"/>
      <c r="S1314" s="33"/>
      <c r="T1314" s="33"/>
      <c r="U1314" s="33"/>
      <c r="V1314" s="33"/>
      <c r="W1314" s="33"/>
      <c r="X1314" s="33"/>
      <c r="Y1314" s="33"/>
    </row>
    <row r="1315" spans="1:25" ht="12.75" hidden="1" customHeight="1">
      <c r="A1315" s="363"/>
      <c r="B1315" s="126"/>
      <c r="C1315" s="104"/>
      <c r="D1315" s="104"/>
      <c r="E1315" s="104"/>
      <c r="F1315" s="104"/>
      <c r="G1315" s="104"/>
      <c r="H1315" s="104"/>
      <c r="I1315" s="104"/>
      <c r="J1315" s="104"/>
      <c r="K1315" s="104"/>
      <c r="L1315" s="104"/>
      <c r="M1315" s="104"/>
      <c r="N1315" s="104"/>
      <c r="O1315" s="104"/>
      <c r="P1315" s="104"/>
      <c r="Q1315" s="341"/>
      <c r="R1315" s="33"/>
      <c r="S1315" s="33"/>
      <c r="T1315" s="33"/>
      <c r="U1315" s="33"/>
      <c r="V1315" s="33"/>
      <c r="W1315" s="33"/>
      <c r="X1315" s="33"/>
      <c r="Y1315" s="33"/>
    </row>
    <row r="1316" spans="1:25" ht="12.75" hidden="1" customHeight="1">
      <c r="A1316" s="363"/>
      <c r="B1316" s="126"/>
      <c r="C1316" s="104"/>
      <c r="D1316" s="104"/>
      <c r="E1316" s="104"/>
      <c r="F1316" s="104"/>
      <c r="G1316" s="104"/>
      <c r="H1316" s="104"/>
      <c r="I1316" s="104"/>
      <c r="J1316" s="104"/>
      <c r="K1316" s="104"/>
      <c r="L1316" s="104"/>
      <c r="M1316" s="104"/>
      <c r="N1316" s="104"/>
      <c r="O1316" s="104"/>
      <c r="P1316" s="104"/>
      <c r="Q1316" s="341"/>
      <c r="R1316" s="33"/>
      <c r="S1316" s="33"/>
      <c r="T1316" s="33"/>
      <c r="U1316" s="33"/>
      <c r="V1316" s="33"/>
      <c r="W1316" s="33"/>
      <c r="X1316" s="33"/>
      <c r="Y1316" s="33"/>
    </row>
    <row r="1317" spans="1:25" ht="12.75" hidden="1" customHeight="1">
      <c r="A1317" s="363"/>
      <c r="B1317" s="126"/>
      <c r="C1317" s="104"/>
      <c r="D1317" s="104"/>
      <c r="E1317" s="104"/>
      <c r="F1317" s="104"/>
      <c r="G1317" s="104"/>
      <c r="H1317" s="104"/>
      <c r="I1317" s="104"/>
      <c r="J1317" s="104"/>
      <c r="K1317" s="104"/>
      <c r="L1317" s="104"/>
      <c r="M1317" s="104"/>
      <c r="N1317" s="104"/>
      <c r="O1317" s="104"/>
      <c r="P1317" s="104"/>
      <c r="Q1317" s="341"/>
      <c r="R1317" s="33"/>
      <c r="S1317" s="33"/>
      <c r="T1317" s="33"/>
      <c r="U1317" s="33"/>
      <c r="V1317" s="33"/>
      <c r="W1317" s="33"/>
      <c r="X1317" s="33"/>
      <c r="Y1317" s="33"/>
    </row>
    <row r="1318" spans="1:25" ht="12.75" hidden="1" customHeight="1">
      <c r="A1318" s="363"/>
      <c r="B1318" s="126"/>
      <c r="C1318" s="104"/>
      <c r="D1318" s="104"/>
      <c r="E1318" s="104"/>
      <c r="F1318" s="104"/>
      <c r="G1318" s="104"/>
      <c r="H1318" s="104"/>
      <c r="I1318" s="104"/>
      <c r="J1318" s="104"/>
      <c r="K1318" s="104"/>
      <c r="L1318" s="104"/>
      <c r="M1318" s="104"/>
      <c r="N1318" s="104"/>
      <c r="O1318" s="104"/>
      <c r="P1318" s="104"/>
      <c r="Q1318" s="341"/>
      <c r="R1318" s="33"/>
      <c r="S1318" s="33"/>
      <c r="T1318" s="33"/>
      <c r="U1318" s="33"/>
      <c r="V1318" s="33"/>
      <c r="W1318" s="33"/>
      <c r="X1318" s="33"/>
      <c r="Y1318" s="33"/>
    </row>
    <row r="1319" spans="1:25" ht="12.75" hidden="1" customHeight="1">
      <c r="A1319" s="363"/>
      <c r="B1319" s="126"/>
      <c r="C1319" s="104"/>
      <c r="D1319" s="104"/>
      <c r="E1319" s="104"/>
      <c r="F1319" s="104"/>
      <c r="G1319" s="104"/>
      <c r="H1319" s="104"/>
      <c r="I1319" s="104"/>
      <c r="J1319" s="104"/>
      <c r="K1319" s="104"/>
      <c r="L1319" s="104"/>
      <c r="M1319" s="104"/>
      <c r="N1319" s="104"/>
      <c r="O1319" s="104"/>
      <c r="P1319" s="104"/>
      <c r="Q1319" s="341"/>
      <c r="R1319" s="33"/>
      <c r="S1319" s="33"/>
      <c r="T1319" s="33"/>
      <c r="U1319" s="33"/>
      <c r="V1319" s="33"/>
      <c r="W1319" s="33"/>
      <c r="X1319" s="33"/>
      <c r="Y1319" s="33"/>
    </row>
    <row r="1320" spans="1:25" ht="12.75" hidden="1" customHeight="1">
      <c r="A1320" s="363"/>
      <c r="B1320" s="126"/>
      <c r="C1320" s="104"/>
      <c r="D1320" s="104"/>
      <c r="E1320" s="104"/>
      <c r="F1320" s="104"/>
      <c r="G1320" s="104"/>
      <c r="H1320" s="104"/>
      <c r="I1320" s="104"/>
      <c r="J1320" s="104"/>
      <c r="K1320" s="104"/>
      <c r="L1320" s="104"/>
      <c r="M1320" s="104"/>
      <c r="N1320" s="104"/>
      <c r="O1320" s="104"/>
      <c r="P1320" s="104"/>
      <c r="Q1320" s="341"/>
      <c r="R1320" s="33"/>
      <c r="S1320" s="33"/>
      <c r="T1320" s="33"/>
      <c r="U1320" s="33"/>
      <c r="V1320" s="33"/>
      <c r="W1320" s="33"/>
      <c r="X1320" s="33"/>
      <c r="Y1320" s="33"/>
    </row>
    <row r="1321" spans="1:25" ht="12.75" hidden="1" customHeight="1">
      <c r="A1321" s="363"/>
      <c r="B1321" s="126"/>
      <c r="C1321" s="104"/>
      <c r="D1321" s="104"/>
      <c r="E1321" s="104"/>
      <c r="F1321" s="104"/>
      <c r="G1321" s="104"/>
      <c r="H1321" s="104"/>
      <c r="I1321" s="104"/>
      <c r="J1321" s="104"/>
      <c r="K1321" s="104"/>
      <c r="L1321" s="104"/>
      <c r="M1321" s="104"/>
      <c r="N1321" s="104"/>
      <c r="O1321" s="104"/>
      <c r="P1321" s="104"/>
      <c r="Q1321" s="341"/>
      <c r="R1321" s="33"/>
      <c r="S1321" s="33"/>
      <c r="T1321" s="33"/>
      <c r="U1321" s="33"/>
      <c r="V1321" s="33"/>
      <c r="W1321" s="33"/>
      <c r="X1321" s="33"/>
      <c r="Y1321" s="33"/>
    </row>
    <row r="1322" spans="1:25" ht="12.75" hidden="1" customHeight="1">
      <c r="A1322" s="363"/>
      <c r="B1322" s="126"/>
      <c r="C1322" s="104"/>
      <c r="D1322" s="104"/>
      <c r="E1322" s="104"/>
      <c r="F1322" s="104"/>
      <c r="G1322" s="104"/>
      <c r="H1322" s="104"/>
      <c r="I1322" s="104"/>
      <c r="J1322" s="104"/>
      <c r="K1322" s="104"/>
      <c r="L1322" s="104"/>
      <c r="M1322" s="104"/>
      <c r="N1322" s="104"/>
      <c r="O1322" s="104"/>
      <c r="P1322" s="104"/>
      <c r="Q1322" s="341"/>
      <c r="R1322" s="33"/>
      <c r="S1322" s="33"/>
      <c r="T1322" s="33"/>
      <c r="U1322" s="33"/>
      <c r="V1322" s="33"/>
      <c r="W1322" s="33"/>
      <c r="X1322" s="33"/>
      <c r="Y1322" s="33"/>
    </row>
    <row r="1323" spans="1:25" ht="12.75" hidden="1" customHeight="1">
      <c r="A1323" s="363"/>
      <c r="B1323" s="126"/>
      <c r="C1323" s="104"/>
      <c r="D1323" s="104"/>
      <c r="E1323" s="104"/>
      <c r="F1323" s="104"/>
      <c r="G1323" s="104"/>
      <c r="H1323" s="104"/>
      <c r="I1323" s="104"/>
      <c r="J1323" s="104"/>
      <c r="K1323" s="104"/>
      <c r="L1323" s="104"/>
      <c r="M1323" s="104"/>
      <c r="N1323" s="104"/>
      <c r="O1323" s="104"/>
      <c r="P1323" s="104"/>
      <c r="Q1323" s="341"/>
      <c r="R1323" s="33"/>
      <c r="S1323" s="33"/>
      <c r="T1323" s="33"/>
      <c r="U1323" s="33"/>
      <c r="V1323" s="33"/>
      <c r="W1323" s="33"/>
      <c r="X1323" s="33"/>
      <c r="Y1323" s="33"/>
    </row>
    <row r="1324" spans="1:25" ht="12.75" hidden="1" customHeight="1">
      <c r="A1324" s="363"/>
      <c r="B1324" s="126"/>
      <c r="C1324" s="104"/>
      <c r="D1324" s="104"/>
      <c r="E1324" s="104"/>
      <c r="F1324" s="104"/>
      <c r="G1324" s="104"/>
      <c r="H1324" s="104"/>
      <c r="I1324" s="104"/>
      <c r="J1324" s="104"/>
      <c r="K1324" s="104"/>
      <c r="L1324" s="104"/>
      <c r="M1324" s="104"/>
      <c r="N1324" s="104"/>
      <c r="O1324" s="104"/>
      <c r="P1324" s="104"/>
      <c r="Q1324" s="341"/>
      <c r="R1324" s="33"/>
      <c r="S1324" s="33"/>
      <c r="T1324" s="33"/>
      <c r="U1324" s="33"/>
      <c r="V1324" s="33"/>
      <c r="W1324" s="33"/>
      <c r="X1324" s="33"/>
      <c r="Y1324" s="33"/>
    </row>
    <row r="1325" spans="1:25" ht="12.75" hidden="1" customHeight="1">
      <c r="A1325" s="363"/>
      <c r="B1325" s="126"/>
      <c r="C1325" s="104"/>
      <c r="D1325" s="104"/>
      <c r="E1325" s="104"/>
      <c r="F1325" s="104"/>
      <c r="G1325" s="104"/>
      <c r="H1325" s="104"/>
      <c r="I1325" s="104"/>
      <c r="J1325" s="104"/>
      <c r="K1325" s="104"/>
      <c r="L1325" s="104"/>
      <c r="M1325" s="104"/>
      <c r="N1325" s="104"/>
      <c r="O1325" s="104"/>
      <c r="P1325" s="104"/>
      <c r="Q1325" s="341"/>
      <c r="R1325" s="33"/>
      <c r="S1325" s="33"/>
      <c r="T1325" s="33"/>
      <c r="U1325" s="33"/>
      <c r="V1325" s="33"/>
      <c r="W1325" s="33"/>
      <c r="X1325" s="33"/>
      <c r="Y1325" s="33"/>
    </row>
    <row r="1326" spans="1:25" ht="12.75" hidden="1" customHeight="1">
      <c r="A1326" s="363"/>
      <c r="B1326" s="126"/>
      <c r="C1326" s="104"/>
      <c r="D1326" s="104"/>
      <c r="E1326" s="104"/>
      <c r="F1326" s="104"/>
      <c r="G1326" s="104"/>
      <c r="H1326" s="104"/>
      <c r="I1326" s="104"/>
      <c r="J1326" s="104"/>
      <c r="K1326" s="104"/>
      <c r="L1326" s="104"/>
      <c r="M1326" s="104"/>
      <c r="N1326" s="104"/>
      <c r="O1326" s="104"/>
      <c r="P1326" s="104"/>
      <c r="Q1326" s="341"/>
      <c r="R1326" s="33"/>
      <c r="S1326" s="33"/>
      <c r="T1326" s="33"/>
      <c r="U1326" s="33"/>
      <c r="V1326" s="33"/>
      <c r="W1326" s="33"/>
      <c r="X1326" s="33"/>
      <c r="Y1326" s="33"/>
    </row>
    <row r="1327" spans="1:25" ht="12.75" hidden="1" customHeight="1">
      <c r="A1327" s="363"/>
      <c r="B1327" s="126"/>
      <c r="C1327" s="104"/>
      <c r="D1327" s="104"/>
      <c r="E1327" s="104"/>
      <c r="F1327" s="104"/>
      <c r="G1327" s="104"/>
      <c r="H1327" s="104"/>
      <c r="I1327" s="104"/>
      <c r="J1327" s="104"/>
      <c r="K1327" s="104"/>
      <c r="L1327" s="104"/>
      <c r="M1327" s="104"/>
      <c r="N1327" s="104"/>
      <c r="O1327" s="104"/>
      <c r="P1327" s="104"/>
      <c r="Q1327" s="341"/>
      <c r="R1327" s="33"/>
      <c r="S1327" s="33"/>
      <c r="T1327" s="33"/>
      <c r="U1327" s="33"/>
      <c r="V1327" s="33"/>
      <c r="W1327" s="33"/>
      <c r="X1327" s="33"/>
      <c r="Y1327" s="33"/>
    </row>
    <row r="1328" spans="1:25" ht="12.75" hidden="1" customHeight="1">
      <c r="A1328" s="363"/>
      <c r="B1328" s="126"/>
      <c r="C1328" s="104"/>
      <c r="D1328" s="104"/>
      <c r="E1328" s="104"/>
      <c r="F1328" s="104"/>
      <c r="G1328" s="104"/>
      <c r="H1328" s="104"/>
      <c r="I1328" s="104"/>
      <c r="J1328" s="104"/>
      <c r="K1328" s="104"/>
      <c r="L1328" s="104"/>
      <c r="M1328" s="104"/>
      <c r="N1328" s="104"/>
      <c r="O1328" s="104"/>
      <c r="P1328" s="104"/>
      <c r="Q1328" s="341"/>
      <c r="R1328" s="33"/>
      <c r="S1328" s="33"/>
      <c r="T1328" s="33"/>
      <c r="U1328" s="33"/>
      <c r="V1328" s="33"/>
      <c r="W1328" s="33"/>
      <c r="X1328" s="33"/>
      <c r="Y1328" s="33"/>
    </row>
    <row r="1329" spans="1:25" ht="12.75" hidden="1" customHeight="1">
      <c r="A1329" s="363"/>
      <c r="B1329" s="126"/>
      <c r="C1329" s="104"/>
      <c r="D1329" s="104"/>
      <c r="E1329" s="104"/>
      <c r="F1329" s="104"/>
      <c r="G1329" s="104"/>
      <c r="H1329" s="104"/>
      <c r="I1329" s="104"/>
      <c r="J1329" s="104"/>
      <c r="K1329" s="104"/>
      <c r="L1329" s="104"/>
      <c r="M1329" s="104"/>
      <c r="N1329" s="104"/>
      <c r="O1329" s="104"/>
      <c r="P1329" s="104"/>
      <c r="Q1329" s="341"/>
      <c r="R1329" s="33"/>
      <c r="S1329" s="33"/>
      <c r="T1329" s="33"/>
      <c r="U1329" s="33"/>
      <c r="V1329" s="33"/>
      <c r="W1329" s="33"/>
      <c r="X1329" s="33"/>
      <c r="Y1329" s="33"/>
    </row>
    <row r="1330" spans="1:25" ht="12.75" hidden="1" customHeight="1">
      <c r="A1330" s="363"/>
      <c r="B1330" s="126"/>
      <c r="C1330" s="104"/>
      <c r="D1330" s="104"/>
      <c r="E1330" s="104"/>
      <c r="F1330" s="104"/>
      <c r="G1330" s="104"/>
      <c r="H1330" s="104"/>
      <c r="I1330" s="104"/>
      <c r="J1330" s="104"/>
      <c r="K1330" s="104"/>
      <c r="L1330" s="104"/>
      <c r="M1330" s="104"/>
      <c r="N1330" s="104"/>
      <c r="O1330" s="104"/>
      <c r="P1330" s="104"/>
      <c r="Q1330" s="341"/>
      <c r="R1330" s="33"/>
      <c r="S1330" s="33"/>
      <c r="T1330" s="33"/>
      <c r="U1330" s="33"/>
      <c r="V1330" s="33"/>
      <c r="W1330" s="33"/>
      <c r="X1330" s="33"/>
      <c r="Y1330" s="33"/>
    </row>
    <row r="1331" spans="1:25" ht="12.75" hidden="1" customHeight="1">
      <c r="A1331" s="363"/>
      <c r="B1331" s="126"/>
      <c r="C1331" s="104"/>
      <c r="D1331" s="104"/>
      <c r="E1331" s="104"/>
      <c r="F1331" s="104"/>
      <c r="G1331" s="104"/>
      <c r="H1331" s="104"/>
      <c r="I1331" s="104"/>
      <c r="J1331" s="104"/>
      <c r="K1331" s="104"/>
      <c r="L1331" s="104"/>
      <c r="M1331" s="104"/>
      <c r="N1331" s="104"/>
      <c r="O1331" s="104"/>
      <c r="P1331" s="104"/>
      <c r="Q1331" s="341"/>
      <c r="R1331" s="33"/>
      <c r="S1331" s="33"/>
      <c r="T1331" s="33"/>
      <c r="U1331" s="33"/>
      <c r="V1331" s="33"/>
      <c r="W1331" s="33"/>
      <c r="X1331" s="33"/>
      <c r="Y1331" s="33"/>
    </row>
    <row r="1332" spans="1:25" ht="12.75" hidden="1" customHeight="1">
      <c r="A1332" s="363"/>
      <c r="B1332" s="126"/>
      <c r="C1332" s="104"/>
      <c r="D1332" s="104"/>
      <c r="E1332" s="104"/>
      <c r="F1332" s="104"/>
      <c r="G1332" s="104"/>
      <c r="H1332" s="104"/>
      <c r="I1332" s="104"/>
      <c r="J1332" s="104"/>
      <c r="K1332" s="104"/>
      <c r="L1332" s="104"/>
      <c r="M1332" s="104"/>
      <c r="N1332" s="104"/>
      <c r="O1332" s="104"/>
      <c r="P1332" s="104"/>
      <c r="Q1332" s="341"/>
      <c r="R1332" s="33"/>
      <c r="S1332" s="33"/>
      <c r="T1332" s="33"/>
      <c r="U1332" s="33"/>
      <c r="V1332" s="33"/>
      <c r="W1332" s="33"/>
      <c r="X1332" s="33"/>
      <c r="Y1332" s="33"/>
    </row>
    <row r="1333" spans="1:25" ht="12.75" hidden="1" customHeight="1">
      <c r="A1333" s="363"/>
      <c r="B1333" s="126"/>
      <c r="C1333" s="104"/>
      <c r="D1333" s="104"/>
      <c r="E1333" s="104"/>
      <c r="F1333" s="104"/>
      <c r="G1333" s="104"/>
      <c r="H1333" s="104"/>
      <c r="I1333" s="104"/>
      <c r="J1333" s="104"/>
      <c r="K1333" s="104"/>
      <c r="L1333" s="104"/>
      <c r="M1333" s="104"/>
      <c r="N1333" s="104"/>
      <c r="O1333" s="104"/>
      <c r="P1333" s="104"/>
      <c r="Q1333" s="341"/>
      <c r="R1333" s="33"/>
      <c r="S1333" s="33"/>
      <c r="T1333" s="33"/>
      <c r="U1333" s="33"/>
      <c r="V1333" s="33"/>
      <c r="W1333" s="33"/>
      <c r="X1333" s="33"/>
      <c r="Y1333" s="33"/>
    </row>
    <row r="1334" spans="1:25" ht="12.75" hidden="1" customHeight="1">
      <c r="A1334" s="363"/>
      <c r="B1334" s="126"/>
      <c r="C1334" s="104"/>
      <c r="D1334" s="104"/>
      <c r="E1334" s="104"/>
      <c r="F1334" s="104"/>
      <c r="G1334" s="104"/>
      <c r="H1334" s="104"/>
      <c r="I1334" s="104"/>
      <c r="J1334" s="104"/>
      <c r="K1334" s="104"/>
      <c r="L1334" s="104"/>
      <c r="M1334" s="104"/>
      <c r="N1334" s="104"/>
      <c r="O1334" s="104"/>
      <c r="P1334" s="104"/>
      <c r="Q1334" s="341"/>
      <c r="R1334" s="33"/>
      <c r="S1334" s="33"/>
      <c r="T1334" s="33"/>
      <c r="U1334" s="33"/>
      <c r="V1334" s="33"/>
      <c r="W1334" s="33"/>
      <c r="X1334" s="33"/>
      <c r="Y1334" s="33"/>
    </row>
    <row r="1335" spans="1:25" ht="12.75" hidden="1" customHeight="1">
      <c r="A1335" s="363"/>
      <c r="B1335" s="126"/>
      <c r="C1335" s="104"/>
      <c r="D1335" s="104"/>
      <c r="E1335" s="104"/>
      <c r="F1335" s="104"/>
      <c r="G1335" s="104"/>
      <c r="H1335" s="104"/>
      <c r="I1335" s="104"/>
      <c r="J1335" s="104"/>
      <c r="K1335" s="104"/>
      <c r="L1335" s="104"/>
      <c r="M1335" s="104"/>
      <c r="N1335" s="104"/>
      <c r="O1335" s="104"/>
      <c r="P1335" s="104"/>
      <c r="Q1335" s="341"/>
      <c r="R1335" s="33"/>
      <c r="S1335" s="33"/>
      <c r="T1335" s="33"/>
      <c r="U1335" s="33"/>
      <c r="V1335" s="33"/>
      <c r="W1335" s="33"/>
      <c r="X1335" s="33"/>
      <c r="Y1335" s="33"/>
    </row>
    <row r="1336" spans="1:25" ht="12.75" hidden="1" customHeight="1">
      <c r="A1336" s="363"/>
      <c r="B1336" s="126"/>
      <c r="C1336" s="104"/>
      <c r="D1336" s="104"/>
      <c r="E1336" s="104"/>
      <c r="F1336" s="104"/>
      <c r="G1336" s="104"/>
      <c r="H1336" s="104"/>
      <c r="I1336" s="104"/>
      <c r="J1336" s="104"/>
      <c r="K1336" s="104"/>
      <c r="L1336" s="104"/>
      <c r="M1336" s="104"/>
      <c r="N1336" s="104"/>
      <c r="O1336" s="104"/>
      <c r="P1336" s="104"/>
      <c r="Q1336" s="341"/>
      <c r="R1336" s="33"/>
      <c r="S1336" s="33"/>
      <c r="T1336" s="33"/>
      <c r="U1336" s="33"/>
      <c r="V1336" s="33"/>
      <c r="W1336" s="33"/>
      <c r="X1336" s="33"/>
      <c r="Y1336" s="33"/>
    </row>
    <row r="1337" spans="1:25" ht="12.75" hidden="1" customHeight="1">
      <c r="A1337" s="363"/>
      <c r="B1337" s="126"/>
      <c r="C1337" s="104"/>
      <c r="D1337" s="104"/>
      <c r="E1337" s="104"/>
      <c r="F1337" s="104"/>
      <c r="G1337" s="104"/>
      <c r="H1337" s="104"/>
      <c r="I1337" s="104"/>
      <c r="J1337" s="104"/>
      <c r="K1337" s="104"/>
      <c r="L1337" s="104"/>
      <c r="M1337" s="104"/>
      <c r="N1337" s="104"/>
      <c r="O1337" s="104"/>
      <c r="P1337" s="104"/>
      <c r="Q1337" s="341"/>
      <c r="R1337" s="33"/>
      <c r="S1337" s="33"/>
      <c r="T1337" s="33"/>
      <c r="U1337" s="33"/>
      <c r="V1337" s="33"/>
      <c r="W1337" s="33"/>
      <c r="X1337" s="33"/>
      <c r="Y1337" s="33"/>
    </row>
    <row r="1338" spans="1:25" ht="12.75" hidden="1" customHeight="1">
      <c r="A1338" s="363"/>
      <c r="B1338" s="126"/>
      <c r="C1338" s="104"/>
      <c r="D1338" s="104"/>
      <c r="E1338" s="104"/>
      <c r="F1338" s="104"/>
      <c r="G1338" s="104"/>
      <c r="H1338" s="104"/>
      <c r="I1338" s="104"/>
      <c r="J1338" s="104"/>
      <c r="K1338" s="104"/>
      <c r="L1338" s="104"/>
      <c r="M1338" s="104"/>
      <c r="N1338" s="104"/>
      <c r="O1338" s="104"/>
      <c r="P1338" s="104"/>
      <c r="Q1338" s="341"/>
      <c r="R1338" s="33"/>
      <c r="S1338" s="33"/>
      <c r="T1338" s="33"/>
      <c r="U1338" s="33"/>
      <c r="V1338" s="33"/>
      <c r="W1338" s="33"/>
      <c r="X1338" s="33"/>
      <c r="Y1338" s="33"/>
    </row>
    <row r="1339" spans="1:25" ht="12.75" hidden="1" customHeight="1">
      <c r="A1339" s="363"/>
      <c r="B1339" s="126"/>
      <c r="C1339" s="104"/>
      <c r="D1339" s="104"/>
      <c r="E1339" s="104"/>
      <c r="F1339" s="104"/>
      <c r="G1339" s="104"/>
      <c r="H1339" s="104"/>
      <c r="I1339" s="104"/>
      <c r="J1339" s="104"/>
      <c r="K1339" s="104"/>
      <c r="L1339" s="104"/>
      <c r="M1339" s="104"/>
      <c r="N1339" s="104"/>
      <c r="O1339" s="104"/>
      <c r="P1339" s="104"/>
      <c r="Q1339" s="341"/>
      <c r="R1339" s="33"/>
      <c r="S1339" s="33"/>
      <c r="T1339" s="33"/>
      <c r="U1339" s="33"/>
      <c r="V1339" s="33"/>
      <c r="W1339" s="33"/>
      <c r="X1339" s="33"/>
      <c r="Y1339" s="33"/>
    </row>
    <row r="1340" spans="1:25" ht="12.75" hidden="1" customHeight="1">
      <c r="A1340" s="363"/>
      <c r="B1340" s="126"/>
      <c r="C1340" s="104"/>
      <c r="D1340" s="104"/>
      <c r="E1340" s="104"/>
      <c r="F1340" s="104"/>
      <c r="G1340" s="104"/>
      <c r="H1340" s="104"/>
      <c r="I1340" s="104"/>
      <c r="J1340" s="104"/>
      <c r="K1340" s="104"/>
      <c r="L1340" s="104"/>
      <c r="M1340" s="104"/>
      <c r="N1340" s="104"/>
      <c r="O1340" s="104"/>
      <c r="P1340" s="104"/>
      <c r="Q1340" s="341"/>
      <c r="R1340" s="33"/>
      <c r="S1340" s="33"/>
      <c r="T1340" s="33"/>
      <c r="U1340" s="33"/>
      <c r="V1340" s="33"/>
      <c r="W1340" s="33"/>
      <c r="X1340" s="33"/>
      <c r="Y1340" s="33"/>
    </row>
    <row r="1341" spans="1:25" ht="12.75" hidden="1" customHeight="1">
      <c r="A1341" s="363"/>
      <c r="B1341" s="126"/>
      <c r="C1341" s="104"/>
      <c r="D1341" s="104"/>
      <c r="E1341" s="104"/>
      <c r="F1341" s="104"/>
      <c r="G1341" s="104"/>
      <c r="H1341" s="104"/>
      <c r="I1341" s="104"/>
      <c r="J1341" s="104"/>
      <c r="K1341" s="104"/>
      <c r="L1341" s="104"/>
      <c r="M1341" s="104"/>
      <c r="N1341" s="104"/>
      <c r="O1341" s="104"/>
      <c r="P1341" s="104"/>
      <c r="Q1341" s="341"/>
      <c r="R1341" s="33"/>
      <c r="S1341" s="33"/>
      <c r="T1341" s="33"/>
      <c r="U1341" s="33"/>
      <c r="V1341" s="33"/>
      <c r="W1341" s="33"/>
      <c r="X1341" s="33"/>
      <c r="Y1341" s="33"/>
    </row>
    <row r="1342" spans="1:25" ht="12.75" hidden="1" customHeight="1">
      <c r="A1342" s="363"/>
      <c r="B1342" s="126"/>
      <c r="C1342" s="104"/>
      <c r="D1342" s="104"/>
      <c r="E1342" s="104"/>
      <c r="F1342" s="104"/>
      <c r="G1342" s="104"/>
      <c r="H1342" s="104"/>
      <c r="I1342" s="104"/>
      <c r="J1342" s="104"/>
      <c r="K1342" s="104"/>
      <c r="L1342" s="104"/>
      <c r="M1342" s="104"/>
      <c r="N1342" s="104"/>
      <c r="O1342" s="104"/>
      <c r="P1342" s="104"/>
      <c r="Q1342" s="341"/>
      <c r="R1342" s="33"/>
      <c r="S1342" s="33"/>
      <c r="T1342" s="33"/>
      <c r="U1342" s="33"/>
      <c r="V1342" s="33"/>
      <c r="W1342" s="33"/>
      <c r="X1342" s="33"/>
      <c r="Y1342" s="33"/>
    </row>
    <row r="1343" spans="1:25" ht="12.75" hidden="1" customHeight="1">
      <c r="A1343" s="363"/>
      <c r="B1343" s="126"/>
      <c r="C1343" s="104"/>
      <c r="D1343" s="104"/>
      <c r="E1343" s="104"/>
      <c r="F1343" s="104"/>
      <c r="G1343" s="104"/>
      <c r="H1343" s="104"/>
      <c r="I1343" s="104"/>
      <c r="J1343" s="104"/>
      <c r="K1343" s="104"/>
      <c r="L1343" s="104"/>
      <c r="M1343" s="104"/>
      <c r="N1343" s="104"/>
      <c r="O1343" s="104"/>
      <c r="P1343" s="104"/>
      <c r="Q1343" s="341"/>
      <c r="R1343" s="33"/>
      <c r="S1343" s="33"/>
      <c r="T1343" s="33"/>
      <c r="U1343" s="33"/>
      <c r="V1343" s="33"/>
      <c r="W1343" s="33"/>
      <c r="X1343" s="33"/>
      <c r="Y1343" s="33"/>
    </row>
    <row r="1344" spans="1:25" ht="12.75" hidden="1" customHeight="1">
      <c r="A1344" s="363"/>
      <c r="B1344" s="126"/>
      <c r="C1344" s="104"/>
      <c r="D1344" s="104"/>
      <c r="E1344" s="104"/>
      <c r="F1344" s="104"/>
      <c r="G1344" s="104"/>
      <c r="H1344" s="104"/>
      <c r="I1344" s="104"/>
      <c r="J1344" s="104"/>
      <c r="K1344" s="104"/>
      <c r="L1344" s="104"/>
      <c r="M1344" s="104"/>
      <c r="N1344" s="104"/>
      <c r="O1344" s="104"/>
      <c r="P1344" s="104"/>
      <c r="Q1344" s="341"/>
      <c r="R1344" s="33"/>
      <c r="S1344" s="33"/>
      <c r="T1344" s="33"/>
      <c r="U1344" s="33"/>
      <c r="V1344" s="33"/>
      <c r="W1344" s="33"/>
      <c r="X1344" s="33"/>
      <c r="Y1344" s="33"/>
    </row>
    <row r="1345" spans="1:25" ht="12.75" hidden="1" customHeight="1">
      <c r="A1345" s="363"/>
      <c r="B1345" s="126"/>
      <c r="C1345" s="104"/>
      <c r="D1345" s="104"/>
      <c r="E1345" s="104"/>
      <c r="F1345" s="104"/>
      <c r="G1345" s="104"/>
      <c r="H1345" s="104"/>
      <c r="I1345" s="104"/>
      <c r="J1345" s="104"/>
      <c r="K1345" s="104"/>
      <c r="L1345" s="104"/>
      <c r="M1345" s="104"/>
      <c r="N1345" s="104"/>
      <c r="O1345" s="104"/>
      <c r="P1345" s="104"/>
      <c r="Q1345" s="341"/>
      <c r="R1345" s="33"/>
      <c r="S1345" s="33"/>
      <c r="T1345" s="33"/>
      <c r="U1345" s="33"/>
      <c r="V1345" s="33"/>
      <c r="W1345" s="33"/>
      <c r="X1345" s="33"/>
      <c r="Y1345" s="33"/>
    </row>
    <row r="1346" spans="1:25" ht="12.75" hidden="1" customHeight="1">
      <c r="A1346" s="363"/>
      <c r="B1346" s="126"/>
      <c r="C1346" s="104"/>
      <c r="D1346" s="104"/>
      <c r="E1346" s="104"/>
      <c r="F1346" s="104"/>
      <c r="G1346" s="104"/>
      <c r="H1346" s="104"/>
      <c r="I1346" s="104"/>
      <c r="J1346" s="104"/>
      <c r="K1346" s="104"/>
      <c r="L1346" s="104"/>
      <c r="M1346" s="104"/>
      <c r="N1346" s="104"/>
      <c r="O1346" s="104"/>
      <c r="P1346" s="104"/>
      <c r="Q1346" s="341"/>
      <c r="R1346" s="33"/>
      <c r="S1346" s="33"/>
      <c r="T1346" s="33"/>
      <c r="U1346" s="33"/>
      <c r="V1346" s="33"/>
      <c r="W1346" s="33"/>
      <c r="X1346" s="33"/>
      <c r="Y1346" s="33"/>
    </row>
    <row r="1347" spans="1:25" ht="12.75" hidden="1" customHeight="1">
      <c r="A1347" s="363"/>
      <c r="B1347" s="126"/>
      <c r="C1347" s="104"/>
      <c r="D1347" s="104"/>
      <c r="E1347" s="104"/>
      <c r="F1347" s="104"/>
      <c r="G1347" s="104"/>
      <c r="H1347" s="104"/>
      <c r="I1347" s="104"/>
      <c r="J1347" s="104"/>
      <c r="K1347" s="104"/>
      <c r="L1347" s="104"/>
      <c r="M1347" s="104"/>
      <c r="N1347" s="104"/>
      <c r="O1347" s="104"/>
      <c r="P1347" s="104"/>
      <c r="Q1347" s="341"/>
      <c r="R1347" s="33"/>
      <c r="S1347" s="33"/>
      <c r="T1347" s="33"/>
      <c r="U1347" s="33"/>
      <c r="V1347" s="33"/>
      <c r="W1347" s="33"/>
      <c r="X1347" s="33"/>
      <c r="Y1347" s="33"/>
    </row>
    <row r="1348" spans="1:25" ht="12.75" hidden="1" customHeight="1">
      <c r="A1348" s="363"/>
      <c r="B1348" s="126"/>
      <c r="C1348" s="104"/>
      <c r="D1348" s="104"/>
      <c r="E1348" s="104"/>
      <c r="F1348" s="104"/>
      <c r="G1348" s="104"/>
      <c r="H1348" s="104"/>
      <c r="I1348" s="104"/>
      <c r="J1348" s="104"/>
      <c r="K1348" s="104"/>
      <c r="L1348" s="104"/>
      <c r="M1348" s="104"/>
      <c r="N1348" s="104"/>
      <c r="O1348" s="104"/>
      <c r="P1348" s="104"/>
      <c r="Q1348" s="341"/>
      <c r="R1348" s="33"/>
      <c r="S1348" s="33"/>
      <c r="T1348" s="33"/>
      <c r="U1348" s="33"/>
      <c r="V1348" s="33"/>
      <c r="W1348" s="33"/>
      <c r="X1348" s="33"/>
      <c r="Y1348" s="33"/>
    </row>
    <row r="1349" spans="1:25" ht="12.75" hidden="1" customHeight="1">
      <c r="A1349" s="363"/>
      <c r="B1349" s="126"/>
      <c r="C1349" s="104"/>
      <c r="D1349" s="104"/>
      <c r="E1349" s="104"/>
      <c r="F1349" s="104"/>
      <c r="G1349" s="104"/>
      <c r="H1349" s="104"/>
      <c r="I1349" s="104"/>
      <c r="J1349" s="104"/>
      <c r="K1349" s="104"/>
      <c r="L1349" s="104"/>
      <c r="M1349" s="104"/>
      <c r="N1349" s="104"/>
      <c r="O1349" s="104"/>
      <c r="P1349" s="104"/>
      <c r="Q1349" s="341"/>
      <c r="R1349" s="33"/>
      <c r="S1349" s="33"/>
      <c r="T1349" s="33"/>
      <c r="U1349" s="33"/>
      <c r="V1349" s="33"/>
      <c r="W1349" s="33"/>
      <c r="X1349" s="33"/>
      <c r="Y1349" s="33"/>
    </row>
    <row r="1350" spans="1:25" ht="12.75" hidden="1" customHeight="1">
      <c r="A1350" s="363"/>
      <c r="B1350" s="126"/>
      <c r="C1350" s="104"/>
      <c r="D1350" s="104"/>
      <c r="E1350" s="104"/>
      <c r="F1350" s="104"/>
      <c r="G1350" s="104"/>
      <c r="H1350" s="104"/>
      <c r="I1350" s="104"/>
      <c r="J1350" s="104"/>
      <c r="K1350" s="104"/>
      <c r="L1350" s="104"/>
      <c r="M1350" s="104"/>
      <c r="N1350" s="104"/>
      <c r="O1350" s="104"/>
      <c r="P1350" s="104"/>
      <c r="Q1350" s="341"/>
      <c r="R1350" s="33"/>
      <c r="S1350" s="33"/>
      <c r="T1350" s="33"/>
      <c r="U1350" s="33"/>
      <c r="V1350" s="33"/>
      <c r="W1350" s="33"/>
      <c r="X1350" s="33"/>
      <c r="Y1350" s="33"/>
    </row>
    <row r="1351" spans="1:25" ht="12.75" hidden="1" customHeight="1">
      <c r="A1351" s="363"/>
      <c r="B1351" s="126"/>
      <c r="C1351" s="104"/>
      <c r="D1351" s="104"/>
      <c r="E1351" s="104"/>
      <c r="F1351" s="104"/>
      <c r="G1351" s="104"/>
      <c r="H1351" s="104"/>
      <c r="I1351" s="104"/>
      <c r="J1351" s="104"/>
      <c r="K1351" s="104"/>
      <c r="L1351" s="104"/>
      <c r="M1351" s="104"/>
      <c r="N1351" s="104"/>
      <c r="O1351" s="104"/>
      <c r="P1351" s="104"/>
      <c r="Q1351" s="341"/>
      <c r="R1351" s="33"/>
      <c r="S1351" s="33"/>
      <c r="T1351" s="33"/>
      <c r="U1351" s="33"/>
      <c r="V1351" s="33"/>
      <c r="W1351" s="33"/>
      <c r="X1351" s="33"/>
      <c r="Y1351" s="33"/>
    </row>
    <row r="1352" spans="1:25" ht="12.75" hidden="1" customHeight="1">
      <c r="A1352" s="363"/>
      <c r="B1352" s="126"/>
      <c r="C1352" s="104"/>
      <c r="D1352" s="104"/>
      <c r="E1352" s="104"/>
      <c r="F1352" s="104"/>
      <c r="G1352" s="104"/>
      <c r="H1352" s="104"/>
      <c r="I1352" s="104"/>
      <c r="J1352" s="104"/>
      <c r="K1352" s="104"/>
      <c r="L1352" s="104"/>
      <c r="M1352" s="104"/>
      <c r="N1352" s="104"/>
      <c r="O1352" s="104"/>
      <c r="P1352" s="104"/>
      <c r="Q1352" s="341"/>
      <c r="R1352" s="33"/>
      <c r="S1352" s="33"/>
      <c r="T1352" s="33"/>
      <c r="U1352" s="33"/>
      <c r="V1352" s="33"/>
      <c r="W1352" s="33"/>
      <c r="X1352" s="33"/>
      <c r="Y1352" s="33"/>
    </row>
    <row r="1353" spans="1:25" ht="12.75" hidden="1" customHeight="1">
      <c r="A1353" s="363"/>
      <c r="B1353" s="126"/>
      <c r="C1353" s="104"/>
      <c r="D1353" s="104"/>
      <c r="E1353" s="104"/>
      <c r="F1353" s="104"/>
      <c r="G1353" s="104"/>
      <c r="H1353" s="104"/>
      <c r="I1353" s="104"/>
      <c r="J1353" s="104"/>
      <c r="K1353" s="104"/>
      <c r="L1353" s="104"/>
      <c r="M1353" s="104"/>
      <c r="N1353" s="104"/>
      <c r="O1353" s="104"/>
      <c r="P1353" s="104"/>
      <c r="Q1353" s="341"/>
      <c r="R1353" s="33"/>
      <c r="S1353" s="33"/>
      <c r="T1353" s="33"/>
      <c r="U1353" s="33"/>
      <c r="V1353" s="33"/>
      <c r="W1353" s="33"/>
      <c r="X1353" s="33"/>
      <c r="Y1353" s="33"/>
    </row>
    <row r="1354" spans="1:25" ht="12.75" hidden="1" customHeight="1">
      <c r="A1354" s="363"/>
      <c r="B1354" s="126"/>
      <c r="C1354" s="104"/>
      <c r="D1354" s="104"/>
      <c r="E1354" s="104"/>
      <c r="F1354" s="104"/>
      <c r="G1354" s="104"/>
      <c r="H1354" s="104"/>
      <c r="I1354" s="104"/>
      <c r="J1354" s="104"/>
      <c r="K1354" s="104"/>
      <c r="L1354" s="104"/>
      <c r="M1354" s="104"/>
      <c r="N1354" s="104"/>
      <c r="O1354" s="104"/>
      <c r="P1354" s="104"/>
      <c r="Q1354" s="341"/>
      <c r="R1354" s="33"/>
      <c r="S1354" s="33"/>
      <c r="T1354" s="33"/>
      <c r="U1354" s="33"/>
      <c r="V1354" s="33"/>
      <c r="W1354" s="33"/>
      <c r="X1354" s="33"/>
      <c r="Y1354" s="33"/>
    </row>
    <row r="1355" spans="1:25" ht="12.75" hidden="1" customHeight="1">
      <c r="A1355" s="363"/>
      <c r="B1355" s="126"/>
      <c r="C1355" s="104"/>
      <c r="D1355" s="104"/>
      <c r="E1355" s="104"/>
      <c r="F1355" s="104"/>
      <c r="G1355" s="104"/>
      <c r="H1355" s="104"/>
      <c r="I1355" s="104"/>
      <c r="J1355" s="104"/>
      <c r="K1355" s="104"/>
      <c r="L1355" s="104"/>
      <c r="M1355" s="104"/>
      <c r="N1355" s="104"/>
      <c r="O1355" s="104"/>
      <c r="P1355" s="104"/>
      <c r="Q1355" s="341"/>
      <c r="R1355" s="33"/>
      <c r="S1355" s="33"/>
      <c r="T1355" s="33"/>
      <c r="U1355" s="33"/>
      <c r="V1355" s="33"/>
      <c r="W1355" s="33"/>
      <c r="X1355" s="33"/>
      <c r="Y1355" s="33"/>
    </row>
    <row r="1356" spans="1:25" ht="12.75" hidden="1" customHeight="1">
      <c r="A1356" s="363"/>
      <c r="B1356" s="126"/>
      <c r="C1356" s="104"/>
      <c r="D1356" s="104"/>
      <c r="E1356" s="104"/>
      <c r="F1356" s="104"/>
      <c r="G1356" s="104"/>
      <c r="H1356" s="104"/>
      <c r="I1356" s="104"/>
      <c r="J1356" s="104"/>
      <c r="K1356" s="104"/>
      <c r="L1356" s="104"/>
      <c r="M1356" s="104"/>
      <c r="N1356" s="104"/>
      <c r="O1356" s="104"/>
      <c r="P1356" s="104"/>
      <c r="Q1356" s="341"/>
      <c r="R1356" s="33"/>
      <c r="S1356" s="33"/>
      <c r="T1356" s="33"/>
      <c r="U1356" s="33"/>
      <c r="V1356" s="33"/>
      <c r="W1356" s="33"/>
      <c r="X1356" s="33"/>
      <c r="Y1356" s="33"/>
    </row>
    <row r="1357" spans="1:25" ht="12.75" hidden="1" customHeight="1">
      <c r="A1357" s="363"/>
      <c r="B1357" s="126"/>
      <c r="C1357" s="104"/>
      <c r="D1357" s="104"/>
      <c r="E1357" s="104"/>
      <c r="F1357" s="104"/>
      <c r="G1357" s="104"/>
      <c r="H1357" s="104"/>
      <c r="I1357" s="104"/>
      <c r="J1357" s="104"/>
      <c r="K1357" s="104"/>
      <c r="L1357" s="104"/>
      <c r="M1357" s="104"/>
      <c r="N1357" s="104"/>
      <c r="O1357" s="104"/>
      <c r="P1357" s="104"/>
      <c r="Q1357" s="341"/>
      <c r="R1357" s="33"/>
      <c r="S1357" s="33"/>
      <c r="T1357" s="33"/>
      <c r="U1357" s="33"/>
      <c r="V1357" s="33"/>
      <c r="W1357" s="33"/>
      <c r="X1357" s="33"/>
      <c r="Y1357" s="33"/>
    </row>
    <row r="1358" spans="1:25" ht="12.75" hidden="1" customHeight="1">
      <c r="A1358" s="363"/>
      <c r="B1358" s="126"/>
      <c r="C1358" s="104"/>
      <c r="D1358" s="104"/>
      <c r="E1358" s="104"/>
      <c r="F1358" s="104"/>
      <c r="G1358" s="104"/>
      <c r="H1358" s="104"/>
      <c r="I1358" s="104"/>
      <c r="J1358" s="104"/>
      <c r="K1358" s="104"/>
      <c r="L1358" s="104"/>
      <c r="M1358" s="104"/>
      <c r="N1358" s="104"/>
      <c r="O1358" s="104"/>
      <c r="P1358" s="104"/>
      <c r="Q1358" s="341"/>
      <c r="R1358" s="33"/>
      <c r="S1358" s="33"/>
      <c r="T1358" s="33"/>
      <c r="U1358" s="33"/>
      <c r="V1358" s="33"/>
      <c r="W1358" s="33"/>
      <c r="X1358" s="33"/>
      <c r="Y1358" s="33"/>
    </row>
    <row r="1359" spans="1:25" ht="12.75" hidden="1" customHeight="1">
      <c r="A1359" s="363"/>
      <c r="B1359" s="126"/>
      <c r="C1359" s="104"/>
      <c r="D1359" s="104"/>
      <c r="E1359" s="104"/>
      <c r="F1359" s="104"/>
      <c r="G1359" s="104"/>
      <c r="H1359" s="104"/>
      <c r="I1359" s="104"/>
      <c r="J1359" s="104"/>
      <c r="K1359" s="104"/>
      <c r="L1359" s="104"/>
      <c r="M1359" s="104"/>
      <c r="N1359" s="104"/>
      <c r="O1359" s="104"/>
      <c r="P1359" s="104"/>
      <c r="Q1359" s="341"/>
      <c r="R1359" s="33"/>
      <c r="S1359" s="33"/>
      <c r="T1359" s="33"/>
      <c r="U1359" s="33"/>
      <c r="V1359" s="33"/>
      <c r="W1359" s="33"/>
      <c r="X1359" s="33"/>
      <c r="Y1359" s="33"/>
    </row>
    <row r="1360" spans="1:25" ht="12.75" hidden="1" customHeight="1">
      <c r="A1360" s="363"/>
      <c r="B1360" s="126"/>
      <c r="C1360" s="104"/>
      <c r="D1360" s="104"/>
      <c r="E1360" s="104"/>
      <c r="F1360" s="104"/>
      <c r="G1360" s="104"/>
      <c r="H1360" s="104"/>
      <c r="I1360" s="104"/>
      <c r="J1360" s="104"/>
      <c r="K1360" s="104"/>
      <c r="L1360" s="104"/>
      <c r="M1360" s="104"/>
      <c r="N1360" s="104"/>
      <c r="O1360" s="104"/>
      <c r="P1360" s="104"/>
      <c r="Q1360" s="341"/>
      <c r="R1360" s="33"/>
      <c r="S1360" s="33"/>
      <c r="T1360" s="33"/>
      <c r="U1360" s="33"/>
      <c r="V1360" s="33"/>
      <c r="W1360" s="33"/>
      <c r="X1360" s="33"/>
      <c r="Y1360" s="33"/>
    </row>
    <row r="1361" spans="1:25" ht="12.75" hidden="1" customHeight="1">
      <c r="A1361" s="363"/>
      <c r="B1361" s="126"/>
      <c r="C1361" s="104"/>
      <c r="D1361" s="104"/>
      <c r="E1361" s="104"/>
      <c r="F1361" s="104"/>
      <c r="G1361" s="104"/>
      <c r="H1361" s="104"/>
      <c r="I1361" s="104"/>
      <c r="J1361" s="104"/>
      <c r="K1361" s="104"/>
      <c r="L1361" s="104"/>
      <c r="M1361" s="104"/>
      <c r="N1361" s="104"/>
      <c r="O1361" s="104"/>
      <c r="P1361" s="104"/>
      <c r="Q1361" s="341"/>
      <c r="R1361" s="33"/>
      <c r="S1361" s="33"/>
      <c r="T1361" s="33"/>
      <c r="U1361" s="33"/>
      <c r="V1361" s="33"/>
      <c r="W1361" s="33"/>
      <c r="X1361" s="33"/>
      <c r="Y1361" s="33"/>
    </row>
    <row r="1362" spans="1:25" ht="12.75" hidden="1" customHeight="1">
      <c r="A1362" s="363"/>
      <c r="B1362" s="126"/>
      <c r="C1362" s="104"/>
      <c r="D1362" s="104"/>
      <c r="E1362" s="104"/>
      <c r="F1362" s="104"/>
      <c r="G1362" s="104"/>
      <c r="H1362" s="104"/>
      <c r="I1362" s="104"/>
      <c r="J1362" s="104"/>
      <c r="K1362" s="104"/>
      <c r="L1362" s="104"/>
      <c r="M1362" s="104"/>
      <c r="N1362" s="104"/>
      <c r="O1362" s="104"/>
      <c r="P1362" s="104"/>
      <c r="Q1362" s="341"/>
      <c r="R1362" s="33"/>
      <c r="S1362" s="33"/>
      <c r="T1362" s="33"/>
      <c r="U1362" s="33"/>
      <c r="V1362" s="33"/>
      <c r="W1362" s="33"/>
      <c r="X1362" s="33"/>
      <c r="Y1362" s="33"/>
    </row>
    <row r="1363" spans="1:25" ht="12.75" hidden="1" customHeight="1">
      <c r="A1363" s="363"/>
      <c r="B1363" s="126"/>
      <c r="C1363" s="104"/>
      <c r="D1363" s="104"/>
      <c r="E1363" s="104"/>
      <c r="F1363" s="104"/>
      <c r="G1363" s="104"/>
      <c r="H1363" s="104"/>
      <c r="I1363" s="104"/>
      <c r="J1363" s="104"/>
      <c r="K1363" s="104"/>
      <c r="L1363" s="104"/>
      <c r="M1363" s="104"/>
      <c r="N1363" s="104"/>
      <c r="O1363" s="104"/>
      <c r="P1363" s="104"/>
      <c r="Q1363" s="341"/>
      <c r="R1363" s="33"/>
      <c r="S1363" s="33"/>
      <c r="T1363" s="33"/>
      <c r="U1363" s="33"/>
      <c r="V1363" s="33"/>
      <c r="W1363" s="33"/>
      <c r="X1363" s="33"/>
      <c r="Y1363" s="33"/>
    </row>
    <row r="1364" spans="1:25" ht="12.75" hidden="1" customHeight="1">
      <c r="A1364" s="363"/>
      <c r="B1364" s="126"/>
      <c r="C1364" s="104"/>
      <c r="D1364" s="104"/>
      <c r="E1364" s="104"/>
      <c r="F1364" s="104"/>
      <c r="G1364" s="104"/>
      <c r="H1364" s="104"/>
      <c r="I1364" s="104"/>
      <c r="J1364" s="104"/>
      <c r="K1364" s="104"/>
      <c r="L1364" s="104"/>
      <c r="M1364" s="104"/>
      <c r="N1364" s="104"/>
      <c r="O1364" s="104"/>
      <c r="P1364" s="104"/>
      <c r="Q1364" s="341"/>
      <c r="R1364" s="33"/>
      <c r="S1364" s="33"/>
      <c r="T1364" s="33"/>
      <c r="U1364" s="33"/>
      <c r="V1364" s="33"/>
      <c r="W1364" s="33"/>
      <c r="X1364" s="33"/>
      <c r="Y1364" s="33"/>
    </row>
    <row r="1365" spans="1:25" ht="12.75" hidden="1" customHeight="1">
      <c r="A1365" s="363"/>
      <c r="B1365" s="126"/>
      <c r="C1365" s="104"/>
      <c r="D1365" s="104"/>
      <c r="E1365" s="104"/>
      <c r="F1365" s="104"/>
      <c r="G1365" s="104"/>
      <c r="H1365" s="104"/>
      <c r="I1365" s="104"/>
      <c r="J1365" s="104"/>
      <c r="K1365" s="104"/>
      <c r="L1365" s="104"/>
      <c r="M1365" s="104"/>
      <c r="N1365" s="104"/>
      <c r="O1365" s="104"/>
      <c r="P1365" s="104"/>
      <c r="Q1365" s="341"/>
      <c r="R1365" s="33"/>
      <c r="S1365" s="33"/>
      <c r="T1365" s="33"/>
      <c r="U1365" s="33"/>
      <c r="V1365" s="33"/>
      <c r="W1365" s="33"/>
      <c r="X1365" s="33"/>
      <c r="Y1365" s="33"/>
    </row>
    <row r="1366" spans="1:25" ht="12.75" hidden="1" customHeight="1">
      <c r="A1366" s="363"/>
      <c r="B1366" s="126"/>
      <c r="C1366" s="104"/>
      <c r="D1366" s="104"/>
      <c r="E1366" s="104"/>
      <c r="F1366" s="104"/>
      <c r="G1366" s="104"/>
      <c r="H1366" s="104"/>
      <c r="I1366" s="104"/>
      <c r="J1366" s="104"/>
      <c r="K1366" s="104"/>
      <c r="L1366" s="104"/>
      <c r="M1366" s="104"/>
      <c r="N1366" s="104"/>
      <c r="O1366" s="104"/>
      <c r="P1366" s="104"/>
      <c r="Q1366" s="341"/>
      <c r="R1366" s="33"/>
      <c r="S1366" s="33"/>
      <c r="T1366" s="33"/>
      <c r="U1366" s="33"/>
      <c r="V1366" s="33"/>
      <c r="W1366" s="33"/>
      <c r="X1366" s="33"/>
      <c r="Y1366" s="33"/>
    </row>
    <row r="1367" spans="1:25" ht="12.75" hidden="1" customHeight="1">
      <c r="A1367" s="363"/>
      <c r="B1367" s="126"/>
      <c r="C1367" s="104"/>
      <c r="D1367" s="104"/>
      <c r="E1367" s="104"/>
      <c r="F1367" s="104"/>
      <c r="G1367" s="104"/>
      <c r="H1367" s="104"/>
      <c r="I1367" s="104"/>
      <c r="J1367" s="104"/>
      <c r="K1367" s="104"/>
      <c r="L1367" s="104"/>
      <c r="M1367" s="104"/>
      <c r="N1367" s="104"/>
      <c r="O1367" s="104"/>
      <c r="P1367" s="104"/>
      <c r="Q1367" s="341"/>
      <c r="R1367" s="33"/>
      <c r="S1367" s="33"/>
      <c r="T1367" s="33"/>
      <c r="U1367" s="33"/>
      <c r="V1367" s="33"/>
      <c r="W1367" s="33"/>
      <c r="X1367" s="33"/>
      <c r="Y1367" s="33"/>
    </row>
    <row r="1368" spans="1:25" ht="12.75" hidden="1" customHeight="1">
      <c r="A1368" s="363"/>
      <c r="B1368" s="126"/>
      <c r="C1368" s="104"/>
      <c r="D1368" s="104"/>
      <c r="E1368" s="104"/>
      <c r="F1368" s="104"/>
      <c r="G1368" s="104"/>
      <c r="H1368" s="104"/>
      <c r="I1368" s="104"/>
      <c r="J1368" s="104"/>
      <c r="K1368" s="104"/>
      <c r="L1368" s="104"/>
      <c r="M1368" s="104"/>
      <c r="N1368" s="104"/>
      <c r="O1368" s="104"/>
      <c r="P1368" s="104"/>
      <c r="Q1368" s="341"/>
      <c r="R1368" s="33"/>
      <c r="S1368" s="33"/>
      <c r="T1368" s="33"/>
      <c r="U1368" s="33"/>
      <c r="V1368" s="33"/>
      <c r="W1368" s="33"/>
      <c r="X1368" s="33"/>
      <c r="Y1368" s="33"/>
    </row>
    <row r="1369" spans="1:25" ht="12.75" hidden="1" customHeight="1">
      <c r="A1369" s="363"/>
      <c r="B1369" s="126"/>
      <c r="C1369" s="104"/>
      <c r="D1369" s="104"/>
      <c r="E1369" s="104"/>
      <c r="F1369" s="104"/>
      <c r="G1369" s="104"/>
      <c r="H1369" s="104"/>
      <c r="I1369" s="104"/>
      <c r="J1369" s="104"/>
      <c r="K1369" s="104"/>
      <c r="L1369" s="104"/>
      <c r="M1369" s="104"/>
      <c r="N1369" s="104"/>
      <c r="O1369" s="104"/>
      <c r="P1369" s="104"/>
      <c r="Q1369" s="341"/>
      <c r="R1369" s="33"/>
      <c r="S1369" s="33"/>
      <c r="T1369" s="33"/>
      <c r="U1369" s="33"/>
      <c r="V1369" s="33"/>
      <c r="W1369" s="33"/>
      <c r="X1369" s="33"/>
      <c r="Y1369" s="33"/>
    </row>
    <row r="1370" spans="1:25" ht="12.75" hidden="1" customHeight="1">
      <c r="A1370" s="363"/>
      <c r="B1370" s="126"/>
      <c r="C1370" s="104"/>
      <c r="D1370" s="104"/>
      <c r="E1370" s="104"/>
      <c r="F1370" s="104"/>
      <c r="G1370" s="104"/>
      <c r="H1370" s="104"/>
      <c r="I1370" s="104"/>
      <c r="J1370" s="104"/>
      <c r="K1370" s="104"/>
      <c r="L1370" s="104"/>
      <c r="M1370" s="104"/>
      <c r="N1370" s="104"/>
      <c r="O1370" s="104"/>
      <c r="P1370" s="104"/>
      <c r="Q1370" s="341"/>
      <c r="R1370" s="33"/>
      <c r="S1370" s="33"/>
      <c r="T1370" s="33"/>
      <c r="U1370" s="33"/>
      <c r="V1370" s="33"/>
      <c r="W1370" s="33"/>
      <c r="X1370" s="33"/>
      <c r="Y1370" s="33"/>
    </row>
    <row r="1371" spans="1:25" ht="12.75" hidden="1" customHeight="1">
      <c r="A1371" s="363"/>
      <c r="B1371" s="126"/>
      <c r="C1371" s="104"/>
      <c r="D1371" s="104"/>
      <c r="E1371" s="104"/>
      <c r="F1371" s="104"/>
      <c r="G1371" s="104"/>
      <c r="H1371" s="104"/>
      <c r="I1371" s="104"/>
      <c r="J1371" s="104"/>
      <c r="K1371" s="104"/>
      <c r="L1371" s="104"/>
      <c r="M1371" s="104"/>
      <c r="N1371" s="104"/>
      <c r="O1371" s="104"/>
      <c r="P1371" s="104"/>
      <c r="Q1371" s="341"/>
      <c r="R1371" s="33"/>
      <c r="S1371" s="33"/>
      <c r="T1371" s="33"/>
      <c r="U1371" s="33"/>
      <c r="V1371" s="33"/>
      <c r="W1371" s="33"/>
      <c r="X1371" s="33"/>
      <c r="Y1371" s="33"/>
    </row>
    <row r="1372" spans="1:25" ht="12.75" hidden="1" customHeight="1">
      <c r="A1372" s="363"/>
      <c r="B1372" s="126"/>
      <c r="C1372" s="104"/>
      <c r="D1372" s="104"/>
      <c r="E1372" s="104"/>
      <c r="F1372" s="104"/>
      <c r="G1372" s="104"/>
      <c r="H1372" s="104"/>
      <c r="I1372" s="104"/>
      <c r="J1372" s="104"/>
      <c r="K1372" s="104"/>
      <c r="L1372" s="104"/>
      <c r="M1372" s="104"/>
      <c r="N1372" s="104"/>
      <c r="O1372" s="104"/>
      <c r="P1372" s="104"/>
      <c r="Q1372" s="341"/>
      <c r="R1372" s="33"/>
      <c r="S1372" s="33"/>
      <c r="T1372" s="33"/>
      <c r="U1372" s="33"/>
      <c r="V1372" s="33"/>
      <c r="W1372" s="33"/>
      <c r="X1372" s="33"/>
      <c r="Y1372" s="33"/>
    </row>
    <row r="1373" spans="1:25" ht="12.75" hidden="1" customHeight="1">
      <c r="A1373" s="363"/>
      <c r="B1373" s="126"/>
      <c r="C1373" s="104"/>
      <c r="D1373" s="104"/>
      <c r="E1373" s="104"/>
      <c r="F1373" s="104"/>
      <c r="G1373" s="104"/>
      <c r="H1373" s="104"/>
      <c r="I1373" s="104"/>
      <c r="J1373" s="104"/>
      <c r="K1373" s="104"/>
      <c r="L1373" s="104"/>
      <c r="M1373" s="104"/>
      <c r="N1373" s="104"/>
      <c r="O1373" s="104"/>
      <c r="P1373" s="104"/>
      <c r="Q1373" s="341"/>
      <c r="R1373" s="33"/>
      <c r="S1373" s="33"/>
      <c r="T1373" s="33"/>
      <c r="U1373" s="33"/>
      <c r="V1373" s="33"/>
      <c r="W1373" s="33"/>
      <c r="X1373" s="33"/>
      <c r="Y1373" s="33"/>
    </row>
    <row r="1374" spans="1:25" ht="12.75" hidden="1" customHeight="1">
      <c r="A1374" s="363"/>
      <c r="B1374" s="126"/>
      <c r="C1374" s="104"/>
      <c r="D1374" s="104"/>
      <c r="E1374" s="104"/>
      <c r="F1374" s="104"/>
      <c r="G1374" s="104"/>
      <c r="H1374" s="104"/>
      <c r="I1374" s="104"/>
      <c r="J1374" s="104"/>
      <c r="K1374" s="104"/>
      <c r="L1374" s="104"/>
      <c r="M1374" s="104"/>
      <c r="N1374" s="104"/>
      <c r="O1374" s="104"/>
      <c r="P1374" s="104"/>
      <c r="Q1374" s="341"/>
      <c r="R1374" s="33"/>
      <c r="S1374" s="33"/>
      <c r="T1374" s="33"/>
      <c r="U1374" s="33"/>
      <c r="V1374" s="33"/>
      <c r="W1374" s="33"/>
      <c r="X1374" s="33"/>
      <c r="Y1374" s="33"/>
    </row>
    <row r="1375" spans="1:25" ht="12.75" hidden="1" customHeight="1">
      <c r="A1375" s="363"/>
      <c r="B1375" s="126"/>
      <c r="C1375" s="104"/>
      <c r="D1375" s="104"/>
      <c r="E1375" s="104"/>
      <c r="F1375" s="104"/>
      <c r="G1375" s="104"/>
      <c r="H1375" s="104"/>
      <c r="I1375" s="104"/>
      <c r="J1375" s="104"/>
      <c r="K1375" s="104"/>
      <c r="L1375" s="104"/>
      <c r="M1375" s="104"/>
      <c r="N1375" s="104"/>
      <c r="O1375" s="104"/>
      <c r="P1375" s="104"/>
      <c r="Q1375" s="341"/>
      <c r="R1375" s="33"/>
      <c r="S1375" s="33"/>
      <c r="T1375" s="33"/>
      <c r="U1375" s="33"/>
      <c r="V1375" s="33"/>
      <c r="W1375" s="33"/>
      <c r="X1375" s="33"/>
      <c r="Y1375" s="33"/>
    </row>
    <row r="1376" spans="1:25" ht="12.75" hidden="1" customHeight="1">
      <c r="A1376" s="363"/>
      <c r="B1376" s="126"/>
      <c r="C1376" s="104"/>
      <c r="D1376" s="104"/>
      <c r="E1376" s="104"/>
      <c r="F1376" s="104"/>
      <c r="G1376" s="104"/>
      <c r="H1376" s="104"/>
      <c r="I1376" s="104"/>
      <c r="J1376" s="104"/>
      <c r="K1376" s="104"/>
      <c r="L1376" s="104"/>
      <c r="M1376" s="104"/>
      <c r="N1376" s="104"/>
      <c r="O1376" s="104"/>
      <c r="P1376" s="104"/>
      <c r="Q1376" s="341"/>
      <c r="R1376" s="33"/>
      <c r="S1376" s="33"/>
      <c r="T1376" s="33"/>
      <c r="U1376" s="33"/>
      <c r="V1376" s="33"/>
      <c r="W1376" s="33"/>
      <c r="X1376" s="33"/>
      <c r="Y1376" s="33"/>
    </row>
    <row r="1377" spans="1:25" ht="12.75" hidden="1" customHeight="1">
      <c r="A1377" s="363"/>
      <c r="B1377" s="126"/>
      <c r="C1377" s="104"/>
      <c r="D1377" s="104"/>
      <c r="E1377" s="104"/>
      <c r="F1377" s="104"/>
      <c r="G1377" s="104"/>
      <c r="H1377" s="104"/>
      <c r="I1377" s="104"/>
      <c r="J1377" s="104"/>
      <c r="K1377" s="104"/>
      <c r="L1377" s="104"/>
      <c r="M1377" s="104"/>
      <c r="N1377" s="104"/>
      <c r="O1377" s="104"/>
      <c r="P1377" s="104"/>
      <c r="Q1377" s="341"/>
      <c r="R1377" s="33"/>
      <c r="S1377" s="33"/>
      <c r="T1377" s="33"/>
      <c r="U1377" s="33"/>
      <c r="V1377" s="33"/>
      <c r="W1377" s="33"/>
      <c r="X1377" s="33"/>
      <c r="Y1377" s="33"/>
    </row>
    <row r="1378" spans="1:25" ht="12.75" hidden="1" customHeight="1">
      <c r="A1378" s="363"/>
      <c r="B1378" s="126"/>
      <c r="C1378" s="104"/>
      <c r="D1378" s="104"/>
      <c r="E1378" s="104"/>
      <c r="F1378" s="104"/>
      <c r="G1378" s="104"/>
      <c r="H1378" s="104"/>
      <c r="I1378" s="104"/>
      <c r="J1378" s="104"/>
      <c r="K1378" s="104"/>
      <c r="L1378" s="104"/>
      <c r="M1378" s="104"/>
      <c r="N1378" s="104"/>
      <c r="O1378" s="104"/>
      <c r="P1378" s="104"/>
      <c r="Q1378" s="341"/>
      <c r="R1378" s="33"/>
      <c r="S1378" s="33"/>
      <c r="T1378" s="33"/>
      <c r="U1378" s="33"/>
      <c r="V1378" s="33"/>
      <c r="W1378" s="33"/>
      <c r="X1378" s="33"/>
      <c r="Y1378" s="33"/>
    </row>
    <row r="1379" spans="1:25" ht="12.75" hidden="1" customHeight="1">
      <c r="A1379" s="363"/>
      <c r="B1379" s="126"/>
      <c r="C1379" s="104"/>
      <c r="D1379" s="104"/>
      <c r="E1379" s="104"/>
      <c r="F1379" s="104"/>
      <c r="G1379" s="104"/>
      <c r="H1379" s="104"/>
      <c r="I1379" s="104"/>
      <c r="J1379" s="104"/>
      <c r="K1379" s="104"/>
      <c r="L1379" s="104"/>
      <c r="M1379" s="104"/>
      <c r="N1379" s="104"/>
      <c r="O1379" s="104"/>
      <c r="P1379" s="104"/>
      <c r="Q1379" s="341"/>
      <c r="R1379" s="33"/>
      <c r="S1379" s="33"/>
      <c r="T1379" s="33"/>
      <c r="U1379" s="33"/>
      <c r="V1379" s="33"/>
      <c r="W1379" s="33"/>
      <c r="X1379" s="33"/>
      <c r="Y1379" s="33"/>
    </row>
    <row r="1380" spans="1:25" ht="12.75" hidden="1" customHeight="1">
      <c r="A1380" s="363"/>
      <c r="B1380" s="126"/>
      <c r="C1380" s="104"/>
      <c r="D1380" s="104"/>
      <c r="E1380" s="104"/>
      <c r="F1380" s="104"/>
      <c r="G1380" s="104"/>
      <c r="H1380" s="104"/>
      <c r="I1380" s="104"/>
      <c r="J1380" s="104"/>
      <c r="K1380" s="104"/>
      <c r="L1380" s="104"/>
      <c r="M1380" s="104"/>
      <c r="N1380" s="104"/>
      <c r="O1380" s="104"/>
      <c r="P1380" s="104"/>
      <c r="Q1380" s="341"/>
      <c r="R1380" s="33"/>
      <c r="S1380" s="33"/>
      <c r="T1380" s="33"/>
      <c r="U1380" s="33"/>
      <c r="V1380" s="33"/>
      <c r="W1380" s="33"/>
      <c r="X1380" s="33"/>
      <c r="Y1380" s="33"/>
    </row>
    <row r="1381" spans="1:25" ht="12.75" hidden="1" customHeight="1">
      <c r="A1381" s="363"/>
      <c r="B1381" s="126"/>
      <c r="C1381" s="104"/>
      <c r="D1381" s="104"/>
      <c r="E1381" s="104"/>
      <c r="F1381" s="104"/>
      <c r="G1381" s="104"/>
      <c r="H1381" s="104"/>
      <c r="I1381" s="104"/>
      <c r="J1381" s="104"/>
      <c r="K1381" s="104"/>
      <c r="L1381" s="104"/>
      <c r="M1381" s="104"/>
      <c r="N1381" s="104"/>
      <c r="O1381" s="104"/>
      <c r="P1381" s="104"/>
      <c r="Q1381" s="341"/>
      <c r="R1381" s="33"/>
      <c r="S1381" s="33"/>
      <c r="T1381" s="33"/>
      <c r="U1381" s="33"/>
      <c r="V1381" s="33"/>
      <c r="W1381" s="33"/>
      <c r="X1381" s="33"/>
      <c r="Y1381" s="33"/>
    </row>
    <row r="1382" spans="1:25" ht="12.75" hidden="1" customHeight="1">
      <c r="A1382" s="363"/>
      <c r="B1382" s="126"/>
      <c r="C1382" s="104"/>
      <c r="D1382" s="104"/>
      <c r="E1382" s="104"/>
      <c r="F1382" s="104"/>
      <c r="G1382" s="104"/>
      <c r="H1382" s="104"/>
      <c r="I1382" s="104"/>
      <c r="J1382" s="104"/>
      <c r="K1382" s="104"/>
      <c r="L1382" s="104"/>
      <c r="M1382" s="104"/>
      <c r="N1382" s="104"/>
      <c r="O1382" s="104"/>
      <c r="P1382" s="104"/>
      <c r="Q1382" s="341"/>
      <c r="R1382" s="33"/>
      <c r="S1382" s="33"/>
      <c r="T1382" s="33"/>
      <c r="U1382" s="33"/>
      <c r="V1382" s="33"/>
      <c r="W1382" s="33"/>
      <c r="X1382" s="33"/>
      <c r="Y1382" s="33"/>
    </row>
    <row r="1383" spans="1:25" ht="12.75" hidden="1" customHeight="1">
      <c r="A1383" s="363"/>
      <c r="B1383" s="126"/>
      <c r="C1383" s="104"/>
      <c r="D1383" s="104"/>
      <c r="E1383" s="104"/>
      <c r="F1383" s="104"/>
      <c r="G1383" s="104"/>
      <c r="H1383" s="104"/>
      <c r="I1383" s="104"/>
      <c r="J1383" s="104"/>
      <c r="K1383" s="104"/>
      <c r="L1383" s="104"/>
      <c r="M1383" s="104"/>
      <c r="N1383" s="104"/>
      <c r="O1383" s="104"/>
      <c r="P1383" s="104"/>
      <c r="Q1383" s="341"/>
      <c r="R1383" s="33"/>
      <c r="S1383" s="33"/>
      <c r="T1383" s="33"/>
      <c r="U1383" s="33"/>
      <c r="V1383" s="33"/>
      <c r="W1383" s="33"/>
      <c r="X1383" s="33"/>
      <c r="Y1383" s="33"/>
    </row>
    <row r="1384" spans="1:25" ht="12.75" hidden="1" customHeight="1">
      <c r="A1384" s="363"/>
      <c r="B1384" s="126"/>
      <c r="C1384" s="104"/>
      <c r="D1384" s="104"/>
      <c r="E1384" s="104"/>
      <c r="F1384" s="104"/>
      <c r="G1384" s="104"/>
      <c r="H1384" s="104"/>
      <c r="I1384" s="104"/>
      <c r="J1384" s="104"/>
      <c r="K1384" s="104"/>
      <c r="L1384" s="104"/>
      <c r="M1384" s="104"/>
      <c r="N1384" s="104"/>
      <c r="O1384" s="104"/>
      <c r="P1384" s="104"/>
      <c r="Q1384" s="341"/>
      <c r="R1384" s="33"/>
      <c r="S1384" s="33"/>
      <c r="T1384" s="33"/>
      <c r="U1384" s="33"/>
      <c r="V1384" s="33"/>
      <c r="W1384" s="33"/>
      <c r="X1384" s="33"/>
      <c r="Y1384" s="33"/>
    </row>
    <row r="1385" spans="1:25" ht="12.75" hidden="1" customHeight="1">
      <c r="A1385" s="363"/>
      <c r="B1385" s="126"/>
      <c r="C1385" s="104"/>
      <c r="D1385" s="104"/>
      <c r="E1385" s="104"/>
      <c r="F1385" s="104"/>
      <c r="G1385" s="104"/>
      <c r="H1385" s="104"/>
      <c r="I1385" s="104"/>
      <c r="J1385" s="104"/>
      <c r="K1385" s="104"/>
      <c r="L1385" s="104"/>
      <c r="M1385" s="104"/>
      <c r="N1385" s="104"/>
      <c r="O1385" s="104"/>
      <c r="P1385" s="104"/>
      <c r="Q1385" s="341"/>
      <c r="R1385" s="33"/>
      <c r="S1385" s="33"/>
      <c r="T1385" s="33"/>
      <c r="U1385" s="33"/>
      <c r="V1385" s="33"/>
      <c r="W1385" s="33"/>
      <c r="X1385" s="33"/>
      <c r="Y1385" s="33"/>
    </row>
    <row r="1386" spans="1:25" ht="12.75" hidden="1" customHeight="1">
      <c r="A1386" s="363"/>
      <c r="B1386" s="126"/>
      <c r="C1386" s="104"/>
      <c r="D1386" s="104"/>
      <c r="E1386" s="104"/>
      <c r="F1386" s="104"/>
      <c r="G1386" s="104"/>
      <c r="H1386" s="104"/>
      <c r="I1386" s="104"/>
      <c r="J1386" s="104"/>
      <c r="K1386" s="104"/>
      <c r="L1386" s="104"/>
      <c r="M1386" s="104"/>
      <c r="N1386" s="104"/>
      <c r="O1386" s="104"/>
      <c r="P1386" s="104"/>
      <c r="Q1386" s="341"/>
      <c r="R1386" s="33"/>
      <c r="S1386" s="33"/>
      <c r="T1386" s="33"/>
      <c r="U1386" s="33"/>
      <c r="V1386" s="33"/>
      <c r="W1386" s="33"/>
      <c r="X1386" s="33"/>
      <c r="Y1386" s="33"/>
    </row>
    <row r="1387" spans="1:25" ht="12.75" hidden="1" customHeight="1">
      <c r="A1387" s="363"/>
      <c r="B1387" s="126"/>
      <c r="C1387" s="104"/>
      <c r="D1387" s="104"/>
      <c r="E1387" s="104"/>
      <c r="F1387" s="104"/>
      <c r="G1387" s="104"/>
      <c r="H1387" s="104"/>
      <c r="I1387" s="104"/>
      <c r="J1387" s="104"/>
      <c r="K1387" s="104"/>
      <c r="L1387" s="104"/>
      <c r="M1387" s="104"/>
      <c r="N1387" s="104"/>
      <c r="O1387" s="104"/>
      <c r="P1387" s="104"/>
      <c r="Q1387" s="341"/>
      <c r="R1387" s="33"/>
      <c r="S1387" s="33"/>
      <c r="T1387" s="33"/>
      <c r="U1387" s="33"/>
      <c r="V1387" s="33"/>
      <c r="W1387" s="33"/>
      <c r="X1387" s="33"/>
      <c r="Y1387" s="33"/>
    </row>
    <row r="1388" spans="1:25" ht="12.75" hidden="1" customHeight="1">
      <c r="A1388" s="363"/>
      <c r="B1388" s="126"/>
      <c r="C1388" s="104"/>
      <c r="D1388" s="104"/>
      <c r="E1388" s="104"/>
      <c r="F1388" s="104"/>
      <c r="G1388" s="104"/>
      <c r="H1388" s="104"/>
      <c r="I1388" s="104"/>
      <c r="J1388" s="104"/>
      <c r="K1388" s="104"/>
      <c r="L1388" s="104"/>
      <c r="M1388" s="104"/>
      <c r="N1388" s="104"/>
      <c r="O1388" s="104"/>
      <c r="P1388" s="104"/>
      <c r="Q1388" s="341"/>
      <c r="R1388" s="33"/>
      <c r="S1388" s="33"/>
      <c r="T1388" s="33"/>
      <c r="U1388" s="33"/>
      <c r="V1388" s="33"/>
      <c r="W1388" s="33"/>
      <c r="X1388" s="33"/>
      <c r="Y1388" s="33"/>
    </row>
    <row r="1389" spans="1:25" ht="12.75" hidden="1" customHeight="1">
      <c r="A1389" s="363"/>
      <c r="B1389" s="126"/>
      <c r="C1389" s="104"/>
      <c r="D1389" s="104"/>
      <c r="E1389" s="104"/>
      <c r="F1389" s="104"/>
      <c r="G1389" s="104"/>
      <c r="H1389" s="104"/>
      <c r="I1389" s="104"/>
      <c r="J1389" s="104"/>
      <c r="K1389" s="104"/>
      <c r="L1389" s="104"/>
      <c r="M1389" s="104"/>
      <c r="N1389" s="104"/>
      <c r="O1389" s="104"/>
      <c r="P1389" s="104"/>
      <c r="Q1389" s="341"/>
      <c r="R1389" s="33"/>
      <c r="S1389" s="33"/>
      <c r="T1389" s="33"/>
      <c r="U1389" s="33"/>
      <c r="V1389" s="33"/>
      <c r="W1389" s="33"/>
      <c r="X1389" s="33"/>
      <c r="Y1389" s="33"/>
    </row>
    <row r="1390" spans="1:25" ht="12.75" hidden="1" customHeight="1">
      <c r="A1390" s="363"/>
      <c r="B1390" s="126"/>
      <c r="C1390" s="104"/>
      <c r="D1390" s="104"/>
      <c r="E1390" s="104"/>
      <c r="F1390" s="104"/>
      <c r="G1390" s="104"/>
      <c r="H1390" s="104"/>
      <c r="I1390" s="104"/>
      <c r="J1390" s="104"/>
      <c r="K1390" s="104"/>
      <c r="L1390" s="104"/>
      <c r="M1390" s="104"/>
      <c r="N1390" s="104"/>
      <c r="O1390" s="104"/>
      <c r="P1390" s="104"/>
      <c r="Q1390" s="341"/>
      <c r="R1390" s="33"/>
      <c r="S1390" s="33"/>
      <c r="T1390" s="33"/>
      <c r="U1390" s="33"/>
      <c r="V1390" s="33"/>
      <c r="W1390" s="33"/>
      <c r="X1390" s="33"/>
      <c r="Y1390" s="33"/>
    </row>
    <row r="1391" spans="1:25" ht="12.75" hidden="1" customHeight="1">
      <c r="A1391" s="363"/>
      <c r="B1391" s="126"/>
      <c r="C1391" s="104"/>
      <c r="D1391" s="104"/>
      <c r="E1391" s="104"/>
      <c r="F1391" s="104"/>
      <c r="G1391" s="104"/>
      <c r="H1391" s="104"/>
      <c r="I1391" s="104"/>
      <c r="J1391" s="104"/>
      <c r="K1391" s="104"/>
      <c r="L1391" s="104"/>
      <c r="M1391" s="104"/>
      <c r="N1391" s="104"/>
      <c r="O1391" s="104"/>
      <c r="P1391" s="104"/>
      <c r="Q1391" s="341"/>
      <c r="R1391" s="33"/>
      <c r="S1391" s="33"/>
      <c r="T1391" s="33"/>
      <c r="U1391" s="33"/>
      <c r="V1391" s="33"/>
      <c r="W1391" s="33"/>
      <c r="X1391" s="33"/>
      <c r="Y1391" s="33"/>
    </row>
    <row r="1392" spans="1:25" ht="12.75" hidden="1" customHeight="1">
      <c r="A1392" s="363"/>
      <c r="B1392" s="126"/>
      <c r="C1392" s="104"/>
      <c r="D1392" s="104"/>
      <c r="E1392" s="104"/>
      <c r="F1392" s="104"/>
      <c r="G1392" s="104"/>
      <c r="H1392" s="104"/>
      <c r="I1392" s="104"/>
      <c r="J1392" s="104"/>
      <c r="K1392" s="104"/>
      <c r="L1392" s="104"/>
      <c r="M1392" s="104"/>
      <c r="N1392" s="104"/>
      <c r="O1392" s="104"/>
      <c r="P1392" s="104"/>
      <c r="Q1392" s="341"/>
      <c r="R1392" s="33"/>
      <c r="S1392" s="33"/>
      <c r="T1392" s="33"/>
      <c r="U1392" s="33"/>
      <c r="V1392" s="33"/>
      <c r="W1392" s="33"/>
      <c r="X1392" s="33"/>
      <c r="Y1392" s="33"/>
    </row>
    <row r="1393" spans="1:25" ht="12.75" hidden="1" customHeight="1">
      <c r="A1393" s="363"/>
      <c r="B1393" s="126"/>
      <c r="C1393" s="104"/>
      <c r="D1393" s="104"/>
      <c r="E1393" s="104"/>
      <c r="F1393" s="104"/>
      <c r="G1393" s="104"/>
      <c r="H1393" s="104"/>
      <c r="I1393" s="104"/>
      <c r="J1393" s="104"/>
      <c r="K1393" s="104"/>
      <c r="L1393" s="104"/>
      <c r="M1393" s="104"/>
      <c r="N1393" s="104"/>
      <c r="O1393" s="104"/>
      <c r="P1393" s="104"/>
      <c r="Q1393" s="341"/>
      <c r="R1393" s="33"/>
      <c r="S1393" s="33"/>
      <c r="T1393" s="33"/>
      <c r="U1393" s="33"/>
      <c r="V1393" s="33"/>
      <c r="W1393" s="33"/>
      <c r="X1393" s="33"/>
      <c r="Y1393" s="33"/>
    </row>
    <row r="1394" spans="1:25" ht="12.75" hidden="1" customHeight="1">
      <c r="A1394" s="363"/>
      <c r="B1394" s="126"/>
      <c r="C1394" s="104"/>
      <c r="D1394" s="104"/>
      <c r="E1394" s="104"/>
      <c r="F1394" s="104"/>
      <c r="G1394" s="104"/>
      <c r="H1394" s="104"/>
      <c r="I1394" s="104"/>
      <c r="J1394" s="104"/>
      <c r="K1394" s="104"/>
      <c r="L1394" s="104"/>
      <c r="M1394" s="104"/>
      <c r="N1394" s="104"/>
      <c r="O1394" s="104"/>
      <c r="P1394" s="104"/>
      <c r="Q1394" s="341"/>
      <c r="R1394" s="33"/>
      <c r="S1394" s="33"/>
      <c r="T1394" s="33"/>
      <c r="U1394" s="33"/>
      <c r="V1394" s="33"/>
      <c r="W1394" s="33"/>
      <c r="X1394" s="33"/>
      <c r="Y1394" s="33"/>
    </row>
    <row r="1395" spans="1:25" ht="12.75" hidden="1" customHeight="1">
      <c r="A1395" s="363"/>
      <c r="B1395" s="126"/>
      <c r="C1395" s="104"/>
      <c r="D1395" s="104"/>
      <c r="E1395" s="104"/>
      <c r="F1395" s="104"/>
      <c r="G1395" s="104"/>
      <c r="H1395" s="104"/>
      <c r="I1395" s="104"/>
      <c r="J1395" s="104"/>
      <c r="K1395" s="104"/>
      <c r="L1395" s="104"/>
      <c r="M1395" s="104"/>
      <c r="N1395" s="104"/>
      <c r="O1395" s="104"/>
      <c r="P1395" s="104"/>
      <c r="Q1395" s="341"/>
      <c r="R1395" s="33"/>
      <c r="S1395" s="33"/>
      <c r="T1395" s="33"/>
      <c r="U1395" s="33"/>
      <c r="V1395" s="33"/>
      <c r="W1395" s="33"/>
      <c r="X1395" s="33"/>
      <c r="Y1395" s="33"/>
    </row>
    <row r="1396" spans="1:25" ht="12.75" hidden="1" customHeight="1">
      <c r="A1396" s="363"/>
      <c r="B1396" s="126"/>
      <c r="C1396" s="104"/>
      <c r="D1396" s="104"/>
      <c r="E1396" s="104"/>
      <c r="F1396" s="104"/>
      <c r="G1396" s="104"/>
      <c r="H1396" s="104"/>
      <c r="I1396" s="104"/>
      <c r="J1396" s="104"/>
      <c r="K1396" s="104"/>
      <c r="L1396" s="104"/>
      <c r="M1396" s="104"/>
      <c r="N1396" s="104"/>
      <c r="O1396" s="104"/>
      <c r="P1396" s="104"/>
      <c r="Q1396" s="341"/>
      <c r="R1396" s="33"/>
      <c r="S1396" s="33"/>
      <c r="T1396" s="33"/>
      <c r="U1396" s="33"/>
      <c r="V1396" s="33"/>
      <c r="W1396" s="33"/>
      <c r="X1396" s="33"/>
      <c r="Y1396" s="33"/>
    </row>
    <row r="1397" spans="1:25" ht="12.75" hidden="1" customHeight="1">
      <c r="A1397" s="363"/>
      <c r="B1397" s="126"/>
      <c r="C1397" s="104"/>
      <c r="D1397" s="104"/>
      <c r="E1397" s="104"/>
      <c r="F1397" s="104"/>
      <c r="G1397" s="104"/>
      <c r="H1397" s="104"/>
      <c r="I1397" s="104"/>
      <c r="J1397" s="104"/>
      <c r="K1397" s="104"/>
      <c r="L1397" s="104"/>
      <c r="M1397" s="104"/>
      <c r="N1397" s="104"/>
      <c r="O1397" s="104"/>
      <c r="P1397" s="104"/>
      <c r="Q1397" s="341"/>
      <c r="R1397" s="33"/>
      <c r="S1397" s="33"/>
      <c r="T1397" s="33"/>
      <c r="U1397" s="33"/>
      <c r="V1397" s="33"/>
      <c r="W1397" s="33"/>
      <c r="X1397" s="33"/>
      <c r="Y1397" s="33"/>
    </row>
    <row r="1398" spans="1:25" ht="12.75" hidden="1" customHeight="1">
      <c r="A1398" s="363"/>
      <c r="B1398" s="126"/>
      <c r="C1398" s="104"/>
      <c r="D1398" s="104"/>
      <c r="E1398" s="104"/>
      <c r="F1398" s="104"/>
      <c r="G1398" s="104"/>
      <c r="H1398" s="104"/>
      <c r="I1398" s="104"/>
      <c r="J1398" s="104"/>
      <c r="K1398" s="104"/>
      <c r="L1398" s="104"/>
      <c r="M1398" s="104"/>
      <c r="N1398" s="104"/>
      <c r="O1398" s="104"/>
      <c r="P1398" s="104"/>
      <c r="Q1398" s="341"/>
      <c r="R1398" s="33"/>
      <c r="S1398" s="33"/>
      <c r="T1398" s="33"/>
      <c r="U1398" s="33"/>
      <c r="V1398" s="33"/>
      <c r="W1398" s="33"/>
      <c r="X1398" s="33"/>
      <c r="Y1398" s="33"/>
    </row>
    <row r="1399" spans="1:25" ht="12.75" hidden="1" customHeight="1">
      <c r="A1399" s="363"/>
      <c r="B1399" s="126"/>
      <c r="C1399" s="104"/>
      <c r="D1399" s="104"/>
      <c r="E1399" s="104"/>
      <c r="F1399" s="104"/>
      <c r="G1399" s="104"/>
      <c r="H1399" s="104"/>
      <c r="I1399" s="104"/>
      <c r="J1399" s="104"/>
      <c r="K1399" s="104"/>
      <c r="L1399" s="104"/>
      <c r="M1399" s="104"/>
      <c r="N1399" s="104"/>
      <c r="O1399" s="104"/>
      <c r="P1399" s="104"/>
      <c r="Q1399" s="341"/>
      <c r="R1399" s="33"/>
      <c r="S1399" s="33"/>
      <c r="T1399" s="33"/>
      <c r="U1399" s="33"/>
      <c r="V1399" s="33"/>
      <c r="W1399" s="33"/>
      <c r="X1399" s="33"/>
      <c r="Y1399" s="33"/>
    </row>
    <row r="1400" spans="1:25" ht="12.75" hidden="1" customHeight="1">
      <c r="A1400" s="363"/>
      <c r="B1400" s="126"/>
      <c r="C1400" s="104"/>
      <c r="D1400" s="104"/>
      <c r="E1400" s="104"/>
      <c r="F1400" s="104"/>
      <c r="G1400" s="104"/>
      <c r="H1400" s="104"/>
      <c r="I1400" s="104"/>
      <c r="J1400" s="104"/>
      <c r="K1400" s="104"/>
      <c r="L1400" s="104"/>
      <c r="M1400" s="104"/>
      <c r="N1400" s="104"/>
      <c r="O1400" s="104"/>
      <c r="P1400" s="104"/>
      <c r="Q1400" s="341"/>
      <c r="R1400" s="33"/>
      <c r="S1400" s="33"/>
      <c r="T1400" s="33"/>
      <c r="U1400" s="33"/>
      <c r="V1400" s="33"/>
      <c r="W1400" s="33"/>
      <c r="X1400" s="33"/>
      <c r="Y1400" s="33"/>
    </row>
    <row r="1401" spans="1:25" ht="12.75" hidden="1" customHeight="1">
      <c r="A1401" s="363"/>
      <c r="B1401" s="126"/>
      <c r="C1401" s="104"/>
      <c r="D1401" s="104"/>
      <c r="E1401" s="104"/>
      <c r="F1401" s="104"/>
      <c r="G1401" s="104"/>
      <c r="H1401" s="104"/>
      <c r="I1401" s="104"/>
      <c r="J1401" s="104"/>
      <c r="K1401" s="104"/>
      <c r="L1401" s="104"/>
      <c r="M1401" s="104"/>
      <c r="N1401" s="104"/>
      <c r="O1401" s="104"/>
      <c r="P1401" s="104"/>
      <c r="Q1401" s="341"/>
      <c r="R1401" s="33"/>
      <c r="S1401" s="33"/>
      <c r="T1401" s="33"/>
      <c r="U1401" s="33"/>
      <c r="V1401" s="33"/>
      <c r="W1401" s="33"/>
      <c r="X1401" s="33"/>
      <c r="Y1401" s="33"/>
    </row>
    <row r="1402" spans="1:25" ht="12.75" hidden="1" customHeight="1">
      <c r="A1402" s="363"/>
      <c r="B1402" s="126"/>
      <c r="C1402" s="104"/>
      <c r="D1402" s="104"/>
      <c r="E1402" s="104"/>
      <c r="F1402" s="104"/>
      <c r="G1402" s="104"/>
      <c r="H1402" s="104"/>
      <c r="I1402" s="104"/>
      <c r="J1402" s="104"/>
      <c r="K1402" s="104"/>
      <c r="L1402" s="104"/>
      <c r="M1402" s="104"/>
      <c r="N1402" s="104"/>
      <c r="O1402" s="104"/>
      <c r="P1402" s="104"/>
      <c r="Q1402" s="341"/>
      <c r="R1402" s="33"/>
      <c r="S1402" s="33"/>
      <c r="T1402" s="33"/>
      <c r="U1402" s="33"/>
      <c r="V1402" s="33"/>
      <c r="W1402" s="33"/>
      <c r="X1402" s="33"/>
      <c r="Y1402" s="33"/>
    </row>
    <row r="1403" spans="1:25" ht="12.75" hidden="1" customHeight="1">
      <c r="A1403" s="363"/>
      <c r="B1403" s="126"/>
      <c r="C1403" s="104"/>
      <c r="D1403" s="104"/>
      <c r="E1403" s="104"/>
      <c r="F1403" s="104"/>
      <c r="G1403" s="104"/>
      <c r="H1403" s="104"/>
      <c r="I1403" s="104"/>
      <c r="J1403" s="104"/>
      <c r="K1403" s="104"/>
      <c r="L1403" s="104"/>
      <c r="M1403" s="104"/>
      <c r="N1403" s="104"/>
      <c r="O1403" s="104"/>
      <c r="P1403" s="104"/>
      <c r="Q1403" s="341"/>
      <c r="R1403" s="33"/>
      <c r="S1403" s="33"/>
      <c r="T1403" s="33"/>
      <c r="U1403" s="33"/>
      <c r="V1403" s="33"/>
      <c r="W1403" s="33"/>
      <c r="X1403" s="33"/>
      <c r="Y1403" s="33"/>
    </row>
    <row r="1404" spans="1:25" ht="12.75" hidden="1" customHeight="1">
      <c r="A1404" s="363"/>
      <c r="B1404" s="126"/>
      <c r="C1404" s="104"/>
      <c r="D1404" s="104"/>
      <c r="E1404" s="104"/>
      <c r="F1404" s="104"/>
      <c r="G1404" s="104"/>
      <c r="H1404" s="104"/>
      <c r="I1404" s="104"/>
      <c r="J1404" s="104"/>
      <c r="K1404" s="104"/>
      <c r="L1404" s="104"/>
      <c r="M1404" s="104"/>
      <c r="N1404" s="104"/>
      <c r="O1404" s="104"/>
      <c r="P1404" s="104"/>
      <c r="Q1404" s="341"/>
      <c r="R1404" s="33"/>
      <c r="S1404" s="33"/>
      <c r="T1404" s="33"/>
      <c r="U1404" s="33"/>
      <c r="V1404" s="33"/>
      <c r="W1404" s="33"/>
      <c r="X1404" s="33"/>
      <c r="Y1404" s="33"/>
    </row>
    <row r="1405" spans="1:25" ht="12.75" hidden="1" customHeight="1">
      <c r="A1405" s="363"/>
      <c r="B1405" s="126"/>
      <c r="C1405" s="104"/>
      <c r="D1405" s="104"/>
      <c r="E1405" s="104"/>
      <c r="F1405" s="104"/>
      <c r="G1405" s="104"/>
      <c r="H1405" s="104"/>
      <c r="I1405" s="104"/>
      <c r="J1405" s="104"/>
      <c r="K1405" s="104"/>
      <c r="L1405" s="104"/>
      <c r="M1405" s="104"/>
      <c r="N1405" s="104"/>
      <c r="O1405" s="104"/>
      <c r="P1405" s="104"/>
      <c r="Q1405" s="341"/>
      <c r="R1405" s="33"/>
      <c r="S1405" s="33"/>
      <c r="T1405" s="33"/>
      <c r="U1405" s="33"/>
      <c r="V1405" s="33"/>
      <c r="W1405" s="33"/>
      <c r="X1405" s="33"/>
      <c r="Y1405" s="33"/>
    </row>
    <row r="1406" spans="1:25" ht="12.75" hidden="1" customHeight="1">
      <c r="A1406" s="363"/>
      <c r="B1406" s="126"/>
      <c r="C1406" s="104"/>
      <c r="D1406" s="104"/>
      <c r="E1406" s="104"/>
      <c r="F1406" s="104"/>
      <c r="G1406" s="104"/>
      <c r="H1406" s="104"/>
      <c r="I1406" s="104"/>
      <c r="J1406" s="104"/>
      <c r="K1406" s="104"/>
      <c r="L1406" s="104"/>
      <c r="M1406" s="104"/>
      <c r="N1406" s="104"/>
      <c r="O1406" s="104"/>
      <c r="P1406" s="104"/>
      <c r="Q1406" s="341"/>
      <c r="R1406" s="33"/>
      <c r="S1406" s="33"/>
      <c r="T1406" s="33"/>
      <c r="U1406" s="33"/>
      <c r="V1406" s="33"/>
      <c r="W1406" s="33"/>
      <c r="X1406" s="33"/>
      <c r="Y1406" s="33"/>
    </row>
    <row r="1407" spans="1:25" ht="12.75" hidden="1" customHeight="1">
      <c r="A1407" s="363"/>
      <c r="B1407" s="126"/>
      <c r="C1407" s="104"/>
      <c r="D1407" s="104"/>
      <c r="E1407" s="104"/>
      <c r="F1407" s="104"/>
      <c r="G1407" s="104"/>
      <c r="H1407" s="104"/>
      <c r="I1407" s="104"/>
      <c r="J1407" s="104"/>
      <c r="K1407" s="104"/>
      <c r="L1407" s="104"/>
      <c r="M1407" s="104"/>
      <c r="N1407" s="104"/>
      <c r="O1407" s="104"/>
      <c r="P1407" s="104"/>
      <c r="Q1407" s="341"/>
      <c r="R1407" s="33"/>
      <c r="S1407" s="33"/>
      <c r="T1407" s="33"/>
      <c r="U1407" s="33"/>
      <c r="V1407" s="33"/>
      <c r="W1407" s="33"/>
      <c r="X1407" s="33"/>
      <c r="Y1407" s="33"/>
    </row>
    <row r="1408" spans="1:25" ht="12.75" hidden="1" customHeight="1">
      <c r="A1408" s="363"/>
      <c r="B1408" s="126"/>
      <c r="C1408" s="104"/>
      <c r="D1408" s="104"/>
      <c r="E1408" s="104"/>
      <c r="F1408" s="104"/>
      <c r="G1408" s="104"/>
      <c r="H1408" s="104"/>
      <c r="I1408" s="104"/>
      <c r="J1408" s="104"/>
      <c r="K1408" s="104"/>
      <c r="L1408" s="104"/>
      <c r="M1408" s="104"/>
      <c r="N1408" s="104"/>
      <c r="O1408" s="104"/>
      <c r="P1408" s="104"/>
      <c r="Q1408" s="341"/>
      <c r="R1408" s="33"/>
      <c r="S1408" s="33"/>
      <c r="T1408" s="33"/>
      <c r="U1408" s="33"/>
      <c r="V1408" s="33"/>
      <c r="W1408" s="33"/>
      <c r="X1408" s="33"/>
      <c r="Y1408" s="33"/>
    </row>
    <row r="1409" spans="1:25" ht="12.75" hidden="1" customHeight="1">
      <c r="A1409" s="363"/>
      <c r="B1409" s="126"/>
      <c r="C1409" s="104"/>
      <c r="D1409" s="104"/>
      <c r="E1409" s="104"/>
      <c r="F1409" s="104"/>
      <c r="G1409" s="104"/>
      <c r="H1409" s="104"/>
      <c r="I1409" s="104"/>
      <c r="J1409" s="104"/>
      <c r="K1409" s="104"/>
      <c r="L1409" s="104"/>
      <c r="M1409" s="104"/>
      <c r="N1409" s="104"/>
      <c r="O1409" s="104"/>
      <c r="P1409" s="104"/>
      <c r="Q1409" s="341"/>
      <c r="R1409" s="33"/>
      <c r="S1409" s="33"/>
      <c r="T1409" s="33"/>
      <c r="U1409" s="33"/>
      <c r="V1409" s="33"/>
      <c r="W1409" s="33"/>
      <c r="X1409" s="33"/>
      <c r="Y1409" s="33"/>
    </row>
    <row r="1410" spans="1:25" ht="12.75" hidden="1" customHeight="1">
      <c r="A1410" s="363"/>
      <c r="B1410" s="126"/>
      <c r="C1410" s="104"/>
      <c r="D1410" s="104"/>
      <c r="E1410" s="104"/>
      <c r="F1410" s="104"/>
      <c r="G1410" s="104"/>
      <c r="H1410" s="104"/>
      <c r="I1410" s="104"/>
      <c r="J1410" s="104"/>
      <c r="K1410" s="104"/>
      <c r="L1410" s="104"/>
      <c r="M1410" s="104"/>
      <c r="N1410" s="104"/>
      <c r="O1410" s="104"/>
      <c r="P1410" s="104"/>
      <c r="Q1410" s="341"/>
      <c r="R1410" s="33"/>
      <c r="S1410" s="33"/>
      <c r="T1410" s="33"/>
      <c r="U1410" s="33"/>
      <c r="V1410" s="33"/>
      <c r="W1410" s="33"/>
      <c r="X1410" s="33"/>
      <c r="Y1410" s="33"/>
    </row>
    <row r="1411" spans="1:25" ht="12.75" hidden="1" customHeight="1">
      <c r="A1411" s="363"/>
      <c r="B1411" s="126"/>
      <c r="C1411" s="104"/>
      <c r="D1411" s="104"/>
      <c r="E1411" s="104"/>
      <c r="F1411" s="104"/>
      <c r="G1411" s="104"/>
      <c r="H1411" s="104"/>
      <c r="I1411" s="104"/>
      <c r="J1411" s="104"/>
      <c r="K1411" s="104"/>
      <c r="L1411" s="104"/>
      <c r="M1411" s="104"/>
      <c r="N1411" s="104"/>
      <c r="O1411" s="104"/>
      <c r="P1411" s="104"/>
      <c r="Q1411" s="341"/>
      <c r="R1411" s="33"/>
      <c r="S1411" s="33"/>
      <c r="T1411" s="33"/>
      <c r="U1411" s="33"/>
      <c r="V1411" s="33"/>
      <c r="W1411" s="33"/>
      <c r="X1411" s="33"/>
      <c r="Y1411" s="33"/>
    </row>
    <row r="1412" spans="1:25" ht="12.75" hidden="1" customHeight="1">
      <c r="A1412" s="363"/>
      <c r="B1412" s="126"/>
      <c r="C1412" s="104"/>
      <c r="D1412" s="104"/>
      <c r="E1412" s="104"/>
      <c r="F1412" s="104"/>
      <c r="G1412" s="104"/>
      <c r="H1412" s="104"/>
      <c r="I1412" s="104"/>
      <c r="J1412" s="104"/>
      <c r="K1412" s="104"/>
      <c r="L1412" s="104"/>
      <c r="M1412" s="104"/>
      <c r="N1412" s="104"/>
      <c r="O1412" s="104"/>
      <c r="P1412" s="104"/>
      <c r="Q1412" s="341"/>
      <c r="R1412" s="33"/>
      <c r="S1412" s="33"/>
      <c r="T1412" s="33"/>
      <c r="U1412" s="33"/>
      <c r="V1412" s="33"/>
      <c r="W1412" s="33"/>
      <c r="X1412" s="33"/>
      <c r="Y1412" s="33"/>
    </row>
    <row r="1413" spans="1:25" ht="12.75" hidden="1" customHeight="1">
      <c r="A1413" s="363"/>
      <c r="B1413" s="126"/>
      <c r="C1413" s="104"/>
      <c r="D1413" s="104"/>
      <c r="E1413" s="104"/>
      <c r="F1413" s="104"/>
      <c r="G1413" s="104"/>
      <c r="H1413" s="104"/>
      <c r="I1413" s="104"/>
      <c r="J1413" s="104"/>
      <c r="K1413" s="104"/>
      <c r="L1413" s="104"/>
      <c r="M1413" s="104"/>
      <c r="N1413" s="104"/>
      <c r="O1413" s="104"/>
      <c r="P1413" s="104"/>
      <c r="Q1413" s="341"/>
      <c r="R1413" s="33"/>
      <c r="S1413" s="33"/>
      <c r="T1413" s="33"/>
      <c r="U1413" s="33"/>
      <c r="V1413" s="33"/>
      <c r="W1413" s="33"/>
      <c r="X1413" s="33"/>
      <c r="Y1413" s="33"/>
    </row>
    <row r="1414" spans="1:25" ht="12.75" hidden="1" customHeight="1">
      <c r="A1414" s="363"/>
      <c r="B1414" s="126"/>
      <c r="C1414" s="104"/>
      <c r="D1414" s="104"/>
      <c r="E1414" s="104"/>
      <c r="F1414" s="104"/>
      <c r="G1414" s="104"/>
      <c r="H1414" s="104"/>
      <c r="I1414" s="104"/>
      <c r="J1414" s="104"/>
      <c r="K1414" s="104"/>
      <c r="L1414" s="104"/>
      <c r="M1414" s="104"/>
      <c r="N1414" s="104"/>
      <c r="O1414" s="104"/>
      <c r="P1414" s="104"/>
      <c r="Q1414" s="341"/>
      <c r="R1414" s="33"/>
      <c r="S1414" s="33"/>
      <c r="T1414" s="33"/>
      <c r="U1414" s="33"/>
      <c r="V1414" s="33"/>
      <c r="W1414" s="33"/>
      <c r="X1414" s="33"/>
      <c r="Y1414" s="33"/>
    </row>
    <row r="1415" spans="1:25" ht="12.75" hidden="1" customHeight="1">
      <c r="A1415" s="363"/>
      <c r="B1415" s="126"/>
      <c r="C1415" s="104"/>
      <c r="D1415" s="104"/>
      <c r="E1415" s="104"/>
      <c r="F1415" s="104"/>
      <c r="G1415" s="104"/>
      <c r="H1415" s="104"/>
      <c r="I1415" s="104"/>
      <c r="J1415" s="104"/>
      <c r="K1415" s="104"/>
      <c r="L1415" s="104"/>
      <c r="M1415" s="104"/>
      <c r="N1415" s="104"/>
      <c r="O1415" s="104"/>
      <c r="P1415" s="104"/>
      <c r="Q1415" s="341"/>
      <c r="R1415" s="33"/>
      <c r="S1415" s="33"/>
      <c r="T1415" s="33"/>
      <c r="U1415" s="33"/>
      <c r="V1415" s="33"/>
      <c r="W1415" s="33"/>
      <c r="X1415" s="33"/>
      <c r="Y1415" s="33"/>
    </row>
    <row r="1416" spans="1:25" ht="12.75" hidden="1" customHeight="1">
      <c r="A1416" s="363"/>
      <c r="B1416" s="126"/>
      <c r="C1416" s="104"/>
      <c r="D1416" s="104"/>
      <c r="E1416" s="104"/>
      <c r="F1416" s="104"/>
      <c r="G1416" s="104"/>
      <c r="H1416" s="104"/>
      <c r="I1416" s="104"/>
      <c r="J1416" s="104"/>
      <c r="K1416" s="104"/>
      <c r="L1416" s="104"/>
      <c r="M1416" s="104"/>
      <c r="N1416" s="104"/>
      <c r="O1416" s="104"/>
      <c r="P1416" s="104"/>
      <c r="Q1416" s="341"/>
      <c r="R1416" s="33"/>
      <c r="S1416" s="33"/>
      <c r="T1416" s="33"/>
      <c r="U1416" s="33"/>
      <c r="V1416" s="33"/>
      <c r="W1416" s="33"/>
      <c r="X1416" s="33"/>
      <c r="Y1416" s="33"/>
    </row>
    <row r="1417" spans="1:25" ht="12.75" hidden="1" customHeight="1">
      <c r="A1417" s="363"/>
      <c r="B1417" s="126"/>
      <c r="C1417" s="104"/>
      <c r="D1417" s="104"/>
      <c r="E1417" s="104"/>
      <c r="F1417" s="104"/>
      <c r="G1417" s="104"/>
      <c r="H1417" s="104"/>
      <c r="I1417" s="104"/>
      <c r="J1417" s="104"/>
      <c r="K1417" s="104"/>
      <c r="L1417" s="104"/>
      <c r="M1417" s="104"/>
      <c r="N1417" s="104"/>
      <c r="O1417" s="104"/>
      <c r="P1417" s="104"/>
      <c r="Q1417" s="341"/>
      <c r="R1417" s="33"/>
      <c r="S1417" s="33"/>
      <c r="T1417" s="33"/>
      <c r="U1417" s="33"/>
      <c r="V1417" s="33"/>
      <c r="W1417" s="33"/>
      <c r="X1417" s="33"/>
      <c r="Y1417" s="33"/>
    </row>
    <row r="1418" spans="1:25" ht="12.75" hidden="1" customHeight="1">
      <c r="A1418" s="363"/>
      <c r="B1418" s="126"/>
      <c r="C1418" s="104"/>
      <c r="D1418" s="104"/>
      <c r="E1418" s="104"/>
      <c r="F1418" s="104"/>
      <c r="G1418" s="104"/>
      <c r="H1418" s="104"/>
      <c r="I1418" s="104"/>
      <c r="J1418" s="104"/>
      <c r="K1418" s="104"/>
      <c r="L1418" s="104"/>
      <c r="M1418" s="104"/>
      <c r="N1418" s="104"/>
      <c r="O1418" s="104"/>
      <c r="P1418" s="104"/>
      <c r="Q1418" s="341"/>
      <c r="R1418" s="33"/>
      <c r="S1418" s="33"/>
      <c r="T1418" s="33"/>
      <c r="U1418" s="33"/>
      <c r="V1418" s="33"/>
      <c r="W1418" s="33"/>
      <c r="X1418" s="33"/>
      <c r="Y1418" s="33"/>
    </row>
    <row r="1419" spans="1:25" ht="12.75" hidden="1" customHeight="1">
      <c r="A1419" s="363"/>
      <c r="B1419" s="126"/>
      <c r="C1419" s="104"/>
      <c r="D1419" s="104"/>
      <c r="E1419" s="104"/>
      <c r="F1419" s="104"/>
      <c r="G1419" s="104"/>
      <c r="H1419" s="104"/>
      <c r="I1419" s="104"/>
      <c r="J1419" s="104"/>
      <c r="K1419" s="104"/>
      <c r="L1419" s="104"/>
      <c r="M1419" s="104"/>
      <c r="N1419" s="104"/>
      <c r="O1419" s="104"/>
      <c r="P1419" s="104"/>
      <c r="Q1419" s="341"/>
      <c r="R1419" s="33"/>
      <c r="S1419" s="33"/>
      <c r="T1419" s="33"/>
      <c r="U1419" s="33"/>
      <c r="V1419" s="33"/>
      <c r="W1419" s="33"/>
      <c r="X1419" s="33"/>
      <c r="Y1419" s="33"/>
    </row>
    <row r="1420" spans="1:25" ht="12.75" hidden="1" customHeight="1">
      <c r="A1420" s="363"/>
      <c r="B1420" s="126"/>
      <c r="C1420" s="104"/>
      <c r="D1420" s="104"/>
      <c r="E1420" s="104"/>
      <c r="F1420" s="104"/>
      <c r="G1420" s="104"/>
      <c r="H1420" s="104"/>
      <c r="I1420" s="104"/>
      <c r="J1420" s="104"/>
      <c r="K1420" s="104"/>
      <c r="L1420" s="104"/>
      <c r="M1420" s="104"/>
      <c r="N1420" s="104"/>
      <c r="O1420" s="104"/>
      <c r="P1420" s="104"/>
      <c r="Q1420" s="341"/>
      <c r="R1420" s="33"/>
      <c r="S1420" s="33"/>
      <c r="T1420" s="33"/>
      <c r="U1420" s="33"/>
      <c r="V1420" s="33"/>
      <c r="W1420" s="33"/>
      <c r="X1420" s="33"/>
      <c r="Y1420" s="33"/>
    </row>
    <row r="1421" spans="1:25" ht="12.75" hidden="1" customHeight="1">
      <c r="A1421" s="363"/>
      <c r="B1421" s="126"/>
      <c r="C1421" s="104"/>
      <c r="D1421" s="104"/>
      <c r="E1421" s="104"/>
      <c r="F1421" s="104"/>
      <c r="G1421" s="104"/>
      <c r="H1421" s="104"/>
      <c r="I1421" s="104"/>
      <c r="J1421" s="104"/>
      <c r="K1421" s="104"/>
      <c r="L1421" s="104"/>
      <c r="M1421" s="104"/>
      <c r="N1421" s="104"/>
      <c r="O1421" s="104"/>
      <c r="P1421" s="104"/>
      <c r="Q1421" s="341"/>
      <c r="R1421" s="33"/>
      <c r="S1421" s="33"/>
      <c r="T1421" s="33"/>
      <c r="U1421" s="33"/>
      <c r="V1421" s="33"/>
      <c r="W1421" s="33"/>
      <c r="X1421" s="33"/>
      <c r="Y1421" s="33"/>
    </row>
    <row r="1422" spans="1:25" ht="12.75" hidden="1" customHeight="1">
      <c r="A1422" s="363"/>
      <c r="B1422" s="126"/>
      <c r="C1422" s="104"/>
      <c r="D1422" s="104"/>
      <c r="E1422" s="104"/>
      <c r="F1422" s="104"/>
      <c r="G1422" s="104"/>
      <c r="H1422" s="104"/>
      <c r="I1422" s="104"/>
      <c r="J1422" s="104"/>
      <c r="K1422" s="104"/>
      <c r="L1422" s="104"/>
      <c r="M1422" s="104"/>
      <c r="N1422" s="104"/>
      <c r="O1422" s="104"/>
      <c r="P1422" s="104"/>
      <c r="Q1422" s="341"/>
      <c r="R1422" s="33"/>
      <c r="S1422" s="33"/>
      <c r="T1422" s="33"/>
      <c r="U1422" s="33"/>
      <c r="V1422" s="33"/>
      <c r="W1422" s="33"/>
      <c r="X1422" s="33"/>
      <c r="Y1422" s="33"/>
    </row>
    <row r="1423" spans="1:25" ht="12.75" hidden="1" customHeight="1">
      <c r="A1423" s="363"/>
      <c r="B1423" s="126"/>
      <c r="C1423" s="104"/>
      <c r="D1423" s="104"/>
      <c r="E1423" s="104"/>
      <c r="F1423" s="104"/>
      <c r="G1423" s="104"/>
      <c r="H1423" s="104"/>
      <c r="I1423" s="104"/>
      <c r="J1423" s="104"/>
      <c r="K1423" s="104"/>
      <c r="L1423" s="104"/>
      <c r="M1423" s="104"/>
      <c r="N1423" s="104"/>
      <c r="O1423" s="104"/>
      <c r="P1423" s="104"/>
      <c r="Q1423" s="341"/>
      <c r="R1423" s="33"/>
      <c r="S1423" s="33"/>
      <c r="T1423" s="33"/>
      <c r="U1423" s="33"/>
      <c r="V1423" s="33"/>
      <c r="W1423" s="33"/>
      <c r="X1423" s="33"/>
      <c r="Y1423" s="33"/>
    </row>
    <row r="1424" spans="1:25" ht="12.75" hidden="1" customHeight="1">
      <c r="A1424" s="363"/>
      <c r="B1424" s="126"/>
      <c r="C1424" s="104"/>
      <c r="D1424" s="104"/>
      <c r="E1424" s="104"/>
      <c r="F1424" s="104"/>
      <c r="G1424" s="104"/>
      <c r="H1424" s="104"/>
      <c r="I1424" s="104"/>
      <c r="J1424" s="104"/>
      <c r="K1424" s="104"/>
      <c r="L1424" s="104"/>
      <c r="M1424" s="104"/>
      <c r="N1424" s="104"/>
      <c r="O1424" s="104"/>
      <c r="P1424" s="104"/>
      <c r="Q1424" s="341"/>
      <c r="R1424" s="33"/>
      <c r="S1424" s="33"/>
      <c r="T1424" s="33"/>
      <c r="U1424" s="33"/>
      <c r="V1424" s="33"/>
      <c r="W1424" s="33"/>
      <c r="X1424" s="33"/>
      <c r="Y1424" s="33"/>
    </row>
    <row r="1425" spans="1:25" ht="12.75" hidden="1" customHeight="1">
      <c r="A1425" s="363"/>
      <c r="B1425" s="126"/>
      <c r="C1425" s="104"/>
      <c r="D1425" s="104"/>
      <c r="E1425" s="104"/>
      <c r="F1425" s="104"/>
      <c r="G1425" s="104"/>
      <c r="H1425" s="104"/>
      <c r="I1425" s="104"/>
      <c r="J1425" s="104"/>
      <c r="K1425" s="104"/>
      <c r="L1425" s="104"/>
      <c r="M1425" s="104"/>
      <c r="N1425" s="104"/>
      <c r="O1425" s="104"/>
      <c r="P1425" s="104"/>
      <c r="Q1425" s="341"/>
      <c r="R1425" s="33"/>
      <c r="S1425" s="33"/>
      <c r="T1425" s="33"/>
      <c r="U1425" s="33"/>
      <c r="V1425" s="33"/>
      <c r="W1425" s="33"/>
      <c r="X1425" s="33"/>
      <c r="Y1425" s="33"/>
    </row>
    <row r="1426" spans="1:25" ht="12.75" hidden="1" customHeight="1">
      <c r="A1426" s="363"/>
      <c r="B1426" s="126"/>
      <c r="C1426" s="104"/>
      <c r="D1426" s="104"/>
      <c r="E1426" s="104"/>
      <c r="F1426" s="104"/>
      <c r="G1426" s="104"/>
      <c r="H1426" s="104"/>
      <c r="I1426" s="104"/>
      <c r="J1426" s="104"/>
      <c r="K1426" s="104"/>
      <c r="L1426" s="104"/>
      <c r="M1426" s="104"/>
      <c r="N1426" s="104"/>
      <c r="O1426" s="104"/>
      <c r="P1426" s="104"/>
      <c r="Q1426" s="341"/>
      <c r="R1426" s="33"/>
      <c r="S1426" s="33"/>
      <c r="T1426" s="33"/>
      <c r="U1426" s="33"/>
      <c r="V1426" s="33"/>
      <c r="W1426" s="33"/>
      <c r="X1426" s="33"/>
      <c r="Y1426" s="33"/>
    </row>
    <row r="1427" spans="1:25" ht="12.75" hidden="1" customHeight="1">
      <c r="A1427" s="363"/>
      <c r="B1427" s="126"/>
      <c r="C1427" s="104"/>
      <c r="D1427" s="104"/>
      <c r="E1427" s="104"/>
      <c r="F1427" s="104"/>
      <c r="G1427" s="104"/>
      <c r="H1427" s="104"/>
      <c r="I1427" s="104"/>
      <c r="J1427" s="104"/>
      <c r="K1427" s="104"/>
      <c r="L1427" s="104"/>
      <c r="M1427" s="104"/>
      <c r="N1427" s="104"/>
      <c r="O1427" s="104"/>
      <c r="P1427" s="104"/>
      <c r="Q1427" s="341"/>
      <c r="R1427" s="33"/>
      <c r="S1427" s="33"/>
      <c r="T1427" s="33"/>
      <c r="U1427" s="33"/>
      <c r="V1427" s="33"/>
      <c r="W1427" s="33"/>
      <c r="X1427" s="33"/>
      <c r="Y1427" s="33"/>
    </row>
    <row r="1428" spans="1:25" ht="12.75" hidden="1" customHeight="1">
      <c r="A1428" s="363"/>
      <c r="B1428" s="126"/>
      <c r="C1428" s="104"/>
      <c r="D1428" s="104"/>
      <c r="E1428" s="104"/>
      <c r="F1428" s="104"/>
      <c r="G1428" s="104"/>
      <c r="H1428" s="104"/>
      <c r="I1428" s="104"/>
      <c r="J1428" s="104"/>
      <c r="K1428" s="104"/>
      <c r="L1428" s="104"/>
      <c r="M1428" s="104"/>
      <c r="N1428" s="104"/>
      <c r="O1428" s="104"/>
      <c r="P1428" s="104"/>
      <c r="Q1428" s="341"/>
      <c r="R1428" s="33"/>
      <c r="S1428" s="33"/>
      <c r="T1428" s="33"/>
      <c r="U1428" s="33"/>
      <c r="V1428" s="33"/>
      <c r="W1428" s="33"/>
      <c r="X1428" s="33"/>
      <c r="Y1428" s="33"/>
    </row>
    <row r="1429" spans="1:25" ht="12.75" hidden="1" customHeight="1">
      <c r="A1429" s="363"/>
      <c r="B1429" s="126"/>
      <c r="C1429" s="104"/>
      <c r="D1429" s="104"/>
      <c r="E1429" s="104"/>
      <c r="F1429" s="104"/>
      <c r="G1429" s="104"/>
      <c r="H1429" s="104"/>
      <c r="I1429" s="104"/>
      <c r="J1429" s="104"/>
      <c r="K1429" s="104"/>
      <c r="L1429" s="104"/>
      <c r="M1429" s="104"/>
      <c r="N1429" s="104"/>
      <c r="O1429" s="104"/>
      <c r="P1429" s="104"/>
      <c r="Q1429" s="341"/>
      <c r="R1429" s="33"/>
      <c r="S1429" s="33"/>
      <c r="T1429" s="33"/>
      <c r="U1429" s="33"/>
      <c r="V1429" s="33"/>
      <c r="W1429" s="33"/>
      <c r="X1429" s="33"/>
      <c r="Y1429" s="33"/>
    </row>
    <row r="1430" spans="1:25" ht="12.75" hidden="1" customHeight="1">
      <c r="A1430" s="363"/>
      <c r="B1430" s="126"/>
      <c r="C1430" s="104"/>
      <c r="D1430" s="104"/>
      <c r="E1430" s="104"/>
      <c r="F1430" s="104"/>
      <c r="G1430" s="104"/>
      <c r="H1430" s="104"/>
      <c r="I1430" s="104"/>
      <c r="J1430" s="104"/>
      <c r="K1430" s="104"/>
      <c r="L1430" s="104"/>
      <c r="M1430" s="104"/>
      <c r="N1430" s="104"/>
      <c r="O1430" s="104"/>
      <c r="P1430" s="104"/>
      <c r="Q1430" s="341"/>
      <c r="R1430" s="33"/>
      <c r="S1430" s="33"/>
      <c r="T1430" s="33"/>
      <c r="U1430" s="33"/>
      <c r="V1430" s="33"/>
      <c r="W1430" s="33"/>
      <c r="X1430" s="33"/>
      <c r="Y1430" s="33"/>
    </row>
    <row r="1431" spans="1:25" ht="12.75" hidden="1" customHeight="1">
      <c r="A1431" s="363"/>
      <c r="B1431" s="126"/>
      <c r="C1431" s="104"/>
      <c r="D1431" s="104"/>
      <c r="E1431" s="104"/>
      <c r="F1431" s="104"/>
      <c r="G1431" s="104"/>
      <c r="H1431" s="104"/>
      <c r="I1431" s="104"/>
      <c r="J1431" s="104"/>
      <c r="K1431" s="104"/>
      <c r="L1431" s="104"/>
      <c r="M1431" s="104"/>
      <c r="N1431" s="104"/>
      <c r="O1431" s="104"/>
      <c r="P1431" s="104"/>
      <c r="Q1431" s="341"/>
      <c r="R1431" s="33"/>
      <c r="S1431" s="33"/>
      <c r="T1431" s="33"/>
      <c r="U1431" s="33"/>
      <c r="V1431" s="33"/>
      <c r="W1431" s="33"/>
      <c r="X1431" s="33"/>
      <c r="Y1431" s="33"/>
    </row>
    <row r="1432" spans="1:25" ht="12.75" hidden="1" customHeight="1">
      <c r="A1432" s="363"/>
      <c r="B1432" s="126"/>
      <c r="C1432" s="104"/>
      <c r="D1432" s="104"/>
      <c r="E1432" s="104"/>
      <c r="F1432" s="104"/>
      <c r="G1432" s="104"/>
      <c r="H1432" s="104"/>
      <c r="I1432" s="104"/>
      <c r="J1432" s="104"/>
      <c r="K1432" s="104"/>
      <c r="L1432" s="104"/>
      <c r="M1432" s="104"/>
      <c r="N1432" s="104"/>
      <c r="O1432" s="104"/>
      <c r="P1432" s="104"/>
      <c r="Q1432" s="341"/>
      <c r="R1432" s="33"/>
      <c r="S1432" s="33"/>
      <c r="T1432" s="33"/>
      <c r="U1432" s="33"/>
      <c r="V1432" s="33"/>
      <c r="W1432" s="33"/>
      <c r="X1432" s="33"/>
      <c r="Y1432" s="33"/>
    </row>
    <row r="1433" spans="1:25" ht="12.75" hidden="1" customHeight="1">
      <c r="A1433" s="363"/>
      <c r="B1433" s="126"/>
      <c r="C1433" s="104"/>
      <c r="D1433" s="104"/>
      <c r="E1433" s="104"/>
      <c r="F1433" s="104"/>
      <c r="G1433" s="104"/>
      <c r="H1433" s="104"/>
      <c r="I1433" s="104"/>
      <c r="J1433" s="104"/>
      <c r="K1433" s="104"/>
      <c r="L1433" s="104"/>
      <c r="M1433" s="104"/>
      <c r="N1433" s="104"/>
      <c r="O1433" s="104"/>
      <c r="P1433" s="104"/>
      <c r="Q1433" s="341"/>
      <c r="R1433" s="33"/>
      <c r="S1433" s="33"/>
      <c r="T1433" s="33"/>
      <c r="U1433" s="33"/>
      <c r="V1433" s="33"/>
      <c r="W1433" s="33"/>
      <c r="X1433" s="33"/>
      <c r="Y1433" s="33"/>
    </row>
    <row r="1434" spans="1:25" ht="12.75" hidden="1" customHeight="1">
      <c r="A1434" s="363"/>
      <c r="B1434" s="126"/>
      <c r="C1434" s="104"/>
      <c r="D1434" s="104"/>
      <c r="E1434" s="104"/>
      <c r="F1434" s="104"/>
      <c r="G1434" s="104"/>
      <c r="H1434" s="104"/>
      <c r="I1434" s="104"/>
      <c r="J1434" s="104"/>
      <c r="K1434" s="104"/>
      <c r="L1434" s="104"/>
      <c r="M1434" s="104"/>
      <c r="N1434" s="104"/>
      <c r="O1434" s="104"/>
      <c r="P1434" s="104"/>
      <c r="Q1434" s="341"/>
      <c r="R1434" s="33"/>
      <c r="S1434" s="33"/>
      <c r="T1434" s="33"/>
      <c r="U1434" s="33"/>
      <c r="V1434" s="33"/>
      <c r="W1434" s="33"/>
      <c r="X1434" s="33"/>
      <c r="Y1434" s="33"/>
    </row>
    <row r="1435" spans="1:25" ht="12.75" hidden="1" customHeight="1">
      <c r="A1435" s="363"/>
      <c r="B1435" s="126"/>
      <c r="C1435" s="104"/>
      <c r="D1435" s="104"/>
      <c r="E1435" s="104"/>
      <c r="F1435" s="104"/>
      <c r="G1435" s="104"/>
      <c r="H1435" s="104"/>
      <c r="I1435" s="104"/>
      <c r="J1435" s="104"/>
      <c r="K1435" s="104"/>
      <c r="L1435" s="104"/>
      <c r="M1435" s="104"/>
      <c r="N1435" s="104"/>
      <c r="O1435" s="104"/>
      <c r="P1435" s="104"/>
      <c r="Q1435" s="341"/>
      <c r="R1435" s="33"/>
      <c r="S1435" s="33"/>
      <c r="T1435" s="33"/>
      <c r="U1435" s="33"/>
      <c r="V1435" s="33"/>
      <c r="W1435" s="33"/>
      <c r="X1435" s="33"/>
      <c r="Y1435" s="33"/>
    </row>
    <row r="1436" spans="1:25" ht="12.75" hidden="1" customHeight="1">
      <c r="A1436" s="363"/>
      <c r="B1436" s="126"/>
      <c r="C1436" s="104"/>
      <c r="D1436" s="104"/>
      <c r="E1436" s="104"/>
      <c r="F1436" s="104"/>
      <c r="G1436" s="104"/>
      <c r="H1436" s="104"/>
      <c r="I1436" s="104"/>
      <c r="J1436" s="104"/>
      <c r="K1436" s="104"/>
      <c r="L1436" s="104"/>
      <c r="M1436" s="104"/>
      <c r="N1436" s="104"/>
      <c r="O1436" s="104"/>
      <c r="P1436" s="104"/>
      <c r="Q1436" s="341"/>
      <c r="R1436" s="33"/>
      <c r="S1436" s="33"/>
      <c r="T1436" s="33"/>
      <c r="U1436" s="33"/>
      <c r="V1436" s="33"/>
      <c r="W1436" s="33"/>
      <c r="X1436" s="33"/>
      <c r="Y1436" s="33"/>
    </row>
    <row r="1437" spans="1:25" ht="12.75" hidden="1" customHeight="1">
      <c r="A1437" s="363"/>
      <c r="B1437" s="126"/>
      <c r="C1437" s="104"/>
      <c r="D1437" s="104"/>
      <c r="E1437" s="104"/>
      <c r="F1437" s="104"/>
      <c r="G1437" s="104"/>
      <c r="H1437" s="104"/>
      <c r="I1437" s="104"/>
      <c r="J1437" s="104"/>
      <c r="K1437" s="104"/>
      <c r="L1437" s="104"/>
      <c r="M1437" s="104"/>
      <c r="N1437" s="104"/>
      <c r="O1437" s="104"/>
      <c r="P1437" s="104"/>
      <c r="Q1437" s="341"/>
      <c r="R1437" s="33"/>
      <c r="S1437" s="33"/>
      <c r="T1437" s="33"/>
      <c r="U1437" s="33"/>
      <c r="V1437" s="33"/>
      <c r="W1437" s="33"/>
      <c r="X1437" s="33"/>
      <c r="Y1437" s="33"/>
    </row>
    <row r="1438" spans="1:25" ht="12.75" hidden="1" customHeight="1">
      <c r="A1438" s="363"/>
      <c r="B1438" s="126"/>
      <c r="C1438" s="104"/>
      <c r="D1438" s="104"/>
      <c r="E1438" s="104"/>
      <c r="F1438" s="104"/>
      <c r="G1438" s="104"/>
      <c r="H1438" s="104"/>
      <c r="I1438" s="104"/>
      <c r="J1438" s="104"/>
      <c r="K1438" s="104"/>
      <c r="L1438" s="104"/>
      <c r="M1438" s="104"/>
      <c r="N1438" s="104"/>
      <c r="O1438" s="104"/>
      <c r="P1438" s="104"/>
      <c r="Q1438" s="341"/>
      <c r="R1438" s="33"/>
      <c r="S1438" s="33"/>
      <c r="T1438" s="33"/>
      <c r="U1438" s="33"/>
      <c r="V1438" s="33"/>
      <c r="W1438" s="33"/>
      <c r="X1438" s="33"/>
      <c r="Y1438" s="33"/>
    </row>
    <row r="1439" spans="1:25" ht="12.75" hidden="1" customHeight="1">
      <c r="A1439" s="363"/>
      <c r="B1439" s="126"/>
      <c r="C1439" s="104"/>
      <c r="D1439" s="104"/>
      <c r="E1439" s="104"/>
      <c r="F1439" s="104"/>
      <c r="G1439" s="104"/>
      <c r="H1439" s="104"/>
      <c r="I1439" s="104"/>
      <c r="J1439" s="104"/>
      <c r="K1439" s="104"/>
      <c r="L1439" s="104"/>
      <c r="M1439" s="104"/>
      <c r="N1439" s="104"/>
      <c r="O1439" s="104"/>
      <c r="P1439" s="104"/>
      <c r="Q1439" s="341"/>
      <c r="R1439" s="33"/>
      <c r="S1439" s="33"/>
      <c r="T1439" s="33"/>
      <c r="U1439" s="33"/>
      <c r="V1439" s="33"/>
      <c r="W1439" s="33"/>
      <c r="X1439" s="33"/>
      <c r="Y1439" s="33"/>
    </row>
    <row r="1440" spans="1:25" ht="12.75" hidden="1" customHeight="1">
      <c r="A1440" s="363"/>
      <c r="B1440" s="126"/>
      <c r="C1440" s="104"/>
      <c r="D1440" s="104"/>
      <c r="E1440" s="104"/>
      <c r="F1440" s="104"/>
      <c r="G1440" s="104"/>
      <c r="H1440" s="104"/>
      <c r="I1440" s="104"/>
      <c r="J1440" s="104"/>
      <c r="K1440" s="104"/>
      <c r="L1440" s="104"/>
      <c r="M1440" s="104"/>
      <c r="N1440" s="104"/>
      <c r="O1440" s="104"/>
      <c r="P1440" s="104"/>
      <c r="Q1440" s="341"/>
      <c r="R1440" s="33"/>
      <c r="S1440" s="33"/>
      <c r="T1440" s="33"/>
      <c r="U1440" s="33"/>
      <c r="V1440" s="33"/>
      <c r="W1440" s="33"/>
      <c r="X1440" s="33"/>
      <c r="Y1440" s="33"/>
    </row>
    <row r="1441" spans="1:25" ht="12.75" hidden="1" customHeight="1">
      <c r="A1441" s="363"/>
      <c r="B1441" s="126"/>
      <c r="C1441" s="104"/>
      <c r="D1441" s="104"/>
      <c r="E1441" s="104"/>
      <c r="F1441" s="104"/>
      <c r="G1441" s="104"/>
      <c r="H1441" s="104"/>
      <c r="I1441" s="104"/>
      <c r="J1441" s="104"/>
      <c r="K1441" s="104"/>
      <c r="L1441" s="104"/>
      <c r="M1441" s="104"/>
      <c r="N1441" s="104"/>
      <c r="O1441" s="104"/>
      <c r="P1441" s="104"/>
      <c r="Q1441" s="341"/>
      <c r="R1441" s="33"/>
      <c r="S1441" s="33"/>
      <c r="T1441" s="33"/>
      <c r="U1441" s="33"/>
      <c r="V1441" s="33"/>
      <c r="W1441" s="33"/>
      <c r="X1441" s="33"/>
      <c r="Y1441" s="33"/>
    </row>
    <row r="1442" spans="1:25" ht="12.75" hidden="1" customHeight="1">
      <c r="A1442" s="363"/>
      <c r="B1442" s="126"/>
      <c r="C1442" s="104"/>
      <c r="D1442" s="104"/>
      <c r="E1442" s="104"/>
      <c r="F1442" s="104"/>
      <c r="G1442" s="104"/>
      <c r="H1442" s="104"/>
      <c r="I1442" s="104"/>
      <c r="J1442" s="104"/>
      <c r="K1442" s="104"/>
      <c r="L1442" s="104"/>
      <c r="M1442" s="104"/>
      <c r="N1442" s="104"/>
      <c r="O1442" s="104"/>
      <c r="P1442" s="104"/>
      <c r="Q1442" s="341"/>
      <c r="R1442" s="33"/>
      <c r="S1442" s="33"/>
      <c r="T1442" s="33"/>
      <c r="U1442" s="33"/>
      <c r="V1442" s="33"/>
      <c r="W1442" s="33"/>
      <c r="X1442" s="33"/>
      <c r="Y1442" s="33"/>
    </row>
    <row r="1443" spans="1:25" ht="12.75" hidden="1" customHeight="1">
      <c r="A1443" s="363"/>
      <c r="B1443" s="126"/>
      <c r="C1443" s="104"/>
      <c r="D1443" s="104"/>
      <c r="E1443" s="104"/>
      <c r="F1443" s="104"/>
      <c r="G1443" s="104"/>
      <c r="H1443" s="104"/>
      <c r="I1443" s="104"/>
      <c r="J1443" s="104"/>
      <c r="K1443" s="104"/>
      <c r="L1443" s="104"/>
      <c r="M1443" s="104"/>
      <c r="N1443" s="104"/>
      <c r="O1443" s="104"/>
      <c r="P1443" s="104"/>
      <c r="Q1443" s="341"/>
      <c r="R1443" s="33"/>
      <c r="S1443" s="33"/>
      <c r="T1443" s="33"/>
      <c r="U1443" s="33"/>
      <c r="V1443" s="33"/>
      <c r="W1443" s="33"/>
      <c r="X1443" s="33"/>
      <c r="Y1443" s="33"/>
    </row>
    <row r="1444" spans="1:25" ht="12.75" hidden="1" customHeight="1">
      <c r="A1444" s="363"/>
      <c r="B1444" s="126"/>
      <c r="C1444" s="104"/>
      <c r="D1444" s="104"/>
      <c r="E1444" s="104"/>
      <c r="F1444" s="104"/>
      <c r="G1444" s="104"/>
      <c r="H1444" s="104"/>
      <c r="I1444" s="104"/>
      <c r="J1444" s="104"/>
      <c r="K1444" s="104"/>
      <c r="L1444" s="104"/>
      <c r="M1444" s="104"/>
      <c r="N1444" s="104"/>
      <c r="O1444" s="104"/>
      <c r="P1444" s="104"/>
      <c r="Q1444" s="341"/>
      <c r="R1444" s="33"/>
      <c r="S1444" s="33"/>
      <c r="T1444" s="33"/>
      <c r="U1444" s="33"/>
      <c r="V1444" s="33"/>
      <c r="W1444" s="33"/>
      <c r="X1444" s="33"/>
      <c r="Y1444" s="33"/>
    </row>
    <row r="1445" spans="1:25" ht="12.75" hidden="1" customHeight="1">
      <c r="A1445" s="363"/>
      <c r="B1445" s="126"/>
      <c r="C1445" s="104"/>
      <c r="D1445" s="104"/>
      <c r="E1445" s="104"/>
      <c r="F1445" s="104"/>
      <c r="G1445" s="104"/>
      <c r="H1445" s="104"/>
      <c r="I1445" s="104"/>
      <c r="J1445" s="104"/>
      <c r="K1445" s="104"/>
      <c r="L1445" s="104"/>
      <c r="M1445" s="104"/>
      <c r="N1445" s="104"/>
      <c r="O1445" s="104"/>
      <c r="P1445" s="104"/>
      <c r="Q1445" s="341"/>
      <c r="R1445" s="33"/>
      <c r="S1445" s="33"/>
      <c r="T1445" s="33"/>
      <c r="U1445" s="33"/>
      <c r="V1445" s="33"/>
      <c r="W1445" s="33"/>
      <c r="X1445" s="33"/>
      <c r="Y1445" s="33"/>
    </row>
    <row r="1446" spans="1:25" ht="12.75" hidden="1" customHeight="1">
      <c r="A1446" s="363"/>
      <c r="B1446" s="126"/>
      <c r="C1446" s="104"/>
      <c r="D1446" s="104"/>
      <c r="E1446" s="104"/>
      <c r="F1446" s="104"/>
      <c r="G1446" s="104"/>
      <c r="H1446" s="104"/>
      <c r="I1446" s="104"/>
      <c r="J1446" s="104"/>
      <c r="K1446" s="104"/>
      <c r="L1446" s="104"/>
      <c r="M1446" s="104"/>
      <c r="N1446" s="104"/>
      <c r="O1446" s="104"/>
      <c r="P1446" s="104"/>
      <c r="Q1446" s="341"/>
      <c r="R1446" s="33"/>
      <c r="S1446" s="33"/>
      <c r="T1446" s="33"/>
      <c r="U1446" s="33"/>
      <c r="V1446" s="33"/>
      <c r="W1446" s="33"/>
      <c r="X1446" s="33"/>
      <c r="Y1446" s="33"/>
    </row>
    <row r="1447" spans="1:25" ht="12.75" hidden="1" customHeight="1">
      <c r="A1447" s="363"/>
      <c r="B1447" s="126"/>
      <c r="C1447" s="104"/>
      <c r="D1447" s="104"/>
      <c r="E1447" s="104"/>
      <c r="F1447" s="104"/>
      <c r="G1447" s="104"/>
      <c r="H1447" s="104"/>
      <c r="I1447" s="104"/>
      <c r="J1447" s="104"/>
      <c r="K1447" s="104"/>
      <c r="L1447" s="104"/>
      <c r="M1447" s="104"/>
      <c r="N1447" s="104"/>
      <c r="O1447" s="104"/>
      <c r="P1447" s="104"/>
      <c r="Q1447" s="341"/>
      <c r="R1447" s="33"/>
      <c r="S1447" s="33"/>
      <c r="T1447" s="33"/>
      <c r="U1447" s="33"/>
      <c r="V1447" s="33"/>
      <c r="W1447" s="33"/>
      <c r="X1447" s="33"/>
      <c r="Y1447" s="33"/>
    </row>
    <row r="1448" spans="1:25" ht="12.75" hidden="1" customHeight="1">
      <c r="A1448" s="363"/>
      <c r="B1448" s="126"/>
      <c r="C1448" s="104"/>
      <c r="D1448" s="104"/>
      <c r="E1448" s="104"/>
      <c r="F1448" s="104"/>
      <c r="G1448" s="104"/>
      <c r="H1448" s="104"/>
      <c r="I1448" s="104"/>
      <c r="J1448" s="104"/>
      <c r="K1448" s="104"/>
      <c r="L1448" s="104"/>
      <c r="M1448" s="104"/>
      <c r="N1448" s="104"/>
      <c r="O1448" s="104"/>
      <c r="P1448" s="104"/>
      <c r="Q1448" s="341"/>
      <c r="R1448" s="33"/>
      <c r="S1448" s="33"/>
      <c r="T1448" s="33"/>
      <c r="U1448" s="33"/>
      <c r="V1448" s="33"/>
      <c r="W1448" s="33"/>
      <c r="X1448" s="33"/>
      <c r="Y1448" s="33"/>
    </row>
    <row r="1449" spans="1:25" ht="12.75" hidden="1" customHeight="1">
      <c r="A1449" s="363"/>
      <c r="B1449" s="126"/>
      <c r="C1449" s="104"/>
      <c r="D1449" s="104"/>
      <c r="E1449" s="104"/>
      <c r="F1449" s="104"/>
      <c r="G1449" s="104"/>
      <c r="H1449" s="104"/>
      <c r="I1449" s="104"/>
      <c r="J1449" s="104"/>
      <c r="K1449" s="104"/>
      <c r="L1449" s="104"/>
      <c r="M1449" s="104"/>
      <c r="N1449" s="104"/>
      <c r="O1449" s="104"/>
      <c r="P1449" s="104"/>
      <c r="Q1449" s="341"/>
      <c r="R1449" s="33"/>
      <c r="S1449" s="33"/>
      <c r="T1449" s="33"/>
      <c r="U1449" s="33"/>
      <c r="V1449" s="33"/>
      <c r="W1449" s="33"/>
      <c r="X1449" s="33"/>
      <c r="Y1449" s="33"/>
    </row>
    <row r="1450" spans="1:25" ht="12.75" hidden="1" customHeight="1">
      <c r="A1450" s="363"/>
      <c r="B1450" s="126"/>
      <c r="C1450" s="104"/>
      <c r="D1450" s="104"/>
      <c r="E1450" s="104"/>
      <c r="F1450" s="104"/>
      <c r="G1450" s="104"/>
      <c r="H1450" s="104"/>
      <c r="I1450" s="104"/>
      <c r="J1450" s="104"/>
      <c r="K1450" s="104"/>
      <c r="L1450" s="104"/>
      <c r="M1450" s="104"/>
      <c r="N1450" s="104"/>
      <c r="O1450" s="104"/>
      <c r="P1450" s="104"/>
      <c r="Q1450" s="341"/>
      <c r="R1450" s="33"/>
      <c r="S1450" s="33"/>
      <c r="T1450" s="33"/>
      <c r="U1450" s="33"/>
      <c r="V1450" s="33"/>
      <c r="W1450" s="33"/>
      <c r="X1450" s="33"/>
      <c r="Y1450" s="33"/>
    </row>
    <row r="1451" spans="1:25" ht="12.75" hidden="1" customHeight="1">
      <c r="A1451" s="363"/>
      <c r="B1451" s="126"/>
      <c r="C1451" s="104"/>
      <c r="D1451" s="104"/>
      <c r="E1451" s="104"/>
      <c r="F1451" s="104"/>
      <c r="G1451" s="104"/>
      <c r="H1451" s="104"/>
      <c r="I1451" s="104"/>
      <c r="J1451" s="104"/>
      <c r="K1451" s="104"/>
      <c r="L1451" s="104"/>
      <c r="M1451" s="104"/>
      <c r="N1451" s="104"/>
      <c r="O1451" s="104"/>
      <c r="P1451" s="104"/>
      <c r="Q1451" s="341"/>
      <c r="R1451" s="33"/>
      <c r="S1451" s="33"/>
      <c r="T1451" s="33"/>
      <c r="U1451" s="33"/>
      <c r="V1451" s="33"/>
      <c r="W1451" s="33"/>
      <c r="X1451" s="33"/>
      <c r="Y1451" s="33"/>
    </row>
    <row r="1452" spans="1:25" ht="12.75" hidden="1" customHeight="1">
      <c r="A1452" s="363"/>
      <c r="B1452" s="126"/>
      <c r="C1452" s="104"/>
      <c r="D1452" s="104"/>
      <c r="E1452" s="104"/>
      <c r="F1452" s="104"/>
      <c r="G1452" s="104"/>
      <c r="H1452" s="104"/>
      <c r="I1452" s="104"/>
      <c r="J1452" s="104"/>
      <c r="K1452" s="104"/>
      <c r="L1452" s="104"/>
      <c r="M1452" s="104"/>
      <c r="N1452" s="104"/>
      <c r="O1452" s="104"/>
      <c r="P1452" s="104"/>
      <c r="Q1452" s="341"/>
      <c r="R1452" s="33"/>
      <c r="S1452" s="33"/>
      <c r="T1452" s="33"/>
      <c r="U1452" s="33"/>
      <c r="V1452" s="33"/>
      <c r="W1452" s="33"/>
      <c r="X1452" s="33"/>
      <c r="Y1452" s="33"/>
    </row>
    <row r="1453" spans="1:25" ht="12.75" hidden="1" customHeight="1">
      <c r="A1453" s="363"/>
      <c r="B1453" s="126"/>
      <c r="C1453" s="104"/>
      <c r="D1453" s="104"/>
      <c r="E1453" s="104"/>
      <c r="F1453" s="104"/>
      <c r="G1453" s="104"/>
      <c r="H1453" s="104"/>
      <c r="I1453" s="104"/>
      <c r="J1453" s="104"/>
      <c r="K1453" s="104"/>
      <c r="L1453" s="104"/>
      <c r="M1453" s="104"/>
      <c r="N1453" s="104"/>
      <c r="O1453" s="104"/>
      <c r="P1453" s="104"/>
      <c r="Q1453" s="341"/>
      <c r="R1453" s="33"/>
      <c r="S1453" s="33"/>
      <c r="T1453" s="33"/>
      <c r="U1453" s="33"/>
      <c r="V1453" s="33"/>
      <c r="W1453" s="33"/>
      <c r="X1453" s="33"/>
      <c r="Y1453" s="33"/>
    </row>
    <row r="1454" spans="1:25" ht="12.75" hidden="1" customHeight="1">
      <c r="A1454" s="363"/>
      <c r="B1454" s="126"/>
      <c r="C1454" s="104"/>
      <c r="D1454" s="104"/>
      <c r="E1454" s="104"/>
      <c r="F1454" s="104"/>
      <c r="G1454" s="104"/>
      <c r="H1454" s="104"/>
      <c r="I1454" s="104"/>
      <c r="J1454" s="104"/>
      <c r="K1454" s="104"/>
      <c r="L1454" s="104"/>
      <c r="M1454" s="104"/>
      <c r="N1454" s="104"/>
      <c r="O1454" s="104"/>
      <c r="P1454" s="104"/>
      <c r="Q1454" s="341"/>
      <c r="R1454" s="33"/>
      <c r="S1454" s="33"/>
      <c r="T1454" s="33"/>
      <c r="U1454" s="33"/>
      <c r="V1454" s="33"/>
      <c r="W1454" s="33"/>
      <c r="X1454" s="33"/>
      <c r="Y1454" s="33"/>
    </row>
    <row r="1455" spans="1:25" ht="12.75" hidden="1" customHeight="1">
      <c r="A1455" s="363"/>
      <c r="B1455" s="126"/>
      <c r="C1455" s="104"/>
      <c r="D1455" s="104"/>
      <c r="E1455" s="104"/>
      <c r="F1455" s="104"/>
      <c r="G1455" s="104"/>
      <c r="H1455" s="104"/>
      <c r="I1455" s="104"/>
      <c r="J1455" s="104"/>
      <c r="K1455" s="104"/>
      <c r="L1455" s="104"/>
      <c r="M1455" s="104"/>
      <c r="N1455" s="104"/>
      <c r="O1455" s="104"/>
      <c r="P1455" s="104"/>
      <c r="Q1455" s="341"/>
      <c r="R1455" s="33"/>
      <c r="S1455" s="33"/>
      <c r="T1455" s="33"/>
      <c r="U1455" s="33"/>
      <c r="V1455" s="33"/>
      <c r="W1455" s="33"/>
      <c r="X1455" s="33"/>
      <c r="Y1455" s="33"/>
    </row>
    <row r="1456" spans="1:25" ht="12.75" hidden="1" customHeight="1">
      <c r="A1456" s="363"/>
      <c r="B1456" s="126"/>
      <c r="C1456" s="104"/>
      <c r="D1456" s="104"/>
      <c r="E1456" s="104"/>
      <c r="F1456" s="104"/>
      <c r="G1456" s="104"/>
      <c r="H1456" s="104"/>
      <c r="I1456" s="104"/>
      <c r="J1456" s="104"/>
      <c r="K1456" s="104"/>
      <c r="L1456" s="104"/>
      <c r="M1456" s="104"/>
      <c r="N1456" s="104"/>
      <c r="O1456" s="104"/>
      <c r="P1456" s="104"/>
      <c r="Q1456" s="341"/>
      <c r="R1456" s="33"/>
      <c r="S1456" s="33"/>
      <c r="T1456" s="33"/>
      <c r="U1456" s="33"/>
      <c r="V1456" s="33"/>
      <c r="W1456" s="33"/>
      <c r="X1456" s="33"/>
      <c r="Y1456" s="33"/>
    </row>
    <row r="1457" spans="1:25" ht="12.75" hidden="1" customHeight="1">
      <c r="A1457" s="363"/>
      <c r="B1457" s="126"/>
      <c r="C1457" s="104"/>
      <c r="D1457" s="104"/>
      <c r="E1457" s="104"/>
      <c r="F1457" s="104"/>
      <c r="G1457" s="104"/>
      <c r="H1457" s="104"/>
      <c r="I1457" s="104"/>
      <c r="J1457" s="104"/>
      <c r="K1457" s="104"/>
      <c r="L1457" s="104"/>
      <c r="M1457" s="104"/>
      <c r="N1457" s="104"/>
      <c r="O1457" s="104"/>
      <c r="P1457" s="104"/>
      <c r="Q1457" s="341"/>
      <c r="R1457" s="33"/>
      <c r="S1457" s="33"/>
      <c r="T1457" s="33"/>
      <c r="U1457" s="33"/>
      <c r="V1457" s="33"/>
      <c r="W1457" s="33"/>
      <c r="X1457" s="33"/>
      <c r="Y1457" s="33"/>
    </row>
    <row r="1458" spans="1:25" ht="12.75" hidden="1" customHeight="1">
      <c r="A1458" s="363"/>
      <c r="B1458" s="126"/>
      <c r="C1458" s="104"/>
      <c r="D1458" s="104"/>
      <c r="E1458" s="104"/>
      <c r="F1458" s="104"/>
      <c r="G1458" s="104"/>
      <c r="H1458" s="104"/>
      <c r="I1458" s="104"/>
      <c r="J1458" s="104"/>
      <c r="K1458" s="104"/>
      <c r="L1458" s="104"/>
      <c r="M1458" s="104"/>
      <c r="N1458" s="104"/>
      <c r="O1458" s="104"/>
      <c r="P1458" s="104"/>
      <c r="Q1458" s="341"/>
      <c r="R1458" s="33"/>
      <c r="S1458" s="33"/>
      <c r="T1458" s="33"/>
      <c r="U1458" s="33"/>
      <c r="V1458" s="33"/>
      <c r="W1458" s="33"/>
      <c r="X1458" s="33"/>
      <c r="Y1458" s="33"/>
    </row>
    <row r="1459" spans="1:25" ht="12.75" hidden="1" customHeight="1">
      <c r="A1459" s="363"/>
      <c r="B1459" s="126"/>
      <c r="C1459" s="104"/>
      <c r="D1459" s="104"/>
      <c r="E1459" s="104"/>
      <c r="F1459" s="104"/>
      <c r="G1459" s="104"/>
      <c r="H1459" s="104"/>
      <c r="I1459" s="104"/>
      <c r="J1459" s="104"/>
      <c r="K1459" s="104"/>
      <c r="L1459" s="104"/>
      <c r="M1459" s="104"/>
      <c r="N1459" s="104"/>
      <c r="O1459" s="104"/>
      <c r="P1459" s="104"/>
      <c r="Q1459" s="341"/>
      <c r="R1459" s="33"/>
      <c r="S1459" s="33"/>
      <c r="T1459" s="33"/>
      <c r="U1459" s="33"/>
      <c r="V1459" s="33"/>
      <c r="W1459" s="33"/>
      <c r="X1459" s="33"/>
      <c r="Y1459" s="33"/>
    </row>
    <row r="1460" spans="1:25" ht="12.75" hidden="1" customHeight="1">
      <c r="A1460" s="363"/>
      <c r="B1460" s="126"/>
      <c r="C1460" s="104"/>
      <c r="D1460" s="104"/>
      <c r="E1460" s="104"/>
      <c r="F1460" s="104"/>
      <c r="G1460" s="104"/>
      <c r="H1460" s="104"/>
      <c r="I1460" s="104"/>
      <c r="J1460" s="104"/>
      <c r="K1460" s="104"/>
      <c r="L1460" s="104"/>
      <c r="M1460" s="104"/>
      <c r="N1460" s="104"/>
      <c r="O1460" s="104"/>
      <c r="P1460" s="104"/>
      <c r="Q1460" s="341"/>
      <c r="R1460" s="33"/>
      <c r="S1460" s="33"/>
      <c r="T1460" s="33"/>
      <c r="U1460" s="33"/>
      <c r="V1460" s="33"/>
      <c r="W1460" s="33"/>
      <c r="X1460" s="33"/>
      <c r="Y1460" s="33"/>
    </row>
    <row r="1461" spans="1:25" ht="12.75" hidden="1" customHeight="1">
      <c r="A1461" s="363"/>
      <c r="B1461" s="126"/>
      <c r="C1461" s="104"/>
      <c r="D1461" s="104"/>
      <c r="E1461" s="104"/>
      <c r="F1461" s="104"/>
      <c r="G1461" s="104"/>
      <c r="H1461" s="104"/>
      <c r="I1461" s="104"/>
      <c r="J1461" s="104"/>
      <c r="K1461" s="104"/>
      <c r="L1461" s="104"/>
      <c r="M1461" s="104"/>
      <c r="N1461" s="104"/>
      <c r="O1461" s="104"/>
      <c r="P1461" s="104"/>
      <c r="Q1461" s="341"/>
      <c r="R1461" s="33"/>
      <c r="S1461" s="33"/>
      <c r="T1461" s="33"/>
      <c r="U1461" s="33"/>
      <c r="V1461" s="33"/>
      <c r="W1461" s="33"/>
      <c r="X1461" s="33"/>
      <c r="Y1461" s="33"/>
    </row>
    <row r="1462" spans="1:25" ht="12.75" hidden="1" customHeight="1">
      <c r="A1462" s="363"/>
      <c r="B1462" s="126"/>
      <c r="C1462" s="104"/>
      <c r="D1462" s="104"/>
      <c r="E1462" s="104"/>
      <c r="F1462" s="104"/>
      <c r="G1462" s="104"/>
      <c r="H1462" s="104"/>
      <c r="I1462" s="104"/>
      <c r="J1462" s="104"/>
      <c r="K1462" s="104"/>
      <c r="L1462" s="104"/>
      <c r="M1462" s="104"/>
      <c r="N1462" s="104"/>
      <c r="O1462" s="104"/>
      <c r="P1462" s="104"/>
      <c r="Q1462" s="341"/>
      <c r="R1462" s="33"/>
      <c r="S1462" s="33"/>
      <c r="T1462" s="33"/>
      <c r="U1462" s="33"/>
      <c r="V1462" s="33"/>
      <c r="W1462" s="33"/>
      <c r="X1462" s="33"/>
      <c r="Y1462" s="33"/>
    </row>
    <row r="1463" spans="1:25" ht="12.75" hidden="1" customHeight="1">
      <c r="A1463" s="363"/>
      <c r="B1463" s="126"/>
      <c r="C1463" s="104"/>
      <c r="D1463" s="104"/>
      <c r="E1463" s="104"/>
      <c r="F1463" s="104"/>
      <c r="G1463" s="104"/>
      <c r="H1463" s="104"/>
      <c r="I1463" s="104"/>
      <c r="J1463" s="104"/>
      <c r="K1463" s="104"/>
      <c r="L1463" s="104"/>
      <c r="M1463" s="104"/>
      <c r="N1463" s="104"/>
      <c r="O1463" s="104"/>
      <c r="P1463" s="104"/>
      <c r="Q1463" s="341"/>
      <c r="R1463" s="33"/>
      <c r="S1463" s="33"/>
      <c r="T1463" s="33"/>
      <c r="U1463" s="33"/>
      <c r="V1463" s="33"/>
      <c r="W1463" s="33"/>
      <c r="X1463" s="33"/>
      <c r="Y1463" s="33"/>
    </row>
    <row r="1464" spans="1:25" ht="12.75" hidden="1" customHeight="1">
      <c r="A1464" s="363"/>
      <c r="B1464" s="126"/>
      <c r="C1464" s="104"/>
      <c r="D1464" s="104"/>
      <c r="E1464" s="104"/>
      <c r="F1464" s="104"/>
      <c r="G1464" s="104"/>
      <c r="H1464" s="104"/>
      <c r="I1464" s="104"/>
      <c r="J1464" s="104"/>
      <c r="K1464" s="104"/>
      <c r="L1464" s="104"/>
      <c r="M1464" s="104"/>
      <c r="N1464" s="104"/>
      <c r="O1464" s="104"/>
      <c r="P1464" s="104"/>
      <c r="Q1464" s="341"/>
      <c r="R1464" s="33"/>
      <c r="S1464" s="33"/>
      <c r="T1464" s="33"/>
      <c r="U1464" s="33"/>
      <c r="V1464" s="33"/>
      <c r="W1464" s="33"/>
      <c r="X1464" s="33"/>
      <c r="Y1464" s="33"/>
    </row>
    <row r="1465" spans="1:25" ht="12.75" hidden="1" customHeight="1">
      <c r="A1465" s="363"/>
      <c r="B1465" s="126"/>
      <c r="C1465" s="104"/>
      <c r="D1465" s="104"/>
      <c r="E1465" s="104"/>
      <c r="F1465" s="104"/>
      <c r="G1465" s="104"/>
      <c r="H1465" s="104"/>
      <c r="I1465" s="104"/>
      <c r="J1465" s="104"/>
      <c r="K1465" s="104"/>
      <c r="L1465" s="104"/>
      <c r="M1465" s="104"/>
      <c r="N1465" s="104"/>
      <c r="O1465" s="104"/>
      <c r="P1465" s="104"/>
      <c r="Q1465" s="341"/>
      <c r="R1465" s="33"/>
      <c r="S1465" s="33"/>
      <c r="T1465" s="33"/>
      <c r="U1465" s="33"/>
      <c r="V1465" s="33"/>
      <c r="W1465" s="33"/>
      <c r="X1465" s="33"/>
      <c r="Y1465" s="33"/>
    </row>
    <row r="1466" spans="1:25" ht="12.75" hidden="1" customHeight="1">
      <c r="A1466" s="363"/>
      <c r="B1466" s="126"/>
      <c r="C1466" s="104"/>
      <c r="D1466" s="104"/>
      <c r="E1466" s="104"/>
      <c r="F1466" s="104"/>
      <c r="G1466" s="104"/>
      <c r="H1466" s="104"/>
      <c r="I1466" s="104"/>
      <c r="J1466" s="104"/>
      <c r="K1466" s="104"/>
      <c r="L1466" s="104"/>
      <c r="M1466" s="104"/>
      <c r="N1466" s="104"/>
      <c r="O1466" s="104"/>
      <c r="P1466" s="104"/>
      <c r="Q1466" s="341"/>
      <c r="R1466" s="33"/>
      <c r="S1466" s="33"/>
      <c r="T1466" s="33"/>
      <c r="U1466" s="33"/>
      <c r="V1466" s="33"/>
      <c r="W1466" s="33"/>
      <c r="X1466" s="33"/>
      <c r="Y1466" s="33"/>
    </row>
    <row r="1467" spans="1:25" ht="12.75" hidden="1" customHeight="1">
      <c r="A1467" s="363"/>
      <c r="B1467" s="126"/>
      <c r="C1467" s="104"/>
      <c r="D1467" s="104"/>
      <c r="E1467" s="104"/>
      <c r="F1467" s="104"/>
      <c r="G1467" s="104"/>
      <c r="H1467" s="104"/>
      <c r="I1467" s="104"/>
      <c r="J1467" s="104"/>
      <c r="K1467" s="104"/>
      <c r="L1467" s="104"/>
      <c r="M1467" s="104"/>
      <c r="N1467" s="104"/>
      <c r="O1467" s="104"/>
      <c r="P1467" s="104"/>
      <c r="Q1467" s="341"/>
      <c r="R1467" s="33"/>
      <c r="S1467" s="33"/>
      <c r="T1467" s="33"/>
      <c r="U1467" s="33"/>
      <c r="V1467" s="33"/>
      <c r="W1467" s="33"/>
      <c r="X1467" s="33"/>
      <c r="Y1467" s="33"/>
    </row>
    <row r="1468" spans="1:25" ht="12.75" hidden="1" customHeight="1">
      <c r="A1468" s="363"/>
      <c r="B1468" s="126"/>
      <c r="C1468" s="104"/>
      <c r="D1468" s="104"/>
      <c r="E1468" s="104"/>
      <c r="F1468" s="104"/>
      <c r="G1468" s="104"/>
      <c r="H1468" s="104"/>
      <c r="I1468" s="104"/>
      <c r="J1468" s="104"/>
      <c r="K1468" s="104"/>
      <c r="L1468" s="104"/>
      <c r="M1468" s="104"/>
      <c r="N1468" s="104"/>
      <c r="O1468" s="104"/>
      <c r="P1468" s="104"/>
      <c r="Q1468" s="341"/>
      <c r="R1468" s="33"/>
      <c r="S1468" s="33"/>
      <c r="T1468" s="33"/>
      <c r="U1468" s="33"/>
      <c r="V1468" s="33"/>
      <c r="W1468" s="33"/>
      <c r="X1468" s="33"/>
      <c r="Y1468" s="33"/>
    </row>
    <row r="1469" spans="1:25" ht="12.75" hidden="1" customHeight="1">
      <c r="A1469" s="363"/>
      <c r="B1469" s="126"/>
      <c r="C1469" s="104"/>
      <c r="D1469" s="104"/>
      <c r="E1469" s="104"/>
      <c r="F1469" s="104"/>
      <c r="G1469" s="104"/>
      <c r="H1469" s="104"/>
      <c r="I1469" s="104"/>
      <c r="J1469" s="104"/>
      <c r="K1469" s="104"/>
      <c r="L1469" s="104"/>
      <c r="M1469" s="104"/>
      <c r="N1469" s="104"/>
      <c r="O1469" s="104"/>
      <c r="P1469" s="104"/>
      <c r="Q1469" s="341"/>
      <c r="R1469" s="33"/>
      <c r="S1469" s="33"/>
      <c r="T1469" s="33"/>
      <c r="U1469" s="33"/>
      <c r="V1469" s="33"/>
      <c r="W1469" s="33"/>
      <c r="X1469" s="33"/>
      <c r="Y1469" s="33"/>
    </row>
    <row r="1470" spans="1:25" ht="12.75" hidden="1" customHeight="1">
      <c r="A1470" s="363"/>
      <c r="B1470" s="126"/>
      <c r="C1470" s="104"/>
      <c r="D1470" s="104"/>
      <c r="E1470" s="104"/>
      <c r="F1470" s="104"/>
      <c r="G1470" s="104"/>
      <c r="H1470" s="104"/>
      <c r="I1470" s="104"/>
      <c r="J1470" s="104"/>
      <c r="K1470" s="104"/>
      <c r="L1470" s="104"/>
      <c r="M1470" s="104"/>
      <c r="N1470" s="104"/>
      <c r="O1470" s="104"/>
      <c r="P1470" s="104"/>
      <c r="Q1470" s="341"/>
      <c r="R1470" s="33"/>
      <c r="S1470" s="33"/>
      <c r="T1470" s="33"/>
      <c r="U1470" s="33"/>
      <c r="V1470" s="33"/>
      <c r="W1470" s="33"/>
      <c r="X1470" s="33"/>
      <c r="Y1470" s="33"/>
    </row>
    <row r="1471" spans="1:25" ht="12.75" hidden="1" customHeight="1">
      <c r="A1471" s="363"/>
      <c r="B1471" s="126"/>
      <c r="C1471" s="104"/>
      <c r="D1471" s="104"/>
      <c r="E1471" s="104"/>
      <c r="F1471" s="104"/>
      <c r="G1471" s="104"/>
      <c r="H1471" s="104"/>
      <c r="I1471" s="104"/>
      <c r="J1471" s="104"/>
      <c r="K1471" s="104"/>
      <c r="L1471" s="104"/>
      <c r="M1471" s="104"/>
      <c r="N1471" s="104"/>
      <c r="O1471" s="104"/>
      <c r="P1471" s="104"/>
      <c r="Q1471" s="341"/>
      <c r="R1471" s="33"/>
      <c r="S1471" s="33"/>
      <c r="T1471" s="33"/>
      <c r="U1471" s="33"/>
      <c r="V1471" s="33"/>
      <c r="W1471" s="33"/>
      <c r="X1471" s="33"/>
      <c r="Y1471" s="33"/>
    </row>
    <row r="1472" spans="1:25" ht="12.75" hidden="1" customHeight="1">
      <c r="A1472" s="363"/>
      <c r="B1472" s="126"/>
      <c r="C1472" s="104"/>
      <c r="D1472" s="104"/>
      <c r="E1472" s="104"/>
      <c r="F1472" s="104"/>
      <c r="G1472" s="104"/>
      <c r="H1472" s="104"/>
      <c r="I1472" s="104"/>
      <c r="J1472" s="104"/>
      <c r="K1472" s="104"/>
      <c r="L1472" s="104"/>
      <c r="M1472" s="104"/>
      <c r="N1472" s="104"/>
      <c r="O1472" s="104"/>
      <c r="P1472" s="104"/>
      <c r="Q1472" s="341"/>
      <c r="R1472" s="33"/>
      <c r="S1472" s="33"/>
      <c r="T1472" s="33"/>
      <c r="U1472" s="33"/>
      <c r="V1472" s="33"/>
      <c r="W1472" s="33"/>
      <c r="X1472" s="33"/>
      <c r="Y1472" s="33"/>
    </row>
    <row r="1473" spans="1:25" ht="12.75" hidden="1" customHeight="1">
      <c r="A1473" s="363"/>
      <c r="B1473" s="126"/>
      <c r="C1473" s="104"/>
      <c r="D1473" s="104"/>
      <c r="E1473" s="104"/>
      <c r="F1473" s="104"/>
      <c r="G1473" s="104"/>
      <c r="H1473" s="104"/>
      <c r="I1473" s="104"/>
      <c r="J1473" s="104"/>
      <c r="K1473" s="104"/>
      <c r="L1473" s="104"/>
      <c r="M1473" s="104"/>
      <c r="N1473" s="104"/>
      <c r="O1473" s="104"/>
      <c r="P1473" s="104"/>
      <c r="Q1473" s="341"/>
      <c r="R1473" s="33"/>
      <c r="S1473" s="33"/>
      <c r="T1473" s="33"/>
      <c r="U1473" s="33"/>
      <c r="V1473" s="33"/>
      <c r="W1473" s="33"/>
      <c r="X1473" s="33"/>
      <c r="Y1473" s="33"/>
    </row>
    <row r="1474" spans="1:25" ht="12.75" hidden="1" customHeight="1">
      <c r="A1474" s="363"/>
      <c r="B1474" s="126"/>
      <c r="C1474" s="104"/>
      <c r="D1474" s="104"/>
      <c r="E1474" s="104"/>
      <c r="F1474" s="104"/>
      <c r="G1474" s="104"/>
      <c r="H1474" s="104"/>
      <c r="I1474" s="104"/>
      <c r="J1474" s="104"/>
      <c r="K1474" s="104"/>
      <c r="L1474" s="104"/>
      <c r="M1474" s="104"/>
      <c r="N1474" s="104"/>
      <c r="O1474" s="104"/>
      <c r="P1474" s="104"/>
      <c r="Q1474" s="341"/>
      <c r="R1474" s="33"/>
      <c r="S1474" s="33"/>
      <c r="T1474" s="33"/>
      <c r="U1474" s="33"/>
      <c r="V1474" s="33"/>
      <c r="W1474" s="33"/>
      <c r="X1474" s="33"/>
      <c r="Y1474" s="33"/>
    </row>
    <row r="1475" spans="1:25" ht="12.75" hidden="1" customHeight="1">
      <c r="A1475" s="363"/>
      <c r="B1475" s="126"/>
      <c r="C1475" s="104"/>
      <c r="D1475" s="104"/>
      <c r="E1475" s="104"/>
      <c r="F1475" s="104"/>
      <c r="G1475" s="104"/>
      <c r="H1475" s="104"/>
      <c r="I1475" s="104"/>
      <c r="J1475" s="104"/>
      <c r="K1475" s="104"/>
      <c r="L1475" s="104"/>
      <c r="M1475" s="104"/>
      <c r="N1475" s="104"/>
      <c r="O1475" s="104"/>
      <c r="P1475" s="104"/>
      <c r="Q1475" s="341"/>
      <c r="R1475" s="33"/>
      <c r="S1475" s="33"/>
      <c r="T1475" s="33"/>
      <c r="U1475" s="33"/>
      <c r="V1475" s="33"/>
      <c r="W1475" s="33"/>
      <c r="X1475" s="33"/>
      <c r="Y1475" s="33"/>
    </row>
    <row r="1476" spans="1:25" ht="12.75" hidden="1" customHeight="1">
      <c r="A1476" s="363"/>
      <c r="B1476" s="126"/>
      <c r="C1476" s="104"/>
      <c r="D1476" s="104"/>
      <c r="E1476" s="104"/>
      <c r="F1476" s="104"/>
      <c r="G1476" s="104"/>
      <c r="H1476" s="104"/>
      <c r="I1476" s="104"/>
      <c r="J1476" s="104"/>
      <c r="K1476" s="104"/>
      <c r="L1476" s="104"/>
      <c r="M1476" s="104"/>
      <c r="N1476" s="104"/>
      <c r="O1476" s="104"/>
      <c r="P1476" s="104"/>
      <c r="Q1476" s="341"/>
      <c r="R1476" s="33"/>
      <c r="S1476" s="33"/>
      <c r="T1476" s="33"/>
      <c r="U1476" s="33"/>
      <c r="V1476" s="33"/>
      <c r="W1476" s="33"/>
      <c r="X1476" s="33"/>
      <c r="Y1476" s="33"/>
    </row>
    <row r="1477" spans="1:25" ht="12.75" hidden="1" customHeight="1">
      <c r="A1477" s="363"/>
      <c r="B1477" s="126"/>
      <c r="C1477" s="104"/>
      <c r="D1477" s="104"/>
      <c r="E1477" s="104"/>
      <c r="F1477" s="104"/>
      <c r="G1477" s="104"/>
      <c r="H1477" s="104"/>
      <c r="I1477" s="104"/>
      <c r="J1477" s="104"/>
      <c r="K1477" s="104"/>
      <c r="L1477" s="104"/>
      <c r="M1477" s="104"/>
      <c r="N1477" s="104"/>
      <c r="O1477" s="104"/>
      <c r="P1477" s="104"/>
      <c r="Q1477" s="341"/>
      <c r="R1477" s="33"/>
      <c r="S1477" s="33"/>
      <c r="T1477" s="33"/>
      <c r="U1477" s="33"/>
      <c r="V1477" s="33"/>
      <c r="W1477" s="33"/>
      <c r="X1477" s="33"/>
      <c r="Y1477" s="33"/>
    </row>
    <row r="1478" spans="1:25" ht="12.75" hidden="1" customHeight="1">
      <c r="A1478" s="363"/>
      <c r="B1478" s="126"/>
      <c r="C1478" s="104"/>
      <c r="D1478" s="104"/>
      <c r="E1478" s="104"/>
      <c r="F1478" s="104"/>
      <c r="G1478" s="104"/>
      <c r="H1478" s="104"/>
      <c r="I1478" s="104"/>
      <c r="J1478" s="104"/>
      <c r="K1478" s="104"/>
      <c r="L1478" s="104"/>
      <c r="M1478" s="104"/>
      <c r="N1478" s="104"/>
      <c r="O1478" s="104"/>
      <c r="P1478" s="104"/>
      <c r="Q1478" s="341"/>
      <c r="R1478" s="33"/>
      <c r="S1478" s="33"/>
      <c r="T1478" s="33"/>
      <c r="U1478" s="33"/>
      <c r="V1478" s="33"/>
      <c r="W1478" s="33"/>
      <c r="X1478" s="33"/>
      <c r="Y1478" s="33"/>
    </row>
    <row r="1479" spans="1:25" ht="12.75" hidden="1" customHeight="1">
      <c r="A1479" s="363"/>
      <c r="B1479" s="126"/>
      <c r="C1479" s="104"/>
      <c r="D1479" s="104"/>
      <c r="E1479" s="104"/>
      <c r="F1479" s="104"/>
      <c r="G1479" s="104"/>
      <c r="H1479" s="104"/>
      <c r="I1479" s="104"/>
      <c r="J1479" s="104"/>
      <c r="K1479" s="104"/>
      <c r="L1479" s="104"/>
      <c r="M1479" s="104"/>
      <c r="N1479" s="104"/>
      <c r="O1479" s="104"/>
      <c r="P1479" s="104"/>
      <c r="Q1479" s="341"/>
      <c r="R1479" s="33"/>
      <c r="S1479" s="33"/>
      <c r="T1479" s="33"/>
      <c r="U1479" s="33"/>
      <c r="V1479" s="33"/>
      <c r="W1479" s="33"/>
      <c r="X1479" s="33"/>
      <c r="Y1479" s="33"/>
    </row>
    <row r="1480" spans="1:25" ht="12.75" hidden="1" customHeight="1">
      <c r="A1480" s="363"/>
      <c r="B1480" s="126"/>
      <c r="C1480" s="104"/>
      <c r="D1480" s="104"/>
      <c r="E1480" s="104"/>
      <c r="F1480" s="104"/>
      <c r="G1480" s="104"/>
      <c r="H1480" s="104"/>
      <c r="I1480" s="104"/>
      <c r="J1480" s="104"/>
      <c r="K1480" s="104"/>
      <c r="L1480" s="104"/>
      <c r="M1480" s="104"/>
      <c r="N1480" s="104"/>
      <c r="O1480" s="104"/>
      <c r="P1480" s="104"/>
      <c r="Q1480" s="341"/>
      <c r="R1480" s="33"/>
      <c r="S1480" s="33"/>
      <c r="T1480" s="33"/>
      <c r="U1480" s="33"/>
      <c r="V1480" s="33"/>
      <c r="W1480" s="33"/>
      <c r="X1480" s="33"/>
      <c r="Y1480" s="33"/>
    </row>
    <row r="1481" spans="1:25" ht="12.75" hidden="1" customHeight="1">
      <c r="A1481" s="363"/>
      <c r="B1481" s="126"/>
      <c r="C1481" s="104"/>
      <c r="D1481" s="104"/>
      <c r="E1481" s="104"/>
      <c r="F1481" s="104"/>
      <c r="G1481" s="104"/>
      <c r="H1481" s="104"/>
      <c r="I1481" s="104"/>
      <c r="J1481" s="104"/>
      <c r="K1481" s="104"/>
      <c r="L1481" s="104"/>
      <c r="M1481" s="104"/>
      <c r="N1481" s="104"/>
      <c r="O1481" s="104"/>
      <c r="P1481" s="104"/>
      <c r="Q1481" s="341"/>
      <c r="R1481" s="33"/>
      <c r="S1481" s="33"/>
      <c r="T1481" s="33"/>
      <c r="U1481" s="33"/>
      <c r="V1481" s="33"/>
      <c r="W1481" s="33"/>
      <c r="X1481" s="33"/>
      <c r="Y1481" s="33"/>
    </row>
    <row r="1482" spans="1:25" ht="12.75" hidden="1" customHeight="1">
      <c r="A1482" s="363"/>
      <c r="B1482" s="126"/>
      <c r="C1482" s="104"/>
      <c r="D1482" s="104"/>
      <c r="E1482" s="104"/>
      <c r="F1482" s="104"/>
      <c r="G1482" s="104"/>
      <c r="H1482" s="104"/>
      <c r="I1482" s="104"/>
      <c r="J1482" s="104"/>
      <c r="K1482" s="104"/>
      <c r="L1482" s="104"/>
      <c r="M1482" s="104"/>
      <c r="N1482" s="104"/>
      <c r="O1482" s="104"/>
      <c r="P1482" s="104"/>
      <c r="Q1482" s="341"/>
      <c r="R1482" s="33"/>
      <c r="S1482" s="33"/>
      <c r="T1482" s="33"/>
      <c r="U1482" s="33"/>
      <c r="V1482" s="33"/>
      <c r="W1482" s="33"/>
      <c r="X1482" s="33"/>
      <c r="Y1482" s="33"/>
    </row>
    <row r="1483" spans="1:25" ht="12.75" hidden="1" customHeight="1">
      <c r="A1483" s="363"/>
      <c r="B1483" s="126"/>
      <c r="C1483" s="104"/>
      <c r="D1483" s="104"/>
      <c r="E1483" s="104"/>
      <c r="F1483" s="104"/>
      <c r="G1483" s="104"/>
      <c r="H1483" s="104"/>
      <c r="I1483" s="104"/>
      <c r="J1483" s="104"/>
      <c r="K1483" s="104"/>
      <c r="L1483" s="104"/>
      <c r="M1483" s="104"/>
      <c r="N1483" s="104"/>
      <c r="O1483" s="104"/>
      <c r="P1483" s="104"/>
      <c r="Q1483" s="341"/>
      <c r="R1483" s="33"/>
      <c r="S1483" s="33"/>
      <c r="T1483" s="33"/>
      <c r="U1483" s="33"/>
      <c r="V1483" s="33"/>
      <c r="W1483" s="33"/>
      <c r="X1483" s="33"/>
      <c r="Y1483" s="33"/>
    </row>
    <row r="1484" spans="1:25" ht="12.75" hidden="1" customHeight="1">
      <c r="A1484" s="363"/>
      <c r="B1484" s="126"/>
      <c r="C1484" s="104"/>
      <c r="D1484" s="104"/>
      <c r="E1484" s="104"/>
      <c r="F1484" s="104"/>
      <c r="G1484" s="104"/>
      <c r="H1484" s="104"/>
      <c r="I1484" s="104"/>
      <c r="J1484" s="104"/>
      <c r="K1484" s="104"/>
      <c r="L1484" s="104"/>
      <c r="M1484" s="104"/>
      <c r="N1484" s="104"/>
      <c r="O1484" s="104"/>
      <c r="P1484" s="104"/>
      <c r="Q1484" s="341"/>
      <c r="R1484" s="33"/>
      <c r="S1484" s="33"/>
      <c r="T1484" s="33"/>
      <c r="U1484" s="33"/>
      <c r="V1484" s="33"/>
      <c r="W1484" s="33"/>
      <c r="X1484" s="33"/>
      <c r="Y1484" s="33"/>
    </row>
    <row r="1485" spans="1:25" ht="12.75" hidden="1" customHeight="1">
      <c r="A1485" s="363"/>
      <c r="B1485" s="126"/>
      <c r="C1485" s="104"/>
      <c r="D1485" s="104"/>
      <c r="E1485" s="104"/>
      <c r="F1485" s="104"/>
      <c r="G1485" s="104"/>
      <c r="H1485" s="104"/>
      <c r="I1485" s="104"/>
      <c r="J1485" s="104"/>
      <c r="K1485" s="104"/>
      <c r="L1485" s="104"/>
      <c r="M1485" s="104"/>
      <c r="N1485" s="104"/>
      <c r="O1485" s="104"/>
      <c r="P1485" s="104"/>
      <c r="Q1485" s="341"/>
      <c r="R1485" s="33"/>
      <c r="S1485" s="33"/>
      <c r="T1485" s="33"/>
      <c r="U1485" s="33"/>
      <c r="V1485" s="33"/>
      <c r="W1485" s="33"/>
      <c r="X1485" s="33"/>
      <c r="Y1485" s="33"/>
    </row>
    <row r="1486" spans="1:25" ht="12.75" hidden="1" customHeight="1">
      <c r="A1486" s="363"/>
      <c r="B1486" s="126"/>
      <c r="C1486" s="104"/>
      <c r="D1486" s="104"/>
      <c r="E1486" s="104"/>
      <c r="F1486" s="104"/>
      <c r="G1486" s="104"/>
      <c r="H1486" s="104"/>
      <c r="I1486" s="104"/>
      <c r="J1486" s="104"/>
      <c r="K1486" s="104"/>
      <c r="L1486" s="104"/>
      <c r="M1486" s="104"/>
      <c r="N1486" s="104"/>
      <c r="O1486" s="104"/>
      <c r="P1486" s="104"/>
      <c r="Q1486" s="341"/>
      <c r="R1486" s="33"/>
      <c r="S1486" s="33"/>
      <c r="T1486" s="33"/>
      <c r="U1486" s="33"/>
      <c r="V1486" s="33"/>
      <c r="W1486" s="33"/>
      <c r="X1486" s="33"/>
      <c r="Y1486" s="33"/>
    </row>
    <row r="1487" spans="1:25" ht="12.75" hidden="1" customHeight="1">
      <c r="A1487" s="363"/>
      <c r="B1487" s="126"/>
      <c r="C1487" s="104"/>
      <c r="D1487" s="104"/>
      <c r="E1487" s="104"/>
      <c r="F1487" s="104"/>
      <c r="G1487" s="104"/>
      <c r="H1487" s="104"/>
      <c r="I1487" s="104"/>
      <c r="J1487" s="104"/>
      <c r="K1487" s="104"/>
      <c r="L1487" s="104"/>
      <c r="M1487" s="104"/>
      <c r="N1487" s="104"/>
      <c r="O1487" s="104"/>
      <c r="P1487" s="104"/>
      <c r="Q1487" s="341"/>
      <c r="R1487" s="33"/>
      <c r="S1487" s="33"/>
      <c r="T1487" s="33"/>
      <c r="U1487" s="33"/>
      <c r="V1487" s="33"/>
      <c r="W1487" s="33"/>
      <c r="X1487" s="33"/>
      <c r="Y1487" s="33"/>
    </row>
    <row r="1488" spans="1:25" ht="12.75" hidden="1" customHeight="1">
      <c r="A1488" s="363"/>
      <c r="B1488" s="126"/>
      <c r="C1488" s="104"/>
      <c r="D1488" s="104"/>
      <c r="E1488" s="104"/>
      <c r="F1488" s="104"/>
      <c r="G1488" s="104"/>
      <c r="H1488" s="104"/>
      <c r="I1488" s="104"/>
      <c r="J1488" s="104"/>
      <c r="K1488" s="104"/>
      <c r="L1488" s="104"/>
      <c r="M1488" s="104"/>
      <c r="N1488" s="104"/>
      <c r="O1488" s="104"/>
      <c r="P1488" s="104"/>
      <c r="Q1488" s="341"/>
      <c r="R1488" s="33"/>
      <c r="S1488" s="33"/>
      <c r="T1488" s="33"/>
      <c r="U1488" s="33"/>
      <c r="V1488" s="33"/>
      <c r="W1488" s="33"/>
      <c r="X1488" s="33"/>
      <c r="Y1488" s="33"/>
    </row>
    <row r="1489" spans="1:25" ht="12.75" hidden="1" customHeight="1">
      <c r="A1489" s="363"/>
      <c r="B1489" s="126"/>
      <c r="C1489" s="104"/>
      <c r="D1489" s="104"/>
      <c r="E1489" s="104"/>
      <c r="F1489" s="104"/>
      <c r="G1489" s="104"/>
      <c r="H1489" s="104"/>
      <c r="I1489" s="104"/>
      <c r="J1489" s="104"/>
      <c r="K1489" s="104"/>
      <c r="L1489" s="104"/>
      <c r="M1489" s="104"/>
      <c r="N1489" s="104"/>
      <c r="O1489" s="104"/>
      <c r="P1489" s="104"/>
      <c r="Q1489" s="341"/>
      <c r="R1489" s="33"/>
      <c r="S1489" s="33"/>
      <c r="T1489" s="33"/>
      <c r="U1489" s="33"/>
      <c r="V1489" s="33"/>
      <c r="W1489" s="33"/>
      <c r="X1489" s="33"/>
      <c r="Y1489" s="33"/>
    </row>
    <row r="1490" spans="1:25" ht="12.75" hidden="1" customHeight="1">
      <c r="A1490" s="363"/>
      <c r="B1490" s="126"/>
      <c r="C1490" s="104"/>
      <c r="D1490" s="104"/>
      <c r="E1490" s="104"/>
      <c r="F1490" s="104"/>
      <c r="G1490" s="104"/>
      <c r="H1490" s="104"/>
      <c r="I1490" s="104"/>
      <c r="J1490" s="104"/>
      <c r="K1490" s="104"/>
      <c r="L1490" s="104"/>
      <c r="M1490" s="104"/>
      <c r="N1490" s="104"/>
      <c r="O1490" s="104"/>
      <c r="P1490" s="104"/>
      <c r="Q1490" s="341"/>
      <c r="R1490" s="33"/>
      <c r="S1490" s="33"/>
      <c r="T1490" s="33"/>
      <c r="U1490" s="33"/>
      <c r="V1490" s="33"/>
      <c r="W1490" s="33"/>
      <c r="X1490" s="33"/>
      <c r="Y1490" s="33"/>
    </row>
    <row r="1491" spans="1:25" ht="12.75" hidden="1" customHeight="1">
      <c r="A1491" s="363"/>
      <c r="B1491" s="126"/>
      <c r="C1491" s="104"/>
      <c r="D1491" s="104"/>
      <c r="E1491" s="104"/>
      <c r="F1491" s="104"/>
      <c r="G1491" s="104"/>
      <c r="H1491" s="104"/>
      <c r="I1491" s="104"/>
      <c r="J1491" s="104"/>
      <c r="K1491" s="104"/>
      <c r="L1491" s="104"/>
      <c r="M1491" s="104"/>
      <c r="N1491" s="104"/>
      <c r="O1491" s="104"/>
      <c r="P1491" s="104"/>
      <c r="Q1491" s="341"/>
      <c r="R1491" s="33"/>
      <c r="S1491" s="33"/>
      <c r="T1491" s="33"/>
      <c r="U1491" s="33"/>
      <c r="V1491" s="33"/>
      <c r="W1491" s="33"/>
      <c r="X1491" s="33"/>
      <c r="Y1491" s="33"/>
    </row>
    <row r="1492" spans="1:25" ht="12.75" hidden="1" customHeight="1">
      <c r="A1492" s="363"/>
      <c r="B1492" s="126"/>
      <c r="C1492" s="104"/>
      <c r="D1492" s="104"/>
      <c r="E1492" s="104"/>
      <c r="F1492" s="104"/>
      <c r="G1492" s="104"/>
      <c r="H1492" s="104"/>
      <c r="I1492" s="104"/>
      <c r="J1492" s="104"/>
      <c r="K1492" s="104"/>
      <c r="L1492" s="104"/>
      <c r="M1492" s="104"/>
      <c r="N1492" s="104"/>
      <c r="O1492" s="104"/>
      <c r="P1492" s="104"/>
      <c r="Q1492" s="341"/>
      <c r="R1492" s="33"/>
      <c r="S1492" s="33"/>
      <c r="T1492" s="33"/>
      <c r="U1492" s="33"/>
      <c r="V1492" s="33"/>
      <c r="W1492" s="33"/>
      <c r="X1492" s="33"/>
      <c r="Y1492" s="33"/>
    </row>
    <row r="1493" spans="1:25" ht="12.75" hidden="1" customHeight="1">
      <c r="A1493" s="363"/>
      <c r="B1493" s="126"/>
      <c r="C1493" s="104"/>
      <c r="D1493" s="104"/>
      <c r="E1493" s="104"/>
      <c r="F1493" s="104"/>
      <c r="G1493" s="104"/>
      <c r="H1493" s="104"/>
      <c r="I1493" s="104"/>
      <c r="J1493" s="104"/>
      <c r="K1493" s="104"/>
      <c r="L1493" s="104"/>
      <c r="M1493" s="104"/>
      <c r="N1493" s="104"/>
      <c r="O1493" s="104"/>
      <c r="P1493" s="104"/>
      <c r="Q1493" s="341"/>
      <c r="R1493" s="33"/>
      <c r="S1493" s="33"/>
      <c r="T1493" s="33"/>
      <c r="U1493" s="33"/>
      <c r="V1493" s="33"/>
      <c r="W1493" s="33"/>
      <c r="X1493" s="33"/>
      <c r="Y1493" s="33"/>
    </row>
    <row r="1494" spans="1:25" ht="12.75" hidden="1" customHeight="1">
      <c r="A1494" s="363"/>
      <c r="B1494" s="126"/>
      <c r="C1494" s="104"/>
      <c r="D1494" s="104"/>
      <c r="E1494" s="104"/>
      <c r="F1494" s="104"/>
      <c r="G1494" s="104"/>
      <c r="H1494" s="104"/>
      <c r="I1494" s="104"/>
      <c r="J1494" s="104"/>
      <c r="K1494" s="104"/>
      <c r="L1494" s="104"/>
      <c r="M1494" s="104"/>
      <c r="N1494" s="104"/>
      <c r="O1494" s="104"/>
      <c r="P1494" s="104"/>
      <c r="Q1494" s="341"/>
      <c r="R1494" s="33"/>
      <c r="S1494" s="33"/>
      <c r="T1494" s="33"/>
      <c r="U1494" s="33"/>
      <c r="V1494" s="33"/>
      <c r="W1494" s="33"/>
      <c r="X1494" s="33"/>
      <c r="Y1494" s="33"/>
    </row>
    <row r="1495" spans="1:25" ht="12.75" hidden="1" customHeight="1">
      <c r="A1495" s="363"/>
      <c r="B1495" s="126"/>
      <c r="C1495" s="104"/>
      <c r="D1495" s="104"/>
      <c r="E1495" s="104"/>
      <c r="F1495" s="104"/>
      <c r="G1495" s="104"/>
      <c r="H1495" s="104"/>
      <c r="I1495" s="104"/>
      <c r="J1495" s="104"/>
      <c r="K1495" s="104"/>
      <c r="L1495" s="104"/>
      <c r="M1495" s="104"/>
      <c r="N1495" s="104"/>
      <c r="O1495" s="104"/>
      <c r="P1495" s="104"/>
      <c r="Q1495" s="341"/>
      <c r="R1495" s="33"/>
      <c r="S1495" s="33"/>
      <c r="T1495" s="33"/>
      <c r="U1495" s="33"/>
      <c r="V1495" s="33"/>
      <c r="W1495" s="33"/>
      <c r="X1495" s="33"/>
      <c r="Y1495" s="33"/>
    </row>
    <row r="1496" spans="1:25" ht="12.75" hidden="1" customHeight="1">
      <c r="A1496" s="363"/>
      <c r="B1496" s="126"/>
      <c r="C1496" s="104"/>
      <c r="D1496" s="104"/>
      <c r="E1496" s="104"/>
      <c r="F1496" s="104"/>
      <c r="G1496" s="104"/>
      <c r="H1496" s="104"/>
      <c r="I1496" s="104"/>
      <c r="J1496" s="104"/>
      <c r="K1496" s="104"/>
      <c r="L1496" s="104"/>
      <c r="M1496" s="104"/>
      <c r="N1496" s="104"/>
      <c r="O1496" s="104"/>
      <c r="P1496" s="104"/>
      <c r="Q1496" s="341"/>
      <c r="R1496" s="33"/>
      <c r="S1496" s="33"/>
      <c r="T1496" s="33"/>
      <c r="U1496" s="33"/>
      <c r="V1496" s="33"/>
      <c r="W1496" s="33"/>
      <c r="X1496" s="33"/>
      <c r="Y1496" s="33"/>
    </row>
    <row r="1497" spans="1:25" ht="12.75" hidden="1" customHeight="1">
      <c r="A1497" s="363"/>
      <c r="B1497" s="126"/>
      <c r="C1497" s="104"/>
      <c r="D1497" s="104"/>
      <c r="E1497" s="104"/>
      <c r="F1497" s="104"/>
      <c r="G1497" s="104"/>
      <c r="H1497" s="104"/>
      <c r="I1497" s="104"/>
      <c r="J1497" s="104"/>
      <c r="K1497" s="104"/>
      <c r="L1497" s="104"/>
      <c r="M1497" s="104"/>
      <c r="N1497" s="104"/>
      <c r="O1497" s="104"/>
      <c r="P1497" s="104"/>
      <c r="Q1497" s="341"/>
      <c r="R1497" s="33"/>
      <c r="S1497" s="33"/>
      <c r="T1497" s="33"/>
      <c r="U1497" s="33"/>
      <c r="V1497" s="33"/>
      <c r="W1497" s="33"/>
      <c r="X1497" s="33"/>
      <c r="Y1497" s="33"/>
    </row>
    <row r="1498" spans="1:25" ht="12.75" hidden="1" customHeight="1">
      <c r="A1498" s="363"/>
      <c r="B1498" s="126"/>
      <c r="C1498" s="104"/>
      <c r="D1498" s="104"/>
      <c r="E1498" s="104"/>
      <c r="F1498" s="104"/>
      <c r="G1498" s="104"/>
      <c r="H1498" s="104"/>
      <c r="I1498" s="104"/>
      <c r="J1498" s="104"/>
      <c r="K1498" s="104"/>
      <c r="L1498" s="104"/>
      <c r="M1498" s="104"/>
      <c r="N1498" s="104"/>
      <c r="O1498" s="104"/>
      <c r="P1498" s="104"/>
      <c r="Q1498" s="341"/>
      <c r="R1498" s="33"/>
      <c r="S1498" s="33"/>
      <c r="T1498" s="33"/>
      <c r="U1498" s="33"/>
      <c r="V1498" s="33"/>
      <c r="W1498" s="33"/>
      <c r="X1498" s="33"/>
      <c r="Y1498" s="33"/>
    </row>
    <row r="1499" spans="1:25" ht="12.75" hidden="1" customHeight="1">
      <c r="A1499" s="363"/>
      <c r="B1499" s="126"/>
      <c r="C1499" s="104"/>
      <c r="D1499" s="104"/>
      <c r="E1499" s="104"/>
      <c r="F1499" s="104"/>
      <c r="G1499" s="104"/>
      <c r="H1499" s="104"/>
      <c r="I1499" s="104"/>
      <c r="J1499" s="104"/>
      <c r="K1499" s="104"/>
      <c r="L1499" s="104"/>
      <c r="M1499" s="104"/>
      <c r="N1499" s="104"/>
      <c r="O1499" s="104"/>
      <c r="P1499" s="104"/>
      <c r="Q1499" s="341"/>
      <c r="R1499" s="33"/>
      <c r="S1499" s="33"/>
      <c r="T1499" s="33"/>
      <c r="U1499" s="33"/>
      <c r="V1499" s="33"/>
      <c r="W1499" s="33"/>
      <c r="X1499" s="33"/>
      <c r="Y1499" s="33"/>
    </row>
    <row r="1500" spans="1:25" ht="12.75" hidden="1" customHeight="1">
      <c r="A1500" s="363"/>
      <c r="B1500" s="126"/>
      <c r="C1500" s="104"/>
      <c r="D1500" s="104"/>
      <c r="E1500" s="104"/>
      <c r="F1500" s="104"/>
      <c r="G1500" s="104"/>
      <c r="H1500" s="104"/>
      <c r="I1500" s="104"/>
      <c r="J1500" s="104"/>
      <c r="K1500" s="104"/>
      <c r="L1500" s="104"/>
      <c r="M1500" s="104"/>
      <c r="N1500" s="104"/>
      <c r="O1500" s="104"/>
      <c r="P1500" s="104"/>
      <c r="Q1500" s="341"/>
      <c r="R1500" s="33"/>
      <c r="S1500" s="33"/>
      <c r="T1500" s="33"/>
      <c r="U1500" s="33"/>
      <c r="V1500" s="33"/>
      <c r="W1500" s="33"/>
      <c r="X1500" s="33"/>
      <c r="Y1500" s="33"/>
    </row>
    <row r="1501" spans="1:25" ht="12.75" hidden="1" customHeight="1">
      <c r="A1501" s="363"/>
      <c r="B1501" s="126"/>
      <c r="C1501" s="104"/>
      <c r="D1501" s="104"/>
      <c r="E1501" s="104"/>
      <c r="F1501" s="104"/>
      <c r="G1501" s="104"/>
      <c r="H1501" s="104"/>
      <c r="I1501" s="104"/>
      <c r="J1501" s="104"/>
      <c r="K1501" s="104"/>
      <c r="L1501" s="104"/>
      <c r="M1501" s="104"/>
      <c r="N1501" s="104"/>
      <c r="O1501" s="104"/>
      <c r="P1501" s="104"/>
      <c r="Q1501" s="341"/>
      <c r="R1501" s="33"/>
      <c r="S1501" s="33"/>
      <c r="T1501" s="33"/>
      <c r="U1501" s="33"/>
      <c r="V1501" s="33"/>
      <c r="W1501" s="33"/>
      <c r="X1501" s="33"/>
      <c r="Y1501" s="33"/>
    </row>
    <row r="1502" spans="1:25" ht="12.75" hidden="1" customHeight="1">
      <c r="A1502" s="363"/>
      <c r="B1502" s="126"/>
      <c r="C1502" s="104"/>
      <c r="D1502" s="104"/>
      <c r="E1502" s="104"/>
      <c r="F1502" s="104"/>
      <c r="G1502" s="104"/>
      <c r="H1502" s="104"/>
      <c r="I1502" s="104"/>
      <c r="J1502" s="104"/>
      <c r="K1502" s="104"/>
      <c r="L1502" s="104"/>
      <c r="M1502" s="104"/>
      <c r="N1502" s="104"/>
      <c r="O1502" s="104"/>
      <c r="P1502" s="104"/>
      <c r="Q1502" s="341"/>
      <c r="R1502" s="33"/>
      <c r="S1502" s="33"/>
      <c r="T1502" s="33"/>
      <c r="U1502" s="33"/>
      <c r="V1502" s="33"/>
      <c r="W1502" s="33"/>
      <c r="X1502" s="33"/>
      <c r="Y1502" s="33"/>
    </row>
    <row r="1503" spans="1:25" ht="12.75" hidden="1" customHeight="1">
      <c r="A1503" s="363"/>
      <c r="B1503" s="126"/>
      <c r="C1503" s="104"/>
      <c r="D1503" s="104"/>
      <c r="E1503" s="104"/>
      <c r="F1503" s="104"/>
      <c r="G1503" s="104"/>
      <c r="H1503" s="104"/>
      <c r="I1503" s="104"/>
      <c r="J1503" s="104"/>
      <c r="K1503" s="104"/>
      <c r="L1503" s="104"/>
      <c r="M1503" s="104"/>
      <c r="N1503" s="104"/>
      <c r="O1503" s="104"/>
      <c r="P1503" s="104"/>
      <c r="Q1503" s="341"/>
      <c r="R1503" s="33"/>
      <c r="S1503" s="33"/>
      <c r="T1503" s="33"/>
      <c r="U1503" s="33"/>
      <c r="V1503" s="33"/>
      <c r="W1503" s="33"/>
      <c r="X1503" s="33"/>
      <c r="Y1503" s="33"/>
    </row>
    <row r="1504" spans="1:25" ht="12.75" hidden="1" customHeight="1">
      <c r="A1504" s="363"/>
      <c r="B1504" s="126"/>
      <c r="C1504" s="104"/>
      <c r="D1504" s="104"/>
      <c r="E1504" s="104"/>
      <c r="F1504" s="104"/>
      <c r="G1504" s="104"/>
      <c r="H1504" s="104"/>
      <c r="I1504" s="104"/>
      <c r="J1504" s="104"/>
      <c r="K1504" s="104"/>
      <c r="L1504" s="104"/>
      <c r="M1504" s="104"/>
      <c r="N1504" s="104"/>
      <c r="O1504" s="104"/>
      <c r="P1504" s="104"/>
      <c r="Q1504" s="341"/>
      <c r="R1504" s="33"/>
      <c r="S1504" s="33"/>
      <c r="T1504" s="33"/>
      <c r="U1504" s="33"/>
      <c r="V1504" s="33"/>
      <c r="W1504" s="33"/>
      <c r="X1504" s="33"/>
      <c r="Y1504" s="33"/>
    </row>
    <row r="1505" spans="1:25" ht="12.75" hidden="1" customHeight="1">
      <c r="A1505" s="363"/>
      <c r="B1505" s="126"/>
      <c r="C1505" s="104"/>
      <c r="D1505" s="104"/>
      <c r="E1505" s="104"/>
      <c r="F1505" s="104"/>
      <c r="G1505" s="104"/>
      <c r="H1505" s="104"/>
      <c r="I1505" s="104"/>
      <c r="J1505" s="104"/>
      <c r="K1505" s="104"/>
      <c r="L1505" s="104"/>
      <c r="M1505" s="104"/>
      <c r="N1505" s="104"/>
      <c r="O1505" s="104"/>
      <c r="P1505" s="104"/>
      <c r="Q1505" s="341"/>
      <c r="R1505" s="33"/>
      <c r="S1505" s="33"/>
      <c r="T1505" s="33"/>
      <c r="U1505" s="33"/>
      <c r="V1505" s="33"/>
      <c r="W1505" s="33"/>
      <c r="X1505" s="33"/>
      <c r="Y1505" s="33"/>
    </row>
    <row r="1506" spans="1:25" ht="12.75" hidden="1" customHeight="1">
      <c r="A1506" s="363"/>
      <c r="B1506" s="126"/>
      <c r="C1506" s="104"/>
      <c r="D1506" s="104"/>
      <c r="E1506" s="104"/>
      <c r="F1506" s="104"/>
      <c r="G1506" s="104"/>
      <c r="H1506" s="104"/>
      <c r="I1506" s="104"/>
      <c r="J1506" s="104"/>
      <c r="K1506" s="104"/>
      <c r="L1506" s="104"/>
      <c r="M1506" s="104"/>
      <c r="N1506" s="104"/>
      <c r="O1506" s="104"/>
      <c r="P1506" s="104"/>
      <c r="Q1506" s="341"/>
      <c r="R1506" s="33"/>
      <c r="S1506" s="33"/>
      <c r="T1506" s="33"/>
      <c r="U1506" s="33"/>
      <c r="V1506" s="33"/>
      <c r="W1506" s="33"/>
      <c r="X1506" s="33"/>
      <c r="Y1506" s="33"/>
    </row>
    <row r="1507" spans="1:25" ht="12.75" hidden="1" customHeight="1">
      <c r="A1507" s="363"/>
      <c r="B1507" s="126"/>
      <c r="C1507" s="104"/>
      <c r="D1507" s="104"/>
      <c r="E1507" s="104"/>
      <c r="F1507" s="104"/>
      <c r="G1507" s="104"/>
      <c r="H1507" s="104"/>
      <c r="I1507" s="104"/>
      <c r="J1507" s="104"/>
      <c r="K1507" s="104"/>
      <c r="L1507" s="104"/>
      <c r="M1507" s="104"/>
      <c r="N1507" s="104"/>
      <c r="O1507" s="104"/>
      <c r="P1507" s="104"/>
      <c r="Q1507" s="341"/>
      <c r="R1507" s="33"/>
      <c r="S1507" s="33"/>
      <c r="T1507" s="33"/>
      <c r="U1507" s="33"/>
      <c r="V1507" s="33"/>
      <c r="W1507" s="33"/>
      <c r="X1507" s="33"/>
      <c r="Y1507" s="33"/>
    </row>
    <row r="1508" spans="1:25" ht="12.75" hidden="1" customHeight="1">
      <c r="A1508" s="363"/>
      <c r="B1508" s="126"/>
      <c r="C1508" s="104"/>
      <c r="D1508" s="104"/>
      <c r="E1508" s="104"/>
      <c r="F1508" s="104"/>
      <c r="G1508" s="104"/>
      <c r="H1508" s="104"/>
      <c r="I1508" s="104"/>
      <c r="J1508" s="104"/>
      <c r="K1508" s="104"/>
      <c r="L1508" s="104"/>
      <c r="M1508" s="104"/>
      <c r="N1508" s="104"/>
      <c r="O1508" s="104"/>
      <c r="P1508" s="104"/>
      <c r="Q1508" s="341"/>
      <c r="R1508" s="33"/>
      <c r="S1508" s="33"/>
      <c r="T1508" s="33"/>
      <c r="U1508" s="33"/>
      <c r="V1508" s="33"/>
      <c r="W1508" s="33"/>
      <c r="X1508" s="33"/>
      <c r="Y1508" s="33"/>
    </row>
    <row r="1509" spans="1:25" ht="12.75" hidden="1" customHeight="1">
      <c r="A1509" s="363"/>
      <c r="B1509" s="126"/>
      <c r="C1509" s="104"/>
      <c r="D1509" s="104"/>
      <c r="E1509" s="104"/>
      <c r="F1509" s="104"/>
      <c r="G1509" s="104"/>
      <c r="H1509" s="104"/>
      <c r="I1509" s="104"/>
      <c r="J1509" s="104"/>
      <c r="K1509" s="104"/>
      <c r="L1509" s="104"/>
      <c r="M1509" s="104"/>
      <c r="N1509" s="104"/>
      <c r="O1509" s="104"/>
      <c r="P1509" s="104"/>
      <c r="Q1509" s="341"/>
      <c r="R1509" s="33"/>
      <c r="S1509" s="33"/>
      <c r="T1509" s="33"/>
      <c r="U1509" s="33"/>
      <c r="V1509" s="33"/>
      <c r="W1509" s="33"/>
      <c r="X1509" s="33"/>
      <c r="Y1509" s="33"/>
    </row>
    <row r="1510" spans="1:25" ht="12.75" hidden="1" customHeight="1">
      <c r="A1510" s="363"/>
      <c r="B1510" s="126"/>
      <c r="C1510" s="104"/>
      <c r="D1510" s="104"/>
      <c r="E1510" s="104"/>
      <c r="F1510" s="104"/>
      <c r="G1510" s="104"/>
      <c r="H1510" s="104"/>
      <c r="I1510" s="104"/>
      <c r="J1510" s="104"/>
      <c r="K1510" s="104"/>
      <c r="L1510" s="104"/>
      <c r="M1510" s="104"/>
      <c r="N1510" s="104"/>
      <c r="O1510" s="104"/>
      <c r="P1510" s="104"/>
      <c r="Q1510" s="341"/>
      <c r="R1510" s="33"/>
      <c r="S1510" s="33"/>
      <c r="T1510" s="33"/>
      <c r="U1510" s="33"/>
      <c r="V1510" s="33"/>
      <c r="W1510" s="33"/>
      <c r="X1510" s="33"/>
      <c r="Y1510" s="33"/>
    </row>
    <row r="1511" spans="1:25" ht="12.75" hidden="1" customHeight="1">
      <c r="A1511" s="363"/>
      <c r="B1511" s="126"/>
      <c r="C1511" s="104"/>
      <c r="D1511" s="104"/>
      <c r="E1511" s="104"/>
      <c r="F1511" s="104"/>
      <c r="G1511" s="104"/>
      <c r="H1511" s="104"/>
      <c r="I1511" s="104"/>
      <c r="J1511" s="104"/>
      <c r="K1511" s="104"/>
      <c r="L1511" s="104"/>
      <c r="M1511" s="104"/>
      <c r="N1511" s="104"/>
      <c r="O1511" s="104"/>
      <c r="P1511" s="104"/>
      <c r="Q1511" s="341"/>
      <c r="R1511" s="33"/>
      <c r="S1511" s="33"/>
      <c r="T1511" s="33"/>
      <c r="U1511" s="33"/>
      <c r="V1511" s="33"/>
      <c r="W1511" s="33"/>
      <c r="X1511" s="33"/>
      <c r="Y1511" s="33"/>
    </row>
    <row r="1512" spans="1:25" ht="12.75" hidden="1" customHeight="1">
      <c r="A1512" s="363"/>
      <c r="B1512" s="126"/>
      <c r="C1512" s="104"/>
      <c r="D1512" s="104"/>
      <c r="E1512" s="104"/>
      <c r="F1512" s="104"/>
      <c r="G1512" s="104"/>
      <c r="H1512" s="104"/>
      <c r="I1512" s="104"/>
      <c r="J1512" s="104"/>
      <c r="K1512" s="104"/>
      <c r="L1512" s="104"/>
      <c r="M1512" s="104"/>
      <c r="N1512" s="104"/>
      <c r="O1512" s="104"/>
      <c r="P1512" s="104"/>
      <c r="Q1512" s="341"/>
      <c r="R1512" s="33"/>
      <c r="S1512" s="33"/>
      <c r="T1512" s="33"/>
      <c r="U1512" s="33"/>
      <c r="V1512" s="33"/>
      <c r="W1512" s="33"/>
      <c r="X1512" s="33"/>
      <c r="Y1512" s="33"/>
    </row>
    <row r="1513" spans="1:25" ht="12.75" hidden="1" customHeight="1">
      <c r="A1513" s="363"/>
      <c r="B1513" s="126"/>
      <c r="C1513" s="104"/>
      <c r="D1513" s="104"/>
      <c r="E1513" s="104"/>
      <c r="F1513" s="104"/>
      <c r="G1513" s="104"/>
      <c r="H1513" s="104"/>
      <c r="I1513" s="104"/>
      <c r="J1513" s="104"/>
      <c r="K1513" s="104"/>
      <c r="L1513" s="104"/>
      <c r="M1513" s="104"/>
      <c r="N1513" s="104"/>
      <c r="O1513" s="104"/>
      <c r="P1513" s="104"/>
      <c r="Q1513" s="341"/>
      <c r="R1513" s="33"/>
      <c r="S1513" s="33"/>
      <c r="T1513" s="33"/>
      <c r="U1513" s="33"/>
      <c r="V1513" s="33"/>
      <c r="W1513" s="33"/>
      <c r="X1513" s="33"/>
      <c r="Y1513" s="33"/>
    </row>
    <row r="1514" spans="1:25" ht="12.75" hidden="1" customHeight="1">
      <c r="A1514" s="363"/>
      <c r="B1514" s="126"/>
      <c r="C1514" s="104"/>
      <c r="D1514" s="104"/>
      <c r="E1514" s="104"/>
      <c r="F1514" s="104"/>
      <c r="G1514" s="104"/>
      <c r="H1514" s="104"/>
      <c r="I1514" s="104"/>
      <c r="J1514" s="104"/>
      <c r="K1514" s="104"/>
      <c r="L1514" s="104"/>
      <c r="M1514" s="104"/>
      <c r="N1514" s="104"/>
      <c r="O1514" s="104"/>
      <c r="P1514" s="104"/>
      <c r="Q1514" s="341"/>
      <c r="R1514" s="33"/>
      <c r="S1514" s="33"/>
      <c r="T1514" s="33"/>
      <c r="U1514" s="33"/>
      <c r="V1514" s="33"/>
      <c r="W1514" s="33"/>
      <c r="X1514" s="33"/>
      <c r="Y1514" s="33"/>
    </row>
    <row r="1515" spans="1:25" ht="12.75" hidden="1" customHeight="1">
      <c r="A1515" s="363"/>
      <c r="B1515" s="126"/>
      <c r="C1515" s="104"/>
      <c r="D1515" s="104"/>
      <c r="E1515" s="104"/>
      <c r="F1515" s="104"/>
      <c r="G1515" s="104"/>
      <c r="H1515" s="104"/>
      <c r="I1515" s="104"/>
      <c r="J1515" s="104"/>
      <c r="K1515" s="104"/>
      <c r="L1515" s="104"/>
      <c r="M1515" s="104"/>
      <c r="N1515" s="104"/>
      <c r="O1515" s="104"/>
      <c r="P1515" s="104"/>
      <c r="Q1515" s="341"/>
      <c r="R1515" s="33"/>
      <c r="S1515" s="33"/>
      <c r="T1515" s="33"/>
      <c r="U1515" s="33"/>
      <c r="V1515" s="33"/>
      <c r="W1515" s="33"/>
      <c r="X1515" s="33"/>
      <c r="Y1515" s="33"/>
    </row>
    <row r="1516" spans="1:25" ht="12.75" hidden="1" customHeight="1">
      <c r="A1516" s="363"/>
      <c r="B1516" s="126"/>
      <c r="C1516" s="104"/>
      <c r="D1516" s="104"/>
      <c r="E1516" s="104"/>
      <c r="F1516" s="104"/>
      <c r="G1516" s="104"/>
      <c r="H1516" s="104"/>
      <c r="I1516" s="104"/>
      <c r="J1516" s="104"/>
      <c r="K1516" s="104"/>
      <c r="L1516" s="104"/>
      <c r="M1516" s="104"/>
      <c r="N1516" s="104"/>
      <c r="O1516" s="104"/>
      <c r="P1516" s="104"/>
      <c r="Q1516" s="341"/>
      <c r="R1516" s="33"/>
      <c r="S1516" s="33"/>
      <c r="T1516" s="33"/>
      <c r="U1516" s="33"/>
      <c r="V1516" s="33"/>
      <c r="W1516" s="33"/>
      <c r="X1516" s="33"/>
      <c r="Y1516" s="33"/>
    </row>
    <row r="1517" spans="1:25" ht="12.75" hidden="1" customHeight="1">
      <c r="A1517" s="363"/>
      <c r="B1517" s="126"/>
      <c r="C1517" s="104"/>
      <c r="D1517" s="104"/>
      <c r="E1517" s="104"/>
      <c r="F1517" s="104"/>
      <c r="G1517" s="104"/>
      <c r="H1517" s="104"/>
      <c r="I1517" s="104"/>
      <c r="J1517" s="104"/>
      <c r="K1517" s="104"/>
      <c r="L1517" s="104"/>
      <c r="M1517" s="104"/>
      <c r="N1517" s="104"/>
      <c r="O1517" s="104"/>
      <c r="P1517" s="104"/>
      <c r="Q1517" s="341"/>
      <c r="R1517" s="33"/>
      <c r="S1517" s="33"/>
      <c r="T1517" s="33"/>
      <c r="U1517" s="33"/>
      <c r="V1517" s="33"/>
      <c r="W1517" s="33"/>
      <c r="X1517" s="33"/>
      <c r="Y1517" s="33"/>
    </row>
    <row r="1518" spans="1:25" ht="12.75" hidden="1" customHeight="1">
      <c r="A1518" s="363"/>
      <c r="B1518" s="126"/>
      <c r="C1518" s="104"/>
      <c r="D1518" s="104"/>
      <c r="E1518" s="104"/>
      <c r="F1518" s="104"/>
      <c r="G1518" s="104"/>
      <c r="H1518" s="104"/>
      <c r="I1518" s="104"/>
      <c r="J1518" s="104"/>
      <c r="K1518" s="104"/>
      <c r="L1518" s="104"/>
      <c r="M1518" s="104"/>
      <c r="N1518" s="104"/>
      <c r="O1518" s="104"/>
      <c r="P1518" s="104"/>
      <c r="Q1518" s="341"/>
      <c r="R1518" s="33"/>
      <c r="S1518" s="33"/>
      <c r="T1518" s="33"/>
      <c r="U1518" s="33"/>
      <c r="V1518" s="33"/>
      <c r="W1518" s="33"/>
      <c r="X1518" s="33"/>
      <c r="Y1518" s="33"/>
    </row>
    <row r="1519" spans="1:25" ht="12.75" hidden="1" customHeight="1">
      <c r="A1519" s="363"/>
      <c r="B1519" s="126"/>
      <c r="C1519" s="104"/>
      <c r="D1519" s="104"/>
      <c r="E1519" s="104"/>
      <c r="F1519" s="104"/>
      <c r="G1519" s="104"/>
      <c r="H1519" s="104"/>
      <c r="I1519" s="104"/>
      <c r="J1519" s="104"/>
      <c r="K1519" s="104"/>
      <c r="L1519" s="104"/>
      <c r="M1519" s="104"/>
      <c r="N1519" s="104"/>
      <c r="O1519" s="104"/>
      <c r="P1519" s="104"/>
      <c r="Q1519" s="341"/>
      <c r="R1519" s="33"/>
      <c r="S1519" s="33"/>
      <c r="T1519" s="33"/>
      <c r="U1519" s="33"/>
      <c r="V1519" s="33"/>
      <c r="W1519" s="33"/>
      <c r="X1519" s="33"/>
      <c r="Y1519" s="33"/>
    </row>
    <row r="1520" spans="1:25" ht="12.75" hidden="1" customHeight="1">
      <c r="A1520" s="363"/>
      <c r="B1520" s="126"/>
      <c r="C1520" s="104"/>
      <c r="D1520" s="104"/>
      <c r="E1520" s="104"/>
      <c r="F1520" s="104"/>
      <c r="G1520" s="104"/>
      <c r="H1520" s="104"/>
      <c r="I1520" s="104"/>
      <c r="J1520" s="104"/>
      <c r="K1520" s="104"/>
      <c r="L1520" s="104"/>
      <c r="M1520" s="104"/>
      <c r="N1520" s="104"/>
      <c r="O1520" s="104"/>
      <c r="P1520" s="104"/>
      <c r="Q1520" s="341"/>
      <c r="R1520" s="33"/>
      <c r="S1520" s="33"/>
      <c r="T1520" s="33"/>
      <c r="U1520" s="33"/>
      <c r="V1520" s="33"/>
      <c r="W1520" s="33"/>
      <c r="X1520" s="33"/>
      <c r="Y1520" s="33"/>
    </row>
    <row r="1521" spans="1:25" ht="12.75" hidden="1" customHeight="1">
      <c r="A1521" s="363"/>
      <c r="B1521" s="126"/>
      <c r="C1521" s="104"/>
      <c r="D1521" s="104"/>
      <c r="E1521" s="104"/>
      <c r="F1521" s="104"/>
      <c r="G1521" s="104"/>
      <c r="H1521" s="104"/>
      <c r="I1521" s="104"/>
      <c r="J1521" s="104"/>
      <c r="K1521" s="104"/>
      <c r="L1521" s="104"/>
      <c r="M1521" s="104"/>
      <c r="N1521" s="104"/>
      <c r="O1521" s="104"/>
      <c r="P1521" s="104"/>
      <c r="Q1521" s="341"/>
      <c r="R1521" s="33"/>
      <c r="S1521" s="33"/>
      <c r="T1521" s="33"/>
      <c r="U1521" s="33"/>
      <c r="V1521" s="33"/>
      <c r="W1521" s="33"/>
      <c r="X1521" s="33"/>
      <c r="Y1521" s="33"/>
    </row>
    <row r="1522" spans="1:25" ht="12.75" hidden="1" customHeight="1">
      <c r="A1522" s="363"/>
      <c r="B1522" s="126"/>
      <c r="C1522" s="104"/>
      <c r="D1522" s="104"/>
      <c r="E1522" s="104"/>
      <c r="F1522" s="104"/>
      <c r="G1522" s="104"/>
      <c r="H1522" s="104"/>
      <c r="I1522" s="104"/>
      <c r="J1522" s="104"/>
      <c r="K1522" s="104"/>
      <c r="L1522" s="104"/>
      <c r="M1522" s="104"/>
      <c r="N1522" s="104"/>
      <c r="O1522" s="104"/>
      <c r="P1522" s="104"/>
      <c r="Q1522" s="341"/>
      <c r="R1522" s="33"/>
      <c r="S1522" s="33"/>
      <c r="T1522" s="33"/>
      <c r="U1522" s="33"/>
      <c r="V1522" s="33"/>
      <c r="W1522" s="33"/>
      <c r="X1522" s="33"/>
      <c r="Y1522" s="33"/>
    </row>
    <row r="1523" spans="1:25" ht="12.75" hidden="1" customHeight="1">
      <c r="A1523" s="363"/>
      <c r="B1523" s="126"/>
      <c r="C1523" s="104"/>
      <c r="D1523" s="104"/>
      <c r="E1523" s="104"/>
      <c r="F1523" s="104"/>
      <c r="G1523" s="104"/>
      <c r="H1523" s="104"/>
      <c r="I1523" s="104"/>
      <c r="J1523" s="104"/>
      <c r="K1523" s="104"/>
      <c r="L1523" s="104"/>
      <c r="M1523" s="104"/>
      <c r="N1523" s="104"/>
      <c r="O1523" s="104"/>
      <c r="P1523" s="104"/>
      <c r="Q1523" s="341"/>
      <c r="R1523" s="33"/>
      <c r="S1523" s="33"/>
      <c r="T1523" s="33"/>
      <c r="U1523" s="33"/>
      <c r="V1523" s="33"/>
      <c r="W1523" s="33"/>
      <c r="X1523" s="33"/>
      <c r="Y1523" s="33"/>
    </row>
    <row r="1524" spans="1:25" ht="12.75" hidden="1" customHeight="1">
      <c r="A1524" s="363"/>
      <c r="B1524" s="126"/>
      <c r="C1524" s="104"/>
      <c r="D1524" s="104"/>
      <c r="E1524" s="104"/>
      <c r="F1524" s="104"/>
      <c r="G1524" s="104"/>
      <c r="H1524" s="104"/>
      <c r="I1524" s="104"/>
      <c r="J1524" s="104"/>
      <c r="K1524" s="104"/>
      <c r="L1524" s="104"/>
      <c r="M1524" s="104"/>
      <c r="N1524" s="104"/>
      <c r="O1524" s="104"/>
      <c r="P1524" s="104"/>
      <c r="Q1524" s="341"/>
      <c r="R1524" s="33"/>
      <c r="S1524" s="33"/>
      <c r="T1524" s="33"/>
      <c r="U1524" s="33"/>
      <c r="V1524" s="33"/>
      <c r="W1524" s="33"/>
      <c r="X1524" s="33"/>
      <c r="Y1524" s="33"/>
    </row>
    <row r="1525" spans="1:25" ht="12.75" hidden="1" customHeight="1">
      <c r="A1525" s="363"/>
      <c r="B1525" s="126"/>
      <c r="C1525" s="104"/>
      <c r="D1525" s="104"/>
      <c r="E1525" s="104"/>
      <c r="F1525" s="104"/>
      <c r="G1525" s="104"/>
      <c r="H1525" s="104"/>
      <c r="I1525" s="104"/>
      <c r="J1525" s="104"/>
      <c r="K1525" s="104"/>
      <c r="L1525" s="104"/>
      <c r="M1525" s="104"/>
      <c r="N1525" s="104"/>
      <c r="O1525" s="104"/>
      <c r="P1525" s="104"/>
      <c r="Q1525" s="341"/>
      <c r="R1525" s="33"/>
      <c r="S1525" s="33"/>
      <c r="T1525" s="33"/>
      <c r="U1525" s="33"/>
      <c r="V1525" s="33"/>
      <c r="W1525" s="33"/>
      <c r="X1525" s="33"/>
      <c r="Y1525" s="33"/>
    </row>
    <row r="1526" spans="1:25" ht="12.75" hidden="1" customHeight="1">
      <c r="A1526" s="363"/>
      <c r="B1526" s="126"/>
      <c r="C1526" s="104"/>
      <c r="D1526" s="104"/>
      <c r="E1526" s="104"/>
      <c r="F1526" s="104"/>
      <c r="G1526" s="104"/>
      <c r="H1526" s="104"/>
      <c r="I1526" s="104"/>
      <c r="J1526" s="104"/>
      <c r="K1526" s="104"/>
      <c r="L1526" s="104"/>
      <c r="M1526" s="104"/>
      <c r="N1526" s="104"/>
      <c r="O1526" s="104"/>
      <c r="P1526" s="104"/>
      <c r="Q1526" s="341"/>
      <c r="R1526" s="33"/>
      <c r="S1526" s="33"/>
      <c r="T1526" s="33"/>
      <c r="U1526" s="33"/>
      <c r="V1526" s="33"/>
      <c r="W1526" s="33"/>
      <c r="X1526" s="33"/>
      <c r="Y1526" s="33"/>
    </row>
    <row r="1527" spans="1:25" ht="12.75" hidden="1" customHeight="1">
      <c r="A1527" s="363"/>
      <c r="B1527" s="126"/>
      <c r="C1527" s="104"/>
      <c r="D1527" s="104"/>
      <c r="E1527" s="104"/>
      <c r="F1527" s="104"/>
      <c r="G1527" s="104"/>
      <c r="H1527" s="104"/>
      <c r="I1527" s="104"/>
      <c r="J1527" s="104"/>
      <c r="K1527" s="104"/>
      <c r="L1527" s="104"/>
      <c r="M1527" s="104"/>
      <c r="N1527" s="104"/>
      <c r="O1527" s="104"/>
      <c r="P1527" s="104"/>
      <c r="Q1527" s="341"/>
      <c r="R1527" s="33"/>
      <c r="S1527" s="33"/>
      <c r="T1527" s="33"/>
      <c r="U1527" s="33"/>
      <c r="V1527" s="33"/>
      <c r="W1527" s="33"/>
      <c r="X1527" s="33"/>
      <c r="Y1527" s="33"/>
    </row>
    <row r="1528" spans="1:25" ht="12.75" hidden="1" customHeight="1">
      <c r="A1528" s="363"/>
      <c r="B1528" s="126"/>
      <c r="C1528" s="104"/>
      <c r="D1528" s="104"/>
      <c r="E1528" s="104"/>
      <c r="F1528" s="104"/>
      <c r="G1528" s="104"/>
      <c r="H1528" s="104"/>
      <c r="I1528" s="104"/>
      <c r="J1528" s="104"/>
      <c r="K1528" s="104"/>
      <c r="L1528" s="104"/>
      <c r="M1528" s="104"/>
      <c r="N1528" s="104"/>
      <c r="O1528" s="104"/>
      <c r="P1528" s="104"/>
      <c r="Q1528" s="341"/>
      <c r="R1528" s="33"/>
      <c r="S1528" s="33"/>
      <c r="T1528" s="33"/>
      <c r="U1528" s="33"/>
      <c r="V1528" s="33"/>
      <c r="W1528" s="33"/>
      <c r="X1528" s="33"/>
      <c r="Y1528" s="33"/>
    </row>
    <row r="1529" spans="1:25" ht="12.75" hidden="1" customHeight="1">
      <c r="A1529" s="363"/>
      <c r="B1529" s="126"/>
      <c r="C1529" s="104"/>
      <c r="D1529" s="104"/>
      <c r="E1529" s="104"/>
      <c r="F1529" s="104"/>
      <c r="G1529" s="104"/>
      <c r="H1529" s="104"/>
      <c r="I1529" s="104"/>
      <c r="J1529" s="104"/>
      <c r="K1529" s="104"/>
      <c r="L1529" s="104"/>
      <c r="M1529" s="104"/>
      <c r="N1529" s="104"/>
      <c r="O1529" s="104"/>
      <c r="P1529" s="104"/>
      <c r="Q1529" s="341"/>
      <c r="R1529" s="33"/>
      <c r="S1529" s="33"/>
      <c r="T1529" s="33"/>
      <c r="U1529" s="33"/>
      <c r="V1529" s="33"/>
      <c r="W1529" s="33"/>
      <c r="X1529" s="33"/>
      <c r="Y1529" s="33"/>
    </row>
    <row r="1530" spans="1:25" ht="12.75" hidden="1" customHeight="1">
      <c r="A1530" s="363"/>
      <c r="B1530" s="126"/>
      <c r="C1530" s="104"/>
      <c r="D1530" s="104"/>
      <c r="E1530" s="104"/>
      <c r="F1530" s="104"/>
      <c r="G1530" s="104"/>
      <c r="H1530" s="104"/>
      <c r="I1530" s="104"/>
      <c r="J1530" s="104"/>
      <c r="K1530" s="104"/>
      <c r="L1530" s="104"/>
      <c r="M1530" s="104"/>
      <c r="N1530" s="104"/>
      <c r="O1530" s="104"/>
      <c r="P1530" s="104"/>
      <c r="Q1530" s="341"/>
      <c r="R1530" s="33"/>
      <c r="S1530" s="33"/>
      <c r="T1530" s="33"/>
      <c r="U1530" s="33"/>
      <c r="V1530" s="33"/>
      <c r="W1530" s="33"/>
      <c r="X1530" s="33"/>
      <c r="Y1530" s="33"/>
    </row>
    <row r="1531" spans="1:25" ht="12.75" hidden="1" customHeight="1">
      <c r="A1531" s="363"/>
      <c r="B1531" s="126"/>
      <c r="C1531" s="104"/>
      <c r="D1531" s="104"/>
      <c r="E1531" s="104"/>
      <c r="F1531" s="104"/>
      <c r="G1531" s="104"/>
      <c r="H1531" s="104"/>
      <c r="I1531" s="104"/>
      <c r="J1531" s="104"/>
      <c r="K1531" s="104"/>
      <c r="L1531" s="104"/>
      <c r="M1531" s="104"/>
      <c r="N1531" s="104"/>
      <c r="O1531" s="104"/>
      <c r="P1531" s="104"/>
      <c r="Q1531" s="341"/>
      <c r="R1531" s="33"/>
      <c r="S1531" s="33"/>
      <c r="T1531" s="33"/>
      <c r="U1531" s="33"/>
      <c r="V1531" s="33"/>
      <c r="W1531" s="33"/>
      <c r="X1531" s="33"/>
      <c r="Y1531" s="33"/>
    </row>
    <row r="1532" spans="1:25" ht="12.75" hidden="1" customHeight="1">
      <c r="A1532" s="363"/>
      <c r="B1532" s="126"/>
      <c r="C1532" s="104"/>
      <c r="D1532" s="104"/>
      <c r="E1532" s="104"/>
      <c r="F1532" s="104"/>
      <c r="G1532" s="104"/>
      <c r="H1532" s="104"/>
      <c r="I1532" s="104"/>
      <c r="J1532" s="104"/>
      <c r="K1532" s="104"/>
      <c r="L1532" s="104"/>
      <c r="M1532" s="104"/>
      <c r="N1532" s="104"/>
      <c r="O1532" s="104"/>
      <c r="P1532" s="104"/>
      <c r="Q1532" s="341"/>
      <c r="R1532" s="33"/>
      <c r="S1532" s="33"/>
      <c r="T1532" s="33"/>
      <c r="U1532" s="33"/>
      <c r="V1532" s="33"/>
      <c r="W1532" s="33"/>
      <c r="X1532" s="33"/>
      <c r="Y1532" s="33"/>
    </row>
    <row r="1533" spans="1:25" ht="12.75" hidden="1" customHeight="1">
      <c r="A1533" s="363"/>
      <c r="B1533" s="126"/>
      <c r="C1533" s="104"/>
      <c r="D1533" s="104"/>
      <c r="E1533" s="104"/>
      <c r="F1533" s="104"/>
      <c r="G1533" s="104"/>
      <c r="H1533" s="104"/>
      <c r="I1533" s="104"/>
      <c r="J1533" s="104"/>
      <c r="K1533" s="104"/>
      <c r="L1533" s="104"/>
      <c r="M1533" s="104"/>
      <c r="N1533" s="104"/>
      <c r="O1533" s="104"/>
      <c r="P1533" s="104"/>
      <c r="Q1533" s="341"/>
      <c r="R1533" s="33"/>
      <c r="S1533" s="33"/>
      <c r="T1533" s="33"/>
      <c r="U1533" s="33"/>
      <c r="V1533" s="33"/>
      <c r="W1533" s="33"/>
      <c r="X1533" s="33"/>
      <c r="Y1533" s="33"/>
    </row>
    <row r="1534" spans="1:25" ht="12.75" hidden="1" customHeight="1">
      <c r="A1534" s="363"/>
      <c r="B1534" s="126"/>
      <c r="C1534" s="104"/>
      <c r="D1534" s="104"/>
      <c r="E1534" s="104"/>
      <c r="F1534" s="104"/>
      <c r="G1534" s="104"/>
      <c r="H1534" s="104"/>
      <c r="I1534" s="104"/>
      <c r="J1534" s="104"/>
      <c r="K1534" s="104"/>
      <c r="L1534" s="104"/>
      <c r="M1534" s="104"/>
      <c r="N1534" s="104"/>
      <c r="O1534" s="104"/>
      <c r="P1534" s="104"/>
      <c r="Q1534" s="341"/>
      <c r="R1534" s="33"/>
      <c r="S1534" s="33"/>
      <c r="T1534" s="33"/>
      <c r="U1534" s="33"/>
      <c r="V1534" s="33"/>
      <c r="W1534" s="33"/>
      <c r="X1534" s="33"/>
      <c r="Y1534" s="33"/>
    </row>
    <row r="1535" spans="1:25" ht="12.75" hidden="1" customHeight="1">
      <c r="A1535" s="363"/>
      <c r="B1535" s="126"/>
      <c r="C1535" s="104"/>
      <c r="D1535" s="104"/>
      <c r="E1535" s="104"/>
      <c r="F1535" s="104"/>
      <c r="G1535" s="104"/>
      <c r="H1535" s="104"/>
      <c r="I1535" s="104"/>
      <c r="J1535" s="104"/>
      <c r="K1535" s="104"/>
      <c r="L1535" s="104"/>
      <c r="M1535" s="104"/>
      <c r="N1535" s="104"/>
      <c r="O1535" s="104"/>
      <c r="P1535" s="104"/>
      <c r="Q1535" s="341"/>
      <c r="R1535" s="33"/>
      <c r="S1535" s="33"/>
      <c r="T1535" s="33"/>
      <c r="U1535" s="33"/>
      <c r="V1535" s="33"/>
      <c r="W1535" s="33"/>
      <c r="X1535" s="33"/>
      <c r="Y1535" s="33"/>
    </row>
    <row r="1536" spans="1:25" ht="12.75" hidden="1" customHeight="1">
      <c r="A1536" s="363"/>
      <c r="B1536" s="126"/>
      <c r="C1536" s="104"/>
      <c r="D1536" s="104"/>
      <c r="E1536" s="104"/>
      <c r="F1536" s="104"/>
      <c r="G1536" s="104"/>
      <c r="H1536" s="104"/>
      <c r="I1536" s="104"/>
      <c r="J1536" s="104"/>
      <c r="K1536" s="104"/>
      <c r="L1536" s="104"/>
      <c r="M1536" s="104"/>
      <c r="N1536" s="104"/>
      <c r="O1536" s="104"/>
      <c r="P1536" s="104"/>
      <c r="Q1536" s="341"/>
      <c r="R1536" s="33"/>
      <c r="S1536" s="33"/>
      <c r="T1536" s="33"/>
      <c r="U1536" s="33"/>
      <c r="V1536" s="33"/>
      <c r="W1536" s="33"/>
      <c r="X1536" s="33"/>
      <c r="Y1536" s="33"/>
    </row>
    <row r="1537" spans="1:25" ht="12.75" hidden="1" customHeight="1">
      <c r="A1537" s="363"/>
      <c r="B1537" s="126"/>
      <c r="C1537" s="104"/>
      <c r="D1537" s="104"/>
      <c r="E1537" s="104"/>
      <c r="F1537" s="104"/>
      <c r="G1537" s="104"/>
      <c r="H1537" s="104"/>
      <c r="I1537" s="104"/>
      <c r="J1537" s="104"/>
      <c r="K1537" s="104"/>
      <c r="L1537" s="104"/>
      <c r="M1537" s="104"/>
      <c r="N1537" s="104"/>
      <c r="O1537" s="104"/>
      <c r="P1537" s="104"/>
      <c r="Q1537" s="341"/>
      <c r="R1537" s="33"/>
      <c r="S1537" s="33"/>
      <c r="T1537" s="33"/>
      <c r="U1537" s="33"/>
      <c r="V1537" s="33"/>
      <c r="W1537" s="33"/>
      <c r="X1537" s="33"/>
      <c r="Y1537" s="33"/>
    </row>
    <row r="1538" spans="1:25" ht="12.75" hidden="1" customHeight="1">
      <c r="A1538" s="363"/>
      <c r="B1538" s="126"/>
      <c r="C1538" s="104"/>
      <c r="D1538" s="104"/>
      <c r="E1538" s="104"/>
      <c r="F1538" s="104"/>
      <c r="G1538" s="104"/>
      <c r="H1538" s="104"/>
      <c r="I1538" s="104"/>
      <c r="J1538" s="104"/>
      <c r="K1538" s="104"/>
      <c r="L1538" s="104"/>
      <c r="M1538" s="104"/>
      <c r="N1538" s="104"/>
      <c r="O1538" s="104"/>
      <c r="P1538" s="104"/>
      <c r="Q1538" s="341"/>
      <c r="R1538" s="33"/>
      <c r="S1538" s="33"/>
      <c r="T1538" s="33"/>
      <c r="U1538" s="33"/>
      <c r="V1538" s="33"/>
      <c r="W1538" s="33"/>
      <c r="X1538" s="33"/>
      <c r="Y1538" s="33"/>
    </row>
    <row r="1539" spans="1:25" ht="12.75" hidden="1" customHeight="1">
      <c r="A1539" s="363"/>
      <c r="B1539" s="126"/>
      <c r="C1539" s="104"/>
      <c r="D1539" s="104"/>
      <c r="E1539" s="104"/>
      <c r="F1539" s="104"/>
      <c r="G1539" s="104"/>
      <c r="H1539" s="104"/>
      <c r="I1539" s="104"/>
      <c r="J1539" s="104"/>
      <c r="K1539" s="104"/>
      <c r="L1539" s="104"/>
      <c r="M1539" s="104"/>
      <c r="N1539" s="104"/>
      <c r="O1539" s="104"/>
      <c r="P1539" s="104"/>
      <c r="Q1539" s="341"/>
      <c r="R1539" s="33"/>
      <c r="S1539" s="33"/>
      <c r="T1539" s="33"/>
      <c r="U1539" s="33"/>
      <c r="V1539" s="33"/>
      <c r="W1539" s="33"/>
      <c r="X1539" s="33"/>
      <c r="Y1539" s="33"/>
    </row>
    <row r="1540" spans="1:25" ht="12.75" hidden="1" customHeight="1">
      <c r="A1540" s="363"/>
      <c r="B1540" s="126"/>
      <c r="C1540" s="104"/>
      <c r="D1540" s="104"/>
      <c r="E1540" s="104"/>
      <c r="F1540" s="104"/>
      <c r="G1540" s="104"/>
      <c r="H1540" s="104"/>
      <c r="I1540" s="104"/>
      <c r="J1540" s="104"/>
      <c r="K1540" s="104"/>
      <c r="L1540" s="104"/>
      <c r="M1540" s="104"/>
      <c r="N1540" s="104"/>
      <c r="O1540" s="104"/>
      <c r="P1540" s="104"/>
      <c r="Q1540" s="341"/>
      <c r="R1540" s="33"/>
      <c r="S1540" s="33"/>
      <c r="T1540" s="33"/>
      <c r="U1540" s="33"/>
      <c r="V1540" s="33"/>
      <c r="W1540" s="33"/>
      <c r="X1540" s="33"/>
      <c r="Y1540" s="33"/>
    </row>
    <row r="1541" spans="1:25" ht="12.75" hidden="1" customHeight="1">
      <c r="A1541" s="363"/>
      <c r="B1541" s="126"/>
      <c r="C1541" s="104"/>
      <c r="D1541" s="104"/>
      <c r="E1541" s="104"/>
      <c r="F1541" s="104"/>
      <c r="G1541" s="104"/>
      <c r="H1541" s="104"/>
      <c r="I1541" s="104"/>
      <c r="J1541" s="104"/>
      <c r="K1541" s="104"/>
      <c r="L1541" s="104"/>
      <c r="M1541" s="104"/>
      <c r="N1541" s="104"/>
      <c r="O1541" s="104"/>
      <c r="P1541" s="104"/>
      <c r="Q1541" s="341"/>
      <c r="R1541" s="33"/>
      <c r="S1541" s="33"/>
      <c r="T1541" s="33"/>
      <c r="U1541" s="33"/>
      <c r="V1541" s="33"/>
      <c r="W1541" s="33"/>
      <c r="X1541" s="33"/>
      <c r="Y1541" s="33"/>
    </row>
    <row r="1542" spans="1:25" ht="12.75" hidden="1" customHeight="1">
      <c r="A1542" s="363"/>
      <c r="B1542" s="126"/>
      <c r="C1542" s="104"/>
      <c r="D1542" s="104"/>
      <c r="E1542" s="104"/>
      <c r="F1542" s="104"/>
      <c r="G1542" s="104"/>
      <c r="H1542" s="104"/>
      <c r="I1542" s="104"/>
      <c r="J1542" s="104"/>
      <c r="K1542" s="104"/>
      <c r="L1542" s="104"/>
      <c r="M1542" s="104"/>
      <c r="N1542" s="104"/>
      <c r="O1542" s="104"/>
      <c r="P1542" s="104"/>
      <c r="Q1542" s="341"/>
      <c r="R1542" s="33"/>
      <c r="S1542" s="33"/>
      <c r="T1542" s="33"/>
      <c r="U1542" s="33"/>
      <c r="V1542" s="33"/>
      <c r="W1542" s="33"/>
      <c r="X1542" s="33"/>
      <c r="Y1542" s="33"/>
    </row>
    <row r="1543" spans="1:25" ht="12.75" hidden="1" customHeight="1">
      <c r="A1543" s="363"/>
      <c r="B1543" s="126"/>
      <c r="C1543" s="104"/>
      <c r="D1543" s="104"/>
      <c r="E1543" s="104"/>
      <c r="F1543" s="104"/>
      <c r="G1543" s="104"/>
      <c r="H1543" s="104"/>
      <c r="I1543" s="104"/>
      <c r="J1543" s="104"/>
      <c r="K1543" s="104"/>
      <c r="L1543" s="104"/>
      <c r="M1543" s="104"/>
      <c r="N1543" s="104"/>
      <c r="O1543" s="104"/>
      <c r="P1543" s="104"/>
      <c r="Q1543" s="341"/>
      <c r="R1543" s="33"/>
      <c r="S1543" s="33"/>
      <c r="T1543" s="33"/>
      <c r="U1543" s="33"/>
      <c r="V1543" s="33"/>
      <c r="W1543" s="33"/>
      <c r="X1543" s="33"/>
      <c r="Y1543" s="33"/>
    </row>
    <row r="1544" spans="1:25" ht="12.75" hidden="1" customHeight="1">
      <c r="A1544" s="363"/>
      <c r="B1544" s="126"/>
      <c r="C1544" s="104"/>
      <c r="D1544" s="104"/>
      <c r="E1544" s="104"/>
      <c r="F1544" s="104"/>
      <c r="G1544" s="104"/>
      <c r="H1544" s="104"/>
      <c r="I1544" s="104"/>
      <c r="J1544" s="104"/>
      <c r="K1544" s="104"/>
      <c r="L1544" s="104"/>
      <c r="M1544" s="104"/>
      <c r="N1544" s="104"/>
      <c r="O1544" s="104"/>
      <c r="P1544" s="104"/>
      <c r="Q1544" s="341"/>
      <c r="R1544" s="33"/>
      <c r="S1544" s="33"/>
      <c r="T1544" s="33"/>
      <c r="U1544" s="33"/>
      <c r="V1544" s="33"/>
      <c r="W1544" s="33"/>
      <c r="X1544" s="33"/>
      <c r="Y1544" s="33"/>
    </row>
    <row r="1545" spans="1:25" ht="12.75" hidden="1" customHeight="1">
      <c r="A1545" s="363"/>
      <c r="B1545" s="126"/>
      <c r="C1545" s="104"/>
      <c r="D1545" s="104"/>
      <c r="E1545" s="104"/>
      <c r="F1545" s="104"/>
      <c r="G1545" s="104"/>
      <c r="H1545" s="104"/>
      <c r="I1545" s="104"/>
      <c r="J1545" s="104"/>
      <c r="K1545" s="104"/>
      <c r="L1545" s="104"/>
      <c r="M1545" s="104"/>
      <c r="N1545" s="104"/>
      <c r="O1545" s="104"/>
      <c r="P1545" s="104"/>
      <c r="Q1545" s="341"/>
      <c r="R1545" s="33"/>
      <c r="S1545" s="33"/>
      <c r="T1545" s="33"/>
      <c r="U1545" s="33"/>
      <c r="V1545" s="33"/>
      <c r="W1545" s="33"/>
      <c r="X1545" s="33"/>
      <c r="Y1545" s="33"/>
    </row>
    <row r="1546" spans="1:25" ht="12.75" hidden="1" customHeight="1">
      <c r="A1546" s="363"/>
      <c r="B1546" s="126"/>
      <c r="C1546" s="104"/>
      <c r="D1546" s="104"/>
      <c r="E1546" s="104"/>
      <c r="F1546" s="104"/>
      <c r="G1546" s="104"/>
      <c r="H1546" s="104"/>
      <c r="I1546" s="104"/>
      <c r="J1546" s="104"/>
      <c r="K1546" s="104"/>
      <c r="L1546" s="104"/>
      <c r="M1546" s="104"/>
      <c r="N1546" s="104"/>
      <c r="O1546" s="104"/>
      <c r="P1546" s="104"/>
      <c r="Q1546" s="341"/>
      <c r="R1546" s="33"/>
      <c r="S1546" s="33"/>
      <c r="T1546" s="33"/>
      <c r="U1546" s="33"/>
      <c r="V1546" s="33"/>
      <c r="W1546" s="33"/>
      <c r="X1546" s="33"/>
      <c r="Y1546" s="33"/>
    </row>
    <row r="1547" spans="1:25" ht="12.75" hidden="1" customHeight="1">
      <c r="A1547" s="363"/>
      <c r="B1547" s="126"/>
      <c r="C1547" s="104"/>
      <c r="D1547" s="104"/>
      <c r="E1547" s="104"/>
      <c r="F1547" s="104"/>
      <c r="G1547" s="104"/>
      <c r="H1547" s="104"/>
      <c r="I1547" s="104"/>
      <c r="J1547" s="104"/>
      <c r="K1547" s="104"/>
      <c r="L1547" s="104"/>
      <c r="M1547" s="104"/>
      <c r="N1547" s="104"/>
      <c r="O1547" s="104"/>
      <c r="P1547" s="104"/>
      <c r="Q1547" s="341"/>
      <c r="R1547" s="33"/>
      <c r="S1547" s="33"/>
      <c r="T1547" s="33"/>
      <c r="U1547" s="33"/>
      <c r="V1547" s="33"/>
      <c r="W1547" s="33"/>
      <c r="X1547" s="33"/>
      <c r="Y1547" s="33"/>
    </row>
    <row r="1548" spans="1:25" ht="12.75" hidden="1" customHeight="1">
      <c r="A1548" s="363"/>
      <c r="B1548" s="126"/>
      <c r="C1548" s="104"/>
      <c r="D1548" s="104"/>
      <c r="E1548" s="104"/>
      <c r="F1548" s="104"/>
      <c r="G1548" s="104"/>
      <c r="H1548" s="104"/>
      <c r="I1548" s="104"/>
      <c r="J1548" s="104"/>
      <c r="K1548" s="104"/>
      <c r="L1548" s="104"/>
      <c r="M1548" s="104"/>
      <c r="N1548" s="104"/>
      <c r="O1548" s="104"/>
      <c r="P1548" s="104"/>
      <c r="Q1548" s="341"/>
      <c r="R1548" s="33"/>
      <c r="S1548" s="33"/>
      <c r="T1548" s="33"/>
      <c r="U1548" s="33"/>
      <c r="V1548" s="33"/>
      <c r="W1548" s="33"/>
      <c r="X1548" s="33"/>
      <c r="Y1548" s="33"/>
    </row>
    <row r="1549" spans="1:25" ht="12.75" hidden="1" customHeight="1">
      <c r="A1549" s="363"/>
      <c r="B1549" s="126"/>
      <c r="C1549" s="104"/>
      <c r="D1549" s="104"/>
      <c r="E1549" s="104"/>
      <c r="F1549" s="104"/>
      <c r="G1549" s="104"/>
      <c r="H1549" s="104"/>
      <c r="I1549" s="104"/>
      <c r="J1549" s="104"/>
      <c r="K1549" s="104"/>
      <c r="L1549" s="104"/>
      <c r="M1549" s="104"/>
      <c r="N1549" s="104"/>
      <c r="O1549" s="104"/>
      <c r="P1549" s="104"/>
      <c r="Q1549" s="341"/>
      <c r="R1549" s="33"/>
      <c r="S1549" s="33"/>
      <c r="T1549" s="33"/>
      <c r="U1549" s="33"/>
      <c r="V1549" s="33"/>
      <c r="W1549" s="33"/>
      <c r="X1549" s="33"/>
      <c r="Y1549" s="33"/>
    </row>
    <row r="1550" spans="1:25" ht="12.75" hidden="1" customHeight="1">
      <c r="A1550" s="363"/>
      <c r="B1550" s="126"/>
      <c r="C1550" s="104"/>
      <c r="D1550" s="104"/>
      <c r="E1550" s="104"/>
      <c r="F1550" s="104"/>
      <c r="G1550" s="104"/>
      <c r="H1550" s="104"/>
      <c r="I1550" s="104"/>
      <c r="J1550" s="104"/>
      <c r="K1550" s="104"/>
      <c r="L1550" s="104"/>
      <c r="M1550" s="104"/>
      <c r="N1550" s="104"/>
      <c r="O1550" s="104"/>
      <c r="P1550" s="104"/>
      <c r="Q1550" s="341"/>
      <c r="R1550" s="33"/>
      <c r="S1550" s="33"/>
      <c r="T1550" s="33"/>
      <c r="U1550" s="33"/>
      <c r="V1550" s="33"/>
      <c r="W1550" s="33"/>
      <c r="X1550" s="33"/>
      <c r="Y1550" s="33"/>
    </row>
    <row r="1551" spans="1:25" ht="12.75" hidden="1" customHeight="1">
      <c r="A1551" s="363"/>
      <c r="B1551" s="126"/>
      <c r="C1551" s="104"/>
      <c r="D1551" s="104"/>
      <c r="E1551" s="104"/>
      <c r="F1551" s="104"/>
      <c r="G1551" s="104"/>
      <c r="H1551" s="104"/>
      <c r="I1551" s="104"/>
      <c r="J1551" s="104"/>
      <c r="K1551" s="104"/>
      <c r="L1551" s="104"/>
      <c r="M1551" s="104"/>
      <c r="N1551" s="104"/>
      <c r="O1551" s="104"/>
      <c r="P1551" s="104"/>
      <c r="Q1551" s="341"/>
      <c r="R1551" s="33"/>
      <c r="S1551" s="33"/>
      <c r="T1551" s="33"/>
      <c r="U1551" s="33"/>
      <c r="V1551" s="33"/>
      <c r="W1551" s="33"/>
      <c r="X1551" s="33"/>
      <c r="Y1551" s="33"/>
    </row>
    <row r="1552" spans="1:25" ht="12.75" hidden="1" customHeight="1">
      <c r="A1552" s="363"/>
      <c r="B1552" s="126"/>
      <c r="C1552" s="104"/>
      <c r="D1552" s="104"/>
      <c r="E1552" s="104"/>
      <c r="F1552" s="104"/>
      <c r="G1552" s="104"/>
      <c r="H1552" s="104"/>
      <c r="I1552" s="104"/>
      <c r="J1552" s="104"/>
      <c r="K1552" s="104"/>
      <c r="L1552" s="104"/>
      <c r="M1552" s="104"/>
      <c r="N1552" s="104"/>
      <c r="O1552" s="104"/>
      <c r="P1552" s="104"/>
      <c r="Q1552" s="341"/>
      <c r="R1552" s="33"/>
      <c r="S1552" s="33"/>
      <c r="T1552" s="33"/>
      <c r="U1552" s="33"/>
      <c r="V1552" s="33"/>
      <c r="W1552" s="33"/>
      <c r="X1552" s="33"/>
      <c r="Y1552" s="33"/>
    </row>
    <row r="1553" spans="1:25" ht="12.75" hidden="1" customHeight="1">
      <c r="A1553" s="363"/>
      <c r="B1553" s="126"/>
      <c r="C1553" s="104"/>
      <c r="D1553" s="104"/>
      <c r="E1553" s="104"/>
      <c r="F1553" s="104"/>
      <c r="G1553" s="104"/>
      <c r="H1553" s="104"/>
      <c r="I1553" s="104"/>
      <c r="J1553" s="104"/>
      <c r="K1553" s="104"/>
      <c r="L1553" s="104"/>
      <c r="M1553" s="104"/>
      <c r="N1553" s="104"/>
      <c r="O1553" s="104"/>
      <c r="P1553" s="104"/>
      <c r="Q1553" s="341"/>
      <c r="R1553" s="33"/>
      <c r="S1553" s="33"/>
      <c r="T1553" s="33"/>
      <c r="U1553" s="33"/>
      <c r="V1553" s="33"/>
      <c r="W1553" s="33"/>
      <c r="X1553" s="33"/>
      <c r="Y1553" s="33"/>
    </row>
    <row r="1554" spans="1:25" ht="12.75" hidden="1" customHeight="1">
      <c r="A1554" s="363"/>
      <c r="B1554" s="126"/>
      <c r="C1554" s="104"/>
      <c r="D1554" s="104"/>
      <c r="E1554" s="104"/>
      <c r="F1554" s="104"/>
      <c r="G1554" s="104"/>
      <c r="H1554" s="104"/>
      <c r="I1554" s="104"/>
      <c r="J1554" s="104"/>
      <c r="K1554" s="104"/>
      <c r="L1554" s="104"/>
      <c r="M1554" s="104"/>
      <c r="N1554" s="104"/>
      <c r="O1554" s="104"/>
      <c r="P1554" s="104"/>
      <c r="Q1554" s="341"/>
      <c r="R1554" s="33"/>
      <c r="S1554" s="33"/>
      <c r="T1554" s="33"/>
      <c r="U1554" s="33"/>
      <c r="V1554" s="33"/>
      <c r="W1554" s="33"/>
      <c r="X1554" s="33"/>
      <c r="Y1554" s="33"/>
    </row>
    <row r="1555" spans="1:25" ht="12.75" hidden="1" customHeight="1">
      <c r="A1555" s="363"/>
      <c r="B1555" s="126"/>
      <c r="C1555" s="104"/>
      <c r="D1555" s="104"/>
      <c r="E1555" s="104"/>
      <c r="F1555" s="104"/>
      <c r="G1555" s="104"/>
      <c r="H1555" s="104"/>
      <c r="I1555" s="104"/>
      <c r="J1555" s="104"/>
      <c r="K1555" s="104"/>
      <c r="L1555" s="104"/>
      <c r="M1555" s="104"/>
      <c r="N1555" s="104"/>
      <c r="O1555" s="104"/>
      <c r="P1555" s="104"/>
      <c r="Q1555" s="341"/>
      <c r="R1555" s="33"/>
      <c r="S1555" s="33"/>
      <c r="T1555" s="33"/>
      <c r="U1555" s="33"/>
      <c r="V1555" s="33"/>
      <c r="W1555" s="33"/>
      <c r="X1555" s="33"/>
      <c r="Y1555" s="33"/>
    </row>
    <row r="1556" spans="1:25" ht="12.75" hidden="1" customHeight="1">
      <c r="A1556" s="363"/>
      <c r="B1556" s="126"/>
      <c r="C1556" s="104"/>
      <c r="D1556" s="104"/>
      <c r="E1556" s="104"/>
      <c r="F1556" s="104"/>
      <c r="G1556" s="104"/>
      <c r="H1556" s="104"/>
      <c r="I1556" s="104"/>
      <c r="J1556" s="104"/>
      <c r="K1556" s="104"/>
      <c r="L1556" s="104"/>
      <c r="M1556" s="104"/>
      <c r="N1556" s="104"/>
      <c r="O1556" s="104"/>
      <c r="P1556" s="104"/>
      <c r="Q1556" s="341"/>
      <c r="R1556" s="33"/>
      <c r="S1556" s="33"/>
      <c r="T1556" s="33"/>
      <c r="U1556" s="33"/>
      <c r="V1556" s="33"/>
      <c r="W1556" s="33"/>
      <c r="X1556" s="33"/>
      <c r="Y1556" s="33"/>
    </row>
    <row r="1557" spans="1:25" ht="12.75" hidden="1" customHeight="1">
      <c r="A1557" s="363"/>
      <c r="B1557" s="126"/>
      <c r="C1557" s="104"/>
      <c r="D1557" s="104"/>
      <c r="E1557" s="104"/>
      <c r="F1557" s="104"/>
      <c r="G1557" s="104"/>
      <c r="H1557" s="104"/>
      <c r="I1557" s="104"/>
      <c r="J1557" s="104"/>
      <c r="K1557" s="104"/>
      <c r="L1557" s="104"/>
      <c r="M1557" s="104"/>
      <c r="N1557" s="104"/>
      <c r="O1557" s="104"/>
      <c r="P1557" s="104"/>
      <c r="Q1557" s="341"/>
      <c r="R1557" s="33"/>
      <c r="S1557" s="33"/>
      <c r="T1557" s="33"/>
      <c r="U1557" s="33"/>
      <c r="V1557" s="33"/>
      <c r="W1557" s="33"/>
      <c r="X1557" s="33"/>
      <c r="Y1557" s="33"/>
    </row>
    <row r="1558" spans="1:25" ht="12.75" hidden="1" customHeight="1">
      <c r="A1558" s="363"/>
      <c r="B1558" s="126"/>
      <c r="C1558" s="104"/>
      <c r="D1558" s="104"/>
      <c r="E1558" s="104"/>
      <c r="F1558" s="104"/>
      <c r="G1558" s="104"/>
      <c r="H1558" s="104"/>
      <c r="I1558" s="104"/>
      <c r="J1558" s="104"/>
      <c r="K1558" s="104"/>
      <c r="L1558" s="104"/>
      <c r="M1558" s="104"/>
      <c r="N1558" s="104"/>
      <c r="O1558" s="104"/>
      <c r="P1558" s="104"/>
      <c r="Q1558" s="341"/>
      <c r="R1558" s="33"/>
      <c r="S1558" s="33"/>
      <c r="T1558" s="33"/>
      <c r="U1558" s="33"/>
      <c r="V1558" s="33"/>
      <c r="W1558" s="33"/>
      <c r="X1558" s="33"/>
      <c r="Y1558" s="33"/>
    </row>
    <row r="1559" spans="1:25" ht="12.75" hidden="1" customHeight="1">
      <c r="A1559" s="363"/>
      <c r="B1559" s="126"/>
      <c r="C1559" s="104"/>
      <c r="D1559" s="104"/>
      <c r="E1559" s="104"/>
      <c r="F1559" s="104"/>
      <c r="G1559" s="104"/>
      <c r="H1559" s="104"/>
      <c r="I1559" s="104"/>
      <c r="J1559" s="104"/>
      <c r="K1559" s="104"/>
      <c r="L1559" s="104"/>
      <c r="M1559" s="104"/>
      <c r="N1559" s="104"/>
      <c r="O1559" s="104"/>
      <c r="P1559" s="104"/>
      <c r="Q1559" s="341"/>
      <c r="R1559" s="33"/>
      <c r="S1559" s="33"/>
      <c r="T1559" s="33"/>
      <c r="U1559" s="33"/>
      <c r="V1559" s="33"/>
      <c r="W1559" s="33"/>
      <c r="X1559" s="33"/>
      <c r="Y1559" s="33"/>
    </row>
    <row r="1560" spans="1:25" ht="12.75" hidden="1" customHeight="1">
      <c r="A1560" s="363"/>
      <c r="B1560" s="126"/>
      <c r="C1560" s="104"/>
      <c r="D1560" s="104"/>
      <c r="E1560" s="104"/>
      <c r="F1560" s="104"/>
      <c r="G1560" s="104"/>
      <c r="H1560" s="104"/>
      <c r="I1560" s="104"/>
      <c r="J1560" s="104"/>
      <c r="K1560" s="104"/>
      <c r="L1560" s="104"/>
      <c r="M1560" s="104"/>
      <c r="N1560" s="104"/>
      <c r="O1560" s="104"/>
      <c r="P1560" s="104"/>
      <c r="Q1560" s="341"/>
      <c r="R1560" s="33"/>
      <c r="S1560" s="33"/>
      <c r="T1560" s="33"/>
      <c r="U1560" s="33"/>
      <c r="V1560" s="33"/>
      <c r="W1560" s="33"/>
      <c r="X1560" s="33"/>
      <c r="Y1560" s="33"/>
    </row>
    <row r="1561" spans="1:25" ht="12.75" hidden="1" customHeight="1">
      <c r="A1561" s="363"/>
      <c r="B1561" s="126"/>
      <c r="C1561" s="104"/>
      <c r="D1561" s="104"/>
      <c r="E1561" s="104"/>
      <c r="F1561" s="104"/>
      <c r="G1561" s="104"/>
      <c r="H1561" s="104"/>
      <c r="I1561" s="104"/>
      <c r="J1561" s="104"/>
      <c r="K1561" s="104"/>
      <c r="L1561" s="104"/>
      <c r="M1561" s="104"/>
      <c r="N1561" s="104"/>
      <c r="O1561" s="104"/>
      <c r="P1561" s="104"/>
      <c r="Q1561" s="341"/>
      <c r="R1561" s="33"/>
      <c r="S1561" s="33"/>
      <c r="T1561" s="33"/>
      <c r="U1561" s="33"/>
      <c r="V1561" s="33"/>
      <c r="W1561" s="33"/>
      <c r="X1561" s="33"/>
      <c r="Y1561" s="33"/>
    </row>
    <row r="1562" spans="1:25" ht="12.75" hidden="1" customHeight="1">
      <c r="A1562" s="363"/>
      <c r="B1562" s="126"/>
      <c r="C1562" s="104"/>
      <c r="D1562" s="104"/>
      <c r="E1562" s="104"/>
      <c r="F1562" s="104"/>
      <c r="G1562" s="104"/>
      <c r="H1562" s="104"/>
      <c r="I1562" s="104"/>
      <c r="J1562" s="104"/>
      <c r="K1562" s="104"/>
      <c r="L1562" s="104"/>
      <c r="M1562" s="104"/>
      <c r="N1562" s="104"/>
      <c r="O1562" s="104"/>
      <c r="P1562" s="104"/>
      <c r="Q1562" s="341"/>
      <c r="R1562" s="33"/>
      <c r="S1562" s="33"/>
      <c r="T1562" s="33"/>
      <c r="U1562" s="33"/>
      <c r="V1562" s="33"/>
      <c r="W1562" s="33"/>
      <c r="X1562" s="33"/>
      <c r="Y1562" s="33"/>
    </row>
    <row r="1563" spans="1:25" ht="12.75" hidden="1" customHeight="1">
      <c r="A1563" s="363"/>
      <c r="B1563" s="126"/>
      <c r="C1563" s="104"/>
      <c r="D1563" s="104"/>
      <c r="E1563" s="104"/>
      <c r="F1563" s="104"/>
      <c r="G1563" s="104"/>
      <c r="H1563" s="104"/>
      <c r="I1563" s="104"/>
      <c r="J1563" s="104"/>
      <c r="K1563" s="104"/>
      <c r="L1563" s="104"/>
      <c r="M1563" s="104"/>
      <c r="N1563" s="104"/>
      <c r="O1563" s="104"/>
      <c r="P1563" s="104"/>
      <c r="Q1563" s="341"/>
      <c r="R1563" s="33"/>
      <c r="S1563" s="33"/>
      <c r="T1563" s="33"/>
      <c r="U1563" s="33"/>
      <c r="V1563" s="33"/>
      <c r="W1563" s="33"/>
      <c r="X1563" s="33"/>
      <c r="Y1563" s="33"/>
    </row>
    <row r="1564" spans="1:25" ht="12.75" hidden="1" customHeight="1">
      <c r="A1564" s="363"/>
      <c r="B1564" s="126"/>
      <c r="C1564" s="104"/>
      <c r="D1564" s="104"/>
      <c r="E1564" s="104"/>
      <c r="F1564" s="104"/>
      <c r="G1564" s="104"/>
      <c r="H1564" s="104"/>
      <c r="I1564" s="104"/>
      <c r="J1564" s="104"/>
      <c r="K1564" s="104"/>
      <c r="L1564" s="104"/>
      <c r="M1564" s="104"/>
      <c r="N1564" s="104"/>
      <c r="O1564" s="104"/>
      <c r="P1564" s="104"/>
      <c r="Q1564" s="341"/>
      <c r="R1564" s="33"/>
      <c r="S1564" s="33"/>
      <c r="T1564" s="33"/>
      <c r="U1564" s="33"/>
      <c r="V1564" s="33"/>
      <c r="W1564" s="33"/>
      <c r="X1564" s="33"/>
      <c r="Y1564" s="33"/>
    </row>
    <row r="1565" spans="1:25" ht="12.75" hidden="1" customHeight="1">
      <c r="A1565" s="363"/>
      <c r="B1565" s="126"/>
      <c r="C1565" s="104"/>
      <c r="D1565" s="104"/>
      <c r="E1565" s="104"/>
      <c r="F1565" s="104"/>
      <c r="G1565" s="104"/>
      <c r="H1565" s="104"/>
      <c r="I1565" s="104"/>
      <c r="J1565" s="104"/>
      <c r="K1565" s="104"/>
      <c r="L1565" s="104"/>
      <c r="M1565" s="104"/>
      <c r="N1565" s="104"/>
      <c r="O1565" s="104"/>
      <c r="P1565" s="104"/>
      <c r="Q1565" s="341"/>
      <c r="R1565" s="33"/>
      <c r="S1565" s="33"/>
      <c r="T1565" s="33"/>
      <c r="U1565" s="33"/>
      <c r="V1565" s="33"/>
      <c r="W1565" s="33"/>
      <c r="X1565" s="33"/>
      <c r="Y1565" s="33"/>
    </row>
    <row r="1566" spans="1:25" ht="12.75" hidden="1" customHeight="1">
      <c r="A1566" s="363"/>
      <c r="B1566" s="126"/>
      <c r="C1566" s="104"/>
      <c r="D1566" s="104"/>
      <c r="E1566" s="104"/>
      <c r="F1566" s="104"/>
      <c r="G1566" s="104"/>
      <c r="H1566" s="104"/>
      <c r="I1566" s="104"/>
      <c r="J1566" s="104"/>
      <c r="K1566" s="104"/>
      <c r="L1566" s="104"/>
      <c r="M1566" s="104"/>
      <c r="N1566" s="104"/>
      <c r="O1566" s="104"/>
      <c r="P1566" s="104"/>
      <c r="Q1566" s="341"/>
      <c r="R1566" s="33"/>
      <c r="S1566" s="33"/>
      <c r="T1566" s="33"/>
      <c r="U1566" s="33"/>
      <c r="V1566" s="33"/>
      <c r="W1566" s="33"/>
      <c r="X1566" s="33"/>
      <c r="Y1566" s="33"/>
    </row>
    <row r="1567" spans="1:25" ht="12.75" hidden="1" customHeight="1">
      <c r="A1567" s="363"/>
      <c r="B1567" s="126"/>
      <c r="C1567" s="104"/>
      <c r="D1567" s="104"/>
      <c r="E1567" s="104"/>
      <c r="F1567" s="104"/>
      <c r="G1567" s="104"/>
      <c r="H1567" s="104"/>
      <c r="I1567" s="104"/>
      <c r="J1567" s="104"/>
      <c r="K1567" s="104"/>
      <c r="L1567" s="104"/>
      <c r="M1567" s="104"/>
      <c r="N1567" s="104"/>
      <c r="O1567" s="104"/>
      <c r="P1567" s="104"/>
      <c r="Q1567" s="341"/>
      <c r="R1567" s="33"/>
      <c r="S1567" s="33"/>
      <c r="T1567" s="33"/>
      <c r="U1567" s="33"/>
      <c r="V1567" s="33"/>
      <c r="W1567" s="33"/>
      <c r="X1567" s="33"/>
      <c r="Y1567" s="33"/>
    </row>
    <row r="1568" spans="1:25" ht="12.75" hidden="1" customHeight="1">
      <c r="A1568" s="363"/>
      <c r="B1568" s="126"/>
      <c r="C1568" s="104"/>
      <c r="D1568" s="104"/>
      <c r="E1568" s="104"/>
      <c r="F1568" s="104"/>
      <c r="G1568" s="104"/>
      <c r="H1568" s="104"/>
      <c r="I1568" s="104"/>
      <c r="J1568" s="104"/>
      <c r="K1568" s="104"/>
      <c r="L1568" s="104"/>
      <c r="M1568" s="104"/>
      <c r="N1568" s="104"/>
      <c r="O1568" s="104"/>
      <c r="P1568" s="104"/>
      <c r="Q1568" s="341"/>
      <c r="R1568" s="33"/>
      <c r="S1568" s="33"/>
      <c r="T1568" s="33"/>
      <c r="U1568" s="33"/>
      <c r="V1568" s="33"/>
      <c r="W1568" s="33"/>
      <c r="X1568" s="33"/>
      <c r="Y1568" s="33"/>
    </row>
    <row r="1569" spans="1:25" ht="12.75" hidden="1" customHeight="1">
      <c r="A1569" s="363"/>
      <c r="B1569" s="126"/>
      <c r="C1569" s="104"/>
      <c r="D1569" s="104"/>
      <c r="E1569" s="104"/>
      <c r="F1569" s="104"/>
      <c r="G1569" s="104"/>
      <c r="H1569" s="104"/>
      <c r="I1569" s="104"/>
      <c r="J1569" s="104"/>
      <c r="K1569" s="104"/>
      <c r="L1569" s="104"/>
      <c r="M1569" s="104"/>
      <c r="N1569" s="104"/>
      <c r="O1569" s="104"/>
      <c r="P1569" s="104"/>
      <c r="Q1569" s="341"/>
      <c r="R1569" s="33"/>
      <c r="S1569" s="33"/>
      <c r="T1569" s="33"/>
      <c r="U1569" s="33"/>
      <c r="V1569" s="33"/>
      <c r="W1569" s="33"/>
      <c r="X1569" s="33"/>
      <c r="Y1569" s="33"/>
    </row>
    <row r="1570" spans="1:25" ht="12.75" hidden="1" customHeight="1">
      <c r="A1570" s="363"/>
      <c r="B1570" s="126"/>
      <c r="C1570" s="104"/>
      <c r="D1570" s="104"/>
      <c r="E1570" s="104"/>
      <c r="F1570" s="104"/>
      <c r="G1570" s="104"/>
      <c r="H1570" s="104"/>
      <c r="I1570" s="104"/>
      <c r="J1570" s="104"/>
      <c r="K1570" s="104"/>
      <c r="L1570" s="104"/>
      <c r="M1570" s="104"/>
      <c r="N1570" s="104"/>
      <c r="O1570" s="104"/>
      <c r="P1570" s="104"/>
      <c r="Q1570" s="341"/>
      <c r="R1570" s="33"/>
      <c r="S1570" s="33"/>
      <c r="T1570" s="33"/>
      <c r="U1570" s="33"/>
      <c r="V1570" s="33"/>
      <c r="W1570" s="33"/>
      <c r="X1570" s="33"/>
      <c r="Y1570" s="33"/>
    </row>
    <row r="1571" spans="1:25" ht="12.75" hidden="1" customHeight="1">
      <c r="A1571" s="363"/>
      <c r="B1571" s="126"/>
      <c r="C1571" s="104"/>
      <c r="D1571" s="104"/>
      <c r="E1571" s="104"/>
      <c r="F1571" s="104"/>
      <c r="G1571" s="104"/>
      <c r="H1571" s="104"/>
      <c r="I1571" s="104"/>
      <c r="J1571" s="104"/>
      <c r="K1571" s="104"/>
      <c r="L1571" s="104"/>
      <c r="M1571" s="104"/>
      <c r="N1571" s="104"/>
      <c r="O1571" s="104"/>
      <c r="P1571" s="104"/>
      <c r="Q1571" s="341"/>
      <c r="R1571" s="33"/>
      <c r="S1571" s="33"/>
      <c r="T1571" s="33"/>
      <c r="U1571" s="33"/>
      <c r="V1571" s="33"/>
      <c r="W1571" s="33"/>
      <c r="X1571" s="33"/>
      <c r="Y1571" s="33"/>
    </row>
    <row r="1572" spans="1:25" ht="12.75" hidden="1" customHeight="1">
      <c r="A1572" s="363"/>
      <c r="B1572" s="126"/>
      <c r="C1572" s="104"/>
      <c r="D1572" s="104"/>
      <c r="E1572" s="104"/>
      <c r="F1572" s="104"/>
      <c r="G1572" s="104"/>
      <c r="H1572" s="104"/>
      <c r="I1572" s="104"/>
      <c r="J1572" s="104"/>
      <c r="K1572" s="104"/>
      <c r="L1572" s="104"/>
      <c r="M1572" s="104"/>
      <c r="N1572" s="104"/>
      <c r="O1572" s="104"/>
      <c r="P1572" s="104"/>
      <c r="Q1572" s="341"/>
      <c r="R1572" s="33"/>
      <c r="S1572" s="33"/>
      <c r="T1572" s="33"/>
      <c r="U1572" s="33"/>
      <c r="V1572" s="33"/>
      <c r="W1572" s="33"/>
      <c r="X1572" s="33"/>
      <c r="Y1572" s="33"/>
    </row>
    <row r="1573" spans="1:25" ht="12.75" hidden="1" customHeight="1">
      <c r="A1573" s="363"/>
      <c r="B1573" s="126"/>
      <c r="C1573" s="104"/>
      <c r="D1573" s="104"/>
      <c r="E1573" s="104"/>
      <c r="F1573" s="104"/>
      <c r="G1573" s="104"/>
      <c r="H1573" s="104"/>
      <c r="I1573" s="104"/>
      <c r="J1573" s="104"/>
      <c r="K1573" s="104"/>
      <c r="L1573" s="104"/>
      <c r="M1573" s="104"/>
      <c r="N1573" s="104"/>
      <c r="O1573" s="104"/>
      <c r="P1573" s="104"/>
      <c r="Q1573" s="341"/>
      <c r="R1573" s="33"/>
      <c r="S1573" s="33"/>
      <c r="T1573" s="33"/>
      <c r="U1573" s="33"/>
      <c r="V1573" s="33"/>
      <c r="W1573" s="33"/>
      <c r="X1573" s="33"/>
      <c r="Y1573" s="33"/>
    </row>
    <row r="1574" spans="1:25" ht="12.75" hidden="1" customHeight="1">
      <c r="A1574" s="363"/>
      <c r="B1574" s="126"/>
      <c r="C1574" s="104"/>
      <c r="D1574" s="104"/>
      <c r="E1574" s="104"/>
      <c r="F1574" s="104"/>
      <c r="G1574" s="104"/>
      <c r="H1574" s="104"/>
      <c r="I1574" s="104"/>
      <c r="J1574" s="104"/>
      <c r="K1574" s="104"/>
      <c r="L1574" s="104"/>
      <c r="M1574" s="104"/>
      <c r="N1574" s="104"/>
      <c r="O1574" s="104"/>
      <c r="P1574" s="104"/>
      <c r="Q1574" s="341"/>
      <c r="R1574" s="33"/>
      <c r="S1574" s="33"/>
      <c r="T1574" s="33"/>
      <c r="U1574" s="33"/>
      <c r="V1574" s="33"/>
      <c r="W1574" s="33"/>
      <c r="X1574" s="33"/>
      <c r="Y1574" s="33"/>
    </row>
    <row r="1575" spans="1:25" ht="12.75" hidden="1" customHeight="1">
      <c r="A1575" s="363"/>
      <c r="B1575" s="126"/>
      <c r="C1575" s="104"/>
      <c r="D1575" s="104"/>
      <c r="E1575" s="104"/>
      <c r="F1575" s="104"/>
      <c r="G1575" s="104"/>
      <c r="H1575" s="104"/>
      <c r="I1575" s="104"/>
      <c r="J1575" s="104"/>
      <c r="K1575" s="104"/>
      <c r="L1575" s="104"/>
      <c r="M1575" s="104"/>
      <c r="N1575" s="104"/>
      <c r="O1575" s="104"/>
      <c r="P1575" s="104"/>
      <c r="Q1575" s="341"/>
      <c r="R1575" s="33"/>
      <c r="S1575" s="33"/>
      <c r="T1575" s="33"/>
      <c r="U1575" s="33"/>
      <c r="V1575" s="33"/>
      <c r="W1575" s="33"/>
      <c r="X1575" s="33"/>
      <c r="Y1575" s="33"/>
    </row>
    <row r="1576" spans="1:25" ht="12.75" hidden="1" customHeight="1">
      <c r="A1576" s="363"/>
      <c r="B1576" s="126"/>
      <c r="C1576" s="104"/>
      <c r="D1576" s="104"/>
      <c r="E1576" s="104"/>
      <c r="F1576" s="104"/>
      <c r="G1576" s="104"/>
      <c r="H1576" s="104"/>
      <c r="I1576" s="104"/>
      <c r="J1576" s="104"/>
      <c r="K1576" s="104"/>
      <c r="L1576" s="104"/>
      <c r="M1576" s="104"/>
      <c r="N1576" s="104"/>
      <c r="O1576" s="104"/>
      <c r="P1576" s="104"/>
      <c r="Q1576" s="341"/>
      <c r="R1576" s="33"/>
      <c r="S1576" s="33"/>
      <c r="T1576" s="33"/>
      <c r="U1576" s="33"/>
      <c r="V1576" s="33"/>
      <c r="W1576" s="33"/>
      <c r="X1576" s="33"/>
      <c r="Y1576" s="33"/>
    </row>
    <row r="1577" spans="1:25" ht="12.75" hidden="1" customHeight="1">
      <c r="A1577" s="363"/>
      <c r="B1577" s="126"/>
      <c r="C1577" s="104"/>
      <c r="D1577" s="104"/>
      <c r="E1577" s="104"/>
      <c r="F1577" s="104"/>
      <c r="G1577" s="104"/>
      <c r="H1577" s="104"/>
      <c r="I1577" s="104"/>
      <c r="J1577" s="104"/>
      <c r="K1577" s="104"/>
      <c r="L1577" s="104"/>
      <c r="M1577" s="104"/>
      <c r="N1577" s="104"/>
      <c r="O1577" s="104"/>
      <c r="P1577" s="104"/>
      <c r="Q1577" s="341"/>
      <c r="R1577" s="33"/>
      <c r="S1577" s="33"/>
      <c r="T1577" s="33"/>
      <c r="U1577" s="33"/>
      <c r="V1577" s="33"/>
      <c r="W1577" s="33"/>
      <c r="X1577" s="33"/>
      <c r="Y1577" s="33"/>
    </row>
    <row r="1578" spans="1:25" ht="12.75" hidden="1" customHeight="1">
      <c r="A1578" s="363"/>
      <c r="B1578" s="126"/>
      <c r="C1578" s="104"/>
      <c r="D1578" s="104"/>
      <c r="E1578" s="104"/>
      <c r="F1578" s="104"/>
      <c r="G1578" s="104"/>
      <c r="H1578" s="104"/>
      <c r="I1578" s="104"/>
      <c r="J1578" s="104"/>
      <c r="K1578" s="104"/>
      <c r="L1578" s="104"/>
      <c r="M1578" s="104"/>
      <c r="N1578" s="104"/>
      <c r="O1578" s="104"/>
      <c r="P1578" s="104"/>
      <c r="Q1578" s="341"/>
      <c r="R1578" s="33"/>
      <c r="S1578" s="33"/>
      <c r="T1578" s="33"/>
      <c r="U1578" s="33"/>
      <c r="V1578" s="33"/>
      <c r="W1578" s="33"/>
      <c r="X1578" s="33"/>
      <c r="Y1578" s="33"/>
    </row>
    <row r="1579" spans="1:25" ht="12.75" hidden="1" customHeight="1">
      <c r="A1579" s="363"/>
      <c r="B1579" s="126"/>
      <c r="C1579" s="104"/>
      <c r="D1579" s="104"/>
      <c r="E1579" s="104"/>
      <c r="F1579" s="104"/>
      <c r="G1579" s="104"/>
      <c r="H1579" s="104"/>
      <c r="I1579" s="104"/>
      <c r="J1579" s="104"/>
      <c r="K1579" s="104"/>
      <c r="L1579" s="104"/>
      <c r="M1579" s="104"/>
      <c r="N1579" s="104"/>
      <c r="O1579" s="104"/>
      <c r="P1579" s="104"/>
      <c r="Q1579" s="341"/>
      <c r="R1579" s="33"/>
      <c r="S1579" s="33"/>
      <c r="T1579" s="33"/>
      <c r="U1579" s="33"/>
      <c r="V1579" s="33"/>
      <c r="W1579" s="33"/>
      <c r="X1579" s="33"/>
      <c r="Y1579" s="33"/>
    </row>
    <row r="1580" spans="1:25" ht="12.75" hidden="1" customHeight="1">
      <c r="A1580" s="363"/>
      <c r="B1580" s="126"/>
      <c r="C1580" s="104"/>
      <c r="D1580" s="104"/>
      <c r="E1580" s="104"/>
      <c r="F1580" s="104"/>
      <c r="G1580" s="104"/>
      <c r="H1580" s="104"/>
      <c r="I1580" s="104"/>
      <c r="J1580" s="104"/>
      <c r="K1580" s="104"/>
      <c r="L1580" s="104"/>
      <c r="M1580" s="104"/>
      <c r="N1580" s="104"/>
      <c r="O1580" s="104"/>
      <c r="P1580" s="104"/>
      <c r="Q1580" s="341"/>
      <c r="R1580" s="33"/>
      <c r="S1580" s="33"/>
      <c r="T1580" s="33"/>
      <c r="U1580" s="33"/>
      <c r="V1580" s="33"/>
      <c r="W1580" s="33"/>
      <c r="X1580" s="33"/>
      <c r="Y1580" s="33"/>
    </row>
    <row r="1581" spans="1:25" ht="12.75" hidden="1" customHeight="1">
      <c r="A1581" s="363"/>
      <c r="B1581" s="126"/>
      <c r="C1581" s="104"/>
      <c r="D1581" s="104"/>
      <c r="E1581" s="104"/>
      <c r="F1581" s="104"/>
      <c r="G1581" s="104"/>
      <c r="H1581" s="104"/>
      <c r="I1581" s="104"/>
      <c r="J1581" s="104"/>
      <c r="K1581" s="104"/>
      <c r="L1581" s="104"/>
      <c r="M1581" s="104"/>
      <c r="N1581" s="104"/>
      <c r="O1581" s="104"/>
      <c r="P1581" s="104"/>
      <c r="Q1581" s="341"/>
      <c r="R1581" s="33"/>
      <c r="S1581" s="33"/>
      <c r="T1581" s="33"/>
      <c r="U1581" s="33"/>
      <c r="V1581" s="33"/>
      <c r="W1581" s="33"/>
      <c r="X1581" s="33"/>
      <c r="Y1581" s="33"/>
    </row>
    <row r="1582" spans="1:25" ht="12.75" hidden="1" customHeight="1">
      <c r="A1582" s="363"/>
      <c r="B1582" s="126"/>
      <c r="C1582" s="104"/>
      <c r="D1582" s="104"/>
      <c r="E1582" s="104"/>
      <c r="F1582" s="104"/>
      <c r="G1582" s="104"/>
      <c r="H1582" s="104"/>
      <c r="I1582" s="104"/>
      <c r="J1582" s="104"/>
      <c r="K1582" s="104"/>
      <c r="L1582" s="104"/>
      <c r="M1582" s="104"/>
      <c r="N1582" s="104"/>
      <c r="O1582" s="104"/>
      <c r="P1582" s="104"/>
      <c r="Q1582" s="341"/>
      <c r="R1582" s="33"/>
      <c r="S1582" s="33"/>
      <c r="T1582" s="33"/>
      <c r="U1582" s="33"/>
      <c r="V1582" s="33"/>
      <c r="W1582" s="33"/>
      <c r="X1582" s="33"/>
      <c r="Y1582" s="33"/>
    </row>
    <row r="1583" spans="1:25" ht="12.75" hidden="1" customHeight="1">
      <c r="A1583" s="363"/>
      <c r="B1583" s="126"/>
      <c r="C1583" s="104"/>
      <c r="D1583" s="104"/>
      <c r="E1583" s="104"/>
      <c r="F1583" s="104"/>
      <c r="G1583" s="104"/>
      <c r="H1583" s="104"/>
      <c r="I1583" s="104"/>
      <c r="J1583" s="104"/>
      <c r="K1583" s="104"/>
      <c r="L1583" s="104"/>
      <c r="M1583" s="104"/>
      <c r="N1583" s="104"/>
      <c r="O1583" s="104"/>
      <c r="P1583" s="104"/>
      <c r="Q1583" s="341"/>
      <c r="R1583" s="33"/>
      <c r="S1583" s="33"/>
      <c r="T1583" s="33"/>
      <c r="U1583" s="33"/>
      <c r="V1583" s="33"/>
      <c r="W1583" s="33"/>
      <c r="X1583" s="33"/>
      <c r="Y1583" s="33"/>
    </row>
    <row r="1584" spans="1:25" ht="12.75" hidden="1" customHeight="1">
      <c r="A1584" s="363"/>
      <c r="B1584" s="126"/>
      <c r="C1584" s="104"/>
      <c r="D1584" s="104"/>
      <c r="E1584" s="104"/>
      <c r="F1584" s="104"/>
      <c r="G1584" s="104"/>
      <c r="H1584" s="104"/>
      <c r="I1584" s="104"/>
      <c r="J1584" s="104"/>
      <c r="K1584" s="104"/>
      <c r="L1584" s="104"/>
      <c r="M1584" s="104"/>
      <c r="N1584" s="104"/>
      <c r="O1584" s="104"/>
      <c r="P1584" s="104"/>
      <c r="Q1584" s="341"/>
      <c r="R1584" s="33"/>
      <c r="S1584" s="33"/>
      <c r="T1584" s="33"/>
      <c r="U1584" s="33"/>
      <c r="V1584" s="33"/>
      <c r="W1584" s="33"/>
      <c r="X1584" s="33"/>
      <c r="Y1584" s="33"/>
    </row>
    <row r="1585" spans="1:25" ht="12.75" hidden="1" customHeight="1">
      <c r="A1585" s="363"/>
      <c r="B1585" s="126"/>
      <c r="C1585" s="104"/>
      <c r="D1585" s="104"/>
      <c r="E1585" s="104"/>
      <c r="F1585" s="104"/>
      <c r="G1585" s="104"/>
      <c r="H1585" s="104"/>
      <c r="I1585" s="104"/>
      <c r="J1585" s="104"/>
      <c r="K1585" s="104"/>
      <c r="L1585" s="104"/>
      <c r="M1585" s="104"/>
      <c r="N1585" s="104"/>
      <c r="O1585" s="104"/>
      <c r="P1585" s="104"/>
      <c r="Q1585" s="341"/>
      <c r="R1585" s="33"/>
      <c r="S1585" s="33"/>
      <c r="T1585" s="33"/>
      <c r="U1585" s="33"/>
      <c r="V1585" s="33"/>
      <c r="W1585" s="33"/>
      <c r="X1585" s="33"/>
      <c r="Y1585" s="33"/>
    </row>
    <row r="1586" spans="1:25" ht="12.75" hidden="1" customHeight="1">
      <c r="A1586" s="363"/>
      <c r="B1586" s="126"/>
      <c r="C1586" s="104"/>
      <c r="D1586" s="104"/>
      <c r="E1586" s="104"/>
      <c r="F1586" s="104"/>
      <c r="G1586" s="104"/>
      <c r="H1586" s="104"/>
      <c r="I1586" s="104"/>
      <c r="J1586" s="104"/>
      <c r="K1586" s="104"/>
      <c r="L1586" s="104"/>
      <c r="M1586" s="104"/>
      <c r="N1586" s="104"/>
      <c r="O1586" s="104"/>
      <c r="P1586" s="104"/>
      <c r="Q1586" s="341"/>
      <c r="R1586" s="33"/>
      <c r="S1586" s="33"/>
      <c r="T1586" s="33"/>
      <c r="U1586" s="33"/>
      <c r="V1586" s="33"/>
      <c r="W1586" s="33"/>
      <c r="X1586" s="33"/>
      <c r="Y1586" s="33"/>
    </row>
    <row r="1587" spans="1:25" ht="12.75" hidden="1" customHeight="1">
      <c r="A1587" s="363"/>
      <c r="B1587" s="126"/>
      <c r="C1587" s="104"/>
      <c r="D1587" s="104"/>
      <c r="E1587" s="104"/>
      <c r="F1587" s="104"/>
      <c r="G1587" s="104"/>
      <c r="H1587" s="104"/>
      <c r="I1587" s="104"/>
      <c r="J1587" s="104"/>
      <c r="K1587" s="104"/>
      <c r="L1587" s="104"/>
      <c r="M1587" s="104"/>
      <c r="N1587" s="104"/>
      <c r="O1587" s="104"/>
      <c r="P1587" s="104"/>
      <c r="Q1587" s="341"/>
      <c r="R1587" s="33"/>
      <c r="S1587" s="33"/>
      <c r="T1587" s="33"/>
      <c r="U1587" s="33"/>
      <c r="V1587" s="33"/>
      <c r="W1587" s="33"/>
      <c r="X1587" s="33"/>
      <c r="Y1587" s="33"/>
    </row>
    <row r="1588" spans="1:25" ht="12.75" hidden="1" customHeight="1">
      <c r="A1588" s="363"/>
      <c r="B1588" s="126"/>
      <c r="C1588" s="104"/>
      <c r="D1588" s="104"/>
      <c r="E1588" s="104"/>
      <c r="F1588" s="104"/>
      <c r="G1588" s="104"/>
      <c r="H1588" s="104"/>
      <c r="I1588" s="104"/>
      <c r="J1588" s="104"/>
      <c r="K1588" s="104"/>
      <c r="L1588" s="104"/>
      <c r="M1588" s="104"/>
      <c r="N1588" s="104"/>
      <c r="O1588" s="104"/>
      <c r="P1588" s="104"/>
      <c r="Q1588" s="341"/>
      <c r="R1588" s="33"/>
      <c r="S1588" s="33"/>
      <c r="T1588" s="33"/>
      <c r="U1588" s="33"/>
      <c r="V1588" s="33"/>
      <c r="W1588" s="33"/>
      <c r="X1588" s="33"/>
      <c r="Y1588" s="33"/>
    </row>
    <row r="1589" spans="1:25" ht="12.75" hidden="1" customHeight="1">
      <c r="A1589" s="363"/>
      <c r="B1589" s="126"/>
      <c r="C1589" s="104"/>
      <c r="D1589" s="104"/>
      <c r="E1589" s="104"/>
      <c r="F1589" s="104"/>
      <c r="G1589" s="104"/>
      <c r="H1589" s="104"/>
      <c r="I1589" s="104"/>
      <c r="J1589" s="104"/>
      <c r="K1589" s="104"/>
      <c r="L1589" s="104"/>
      <c r="M1589" s="104"/>
      <c r="N1589" s="104"/>
      <c r="O1589" s="104"/>
      <c r="P1589" s="104"/>
      <c r="Q1589" s="341"/>
      <c r="R1589" s="33"/>
      <c r="S1589" s="33"/>
      <c r="T1589" s="33"/>
      <c r="U1589" s="33"/>
      <c r="V1589" s="33"/>
      <c r="W1589" s="33"/>
      <c r="X1589" s="33"/>
      <c r="Y1589" s="33"/>
    </row>
    <row r="1590" spans="1:25" ht="12.75" hidden="1" customHeight="1">
      <c r="A1590" s="363"/>
      <c r="B1590" s="126"/>
      <c r="C1590" s="104"/>
      <c r="D1590" s="104"/>
      <c r="E1590" s="104"/>
      <c r="F1590" s="104"/>
      <c r="G1590" s="104"/>
      <c r="H1590" s="104"/>
      <c r="I1590" s="104"/>
      <c r="J1590" s="104"/>
      <c r="K1590" s="104"/>
      <c r="L1590" s="104"/>
      <c r="M1590" s="104"/>
      <c r="N1590" s="104"/>
      <c r="O1590" s="104"/>
      <c r="P1590" s="104"/>
      <c r="Q1590" s="341"/>
      <c r="R1590" s="33"/>
      <c r="S1590" s="33"/>
      <c r="T1590" s="33"/>
      <c r="U1590" s="33"/>
      <c r="V1590" s="33"/>
      <c r="W1590" s="33"/>
      <c r="X1590" s="33"/>
      <c r="Y1590" s="33"/>
    </row>
    <row r="1591" spans="1:25" ht="12.75" hidden="1" customHeight="1">
      <c r="A1591" s="363"/>
      <c r="B1591" s="126"/>
      <c r="C1591" s="104"/>
      <c r="D1591" s="104"/>
      <c r="E1591" s="104"/>
      <c r="F1591" s="104"/>
      <c r="G1591" s="104"/>
      <c r="H1591" s="104"/>
      <c r="I1591" s="104"/>
      <c r="J1591" s="104"/>
      <c r="K1591" s="104"/>
      <c r="L1591" s="104"/>
      <c r="M1591" s="104"/>
      <c r="N1591" s="104"/>
      <c r="O1591" s="104"/>
      <c r="P1591" s="104"/>
      <c r="Q1591" s="341"/>
      <c r="R1591" s="33"/>
      <c r="S1591" s="33"/>
      <c r="T1591" s="33"/>
      <c r="U1591" s="33"/>
      <c r="V1591" s="33"/>
      <c r="W1591" s="33"/>
      <c r="X1591" s="33"/>
      <c r="Y1591" s="33"/>
    </row>
    <row r="1592" spans="1:25" ht="12.75" hidden="1" customHeight="1">
      <c r="A1592" s="363"/>
      <c r="B1592" s="126"/>
      <c r="C1592" s="104"/>
      <c r="D1592" s="104"/>
      <c r="E1592" s="104"/>
      <c r="F1592" s="104"/>
      <c r="G1592" s="104"/>
      <c r="H1592" s="104"/>
      <c r="I1592" s="104"/>
      <c r="J1592" s="104"/>
      <c r="K1592" s="104"/>
      <c r="L1592" s="104"/>
      <c r="M1592" s="104"/>
      <c r="N1592" s="104"/>
      <c r="O1592" s="104"/>
      <c r="P1592" s="104"/>
      <c r="Q1592" s="341"/>
      <c r="R1592" s="33"/>
      <c r="S1592" s="33"/>
      <c r="T1592" s="33"/>
      <c r="U1592" s="33"/>
      <c r="V1592" s="33"/>
      <c r="W1592" s="33"/>
      <c r="X1592" s="33"/>
      <c r="Y1592" s="33"/>
    </row>
    <row r="1593" spans="1:25" ht="12.75" hidden="1" customHeight="1">
      <c r="A1593" s="363"/>
      <c r="B1593" s="126"/>
      <c r="C1593" s="104"/>
      <c r="D1593" s="104"/>
      <c r="E1593" s="104"/>
      <c r="F1593" s="104"/>
      <c r="G1593" s="104"/>
      <c r="H1593" s="104"/>
      <c r="I1593" s="104"/>
      <c r="J1593" s="104"/>
      <c r="K1593" s="104"/>
      <c r="L1593" s="104"/>
      <c r="M1593" s="104"/>
      <c r="N1593" s="104"/>
      <c r="O1593" s="104"/>
      <c r="P1593" s="104"/>
      <c r="Q1593" s="341"/>
      <c r="R1593" s="33"/>
      <c r="S1593" s="33"/>
      <c r="T1593" s="33"/>
      <c r="U1593" s="33"/>
      <c r="V1593" s="33"/>
      <c r="W1593" s="33"/>
      <c r="X1593" s="33"/>
      <c r="Y1593" s="33"/>
    </row>
    <row r="1594" spans="1:25" ht="12.75" hidden="1" customHeight="1">
      <c r="A1594" s="363"/>
      <c r="B1594" s="126"/>
      <c r="C1594" s="104"/>
      <c r="D1594" s="104"/>
      <c r="E1594" s="104"/>
      <c r="F1594" s="104"/>
      <c r="G1594" s="104"/>
      <c r="H1594" s="104"/>
      <c r="I1594" s="104"/>
      <c r="J1594" s="104"/>
      <c r="K1594" s="104"/>
      <c r="L1594" s="104"/>
      <c r="M1594" s="104"/>
      <c r="N1594" s="104"/>
      <c r="O1594" s="104"/>
      <c r="P1594" s="104"/>
      <c r="Q1594" s="341"/>
      <c r="R1594" s="33"/>
      <c r="S1594" s="33"/>
      <c r="T1594" s="33"/>
      <c r="U1594" s="33"/>
      <c r="V1594" s="33"/>
      <c r="W1594" s="33"/>
      <c r="X1594" s="33"/>
      <c r="Y1594" s="33"/>
    </row>
    <row r="1595" spans="1:25" ht="12.75" hidden="1" customHeight="1">
      <c r="A1595" s="363"/>
      <c r="B1595" s="126"/>
      <c r="C1595" s="104"/>
      <c r="D1595" s="104"/>
      <c r="E1595" s="104"/>
      <c r="F1595" s="104"/>
      <c r="G1595" s="104"/>
      <c r="H1595" s="104"/>
      <c r="I1595" s="104"/>
      <c r="J1595" s="104"/>
      <c r="K1595" s="104"/>
      <c r="L1595" s="104"/>
      <c r="M1595" s="104"/>
      <c r="N1595" s="104"/>
      <c r="O1595" s="104"/>
      <c r="P1595" s="104"/>
      <c r="Q1595" s="341"/>
      <c r="R1595" s="33"/>
      <c r="S1595" s="33"/>
      <c r="T1595" s="33"/>
      <c r="U1595" s="33"/>
      <c r="V1595" s="33"/>
      <c r="W1595" s="33"/>
      <c r="X1595" s="33"/>
      <c r="Y1595" s="33"/>
    </row>
    <row r="1596" spans="1:25" ht="12.75" hidden="1" customHeight="1">
      <c r="A1596" s="363"/>
      <c r="B1596" s="126"/>
      <c r="C1596" s="104"/>
      <c r="D1596" s="104"/>
      <c r="E1596" s="104"/>
      <c r="F1596" s="104"/>
      <c r="G1596" s="104"/>
      <c r="H1596" s="104"/>
      <c r="I1596" s="104"/>
      <c r="J1596" s="104"/>
      <c r="K1596" s="104"/>
      <c r="L1596" s="104"/>
      <c r="M1596" s="104"/>
      <c r="N1596" s="104"/>
      <c r="O1596" s="104"/>
      <c r="P1596" s="104"/>
      <c r="Q1596" s="341"/>
      <c r="R1596" s="33"/>
      <c r="S1596" s="33"/>
      <c r="T1596" s="33"/>
      <c r="U1596" s="33"/>
      <c r="V1596" s="33"/>
      <c r="W1596" s="33"/>
      <c r="X1596" s="33"/>
      <c r="Y1596" s="33"/>
    </row>
    <row r="1597" spans="1:25" ht="12.75" hidden="1" customHeight="1">
      <c r="A1597" s="363"/>
      <c r="B1597" s="126"/>
      <c r="C1597" s="104"/>
      <c r="D1597" s="104"/>
      <c r="E1597" s="104"/>
      <c r="F1597" s="104"/>
      <c r="G1597" s="104"/>
      <c r="H1597" s="104"/>
      <c r="I1597" s="104"/>
      <c r="J1597" s="104"/>
      <c r="K1597" s="104"/>
      <c r="L1597" s="104"/>
      <c r="M1597" s="104"/>
      <c r="N1597" s="104"/>
      <c r="O1597" s="104"/>
      <c r="P1597" s="104"/>
      <c r="Q1597" s="341"/>
      <c r="R1597" s="33"/>
      <c r="S1597" s="33"/>
      <c r="T1597" s="33"/>
      <c r="U1597" s="33"/>
      <c r="V1597" s="33"/>
      <c r="W1597" s="33"/>
      <c r="X1597" s="33"/>
      <c r="Y1597" s="33"/>
    </row>
    <row r="1598" spans="1:25" ht="12.75" hidden="1" customHeight="1">
      <c r="A1598" s="363"/>
      <c r="B1598" s="126"/>
      <c r="C1598" s="104"/>
      <c r="D1598" s="104"/>
      <c r="E1598" s="104"/>
      <c r="F1598" s="104"/>
      <c r="G1598" s="104"/>
      <c r="H1598" s="104"/>
      <c r="I1598" s="104"/>
      <c r="J1598" s="104"/>
      <c r="K1598" s="104"/>
      <c r="L1598" s="104"/>
      <c r="M1598" s="104"/>
      <c r="N1598" s="104"/>
      <c r="O1598" s="104"/>
      <c r="P1598" s="104"/>
      <c r="Q1598" s="341"/>
      <c r="R1598" s="33"/>
      <c r="S1598" s="33"/>
      <c r="T1598" s="33"/>
      <c r="U1598" s="33"/>
      <c r="V1598" s="33"/>
      <c r="W1598" s="33"/>
      <c r="X1598" s="33"/>
      <c r="Y1598" s="33"/>
    </row>
    <row r="1599" spans="1:25" ht="12.75" hidden="1" customHeight="1">
      <c r="A1599" s="363"/>
      <c r="B1599" s="126"/>
      <c r="C1599" s="104"/>
      <c r="D1599" s="104"/>
      <c r="E1599" s="104"/>
      <c r="F1599" s="104"/>
      <c r="G1599" s="104"/>
      <c r="H1599" s="104"/>
      <c r="I1599" s="104"/>
      <c r="J1599" s="104"/>
      <c r="K1599" s="104"/>
      <c r="L1599" s="104"/>
      <c r="M1599" s="104"/>
      <c r="N1599" s="104"/>
      <c r="O1599" s="104"/>
      <c r="P1599" s="104"/>
      <c r="Q1599" s="341"/>
      <c r="R1599" s="33"/>
      <c r="S1599" s="33"/>
      <c r="T1599" s="33"/>
      <c r="U1599" s="33"/>
      <c r="V1599" s="33"/>
      <c r="W1599" s="33"/>
      <c r="X1599" s="33"/>
      <c r="Y1599" s="33"/>
    </row>
    <row r="1600" spans="1:25" ht="12.75" hidden="1" customHeight="1">
      <c r="A1600" s="363"/>
      <c r="B1600" s="126"/>
      <c r="C1600" s="104"/>
      <c r="D1600" s="104"/>
      <c r="E1600" s="104"/>
      <c r="F1600" s="104"/>
      <c r="G1600" s="104"/>
      <c r="H1600" s="104"/>
      <c r="I1600" s="104"/>
      <c r="J1600" s="104"/>
      <c r="K1600" s="104"/>
      <c r="L1600" s="104"/>
      <c r="M1600" s="104"/>
      <c r="N1600" s="104"/>
      <c r="O1600" s="104"/>
      <c r="P1600" s="104"/>
      <c r="Q1600" s="341"/>
      <c r="R1600" s="33"/>
      <c r="S1600" s="33"/>
      <c r="T1600" s="33"/>
      <c r="U1600" s="33"/>
      <c r="V1600" s="33"/>
      <c r="W1600" s="33"/>
      <c r="X1600" s="33"/>
      <c r="Y1600" s="33"/>
    </row>
    <row r="1601" spans="1:25" ht="12.75" hidden="1" customHeight="1">
      <c r="A1601" s="363"/>
      <c r="B1601" s="126"/>
      <c r="C1601" s="104"/>
      <c r="D1601" s="104"/>
      <c r="E1601" s="104"/>
      <c r="F1601" s="104"/>
      <c r="G1601" s="104"/>
      <c r="H1601" s="104"/>
      <c r="I1601" s="104"/>
      <c r="J1601" s="104"/>
      <c r="K1601" s="104"/>
      <c r="L1601" s="104"/>
      <c r="M1601" s="104"/>
      <c r="N1601" s="104"/>
      <c r="O1601" s="104"/>
      <c r="P1601" s="104"/>
      <c r="Q1601" s="341"/>
      <c r="R1601" s="33"/>
      <c r="S1601" s="33"/>
      <c r="T1601" s="33"/>
      <c r="U1601" s="33"/>
      <c r="V1601" s="33"/>
      <c r="W1601" s="33"/>
      <c r="X1601" s="33"/>
      <c r="Y1601" s="33"/>
    </row>
    <row r="1602" spans="1:25" ht="12.75" hidden="1" customHeight="1">
      <c r="A1602" s="363"/>
      <c r="B1602" s="126"/>
      <c r="C1602" s="104"/>
      <c r="D1602" s="104"/>
      <c r="E1602" s="104"/>
      <c r="F1602" s="104"/>
      <c r="G1602" s="104"/>
      <c r="H1602" s="104"/>
      <c r="I1602" s="104"/>
      <c r="J1602" s="104"/>
      <c r="K1602" s="104"/>
      <c r="L1602" s="104"/>
      <c r="M1602" s="104"/>
      <c r="N1602" s="104"/>
      <c r="O1602" s="104"/>
      <c r="P1602" s="104"/>
      <c r="Q1602" s="341"/>
      <c r="R1602" s="33"/>
      <c r="S1602" s="33"/>
      <c r="T1602" s="33"/>
      <c r="U1602" s="33"/>
      <c r="V1602" s="33"/>
      <c r="W1602" s="33"/>
      <c r="X1602" s="33"/>
      <c r="Y1602" s="33"/>
    </row>
    <row r="1603" spans="1:25" ht="12.75" hidden="1" customHeight="1">
      <c r="A1603" s="363"/>
      <c r="B1603" s="126"/>
      <c r="C1603" s="104"/>
      <c r="D1603" s="104"/>
      <c r="E1603" s="104"/>
      <c r="F1603" s="104"/>
      <c r="G1603" s="104"/>
      <c r="H1603" s="104"/>
      <c r="I1603" s="104"/>
      <c r="J1603" s="104"/>
      <c r="K1603" s="104"/>
      <c r="L1603" s="104"/>
      <c r="M1603" s="104"/>
      <c r="N1603" s="104"/>
      <c r="O1603" s="104"/>
      <c r="P1603" s="104"/>
      <c r="Q1603" s="341"/>
      <c r="R1603" s="33"/>
      <c r="S1603" s="33"/>
      <c r="T1603" s="33"/>
      <c r="U1603" s="33"/>
      <c r="V1603" s="33"/>
      <c r="W1603" s="33"/>
      <c r="X1603" s="33"/>
      <c r="Y1603" s="33"/>
    </row>
    <row r="1604" spans="1:25" ht="12.75" hidden="1" customHeight="1">
      <c r="A1604" s="363"/>
      <c r="B1604" s="126"/>
      <c r="C1604" s="104"/>
      <c r="D1604" s="104"/>
      <c r="E1604" s="104"/>
      <c r="F1604" s="104"/>
      <c r="G1604" s="104"/>
      <c r="H1604" s="104"/>
      <c r="I1604" s="104"/>
      <c r="J1604" s="104"/>
      <c r="K1604" s="104"/>
      <c r="L1604" s="104"/>
      <c r="M1604" s="104"/>
      <c r="N1604" s="104"/>
      <c r="O1604" s="104"/>
      <c r="P1604" s="104"/>
      <c r="Q1604" s="341"/>
      <c r="R1604" s="33"/>
      <c r="S1604" s="33"/>
      <c r="T1604" s="33"/>
      <c r="U1604" s="33"/>
      <c r="V1604" s="33"/>
      <c r="W1604" s="33"/>
      <c r="X1604" s="33"/>
      <c r="Y1604" s="33"/>
    </row>
    <row r="1605" spans="1:25" ht="12.75" hidden="1" customHeight="1">
      <c r="A1605" s="363"/>
      <c r="B1605" s="126"/>
      <c r="C1605" s="104"/>
      <c r="D1605" s="104"/>
      <c r="E1605" s="104"/>
      <c r="F1605" s="104"/>
      <c r="G1605" s="104"/>
      <c r="H1605" s="104"/>
      <c r="I1605" s="104"/>
      <c r="J1605" s="104"/>
      <c r="K1605" s="104"/>
      <c r="L1605" s="104"/>
      <c r="M1605" s="104"/>
      <c r="N1605" s="104"/>
      <c r="O1605" s="104"/>
      <c r="P1605" s="104"/>
      <c r="Q1605" s="341"/>
      <c r="R1605" s="33"/>
      <c r="S1605" s="33"/>
      <c r="T1605" s="33"/>
      <c r="U1605" s="33"/>
      <c r="V1605" s="33"/>
      <c r="W1605" s="33"/>
      <c r="X1605" s="33"/>
      <c r="Y1605" s="33"/>
    </row>
    <row r="1606" spans="1:25" ht="12.75" hidden="1" customHeight="1">
      <c r="A1606" s="363"/>
      <c r="B1606" s="126"/>
      <c r="C1606" s="104"/>
      <c r="D1606" s="104"/>
      <c r="E1606" s="104"/>
      <c r="F1606" s="104"/>
      <c r="G1606" s="104"/>
      <c r="H1606" s="104"/>
      <c r="I1606" s="104"/>
      <c r="J1606" s="104"/>
      <c r="K1606" s="104"/>
      <c r="L1606" s="104"/>
      <c r="M1606" s="104"/>
      <c r="N1606" s="104"/>
      <c r="O1606" s="104"/>
      <c r="P1606" s="104"/>
      <c r="Q1606" s="341"/>
      <c r="R1606" s="33"/>
      <c r="S1606" s="33"/>
      <c r="T1606" s="33"/>
      <c r="U1606" s="33"/>
      <c r="V1606" s="33"/>
      <c r="W1606" s="33"/>
      <c r="X1606" s="33"/>
      <c r="Y1606" s="33"/>
    </row>
    <row r="1607" spans="1:25" ht="12.75" hidden="1" customHeight="1">
      <c r="A1607" s="363"/>
      <c r="B1607" s="126"/>
      <c r="C1607" s="104"/>
      <c r="D1607" s="104"/>
      <c r="E1607" s="104"/>
      <c r="F1607" s="104"/>
      <c r="G1607" s="104"/>
      <c r="H1607" s="104"/>
      <c r="I1607" s="104"/>
      <c r="J1607" s="104"/>
      <c r="K1607" s="104"/>
      <c r="L1607" s="104"/>
      <c r="M1607" s="104"/>
      <c r="N1607" s="104"/>
      <c r="O1607" s="104"/>
      <c r="P1607" s="104"/>
      <c r="Q1607" s="341"/>
      <c r="R1607" s="33"/>
      <c r="S1607" s="33"/>
      <c r="T1607" s="33"/>
      <c r="U1607" s="33"/>
      <c r="V1607" s="33"/>
      <c r="W1607" s="33"/>
      <c r="X1607" s="33"/>
      <c r="Y1607" s="33"/>
    </row>
    <row r="1608" spans="1:25" ht="12.75" hidden="1" customHeight="1">
      <c r="A1608" s="363"/>
      <c r="B1608" s="126"/>
      <c r="C1608" s="104"/>
      <c r="D1608" s="104"/>
      <c r="E1608" s="104"/>
      <c r="F1608" s="104"/>
      <c r="G1608" s="104"/>
      <c r="H1608" s="104"/>
      <c r="I1608" s="104"/>
      <c r="J1608" s="104"/>
      <c r="K1608" s="104"/>
      <c r="L1608" s="104"/>
      <c r="M1608" s="104"/>
      <c r="N1608" s="104"/>
      <c r="O1608" s="104"/>
      <c r="P1608" s="104"/>
      <c r="Q1608" s="341"/>
      <c r="R1608" s="33"/>
      <c r="S1608" s="33"/>
      <c r="T1608" s="33"/>
      <c r="U1608" s="33"/>
      <c r="V1608" s="33"/>
      <c r="W1608" s="33"/>
      <c r="X1608" s="33"/>
      <c r="Y1608" s="33"/>
    </row>
    <row r="1609" spans="1:25" ht="12.75" hidden="1" customHeight="1">
      <c r="A1609" s="363"/>
      <c r="B1609" s="126"/>
      <c r="C1609" s="104"/>
      <c r="D1609" s="104"/>
      <c r="E1609" s="104"/>
      <c r="F1609" s="104"/>
      <c r="G1609" s="104"/>
      <c r="H1609" s="104"/>
      <c r="I1609" s="104"/>
      <c r="J1609" s="104"/>
      <c r="K1609" s="104"/>
      <c r="L1609" s="104"/>
      <c r="M1609" s="104"/>
      <c r="N1609" s="104"/>
      <c r="O1609" s="104"/>
      <c r="P1609" s="104"/>
      <c r="Q1609" s="341"/>
      <c r="R1609" s="33"/>
      <c r="S1609" s="33"/>
      <c r="T1609" s="33"/>
      <c r="U1609" s="33"/>
      <c r="V1609" s="33"/>
      <c r="W1609" s="33"/>
      <c r="X1609" s="33"/>
      <c r="Y1609" s="33"/>
    </row>
    <row r="1610" spans="1:25" ht="12.75" hidden="1" customHeight="1">
      <c r="A1610" s="363"/>
      <c r="B1610" s="126"/>
      <c r="C1610" s="104"/>
      <c r="D1610" s="104"/>
      <c r="E1610" s="104"/>
      <c r="F1610" s="104"/>
      <c r="G1610" s="104"/>
      <c r="H1610" s="104"/>
      <c r="I1610" s="104"/>
      <c r="J1610" s="104"/>
      <c r="K1610" s="104"/>
      <c r="L1610" s="104"/>
      <c r="M1610" s="104"/>
      <c r="N1610" s="104"/>
      <c r="O1610" s="104"/>
      <c r="P1610" s="104"/>
      <c r="Q1610" s="341"/>
      <c r="R1610" s="33"/>
      <c r="S1610" s="33"/>
      <c r="T1610" s="33"/>
      <c r="U1610" s="33"/>
      <c r="V1610" s="33"/>
      <c r="W1610" s="33"/>
      <c r="X1610" s="33"/>
      <c r="Y1610" s="33"/>
    </row>
    <row r="1611" spans="1:25" ht="12.75" hidden="1" customHeight="1">
      <c r="A1611" s="363"/>
      <c r="B1611" s="126"/>
      <c r="C1611" s="104"/>
      <c r="D1611" s="104"/>
      <c r="E1611" s="104"/>
      <c r="F1611" s="104"/>
      <c r="G1611" s="104"/>
      <c r="H1611" s="104"/>
      <c r="I1611" s="104"/>
      <c r="J1611" s="104"/>
      <c r="K1611" s="104"/>
      <c r="L1611" s="104"/>
      <c r="M1611" s="104"/>
      <c r="N1611" s="104"/>
      <c r="O1611" s="104"/>
      <c r="P1611" s="104"/>
      <c r="Q1611" s="341"/>
      <c r="R1611" s="33"/>
      <c r="S1611" s="33"/>
      <c r="T1611" s="33"/>
      <c r="U1611" s="33"/>
      <c r="V1611" s="33"/>
      <c r="W1611" s="33"/>
      <c r="X1611" s="33"/>
      <c r="Y1611" s="33"/>
    </row>
    <row r="1612" spans="1:25" ht="12.75" hidden="1" customHeight="1">
      <c r="A1612" s="363"/>
      <c r="B1612" s="126"/>
      <c r="C1612" s="104"/>
      <c r="D1612" s="104"/>
      <c r="E1612" s="104"/>
      <c r="F1612" s="104"/>
      <c r="G1612" s="104"/>
      <c r="H1612" s="104"/>
      <c r="I1612" s="104"/>
      <c r="J1612" s="104"/>
      <c r="K1612" s="104"/>
      <c r="L1612" s="104"/>
      <c r="M1612" s="104"/>
      <c r="N1612" s="104"/>
      <c r="O1612" s="104"/>
      <c r="P1612" s="104"/>
      <c r="Q1612" s="341"/>
      <c r="R1612" s="33"/>
      <c r="S1612" s="33"/>
      <c r="T1612" s="33"/>
      <c r="U1612" s="33"/>
      <c r="V1612" s="33"/>
      <c r="W1612" s="33"/>
      <c r="X1612" s="33"/>
      <c r="Y1612" s="33"/>
    </row>
    <row r="1613" spans="1:25" ht="12.75" hidden="1" customHeight="1">
      <c r="A1613" s="363"/>
      <c r="B1613" s="126"/>
      <c r="C1613" s="104"/>
      <c r="D1613" s="104"/>
      <c r="E1613" s="104"/>
      <c r="F1613" s="104"/>
      <c r="G1613" s="104"/>
      <c r="H1613" s="104"/>
      <c r="I1613" s="104"/>
      <c r="J1613" s="104"/>
      <c r="K1613" s="104"/>
      <c r="L1613" s="104"/>
      <c r="M1613" s="104"/>
      <c r="N1613" s="104"/>
      <c r="O1613" s="104"/>
      <c r="P1613" s="104"/>
      <c r="Q1613" s="341"/>
      <c r="R1613" s="33"/>
      <c r="S1613" s="33"/>
      <c r="T1613" s="33"/>
      <c r="U1613" s="33"/>
      <c r="V1613" s="33"/>
      <c r="W1613" s="33"/>
      <c r="X1613" s="33"/>
      <c r="Y1613" s="33"/>
    </row>
    <row r="1614" spans="1:25" ht="12.75" hidden="1" customHeight="1">
      <c r="A1614" s="363"/>
      <c r="B1614" s="126"/>
      <c r="C1614" s="104"/>
      <c r="D1614" s="104"/>
      <c r="E1614" s="104"/>
      <c r="F1614" s="104"/>
      <c r="G1614" s="104"/>
      <c r="H1614" s="104"/>
      <c r="I1614" s="104"/>
      <c r="J1614" s="104"/>
      <c r="K1614" s="104"/>
      <c r="L1614" s="104"/>
      <c r="M1614" s="104"/>
      <c r="N1614" s="104"/>
      <c r="O1614" s="104"/>
      <c r="P1614" s="104"/>
      <c r="Q1614" s="341"/>
      <c r="R1614" s="33"/>
      <c r="S1614" s="33"/>
      <c r="T1614" s="33"/>
      <c r="U1614" s="33"/>
      <c r="V1614" s="33"/>
      <c r="W1614" s="33"/>
      <c r="X1614" s="33"/>
      <c r="Y1614" s="33"/>
    </row>
    <row r="1615" spans="1:25" ht="12.75" hidden="1" customHeight="1">
      <c r="A1615" s="363"/>
      <c r="B1615" s="126"/>
      <c r="C1615" s="104"/>
      <c r="D1615" s="104"/>
      <c r="E1615" s="104"/>
      <c r="F1615" s="104"/>
      <c r="G1615" s="104"/>
      <c r="H1615" s="104"/>
      <c r="I1615" s="104"/>
      <c r="J1615" s="104"/>
      <c r="K1615" s="104"/>
      <c r="L1615" s="104"/>
      <c r="M1615" s="104"/>
      <c r="N1615" s="104"/>
      <c r="O1615" s="104"/>
      <c r="P1615" s="104"/>
      <c r="Q1615" s="341"/>
      <c r="R1615" s="33"/>
      <c r="S1615" s="33"/>
      <c r="T1615" s="33"/>
      <c r="U1615" s="33"/>
      <c r="V1615" s="33"/>
      <c r="W1615" s="33"/>
      <c r="X1615" s="33"/>
      <c r="Y1615" s="33"/>
    </row>
    <row r="1616" spans="1:25" ht="12.75" hidden="1" customHeight="1">
      <c r="A1616" s="363"/>
      <c r="B1616" s="126"/>
      <c r="C1616" s="104"/>
      <c r="D1616" s="104"/>
      <c r="E1616" s="104"/>
      <c r="F1616" s="104"/>
      <c r="G1616" s="104"/>
      <c r="H1616" s="104"/>
      <c r="I1616" s="104"/>
      <c r="J1616" s="104"/>
      <c r="K1616" s="104"/>
      <c r="L1616" s="104"/>
      <c r="M1616" s="104"/>
      <c r="N1616" s="104"/>
      <c r="O1616" s="104"/>
      <c r="P1616" s="104"/>
      <c r="Q1616" s="341"/>
      <c r="R1616" s="33"/>
      <c r="S1616" s="33"/>
      <c r="T1616" s="33"/>
      <c r="U1616" s="33"/>
      <c r="V1616" s="33"/>
      <c r="W1616" s="33"/>
      <c r="X1616" s="33"/>
      <c r="Y1616" s="33"/>
    </row>
    <row r="1617" spans="1:25" ht="12.75" hidden="1" customHeight="1">
      <c r="A1617" s="363"/>
      <c r="B1617" s="126"/>
      <c r="C1617" s="104"/>
      <c r="D1617" s="104"/>
      <c r="E1617" s="104"/>
      <c r="F1617" s="104"/>
      <c r="G1617" s="104"/>
      <c r="H1617" s="104"/>
      <c r="I1617" s="104"/>
      <c r="J1617" s="104"/>
      <c r="K1617" s="104"/>
      <c r="L1617" s="104"/>
      <c r="M1617" s="104"/>
      <c r="N1617" s="104"/>
      <c r="O1617" s="104"/>
      <c r="P1617" s="104"/>
      <c r="Q1617" s="341"/>
      <c r="R1617" s="33"/>
      <c r="S1617" s="33"/>
      <c r="T1617" s="33"/>
      <c r="U1617" s="33"/>
      <c r="V1617" s="33"/>
      <c r="W1617" s="33"/>
      <c r="X1617" s="33"/>
      <c r="Y1617" s="33"/>
    </row>
    <row r="1618" spans="1:25" ht="12.75" hidden="1" customHeight="1">
      <c r="A1618" s="363"/>
      <c r="B1618" s="126"/>
      <c r="C1618" s="104"/>
      <c r="D1618" s="104"/>
      <c r="E1618" s="104"/>
      <c r="F1618" s="104"/>
      <c r="G1618" s="104"/>
      <c r="H1618" s="104"/>
      <c r="I1618" s="104"/>
      <c r="J1618" s="104"/>
      <c r="K1618" s="104"/>
      <c r="L1618" s="104"/>
      <c r="M1618" s="104"/>
      <c r="N1618" s="104"/>
      <c r="O1618" s="104"/>
      <c r="P1618" s="104"/>
      <c r="Q1618" s="341"/>
      <c r="R1618" s="33"/>
      <c r="S1618" s="33"/>
      <c r="T1618" s="33"/>
      <c r="U1618" s="33"/>
      <c r="V1618" s="33"/>
      <c r="W1618" s="33"/>
      <c r="X1618" s="33"/>
      <c r="Y1618" s="33"/>
    </row>
    <row r="1619" spans="1:25" ht="12.75" hidden="1" customHeight="1">
      <c r="A1619" s="363"/>
      <c r="B1619" s="126"/>
      <c r="C1619" s="104"/>
      <c r="D1619" s="104"/>
      <c r="E1619" s="104"/>
      <c r="F1619" s="104"/>
      <c r="G1619" s="104"/>
      <c r="H1619" s="104"/>
      <c r="I1619" s="104"/>
      <c r="J1619" s="104"/>
      <c r="K1619" s="104"/>
      <c r="L1619" s="104"/>
      <c r="M1619" s="104"/>
      <c r="N1619" s="104"/>
      <c r="O1619" s="104"/>
      <c r="P1619" s="104"/>
      <c r="Q1619" s="341"/>
      <c r="R1619" s="33"/>
      <c r="S1619" s="33"/>
      <c r="T1619" s="33"/>
      <c r="U1619" s="33"/>
      <c r="V1619" s="33"/>
      <c r="W1619" s="33"/>
      <c r="X1619" s="33"/>
      <c r="Y1619" s="33"/>
    </row>
    <row r="1620" spans="1:25" ht="12.75" hidden="1" customHeight="1">
      <c r="A1620" s="363"/>
      <c r="B1620" s="126"/>
      <c r="C1620" s="104"/>
      <c r="D1620" s="104"/>
      <c r="E1620" s="104"/>
      <c r="F1620" s="104"/>
      <c r="G1620" s="104"/>
      <c r="H1620" s="104"/>
      <c r="I1620" s="104"/>
      <c r="J1620" s="104"/>
      <c r="K1620" s="104"/>
      <c r="L1620" s="104"/>
      <c r="M1620" s="104"/>
      <c r="N1620" s="104"/>
      <c r="O1620" s="104"/>
      <c r="P1620" s="104"/>
      <c r="Q1620" s="341"/>
      <c r="R1620" s="33"/>
      <c r="S1620" s="33"/>
      <c r="T1620" s="33"/>
      <c r="U1620" s="33"/>
      <c r="V1620" s="33"/>
      <c r="W1620" s="33"/>
      <c r="X1620" s="33"/>
      <c r="Y1620" s="33"/>
    </row>
    <row r="1621" spans="1:25" ht="12.75" hidden="1" customHeight="1">
      <c r="A1621" s="363"/>
      <c r="B1621" s="126"/>
      <c r="C1621" s="104"/>
      <c r="D1621" s="104"/>
      <c r="E1621" s="104"/>
      <c r="F1621" s="104"/>
      <c r="G1621" s="104"/>
      <c r="H1621" s="104"/>
      <c r="I1621" s="104"/>
      <c r="J1621" s="104"/>
      <c r="K1621" s="104"/>
      <c r="L1621" s="104"/>
      <c r="M1621" s="104"/>
      <c r="N1621" s="104"/>
      <c r="O1621" s="104"/>
      <c r="P1621" s="104"/>
      <c r="Q1621" s="341"/>
      <c r="R1621" s="33"/>
      <c r="S1621" s="33"/>
      <c r="T1621" s="33"/>
      <c r="U1621" s="33"/>
      <c r="V1621" s="33"/>
      <c r="W1621" s="33"/>
      <c r="X1621" s="33"/>
      <c r="Y1621" s="33"/>
    </row>
    <row r="1622" spans="1:25" ht="12.75" hidden="1" customHeight="1">
      <c r="A1622" s="363"/>
      <c r="B1622" s="126"/>
      <c r="C1622" s="104"/>
      <c r="D1622" s="104"/>
      <c r="E1622" s="104"/>
      <c r="F1622" s="104"/>
      <c r="G1622" s="104"/>
      <c r="H1622" s="104"/>
      <c r="I1622" s="104"/>
      <c r="J1622" s="104"/>
      <c r="K1622" s="104"/>
      <c r="L1622" s="104"/>
      <c r="M1622" s="104"/>
      <c r="N1622" s="104"/>
      <c r="O1622" s="104"/>
      <c r="P1622" s="104"/>
      <c r="Q1622" s="341"/>
      <c r="R1622" s="33"/>
      <c r="S1622" s="33"/>
      <c r="T1622" s="33"/>
      <c r="U1622" s="33"/>
      <c r="V1622" s="33"/>
      <c r="W1622" s="33"/>
      <c r="X1622" s="33"/>
      <c r="Y1622" s="33"/>
    </row>
    <row r="1623" spans="1:25" ht="12.75" hidden="1" customHeight="1">
      <c r="A1623" s="363"/>
      <c r="B1623" s="126"/>
      <c r="C1623" s="104"/>
      <c r="D1623" s="104"/>
      <c r="E1623" s="104"/>
      <c r="F1623" s="104"/>
      <c r="G1623" s="104"/>
      <c r="H1623" s="104"/>
      <c r="I1623" s="104"/>
      <c r="J1623" s="104"/>
      <c r="K1623" s="104"/>
      <c r="L1623" s="104"/>
      <c r="M1623" s="104"/>
      <c r="N1623" s="104"/>
      <c r="O1623" s="104"/>
      <c r="P1623" s="104"/>
      <c r="Q1623" s="341"/>
      <c r="R1623" s="33"/>
      <c r="S1623" s="33"/>
      <c r="T1623" s="33"/>
      <c r="U1623" s="33"/>
      <c r="V1623" s="33"/>
      <c r="W1623" s="33"/>
      <c r="X1623" s="33"/>
      <c r="Y1623" s="33"/>
    </row>
    <row r="1624" spans="1:25" ht="12.75" hidden="1" customHeight="1">
      <c r="A1624" s="363"/>
      <c r="B1624" s="126"/>
      <c r="C1624" s="104"/>
      <c r="D1624" s="104"/>
      <c r="E1624" s="104"/>
      <c r="F1624" s="104"/>
      <c r="G1624" s="104"/>
      <c r="H1624" s="104"/>
      <c r="I1624" s="104"/>
      <c r="J1624" s="104"/>
      <c r="K1624" s="104"/>
      <c r="L1624" s="104"/>
      <c r="M1624" s="104"/>
      <c r="N1624" s="104"/>
      <c r="O1624" s="104"/>
      <c r="P1624" s="104"/>
      <c r="Q1624" s="341"/>
      <c r="R1624" s="33"/>
      <c r="S1624" s="33"/>
      <c r="T1624" s="33"/>
      <c r="U1624" s="33"/>
      <c r="V1624" s="33"/>
      <c r="W1624" s="33"/>
      <c r="X1624" s="33"/>
      <c r="Y1624" s="33"/>
    </row>
    <row r="1625" spans="1:25" ht="12.75" hidden="1" customHeight="1">
      <c r="A1625" s="363"/>
      <c r="B1625" s="126"/>
      <c r="C1625" s="104"/>
      <c r="D1625" s="104"/>
      <c r="E1625" s="104"/>
      <c r="F1625" s="104"/>
      <c r="G1625" s="104"/>
      <c r="H1625" s="104"/>
      <c r="I1625" s="104"/>
      <c r="J1625" s="104"/>
      <c r="K1625" s="104"/>
      <c r="L1625" s="104"/>
      <c r="M1625" s="104"/>
      <c r="N1625" s="104"/>
      <c r="O1625" s="104"/>
      <c r="P1625" s="104"/>
      <c r="Q1625" s="341"/>
      <c r="R1625" s="33"/>
      <c r="S1625" s="33"/>
      <c r="T1625" s="33"/>
      <c r="U1625" s="33"/>
      <c r="V1625" s="33"/>
      <c r="W1625" s="33"/>
      <c r="X1625" s="33"/>
      <c r="Y1625" s="33"/>
    </row>
    <row r="1626" spans="1:25" ht="12.75" hidden="1" customHeight="1">
      <c r="A1626" s="363"/>
      <c r="B1626" s="126"/>
      <c r="C1626" s="104"/>
      <c r="D1626" s="104"/>
      <c r="E1626" s="104"/>
      <c r="F1626" s="104"/>
      <c r="G1626" s="104"/>
      <c r="H1626" s="104"/>
      <c r="I1626" s="104"/>
      <c r="J1626" s="104"/>
      <c r="K1626" s="104"/>
      <c r="L1626" s="104"/>
      <c r="M1626" s="104"/>
      <c r="N1626" s="104"/>
      <c r="O1626" s="104"/>
      <c r="P1626" s="104"/>
      <c r="Q1626" s="341"/>
      <c r="R1626" s="33"/>
      <c r="S1626" s="33"/>
      <c r="T1626" s="33"/>
      <c r="U1626" s="33"/>
      <c r="V1626" s="33"/>
      <c r="W1626" s="33"/>
      <c r="X1626" s="33"/>
      <c r="Y1626" s="33"/>
    </row>
    <row r="1627" spans="1:25" ht="12.75" hidden="1" customHeight="1">
      <c r="A1627" s="363"/>
      <c r="B1627" s="126"/>
      <c r="C1627" s="104"/>
      <c r="D1627" s="104"/>
      <c r="E1627" s="104"/>
      <c r="F1627" s="104"/>
      <c r="G1627" s="104"/>
      <c r="H1627" s="104"/>
      <c r="I1627" s="104"/>
      <c r="J1627" s="104"/>
      <c r="K1627" s="104"/>
      <c r="L1627" s="104"/>
      <c r="M1627" s="104"/>
      <c r="N1627" s="104"/>
      <c r="O1627" s="104"/>
      <c r="P1627" s="104"/>
      <c r="Q1627" s="341"/>
      <c r="R1627" s="33"/>
      <c r="S1627" s="33"/>
      <c r="T1627" s="33"/>
      <c r="U1627" s="33"/>
      <c r="V1627" s="33"/>
      <c r="W1627" s="33"/>
      <c r="X1627" s="33"/>
      <c r="Y1627" s="33"/>
    </row>
    <row r="1628" spans="1:25" ht="12.75" hidden="1" customHeight="1">
      <c r="A1628" s="363"/>
      <c r="B1628" s="126"/>
      <c r="C1628" s="104"/>
      <c r="D1628" s="104"/>
      <c r="E1628" s="104"/>
      <c r="F1628" s="104"/>
      <c r="G1628" s="104"/>
      <c r="H1628" s="104"/>
      <c r="I1628" s="104"/>
      <c r="J1628" s="104"/>
      <c r="K1628" s="104"/>
      <c r="L1628" s="104"/>
      <c r="M1628" s="104"/>
      <c r="N1628" s="104"/>
      <c r="O1628" s="104"/>
      <c r="P1628" s="104"/>
      <c r="Q1628" s="341"/>
      <c r="R1628" s="33"/>
      <c r="S1628" s="33"/>
      <c r="T1628" s="33"/>
      <c r="U1628" s="33"/>
      <c r="V1628" s="33"/>
      <c r="W1628" s="33"/>
      <c r="X1628" s="33"/>
      <c r="Y1628" s="33"/>
    </row>
    <row r="1629" spans="1:25" ht="12.75" hidden="1" customHeight="1">
      <c r="A1629" s="363"/>
      <c r="B1629" s="126"/>
      <c r="C1629" s="104"/>
      <c r="D1629" s="104"/>
      <c r="E1629" s="104"/>
      <c r="F1629" s="104"/>
      <c r="G1629" s="104"/>
      <c r="H1629" s="104"/>
      <c r="I1629" s="104"/>
      <c r="J1629" s="104"/>
      <c r="K1629" s="104"/>
      <c r="L1629" s="104"/>
      <c r="M1629" s="104"/>
      <c r="N1629" s="104"/>
      <c r="O1629" s="104"/>
      <c r="P1629" s="104"/>
      <c r="Q1629" s="341"/>
      <c r="R1629" s="33"/>
      <c r="S1629" s="33"/>
      <c r="T1629" s="33"/>
      <c r="U1629" s="33"/>
      <c r="V1629" s="33"/>
      <c r="W1629" s="33"/>
      <c r="X1629" s="33"/>
      <c r="Y1629" s="33"/>
    </row>
    <row r="1630" spans="1:25" ht="12.75" hidden="1" customHeight="1">
      <c r="A1630" s="363"/>
      <c r="B1630" s="126"/>
      <c r="C1630" s="104"/>
      <c r="D1630" s="104"/>
      <c r="E1630" s="104"/>
      <c r="F1630" s="104"/>
      <c r="G1630" s="104"/>
      <c r="H1630" s="104"/>
      <c r="I1630" s="104"/>
      <c r="J1630" s="104"/>
      <c r="K1630" s="104"/>
      <c r="L1630" s="104"/>
      <c r="M1630" s="104"/>
      <c r="N1630" s="104"/>
      <c r="O1630" s="104"/>
      <c r="P1630" s="104"/>
      <c r="Q1630" s="341"/>
      <c r="R1630" s="33"/>
      <c r="S1630" s="33"/>
      <c r="T1630" s="33"/>
      <c r="U1630" s="33"/>
      <c r="V1630" s="33"/>
      <c r="W1630" s="33"/>
      <c r="X1630" s="33"/>
      <c r="Y1630" s="33"/>
    </row>
    <row r="1631" spans="1:25" ht="12.75" hidden="1" customHeight="1">
      <c r="A1631" s="363"/>
      <c r="B1631" s="126"/>
      <c r="C1631" s="104"/>
      <c r="D1631" s="104"/>
      <c r="E1631" s="104"/>
      <c r="F1631" s="104"/>
      <c r="G1631" s="104"/>
      <c r="H1631" s="104"/>
      <c r="I1631" s="104"/>
      <c r="J1631" s="104"/>
      <c r="K1631" s="104"/>
      <c r="L1631" s="104"/>
      <c r="M1631" s="104"/>
      <c r="N1631" s="104"/>
      <c r="O1631" s="104"/>
      <c r="P1631" s="104"/>
      <c r="Q1631" s="341"/>
      <c r="R1631" s="33"/>
      <c r="S1631" s="33"/>
      <c r="T1631" s="33"/>
      <c r="U1631" s="33"/>
      <c r="V1631" s="33"/>
      <c r="W1631" s="33"/>
      <c r="X1631" s="33"/>
      <c r="Y1631" s="33"/>
    </row>
    <row r="1632" spans="1:25" ht="12.75" hidden="1" customHeight="1">
      <c r="A1632" s="363"/>
      <c r="B1632" s="126"/>
      <c r="C1632" s="104"/>
      <c r="D1632" s="104"/>
      <c r="E1632" s="104"/>
      <c r="F1632" s="104"/>
      <c r="G1632" s="104"/>
      <c r="H1632" s="104"/>
      <c r="I1632" s="104"/>
      <c r="J1632" s="104"/>
      <c r="K1632" s="104"/>
      <c r="L1632" s="104"/>
      <c r="M1632" s="104"/>
      <c r="N1632" s="104"/>
      <c r="O1632" s="104"/>
      <c r="P1632" s="104"/>
      <c r="Q1632" s="341"/>
      <c r="R1632" s="33"/>
      <c r="S1632" s="33"/>
      <c r="T1632" s="33"/>
      <c r="U1632" s="33"/>
      <c r="V1632" s="33"/>
      <c r="W1632" s="33"/>
      <c r="X1632" s="33"/>
      <c r="Y1632" s="33"/>
    </row>
    <row r="1633" spans="1:25" ht="12.75" hidden="1" customHeight="1">
      <c r="A1633" s="363"/>
      <c r="B1633" s="126"/>
      <c r="C1633" s="104"/>
      <c r="D1633" s="104"/>
      <c r="E1633" s="104"/>
      <c r="F1633" s="104"/>
      <c r="G1633" s="104"/>
      <c r="H1633" s="104"/>
      <c r="I1633" s="104"/>
      <c r="J1633" s="104"/>
      <c r="K1633" s="104"/>
      <c r="L1633" s="104"/>
      <c r="M1633" s="104"/>
      <c r="N1633" s="104"/>
      <c r="O1633" s="104"/>
      <c r="P1633" s="104"/>
      <c r="Q1633" s="341"/>
      <c r="R1633" s="33"/>
      <c r="S1633" s="33"/>
      <c r="T1633" s="33"/>
      <c r="U1633" s="33"/>
      <c r="V1633" s="33"/>
      <c r="W1633" s="33"/>
      <c r="X1633" s="33"/>
      <c r="Y1633" s="33"/>
    </row>
    <row r="1634" spans="1:25" ht="12.75" hidden="1" customHeight="1">
      <c r="A1634" s="363"/>
      <c r="B1634" s="126"/>
      <c r="C1634" s="104"/>
      <c r="D1634" s="104"/>
      <c r="E1634" s="104"/>
      <c r="F1634" s="104"/>
      <c r="G1634" s="104"/>
      <c r="H1634" s="104"/>
      <c r="I1634" s="104"/>
      <c r="J1634" s="104"/>
      <c r="K1634" s="104"/>
      <c r="L1634" s="104"/>
      <c r="M1634" s="104"/>
      <c r="N1634" s="104"/>
      <c r="O1634" s="104"/>
      <c r="P1634" s="104"/>
      <c r="Q1634" s="341"/>
      <c r="R1634" s="33"/>
      <c r="S1634" s="33"/>
      <c r="T1634" s="33"/>
      <c r="U1634" s="33"/>
      <c r="V1634" s="33"/>
      <c r="W1634" s="33"/>
      <c r="X1634" s="33"/>
      <c r="Y1634" s="33"/>
    </row>
    <row r="1635" spans="1:25" ht="12.75" hidden="1" customHeight="1">
      <c r="A1635" s="363"/>
      <c r="B1635" s="126"/>
      <c r="C1635" s="104"/>
      <c r="D1635" s="104"/>
      <c r="E1635" s="104"/>
      <c r="F1635" s="104"/>
      <c r="G1635" s="104"/>
      <c r="H1635" s="104"/>
      <c r="I1635" s="104"/>
      <c r="J1635" s="104"/>
      <c r="K1635" s="104"/>
      <c r="L1635" s="104"/>
      <c r="M1635" s="104"/>
      <c r="N1635" s="104"/>
      <c r="O1635" s="104"/>
      <c r="P1635" s="104"/>
      <c r="Q1635" s="341"/>
      <c r="R1635" s="33"/>
      <c r="S1635" s="33"/>
      <c r="T1635" s="33"/>
      <c r="U1635" s="33"/>
      <c r="V1635" s="33"/>
      <c r="W1635" s="33"/>
      <c r="X1635" s="33"/>
      <c r="Y1635" s="33"/>
    </row>
    <row r="1636" spans="1:25" ht="12.75" hidden="1" customHeight="1">
      <c r="A1636" s="363"/>
      <c r="B1636" s="126"/>
      <c r="C1636" s="104"/>
      <c r="D1636" s="104"/>
      <c r="E1636" s="104"/>
      <c r="F1636" s="104"/>
      <c r="G1636" s="104"/>
      <c r="H1636" s="104"/>
      <c r="I1636" s="104"/>
      <c r="J1636" s="104"/>
      <c r="K1636" s="104"/>
      <c r="L1636" s="104"/>
      <c r="M1636" s="104"/>
      <c r="N1636" s="104"/>
      <c r="O1636" s="104"/>
      <c r="P1636" s="104"/>
      <c r="Q1636" s="341"/>
      <c r="R1636" s="33"/>
      <c r="S1636" s="33"/>
      <c r="T1636" s="33"/>
      <c r="U1636" s="33"/>
      <c r="V1636" s="33"/>
      <c r="W1636" s="33"/>
      <c r="X1636" s="33"/>
      <c r="Y1636" s="33"/>
    </row>
    <row r="1637" spans="1:25" ht="12.75" hidden="1" customHeight="1">
      <c r="A1637" s="363"/>
      <c r="B1637" s="126"/>
      <c r="C1637" s="104"/>
      <c r="D1637" s="104"/>
      <c r="E1637" s="104"/>
      <c r="F1637" s="104"/>
      <c r="G1637" s="104"/>
      <c r="H1637" s="104"/>
      <c r="I1637" s="104"/>
      <c r="J1637" s="104"/>
      <c r="K1637" s="104"/>
      <c r="L1637" s="104"/>
      <c r="M1637" s="104"/>
      <c r="N1637" s="104"/>
      <c r="O1637" s="104"/>
      <c r="P1637" s="104"/>
      <c r="Q1637" s="341"/>
      <c r="R1637" s="33"/>
      <c r="S1637" s="33"/>
      <c r="T1637" s="33"/>
      <c r="U1637" s="33"/>
      <c r="V1637" s="33"/>
      <c r="W1637" s="33"/>
      <c r="X1637" s="33"/>
      <c r="Y1637" s="33"/>
    </row>
    <row r="1638" spans="1:25" ht="12.75" hidden="1" customHeight="1">
      <c r="A1638" s="363"/>
      <c r="B1638" s="126"/>
      <c r="C1638" s="104"/>
      <c r="D1638" s="104"/>
      <c r="E1638" s="104"/>
      <c r="F1638" s="104"/>
      <c r="G1638" s="104"/>
      <c r="H1638" s="104"/>
      <c r="I1638" s="104"/>
      <c r="J1638" s="104"/>
      <c r="K1638" s="104"/>
      <c r="L1638" s="104"/>
      <c r="M1638" s="104"/>
      <c r="N1638" s="104"/>
      <c r="O1638" s="104"/>
      <c r="P1638" s="104"/>
      <c r="Q1638" s="341"/>
      <c r="R1638" s="33"/>
      <c r="S1638" s="33"/>
      <c r="T1638" s="33"/>
      <c r="U1638" s="33"/>
      <c r="V1638" s="33"/>
      <c r="W1638" s="33"/>
      <c r="X1638" s="33"/>
      <c r="Y1638" s="33"/>
    </row>
    <row r="1639" spans="1:25" ht="12.75" hidden="1" customHeight="1">
      <c r="A1639" s="363"/>
      <c r="B1639" s="126"/>
      <c r="C1639" s="104"/>
      <c r="D1639" s="104"/>
      <c r="E1639" s="104"/>
      <c r="F1639" s="104"/>
      <c r="G1639" s="104"/>
      <c r="H1639" s="104"/>
      <c r="I1639" s="104"/>
      <c r="J1639" s="104"/>
      <c r="K1639" s="104"/>
      <c r="L1639" s="104"/>
      <c r="M1639" s="104"/>
      <c r="N1639" s="104"/>
      <c r="O1639" s="104"/>
      <c r="P1639" s="104"/>
      <c r="Q1639" s="341"/>
      <c r="R1639" s="33"/>
      <c r="S1639" s="33"/>
      <c r="T1639" s="33"/>
      <c r="U1639" s="33"/>
      <c r="V1639" s="33"/>
      <c r="W1639" s="33"/>
      <c r="X1639" s="33"/>
      <c r="Y1639" s="33"/>
    </row>
    <row r="1640" spans="1:25" ht="12.75" hidden="1" customHeight="1">
      <c r="A1640" s="363"/>
      <c r="B1640" s="126"/>
      <c r="C1640" s="104"/>
      <c r="D1640" s="104"/>
      <c r="E1640" s="104"/>
      <c r="F1640" s="104"/>
      <c r="G1640" s="104"/>
      <c r="H1640" s="104"/>
      <c r="I1640" s="104"/>
      <c r="J1640" s="104"/>
      <c r="K1640" s="104"/>
      <c r="L1640" s="104"/>
      <c r="M1640" s="104"/>
      <c r="N1640" s="104"/>
      <c r="O1640" s="104"/>
      <c r="P1640" s="104"/>
      <c r="Q1640" s="341"/>
      <c r="R1640" s="33"/>
      <c r="S1640" s="33"/>
      <c r="T1640" s="33"/>
      <c r="U1640" s="33"/>
      <c r="V1640" s="33"/>
      <c r="W1640" s="33"/>
      <c r="X1640" s="33"/>
      <c r="Y1640" s="33"/>
    </row>
    <row r="1641" spans="1:25" ht="12.75" hidden="1" customHeight="1">
      <c r="A1641" s="363"/>
      <c r="B1641" s="126"/>
      <c r="C1641" s="104"/>
      <c r="D1641" s="104"/>
      <c r="E1641" s="104"/>
      <c r="F1641" s="104"/>
      <c r="G1641" s="104"/>
      <c r="H1641" s="104"/>
      <c r="I1641" s="104"/>
      <c r="J1641" s="104"/>
      <c r="K1641" s="104"/>
      <c r="L1641" s="104"/>
      <c r="M1641" s="104"/>
      <c r="N1641" s="104"/>
      <c r="O1641" s="104"/>
      <c r="P1641" s="104"/>
      <c r="Q1641" s="341"/>
      <c r="R1641" s="33"/>
      <c r="S1641" s="33"/>
      <c r="T1641" s="33"/>
      <c r="U1641" s="33"/>
      <c r="V1641" s="33"/>
      <c r="W1641" s="33"/>
      <c r="X1641" s="33"/>
      <c r="Y1641" s="33"/>
    </row>
    <row r="1642" spans="1:25" ht="12.75" hidden="1" customHeight="1">
      <c r="A1642" s="363"/>
      <c r="B1642" s="126"/>
      <c r="C1642" s="104"/>
      <c r="D1642" s="104"/>
      <c r="E1642" s="104"/>
      <c r="F1642" s="104"/>
      <c r="G1642" s="104"/>
      <c r="H1642" s="104"/>
      <c r="I1642" s="104"/>
      <c r="J1642" s="104"/>
      <c r="K1642" s="104"/>
      <c r="L1642" s="104"/>
      <c r="M1642" s="104"/>
      <c r="N1642" s="104"/>
      <c r="O1642" s="104"/>
      <c r="P1642" s="104"/>
      <c r="Q1642" s="341"/>
      <c r="R1642" s="33"/>
      <c r="S1642" s="33"/>
      <c r="T1642" s="33"/>
      <c r="U1642" s="33"/>
      <c r="V1642" s="33"/>
      <c r="W1642" s="33"/>
      <c r="X1642" s="33"/>
      <c r="Y1642" s="33"/>
    </row>
    <row r="1643" spans="1:25" ht="12.75" hidden="1" customHeight="1">
      <c r="A1643" s="363"/>
      <c r="B1643" s="126"/>
      <c r="C1643" s="104"/>
      <c r="D1643" s="104"/>
      <c r="E1643" s="104"/>
      <c r="F1643" s="104"/>
      <c r="G1643" s="104"/>
      <c r="H1643" s="104"/>
      <c r="I1643" s="104"/>
      <c r="J1643" s="104"/>
      <c r="K1643" s="104"/>
      <c r="L1643" s="104"/>
      <c r="M1643" s="104"/>
      <c r="N1643" s="104"/>
      <c r="O1643" s="104"/>
      <c r="P1643" s="104"/>
      <c r="Q1643" s="341"/>
      <c r="R1643" s="33"/>
      <c r="S1643" s="33"/>
      <c r="T1643" s="33"/>
      <c r="U1643" s="33"/>
      <c r="V1643" s="33"/>
      <c r="W1643" s="33"/>
      <c r="X1643" s="33"/>
      <c r="Y1643" s="33"/>
    </row>
    <row r="1644" spans="1:25" ht="12.75" hidden="1" customHeight="1">
      <c r="A1644" s="363"/>
      <c r="B1644" s="126"/>
      <c r="C1644" s="104"/>
      <c r="D1644" s="104"/>
      <c r="E1644" s="104"/>
      <c r="F1644" s="104"/>
      <c r="G1644" s="104"/>
      <c r="H1644" s="104"/>
      <c r="I1644" s="104"/>
      <c r="J1644" s="104"/>
      <c r="K1644" s="104"/>
      <c r="L1644" s="104"/>
      <c r="M1644" s="104"/>
      <c r="N1644" s="104"/>
      <c r="O1644" s="104"/>
      <c r="P1644" s="104"/>
      <c r="Q1644" s="341"/>
      <c r="R1644" s="33"/>
      <c r="S1644" s="33"/>
      <c r="T1644" s="33"/>
      <c r="U1644" s="33"/>
      <c r="V1644" s="33"/>
      <c r="W1644" s="33"/>
      <c r="X1644" s="33"/>
      <c r="Y1644" s="33"/>
    </row>
    <row r="1645" spans="1:25" ht="12.75" hidden="1" customHeight="1">
      <c r="A1645" s="363"/>
      <c r="B1645" s="126"/>
      <c r="C1645" s="104"/>
      <c r="D1645" s="104"/>
      <c r="E1645" s="104"/>
      <c r="F1645" s="104"/>
      <c r="G1645" s="104"/>
      <c r="H1645" s="104"/>
      <c r="I1645" s="104"/>
      <c r="J1645" s="104"/>
      <c r="K1645" s="104"/>
      <c r="L1645" s="104"/>
      <c r="M1645" s="104"/>
      <c r="N1645" s="104"/>
      <c r="O1645" s="104"/>
      <c r="P1645" s="104"/>
      <c r="Q1645" s="341"/>
      <c r="R1645" s="33"/>
      <c r="S1645" s="33"/>
      <c r="T1645" s="33"/>
      <c r="U1645" s="33"/>
      <c r="V1645" s="33"/>
      <c r="W1645" s="33"/>
      <c r="X1645" s="33"/>
      <c r="Y1645" s="33"/>
    </row>
    <row r="1646" spans="1:25" ht="12.75" hidden="1" customHeight="1">
      <c r="A1646" s="363"/>
      <c r="B1646" s="126"/>
      <c r="C1646" s="104"/>
      <c r="D1646" s="104"/>
      <c r="E1646" s="104"/>
      <c r="F1646" s="104"/>
      <c r="G1646" s="104"/>
      <c r="H1646" s="104"/>
      <c r="I1646" s="104"/>
      <c r="J1646" s="104"/>
      <c r="K1646" s="104"/>
      <c r="L1646" s="104"/>
      <c r="M1646" s="104"/>
      <c r="N1646" s="104"/>
      <c r="O1646" s="104"/>
      <c r="P1646" s="104"/>
      <c r="Q1646" s="341"/>
      <c r="R1646" s="33"/>
      <c r="S1646" s="33"/>
      <c r="T1646" s="33"/>
      <c r="U1646" s="33"/>
      <c r="V1646" s="33"/>
      <c r="W1646" s="33"/>
      <c r="X1646" s="33"/>
      <c r="Y1646" s="33"/>
    </row>
    <row r="1647" spans="1:25" ht="12.75" hidden="1" customHeight="1">
      <c r="A1647" s="363"/>
      <c r="B1647" s="126"/>
      <c r="C1647" s="104"/>
      <c r="D1647" s="104"/>
      <c r="E1647" s="104"/>
      <c r="F1647" s="104"/>
      <c r="G1647" s="104"/>
      <c r="H1647" s="104"/>
      <c r="I1647" s="104"/>
      <c r="J1647" s="104"/>
      <c r="K1647" s="104"/>
      <c r="L1647" s="104"/>
      <c r="M1647" s="104"/>
      <c r="N1647" s="104"/>
      <c r="O1647" s="104"/>
      <c r="P1647" s="104"/>
      <c r="Q1647" s="341"/>
      <c r="R1647" s="33"/>
      <c r="S1647" s="33"/>
      <c r="T1647" s="33"/>
      <c r="U1647" s="33"/>
      <c r="V1647" s="33"/>
      <c r="W1647" s="33"/>
      <c r="X1647" s="33"/>
      <c r="Y1647" s="33"/>
    </row>
    <row r="1648" spans="1:25" ht="12.75" hidden="1" customHeight="1">
      <c r="A1648" s="363"/>
      <c r="B1648" s="126"/>
      <c r="C1648" s="104"/>
      <c r="D1648" s="104"/>
      <c r="E1648" s="104"/>
      <c r="F1648" s="104"/>
      <c r="G1648" s="104"/>
      <c r="H1648" s="104"/>
      <c r="I1648" s="104"/>
      <c r="J1648" s="104"/>
      <c r="K1648" s="104"/>
      <c r="L1648" s="104"/>
      <c r="M1648" s="104"/>
      <c r="N1648" s="104"/>
      <c r="O1648" s="104"/>
      <c r="P1648" s="104"/>
      <c r="Q1648" s="341"/>
      <c r="R1648" s="33"/>
      <c r="S1648" s="33"/>
      <c r="T1648" s="33"/>
      <c r="U1648" s="33"/>
      <c r="V1648" s="33"/>
      <c r="W1648" s="33"/>
      <c r="X1648" s="33"/>
      <c r="Y1648" s="33"/>
    </row>
    <row r="1649" spans="1:25" ht="12.75" hidden="1" customHeight="1">
      <c r="A1649" s="363"/>
      <c r="B1649" s="126"/>
      <c r="C1649" s="104"/>
      <c r="D1649" s="104"/>
      <c r="E1649" s="104"/>
      <c r="F1649" s="104"/>
      <c r="G1649" s="104"/>
      <c r="H1649" s="104"/>
      <c r="I1649" s="104"/>
      <c r="J1649" s="104"/>
      <c r="K1649" s="104"/>
      <c r="L1649" s="104"/>
      <c r="M1649" s="104"/>
      <c r="N1649" s="104"/>
      <c r="O1649" s="104"/>
      <c r="P1649" s="104"/>
      <c r="Q1649" s="341"/>
      <c r="R1649" s="33"/>
      <c r="S1649" s="33"/>
      <c r="T1649" s="33"/>
      <c r="U1649" s="33"/>
      <c r="V1649" s="33"/>
      <c r="W1649" s="33"/>
      <c r="X1649" s="33"/>
      <c r="Y1649" s="33"/>
    </row>
    <row r="1650" spans="1:25" ht="12.75" hidden="1" customHeight="1">
      <c r="A1650" s="363"/>
      <c r="B1650" s="126"/>
      <c r="C1650" s="104"/>
      <c r="D1650" s="104"/>
      <c r="E1650" s="104"/>
      <c r="F1650" s="104"/>
      <c r="G1650" s="104"/>
      <c r="H1650" s="104"/>
      <c r="I1650" s="104"/>
      <c r="J1650" s="104"/>
      <c r="K1650" s="104"/>
      <c r="L1650" s="104"/>
      <c r="M1650" s="104"/>
      <c r="N1650" s="104"/>
      <c r="O1650" s="104"/>
      <c r="P1650" s="104"/>
      <c r="Q1650" s="341"/>
      <c r="R1650" s="33"/>
      <c r="S1650" s="33"/>
      <c r="T1650" s="33"/>
      <c r="U1650" s="33"/>
      <c r="V1650" s="33"/>
      <c r="W1650" s="33"/>
      <c r="X1650" s="33"/>
      <c r="Y1650" s="33"/>
    </row>
    <row r="1651" spans="1:25" ht="12.75" hidden="1" customHeight="1">
      <c r="A1651" s="363"/>
      <c r="B1651" s="126"/>
      <c r="C1651" s="104"/>
      <c r="D1651" s="104"/>
      <c r="E1651" s="104"/>
      <c r="F1651" s="104"/>
      <c r="G1651" s="104"/>
      <c r="H1651" s="104"/>
      <c r="I1651" s="104"/>
      <c r="J1651" s="104"/>
      <c r="K1651" s="104"/>
      <c r="L1651" s="104"/>
      <c r="M1651" s="104"/>
      <c r="N1651" s="104"/>
      <c r="O1651" s="104"/>
      <c r="P1651" s="104"/>
      <c r="Q1651" s="341"/>
      <c r="R1651" s="33"/>
      <c r="S1651" s="33"/>
      <c r="T1651" s="33"/>
      <c r="U1651" s="33"/>
      <c r="V1651" s="33"/>
      <c r="W1651" s="33"/>
      <c r="X1651" s="33"/>
      <c r="Y1651" s="33"/>
    </row>
    <row r="1652" spans="1:25" ht="12.75" hidden="1" customHeight="1">
      <c r="A1652" s="363"/>
      <c r="B1652" s="126"/>
      <c r="C1652" s="104"/>
      <c r="D1652" s="104"/>
      <c r="E1652" s="104"/>
      <c r="F1652" s="104"/>
      <c r="G1652" s="104"/>
      <c r="H1652" s="104"/>
      <c r="I1652" s="104"/>
      <c r="J1652" s="104"/>
      <c r="K1652" s="104"/>
      <c r="L1652" s="104"/>
      <c r="M1652" s="104"/>
      <c r="N1652" s="104"/>
      <c r="O1652" s="104"/>
      <c r="P1652" s="104"/>
      <c r="Q1652" s="341"/>
      <c r="R1652" s="33"/>
      <c r="S1652" s="33"/>
      <c r="T1652" s="33"/>
      <c r="U1652" s="33"/>
      <c r="V1652" s="33"/>
      <c r="W1652" s="33"/>
      <c r="X1652" s="33"/>
      <c r="Y1652" s="33"/>
    </row>
    <row r="1653" spans="1:25" ht="12.75" hidden="1" customHeight="1">
      <c r="A1653" s="363"/>
      <c r="B1653" s="126"/>
      <c r="C1653" s="104"/>
      <c r="D1653" s="104"/>
      <c r="E1653" s="104"/>
      <c r="F1653" s="104"/>
      <c r="G1653" s="104"/>
      <c r="H1653" s="104"/>
      <c r="I1653" s="104"/>
      <c r="J1653" s="104"/>
      <c r="K1653" s="104"/>
      <c r="L1653" s="104"/>
      <c r="M1653" s="104"/>
      <c r="N1653" s="104"/>
      <c r="O1653" s="104"/>
      <c r="P1653" s="104"/>
      <c r="Q1653" s="341"/>
      <c r="R1653" s="33"/>
      <c r="S1653" s="33"/>
      <c r="T1653" s="33"/>
      <c r="U1653" s="33"/>
      <c r="V1653" s="33"/>
      <c r="W1653" s="33"/>
      <c r="X1653" s="33"/>
      <c r="Y1653" s="33"/>
    </row>
    <row r="1654" spans="1:25" ht="12.75" hidden="1" customHeight="1">
      <c r="A1654" s="363"/>
      <c r="B1654" s="126"/>
      <c r="C1654" s="104"/>
      <c r="D1654" s="104"/>
      <c r="E1654" s="104"/>
      <c r="F1654" s="104"/>
      <c r="G1654" s="104"/>
      <c r="H1654" s="104"/>
      <c r="I1654" s="104"/>
      <c r="J1654" s="104"/>
      <c r="K1654" s="104"/>
      <c r="L1654" s="104"/>
      <c r="M1654" s="104"/>
      <c r="N1654" s="104"/>
      <c r="O1654" s="104"/>
      <c r="P1654" s="104"/>
      <c r="Q1654" s="341"/>
      <c r="R1654" s="33"/>
      <c r="S1654" s="33"/>
      <c r="T1654" s="33"/>
      <c r="U1654" s="33"/>
      <c r="V1654" s="33"/>
      <c r="W1654" s="33"/>
      <c r="X1654" s="33"/>
      <c r="Y1654" s="33"/>
    </row>
    <row r="1655" spans="1:25" ht="12.75" hidden="1" customHeight="1">
      <c r="A1655" s="363"/>
      <c r="B1655" s="126"/>
      <c r="C1655" s="104"/>
      <c r="D1655" s="104"/>
      <c r="E1655" s="104"/>
      <c r="F1655" s="104"/>
      <c r="G1655" s="104"/>
      <c r="H1655" s="104"/>
      <c r="I1655" s="104"/>
      <c r="J1655" s="104"/>
      <c r="K1655" s="104"/>
      <c r="L1655" s="104"/>
      <c r="M1655" s="104"/>
      <c r="N1655" s="104"/>
      <c r="O1655" s="104"/>
      <c r="P1655" s="104"/>
      <c r="Q1655" s="341"/>
      <c r="R1655" s="33"/>
      <c r="S1655" s="33"/>
      <c r="T1655" s="33"/>
      <c r="U1655" s="33"/>
      <c r="V1655" s="33"/>
      <c r="W1655" s="33"/>
      <c r="X1655" s="33"/>
      <c r="Y1655" s="33"/>
    </row>
    <row r="1656" spans="1:25" ht="12.75" hidden="1" customHeight="1">
      <c r="A1656" s="363"/>
      <c r="B1656" s="126"/>
      <c r="C1656" s="104"/>
      <c r="D1656" s="104"/>
      <c r="E1656" s="104"/>
      <c r="F1656" s="104"/>
      <c r="G1656" s="104"/>
      <c r="H1656" s="104"/>
      <c r="I1656" s="104"/>
      <c r="J1656" s="104"/>
      <c r="K1656" s="104"/>
      <c r="L1656" s="104"/>
      <c r="M1656" s="104"/>
      <c r="N1656" s="104"/>
      <c r="O1656" s="104"/>
      <c r="P1656" s="104"/>
      <c r="Q1656" s="341"/>
      <c r="R1656" s="33"/>
      <c r="S1656" s="33"/>
      <c r="T1656" s="33"/>
      <c r="U1656" s="33"/>
      <c r="V1656" s="33"/>
      <c r="W1656" s="33"/>
      <c r="X1656" s="33"/>
      <c r="Y1656" s="33"/>
    </row>
    <row r="1657" spans="1:25" ht="12.75" hidden="1" customHeight="1">
      <c r="A1657" s="363"/>
      <c r="B1657" s="126"/>
      <c r="C1657" s="104"/>
      <c r="D1657" s="104"/>
      <c r="E1657" s="104"/>
      <c r="F1657" s="104"/>
      <c r="G1657" s="104"/>
      <c r="H1657" s="104"/>
      <c r="I1657" s="104"/>
      <c r="J1657" s="104"/>
      <c r="K1657" s="104"/>
      <c r="L1657" s="104"/>
      <c r="M1657" s="104"/>
      <c r="N1657" s="104"/>
      <c r="O1657" s="104"/>
      <c r="P1657" s="104"/>
      <c r="Q1657" s="341"/>
      <c r="R1657" s="33"/>
      <c r="S1657" s="33"/>
      <c r="T1657" s="33"/>
      <c r="U1657" s="33"/>
      <c r="V1657" s="33"/>
      <c r="W1657" s="33"/>
      <c r="X1657" s="33"/>
      <c r="Y1657" s="33"/>
    </row>
    <row r="1658" spans="1:25" ht="12.75" hidden="1" customHeight="1">
      <c r="A1658" s="363"/>
      <c r="B1658" s="126"/>
      <c r="C1658" s="104"/>
      <c r="D1658" s="104"/>
      <c r="E1658" s="104"/>
      <c r="F1658" s="104"/>
      <c r="G1658" s="104"/>
      <c r="H1658" s="104"/>
      <c r="I1658" s="104"/>
      <c r="J1658" s="104"/>
      <c r="K1658" s="104"/>
      <c r="L1658" s="104"/>
      <c r="M1658" s="104"/>
      <c r="N1658" s="104"/>
      <c r="O1658" s="104"/>
      <c r="P1658" s="104"/>
      <c r="Q1658" s="341"/>
      <c r="R1658" s="33"/>
      <c r="S1658" s="33"/>
      <c r="T1658" s="33"/>
      <c r="U1658" s="33"/>
      <c r="V1658" s="33"/>
      <c r="W1658" s="33"/>
      <c r="X1658" s="33"/>
      <c r="Y1658" s="33"/>
    </row>
    <row r="1659" spans="1:25" ht="12.75" hidden="1" customHeight="1">
      <c r="A1659" s="363"/>
      <c r="B1659" s="126"/>
      <c r="C1659" s="104"/>
      <c r="D1659" s="104"/>
      <c r="E1659" s="104"/>
      <c r="F1659" s="104"/>
      <c r="G1659" s="104"/>
      <c r="H1659" s="104"/>
      <c r="I1659" s="104"/>
      <c r="J1659" s="104"/>
      <c r="K1659" s="104"/>
      <c r="L1659" s="104"/>
      <c r="M1659" s="104"/>
      <c r="N1659" s="104"/>
      <c r="O1659" s="104"/>
      <c r="P1659" s="104"/>
      <c r="Q1659" s="341"/>
      <c r="R1659" s="33"/>
      <c r="S1659" s="33"/>
      <c r="T1659" s="33"/>
      <c r="U1659" s="33"/>
      <c r="V1659" s="33"/>
      <c r="W1659" s="33"/>
      <c r="X1659" s="33"/>
      <c r="Y1659" s="33"/>
    </row>
    <row r="1660" spans="1:25" ht="12.75" hidden="1" customHeight="1">
      <c r="A1660" s="363"/>
      <c r="B1660" s="126"/>
      <c r="C1660" s="104"/>
      <c r="D1660" s="104"/>
      <c r="E1660" s="104"/>
      <c r="F1660" s="104"/>
      <c r="G1660" s="104"/>
      <c r="H1660" s="104"/>
      <c r="I1660" s="104"/>
      <c r="J1660" s="104"/>
      <c r="K1660" s="104"/>
      <c r="L1660" s="104"/>
      <c r="M1660" s="104"/>
      <c r="N1660" s="104"/>
      <c r="O1660" s="104"/>
      <c r="P1660" s="104"/>
      <c r="Q1660" s="341"/>
      <c r="R1660" s="33"/>
      <c r="S1660" s="33"/>
      <c r="T1660" s="33"/>
      <c r="U1660" s="33"/>
      <c r="V1660" s="33"/>
      <c r="W1660" s="33"/>
      <c r="X1660" s="33"/>
      <c r="Y1660" s="33"/>
    </row>
    <row r="1661" spans="1:25" ht="12.75" hidden="1" customHeight="1">
      <c r="A1661" s="363"/>
      <c r="B1661" s="126"/>
      <c r="C1661" s="104"/>
      <c r="D1661" s="104"/>
      <c r="E1661" s="104"/>
      <c r="F1661" s="104"/>
      <c r="G1661" s="104"/>
      <c r="H1661" s="104"/>
      <c r="I1661" s="104"/>
      <c r="J1661" s="104"/>
      <c r="K1661" s="104"/>
      <c r="L1661" s="104"/>
      <c r="M1661" s="104"/>
      <c r="N1661" s="104"/>
      <c r="O1661" s="104"/>
      <c r="P1661" s="104"/>
      <c r="Q1661" s="341"/>
      <c r="R1661" s="33"/>
      <c r="S1661" s="33"/>
      <c r="T1661" s="33"/>
      <c r="U1661" s="33"/>
      <c r="V1661" s="33"/>
      <c r="W1661" s="33"/>
      <c r="X1661" s="33"/>
      <c r="Y1661" s="33"/>
    </row>
    <row r="1662" spans="1:25" ht="12.75" hidden="1" customHeight="1">
      <c r="A1662" s="363"/>
      <c r="B1662" s="126"/>
      <c r="C1662" s="104"/>
      <c r="D1662" s="104"/>
      <c r="E1662" s="104"/>
      <c r="F1662" s="104"/>
      <c r="G1662" s="104"/>
      <c r="H1662" s="104"/>
      <c r="I1662" s="104"/>
      <c r="J1662" s="104"/>
      <c r="K1662" s="104"/>
      <c r="L1662" s="104"/>
      <c r="M1662" s="104"/>
      <c r="N1662" s="104"/>
      <c r="O1662" s="104"/>
      <c r="P1662" s="104"/>
      <c r="Q1662" s="341"/>
      <c r="R1662" s="33"/>
      <c r="S1662" s="33"/>
      <c r="T1662" s="33"/>
      <c r="U1662" s="33"/>
      <c r="V1662" s="33"/>
      <c r="W1662" s="33"/>
      <c r="X1662" s="33"/>
      <c r="Y1662" s="33"/>
    </row>
    <row r="1663" spans="1:25" ht="12.75" hidden="1" customHeight="1">
      <c r="A1663" s="363"/>
      <c r="B1663" s="126"/>
      <c r="C1663" s="104"/>
      <c r="D1663" s="104"/>
      <c r="E1663" s="104"/>
      <c r="F1663" s="104"/>
      <c r="G1663" s="104"/>
      <c r="H1663" s="104"/>
      <c r="I1663" s="104"/>
      <c r="J1663" s="104"/>
      <c r="K1663" s="104"/>
      <c r="L1663" s="104"/>
      <c r="M1663" s="104"/>
      <c r="N1663" s="104"/>
      <c r="O1663" s="104"/>
      <c r="P1663" s="104"/>
      <c r="Q1663" s="341"/>
      <c r="R1663" s="33"/>
      <c r="S1663" s="33"/>
      <c r="T1663" s="33"/>
      <c r="U1663" s="33"/>
      <c r="V1663" s="33"/>
      <c r="W1663" s="33"/>
      <c r="X1663" s="33"/>
      <c r="Y1663" s="33"/>
    </row>
    <row r="1664" spans="1:25" ht="12.75" hidden="1" customHeight="1">
      <c r="A1664" s="363"/>
      <c r="B1664" s="126"/>
      <c r="C1664" s="104"/>
      <c r="D1664" s="104"/>
      <c r="E1664" s="104"/>
      <c r="F1664" s="104"/>
      <c r="G1664" s="104"/>
      <c r="H1664" s="104"/>
      <c r="I1664" s="104"/>
      <c r="J1664" s="104"/>
      <c r="K1664" s="104"/>
      <c r="L1664" s="104"/>
      <c r="M1664" s="104"/>
      <c r="N1664" s="104"/>
      <c r="O1664" s="104"/>
      <c r="P1664" s="104"/>
      <c r="Q1664" s="341"/>
      <c r="R1664" s="33"/>
      <c r="S1664" s="33"/>
      <c r="T1664" s="33"/>
      <c r="U1664" s="33"/>
      <c r="V1664" s="33"/>
      <c r="W1664" s="33"/>
      <c r="X1664" s="33"/>
      <c r="Y1664" s="33"/>
    </row>
    <row r="1665" spans="1:25" ht="12.75" hidden="1" customHeight="1">
      <c r="A1665" s="363"/>
      <c r="B1665" s="126"/>
      <c r="C1665" s="104"/>
      <c r="D1665" s="104"/>
      <c r="E1665" s="104"/>
      <c r="F1665" s="104"/>
      <c r="G1665" s="104"/>
      <c r="H1665" s="104"/>
      <c r="I1665" s="104"/>
      <c r="J1665" s="104"/>
      <c r="K1665" s="104"/>
      <c r="L1665" s="104"/>
      <c r="M1665" s="104"/>
      <c r="N1665" s="104"/>
      <c r="O1665" s="104"/>
      <c r="P1665" s="104"/>
      <c r="Q1665" s="341"/>
      <c r="R1665" s="33"/>
      <c r="S1665" s="33"/>
      <c r="T1665" s="33"/>
      <c r="U1665" s="33"/>
      <c r="V1665" s="33"/>
      <c r="W1665" s="33"/>
      <c r="X1665" s="33"/>
      <c r="Y1665" s="33"/>
    </row>
    <row r="1666" spans="1:25" ht="12.75" hidden="1" customHeight="1">
      <c r="A1666" s="363"/>
      <c r="B1666" s="126"/>
      <c r="C1666" s="104"/>
      <c r="D1666" s="104"/>
      <c r="E1666" s="104"/>
      <c r="F1666" s="104"/>
      <c r="G1666" s="104"/>
      <c r="H1666" s="104"/>
      <c r="I1666" s="104"/>
      <c r="J1666" s="104"/>
      <c r="K1666" s="104"/>
      <c r="L1666" s="104"/>
      <c r="M1666" s="104"/>
      <c r="N1666" s="104"/>
      <c r="O1666" s="104"/>
      <c r="P1666" s="104"/>
      <c r="Q1666" s="341"/>
      <c r="R1666" s="33"/>
      <c r="S1666" s="33"/>
      <c r="T1666" s="33"/>
      <c r="U1666" s="33"/>
      <c r="V1666" s="33"/>
      <c r="W1666" s="33"/>
      <c r="X1666" s="33"/>
      <c r="Y1666" s="33"/>
    </row>
    <row r="1667" spans="1:25" ht="12.75" hidden="1" customHeight="1">
      <c r="A1667" s="363"/>
      <c r="B1667" s="126"/>
      <c r="C1667" s="104"/>
      <c r="D1667" s="104"/>
      <c r="E1667" s="104"/>
      <c r="F1667" s="104"/>
      <c r="G1667" s="104"/>
      <c r="H1667" s="104"/>
      <c r="I1667" s="104"/>
      <c r="J1667" s="104"/>
      <c r="K1667" s="104"/>
      <c r="L1667" s="104"/>
      <c r="M1667" s="104"/>
      <c r="N1667" s="104"/>
      <c r="O1667" s="104"/>
      <c r="P1667" s="104"/>
      <c r="Q1667" s="341"/>
      <c r="R1667" s="33"/>
      <c r="S1667" s="33"/>
      <c r="T1667" s="33"/>
      <c r="U1667" s="33"/>
      <c r="V1667" s="33"/>
      <c r="W1667" s="33"/>
      <c r="X1667" s="33"/>
      <c r="Y1667" s="33"/>
    </row>
    <row r="1668" spans="1:25" ht="12.75" hidden="1" customHeight="1">
      <c r="A1668" s="363"/>
      <c r="B1668" s="126"/>
      <c r="C1668" s="104"/>
      <c r="D1668" s="104"/>
      <c r="E1668" s="104"/>
      <c r="F1668" s="104"/>
      <c r="G1668" s="104"/>
      <c r="H1668" s="104"/>
      <c r="I1668" s="104"/>
      <c r="J1668" s="104"/>
      <c r="K1668" s="104"/>
      <c r="L1668" s="104"/>
      <c r="M1668" s="104"/>
      <c r="N1668" s="104"/>
      <c r="O1668" s="104"/>
      <c r="P1668" s="104"/>
      <c r="Q1668" s="341"/>
      <c r="R1668" s="33"/>
      <c r="S1668" s="33"/>
      <c r="T1668" s="33"/>
      <c r="U1668" s="33"/>
      <c r="V1668" s="33"/>
      <c r="W1668" s="33"/>
      <c r="X1668" s="33"/>
      <c r="Y1668" s="33"/>
    </row>
    <row r="1669" spans="1:25" ht="12.75" hidden="1" customHeight="1">
      <c r="A1669" s="363"/>
      <c r="B1669" s="126"/>
      <c r="C1669" s="104"/>
      <c r="D1669" s="104"/>
      <c r="E1669" s="104"/>
      <c r="F1669" s="104"/>
      <c r="G1669" s="104"/>
      <c r="H1669" s="104"/>
      <c r="I1669" s="104"/>
      <c r="J1669" s="104"/>
      <c r="K1669" s="104"/>
      <c r="L1669" s="104"/>
      <c r="M1669" s="104"/>
      <c r="N1669" s="104"/>
      <c r="O1669" s="104"/>
      <c r="P1669" s="104"/>
      <c r="Q1669" s="341"/>
      <c r="R1669" s="33"/>
      <c r="S1669" s="33"/>
      <c r="T1669" s="33"/>
      <c r="U1669" s="33"/>
      <c r="V1669" s="33"/>
      <c r="W1669" s="33"/>
      <c r="X1669" s="33"/>
      <c r="Y1669" s="33"/>
    </row>
    <row r="1670" spans="1:25" ht="12.75" hidden="1" customHeight="1">
      <c r="A1670" s="363"/>
      <c r="B1670" s="126"/>
      <c r="C1670" s="104"/>
      <c r="D1670" s="104"/>
      <c r="E1670" s="104"/>
      <c r="F1670" s="104"/>
      <c r="G1670" s="104"/>
      <c r="H1670" s="104"/>
      <c r="I1670" s="104"/>
      <c r="J1670" s="104"/>
      <c r="K1670" s="104"/>
      <c r="L1670" s="104"/>
      <c r="M1670" s="104"/>
      <c r="N1670" s="104"/>
      <c r="O1670" s="104"/>
      <c r="P1670" s="104"/>
      <c r="Q1670" s="341"/>
      <c r="R1670" s="33"/>
      <c r="S1670" s="33"/>
      <c r="T1670" s="33"/>
      <c r="U1670" s="33"/>
      <c r="V1670" s="33"/>
      <c r="W1670" s="33"/>
      <c r="X1670" s="33"/>
      <c r="Y1670" s="33"/>
    </row>
    <row r="1671" spans="1:25" ht="12.75" hidden="1" customHeight="1">
      <c r="A1671" s="363"/>
      <c r="B1671" s="126"/>
      <c r="C1671" s="104"/>
      <c r="D1671" s="104"/>
      <c r="E1671" s="104"/>
      <c r="F1671" s="104"/>
      <c r="G1671" s="104"/>
      <c r="H1671" s="104"/>
      <c r="I1671" s="104"/>
      <c r="J1671" s="104"/>
      <c r="K1671" s="104"/>
      <c r="L1671" s="104"/>
      <c r="M1671" s="104"/>
      <c r="N1671" s="104"/>
      <c r="O1671" s="104"/>
      <c r="P1671" s="104"/>
      <c r="Q1671" s="341"/>
      <c r="R1671" s="33"/>
      <c r="S1671" s="33"/>
      <c r="T1671" s="33"/>
      <c r="U1671" s="33"/>
      <c r="V1671" s="33"/>
      <c r="W1671" s="33"/>
      <c r="X1671" s="33"/>
      <c r="Y1671" s="33"/>
    </row>
    <row r="1672" spans="1:25" ht="12.75" hidden="1" customHeight="1">
      <c r="A1672" s="363"/>
      <c r="B1672" s="126"/>
      <c r="C1672" s="104"/>
      <c r="D1672" s="104"/>
      <c r="E1672" s="104"/>
      <c r="F1672" s="104"/>
      <c r="G1672" s="104"/>
      <c r="H1672" s="104"/>
      <c r="I1672" s="104"/>
      <c r="J1672" s="104"/>
      <c r="K1672" s="104"/>
      <c r="L1672" s="104"/>
      <c r="M1672" s="104"/>
      <c r="N1672" s="104"/>
      <c r="O1672" s="104"/>
      <c r="P1672" s="104"/>
      <c r="Q1672" s="341"/>
      <c r="R1672" s="33"/>
      <c r="S1672" s="33"/>
      <c r="T1672" s="33"/>
      <c r="U1672" s="33"/>
      <c r="V1672" s="33"/>
      <c r="W1672" s="33"/>
      <c r="X1672" s="33"/>
      <c r="Y1672" s="33"/>
    </row>
    <row r="1673" spans="1:25" ht="12.75" hidden="1" customHeight="1">
      <c r="A1673" s="363"/>
      <c r="B1673" s="126"/>
      <c r="C1673" s="104"/>
      <c r="D1673" s="104"/>
      <c r="E1673" s="104"/>
      <c r="F1673" s="104"/>
      <c r="G1673" s="104"/>
      <c r="H1673" s="104"/>
      <c r="I1673" s="104"/>
      <c r="J1673" s="104"/>
      <c r="K1673" s="104"/>
      <c r="L1673" s="104"/>
      <c r="M1673" s="104"/>
      <c r="N1673" s="104"/>
      <c r="O1673" s="104"/>
      <c r="P1673" s="104"/>
      <c r="Q1673" s="341"/>
      <c r="R1673" s="33"/>
      <c r="S1673" s="33"/>
      <c r="T1673" s="33"/>
      <c r="U1673" s="33"/>
      <c r="V1673" s="33"/>
      <c r="W1673" s="33"/>
      <c r="X1673" s="33"/>
      <c r="Y1673" s="33"/>
    </row>
    <row r="1674" spans="1:25" ht="12.75" hidden="1" customHeight="1">
      <c r="A1674" s="363"/>
      <c r="B1674" s="126"/>
      <c r="C1674" s="104"/>
      <c r="D1674" s="104"/>
      <c r="E1674" s="104"/>
      <c r="F1674" s="104"/>
      <c r="G1674" s="104"/>
      <c r="H1674" s="104"/>
      <c r="I1674" s="104"/>
      <c r="J1674" s="104"/>
      <c r="K1674" s="104"/>
      <c r="L1674" s="104"/>
      <c r="M1674" s="104"/>
      <c r="N1674" s="104"/>
      <c r="O1674" s="104"/>
      <c r="P1674" s="104"/>
      <c r="Q1674" s="341"/>
      <c r="R1674" s="33"/>
      <c r="S1674" s="33"/>
      <c r="T1674" s="33"/>
      <c r="U1674" s="33"/>
      <c r="V1674" s="33"/>
      <c r="W1674" s="33"/>
      <c r="X1674" s="33"/>
      <c r="Y1674" s="33"/>
    </row>
    <row r="1675" spans="1:25" ht="12.75" hidden="1" customHeight="1">
      <c r="A1675" s="363"/>
      <c r="B1675" s="126"/>
      <c r="C1675" s="104"/>
      <c r="D1675" s="104"/>
      <c r="E1675" s="104"/>
      <c r="F1675" s="104"/>
      <c r="G1675" s="104"/>
      <c r="H1675" s="104"/>
      <c r="I1675" s="104"/>
      <c r="J1675" s="104"/>
      <c r="K1675" s="104"/>
      <c r="L1675" s="104"/>
      <c r="M1675" s="104"/>
      <c r="N1675" s="104"/>
      <c r="O1675" s="104"/>
      <c r="P1675" s="104"/>
      <c r="Q1675" s="341"/>
      <c r="R1675" s="33"/>
      <c r="S1675" s="33"/>
      <c r="T1675" s="33"/>
      <c r="U1675" s="33"/>
      <c r="V1675" s="33"/>
      <c r="W1675" s="33"/>
      <c r="X1675" s="33"/>
      <c r="Y1675" s="33"/>
    </row>
    <row r="1676" spans="1:25" ht="12.75" hidden="1" customHeight="1">
      <c r="A1676" s="363"/>
      <c r="B1676" s="126"/>
      <c r="C1676" s="104"/>
      <c r="D1676" s="104"/>
      <c r="E1676" s="104"/>
      <c r="F1676" s="104"/>
      <c r="G1676" s="104"/>
      <c r="H1676" s="104"/>
      <c r="I1676" s="104"/>
      <c r="J1676" s="104"/>
      <c r="K1676" s="104"/>
      <c r="L1676" s="104"/>
      <c r="M1676" s="104"/>
      <c r="N1676" s="104"/>
      <c r="O1676" s="104"/>
      <c r="P1676" s="104"/>
      <c r="Q1676" s="341"/>
      <c r="R1676" s="33"/>
      <c r="S1676" s="33"/>
      <c r="T1676" s="33"/>
      <c r="U1676" s="33"/>
      <c r="V1676" s="33"/>
      <c r="W1676" s="33"/>
      <c r="X1676" s="33"/>
      <c r="Y1676" s="33"/>
    </row>
    <row r="1677" spans="1:25" ht="12.75" hidden="1" customHeight="1">
      <c r="A1677" s="363"/>
      <c r="B1677" s="126"/>
      <c r="C1677" s="104"/>
      <c r="D1677" s="104"/>
      <c r="E1677" s="104"/>
      <c r="F1677" s="104"/>
      <c r="G1677" s="104"/>
      <c r="H1677" s="104"/>
      <c r="I1677" s="104"/>
      <c r="J1677" s="104"/>
      <c r="K1677" s="104"/>
      <c r="L1677" s="104"/>
      <c r="M1677" s="104"/>
      <c r="N1677" s="104"/>
      <c r="O1677" s="104"/>
      <c r="P1677" s="104"/>
      <c r="Q1677" s="341"/>
      <c r="R1677" s="33"/>
      <c r="S1677" s="33"/>
      <c r="T1677" s="33"/>
      <c r="U1677" s="33"/>
      <c r="V1677" s="33"/>
      <c r="W1677" s="33"/>
      <c r="X1677" s="33"/>
      <c r="Y1677" s="33"/>
    </row>
    <row r="1678" spans="1:25" ht="12.75" hidden="1" customHeight="1">
      <c r="A1678" s="363"/>
      <c r="B1678" s="126"/>
      <c r="C1678" s="104"/>
      <c r="D1678" s="104"/>
      <c r="E1678" s="104"/>
      <c r="F1678" s="104"/>
      <c r="G1678" s="104"/>
      <c r="H1678" s="104"/>
      <c r="I1678" s="104"/>
      <c r="J1678" s="104"/>
      <c r="K1678" s="104"/>
      <c r="L1678" s="104"/>
      <c r="M1678" s="104"/>
      <c r="N1678" s="104"/>
      <c r="O1678" s="104"/>
      <c r="P1678" s="104"/>
      <c r="Q1678" s="341"/>
      <c r="R1678" s="33"/>
      <c r="S1678" s="33"/>
      <c r="T1678" s="33"/>
      <c r="U1678" s="33"/>
      <c r="V1678" s="33"/>
      <c r="W1678" s="33"/>
      <c r="X1678" s="33"/>
      <c r="Y1678" s="33"/>
    </row>
    <row r="1679" spans="1:25" ht="12.75" hidden="1" customHeight="1">
      <c r="A1679" s="363"/>
      <c r="B1679" s="126"/>
      <c r="C1679" s="104"/>
      <c r="D1679" s="104"/>
      <c r="E1679" s="104"/>
      <c r="F1679" s="104"/>
      <c r="G1679" s="104"/>
      <c r="H1679" s="104"/>
      <c r="I1679" s="104"/>
      <c r="J1679" s="104"/>
      <c r="K1679" s="104"/>
      <c r="L1679" s="104"/>
      <c r="M1679" s="104"/>
      <c r="N1679" s="104"/>
      <c r="O1679" s="104"/>
      <c r="P1679" s="104"/>
      <c r="Q1679" s="341"/>
      <c r="R1679" s="33"/>
      <c r="S1679" s="33"/>
      <c r="T1679" s="33"/>
      <c r="U1679" s="33"/>
      <c r="V1679" s="33"/>
      <c r="W1679" s="33"/>
      <c r="X1679" s="33"/>
      <c r="Y1679" s="33"/>
    </row>
    <row r="1680" spans="1:25" ht="12.75" hidden="1" customHeight="1">
      <c r="A1680" s="363"/>
      <c r="B1680" s="126"/>
      <c r="C1680" s="104"/>
      <c r="D1680" s="104"/>
      <c r="E1680" s="104"/>
      <c r="F1680" s="104"/>
      <c r="G1680" s="104"/>
      <c r="H1680" s="104"/>
      <c r="I1680" s="104"/>
      <c r="J1680" s="104"/>
      <c r="K1680" s="104"/>
      <c r="L1680" s="104"/>
      <c r="M1680" s="104"/>
      <c r="N1680" s="104"/>
      <c r="O1680" s="104"/>
      <c r="P1680" s="104"/>
      <c r="Q1680" s="341"/>
      <c r="R1680" s="33"/>
      <c r="S1680" s="33"/>
      <c r="T1680" s="33"/>
      <c r="U1680" s="33"/>
      <c r="V1680" s="33"/>
      <c r="W1680" s="33"/>
      <c r="X1680" s="33"/>
      <c r="Y1680" s="33"/>
    </row>
    <row r="1681" spans="1:25" ht="12.75" hidden="1" customHeight="1">
      <c r="A1681" s="363"/>
      <c r="B1681" s="126"/>
      <c r="C1681" s="104"/>
      <c r="D1681" s="104"/>
      <c r="E1681" s="104"/>
      <c r="F1681" s="104"/>
      <c r="G1681" s="104"/>
      <c r="H1681" s="104"/>
      <c r="I1681" s="104"/>
      <c r="J1681" s="104"/>
      <c r="K1681" s="104"/>
      <c r="L1681" s="104"/>
      <c r="M1681" s="104"/>
      <c r="N1681" s="104"/>
      <c r="O1681" s="104"/>
      <c r="P1681" s="104"/>
      <c r="Q1681" s="341"/>
      <c r="R1681" s="33"/>
      <c r="S1681" s="33"/>
      <c r="T1681" s="33"/>
      <c r="U1681" s="33"/>
      <c r="V1681" s="33"/>
      <c r="W1681" s="33"/>
      <c r="X1681" s="33"/>
      <c r="Y1681" s="33"/>
    </row>
    <row r="1682" spans="1:25" ht="12.75" hidden="1" customHeight="1">
      <c r="A1682" s="363"/>
      <c r="B1682" s="126"/>
      <c r="C1682" s="104"/>
      <c r="D1682" s="104"/>
      <c r="E1682" s="104"/>
      <c r="F1682" s="104"/>
      <c r="G1682" s="104"/>
      <c r="H1682" s="104"/>
      <c r="I1682" s="104"/>
      <c r="J1682" s="104"/>
      <c r="K1682" s="104"/>
      <c r="L1682" s="104"/>
      <c r="M1682" s="104"/>
      <c r="N1682" s="104"/>
      <c r="O1682" s="104"/>
      <c r="P1682" s="104"/>
      <c r="Q1682" s="341"/>
      <c r="R1682" s="33"/>
      <c r="S1682" s="33"/>
      <c r="T1682" s="33"/>
      <c r="U1682" s="33"/>
      <c r="V1682" s="33"/>
      <c r="W1682" s="33"/>
      <c r="X1682" s="33"/>
      <c r="Y1682" s="33"/>
    </row>
    <row r="1683" spans="1:25" ht="12.75" hidden="1" customHeight="1">
      <c r="A1683" s="363"/>
      <c r="B1683" s="126"/>
      <c r="C1683" s="104"/>
      <c r="D1683" s="104"/>
      <c r="E1683" s="104"/>
      <c r="F1683" s="104"/>
      <c r="G1683" s="104"/>
      <c r="H1683" s="104"/>
      <c r="I1683" s="104"/>
      <c r="J1683" s="104"/>
      <c r="K1683" s="104"/>
      <c r="L1683" s="104"/>
      <c r="M1683" s="104"/>
      <c r="N1683" s="104"/>
      <c r="O1683" s="104"/>
      <c r="P1683" s="104"/>
      <c r="Q1683" s="341"/>
      <c r="R1683" s="33"/>
      <c r="S1683" s="33"/>
      <c r="T1683" s="33"/>
      <c r="U1683" s="33"/>
      <c r="V1683" s="33"/>
      <c r="W1683" s="33"/>
      <c r="X1683" s="33"/>
      <c r="Y1683" s="33"/>
    </row>
    <row r="1684" spans="1:25" ht="12.75" hidden="1" customHeight="1">
      <c r="A1684" s="363"/>
      <c r="B1684" s="126"/>
      <c r="C1684" s="104"/>
      <c r="D1684" s="104"/>
      <c r="E1684" s="104"/>
      <c r="F1684" s="104"/>
      <c r="G1684" s="104"/>
      <c r="H1684" s="104"/>
      <c r="I1684" s="104"/>
      <c r="J1684" s="104"/>
      <c r="K1684" s="104"/>
      <c r="L1684" s="104"/>
      <c r="M1684" s="104"/>
      <c r="N1684" s="104"/>
      <c r="O1684" s="104"/>
      <c r="P1684" s="104"/>
      <c r="Q1684" s="341"/>
      <c r="R1684" s="33"/>
      <c r="S1684" s="33"/>
      <c r="T1684" s="33"/>
      <c r="U1684" s="33"/>
      <c r="V1684" s="33"/>
      <c r="W1684" s="33"/>
      <c r="X1684" s="33"/>
      <c r="Y1684" s="33"/>
    </row>
    <row r="1685" spans="1:25" ht="12.75" hidden="1" customHeight="1">
      <c r="A1685" s="363"/>
      <c r="B1685" s="126"/>
      <c r="C1685" s="104"/>
      <c r="D1685" s="104"/>
      <c r="E1685" s="104"/>
      <c r="F1685" s="104"/>
      <c r="G1685" s="104"/>
      <c r="H1685" s="104"/>
      <c r="I1685" s="104"/>
      <c r="J1685" s="104"/>
      <c r="K1685" s="104"/>
      <c r="L1685" s="104"/>
      <c r="M1685" s="104"/>
      <c r="N1685" s="104"/>
      <c r="O1685" s="104"/>
      <c r="P1685" s="104"/>
      <c r="Q1685" s="341"/>
      <c r="R1685" s="33"/>
      <c r="S1685" s="33"/>
      <c r="T1685" s="33"/>
      <c r="U1685" s="33"/>
      <c r="V1685" s="33"/>
      <c r="W1685" s="33"/>
      <c r="X1685" s="33"/>
      <c r="Y1685" s="33"/>
    </row>
    <row r="1686" spans="1:25" ht="12.75" hidden="1" customHeight="1">
      <c r="A1686" s="363"/>
      <c r="B1686" s="126"/>
      <c r="C1686" s="104"/>
      <c r="D1686" s="104"/>
      <c r="E1686" s="104"/>
      <c r="F1686" s="104"/>
      <c r="G1686" s="104"/>
      <c r="H1686" s="104"/>
      <c r="I1686" s="104"/>
      <c r="J1686" s="104"/>
      <c r="K1686" s="104"/>
      <c r="L1686" s="104"/>
      <c r="M1686" s="104"/>
      <c r="N1686" s="104"/>
      <c r="O1686" s="104"/>
      <c r="P1686" s="104"/>
      <c r="Q1686" s="341"/>
      <c r="R1686" s="33"/>
      <c r="S1686" s="33"/>
      <c r="T1686" s="33"/>
      <c r="U1686" s="33"/>
      <c r="V1686" s="33"/>
      <c r="W1686" s="33"/>
      <c r="X1686" s="33"/>
      <c r="Y1686" s="33"/>
    </row>
    <row r="1687" spans="1:25" ht="12.75" hidden="1" customHeight="1">
      <c r="A1687" s="363"/>
      <c r="B1687" s="126"/>
      <c r="C1687" s="104"/>
      <c r="D1687" s="104"/>
      <c r="E1687" s="104"/>
      <c r="F1687" s="104"/>
      <c r="G1687" s="104"/>
      <c r="H1687" s="104"/>
      <c r="I1687" s="104"/>
      <c r="J1687" s="104"/>
      <c r="K1687" s="104"/>
      <c r="L1687" s="104"/>
      <c r="M1687" s="104"/>
      <c r="N1687" s="104"/>
      <c r="O1687" s="104"/>
      <c r="P1687" s="104"/>
      <c r="Q1687" s="341"/>
      <c r="R1687" s="33"/>
      <c r="S1687" s="33"/>
      <c r="T1687" s="33"/>
      <c r="U1687" s="33"/>
      <c r="V1687" s="33"/>
      <c r="W1687" s="33"/>
      <c r="X1687" s="33"/>
      <c r="Y1687" s="33"/>
    </row>
    <row r="1688" spans="1:25" ht="12.75" hidden="1" customHeight="1">
      <c r="A1688" s="363"/>
      <c r="B1688" s="126"/>
      <c r="C1688" s="104"/>
      <c r="D1688" s="104"/>
      <c r="E1688" s="104"/>
      <c r="F1688" s="104"/>
      <c r="G1688" s="104"/>
      <c r="H1688" s="104"/>
      <c r="I1688" s="104"/>
      <c r="J1688" s="104"/>
      <c r="K1688" s="104"/>
      <c r="L1688" s="104"/>
      <c r="M1688" s="104"/>
      <c r="N1688" s="104"/>
      <c r="O1688" s="104"/>
      <c r="P1688" s="104"/>
      <c r="Q1688" s="341"/>
      <c r="R1688" s="33"/>
      <c r="S1688" s="33"/>
      <c r="T1688" s="33"/>
      <c r="U1688" s="33"/>
      <c r="V1688" s="33"/>
      <c r="W1688" s="33"/>
      <c r="X1688" s="33"/>
      <c r="Y1688" s="33"/>
    </row>
    <row r="1689" spans="1:25" ht="12.75" hidden="1" customHeight="1">
      <c r="A1689" s="363"/>
      <c r="B1689" s="126"/>
      <c r="C1689" s="104"/>
      <c r="D1689" s="104"/>
      <c r="E1689" s="104"/>
      <c r="F1689" s="104"/>
      <c r="G1689" s="104"/>
      <c r="H1689" s="104"/>
      <c r="I1689" s="104"/>
      <c r="J1689" s="104"/>
      <c r="K1689" s="104"/>
      <c r="L1689" s="104"/>
      <c r="M1689" s="104"/>
      <c r="N1689" s="104"/>
      <c r="O1689" s="104"/>
      <c r="P1689" s="104"/>
      <c r="Q1689" s="341"/>
      <c r="R1689" s="33"/>
      <c r="S1689" s="33"/>
      <c r="T1689" s="33"/>
      <c r="U1689" s="33"/>
      <c r="V1689" s="33"/>
      <c r="W1689" s="33"/>
      <c r="X1689" s="33"/>
      <c r="Y1689" s="33"/>
    </row>
    <row r="1690" spans="1:25" ht="12.75" hidden="1" customHeight="1">
      <c r="A1690" s="363"/>
      <c r="B1690" s="126"/>
      <c r="C1690" s="104"/>
      <c r="D1690" s="104"/>
      <c r="E1690" s="104"/>
      <c r="F1690" s="104"/>
      <c r="G1690" s="104"/>
      <c r="H1690" s="104"/>
      <c r="I1690" s="104"/>
      <c r="J1690" s="104"/>
      <c r="K1690" s="104"/>
      <c r="L1690" s="104"/>
      <c r="M1690" s="104"/>
      <c r="N1690" s="104"/>
      <c r="O1690" s="104"/>
      <c r="P1690" s="104"/>
      <c r="Q1690" s="341"/>
      <c r="R1690" s="33"/>
      <c r="S1690" s="33"/>
      <c r="T1690" s="33"/>
      <c r="U1690" s="33"/>
      <c r="V1690" s="33"/>
      <c r="W1690" s="33"/>
      <c r="X1690" s="33"/>
      <c r="Y1690" s="33"/>
    </row>
    <row r="1691" spans="1:25" ht="12.75" hidden="1" customHeight="1">
      <c r="A1691" s="363"/>
      <c r="B1691" s="126"/>
      <c r="C1691" s="104"/>
      <c r="D1691" s="104"/>
      <c r="E1691" s="104"/>
      <c r="F1691" s="104"/>
      <c r="G1691" s="104"/>
      <c r="H1691" s="104"/>
      <c r="I1691" s="104"/>
      <c r="J1691" s="104"/>
      <c r="K1691" s="104"/>
      <c r="L1691" s="104"/>
      <c r="M1691" s="104"/>
      <c r="N1691" s="104"/>
      <c r="O1691" s="104"/>
      <c r="P1691" s="104"/>
      <c r="Q1691" s="341"/>
      <c r="R1691" s="33"/>
      <c r="S1691" s="33"/>
      <c r="T1691" s="33"/>
      <c r="U1691" s="33"/>
      <c r="V1691" s="33"/>
      <c r="W1691" s="33"/>
      <c r="X1691" s="33"/>
      <c r="Y1691" s="33"/>
    </row>
    <row r="1692" spans="1:25" ht="12.75" hidden="1" customHeight="1">
      <c r="A1692" s="363"/>
      <c r="B1692" s="126"/>
      <c r="C1692" s="104"/>
      <c r="D1692" s="104"/>
      <c r="E1692" s="104"/>
      <c r="F1692" s="104"/>
      <c r="G1692" s="104"/>
      <c r="H1692" s="104"/>
      <c r="I1692" s="104"/>
      <c r="J1692" s="104"/>
      <c r="K1692" s="104"/>
      <c r="L1692" s="104"/>
      <c r="M1692" s="104"/>
      <c r="N1692" s="104"/>
      <c r="O1692" s="104"/>
      <c r="P1692" s="104"/>
      <c r="Q1692" s="341"/>
      <c r="R1692" s="33"/>
      <c r="S1692" s="33"/>
      <c r="T1692" s="33"/>
      <c r="U1692" s="33"/>
      <c r="V1692" s="33"/>
      <c r="W1692" s="33"/>
      <c r="X1692" s="33"/>
      <c r="Y1692" s="33"/>
    </row>
    <row r="1693" spans="1:25" ht="12.75" hidden="1" customHeight="1">
      <c r="A1693" s="363"/>
      <c r="B1693" s="126"/>
      <c r="C1693" s="104"/>
      <c r="D1693" s="104"/>
      <c r="E1693" s="104"/>
      <c r="F1693" s="104"/>
      <c r="G1693" s="104"/>
      <c r="H1693" s="104"/>
      <c r="I1693" s="104"/>
      <c r="J1693" s="104"/>
      <c r="K1693" s="104"/>
      <c r="L1693" s="104"/>
      <c r="M1693" s="104"/>
      <c r="N1693" s="104"/>
      <c r="O1693" s="104"/>
      <c r="P1693" s="104"/>
      <c r="Q1693" s="341"/>
      <c r="R1693" s="33"/>
      <c r="S1693" s="33"/>
      <c r="T1693" s="33"/>
      <c r="U1693" s="33"/>
      <c r="V1693" s="33"/>
      <c r="W1693" s="33"/>
      <c r="X1693" s="33"/>
      <c r="Y1693" s="33"/>
    </row>
    <row r="1694" spans="1:25" ht="12.75" hidden="1" customHeight="1">
      <c r="A1694" s="363"/>
      <c r="B1694" s="126"/>
      <c r="C1694" s="104"/>
      <c r="D1694" s="104"/>
      <c r="E1694" s="104"/>
      <c r="F1694" s="104"/>
      <c r="G1694" s="104"/>
      <c r="H1694" s="104"/>
      <c r="I1694" s="104"/>
      <c r="J1694" s="104"/>
      <c r="K1694" s="104"/>
      <c r="L1694" s="104"/>
      <c r="M1694" s="104"/>
      <c r="N1694" s="104"/>
      <c r="O1694" s="104"/>
      <c r="P1694" s="104"/>
      <c r="Q1694" s="341"/>
      <c r="R1694" s="33"/>
      <c r="S1694" s="33"/>
      <c r="T1694" s="33"/>
      <c r="U1694" s="33"/>
      <c r="V1694" s="33"/>
      <c r="W1694" s="33"/>
      <c r="X1694" s="33"/>
      <c r="Y1694" s="33"/>
    </row>
    <row r="1695" spans="1:25" ht="12.75" hidden="1" customHeight="1">
      <c r="A1695" s="363"/>
      <c r="B1695" s="126"/>
      <c r="C1695" s="104"/>
      <c r="D1695" s="104"/>
      <c r="E1695" s="104"/>
      <c r="F1695" s="104"/>
      <c r="G1695" s="104"/>
      <c r="H1695" s="104"/>
      <c r="I1695" s="104"/>
      <c r="J1695" s="104"/>
      <c r="K1695" s="104"/>
      <c r="L1695" s="104"/>
      <c r="M1695" s="104"/>
      <c r="N1695" s="104"/>
      <c r="O1695" s="104"/>
      <c r="P1695" s="104"/>
      <c r="Q1695" s="341"/>
      <c r="R1695" s="33"/>
      <c r="S1695" s="33"/>
      <c r="T1695" s="33"/>
      <c r="U1695" s="33"/>
      <c r="V1695" s="33"/>
      <c r="W1695" s="33"/>
      <c r="X1695" s="33"/>
      <c r="Y1695" s="33"/>
    </row>
    <row r="1696" spans="1:25" ht="12.75" hidden="1" customHeight="1">
      <c r="A1696" s="363"/>
      <c r="B1696" s="126"/>
      <c r="C1696" s="104"/>
      <c r="D1696" s="104"/>
      <c r="E1696" s="104"/>
      <c r="F1696" s="104"/>
      <c r="G1696" s="104"/>
      <c r="H1696" s="104"/>
      <c r="I1696" s="104"/>
      <c r="J1696" s="104"/>
      <c r="K1696" s="104"/>
      <c r="L1696" s="104"/>
      <c r="M1696" s="104"/>
      <c r="N1696" s="104"/>
      <c r="O1696" s="104"/>
      <c r="P1696" s="104"/>
      <c r="Q1696" s="341"/>
      <c r="R1696" s="33"/>
      <c r="S1696" s="33"/>
      <c r="T1696" s="33"/>
      <c r="U1696" s="33"/>
      <c r="V1696" s="33"/>
      <c r="W1696" s="33"/>
      <c r="X1696" s="33"/>
      <c r="Y1696" s="33"/>
    </row>
    <row r="1697" spans="1:25" ht="12.75" hidden="1" customHeight="1">
      <c r="A1697" s="363"/>
      <c r="B1697" s="126"/>
      <c r="C1697" s="104"/>
      <c r="D1697" s="104"/>
      <c r="E1697" s="104"/>
      <c r="F1697" s="104"/>
      <c r="G1697" s="104"/>
      <c r="H1697" s="104"/>
      <c r="I1697" s="104"/>
      <c r="J1697" s="104"/>
      <c r="K1697" s="104"/>
      <c r="L1697" s="104"/>
      <c r="M1697" s="104"/>
      <c r="N1697" s="104"/>
      <c r="O1697" s="104"/>
      <c r="P1697" s="104"/>
      <c r="Q1697" s="341"/>
      <c r="R1697" s="33"/>
      <c r="S1697" s="33"/>
      <c r="T1697" s="33"/>
      <c r="U1697" s="33"/>
      <c r="V1697" s="33"/>
      <c r="W1697" s="33"/>
      <c r="X1697" s="33"/>
      <c r="Y1697" s="33"/>
    </row>
    <row r="1698" spans="1:25" ht="12.75" hidden="1" customHeight="1">
      <c r="A1698" s="363"/>
      <c r="B1698" s="126"/>
      <c r="C1698" s="104"/>
      <c r="D1698" s="104"/>
      <c r="E1698" s="104"/>
      <c r="F1698" s="104"/>
      <c r="G1698" s="104"/>
      <c r="H1698" s="104"/>
      <c r="I1698" s="104"/>
      <c r="J1698" s="104"/>
      <c r="K1698" s="104"/>
      <c r="L1698" s="104"/>
      <c r="M1698" s="104"/>
      <c r="N1698" s="104"/>
      <c r="O1698" s="104"/>
      <c r="P1698" s="104"/>
      <c r="Q1698" s="341"/>
      <c r="R1698" s="33"/>
      <c r="S1698" s="33"/>
      <c r="T1698" s="33"/>
      <c r="U1698" s="33"/>
      <c r="V1698" s="33"/>
      <c r="W1698" s="33"/>
      <c r="X1698" s="33"/>
      <c r="Y1698" s="33"/>
    </row>
    <row r="1699" spans="1:25" ht="12.75" hidden="1" customHeight="1">
      <c r="A1699" s="363"/>
      <c r="B1699" s="126"/>
      <c r="C1699" s="104"/>
      <c r="D1699" s="104"/>
      <c r="E1699" s="104"/>
      <c r="F1699" s="104"/>
      <c r="G1699" s="104"/>
      <c r="H1699" s="104"/>
      <c r="I1699" s="104"/>
      <c r="J1699" s="104"/>
      <c r="K1699" s="104"/>
      <c r="L1699" s="104"/>
      <c r="M1699" s="104"/>
      <c r="N1699" s="104"/>
      <c r="O1699" s="104"/>
      <c r="P1699" s="104"/>
      <c r="Q1699" s="341"/>
      <c r="R1699" s="33"/>
      <c r="S1699" s="33"/>
      <c r="T1699" s="33"/>
      <c r="U1699" s="33"/>
      <c r="V1699" s="33"/>
      <c r="W1699" s="33"/>
      <c r="X1699" s="33"/>
      <c r="Y1699" s="33"/>
    </row>
    <row r="1700" spans="1:25" ht="12.75" hidden="1" customHeight="1">
      <c r="A1700" s="363"/>
      <c r="B1700" s="126"/>
      <c r="C1700" s="104"/>
      <c r="D1700" s="104"/>
      <c r="E1700" s="104"/>
      <c r="F1700" s="104"/>
      <c r="G1700" s="104"/>
      <c r="H1700" s="104"/>
      <c r="I1700" s="104"/>
      <c r="J1700" s="104"/>
      <c r="K1700" s="104"/>
      <c r="L1700" s="104"/>
      <c r="M1700" s="104"/>
      <c r="N1700" s="104"/>
      <c r="O1700" s="104"/>
      <c r="P1700" s="104"/>
      <c r="Q1700" s="341"/>
      <c r="R1700" s="33"/>
      <c r="S1700" s="33"/>
      <c r="T1700" s="33"/>
      <c r="U1700" s="33"/>
      <c r="V1700" s="33"/>
      <c r="W1700" s="33"/>
      <c r="X1700" s="33"/>
      <c r="Y1700" s="33"/>
    </row>
    <row r="1701" spans="1:25" ht="12.75" hidden="1" customHeight="1">
      <c r="A1701" s="363"/>
      <c r="B1701" s="126"/>
      <c r="C1701" s="104"/>
      <c r="D1701" s="104"/>
      <c r="E1701" s="104"/>
      <c r="F1701" s="104"/>
      <c r="G1701" s="104"/>
      <c r="H1701" s="104"/>
      <c r="I1701" s="104"/>
      <c r="J1701" s="104"/>
      <c r="K1701" s="104"/>
      <c r="L1701" s="104"/>
      <c r="M1701" s="104"/>
      <c r="N1701" s="104"/>
      <c r="O1701" s="104"/>
      <c r="P1701" s="104"/>
      <c r="Q1701" s="341"/>
      <c r="R1701" s="33"/>
      <c r="S1701" s="33"/>
      <c r="T1701" s="33"/>
      <c r="U1701" s="33"/>
      <c r="V1701" s="33"/>
      <c r="W1701" s="33"/>
      <c r="X1701" s="33"/>
      <c r="Y1701" s="33"/>
    </row>
    <row r="1702" spans="1:25" ht="12.75" hidden="1" customHeight="1">
      <c r="A1702" s="363"/>
      <c r="B1702" s="126"/>
      <c r="C1702" s="104"/>
      <c r="D1702" s="104"/>
      <c r="E1702" s="104"/>
      <c r="F1702" s="104"/>
      <c r="G1702" s="104"/>
      <c r="H1702" s="104"/>
      <c r="I1702" s="104"/>
      <c r="J1702" s="104"/>
      <c r="K1702" s="104"/>
      <c r="L1702" s="104"/>
      <c r="M1702" s="104"/>
      <c r="N1702" s="104"/>
      <c r="O1702" s="104"/>
      <c r="P1702" s="104"/>
      <c r="Q1702" s="341"/>
      <c r="R1702" s="33"/>
      <c r="S1702" s="33"/>
      <c r="T1702" s="33"/>
      <c r="U1702" s="33"/>
      <c r="V1702" s="33"/>
      <c r="W1702" s="33"/>
      <c r="X1702" s="33"/>
      <c r="Y1702" s="33"/>
    </row>
    <row r="1703" spans="1:25" ht="12.75" hidden="1" customHeight="1">
      <c r="A1703" s="363"/>
      <c r="B1703" s="126"/>
      <c r="C1703" s="104"/>
      <c r="D1703" s="104"/>
      <c r="E1703" s="104"/>
      <c r="F1703" s="104"/>
      <c r="G1703" s="104"/>
      <c r="H1703" s="104"/>
      <c r="I1703" s="104"/>
      <c r="J1703" s="104"/>
      <c r="K1703" s="104"/>
      <c r="L1703" s="104"/>
      <c r="M1703" s="104"/>
      <c r="N1703" s="104"/>
      <c r="O1703" s="104"/>
      <c r="P1703" s="104"/>
      <c r="Q1703" s="341"/>
      <c r="R1703" s="33"/>
      <c r="S1703" s="33"/>
      <c r="T1703" s="33"/>
      <c r="U1703" s="33"/>
      <c r="V1703" s="33"/>
      <c r="W1703" s="33"/>
      <c r="X1703" s="33"/>
      <c r="Y1703" s="33"/>
    </row>
    <row r="1704" spans="1:25" ht="12.75" hidden="1" customHeight="1">
      <c r="A1704" s="363"/>
      <c r="B1704" s="126"/>
      <c r="C1704" s="104"/>
      <c r="D1704" s="104"/>
      <c r="E1704" s="104"/>
      <c r="F1704" s="104"/>
      <c r="G1704" s="104"/>
      <c r="H1704" s="104"/>
      <c r="I1704" s="104"/>
      <c r="J1704" s="104"/>
      <c r="K1704" s="104"/>
      <c r="L1704" s="104"/>
      <c r="M1704" s="104"/>
      <c r="N1704" s="104"/>
      <c r="O1704" s="104"/>
      <c r="P1704" s="104"/>
      <c r="Q1704" s="341"/>
      <c r="R1704" s="33"/>
      <c r="S1704" s="33"/>
      <c r="T1704" s="33"/>
      <c r="U1704" s="33"/>
      <c r="V1704" s="33"/>
      <c r="W1704" s="33"/>
      <c r="X1704" s="33"/>
      <c r="Y1704" s="33"/>
    </row>
    <row r="1705" spans="1:25" ht="12.75" hidden="1" customHeight="1">
      <c r="A1705" s="363"/>
      <c r="B1705" s="126"/>
      <c r="C1705" s="104"/>
      <c r="D1705" s="104"/>
      <c r="E1705" s="104"/>
      <c r="F1705" s="104"/>
      <c r="G1705" s="104"/>
      <c r="H1705" s="104"/>
      <c r="I1705" s="104"/>
      <c r="J1705" s="104"/>
      <c r="K1705" s="104"/>
      <c r="L1705" s="104"/>
      <c r="M1705" s="104"/>
      <c r="N1705" s="104"/>
      <c r="O1705" s="104"/>
      <c r="P1705" s="104"/>
      <c r="Q1705" s="341"/>
      <c r="R1705" s="33"/>
      <c r="S1705" s="33"/>
      <c r="T1705" s="33"/>
      <c r="U1705" s="33"/>
      <c r="V1705" s="33"/>
      <c r="W1705" s="33"/>
      <c r="X1705" s="33"/>
      <c r="Y1705" s="33"/>
    </row>
    <row r="1706" spans="1:25" ht="12.75" hidden="1" customHeight="1">
      <c r="A1706" s="363"/>
      <c r="B1706" s="126"/>
      <c r="C1706" s="104"/>
      <c r="D1706" s="104"/>
      <c r="E1706" s="104"/>
      <c r="F1706" s="104"/>
      <c r="G1706" s="104"/>
      <c r="H1706" s="104"/>
      <c r="I1706" s="104"/>
      <c r="J1706" s="104"/>
      <c r="K1706" s="104"/>
      <c r="L1706" s="104"/>
      <c r="M1706" s="104"/>
      <c r="N1706" s="104"/>
      <c r="O1706" s="104"/>
      <c r="P1706" s="104"/>
      <c r="Q1706" s="341"/>
      <c r="R1706" s="33"/>
      <c r="S1706" s="33"/>
      <c r="T1706" s="33"/>
      <c r="U1706" s="33"/>
      <c r="V1706" s="33"/>
      <c r="W1706" s="33"/>
      <c r="X1706" s="33"/>
      <c r="Y1706" s="33"/>
    </row>
    <row r="1707" spans="1:25" ht="12.75" hidden="1" customHeight="1">
      <c r="A1707" s="363"/>
      <c r="B1707" s="126"/>
      <c r="C1707" s="104"/>
      <c r="D1707" s="104"/>
      <c r="E1707" s="104"/>
      <c r="F1707" s="104"/>
      <c r="G1707" s="104"/>
      <c r="H1707" s="104"/>
      <c r="I1707" s="104"/>
      <c r="J1707" s="104"/>
      <c r="K1707" s="104"/>
      <c r="L1707" s="104"/>
      <c r="M1707" s="104"/>
      <c r="N1707" s="104"/>
      <c r="O1707" s="104"/>
      <c r="P1707" s="104"/>
      <c r="Q1707" s="341"/>
      <c r="R1707" s="33"/>
      <c r="S1707" s="33"/>
      <c r="T1707" s="33"/>
      <c r="U1707" s="33"/>
      <c r="V1707" s="33"/>
      <c r="W1707" s="33"/>
      <c r="X1707" s="33"/>
      <c r="Y1707" s="33"/>
    </row>
    <row r="1708" spans="1:25" ht="12.75" hidden="1" customHeight="1">
      <c r="A1708" s="363"/>
      <c r="B1708" s="126"/>
      <c r="C1708" s="104"/>
      <c r="D1708" s="104"/>
      <c r="E1708" s="104"/>
      <c r="F1708" s="104"/>
      <c r="G1708" s="104"/>
      <c r="H1708" s="104"/>
      <c r="I1708" s="104"/>
      <c r="J1708" s="104"/>
      <c r="K1708" s="104"/>
      <c r="L1708" s="104"/>
      <c r="M1708" s="104"/>
      <c r="N1708" s="104"/>
      <c r="O1708" s="104"/>
      <c r="P1708" s="104"/>
      <c r="Q1708" s="341"/>
      <c r="R1708" s="33"/>
      <c r="S1708" s="33"/>
      <c r="T1708" s="33"/>
      <c r="U1708" s="33"/>
      <c r="V1708" s="33"/>
      <c r="W1708" s="33"/>
      <c r="X1708" s="33"/>
      <c r="Y1708" s="33"/>
    </row>
    <row r="1709" spans="1:25" ht="12.75" hidden="1" customHeight="1">
      <c r="A1709" s="363"/>
      <c r="B1709" s="126"/>
      <c r="C1709" s="104"/>
      <c r="D1709" s="104"/>
      <c r="E1709" s="104"/>
      <c r="F1709" s="104"/>
      <c r="G1709" s="104"/>
      <c r="H1709" s="104"/>
      <c r="I1709" s="104"/>
      <c r="J1709" s="104"/>
      <c r="K1709" s="104"/>
      <c r="L1709" s="104"/>
      <c r="M1709" s="104"/>
      <c r="N1709" s="104"/>
      <c r="O1709" s="104"/>
      <c r="P1709" s="104"/>
      <c r="Q1709" s="341"/>
      <c r="R1709" s="33"/>
      <c r="S1709" s="33"/>
      <c r="T1709" s="33"/>
      <c r="U1709" s="33"/>
      <c r="V1709" s="33"/>
      <c r="W1709" s="33"/>
      <c r="X1709" s="33"/>
      <c r="Y1709" s="33"/>
    </row>
    <row r="1710" spans="1:25" ht="12.75" hidden="1" customHeight="1">
      <c r="A1710" s="363"/>
      <c r="B1710" s="126"/>
      <c r="C1710" s="104"/>
      <c r="D1710" s="104"/>
      <c r="E1710" s="104"/>
      <c r="F1710" s="104"/>
      <c r="G1710" s="104"/>
      <c r="H1710" s="104"/>
      <c r="I1710" s="104"/>
      <c r="J1710" s="104"/>
      <c r="K1710" s="104"/>
      <c r="L1710" s="104"/>
      <c r="M1710" s="104"/>
      <c r="N1710" s="104"/>
      <c r="O1710" s="104"/>
      <c r="P1710" s="104"/>
      <c r="Q1710" s="341"/>
      <c r="R1710" s="33"/>
      <c r="S1710" s="33"/>
      <c r="T1710" s="33"/>
      <c r="U1710" s="33"/>
      <c r="V1710" s="33"/>
      <c r="W1710" s="33"/>
      <c r="X1710" s="33"/>
      <c r="Y1710" s="33"/>
    </row>
    <row r="1711" spans="1:25" ht="12.75" hidden="1" customHeight="1">
      <c r="A1711" s="363"/>
      <c r="B1711" s="126"/>
      <c r="C1711" s="104"/>
      <c r="D1711" s="104"/>
      <c r="E1711" s="104"/>
      <c r="F1711" s="104"/>
      <c r="G1711" s="104"/>
      <c r="H1711" s="104"/>
      <c r="I1711" s="104"/>
      <c r="J1711" s="104"/>
      <c r="K1711" s="104"/>
      <c r="L1711" s="104"/>
      <c r="M1711" s="104"/>
      <c r="N1711" s="104"/>
      <c r="O1711" s="104"/>
      <c r="P1711" s="104"/>
      <c r="Q1711" s="341"/>
      <c r="R1711" s="33"/>
      <c r="S1711" s="33"/>
      <c r="T1711" s="33"/>
      <c r="U1711" s="33"/>
      <c r="V1711" s="33"/>
      <c r="W1711" s="33"/>
      <c r="X1711" s="33"/>
      <c r="Y1711" s="33"/>
    </row>
    <row r="1712" spans="1:25" ht="12.75" hidden="1" customHeight="1">
      <c r="A1712" s="363"/>
      <c r="B1712" s="126"/>
      <c r="C1712" s="104"/>
      <c r="D1712" s="104"/>
      <c r="E1712" s="104"/>
      <c r="F1712" s="104"/>
      <c r="G1712" s="104"/>
      <c r="H1712" s="104"/>
      <c r="I1712" s="104"/>
      <c r="J1712" s="104"/>
      <c r="K1712" s="104"/>
      <c r="L1712" s="104"/>
      <c r="M1712" s="104"/>
      <c r="N1712" s="104"/>
      <c r="O1712" s="104"/>
      <c r="P1712" s="104"/>
      <c r="Q1712" s="341"/>
      <c r="R1712" s="33"/>
      <c r="S1712" s="33"/>
      <c r="T1712" s="33"/>
      <c r="U1712" s="33"/>
      <c r="V1712" s="33"/>
      <c r="W1712" s="33"/>
      <c r="X1712" s="33"/>
      <c r="Y1712" s="33"/>
    </row>
    <row r="1713" spans="1:25" ht="12.75" hidden="1" customHeight="1">
      <c r="A1713" s="363"/>
      <c r="B1713" s="126"/>
      <c r="C1713" s="104"/>
      <c r="D1713" s="104"/>
      <c r="E1713" s="104"/>
      <c r="F1713" s="104"/>
      <c r="G1713" s="104"/>
      <c r="H1713" s="104"/>
      <c r="I1713" s="104"/>
      <c r="J1713" s="104"/>
      <c r="K1713" s="104"/>
      <c r="L1713" s="104"/>
      <c r="M1713" s="104"/>
      <c r="N1713" s="104"/>
      <c r="O1713" s="104"/>
      <c r="P1713" s="104"/>
      <c r="Q1713" s="341"/>
      <c r="R1713" s="33"/>
      <c r="S1713" s="33"/>
      <c r="T1713" s="33"/>
      <c r="U1713" s="33"/>
      <c r="V1713" s="33"/>
      <c r="W1713" s="33"/>
      <c r="X1713" s="33"/>
      <c r="Y1713" s="33"/>
    </row>
    <row r="1714" spans="1:25" ht="12.75" hidden="1" customHeight="1">
      <c r="A1714" s="363"/>
      <c r="B1714" s="126"/>
      <c r="C1714" s="104"/>
      <c r="D1714" s="104"/>
      <c r="E1714" s="104"/>
      <c r="F1714" s="104"/>
      <c r="G1714" s="104"/>
      <c r="H1714" s="104"/>
      <c r="I1714" s="104"/>
      <c r="J1714" s="104"/>
      <c r="K1714" s="104"/>
      <c r="L1714" s="104"/>
      <c r="M1714" s="104"/>
      <c r="N1714" s="104"/>
      <c r="O1714" s="104"/>
      <c r="P1714" s="104"/>
      <c r="Q1714" s="341"/>
      <c r="R1714" s="33"/>
      <c r="S1714" s="33"/>
      <c r="T1714" s="33"/>
      <c r="U1714" s="33"/>
      <c r="V1714" s="33"/>
      <c r="W1714" s="33"/>
      <c r="X1714" s="33"/>
      <c r="Y1714" s="33"/>
    </row>
    <row r="1715" spans="1:25" ht="12.75" hidden="1" customHeight="1">
      <c r="A1715" s="363"/>
      <c r="B1715" s="126"/>
      <c r="C1715" s="104"/>
      <c r="D1715" s="104"/>
      <c r="E1715" s="104"/>
      <c r="F1715" s="104"/>
      <c r="G1715" s="104"/>
      <c r="H1715" s="104"/>
      <c r="I1715" s="104"/>
      <c r="J1715" s="104"/>
      <c r="K1715" s="104"/>
      <c r="L1715" s="104"/>
      <c r="M1715" s="104"/>
      <c r="N1715" s="104"/>
      <c r="O1715" s="104"/>
      <c r="P1715" s="104"/>
      <c r="Q1715" s="341"/>
      <c r="R1715" s="33"/>
      <c r="S1715" s="33"/>
      <c r="T1715" s="33"/>
      <c r="U1715" s="33"/>
      <c r="V1715" s="33"/>
      <c r="W1715" s="33"/>
      <c r="X1715" s="33"/>
      <c r="Y1715" s="33"/>
    </row>
    <row r="1716" spans="1:25" ht="12.75" hidden="1" customHeight="1">
      <c r="A1716" s="363"/>
      <c r="B1716" s="126"/>
      <c r="C1716" s="104"/>
      <c r="D1716" s="104"/>
      <c r="E1716" s="104"/>
      <c r="F1716" s="104"/>
      <c r="G1716" s="104"/>
      <c r="H1716" s="104"/>
      <c r="I1716" s="104"/>
      <c r="J1716" s="104"/>
      <c r="K1716" s="104"/>
      <c r="L1716" s="104"/>
      <c r="M1716" s="104"/>
      <c r="N1716" s="104"/>
      <c r="O1716" s="104"/>
      <c r="P1716" s="104"/>
      <c r="Q1716" s="341"/>
      <c r="R1716" s="33"/>
      <c r="S1716" s="33"/>
      <c r="T1716" s="33"/>
      <c r="U1716" s="33"/>
      <c r="V1716" s="33"/>
      <c r="W1716" s="33"/>
      <c r="X1716" s="33"/>
      <c r="Y1716" s="33"/>
    </row>
    <row r="1717" spans="1:25" ht="12.75" hidden="1" customHeight="1">
      <c r="A1717" s="363"/>
      <c r="B1717" s="126"/>
      <c r="C1717" s="104"/>
      <c r="D1717" s="104"/>
      <c r="E1717" s="104"/>
      <c r="F1717" s="104"/>
      <c r="G1717" s="104"/>
      <c r="H1717" s="104"/>
      <c r="I1717" s="104"/>
      <c r="J1717" s="104"/>
      <c r="K1717" s="104"/>
      <c r="L1717" s="104"/>
      <c r="M1717" s="104"/>
      <c r="N1717" s="104"/>
      <c r="O1717" s="104"/>
      <c r="P1717" s="104"/>
      <c r="Q1717" s="341"/>
      <c r="R1717" s="33"/>
      <c r="S1717" s="33"/>
      <c r="T1717" s="33"/>
      <c r="U1717" s="33"/>
      <c r="V1717" s="33"/>
      <c r="W1717" s="33"/>
      <c r="X1717" s="33"/>
      <c r="Y1717" s="33"/>
    </row>
    <row r="1718" spans="1:25" ht="12.75" hidden="1" customHeight="1">
      <c r="A1718" s="363"/>
      <c r="B1718" s="126"/>
      <c r="C1718" s="104"/>
      <c r="D1718" s="104"/>
      <c r="E1718" s="104"/>
      <c r="F1718" s="104"/>
      <c r="G1718" s="104"/>
      <c r="H1718" s="104"/>
      <c r="I1718" s="104"/>
      <c r="J1718" s="104"/>
      <c r="K1718" s="104"/>
      <c r="L1718" s="104"/>
      <c r="M1718" s="104"/>
      <c r="N1718" s="104"/>
      <c r="O1718" s="104"/>
      <c r="P1718" s="104"/>
      <c r="Q1718" s="341"/>
      <c r="R1718" s="33"/>
      <c r="S1718" s="33"/>
      <c r="T1718" s="33"/>
      <c r="U1718" s="33"/>
      <c r="V1718" s="33"/>
      <c r="W1718" s="33"/>
      <c r="X1718" s="33"/>
      <c r="Y1718" s="33"/>
    </row>
    <row r="1719" spans="1:25" ht="12.75" hidden="1" customHeight="1">
      <c r="A1719" s="363"/>
      <c r="B1719" s="126"/>
      <c r="C1719" s="104"/>
      <c r="D1719" s="104"/>
      <c r="E1719" s="104"/>
      <c r="F1719" s="104"/>
      <c r="G1719" s="104"/>
      <c r="H1719" s="104"/>
      <c r="I1719" s="104"/>
      <c r="J1719" s="104"/>
      <c r="K1719" s="104"/>
      <c r="L1719" s="104"/>
      <c r="M1719" s="104"/>
      <c r="N1719" s="104"/>
      <c r="O1719" s="104"/>
      <c r="P1719" s="104"/>
      <c r="Q1719" s="341"/>
      <c r="R1719" s="33"/>
      <c r="S1719" s="33"/>
      <c r="T1719" s="33"/>
      <c r="U1719" s="33"/>
      <c r="V1719" s="33"/>
      <c r="W1719" s="33"/>
      <c r="X1719" s="33"/>
      <c r="Y1719" s="33"/>
    </row>
    <row r="1720" spans="1:25" ht="12.75" hidden="1" customHeight="1">
      <c r="A1720" s="363"/>
      <c r="B1720" s="126"/>
      <c r="C1720" s="104"/>
      <c r="D1720" s="104"/>
      <c r="E1720" s="104"/>
      <c r="F1720" s="104"/>
      <c r="G1720" s="104"/>
      <c r="H1720" s="104"/>
      <c r="I1720" s="104"/>
      <c r="J1720" s="104"/>
      <c r="K1720" s="104"/>
      <c r="L1720" s="104"/>
      <c r="M1720" s="104"/>
      <c r="N1720" s="104"/>
      <c r="O1720" s="104"/>
      <c r="P1720" s="104"/>
      <c r="Q1720" s="341"/>
      <c r="R1720" s="33"/>
      <c r="S1720" s="33"/>
      <c r="T1720" s="33"/>
      <c r="U1720" s="33"/>
      <c r="V1720" s="33"/>
      <c r="W1720" s="33"/>
      <c r="X1720" s="33"/>
      <c r="Y1720" s="33"/>
    </row>
    <row r="1721" spans="1:25" ht="12.75" hidden="1" customHeight="1">
      <c r="A1721" s="363"/>
      <c r="B1721" s="126"/>
      <c r="C1721" s="104"/>
      <c r="D1721" s="104"/>
      <c r="E1721" s="104"/>
      <c r="F1721" s="104"/>
      <c r="G1721" s="104"/>
      <c r="H1721" s="104"/>
      <c r="I1721" s="104"/>
      <c r="J1721" s="104"/>
      <c r="K1721" s="104"/>
      <c r="L1721" s="104"/>
      <c r="M1721" s="104"/>
      <c r="N1721" s="104"/>
      <c r="O1721" s="104"/>
      <c r="P1721" s="104"/>
      <c r="Q1721" s="341"/>
      <c r="R1721" s="33"/>
      <c r="S1721" s="33"/>
      <c r="T1721" s="33"/>
      <c r="U1721" s="33"/>
      <c r="V1721" s="33"/>
      <c r="W1721" s="33"/>
      <c r="X1721" s="33"/>
      <c r="Y1721" s="33"/>
    </row>
    <row r="1722" spans="1:25" ht="12.75" hidden="1" customHeight="1">
      <c r="A1722" s="363"/>
      <c r="B1722" s="126"/>
      <c r="C1722" s="104"/>
      <c r="D1722" s="104"/>
      <c r="E1722" s="104"/>
      <c r="F1722" s="104"/>
      <c r="G1722" s="104"/>
      <c r="H1722" s="104"/>
      <c r="I1722" s="104"/>
      <c r="J1722" s="104"/>
      <c r="K1722" s="104"/>
      <c r="L1722" s="104"/>
      <c r="M1722" s="104"/>
      <c r="N1722" s="104"/>
      <c r="O1722" s="104"/>
      <c r="P1722" s="104"/>
      <c r="Q1722" s="341"/>
      <c r="R1722" s="33"/>
      <c r="S1722" s="33"/>
      <c r="T1722" s="33"/>
      <c r="U1722" s="33"/>
      <c r="V1722" s="33"/>
      <c r="W1722" s="33"/>
      <c r="X1722" s="33"/>
      <c r="Y1722" s="33"/>
    </row>
    <row r="1723" spans="1:25" ht="12.75" hidden="1" customHeight="1">
      <c r="A1723" s="363"/>
      <c r="B1723" s="126"/>
      <c r="C1723" s="104"/>
      <c r="D1723" s="104"/>
      <c r="E1723" s="104"/>
      <c r="F1723" s="104"/>
      <c r="G1723" s="104"/>
      <c r="H1723" s="104"/>
      <c r="I1723" s="104"/>
      <c r="J1723" s="104"/>
      <c r="K1723" s="104"/>
      <c r="L1723" s="104"/>
      <c r="M1723" s="104"/>
      <c r="N1723" s="104"/>
      <c r="O1723" s="104"/>
      <c r="P1723" s="104"/>
      <c r="Q1723" s="341"/>
      <c r="R1723" s="33"/>
      <c r="S1723" s="33"/>
      <c r="T1723" s="33"/>
      <c r="U1723" s="33"/>
      <c r="V1723" s="33"/>
      <c r="W1723" s="33"/>
      <c r="X1723" s="33"/>
      <c r="Y1723" s="33"/>
    </row>
    <row r="1724" spans="1:25" ht="12.75" hidden="1" customHeight="1">
      <c r="A1724" s="363"/>
      <c r="B1724" s="126"/>
      <c r="C1724" s="104"/>
      <c r="D1724" s="104"/>
      <c r="E1724" s="104"/>
      <c r="F1724" s="104"/>
      <c r="G1724" s="104"/>
      <c r="H1724" s="104"/>
      <c r="I1724" s="104"/>
      <c r="J1724" s="104"/>
      <c r="K1724" s="104"/>
      <c r="L1724" s="104"/>
      <c r="M1724" s="104"/>
      <c r="N1724" s="104"/>
      <c r="O1724" s="104"/>
      <c r="P1724" s="104"/>
      <c r="Q1724" s="341"/>
      <c r="R1724" s="33"/>
      <c r="S1724" s="33"/>
      <c r="T1724" s="33"/>
      <c r="U1724" s="33"/>
      <c r="V1724" s="33"/>
      <c r="W1724" s="33"/>
      <c r="X1724" s="33"/>
      <c r="Y1724" s="33"/>
    </row>
    <row r="1725" spans="1:25" ht="12.75" hidden="1" customHeight="1">
      <c r="A1725" s="363"/>
      <c r="B1725" s="126"/>
      <c r="C1725" s="104"/>
      <c r="D1725" s="104"/>
      <c r="E1725" s="104"/>
      <c r="F1725" s="104"/>
      <c r="G1725" s="104"/>
      <c r="H1725" s="104"/>
      <c r="I1725" s="104"/>
      <c r="J1725" s="104"/>
      <c r="K1725" s="104"/>
      <c r="L1725" s="104"/>
      <c r="M1725" s="104"/>
      <c r="N1725" s="104"/>
      <c r="O1725" s="104"/>
      <c r="P1725" s="104"/>
      <c r="Q1725" s="341"/>
      <c r="R1725" s="33"/>
      <c r="S1725" s="33"/>
      <c r="T1725" s="33"/>
      <c r="U1725" s="33"/>
      <c r="V1725" s="33"/>
      <c r="W1725" s="33"/>
      <c r="X1725" s="33"/>
      <c r="Y1725" s="33"/>
    </row>
    <row r="1726" spans="1:25" ht="12.75" hidden="1" customHeight="1">
      <c r="A1726" s="363"/>
      <c r="B1726" s="126"/>
      <c r="C1726" s="104"/>
      <c r="D1726" s="104"/>
      <c r="E1726" s="104"/>
      <c r="F1726" s="104"/>
      <c r="G1726" s="104"/>
      <c r="H1726" s="104"/>
      <c r="I1726" s="104"/>
      <c r="J1726" s="104"/>
      <c r="K1726" s="104"/>
      <c r="L1726" s="104"/>
      <c r="M1726" s="104"/>
      <c r="N1726" s="104"/>
      <c r="O1726" s="104"/>
      <c r="P1726" s="104"/>
      <c r="Q1726" s="341"/>
      <c r="R1726" s="33"/>
      <c r="S1726" s="33"/>
      <c r="T1726" s="33"/>
      <c r="U1726" s="33"/>
      <c r="V1726" s="33"/>
      <c r="W1726" s="33"/>
      <c r="X1726" s="33"/>
      <c r="Y1726" s="33"/>
    </row>
    <row r="1727" spans="1:25" ht="12.75" hidden="1" customHeight="1">
      <c r="A1727" s="363"/>
      <c r="B1727" s="126"/>
      <c r="C1727" s="104"/>
      <c r="D1727" s="104"/>
      <c r="E1727" s="104"/>
      <c r="F1727" s="104"/>
      <c r="G1727" s="104"/>
      <c r="H1727" s="104"/>
      <c r="I1727" s="104"/>
      <c r="J1727" s="104"/>
      <c r="K1727" s="104"/>
      <c r="L1727" s="104"/>
      <c r="M1727" s="104"/>
      <c r="N1727" s="104"/>
      <c r="O1727" s="104"/>
      <c r="P1727" s="104"/>
      <c r="Q1727" s="341"/>
      <c r="R1727" s="33"/>
      <c r="S1727" s="33"/>
      <c r="T1727" s="33"/>
      <c r="U1727" s="33"/>
      <c r="V1727" s="33"/>
      <c r="W1727" s="33"/>
      <c r="X1727" s="33"/>
      <c r="Y1727" s="33"/>
    </row>
    <row r="1728" spans="1:25" ht="12.75" hidden="1" customHeight="1">
      <c r="A1728" s="363"/>
      <c r="B1728" s="126"/>
      <c r="C1728" s="104"/>
      <c r="D1728" s="104"/>
      <c r="E1728" s="104"/>
      <c r="F1728" s="104"/>
      <c r="G1728" s="104"/>
      <c r="H1728" s="104"/>
      <c r="I1728" s="104"/>
      <c r="J1728" s="104"/>
      <c r="K1728" s="104"/>
      <c r="L1728" s="104"/>
      <c r="M1728" s="104"/>
      <c r="N1728" s="104"/>
      <c r="O1728" s="104"/>
      <c r="P1728" s="104"/>
      <c r="Q1728" s="341"/>
      <c r="R1728" s="33"/>
      <c r="S1728" s="33"/>
      <c r="T1728" s="33"/>
      <c r="U1728" s="33"/>
      <c r="V1728" s="33"/>
      <c r="W1728" s="33"/>
      <c r="X1728" s="33"/>
      <c r="Y1728" s="33"/>
    </row>
    <row r="1729" spans="1:25" ht="12.75" hidden="1" customHeight="1">
      <c r="A1729" s="363"/>
      <c r="B1729" s="126"/>
      <c r="C1729" s="104"/>
      <c r="D1729" s="104"/>
      <c r="E1729" s="104"/>
      <c r="F1729" s="104"/>
      <c r="G1729" s="104"/>
      <c r="H1729" s="104"/>
      <c r="I1729" s="104"/>
      <c r="J1729" s="104"/>
      <c r="K1729" s="104"/>
      <c r="L1729" s="104"/>
      <c r="M1729" s="104"/>
      <c r="N1729" s="104"/>
      <c r="O1729" s="104"/>
      <c r="P1729" s="104"/>
      <c r="Q1729" s="341"/>
      <c r="R1729" s="33"/>
      <c r="S1729" s="33"/>
      <c r="T1729" s="33"/>
      <c r="U1729" s="33"/>
      <c r="V1729" s="33"/>
      <c r="W1729" s="33"/>
      <c r="X1729" s="33"/>
      <c r="Y1729" s="33"/>
    </row>
    <row r="1730" spans="1:25" ht="12.75" hidden="1" customHeight="1">
      <c r="A1730" s="363"/>
      <c r="B1730" s="126"/>
      <c r="C1730" s="104"/>
      <c r="D1730" s="104"/>
      <c r="E1730" s="104"/>
      <c r="F1730" s="104"/>
      <c r="G1730" s="104"/>
      <c r="H1730" s="104"/>
      <c r="I1730" s="104"/>
      <c r="J1730" s="104"/>
      <c r="K1730" s="104"/>
      <c r="L1730" s="104"/>
      <c r="M1730" s="104"/>
      <c r="N1730" s="104"/>
      <c r="O1730" s="104"/>
      <c r="P1730" s="104"/>
      <c r="Q1730" s="341"/>
      <c r="R1730" s="33"/>
      <c r="S1730" s="33"/>
      <c r="T1730" s="33"/>
      <c r="U1730" s="33"/>
      <c r="V1730" s="33"/>
      <c r="W1730" s="33"/>
      <c r="X1730" s="33"/>
      <c r="Y1730" s="33"/>
    </row>
    <row r="1731" spans="1:25" ht="12.75" hidden="1" customHeight="1">
      <c r="A1731" s="363"/>
      <c r="B1731" s="126"/>
      <c r="C1731" s="104"/>
      <c r="D1731" s="104"/>
      <c r="E1731" s="104"/>
      <c r="F1731" s="104"/>
      <c r="G1731" s="104"/>
      <c r="H1731" s="104"/>
      <c r="I1731" s="104"/>
      <c r="J1731" s="104"/>
      <c r="K1731" s="104"/>
      <c r="L1731" s="104"/>
      <c r="M1731" s="104"/>
      <c r="N1731" s="104"/>
      <c r="O1731" s="104"/>
      <c r="P1731" s="104"/>
      <c r="Q1731" s="341"/>
      <c r="R1731" s="33"/>
      <c r="S1731" s="33"/>
      <c r="T1731" s="33"/>
      <c r="U1731" s="33"/>
      <c r="V1731" s="33"/>
      <c r="W1731" s="33"/>
      <c r="X1731" s="33"/>
      <c r="Y1731" s="33"/>
    </row>
    <row r="1732" spans="1:25" ht="12.75" hidden="1" customHeight="1">
      <c r="A1732" s="363"/>
      <c r="B1732" s="126"/>
      <c r="C1732" s="104"/>
      <c r="D1732" s="104"/>
      <c r="E1732" s="104"/>
      <c r="F1732" s="104"/>
      <c r="G1732" s="104"/>
      <c r="H1732" s="104"/>
      <c r="I1732" s="104"/>
      <c r="J1732" s="104"/>
      <c r="K1732" s="104"/>
      <c r="L1732" s="104"/>
      <c r="M1732" s="104"/>
      <c r="N1732" s="104"/>
      <c r="O1732" s="104"/>
      <c r="P1732" s="104"/>
      <c r="Q1732" s="341"/>
      <c r="R1732" s="33"/>
      <c r="S1732" s="33"/>
      <c r="T1732" s="33"/>
      <c r="U1732" s="33"/>
      <c r="V1732" s="33"/>
      <c r="W1732" s="33"/>
      <c r="X1732" s="33"/>
      <c r="Y1732" s="33"/>
    </row>
    <row r="1733" spans="1:25" ht="12.75" hidden="1" customHeight="1">
      <c r="A1733" s="363"/>
      <c r="B1733" s="126"/>
      <c r="C1733" s="104"/>
      <c r="D1733" s="104"/>
      <c r="E1733" s="104"/>
      <c r="F1733" s="104"/>
      <c r="G1733" s="104"/>
      <c r="H1733" s="104"/>
      <c r="I1733" s="104"/>
      <c r="J1733" s="104"/>
      <c r="K1733" s="104"/>
      <c r="L1733" s="104"/>
      <c r="M1733" s="104"/>
      <c r="N1733" s="104"/>
      <c r="O1733" s="104"/>
      <c r="P1733" s="104"/>
      <c r="Q1733" s="341"/>
      <c r="R1733" s="33"/>
      <c r="S1733" s="33"/>
      <c r="T1733" s="33"/>
      <c r="U1733" s="33"/>
      <c r="V1733" s="33"/>
      <c r="W1733" s="33"/>
      <c r="X1733" s="33"/>
      <c r="Y1733" s="33"/>
    </row>
    <row r="1734" spans="1:25" ht="12.75" hidden="1" customHeight="1">
      <c r="A1734" s="363"/>
      <c r="B1734" s="126"/>
      <c r="C1734" s="104"/>
      <c r="D1734" s="104"/>
      <c r="E1734" s="104"/>
      <c r="F1734" s="104"/>
      <c r="G1734" s="104"/>
      <c r="H1734" s="104"/>
      <c r="I1734" s="104"/>
      <c r="J1734" s="104"/>
      <c r="K1734" s="104"/>
      <c r="L1734" s="104"/>
      <c r="M1734" s="104"/>
      <c r="N1734" s="104"/>
      <c r="O1734" s="104"/>
      <c r="P1734" s="104"/>
      <c r="Q1734" s="341"/>
      <c r="R1734" s="33"/>
      <c r="S1734" s="33"/>
      <c r="T1734" s="33"/>
      <c r="U1734" s="33"/>
      <c r="V1734" s="33"/>
      <c r="W1734" s="33"/>
      <c r="X1734" s="33"/>
      <c r="Y1734" s="33"/>
    </row>
    <row r="1735" spans="1:25" ht="12.75" hidden="1" customHeight="1">
      <c r="A1735" s="363"/>
      <c r="B1735" s="126"/>
      <c r="C1735" s="104"/>
      <c r="D1735" s="104"/>
      <c r="E1735" s="104"/>
      <c r="F1735" s="104"/>
      <c r="G1735" s="104"/>
      <c r="H1735" s="104"/>
      <c r="I1735" s="104"/>
      <c r="J1735" s="104"/>
      <c r="K1735" s="104"/>
      <c r="L1735" s="104"/>
      <c r="M1735" s="104"/>
      <c r="N1735" s="104"/>
      <c r="O1735" s="104"/>
      <c r="P1735" s="104"/>
      <c r="Q1735" s="341"/>
      <c r="R1735" s="33"/>
      <c r="S1735" s="33"/>
      <c r="T1735" s="33"/>
      <c r="U1735" s="33"/>
      <c r="V1735" s="33"/>
      <c r="W1735" s="33"/>
      <c r="X1735" s="33"/>
      <c r="Y1735" s="33"/>
    </row>
    <row r="1736" spans="1:25" ht="12.75" hidden="1" customHeight="1">
      <c r="A1736" s="363"/>
      <c r="B1736" s="126"/>
      <c r="C1736" s="104"/>
      <c r="D1736" s="104"/>
      <c r="E1736" s="104"/>
      <c r="F1736" s="104"/>
      <c r="G1736" s="104"/>
      <c r="H1736" s="104"/>
      <c r="I1736" s="104"/>
      <c r="J1736" s="104"/>
      <c r="K1736" s="104"/>
      <c r="L1736" s="104"/>
      <c r="M1736" s="104"/>
      <c r="N1736" s="104"/>
      <c r="O1736" s="104"/>
      <c r="P1736" s="104"/>
      <c r="Q1736" s="341"/>
      <c r="R1736" s="33"/>
      <c r="S1736" s="33"/>
      <c r="T1736" s="33"/>
      <c r="U1736" s="33"/>
      <c r="V1736" s="33"/>
      <c r="W1736" s="33"/>
      <c r="X1736" s="33"/>
      <c r="Y1736" s="33"/>
    </row>
    <row r="1737" spans="1:25" ht="12.75" hidden="1" customHeight="1">
      <c r="A1737" s="363"/>
      <c r="B1737" s="126"/>
      <c r="C1737" s="104"/>
      <c r="D1737" s="104"/>
      <c r="E1737" s="104"/>
      <c r="F1737" s="104"/>
      <c r="G1737" s="104"/>
      <c r="H1737" s="104"/>
      <c r="I1737" s="104"/>
      <c r="J1737" s="104"/>
      <c r="K1737" s="104"/>
      <c r="L1737" s="104"/>
      <c r="M1737" s="104"/>
      <c r="N1737" s="104"/>
      <c r="O1737" s="104"/>
      <c r="P1737" s="104"/>
      <c r="Q1737" s="341"/>
      <c r="R1737" s="33"/>
      <c r="S1737" s="33"/>
      <c r="T1737" s="33"/>
      <c r="U1737" s="33"/>
      <c r="V1737" s="33"/>
      <c r="W1737" s="33"/>
      <c r="X1737" s="33"/>
      <c r="Y1737" s="33"/>
    </row>
    <row r="1738" spans="1:25" ht="12.75" hidden="1" customHeight="1">
      <c r="A1738" s="363"/>
      <c r="B1738" s="126"/>
      <c r="C1738" s="104"/>
      <c r="D1738" s="104"/>
      <c r="E1738" s="104"/>
      <c r="F1738" s="104"/>
      <c r="G1738" s="104"/>
      <c r="H1738" s="104"/>
      <c r="I1738" s="104"/>
      <c r="J1738" s="104"/>
      <c r="K1738" s="104"/>
      <c r="L1738" s="104"/>
      <c r="M1738" s="104"/>
      <c r="N1738" s="104"/>
      <c r="O1738" s="104"/>
      <c r="P1738" s="104"/>
      <c r="Q1738" s="341"/>
      <c r="R1738" s="33"/>
      <c r="S1738" s="33"/>
      <c r="T1738" s="33"/>
      <c r="U1738" s="33"/>
      <c r="V1738" s="33"/>
      <c r="W1738" s="33"/>
      <c r="X1738" s="33"/>
      <c r="Y1738" s="33"/>
    </row>
    <row r="1739" spans="1:25" ht="12.75" hidden="1" customHeight="1">
      <c r="A1739" s="363"/>
      <c r="B1739" s="126"/>
      <c r="C1739" s="104"/>
      <c r="D1739" s="104"/>
      <c r="E1739" s="104"/>
      <c r="F1739" s="104"/>
      <c r="G1739" s="104"/>
      <c r="H1739" s="104"/>
      <c r="I1739" s="104"/>
      <c r="J1739" s="104"/>
      <c r="K1739" s="104"/>
      <c r="L1739" s="104"/>
      <c r="M1739" s="104"/>
      <c r="N1739" s="104"/>
      <c r="O1739" s="104"/>
      <c r="P1739" s="104"/>
      <c r="Q1739" s="341"/>
      <c r="R1739" s="33"/>
      <c r="S1739" s="33"/>
      <c r="T1739" s="33"/>
      <c r="U1739" s="33"/>
      <c r="V1739" s="33"/>
      <c r="W1739" s="33"/>
      <c r="X1739" s="33"/>
      <c r="Y1739" s="33"/>
    </row>
    <row r="1740" spans="1:25" ht="12.75" hidden="1" customHeight="1">
      <c r="A1740" s="363"/>
      <c r="B1740" s="126"/>
      <c r="C1740" s="104"/>
      <c r="D1740" s="104"/>
      <c r="E1740" s="104"/>
      <c r="F1740" s="104"/>
      <c r="G1740" s="104"/>
      <c r="H1740" s="104"/>
      <c r="I1740" s="104"/>
      <c r="J1740" s="104"/>
      <c r="K1740" s="104"/>
      <c r="L1740" s="104"/>
      <c r="M1740" s="104"/>
      <c r="N1740" s="104"/>
      <c r="O1740" s="104"/>
      <c r="P1740" s="104"/>
      <c r="Q1740" s="341"/>
      <c r="R1740" s="33"/>
      <c r="S1740" s="33"/>
      <c r="T1740" s="33"/>
      <c r="U1740" s="33"/>
      <c r="V1740" s="33"/>
      <c r="W1740" s="33"/>
      <c r="X1740" s="33"/>
      <c r="Y1740" s="33"/>
    </row>
    <row r="1741" spans="1:25" ht="12.75" hidden="1" customHeight="1">
      <c r="A1741" s="363"/>
      <c r="B1741" s="126"/>
      <c r="C1741" s="104"/>
      <c r="D1741" s="104"/>
      <c r="E1741" s="104"/>
      <c r="F1741" s="104"/>
      <c r="G1741" s="104"/>
      <c r="H1741" s="104"/>
      <c r="I1741" s="104"/>
      <c r="J1741" s="104"/>
      <c r="K1741" s="104"/>
      <c r="L1741" s="104"/>
      <c r="M1741" s="104"/>
      <c r="N1741" s="104"/>
      <c r="O1741" s="104"/>
      <c r="P1741" s="104"/>
      <c r="Q1741" s="341"/>
      <c r="R1741" s="33"/>
      <c r="S1741" s="33"/>
      <c r="T1741" s="33"/>
      <c r="U1741" s="33"/>
      <c r="V1741" s="33"/>
      <c r="W1741" s="33"/>
      <c r="X1741" s="33"/>
      <c r="Y1741" s="33"/>
    </row>
    <row r="1742" spans="1:25" ht="12.75" hidden="1" customHeight="1">
      <c r="A1742" s="363"/>
      <c r="B1742" s="126"/>
      <c r="C1742" s="104"/>
      <c r="D1742" s="104"/>
      <c r="E1742" s="104"/>
      <c r="F1742" s="104"/>
      <c r="G1742" s="104"/>
      <c r="H1742" s="104"/>
      <c r="I1742" s="104"/>
      <c r="J1742" s="104"/>
      <c r="K1742" s="104"/>
      <c r="L1742" s="104"/>
      <c r="M1742" s="104"/>
      <c r="N1742" s="104"/>
      <c r="O1742" s="104"/>
      <c r="P1742" s="104"/>
      <c r="Q1742" s="341"/>
      <c r="R1742" s="33"/>
      <c r="S1742" s="33"/>
      <c r="T1742" s="33"/>
      <c r="U1742" s="33"/>
      <c r="V1742" s="33"/>
      <c r="W1742" s="33"/>
      <c r="X1742" s="33"/>
      <c r="Y1742" s="33"/>
    </row>
    <row r="1743" spans="1:25" ht="12.75" hidden="1" customHeight="1">
      <c r="A1743" s="363"/>
      <c r="B1743" s="126"/>
      <c r="C1743" s="104"/>
      <c r="D1743" s="104"/>
      <c r="E1743" s="104"/>
      <c r="F1743" s="104"/>
      <c r="G1743" s="104"/>
      <c r="H1743" s="104"/>
      <c r="I1743" s="104"/>
      <c r="J1743" s="104"/>
      <c r="K1743" s="104"/>
      <c r="L1743" s="104"/>
      <c r="M1743" s="104"/>
      <c r="N1743" s="104"/>
      <c r="O1743" s="104"/>
      <c r="P1743" s="104"/>
      <c r="Q1743" s="341"/>
      <c r="R1743" s="33"/>
      <c r="S1743" s="33"/>
      <c r="T1743" s="33"/>
      <c r="U1743" s="33"/>
      <c r="V1743" s="33"/>
      <c r="W1743" s="33"/>
      <c r="X1743" s="33"/>
      <c r="Y1743" s="33"/>
    </row>
    <row r="1744" spans="1:25" ht="12.75" hidden="1" customHeight="1">
      <c r="A1744" s="363"/>
      <c r="B1744" s="126"/>
      <c r="C1744" s="104"/>
      <c r="D1744" s="104"/>
      <c r="E1744" s="104"/>
      <c r="F1744" s="104"/>
      <c r="G1744" s="104"/>
      <c r="H1744" s="104"/>
      <c r="I1744" s="104"/>
      <c r="J1744" s="104"/>
      <c r="K1744" s="104"/>
      <c r="L1744" s="104"/>
      <c r="M1744" s="104"/>
      <c r="N1744" s="104"/>
      <c r="O1744" s="104"/>
      <c r="P1744" s="104"/>
      <c r="Q1744" s="341"/>
      <c r="R1744" s="33"/>
      <c r="S1744" s="33"/>
      <c r="T1744" s="33"/>
      <c r="U1744" s="33"/>
      <c r="V1744" s="33"/>
      <c r="W1744" s="33"/>
      <c r="X1744" s="33"/>
      <c r="Y1744" s="33"/>
    </row>
    <row r="1745" spans="1:25" ht="12.75" hidden="1" customHeight="1">
      <c r="A1745" s="363"/>
      <c r="B1745" s="126"/>
      <c r="C1745" s="104"/>
      <c r="D1745" s="104"/>
      <c r="E1745" s="104"/>
      <c r="F1745" s="104"/>
      <c r="G1745" s="104"/>
      <c r="H1745" s="104"/>
      <c r="I1745" s="104"/>
      <c r="J1745" s="104"/>
      <c r="K1745" s="104"/>
      <c r="L1745" s="104"/>
      <c r="M1745" s="104"/>
      <c r="N1745" s="104"/>
      <c r="O1745" s="104"/>
      <c r="P1745" s="104"/>
      <c r="Q1745" s="341"/>
      <c r="R1745" s="33"/>
      <c r="S1745" s="33"/>
      <c r="T1745" s="33"/>
      <c r="U1745" s="33"/>
      <c r="V1745" s="33"/>
      <c r="W1745" s="33"/>
      <c r="X1745" s="33"/>
      <c r="Y1745" s="33"/>
    </row>
    <row r="1746" spans="1:25" ht="12.75" hidden="1" customHeight="1">
      <c r="A1746" s="363"/>
      <c r="B1746" s="126"/>
      <c r="C1746" s="104"/>
      <c r="D1746" s="104"/>
      <c r="E1746" s="104"/>
      <c r="F1746" s="104"/>
      <c r="G1746" s="104"/>
      <c r="H1746" s="104"/>
      <c r="I1746" s="104"/>
      <c r="J1746" s="104"/>
      <c r="K1746" s="104"/>
      <c r="L1746" s="104"/>
      <c r="M1746" s="104"/>
      <c r="N1746" s="104"/>
      <c r="O1746" s="104"/>
      <c r="P1746" s="104"/>
      <c r="Q1746" s="341"/>
      <c r="R1746" s="33"/>
      <c r="S1746" s="33"/>
      <c r="T1746" s="33"/>
      <c r="U1746" s="33"/>
      <c r="V1746" s="33"/>
      <c r="W1746" s="33"/>
      <c r="X1746" s="33"/>
      <c r="Y1746" s="33"/>
    </row>
    <row r="1747" spans="1:25" ht="12.75" hidden="1" customHeight="1">
      <c r="A1747" s="363"/>
      <c r="B1747" s="126"/>
      <c r="C1747" s="104"/>
      <c r="D1747" s="104"/>
      <c r="E1747" s="104"/>
      <c r="F1747" s="104"/>
      <c r="G1747" s="104"/>
      <c r="H1747" s="104"/>
      <c r="I1747" s="104"/>
      <c r="J1747" s="104"/>
      <c r="K1747" s="104"/>
      <c r="L1747" s="104"/>
      <c r="M1747" s="104"/>
      <c r="N1747" s="104"/>
      <c r="O1747" s="104"/>
      <c r="P1747" s="104"/>
      <c r="Q1747" s="341"/>
      <c r="R1747" s="33"/>
      <c r="S1747" s="33"/>
      <c r="T1747" s="33"/>
      <c r="U1747" s="33"/>
      <c r="V1747" s="33"/>
      <c r="W1747" s="33"/>
      <c r="X1747" s="33"/>
      <c r="Y1747" s="33"/>
    </row>
    <row r="1748" spans="1:25" ht="12.75" hidden="1" customHeight="1">
      <c r="A1748" s="363"/>
      <c r="B1748" s="126"/>
      <c r="C1748" s="104"/>
      <c r="D1748" s="104"/>
      <c r="E1748" s="104"/>
      <c r="F1748" s="104"/>
      <c r="G1748" s="104"/>
      <c r="H1748" s="104"/>
      <c r="I1748" s="104"/>
      <c r="J1748" s="104"/>
      <c r="K1748" s="104"/>
      <c r="L1748" s="104"/>
      <c r="M1748" s="104"/>
      <c r="N1748" s="104"/>
      <c r="O1748" s="104"/>
      <c r="P1748" s="104"/>
      <c r="Q1748" s="341"/>
      <c r="R1748" s="33"/>
      <c r="S1748" s="33"/>
      <c r="T1748" s="33"/>
      <c r="U1748" s="33"/>
      <c r="V1748" s="33"/>
      <c r="W1748" s="33"/>
      <c r="X1748" s="33"/>
      <c r="Y1748" s="33"/>
    </row>
    <row r="1749" spans="1:25" ht="12.75" hidden="1" customHeight="1">
      <c r="A1749" s="363"/>
      <c r="B1749" s="126"/>
      <c r="C1749" s="104"/>
      <c r="D1749" s="104"/>
      <c r="E1749" s="104"/>
      <c r="F1749" s="104"/>
      <c r="G1749" s="104"/>
      <c r="H1749" s="104"/>
      <c r="I1749" s="104"/>
      <c r="J1749" s="104"/>
      <c r="K1749" s="104"/>
      <c r="L1749" s="104"/>
      <c r="M1749" s="104"/>
      <c r="N1749" s="104"/>
      <c r="O1749" s="104"/>
      <c r="P1749" s="104"/>
      <c r="Q1749" s="341"/>
      <c r="R1749" s="33"/>
      <c r="S1749" s="33"/>
      <c r="T1749" s="33"/>
      <c r="U1749" s="33"/>
      <c r="V1749" s="33"/>
      <c r="W1749" s="33"/>
      <c r="X1749" s="33"/>
      <c r="Y1749" s="33"/>
    </row>
    <row r="1750" spans="1:25" ht="12.75" hidden="1" customHeight="1">
      <c r="A1750" s="363"/>
      <c r="B1750" s="126"/>
      <c r="C1750" s="104"/>
      <c r="D1750" s="104"/>
      <c r="E1750" s="104"/>
      <c r="F1750" s="104"/>
      <c r="G1750" s="104"/>
      <c r="H1750" s="104"/>
      <c r="I1750" s="104"/>
      <c r="J1750" s="104"/>
      <c r="K1750" s="104"/>
      <c r="L1750" s="104"/>
      <c r="M1750" s="104"/>
      <c r="N1750" s="104"/>
      <c r="O1750" s="104"/>
      <c r="P1750" s="104"/>
      <c r="Q1750" s="341"/>
      <c r="R1750" s="33"/>
      <c r="S1750" s="33"/>
      <c r="T1750" s="33"/>
      <c r="U1750" s="33"/>
      <c r="V1750" s="33"/>
      <c r="W1750" s="33"/>
      <c r="X1750" s="33"/>
      <c r="Y1750" s="33"/>
    </row>
    <row r="1751" spans="1:25" ht="12.75" hidden="1" customHeight="1">
      <c r="A1751" s="363"/>
      <c r="B1751" s="126"/>
      <c r="C1751" s="104"/>
      <c r="D1751" s="104"/>
      <c r="E1751" s="104"/>
      <c r="F1751" s="104"/>
      <c r="G1751" s="104"/>
      <c r="H1751" s="104"/>
      <c r="I1751" s="104"/>
      <c r="J1751" s="104"/>
      <c r="K1751" s="104"/>
      <c r="L1751" s="104"/>
      <c r="M1751" s="104"/>
      <c r="N1751" s="104"/>
      <c r="O1751" s="104"/>
      <c r="P1751" s="104"/>
      <c r="Q1751" s="341"/>
      <c r="R1751" s="33"/>
      <c r="S1751" s="33"/>
      <c r="T1751" s="33"/>
      <c r="U1751" s="33"/>
      <c r="V1751" s="33"/>
      <c r="W1751" s="33"/>
      <c r="X1751" s="33"/>
      <c r="Y1751" s="33"/>
    </row>
    <row r="1752" spans="1:25" ht="12.75" hidden="1" customHeight="1">
      <c r="A1752" s="363"/>
      <c r="B1752" s="126"/>
      <c r="C1752" s="104"/>
      <c r="D1752" s="104"/>
      <c r="E1752" s="104"/>
      <c r="F1752" s="104"/>
      <c r="G1752" s="104"/>
      <c r="H1752" s="104"/>
      <c r="I1752" s="104"/>
      <c r="J1752" s="104"/>
      <c r="K1752" s="104"/>
      <c r="L1752" s="104"/>
      <c r="M1752" s="104"/>
      <c r="N1752" s="104"/>
      <c r="O1752" s="104"/>
      <c r="P1752" s="104"/>
      <c r="Q1752" s="341"/>
      <c r="R1752" s="33"/>
      <c r="S1752" s="33"/>
      <c r="T1752" s="33"/>
      <c r="U1752" s="33"/>
      <c r="V1752" s="33"/>
      <c r="W1752" s="33"/>
      <c r="X1752" s="33"/>
      <c r="Y1752" s="33"/>
    </row>
    <row r="1753" spans="1:25" ht="12.75" hidden="1" customHeight="1">
      <c r="A1753" s="363"/>
      <c r="B1753" s="126"/>
      <c r="C1753" s="104"/>
      <c r="D1753" s="104"/>
      <c r="E1753" s="104"/>
      <c r="F1753" s="104"/>
      <c r="G1753" s="104"/>
      <c r="H1753" s="104"/>
      <c r="I1753" s="104"/>
      <c r="J1753" s="104"/>
      <c r="K1753" s="104"/>
      <c r="L1753" s="104"/>
      <c r="M1753" s="104"/>
      <c r="N1753" s="104"/>
      <c r="O1753" s="104"/>
      <c r="P1753" s="104"/>
      <c r="Q1753" s="341"/>
      <c r="R1753" s="33"/>
      <c r="S1753" s="33"/>
      <c r="T1753" s="33"/>
      <c r="U1753" s="33"/>
      <c r="V1753" s="33"/>
      <c r="W1753" s="33"/>
      <c r="X1753" s="33"/>
      <c r="Y1753" s="33"/>
    </row>
    <row r="1754" spans="1:25" ht="12.75" hidden="1" customHeight="1">
      <c r="A1754" s="363"/>
      <c r="B1754" s="126"/>
      <c r="C1754" s="104"/>
      <c r="D1754" s="104"/>
      <c r="E1754" s="104"/>
      <c r="F1754" s="104"/>
      <c r="G1754" s="104"/>
      <c r="H1754" s="104"/>
      <c r="I1754" s="104"/>
      <c r="J1754" s="104"/>
      <c r="K1754" s="104"/>
      <c r="L1754" s="104"/>
      <c r="M1754" s="104"/>
      <c r="N1754" s="104"/>
      <c r="O1754" s="104"/>
      <c r="P1754" s="104"/>
      <c r="Q1754" s="341"/>
      <c r="R1754" s="33"/>
      <c r="S1754" s="33"/>
      <c r="T1754" s="33"/>
      <c r="U1754" s="33"/>
      <c r="V1754" s="33"/>
      <c r="W1754" s="33"/>
      <c r="X1754" s="33"/>
      <c r="Y1754" s="33"/>
    </row>
    <row r="1755" spans="1:25" ht="12.75" hidden="1" customHeight="1">
      <c r="A1755" s="363"/>
      <c r="B1755" s="126"/>
      <c r="C1755" s="104"/>
      <c r="D1755" s="104"/>
      <c r="E1755" s="104"/>
      <c r="F1755" s="104"/>
      <c r="G1755" s="104"/>
      <c r="H1755" s="104"/>
      <c r="I1755" s="104"/>
      <c r="J1755" s="104"/>
      <c r="K1755" s="104"/>
      <c r="L1755" s="104"/>
      <c r="M1755" s="104"/>
      <c r="N1755" s="104"/>
      <c r="O1755" s="104"/>
      <c r="P1755" s="104"/>
      <c r="Q1755" s="341"/>
      <c r="R1755" s="33"/>
      <c r="S1755" s="33"/>
      <c r="T1755" s="33"/>
      <c r="U1755" s="33"/>
      <c r="V1755" s="33"/>
      <c r="W1755" s="33"/>
      <c r="X1755" s="33"/>
      <c r="Y1755" s="33"/>
    </row>
    <row r="1756" spans="1:25" ht="12.75" hidden="1" customHeight="1">
      <c r="A1756" s="363"/>
      <c r="B1756" s="126"/>
      <c r="C1756" s="104"/>
      <c r="D1756" s="104"/>
      <c r="E1756" s="104"/>
      <c r="F1756" s="104"/>
      <c r="G1756" s="104"/>
      <c r="H1756" s="104"/>
      <c r="I1756" s="104"/>
      <c r="J1756" s="104"/>
      <c r="K1756" s="104"/>
      <c r="L1756" s="104"/>
      <c r="M1756" s="104"/>
      <c r="N1756" s="104"/>
      <c r="O1756" s="104"/>
      <c r="P1756" s="104"/>
      <c r="Q1756" s="341"/>
      <c r="R1756" s="33"/>
      <c r="S1756" s="33"/>
      <c r="T1756" s="33"/>
      <c r="U1756" s="33"/>
      <c r="V1756" s="33"/>
      <c r="W1756" s="33"/>
      <c r="X1756" s="33"/>
      <c r="Y1756" s="33"/>
    </row>
    <row r="1757" spans="1:25" ht="12.75" hidden="1" customHeight="1">
      <c r="A1757" s="363"/>
      <c r="B1757" s="126"/>
      <c r="C1757" s="104"/>
      <c r="D1757" s="104"/>
      <c r="E1757" s="104"/>
      <c r="F1757" s="104"/>
      <c r="G1757" s="104"/>
      <c r="H1757" s="104"/>
      <c r="I1757" s="104"/>
      <c r="J1757" s="104"/>
      <c r="K1757" s="104"/>
      <c r="L1757" s="104"/>
      <c r="M1757" s="104"/>
      <c r="N1757" s="104"/>
      <c r="O1757" s="104"/>
      <c r="P1757" s="104"/>
      <c r="Q1757" s="341"/>
      <c r="R1757" s="33"/>
      <c r="S1757" s="33"/>
      <c r="T1757" s="33"/>
      <c r="U1757" s="33"/>
      <c r="V1757" s="33"/>
      <c r="W1757" s="33"/>
      <c r="X1757" s="33"/>
      <c r="Y1757" s="33"/>
    </row>
    <row r="1758" spans="1:25" ht="12.75" hidden="1" customHeight="1">
      <c r="A1758" s="363"/>
      <c r="B1758" s="126"/>
      <c r="C1758" s="104"/>
      <c r="D1758" s="104"/>
      <c r="E1758" s="104"/>
      <c r="F1758" s="104"/>
      <c r="G1758" s="104"/>
      <c r="H1758" s="104"/>
      <c r="I1758" s="104"/>
      <c r="J1758" s="104"/>
      <c r="K1758" s="104"/>
      <c r="L1758" s="104"/>
      <c r="M1758" s="104"/>
      <c r="N1758" s="104"/>
      <c r="O1758" s="104"/>
      <c r="P1758" s="104"/>
      <c r="Q1758" s="341"/>
      <c r="R1758" s="33"/>
      <c r="S1758" s="33"/>
      <c r="T1758" s="33"/>
      <c r="U1758" s="33"/>
      <c r="V1758" s="33"/>
      <c r="W1758" s="33"/>
      <c r="X1758" s="33"/>
      <c r="Y1758" s="33"/>
    </row>
    <row r="1759" spans="1:25" ht="12.75" hidden="1" customHeight="1">
      <c r="A1759" s="363"/>
      <c r="B1759" s="126"/>
      <c r="C1759" s="104"/>
      <c r="D1759" s="104"/>
      <c r="E1759" s="104"/>
      <c r="F1759" s="104"/>
      <c r="G1759" s="104"/>
      <c r="H1759" s="104"/>
      <c r="I1759" s="104"/>
      <c r="J1759" s="104"/>
      <c r="K1759" s="104"/>
      <c r="L1759" s="104"/>
      <c r="M1759" s="104"/>
      <c r="N1759" s="104"/>
      <c r="O1759" s="104"/>
      <c r="P1759" s="104"/>
      <c r="Q1759" s="341"/>
      <c r="R1759" s="33"/>
      <c r="S1759" s="33"/>
      <c r="T1759" s="33"/>
      <c r="U1759" s="33"/>
      <c r="V1759" s="33"/>
      <c r="W1759" s="33"/>
      <c r="X1759" s="33"/>
      <c r="Y1759" s="33"/>
    </row>
    <row r="1760" spans="1:25" ht="12.75" hidden="1" customHeight="1">
      <c r="A1760" s="363"/>
      <c r="B1760" s="126"/>
      <c r="C1760" s="104"/>
      <c r="D1760" s="104"/>
      <c r="E1760" s="104"/>
      <c r="F1760" s="104"/>
      <c r="G1760" s="104"/>
      <c r="H1760" s="104"/>
      <c r="I1760" s="104"/>
      <c r="J1760" s="104"/>
      <c r="K1760" s="104"/>
      <c r="L1760" s="104"/>
      <c r="M1760" s="104"/>
      <c r="N1760" s="104"/>
      <c r="O1760" s="104"/>
      <c r="P1760" s="104"/>
      <c r="Q1760" s="341"/>
      <c r="R1760" s="33"/>
      <c r="S1760" s="33"/>
      <c r="T1760" s="33"/>
      <c r="U1760" s="33"/>
      <c r="V1760" s="33"/>
      <c r="W1760" s="33"/>
      <c r="X1760" s="33"/>
      <c r="Y1760" s="33"/>
    </row>
    <row r="1761" spans="1:25" ht="12.75" hidden="1" customHeight="1">
      <c r="A1761" s="363"/>
      <c r="B1761" s="126"/>
      <c r="C1761" s="104"/>
      <c r="D1761" s="104"/>
      <c r="E1761" s="104"/>
      <c r="F1761" s="104"/>
      <c r="G1761" s="104"/>
      <c r="H1761" s="104"/>
      <c r="I1761" s="104"/>
      <c r="J1761" s="104"/>
      <c r="K1761" s="104"/>
      <c r="L1761" s="104"/>
      <c r="M1761" s="104"/>
      <c r="N1761" s="104"/>
      <c r="O1761" s="104"/>
      <c r="P1761" s="104"/>
      <c r="Q1761" s="341"/>
      <c r="R1761" s="33"/>
      <c r="S1761" s="33"/>
      <c r="T1761" s="33"/>
      <c r="U1761" s="33"/>
      <c r="V1761" s="33"/>
      <c r="W1761" s="33"/>
      <c r="X1761" s="33"/>
      <c r="Y1761" s="33"/>
    </row>
    <row r="1762" spans="1:25" ht="12.75" hidden="1" customHeight="1">
      <c r="A1762" s="363"/>
      <c r="B1762" s="126"/>
      <c r="C1762" s="104"/>
      <c r="D1762" s="104"/>
      <c r="E1762" s="104"/>
      <c r="F1762" s="104"/>
      <c r="G1762" s="104"/>
      <c r="H1762" s="104"/>
      <c r="I1762" s="104"/>
      <c r="J1762" s="104"/>
      <c r="K1762" s="104"/>
      <c r="L1762" s="104"/>
      <c r="M1762" s="104"/>
      <c r="N1762" s="104"/>
      <c r="O1762" s="104"/>
      <c r="P1762" s="104"/>
      <c r="Q1762" s="341"/>
      <c r="R1762" s="33"/>
      <c r="S1762" s="33"/>
      <c r="T1762" s="33"/>
      <c r="U1762" s="33"/>
      <c r="V1762" s="33"/>
      <c r="W1762" s="33"/>
      <c r="X1762" s="33"/>
      <c r="Y1762" s="33"/>
    </row>
    <row r="1763" spans="1:25" ht="12.75" hidden="1" customHeight="1">
      <c r="A1763" s="363"/>
      <c r="B1763" s="126"/>
      <c r="C1763" s="104"/>
      <c r="D1763" s="104"/>
      <c r="E1763" s="104"/>
      <c r="F1763" s="104"/>
      <c r="G1763" s="104"/>
      <c r="H1763" s="104"/>
      <c r="I1763" s="104"/>
      <c r="J1763" s="104"/>
      <c r="K1763" s="104"/>
      <c r="L1763" s="104"/>
      <c r="M1763" s="104"/>
      <c r="N1763" s="104"/>
      <c r="O1763" s="104"/>
      <c r="P1763" s="104"/>
      <c r="Q1763" s="341"/>
      <c r="R1763" s="33"/>
      <c r="S1763" s="33"/>
      <c r="T1763" s="33"/>
      <c r="U1763" s="33"/>
      <c r="V1763" s="33"/>
      <c r="W1763" s="33"/>
      <c r="X1763" s="33"/>
      <c r="Y1763" s="33"/>
    </row>
    <row r="1764" spans="1:25" ht="12.75" hidden="1" customHeight="1">
      <c r="A1764" s="363"/>
      <c r="B1764" s="126"/>
      <c r="C1764" s="104"/>
      <c r="D1764" s="104"/>
      <c r="E1764" s="104"/>
      <c r="F1764" s="104"/>
      <c r="G1764" s="104"/>
      <c r="H1764" s="104"/>
      <c r="I1764" s="104"/>
      <c r="J1764" s="104"/>
      <c r="K1764" s="104"/>
      <c r="L1764" s="104"/>
      <c r="M1764" s="104"/>
      <c r="N1764" s="104"/>
      <c r="O1764" s="104"/>
      <c r="P1764" s="104"/>
      <c r="Q1764" s="341"/>
      <c r="R1764" s="33"/>
      <c r="S1764" s="33"/>
      <c r="T1764" s="33"/>
      <c r="U1764" s="33"/>
      <c r="V1764" s="33"/>
      <c r="W1764" s="33"/>
      <c r="X1764" s="33"/>
      <c r="Y1764" s="33"/>
    </row>
    <row r="1765" spans="1:25" ht="12.75" hidden="1" customHeight="1">
      <c r="A1765" s="363"/>
      <c r="B1765" s="126"/>
      <c r="C1765" s="104"/>
      <c r="D1765" s="104"/>
      <c r="E1765" s="104"/>
      <c r="F1765" s="104"/>
      <c r="G1765" s="104"/>
      <c r="H1765" s="104"/>
      <c r="I1765" s="104"/>
      <c r="J1765" s="104"/>
      <c r="K1765" s="104"/>
      <c r="L1765" s="104"/>
      <c r="M1765" s="104"/>
      <c r="N1765" s="104"/>
      <c r="O1765" s="104"/>
      <c r="P1765" s="104"/>
      <c r="Q1765" s="341"/>
      <c r="R1765" s="33"/>
      <c r="S1765" s="33"/>
      <c r="T1765" s="33"/>
      <c r="U1765" s="33"/>
      <c r="V1765" s="33"/>
      <c r="W1765" s="33"/>
      <c r="X1765" s="33"/>
      <c r="Y1765" s="33"/>
    </row>
    <row r="1766" spans="1:25" ht="12.75" hidden="1" customHeight="1">
      <c r="A1766" s="363"/>
      <c r="B1766" s="126"/>
      <c r="C1766" s="104"/>
      <c r="D1766" s="104"/>
      <c r="E1766" s="104"/>
      <c r="F1766" s="104"/>
      <c r="G1766" s="104"/>
      <c r="H1766" s="104"/>
      <c r="I1766" s="104"/>
      <c r="J1766" s="104"/>
      <c r="K1766" s="104"/>
      <c r="L1766" s="104"/>
      <c r="M1766" s="104"/>
      <c r="N1766" s="104"/>
      <c r="O1766" s="104"/>
      <c r="P1766" s="104"/>
      <c r="Q1766" s="341"/>
      <c r="R1766" s="33"/>
      <c r="S1766" s="33"/>
      <c r="T1766" s="33"/>
      <c r="U1766" s="33"/>
      <c r="V1766" s="33"/>
      <c r="W1766" s="33"/>
      <c r="X1766" s="33"/>
      <c r="Y1766" s="33"/>
    </row>
    <row r="1767" spans="1:25" ht="12.75" hidden="1" customHeight="1">
      <c r="A1767" s="363"/>
      <c r="B1767" s="126"/>
      <c r="C1767" s="104"/>
      <c r="D1767" s="104"/>
      <c r="E1767" s="104"/>
      <c r="F1767" s="104"/>
      <c r="G1767" s="104"/>
      <c r="H1767" s="104"/>
      <c r="I1767" s="104"/>
      <c r="J1767" s="104"/>
      <c r="K1767" s="104"/>
      <c r="L1767" s="104"/>
      <c r="M1767" s="104"/>
      <c r="N1767" s="104"/>
      <c r="O1767" s="104"/>
      <c r="P1767" s="104"/>
      <c r="Q1767" s="341"/>
      <c r="R1767" s="33"/>
      <c r="S1767" s="33"/>
      <c r="T1767" s="33"/>
      <c r="U1767" s="33"/>
      <c r="V1767" s="33"/>
      <c r="W1767" s="33"/>
      <c r="X1767" s="33"/>
      <c r="Y1767" s="33"/>
    </row>
    <row r="1768" spans="1:25" ht="12.75" hidden="1" customHeight="1">
      <c r="A1768" s="363"/>
      <c r="B1768" s="126"/>
      <c r="C1768" s="104"/>
      <c r="D1768" s="104"/>
      <c r="E1768" s="104"/>
      <c r="F1768" s="104"/>
      <c r="G1768" s="104"/>
      <c r="H1768" s="104"/>
      <c r="I1768" s="104"/>
      <c r="J1768" s="104"/>
      <c r="K1768" s="104"/>
      <c r="L1768" s="104"/>
      <c r="M1768" s="104"/>
      <c r="N1768" s="104"/>
      <c r="O1768" s="104"/>
      <c r="P1768" s="104"/>
      <c r="Q1768" s="341"/>
      <c r="R1768" s="33"/>
      <c r="S1768" s="33"/>
      <c r="T1768" s="33"/>
      <c r="U1768" s="33"/>
      <c r="V1768" s="33"/>
      <c r="W1768" s="33"/>
      <c r="X1768" s="33"/>
      <c r="Y1768" s="33"/>
    </row>
    <row r="1769" spans="1:25" ht="12.75" hidden="1" customHeight="1">
      <c r="A1769" s="363"/>
      <c r="B1769" s="126"/>
      <c r="C1769" s="104"/>
      <c r="D1769" s="104"/>
      <c r="E1769" s="104"/>
      <c r="F1769" s="104"/>
      <c r="G1769" s="104"/>
      <c r="H1769" s="104"/>
      <c r="I1769" s="104"/>
      <c r="J1769" s="104"/>
      <c r="K1769" s="104"/>
      <c r="L1769" s="104"/>
      <c r="M1769" s="104"/>
      <c r="N1769" s="104"/>
      <c r="O1769" s="104"/>
      <c r="P1769" s="104"/>
      <c r="Q1769" s="341"/>
      <c r="R1769" s="33"/>
      <c r="S1769" s="33"/>
      <c r="T1769" s="33"/>
      <c r="U1769" s="33"/>
      <c r="V1769" s="33"/>
      <c r="W1769" s="33"/>
      <c r="X1769" s="33"/>
      <c r="Y1769" s="33"/>
    </row>
    <row r="1770" spans="1:25" ht="12.75" hidden="1" customHeight="1">
      <c r="A1770" s="363"/>
      <c r="B1770" s="126"/>
      <c r="C1770" s="104"/>
      <c r="D1770" s="104"/>
      <c r="E1770" s="104"/>
      <c r="F1770" s="104"/>
      <c r="G1770" s="104"/>
      <c r="H1770" s="104"/>
      <c r="I1770" s="104"/>
      <c r="J1770" s="104"/>
      <c r="K1770" s="104"/>
      <c r="L1770" s="104"/>
      <c r="M1770" s="104"/>
      <c r="N1770" s="104"/>
      <c r="O1770" s="104"/>
      <c r="P1770" s="104"/>
      <c r="Q1770" s="341"/>
      <c r="R1770" s="33"/>
      <c r="S1770" s="33"/>
      <c r="T1770" s="33"/>
      <c r="U1770" s="33"/>
      <c r="V1770" s="33"/>
      <c r="W1770" s="33"/>
      <c r="X1770" s="33"/>
      <c r="Y1770" s="33"/>
    </row>
    <row r="1771" spans="1:25" ht="12.75" hidden="1" customHeight="1">
      <c r="A1771" s="363"/>
      <c r="B1771" s="126"/>
      <c r="C1771" s="104"/>
      <c r="D1771" s="104"/>
      <c r="E1771" s="104"/>
      <c r="F1771" s="104"/>
      <c r="G1771" s="104"/>
      <c r="H1771" s="104"/>
      <c r="I1771" s="104"/>
      <c r="J1771" s="104"/>
      <c r="K1771" s="104"/>
      <c r="L1771" s="104"/>
      <c r="M1771" s="104"/>
      <c r="N1771" s="104"/>
      <c r="O1771" s="104"/>
      <c r="P1771" s="104"/>
      <c r="Q1771" s="341"/>
      <c r="R1771" s="33"/>
      <c r="S1771" s="33"/>
      <c r="T1771" s="33"/>
      <c r="U1771" s="33"/>
      <c r="V1771" s="33"/>
      <c r="W1771" s="33"/>
      <c r="X1771" s="33"/>
      <c r="Y1771" s="33"/>
    </row>
    <row r="1772" spans="1:25" ht="12.75" hidden="1" customHeight="1">
      <c r="A1772" s="363"/>
      <c r="B1772" s="126"/>
      <c r="C1772" s="104"/>
      <c r="D1772" s="104"/>
      <c r="E1772" s="104"/>
      <c r="F1772" s="104"/>
      <c r="G1772" s="104"/>
      <c r="H1772" s="104"/>
      <c r="I1772" s="104"/>
      <c r="J1772" s="104"/>
      <c r="K1772" s="104"/>
      <c r="L1772" s="104"/>
      <c r="M1772" s="104"/>
      <c r="N1772" s="104"/>
      <c r="O1772" s="104"/>
      <c r="P1772" s="104"/>
      <c r="Q1772" s="341"/>
      <c r="R1772" s="33"/>
      <c r="S1772" s="33"/>
      <c r="T1772" s="33"/>
      <c r="U1772" s="33"/>
      <c r="V1772" s="33"/>
      <c r="W1772" s="33"/>
      <c r="X1772" s="33"/>
      <c r="Y1772" s="33"/>
    </row>
    <row r="1773" spans="1:25" ht="12.75" hidden="1" customHeight="1">
      <c r="A1773" s="363"/>
      <c r="B1773" s="126"/>
      <c r="C1773" s="104"/>
      <c r="D1773" s="104"/>
      <c r="E1773" s="104"/>
      <c r="F1773" s="104"/>
      <c r="G1773" s="104"/>
      <c r="H1773" s="104"/>
      <c r="I1773" s="104"/>
      <c r="J1773" s="104"/>
      <c r="K1773" s="104"/>
      <c r="L1773" s="104"/>
      <c r="M1773" s="104"/>
      <c r="N1773" s="104"/>
      <c r="O1773" s="104"/>
      <c r="P1773" s="104"/>
      <c r="Q1773" s="341"/>
      <c r="R1773" s="33"/>
      <c r="S1773" s="33"/>
      <c r="T1773" s="33"/>
      <c r="U1773" s="33"/>
      <c r="V1773" s="33"/>
      <c r="W1773" s="33"/>
      <c r="X1773" s="33"/>
      <c r="Y1773" s="33"/>
    </row>
    <row r="1774" spans="1:25" ht="12.75" hidden="1" customHeight="1">
      <c r="A1774" s="363"/>
      <c r="B1774" s="126"/>
      <c r="C1774" s="104"/>
      <c r="D1774" s="104"/>
      <c r="E1774" s="104"/>
      <c r="F1774" s="104"/>
      <c r="G1774" s="104"/>
      <c r="H1774" s="104"/>
      <c r="I1774" s="104"/>
      <c r="J1774" s="104"/>
      <c r="K1774" s="104"/>
      <c r="L1774" s="104"/>
      <c r="M1774" s="104"/>
      <c r="N1774" s="104"/>
      <c r="O1774" s="104"/>
      <c r="P1774" s="104"/>
      <c r="Q1774" s="341"/>
      <c r="R1774" s="33"/>
      <c r="S1774" s="33"/>
      <c r="T1774" s="33"/>
      <c r="U1774" s="33"/>
      <c r="V1774" s="33"/>
      <c r="W1774" s="33"/>
      <c r="X1774" s="33"/>
      <c r="Y1774" s="33"/>
    </row>
    <row r="1775" spans="1:25" ht="12.75" hidden="1" customHeight="1">
      <c r="A1775" s="363"/>
      <c r="B1775" s="126"/>
      <c r="C1775" s="104"/>
      <c r="D1775" s="104"/>
      <c r="E1775" s="104"/>
      <c r="F1775" s="104"/>
      <c r="G1775" s="104"/>
      <c r="H1775" s="104"/>
      <c r="I1775" s="104"/>
      <c r="J1775" s="104"/>
      <c r="K1775" s="104"/>
      <c r="L1775" s="104"/>
      <c r="M1775" s="104"/>
      <c r="N1775" s="104"/>
      <c r="O1775" s="104"/>
      <c r="P1775" s="104"/>
      <c r="Q1775" s="341"/>
      <c r="R1775" s="33"/>
      <c r="S1775" s="33"/>
      <c r="T1775" s="33"/>
      <c r="U1775" s="33"/>
      <c r="V1775" s="33"/>
      <c r="W1775" s="33"/>
      <c r="X1775" s="33"/>
      <c r="Y1775" s="33"/>
    </row>
    <row r="1776" spans="1:25" ht="12.75" hidden="1" customHeight="1">
      <c r="A1776" s="363"/>
      <c r="B1776" s="126"/>
      <c r="C1776" s="104"/>
      <c r="D1776" s="104"/>
      <c r="E1776" s="104"/>
      <c r="F1776" s="104"/>
      <c r="G1776" s="104"/>
      <c r="H1776" s="104"/>
      <c r="I1776" s="104"/>
      <c r="J1776" s="104"/>
      <c r="K1776" s="104"/>
      <c r="L1776" s="104"/>
      <c r="M1776" s="104"/>
      <c r="N1776" s="104"/>
      <c r="O1776" s="104"/>
      <c r="P1776" s="104"/>
      <c r="Q1776" s="341"/>
      <c r="R1776" s="33"/>
      <c r="S1776" s="33"/>
      <c r="T1776" s="33"/>
      <c r="U1776" s="33"/>
      <c r="V1776" s="33"/>
      <c r="W1776" s="33"/>
      <c r="X1776" s="33"/>
      <c r="Y1776" s="33"/>
    </row>
    <row r="1777" spans="1:25" ht="12.75" hidden="1" customHeight="1">
      <c r="A1777" s="363"/>
      <c r="B1777" s="126"/>
      <c r="C1777" s="104"/>
      <c r="D1777" s="104"/>
      <c r="E1777" s="104"/>
      <c r="F1777" s="104"/>
      <c r="G1777" s="104"/>
      <c r="H1777" s="104"/>
      <c r="I1777" s="104"/>
      <c r="J1777" s="104"/>
      <c r="K1777" s="104"/>
      <c r="L1777" s="104"/>
      <c r="M1777" s="104"/>
      <c r="N1777" s="104"/>
      <c r="O1777" s="104"/>
      <c r="P1777" s="104"/>
      <c r="Q1777" s="341"/>
      <c r="R1777" s="33"/>
      <c r="S1777" s="33"/>
      <c r="T1777" s="33"/>
      <c r="U1777" s="33"/>
      <c r="V1777" s="33"/>
      <c r="W1777" s="33"/>
      <c r="X1777" s="33"/>
      <c r="Y1777" s="33"/>
    </row>
    <row r="1778" spans="1:25" ht="12.75" hidden="1" customHeight="1">
      <c r="A1778" s="363"/>
      <c r="B1778" s="126"/>
      <c r="C1778" s="104"/>
      <c r="D1778" s="104"/>
      <c r="E1778" s="104"/>
      <c r="F1778" s="104"/>
      <c r="G1778" s="104"/>
      <c r="H1778" s="104"/>
      <c r="I1778" s="104"/>
      <c r="J1778" s="104"/>
      <c r="K1778" s="104"/>
      <c r="L1778" s="104"/>
      <c r="M1778" s="104"/>
      <c r="N1778" s="104"/>
      <c r="O1778" s="104"/>
      <c r="P1778" s="104"/>
      <c r="Q1778" s="341"/>
      <c r="R1778" s="33"/>
      <c r="S1778" s="33"/>
      <c r="T1778" s="33"/>
      <c r="U1778" s="33"/>
      <c r="V1778" s="33"/>
      <c r="W1778" s="33"/>
      <c r="X1778" s="33"/>
      <c r="Y1778" s="33"/>
    </row>
    <row r="1779" spans="1:25" ht="12.75" hidden="1" customHeight="1">
      <c r="A1779" s="363"/>
      <c r="B1779" s="126"/>
      <c r="C1779" s="104"/>
      <c r="D1779" s="104"/>
      <c r="E1779" s="104"/>
      <c r="F1779" s="104"/>
      <c r="G1779" s="104"/>
      <c r="H1779" s="104"/>
      <c r="I1779" s="104"/>
      <c r="J1779" s="104"/>
      <c r="K1779" s="104"/>
      <c r="L1779" s="104"/>
      <c r="M1779" s="104"/>
      <c r="N1779" s="104"/>
      <c r="O1779" s="104"/>
      <c r="P1779" s="104"/>
      <c r="Q1779" s="341"/>
      <c r="R1779" s="33"/>
      <c r="S1779" s="33"/>
      <c r="T1779" s="33"/>
      <c r="U1779" s="33"/>
      <c r="V1779" s="33"/>
      <c r="W1779" s="33"/>
      <c r="X1779" s="33"/>
      <c r="Y1779" s="33"/>
    </row>
    <row r="1780" spans="1:25" ht="12.75" hidden="1" customHeight="1">
      <c r="A1780" s="363"/>
      <c r="B1780" s="126"/>
      <c r="C1780" s="104"/>
      <c r="D1780" s="104"/>
      <c r="E1780" s="104"/>
      <c r="F1780" s="104"/>
      <c r="G1780" s="104"/>
      <c r="H1780" s="104"/>
      <c r="I1780" s="104"/>
      <c r="J1780" s="104"/>
      <c r="K1780" s="104"/>
      <c r="L1780" s="104"/>
      <c r="M1780" s="104"/>
      <c r="N1780" s="104"/>
      <c r="O1780" s="104"/>
      <c r="P1780" s="104"/>
      <c r="Q1780" s="341"/>
      <c r="R1780" s="33"/>
      <c r="S1780" s="33"/>
      <c r="T1780" s="33"/>
      <c r="U1780" s="33"/>
      <c r="V1780" s="33"/>
      <c r="W1780" s="33"/>
      <c r="X1780" s="33"/>
      <c r="Y1780" s="33"/>
    </row>
    <row r="1781" spans="1:25" ht="12.75" hidden="1" customHeight="1">
      <c r="A1781" s="363"/>
      <c r="B1781" s="126"/>
      <c r="C1781" s="104"/>
      <c r="D1781" s="104"/>
      <c r="E1781" s="104"/>
      <c r="F1781" s="104"/>
      <c r="G1781" s="104"/>
      <c r="H1781" s="104"/>
      <c r="I1781" s="104"/>
      <c r="J1781" s="104"/>
      <c r="K1781" s="104"/>
      <c r="L1781" s="104"/>
      <c r="M1781" s="104"/>
      <c r="N1781" s="104"/>
      <c r="O1781" s="104"/>
      <c r="P1781" s="104"/>
      <c r="Q1781" s="341"/>
      <c r="R1781" s="33"/>
      <c r="S1781" s="33"/>
      <c r="T1781" s="33"/>
      <c r="U1781" s="33"/>
      <c r="V1781" s="33"/>
      <c r="W1781" s="33"/>
      <c r="X1781" s="33"/>
      <c r="Y1781" s="33"/>
    </row>
    <row r="1782" spans="1:25" ht="12.75" hidden="1" customHeight="1">
      <c r="A1782" s="363"/>
      <c r="B1782" s="126"/>
      <c r="C1782" s="104"/>
      <c r="D1782" s="104"/>
      <c r="E1782" s="104"/>
      <c r="F1782" s="104"/>
      <c r="G1782" s="104"/>
      <c r="H1782" s="104"/>
      <c r="I1782" s="104"/>
      <c r="J1782" s="104"/>
      <c r="K1782" s="104"/>
      <c r="L1782" s="104"/>
      <c r="M1782" s="104"/>
      <c r="N1782" s="104"/>
      <c r="O1782" s="104"/>
      <c r="P1782" s="104"/>
      <c r="Q1782" s="341"/>
      <c r="R1782" s="33"/>
      <c r="S1782" s="33"/>
      <c r="T1782" s="33"/>
      <c r="U1782" s="33"/>
      <c r="V1782" s="33"/>
      <c r="W1782" s="33"/>
      <c r="X1782" s="33"/>
      <c r="Y1782" s="33"/>
    </row>
    <row r="1783" spans="1:25" ht="12.75" hidden="1" customHeight="1">
      <c r="A1783" s="363"/>
      <c r="B1783" s="126"/>
      <c r="C1783" s="104"/>
      <c r="D1783" s="104"/>
      <c r="E1783" s="104"/>
      <c r="F1783" s="104"/>
      <c r="G1783" s="104"/>
      <c r="H1783" s="104"/>
      <c r="I1783" s="104"/>
      <c r="J1783" s="104"/>
      <c r="K1783" s="104"/>
      <c r="L1783" s="104"/>
      <c r="M1783" s="104"/>
      <c r="N1783" s="104"/>
      <c r="O1783" s="104"/>
      <c r="P1783" s="104"/>
      <c r="Q1783" s="341"/>
      <c r="R1783" s="33"/>
      <c r="S1783" s="33"/>
      <c r="T1783" s="33"/>
      <c r="U1783" s="33"/>
      <c r="V1783" s="33"/>
      <c r="W1783" s="33"/>
      <c r="X1783" s="33"/>
      <c r="Y1783" s="33"/>
    </row>
    <row r="1784" spans="1:25" ht="12.75" hidden="1" customHeight="1">
      <c r="A1784" s="363"/>
      <c r="B1784" s="126"/>
      <c r="C1784" s="104"/>
      <c r="D1784" s="104"/>
      <c r="E1784" s="104"/>
      <c r="F1784" s="104"/>
      <c r="G1784" s="104"/>
      <c r="H1784" s="104"/>
      <c r="I1784" s="104"/>
      <c r="J1784" s="104"/>
      <c r="K1784" s="104"/>
      <c r="L1784" s="104"/>
      <c r="M1784" s="104"/>
      <c r="N1784" s="104"/>
      <c r="O1784" s="104"/>
      <c r="P1784" s="104"/>
      <c r="Q1784" s="341"/>
      <c r="R1784" s="33"/>
      <c r="S1784" s="33"/>
      <c r="T1784" s="33"/>
      <c r="U1784" s="33"/>
      <c r="V1784" s="33"/>
      <c r="W1784" s="33"/>
      <c r="X1784" s="33"/>
      <c r="Y1784" s="33"/>
    </row>
    <row r="1785" spans="1:25" ht="12.75" hidden="1" customHeight="1">
      <c r="A1785" s="363"/>
      <c r="B1785" s="126"/>
      <c r="C1785" s="104"/>
      <c r="D1785" s="104"/>
      <c r="E1785" s="104"/>
      <c r="F1785" s="104"/>
      <c r="G1785" s="104"/>
      <c r="H1785" s="104"/>
      <c r="I1785" s="104"/>
      <c r="J1785" s="104"/>
      <c r="K1785" s="104"/>
      <c r="L1785" s="104"/>
      <c r="M1785" s="104"/>
      <c r="N1785" s="104"/>
      <c r="O1785" s="104"/>
      <c r="P1785" s="104"/>
      <c r="Q1785" s="341"/>
      <c r="R1785" s="33"/>
      <c r="S1785" s="33"/>
      <c r="T1785" s="33"/>
      <c r="U1785" s="33"/>
      <c r="V1785" s="33"/>
      <c r="W1785" s="33"/>
      <c r="X1785" s="33"/>
      <c r="Y1785" s="33"/>
    </row>
    <row r="1786" spans="1:25" ht="12.75" hidden="1" customHeight="1">
      <c r="A1786" s="363"/>
      <c r="B1786" s="126"/>
      <c r="C1786" s="104"/>
      <c r="D1786" s="104"/>
      <c r="E1786" s="104"/>
      <c r="F1786" s="104"/>
      <c r="G1786" s="104"/>
      <c r="H1786" s="104"/>
      <c r="I1786" s="104"/>
      <c r="J1786" s="104"/>
      <c r="K1786" s="104"/>
      <c r="L1786" s="104"/>
      <c r="M1786" s="104"/>
      <c r="N1786" s="104"/>
      <c r="O1786" s="104"/>
      <c r="P1786" s="104"/>
      <c r="Q1786" s="341"/>
      <c r="R1786" s="33"/>
      <c r="S1786" s="33"/>
      <c r="T1786" s="33"/>
      <c r="U1786" s="33"/>
      <c r="V1786" s="33"/>
      <c r="W1786" s="33"/>
      <c r="X1786" s="33"/>
      <c r="Y1786" s="33"/>
    </row>
    <row r="1787" spans="1:25" ht="12.75" hidden="1" customHeight="1">
      <c r="A1787" s="363"/>
      <c r="B1787" s="126"/>
      <c r="C1787" s="104"/>
      <c r="D1787" s="104"/>
      <c r="E1787" s="104"/>
      <c r="F1787" s="104"/>
      <c r="G1787" s="104"/>
      <c r="H1787" s="104"/>
      <c r="I1787" s="104"/>
      <c r="J1787" s="104"/>
      <c r="K1787" s="104"/>
      <c r="L1787" s="104"/>
      <c r="M1787" s="104"/>
      <c r="N1787" s="104"/>
      <c r="O1787" s="104"/>
      <c r="P1787" s="104"/>
      <c r="Q1787" s="341"/>
      <c r="R1787" s="33"/>
      <c r="S1787" s="33"/>
      <c r="T1787" s="33"/>
      <c r="U1787" s="33"/>
      <c r="V1787" s="33"/>
      <c r="W1787" s="33"/>
      <c r="X1787" s="33"/>
      <c r="Y1787" s="33"/>
    </row>
    <row r="1788" spans="1:25" ht="12.75" hidden="1" customHeight="1">
      <c r="A1788" s="363"/>
      <c r="B1788" s="126"/>
      <c r="C1788" s="104"/>
      <c r="D1788" s="104"/>
      <c r="E1788" s="104"/>
      <c r="F1788" s="104"/>
      <c r="G1788" s="104"/>
      <c r="H1788" s="104"/>
      <c r="I1788" s="104"/>
      <c r="J1788" s="104"/>
      <c r="K1788" s="104"/>
      <c r="L1788" s="104"/>
      <c r="M1788" s="104"/>
      <c r="N1788" s="104"/>
      <c r="O1788" s="104"/>
      <c r="P1788" s="104"/>
      <c r="Q1788" s="341"/>
      <c r="R1788" s="33"/>
      <c r="S1788" s="33"/>
      <c r="T1788" s="33"/>
      <c r="U1788" s="33"/>
      <c r="V1788" s="33"/>
      <c r="W1788" s="33"/>
      <c r="X1788" s="33"/>
      <c r="Y1788" s="33"/>
    </row>
    <row r="1789" spans="1:25" ht="12.75" hidden="1" customHeight="1">
      <c r="A1789" s="363"/>
      <c r="B1789" s="126"/>
      <c r="C1789" s="104"/>
      <c r="D1789" s="104"/>
      <c r="E1789" s="104"/>
      <c r="F1789" s="104"/>
      <c r="G1789" s="104"/>
      <c r="H1789" s="104"/>
      <c r="I1789" s="104"/>
      <c r="J1789" s="104"/>
      <c r="K1789" s="104"/>
      <c r="L1789" s="104"/>
      <c r="M1789" s="104"/>
      <c r="N1789" s="104"/>
      <c r="O1789" s="104"/>
      <c r="P1789" s="104"/>
      <c r="Q1789" s="341"/>
      <c r="R1789" s="33"/>
      <c r="S1789" s="33"/>
      <c r="T1789" s="33"/>
      <c r="U1789" s="33"/>
      <c r="V1789" s="33"/>
      <c r="W1789" s="33"/>
      <c r="X1789" s="33"/>
      <c r="Y1789" s="33"/>
    </row>
    <row r="1790" spans="1:25" ht="12.75" hidden="1" customHeight="1">
      <c r="A1790" s="363"/>
      <c r="B1790" s="126"/>
      <c r="C1790" s="104"/>
      <c r="D1790" s="104"/>
      <c r="E1790" s="104"/>
      <c r="F1790" s="104"/>
      <c r="G1790" s="104"/>
      <c r="H1790" s="104"/>
      <c r="I1790" s="104"/>
      <c r="J1790" s="104"/>
      <c r="K1790" s="104"/>
      <c r="L1790" s="104"/>
      <c r="M1790" s="104"/>
      <c r="N1790" s="104"/>
      <c r="O1790" s="104"/>
      <c r="P1790" s="104"/>
      <c r="Q1790" s="341"/>
      <c r="R1790" s="33"/>
      <c r="S1790" s="33"/>
      <c r="T1790" s="33"/>
      <c r="U1790" s="33"/>
      <c r="V1790" s="33"/>
      <c r="W1790" s="33"/>
      <c r="X1790" s="33"/>
      <c r="Y1790" s="33"/>
    </row>
    <row r="1791" spans="1:25" ht="12.75" hidden="1" customHeight="1">
      <c r="A1791" s="363"/>
      <c r="B1791" s="126"/>
      <c r="C1791" s="104"/>
      <c r="D1791" s="104"/>
      <c r="E1791" s="104"/>
      <c r="F1791" s="104"/>
      <c r="G1791" s="104"/>
      <c r="H1791" s="104"/>
      <c r="I1791" s="104"/>
      <c r="J1791" s="104"/>
      <c r="K1791" s="104"/>
      <c r="L1791" s="104"/>
      <c r="M1791" s="104"/>
      <c r="N1791" s="104"/>
      <c r="O1791" s="104"/>
      <c r="P1791" s="104"/>
      <c r="Q1791" s="341"/>
      <c r="R1791" s="33"/>
      <c r="S1791" s="33"/>
      <c r="T1791" s="33"/>
      <c r="U1791" s="33"/>
      <c r="V1791" s="33"/>
      <c r="W1791" s="33"/>
      <c r="X1791" s="33"/>
      <c r="Y1791" s="33"/>
    </row>
    <row r="1792" spans="1:25" ht="12.75" hidden="1" customHeight="1">
      <c r="A1792" s="363"/>
      <c r="B1792" s="126"/>
      <c r="C1792" s="104"/>
      <c r="D1792" s="104"/>
      <c r="E1792" s="104"/>
      <c r="F1792" s="104"/>
      <c r="G1792" s="104"/>
      <c r="H1792" s="104"/>
      <c r="I1792" s="104"/>
      <c r="J1792" s="104"/>
      <c r="K1792" s="104"/>
      <c r="L1792" s="104"/>
      <c r="M1792" s="104"/>
      <c r="N1792" s="104"/>
      <c r="O1792" s="104"/>
      <c r="P1792" s="104"/>
      <c r="Q1792" s="341"/>
      <c r="R1792" s="33"/>
      <c r="S1792" s="33"/>
      <c r="T1792" s="33"/>
      <c r="U1792" s="33"/>
      <c r="V1792" s="33"/>
      <c r="W1792" s="33"/>
      <c r="X1792" s="33"/>
      <c r="Y1792" s="33"/>
    </row>
    <row r="1793" spans="1:25" ht="12.75" hidden="1" customHeight="1">
      <c r="A1793" s="363"/>
      <c r="B1793" s="126"/>
      <c r="C1793" s="104"/>
      <c r="D1793" s="104"/>
      <c r="E1793" s="104"/>
      <c r="F1793" s="104"/>
      <c r="G1793" s="104"/>
      <c r="H1793" s="104"/>
      <c r="I1793" s="104"/>
      <c r="J1793" s="104"/>
      <c r="K1793" s="104"/>
      <c r="L1793" s="104"/>
      <c r="M1793" s="104"/>
      <c r="N1793" s="104"/>
      <c r="O1793" s="104"/>
      <c r="P1793" s="104"/>
      <c r="Q1793" s="341"/>
      <c r="R1793" s="33"/>
      <c r="S1793" s="33"/>
      <c r="T1793" s="33"/>
      <c r="U1793" s="33"/>
      <c r="V1793" s="33"/>
      <c r="W1793" s="33"/>
      <c r="X1793" s="33"/>
      <c r="Y1793" s="33"/>
    </row>
    <row r="1794" spans="1:25" ht="12.75" hidden="1" customHeight="1">
      <c r="A1794" s="363"/>
      <c r="B1794" s="126"/>
      <c r="C1794" s="104"/>
      <c r="D1794" s="104"/>
      <c r="E1794" s="104"/>
      <c r="F1794" s="104"/>
      <c r="G1794" s="104"/>
      <c r="H1794" s="104"/>
      <c r="I1794" s="104"/>
      <c r="J1794" s="104"/>
      <c r="K1794" s="104"/>
      <c r="L1794" s="104"/>
      <c r="M1794" s="104"/>
      <c r="N1794" s="104"/>
      <c r="O1794" s="104"/>
      <c r="P1794" s="104"/>
      <c r="Q1794" s="341"/>
      <c r="R1794" s="33"/>
      <c r="S1794" s="33"/>
      <c r="T1794" s="33"/>
      <c r="U1794" s="33"/>
      <c r="V1794" s="33"/>
      <c r="W1794" s="33"/>
      <c r="X1794" s="33"/>
      <c r="Y1794" s="33"/>
    </row>
    <row r="1795" spans="1:25" ht="12.75" hidden="1" customHeight="1">
      <c r="A1795" s="363"/>
      <c r="B1795" s="126"/>
      <c r="C1795" s="104"/>
      <c r="D1795" s="104"/>
      <c r="E1795" s="104"/>
      <c r="F1795" s="104"/>
      <c r="G1795" s="104"/>
      <c r="H1795" s="104"/>
      <c r="I1795" s="104"/>
      <c r="J1795" s="104"/>
      <c r="K1795" s="104"/>
      <c r="L1795" s="104"/>
      <c r="M1795" s="104"/>
      <c r="N1795" s="104"/>
      <c r="O1795" s="104"/>
      <c r="P1795" s="104"/>
      <c r="Q1795" s="341"/>
      <c r="R1795" s="33"/>
      <c r="S1795" s="33"/>
      <c r="T1795" s="33"/>
      <c r="U1795" s="33"/>
      <c r="V1795" s="33"/>
      <c r="W1795" s="33"/>
      <c r="X1795" s="33"/>
      <c r="Y1795" s="33"/>
    </row>
    <row r="1796" spans="1:25" ht="12.75" hidden="1" customHeight="1">
      <c r="A1796" s="363"/>
      <c r="B1796" s="126"/>
      <c r="C1796" s="104"/>
      <c r="D1796" s="104"/>
      <c r="E1796" s="104"/>
      <c r="F1796" s="104"/>
      <c r="G1796" s="104"/>
      <c r="H1796" s="104"/>
      <c r="I1796" s="104"/>
      <c r="J1796" s="104"/>
      <c r="K1796" s="104"/>
      <c r="L1796" s="104"/>
      <c r="M1796" s="104"/>
      <c r="N1796" s="104"/>
      <c r="O1796" s="104"/>
      <c r="P1796" s="104"/>
      <c r="Q1796" s="341"/>
      <c r="R1796" s="33"/>
      <c r="S1796" s="33"/>
      <c r="T1796" s="33"/>
      <c r="U1796" s="33"/>
      <c r="V1796" s="33"/>
      <c r="W1796" s="33"/>
      <c r="X1796" s="33"/>
      <c r="Y1796" s="33"/>
    </row>
    <row r="1797" spans="1:25" ht="12.75" hidden="1" customHeight="1">
      <c r="A1797" s="363"/>
      <c r="B1797" s="126"/>
      <c r="C1797" s="104"/>
      <c r="D1797" s="104"/>
      <c r="E1797" s="104"/>
      <c r="F1797" s="104"/>
      <c r="G1797" s="104"/>
      <c r="H1797" s="104"/>
      <c r="I1797" s="104"/>
      <c r="J1797" s="104"/>
      <c r="K1797" s="104"/>
      <c r="L1797" s="104"/>
      <c r="M1797" s="104"/>
      <c r="N1797" s="104"/>
      <c r="O1797" s="104"/>
      <c r="P1797" s="104"/>
      <c r="Q1797" s="341"/>
      <c r="R1797" s="33"/>
      <c r="S1797" s="33"/>
      <c r="T1797" s="33"/>
      <c r="U1797" s="33"/>
      <c r="V1797" s="33"/>
      <c r="W1797" s="33"/>
      <c r="X1797" s="33"/>
      <c r="Y1797" s="33"/>
    </row>
    <row r="1798" spans="1:25" ht="12.75" hidden="1" customHeight="1">
      <c r="A1798" s="363"/>
      <c r="B1798" s="126"/>
      <c r="C1798" s="104"/>
      <c r="D1798" s="104"/>
      <c r="E1798" s="104"/>
      <c r="F1798" s="104"/>
      <c r="G1798" s="104"/>
      <c r="H1798" s="104"/>
      <c r="I1798" s="104"/>
      <c r="J1798" s="104"/>
      <c r="K1798" s="104"/>
      <c r="L1798" s="104"/>
      <c r="M1798" s="104"/>
      <c r="N1798" s="104"/>
      <c r="O1798" s="104"/>
      <c r="P1798" s="104"/>
      <c r="Q1798" s="341"/>
      <c r="R1798" s="33"/>
      <c r="S1798" s="33"/>
      <c r="T1798" s="33"/>
      <c r="U1798" s="33"/>
      <c r="V1798" s="33"/>
      <c r="W1798" s="33"/>
      <c r="X1798" s="33"/>
      <c r="Y1798" s="33"/>
    </row>
    <row r="1799" spans="1:25" ht="12.75" hidden="1" customHeight="1">
      <c r="A1799" s="363"/>
      <c r="B1799" s="126"/>
      <c r="C1799" s="104"/>
      <c r="D1799" s="104"/>
      <c r="E1799" s="104"/>
      <c r="F1799" s="104"/>
      <c r="G1799" s="104"/>
      <c r="H1799" s="104"/>
      <c r="I1799" s="104"/>
      <c r="J1799" s="104"/>
      <c r="K1799" s="104"/>
      <c r="L1799" s="104"/>
      <c r="M1799" s="104"/>
      <c r="N1799" s="104"/>
      <c r="O1799" s="104"/>
      <c r="P1799" s="104"/>
      <c r="Q1799" s="341"/>
      <c r="R1799" s="33"/>
      <c r="S1799" s="33"/>
      <c r="T1799" s="33"/>
      <c r="U1799" s="33"/>
      <c r="V1799" s="33"/>
      <c r="W1799" s="33"/>
      <c r="X1799" s="33"/>
      <c r="Y1799" s="33"/>
    </row>
    <row r="1800" spans="1:25" ht="12.75" hidden="1" customHeight="1">
      <c r="A1800" s="363"/>
      <c r="B1800" s="126"/>
      <c r="C1800" s="104"/>
      <c r="D1800" s="104"/>
      <c r="E1800" s="104"/>
      <c r="F1800" s="104"/>
      <c r="G1800" s="104"/>
      <c r="H1800" s="104"/>
      <c r="I1800" s="104"/>
      <c r="J1800" s="104"/>
      <c r="K1800" s="104"/>
      <c r="L1800" s="104"/>
      <c r="M1800" s="104"/>
      <c r="N1800" s="104"/>
      <c r="O1800" s="104"/>
      <c r="P1800" s="104"/>
      <c r="Q1800" s="341"/>
      <c r="R1800" s="33"/>
      <c r="S1800" s="33"/>
      <c r="T1800" s="33"/>
      <c r="U1800" s="33"/>
      <c r="V1800" s="33"/>
      <c r="W1800" s="33"/>
      <c r="X1800" s="33"/>
      <c r="Y1800" s="33"/>
    </row>
    <row r="1801" spans="1:25" ht="12.75" hidden="1" customHeight="1">
      <c r="A1801" s="363"/>
      <c r="B1801" s="126"/>
      <c r="C1801" s="104"/>
      <c r="D1801" s="104"/>
      <c r="E1801" s="104"/>
      <c r="F1801" s="104"/>
      <c r="G1801" s="104"/>
      <c r="H1801" s="104"/>
      <c r="I1801" s="104"/>
      <c r="J1801" s="104"/>
      <c r="K1801" s="104"/>
      <c r="L1801" s="104"/>
      <c r="M1801" s="104"/>
      <c r="N1801" s="104"/>
      <c r="O1801" s="104"/>
      <c r="P1801" s="104"/>
      <c r="Q1801" s="341"/>
      <c r="R1801" s="33"/>
      <c r="S1801" s="33"/>
      <c r="T1801" s="33"/>
      <c r="U1801" s="33"/>
      <c r="V1801" s="33"/>
      <c r="W1801" s="33"/>
      <c r="X1801" s="33"/>
      <c r="Y1801" s="33"/>
    </row>
    <row r="1802" spans="1:25" ht="12.75" hidden="1" customHeight="1">
      <c r="A1802" s="363"/>
      <c r="B1802" s="126"/>
      <c r="C1802" s="104"/>
      <c r="D1802" s="104"/>
      <c r="E1802" s="104"/>
      <c r="F1802" s="104"/>
      <c r="G1802" s="104"/>
      <c r="H1802" s="104"/>
      <c r="I1802" s="104"/>
      <c r="J1802" s="104"/>
      <c r="K1802" s="104"/>
      <c r="L1802" s="104"/>
      <c r="M1802" s="104"/>
      <c r="N1802" s="104"/>
      <c r="O1802" s="104"/>
      <c r="P1802" s="104"/>
      <c r="Q1802" s="341"/>
      <c r="R1802" s="33"/>
      <c r="S1802" s="33"/>
      <c r="T1802" s="33"/>
      <c r="U1802" s="33"/>
      <c r="V1802" s="33"/>
      <c r="W1802" s="33"/>
      <c r="X1802" s="33"/>
      <c r="Y1802" s="33"/>
    </row>
    <row r="1803" spans="1:25" ht="12.75" hidden="1" customHeight="1">
      <c r="A1803" s="363"/>
      <c r="B1803" s="126"/>
      <c r="C1803" s="104"/>
      <c r="D1803" s="104"/>
      <c r="E1803" s="104"/>
      <c r="F1803" s="104"/>
      <c r="G1803" s="104"/>
      <c r="H1803" s="104"/>
      <c r="I1803" s="104"/>
      <c r="J1803" s="104"/>
      <c r="K1803" s="104"/>
      <c r="L1803" s="104"/>
      <c r="M1803" s="104"/>
      <c r="N1803" s="104"/>
      <c r="O1803" s="104"/>
      <c r="P1803" s="104"/>
      <c r="Q1803" s="341"/>
      <c r="R1803" s="33"/>
      <c r="S1803" s="33"/>
      <c r="T1803" s="33"/>
      <c r="U1803" s="33"/>
      <c r="V1803" s="33"/>
      <c r="W1803" s="33"/>
      <c r="X1803" s="33"/>
      <c r="Y1803" s="33"/>
    </row>
    <row r="1804" spans="1:25" ht="12.75" hidden="1" customHeight="1">
      <c r="A1804" s="363"/>
      <c r="B1804" s="126"/>
      <c r="C1804" s="104"/>
      <c r="D1804" s="104"/>
      <c r="E1804" s="104"/>
      <c r="F1804" s="104"/>
      <c r="G1804" s="104"/>
      <c r="H1804" s="104"/>
      <c r="I1804" s="104"/>
      <c r="J1804" s="104"/>
      <c r="K1804" s="104"/>
      <c r="L1804" s="104"/>
      <c r="M1804" s="104"/>
      <c r="N1804" s="104"/>
      <c r="O1804" s="104"/>
      <c r="P1804" s="104"/>
      <c r="Q1804" s="341"/>
      <c r="R1804" s="33"/>
      <c r="S1804" s="33"/>
      <c r="T1804" s="33"/>
      <c r="U1804" s="33"/>
      <c r="V1804" s="33"/>
      <c r="W1804" s="33"/>
      <c r="X1804" s="33"/>
      <c r="Y1804" s="33"/>
    </row>
    <row r="1805" spans="1:25" ht="12.75" hidden="1" customHeight="1">
      <c r="A1805" s="363"/>
      <c r="B1805" s="126"/>
      <c r="C1805" s="104"/>
      <c r="D1805" s="104"/>
      <c r="E1805" s="104"/>
      <c r="F1805" s="104"/>
      <c r="G1805" s="104"/>
      <c r="H1805" s="104"/>
      <c r="I1805" s="104"/>
      <c r="J1805" s="104"/>
      <c r="K1805" s="104"/>
      <c r="L1805" s="104"/>
      <c r="M1805" s="104"/>
      <c r="N1805" s="104"/>
      <c r="O1805" s="104"/>
      <c r="P1805" s="104"/>
      <c r="Q1805" s="341"/>
      <c r="R1805" s="33"/>
      <c r="S1805" s="33"/>
      <c r="T1805" s="33"/>
      <c r="U1805" s="33"/>
      <c r="V1805" s="33"/>
      <c r="W1805" s="33"/>
      <c r="X1805" s="33"/>
      <c r="Y1805" s="33"/>
    </row>
    <row r="1806" spans="1:25" ht="12.75" hidden="1" customHeight="1">
      <c r="A1806" s="363"/>
      <c r="B1806" s="126"/>
      <c r="C1806" s="104"/>
      <c r="D1806" s="104"/>
      <c r="E1806" s="104"/>
      <c r="F1806" s="104"/>
      <c r="G1806" s="104"/>
      <c r="H1806" s="104"/>
      <c r="I1806" s="104"/>
      <c r="J1806" s="104"/>
      <c r="K1806" s="104"/>
      <c r="L1806" s="104"/>
      <c r="M1806" s="104"/>
      <c r="N1806" s="104"/>
      <c r="O1806" s="104"/>
      <c r="P1806" s="104"/>
      <c r="Q1806" s="341"/>
      <c r="R1806" s="33"/>
      <c r="S1806" s="33"/>
      <c r="T1806" s="33"/>
      <c r="U1806" s="33"/>
      <c r="V1806" s="33"/>
      <c r="W1806" s="33"/>
      <c r="X1806" s="33"/>
      <c r="Y1806" s="33"/>
    </row>
    <row r="1807" spans="1:25" ht="12.75" hidden="1" customHeight="1">
      <c r="A1807" s="363"/>
      <c r="B1807" s="126"/>
      <c r="C1807" s="104"/>
      <c r="D1807" s="104"/>
      <c r="E1807" s="104"/>
      <c r="F1807" s="104"/>
      <c r="G1807" s="104"/>
      <c r="H1807" s="104"/>
      <c r="I1807" s="104"/>
      <c r="J1807" s="104"/>
      <c r="K1807" s="104"/>
      <c r="L1807" s="104"/>
      <c r="M1807" s="104"/>
      <c r="N1807" s="104"/>
      <c r="O1807" s="104"/>
      <c r="P1807" s="104"/>
      <c r="Q1807" s="341"/>
      <c r="R1807" s="33"/>
      <c r="S1807" s="33"/>
      <c r="T1807" s="33"/>
      <c r="U1807" s="33"/>
      <c r="V1807" s="33"/>
      <c r="W1807" s="33"/>
      <c r="X1807" s="33"/>
      <c r="Y1807" s="33"/>
    </row>
    <row r="1808" spans="1:25" ht="12.75" hidden="1" customHeight="1">
      <c r="A1808" s="363"/>
      <c r="B1808" s="126"/>
      <c r="C1808" s="104"/>
      <c r="D1808" s="104"/>
      <c r="E1808" s="104"/>
      <c r="F1808" s="104"/>
      <c r="G1808" s="104"/>
      <c r="H1808" s="104"/>
      <c r="I1808" s="104"/>
      <c r="J1808" s="104"/>
      <c r="K1808" s="104"/>
      <c r="L1808" s="104"/>
      <c r="M1808" s="104"/>
      <c r="N1808" s="104"/>
      <c r="O1808" s="104"/>
      <c r="P1808" s="104"/>
      <c r="Q1808" s="341"/>
      <c r="R1808" s="33"/>
      <c r="S1808" s="33"/>
      <c r="T1808" s="33"/>
      <c r="U1808" s="33"/>
      <c r="V1808" s="33"/>
      <c r="W1808" s="33"/>
      <c r="X1808" s="33"/>
      <c r="Y1808" s="33"/>
    </row>
    <row r="1809" spans="1:25" ht="12.75" hidden="1" customHeight="1">
      <c r="A1809" s="363"/>
      <c r="B1809" s="126"/>
      <c r="C1809" s="104"/>
      <c r="D1809" s="104"/>
      <c r="E1809" s="104"/>
      <c r="F1809" s="104"/>
      <c r="G1809" s="104"/>
      <c r="H1809" s="104"/>
      <c r="I1809" s="104"/>
      <c r="J1809" s="104"/>
      <c r="K1809" s="104"/>
      <c r="L1809" s="104"/>
      <c r="M1809" s="104"/>
      <c r="N1809" s="104"/>
      <c r="O1809" s="104"/>
      <c r="P1809" s="104"/>
      <c r="Q1809" s="341"/>
      <c r="R1809" s="33"/>
      <c r="S1809" s="33"/>
      <c r="T1809" s="33"/>
      <c r="U1809" s="33"/>
      <c r="V1809" s="33"/>
      <c r="W1809" s="33"/>
      <c r="X1809" s="33"/>
      <c r="Y1809" s="33"/>
    </row>
    <row r="1810" spans="1:25" ht="12.75" hidden="1" customHeight="1">
      <c r="A1810" s="363"/>
      <c r="B1810" s="126"/>
      <c r="C1810" s="104"/>
      <c r="D1810" s="104"/>
      <c r="E1810" s="104"/>
      <c r="F1810" s="104"/>
      <c r="G1810" s="104"/>
      <c r="H1810" s="104"/>
      <c r="I1810" s="104"/>
      <c r="J1810" s="104"/>
      <c r="K1810" s="104"/>
      <c r="L1810" s="104"/>
      <c r="M1810" s="104"/>
      <c r="N1810" s="104"/>
      <c r="O1810" s="104"/>
      <c r="P1810" s="104"/>
      <c r="Q1810" s="341"/>
      <c r="R1810" s="33"/>
      <c r="S1810" s="33"/>
      <c r="T1810" s="33"/>
      <c r="U1810" s="33"/>
      <c r="V1810" s="33"/>
      <c r="W1810" s="33"/>
      <c r="X1810" s="33"/>
      <c r="Y1810" s="33"/>
    </row>
    <row r="1811" spans="1:25" ht="12.75" hidden="1" customHeight="1">
      <c r="A1811" s="363"/>
      <c r="B1811" s="126"/>
      <c r="C1811" s="104"/>
      <c r="D1811" s="104"/>
      <c r="E1811" s="104"/>
      <c r="F1811" s="104"/>
      <c r="G1811" s="104"/>
      <c r="H1811" s="104"/>
      <c r="I1811" s="104"/>
      <c r="J1811" s="104"/>
      <c r="K1811" s="104"/>
      <c r="L1811" s="104"/>
      <c r="M1811" s="104"/>
      <c r="N1811" s="104"/>
      <c r="O1811" s="104"/>
      <c r="P1811" s="104"/>
      <c r="Q1811" s="341"/>
      <c r="R1811" s="33"/>
      <c r="S1811" s="33"/>
      <c r="T1811" s="33"/>
      <c r="U1811" s="33"/>
      <c r="V1811" s="33"/>
      <c r="W1811" s="33"/>
      <c r="X1811" s="33"/>
      <c r="Y1811" s="33"/>
    </row>
    <row r="1812" spans="1:25" ht="12.75" hidden="1" customHeight="1">
      <c r="A1812" s="363"/>
      <c r="B1812" s="126"/>
      <c r="C1812" s="104"/>
      <c r="D1812" s="104"/>
      <c r="E1812" s="104"/>
      <c r="F1812" s="104"/>
      <c r="G1812" s="104"/>
      <c r="H1812" s="104"/>
      <c r="I1812" s="104"/>
      <c r="J1812" s="104"/>
      <c r="K1812" s="104"/>
      <c r="L1812" s="104"/>
      <c r="M1812" s="104"/>
      <c r="N1812" s="104"/>
      <c r="O1812" s="104"/>
      <c r="P1812" s="104"/>
      <c r="Q1812" s="341"/>
      <c r="R1812" s="33"/>
      <c r="S1812" s="33"/>
      <c r="T1812" s="33"/>
      <c r="U1812" s="33"/>
      <c r="V1812" s="33"/>
      <c r="W1812" s="33"/>
      <c r="X1812" s="33"/>
      <c r="Y1812" s="33"/>
    </row>
    <row r="1813" spans="1:25" ht="12.75" hidden="1" customHeight="1">
      <c r="A1813" s="363"/>
      <c r="B1813" s="126"/>
      <c r="C1813" s="104"/>
      <c r="D1813" s="104"/>
      <c r="E1813" s="104"/>
      <c r="F1813" s="104"/>
      <c r="G1813" s="104"/>
      <c r="H1813" s="104"/>
      <c r="I1813" s="104"/>
      <c r="J1813" s="104"/>
      <c r="K1813" s="104"/>
      <c r="L1813" s="104"/>
      <c r="M1813" s="104"/>
      <c r="N1813" s="104"/>
      <c r="O1813" s="104"/>
      <c r="P1813" s="104"/>
      <c r="Q1813" s="341"/>
      <c r="R1813" s="33"/>
      <c r="S1813" s="33"/>
      <c r="T1813" s="33"/>
      <c r="U1813" s="33"/>
      <c r="V1813" s="33"/>
      <c r="W1813" s="33"/>
      <c r="X1813" s="33"/>
      <c r="Y1813" s="33"/>
    </row>
    <row r="1814" spans="1:25" ht="12.75" hidden="1" customHeight="1">
      <c r="A1814" s="363"/>
      <c r="B1814" s="126"/>
      <c r="C1814" s="104"/>
      <c r="D1814" s="104"/>
      <c r="E1814" s="104"/>
      <c r="F1814" s="104"/>
      <c r="G1814" s="104"/>
      <c r="H1814" s="104"/>
      <c r="I1814" s="104"/>
      <c r="J1814" s="104"/>
      <c r="K1814" s="104"/>
      <c r="L1814" s="104"/>
      <c r="M1814" s="104"/>
      <c r="N1814" s="104"/>
      <c r="O1814" s="104"/>
      <c r="P1814" s="104"/>
      <c r="Q1814" s="341"/>
      <c r="R1814" s="33"/>
      <c r="S1814" s="33"/>
      <c r="T1814" s="33"/>
      <c r="U1814" s="33"/>
      <c r="V1814" s="33"/>
      <c r="W1814" s="33"/>
      <c r="X1814" s="33"/>
      <c r="Y1814" s="33"/>
    </row>
    <row r="1815" spans="1:25" ht="12.75" hidden="1" customHeight="1">
      <c r="A1815" s="363"/>
      <c r="B1815" s="126"/>
      <c r="C1815" s="104"/>
      <c r="D1815" s="104"/>
      <c r="E1815" s="104"/>
      <c r="F1815" s="104"/>
      <c r="G1815" s="104"/>
      <c r="H1815" s="104"/>
      <c r="I1815" s="104"/>
      <c r="J1815" s="104"/>
      <c r="K1815" s="104"/>
      <c r="L1815" s="104"/>
      <c r="M1815" s="104"/>
      <c r="N1815" s="104"/>
      <c r="O1815" s="104"/>
      <c r="P1815" s="104"/>
      <c r="Q1815" s="341"/>
      <c r="R1815" s="33"/>
      <c r="S1815" s="33"/>
      <c r="T1815" s="33"/>
      <c r="U1815" s="33"/>
      <c r="V1815" s="33"/>
      <c r="W1815" s="33"/>
      <c r="X1815" s="33"/>
      <c r="Y1815" s="33"/>
    </row>
    <row r="1816" spans="1:25" ht="12.75" hidden="1" customHeight="1">
      <c r="A1816" s="363"/>
      <c r="B1816" s="126"/>
      <c r="C1816" s="104"/>
      <c r="D1816" s="104"/>
      <c r="E1816" s="104"/>
      <c r="F1816" s="104"/>
      <c r="G1816" s="104"/>
      <c r="H1816" s="104"/>
      <c r="I1816" s="104"/>
      <c r="J1816" s="104"/>
      <c r="K1816" s="104"/>
      <c r="L1816" s="104"/>
      <c r="M1816" s="104"/>
      <c r="N1816" s="104"/>
      <c r="O1816" s="104"/>
      <c r="P1816" s="104"/>
      <c r="Q1816" s="341"/>
      <c r="R1816" s="33"/>
      <c r="S1816" s="33"/>
      <c r="T1816" s="33"/>
      <c r="U1816" s="33"/>
      <c r="V1816" s="33"/>
      <c r="W1816" s="33"/>
      <c r="X1816" s="33"/>
      <c r="Y1816" s="33"/>
    </row>
    <row r="1817" spans="1:25" ht="12.75" hidden="1" customHeight="1">
      <c r="A1817" s="363"/>
      <c r="B1817" s="126"/>
      <c r="C1817" s="104"/>
      <c r="D1817" s="104"/>
      <c r="E1817" s="104"/>
      <c r="F1817" s="104"/>
      <c r="G1817" s="104"/>
      <c r="H1817" s="104"/>
      <c r="I1817" s="104"/>
      <c r="J1817" s="104"/>
      <c r="K1817" s="104"/>
      <c r="L1817" s="104"/>
      <c r="M1817" s="104"/>
      <c r="N1817" s="104"/>
      <c r="O1817" s="104"/>
      <c r="P1817" s="104"/>
      <c r="Q1817" s="341"/>
      <c r="R1817" s="33"/>
      <c r="S1817" s="33"/>
      <c r="T1817" s="33"/>
      <c r="U1817" s="33"/>
      <c r="V1817" s="33"/>
      <c r="W1817" s="33"/>
      <c r="X1817" s="33"/>
      <c r="Y1817" s="33"/>
    </row>
    <row r="1818" spans="1:25" ht="12.75" hidden="1" customHeight="1">
      <c r="A1818" s="363"/>
      <c r="B1818" s="126"/>
      <c r="C1818" s="104"/>
      <c r="D1818" s="104"/>
      <c r="E1818" s="104"/>
      <c r="F1818" s="104"/>
      <c r="G1818" s="104"/>
      <c r="H1818" s="104"/>
      <c r="I1818" s="104"/>
      <c r="J1818" s="104"/>
      <c r="K1818" s="104"/>
      <c r="L1818" s="104"/>
      <c r="M1818" s="104"/>
      <c r="N1818" s="104"/>
      <c r="O1818" s="104"/>
      <c r="P1818" s="104"/>
      <c r="Q1818" s="341"/>
      <c r="R1818" s="33"/>
      <c r="S1818" s="33"/>
      <c r="T1818" s="33"/>
      <c r="U1818" s="33"/>
      <c r="V1818" s="33"/>
      <c r="W1818" s="33"/>
      <c r="X1818" s="33"/>
      <c r="Y1818" s="33"/>
    </row>
    <row r="1819" spans="1:25" ht="12.75" hidden="1" customHeight="1">
      <c r="A1819" s="363"/>
      <c r="B1819" s="126"/>
      <c r="C1819" s="104"/>
      <c r="D1819" s="104"/>
      <c r="E1819" s="104"/>
      <c r="F1819" s="104"/>
      <c r="G1819" s="104"/>
      <c r="H1819" s="104"/>
      <c r="I1819" s="104"/>
      <c r="J1819" s="104"/>
      <c r="K1819" s="104"/>
      <c r="L1819" s="104"/>
      <c r="M1819" s="104"/>
      <c r="N1819" s="104"/>
      <c r="O1819" s="104"/>
      <c r="P1819" s="104"/>
      <c r="Q1819" s="341"/>
      <c r="R1819" s="33"/>
      <c r="S1819" s="33"/>
      <c r="T1819" s="33"/>
      <c r="U1819" s="33"/>
      <c r="V1819" s="33"/>
      <c r="W1819" s="33"/>
      <c r="X1819" s="33"/>
      <c r="Y1819" s="33"/>
    </row>
    <row r="1820" spans="1:25" ht="12.75" hidden="1" customHeight="1">
      <c r="A1820" s="363"/>
      <c r="B1820" s="126"/>
      <c r="C1820" s="104"/>
      <c r="D1820" s="104"/>
      <c r="E1820" s="104"/>
      <c r="F1820" s="104"/>
      <c r="G1820" s="104"/>
      <c r="H1820" s="104"/>
      <c r="I1820" s="104"/>
      <c r="J1820" s="104"/>
      <c r="K1820" s="104"/>
      <c r="L1820" s="104"/>
      <c r="M1820" s="104"/>
      <c r="N1820" s="104"/>
      <c r="O1820" s="104"/>
      <c r="P1820" s="104"/>
      <c r="Q1820" s="341"/>
      <c r="R1820" s="33"/>
      <c r="S1820" s="33"/>
      <c r="T1820" s="33"/>
      <c r="U1820" s="33"/>
      <c r="V1820" s="33"/>
      <c r="W1820" s="33"/>
      <c r="X1820" s="33"/>
      <c r="Y1820" s="33"/>
    </row>
    <row r="1821" spans="1:25" ht="12.75" hidden="1" customHeight="1">
      <c r="A1821" s="363"/>
      <c r="B1821" s="126"/>
      <c r="C1821" s="104"/>
      <c r="D1821" s="104"/>
      <c r="E1821" s="104"/>
      <c r="F1821" s="104"/>
      <c r="G1821" s="104"/>
      <c r="H1821" s="104"/>
      <c r="I1821" s="104"/>
      <c r="J1821" s="104"/>
      <c r="K1821" s="104"/>
      <c r="L1821" s="104"/>
      <c r="M1821" s="104"/>
      <c r="N1821" s="104"/>
      <c r="O1821" s="104"/>
      <c r="P1821" s="104"/>
      <c r="Q1821" s="341"/>
      <c r="R1821" s="33"/>
      <c r="S1821" s="33"/>
      <c r="T1821" s="33"/>
      <c r="U1821" s="33"/>
      <c r="V1821" s="33"/>
      <c r="W1821" s="33"/>
      <c r="X1821" s="33"/>
      <c r="Y1821" s="33"/>
    </row>
    <row r="1822" spans="1:25" ht="12.75" hidden="1" customHeight="1">
      <c r="A1822" s="363"/>
      <c r="B1822" s="126"/>
      <c r="C1822" s="104"/>
      <c r="D1822" s="104"/>
      <c r="E1822" s="104"/>
      <c r="F1822" s="104"/>
      <c r="G1822" s="104"/>
      <c r="H1822" s="104"/>
      <c r="I1822" s="104"/>
      <c r="J1822" s="104"/>
      <c r="K1822" s="104"/>
      <c r="L1822" s="104"/>
      <c r="M1822" s="104"/>
      <c r="N1822" s="104"/>
      <c r="O1822" s="104"/>
      <c r="P1822" s="104"/>
      <c r="Q1822" s="341"/>
      <c r="R1822" s="33"/>
      <c r="S1822" s="33"/>
      <c r="T1822" s="33"/>
      <c r="U1822" s="33"/>
      <c r="V1822" s="33"/>
      <c r="W1822" s="33"/>
      <c r="X1822" s="33"/>
      <c r="Y1822" s="33"/>
    </row>
    <row r="1823" spans="1:25" ht="12.75" hidden="1" customHeight="1">
      <c r="A1823" s="363"/>
      <c r="B1823" s="126"/>
      <c r="C1823" s="104"/>
      <c r="D1823" s="104"/>
      <c r="E1823" s="104"/>
      <c r="F1823" s="104"/>
      <c r="G1823" s="104"/>
      <c r="H1823" s="104"/>
      <c r="I1823" s="104"/>
      <c r="J1823" s="104"/>
      <c r="K1823" s="104"/>
      <c r="L1823" s="104"/>
      <c r="M1823" s="104"/>
      <c r="N1823" s="104"/>
      <c r="O1823" s="104"/>
      <c r="P1823" s="104"/>
      <c r="Q1823" s="341"/>
      <c r="R1823" s="33"/>
      <c r="S1823" s="33"/>
      <c r="T1823" s="33"/>
      <c r="U1823" s="33"/>
      <c r="V1823" s="33"/>
      <c r="W1823" s="33"/>
      <c r="X1823" s="33"/>
      <c r="Y1823" s="33"/>
    </row>
    <row r="1824" spans="1:25" ht="12.75" hidden="1" customHeight="1">
      <c r="A1824" s="363"/>
      <c r="B1824" s="126"/>
      <c r="C1824" s="104"/>
      <c r="D1824" s="104"/>
      <c r="E1824" s="104"/>
      <c r="F1824" s="104"/>
      <c r="G1824" s="104"/>
      <c r="H1824" s="104"/>
      <c r="I1824" s="104"/>
      <c r="J1824" s="104"/>
      <c r="K1824" s="104"/>
      <c r="L1824" s="104"/>
      <c r="M1824" s="104"/>
      <c r="N1824" s="104"/>
      <c r="O1824" s="104"/>
      <c r="P1824" s="104"/>
      <c r="Q1824" s="341"/>
      <c r="R1824" s="33"/>
      <c r="S1824" s="33"/>
      <c r="T1824" s="33"/>
      <c r="U1824" s="33"/>
      <c r="V1824" s="33"/>
      <c r="W1824" s="33"/>
      <c r="X1824" s="33"/>
      <c r="Y1824" s="33"/>
    </row>
    <row r="1825" spans="1:25" ht="12.75" hidden="1" customHeight="1">
      <c r="A1825" s="363"/>
      <c r="B1825" s="126"/>
      <c r="C1825" s="104"/>
      <c r="D1825" s="104"/>
      <c r="E1825" s="104"/>
      <c r="F1825" s="104"/>
      <c r="G1825" s="104"/>
      <c r="H1825" s="104"/>
      <c r="I1825" s="104"/>
      <c r="J1825" s="104"/>
      <c r="K1825" s="104"/>
      <c r="L1825" s="104"/>
      <c r="M1825" s="104"/>
      <c r="N1825" s="104"/>
      <c r="O1825" s="104"/>
      <c r="P1825" s="104"/>
      <c r="Q1825" s="341"/>
      <c r="R1825" s="33"/>
      <c r="S1825" s="33"/>
      <c r="T1825" s="33"/>
      <c r="U1825" s="33"/>
      <c r="V1825" s="33"/>
      <c r="W1825" s="33"/>
      <c r="X1825" s="33"/>
      <c r="Y1825" s="33"/>
    </row>
    <row r="1826" spans="1:25" ht="12.75" hidden="1" customHeight="1">
      <c r="A1826" s="363"/>
      <c r="B1826" s="126"/>
      <c r="C1826" s="104"/>
      <c r="D1826" s="104"/>
      <c r="E1826" s="104"/>
      <c r="F1826" s="104"/>
      <c r="G1826" s="104"/>
      <c r="H1826" s="104"/>
      <c r="I1826" s="104"/>
      <c r="J1826" s="104"/>
      <c r="K1826" s="104"/>
      <c r="L1826" s="104"/>
      <c r="M1826" s="104"/>
      <c r="N1826" s="104"/>
      <c r="O1826" s="104"/>
      <c r="P1826" s="104"/>
      <c r="Q1826" s="341"/>
      <c r="R1826" s="33"/>
      <c r="S1826" s="33"/>
      <c r="T1826" s="33"/>
      <c r="U1826" s="33"/>
      <c r="V1826" s="33"/>
      <c r="W1826" s="33"/>
      <c r="X1826" s="33"/>
      <c r="Y1826" s="33"/>
    </row>
    <row r="1827" spans="1:25" ht="12.75" hidden="1" customHeight="1">
      <c r="A1827" s="363"/>
      <c r="B1827" s="126"/>
      <c r="C1827" s="104"/>
      <c r="D1827" s="104"/>
      <c r="E1827" s="104"/>
      <c r="F1827" s="104"/>
      <c r="G1827" s="104"/>
      <c r="H1827" s="104"/>
      <c r="I1827" s="104"/>
      <c r="J1827" s="104"/>
      <c r="K1827" s="104"/>
      <c r="L1827" s="104"/>
      <c r="M1827" s="104"/>
      <c r="N1827" s="104"/>
      <c r="O1827" s="104"/>
      <c r="P1827" s="104"/>
      <c r="Q1827" s="341"/>
      <c r="R1827" s="33"/>
      <c r="S1827" s="33"/>
      <c r="T1827" s="33"/>
      <c r="U1827" s="33"/>
      <c r="V1827" s="33"/>
      <c r="W1827" s="33"/>
      <c r="X1827" s="33"/>
      <c r="Y1827" s="33"/>
    </row>
    <row r="1828" spans="1:25" ht="12.75" hidden="1" customHeight="1">
      <c r="A1828" s="363"/>
      <c r="B1828" s="126"/>
      <c r="C1828" s="104"/>
      <c r="D1828" s="104"/>
      <c r="E1828" s="104"/>
      <c r="F1828" s="104"/>
      <c r="G1828" s="104"/>
      <c r="H1828" s="104"/>
      <c r="I1828" s="104"/>
      <c r="J1828" s="104"/>
      <c r="K1828" s="104"/>
      <c r="L1828" s="104"/>
      <c r="M1828" s="104"/>
      <c r="N1828" s="104"/>
      <c r="O1828" s="104"/>
      <c r="P1828" s="104"/>
      <c r="Q1828" s="341"/>
      <c r="R1828" s="33"/>
      <c r="S1828" s="33"/>
      <c r="T1828" s="33"/>
      <c r="U1828" s="33"/>
      <c r="V1828" s="33"/>
      <c r="W1828" s="33"/>
      <c r="X1828" s="33"/>
      <c r="Y1828" s="33"/>
    </row>
    <row r="1829" spans="1:25" ht="12.75" hidden="1" customHeight="1">
      <c r="A1829" s="363"/>
      <c r="B1829" s="126"/>
      <c r="C1829" s="104"/>
      <c r="D1829" s="104"/>
      <c r="E1829" s="104"/>
      <c r="F1829" s="104"/>
      <c r="G1829" s="104"/>
      <c r="H1829" s="104"/>
      <c r="I1829" s="104"/>
      <c r="J1829" s="104"/>
      <c r="K1829" s="104"/>
      <c r="L1829" s="104"/>
      <c r="M1829" s="104"/>
      <c r="N1829" s="104"/>
      <c r="O1829" s="104"/>
      <c r="P1829" s="104"/>
      <c r="Q1829" s="341"/>
      <c r="R1829" s="33"/>
      <c r="S1829" s="33"/>
      <c r="T1829" s="33"/>
      <c r="U1829" s="33"/>
      <c r="V1829" s="33"/>
      <c r="W1829" s="33"/>
      <c r="X1829" s="33"/>
      <c r="Y1829" s="33"/>
    </row>
    <row r="1830" spans="1:25" ht="12.75" hidden="1" customHeight="1">
      <c r="A1830" s="363"/>
      <c r="B1830" s="126"/>
      <c r="C1830" s="104"/>
      <c r="D1830" s="104"/>
      <c r="E1830" s="104"/>
      <c r="F1830" s="104"/>
      <c r="G1830" s="104"/>
      <c r="H1830" s="104"/>
      <c r="I1830" s="104"/>
      <c r="J1830" s="104"/>
      <c r="K1830" s="104"/>
      <c r="L1830" s="104"/>
      <c r="M1830" s="104"/>
      <c r="N1830" s="104"/>
      <c r="O1830" s="104"/>
      <c r="P1830" s="104"/>
      <c r="Q1830" s="341"/>
      <c r="R1830" s="33"/>
      <c r="S1830" s="33"/>
      <c r="T1830" s="33"/>
      <c r="U1830" s="33"/>
      <c r="V1830" s="33"/>
      <c r="W1830" s="33"/>
      <c r="X1830" s="33"/>
      <c r="Y1830" s="33"/>
    </row>
    <row r="1831" spans="1:25" ht="12.75" hidden="1" customHeight="1">
      <c r="A1831" s="363"/>
      <c r="B1831" s="126"/>
      <c r="C1831" s="104"/>
      <c r="D1831" s="104"/>
      <c r="E1831" s="104"/>
      <c r="F1831" s="104"/>
      <c r="G1831" s="104"/>
      <c r="H1831" s="104"/>
      <c r="I1831" s="104"/>
      <c r="J1831" s="104"/>
      <c r="K1831" s="104"/>
      <c r="L1831" s="104"/>
      <c r="M1831" s="104"/>
      <c r="N1831" s="104"/>
      <c r="O1831" s="104"/>
      <c r="P1831" s="104"/>
      <c r="Q1831" s="341"/>
      <c r="R1831" s="33"/>
      <c r="S1831" s="33"/>
      <c r="T1831" s="33"/>
      <c r="U1831" s="33"/>
      <c r="V1831" s="33"/>
      <c r="W1831" s="33"/>
      <c r="X1831" s="33"/>
      <c r="Y1831" s="33"/>
    </row>
    <row r="1832" spans="1:25" ht="12.75" hidden="1" customHeight="1">
      <c r="A1832" s="363"/>
      <c r="B1832" s="126"/>
      <c r="C1832" s="104"/>
      <c r="D1832" s="104"/>
      <c r="E1832" s="104"/>
      <c r="F1832" s="104"/>
      <c r="G1832" s="104"/>
      <c r="H1832" s="104"/>
      <c r="I1832" s="104"/>
      <c r="J1832" s="104"/>
      <c r="K1832" s="104"/>
      <c r="L1832" s="104"/>
      <c r="M1832" s="104"/>
      <c r="N1832" s="104"/>
      <c r="O1832" s="104"/>
      <c r="P1832" s="104"/>
      <c r="Q1832" s="341"/>
      <c r="R1832" s="33"/>
      <c r="S1832" s="33"/>
      <c r="T1832" s="33"/>
      <c r="U1832" s="33"/>
      <c r="V1832" s="33"/>
      <c r="W1832" s="33"/>
      <c r="X1832" s="33"/>
      <c r="Y1832" s="33"/>
    </row>
    <row r="1833" spans="1:25" ht="12.75" hidden="1" customHeight="1">
      <c r="A1833" s="363"/>
      <c r="B1833" s="126"/>
      <c r="C1833" s="104"/>
      <c r="D1833" s="104"/>
      <c r="E1833" s="104"/>
      <c r="F1833" s="104"/>
      <c r="G1833" s="104"/>
      <c r="H1833" s="104"/>
      <c r="I1833" s="104"/>
      <c r="J1833" s="104"/>
      <c r="K1833" s="104"/>
      <c r="L1833" s="104"/>
      <c r="M1833" s="104"/>
      <c r="N1833" s="104"/>
      <c r="O1833" s="104"/>
      <c r="P1833" s="104"/>
      <c r="Q1833" s="341"/>
      <c r="R1833" s="33"/>
      <c r="S1833" s="33"/>
      <c r="T1833" s="33"/>
      <c r="U1833" s="33"/>
      <c r="V1833" s="33"/>
      <c r="W1833" s="33"/>
      <c r="X1833" s="33"/>
      <c r="Y1833" s="33"/>
    </row>
    <row r="1834" spans="1:25" ht="12.75" hidden="1" customHeight="1">
      <c r="A1834" s="363"/>
      <c r="B1834" s="126"/>
      <c r="C1834" s="104"/>
      <c r="D1834" s="104"/>
      <c r="E1834" s="104"/>
      <c r="F1834" s="104"/>
      <c r="G1834" s="104"/>
      <c r="H1834" s="104"/>
      <c r="I1834" s="104"/>
      <c r="J1834" s="104"/>
      <c r="K1834" s="104"/>
      <c r="L1834" s="104"/>
      <c r="M1834" s="104"/>
      <c r="N1834" s="104"/>
      <c r="O1834" s="104"/>
      <c r="P1834" s="104"/>
      <c r="Q1834" s="341"/>
      <c r="R1834" s="33"/>
      <c r="S1834" s="33"/>
      <c r="T1834" s="33"/>
      <c r="U1834" s="33"/>
      <c r="V1834" s="33"/>
      <c r="W1834" s="33"/>
      <c r="X1834" s="33"/>
      <c r="Y1834" s="33"/>
    </row>
    <row r="1835" spans="1:25" ht="12.75" hidden="1" customHeight="1">
      <c r="A1835" s="363"/>
      <c r="B1835" s="126"/>
      <c r="C1835" s="104"/>
      <c r="D1835" s="104"/>
      <c r="E1835" s="104"/>
      <c r="F1835" s="104"/>
      <c r="G1835" s="104"/>
      <c r="H1835" s="104"/>
      <c r="I1835" s="104"/>
      <c r="J1835" s="104"/>
      <c r="K1835" s="104"/>
      <c r="L1835" s="104"/>
      <c r="M1835" s="104"/>
      <c r="N1835" s="104"/>
      <c r="O1835" s="104"/>
      <c r="P1835" s="104"/>
      <c r="Q1835" s="341"/>
      <c r="R1835" s="33"/>
      <c r="S1835" s="33"/>
      <c r="T1835" s="33"/>
      <c r="U1835" s="33"/>
      <c r="V1835" s="33"/>
      <c r="W1835" s="33"/>
      <c r="X1835" s="33"/>
      <c r="Y1835" s="33"/>
    </row>
    <row r="1836" spans="1:25" ht="12.75" hidden="1" customHeight="1">
      <c r="A1836" s="363"/>
      <c r="B1836" s="126"/>
      <c r="C1836" s="104"/>
      <c r="D1836" s="104"/>
      <c r="E1836" s="104"/>
      <c r="F1836" s="104"/>
      <c r="G1836" s="104"/>
      <c r="H1836" s="104"/>
      <c r="I1836" s="104"/>
      <c r="J1836" s="104"/>
      <c r="K1836" s="104"/>
      <c r="L1836" s="104"/>
      <c r="M1836" s="104"/>
      <c r="N1836" s="104"/>
      <c r="O1836" s="104"/>
      <c r="P1836" s="104"/>
      <c r="Q1836" s="341"/>
      <c r="R1836" s="33"/>
      <c r="S1836" s="33"/>
      <c r="T1836" s="33"/>
      <c r="U1836" s="33"/>
      <c r="V1836" s="33"/>
      <c r="W1836" s="33"/>
      <c r="X1836" s="33"/>
      <c r="Y1836" s="33"/>
    </row>
    <row r="1837" spans="1:25" ht="12.75" hidden="1" customHeight="1">
      <c r="A1837" s="363"/>
      <c r="B1837" s="126"/>
      <c r="C1837" s="104"/>
      <c r="D1837" s="104"/>
      <c r="E1837" s="104"/>
      <c r="F1837" s="104"/>
      <c r="G1837" s="104"/>
      <c r="H1837" s="104"/>
      <c r="I1837" s="104"/>
      <c r="J1837" s="104"/>
      <c r="K1837" s="104"/>
      <c r="L1837" s="104"/>
      <c r="M1837" s="104"/>
      <c r="N1837" s="104"/>
      <c r="O1837" s="104"/>
      <c r="P1837" s="104"/>
      <c r="Q1837" s="341"/>
      <c r="R1837" s="33"/>
      <c r="S1837" s="33"/>
      <c r="T1837" s="33"/>
      <c r="U1837" s="33"/>
      <c r="V1837" s="33"/>
      <c r="W1837" s="33"/>
      <c r="X1837" s="33"/>
      <c r="Y1837" s="33"/>
    </row>
    <row r="1838" spans="1:25" ht="12.75" hidden="1" customHeight="1">
      <c r="A1838" s="363"/>
      <c r="B1838" s="126"/>
      <c r="C1838" s="104"/>
      <c r="D1838" s="104"/>
      <c r="E1838" s="104"/>
      <c r="F1838" s="104"/>
      <c r="G1838" s="104"/>
      <c r="H1838" s="104"/>
      <c r="I1838" s="104"/>
      <c r="J1838" s="104"/>
      <c r="K1838" s="104"/>
      <c r="L1838" s="104"/>
      <c r="M1838" s="104"/>
      <c r="N1838" s="104"/>
      <c r="O1838" s="104"/>
      <c r="P1838" s="104"/>
      <c r="Q1838" s="341"/>
      <c r="R1838" s="33"/>
      <c r="S1838" s="33"/>
      <c r="T1838" s="33"/>
      <c r="U1838" s="33"/>
      <c r="V1838" s="33"/>
      <c r="W1838" s="33"/>
      <c r="X1838" s="33"/>
      <c r="Y1838" s="33"/>
    </row>
    <row r="1839" spans="1:25" ht="12.75" hidden="1" customHeight="1">
      <c r="A1839" s="363"/>
      <c r="B1839" s="126"/>
      <c r="C1839" s="104"/>
      <c r="D1839" s="104"/>
      <c r="E1839" s="104"/>
      <c r="F1839" s="104"/>
      <c r="G1839" s="104"/>
      <c r="H1839" s="104"/>
      <c r="I1839" s="104"/>
      <c r="J1839" s="104"/>
      <c r="K1839" s="104"/>
      <c r="L1839" s="104"/>
      <c r="M1839" s="104"/>
      <c r="N1839" s="104"/>
      <c r="O1839" s="104"/>
      <c r="P1839" s="104"/>
      <c r="Q1839" s="341"/>
      <c r="R1839" s="33"/>
      <c r="S1839" s="33"/>
      <c r="T1839" s="33"/>
      <c r="U1839" s="33"/>
      <c r="V1839" s="33"/>
      <c r="W1839" s="33"/>
      <c r="X1839" s="33"/>
      <c r="Y1839" s="33"/>
    </row>
    <row r="1840" spans="1:25" ht="12.75" hidden="1" customHeight="1">
      <c r="A1840" s="363"/>
      <c r="B1840" s="126"/>
      <c r="C1840" s="104"/>
      <c r="D1840" s="104"/>
      <c r="E1840" s="104"/>
      <c r="F1840" s="104"/>
      <c r="G1840" s="104"/>
      <c r="H1840" s="104"/>
      <c r="I1840" s="104"/>
      <c r="J1840" s="104"/>
      <c r="K1840" s="104"/>
      <c r="L1840" s="104"/>
      <c r="M1840" s="104"/>
      <c r="N1840" s="104"/>
      <c r="O1840" s="104"/>
      <c r="P1840" s="104"/>
      <c r="Q1840" s="341"/>
      <c r="R1840" s="33"/>
      <c r="S1840" s="33"/>
      <c r="T1840" s="33"/>
      <c r="U1840" s="33"/>
      <c r="V1840" s="33"/>
      <c r="W1840" s="33"/>
      <c r="X1840" s="33"/>
      <c r="Y1840" s="33"/>
    </row>
    <row r="1841" spans="1:25" ht="12.75" hidden="1" customHeight="1">
      <c r="A1841" s="363"/>
      <c r="B1841" s="126"/>
      <c r="C1841" s="104"/>
      <c r="D1841" s="104"/>
      <c r="E1841" s="104"/>
      <c r="F1841" s="104"/>
      <c r="G1841" s="104"/>
      <c r="H1841" s="104"/>
      <c r="I1841" s="104"/>
      <c r="J1841" s="104"/>
      <c r="K1841" s="104"/>
      <c r="L1841" s="104"/>
      <c r="M1841" s="104"/>
      <c r="N1841" s="104"/>
      <c r="O1841" s="104"/>
      <c r="P1841" s="104"/>
      <c r="Q1841" s="341"/>
      <c r="R1841" s="33"/>
      <c r="S1841" s="33"/>
      <c r="T1841" s="33"/>
      <c r="U1841" s="33"/>
      <c r="V1841" s="33"/>
      <c r="W1841" s="33"/>
      <c r="X1841" s="33"/>
      <c r="Y1841" s="33"/>
    </row>
    <row r="1842" spans="1:25" ht="12.75" hidden="1" customHeight="1">
      <c r="A1842" s="363"/>
      <c r="B1842" s="126"/>
      <c r="C1842" s="104"/>
      <c r="D1842" s="104"/>
      <c r="E1842" s="104"/>
      <c r="F1842" s="104"/>
      <c r="G1842" s="104"/>
      <c r="H1842" s="104"/>
      <c r="I1842" s="104"/>
      <c r="J1842" s="104"/>
      <c r="K1842" s="104"/>
      <c r="L1842" s="104"/>
      <c r="M1842" s="104"/>
      <c r="N1842" s="104"/>
      <c r="O1842" s="104"/>
      <c r="P1842" s="104"/>
      <c r="Q1842" s="341"/>
      <c r="R1842" s="33"/>
      <c r="S1842" s="33"/>
      <c r="T1842" s="33"/>
      <c r="U1842" s="33"/>
      <c r="V1842" s="33"/>
      <c r="W1842" s="33"/>
      <c r="X1842" s="33"/>
      <c r="Y1842" s="33"/>
    </row>
    <row r="1843" spans="1:25" ht="12.75" hidden="1" customHeight="1">
      <c r="A1843" s="363"/>
      <c r="B1843" s="126"/>
      <c r="C1843" s="104"/>
      <c r="D1843" s="104"/>
      <c r="E1843" s="104"/>
      <c r="F1843" s="104"/>
      <c r="G1843" s="104"/>
      <c r="H1843" s="104"/>
      <c r="I1843" s="104"/>
      <c r="J1843" s="104"/>
      <c r="K1843" s="104"/>
      <c r="L1843" s="104"/>
      <c r="M1843" s="104"/>
      <c r="N1843" s="104"/>
      <c r="O1843" s="104"/>
      <c r="P1843" s="104"/>
      <c r="Q1843" s="341"/>
      <c r="R1843" s="33"/>
      <c r="S1843" s="33"/>
      <c r="T1843" s="33"/>
      <c r="U1843" s="33"/>
      <c r="V1843" s="33"/>
      <c r="W1843" s="33"/>
      <c r="X1843" s="33"/>
      <c r="Y1843" s="33"/>
    </row>
    <row r="1844" spans="1:25" ht="12.75" hidden="1" customHeight="1">
      <c r="A1844" s="363"/>
      <c r="B1844" s="126"/>
      <c r="C1844" s="104"/>
      <c r="D1844" s="104"/>
      <c r="E1844" s="104"/>
      <c r="F1844" s="104"/>
      <c r="G1844" s="104"/>
      <c r="H1844" s="104"/>
      <c r="I1844" s="104"/>
      <c r="J1844" s="104"/>
      <c r="K1844" s="104"/>
      <c r="L1844" s="104"/>
      <c r="M1844" s="104"/>
      <c r="N1844" s="104"/>
      <c r="O1844" s="104"/>
      <c r="P1844" s="104"/>
      <c r="Q1844" s="341"/>
      <c r="R1844" s="33"/>
      <c r="S1844" s="33"/>
      <c r="T1844" s="33"/>
      <c r="U1844" s="33"/>
      <c r="V1844" s="33"/>
      <c r="W1844" s="33"/>
      <c r="X1844" s="33"/>
      <c r="Y1844" s="33"/>
    </row>
    <row r="1845" spans="1:25" ht="12.75" hidden="1" customHeight="1">
      <c r="A1845" s="363"/>
      <c r="B1845" s="126"/>
      <c r="C1845" s="104"/>
      <c r="D1845" s="104"/>
      <c r="E1845" s="104"/>
      <c r="F1845" s="104"/>
      <c r="G1845" s="104"/>
      <c r="H1845" s="104"/>
      <c r="I1845" s="104"/>
      <c r="J1845" s="104"/>
      <c r="K1845" s="104"/>
      <c r="L1845" s="104"/>
      <c r="M1845" s="104"/>
      <c r="N1845" s="104"/>
      <c r="O1845" s="104"/>
      <c r="P1845" s="104"/>
      <c r="Q1845" s="341"/>
      <c r="R1845" s="33"/>
      <c r="S1845" s="33"/>
      <c r="T1845" s="33"/>
      <c r="U1845" s="33"/>
      <c r="V1845" s="33"/>
      <c r="W1845" s="33"/>
      <c r="X1845" s="33"/>
      <c r="Y1845" s="33"/>
    </row>
    <row r="1846" spans="1:25" ht="12.75" hidden="1" customHeight="1">
      <c r="A1846" s="363"/>
      <c r="B1846" s="126"/>
      <c r="C1846" s="104"/>
      <c r="D1846" s="104"/>
      <c r="E1846" s="104"/>
      <c r="F1846" s="104"/>
      <c r="G1846" s="104"/>
      <c r="H1846" s="104"/>
      <c r="I1846" s="104"/>
      <c r="J1846" s="104"/>
      <c r="K1846" s="104"/>
      <c r="L1846" s="104"/>
      <c r="M1846" s="104"/>
      <c r="N1846" s="104"/>
      <c r="O1846" s="104"/>
      <c r="P1846" s="104"/>
      <c r="Q1846" s="341"/>
      <c r="R1846" s="33"/>
      <c r="S1846" s="33"/>
      <c r="T1846" s="33"/>
      <c r="U1846" s="33"/>
      <c r="V1846" s="33"/>
      <c r="W1846" s="33"/>
      <c r="X1846" s="33"/>
      <c r="Y1846" s="33"/>
    </row>
    <row r="1847" spans="1:25" ht="12.75" hidden="1" customHeight="1">
      <c r="A1847" s="363"/>
      <c r="B1847" s="126"/>
      <c r="C1847" s="104"/>
      <c r="D1847" s="104"/>
      <c r="E1847" s="104"/>
      <c r="F1847" s="104"/>
      <c r="G1847" s="104"/>
      <c r="H1847" s="104"/>
      <c r="I1847" s="104"/>
      <c r="J1847" s="104"/>
      <c r="K1847" s="104"/>
      <c r="L1847" s="104"/>
      <c r="M1847" s="104"/>
      <c r="N1847" s="104"/>
      <c r="O1847" s="104"/>
      <c r="P1847" s="104"/>
      <c r="Q1847" s="341"/>
      <c r="R1847" s="33"/>
      <c r="S1847" s="33"/>
      <c r="T1847" s="33"/>
      <c r="U1847" s="33"/>
      <c r="V1847" s="33"/>
      <c r="W1847" s="33"/>
      <c r="X1847" s="33"/>
      <c r="Y1847" s="33"/>
    </row>
    <row r="1848" spans="1:25" ht="12.75" hidden="1" customHeight="1">
      <c r="A1848" s="363"/>
      <c r="B1848" s="126"/>
      <c r="C1848" s="104"/>
      <c r="D1848" s="104"/>
      <c r="E1848" s="104"/>
      <c r="F1848" s="104"/>
      <c r="G1848" s="104"/>
      <c r="H1848" s="104"/>
      <c r="I1848" s="104"/>
      <c r="J1848" s="104"/>
      <c r="K1848" s="104"/>
      <c r="L1848" s="104"/>
      <c r="M1848" s="104"/>
      <c r="N1848" s="104"/>
      <c r="O1848" s="104"/>
      <c r="P1848" s="104"/>
      <c r="Q1848" s="341"/>
      <c r="R1848" s="33"/>
      <c r="S1848" s="33"/>
      <c r="T1848" s="33"/>
      <c r="U1848" s="33"/>
      <c r="V1848" s="33"/>
      <c r="W1848" s="33"/>
      <c r="X1848" s="33"/>
      <c r="Y1848" s="33"/>
    </row>
    <row r="1849" spans="1:25" ht="12.75" hidden="1" customHeight="1">
      <c r="A1849" s="363"/>
      <c r="B1849" s="126"/>
      <c r="C1849" s="104"/>
      <c r="D1849" s="104"/>
      <c r="E1849" s="104"/>
      <c r="F1849" s="104"/>
      <c r="G1849" s="104"/>
      <c r="H1849" s="104"/>
      <c r="I1849" s="104"/>
      <c r="J1849" s="104"/>
      <c r="K1849" s="104"/>
      <c r="L1849" s="104"/>
      <c r="M1849" s="104"/>
      <c r="N1849" s="104"/>
      <c r="O1849" s="104"/>
      <c r="P1849" s="104"/>
      <c r="Q1849" s="341"/>
      <c r="R1849" s="33"/>
      <c r="S1849" s="33"/>
      <c r="T1849" s="33"/>
      <c r="U1849" s="33"/>
      <c r="V1849" s="33"/>
      <c r="W1849" s="33"/>
      <c r="X1849" s="33"/>
      <c r="Y1849" s="33"/>
    </row>
    <row r="1850" spans="1:25" ht="12.75" hidden="1" customHeight="1">
      <c r="A1850" s="363"/>
      <c r="B1850" s="126"/>
      <c r="C1850" s="104"/>
      <c r="D1850" s="104"/>
      <c r="E1850" s="104"/>
      <c r="F1850" s="104"/>
      <c r="G1850" s="104"/>
      <c r="H1850" s="104"/>
      <c r="I1850" s="104"/>
      <c r="J1850" s="104"/>
      <c r="K1850" s="104"/>
      <c r="L1850" s="104"/>
      <c r="M1850" s="104"/>
      <c r="N1850" s="104"/>
      <c r="O1850" s="104"/>
      <c r="P1850" s="104"/>
      <c r="Q1850" s="341"/>
      <c r="R1850" s="33"/>
      <c r="S1850" s="33"/>
      <c r="T1850" s="33"/>
      <c r="U1850" s="33"/>
      <c r="V1850" s="33"/>
      <c r="W1850" s="33"/>
      <c r="X1850" s="33"/>
      <c r="Y1850" s="33"/>
    </row>
    <row r="1851" spans="1:25" ht="12.75" hidden="1" customHeight="1">
      <c r="A1851" s="363"/>
      <c r="B1851" s="126"/>
      <c r="C1851" s="104"/>
      <c r="D1851" s="104"/>
      <c r="E1851" s="104"/>
      <c r="F1851" s="104"/>
      <c r="G1851" s="104"/>
      <c r="H1851" s="104"/>
      <c r="I1851" s="104"/>
      <c r="J1851" s="104"/>
      <c r="K1851" s="104"/>
      <c r="L1851" s="104"/>
      <c r="M1851" s="104"/>
      <c r="N1851" s="104"/>
      <c r="O1851" s="104"/>
      <c r="P1851" s="104"/>
      <c r="Q1851" s="341"/>
      <c r="R1851" s="33"/>
      <c r="S1851" s="33"/>
      <c r="T1851" s="33"/>
      <c r="U1851" s="33"/>
      <c r="V1851" s="33"/>
      <c r="W1851" s="33"/>
      <c r="X1851" s="33"/>
      <c r="Y1851" s="33"/>
    </row>
    <row r="1852" spans="1:25" ht="12.75" hidden="1" customHeight="1">
      <c r="A1852" s="363"/>
      <c r="B1852" s="126"/>
      <c r="C1852" s="104"/>
      <c r="D1852" s="104"/>
      <c r="E1852" s="104"/>
      <c r="F1852" s="104"/>
      <c r="G1852" s="104"/>
      <c r="H1852" s="104"/>
      <c r="I1852" s="104"/>
      <c r="J1852" s="104"/>
      <c r="K1852" s="104"/>
      <c r="L1852" s="104"/>
      <c r="M1852" s="104"/>
      <c r="N1852" s="104"/>
      <c r="O1852" s="104"/>
      <c r="P1852" s="104"/>
      <c r="Q1852" s="341"/>
      <c r="R1852" s="33"/>
      <c r="S1852" s="33"/>
      <c r="T1852" s="33"/>
      <c r="U1852" s="33"/>
      <c r="V1852" s="33"/>
      <c r="W1852" s="33"/>
      <c r="X1852" s="33"/>
      <c r="Y1852" s="33"/>
    </row>
    <row r="1853" spans="1:25" ht="12.75" hidden="1" customHeight="1">
      <c r="A1853" s="363"/>
      <c r="B1853" s="126"/>
      <c r="C1853" s="104"/>
      <c r="D1853" s="104"/>
      <c r="E1853" s="104"/>
      <c r="F1853" s="104"/>
      <c r="G1853" s="104"/>
      <c r="H1853" s="104"/>
      <c r="I1853" s="104"/>
      <c r="J1853" s="104"/>
      <c r="K1853" s="104"/>
      <c r="L1853" s="104"/>
      <c r="M1853" s="104"/>
      <c r="N1853" s="104"/>
      <c r="O1853" s="104"/>
      <c r="P1853" s="104"/>
      <c r="Q1853" s="341"/>
      <c r="R1853" s="33"/>
      <c r="S1853" s="33"/>
      <c r="T1853" s="33"/>
      <c r="U1853" s="33"/>
      <c r="V1853" s="33"/>
      <c r="W1853" s="33"/>
      <c r="X1853" s="33"/>
      <c r="Y1853" s="33"/>
    </row>
    <row r="1854" spans="1:25" ht="12.75" hidden="1" customHeight="1">
      <c r="A1854" s="363"/>
      <c r="B1854" s="126"/>
      <c r="C1854" s="104"/>
      <c r="D1854" s="104"/>
      <c r="E1854" s="104"/>
      <c r="F1854" s="104"/>
      <c r="G1854" s="104"/>
      <c r="H1854" s="104"/>
      <c r="I1854" s="104"/>
      <c r="J1854" s="104"/>
      <c r="K1854" s="104"/>
      <c r="L1854" s="104"/>
      <c r="M1854" s="104"/>
      <c r="N1854" s="104"/>
      <c r="O1854" s="104"/>
      <c r="P1854" s="104"/>
      <c r="Q1854" s="341"/>
      <c r="R1854" s="33"/>
      <c r="S1854" s="33"/>
      <c r="T1854" s="33"/>
      <c r="U1854" s="33"/>
      <c r="V1854" s="33"/>
      <c r="W1854" s="33"/>
      <c r="X1854" s="33"/>
      <c r="Y1854" s="33"/>
    </row>
    <row r="1855" spans="1:25" ht="12.75" hidden="1" customHeight="1">
      <c r="A1855" s="363"/>
      <c r="B1855" s="126"/>
      <c r="C1855" s="104"/>
      <c r="D1855" s="104"/>
      <c r="E1855" s="104"/>
      <c r="F1855" s="104"/>
      <c r="G1855" s="104"/>
      <c r="H1855" s="104"/>
      <c r="I1855" s="104"/>
      <c r="J1855" s="104"/>
      <c r="K1855" s="104"/>
      <c r="L1855" s="104"/>
      <c r="M1855" s="104"/>
      <c r="N1855" s="104"/>
      <c r="O1855" s="104"/>
      <c r="P1855" s="104"/>
      <c r="Q1855" s="341"/>
      <c r="R1855" s="33"/>
      <c r="S1855" s="33"/>
      <c r="T1855" s="33"/>
      <c r="U1855" s="33"/>
      <c r="V1855" s="33"/>
      <c r="W1855" s="33"/>
      <c r="X1855" s="33"/>
      <c r="Y1855" s="33"/>
    </row>
    <row r="1856" spans="1:25" ht="12.75" hidden="1" customHeight="1">
      <c r="A1856" s="363"/>
      <c r="B1856" s="126"/>
      <c r="C1856" s="104"/>
      <c r="D1856" s="104"/>
      <c r="E1856" s="104"/>
      <c r="F1856" s="104"/>
      <c r="G1856" s="104"/>
      <c r="H1856" s="104"/>
      <c r="I1856" s="104"/>
      <c r="J1856" s="104"/>
      <c r="K1856" s="104"/>
      <c r="L1856" s="104"/>
      <c r="M1856" s="104"/>
      <c r="N1856" s="104"/>
      <c r="O1856" s="104"/>
      <c r="P1856" s="104"/>
      <c r="Q1856" s="341"/>
      <c r="R1856" s="33"/>
      <c r="S1856" s="33"/>
      <c r="T1856" s="33"/>
      <c r="U1856" s="33"/>
      <c r="V1856" s="33"/>
      <c r="W1856" s="33"/>
      <c r="X1856" s="33"/>
      <c r="Y1856" s="33"/>
    </row>
    <row r="1857" spans="1:25" ht="12.75" hidden="1" customHeight="1">
      <c r="A1857" s="363"/>
      <c r="B1857" s="126"/>
      <c r="C1857" s="104"/>
      <c r="D1857" s="104"/>
      <c r="E1857" s="104"/>
      <c r="F1857" s="104"/>
      <c r="G1857" s="104"/>
      <c r="H1857" s="104"/>
      <c r="I1857" s="104"/>
      <c r="J1857" s="104"/>
      <c r="K1857" s="104"/>
      <c r="L1857" s="104"/>
      <c r="M1857" s="104"/>
      <c r="N1857" s="104"/>
      <c r="O1857" s="104"/>
      <c r="P1857" s="104"/>
      <c r="Q1857" s="341"/>
      <c r="R1857" s="33"/>
      <c r="S1857" s="33"/>
      <c r="T1857" s="33"/>
      <c r="U1857" s="33"/>
      <c r="V1857" s="33"/>
      <c r="W1857" s="33"/>
      <c r="X1857" s="33"/>
      <c r="Y1857" s="33"/>
    </row>
    <row r="1858" spans="1:25" ht="12.75" hidden="1" customHeight="1">
      <c r="A1858" s="363"/>
      <c r="B1858" s="126"/>
      <c r="C1858" s="104"/>
      <c r="D1858" s="104"/>
      <c r="E1858" s="104"/>
      <c r="F1858" s="104"/>
      <c r="G1858" s="104"/>
      <c r="H1858" s="104"/>
      <c r="I1858" s="104"/>
      <c r="J1858" s="104"/>
      <c r="K1858" s="104"/>
      <c r="L1858" s="104"/>
      <c r="M1858" s="104"/>
      <c r="N1858" s="104"/>
      <c r="O1858" s="104"/>
      <c r="P1858" s="104"/>
      <c r="Q1858" s="341"/>
      <c r="R1858" s="33"/>
      <c r="S1858" s="33"/>
      <c r="T1858" s="33"/>
      <c r="U1858" s="33"/>
      <c r="V1858" s="33"/>
      <c r="W1858" s="33"/>
      <c r="X1858" s="33"/>
      <c r="Y1858" s="33"/>
    </row>
    <row r="1859" spans="1:25" ht="12.75" hidden="1" customHeight="1">
      <c r="A1859" s="363"/>
      <c r="B1859" s="126"/>
      <c r="C1859" s="104"/>
      <c r="D1859" s="104"/>
      <c r="E1859" s="104"/>
      <c r="F1859" s="104"/>
      <c r="G1859" s="104"/>
      <c r="H1859" s="104"/>
      <c r="I1859" s="104"/>
      <c r="J1859" s="104"/>
      <c r="K1859" s="104"/>
      <c r="L1859" s="104"/>
      <c r="M1859" s="104"/>
      <c r="N1859" s="104"/>
      <c r="O1859" s="104"/>
      <c r="P1859" s="104"/>
      <c r="Q1859" s="341"/>
      <c r="R1859" s="33"/>
      <c r="S1859" s="33"/>
      <c r="T1859" s="33"/>
      <c r="U1859" s="33"/>
      <c r="V1859" s="33"/>
      <c r="W1859" s="33"/>
      <c r="X1859" s="33"/>
      <c r="Y1859" s="33"/>
    </row>
    <row r="1860" spans="1:25" ht="12.75" hidden="1" customHeight="1">
      <c r="A1860" s="363"/>
      <c r="B1860" s="126"/>
      <c r="C1860" s="104"/>
      <c r="D1860" s="104"/>
      <c r="E1860" s="104"/>
      <c r="F1860" s="104"/>
      <c r="G1860" s="104"/>
      <c r="H1860" s="104"/>
      <c r="I1860" s="104"/>
      <c r="J1860" s="104"/>
      <c r="K1860" s="104"/>
      <c r="L1860" s="104"/>
      <c r="M1860" s="104"/>
      <c r="N1860" s="104"/>
      <c r="O1860" s="104"/>
      <c r="P1860" s="104"/>
      <c r="Q1860" s="341"/>
      <c r="R1860" s="33"/>
      <c r="S1860" s="33"/>
      <c r="T1860" s="33"/>
      <c r="U1860" s="33"/>
      <c r="V1860" s="33"/>
      <c r="W1860" s="33"/>
      <c r="X1860" s="33"/>
      <c r="Y1860" s="33"/>
    </row>
    <row r="1861" spans="1:25" ht="12.75" hidden="1" customHeight="1">
      <c r="A1861" s="363"/>
      <c r="B1861" s="126"/>
      <c r="C1861" s="104"/>
      <c r="D1861" s="104"/>
      <c r="E1861" s="104"/>
      <c r="F1861" s="104"/>
      <c r="G1861" s="104"/>
      <c r="H1861" s="104"/>
      <c r="I1861" s="104"/>
      <c r="J1861" s="104"/>
      <c r="K1861" s="104"/>
      <c r="L1861" s="104"/>
      <c r="M1861" s="104"/>
      <c r="N1861" s="104"/>
      <c r="O1861" s="104"/>
      <c r="P1861" s="104"/>
      <c r="Q1861" s="341"/>
      <c r="R1861" s="33"/>
      <c r="S1861" s="33"/>
      <c r="T1861" s="33"/>
      <c r="U1861" s="33"/>
      <c r="V1861" s="33"/>
      <c r="W1861" s="33"/>
      <c r="X1861" s="33"/>
      <c r="Y1861" s="33"/>
    </row>
    <row r="1862" spans="1:25" ht="12.75" hidden="1" customHeight="1">
      <c r="A1862" s="363"/>
      <c r="B1862" s="126"/>
      <c r="C1862" s="104"/>
      <c r="D1862" s="104"/>
      <c r="E1862" s="104"/>
      <c r="F1862" s="104"/>
      <c r="G1862" s="104"/>
      <c r="H1862" s="104"/>
      <c r="I1862" s="104"/>
      <c r="J1862" s="104"/>
      <c r="K1862" s="104"/>
      <c r="L1862" s="104"/>
      <c r="M1862" s="104"/>
      <c r="N1862" s="104"/>
      <c r="O1862" s="104"/>
      <c r="P1862" s="104"/>
      <c r="Q1862" s="341"/>
      <c r="R1862" s="33"/>
      <c r="S1862" s="33"/>
      <c r="T1862" s="33"/>
      <c r="U1862" s="33"/>
      <c r="V1862" s="33"/>
      <c r="W1862" s="33"/>
      <c r="X1862" s="33"/>
      <c r="Y1862" s="33"/>
    </row>
    <row r="1863" spans="1:25" ht="12.75" hidden="1" customHeight="1">
      <c r="A1863" s="363"/>
      <c r="B1863" s="126"/>
      <c r="C1863" s="104"/>
      <c r="D1863" s="104"/>
      <c r="E1863" s="104"/>
      <c r="F1863" s="104"/>
      <c r="G1863" s="104"/>
      <c r="H1863" s="104"/>
      <c r="I1863" s="104"/>
      <c r="J1863" s="104"/>
      <c r="K1863" s="104"/>
      <c r="L1863" s="104"/>
      <c r="M1863" s="104"/>
      <c r="N1863" s="104"/>
      <c r="O1863" s="104"/>
      <c r="P1863" s="104"/>
      <c r="Q1863" s="341"/>
      <c r="R1863" s="33"/>
      <c r="S1863" s="33"/>
      <c r="T1863" s="33"/>
      <c r="U1863" s="33"/>
      <c r="V1863" s="33"/>
      <c r="W1863" s="33"/>
      <c r="X1863" s="33"/>
      <c r="Y1863" s="33"/>
    </row>
    <row r="1864" spans="1:25" ht="12.75" hidden="1" customHeight="1">
      <c r="A1864" s="363"/>
      <c r="B1864" s="126"/>
      <c r="C1864" s="104"/>
      <c r="D1864" s="104"/>
      <c r="E1864" s="104"/>
      <c r="F1864" s="104"/>
      <c r="G1864" s="104"/>
      <c r="H1864" s="104"/>
      <c r="I1864" s="104"/>
      <c r="J1864" s="104"/>
      <c r="K1864" s="104"/>
      <c r="L1864" s="104"/>
      <c r="M1864" s="104"/>
      <c r="N1864" s="104"/>
      <c r="O1864" s="104"/>
      <c r="P1864" s="104"/>
      <c r="Q1864" s="341"/>
      <c r="R1864" s="33"/>
      <c r="S1864" s="33"/>
      <c r="T1864" s="33"/>
      <c r="U1864" s="33"/>
      <c r="V1864" s="33"/>
      <c r="W1864" s="33"/>
      <c r="X1864" s="33"/>
      <c r="Y1864" s="33"/>
    </row>
    <row r="1865" spans="1:25" ht="12.75" hidden="1" customHeight="1">
      <c r="A1865" s="363"/>
      <c r="B1865" s="126"/>
      <c r="C1865" s="104"/>
      <c r="D1865" s="104"/>
      <c r="E1865" s="104"/>
      <c r="F1865" s="104"/>
      <c r="G1865" s="104"/>
      <c r="H1865" s="104"/>
      <c r="I1865" s="104"/>
      <c r="J1865" s="104"/>
      <c r="K1865" s="104"/>
      <c r="L1865" s="104"/>
      <c r="M1865" s="104"/>
      <c r="N1865" s="104"/>
      <c r="O1865" s="104"/>
      <c r="P1865" s="104"/>
      <c r="Q1865" s="341"/>
      <c r="R1865" s="33"/>
      <c r="S1865" s="33"/>
      <c r="T1865" s="33"/>
      <c r="U1865" s="33"/>
      <c r="V1865" s="33"/>
      <c r="W1865" s="33"/>
      <c r="X1865" s="33"/>
      <c r="Y1865" s="33"/>
    </row>
    <row r="1866" spans="1:25" ht="12.75" hidden="1" customHeight="1">
      <c r="A1866" s="363"/>
      <c r="B1866" s="126"/>
      <c r="C1866" s="104"/>
      <c r="D1866" s="104"/>
      <c r="E1866" s="104"/>
      <c r="F1866" s="104"/>
      <c r="G1866" s="104"/>
      <c r="H1866" s="104"/>
      <c r="I1866" s="104"/>
      <c r="J1866" s="104"/>
      <c r="K1866" s="104"/>
      <c r="L1866" s="104"/>
      <c r="M1866" s="104"/>
      <c r="N1866" s="104"/>
      <c r="O1866" s="104"/>
      <c r="P1866" s="104"/>
      <c r="Q1866" s="341"/>
      <c r="R1866" s="33"/>
      <c r="S1866" s="33"/>
      <c r="T1866" s="33"/>
      <c r="U1866" s="33"/>
      <c r="V1866" s="33"/>
      <c r="W1866" s="33"/>
      <c r="X1866" s="33"/>
      <c r="Y1866" s="33"/>
    </row>
    <row r="1867" spans="1:25" ht="12.75" hidden="1" customHeight="1">
      <c r="A1867" s="363"/>
      <c r="B1867" s="126"/>
      <c r="C1867" s="104"/>
      <c r="D1867" s="104"/>
      <c r="E1867" s="104"/>
      <c r="F1867" s="104"/>
      <c r="G1867" s="104"/>
      <c r="H1867" s="104"/>
      <c r="I1867" s="104"/>
      <c r="J1867" s="104"/>
      <c r="K1867" s="104"/>
      <c r="L1867" s="104"/>
      <c r="M1867" s="104"/>
      <c r="N1867" s="104"/>
      <c r="O1867" s="104"/>
      <c r="P1867" s="104"/>
      <c r="Q1867" s="341"/>
      <c r="R1867" s="33"/>
      <c r="S1867" s="33"/>
      <c r="T1867" s="33"/>
      <c r="U1867" s="33"/>
      <c r="V1867" s="33"/>
      <c r="W1867" s="33"/>
      <c r="X1867" s="33"/>
      <c r="Y1867" s="33"/>
    </row>
    <row r="1868" spans="1:25" ht="12.75" hidden="1" customHeight="1">
      <c r="A1868" s="363"/>
      <c r="B1868" s="126"/>
      <c r="C1868" s="104"/>
      <c r="D1868" s="104"/>
      <c r="E1868" s="104"/>
      <c r="F1868" s="104"/>
      <c r="G1868" s="104"/>
      <c r="H1868" s="104"/>
      <c r="I1868" s="104"/>
      <c r="J1868" s="104"/>
      <c r="K1868" s="104"/>
      <c r="L1868" s="104"/>
      <c r="M1868" s="104"/>
      <c r="N1868" s="104"/>
      <c r="O1868" s="104"/>
      <c r="P1868" s="104"/>
      <c r="Q1868" s="341"/>
      <c r="R1868" s="33"/>
      <c r="S1868" s="33"/>
      <c r="T1868" s="33"/>
      <c r="U1868" s="33"/>
      <c r="V1868" s="33"/>
      <c r="W1868" s="33"/>
      <c r="X1868" s="33"/>
      <c r="Y1868" s="33"/>
    </row>
    <row r="1869" spans="1:25" ht="12.75" hidden="1" customHeight="1">
      <c r="A1869" s="363"/>
      <c r="B1869" s="126"/>
      <c r="C1869" s="104"/>
      <c r="D1869" s="104"/>
      <c r="E1869" s="104"/>
      <c r="F1869" s="104"/>
      <c r="G1869" s="104"/>
      <c r="H1869" s="104"/>
      <c r="I1869" s="104"/>
      <c r="J1869" s="104"/>
      <c r="K1869" s="104"/>
      <c r="L1869" s="104"/>
      <c r="M1869" s="104"/>
      <c r="N1869" s="104"/>
      <c r="O1869" s="104"/>
      <c r="P1869" s="104"/>
      <c r="Q1869" s="341"/>
      <c r="R1869" s="33"/>
      <c r="S1869" s="33"/>
      <c r="T1869" s="33"/>
      <c r="U1869" s="33"/>
      <c r="V1869" s="33"/>
      <c r="W1869" s="33"/>
      <c r="X1869" s="33"/>
      <c r="Y1869" s="33"/>
    </row>
    <row r="1870" spans="1:25" ht="12.75" hidden="1" customHeight="1">
      <c r="A1870" s="363"/>
      <c r="B1870" s="126"/>
      <c r="C1870" s="104"/>
      <c r="D1870" s="104"/>
      <c r="E1870" s="104"/>
      <c r="F1870" s="104"/>
      <c r="G1870" s="104"/>
      <c r="H1870" s="104"/>
      <c r="I1870" s="104"/>
      <c r="J1870" s="104"/>
      <c r="K1870" s="104"/>
      <c r="L1870" s="104"/>
      <c r="M1870" s="104"/>
      <c r="N1870" s="104"/>
      <c r="O1870" s="104"/>
      <c r="P1870" s="104"/>
      <c r="Q1870" s="341"/>
      <c r="R1870" s="33"/>
      <c r="S1870" s="33"/>
      <c r="T1870" s="33"/>
      <c r="U1870" s="33"/>
      <c r="V1870" s="33"/>
      <c r="W1870" s="33"/>
      <c r="X1870" s="33"/>
      <c r="Y1870" s="33"/>
    </row>
    <row r="1871" spans="1:25" ht="12.75" hidden="1" customHeight="1">
      <c r="A1871" s="363"/>
      <c r="B1871" s="126"/>
      <c r="C1871" s="104"/>
      <c r="D1871" s="104"/>
      <c r="E1871" s="104"/>
      <c r="F1871" s="104"/>
      <c r="G1871" s="104"/>
      <c r="H1871" s="104"/>
      <c r="I1871" s="104"/>
      <c r="J1871" s="104"/>
      <c r="K1871" s="104"/>
      <c r="L1871" s="104"/>
      <c r="M1871" s="104"/>
      <c r="N1871" s="104"/>
      <c r="O1871" s="104"/>
      <c r="P1871" s="104"/>
      <c r="Q1871" s="341"/>
      <c r="R1871" s="33"/>
      <c r="S1871" s="33"/>
      <c r="T1871" s="33"/>
      <c r="U1871" s="33"/>
      <c r="V1871" s="33"/>
      <c r="W1871" s="33"/>
      <c r="X1871" s="33"/>
      <c r="Y1871" s="33"/>
    </row>
    <row r="1872" spans="1:25" ht="12.75" hidden="1" customHeight="1">
      <c r="A1872" s="363"/>
      <c r="B1872" s="126"/>
      <c r="C1872" s="104"/>
      <c r="D1872" s="104"/>
      <c r="E1872" s="104"/>
      <c r="F1872" s="104"/>
      <c r="G1872" s="104"/>
      <c r="H1872" s="104"/>
      <c r="I1872" s="104"/>
      <c r="J1872" s="104"/>
      <c r="K1872" s="104"/>
      <c r="L1872" s="104"/>
      <c r="M1872" s="104"/>
      <c r="N1872" s="104"/>
      <c r="O1872" s="104"/>
      <c r="P1872" s="104"/>
      <c r="Q1872" s="341"/>
      <c r="R1872" s="33"/>
      <c r="S1872" s="33"/>
      <c r="T1872" s="33"/>
      <c r="U1872" s="33"/>
      <c r="V1872" s="33"/>
      <c r="W1872" s="33"/>
      <c r="X1872" s="33"/>
      <c r="Y1872" s="33"/>
    </row>
    <row r="1873" spans="1:25" ht="12.75" hidden="1" customHeight="1">
      <c r="A1873" s="363"/>
      <c r="B1873" s="126"/>
      <c r="C1873" s="104"/>
      <c r="D1873" s="104"/>
      <c r="E1873" s="104"/>
      <c r="F1873" s="104"/>
      <c r="G1873" s="104"/>
      <c r="H1873" s="104"/>
      <c r="I1873" s="104"/>
      <c r="J1873" s="104"/>
      <c r="K1873" s="104"/>
      <c r="L1873" s="104"/>
      <c r="M1873" s="104"/>
      <c r="N1873" s="104"/>
      <c r="O1873" s="104"/>
      <c r="P1873" s="104"/>
      <c r="Q1873" s="341"/>
      <c r="R1873" s="33"/>
      <c r="S1873" s="33"/>
      <c r="T1873" s="33"/>
      <c r="U1873" s="33"/>
      <c r="V1873" s="33"/>
      <c r="W1873" s="33"/>
      <c r="X1873" s="33"/>
      <c r="Y1873" s="33"/>
    </row>
    <row r="1874" spans="1:25" ht="12.75" hidden="1" customHeight="1">
      <c r="A1874" s="363"/>
      <c r="B1874" s="126"/>
      <c r="C1874" s="104"/>
      <c r="D1874" s="104"/>
      <c r="E1874" s="104"/>
      <c r="F1874" s="104"/>
      <c r="G1874" s="104"/>
      <c r="H1874" s="104"/>
      <c r="I1874" s="104"/>
      <c r="J1874" s="104"/>
      <c r="K1874" s="104"/>
      <c r="L1874" s="104"/>
      <c r="M1874" s="104"/>
      <c r="N1874" s="104"/>
      <c r="O1874" s="104"/>
      <c r="P1874" s="104"/>
      <c r="Q1874" s="341"/>
      <c r="R1874" s="33"/>
      <c r="S1874" s="33"/>
      <c r="T1874" s="33"/>
      <c r="U1874" s="33"/>
      <c r="V1874" s="33"/>
      <c r="W1874" s="33"/>
      <c r="X1874" s="33"/>
      <c r="Y1874" s="33"/>
    </row>
    <row r="1875" spans="1:25" ht="12.75" hidden="1" customHeight="1">
      <c r="A1875" s="363"/>
      <c r="B1875" s="126"/>
      <c r="C1875" s="104"/>
      <c r="D1875" s="104"/>
      <c r="E1875" s="104"/>
      <c r="F1875" s="104"/>
      <c r="G1875" s="104"/>
      <c r="H1875" s="104"/>
      <c r="I1875" s="104"/>
      <c r="J1875" s="104"/>
      <c r="K1875" s="104"/>
      <c r="L1875" s="104"/>
      <c r="M1875" s="104"/>
      <c r="N1875" s="104"/>
      <c r="O1875" s="104"/>
      <c r="P1875" s="104"/>
      <c r="Q1875" s="341"/>
      <c r="R1875" s="33"/>
      <c r="S1875" s="33"/>
      <c r="T1875" s="33"/>
      <c r="U1875" s="33"/>
      <c r="V1875" s="33"/>
      <c r="W1875" s="33"/>
      <c r="X1875" s="33"/>
      <c r="Y1875" s="33"/>
    </row>
    <row r="1876" spans="1:25" ht="12.75" hidden="1" customHeight="1">
      <c r="A1876" s="363"/>
      <c r="B1876" s="126"/>
      <c r="C1876" s="104"/>
      <c r="D1876" s="104"/>
      <c r="E1876" s="104"/>
      <c r="F1876" s="104"/>
      <c r="G1876" s="104"/>
      <c r="H1876" s="104"/>
      <c r="I1876" s="104"/>
      <c r="J1876" s="104"/>
      <c r="K1876" s="104"/>
      <c r="L1876" s="104"/>
      <c r="M1876" s="104"/>
      <c r="N1876" s="104"/>
      <c r="O1876" s="104"/>
      <c r="P1876" s="104"/>
      <c r="Q1876" s="341"/>
      <c r="R1876" s="33"/>
      <c r="S1876" s="33"/>
      <c r="T1876" s="33"/>
      <c r="U1876" s="33"/>
      <c r="V1876" s="33"/>
      <c r="W1876" s="33"/>
      <c r="X1876" s="33"/>
      <c r="Y1876" s="33"/>
    </row>
    <row r="1877" spans="1:25" ht="12.75" hidden="1" customHeight="1">
      <c r="A1877" s="363"/>
      <c r="B1877" s="126"/>
      <c r="C1877" s="104"/>
      <c r="D1877" s="104"/>
      <c r="E1877" s="104"/>
      <c r="F1877" s="104"/>
      <c r="G1877" s="104"/>
      <c r="H1877" s="104"/>
      <c r="I1877" s="104"/>
      <c r="J1877" s="104"/>
      <c r="K1877" s="104"/>
      <c r="L1877" s="104"/>
      <c r="M1877" s="104"/>
      <c r="N1877" s="104"/>
      <c r="O1877" s="104"/>
      <c r="P1877" s="104"/>
      <c r="Q1877" s="341"/>
      <c r="R1877" s="33"/>
      <c r="S1877" s="33"/>
      <c r="T1877" s="33"/>
      <c r="U1877" s="33"/>
      <c r="V1877" s="33"/>
      <c r="W1877" s="33"/>
      <c r="X1877" s="33"/>
      <c r="Y1877" s="33"/>
    </row>
    <row r="1878" spans="1:25" ht="12.75" hidden="1" customHeight="1">
      <c r="A1878" s="363"/>
      <c r="B1878" s="126"/>
      <c r="C1878" s="104"/>
      <c r="D1878" s="104"/>
      <c r="E1878" s="104"/>
      <c r="F1878" s="104"/>
      <c r="G1878" s="104"/>
      <c r="H1878" s="104"/>
      <c r="I1878" s="104"/>
      <c r="J1878" s="104"/>
      <c r="K1878" s="104"/>
      <c r="L1878" s="104"/>
      <c r="M1878" s="104"/>
      <c r="N1878" s="104"/>
      <c r="O1878" s="104"/>
      <c r="P1878" s="104"/>
      <c r="Q1878" s="341"/>
      <c r="R1878" s="33"/>
      <c r="S1878" s="33"/>
      <c r="T1878" s="33"/>
      <c r="U1878" s="33"/>
      <c r="V1878" s="33"/>
      <c r="W1878" s="33"/>
      <c r="X1878" s="33"/>
      <c r="Y1878" s="33"/>
    </row>
    <row r="1879" spans="1:25" ht="12.75" hidden="1" customHeight="1">
      <c r="A1879" s="363"/>
      <c r="B1879" s="126"/>
      <c r="C1879" s="104"/>
      <c r="D1879" s="104"/>
      <c r="E1879" s="104"/>
      <c r="F1879" s="104"/>
      <c r="G1879" s="104"/>
      <c r="H1879" s="104"/>
      <c r="I1879" s="104"/>
      <c r="J1879" s="104"/>
      <c r="K1879" s="104"/>
      <c r="L1879" s="104"/>
      <c r="M1879" s="104"/>
      <c r="N1879" s="104"/>
      <c r="O1879" s="104"/>
      <c r="P1879" s="104"/>
      <c r="Q1879" s="341"/>
      <c r="R1879" s="33"/>
      <c r="S1879" s="33"/>
      <c r="T1879" s="33"/>
      <c r="U1879" s="33"/>
      <c r="V1879" s="33"/>
      <c r="W1879" s="33"/>
      <c r="X1879" s="33"/>
      <c r="Y1879" s="33"/>
    </row>
    <row r="1880" spans="1:25" ht="12.75" hidden="1" customHeight="1">
      <c r="A1880" s="363"/>
      <c r="B1880" s="126"/>
      <c r="C1880" s="104"/>
      <c r="D1880" s="104"/>
      <c r="E1880" s="104"/>
      <c r="F1880" s="104"/>
      <c r="G1880" s="104"/>
      <c r="H1880" s="104"/>
      <c r="I1880" s="104"/>
      <c r="J1880" s="104"/>
      <c r="K1880" s="104"/>
      <c r="L1880" s="104"/>
      <c r="M1880" s="104"/>
      <c r="N1880" s="104"/>
      <c r="O1880" s="104"/>
      <c r="P1880" s="104"/>
      <c r="Q1880" s="341"/>
      <c r="R1880" s="33"/>
      <c r="S1880" s="33"/>
      <c r="T1880" s="33"/>
      <c r="U1880" s="33"/>
      <c r="V1880" s="33"/>
      <c r="W1880" s="33"/>
      <c r="X1880" s="33"/>
      <c r="Y1880" s="33"/>
    </row>
    <row r="1881" spans="1:25" ht="12.75" hidden="1" customHeight="1">
      <c r="A1881" s="363"/>
      <c r="B1881" s="126"/>
      <c r="C1881" s="104"/>
      <c r="D1881" s="104"/>
      <c r="E1881" s="104"/>
      <c r="F1881" s="104"/>
      <c r="G1881" s="104"/>
      <c r="H1881" s="104"/>
      <c r="I1881" s="104"/>
      <c r="J1881" s="104"/>
      <c r="K1881" s="104"/>
      <c r="L1881" s="104"/>
      <c r="M1881" s="104"/>
      <c r="N1881" s="104"/>
      <c r="O1881" s="104"/>
      <c r="P1881" s="104"/>
      <c r="Q1881" s="341"/>
      <c r="R1881" s="33"/>
      <c r="S1881" s="33"/>
      <c r="T1881" s="33"/>
      <c r="U1881" s="33"/>
      <c r="V1881" s="33"/>
      <c r="W1881" s="33"/>
      <c r="X1881" s="33"/>
      <c r="Y1881" s="33"/>
    </row>
    <row r="1882" spans="1:25" ht="12.75" hidden="1" customHeight="1">
      <c r="A1882" s="363"/>
      <c r="B1882" s="126"/>
      <c r="C1882" s="104"/>
      <c r="D1882" s="104"/>
      <c r="E1882" s="104"/>
      <c r="F1882" s="104"/>
      <c r="G1882" s="104"/>
      <c r="H1882" s="104"/>
      <c r="I1882" s="104"/>
      <c r="J1882" s="104"/>
      <c r="K1882" s="104"/>
      <c r="L1882" s="104"/>
      <c r="M1882" s="104"/>
      <c r="N1882" s="104"/>
      <c r="O1882" s="104"/>
      <c r="P1882" s="104"/>
      <c r="Q1882" s="341"/>
      <c r="R1882" s="33"/>
      <c r="S1882" s="33"/>
      <c r="T1882" s="33"/>
      <c r="U1882" s="33"/>
      <c r="V1882" s="33"/>
      <c r="W1882" s="33"/>
      <c r="X1882" s="33"/>
      <c r="Y1882" s="33"/>
    </row>
    <row r="1883" spans="1:25" ht="12.75" hidden="1" customHeight="1">
      <c r="A1883" s="363"/>
      <c r="B1883" s="126"/>
      <c r="C1883" s="104"/>
      <c r="D1883" s="104"/>
      <c r="E1883" s="104"/>
      <c r="F1883" s="104"/>
      <c r="G1883" s="104"/>
      <c r="H1883" s="104"/>
      <c r="I1883" s="104"/>
      <c r="J1883" s="104"/>
      <c r="K1883" s="104"/>
      <c r="L1883" s="104"/>
      <c r="M1883" s="104"/>
      <c r="N1883" s="104"/>
      <c r="O1883" s="104"/>
      <c r="P1883" s="104"/>
      <c r="Q1883" s="341"/>
      <c r="R1883" s="33"/>
      <c r="S1883" s="33"/>
      <c r="T1883" s="33"/>
      <c r="U1883" s="33"/>
      <c r="V1883" s="33"/>
      <c r="W1883" s="33"/>
      <c r="X1883" s="33"/>
      <c r="Y1883" s="33"/>
    </row>
    <row r="1884" spans="1:25" ht="12.75" hidden="1" customHeight="1">
      <c r="A1884" s="363"/>
      <c r="B1884" s="126"/>
      <c r="C1884" s="104"/>
      <c r="D1884" s="104"/>
      <c r="E1884" s="104"/>
      <c r="F1884" s="104"/>
      <c r="G1884" s="104"/>
      <c r="H1884" s="104"/>
      <c r="I1884" s="104"/>
      <c r="J1884" s="104"/>
      <c r="K1884" s="104"/>
      <c r="L1884" s="104"/>
      <c r="M1884" s="104"/>
      <c r="N1884" s="104"/>
      <c r="O1884" s="104"/>
      <c r="P1884" s="104"/>
      <c r="Q1884" s="341"/>
      <c r="R1884" s="33"/>
      <c r="S1884" s="33"/>
      <c r="T1884" s="33"/>
      <c r="U1884" s="33"/>
      <c r="V1884" s="33"/>
      <c r="W1884" s="33"/>
      <c r="X1884" s="33"/>
      <c r="Y1884" s="33"/>
    </row>
    <row r="1885" spans="1:25" ht="12.75" hidden="1" customHeight="1">
      <c r="A1885" s="363"/>
      <c r="B1885" s="126"/>
      <c r="C1885" s="104"/>
      <c r="D1885" s="104"/>
      <c r="E1885" s="104"/>
      <c r="F1885" s="104"/>
      <c r="G1885" s="104"/>
      <c r="H1885" s="104"/>
      <c r="I1885" s="104"/>
      <c r="J1885" s="104"/>
      <c r="K1885" s="104"/>
      <c r="L1885" s="104"/>
      <c r="M1885" s="104"/>
      <c r="N1885" s="104"/>
      <c r="O1885" s="104"/>
      <c r="P1885" s="104"/>
      <c r="Q1885" s="341"/>
      <c r="R1885" s="33"/>
      <c r="S1885" s="33"/>
      <c r="T1885" s="33"/>
      <c r="U1885" s="33"/>
      <c r="V1885" s="33"/>
      <c r="W1885" s="33"/>
      <c r="X1885" s="33"/>
      <c r="Y1885" s="33"/>
    </row>
    <row r="1886" spans="1:25" ht="12.75" hidden="1" customHeight="1">
      <c r="A1886" s="363"/>
      <c r="B1886" s="126"/>
      <c r="C1886" s="104"/>
      <c r="D1886" s="104"/>
      <c r="E1886" s="104"/>
      <c r="F1886" s="104"/>
      <c r="G1886" s="104"/>
      <c r="H1886" s="104"/>
      <c r="I1886" s="104"/>
      <c r="J1886" s="104"/>
      <c r="K1886" s="104"/>
      <c r="L1886" s="104"/>
      <c r="M1886" s="104"/>
      <c r="N1886" s="104"/>
      <c r="O1886" s="104"/>
      <c r="P1886" s="104"/>
      <c r="Q1886" s="341"/>
      <c r="R1886" s="33"/>
      <c r="S1886" s="33"/>
      <c r="T1886" s="33"/>
      <c r="U1886" s="33"/>
      <c r="V1886" s="33"/>
      <c r="W1886" s="33"/>
      <c r="X1886" s="33"/>
      <c r="Y1886" s="33"/>
    </row>
    <row r="1887" spans="1:25" ht="12.75" hidden="1" customHeight="1">
      <c r="A1887" s="363"/>
      <c r="B1887" s="126"/>
      <c r="C1887" s="104"/>
      <c r="D1887" s="104"/>
      <c r="E1887" s="104"/>
      <c r="F1887" s="104"/>
      <c r="G1887" s="104"/>
      <c r="H1887" s="104"/>
      <c r="I1887" s="104"/>
      <c r="J1887" s="104"/>
      <c r="K1887" s="104"/>
      <c r="L1887" s="104"/>
      <c r="M1887" s="104"/>
      <c r="N1887" s="104"/>
      <c r="O1887" s="104"/>
      <c r="P1887" s="104"/>
      <c r="Q1887" s="341"/>
      <c r="R1887" s="33"/>
      <c r="S1887" s="33"/>
      <c r="T1887" s="33"/>
      <c r="U1887" s="33"/>
      <c r="V1887" s="33"/>
      <c r="W1887" s="33"/>
      <c r="X1887" s="33"/>
      <c r="Y1887" s="33"/>
    </row>
    <row r="1888" spans="1:25" ht="12.75" hidden="1" customHeight="1">
      <c r="A1888" s="363"/>
      <c r="B1888" s="126"/>
      <c r="C1888" s="104"/>
      <c r="D1888" s="104"/>
      <c r="E1888" s="104"/>
      <c r="F1888" s="104"/>
      <c r="G1888" s="104"/>
      <c r="H1888" s="104"/>
      <c r="I1888" s="104"/>
      <c r="J1888" s="104"/>
      <c r="K1888" s="104"/>
      <c r="L1888" s="104"/>
      <c r="M1888" s="104"/>
      <c r="N1888" s="104"/>
      <c r="O1888" s="104"/>
      <c r="P1888" s="104"/>
      <c r="Q1888" s="341"/>
      <c r="R1888" s="33"/>
      <c r="S1888" s="33"/>
      <c r="T1888" s="33"/>
      <c r="U1888" s="33"/>
      <c r="V1888" s="33"/>
      <c r="W1888" s="33"/>
      <c r="X1888" s="33"/>
      <c r="Y1888" s="33"/>
    </row>
    <row r="1889" spans="1:25" ht="12.75" hidden="1" customHeight="1">
      <c r="A1889" s="363"/>
      <c r="B1889" s="126"/>
      <c r="C1889" s="104"/>
      <c r="D1889" s="104"/>
      <c r="E1889" s="104"/>
      <c r="F1889" s="104"/>
      <c r="G1889" s="104"/>
      <c r="H1889" s="104"/>
      <c r="I1889" s="104"/>
      <c r="J1889" s="104"/>
      <c r="K1889" s="104"/>
      <c r="L1889" s="104"/>
      <c r="M1889" s="104"/>
      <c r="N1889" s="104"/>
      <c r="O1889" s="104"/>
      <c r="P1889" s="104"/>
      <c r="Q1889" s="341"/>
      <c r="R1889" s="33"/>
      <c r="S1889" s="33"/>
      <c r="T1889" s="33"/>
      <c r="U1889" s="33"/>
      <c r="V1889" s="33"/>
      <c r="W1889" s="33"/>
      <c r="X1889" s="33"/>
      <c r="Y1889" s="33"/>
    </row>
    <row r="1890" spans="1:25" ht="12.75" hidden="1" customHeight="1">
      <c r="A1890" s="363"/>
      <c r="B1890" s="126"/>
      <c r="C1890" s="104"/>
      <c r="D1890" s="104"/>
      <c r="E1890" s="104"/>
      <c r="F1890" s="104"/>
      <c r="G1890" s="104"/>
      <c r="H1890" s="104"/>
      <c r="I1890" s="104"/>
      <c r="J1890" s="104"/>
      <c r="K1890" s="104"/>
      <c r="L1890" s="104"/>
      <c r="M1890" s="104"/>
      <c r="N1890" s="104"/>
      <c r="O1890" s="104"/>
      <c r="P1890" s="104"/>
      <c r="Q1890" s="341"/>
      <c r="R1890" s="33"/>
      <c r="S1890" s="33"/>
      <c r="T1890" s="33"/>
      <c r="U1890" s="33"/>
      <c r="V1890" s="33"/>
      <c r="W1890" s="33"/>
      <c r="X1890" s="33"/>
      <c r="Y1890" s="33"/>
    </row>
    <row r="1891" spans="1:25" ht="12.75" hidden="1" customHeight="1">
      <c r="A1891" s="363"/>
      <c r="B1891" s="126"/>
      <c r="C1891" s="104"/>
      <c r="D1891" s="104"/>
      <c r="E1891" s="104"/>
      <c r="F1891" s="104"/>
      <c r="G1891" s="104"/>
      <c r="H1891" s="104"/>
      <c r="I1891" s="104"/>
      <c r="J1891" s="104"/>
      <c r="K1891" s="104"/>
      <c r="L1891" s="104"/>
      <c r="M1891" s="104"/>
      <c r="N1891" s="104"/>
      <c r="O1891" s="104"/>
      <c r="P1891" s="104"/>
      <c r="Q1891" s="341"/>
      <c r="R1891" s="33"/>
      <c r="S1891" s="33"/>
      <c r="T1891" s="33"/>
      <c r="U1891" s="33"/>
      <c r="V1891" s="33"/>
      <c r="W1891" s="33"/>
      <c r="X1891" s="33"/>
      <c r="Y1891" s="33"/>
    </row>
    <row r="1892" spans="1:25" ht="12.75" hidden="1" customHeight="1">
      <c r="A1892" s="363"/>
      <c r="B1892" s="126"/>
      <c r="C1892" s="104"/>
      <c r="D1892" s="104"/>
      <c r="E1892" s="104"/>
      <c r="F1892" s="104"/>
      <c r="G1892" s="104"/>
      <c r="H1892" s="104"/>
      <c r="I1892" s="104"/>
      <c r="J1892" s="104"/>
      <c r="K1892" s="104"/>
      <c r="L1892" s="104"/>
      <c r="M1892" s="104"/>
      <c r="N1892" s="104"/>
      <c r="O1892" s="104"/>
      <c r="P1892" s="104"/>
      <c r="Q1892" s="341"/>
      <c r="R1892" s="33"/>
      <c r="S1892" s="33"/>
      <c r="T1892" s="33"/>
      <c r="U1892" s="33"/>
      <c r="V1892" s="33"/>
      <c r="W1892" s="33"/>
      <c r="X1892" s="33"/>
      <c r="Y1892" s="33"/>
    </row>
    <row r="1893" spans="1:25" ht="12.75" hidden="1" customHeight="1">
      <c r="A1893" s="363"/>
      <c r="B1893" s="126"/>
      <c r="C1893" s="104"/>
      <c r="D1893" s="104"/>
      <c r="E1893" s="104"/>
      <c r="F1893" s="104"/>
      <c r="G1893" s="104"/>
      <c r="H1893" s="104"/>
      <c r="I1893" s="104"/>
      <c r="J1893" s="104"/>
      <c r="K1893" s="104"/>
      <c r="L1893" s="104"/>
      <c r="M1893" s="104"/>
      <c r="N1893" s="104"/>
      <c r="O1893" s="104"/>
      <c r="P1893" s="104"/>
      <c r="Q1893" s="341"/>
      <c r="R1893" s="33"/>
      <c r="S1893" s="33"/>
      <c r="T1893" s="33"/>
      <c r="U1893" s="33"/>
      <c r="V1893" s="33"/>
      <c r="W1893" s="33"/>
      <c r="X1893" s="33"/>
      <c r="Y1893" s="33"/>
    </row>
    <row r="1894" spans="1:25" ht="12.75" hidden="1" customHeight="1">
      <c r="A1894" s="363"/>
      <c r="B1894" s="126"/>
      <c r="C1894" s="104"/>
      <c r="D1894" s="104"/>
      <c r="E1894" s="104"/>
      <c r="F1894" s="104"/>
      <c r="G1894" s="104"/>
      <c r="H1894" s="104"/>
      <c r="I1894" s="104"/>
      <c r="J1894" s="104"/>
      <c r="K1894" s="104"/>
      <c r="L1894" s="104"/>
      <c r="M1894" s="104"/>
      <c r="N1894" s="104"/>
      <c r="O1894" s="104"/>
      <c r="P1894" s="104"/>
      <c r="Q1894" s="341"/>
      <c r="R1894" s="33"/>
      <c r="S1894" s="33"/>
      <c r="T1894" s="33"/>
      <c r="U1894" s="33"/>
      <c r="V1894" s="33"/>
      <c r="W1894" s="33"/>
      <c r="X1894" s="33"/>
      <c r="Y1894" s="33"/>
    </row>
    <row r="1895" spans="1:25" ht="12.75" hidden="1" customHeight="1">
      <c r="A1895" s="363"/>
      <c r="B1895" s="126"/>
      <c r="C1895" s="104"/>
      <c r="D1895" s="104"/>
      <c r="E1895" s="104"/>
      <c r="F1895" s="104"/>
      <c r="G1895" s="104"/>
      <c r="H1895" s="104"/>
      <c r="I1895" s="104"/>
      <c r="J1895" s="104"/>
      <c r="K1895" s="104"/>
      <c r="L1895" s="104"/>
      <c r="M1895" s="104"/>
      <c r="N1895" s="104"/>
      <c r="O1895" s="104"/>
      <c r="P1895" s="104"/>
      <c r="Q1895" s="341"/>
      <c r="R1895" s="33"/>
      <c r="S1895" s="33"/>
      <c r="T1895" s="33"/>
      <c r="U1895" s="33"/>
      <c r="V1895" s="33"/>
      <c r="W1895" s="33"/>
      <c r="X1895" s="33"/>
      <c r="Y1895" s="33"/>
    </row>
    <row r="1896" spans="1:25" ht="12.75" hidden="1" customHeight="1">
      <c r="A1896" s="363"/>
      <c r="B1896" s="126"/>
      <c r="C1896" s="104"/>
      <c r="D1896" s="104"/>
      <c r="E1896" s="104"/>
      <c r="F1896" s="104"/>
      <c r="G1896" s="104"/>
      <c r="H1896" s="104"/>
      <c r="I1896" s="104"/>
      <c r="J1896" s="104"/>
      <c r="K1896" s="104"/>
      <c r="L1896" s="104"/>
      <c r="M1896" s="104"/>
      <c r="N1896" s="104"/>
      <c r="O1896" s="104"/>
      <c r="P1896" s="104"/>
      <c r="Q1896" s="341"/>
      <c r="R1896" s="33"/>
      <c r="S1896" s="33"/>
      <c r="T1896" s="33"/>
      <c r="U1896" s="33"/>
      <c r="V1896" s="33"/>
      <c r="W1896" s="33"/>
      <c r="X1896" s="33"/>
      <c r="Y1896" s="33"/>
    </row>
    <row r="1897" spans="1:25" ht="12.75" hidden="1" customHeight="1">
      <c r="A1897" s="363"/>
      <c r="B1897" s="126"/>
      <c r="C1897" s="104"/>
      <c r="D1897" s="104"/>
      <c r="E1897" s="104"/>
      <c r="F1897" s="104"/>
      <c r="G1897" s="104"/>
      <c r="H1897" s="104"/>
      <c r="I1897" s="104"/>
      <c r="J1897" s="104"/>
      <c r="K1897" s="104"/>
      <c r="L1897" s="104"/>
      <c r="M1897" s="104"/>
      <c r="N1897" s="104"/>
      <c r="O1897" s="104"/>
      <c r="P1897" s="104"/>
      <c r="Q1897" s="341"/>
      <c r="R1897" s="33"/>
      <c r="S1897" s="33"/>
      <c r="T1897" s="33"/>
      <c r="U1897" s="33"/>
      <c r="V1897" s="33"/>
      <c r="W1897" s="33"/>
      <c r="X1897" s="33"/>
      <c r="Y1897" s="33"/>
    </row>
    <row r="1898" spans="1:25" ht="12.75" hidden="1" customHeight="1">
      <c r="A1898" s="363"/>
      <c r="B1898" s="126"/>
      <c r="C1898" s="104"/>
      <c r="D1898" s="104"/>
      <c r="E1898" s="104"/>
      <c r="F1898" s="104"/>
      <c r="G1898" s="104"/>
      <c r="H1898" s="104"/>
      <c r="I1898" s="104"/>
      <c r="J1898" s="104"/>
      <c r="K1898" s="104"/>
      <c r="L1898" s="104"/>
      <c r="M1898" s="104"/>
      <c r="N1898" s="104"/>
      <c r="O1898" s="104"/>
      <c r="P1898" s="104"/>
      <c r="Q1898" s="341"/>
      <c r="R1898" s="33"/>
      <c r="S1898" s="33"/>
      <c r="T1898" s="33"/>
      <c r="U1898" s="33"/>
      <c r="V1898" s="33"/>
      <c r="W1898" s="33"/>
      <c r="X1898" s="33"/>
      <c r="Y1898" s="33"/>
    </row>
    <row r="1899" spans="1:25" ht="12.75" hidden="1" customHeight="1">
      <c r="A1899" s="363"/>
      <c r="B1899" s="126"/>
      <c r="C1899" s="104"/>
      <c r="D1899" s="104"/>
      <c r="E1899" s="104"/>
      <c r="F1899" s="104"/>
      <c r="G1899" s="104"/>
      <c r="H1899" s="104"/>
      <c r="I1899" s="104"/>
      <c r="J1899" s="104"/>
      <c r="K1899" s="104"/>
      <c r="L1899" s="104"/>
      <c r="M1899" s="104"/>
      <c r="N1899" s="104"/>
      <c r="O1899" s="104"/>
      <c r="P1899" s="104"/>
      <c r="Q1899" s="341"/>
      <c r="R1899" s="33"/>
      <c r="S1899" s="33"/>
      <c r="T1899" s="33"/>
      <c r="U1899" s="33"/>
      <c r="V1899" s="33"/>
      <c r="W1899" s="33"/>
      <c r="X1899" s="33"/>
      <c r="Y1899" s="33"/>
    </row>
    <row r="1900" spans="1:25" ht="12.75" hidden="1" customHeight="1">
      <c r="A1900" s="363"/>
      <c r="B1900" s="126"/>
      <c r="C1900" s="104"/>
      <c r="D1900" s="104"/>
      <c r="E1900" s="104"/>
      <c r="F1900" s="104"/>
      <c r="G1900" s="104"/>
      <c r="H1900" s="104"/>
      <c r="I1900" s="104"/>
      <c r="J1900" s="104"/>
      <c r="K1900" s="104"/>
      <c r="L1900" s="104"/>
      <c r="M1900" s="104"/>
      <c r="N1900" s="104"/>
      <c r="O1900" s="104"/>
      <c r="P1900" s="104"/>
      <c r="Q1900" s="341"/>
      <c r="R1900" s="33"/>
      <c r="S1900" s="33"/>
      <c r="T1900" s="33"/>
      <c r="U1900" s="33"/>
      <c r="V1900" s="33"/>
      <c r="W1900" s="33"/>
      <c r="X1900" s="33"/>
      <c r="Y1900" s="33"/>
    </row>
    <row r="1901" spans="1:25" ht="12.75" hidden="1" customHeight="1">
      <c r="A1901" s="363"/>
      <c r="B1901" s="126"/>
      <c r="C1901" s="104"/>
      <c r="D1901" s="104"/>
      <c r="E1901" s="104"/>
      <c r="F1901" s="104"/>
      <c r="G1901" s="104"/>
      <c r="H1901" s="104"/>
      <c r="I1901" s="104"/>
      <c r="J1901" s="104"/>
      <c r="K1901" s="104"/>
      <c r="L1901" s="104"/>
      <c r="M1901" s="104"/>
      <c r="N1901" s="104"/>
      <c r="O1901" s="104"/>
      <c r="P1901" s="104"/>
      <c r="Q1901" s="341"/>
      <c r="R1901" s="33"/>
      <c r="S1901" s="33"/>
      <c r="T1901" s="33"/>
      <c r="U1901" s="33"/>
      <c r="V1901" s="33"/>
      <c r="W1901" s="33"/>
      <c r="X1901" s="33"/>
      <c r="Y1901" s="33"/>
    </row>
    <row r="1902" spans="1:25" ht="12.75" hidden="1" customHeight="1">
      <c r="A1902" s="363"/>
      <c r="B1902" s="126"/>
      <c r="C1902" s="104"/>
      <c r="D1902" s="104"/>
      <c r="E1902" s="104"/>
      <c r="F1902" s="104"/>
      <c r="G1902" s="104"/>
      <c r="H1902" s="104"/>
      <c r="I1902" s="104"/>
      <c r="J1902" s="104"/>
      <c r="K1902" s="104"/>
      <c r="L1902" s="104"/>
      <c r="M1902" s="104"/>
      <c r="N1902" s="104"/>
      <c r="O1902" s="104"/>
      <c r="P1902" s="104"/>
      <c r="Q1902" s="341"/>
      <c r="R1902" s="33"/>
      <c r="S1902" s="33"/>
      <c r="T1902" s="33"/>
      <c r="U1902" s="33"/>
      <c r="V1902" s="33"/>
      <c r="W1902" s="33"/>
      <c r="X1902" s="33"/>
      <c r="Y1902" s="33"/>
    </row>
    <row r="1903" spans="1:25" ht="12.75" hidden="1" customHeight="1">
      <c r="A1903" s="363"/>
      <c r="B1903" s="126"/>
      <c r="C1903" s="104"/>
      <c r="D1903" s="104"/>
      <c r="E1903" s="104"/>
      <c r="F1903" s="104"/>
      <c r="G1903" s="104"/>
      <c r="H1903" s="104"/>
      <c r="I1903" s="104"/>
      <c r="J1903" s="104"/>
      <c r="K1903" s="104"/>
      <c r="L1903" s="104"/>
      <c r="M1903" s="104"/>
      <c r="N1903" s="104"/>
      <c r="O1903" s="104"/>
      <c r="P1903" s="104"/>
      <c r="Q1903" s="341"/>
      <c r="R1903" s="33"/>
      <c r="S1903" s="33"/>
      <c r="T1903" s="33"/>
      <c r="U1903" s="33"/>
      <c r="V1903" s="33"/>
      <c r="W1903" s="33"/>
      <c r="X1903" s="33"/>
      <c r="Y1903" s="33"/>
    </row>
    <row r="1904" spans="1:25" ht="12.75" hidden="1" customHeight="1">
      <c r="A1904" s="363"/>
      <c r="B1904" s="126"/>
      <c r="C1904" s="104"/>
      <c r="D1904" s="104"/>
      <c r="E1904" s="104"/>
      <c r="F1904" s="104"/>
      <c r="G1904" s="104"/>
      <c r="H1904" s="104"/>
      <c r="I1904" s="104"/>
      <c r="J1904" s="104"/>
      <c r="K1904" s="104"/>
      <c r="L1904" s="104"/>
      <c r="M1904" s="104"/>
      <c r="N1904" s="104"/>
      <c r="O1904" s="104"/>
      <c r="P1904" s="104"/>
      <c r="Q1904" s="341"/>
      <c r="R1904" s="33"/>
      <c r="S1904" s="33"/>
      <c r="T1904" s="33"/>
      <c r="U1904" s="33"/>
      <c r="V1904" s="33"/>
      <c r="W1904" s="33"/>
      <c r="X1904" s="33"/>
      <c r="Y1904" s="33"/>
    </row>
    <row r="1905" spans="1:25" ht="12.75" hidden="1" customHeight="1">
      <c r="A1905" s="363"/>
      <c r="B1905" s="126"/>
      <c r="C1905" s="104"/>
      <c r="D1905" s="104"/>
      <c r="E1905" s="104"/>
      <c r="F1905" s="104"/>
      <c r="G1905" s="104"/>
      <c r="H1905" s="104"/>
      <c r="I1905" s="104"/>
      <c r="J1905" s="104"/>
      <c r="K1905" s="104"/>
      <c r="L1905" s="104"/>
      <c r="M1905" s="104"/>
      <c r="N1905" s="104"/>
      <c r="O1905" s="104"/>
      <c r="P1905" s="104"/>
      <c r="Q1905" s="341"/>
      <c r="R1905" s="33"/>
      <c r="S1905" s="33"/>
      <c r="T1905" s="33"/>
      <c r="U1905" s="33"/>
      <c r="V1905" s="33"/>
      <c r="W1905" s="33"/>
      <c r="X1905" s="33"/>
      <c r="Y1905" s="33"/>
    </row>
    <row r="1906" spans="1:25" ht="12.75" hidden="1" customHeight="1">
      <c r="A1906" s="363"/>
      <c r="B1906" s="126"/>
      <c r="C1906" s="104"/>
      <c r="D1906" s="104"/>
      <c r="E1906" s="104"/>
      <c r="F1906" s="104"/>
      <c r="G1906" s="104"/>
      <c r="H1906" s="104"/>
      <c r="I1906" s="104"/>
      <c r="J1906" s="104"/>
      <c r="K1906" s="104"/>
      <c r="L1906" s="104"/>
      <c r="M1906" s="104"/>
      <c r="N1906" s="104"/>
      <c r="O1906" s="104"/>
      <c r="P1906" s="104"/>
      <c r="Q1906" s="341"/>
      <c r="R1906" s="33"/>
      <c r="S1906" s="33"/>
      <c r="T1906" s="33"/>
      <c r="U1906" s="33"/>
      <c r="V1906" s="33"/>
      <c r="W1906" s="33"/>
      <c r="X1906" s="33"/>
      <c r="Y1906" s="33"/>
    </row>
    <row r="1907" spans="1:25" ht="12.75" hidden="1" customHeight="1">
      <c r="A1907" s="363"/>
      <c r="B1907" s="126"/>
      <c r="C1907" s="104"/>
      <c r="D1907" s="104"/>
      <c r="E1907" s="104"/>
      <c r="F1907" s="104"/>
      <c r="G1907" s="104"/>
      <c r="H1907" s="104"/>
      <c r="I1907" s="104"/>
      <c r="J1907" s="104"/>
      <c r="K1907" s="104"/>
      <c r="L1907" s="104"/>
      <c r="M1907" s="104"/>
      <c r="N1907" s="104"/>
      <c r="O1907" s="104"/>
      <c r="P1907" s="104"/>
      <c r="Q1907" s="341"/>
      <c r="R1907" s="33"/>
      <c r="S1907" s="33"/>
      <c r="T1907" s="33"/>
      <c r="U1907" s="33"/>
      <c r="V1907" s="33"/>
      <c r="W1907" s="33"/>
      <c r="X1907" s="33"/>
      <c r="Y1907" s="33"/>
    </row>
    <row r="1908" spans="1:25" ht="12.75" hidden="1" customHeight="1">
      <c r="A1908" s="363"/>
      <c r="B1908" s="126"/>
      <c r="C1908" s="104"/>
      <c r="D1908" s="104"/>
      <c r="E1908" s="104"/>
      <c r="F1908" s="104"/>
      <c r="G1908" s="104"/>
      <c r="H1908" s="104"/>
      <c r="I1908" s="104"/>
      <c r="J1908" s="104"/>
      <c r="K1908" s="104"/>
      <c r="L1908" s="104"/>
      <c r="M1908" s="104"/>
      <c r="N1908" s="104"/>
      <c r="O1908" s="104"/>
      <c r="P1908" s="104"/>
      <c r="Q1908" s="341"/>
      <c r="R1908" s="33"/>
      <c r="S1908" s="33"/>
      <c r="T1908" s="33"/>
      <c r="U1908" s="33"/>
      <c r="V1908" s="33"/>
      <c r="W1908" s="33"/>
      <c r="X1908" s="33"/>
      <c r="Y1908" s="33"/>
    </row>
    <row r="1909" spans="1:25" ht="12.75" hidden="1" customHeight="1">
      <c r="A1909" s="363"/>
      <c r="B1909" s="126"/>
      <c r="C1909" s="104"/>
      <c r="D1909" s="104"/>
      <c r="E1909" s="104"/>
      <c r="F1909" s="104"/>
      <c r="G1909" s="104"/>
      <c r="H1909" s="104"/>
      <c r="I1909" s="104"/>
      <c r="J1909" s="104"/>
      <c r="K1909" s="104"/>
      <c r="L1909" s="104"/>
      <c r="M1909" s="104"/>
      <c r="N1909" s="104"/>
      <c r="O1909" s="104"/>
      <c r="P1909" s="104"/>
      <c r="Q1909" s="341"/>
      <c r="R1909" s="33"/>
      <c r="S1909" s="33"/>
      <c r="T1909" s="33"/>
      <c r="U1909" s="33"/>
      <c r="V1909" s="33"/>
      <c r="W1909" s="33"/>
      <c r="X1909" s="33"/>
      <c r="Y1909" s="33"/>
    </row>
    <row r="1910" spans="1:25" ht="12.75" hidden="1" customHeight="1">
      <c r="A1910" s="363"/>
      <c r="B1910" s="126"/>
      <c r="C1910" s="104"/>
      <c r="D1910" s="104"/>
      <c r="E1910" s="104"/>
      <c r="F1910" s="104"/>
      <c r="G1910" s="104"/>
      <c r="H1910" s="104"/>
      <c r="I1910" s="104"/>
      <c r="J1910" s="104"/>
      <c r="K1910" s="104"/>
      <c r="L1910" s="104"/>
      <c r="M1910" s="104"/>
      <c r="N1910" s="104"/>
      <c r="O1910" s="104"/>
      <c r="P1910" s="104"/>
      <c r="Q1910" s="341"/>
      <c r="R1910" s="33"/>
      <c r="S1910" s="33"/>
      <c r="T1910" s="33"/>
      <c r="U1910" s="33"/>
      <c r="V1910" s="33"/>
      <c r="W1910" s="33"/>
      <c r="X1910" s="33"/>
      <c r="Y1910" s="33"/>
    </row>
    <row r="1911" spans="1:25" ht="12.75" hidden="1" customHeight="1">
      <c r="A1911" s="363"/>
      <c r="B1911" s="126"/>
      <c r="C1911" s="104"/>
      <c r="D1911" s="104"/>
      <c r="E1911" s="104"/>
      <c r="F1911" s="104"/>
      <c r="G1911" s="104"/>
      <c r="H1911" s="104"/>
      <c r="I1911" s="104"/>
      <c r="J1911" s="104"/>
      <c r="K1911" s="104"/>
      <c r="L1911" s="104"/>
      <c r="M1911" s="104"/>
      <c r="N1911" s="104"/>
      <c r="O1911" s="104"/>
      <c r="P1911" s="104"/>
      <c r="Q1911" s="341"/>
      <c r="R1911" s="33"/>
      <c r="S1911" s="33"/>
      <c r="T1911" s="33"/>
      <c r="U1911" s="33"/>
      <c r="V1911" s="33"/>
      <c r="W1911" s="33"/>
      <c r="X1911" s="33"/>
      <c r="Y1911" s="33"/>
    </row>
    <row r="1912" spans="1:25" ht="12.75" hidden="1" customHeight="1">
      <c r="A1912" s="363"/>
      <c r="B1912" s="126"/>
      <c r="C1912" s="104"/>
      <c r="D1912" s="104"/>
      <c r="E1912" s="104"/>
      <c r="F1912" s="104"/>
      <c r="G1912" s="104"/>
      <c r="H1912" s="104"/>
      <c r="I1912" s="104"/>
      <c r="J1912" s="104"/>
      <c r="K1912" s="104"/>
      <c r="L1912" s="104"/>
      <c r="M1912" s="104"/>
      <c r="N1912" s="104"/>
      <c r="O1912" s="104"/>
      <c r="P1912" s="104"/>
      <c r="Q1912" s="341"/>
      <c r="R1912" s="33"/>
      <c r="S1912" s="33"/>
      <c r="T1912" s="33"/>
      <c r="U1912" s="33"/>
      <c r="V1912" s="33"/>
      <c r="W1912" s="33"/>
      <c r="X1912" s="33"/>
      <c r="Y1912" s="33"/>
    </row>
    <row r="1913" spans="1:25" ht="12.75" hidden="1" customHeight="1">
      <c r="A1913" s="363"/>
      <c r="B1913" s="126"/>
      <c r="C1913" s="104"/>
      <c r="D1913" s="104"/>
      <c r="E1913" s="104"/>
      <c r="F1913" s="104"/>
      <c r="G1913" s="104"/>
      <c r="H1913" s="104"/>
      <c r="I1913" s="104"/>
      <c r="J1913" s="104"/>
      <c r="K1913" s="104"/>
      <c r="L1913" s="104"/>
      <c r="M1913" s="104"/>
      <c r="N1913" s="104"/>
      <c r="O1913" s="104"/>
      <c r="P1913" s="104"/>
      <c r="Q1913" s="341"/>
      <c r="R1913" s="33"/>
      <c r="S1913" s="33"/>
      <c r="T1913" s="33"/>
      <c r="U1913" s="33"/>
      <c r="V1913" s="33"/>
      <c r="W1913" s="33"/>
      <c r="X1913" s="33"/>
      <c r="Y1913" s="33"/>
    </row>
    <row r="1914" spans="1:25" ht="12.75" hidden="1" customHeight="1">
      <c r="A1914" s="363"/>
      <c r="B1914" s="126"/>
      <c r="C1914" s="104"/>
      <c r="D1914" s="104"/>
      <c r="E1914" s="104"/>
      <c r="F1914" s="104"/>
      <c r="G1914" s="104"/>
      <c r="H1914" s="104"/>
      <c r="I1914" s="104"/>
      <c r="J1914" s="104"/>
      <c r="K1914" s="104"/>
      <c r="L1914" s="104"/>
      <c r="M1914" s="104"/>
      <c r="N1914" s="104"/>
      <c r="O1914" s="104"/>
      <c r="P1914" s="104"/>
      <c r="Q1914" s="341"/>
      <c r="R1914" s="33"/>
      <c r="S1914" s="33"/>
      <c r="T1914" s="33"/>
      <c r="U1914" s="33"/>
      <c r="V1914" s="33"/>
      <c r="W1914" s="33"/>
      <c r="X1914" s="33"/>
      <c r="Y1914" s="33"/>
    </row>
    <row r="1915" spans="1:25" ht="12.75" hidden="1" customHeight="1">
      <c r="A1915" s="363"/>
      <c r="B1915" s="126"/>
      <c r="C1915" s="104"/>
      <c r="D1915" s="104"/>
      <c r="E1915" s="104"/>
      <c r="F1915" s="104"/>
      <c r="G1915" s="104"/>
      <c r="H1915" s="104"/>
      <c r="I1915" s="104"/>
      <c r="J1915" s="104"/>
      <c r="K1915" s="104"/>
      <c r="L1915" s="104"/>
      <c r="M1915" s="104"/>
      <c r="N1915" s="104"/>
      <c r="O1915" s="104"/>
      <c r="P1915" s="104"/>
      <c r="Q1915" s="341"/>
      <c r="R1915" s="33"/>
      <c r="S1915" s="33"/>
      <c r="T1915" s="33"/>
      <c r="U1915" s="33"/>
      <c r="V1915" s="33"/>
      <c r="W1915" s="33"/>
      <c r="X1915" s="33"/>
      <c r="Y1915" s="33"/>
    </row>
    <row r="1916" spans="1:25" ht="12.75" hidden="1" customHeight="1">
      <c r="A1916" s="363"/>
      <c r="B1916" s="126"/>
      <c r="C1916" s="104"/>
      <c r="D1916" s="104"/>
      <c r="E1916" s="104"/>
      <c r="F1916" s="104"/>
      <c r="G1916" s="104"/>
      <c r="H1916" s="104"/>
      <c r="I1916" s="104"/>
      <c r="J1916" s="104"/>
      <c r="K1916" s="104"/>
      <c r="L1916" s="104"/>
      <c r="M1916" s="104"/>
      <c r="N1916" s="104"/>
      <c r="O1916" s="104"/>
      <c r="P1916" s="104"/>
      <c r="Q1916" s="341"/>
      <c r="R1916" s="33"/>
      <c r="S1916" s="33"/>
      <c r="T1916" s="33"/>
      <c r="U1916" s="33"/>
      <c r="V1916" s="33"/>
      <c r="W1916" s="33"/>
      <c r="X1916" s="33"/>
      <c r="Y1916" s="33"/>
    </row>
    <row r="1917" spans="1:25" ht="12.75" hidden="1" customHeight="1">
      <c r="A1917" s="363"/>
      <c r="B1917" s="126"/>
      <c r="C1917" s="104"/>
      <c r="D1917" s="104"/>
      <c r="E1917" s="104"/>
      <c r="F1917" s="104"/>
      <c r="G1917" s="104"/>
      <c r="H1917" s="104"/>
      <c r="I1917" s="104"/>
      <c r="J1917" s="104"/>
      <c r="K1917" s="104"/>
      <c r="L1917" s="104"/>
      <c r="M1917" s="104"/>
      <c r="N1917" s="104"/>
      <c r="O1917" s="104"/>
      <c r="P1917" s="104"/>
      <c r="Q1917" s="341"/>
      <c r="R1917" s="33"/>
      <c r="S1917" s="33"/>
      <c r="T1917" s="33"/>
      <c r="U1917" s="33"/>
      <c r="V1917" s="33"/>
      <c r="W1917" s="33"/>
      <c r="X1917" s="33"/>
      <c r="Y1917" s="33"/>
    </row>
    <row r="1918" spans="1:25" ht="12.75" hidden="1" customHeight="1">
      <c r="A1918" s="363"/>
      <c r="B1918" s="126"/>
      <c r="C1918" s="104"/>
      <c r="D1918" s="104"/>
      <c r="E1918" s="104"/>
      <c r="F1918" s="104"/>
      <c r="G1918" s="104"/>
      <c r="H1918" s="104"/>
      <c r="I1918" s="104"/>
      <c r="J1918" s="104"/>
      <c r="K1918" s="104"/>
      <c r="L1918" s="104"/>
      <c r="M1918" s="104"/>
      <c r="N1918" s="104"/>
      <c r="O1918" s="104"/>
      <c r="P1918" s="104"/>
      <c r="Q1918" s="341"/>
      <c r="R1918" s="33"/>
      <c r="S1918" s="33"/>
      <c r="T1918" s="33"/>
      <c r="U1918" s="33"/>
      <c r="V1918" s="33"/>
      <c r="W1918" s="33"/>
      <c r="X1918" s="33"/>
      <c r="Y1918" s="33"/>
    </row>
    <row r="1919" spans="1:25" ht="12.75" hidden="1" customHeight="1">
      <c r="A1919" s="363"/>
      <c r="B1919" s="126"/>
      <c r="C1919" s="104"/>
      <c r="D1919" s="104"/>
      <c r="E1919" s="104"/>
      <c r="F1919" s="104"/>
      <c r="G1919" s="104"/>
      <c r="H1919" s="104"/>
      <c r="I1919" s="104"/>
      <c r="J1919" s="104"/>
      <c r="K1919" s="104"/>
      <c r="L1919" s="104"/>
      <c r="M1919" s="104"/>
      <c r="N1919" s="104"/>
      <c r="O1919" s="104"/>
      <c r="P1919" s="104"/>
      <c r="Q1919" s="341"/>
      <c r="R1919" s="33"/>
      <c r="S1919" s="33"/>
      <c r="T1919" s="33"/>
      <c r="U1919" s="33"/>
      <c r="V1919" s="33"/>
      <c r="W1919" s="33"/>
      <c r="X1919" s="33"/>
      <c r="Y1919" s="33"/>
    </row>
    <row r="1920" spans="1:25" ht="12.75" hidden="1" customHeight="1">
      <c r="A1920" s="363"/>
      <c r="B1920" s="126"/>
      <c r="C1920" s="104"/>
      <c r="D1920" s="104"/>
      <c r="E1920" s="104"/>
      <c r="F1920" s="104"/>
      <c r="G1920" s="104"/>
      <c r="H1920" s="104"/>
      <c r="I1920" s="104"/>
      <c r="J1920" s="104"/>
      <c r="K1920" s="104"/>
      <c r="L1920" s="104"/>
      <c r="M1920" s="104"/>
      <c r="N1920" s="104"/>
      <c r="O1920" s="104"/>
      <c r="P1920" s="104"/>
      <c r="Q1920" s="341"/>
      <c r="R1920" s="33"/>
      <c r="S1920" s="33"/>
      <c r="T1920" s="33"/>
      <c r="U1920" s="33"/>
      <c r="V1920" s="33"/>
      <c r="W1920" s="33"/>
      <c r="X1920" s="33"/>
      <c r="Y1920" s="33"/>
    </row>
    <row r="1921" spans="1:25" ht="12.75" hidden="1" customHeight="1">
      <c r="A1921" s="363"/>
      <c r="B1921" s="126"/>
      <c r="C1921" s="104"/>
      <c r="D1921" s="104"/>
      <c r="E1921" s="104"/>
      <c r="F1921" s="104"/>
      <c r="G1921" s="104"/>
      <c r="H1921" s="104"/>
      <c r="I1921" s="104"/>
      <c r="J1921" s="104"/>
      <c r="K1921" s="104"/>
      <c r="L1921" s="104"/>
      <c r="M1921" s="104"/>
      <c r="N1921" s="104"/>
      <c r="O1921" s="104"/>
      <c r="P1921" s="104"/>
      <c r="Q1921" s="341"/>
      <c r="R1921" s="33"/>
      <c r="S1921" s="33"/>
      <c r="T1921" s="33"/>
      <c r="U1921" s="33"/>
      <c r="V1921" s="33"/>
      <c r="W1921" s="33"/>
      <c r="X1921" s="33"/>
      <c r="Y1921" s="33"/>
    </row>
    <row r="1922" spans="1:25" ht="12.75" hidden="1" customHeight="1">
      <c r="A1922" s="363"/>
      <c r="B1922" s="126"/>
      <c r="C1922" s="104"/>
      <c r="D1922" s="104"/>
      <c r="E1922" s="104"/>
      <c r="F1922" s="104"/>
      <c r="G1922" s="104"/>
      <c r="H1922" s="104"/>
      <c r="I1922" s="104"/>
      <c r="J1922" s="104"/>
      <c r="K1922" s="104"/>
      <c r="L1922" s="104"/>
      <c r="M1922" s="104"/>
      <c r="N1922" s="104"/>
      <c r="O1922" s="104"/>
      <c r="P1922" s="104"/>
      <c r="Q1922" s="341"/>
      <c r="R1922" s="33"/>
      <c r="S1922" s="33"/>
      <c r="T1922" s="33"/>
      <c r="U1922" s="33"/>
      <c r="V1922" s="33"/>
      <c r="W1922" s="33"/>
      <c r="X1922" s="33"/>
      <c r="Y1922" s="33"/>
    </row>
    <row r="1923" spans="1:25" ht="12.75" hidden="1" customHeight="1">
      <c r="A1923" s="363"/>
      <c r="B1923" s="126"/>
      <c r="C1923" s="104"/>
      <c r="D1923" s="104"/>
      <c r="E1923" s="104"/>
      <c r="F1923" s="104"/>
      <c r="G1923" s="104"/>
      <c r="H1923" s="104"/>
      <c r="I1923" s="104"/>
      <c r="J1923" s="104"/>
      <c r="K1923" s="104"/>
      <c r="L1923" s="104"/>
      <c r="M1923" s="104"/>
      <c r="N1923" s="104"/>
      <c r="O1923" s="104"/>
      <c r="P1923" s="104"/>
      <c r="Q1923" s="341"/>
      <c r="R1923" s="33"/>
      <c r="S1923" s="33"/>
      <c r="T1923" s="33"/>
      <c r="U1923" s="33"/>
      <c r="V1923" s="33"/>
      <c r="W1923" s="33"/>
      <c r="X1923" s="33"/>
      <c r="Y1923" s="33"/>
    </row>
    <row r="1924" spans="1:25" ht="12.75" hidden="1" customHeight="1">
      <c r="A1924" s="363"/>
      <c r="B1924" s="126"/>
      <c r="C1924" s="104"/>
      <c r="D1924" s="104"/>
      <c r="E1924" s="104"/>
      <c r="F1924" s="104"/>
      <c r="G1924" s="104"/>
      <c r="H1924" s="104"/>
      <c r="I1924" s="104"/>
      <c r="J1924" s="104"/>
      <c r="K1924" s="104"/>
      <c r="L1924" s="104"/>
      <c r="M1924" s="104"/>
      <c r="N1924" s="104"/>
      <c r="O1924" s="104"/>
      <c r="P1924" s="104"/>
      <c r="Q1924" s="341"/>
      <c r="R1924" s="33"/>
      <c r="S1924" s="33"/>
      <c r="T1924" s="33"/>
      <c r="U1924" s="33"/>
      <c r="V1924" s="33"/>
      <c r="W1924" s="33"/>
      <c r="X1924" s="33"/>
      <c r="Y1924" s="33"/>
    </row>
    <row r="1925" spans="1:25" ht="12.75" hidden="1" customHeight="1">
      <c r="A1925" s="363"/>
      <c r="B1925" s="126"/>
      <c r="C1925" s="104"/>
      <c r="D1925" s="104"/>
      <c r="E1925" s="104"/>
      <c r="F1925" s="104"/>
      <c r="G1925" s="104"/>
      <c r="H1925" s="104"/>
      <c r="I1925" s="104"/>
      <c r="J1925" s="104"/>
      <c r="K1925" s="104"/>
      <c r="L1925" s="104"/>
      <c r="M1925" s="104"/>
      <c r="N1925" s="104"/>
      <c r="O1925" s="104"/>
      <c r="P1925" s="104"/>
      <c r="Q1925" s="341"/>
      <c r="R1925" s="33"/>
      <c r="S1925" s="33"/>
      <c r="T1925" s="33"/>
      <c r="U1925" s="33"/>
      <c r="V1925" s="33"/>
      <c r="W1925" s="33"/>
      <c r="X1925" s="33"/>
      <c r="Y1925" s="33"/>
    </row>
    <row r="1926" spans="1:25" ht="12.75" hidden="1" customHeight="1">
      <c r="A1926" s="363"/>
      <c r="B1926" s="126"/>
      <c r="C1926" s="104"/>
      <c r="D1926" s="104"/>
      <c r="E1926" s="104"/>
      <c r="F1926" s="104"/>
      <c r="G1926" s="104"/>
      <c r="H1926" s="104"/>
      <c r="I1926" s="104"/>
      <c r="J1926" s="104"/>
      <c r="K1926" s="104"/>
      <c r="L1926" s="104"/>
      <c r="M1926" s="104"/>
      <c r="N1926" s="104"/>
      <c r="O1926" s="104"/>
      <c r="P1926" s="104"/>
      <c r="Q1926" s="341"/>
      <c r="R1926" s="33"/>
      <c r="S1926" s="33"/>
      <c r="T1926" s="33"/>
      <c r="U1926" s="33"/>
      <c r="V1926" s="33"/>
      <c r="W1926" s="33"/>
      <c r="X1926" s="33"/>
      <c r="Y1926" s="33"/>
    </row>
    <row r="1927" spans="1:25" ht="12.75" hidden="1" customHeight="1">
      <c r="A1927" s="363"/>
      <c r="B1927" s="126"/>
      <c r="C1927" s="104"/>
      <c r="D1927" s="104"/>
      <c r="E1927" s="104"/>
      <c r="F1927" s="104"/>
      <c r="G1927" s="104"/>
      <c r="H1927" s="104"/>
      <c r="I1927" s="104"/>
      <c r="J1927" s="104"/>
      <c r="K1927" s="104"/>
      <c r="L1927" s="104"/>
      <c r="M1927" s="104"/>
      <c r="N1927" s="104"/>
      <c r="O1927" s="104"/>
      <c r="P1927" s="104"/>
      <c r="Q1927" s="341"/>
      <c r="R1927" s="33"/>
      <c r="S1927" s="33"/>
      <c r="T1927" s="33"/>
      <c r="U1927" s="33"/>
      <c r="V1927" s="33"/>
      <c r="W1927" s="33"/>
      <c r="X1927" s="33"/>
      <c r="Y1927" s="33"/>
    </row>
    <row r="1928" spans="1:25" ht="12.75" hidden="1" customHeight="1">
      <c r="A1928" s="363"/>
      <c r="B1928" s="126"/>
      <c r="C1928" s="104"/>
      <c r="D1928" s="104"/>
      <c r="E1928" s="104"/>
      <c r="F1928" s="104"/>
      <c r="G1928" s="104"/>
      <c r="H1928" s="104"/>
      <c r="I1928" s="104"/>
      <c r="J1928" s="104"/>
      <c r="K1928" s="104"/>
      <c r="L1928" s="104"/>
      <c r="M1928" s="104"/>
      <c r="N1928" s="104"/>
      <c r="O1928" s="104"/>
      <c r="P1928" s="104"/>
      <c r="Q1928" s="341"/>
      <c r="R1928" s="33"/>
      <c r="S1928" s="33"/>
      <c r="T1928" s="33"/>
      <c r="U1928" s="33"/>
      <c r="V1928" s="33"/>
      <c r="W1928" s="33"/>
      <c r="X1928" s="33"/>
      <c r="Y1928" s="33"/>
    </row>
    <row r="1929" spans="1:25" ht="12.75" hidden="1" customHeight="1">
      <c r="A1929" s="363"/>
      <c r="B1929" s="126"/>
      <c r="C1929" s="104"/>
      <c r="D1929" s="104"/>
      <c r="E1929" s="104"/>
      <c r="F1929" s="104"/>
      <c r="G1929" s="104"/>
      <c r="H1929" s="104"/>
      <c r="I1929" s="104"/>
      <c r="J1929" s="104"/>
      <c r="K1929" s="104"/>
      <c r="L1929" s="104"/>
      <c r="M1929" s="104"/>
      <c r="N1929" s="104"/>
      <c r="O1929" s="104"/>
      <c r="P1929" s="104"/>
      <c r="Q1929" s="341"/>
      <c r="R1929" s="33"/>
      <c r="S1929" s="33"/>
      <c r="T1929" s="33"/>
      <c r="U1929" s="33"/>
      <c r="V1929" s="33"/>
      <c r="W1929" s="33"/>
      <c r="X1929" s="33"/>
      <c r="Y1929" s="33"/>
    </row>
    <row r="1930" spans="1:25" ht="12.75" hidden="1" customHeight="1">
      <c r="A1930" s="363"/>
      <c r="B1930" s="126"/>
      <c r="C1930" s="104"/>
      <c r="D1930" s="104"/>
      <c r="E1930" s="104"/>
      <c r="F1930" s="104"/>
      <c r="G1930" s="104"/>
      <c r="H1930" s="104"/>
      <c r="I1930" s="104"/>
      <c r="J1930" s="104"/>
      <c r="K1930" s="104"/>
      <c r="L1930" s="104"/>
      <c r="M1930" s="104"/>
      <c r="N1930" s="104"/>
      <c r="O1930" s="104"/>
      <c r="P1930" s="104"/>
      <c r="Q1930" s="341"/>
      <c r="R1930" s="33"/>
      <c r="S1930" s="33"/>
      <c r="T1930" s="33"/>
      <c r="U1930" s="33"/>
      <c r="V1930" s="33"/>
      <c r="W1930" s="33"/>
      <c r="X1930" s="33"/>
      <c r="Y1930" s="33"/>
    </row>
    <row r="1931" spans="1:25" ht="12.75" hidden="1" customHeight="1">
      <c r="A1931" s="363"/>
      <c r="B1931" s="126"/>
      <c r="C1931" s="104"/>
      <c r="D1931" s="104"/>
      <c r="E1931" s="104"/>
      <c r="F1931" s="104"/>
      <c r="G1931" s="104"/>
      <c r="H1931" s="104"/>
      <c r="I1931" s="104"/>
      <c r="J1931" s="104"/>
      <c r="K1931" s="104"/>
      <c r="L1931" s="104"/>
      <c r="M1931" s="104"/>
      <c r="N1931" s="104"/>
      <c r="O1931" s="104"/>
      <c r="P1931" s="104"/>
      <c r="Q1931" s="341"/>
      <c r="R1931" s="33"/>
      <c r="S1931" s="33"/>
      <c r="T1931" s="33"/>
      <c r="U1931" s="33"/>
      <c r="V1931" s="33"/>
      <c r="W1931" s="33"/>
      <c r="X1931" s="33"/>
      <c r="Y1931" s="33"/>
    </row>
    <row r="1932" spans="1:25" ht="12.75" hidden="1" customHeight="1">
      <c r="A1932" s="363"/>
      <c r="B1932" s="126"/>
      <c r="C1932" s="104"/>
      <c r="D1932" s="104"/>
      <c r="E1932" s="104"/>
      <c r="F1932" s="104"/>
      <c r="G1932" s="104"/>
      <c r="H1932" s="104"/>
      <c r="I1932" s="104"/>
      <c r="J1932" s="104"/>
      <c r="K1932" s="104"/>
      <c r="L1932" s="104"/>
      <c r="M1932" s="104"/>
      <c r="N1932" s="104"/>
      <c r="O1932" s="104"/>
      <c r="P1932" s="104"/>
      <c r="Q1932" s="341"/>
      <c r="R1932" s="33"/>
      <c r="S1932" s="33"/>
      <c r="T1932" s="33"/>
      <c r="U1932" s="33"/>
      <c r="V1932" s="33"/>
      <c r="W1932" s="33"/>
      <c r="X1932" s="33"/>
      <c r="Y1932" s="33"/>
    </row>
    <row r="1933" spans="1:25" ht="12.75" hidden="1" customHeight="1">
      <c r="A1933" s="363"/>
      <c r="B1933" s="126"/>
      <c r="C1933" s="104"/>
      <c r="D1933" s="104"/>
      <c r="E1933" s="104"/>
      <c r="F1933" s="104"/>
      <c r="G1933" s="104"/>
      <c r="H1933" s="104"/>
      <c r="I1933" s="104"/>
      <c r="J1933" s="104"/>
      <c r="K1933" s="104"/>
      <c r="L1933" s="104"/>
      <c r="M1933" s="104"/>
      <c r="N1933" s="104"/>
      <c r="O1933" s="104"/>
      <c r="P1933" s="104"/>
      <c r="Q1933" s="341"/>
      <c r="R1933" s="33"/>
      <c r="S1933" s="33"/>
      <c r="T1933" s="33"/>
      <c r="U1933" s="33"/>
      <c r="V1933" s="33"/>
      <c r="W1933" s="33"/>
      <c r="X1933" s="33"/>
      <c r="Y1933" s="33"/>
    </row>
    <row r="1934" spans="1:25" ht="12.75" hidden="1" customHeight="1">
      <c r="A1934" s="363"/>
      <c r="B1934" s="126"/>
      <c r="C1934" s="104"/>
      <c r="D1934" s="104"/>
      <c r="E1934" s="104"/>
      <c r="F1934" s="104"/>
      <c r="G1934" s="104"/>
      <c r="H1934" s="104"/>
      <c r="I1934" s="104"/>
      <c r="J1934" s="104"/>
      <c r="K1934" s="104"/>
      <c r="L1934" s="104"/>
      <c r="M1934" s="104"/>
      <c r="N1934" s="104"/>
      <c r="O1934" s="104"/>
      <c r="P1934" s="104"/>
      <c r="Q1934" s="341"/>
      <c r="R1934" s="33"/>
      <c r="S1934" s="33"/>
      <c r="T1934" s="33"/>
      <c r="U1934" s="33"/>
      <c r="V1934" s="33"/>
      <c r="W1934" s="33"/>
      <c r="X1934" s="33"/>
      <c r="Y1934" s="33"/>
    </row>
    <row r="1935" spans="1:25" ht="12.75" hidden="1" customHeight="1">
      <c r="A1935" s="363"/>
      <c r="B1935" s="126"/>
      <c r="C1935" s="104"/>
      <c r="D1935" s="104"/>
      <c r="E1935" s="104"/>
      <c r="F1935" s="104"/>
      <c r="G1935" s="104"/>
      <c r="H1935" s="104"/>
      <c r="I1935" s="104"/>
      <c r="J1935" s="104"/>
      <c r="K1935" s="104"/>
      <c r="L1935" s="104"/>
      <c r="M1935" s="104"/>
      <c r="N1935" s="104"/>
      <c r="O1935" s="104"/>
      <c r="P1935" s="104"/>
      <c r="Q1935" s="341"/>
      <c r="R1935" s="33"/>
      <c r="S1935" s="33"/>
      <c r="T1935" s="33"/>
      <c r="U1935" s="33"/>
      <c r="V1935" s="33"/>
      <c r="W1935" s="33"/>
      <c r="X1935" s="33"/>
      <c r="Y1935" s="33"/>
    </row>
    <row r="1936" spans="1:25" ht="12.75" hidden="1" customHeight="1">
      <c r="A1936" s="363"/>
      <c r="B1936" s="126"/>
      <c r="C1936" s="104"/>
      <c r="D1936" s="104"/>
      <c r="E1936" s="104"/>
      <c r="F1936" s="104"/>
      <c r="G1936" s="104"/>
      <c r="H1936" s="104"/>
      <c r="I1936" s="104"/>
      <c r="J1936" s="104"/>
      <c r="K1936" s="104"/>
      <c r="L1936" s="104"/>
      <c r="M1936" s="104"/>
      <c r="N1936" s="104"/>
      <c r="O1936" s="104"/>
      <c r="P1936" s="104"/>
      <c r="Q1936" s="341"/>
      <c r="R1936" s="33"/>
      <c r="S1936" s="33"/>
      <c r="T1936" s="33"/>
      <c r="U1936" s="33"/>
      <c r="V1936" s="33"/>
      <c r="W1936" s="33"/>
      <c r="X1936" s="33"/>
      <c r="Y1936" s="33"/>
    </row>
    <row r="1937" spans="1:25" ht="12.75" hidden="1" customHeight="1">
      <c r="A1937" s="363"/>
      <c r="B1937" s="126"/>
      <c r="C1937" s="104"/>
      <c r="D1937" s="104"/>
      <c r="E1937" s="104"/>
      <c r="F1937" s="104"/>
      <c r="G1937" s="104"/>
      <c r="H1937" s="104"/>
      <c r="I1937" s="104"/>
      <c r="J1937" s="104"/>
      <c r="K1937" s="104"/>
      <c r="L1937" s="104"/>
      <c r="M1937" s="104"/>
      <c r="N1937" s="104"/>
      <c r="O1937" s="104"/>
      <c r="P1937" s="104"/>
      <c r="Q1937" s="341"/>
      <c r="R1937" s="33"/>
      <c r="S1937" s="33"/>
      <c r="T1937" s="33"/>
      <c r="U1937" s="33"/>
      <c r="V1937" s="33"/>
      <c r="W1937" s="33"/>
      <c r="X1937" s="33"/>
      <c r="Y1937" s="33"/>
    </row>
    <row r="1938" spans="1:25" ht="12.75" hidden="1" customHeight="1">
      <c r="A1938" s="363"/>
      <c r="B1938" s="126"/>
      <c r="C1938" s="104"/>
      <c r="D1938" s="104"/>
      <c r="E1938" s="104"/>
      <c r="F1938" s="104"/>
      <c r="G1938" s="104"/>
      <c r="H1938" s="104"/>
      <c r="I1938" s="104"/>
      <c r="J1938" s="104"/>
      <c r="K1938" s="104"/>
      <c r="L1938" s="104"/>
      <c r="M1938" s="104"/>
      <c r="N1938" s="104"/>
      <c r="O1938" s="104"/>
      <c r="P1938" s="104"/>
      <c r="Q1938" s="341"/>
      <c r="R1938" s="33"/>
      <c r="S1938" s="33"/>
      <c r="T1938" s="33"/>
      <c r="U1938" s="33"/>
      <c r="V1938" s="33"/>
      <c r="W1938" s="33"/>
      <c r="X1938" s="33"/>
      <c r="Y1938" s="33"/>
    </row>
    <row r="1939" spans="1:25" ht="12.75" hidden="1" customHeight="1">
      <c r="A1939" s="363"/>
      <c r="B1939" s="126"/>
      <c r="C1939" s="104"/>
      <c r="D1939" s="104"/>
      <c r="E1939" s="104"/>
      <c r="F1939" s="104"/>
      <c r="G1939" s="104"/>
      <c r="H1939" s="104"/>
      <c r="I1939" s="104"/>
      <c r="J1939" s="104"/>
      <c r="K1939" s="104"/>
      <c r="L1939" s="104"/>
      <c r="M1939" s="104"/>
      <c r="N1939" s="104"/>
      <c r="O1939" s="104"/>
      <c r="P1939" s="104"/>
      <c r="Q1939" s="341"/>
      <c r="R1939" s="33"/>
      <c r="S1939" s="33"/>
      <c r="T1939" s="33"/>
      <c r="U1939" s="33"/>
      <c r="V1939" s="33"/>
      <c r="W1939" s="33"/>
      <c r="X1939" s="33"/>
      <c r="Y1939" s="33"/>
    </row>
    <row r="1940" spans="1:25" ht="12.75" hidden="1" customHeight="1">
      <c r="A1940" s="363"/>
      <c r="B1940" s="126"/>
      <c r="C1940" s="104"/>
      <c r="D1940" s="104"/>
      <c r="E1940" s="104"/>
      <c r="F1940" s="104"/>
      <c r="G1940" s="104"/>
      <c r="H1940" s="104"/>
      <c r="I1940" s="104"/>
      <c r="J1940" s="104"/>
      <c r="K1940" s="104"/>
      <c r="L1940" s="104"/>
      <c r="M1940" s="104"/>
      <c r="N1940" s="104"/>
      <c r="O1940" s="104"/>
      <c r="P1940" s="104"/>
      <c r="Q1940" s="341"/>
      <c r="R1940" s="33"/>
      <c r="S1940" s="33"/>
      <c r="T1940" s="33"/>
      <c r="U1940" s="33"/>
      <c r="V1940" s="33"/>
      <c r="W1940" s="33"/>
      <c r="X1940" s="33"/>
      <c r="Y1940" s="33"/>
    </row>
    <row r="1941" spans="1:25" ht="12.75" hidden="1" customHeight="1">
      <c r="A1941" s="363"/>
      <c r="B1941" s="126"/>
      <c r="C1941" s="104"/>
      <c r="D1941" s="104"/>
      <c r="E1941" s="104"/>
      <c r="F1941" s="104"/>
      <c r="G1941" s="104"/>
      <c r="H1941" s="104"/>
      <c r="I1941" s="104"/>
      <c r="J1941" s="104"/>
      <c r="K1941" s="104"/>
      <c r="L1941" s="104"/>
      <c r="M1941" s="104"/>
      <c r="N1941" s="104"/>
      <c r="O1941" s="104"/>
      <c r="P1941" s="104"/>
      <c r="Q1941" s="341"/>
      <c r="R1941" s="33"/>
      <c r="S1941" s="33"/>
      <c r="T1941" s="33"/>
      <c r="U1941" s="33"/>
      <c r="V1941" s="33"/>
      <c r="W1941" s="33"/>
      <c r="X1941" s="33"/>
      <c r="Y1941" s="33"/>
    </row>
    <row r="1942" spans="1:25" ht="12.75" hidden="1" customHeight="1">
      <c r="A1942" s="363"/>
      <c r="B1942" s="126"/>
      <c r="C1942" s="104"/>
      <c r="D1942" s="104"/>
      <c r="E1942" s="104"/>
      <c r="F1942" s="104"/>
      <c r="G1942" s="104"/>
      <c r="H1942" s="104"/>
      <c r="I1942" s="104"/>
      <c r="J1942" s="104"/>
      <c r="K1942" s="104"/>
      <c r="L1942" s="104"/>
      <c r="M1942" s="104"/>
      <c r="N1942" s="104"/>
      <c r="O1942" s="104"/>
      <c r="P1942" s="104"/>
      <c r="Q1942" s="341"/>
      <c r="R1942" s="33"/>
      <c r="S1942" s="33"/>
      <c r="T1942" s="33"/>
      <c r="U1942" s="33"/>
      <c r="V1942" s="33"/>
      <c r="W1942" s="33"/>
      <c r="X1942" s="33"/>
      <c r="Y1942" s="33"/>
    </row>
    <row r="1943" spans="1:25" ht="12.75" hidden="1" customHeight="1">
      <c r="A1943" s="363"/>
      <c r="B1943" s="126"/>
      <c r="C1943" s="104"/>
      <c r="D1943" s="104"/>
      <c r="E1943" s="104"/>
      <c r="F1943" s="104"/>
      <c r="G1943" s="104"/>
      <c r="H1943" s="104"/>
      <c r="I1943" s="104"/>
      <c r="J1943" s="104"/>
      <c r="K1943" s="104"/>
      <c r="L1943" s="104"/>
      <c r="M1943" s="104"/>
      <c r="N1943" s="104"/>
      <c r="O1943" s="104"/>
      <c r="P1943" s="104"/>
      <c r="Q1943" s="341"/>
      <c r="R1943" s="33"/>
      <c r="S1943" s="33"/>
      <c r="T1943" s="33"/>
      <c r="U1943" s="33"/>
      <c r="V1943" s="33"/>
      <c r="W1943" s="33"/>
      <c r="X1943" s="33"/>
      <c r="Y1943" s="33"/>
    </row>
    <row r="1944" spans="1:25" ht="12.75" hidden="1" customHeight="1">
      <c r="A1944" s="363"/>
      <c r="B1944" s="126"/>
      <c r="C1944" s="104"/>
      <c r="D1944" s="104"/>
      <c r="E1944" s="104"/>
      <c r="F1944" s="104"/>
      <c r="G1944" s="104"/>
      <c r="H1944" s="104"/>
      <c r="I1944" s="104"/>
      <c r="J1944" s="104"/>
      <c r="K1944" s="104"/>
      <c r="L1944" s="104"/>
      <c r="M1944" s="104"/>
      <c r="N1944" s="104"/>
      <c r="O1944" s="104"/>
      <c r="P1944" s="104"/>
      <c r="Q1944" s="341"/>
      <c r="R1944" s="33"/>
      <c r="S1944" s="33"/>
      <c r="T1944" s="33"/>
      <c r="U1944" s="33"/>
      <c r="V1944" s="33"/>
      <c r="W1944" s="33"/>
      <c r="X1944" s="33"/>
      <c r="Y1944" s="33"/>
    </row>
    <row r="1945" spans="1:25" ht="12.75" hidden="1" customHeight="1">
      <c r="A1945" s="363"/>
      <c r="B1945" s="126"/>
      <c r="C1945" s="104"/>
      <c r="D1945" s="104"/>
      <c r="E1945" s="104"/>
      <c r="F1945" s="104"/>
      <c r="G1945" s="104"/>
      <c r="H1945" s="104"/>
      <c r="I1945" s="104"/>
      <c r="J1945" s="104"/>
      <c r="K1945" s="104"/>
      <c r="L1945" s="104"/>
      <c r="M1945" s="104"/>
      <c r="N1945" s="104"/>
      <c r="O1945" s="104"/>
      <c r="P1945" s="104"/>
      <c r="Q1945" s="341"/>
      <c r="R1945" s="33"/>
      <c r="S1945" s="33"/>
      <c r="T1945" s="33"/>
      <c r="U1945" s="33"/>
      <c r="V1945" s="33"/>
      <c r="W1945" s="33"/>
      <c r="X1945" s="33"/>
      <c r="Y1945" s="33"/>
    </row>
    <row r="1946" spans="1:25" ht="12.75" hidden="1" customHeight="1">
      <c r="A1946" s="363"/>
      <c r="B1946" s="126"/>
      <c r="C1946" s="104"/>
      <c r="D1946" s="104"/>
      <c r="E1946" s="104"/>
      <c r="F1946" s="104"/>
      <c r="G1946" s="104"/>
      <c r="H1946" s="104"/>
      <c r="I1946" s="104"/>
      <c r="J1946" s="104"/>
      <c r="K1946" s="104"/>
      <c r="L1946" s="104"/>
      <c r="M1946" s="104"/>
      <c r="N1946" s="104"/>
      <c r="O1946" s="104"/>
      <c r="P1946" s="104"/>
      <c r="Q1946" s="341"/>
      <c r="R1946" s="33"/>
      <c r="S1946" s="33"/>
      <c r="T1946" s="33"/>
      <c r="U1946" s="33"/>
      <c r="V1946" s="33"/>
      <c r="W1946" s="33"/>
      <c r="X1946" s="33"/>
      <c r="Y1946" s="33"/>
    </row>
    <row r="1947" spans="1:25" ht="12.75" hidden="1" customHeight="1">
      <c r="A1947" s="363"/>
      <c r="B1947" s="126"/>
      <c r="C1947" s="104"/>
      <c r="D1947" s="104"/>
      <c r="E1947" s="104"/>
      <c r="F1947" s="104"/>
      <c r="G1947" s="104"/>
      <c r="H1947" s="104"/>
      <c r="I1947" s="104"/>
      <c r="J1947" s="104"/>
      <c r="K1947" s="104"/>
      <c r="L1947" s="104"/>
      <c r="M1947" s="104"/>
      <c r="N1947" s="104"/>
      <c r="O1947" s="104"/>
      <c r="P1947" s="104"/>
      <c r="Q1947" s="341"/>
      <c r="R1947" s="33"/>
      <c r="S1947" s="33"/>
      <c r="T1947" s="33"/>
      <c r="U1947" s="33"/>
      <c r="V1947" s="33"/>
      <c r="W1947" s="33"/>
      <c r="X1947" s="33"/>
      <c r="Y1947" s="33"/>
    </row>
    <row r="1948" spans="1:25" ht="12.75" hidden="1" customHeight="1">
      <c r="A1948" s="363"/>
      <c r="B1948" s="126"/>
      <c r="C1948" s="104"/>
      <c r="D1948" s="104"/>
      <c r="E1948" s="104"/>
      <c r="F1948" s="104"/>
      <c r="G1948" s="104"/>
      <c r="H1948" s="104"/>
      <c r="I1948" s="104"/>
      <c r="J1948" s="104"/>
      <c r="K1948" s="104"/>
      <c r="L1948" s="104"/>
      <c r="M1948" s="104"/>
      <c r="N1948" s="104"/>
      <c r="O1948" s="104"/>
      <c r="P1948" s="104"/>
      <c r="Q1948" s="341"/>
      <c r="R1948" s="33"/>
      <c r="S1948" s="33"/>
      <c r="T1948" s="33"/>
      <c r="U1948" s="33"/>
      <c r="V1948" s="33"/>
      <c r="W1948" s="33"/>
      <c r="X1948" s="33"/>
      <c r="Y1948" s="33"/>
    </row>
    <row r="1949" spans="1:25" ht="12.75" hidden="1" customHeight="1">
      <c r="A1949" s="363"/>
      <c r="B1949" s="126"/>
      <c r="C1949" s="104"/>
      <c r="D1949" s="104"/>
      <c r="E1949" s="104"/>
      <c r="F1949" s="104"/>
      <c r="G1949" s="104"/>
      <c r="H1949" s="104"/>
      <c r="I1949" s="104"/>
      <c r="J1949" s="104"/>
      <c r="K1949" s="104"/>
      <c r="L1949" s="104"/>
      <c r="M1949" s="104"/>
      <c r="N1949" s="104"/>
      <c r="O1949" s="104"/>
      <c r="P1949" s="104"/>
      <c r="Q1949" s="341"/>
      <c r="R1949" s="33"/>
      <c r="S1949" s="33"/>
      <c r="T1949" s="33"/>
      <c r="U1949" s="33"/>
      <c r="V1949" s="33"/>
      <c r="W1949" s="33"/>
      <c r="X1949" s="33"/>
      <c r="Y1949" s="33"/>
    </row>
    <row r="1950" spans="1:25" ht="12.75" hidden="1" customHeight="1">
      <c r="A1950" s="363"/>
      <c r="B1950" s="126"/>
      <c r="C1950" s="104"/>
      <c r="D1950" s="104"/>
      <c r="E1950" s="104"/>
      <c r="F1950" s="104"/>
      <c r="G1950" s="104"/>
      <c r="H1950" s="104"/>
      <c r="I1950" s="104"/>
      <c r="J1950" s="104"/>
      <c r="K1950" s="104"/>
      <c r="L1950" s="104"/>
      <c r="M1950" s="104"/>
      <c r="N1950" s="104"/>
      <c r="O1950" s="104"/>
      <c r="P1950" s="104"/>
      <c r="Q1950" s="341"/>
      <c r="R1950" s="33"/>
      <c r="S1950" s="33"/>
      <c r="T1950" s="33"/>
      <c r="U1950" s="33"/>
      <c r="V1950" s="33"/>
      <c r="W1950" s="33"/>
      <c r="X1950" s="33"/>
      <c r="Y1950" s="33"/>
    </row>
    <row r="1951" spans="1:25" ht="12.75" hidden="1" customHeight="1">
      <c r="A1951" s="363"/>
      <c r="B1951" s="126"/>
      <c r="C1951" s="104"/>
      <c r="D1951" s="104"/>
      <c r="E1951" s="104"/>
      <c r="F1951" s="104"/>
      <c r="G1951" s="104"/>
      <c r="H1951" s="104"/>
      <c r="I1951" s="104"/>
      <c r="J1951" s="104"/>
      <c r="K1951" s="104"/>
      <c r="L1951" s="104"/>
      <c r="M1951" s="104"/>
      <c r="N1951" s="104"/>
      <c r="O1951" s="104"/>
      <c r="P1951" s="104"/>
      <c r="Q1951" s="341"/>
      <c r="R1951" s="33"/>
      <c r="S1951" s="33"/>
      <c r="T1951" s="33"/>
      <c r="U1951" s="33"/>
      <c r="V1951" s="33"/>
      <c r="W1951" s="33"/>
      <c r="X1951" s="33"/>
      <c r="Y1951" s="33"/>
    </row>
    <row r="1952" spans="1:25" ht="12.75" hidden="1" customHeight="1">
      <c r="A1952" s="363"/>
      <c r="B1952" s="126"/>
      <c r="C1952" s="104"/>
      <c r="D1952" s="104"/>
      <c r="E1952" s="104"/>
      <c r="F1952" s="104"/>
      <c r="G1952" s="104"/>
      <c r="H1952" s="104"/>
      <c r="I1952" s="104"/>
      <c r="J1952" s="104"/>
      <c r="K1952" s="104"/>
      <c r="L1952" s="104"/>
      <c r="M1952" s="104"/>
      <c r="N1952" s="104"/>
      <c r="O1952" s="104"/>
      <c r="P1952" s="104"/>
      <c r="Q1952" s="341"/>
      <c r="R1952" s="33"/>
      <c r="S1952" s="33"/>
      <c r="T1952" s="33"/>
      <c r="U1952" s="33"/>
      <c r="V1952" s="33"/>
      <c r="W1952" s="33"/>
      <c r="X1952" s="33"/>
      <c r="Y1952" s="33"/>
    </row>
    <row r="1953" spans="1:25" ht="12.75" hidden="1" customHeight="1">
      <c r="A1953" s="363"/>
      <c r="B1953" s="126"/>
      <c r="C1953" s="104"/>
      <c r="D1953" s="104"/>
      <c r="E1953" s="104"/>
      <c r="F1953" s="104"/>
      <c r="G1953" s="104"/>
      <c r="H1953" s="104"/>
      <c r="I1953" s="104"/>
      <c r="J1953" s="104"/>
      <c r="K1953" s="104"/>
      <c r="L1953" s="104"/>
      <c r="M1953" s="104"/>
      <c r="N1953" s="104"/>
      <c r="O1953" s="104"/>
      <c r="P1953" s="104"/>
      <c r="Q1953" s="341"/>
      <c r="R1953" s="33"/>
      <c r="S1953" s="33"/>
      <c r="T1953" s="33"/>
      <c r="U1953" s="33"/>
      <c r="V1953" s="33"/>
      <c r="W1953" s="33"/>
      <c r="X1953" s="33"/>
      <c r="Y1953" s="33"/>
    </row>
    <row r="1954" spans="1:25" ht="12.75" hidden="1" customHeight="1">
      <c r="A1954" s="363"/>
      <c r="B1954" s="126"/>
      <c r="C1954" s="104"/>
      <c r="D1954" s="104"/>
      <c r="E1954" s="104"/>
      <c r="F1954" s="104"/>
      <c r="G1954" s="104"/>
      <c r="H1954" s="104"/>
      <c r="I1954" s="104"/>
      <c r="J1954" s="104"/>
      <c r="K1954" s="104"/>
      <c r="L1954" s="104"/>
      <c r="M1954" s="104"/>
      <c r="N1954" s="104"/>
      <c r="O1954" s="104"/>
      <c r="P1954" s="104"/>
      <c r="Q1954" s="341"/>
      <c r="R1954" s="33"/>
      <c r="S1954" s="33"/>
      <c r="T1954" s="33"/>
      <c r="U1954" s="33"/>
      <c r="V1954" s="33"/>
      <c r="W1954" s="33"/>
      <c r="X1954" s="33"/>
      <c r="Y1954" s="33"/>
    </row>
    <row r="1955" spans="1:25" ht="12.75" hidden="1" customHeight="1">
      <c r="A1955" s="363"/>
      <c r="B1955" s="126"/>
      <c r="C1955" s="104"/>
      <c r="D1955" s="104"/>
      <c r="E1955" s="104"/>
      <c r="F1955" s="104"/>
      <c r="G1955" s="104"/>
      <c r="H1955" s="104"/>
      <c r="I1955" s="104"/>
      <c r="J1955" s="104"/>
      <c r="K1955" s="104"/>
      <c r="L1955" s="104"/>
      <c r="M1955" s="104"/>
      <c r="N1955" s="104"/>
      <c r="O1955" s="104"/>
      <c r="P1955" s="104"/>
      <c r="Q1955" s="341"/>
      <c r="R1955" s="33"/>
      <c r="S1955" s="33"/>
      <c r="T1955" s="33"/>
      <c r="U1955" s="33"/>
      <c r="V1955" s="33"/>
      <c r="W1955" s="33"/>
      <c r="X1955" s="33"/>
      <c r="Y1955" s="33"/>
    </row>
    <row r="1956" spans="1:25" ht="12.75" hidden="1" customHeight="1">
      <c r="A1956" s="363"/>
      <c r="B1956" s="126"/>
      <c r="C1956" s="104"/>
      <c r="D1956" s="104"/>
      <c r="E1956" s="104"/>
      <c r="F1956" s="104"/>
      <c r="G1956" s="104"/>
      <c r="H1956" s="104"/>
      <c r="I1956" s="104"/>
      <c r="J1956" s="104"/>
      <c r="K1956" s="104"/>
      <c r="L1956" s="104"/>
      <c r="M1956" s="104"/>
      <c r="N1956" s="104"/>
      <c r="O1956" s="104"/>
      <c r="P1956" s="104"/>
      <c r="Q1956" s="341"/>
      <c r="R1956" s="33"/>
      <c r="S1956" s="33"/>
      <c r="T1956" s="33"/>
      <c r="U1956" s="33"/>
      <c r="V1956" s="33"/>
      <c r="W1956" s="33"/>
      <c r="X1956" s="33"/>
      <c r="Y1956" s="33"/>
    </row>
    <row r="1957" spans="1:25" ht="12.75" hidden="1" customHeight="1">
      <c r="A1957" s="363"/>
      <c r="B1957" s="126"/>
      <c r="C1957" s="104"/>
      <c r="D1957" s="104"/>
      <c r="E1957" s="104"/>
      <c r="F1957" s="104"/>
      <c r="G1957" s="104"/>
      <c r="H1957" s="104"/>
      <c r="I1957" s="104"/>
      <c r="J1957" s="104"/>
      <c r="K1957" s="104"/>
      <c r="L1957" s="104"/>
      <c r="M1957" s="104"/>
      <c r="N1957" s="104"/>
      <c r="O1957" s="104"/>
      <c r="P1957" s="104"/>
      <c r="Q1957" s="341"/>
      <c r="R1957" s="33"/>
      <c r="S1957" s="33"/>
      <c r="T1957" s="33"/>
      <c r="U1957" s="33"/>
      <c r="V1957" s="33"/>
      <c r="W1957" s="33"/>
      <c r="X1957" s="33"/>
      <c r="Y1957" s="33"/>
    </row>
    <row r="1958" spans="1:25" ht="12.75" hidden="1" customHeight="1">
      <c r="A1958" s="363"/>
      <c r="B1958" s="126"/>
      <c r="C1958" s="104"/>
      <c r="D1958" s="104"/>
      <c r="E1958" s="104"/>
      <c r="F1958" s="104"/>
      <c r="G1958" s="104"/>
      <c r="H1958" s="104"/>
      <c r="I1958" s="104"/>
      <c r="J1958" s="104"/>
      <c r="K1958" s="104"/>
      <c r="L1958" s="104"/>
      <c r="M1958" s="104"/>
      <c r="N1958" s="104"/>
      <c r="O1958" s="104"/>
      <c r="P1958" s="104"/>
      <c r="Q1958" s="341"/>
      <c r="R1958" s="33"/>
      <c r="S1958" s="33"/>
      <c r="T1958" s="33"/>
      <c r="U1958" s="33"/>
      <c r="V1958" s="33"/>
      <c r="W1958" s="33"/>
      <c r="X1958" s="33"/>
      <c r="Y1958" s="33"/>
    </row>
    <row r="1959" spans="1:25" ht="12.75" hidden="1" customHeight="1">
      <c r="A1959" s="363"/>
      <c r="B1959" s="126"/>
      <c r="C1959" s="104"/>
      <c r="D1959" s="104"/>
      <c r="E1959" s="104"/>
      <c r="F1959" s="104"/>
      <c r="G1959" s="104"/>
      <c r="H1959" s="104"/>
      <c r="I1959" s="104"/>
      <c r="J1959" s="104"/>
      <c r="K1959" s="104"/>
      <c r="L1959" s="104"/>
      <c r="M1959" s="104"/>
      <c r="N1959" s="104"/>
      <c r="O1959" s="104"/>
      <c r="P1959" s="104"/>
      <c r="Q1959" s="341"/>
      <c r="R1959" s="33"/>
      <c r="S1959" s="33"/>
      <c r="T1959" s="33"/>
      <c r="U1959" s="33"/>
      <c r="V1959" s="33"/>
      <c r="W1959" s="33"/>
      <c r="X1959" s="33"/>
      <c r="Y1959" s="33"/>
    </row>
    <row r="1960" spans="1:25" ht="12.75" hidden="1" customHeight="1">
      <c r="A1960" s="363"/>
      <c r="B1960" s="126"/>
      <c r="C1960" s="104"/>
      <c r="D1960" s="104"/>
      <c r="E1960" s="104"/>
      <c r="F1960" s="104"/>
      <c r="G1960" s="104"/>
      <c r="H1960" s="104"/>
      <c r="I1960" s="104"/>
      <c r="J1960" s="104"/>
      <c r="K1960" s="104"/>
      <c r="L1960" s="104"/>
      <c r="M1960" s="104"/>
      <c r="N1960" s="104"/>
      <c r="O1960" s="104"/>
      <c r="P1960" s="104"/>
      <c r="Q1960" s="341"/>
      <c r="R1960" s="33"/>
      <c r="S1960" s="33"/>
      <c r="T1960" s="33"/>
      <c r="U1960" s="33"/>
      <c r="V1960" s="33"/>
      <c r="W1960" s="33"/>
      <c r="X1960" s="33"/>
      <c r="Y1960" s="33"/>
    </row>
    <row r="1961" spans="1:25" ht="12.75" hidden="1" customHeight="1">
      <c r="A1961" s="363"/>
      <c r="B1961" s="126"/>
      <c r="C1961" s="104"/>
      <c r="D1961" s="104"/>
      <c r="E1961" s="104"/>
      <c r="F1961" s="104"/>
      <c r="G1961" s="104"/>
      <c r="H1961" s="104"/>
      <c r="I1961" s="104"/>
      <c r="J1961" s="104"/>
      <c r="K1961" s="104"/>
      <c r="L1961" s="104"/>
      <c r="M1961" s="104"/>
      <c r="N1961" s="104"/>
      <c r="O1961" s="104"/>
      <c r="P1961" s="104"/>
      <c r="Q1961" s="341"/>
      <c r="R1961" s="33"/>
      <c r="S1961" s="33"/>
      <c r="T1961" s="33"/>
      <c r="U1961" s="33"/>
      <c r="V1961" s="33"/>
      <c r="W1961" s="33"/>
      <c r="X1961" s="33"/>
      <c r="Y1961" s="33"/>
    </row>
    <row r="1962" spans="1:25" ht="12.75" hidden="1" customHeight="1">
      <c r="A1962" s="363"/>
      <c r="B1962" s="126"/>
      <c r="C1962" s="104"/>
      <c r="D1962" s="104"/>
      <c r="E1962" s="104"/>
      <c r="F1962" s="104"/>
      <c r="G1962" s="104"/>
      <c r="H1962" s="104"/>
      <c r="I1962" s="104"/>
      <c r="J1962" s="104"/>
      <c r="K1962" s="104"/>
      <c r="L1962" s="104"/>
      <c r="M1962" s="104"/>
      <c r="N1962" s="104"/>
      <c r="O1962" s="104"/>
      <c r="P1962" s="104"/>
      <c r="Q1962" s="341"/>
      <c r="R1962" s="33"/>
      <c r="S1962" s="33"/>
      <c r="T1962" s="33"/>
      <c r="U1962" s="33"/>
      <c r="V1962" s="33"/>
      <c r="W1962" s="33"/>
      <c r="X1962" s="33"/>
      <c r="Y1962" s="33"/>
    </row>
    <row r="1963" spans="1:25" ht="12.75" hidden="1" customHeight="1">
      <c r="A1963" s="363"/>
      <c r="B1963" s="126"/>
      <c r="C1963" s="104"/>
      <c r="D1963" s="104"/>
      <c r="E1963" s="104"/>
      <c r="F1963" s="104"/>
      <c r="G1963" s="104"/>
      <c r="H1963" s="104"/>
      <c r="I1963" s="104"/>
      <c r="J1963" s="104"/>
      <c r="K1963" s="104"/>
      <c r="L1963" s="104"/>
      <c r="M1963" s="104"/>
      <c r="N1963" s="104"/>
      <c r="O1963" s="104"/>
      <c r="P1963" s="104"/>
      <c r="Q1963" s="341"/>
      <c r="R1963" s="33"/>
      <c r="S1963" s="33"/>
      <c r="T1963" s="33"/>
      <c r="U1963" s="33"/>
      <c r="V1963" s="33"/>
      <c r="W1963" s="33"/>
      <c r="X1963" s="33"/>
      <c r="Y1963" s="33"/>
    </row>
    <row r="1964" spans="1:25" ht="12.75" hidden="1" customHeight="1">
      <c r="A1964" s="363"/>
      <c r="B1964" s="126"/>
      <c r="C1964" s="104"/>
      <c r="D1964" s="104"/>
      <c r="E1964" s="104"/>
      <c r="F1964" s="104"/>
      <c r="G1964" s="104"/>
      <c r="H1964" s="104"/>
      <c r="I1964" s="104"/>
      <c r="J1964" s="104"/>
      <c r="K1964" s="104"/>
      <c r="L1964" s="104"/>
      <c r="M1964" s="104"/>
      <c r="N1964" s="104"/>
      <c r="O1964" s="104"/>
      <c r="P1964" s="104"/>
      <c r="Q1964" s="341"/>
      <c r="R1964" s="33"/>
      <c r="S1964" s="33"/>
      <c r="T1964" s="33"/>
      <c r="U1964" s="33"/>
      <c r="V1964" s="33"/>
      <c r="W1964" s="33"/>
      <c r="X1964" s="33"/>
      <c r="Y1964" s="33"/>
    </row>
    <row r="1965" spans="1:25" ht="12.75" hidden="1" customHeight="1">
      <c r="A1965" s="363"/>
      <c r="B1965" s="126"/>
      <c r="C1965" s="104"/>
      <c r="D1965" s="104"/>
      <c r="E1965" s="104"/>
      <c r="F1965" s="104"/>
      <c r="G1965" s="104"/>
      <c r="H1965" s="104"/>
      <c r="I1965" s="104"/>
      <c r="J1965" s="104"/>
      <c r="K1965" s="104"/>
      <c r="L1965" s="104"/>
      <c r="M1965" s="104"/>
      <c r="N1965" s="104"/>
      <c r="O1965" s="104"/>
      <c r="P1965" s="104"/>
      <c r="Q1965" s="341"/>
      <c r="R1965" s="33"/>
      <c r="S1965" s="33"/>
      <c r="T1965" s="33"/>
      <c r="U1965" s="33"/>
      <c r="V1965" s="33"/>
      <c r="W1965" s="33"/>
      <c r="X1965" s="33"/>
      <c r="Y1965" s="33"/>
    </row>
    <row r="1966" spans="1:25" ht="12.75" hidden="1" customHeight="1">
      <c r="A1966" s="363"/>
      <c r="B1966" s="126"/>
      <c r="C1966" s="104"/>
      <c r="D1966" s="104"/>
      <c r="E1966" s="104"/>
      <c r="F1966" s="104"/>
      <c r="G1966" s="104"/>
      <c r="H1966" s="104"/>
      <c r="I1966" s="104"/>
      <c r="J1966" s="104"/>
      <c r="K1966" s="104"/>
      <c r="L1966" s="104"/>
      <c r="M1966" s="104"/>
      <c r="N1966" s="104"/>
      <c r="O1966" s="104"/>
      <c r="P1966" s="104"/>
      <c r="Q1966" s="341"/>
      <c r="R1966" s="33"/>
      <c r="S1966" s="33"/>
      <c r="T1966" s="33"/>
      <c r="U1966" s="33"/>
      <c r="V1966" s="33"/>
      <c r="W1966" s="33"/>
      <c r="X1966" s="33"/>
      <c r="Y1966" s="33"/>
    </row>
    <row r="1967" spans="1:25" ht="12.75" hidden="1" customHeight="1">
      <c r="A1967" s="363"/>
      <c r="B1967" s="126"/>
      <c r="C1967" s="104"/>
      <c r="D1967" s="104"/>
      <c r="E1967" s="104"/>
      <c r="F1967" s="104"/>
      <c r="G1967" s="104"/>
      <c r="H1967" s="104"/>
      <c r="I1967" s="104"/>
      <c r="J1967" s="104"/>
      <c r="K1967" s="104"/>
      <c r="L1967" s="104"/>
      <c r="M1967" s="104"/>
      <c r="N1967" s="104"/>
      <c r="O1967" s="104"/>
      <c r="P1967" s="104"/>
      <c r="Q1967" s="341"/>
      <c r="R1967" s="33"/>
      <c r="S1967" s="33"/>
      <c r="T1967" s="33"/>
      <c r="U1967" s="33"/>
      <c r="V1967" s="33"/>
      <c r="W1967" s="33"/>
      <c r="X1967" s="33"/>
      <c r="Y1967" s="33"/>
    </row>
    <row r="1968" spans="1:25" ht="12.75" hidden="1" customHeight="1">
      <c r="A1968" s="363"/>
      <c r="B1968" s="126"/>
      <c r="C1968" s="104"/>
      <c r="D1968" s="104"/>
      <c r="E1968" s="104"/>
      <c r="F1968" s="104"/>
      <c r="G1968" s="104"/>
      <c r="H1968" s="104"/>
      <c r="I1968" s="104"/>
      <c r="J1968" s="104"/>
      <c r="K1968" s="104"/>
      <c r="L1968" s="104"/>
      <c r="M1968" s="104"/>
      <c r="N1968" s="104"/>
      <c r="O1968" s="104"/>
      <c r="P1968" s="104"/>
      <c r="Q1968" s="341"/>
      <c r="R1968" s="33"/>
      <c r="S1968" s="33"/>
      <c r="T1968" s="33"/>
      <c r="U1968" s="33"/>
      <c r="V1968" s="33"/>
      <c r="W1968" s="33"/>
      <c r="X1968" s="33"/>
      <c r="Y1968" s="33"/>
    </row>
    <row r="1969" spans="1:25" ht="12.75" hidden="1" customHeight="1">
      <c r="A1969" s="363"/>
      <c r="B1969" s="126"/>
      <c r="C1969" s="104"/>
      <c r="D1969" s="104"/>
      <c r="E1969" s="104"/>
      <c r="F1969" s="104"/>
      <c r="G1969" s="104"/>
      <c r="H1969" s="104"/>
      <c r="I1969" s="104"/>
      <c r="J1969" s="104"/>
      <c r="K1969" s="104"/>
      <c r="L1969" s="104"/>
      <c r="M1969" s="104"/>
      <c r="N1969" s="104"/>
      <c r="O1969" s="104"/>
      <c r="P1969" s="104"/>
      <c r="Q1969" s="341"/>
      <c r="R1969" s="33"/>
      <c r="S1969" s="33"/>
      <c r="T1969" s="33"/>
      <c r="U1969" s="33"/>
      <c r="V1969" s="33"/>
      <c r="W1969" s="33"/>
      <c r="X1969" s="33"/>
      <c r="Y1969" s="33"/>
    </row>
    <row r="1970" spans="1:25" ht="12.75" hidden="1" customHeight="1">
      <c r="A1970" s="363"/>
      <c r="B1970" s="126"/>
      <c r="C1970" s="104"/>
      <c r="D1970" s="104"/>
      <c r="E1970" s="104"/>
      <c r="F1970" s="104"/>
      <c r="G1970" s="104"/>
      <c r="H1970" s="104"/>
      <c r="I1970" s="104"/>
      <c r="J1970" s="104"/>
      <c r="K1970" s="104"/>
      <c r="L1970" s="104"/>
      <c r="M1970" s="104"/>
      <c r="N1970" s="104"/>
      <c r="O1970" s="104"/>
      <c r="P1970" s="104"/>
      <c r="Q1970" s="341"/>
      <c r="R1970" s="33"/>
      <c r="S1970" s="33"/>
      <c r="T1970" s="33"/>
      <c r="U1970" s="33"/>
      <c r="V1970" s="33"/>
      <c r="W1970" s="33"/>
      <c r="X1970" s="33"/>
      <c r="Y1970" s="33"/>
    </row>
    <row r="1971" spans="1:25" ht="12.75" hidden="1" customHeight="1">
      <c r="A1971" s="363"/>
      <c r="B1971" s="126"/>
      <c r="C1971" s="104"/>
      <c r="D1971" s="104"/>
      <c r="E1971" s="104"/>
      <c r="F1971" s="104"/>
      <c r="G1971" s="104"/>
      <c r="H1971" s="104"/>
      <c r="I1971" s="104"/>
      <c r="J1971" s="104"/>
      <c r="K1971" s="104"/>
      <c r="L1971" s="104"/>
      <c r="M1971" s="104"/>
      <c r="N1971" s="104"/>
      <c r="O1971" s="104"/>
      <c r="P1971" s="104"/>
      <c r="Q1971" s="341"/>
      <c r="R1971" s="33"/>
      <c r="S1971" s="33"/>
      <c r="T1971" s="33"/>
      <c r="U1971" s="33"/>
      <c r="V1971" s="33"/>
      <c r="W1971" s="33"/>
      <c r="X1971" s="33"/>
      <c r="Y1971" s="33"/>
    </row>
    <row r="1972" spans="1:25" ht="12.75" hidden="1" customHeight="1">
      <c r="A1972" s="363"/>
      <c r="B1972" s="126"/>
      <c r="C1972" s="104"/>
      <c r="D1972" s="104"/>
      <c r="E1972" s="104"/>
      <c r="F1972" s="104"/>
      <c r="G1972" s="104"/>
      <c r="H1972" s="104"/>
      <c r="I1972" s="104"/>
      <c r="J1972" s="104"/>
      <c r="K1972" s="104"/>
      <c r="L1972" s="104"/>
      <c r="M1972" s="104"/>
      <c r="N1972" s="104"/>
      <c r="O1972" s="104"/>
      <c r="P1972" s="104"/>
      <c r="Q1972" s="341"/>
      <c r="R1972" s="33"/>
      <c r="S1972" s="33"/>
      <c r="T1972" s="33"/>
      <c r="U1972" s="33"/>
      <c r="V1972" s="33"/>
      <c r="W1972" s="33"/>
      <c r="X1972" s="33"/>
      <c r="Y1972" s="33"/>
    </row>
    <row r="1973" spans="1:25" ht="12.75" hidden="1" customHeight="1">
      <c r="A1973" s="363"/>
      <c r="B1973" s="126"/>
      <c r="C1973" s="104"/>
      <c r="D1973" s="104"/>
      <c r="E1973" s="104"/>
      <c r="F1973" s="104"/>
      <c r="G1973" s="104"/>
      <c r="H1973" s="104"/>
      <c r="I1973" s="104"/>
      <c r="J1973" s="104"/>
      <c r="K1973" s="104"/>
      <c r="L1973" s="104"/>
      <c r="M1973" s="104"/>
      <c r="N1973" s="104"/>
      <c r="O1973" s="104"/>
      <c r="P1973" s="104"/>
      <c r="Q1973" s="341"/>
      <c r="R1973" s="33"/>
      <c r="S1973" s="33"/>
      <c r="T1973" s="33"/>
      <c r="U1973" s="33"/>
      <c r="V1973" s="33"/>
      <c r="W1973" s="33"/>
      <c r="X1973" s="33"/>
      <c r="Y1973" s="33"/>
    </row>
    <row r="1974" spans="1:25" ht="12.75" hidden="1" customHeight="1">
      <c r="A1974" s="363"/>
      <c r="B1974" s="126"/>
      <c r="C1974" s="104"/>
      <c r="D1974" s="104"/>
      <c r="E1974" s="104"/>
      <c r="F1974" s="104"/>
      <c r="G1974" s="104"/>
      <c r="H1974" s="104"/>
      <c r="I1974" s="104"/>
      <c r="J1974" s="104"/>
      <c r="K1974" s="104"/>
      <c r="L1974" s="104"/>
      <c r="M1974" s="104"/>
      <c r="N1974" s="104"/>
      <c r="O1974" s="104"/>
      <c r="P1974" s="104"/>
      <c r="Q1974" s="341"/>
      <c r="R1974" s="33"/>
      <c r="S1974" s="33"/>
      <c r="T1974" s="33"/>
      <c r="U1974" s="33"/>
      <c r="V1974" s="33"/>
      <c r="W1974" s="33"/>
      <c r="X1974" s="33"/>
      <c r="Y1974" s="33"/>
    </row>
    <row r="1975" spans="1:25" ht="12.75" hidden="1" customHeight="1">
      <c r="A1975" s="363"/>
      <c r="B1975" s="126"/>
      <c r="C1975" s="104"/>
      <c r="D1975" s="104"/>
      <c r="E1975" s="104"/>
      <c r="F1975" s="104"/>
      <c r="G1975" s="104"/>
      <c r="H1975" s="104"/>
      <c r="I1975" s="104"/>
      <c r="J1975" s="104"/>
      <c r="K1975" s="104"/>
      <c r="L1975" s="104"/>
      <c r="M1975" s="104"/>
      <c r="N1975" s="104"/>
      <c r="O1975" s="104"/>
      <c r="P1975" s="104"/>
      <c r="Q1975" s="341"/>
      <c r="R1975" s="33"/>
      <c r="S1975" s="33"/>
      <c r="T1975" s="33"/>
      <c r="U1975" s="33"/>
      <c r="V1975" s="33"/>
      <c r="W1975" s="33"/>
      <c r="X1975" s="33"/>
      <c r="Y1975" s="33"/>
    </row>
    <row r="1976" spans="1:25" ht="12.75" hidden="1" customHeight="1">
      <c r="A1976" s="363"/>
      <c r="B1976" s="126"/>
      <c r="C1976" s="104"/>
      <c r="D1976" s="104"/>
      <c r="E1976" s="104"/>
      <c r="F1976" s="104"/>
      <c r="G1976" s="104"/>
      <c r="H1976" s="104"/>
      <c r="I1976" s="104"/>
      <c r="J1976" s="104"/>
      <c r="K1976" s="104"/>
      <c r="L1976" s="104"/>
      <c r="M1976" s="104"/>
      <c r="N1976" s="104"/>
      <c r="O1976" s="104"/>
      <c r="P1976" s="104"/>
      <c r="Q1976" s="341"/>
      <c r="R1976" s="33"/>
      <c r="S1976" s="33"/>
      <c r="T1976" s="33"/>
      <c r="U1976" s="33"/>
      <c r="V1976" s="33"/>
      <c r="W1976" s="33"/>
      <c r="X1976" s="33"/>
      <c r="Y1976" s="33"/>
    </row>
    <row r="1977" spans="1:25" ht="12.75" hidden="1" customHeight="1">
      <c r="A1977" s="363"/>
      <c r="B1977" s="126"/>
      <c r="C1977" s="104"/>
      <c r="D1977" s="104"/>
      <c r="E1977" s="104"/>
      <c r="F1977" s="104"/>
      <c r="G1977" s="104"/>
      <c r="H1977" s="104"/>
      <c r="I1977" s="104"/>
      <c r="J1977" s="104"/>
      <c r="K1977" s="104"/>
      <c r="L1977" s="104"/>
      <c r="M1977" s="104"/>
      <c r="N1977" s="104"/>
      <c r="O1977" s="104"/>
      <c r="P1977" s="104"/>
      <c r="Q1977" s="341"/>
      <c r="R1977" s="33"/>
      <c r="S1977" s="33"/>
      <c r="T1977" s="33"/>
      <c r="U1977" s="33"/>
      <c r="V1977" s="33"/>
      <c r="W1977" s="33"/>
      <c r="X1977" s="33"/>
      <c r="Y1977" s="33"/>
    </row>
    <row r="1978" spans="1:25" ht="12.75" hidden="1" customHeight="1">
      <c r="A1978" s="363"/>
      <c r="B1978" s="126"/>
      <c r="C1978" s="104"/>
      <c r="D1978" s="104"/>
      <c r="E1978" s="104"/>
      <c r="F1978" s="104"/>
      <c r="G1978" s="104"/>
      <c r="H1978" s="104"/>
      <c r="I1978" s="104"/>
      <c r="J1978" s="104"/>
      <c r="K1978" s="104"/>
      <c r="L1978" s="104"/>
      <c r="M1978" s="104"/>
      <c r="N1978" s="104"/>
      <c r="O1978" s="104"/>
      <c r="P1978" s="104"/>
      <c r="Q1978" s="341"/>
      <c r="R1978" s="33"/>
      <c r="S1978" s="33"/>
      <c r="T1978" s="33"/>
      <c r="U1978" s="33"/>
      <c r="V1978" s="33"/>
      <c r="W1978" s="33"/>
      <c r="X1978" s="33"/>
      <c r="Y1978" s="33"/>
    </row>
    <row r="1979" spans="1:25" ht="12.75" hidden="1" customHeight="1">
      <c r="A1979" s="363"/>
      <c r="B1979" s="126"/>
      <c r="C1979" s="104"/>
      <c r="D1979" s="104"/>
      <c r="E1979" s="104"/>
      <c r="F1979" s="104"/>
      <c r="G1979" s="104"/>
      <c r="H1979" s="104"/>
      <c r="I1979" s="104"/>
      <c r="J1979" s="104"/>
      <c r="K1979" s="104"/>
      <c r="L1979" s="104"/>
      <c r="M1979" s="104"/>
      <c r="N1979" s="104"/>
      <c r="O1979" s="104"/>
      <c r="P1979" s="104"/>
      <c r="Q1979" s="341"/>
      <c r="R1979" s="33"/>
      <c r="S1979" s="33"/>
      <c r="T1979" s="33"/>
      <c r="U1979" s="33"/>
      <c r="V1979" s="33"/>
      <c r="W1979" s="33"/>
      <c r="X1979" s="33"/>
      <c r="Y1979" s="33"/>
    </row>
    <row r="1980" spans="1:25" ht="12.75" hidden="1" customHeight="1">
      <c r="A1980" s="363"/>
      <c r="B1980" s="126"/>
      <c r="C1980" s="104"/>
      <c r="D1980" s="104"/>
      <c r="E1980" s="104"/>
      <c r="F1980" s="104"/>
      <c r="G1980" s="104"/>
      <c r="H1980" s="104"/>
      <c r="I1980" s="104"/>
      <c r="J1980" s="104"/>
      <c r="K1980" s="104"/>
      <c r="L1980" s="104"/>
      <c r="M1980" s="104"/>
      <c r="N1980" s="104"/>
      <c r="O1980" s="104"/>
      <c r="P1980" s="104"/>
      <c r="Q1980" s="341"/>
      <c r="R1980" s="33"/>
      <c r="S1980" s="33"/>
      <c r="T1980" s="33"/>
      <c r="U1980" s="33"/>
      <c r="V1980" s="33"/>
      <c r="W1980" s="33"/>
      <c r="X1980" s="33"/>
      <c r="Y1980" s="33"/>
    </row>
    <row r="1981" spans="1:25" ht="12.75" hidden="1" customHeight="1">
      <c r="A1981" s="363"/>
      <c r="B1981" s="126"/>
      <c r="C1981" s="104"/>
      <c r="D1981" s="104"/>
      <c r="E1981" s="104"/>
      <c r="F1981" s="104"/>
      <c r="G1981" s="104"/>
      <c r="H1981" s="104"/>
      <c r="I1981" s="104"/>
      <c r="J1981" s="104"/>
      <c r="K1981" s="104"/>
      <c r="L1981" s="104"/>
      <c r="M1981" s="104"/>
      <c r="N1981" s="104"/>
      <c r="O1981" s="104"/>
      <c r="P1981" s="104"/>
      <c r="Q1981" s="341"/>
      <c r="R1981" s="33"/>
      <c r="S1981" s="33"/>
      <c r="T1981" s="33"/>
      <c r="U1981" s="33"/>
      <c r="V1981" s="33"/>
      <c r="W1981" s="33"/>
      <c r="X1981" s="33"/>
      <c r="Y1981" s="33"/>
    </row>
    <row r="1982" spans="1:25" ht="12.75" hidden="1" customHeight="1">
      <c r="A1982" s="363"/>
      <c r="B1982" s="126"/>
      <c r="C1982" s="104"/>
      <c r="D1982" s="104"/>
      <c r="E1982" s="104"/>
      <c r="F1982" s="104"/>
      <c r="G1982" s="104"/>
      <c r="H1982" s="104"/>
      <c r="I1982" s="104"/>
      <c r="J1982" s="104"/>
      <c r="K1982" s="104"/>
      <c r="L1982" s="104"/>
      <c r="M1982" s="104"/>
      <c r="N1982" s="104"/>
      <c r="O1982" s="104"/>
      <c r="P1982" s="104"/>
      <c r="Q1982" s="341"/>
      <c r="R1982" s="33"/>
      <c r="S1982" s="33"/>
      <c r="T1982" s="33"/>
      <c r="U1982" s="33"/>
      <c r="V1982" s="33"/>
      <c r="W1982" s="33"/>
      <c r="X1982" s="33"/>
      <c r="Y1982" s="33"/>
    </row>
    <row r="1983" spans="1:25" ht="12.75" hidden="1" customHeight="1">
      <c r="A1983" s="363"/>
      <c r="B1983" s="126"/>
      <c r="C1983" s="104"/>
      <c r="D1983" s="104"/>
      <c r="E1983" s="104"/>
      <c r="F1983" s="104"/>
      <c r="G1983" s="104"/>
      <c r="H1983" s="104"/>
      <c r="I1983" s="104"/>
      <c r="J1983" s="104"/>
      <c r="K1983" s="104"/>
      <c r="L1983" s="104"/>
      <c r="M1983" s="104"/>
      <c r="N1983" s="104"/>
      <c r="O1983" s="104"/>
      <c r="P1983" s="104"/>
      <c r="Q1983" s="341"/>
      <c r="R1983" s="33"/>
      <c r="S1983" s="33"/>
      <c r="T1983" s="33"/>
      <c r="U1983" s="33"/>
      <c r="V1983" s="33"/>
      <c r="W1983" s="33"/>
      <c r="X1983" s="33"/>
      <c r="Y1983" s="33"/>
    </row>
    <row r="1984" spans="1:25" ht="12.75" hidden="1" customHeight="1">
      <c r="A1984" s="363"/>
      <c r="B1984" s="126"/>
      <c r="C1984" s="104"/>
      <c r="D1984" s="104"/>
      <c r="E1984" s="104"/>
      <c r="F1984" s="104"/>
      <c r="G1984" s="104"/>
      <c r="H1984" s="104"/>
      <c r="I1984" s="104"/>
      <c r="J1984" s="104"/>
      <c r="K1984" s="104"/>
      <c r="L1984" s="104"/>
      <c r="M1984" s="104"/>
      <c r="N1984" s="104"/>
      <c r="O1984" s="104"/>
      <c r="P1984" s="104"/>
      <c r="Q1984" s="341"/>
      <c r="R1984" s="33"/>
      <c r="S1984" s="33"/>
      <c r="T1984" s="33"/>
      <c r="U1984" s="33"/>
      <c r="V1984" s="33"/>
      <c r="W1984" s="33"/>
      <c r="X1984" s="33"/>
      <c r="Y1984" s="33"/>
    </row>
    <row r="1985" spans="1:25" ht="12.75" hidden="1" customHeight="1">
      <c r="A1985" s="363"/>
      <c r="B1985" s="126"/>
      <c r="C1985" s="104"/>
      <c r="D1985" s="104"/>
      <c r="E1985" s="104"/>
      <c r="F1985" s="104"/>
      <c r="G1985" s="104"/>
      <c r="H1985" s="104"/>
      <c r="I1985" s="104"/>
      <c r="J1985" s="104"/>
      <c r="K1985" s="104"/>
      <c r="L1985" s="104"/>
      <c r="M1985" s="104"/>
      <c r="N1985" s="104"/>
      <c r="O1985" s="104"/>
      <c r="P1985" s="104"/>
      <c r="Q1985" s="341"/>
      <c r="R1985" s="33"/>
      <c r="S1985" s="33"/>
      <c r="T1985" s="33"/>
      <c r="U1985" s="33"/>
      <c r="V1985" s="33"/>
      <c r="W1985" s="33"/>
      <c r="X1985" s="33"/>
      <c r="Y1985" s="33"/>
    </row>
    <row r="1986" spans="1:25" ht="12.75" hidden="1" customHeight="1">
      <c r="A1986" s="363"/>
      <c r="B1986" s="126"/>
      <c r="C1986" s="104"/>
      <c r="D1986" s="104"/>
      <c r="E1986" s="104"/>
      <c r="F1986" s="104"/>
      <c r="G1986" s="104"/>
      <c r="H1986" s="104"/>
      <c r="I1986" s="104"/>
      <c r="J1986" s="104"/>
      <c r="K1986" s="104"/>
      <c r="L1986" s="104"/>
      <c r="M1986" s="104"/>
      <c r="N1986" s="104"/>
      <c r="O1986" s="104"/>
      <c r="P1986" s="104"/>
      <c r="Q1986" s="341"/>
      <c r="R1986" s="33"/>
      <c r="S1986" s="33"/>
      <c r="T1986" s="33"/>
      <c r="U1986" s="33"/>
      <c r="V1986" s="33"/>
      <c r="W1986" s="33"/>
      <c r="X1986" s="33"/>
      <c r="Y1986" s="33"/>
    </row>
    <row r="1987" spans="1:25" ht="12.75" hidden="1" customHeight="1">
      <c r="A1987" s="363"/>
      <c r="B1987" s="126"/>
      <c r="C1987" s="104"/>
      <c r="D1987" s="104"/>
      <c r="E1987" s="104"/>
      <c r="F1987" s="104"/>
      <c r="G1987" s="104"/>
      <c r="H1987" s="104"/>
      <c r="I1987" s="104"/>
      <c r="J1987" s="104"/>
      <c r="K1987" s="104"/>
      <c r="L1987" s="104"/>
      <c r="M1987" s="104"/>
      <c r="N1987" s="104"/>
      <c r="O1987" s="104"/>
      <c r="P1987" s="104"/>
      <c r="Q1987" s="341"/>
      <c r="R1987" s="33"/>
      <c r="S1987" s="33"/>
      <c r="T1987" s="33"/>
      <c r="U1987" s="33"/>
      <c r="V1987" s="33"/>
      <c r="W1987" s="33"/>
      <c r="X1987" s="33"/>
      <c r="Y1987" s="33"/>
    </row>
    <row r="1988" spans="1:25" ht="12.75" hidden="1" customHeight="1">
      <c r="A1988" s="363"/>
      <c r="B1988" s="126"/>
      <c r="C1988" s="104"/>
      <c r="D1988" s="104"/>
      <c r="E1988" s="104"/>
      <c r="F1988" s="104"/>
      <c r="G1988" s="104"/>
      <c r="H1988" s="104"/>
      <c r="I1988" s="104"/>
      <c r="J1988" s="104"/>
      <c r="K1988" s="104"/>
      <c r="L1988" s="104"/>
      <c r="M1988" s="104"/>
      <c r="N1988" s="104"/>
      <c r="O1988" s="104"/>
      <c r="P1988" s="104"/>
      <c r="Q1988" s="341"/>
      <c r="R1988" s="33"/>
      <c r="S1988" s="33"/>
      <c r="T1988" s="33"/>
      <c r="U1988" s="33"/>
      <c r="V1988" s="33"/>
      <c r="W1988" s="33"/>
      <c r="X1988" s="33"/>
      <c r="Y1988" s="33"/>
    </row>
    <row r="1989" spans="1:25" ht="12.75" hidden="1" customHeight="1">
      <c r="A1989" s="363"/>
      <c r="B1989" s="126"/>
      <c r="C1989" s="104"/>
      <c r="D1989" s="104"/>
      <c r="E1989" s="104"/>
      <c r="F1989" s="104"/>
      <c r="G1989" s="104"/>
      <c r="H1989" s="104"/>
      <c r="I1989" s="104"/>
      <c r="J1989" s="104"/>
      <c r="K1989" s="104"/>
      <c r="L1989" s="104"/>
      <c r="M1989" s="104"/>
      <c r="N1989" s="104"/>
      <c r="O1989" s="104"/>
      <c r="P1989" s="104"/>
      <c r="Q1989" s="341"/>
      <c r="R1989" s="33"/>
      <c r="S1989" s="33"/>
      <c r="T1989" s="33"/>
      <c r="U1989" s="33"/>
      <c r="V1989" s="33"/>
      <c r="W1989" s="33"/>
      <c r="X1989" s="33"/>
      <c r="Y1989" s="33"/>
    </row>
    <row r="1990" spans="1:25" ht="12.75" hidden="1" customHeight="1">
      <c r="A1990" s="363"/>
      <c r="B1990" s="126"/>
      <c r="C1990" s="104"/>
      <c r="D1990" s="104"/>
      <c r="E1990" s="104"/>
      <c r="F1990" s="104"/>
      <c r="G1990" s="104"/>
      <c r="H1990" s="104"/>
      <c r="I1990" s="104"/>
      <c r="J1990" s="104"/>
      <c r="K1990" s="104"/>
      <c r="L1990" s="104"/>
      <c r="M1990" s="104"/>
      <c r="N1990" s="104"/>
      <c r="O1990" s="104"/>
      <c r="P1990" s="104"/>
      <c r="Q1990" s="341"/>
      <c r="R1990" s="33"/>
      <c r="S1990" s="33"/>
      <c r="T1990" s="33"/>
      <c r="U1990" s="33"/>
      <c r="V1990" s="33"/>
      <c r="W1990" s="33"/>
      <c r="X1990" s="33"/>
      <c r="Y1990" s="33"/>
    </row>
    <row r="1991" spans="1:25" ht="12.75" hidden="1" customHeight="1">
      <c r="A1991" s="363"/>
      <c r="B1991" s="126"/>
      <c r="C1991" s="104"/>
      <c r="D1991" s="104"/>
      <c r="E1991" s="104"/>
      <c r="F1991" s="104"/>
      <c r="G1991" s="104"/>
      <c r="H1991" s="104"/>
      <c r="I1991" s="104"/>
      <c r="J1991" s="104"/>
      <c r="K1991" s="104"/>
      <c r="L1991" s="104"/>
      <c r="M1991" s="104"/>
      <c r="N1991" s="104"/>
      <c r="O1991" s="104"/>
      <c r="P1991" s="104"/>
      <c r="Q1991" s="341"/>
      <c r="R1991" s="33"/>
      <c r="S1991" s="33"/>
      <c r="T1991" s="33"/>
      <c r="U1991" s="33"/>
      <c r="V1991" s="33"/>
      <c r="W1991" s="33"/>
      <c r="X1991" s="33"/>
      <c r="Y1991" s="33"/>
    </row>
    <row r="1992" spans="1:25" ht="12.75" hidden="1" customHeight="1">
      <c r="A1992" s="363"/>
      <c r="B1992" s="126"/>
      <c r="C1992" s="104"/>
      <c r="D1992" s="104"/>
      <c r="E1992" s="104"/>
      <c r="F1992" s="104"/>
      <c r="G1992" s="104"/>
      <c r="H1992" s="104"/>
      <c r="I1992" s="104"/>
      <c r="J1992" s="104"/>
      <c r="K1992" s="104"/>
      <c r="L1992" s="104"/>
      <c r="M1992" s="104"/>
      <c r="N1992" s="104"/>
      <c r="O1992" s="104"/>
      <c r="P1992" s="104"/>
      <c r="Q1992" s="341"/>
      <c r="R1992" s="33"/>
      <c r="S1992" s="33"/>
      <c r="T1992" s="33"/>
      <c r="U1992" s="33"/>
      <c r="V1992" s="33"/>
      <c r="W1992" s="33"/>
      <c r="X1992" s="33"/>
      <c r="Y1992" s="33"/>
    </row>
    <row r="1993" spans="1:25" ht="12.75" hidden="1" customHeight="1">
      <c r="A1993" s="363"/>
      <c r="B1993" s="126"/>
      <c r="C1993" s="104"/>
      <c r="D1993" s="104"/>
      <c r="E1993" s="104"/>
      <c r="F1993" s="104"/>
      <c r="G1993" s="104"/>
      <c r="H1993" s="104"/>
      <c r="I1993" s="104"/>
      <c r="J1993" s="104"/>
      <c r="K1993" s="104"/>
      <c r="L1993" s="104"/>
      <c r="M1993" s="104"/>
      <c r="N1993" s="104"/>
      <c r="O1993" s="104"/>
      <c r="P1993" s="104"/>
      <c r="Q1993" s="341"/>
      <c r="R1993" s="33"/>
      <c r="S1993" s="33"/>
      <c r="T1993" s="33"/>
      <c r="U1993" s="33"/>
      <c r="V1993" s="33"/>
      <c r="W1993" s="33"/>
      <c r="X1993" s="33"/>
      <c r="Y1993" s="33"/>
    </row>
    <row r="1994" spans="1:25" ht="12.75" hidden="1" customHeight="1">
      <c r="A1994" s="363"/>
      <c r="B1994" s="126"/>
      <c r="C1994" s="104"/>
      <c r="D1994" s="104"/>
      <c r="E1994" s="104"/>
      <c r="F1994" s="104"/>
      <c r="G1994" s="104"/>
      <c r="H1994" s="104"/>
      <c r="I1994" s="104"/>
      <c r="J1994" s="104"/>
      <c r="K1994" s="104"/>
      <c r="L1994" s="104"/>
      <c r="M1994" s="104"/>
      <c r="N1994" s="104"/>
      <c r="O1994" s="104"/>
      <c r="P1994" s="104"/>
      <c r="Q1994" s="341"/>
      <c r="R1994" s="33"/>
      <c r="S1994" s="33"/>
      <c r="T1994" s="33"/>
      <c r="U1994" s="33"/>
      <c r="V1994" s="33"/>
      <c r="W1994" s="33"/>
      <c r="X1994" s="33"/>
      <c r="Y1994" s="33"/>
    </row>
    <row r="1995" spans="1:25" ht="12.75" hidden="1" customHeight="1">
      <c r="A1995" s="363"/>
      <c r="B1995" s="126"/>
      <c r="C1995" s="104"/>
      <c r="D1995" s="104"/>
      <c r="E1995" s="104"/>
      <c r="F1995" s="104"/>
      <c r="G1995" s="104"/>
      <c r="H1995" s="104"/>
      <c r="I1995" s="104"/>
      <c r="J1995" s="104"/>
      <c r="K1995" s="104"/>
      <c r="L1995" s="104"/>
      <c r="M1995" s="104"/>
      <c r="N1995" s="104"/>
      <c r="O1995" s="104"/>
      <c r="P1995" s="104"/>
      <c r="Q1995" s="341"/>
      <c r="R1995" s="33"/>
      <c r="S1995" s="33"/>
      <c r="T1995" s="33"/>
      <c r="U1995" s="33"/>
      <c r="V1995" s="33"/>
      <c r="W1995" s="33"/>
      <c r="X1995" s="33"/>
      <c r="Y1995" s="33"/>
    </row>
    <row r="1996" spans="1:25" ht="12.75" hidden="1" customHeight="1">
      <c r="A1996" s="363"/>
      <c r="B1996" s="126"/>
      <c r="C1996" s="104"/>
      <c r="D1996" s="104"/>
      <c r="E1996" s="104"/>
      <c r="F1996" s="104"/>
      <c r="G1996" s="104"/>
      <c r="H1996" s="104"/>
      <c r="I1996" s="104"/>
      <c r="J1996" s="104"/>
      <c r="K1996" s="104"/>
      <c r="L1996" s="104"/>
      <c r="M1996" s="104"/>
      <c r="N1996" s="104"/>
      <c r="O1996" s="104"/>
      <c r="P1996" s="104"/>
      <c r="Q1996" s="341"/>
      <c r="R1996" s="33"/>
      <c r="S1996" s="33"/>
      <c r="T1996" s="33"/>
      <c r="U1996" s="33"/>
      <c r="V1996" s="33"/>
      <c r="W1996" s="33"/>
      <c r="X1996" s="33"/>
      <c r="Y1996" s="33"/>
    </row>
    <row r="1997" spans="1:25" ht="12.75" hidden="1" customHeight="1">
      <c r="A1997" s="363"/>
      <c r="B1997" s="126"/>
      <c r="C1997" s="104"/>
      <c r="D1997" s="104"/>
      <c r="E1997" s="104"/>
      <c r="F1997" s="104"/>
      <c r="G1997" s="104"/>
      <c r="H1997" s="104"/>
      <c r="I1997" s="104"/>
      <c r="J1997" s="104"/>
      <c r="K1997" s="104"/>
      <c r="L1997" s="104"/>
      <c r="M1997" s="104"/>
      <c r="N1997" s="104"/>
      <c r="O1997" s="104"/>
      <c r="P1997" s="104"/>
      <c r="Q1997" s="341"/>
      <c r="R1997" s="33"/>
      <c r="S1997" s="33"/>
      <c r="T1997" s="33"/>
      <c r="U1997" s="33"/>
      <c r="V1997" s="33"/>
      <c r="W1997" s="33"/>
      <c r="X1997" s="33"/>
      <c r="Y1997" s="33"/>
    </row>
    <row r="1998" spans="1:25" ht="12.75" hidden="1" customHeight="1">
      <c r="A1998" s="363"/>
      <c r="B1998" s="126"/>
      <c r="C1998" s="104"/>
      <c r="D1998" s="104"/>
      <c r="E1998" s="104"/>
      <c r="F1998" s="104"/>
      <c r="G1998" s="104"/>
      <c r="H1998" s="104"/>
      <c r="I1998" s="104"/>
      <c r="J1998" s="104"/>
      <c r="K1998" s="104"/>
      <c r="L1998" s="104"/>
      <c r="M1998" s="104"/>
      <c r="N1998" s="104"/>
      <c r="O1998" s="104"/>
      <c r="P1998" s="104"/>
      <c r="Q1998" s="341"/>
      <c r="R1998" s="33"/>
      <c r="S1998" s="33"/>
      <c r="T1998" s="33"/>
      <c r="U1998" s="33"/>
      <c r="V1998" s="33"/>
      <c r="W1998" s="33"/>
      <c r="X1998" s="33"/>
      <c r="Y1998" s="33"/>
    </row>
    <row r="1999" spans="1:25" ht="12.75" hidden="1" customHeight="1">
      <c r="A1999" s="363"/>
      <c r="B1999" s="126"/>
      <c r="C1999" s="104"/>
      <c r="D1999" s="104"/>
      <c r="E1999" s="104"/>
      <c r="F1999" s="104"/>
      <c r="G1999" s="104"/>
      <c r="H1999" s="104"/>
      <c r="I1999" s="104"/>
      <c r="J1999" s="104"/>
      <c r="K1999" s="104"/>
      <c r="L1999" s="104"/>
      <c r="M1999" s="104"/>
      <c r="N1999" s="104"/>
      <c r="O1999" s="104"/>
      <c r="P1999" s="104"/>
      <c r="Q1999" s="341"/>
      <c r="R1999" s="33"/>
      <c r="S1999" s="33"/>
      <c r="T1999" s="33"/>
      <c r="U1999" s="33"/>
      <c r="V1999" s="33"/>
      <c r="W1999" s="33"/>
      <c r="X1999" s="33"/>
      <c r="Y1999" s="33"/>
    </row>
    <row r="2000" spans="1:25" ht="12.75" hidden="1" customHeight="1">
      <c r="A2000" s="363"/>
      <c r="B2000" s="126"/>
      <c r="C2000" s="104"/>
      <c r="D2000" s="104"/>
      <c r="E2000" s="104"/>
      <c r="F2000" s="104"/>
      <c r="G2000" s="104"/>
      <c r="H2000" s="104"/>
      <c r="I2000" s="104"/>
      <c r="J2000" s="104"/>
      <c r="K2000" s="104"/>
      <c r="L2000" s="104"/>
      <c r="M2000" s="104"/>
      <c r="N2000" s="104"/>
      <c r="O2000" s="104"/>
      <c r="P2000" s="104"/>
      <c r="Q2000" s="341"/>
      <c r="R2000" s="33"/>
      <c r="S2000" s="33"/>
      <c r="T2000" s="33"/>
      <c r="U2000" s="33"/>
      <c r="V2000" s="33"/>
      <c r="W2000" s="33"/>
      <c r="X2000" s="33"/>
      <c r="Y2000" s="33"/>
    </row>
    <row r="2001" spans="1:25" ht="12.75" hidden="1" customHeight="1">
      <c r="A2001" s="363"/>
      <c r="B2001" s="126"/>
      <c r="C2001" s="104"/>
      <c r="D2001" s="104"/>
      <c r="E2001" s="104"/>
      <c r="F2001" s="104"/>
      <c r="G2001" s="104"/>
      <c r="H2001" s="104"/>
      <c r="I2001" s="104"/>
      <c r="J2001" s="104"/>
      <c r="K2001" s="104"/>
      <c r="L2001" s="104"/>
      <c r="M2001" s="104"/>
      <c r="N2001" s="104"/>
      <c r="O2001" s="104"/>
      <c r="P2001" s="104"/>
      <c r="Q2001" s="341"/>
      <c r="R2001" s="33"/>
      <c r="S2001" s="33"/>
      <c r="T2001" s="33"/>
      <c r="U2001" s="33"/>
      <c r="V2001" s="33"/>
      <c r="W2001" s="33"/>
      <c r="X2001" s="33"/>
      <c r="Y2001" s="33"/>
    </row>
    <row r="2002" spans="1:25" ht="12.75" hidden="1" customHeight="1">
      <c r="A2002" s="363"/>
      <c r="B2002" s="126"/>
      <c r="C2002" s="104"/>
      <c r="D2002" s="104"/>
      <c r="E2002" s="104"/>
      <c r="F2002" s="104"/>
      <c r="G2002" s="104"/>
      <c r="H2002" s="104"/>
      <c r="I2002" s="104"/>
      <c r="J2002" s="104"/>
      <c r="K2002" s="104"/>
      <c r="L2002" s="104"/>
      <c r="M2002" s="104"/>
      <c r="N2002" s="104"/>
      <c r="O2002" s="104"/>
      <c r="P2002" s="104"/>
      <c r="Q2002" s="341"/>
      <c r="R2002" s="33"/>
      <c r="S2002" s="33"/>
      <c r="T2002" s="33"/>
      <c r="U2002" s="33"/>
      <c r="V2002" s="33"/>
      <c r="W2002" s="33"/>
      <c r="X2002" s="33"/>
      <c r="Y2002" s="33"/>
    </row>
    <row r="2003" spans="1:25" ht="12.75" hidden="1" customHeight="1">
      <c r="A2003" s="363"/>
      <c r="B2003" s="126"/>
      <c r="C2003" s="104"/>
      <c r="D2003" s="104"/>
      <c r="E2003" s="104"/>
      <c r="F2003" s="104"/>
      <c r="G2003" s="104"/>
      <c r="H2003" s="104"/>
      <c r="I2003" s="104"/>
      <c r="J2003" s="104"/>
      <c r="K2003" s="104"/>
      <c r="L2003" s="104"/>
      <c r="M2003" s="104"/>
      <c r="N2003" s="104"/>
      <c r="O2003" s="104"/>
      <c r="P2003" s="104"/>
      <c r="Q2003" s="341"/>
      <c r="R2003" s="33"/>
      <c r="S2003" s="33"/>
      <c r="T2003" s="33"/>
      <c r="U2003" s="33"/>
      <c r="V2003" s="33"/>
      <c r="W2003" s="33"/>
      <c r="X2003" s="33"/>
      <c r="Y2003" s="33"/>
    </row>
    <row r="2004" spans="1:25" ht="12.75" hidden="1" customHeight="1">
      <c r="A2004" s="363"/>
      <c r="B2004" s="126"/>
      <c r="C2004" s="104"/>
      <c r="D2004" s="104"/>
      <c r="E2004" s="104"/>
      <c r="F2004" s="104"/>
      <c r="G2004" s="104"/>
      <c r="H2004" s="104"/>
      <c r="I2004" s="104"/>
      <c r="J2004" s="104"/>
      <c r="K2004" s="104"/>
      <c r="L2004" s="104"/>
      <c r="M2004" s="104"/>
      <c r="N2004" s="104"/>
      <c r="O2004" s="104"/>
      <c r="P2004" s="104"/>
      <c r="Q2004" s="341"/>
      <c r="R2004" s="33"/>
      <c r="S2004" s="33"/>
      <c r="T2004" s="33"/>
      <c r="U2004" s="33"/>
      <c r="V2004" s="33"/>
      <c r="W2004" s="33"/>
      <c r="X2004" s="33"/>
      <c r="Y2004" s="33"/>
    </row>
    <row r="2005" spans="1:25" ht="12.75" hidden="1" customHeight="1">
      <c r="A2005" s="363"/>
      <c r="B2005" s="126"/>
      <c r="C2005" s="104"/>
      <c r="D2005" s="104"/>
      <c r="E2005" s="104"/>
      <c r="F2005" s="104"/>
      <c r="G2005" s="104"/>
      <c r="H2005" s="104"/>
      <c r="I2005" s="104"/>
      <c r="J2005" s="104"/>
      <c r="K2005" s="104"/>
      <c r="L2005" s="104"/>
      <c r="M2005" s="104"/>
      <c r="N2005" s="104"/>
      <c r="O2005" s="104"/>
      <c r="P2005" s="104"/>
      <c r="Q2005" s="341"/>
      <c r="R2005" s="33"/>
      <c r="S2005" s="33"/>
      <c r="T2005" s="33"/>
      <c r="U2005" s="33"/>
      <c r="V2005" s="33"/>
      <c r="W2005" s="33"/>
      <c r="X2005" s="33"/>
      <c r="Y2005" s="33"/>
    </row>
    <row r="2006" spans="1:25" ht="12.75" hidden="1" customHeight="1">
      <c r="A2006" s="363"/>
      <c r="B2006" s="126"/>
      <c r="C2006" s="104"/>
      <c r="D2006" s="104"/>
      <c r="E2006" s="104"/>
      <c r="F2006" s="104"/>
      <c r="G2006" s="104"/>
      <c r="H2006" s="104"/>
      <c r="I2006" s="104"/>
      <c r="J2006" s="104"/>
      <c r="K2006" s="104"/>
      <c r="L2006" s="104"/>
      <c r="M2006" s="104"/>
      <c r="N2006" s="104"/>
      <c r="O2006" s="104"/>
      <c r="P2006" s="104"/>
      <c r="Q2006" s="341"/>
      <c r="R2006" s="33"/>
      <c r="S2006" s="33"/>
      <c r="T2006" s="33"/>
      <c r="U2006" s="33"/>
      <c r="V2006" s="33"/>
      <c r="W2006" s="33"/>
      <c r="X2006" s="33"/>
      <c r="Y2006" s="33"/>
    </row>
    <row r="2007" spans="1:25" ht="12.75" hidden="1" customHeight="1">
      <c r="A2007" s="363"/>
      <c r="B2007" s="126"/>
      <c r="C2007" s="104"/>
      <c r="D2007" s="104"/>
      <c r="E2007" s="104"/>
      <c r="F2007" s="104"/>
      <c r="G2007" s="104"/>
      <c r="H2007" s="104"/>
      <c r="I2007" s="104"/>
      <c r="J2007" s="104"/>
      <c r="K2007" s="104"/>
      <c r="L2007" s="104"/>
      <c r="M2007" s="104"/>
      <c r="N2007" s="104"/>
      <c r="O2007" s="104"/>
      <c r="P2007" s="104"/>
      <c r="Q2007" s="341"/>
      <c r="R2007" s="33"/>
      <c r="S2007" s="33"/>
      <c r="T2007" s="33"/>
      <c r="U2007" s="33"/>
      <c r="V2007" s="33"/>
      <c r="W2007" s="33"/>
      <c r="X2007" s="33"/>
      <c r="Y2007" s="33"/>
    </row>
    <row r="2008" spans="1:25" ht="12.75" hidden="1" customHeight="1">
      <c r="A2008" s="363"/>
      <c r="B2008" s="126"/>
      <c r="C2008" s="104"/>
      <c r="D2008" s="104"/>
      <c r="E2008" s="104"/>
      <c r="F2008" s="104"/>
      <c r="G2008" s="104"/>
      <c r="H2008" s="104"/>
      <c r="I2008" s="104"/>
      <c r="J2008" s="104"/>
      <c r="K2008" s="104"/>
      <c r="L2008" s="104"/>
      <c r="M2008" s="104"/>
      <c r="N2008" s="104"/>
      <c r="O2008" s="104"/>
      <c r="P2008" s="104"/>
      <c r="Q2008" s="341"/>
      <c r="R2008" s="33"/>
      <c r="S2008" s="33"/>
      <c r="T2008" s="33"/>
      <c r="U2008" s="33"/>
      <c r="V2008" s="33"/>
      <c r="W2008" s="33"/>
      <c r="X2008" s="33"/>
      <c r="Y2008" s="33"/>
    </row>
    <row r="2009" spans="1:25" ht="12.75" hidden="1" customHeight="1">
      <c r="A2009" s="363"/>
      <c r="B2009" s="126"/>
      <c r="C2009" s="104"/>
      <c r="D2009" s="104"/>
      <c r="E2009" s="104"/>
      <c r="F2009" s="104"/>
      <c r="G2009" s="104"/>
      <c r="H2009" s="104"/>
      <c r="I2009" s="104"/>
      <c r="J2009" s="104"/>
      <c r="K2009" s="104"/>
      <c r="L2009" s="104"/>
      <c r="M2009" s="104"/>
      <c r="N2009" s="104"/>
      <c r="O2009" s="104"/>
      <c r="P2009" s="104"/>
      <c r="Q2009" s="341"/>
      <c r="R2009" s="33"/>
      <c r="S2009" s="33"/>
      <c r="T2009" s="33"/>
      <c r="U2009" s="33"/>
      <c r="V2009" s="33"/>
      <c r="W2009" s="33"/>
      <c r="X2009" s="33"/>
      <c r="Y2009" s="33"/>
    </row>
    <row r="2010" spans="1:25" ht="12.75" hidden="1" customHeight="1">
      <c r="A2010" s="363"/>
      <c r="B2010" s="126"/>
      <c r="C2010" s="104"/>
      <c r="D2010" s="104"/>
      <c r="E2010" s="104"/>
      <c r="F2010" s="104"/>
      <c r="G2010" s="104"/>
      <c r="H2010" s="104"/>
      <c r="I2010" s="104"/>
      <c r="J2010" s="104"/>
      <c r="K2010" s="104"/>
      <c r="L2010" s="104"/>
      <c r="M2010" s="104"/>
      <c r="N2010" s="104"/>
      <c r="O2010" s="104"/>
      <c r="P2010" s="104"/>
      <c r="Q2010" s="341"/>
      <c r="R2010" s="33"/>
      <c r="S2010" s="33"/>
      <c r="T2010" s="33"/>
      <c r="U2010" s="33"/>
      <c r="V2010" s="33"/>
      <c r="W2010" s="33"/>
      <c r="X2010" s="33"/>
      <c r="Y2010" s="33"/>
    </row>
    <row r="2011" spans="1:25" ht="12.75" hidden="1" customHeight="1">
      <c r="A2011" s="363"/>
      <c r="B2011" s="126"/>
      <c r="C2011" s="104"/>
      <c r="D2011" s="104"/>
      <c r="E2011" s="104"/>
      <c r="F2011" s="104"/>
      <c r="G2011" s="104"/>
      <c r="H2011" s="104"/>
      <c r="I2011" s="104"/>
      <c r="J2011" s="104"/>
      <c r="K2011" s="104"/>
      <c r="L2011" s="104"/>
      <c r="M2011" s="104"/>
      <c r="N2011" s="104"/>
      <c r="O2011" s="104"/>
      <c r="P2011" s="104"/>
      <c r="Q2011" s="341"/>
      <c r="R2011" s="33"/>
      <c r="S2011" s="33"/>
      <c r="T2011" s="33"/>
      <c r="U2011" s="33"/>
      <c r="V2011" s="33"/>
      <c r="W2011" s="33"/>
      <c r="X2011" s="33"/>
      <c r="Y2011" s="33"/>
    </row>
    <row r="2012" spans="1:25" ht="12.75" hidden="1" customHeight="1">
      <c r="A2012" s="363"/>
      <c r="B2012" s="126"/>
      <c r="C2012" s="104"/>
      <c r="D2012" s="104"/>
      <c r="E2012" s="104"/>
      <c r="F2012" s="104"/>
      <c r="G2012" s="104"/>
      <c r="H2012" s="104"/>
      <c r="I2012" s="104"/>
      <c r="J2012" s="104"/>
      <c r="K2012" s="104"/>
      <c r="L2012" s="104"/>
      <c r="M2012" s="104"/>
      <c r="N2012" s="104"/>
      <c r="O2012" s="104"/>
      <c r="P2012" s="104"/>
      <c r="Q2012" s="341"/>
      <c r="R2012" s="33"/>
      <c r="S2012" s="33"/>
      <c r="T2012" s="33"/>
      <c r="U2012" s="33"/>
      <c r="V2012" s="33"/>
      <c r="W2012" s="33"/>
      <c r="X2012" s="33"/>
      <c r="Y2012" s="33"/>
    </row>
    <row r="2013" spans="1:25" ht="12.75" hidden="1" customHeight="1">
      <c r="A2013" s="363"/>
      <c r="B2013" s="126"/>
      <c r="C2013" s="104"/>
      <c r="D2013" s="104"/>
      <c r="E2013" s="104"/>
      <c r="F2013" s="104"/>
      <c r="G2013" s="104"/>
      <c r="H2013" s="104"/>
      <c r="I2013" s="104"/>
      <c r="J2013" s="104"/>
      <c r="K2013" s="104"/>
      <c r="L2013" s="104"/>
      <c r="M2013" s="104"/>
      <c r="N2013" s="104"/>
      <c r="O2013" s="104"/>
      <c r="P2013" s="104"/>
      <c r="Q2013" s="341"/>
      <c r="R2013" s="33"/>
      <c r="S2013" s="33"/>
      <c r="T2013" s="33"/>
      <c r="U2013" s="33"/>
      <c r="V2013" s="33"/>
      <c r="W2013" s="33"/>
      <c r="X2013" s="33"/>
      <c r="Y2013" s="33"/>
    </row>
    <row r="2014" spans="1:25" ht="12.75" hidden="1" customHeight="1">
      <c r="A2014" s="363"/>
      <c r="B2014" s="126"/>
      <c r="C2014" s="104"/>
      <c r="D2014" s="104"/>
      <c r="E2014" s="104"/>
      <c r="F2014" s="104"/>
      <c r="G2014" s="104"/>
      <c r="H2014" s="104"/>
      <c r="I2014" s="104"/>
      <c r="J2014" s="104"/>
      <c r="K2014" s="104"/>
      <c r="L2014" s="104"/>
      <c r="M2014" s="104"/>
      <c r="N2014" s="104"/>
      <c r="O2014" s="104"/>
      <c r="P2014" s="104"/>
      <c r="Q2014" s="341"/>
      <c r="R2014" s="33"/>
      <c r="S2014" s="33"/>
      <c r="T2014" s="33"/>
      <c r="U2014" s="33"/>
      <c r="V2014" s="33"/>
      <c r="W2014" s="33"/>
      <c r="X2014" s="33"/>
      <c r="Y2014" s="33"/>
    </row>
    <row r="2015" spans="1:25" ht="12.75" hidden="1" customHeight="1">
      <c r="A2015" s="363"/>
      <c r="B2015" s="126"/>
      <c r="C2015" s="104"/>
      <c r="D2015" s="104"/>
      <c r="E2015" s="104"/>
      <c r="F2015" s="104"/>
      <c r="G2015" s="104"/>
      <c r="H2015" s="104"/>
      <c r="I2015" s="104"/>
      <c r="J2015" s="104"/>
      <c r="K2015" s="104"/>
      <c r="L2015" s="104"/>
      <c r="M2015" s="104"/>
      <c r="N2015" s="104"/>
      <c r="O2015" s="104"/>
      <c r="P2015" s="104"/>
      <c r="Q2015" s="341"/>
      <c r="R2015" s="33"/>
      <c r="S2015" s="33"/>
      <c r="T2015" s="33"/>
      <c r="U2015" s="33"/>
      <c r="V2015" s="33"/>
      <c r="W2015" s="33"/>
      <c r="X2015" s="33"/>
      <c r="Y2015" s="33"/>
    </row>
    <row r="2016" spans="1:25" ht="12.75" hidden="1" customHeight="1">
      <c r="A2016" s="363"/>
      <c r="B2016" s="126"/>
      <c r="C2016" s="104"/>
      <c r="D2016" s="104"/>
      <c r="E2016" s="104"/>
      <c r="F2016" s="104"/>
      <c r="G2016" s="104"/>
      <c r="H2016" s="104"/>
      <c r="I2016" s="104"/>
      <c r="J2016" s="104"/>
      <c r="K2016" s="104"/>
      <c r="L2016" s="104"/>
      <c r="M2016" s="104"/>
      <c r="N2016" s="104"/>
      <c r="O2016" s="104"/>
      <c r="P2016" s="104"/>
      <c r="Q2016" s="341"/>
      <c r="R2016" s="33"/>
      <c r="S2016" s="33"/>
      <c r="T2016" s="33"/>
      <c r="U2016" s="33"/>
      <c r="V2016" s="33"/>
      <c r="W2016" s="33"/>
      <c r="X2016" s="33"/>
      <c r="Y2016" s="33"/>
    </row>
    <row r="2017" spans="1:25" ht="12.75" hidden="1" customHeight="1">
      <c r="A2017" s="363"/>
      <c r="B2017" s="126"/>
      <c r="C2017" s="104"/>
      <c r="D2017" s="104"/>
      <c r="E2017" s="104"/>
      <c r="F2017" s="104"/>
      <c r="G2017" s="104"/>
      <c r="H2017" s="104"/>
      <c r="I2017" s="104"/>
      <c r="J2017" s="104"/>
      <c r="K2017" s="104"/>
      <c r="L2017" s="104"/>
      <c r="M2017" s="104"/>
      <c r="N2017" s="104"/>
      <c r="O2017" s="104"/>
      <c r="P2017" s="104"/>
      <c r="Q2017" s="341"/>
      <c r="R2017" s="33"/>
      <c r="S2017" s="33"/>
      <c r="T2017" s="33"/>
      <c r="U2017" s="33"/>
      <c r="V2017" s="33"/>
      <c r="W2017" s="33"/>
      <c r="X2017" s="33"/>
      <c r="Y2017" s="33"/>
    </row>
    <row r="2018" spans="1:25" ht="12.75" hidden="1" customHeight="1">
      <c r="A2018" s="363"/>
      <c r="B2018" s="126"/>
      <c r="C2018" s="104"/>
      <c r="D2018" s="104"/>
      <c r="E2018" s="104"/>
      <c r="F2018" s="104"/>
      <c r="G2018" s="104"/>
      <c r="H2018" s="104"/>
      <c r="I2018" s="104"/>
      <c r="J2018" s="104"/>
      <c r="K2018" s="104"/>
      <c r="L2018" s="104"/>
      <c r="M2018" s="104"/>
      <c r="N2018" s="104"/>
      <c r="O2018" s="104"/>
      <c r="P2018" s="104"/>
      <c r="Q2018" s="341"/>
      <c r="R2018" s="33"/>
      <c r="S2018" s="33"/>
      <c r="T2018" s="33"/>
      <c r="U2018" s="33"/>
      <c r="V2018" s="33"/>
      <c r="W2018" s="33"/>
      <c r="X2018" s="33"/>
      <c r="Y2018" s="33"/>
    </row>
    <row r="2019" spans="1:25" ht="12.75" hidden="1" customHeight="1">
      <c r="A2019" s="363"/>
      <c r="B2019" s="126"/>
      <c r="C2019" s="104"/>
      <c r="D2019" s="104"/>
      <c r="E2019" s="104"/>
      <c r="F2019" s="104"/>
      <c r="G2019" s="104"/>
      <c r="H2019" s="104"/>
      <c r="I2019" s="104"/>
      <c r="J2019" s="104"/>
      <c r="K2019" s="104"/>
      <c r="L2019" s="104"/>
      <c r="M2019" s="104"/>
      <c r="N2019" s="104"/>
      <c r="O2019" s="104"/>
      <c r="P2019" s="104"/>
      <c r="Q2019" s="341"/>
      <c r="R2019" s="33"/>
      <c r="S2019" s="33"/>
      <c r="T2019" s="33"/>
      <c r="U2019" s="33"/>
      <c r="V2019" s="33"/>
      <c r="W2019" s="33"/>
      <c r="X2019" s="33"/>
      <c r="Y2019" s="33"/>
    </row>
    <row r="2020" spans="1:25" ht="12.75" hidden="1" customHeight="1">
      <c r="A2020" s="363"/>
      <c r="B2020" s="126"/>
      <c r="C2020" s="104"/>
      <c r="D2020" s="104"/>
      <c r="E2020" s="104"/>
      <c r="F2020" s="104"/>
      <c r="G2020" s="104"/>
      <c r="H2020" s="104"/>
      <c r="I2020" s="104"/>
      <c r="J2020" s="104"/>
      <c r="K2020" s="104"/>
      <c r="L2020" s="104"/>
      <c r="M2020" s="104"/>
      <c r="N2020" s="104"/>
      <c r="O2020" s="104"/>
      <c r="P2020" s="104"/>
      <c r="Q2020" s="341"/>
      <c r="R2020" s="33"/>
      <c r="S2020" s="33"/>
      <c r="T2020" s="33"/>
      <c r="U2020" s="33"/>
      <c r="V2020" s="33"/>
      <c r="W2020" s="33"/>
      <c r="X2020" s="33"/>
      <c r="Y2020" s="33"/>
    </row>
    <row r="2021" spans="1:25" ht="12.75" hidden="1" customHeight="1">
      <c r="A2021" s="363"/>
      <c r="B2021" s="126"/>
      <c r="C2021" s="104"/>
      <c r="D2021" s="104"/>
      <c r="E2021" s="104"/>
      <c r="F2021" s="104"/>
      <c r="G2021" s="104"/>
      <c r="H2021" s="104"/>
      <c r="I2021" s="104"/>
      <c r="J2021" s="104"/>
      <c r="K2021" s="104"/>
      <c r="L2021" s="104"/>
      <c r="M2021" s="104"/>
      <c r="N2021" s="104"/>
      <c r="O2021" s="104"/>
      <c r="P2021" s="104"/>
      <c r="Q2021" s="341"/>
      <c r="R2021" s="33"/>
      <c r="S2021" s="33"/>
      <c r="T2021" s="33"/>
      <c r="U2021" s="33"/>
      <c r="V2021" s="33"/>
      <c r="W2021" s="33"/>
      <c r="X2021" s="33"/>
      <c r="Y2021" s="33"/>
    </row>
    <row r="2022" spans="1:25" ht="12.75" hidden="1" customHeight="1">
      <c r="A2022" s="363"/>
      <c r="B2022" s="126"/>
      <c r="C2022" s="104"/>
      <c r="D2022" s="104"/>
      <c r="E2022" s="104"/>
      <c r="F2022" s="104"/>
      <c r="G2022" s="104"/>
      <c r="H2022" s="104"/>
      <c r="I2022" s="104"/>
      <c r="J2022" s="104"/>
      <c r="K2022" s="104"/>
      <c r="L2022" s="104"/>
      <c r="M2022" s="104"/>
      <c r="N2022" s="104"/>
      <c r="O2022" s="104"/>
      <c r="P2022" s="104"/>
      <c r="Q2022" s="341"/>
      <c r="R2022" s="33"/>
      <c r="S2022" s="33"/>
      <c r="T2022" s="33"/>
      <c r="U2022" s="33"/>
      <c r="V2022" s="33"/>
      <c r="W2022" s="33"/>
      <c r="X2022" s="33"/>
      <c r="Y2022" s="33"/>
    </row>
    <row r="2023" spans="1:25" ht="12.75" hidden="1" customHeight="1">
      <c r="A2023" s="363"/>
      <c r="B2023" s="126"/>
      <c r="C2023" s="104"/>
      <c r="D2023" s="104"/>
      <c r="E2023" s="104"/>
      <c r="F2023" s="104"/>
      <c r="G2023" s="104"/>
      <c r="H2023" s="104"/>
      <c r="I2023" s="104"/>
      <c r="J2023" s="104"/>
      <c r="K2023" s="104"/>
      <c r="L2023" s="104"/>
      <c r="M2023" s="104"/>
      <c r="N2023" s="104"/>
      <c r="O2023" s="104"/>
      <c r="P2023" s="104"/>
      <c r="Q2023" s="341"/>
      <c r="R2023" s="33"/>
      <c r="S2023" s="33"/>
      <c r="T2023" s="33"/>
      <c r="U2023" s="33"/>
      <c r="V2023" s="33"/>
      <c r="W2023" s="33"/>
      <c r="X2023" s="33"/>
      <c r="Y2023" s="33"/>
    </row>
    <row r="2024" spans="1:25" ht="12.75" hidden="1" customHeight="1">
      <c r="A2024" s="363"/>
      <c r="B2024" s="126"/>
      <c r="C2024" s="104"/>
      <c r="D2024" s="104"/>
      <c r="E2024" s="104"/>
      <c r="F2024" s="104"/>
      <c r="G2024" s="104"/>
      <c r="H2024" s="104"/>
      <c r="I2024" s="104"/>
      <c r="J2024" s="104"/>
      <c r="K2024" s="104"/>
      <c r="L2024" s="104"/>
      <c r="M2024" s="104"/>
      <c r="N2024" s="104"/>
      <c r="O2024" s="104"/>
      <c r="P2024" s="104"/>
      <c r="Q2024" s="341"/>
      <c r="R2024" s="33"/>
      <c r="S2024" s="33"/>
      <c r="T2024" s="33"/>
      <c r="U2024" s="33"/>
      <c r="V2024" s="33"/>
      <c r="W2024" s="33"/>
      <c r="X2024" s="33"/>
      <c r="Y2024" s="33"/>
    </row>
    <row r="2025" spans="1:25" ht="12.75" hidden="1" customHeight="1">
      <c r="A2025" s="363"/>
      <c r="B2025" s="126"/>
      <c r="C2025" s="104"/>
      <c r="D2025" s="104"/>
      <c r="E2025" s="104"/>
      <c r="F2025" s="104"/>
      <c r="G2025" s="104"/>
      <c r="H2025" s="104"/>
      <c r="I2025" s="104"/>
      <c r="J2025" s="104"/>
      <c r="K2025" s="104"/>
      <c r="L2025" s="104"/>
      <c r="M2025" s="104"/>
      <c r="N2025" s="104"/>
      <c r="O2025" s="104"/>
      <c r="P2025" s="104"/>
      <c r="Q2025" s="341"/>
      <c r="R2025" s="33"/>
      <c r="S2025" s="33"/>
      <c r="T2025" s="33"/>
      <c r="U2025" s="33"/>
      <c r="V2025" s="33"/>
      <c r="W2025" s="33"/>
      <c r="X2025" s="33"/>
      <c r="Y2025" s="33"/>
    </row>
    <row r="2026" spans="1:25" ht="12.75" hidden="1" customHeight="1">
      <c r="A2026" s="363"/>
      <c r="B2026" s="126"/>
      <c r="C2026" s="104"/>
      <c r="D2026" s="104"/>
      <c r="E2026" s="104"/>
      <c r="F2026" s="104"/>
      <c r="G2026" s="104"/>
      <c r="H2026" s="104"/>
      <c r="I2026" s="104"/>
      <c r="J2026" s="104"/>
      <c r="K2026" s="104"/>
      <c r="L2026" s="104"/>
      <c r="M2026" s="104"/>
      <c r="N2026" s="104"/>
      <c r="O2026" s="104"/>
      <c r="P2026" s="104"/>
      <c r="Q2026" s="341"/>
      <c r="R2026" s="33"/>
      <c r="S2026" s="33"/>
      <c r="T2026" s="33"/>
      <c r="U2026" s="33"/>
      <c r="V2026" s="33"/>
      <c r="W2026" s="33"/>
      <c r="X2026" s="33"/>
      <c r="Y2026" s="33"/>
    </row>
    <row r="2027" spans="1:25" ht="12.75" hidden="1" customHeight="1">
      <c r="A2027" s="363"/>
      <c r="B2027" s="126"/>
      <c r="C2027" s="104"/>
      <c r="D2027" s="104"/>
      <c r="E2027" s="104"/>
      <c r="F2027" s="104"/>
      <c r="G2027" s="104"/>
      <c r="H2027" s="104"/>
      <c r="I2027" s="104"/>
      <c r="J2027" s="104"/>
      <c r="K2027" s="104"/>
      <c r="L2027" s="104"/>
      <c r="M2027" s="104"/>
      <c r="N2027" s="104"/>
      <c r="O2027" s="104"/>
      <c r="P2027" s="104"/>
      <c r="Q2027" s="341"/>
      <c r="R2027" s="33"/>
      <c r="S2027" s="33"/>
      <c r="T2027" s="33"/>
      <c r="U2027" s="33"/>
      <c r="V2027" s="33"/>
      <c r="W2027" s="33"/>
      <c r="X2027" s="33"/>
      <c r="Y2027" s="33"/>
    </row>
    <row r="2028" spans="1:25" ht="12.75" hidden="1" customHeight="1">
      <c r="A2028" s="363"/>
      <c r="B2028" s="126"/>
      <c r="C2028" s="104"/>
      <c r="D2028" s="104"/>
      <c r="E2028" s="104"/>
      <c r="F2028" s="104"/>
      <c r="G2028" s="104"/>
      <c r="H2028" s="104"/>
      <c r="I2028" s="104"/>
      <c r="J2028" s="104"/>
      <c r="K2028" s="104"/>
      <c r="L2028" s="104"/>
      <c r="M2028" s="104"/>
      <c r="N2028" s="104"/>
      <c r="O2028" s="104"/>
      <c r="P2028" s="104"/>
      <c r="Q2028" s="341"/>
      <c r="R2028" s="33"/>
      <c r="S2028" s="33"/>
      <c r="T2028" s="33"/>
      <c r="U2028" s="33"/>
      <c r="V2028" s="33"/>
      <c r="W2028" s="33"/>
      <c r="X2028" s="33"/>
      <c r="Y2028" s="33"/>
    </row>
    <row r="2029" spans="1:25" ht="12.75" hidden="1" customHeight="1">
      <c r="A2029" s="363"/>
      <c r="B2029" s="126"/>
      <c r="C2029" s="104"/>
      <c r="D2029" s="104"/>
      <c r="E2029" s="104"/>
      <c r="F2029" s="104"/>
      <c r="G2029" s="104"/>
      <c r="H2029" s="104"/>
      <c r="I2029" s="104"/>
      <c r="J2029" s="104"/>
      <c r="K2029" s="104"/>
      <c r="L2029" s="104"/>
      <c r="M2029" s="104"/>
      <c r="N2029" s="104"/>
      <c r="O2029" s="104"/>
      <c r="P2029" s="104"/>
      <c r="Q2029" s="341"/>
      <c r="R2029" s="33"/>
      <c r="S2029" s="33"/>
      <c r="T2029" s="33"/>
      <c r="U2029" s="33"/>
      <c r="V2029" s="33"/>
      <c r="W2029" s="33"/>
      <c r="X2029" s="33"/>
      <c r="Y2029" s="33"/>
    </row>
    <row r="2030" spans="1:25" ht="12.75" hidden="1" customHeight="1">
      <c r="A2030" s="363"/>
      <c r="B2030" s="126"/>
      <c r="C2030" s="104"/>
      <c r="D2030" s="104"/>
      <c r="E2030" s="104"/>
      <c r="F2030" s="104"/>
      <c r="G2030" s="104"/>
      <c r="H2030" s="104"/>
      <c r="I2030" s="104"/>
      <c r="J2030" s="104"/>
      <c r="K2030" s="104"/>
      <c r="L2030" s="104"/>
      <c r="M2030" s="104"/>
      <c r="N2030" s="104"/>
      <c r="O2030" s="104"/>
      <c r="P2030" s="104"/>
      <c r="Q2030" s="341"/>
      <c r="R2030" s="33"/>
      <c r="S2030" s="33"/>
      <c r="T2030" s="33"/>
      <c r="U2030" s="33"/>
      <c r="V2030" s="33"/>
      <c r="W2030" s="33"/>
      <c r="X2030" s="33"/>
      <c r="Y2030" s="33"/>
    </row>
    <row r="2031" spans="1:25" ht="12.75" hidden="1" customHeight="1">
      <c r="A2031" s="363"/>
      <c r="B2031" s="126"/>
      <c r="C2031" s="104"/>
      <c r="D2031" s="104"/>
      <c r="E2031" s="104"/>
      <c r="F2031" s="104"/>
      <c r="G2031" s="104"/>
      <c r="H2031" s="104"/>
      <c r="I2031" s="104"/>
      <c r="J2031" s="104"/>
      <c r="K2031" s="104"/>
      <c r="L2031" s="104"/>
      <c r="M2031" s="104"/>
      <c r="N2031" s="104"/>
      <c r="O2031" s="104"/>
      <c r="P2031" s="104"/>
      <c r="Q2031" s="341"/>
      <c r="R2031" s="33"/>
      <c r="S2031" s="33"/>
      <c r="T2031" s="33"/>
      <c r="U2031" s="33"/>
      <c r="V2031" s="33"/>
      <c r="W2031" s="33"/>
      <c r="X2031" s="33"/>
      <c r="Y2031" s="33"/>
    </row>
    <row r="2032" spans="1:25" ht="12.75" hidden="1" customHeight="1">
      <c r="A2032" s="363"/>
      <c r="B2032" s="126"/>
      <c r="C2032" s="104"/>
      <c r="D2032" s="104"/>
      <c r="E2032" s="104"/>
      <c r="F2032" s="104"/>
      <c r="G2032" s="104"/>
      <c r="H2032" s="104"/>
      <c r="I2032" s="104"/>
      <c r="J2032" s="104"/>
      <c r="K2032" s="104"/>
      <c r="L2032" s="104"/>
      <c r="M2032" s="104"/>
      <c r="N2032" s="104"/>
      <c r="O2032" s="104"/>
      <c r="P2032" s="104"/>
      <c r="Q2032" s="341"/>
      <c r="R2032" s="33"/>
      <c r="S2032" s="33"/>
      <c r="T2032" s="33"/>
      <c r="U2032" s="33"/>
      <c r="V2032" s="33"/>
      <c r="W2032" s="33"/>
      <c r="X2032" s="33"/>
      <c r="Y2032" s="33"/>
    </row>
    <row r="2033" spans="1:25" ht="12.75" hidden="1" customHeight="1">
      <c r="A2033" s="363"/>
      <c r="B2033" s="126"/>
      <c r="C2033" s="104"/>
      <c r="D2033" s="104"/>
      <c r="E2033" s="104"/>
      <c r="F2033" s="104"/>
      <c r="G2033" s="104"/>
      <c r="H2033" s="104"/>
      <c r="I2033" s="104"/>
      <c r="J2033" s="104"/>
      <c r="K2033" s="104"/>
      <c r="L2033" s="104"/>
      <c r="M2033" s="104"/>
      <c r="N2033" s="104"/>
      <c r="O2033" s="104"/>
      <c r="P2033" s="104"/>
      <c r="Q2033" s="341"/>
      <c r="R2033" s="33"/>
      <c r="S2033" s="33"/>
      <c r="T2033" s="33"/>
      <c r="U2033" s="33"/>
      <c r="V2033" s="33"/>
      <c r="W2033" s="33"/>
      <c r="X2033" s="33"/>
      <c r="Y2033" s="33"/>
    </row>
    <row r="2034" spans="1:25" ht="12.75" hidden="1" customHeight="1">
      <c r="A2034" s="363"/>
      <c r="B2034" s="126"/>
      <c r="C2034" s="104"/>
      <c r="D2034" s="104"/>
      <c r="E2034" s="104"/>
      <c r="F2034" s="104"/>
      <c r="G2034" s="104"/>
      <c r="H2034" s="104"/>
      <c r="I2034" s="104"/>
      <c r="J2034" s="104"/>
      <c r="K2034" s="104"/>
      <c r="L2034" s="104"/>
      <c r="M2034" s="104"/>
      <c r="N2034" s="104"/>
      <c r="O2034" s="104"/>
      <c r="P2034" s="104"/>
      <c r="Q2034" s="341"/>
      <c r="R2034" s="33"/>
      <c r="S2034" s="33"/>
      <c r="T2034" s="33"/>
      <c r="U2034" s="33"/>
      <c r="V2034" s="33"/>
      <c r="W2034" s="33"/>
      <c r="X2034" s="33"/>
      <c r="Y2034" s="33"/>
    </row>
    <row r="2035" spans="1:25" ht="12.75" hidden="1" customHeight="1">
      <c r="A2035" s="363"/>
      <c r="B2035" s="126"/>
      <c r="C2035" s="104"/>
      <c r="D2035" s="104"/>
      <c r="E2035" s="104"/>
      <c r="F2035" s="104"/>
      <c r="G2035" s="104"/>
      <c r="H2035" s="104"/>
      <c r="I2035" s="104"/>
      <c r="J2035" s="104"/>
      <c r="K2035" s="104"/>
      <c r="L2035" s="104"/>
      <c r="M2035" s="104"/>
      <c r="N2035" s="104"/>
      <c r="O2035" s="104"/>
      <c r="P2035" s="104"/>
      <c r="Q2035" s="341"/>
      <c r="R2035" s="33"/>
      <c r="S2035" s="33"/>
      <c r="T2035" s="33"/>
      <c r="U2035" s="33"/>
      <c r="V2035" s="33"/>
      <c r="W2035" s="33"/>
      <c r="X2035" s="33"/>
      <c r="Y2035" s="33"/>
    </row>
    <row r="2036" spans="1:25" ht="12.75" hidden="1" customHeight="1">
      <c r="A2036" s="363"/>
      <c r="B2036" s="126"/>
      <c r="C2036" s="104"/>
      <c r="D2036" s="104"/>
      <c r="E2036" s="104"/>
      <c r="F2036" s="104"/>
      <c r="G2036" s="104"/>
      <c r="H2036" s="104"/>
      <c r="I2036" s="104"/>
      <c r="J2036" s="104"/>
      <c r="K2036" s="104"/>
      <c r="L2036" s="104"/>
      <c r="M2036" s="104"/>
      <c r="N2036" s="104"/>
      <c r="O2036" s="104"/>
      <c r="P2036" s="104"/>
      <c r="Q2036" s="341"/>
      <c r="R2036" s="33"/>
      <c r="S2036" s="33"/>
      <c r="T2036" s="33"/>
      <c r="U2036" s="33"/>
      <c r="V2036" s="33"/>
      <c r="W2036" s="33"/>
      <c r="X2036" s="33"/>
      <c r="Y2036" s="33"/>
    </row>
    <row r="2037" spans="1:25" ht="12.75" hidden="1" customHeight="1">
      <c r="A2037" s="363"/>
      <c r="B2037" s="126"/>
      <c r="C2037" s="104"/>
      <c r="D2037" s="104"/>
      <c r="E2037" s="104"/>
      <c r="F2037" s="104"/>
      <c r="G2037" s="104"/>
      <c r="H2037" s="104"/>
      <c r="I2037" s="104"/>
      <c r="J2037" s="104"/>
      <c r="K2037" s="104"/>
      <c r="L2037" s="104"/>
      <c r="M2037" s="104"/>
      <c r="N2037" s="104"/>
      <c r="O2037" s="104"/>
      <c r="P2037" s="104"/>
      <c r="Q2037" s="341"/>
      <c r="R2037" s="33"/>
      <c r="S2037" s="33"/>
      <c r="T2037" s="33"/>
      <c r="U2037" s="33"/>
      <c r="V2037" s="33"/>
      <c r="W2037" s="33"/>
      <c r="X2037" s="33"/>
      <c r="Y2037" s="33"/>
    </row>
    <row r="2038" spans="1:25" ht="12.75" hidden="1" customHeight="1">
      <c r="A2038" s="363"/>
      <c r="B2038" s="126"/>
      <c r="C2038" s="104"/>
      <c r="D2038" s="104"/>
      <c r="E2038" s="104"/>
      <c r="F2038" s="104"/>
      <c r="G2038" s="104"/>
      <c r="H2038" s="104"/>
      <c r="I2038" s="104"/>
      <c r="J2038" s="104"/>
      <c r="K2038" s="104"/>
      <c r="L2038" s="104"/>
      <c r="M2038" s="104"/>
      <c r="N2038" s="104"/>
      <c r="O2038" s="104"/>
      <c r="P2038" s="104"/>
      <c r="Q2038" s="341"/>
      <c r="R2038" s="33"/>
      <c r="S2038" s="33"/>
      <c r="T2038" s="33"/>
      <c r="U2038" s="33"/>
      <c r="V2038" s="33"/>
      <c r="W2038" s="33"/>
      <c r="X2038" s="33"/>
      <c r="Y2038" s="33"/>
    </row>
    <row r="2039" spans="1:25" ht="12.75" hidden="1" customHeight="1">
      <c r="A2039" s="363"/>
      <c r="B2039" s="126"/>
      <c r="C2039" s="104"/>
      <c r="D2039" s="104"/>
      <c r="E2039" s="104"/>
      <c r="F2039" s="104"/>
      <c r="G2039" s="104"/>
      <c r="H2039" s="104"/>
      <c r="I2039" s="104"/>
      <c r="J2039" s="104"/>
      <c r="K2039" s="104"/>
      <c r="L2039" s="104"/>
      <c r="M2039" s="104"/>
      <c r="N2039" s="104"/>
      <c r="O2039" s="104"/>
      <c r="P2039" s="104"/>
      <c r="Q2039" s="341"/>
      <c r="R2039" s="33"/>
      <c r="S2039" s="33"/>
      <c r="T2039" s="33"/>
      <c r="U2039" s="33"/>
      <c r="V2039" s="33"/>
      <c r="W2039" s="33"/>
      <c r="X2039" s="33"/>
      <c r="Y2039" s="33"/>
    </row>
    <row r="2040" spans="1:25" ht="12.75" hidden="1" customHeight="1">
      <c r="A2040" s="363"/>
      <c r="B2040" s="126"/>
      <c r="C2040" s="104"/>
      <c r="D2040" s="104"/>
      <c r="E2040" s="104"/>
      <c r="F2040" s="104"/>
      <c r="G2040" s="104"/>
      <c r="H2040" s="104"/>
      <c r="I2040" s="104"/>
      <c r="J2040" s="104"/>
      <c r="K2040" s="104"/>
      <c r="L2040" s="104"/>
      <c r="M2040" s="104"/>
      <c r="N2040" s="104"/>
      <c r="O2040" s="104"/>
      <c r="P2040" s="104"/>
      <c r="Q2040" s="341"/>
      <c r="R2040" s="33"/>
      <c r="S2040" s="33"/>
      <c r="T2040" s="33"/>
      <c r="U2040" s="33"/>
      <c r="V2040" s="33"/>
      <c r="W2040" s="33"/>
      <c r="X2040" s="33"/>
      <c r="Y2040" s="33"/>
    </row>
    <row r="2041" spans="1:25" ht="12.75" hidden="1" customHeight="1">
      <c r="A2041" s="363"/>
      <c r="B2041" s="126"/>
      <c r="C2041" s="104"/>
      <c r="D2041" s="104"/>
      <c r="E2041" s="104"/>
      <c r="F2041" s="104"/>
      <c r="G2041" s="104"/>
      <c r="H2041" s="104"/>
      <c r="I2041" s="104"/>
      <c r="J2041" s="104"/>
      <c r="K2041" s="104"/>
      <c r="L2041" s="104"/>
      <c r="M2041" s="104"/>
      <c r="N2041" s="104"/>
      <c r="O2041" s="104"/>
      <c r="P2041" s="104"/>
      <c r="Q2041" s="341"/>
      <c r="R2041" s="33"/>
      <c r="S2041" s="33"/>
      <c r="T2041" s="33"/>
      <c r="U2041" s="33"/>
      <c r="V2041" s="33"/>
      <c r="W2041" s="33"/>
      <c r="X2041" s="33"/>
      <c r="Y2041" s="33"/>
    </row>
    <row r="2042" spans="1:25" ht="12.75" hidden="1" customHeight="1">
      <c r="A2042" s="363"/>
      <c r="B2042" s="126"/>
      <c r="C2042" s="104"/>
      <c r="D2042" s="104"/>
      <c r="E2042" s="104"/>
      <c r="F2042" s="104"/>
      <c r="G2042" s="104"/>
      <c r="H2042" s="104"/>
      <c r="I2042" s="104"/>
      <c r="J2042" s="104"/>
      <c r="K2042" s="104"/>
      <c r="L2042" s="104"/>
      <c r="M2042" s="104"/>
      <c r="N2042" s="104"/>
      <c r="O2042" s="104"/>
      <c r="P2042" s="104"/>
      <c r="Q2042" s="341"/>
      <c r="R2042" s="33"/>
      <c r="S2042" s="33"/>
      <c r="T2042" s="33"/>
      <c r="U2042" s="33"/>
      <c r="V2042" s="33"/>
      <c r="W2042" s="33"/>
      <c r="X2042" s="33"/>
      <c r="Y2042" s="33"/>
    </row>
    <row r="2043" spans="1:25" ht="12.75" hidden="1" customHeight="1">
      <c r="A2043" s="363"/>
      <c r="B2043" s="126"/>
      <c r="C2043" s="104"/>
      <c r="D2043" s="104"/>
      <c r="E2043" s="104"/>
      <c r="F2043" s="104"/>
      <c r="G2043" s="104"/>
      <c r="H2043" s="104"/>
      <c r="I2043" s="104"/>
      <c r="J2043" s="104"/>
      <c r="K2043" s="104"/>
      <c r="L2043" s="104"/>
      <c r="M2043" s="104"/>
      <c r="N2043" s="104"/>
      <c r="O2043" s="104"/>
      <c r="P2043" s="104"/>
      <c r="Q2043" s="341"/>
      <c r="R2043" s="33"/>
      <c r="S2043" s="33"/>
      <c r="T2043" s="33"/>
      <c r="U2043" s="33"/>
      <c r="V2043" s="33"/>
      <c r="W2043" s="33"/>
      <c r="X2043" s="33"/>
      <c r="Y2043" s="33"/>
    </row>
    <row r="2044" spans="1:25" ht="12.75" hidden="1" customHeight="1">
      <c r="A2044" s="363"/>
      <c r="B2044" s="126"/>
      <c r="C2044" s="104"/>
      <c r="D2044" s="104"/>
      <c r="E2044" s="104"/>
      <c r="F2044" s="104"/>
      <c r="G2044" s="104"/>
      <c r="H2044" s="104"/>
      <c r="I2044" s="104"/>
      <c r="J2044" s="104"/>
      <c r="K2044" s="104"/>
      <c r="L2044" s="104"/>
      <c r="M2044" s="104"/>
      <c r="N2044" s="104"/>
      <c r="O2044" s="104"/>
      <c r="P2044" s="104"/>
      <c r="Q2044" s="341"/>
      <c r="R2044" s="33"/>
      <c r="S2044" s="33"/>
      <c r="T2044" s="33"/>
      <c r="U2044" s="33"/>
      <c r="V2044" s="33"/>
      <c r="W2044" s="33"/>
      <c r="X2044" s="33"/>
      <c r="Y2044" s="33"/>
    </row>
    <row r="2045" spans="1:25" ht="12.75" hidden="1" customHeight="1">
      <c r="A2045" s="363"/>
      <c r="B2045" s="126"/>
      <c r="C2045" s="104"/>
      <c r="D2045" s="104"/>
      <c r="E2045" s="104"/>
      <c r="F2045" s="104"/>
      <c r="G2045" s="104"/>
      <c r="H2045" s="104"/>
      <c r="I2045" s="104"/>
      <c r="J2045" s="104"/>
      <c r="K2045" s="104"/>
      <c r="L2045" s="104"/>
      <c r="M2045" s="104"/>
      <c r="N2045" s="104"/>
      <c r="O2045" s="104"/>
      <c r="P2045" s="104"/>
      <c r="Q2045" s="341"/>
      <c r="R2045" s="33"/>
      <c r="S2045" s="33"/>
      <c r="T2045" s="33"/>
      <c r="U2045" s="33"/>
      <c r="V2045" s="33"/>
      <c r="W2045" s="33"/>
      <c r="X2045" s="33"/>
      <c r="Y2045" s="33"/>
    </row>
    <row r="2046" spans="1:25" ht="12.75" hidden="1" customHeight="1">
      <c r="A2046" s="363"/>
      <c r="B2046" s="126"/>
      <c r="C2046" s="104"/>
      <c r="D2046" s="104"/>
      <c r="E2046" s="104"/>
      <c r="F2046" s="104"/>
      <c r="G2046" s="104"/>
      <c r="H2046" s="104"/>
      <c r="I2046" s="104"/>
      <c r="J2046" s="104"/>
      <c r="K2046" s="104"/>
      <c r="L2046" s="104"/>
      <c r="M2046" s="104"/>
      <c r="N2046" s="104"/>
      <c r="O2046" s="104"/>
      <c r="P2046" s="104"/>
      <c r="Q2046" s="341"/>
      <c r="R2046" s="33"/>
      <c r="S2046" s="33"/>
      <c r="T2046" s="33"/>
      <c r="U2046" s="33"/>
      <c r="V2046" s="33"/>
      <c r="W2046" s="33"/>
      <c r="X2046" s="33"/>
      <c r="Y2046" s="33"/>
    </row>
    <row r="2047" spans="1:25" ht="12.75" hidden="1" customHeight="1">
      <c r="A2047" s="363"/>
      <c r="B2047" s="126"/>
      <c r="C2047" s="104"/>
      <c r="D2047" s="104"/>
      <c r="E2047" s="104"/>
      <c r="F2047" s="104"/>
      <c r="G2047" s="104"/>
      <c r="H2047" s="104"/>
      <c r="I2047" s="104"/>
      <c r="J2047" s="104"/>
      <c r="K2047" s="104"/>
      <c r="L2047" s="104"/>
      <c r="M2047" s="104"/>
      <c r="N2047" s="104"/>
      <c r="O2047" s="104"/>
      <c r="P2047" s="104"/>
      <c r="Q2047" s="341"/>
      <c r="R2047" s="33"/>
      <c r="S2047" s="33"/>
      <c r="T2047" s="33"/>
      <c r="U2047" s="33"/>
      <c r="V2047" s="33"/>
      <c r="W2047" s="33"/>
      <c r="X2047" s="33"/>
      <c r="Y2047" s="33"/>
    </row>
    <row r="2048" spans="1:25" ht="12.75" hidden="1" customHeight="1">
      <c r="A2048" s="363"/>
      <c r="B2048" s="126"/>
      <c r="C2048" s="104"/>
      <c r="D2048" s="104"/>
      <c r="E2048" s="104"/>
      <c r="F2048" s="104"/>
      <c r="G2048" s="104"/>
      <c r="H2048" s="104"/>
      <c r="I2048" s="104"/>
      <c r="J2048" s="104"/>
      <c r="K2048" s="104"/>
      <c r="L2048" s="104"/>
      <c r="M2048" s="104"/>
      <c r="N2048" s="104"/>
      <c r="O2048" s="104"/>
      <c r="P2048" s="104"/>
      <c r="Q2048" s="341"/>
      <c r="R2048" s="33"/>
      <c r="S2048" s="33"/>
      <c r="T2048" s="33"/>
      <c r="U2048" s="33"/>
      <c r="V2048" s="33"/>
      <c r="W2048" s="33"/>
      <c r="X2048" s="33"/>
      <c r="Y2048" s="33"/>
    </row>
    <row r="2049" spans="1:25" ht="12.75" hidden="1" customHeight="1">
      <c r="A2049" s="363"/>
      <c r="B2049" s="126"/>
      <c r="C2049" s="104"/>
      <c r="D2049" s="104"/>
      <c r="E2049" s="104"/>
      <c r="F2049" s="104"/>
      <c r="G2049" s="104"/>
      <c r="H2049" s="104"/>
      <c r="I2049" s="104"/>
      <c r="J2049" s="104"/>
      <c r="K2049" s="104"/>
      <c r="L2049" s="104"/>
      <c r="M2049" s="104"/>
      <c r="N2049" s="104"/>
      <c r="O2049" s="104"/>
      <c r="P2049" s="104"/>
      <c r="Q2049" s="341"/>
      <c r="R2049" s="33"/>
      <c r="S2049" s="33"/>
      <c r="T2049" s="33"/>
      <c r="U2049" s="33"/>
      <c r="V2049" s="33"/>
      <c r="W2049" s="33"/>
      <c r="X2049" s="33"/>
      <c r="Y2049" s="33"/>
    </row>
    <row r="2050" spans="1:25" ht="12.75" hidden="1" customHeight="1">
      <c r="A2050" s="363"/>
      <c r="B2050" s="126"/>
      <c r="C2050" s="104"/>
      <c r="D2050" s="104"/>
      <c r="E2050" s="104"/>
      <c r="F2050" s="104"/>
      <c r="G2050" s="104"/>
      <c r="H2050" s="104"/>
      <c r="I2050" s="104"/>
      <c r="J2050" s="104"/>
      <c r="K2050" s="104"/>
      <c r="L2050" s="104"/>
      <c r="M2050" s="104"/>
      <c r="N2050" s="104"/>
      <c r="O2050" s="104"/>
      <c r="P2050" s="104"/>
      <c r="Q2050" s="341"/>
      <c r="R2050" s="33"/>
      <c r="S2050" s="33"/>
      <c r="T2050" s="33"/>
      <c r="U2050" s="33"/>
      <c r="V2050" s="33"/>
      <c r="W2050" s="33"/>
      <c r="X2050" s="33"/>
      <c r="Y2050" s="33"/>
    </row>
    <row r="2051" spans="1:25" ht="12.75" hidden="1" customHeight="1">
      <c r="A2051" s="363"/>
      <c r="B2051" s="126"/>
      <c r="C2051" s="104"/>
      <c r="D2051" s="104"/>
      <c r="E2051" s="104"/>
      <c r="F2051" s="104"/>
      <c r="G2051" s="104"/>
      <c r="H2051" s="104"/>
      <c r="I2051" s="104"/>
      <c r="J2051" s="104"/>
      <c r="K2051" s="104"/>
      <c r="L2051" s="104"/>
      <c r="M2051" s="104"/>
      <c r="N2051" s="104"/>
      <c r="O2051" s="104"/>
      <c r="P2051" s="104"/>
      <c r="Q2051" s="341"/>
      <c r="R2051" s="33"/>
      <c r="S2051" s="33"/>
      <c r="T2051" s="33"/>
      <c r="U2051" s="33"/>
      <c r="V2051" s="33"/>
      <c r="W2051" s="33"/>
      <c r="X2051" s="33"/>
      <c r="Y2051" s="33"/>
    </row>
    <row r="2052" spans="1:25" ht="12.75" hidden="1" customHeight="1">
      <c r="A2052" s="363"/>
      <c r="B2052" s="126"/>
      <c r="C2052" s="104"/>
      <c r="D2052" s="104"/>
      <c r="E2052" s="104"/>
      <c r="F2052" s="104"/>
      <c r="G2052" s="104"/>
      <c r="H2052" s="104"/>
      <c r="I2052" s="104"/>
      <c r="J2052" s="104"/>
      <c r="K2052" s="104"/>
      <c r="L2052" s="104"/>
      <c r="M2052" s="104"/>
      <c r="N2052" s="104"/>
      <c r="O2052" s="104"/>
      <c r="P2052" s="104"/>
      <c r="Q2052" s="341"/>
      <c r="R2052" s="33"/>
      <c r="S2052" s="33"/>
      <c r="T2052" s="33"/>
      <c r="U2052" s="33"/>
      <c r="V2052" s="33"/>
      <c r="W2052" s="33"/>
      <c r="X2052" s="33"/>
      <c r="Y2052" s="33"/>
    </row>
    <row r="2053" spans="1:25" ht="12.75" hidden="1" customHeight="1">
      <c r="A2053" s="363"/>
      <c r="B2053" s="126"/>
      <c r="C2053" s="104"/>
      <c r="D2053" s="104"/>
      <c r="E2053" s="104"/>
      <c r="F2053" s="104"/>
      <c r="G2053" s="104"/>
      <c r="H2053" s="104"/>
      <c r="I2053" s="104"/>
      <c r="J2053" s="104"/>
      <c r="K2053" s="104"/>
      <c r="L2053" s="104"/>
      <c r="M2053" s="104"/>
      <c r="N2053" s="104"/>
      <c r="O2053" s="104"/>
      <c r="P2053" s="104"/>
      <c r="Q2053" s="341"/>
      <c r="R2053" s="33"/>
      <c r="S2053" s="33"/>
      <c r="T2053" s="33"/>
      <c r="U2053" s="33"/>
      <c r="V2053" s="33"/>
      <c r="W2053" s="33"/>
      <c r="X2053" s="33"/>
      <c r="Y2053" s="33"/>
    </row>
    <row r="2054" spans="1:25" ht="12.75" hidden="1" customHeight="1">
      <c r="A2054" s="363"/>
      <c r="B2054" s="126"/>
      <c r="C2054" s="104"/>
      <c r="D2054" s="104"/>
      <c r="E2054" s="104"/>
      <c r="F2054" s="104"/>
      <c r="G2054" s="104"/>
      <c r="H2054" s="104"/>
      <c r="I2054" s="104"/>
      <c r="J2054" s="104"/>
      <c r="K2054" s="104"/>
      <c r="L2054" s="104"/>
      <c r="M2054" s="104"/>
      <c r="N2054" s="104"/>
      <c r="O2054" s="104"/>
      <c r="P2054" s="104"/>
      <c r="Q2054" s="341"/>
      <c r="R2054" s="33"/>
      <c r="S2054" s="33"/>
      <c r="T2054" s="33"/>
      <c r="U2054" s="33"/>
      <c r="V2054" s="33"/>
      <c r="W2054" s="33"/>
      <c r="X2054" s="33"/>
      <c r="Y2054" s="33"/>
    </row>
    <row r="2055" spans="1:25" ht="12.75" hidden="1" customHeight="1">
      <c r="A2055" s="363"/>
      <c r="B2055" s="126"/>
      <c r="C2055" s="104"/>
      <c r="D2055" s="104"/>
      <c r="E2055" s="104"/>
      <c r="F2055" s="104"/>
      <c r="G2055" s="104"/>
      <c r="H2055" s="104"/>
      <c r="I2055" s="104"/>
      <c r="J2055" s="104"/>
      <c r="K2055" s="104"/>
      <c r="L2055" s="104"/>
      <c r="M2055" s="104"/>
      <c r="N2055" s="104"/>
      <c r="O2055" s="104"/>
      <c r="P2055" s="104"/>
      <c r="Q2055" s="341"/>
      <c r="R2055" s="33"/>
      <c r="S2055" s="33"/>
      <c r="T2055" s="33"/>
      <c r="U2055" s="33"/>
      <c r="V2055" s="33"/>
      <c r="W2055" s="33"/>
      <c r="X2055" s="33"/>
      <c r="Y2055" s="33"/>
    </row>
    <row r="2056" spans="1:25" ht="12.75" hidden="1" customHeight="1">
      <c r="A2056" s="363"/>
      <c r="B2056" s="126"/>
      <c r="C2056" s="104"/>
      <c r="D2056" s="104"/>
      <c r="E2056" s="104"/>
      <c r="F2056" s="104"/>
      <c r="G2056" s="104"/>
      <c r="H2056" s="104"/>
      <c r="I2056" s="104"/>
      <c r="J2056" s="104"/>
      <c r="K2056" s="104"/>
      <c r="L2056" s="104"/>
      <c r="M2056" s="104"/>
      <c r="N2056" s="104"/>
      <c r="O2056" s="104"/>
      <c r="P2056" s="104"/>
      <c r="Q2056" s="341"/>
      <c r="R2056" s="33"/>
      <c r="S2056" s="33"/>
      <c r="T2056" s="33"/>
      <c r="U2056" s="33"/>
      <c r="V2056" s="33"/>
      <c r="W2056" s="33"/>
      <c r="X2056" s="33"/>
      <c r="Y2056" s="33"/>
    </row>
    <row r="2057" spans="1:25" ht="12.75" hidden="1" customHeight="1">
      <c r="A2057" s="363"/>
      <c r="B2057" s="126"/>
      <c r="C2057" s="104"/>
      <c r="D2057" s="104"/>
      <c r="E2057" s="104"/>
      <c r="F2057" s="104"/>
      <c r="G2057" s="104"/>
      <c r="H2057" s="104"/>
      <c r="I2057" s="104"/>
      <c r="J2057" s="104"/>
      <c r="K2057" s="104"/>
      <c r="L2057" s="104"/>
      <c r="M2057" s="104"/>
      <c r="N2057" s="104"/>
      <c r="O2057" s="104"/>
      <c r="P2057" s="104"/>
      <c r="Q2057" s="341"/>
      <c r="R2057" s="33"/>
      <c r="S2057" s="33"/>
      <c r="T2057" s="33"/>
      <c r="U2057" s="33"/>
      <c r="V2057" s="33"/>
      <c r="W2057" s="33"/>
      <c r="X2057" s="33"/>
      <c r="Y2057" s="33"/>
    </row>
    <row r="2058" spans="1:25" ht="12.75" hidden="1" customHeight="1">
      <c r="A2058" s="363"/>
      <c r="B2058" s="126"/>
      <c r="C2058" s="104"/>
      <c r="D2058" s="104"/>
      <c r="E2058" s="104"/>
      <c r="F2058" s="104"/>
      <c r="G2058" s="104"/>
      <c r="H2058" s="104"/>
      <c r="I2058" s="104"/>
      <c r="J2058" s="104"/>
      <c r="K2058" s="104"/>
      <c r="L2058" s="104"/>
      <c r="M2058" s="104"/>
      <c r="N2058" s="104"/>
      <c r="O2058" s="104"/>
      <c r="P2058" s="104"/>
      <c r="Q2058" s="341"/>
      <c r="R2058" s="33"/>
      <c r="S2058" s="33"/>
      <c r="T2058" s="33"/>
      <c r="U2058" s="33"/>
      <c r="V2058" s="33"/>
      <c r="W2058" s="33"/>
      <c r="X2058" s="33"/>
      <c r="Y2058" s="33"/>
    </row>
    <row r="2059" spans="1:25" ht="12.75" hidden="1" customHeight="1">
      <c r="A2059" s="363"/>
      <c r="B2059" s="126"/>
      <c r="C2059" s="104"/>
      <c r="D2059" s="104"/>
      <c r="E2059" s="104"/>
      <c r="F2059" s="104"/>
      <c r="G2059" s="104"/>
      <c r="H2059" s="104"/>
      <c r="I2059" s="104"/>
      <c r="J2059" s="104"/>
      <c r="K2059" s="104"/>
      <c r="L2059" s="104"/>
      <c r="M2059" s="104"/>
      <c r="N2059" s="104"/>
      <c r="O2059" s="104"/>
      <c r="P2059" s="104"/>
      <c r="Q2059" s="341"/>
      <c r="R2059" s="33"/>
      <c r="S2059" s="33"/>
      <c r="T2059" s="33"/>
      <c r="U2059" s="33"/>
      <c r="V2059" s="33"/>
      <c r="W2059" s="33"/>
      <c r="X2059" s="33"/>
      <c r="Y2059" s="33"/>
    </row>
    <row r="2060" spans="1:25" ht="12.75" hidden="1" customHeight="1">
      <c r="A2060" s="363"/>
      <c r="B2060" s="126"/>
      <c r="C2060" s="104"/>
      <c r="D2060" s="104"/>
      <c r="E2060" s="104"/>
      <c r="F2060" s="104"/>
      <c r="G2060" s="104"/>
      <c r="H2060" s="104"/>
      <c r="I2060" s="104"/>
      <c r="J2060" s="104"/>
      <c r="K2060" s="104"/>
      <c r="L2060" s="104"/>
      <c r="M2060" s="104"/>
      <c r="N2060" s="104"/>
      <c r="O2060" s="104"/>
      <c r="P2060" s="104"/>
      <c r="Q2060" s="341"/>
      <c r="R2060" s="33"/>
      <c r="S2060" s="33"/>
      <c r="T2060" s="33"/>
      <c r="U2060" s="33"/>
      <c r="V2060" s="33"/>
      <c r="W2060" s="33"/>
      <c r="X2060" s="33"/>
      <c r="Y2060" s="33"/>
    </row>
    <row r="2061" spans="1:25" ht="12.75" hidden="1" customHeight="1">
      <c r="A2061" s="363"/>
      <c r="B2061" s="126"/>
      <c r="C2061" s="104"/>
      <c r="D2061" s="104"/>
      <c r="E2061" s="104"/>
      <c r="F2061" s="104"/>
      <c r="G2061" s="104"/>
      <c r="H2061" s="104"/>
      <c r="I2061" s="104"/>
      <c r="J2061" s="104"/>
      <c r="K2061" s="104"/>
      <c r="L2061" s="104"/>
      <c r="M2061" s="104"/>
      <c r="N2061" s="104"/>
      <c r="O2061" s="104"/>
      <c r="P2061" s="104"/>
      <c r="Q2061" s="341"/>
      <c r="R2061" s="33"/>
      <c r="S2061" s="33"/>
      <c r="T2061" s="33"/>
      <c r="U2061" s="33"/>
      <c r="V2061" s="33"/>
      <c r="W2061" s="33"/>
      <c r="X2061" s="33"/>
      <c r="Y2061" s="33"/>
    </row>
    <row r="2062" spans="1:25" ht="12.75" hidden="1" customHeight="1">
      <c r="A2062" s="363"/>
      <c r="B2062" s="126"/>
      <c r="C2062" s="104"/>
      <c r="D2062" s="104"/>
      <c r="E2062" s="104"/>
      <c r="F2062" s="104"/>
      <c r="G2062" s="104"/>
      <c r="H2062" s="104"/>
      <c r="I2062" s="104"/>
      <c r="J2062" s="104"/>
      <c r="K2062" s="104"/>
      <c r="L2062" s="104"/>
      <c r="M2062" s="104"/>
      <c r="N2062" s="104"/>
      <c r="O2062" s="104"/>
      <c r="P2062" s="104"/>
      <c r="Q2062" s="341"/>
      <c r="R2062" s="33"/>
      <c r="S2062" s="33"/>
      <c r="T2062" s="33"/>
      <c r="U2062" s="33"/>
      <c r="V2062" s="33"/>
      <c r="W2062" s="33"/>
      <c r="X2062" s="33"/>
      <c r="Y2062" s="33"/>
    </row>
    <row r="2063" spans="1:25" ht="12.75" hidden="1" customHeight="1">
      <c r="A2063" s="363"/>
      <c r="B2063" s="126"/>
      <c r="C2063" s="104"/>
      <c r="D2063" s="104"/>
      <c r="E2063" s="104"/>
      <c r="F2063" s="104"/>
      <c r="G2063" s="104"/>
      <c r="H2063" s="104"/>
      <c r="I2063" s="104"/>
      <c r="J2063" s="104"/>
      <c r="K2063" s="104"/>
      <c r="L2063" s="104"/>
      <c r="M2063" s="104"/>
      <c r="N2063" s="104"/>
      <c r="O2063" s="104"/>
      <c r="P2063" s="104"/>
      <c r="Q2063" s="341"/>
      <c r="R2063" s="33"/>
      <c r="S2063" s="33"/>
      <c r="T2063" s="33"/>
      <c r="U2063" s="33"/>
      <c r="V2063" s="33"/>
      <c r="W2063" s="33"/>
      <c r="X2063" s="33"/>
      <c r="Y2063" s="33"/>
    </row>
    <row r="2064" spans="1:25" ht="12.75" hidden="1" customHeight="1">
      <c r="A2064" s="363"/>
      <c r="B2064" s="126"/>
      <c r="C2064" s="104"/>
      <c r="D2064" s="104"/>
      <c r="E2064" s="104"/>
      <c r="F2064" s="104"/>
      <c r="G2064" s="104"/>
      <c r="H2064" s="104"/>
      <c r="I2064" s="104"/>
      <c r="J2064" s="104"/>
      <c r="K2064" s="104"/>
      <c r="L2064" s="104"/>
      <c r="M2064" s="104"/>
      <c r="N2064" s="104"/>
      <c r="O2064" s="104"/>
      <c r="P2064" s="104"/>
      <c r="Q2064" s="341"/>
      <c r="R2064" s="33"/>
      <c r="S2064" s="33"/>
      <c r="T2064" s="33"/>
      <c r="U2064" s="33"/>
      <c r="V2064" s="33"/>
      <c r="W2064" s="33"/>
      <c r="X2064" s="33"/>
      <c r="Y2064" s="33"/>
    </row>
    <row r="2065" spans="1:25" ht="12.75" hidden="1" customHeight="1">
      <c r="A2065" s="363"/>
      <c r="B2065" s="126"/>
      <c r="C2065" s="104"/>
      <c r="D2065" s="104"/>
      <c r="E2065" s="104"/>
      <c r="F2065" s="104"/>
      <c r="G2065" s="104"/>
      <c r="H2065" s="104"/>
      <c r="I2065" s="104"/>
      <c r="J2065" s="104"/>
      <c r="K2065" s="104"/>
      <c r="L2065" s="104"/>
      <c r="M2065" s="104"/>
      <c r="N2065" s="104"/>
      <c r="O2065" s="104"/>
      <c r="P2065" s="104"/>
      <c r="Q2065" s="341"/>
      <c r="R2065" s="33"/>
      <c r="S2065" s="33"/>
      <c r="T2065" s="33"/>
      <c r="U2065" s="33"/>
      <c r="V2065" s="33"/>
      <c r="W2065" s="33"/>
      <c r="X2065" s="33"/>
      <c r="Y2065" s="33"/>
    </row>
    <row r="2066" spans="1:25" ht="12.75" hidden="1" customHeight="1">
      <c r="A2066" s="363"/>
      <c r="B2066" s="126"/>
      <c r="C2066" s="104"/>
      <c r="D2066" s="104"/>
      <c r="E2066" s="104"/>
      <c r="F2066" s="104"/>
      <c r="G2066" s="104"/>
      <c r="H2066" s="104"/>
      <c r="I2066" s="104"/>
      <c r="J2066" s="104"/>
      <c r="K2066" s="104"/>
      <c r="L2066" s="104"/>
      <c r="M2066" s="104"/>
      <c r="N2066" s="104"/>
      <c r="O2066" s="104"/>
      <c r="P2066" s="104"/>
      <c r="Q2066" s="341"/>
      <c r="R2066" s="33"/>
      <c r="S2066" s="33"/>
      <c r="T2066" s="33"/>
      <c r="U2066" s="33"/>
      <c r="V2066" s="33"/>
      <c r="W2066" s="33"/>
      <c r="X2066" s="33"/>
      <c r="Y2066" s="33"/>
    </row>
    <row r="2067" spans="1:25" ht="12.75" hidden="1" customHeight="1">
      <c r="A2067" s="363"/>
      <c r="B2067" s="126"/>
      <c r="C2067" s="104"/>
      <c r="D2067" s="104"/>
      <c r="E2067" s="104"/>
      <c r="F2067" s="104"/>
      <c r="G2067" s="104"/>
      <c r="H2067" s="104"/>
      <c r="I2067" s="104"/>
      <c r="J2067" s="104"/>
      <c r="K2067" s="104"/>
      <c r="L2067" s="104"/>
      <c r="M2067" s="104"/>
      <c r="N2067" s="104"/>
      <c r="O2067" s="104"/>
      <c r="P2067" s="104"/>
      <c r="Q2067" s="341"/>
      <c r="R2067" s="33"/>
      <c r="S2067" s="33"/>
      <c r="T2067" s="33"/>
      <c r="U2067" s="33"/>
      <c r="V2067" s="33"/>
      <c r="W2067" s="33"/>
      <c r="X2067" s="33"/>
      <c r="Y2067" s="33"/>
    </row>
    <row r="2068" spans="1:25" ht="12.75" hidden="1" customHeight="1">
      <c r="A2068" s="363"/>
      <c r="B2068" s="126"/>
      <c r="C2068" s="104"/>
      <c r="D2068" s="104"/>
      <c r="E2068" s="104"/>
      <c r="F2068" s="104"/>
      <c r="G2068" s="104"/>
      <c r="H2068" s="104"/>
      <c r="I2068" s="104"/>
      <c r="J2068" s="104"/>
      <c r="K2068" s="104"/>
      <c r="L2068" s="104"/>
      <c r="M2068" s="104"/>
      <c r="N2068" s="104"/>
      <c r="O2068" s="104"/>
      <c r="P2068" s="104"/>
      <c r="Q2068" s="341"/>
      <c r="R2068" s="33"/>
      <c r="S2068" s="33"/>
      <c r="T2068" s="33"/>
      <c r="U2068" s="33"/>
      <c r="V2068" s="33"/>
      <c r="W2068" s="33"/>
      <c r="X2068" s="33"/>
      <c r="Y2068" s="33"/>
    </row>
    <row r="2069" spans="1:25" ht="12.75" hidden="1" customHeight="1">
      <c r="A2069" s="363"/>
      <c r="B2069" s="126"/>
      <c r="C2069" s="104"/>
      <c r="D2069" s="104"/>
      <c r="E2069" s="104"/>
      <c r="F2069" s="104"/>
      <c r="G2069" s="104"/>
      <c r="H2069" s="104"/>
      <c r="I2069" s="104"/>
      <c r="J2069" s="104"/>
      <c r="K2069" s="104"/>
      <c r="L2069" s="104"/>
      <c r="M2069" s="104"/>
      <c r="N2069" s="104"/>
      <c r="O2069" s="104"/>
      <c r="P2069" s="104"/>
      <c r="Q2069" s="341"/>
      <c r="R2069" s="33"/>
      <c r="S2069" s="33"/>
      <c r="T2069" s="33"/>
      <c r="U2069" s="33"/>
      <c r="V2069" s="33"/>
      <c r="W2069" s="33"/>
      <c r="X2069" s="33"/>
      <c r="Y2069" s="33"/>
    </row>
    <row r="2070" spans="1:25" ht="12.75" hidden="1" customHeight="1">
      <c r="A2070" s="363"/>
      <c r="B2070" s="126"/>
      <c r="C2070" s="104"/>
      <c r="D2070" s="104"/>
      <c r="E2070" s="104"/>
      <c r="F2070" s="104"/>
      <c r="G2070" s="104"/>
      <c r="H2070" s="104"/>
      <c r="I2070" s="104"/>
      <c r="J2070" s="104"/>
      <c r="K2070" s="104"/>
      <c r="L2070" s="104"/>
      <c r="M2070" s="104"/>
      <c r="N2070" s="104"/>
      <c r="O2070" s="104"/>
      <c r="P2070" s="104"/>
      <c r="Q2070" s="341"/>
      <c r="R2070" s="33"/>
      <c r="S2070" s="33"/>
      <c r="T2070" s="33"/>
      <c r="U2070" s="33"/>
      <c r="V2070" s="33"/>
      <c r="W2070" s="33"/>
      <c r="X2070" s="33"/>
      <c r="Y2070" s="33"/>
    </row>
    <row r="2071" spans="1:25" ht="12.75" hidden="1" customHeight="1">
      <c r="A2071" s="363"/>
      <c r="B2071" s="126"/>
      <c r="C2071" s="104"/>
      <c r="D2071" s="104"/>
      <c r="E2071" s="104"/>
      <c r="F2071" s="104"/>
      <c r="G2071" s="104"/>
      <c r="H2071" s="104"/>
      <c r="I2071" s="104"/>
      <c r="J2071" s="104"/>
      <c r="K2071" s="104"/>
      <c r="L2071" s="104"/>
      <c r="M2071" s="104"/>
      <c r="N2071" s="104"/>
      <c r="O2071" s="104"/>
      <c r="P2071" s="104"/>
      <c r="Q2071" s="341"/>
      <c r="R2071" s="33"/>
      <c r="S2071" s="33"/>
      <c r="T2071" s="33"/>
      <c r="U2071" s="33"/>
      <c r="V2071" s="33"/>
      <c r="W2071" s="33"/>
      <c r="X2071" s="33"/>
      <c r="Y2071" s="33"/>
    </row>
    <row r="2072" spans="1:25" ht="12.75" hidden="1" customHeight="1">
      <c r="A2072" s="363"/>
      <c r="B2072" s="126"/>
      <c r="C2072" s="104"/>
      <c r="D2072" s="104"/>
      <c r="E2072" s="104"/>
      <c r="F2072" s="104"/>
      <c r="G2072" s="104"/>
      <c r="H2072" s="104"/>
      <c r="I2072" s="104"/>
      <c r="J2072" s="104"/>
      <c r="K2072" s="104"/>
      <c r="L2072" s="104"/>
      <c r="M2072" s="104"/>
      <c r="N2072" s="104"/>
      <c r="O2072" s="104"/>
      <c r="P2072" s="104"/>
      <c r="Q2072" s="341"/>
      <c r="R2072" s="33"/>
      <c r="S2072" s="33"/>
      <c r="T2072" s="33"/>
      <c r="U2072" s="33"/>
      <c r="V2072" s="33"/>
      <c r="W2072" s="33"/>
      <c r="X2072" s="33"/>
      <c r="Y2072" s="33"/>
    </row>
    <row r="2073" spans="1:25" ht="12.75" hidden="1" customHeight="1">
      <c r="A2073" s="363"/>
      <c r="B2073" s="126"/>
      <c r="C2073" s="104"/>
      <c r="D2073" s="104"/>
      <c r="E2073" s="104"/>
      <c r="F2073" s="104"/>
      <c r="G2073" s="104"/>
      <c r="H2073" s="104"/>
      <c r="I2073" s="104"/>
      <c r="J2073" s="104"/>
      <c r="K2073" s="104"/>
      <c r="L2073" s="104"/>
      <c r="M2073" s="104"/>
      <c r="N2073" s="104"/>
      <c r="O2073" s="104"/>
      <c r="P2073" s="104"/>
      <c r="Q2073" s="341"/>
      <c r="R2073" s="33"/>
      <c r="S2073" s="33"/>
      <c r="T2073" s="33"/>
      <c r="U2073" s="33"/>
      <c r="V2073" s="33"/>
      <c r="W2073" s="33"/>
      <c r="X2073" s="33"/>
      <c r="Y2073" s="33"/>
    </row>
    <row r="2074" spans="1:25" ht="12.75" hidden="1" customHeight="1">
      <c r="A2074" s="363"/>
      <c r="B2074" s="126"/>
      <c r="C2074" s="104"/>
      <c r="D2074" s="104"/>
      <c r="E2074" s="104"/>
      <c r="F2074" s="104"/>
      <c r="G2074" s="104"/>
      <c r="H2074" s="104"/>
      <c r="I2074" s="104"/>
      <c r="J2074" s="104"/>
      <c r="K2074" s="104"/>
      <c r="L2074" s="104"/>
      <c r="M2074" s="104"/>
      <c r="N2074" s="104"/>
      <c r="O2074" s="104"/>
      <c r="P2074" s="104"/>
      <c r="Q2074" s="341"/>
      <c r="R2074" s="33"/>
      <c r="S2074" s="33"/>
      <c r="T2074" s="33"/>
      <c r="U2074" s="33"/>
      <c r="V2074" s="33"/>
      <c r="W2074" s="33"/>
      <c r="X2074" s="33"/>
      <c r="Y2074" s="33"/>
    </row>
    <row r="2075" spans="1:25" ht="12.75" hidden="1" customHeight="1">
      <c r="A2075" s="363"/>
      <c r="B2075" s="126"/>
      <c r="C2075" s="104"/>
      <c r="D2075" s="104"/>
      <c r="E2075" s="104"/>
      <c r="F2075" s="104"/>
      <c r="G2075" s="104"/>
      <c r="H2075" s="104"/>
      <c r="I2075" s="104"/>
      <c r="J2075" s="104"/>
      <c r="K2075" s="104"/>
      <c r="L2075" s="104"/>
      <c r="M2075" s="104"/>
      <c r="N2075" s="104"/>
      <c r="O2075" s="104"/>
      <c r="P2075" s="104"/>
      <c r="Q2075" s="341"/>
      <c r="R2075" s="33"/>
      <c r="S2075" s="33"/>
      <c r="T2075" s="33"/>
      <c r="U2075" s="33"/>
      <c r="V2075" s="33"/>
      <c r="W2075" s="33"/>
      <c r="X2075" s="33"/>
      <c r="Y2075" s="33"/>
    </row>
    <row r="2076" spans="1:25" ht="12.75" hidden="1" customHeight="1">
      <c r="A2076" s="363"/>
      <c r="B2076" s="126"/>
      <c r="C2076" s="104"/>
      <c r="D2076" s="104"/>
      <c r="E2076" s="104"/>
      <c r="F2076" s="104"/>
      <c r="G2076" s="104"/>
      <c r="H2076" s="104"/>
      <c r="I2076" s="104"/>
      <c r="J2076" s="104"/>
      <c r="K2076" s="104"/>
      <c r="L2076" s="104"/>
      <c r="M2076" s="104"/>
      <c r="N2076" s="104"/>
      <c r="O2076" s="104"/>
      <c r="P2076" s="104"/>
      <c r="Q2076" s="341"/>
      <c r="R2076" s="33"/>
      <c r="S2076" s="33"/>
      <c r="T2076" s="33"/>
      <c r="U2076" s="33"/>
      <c r="V2076" s="33"/>
      <c r="W2076" s="33"/>
      <c r="X2076" s="33"/>
      <c r="Y2076" s="33"/>
    </row>
    <row r="2077" spans="1:25" ht="12.75" hidden="1" customHeight="1">
      <c r="A2077" s="363"/>
      <c r="B2077" s="126"/>
      <c r="C2077" s="104"/>
      <c r="D2077" s="104"/>
      <c r="E2077" s="104"/>
      <c r="F2077" s="104"/>
      <c r="G2077" s="104"/>
      <c r="H2077" s="104"/>
      <c r="I2077" s="104"/>
      <c r="J2077" s="104"/>
      <c r="K2077" s="104"/>
      <c r="L2077" s="104"/>
      <c r="M2077" s="104"/>
      <c r="N2077" s="104"/>
      <c r="O2077" s="104"/>
      <c r="P2077" s="104"/>
      <c r="Q2077" s="341"/>
      <c r="R2077" s="33"/>
      <c r="S2077" s="33"/>
      <c r="T2077" s="33"/>
      <c r="U2077" s="33"/>
      <c r="V2077" s="33"/>
      <c r="W2077" s="33"/>
      <c r="X2077" s="33"/>
      <c r="Y2077" s="33"/>
    </row>
    <row r="2078" spans="1:25" ht="12.75" hidden="1" customHeight="1">
      <c r="A2078" s="363"/>
      <c r="B2078" s="126"/>
      <c r="C2078" s="104"/>
      <c r="D2078" s="104"/>
      <c r="E2078" s="104"/>
      <c r="F2078" s="104"/>
      <c r="G2078" s="104"/>
      <c r="H2078" s="104"/>
      <c r="I2078" s="104"/>
      <c r="J2078" s="104"/>
      <c r="K2078" s="104"/>
      <c r="L2078" s="104"/>
      <c r="M2078" s="104"/>
      <c r="N2078" s="104"/>
      <c r="O2078" s="104"/>
      <c r="P2078" s="104"/>
      <c r="Q2078" s="341"/>
      <c r="R2078" s="33"/>
      <c r="S2078" s="33"/>
      <c r="T2078" s="33"/>
      <c r="U2078" s="33"/>
      <c r="V2078" s="33"/>
      <c r="W2078" s="33"/>
      <c r="X2078" s="33"/>
      <c r="Y2078" s="33"/>
    </row>
    <row r="2079" spans="1:25" ht="12.75" hidden="1" customHeight="1">
      <c r="A2079" s="363"/>
      <c r="B2079" s="126"/>
      <c r="C2079" s="104"/>
      <c r="D2079" s="104"/>
      <c r="E2079" s="104"/>
      <c r="F2079" s="104"/>
      <c r="G2079" s="104"/>
      <c r="H2079" s="104"/>
      <c r="I2079" s="104"/>
      <c r="J2079" s="104"/>
      <c r="K2079" s="104"/>
      <c r="L2079" s="104"/>
      <c r="M2079" s="104"/>
      <c r="N2079" s="104"/>
      <c r="O2079" s="104"/>
      <c r="P2079" s="104"/>
      <c r="Q2079" s="341"/>
      <c r="R2079" s="33"/>
      <c r="S2079" s="33"/>
      <c r="T2079" s="33"/>
      <c r="U2079" s="33"/>
      <c r="V2079" s="33"/>
      <c r="W2079" s="33"/>
      <c r="X2079" s="33"/>
      <c r="Y2079" s="33"/>
    </row>
    <row r="2080" spans="1:25" ht="12.75" hidden="1" customHeight="1">
      <c r="A2080" s="363"/>
      <c r="B2080" s="126"/>
      <c r="C2080" s="104"/>
      <c r="D2080" s="104"/>
      <c r="E2080" s="104"/>
      <c r="F2080" s="104"/>
      <c r="G2080" s="104"/>
      <c r="H2080" s="104"/>
      <c r="I2080" s="104"/>
      <c r="J2080" s="104"/>
      <c r="K2080" s="104"/>
      <c r="L2080" s="104"/>
      <c r="M2080" s="104"/>
      <c r="N2080" s="104"/>
      <c r="O2080" s="104"/>
      <c r="P2080" s="104"/>
      <c r="Q2080" s="341"/>
      <c r="R2080" s="33"/>
      <c r="S2080" s="33"/>
      <c r="T2080" s="33"/>
      <c r="U2080" s="33"/>
      <c r="V2080" s="33"/>
      <c r="W2080" s="33"/>
      <c r="X2080" s="33"/>
      <c r="Y2080" s="33"/>
    </row>
    <row r="2081" spans="1:25" ht="12.75" hidden="1" customHeight="1">
      <c r="A2081" s="363"/>
      <c r="B2081" s="126"/>
      <c r="C2081" s="104"/>
      <c r="D2081" s="104"/>
      <c r="E2081" s="104"/>
      <c r="F2081" s="104"/>
      <c r="G2081" s="104"/>
      <c r="H2081" s="104"/>
      <c r="I2081" s="104"/>
      <c r="J2081" s="104"/>
      <c r="K2081" s="104"/>
      <c r="L2081" s="104"/>
      <c r="M2081" s="104"/>
      <c r="N2081" s="104"/>
      <c r="O2081" s="104"/>
      <c r="P2081" s="104"/>
      <c r="Q2081" s="341"/>
      <c r="R2081" s="33"/>
      <c r="S2081" s="33"/>
      <c r="T2081" s="33"/>
      <c r="U2081" s="33"/>
      <c r="V2081" s="33"/>
      <c r="W2081" s="33"/>
      <c r="X2081" s="33"/>
      <c r="Y2081" s="33"/>
    </row>
    <row r="2082" spans="1:25" ht="12.75" hidden="1" customHeight="1">
      <c r="A2082" s="363"/>
      <c r="B2082" s="126"/>
      <c r="C2082" s="104"/>
      <c r="D2082" s="104"/>
      <c r="E2082" s="104"/>
      <c r="F2082" s="104"/>
      <c r="G2082" s="104"/>
      <c r="H2082" s="104"/>
      <c r="I2082" s="104"/>
      <c r="J2082" s="104"/>
      <c r="K2082" s="104"/>
      <c r="L2082" s="104"/>
      <c r="M2082" s="104"/>
      <c r="N2082" s="104"/>
      <c r="O2082" s="104"/>
      <c r="P2082" s="104"/>
      <c r="Q2082" s="341"/>
      <c r="R2082" s="33"/>
      <c r="S2082" s="33"/>
      <c r="T2082" s="33"/>
      <c r="U2082" s="33"/>
      <c r="V2082" s="33"/>
      <c r="W2082" s="33"/>
      <c r="X2082" s="33"/>
      <c r="Y2082" s="33"/>
    </row>
    <row r="2083" spans="1:25" ht="12.75" hidden="1" customHeight="1">
      <c r="A2083" s="363"/>
      <c r="B2083" s="126"/>
      <c r="C2083" s="104"/>
      <c r="D2083" s="104"/>
      <c r="E2083" s="104"/>
      <c r="F2083" s="104"/>
      <c r="G2083" s="104"/>
      <c r="H2083" s="104"/>
      <c r="I2083" s="104"/>
      <c r="J2083" s="104"/>
      <c r="K2083" s="104"/>
      <c r="L2083" s="104"/>
      <c r="M2083" s="104"/>
      <c r="N2083" s="104"/>
      <c r="O2083" s="104"/>
      <c r="P2083" s="104"/>
      <c r="Q2083" s="341"/>
      <c r="R2083" s="33"/>
      <c r="S2083" s="33"/>
      <c r="T2083" s="33"/>
      <c r="U2083" s="33"/>
      <c r="V2083" s="33"/>
      <c r="W2083" s="33"/>
      <c r="X2083" s="33"/>
      <c r="Y2083" s="33"/>
    </row>
    <row r="2084" spans="1:25" ht="12.75" hidden="1" customHeight="1">
      <c r="A2084" s="363"/>
      <c r="B2084" s="126"/>
      <c r="C2084" s="104"/>
      <c r="D2084" s="104"/>
      <c r="E2084" s="104"/>
      <c r="F2084" s="104"/>
      <c r="G2084" s="104"/>
      <c r="H2084" s="104"/>
      <c r="I2084" s="104"/>
      <c r="J2084" s="104"/>
      <c r="K2084" s="104"/>
      <c r="L2084" s="104"/>
      <c r="M2084" s="104"/>
      <c r="N2084" s="104"/>
      <c r="O2084" s="104"/>
      <c r="P2084" s="104"/>
      <c r="Q2084" s="341"/>
      <c r="R2084" s="33"/>
      <c r="S2084" s="33"/>
      <c r="T2084" s="33"/>
      <c r="U2084" s="33"/>
      <c r="V2084" s="33"/>
      <c r="W2084" s="33"/>
      <c r="X2084" s="33"/>
      <c r="Y2084" s="33"/>
    </row>
    <row r="2085" spans="1:25" ht="12.75" hidden="1" customHeight="1">
      <c r="A2085" s="363"/>
      <c r="B2085" s="126"/>
      <c r="C2085" s="104"/>
      <c r="D2085" s="104"/>
      <c r="E2085" s="104"/>
      <c r="F2085" s="104"/>
      <c r="G2085" s="104"/>
      <c r="H2085" s="104"/>
      <c r="I2085" s="104"/>
      <c r="J2085" s="104"/>
      <c r="K2085" s="104"/>
      <c r="L2085" s="104"/>
      <c r="M2085" s="104"/>
      <c r="N2085" s="104"/>
      <c r="O2085" s="104"/>
      <c r="P2085" s="104"/>
      <c r="Q2085" s="341"/>
      <c r="R2085" s="33"/>
      <c r="S2085" s="33"/>
      <c r="T2085" s="33"/>
      <c r="U2085" s="33"/>
      <c r="V2085" s="33"/>
      <c r="W2085" s="33"/>
      <c r="X2085" s="33"/>
      <c r="Y2085" s="33"/>
    </row>
    <row r="2086" spans="1:25" ht="12.75" hidden="1" customHeight="1">
      <c r="A2086" s="363"/>
      <c r="B2086" s="126"/>
      <c r="C2086" s="104"/>
      <c r="D2086" s="104"/>
      <c r="E2086" s="104"/>
      <c r="F2086" s="104"/>
      <c r="G2086" s="104"/>
      <c r="H2086" s="104"/>
      <c r="I2086" s="104"/>
      <c r="J2086" s="104"/>
      <c r="K2086" s="104"/>
      <c r="L2086" s="104"/>
      <c r="M2086" s="104"/>
      <c r="N2086" s="104"/>
      <c r="O2086" s="104"/>
      <c r="P2086" s="104"/>
      <c r="Q2086" s="341"/>
      <c r="R2086" s="33"/>
      <c r="S2086" s="33"/>
      <c r="T2086" s="33"/>
      <c r="U2086" s="33"/>
      <c r="V2086" s="33"/>
      <c r="W2086" s="33"/>
      <c r="X2086" s="33"/>
      <c r="Y2086" s="33"/>
    </row>
    <row r="2087" spans="1:25" ht="12.75" hidden="1" customHeight="1">
      <c r="A2087" s="363"/>
      <c r="B2087" s="126"/>
      <c r="C2087" s="104"/>
      <c r="D2087" s="104"/>
      <c r="E2087" s="104"/>
      <c r="F2087" s="104"/>
      <c r="G2087" s="104"/>
      <c r="H2087" s="104"/>
      <c r="I2087" s="104"/>
      <c r="J2087" s="104"/>
      <c r="K2087" s="104"/>
      <c r="L2087" s="104"/>
      <c r="M2087" s="104"/>
      <c r="N2087" s="104"/>
      <c r="O2087" s="104"/>
      <c r="P2087" s="104"/>
      <c r="Q2087" s="341"/>
      <c r="R2087" s="33"/>
      <c r="S2087" s="33"/>
      <c r="T2087" s="33"/>
      <c r="U2087" s="33"/>
      <c r="V2087" s="33"/>
      <c r="W2087" s="33"/>
      <c r="X2087" s="33"/>
      <c r="Y2087" s="33"/>
    </row>
    <row r="2088" spans="1:25" ht="12.75" hidden="1" customHeight="1">
      <c r="A2088" s="363"/>
      <c r="B2088" s="126"/>
      <c r="C2088" s="104"/>
      <c r="D2088" s="104"/>
      <c r="E2088" s="104"/>
      <c r="F2088" s="104"/>
      <c r="G2088" s="104"/>
      <c r="H2088" s="104"/>
      <c r="I2088" s="104"/>
      <c r="J2088" s="104"/>
      <c r="K2088" s="104"/>
      <c r="L2088" s="104"/>
      <c r="M2088" s="104"/>
      <c r="N2088" s="104"/>
      <c r="O2088" s="104"/>
      <c r="P2088" s="104"/>
      <c r="Q2088" s="341"/>
      <c r="R2088" s="33"/>
      <c r="S2088" s="33"/>
      <c r="T2088" s="33"/>
      <c r="U2088" s="33"/>
      <c r="V2088" s="33"/>
      <c r="W2088" s="33"/>
      <c r="X2088" s="33"/>
      <c r="Y2088" s="33"/>
    </row>
    <row r="2089" spans="1:25" ht="12.75" hidden="1" customHeight="1">
      <c r="A2089" s="363"/>
      <c r="B2089" s="126"/>
      <c r="C2089" s="104"/>
      <c r="D2089" s="104"/>
      <c r="E2089" s="104"/>
      <c r="F2089" s="104"/>
      <c r="G2089" s="104"/>
      <c r="H2089" s="104"/>
      <c r="I2089" s="104"/>
      <c r="J2089" s="104"/>
      <c r="K2089" s="104"/>
      <c r="L2089" s="104"/>
      <c r="M2089" s="104"/>
      <c r="N2089" s="104"/>
      <c r="O2089" s="104"/>
      <c r="P2089" s="104"/>
      <c r="Q2089" s="341"/>
      <c r="R2089" s="33"/>
      <c r="S2089" s="33"/>
      <c r="T2089" s="33"/>
      <c r="U2089" s="33"/>
      <c r="V2089" s="33"/>
      <c r="W2089" s="33"/>
      <c r="X2089" s="33"/>
      <c r="Y2089" s="33"/>
    </row>
    <row r="2090" spans="1:25" ht="12.75" hidden="1" customHeight="1">
      <c r="A2090" s="363"/>
      <c r="B2090" s="126"/>
      <c r="C2090" s="104"/>
      <c r="D2090" s="104"/>
      <c r="E2090" s="104"/>
      <c r="F2090" s="104"/>
      <c r="G2090" s="104"/>
      <c r="H2090" s="104"/>
      <c r="I2090" s="104"/>
      <c r="J2090" s="104"/>
      <c r="K2090" s="104"/>
      <c r="L2090" s="104"/>
      <c r="M2090" s="104"/>
      <c r="N2090" s="104"/>
      <c r="O2090" s="104"/>
      <c r="P2090" s="104"/>
      <c r="Q2090" s="341"/>
      <c r="R2090" s="33"/>
      <c r="S2090" s="33"/>
      <c r="T2090" s="33"/>
      <c r="U2090" s="33"/>
      <c r="V2090" s="33"/>
      <c r="W2090" s="33"/>
      <c r="X2090" s="33"/>
      <c r="Y2090" s="33"/>
    </row>
    <row r="2091" spans="1:25" ht="12.75" hidden="1" customHeight="1">
      <c r="A2091" s="363"/>
      <c r="B2091" s="126"/>
      <c r="C2091" s="104"/>
      <c r="D2091" s="104"/>
      <c r="E2091" s="104"/>
      <c r="F2091" s="104"/>
      <c r="G2091" s="104"/>
      <c r="H2091" s="104"/>
      <c r="I2091" s="104"/>
      <c r="J2091" s="104"/>
      <c r="K2091" s="104"/>
      <c r="L2091" s="104"/>
      <c r="M2091" s="104"/>
      <c r="N2091" s="104"/>
      <c r="O2091" s="104"/>
      <c r="P2091" s="104"/>
      <c r="Q2091" s="341"/>
      <c r="R2091" s="33"/>
      <c r="S2091" s="33"/>
      <c r="T2091" s="33"/>
      <c r="U2091" s="33"/>
      <c r="V2091" s="33"/>
      <c r="W2091" s="33"/>
      <c r="X2091" s="33"/>
      <c r="Y2091" s="33"/>
    </row>
    <row r="2092" spans="1:25" ht="12.75" hidden="1" customHeight="1">
      <c r="A2092" s="363"/>
      <c r="B2092" s="126"/>
      <c r="C2092" s="104"/>
      <c r="D2092" s="104"/>
      <c r="E2092" s="104"/>
      <c r="F2092" s="104"/>
      <c r="G2092" s="104"/>
      <c r="H2092" s="104"/>
      <c r="I2092" s="104"/>
      <c r="J2092" s="104"/>
      <c r="K2092" s="104"/>
      <c r="L2092" s="104"/>
      <c r="M2092" s="104"/>
      <c r="N2092" s="104"/>
      <c r="O2092" s="104"/>
      <c r="P2092" s="104"/>
      <c r="Q2092" s="341"/>
      <c r="R2092" s="33"/>
      <c r="S2092" s="33"/>
      <c r="T2092" s="33"/>
      <c r="U2092" s="33"/>
      <c r="V2092" s="33"/>
      <c r="W2092" s="33"/>
      <c r="X2092" s="33"/>
      <c r="Y2092" s="33"/>
    </row>
    <row r="2093" spans="1:25" ht="12.75" hidden="1" customHeight="1">
      <c r="A2093" s="363"/>
      <c r="B2093" s="126"/>
      <c r="C2093" s="104"/>
      <c r="D2093" s="104"/>
      <c r="E2093" s="104"/>
      <c r="F2093" s="104"/>
      <c r="G2093" s="104"/>
      <c r="H2093" s="104"/>
      <c r="I2093" s="104"/>
      <c r="J2093" s="104"/>
      <c r="K2093" s="104"/>
      <c r="L2093" s="104"/>
      <c r="M2093" s="104"/>
      <c r="N2093" s="104"/>
      <c r="O2093" s="104"/>
      <c r="P2093" s="104"/>
      <c r="Q2093" s="341"/>
      <c r="R2093" s="33"/>
      <c r="S2093" s="33"/>
      <c r="T2093" s="33"/>
      <c r="U2093" s="33"/>
      <c r="V2093" s="33"/>
      <c r="W2093" s="33"/>
      <c r="X2093" s="33"/>
      <c r="Y2093" s="33"/>
    </row>
    <row r="2094" spans="1:25" ht="12.75" hidden="1" customHeight="1">
      <c r="A2094" s="363"/>
      <c r="B2094" s="126"/>
      <c r="C2094" s="104"/>
      <c r="D2094" s="104"/>
      <c r="E2094" s="104"/>
      <c r="F2094" s="104"/>
      <c r="G2094" s="104"/>
      <c r="H2094" s="104"/>
      <c r="I2094" s="104"/>
      <c r="J2094" s="104"/>
      <c r="K2094" s="104"/>
      <c r="L2094" s="104"/>
      <c r="M2094" s="104"/>
      <c r="N2094" s="104"/>
      <c r="O2094" s="104"/>
      <c r="P2094" s="104"/>
      <c r="Q2094" s="341"/>
      <c r="R2094" s="33"/>
      <c r="S2094" s="33"/>
      <c r="T2094" s="33"/>
      <c r="U2094" s="33"/>
      <c r="V2094" s="33"/>
      <c r="W2094" s="33"/>
      <c r="X2094" s="33"/>
      <c r="Y2094" s="33"/>
    </row>
    <row r="2095" spans="1:25" ht="12.75" hidden="1" customHeight="1">
      <c r="A2095" s="363"/>
      <c r="B2095" s="126"/>
      <c r="C2095" s="104"/>
      <c r="D2095" s="104"/>
      <c r="E2095" s="104"/>
      <c r="F2095" s="104"/>
      <c r="G2095" s="104"/>
      <c r="H2095" s="104"/>
      <c r="I2095" s="104"/>
      <c r="J2095" s="104"/>
      <c r="K2095" s="104"/>
      <c r="L2095" s="104"/>
      <c r="M2095" s="104"/>
      <c r="N2095" s="104"/>
      <c r="O2095" s="104"/>
      <c r="P2095" s="104"/>
      <c r="Q2095" s="341"/>
      <c r="R2095" s="33"/>
      <c r="S2095" s="33"/>
      <c r="T2095" s="33"/>
      <c r="U2095" s="33"/>
      <c r="V2095" s="33"/>
      <c r="W2095" s="33"/>
      <c r="X2095" s="33"/>
      <c r="Y2095" s="33"/>
    </row>
    <row r="2096" spans="1:25" ht="12.75" hidden="1" customHeight="1">
      <c r="A2096" s="363"/>
      <c r="B2096" s="126"/>
      <c r="C2096" s="104"/>
      <c r="D2096" s="104"/>
      <c r="E2096" s="104"/>
      <c r="F2096" s="104"/>
      <c r="G2096" s="104"/>
      <c r="H2096" s="104"/>
      <c r="I2096" s="104"/>
      <c r="J2096" s="104"/>
      <c r="K2096" s="104"/>
      <c r="L2096" s="104"/>
      <c r="M2096" s="104"/>
      <c r="N2096" s="104"/>
      <c r="O2096" s="104"/>
      <c r="P2096" s="104"/>
      <c r="Q2096" s="341"/>
      <c r="R2096" s="33"/>
      <c r="S2096" s="33"/>
      <c r="T2096" s="33"/>
      <c r="U2096" s="33"/>
      <c r="V2096" s="33"/>
      <c r="W2096" s="33"/>
      <c r="X2096" s="33"/>
      <c r="Y2096" s="33"/>
    </row>
    <row r="2097" spans="1:25" ht="12.75" hidden="1" customHeight="1">
      <c r="A2097" s="363"/>
      <c r="B2097" s="126"/>
      <c r="C2097" s="104"/>
      <c r="D2097" s="104"/>
      <c r="E2097" s="104"/>
      <c r="F2097" s="104"/>
      <c r="G2097" s="104"/>
      <c r="H2097" s="104"/>
      <c r="I2097" s="104"/>
      <c r="J2097" s="104"/>
      <c r="K2097" s="104"/>
      <c r="L2097" s="104"/>
      <c r="M2097" s="104"/>
      <c r="N2097" s="104"/>
      <c r="O2097" s="104"/>
      <c r="P2097" s="104"/>
      <c r="Q2097" s="341"/>
      <c r="R2097" s="33"/>
      <c r="S2097" s="33"/>
      <c r="T2097" s="33"/>
      <c r="U2097" s="33"/>
      <c r="V2097" s="33"/>
      <c r="W2097" s="33"/>
      <c r="X2097" s="33"/>
      <c r="Y2097" s="33"/>
    </row>
    <row r="2098" spans="1:25" ht="12.75" hidden="1" customHeight="1">
      <c r="A2098" s="363"/>
      <c r="B2098" s="126"/>
      <c r="C2098" s="104"/>
      <c r="D2098" s="104"/>
      <c r="E2098" s="104"/>
      <c r="F2098" s="104"/>
      <c r="G2098" s="104"/>
      <c r="H2098" s="104"/>
      <c r="I2098" s="104"/>
      <c r="J2098" s="104"/>
      <c r="K2098" s="104"/>
      <c r="L2098" s="104"/>
      <c r="M2098" s="104"/>
      <c r="N2098" s="104"/>
      <c r="O2098" s="104"/>
      <c r="P2098" s="104"/>
      <c r="Q2098" s="341"/>
      <c r="R2098" s="33"/>
      <c r="S2098" s="33"/>
      <c r="T2098" s="33"/>
      <c r="U2098" s="33"/>
      <c r="V2098" s="33"/>
      <c r="W2098" s="33"/>
      <c r="X2098" s="33"/>
      <c r="Y2098" s="33"/>
    </row>
    <row r="2099" spans="1:25" ht="12.75" hidden="1" customHeight="1">
      <c r="A2099" s="363"/>
      <c r="B2099" s="126"/>
      <c r="C2099" s="104"/>
      <c r="D2099" s="104"/>
      <c r="E2099" s="104"/>
      <c r="F2099" s="104"/>
      <c r="G2099" s="104"/>
      <c r="H2099" s="104"/>
      <c r="I2099" s="104"/>
      <c r="J2099" s="104"/>
      <c r="K2099" s="104"/>
      <c r="L2099" s="104"/>
      <c r="M2099" s="104"/>
      <c r="N2099" s="104"/>
      <c r="O2099" s="104"/>
      <c r="P2099" s="104"/>
      <c r="Q2099" s="341"/>
      <c r="R2099" s="33"/>
      <c r="S2099" s="33"/>
      <c r="T2099" s="33"/>
      <c r="U2099" s="33"/>
      <c r="V2099" s="33"/>
      <c r="W2099" s="33"/>
      <c r="X2099" s="33"/>
      <c r="Y2099" s="33"/>
    </row>
    <row r="2100" spans="1:25" ht="12.75" hidden="1" customHeight="1">
      <c r="A2100" s="363"/>
      <c r="B2100" s="126"/>
      <c r="C2100" s="104"/>
      <c r="D2100" s="104"/>
      <c r="E2100" s="104"/>
      <c r="F2100" s="104"/>
      <c r="G2100" s="104"/>
      <c r="H2100" s="104"/>
      <c r="I2100" s="104"/>
      <c r="J2100" s="104"/>
      <c r="K2100" s="104"/>
      <c r="L2100" s="104"/>
      <c r="M2100" s="104"/>
      <c r="N2100" s="104"/>
      <c r="O2100" s="104"/>
      <c r="P2100" s="104"/>
      <c r="Q2100" s="341"/>
      <c r="R2100" s="33"/>
      <c r="S2100" s="33"/>
      <c r="T2100" s="33"/>
      <c r="U2100" s="33"/>
      <c r="V2100" s="33"/>
      <c r="W2100" s="33"/>
      <c r="X2100" s="33"/>
      <c r="Y2100" s="33"/>
    </row>
    <row r="2101" spans="1:25" ht="12.75" hidden="1" customHeight="1">
      <c r="A2101" s="363"/>
      <c r="B2101" s="126"/>
      <c r="C2101" s="104"/>
      <c r="D2101" s="104"/>
      <c r="E2101" s="104"/>
      <c r="F2101" s="104"/>
      <c r="G2101" s="104"/>
      <c r="H2101" s="104"/>
      <c r="I2101" s="104"/>
      <c r="J2101" s="104"/>
      <c r="K2101" s="104"/>
      <c r="L2101" s="104"/>
      <c r="M2101" s="104"/>
      <c r="N2101" s="104"/>
      <c r="O2101" s="104"/>
      <c r="P2101" s="104"/>
      <c r="Q2101" s="341"/>
      <c r="R2101" s="33"/>
      <c r="S2101" s="33"/>
      <c r="T2101" s="33"/>
      <c r="U2101" s="33"/>
      <c r="V2101" s="33"/>
      <c r="W2101" s="33"/>
      <c r="X2101" s="33"/>
      <c r="Y2101" s="33"/>
    </row>
    <row r="2102" spans="1:25" ht="12.75" hidden="1" customHeight="1">
      <c r="A2102" s="363"/>
      <c r="B2102" s="126"/>
      <c r="C2102" s="104"/>
      <c r="D2102" s="104"/>
      <c r="E2102" s="104"/>
      <c r="F2102" s="104"/>
      <c r="G2102" s="104"/>
      <c r="H2102" s="104"/>
      <c r="I2102" s="104"/>
      <c r="J2102" s="104"/>
      <c r="K2102" s="104"/>
      <c r="L2102" s="104"/>
      <c r="M2102" s="104"/>
      <c r="N2102" s="104"/>
      <c r="O2102" s="104"/>
      <c r="P2102" s="104"/>
      <c r="Q2102" s="341"/>
      <c r="R2102" s="33"/>
      <c r="S2102" s="33"/>
      <c r="T2102" s="33"/>
      <c r="U2102" s="33"/>
      <c r="V2102" s="33"/>
      <c r="W2102" s="33"/>
      <c r="X2102" s="33"/>
      <c r="Y2102" s="33"/>
    </row>
    <row r="2103" spans="1:25" ht="12.75" hidden="1" customHeight="1">
      <c r="A2103" s="363"/>
      <c r="B2103" s="126"/>
      <c r="C2103" s="104"/>
      <c r="D2103" s="104"/>
      <c r="E2103" s="104"/>
      <c r="F2103" s="104"/>
      <c r="G2103" s="104"/>
      <c r="H2103" s="104"/>
      <c r="I2103" s="104"/>
      <c r="J2103" s="104"/>
      <c r="K2103" s="104"/>
      <c r="L2103" s="104"/>
      <c r="M2103" s="104"/>
      <c r="N2103" s="104"/>
      <c r="O2103" s="104"/>
      <c r="P2103" s="104"/>
      <c r="Q2103" s="341"/>
      <c r="R2103" s="33"/>
      <c r="S2103" s="33"/>
      <c r="T2103" s="33"/>
      <c r="U2103" s="33"/>
      <c r="V2103" s="33"/>
      <c r="W2103" s="33"/>
      <c r="X2103" s="33"/>
      <c r="Y2103" s="33"/>
    </row>
    <row r="2104" spans="1:25" ht="12.75" hidden="1" customHeight="1">
      <c r="A2104" s="363"/>
      <c r="B2104" s="126"/>
      <c r="C2104" s="104"/>
      <c r="D2104" s="104"/>
      <c r="E2104" s="104"/>
      <c r="F2104" s="104"/>
      <c r="G2104" s="104"/>
      <c r="H2104" s="104"/>
      <c r="I2104" s="104"/>
      <c r="J2104" s="104"/>
      <c r="K2104" s="104"/>
      <c r="L2104" s="104"/>
      <c r="M2104" s="104"/>
      <c r="N2104" s="104"/>
      <c r="O2104" s="104"/>
      <c r="P2104" s="104"/>
      <c r="Q2104" s="341"/>
      <c r="R2104" s="33"/>
      <c r="S2104" s="33"/>
      <c r="T2104" s="33"/>
      <c r="U2104" s="33"/>
      <c r="V2104" s="33"/>
      <c r="W2104" s="33"/>
      <c r="X2104" s="33"/>
      <c r="Y2104" s="33"/>
    </row>
    <row r="2105" spans="1:25" ht="12.75" hidden="1" customHeight="1">
      <c r="A2105" s="363"/>
      <c r="B2105" s="126"/>
      <c r="C2105" s="104"/>
      <c r="D2105" s="104"/>
      <c r="E2105" s="104"/>
      <c r="F2105" s="104"/>
      <c r="G2105" s="104"/>
      <c r="H2105" s="104"/>
      <c r="I2105" s="104"/>
      <c r="J2105" s="104"/>
      <c r="K2105" s="104"/>
      <c r="L2105" s="104"/>
      <c r="M2105" s="104"/>
      <c r="N2105" s="104"/>
      <c r="O2105" s="104"/>
      <c r="P2105" s="104"/>
      <c r="Q2105" s="341"/>
      <c r="R2105" s="33"/>
      <c r="S2105" s="33"/>
      <c r="T2105" s="33"/>
      <c r="U2105" s="33"/>
      <c r="V2105" s="33"/>
      <c r="W2105" s="33"/>
      <c r="X2105" s="33"/>
      <c r="Y2105" s="33"/>
    </row>
    <row r="2106" spans="1:25" ht="12.75" hidden="1" customHeight="1">
      <c r="A2106" s="363"/>
      <c r="B2106" s="126"/>
      <c r="C2106" s="104"/>
      <c r="D2106" s="104"/>
      <c r="E2106" s="104"/>
      <c r="F2106" s="104"/>
      <c r="G2106" s="104"/>
      <c r="H2106" s="104"/>
      <c r="I2106" s="104"/>
      <c r="J2106" s="104"/>
      <c r="K2106" s="104"/>
      <c r="L2106" s="104"/>
      <c r="M2106" s="104"/>
      <c r="N2106" s="104"/>
      <c r="O2106" s="104"/>
      <c r="P2106" s="104"/>
      <c r="Q2106" s="341"/>
      <c r="R2106" s="33"/>
      <c r="S2106" s="33"/>
      <c r="T2106" s="33"/>
      <c r="U2106" s="33"/>
      <c r="V2106" s="33"/>
      <c r="W2106" s="33"/>
      <c r="X2106" s="33"/>
      <c r="Y2106" s="33"/>
    </row>
    <row r="2107" spans="1:25" ht="12.75" hidden="1" customHeight="1">
      <c r="A2107" s="363"/>
      <c r="B2107" s="126"/>
      <c r="C2107" s="104"/>
      <c r="D2107" s="104"/>
      <c r="E2107" s="104"/>
      <c r="F2107" s="104"/>
      <c r="G2107" s="104"/>
      <c r="H2107" s="104"/>
      <c r="I2107" s="104"/>
      <c r="J2107" s="104"/>
      <c r="K2107" s="104"/>
      <c r="L2107" s="104"/>
      <c r="M2107" s="104"/>
      <c r="N2107" s="104"/>
      <c r="O2107" s="104"/>
      <c r="P2107" s="104"/>
      <c r="Q2107" s="341"/>
      <c r="R2107" s="33"/>
      <c r="S2107" s="33"/>
      <c r="T2107" s="33"/>
      <c r="U2107" s="33"/>
      <c r="V2107" s="33"/>
      <c r="W2107" s="33"/>
      <c r="X2107" s="33"/>
      <c r="Y2107" s="33"/>
    </row>
    <row r="2108" spans="1:25" ht="12.75" hidden="1" customHeight="1">
      <c r="A2108" s="363"/>
      <c r="B2108" s="126"/>
      <c r="C2108" s="104"/>
      <c r="D2108" s="104"/>
      <c r="E2108" s="104"/>
      <c r="F2108" s="104"/>
      <c r="G2108" s="104"/>
      <c r="H2108" s="104"/>
      <c r="I2108" s="104"/>
      <c r="J2108" s="104"/>
      <c r="K2108" s="104"/>
      <c r="L2108" s="104"/>
      <c r="M2108" s="104"/>
      <c r="N2108" s="104"/>
      <c r="O2108" s="104"/>
      <c r="P2108" s="104"/>
      <c r="Q2108" s="341"/>
      <c r="R2108" s="33"/>
      <c r="S2108" s="33"/>
      <c r="T2108" s="33"/>
      <c r="U2108" s="33"/>
      <c r="V2108" s="33"/>
      <c r="W2108" s="33"/>
      <c r="X2108" s="33"/>
      <c r="Y2108" s="33"/>
    </row>
    <row r="2109" spans="1:25" ht="12.75" hidden="1" customHeight="1">
      <c r="A2109" s="363"/>
      <c r="B2109" s="126"/>
      <c r="C2109" s="104"/>
      <c r="D2109" s="104"/>
      <c r="E2109" s="104"/>
      <c r="F2109" s="104"/>
      <c r="G2109" s="104"/>
      <c r="H2109" s="104"/>
      <c r="I2109" s="104"/>
      <c r="J2109" s="104"/>
      <c r="K2109" s="104"/>
      <c r="L2109" s="104"/>
      <c r="M2109" s="104"/>
      <c r="N2109" s="104"/>
      <c r="O2109" s="104"/>
      <c r="P2109" s="104"/>
      <c r="Q2109" s="341"/>
      <c r="R2109" s="33"/>
      <c r="S2109" s="33"/>
      <c r="T2109" s="33"/>
      <c r="U2109" s="33"/>
      <c r="V2109" s="33"/>
      <c r="W2109" s="33"/>
      <c r="X2109" s="33"/>
      <c r="Y2109" s="33"/>
    </row>
    <row r="2110" spans="1:25" ht="12.75" hidden="1" customHeight="1">
      <c r="A2110" s="363"/>
      <c r="B2110" s="126"/>
      <c r="C2110" s="104"/>
      <c r="D2110" s="104"/>
      <c r="E2110" s="104"/>
      <c r="F2110" s="104"/>
      <c r="G2110" s="104"/>
      <c r="H2110" s="104"/>
      <c r="I2110" s="104"/>
      <c r="J2110" s="104"/>
      <c r="K2110" s="104"/>
      <c r="L2110" s="104"/>
      <c r="M2110" s="104"/>
      <c r="N2110" s="104"/>
      <c r="O2110" s="104"/>
      <c r="P2110" s="104"/>
      <c r="Q2110" s="341"/>
      <c r="R2110" s="33"/>
      <c r="S2110" s="33"/>
      <c r="T2110" s="33"/>
      <c r="U2110" s="33"/>
      <c r="V2110" s="33"/>
      <c r="W2110" s="33"/>
      <c r="X2110" s="33"/>
      <c r="Y2110" s="33"/>
    </row>
    <row r="2111" spans="1:25" ht="12.75" hidden="1" customHeight="1">
      <c r="A2111" s="363"/>
      <c r="B2111" s="126"/>
      <c r="C2111" s="104"/>
      <c r="D2111" s="104"/>
      <c r="E2111" s="104"/>
      <c r="F2111" s="104"/>
      <c r="G2111" s="104"/>
      <c r="H2111" s="104"/>
      <c r="I2111" s="104"/>
      <c r="J2111" s="104"/>
      <c r="K2111" s="104"/>
      <c r="L2111" s="104"/>
      <c r="M2111" s="104"/>
      <c r="N2111" s="104"/>
      <c r="O2111" s="104"/>
      <c r="P2111" s="104"/>
      <c r="Q2111" s="341"/>
      <c r="R2111" s="33"/>
      <c r="S2111" s="33"/>
      <c r="T2111" s="33"/>
      <c r="U2111" s="33"/>
      <c r="V2111" s="33"/>
      <c r="W2111" s="33"/>
      <c r="X2111" s="33"/>
      <c r="Y2111" s="33"/>
    </row>
    <row r="2112" spans="1:25" ht="12.75" hidden="1" customHeight="1">
      <c r="A2112" s="363"/>
      <c r="B2112" s="126"/>
      <c r="C2112" s="104"/>
      <c r="D2112" s="104"/>
      <c r="E2112" s="104"/>
      <c r="F2112" s="104"/>
      <c r="G2112" s="104"/>
      <c r="H2112" s="104"/>
      <c r="I2112" s="104"/>
      <c r="J2112" s="104"/>
      <c r="K2112" s="104"/>
      <c r="L2112" s="104"/>
      <c r="M2112" s="104"/>
      <c r="N2112" s="104"/>
      <c r="O2112" s="104"/>
      <c r="P2112" s="104"/>
      <c r="Q2112" s="341"/>
      <c r="R2112" s="33"/>
      <c r="S2112" s="33"/>
      <c r="T2112" s="33"/>
      <c r="U2112" s="33"/>
      <c r="V2112" s="33"/>
      <c r="W2112" s="33"/>
      <c r="X2112" s="33"/>
      <c r="Y2112" s="33"/>
    </row>
    <row r="2113" spans="1:25" ht="12.75" hidden="1" customHeight="1">
      <c r="A2113" s="363"/>
      <c r="B2113" s="126"/>
      <c r="C2113" s="104"/>
      <c r="D2113" s="104"/>
      <c r="E2113" s="104"/>
      <c r="F2113" s="104"/>
      <c r="G2113" s="104"/>
      <c r="H2113" s="104"/>
      <c r="I2113" s="104"/>
      <c r="J2113" s="104"/>
      <c r="K2113" s="104"/>
      <c r="L2113" s="104"/>
      <c r="M2113" s="104"/>
      <c r="N2113" s="104"/>
      <c r="O2113" s="104"/>
      <c r="P2113" s="104"/>
      <c r="Q2113" s="341"/>
      <c r="R2113" s="33"/>
      <c r="S2113" s="33"/>
      <c r="T2113" s="33"/>
      <c r="U2113" s="33"/>
      <c r="V2113" s="33"/>
      <c r="W2113" s="33"/>
      <c r="X2113" s="33"/>
      <c r="Y2113" s="33"/>
    </row>
    <row r="2114" spans="1:25" ht="12.75" hidden="1" customHeight="1">
      <c r="A2114" s="363"/>
      <c r="B2114" s="126"/>
      <c r="C2114" s="104"/>
      <c r="D2114" s="104"/>
      <c r="E2114" s="104"/>
      <c r="F2114" s="104"/>
      <c r="G2114" s="104"/>
      <c r="H2114" s="104"/>
      <c r="I2114" s="104"/>
      <c r="J2114" s="104"/>
      <c r="K2114" s="104"/>
      <c r="L2114" s="104"/>
      <c r="M2114" s="104"/>
      <c r="N2114" s="104"/>
      <c r="O2114" s="104"/>
      <c r="P2114" s="104"/>
      <c r="Q2114" s="341"/>
      <c r="R2114" s="33"/>
      <c r="S2114" s="33"/>
      <c r="T2114" s="33"/>
      <c r="U2114" s="33"/>
      <c r="V2114" s="33"/>
      <c r="W2114" s="33"/>
      <c r="X2114" s="33"/>
      <c r="Y2114" s="33"/>
    </row>
    <row r="2115" spans="1:25" ht="12.75" hidden="1" customHeight="1">
      <c r="A2115" s="363"/>
      <c r="B2115" s="126"/>
      <c r="C2115" s="104"/>
      <c r="D2115" s="104"/>
      <c r="E2115" s="104"/>
      <c r="F2115" s="104"/>
      <c r="G2115" s="104"/>
      <c r="H2115" s="104"/>
      <c r="I2115" s="104"/>
      <c r="J2115" s="104"/>
      <c r="K2115" s="104"/>
      <c r="L2115" s="104"/>
      <c r="M2115" s="104"/>
      <c r="N2115" s="104"/>
      <c r="O2115" s="104"/>
      <c r="P2115" s="104"/>
      <c r="Q2115" s="341"/>
      <c r="R2115" s="33"/>
      <c r="S2115" s="33"/>
      <c r="T2115" s="33"/>
      <c r="U2115" s="33"/>
      <c r="V2115" s="33"/>
      <c r="W2115" s="33"/>
      <c r="X2115" s="33"/>
      <c r="Y2115" s="33"/>
    </row>
    <row r="2116" spans="1:25" ht="12.75" hidden="1" customHeight="1">
      <c r="A2116" s="363"/>
      <c r="B2116" s="126"/>
      <c r="C2116" s="104"/>
      <c r="D2116" s="104"/>
      <c r="E2116" s="104"/>
      <c r="F2116" s="104"/>
      <c r="G2116" s="104"/>
      <c r="H2116" s="104"/>
      <c r="I2116" s="104"/>
      <c r="J2116" s="104"/>
      <c r="K2116" s="104"/>
      <c r="L2116" s="104"/>
      <c r="M2116" s="104"/>
      <c r="N2116" s="104"/>
      <c r="O2116" s="104"/>
      <c r="P2116" s="104"/>
      <c r="Q2116" s="341"/>
      <c r="R2116" s="33"/>
      <c r="S2116" s="33"/>
      <c r="T2116" s="33"/>
      <c r="U2116" s="33"/>
      <c r="V2116" s="33"/>
      <c r="W2116" s="33"/>
      <c r="X2116" s="33"/>
      <c r="Y2116" s="33"/>
    </row>
    <row r="2117" spans="1:25" ht="12.75" hidden="1" customHeight="1">
      <c r="A2117" s="363"/>
      <c r="B2117" s="126"/>
      <c r="C2117" s="104"/>
      <c r="D2117" s="104"/>
      <c r="E2117" s="104"/>
      <c r="F2117" s="104"/>
      <c r="G2117" s="104"/>
      <c r="H2117" s="104"/>
      <c r="I2117" s="104"/>
      <c r="J2117" s="104"/>
      <c r="K2117" s="104"/>
      <c r="L2117" s="104"/>
      <c r="M2117" s="104"/>
      <c r="N2117" s="104"/>
      <c r="O2117" s="104"/>
      <c r="P2117" s="104"/>
      <c r="Q2117" s="341"/>
      <c r="R2117" s="33"/>
      <c r="S2117" s="33"/>
      <c r="T2117" s="33"/>
      <c r="U2117" s="33"/>
      <c r="V2117" s="33"/>
      <c r="W2117" s="33"/>
      <c r="X2117" s="33"/>
      <c r="Y2117" s="33"/>
    </row>
    <row r="2118" spans="1:25" ht="12.75" hidden="1" customHeight="1">
      <c r="A2118" s="363"/>
      <c r="B2118" s="126"/>
      <c r="C2118" s="104"/>
      <c r="D2118" s="104"/>
      <c r="E2118" s="104"/>
      <c r="F2118" s="104"/>
      <c r="G2118" s="104"/>
      <c r="H2118" s="104"/>
      <c r="I2118" s="104"/>
      <c r="J2118" s="104"/>
      <c r="K2118" s="104"/>
      <c r="L2118" s="104"/>
      <c r="M2118" s="104"/>
      <c r="N2118" s="104"/>
      <c r="O2118" s="104"/>
      <c r="P2118" s="104"/>
      <c r="Q2118" s="341"/>
      <c r="R2118" s="33"/>
      <c r="S2118" s="33"/>
      <c r="T2118" s="33"/>
      <c r="U2118" s="33"/>
      <c r="V2118" s="33"/>
      <c r="W2118" s="33"/>
      <c r="X2118" s="33"/>
      <c r="Y2118" s="33"/>
    </row>
    <row r="2119" spans="1:25" ht="12.75" hidden="1" customHeight="1">
      <c r="A2119" s="363"/>
      <c r="B2119" s="126"/>
      <c r="C2119" s="104"/>
      <c r="D2119" s="104"/>
      <c r="E2119" s="104"/>
      <c r="F2119" s="104"/>
      <c r="G2119" s="104"/>
      <c r="H2119" s="104"/>
      <c r="I2119" s="104"/>
      <c r="J2119" s="104"/>
      <c r="K2119" s="104"/>
      <c r="L2119" s="104"/>
      <c r="M2119" s="104"/>
      <c r="N2119" s="104"/>
      <c r="O2119" s="104"/>
      <c r="P2119" s="104"/>
      <c r="Q2119" s="341"/>
      <c r="R2119" s="33"/>
      <c r="S2119" s="33"/>
      <c r="T2119" s="33"/>
      <c r="U2119" s="33"/>
      <c r="V2119" s="33"/>
      <c r="W2119" s="33"/>
      <c r="X2119" s="33"/>
      <c r="Y2119" s="33"/>
    </row>
    <row r="2120" spans="1:25" ht="12.75" hidden="1" customHeight="1">
      <c r="A2120" s="363"/>
      <c r="B2120" s="126"/>
      <c r="C2120" s="104"/>
      <c r="D2120" s="104"/>
      <c r="E2120" s="104"/>
      <c r="F2120" s="104"/>
      <c r="G2120" s="104"/>
      <c r="H2120" s="104"/>
      <c r="I2120" s="104"/>
      <c r="J2120" s="104"/>
      <c r="K2120" s="104"/>
      <c r="L2120" s="104"/>
      <c r="M2120" s="104"/>
      <c r="N2120" s="104"/>
      <c r="O2120" s="104"/>
      <c r="P2120" s="104"/>
      <c r="Q2120" s="341"/>
      <c r="R2120" s="33"/>
      <c r="S2120" s="33"/>
      <c r="T2120" s="33"/>
      <c r="U2120" s="33"/>
      <c r="V2120" s="33"/>
      <c r="W2120" s="33"/>
      <c r="X2120" s="33"/>
      <c r="Y2120" s="33"/>
    </row>
    <row r="2121" spans="1:25" ht="12.75" hidden="1" customHeight="1">
      <c r="A2121" s="363"/>
      <c r="B2121" s="126"/>
      <c r="C2121" s="104"/>
      <c r="D2121" s="104"/>
      <c r="E2121" s="104"/>
      <c r="F2121" s="104"/>
      <c r="G2121" s="104"/>
      <c r="H2121" s="104"/>
      <c r="I2121" s="104"/>
      <c r="J2121" s="104"/>
      <c r="K2121" s="104"/>
      <c r="L2121" s="104"/>
      <c r="M2121" s="104"/>
      <c r="N2121" s="104"/>
      <c r="O2121" s="104"/>
      <c r="P2121" s="104"/>
      <c r="Q2121" s="341"/>
      <c r="R2121" s="33"/>
      <c r="S2121" s="33"/>
      <c r="T2121" s="33"/>
      <c r="U2121" s="33"/>
      <c r="V2121" s="33"/>
      <c r="W2121" s="33"/>
      <c r="X2121" s="33"/>
      <c r="Y2121" s="33"/>
    </row>
    <row r="2122" spans="1:25" ht="12.75" hidden="1" customHeight="1">
      <c r="A2122" s="363"/>
      <c r="B2122" s="126"/>
      <c r="C2122" s="104"/>
      <c r="D2122" s="104"/>
      <c r="E2122" s="104"/>
      <c r="F2122" s="104"/>
      <c r="G2122" s="104"/>
      <c r="H2122" s="104"/>
      <c r="I2122" s="104"/>
      <c r="J2122" s="104"/>
      <c r="K2122" s="104"/>
      <c r="L2122" s="104"/>
      <c r="M2122" s="104"/>
      <c r="N2122" s="104"/>
      <c r="O2122" s="104"/>
      <c r="P2122" s="104"/>
      <c r="Q2122" s="341"/>
      <c r="R2122" s="33"/>
      <c r="S2122" s="33"/>
      <c r="T2122" s="33"/>
      <c r="U2122" s="33"/>
      <c r="V2122" s="33"/>
      <c r="W2122" s="33"/>
      <c r="X2122" s="33"/>
      <c r="Y2122" s="33"/>
    </row>
    <row r="2123" spans="1:25" ht="12.75" hidden="1" customHeight="1">
      <c r="A2123" s="363"/>
      <c r="B2123" s="126"/>
      <c r="C2123" s="104"/>
      <c r="D2123" s="104"/>
      <c r="E2123" s="104"/>
      <c r="F2123" s="104"/>
      <c r="G2123" s="104"/>
      <c r="H2123" s="104"/>
      <c r="I2123" s="104"/>
      <c r="J2123" s="104"/>
      <c r="K2123" s="104"/>
      <c r="L2123" s="104"/>
      <c r="M2123" s="104"/>
      <c r="N2123" s="104"/>
      <c r="O2123" s="104"/>
      <c r="P2123" s="104"/>
      <c r="Q2123" s="341"/>
      <c r="R2123" s="33"/>
      <c r="S2123" s="33"/>
      <c r="T2123" s="33"/>
      <c r="U2123" s="33"/>
      <c r="V2123" s="33"/>
      <c r="W2123" s="33"/>
      <c r="X2123" s="33"/>
      <c r="Y2123" s="33"/>
    </row>
    <row r="2124" spans="1:25" ht="12.75" hidden="1" customHeight="1">
      <c r="A2124" s="363"/>
      <c r="B2124" s="126"/>
      <c r="C2124" s="104"/>
      <c r="D2124" s="104"/>
      <c r="E2124" s="104"/>
      <c r="F2124" s="104"/>
      <c r="G2124" s="104"/>
      <c r="H2124" s="104"/>
      <c r="I2124" s="104"/>
      <c r="J2124" s="104"/>
      <c r="K2124" s="104"/>
      <c r="L2124" s="104"/>
      <c r="M2124" s="104"/>
      <c r="N2124" s="104"/>
      <c r="O2124" s="104"/>
      <c r="P2124" s="104"/>
      <c r="Q2124" s="341"/>
      <c r="R2124" s="33"/>
      <c r="S2124" s="33"/>
      <c r="T2124" s="33"/>
      <c r="U2124" s="33"/>
      <c r="V2124" s="33"/>
      <c r="W2124" s="33"/>
      <c r="X2124" s="33"/>
      <c r="Y2124" s="33"/>
    </row>
    <row r="2125" spans="1:25" ht="12.75" hidden="1" customHeight="1">
      <c r="A2125" s="363"/>
      <c r="B2125" s="126"/>
      <c r="C2125" s="104"/>
      <c r="D2125" s="104"/>
      <c r="E2125" s="104"/>
      <c r="F2125" s="104"/>
      <c r="G2125" s="104"/>
      <c r="H2125" s="104"/>
      <c r="I2125" s="104"/>
      <c r="J2125" s="104"/>
      <c r="K2125" s="104"/>
      <c r="L2125" s="104"/>
      <c r="M2125" s="104"/>
      <c r="N2125" s="104"/>
      <c r="O2125" s="104"/>
      <c r="P2125" s="104"/>
      <c r="Q2125" s="341"/>
      <c r="R2125" s="33"/>
      <c r="S2125" s="33"/>
      <c r="T2125" s="33"/>
      <c r="U2125" s="33"/>
      <c r="V2125" s="33"/>
      <c r="W2125" s="33"/>
      <c r="X2125" s="33"/>
      <c r="Y2125" s="33"/>
    </row>
    <row r="2126" spans="1:25" ht="12.75" hidden="1" customHeight="1">
      <c r="A2126" s="363"/>
      <c r="B2126" s="126"/>
      <c r="C2126" s="104"/>
      <c r="D2126" s="104"/>
      <c r="E2126" s="104"/>
      <c r="F2126" s="104"/>
      <c r="G2126" s="104"/>
      <c r="H2126" s="104"/>
      <c r="I2126" s="104"/>
      <c r="J2126" s="104"/>
      <c r="K2126" s="104"/>
      <c r="L2126" s="104"/>
      <c r="M2126" s="104"/>
      <c r="N2126" s="104"/>
      <c r="O2126" s="104"/>
      <c r="P2126" s="104"/>
      <c r="Q2126" s="341"/>
      <c r="R2126" s="33"/>
      <c r="S2126" s="33"/>
      <c r="T2126" s="33"/>
      <c r="U2126" s="33"/>
      <c r="V2126" s="33"/>
      <c r="W2126" s="33"/>
      <c r="X2126" s="33"/>
      <c r="Y2126" s="33"/>
    </row>
    <row r="2127" spans="1:25" ht="12.75" hidden="1" customHeight="1">
      <c r="A2127" s="363"/>
      <c r="B2127" s="126"/>
      <c r="C2127" s="104"/>
      <c r="D2127" s="104"/>
      <c r="E2127" s="104"/>
      <c r="F2127" s="104"/>
      <c r="G2127" s="104"/>
      <c r="H2127" s="104"/>
      <c r="I2127" s="104"/>
      <c r="J2127" s="104"/>
      <c r="K2127" s="104"/>
      <c r="L2127" s="104"/>
      <c r="M2127" s="104"/>
      <c r="N2127" s="104"/>
      <c r="O2127" s="104"/>
      <c r="P2127" s="104"/>
      <c r="Q2127" s="341"/>
      <c r="R2127" s="33"/>
      <c r="S2127" s="33"/>
      <c r="T2127" s="33"/>
      <c r="U2127" s="33"/>
      <c r="V2127" s="33"/>
      <c r="W2127" s="33"/>
      <c r="X2127" s="33"/>
      <c r="Y2127" s="33"/>
    </row>
    <row r="2128" spans="1:25" ht="12.75" hidden="1" customHeight="1">
      <c r="A2128" s="363"/>
      <c r="B2128" s="126"/>
      <c r="C2128" s="104"/>
      <c r="D2128" s="104"/>
      <c r="E2128" s="104"/>
      <c r="F2128" s="104"/>
      <c r="G2128" s="104"/>
      <c r="H2128" s="104"/>
      <c r="I2128" s="104"/>
      <c r="J2128" s="104"/>
      <c r="K2128" s="104"/>
      <c r="L2128" s="104"/>
      <c r="M2128" s="104"/>
      <c r="N2128" s="104"/>
      <c r="O2128" s="104"/>
      <c r="P2128" s="104"/>
      <c r="Q2128" s="341"/>
      <c r="R2128" s="33"/>
      <c r="S2128" s="33"/>
      <c r="T2128" s="33"/>
      <c r="U2128" s="33"/>
      <c r="V2128" s="33"/>
      <c r="W2128" s="33"/>
      <c r="X2128" s="33"/>
      <c r="Y2128" s="33"/>
    </row>
    <row r="2129" spans="1:25" ht="12.75" hidden="1" customHeight="1">
      <c r="A2129" s="363"/>
      <c r="B2129" s="126"/>
      <c r="C2129" s="104"/>
      <c r="D2129" s="104"/>
      <c r="E2129" s="104"/>
      <c r="F2129" s="104"/>
      <c r="G2129" s="104"/>
      <c r="H2129" s="104"/>
      <c r="I2129" s="104"/>
      <c r="J2129" s="104"/>
      <c r="K2129" s="104"/>
      <c r="L2129" s="104"/>
      <c r="M2129" s="104"/>
      <c r="N2129" s="104"/>
      <c r="O2129" s="104"/>
      <c r="P2129" s="104"/>
      <c r="Q2129" s="341"/>
      <c r="R2129" s="33"/>
      <c r="S2129" s="33"/>
      <c r="T2129" s="33"/>
      <c r="U2129" s="33"/>
      <c r="V2129" s="33"/>
      <c r="W2129" s="33"/>
      <c r="X2129" s="33"/>
      <c r="Y2129" s="33"/>
    </row>
    <row r="2130" spans="1:25" ht="12.75" hidden="1" customHeight="1">
      <c r="A2130" s="363"/>
      <c r="B2130" s="126"/>
      <c r="C2130" s="104"/>
      <c r="D2130" s="104"/>
      <c r="E2130" s="104"/>
      <c r="F2130" s="104"/>
      <c r="G2130" s="104"/>
      <c r="H2130" s="104"/>
      <c r="I2130" s="104"/>
      <c r="J2130" s="104"/>
      <c r="K2130" s="104"/>
      <c r="L2130" s="104"/>
      <c r="M2130" s="104"/>
      <c r="N2130" s="104"/>
      <c r="O2130" s="104"/>
      <c r="P2130" s="104"/>
      <c r="Q2130" s="341"/>
      <c r="R2130" s="33"/>
      <c r="S2130" s="33"/>
      <c r="T2130" s="33"/>
      <c r="U2130" s="33"/>
      <c r="V2130" s="33"/>
      <c r="W2130" s="33"/>
      <c r="X2130" s="33"/>
      <c r="Y2130" s="33"/>
    </row>
    <row r="2131" spans="1:25" ht="12.75" hidden="1" customHeight="1">
      <c r="A2131" s="363"/>
      <c r="B2131" s="126"/>
      <c r="C2131" s="104"/>
      <c r="D2131" s="104"/>
      <c r="E2131" s="104"/>
      <c r="F2131" s="104"/>
      <c r="G2131" s="104"/>
      <c r="H2131" s="104"/>
      <c r="I2131" s="104"/>
      <c r="J2131" s="104"/>
      <c r="K2131" s="104"/>
      <c r="L2131" s="104"/>
      <c r="M2131" s="104"/>
      <c r="N2131" s="104"/>
      <c r="O2131" s="104"/>
      <c r="P2131" s="104"/>
      <c r="Q2131" s="341"/>
      <c r="R2131" s="33"/>
      <c r="S2131" s="33"/>
      <c r="T2131" s="33"/>
      <c r="U2131" s="33"/>
      <c r="V2131" s="33"/>
      <c r="W2131" s="33"/>
      <c r="X2131" s="33"/>
      <c r="Y2131" s="33"/>
    </row>
    <row r="2132" spans="1:25" ht="12.75" hidden="1" customHeight="1">
      <c r="A2132" s="363"/>
      <c r="B2132" s="126"/>
      <c r="C2132" s="104"/>
      <c r="D2132" s="104"/>
      <c r="E2132" s="104"/>
      <c r="F2132" s="104"/>
      <c r="G2132" s="104"/>
      <c r="H2132" s="104"/>
      <c r="I2132" s="104"/>
      <c r="J2132" s="104"/>
      <c r="K2132" s="104"/>
      <c r="L2132" s="104"/>
      <c r="M2132" s="104"/>
      <c r="N2132" s="104"/>
      <c r="O2132" s="104"/>
      <c r="P2132" s="104"/>
      <c r="Q2132" s="341"/>
      <c r="R2132" s="33"/>
      <c r="S2132" s="33"/>
      <c r="T2132" s="33"/>
      <c r="U2132" s="33"/>
      <c r="V2132" s="33"/>
      <c r="W2132" s="33"/>
      <c r="X2132" s="33"/>
      <c r="Y2132" s="33"/>
    </row>
    <row r="2133" spans="1:25" ht="12.75" hidden="1" customHeight="1">
      <c r="A2133" s="363"/>
      <c r="B2133" s="126"/>
      <c r="C2133" s="104"/>
      <c r="D2133" s="104"/>
      <c r="E2133" s="104"/>
      <c r="F2133" s="104"/>
      <c r="G2133" s="104"/>
      <c r="H2133" s="104"/>
      <c r="I2133" s="104"/>
      <c r="J2133" s="104"/>
      <c r="K2133" s="104"/>
      <c r="L2133" s="104"/>
      <c r="M2133" s="104"/>
      <c r="N2133" s="104"/>
      <c r="O2133" s="104"/>
      <c r="P2133" s="104"/>
      <c r="Q2133" s="341"/>
      <c r="R2133" s="33"/>
      <c r="S2133" s="33"/>
      <c r="T2133" s="33"/>
      <c r="U2133" s="33"/>
      <c r="V2133" s="33"/>
      <c r="W2133" s="33"/>
      <c r="X2133" s="33"/>
      <c r="Y2133" s="33"/>
    </row>
    <row r="2134" spans="1:25" ht="12.75" hidden="1" customHeight="1">
      <c r="A2134" s="363"/>
      <c r="B2134" s="126"/>
      <c r="C2134" s="104"/>
      <c r="D2134" s="104"/>
      <c r="E2134" s="104"/>
      <c r="F2134" s="104"/>
      <c r="G2134" s="104"/>
      <c r="H2134" s="104"/>
      <c r="I2134" s="104"/>
      <c r="J2134" s="104"/>
      <c r="K2134" s="104"/>
      <c r="L2134" s="104"/>
      <c r="M2134" s="104"/>
      <c r="N2134" s="104"/>
      <c r="O2134" s="104"/>
      <c r="P2134" s="104"/>
      <c r="Q2134" s="341"/>
      <c r="R2134" s="33"/>
      <c r="S2134" s="33"/>
      <c r="T2134" s="33"/>
      <c r="U2134" s="33"/>
      <c r="V2134" s="33"/>
      <c r="W2134" s="33"/>
      <c r="X2134" s="33"/>
      <c r="Y2134" s="33"/>
    </row>
    <row r="2135" spans="1:25" ht="12.75" hidden="1" customHeight="1">
      <c r="A2135" s="363"/>
      <c r="B2135" s="126"/>
      <c r="C2135" s="104"/>
      <c r="D2135" s="104"/>
      <c r="E2135" s="104"/>
      <c r="F2135" s="104"/>
      <c r="G2135" s="104"/>
      <c r="H2135" s="104"/>
      <c r="I2135" s="104"/>
      <c r="J2135" s="104"/>
      <c r="K2135" s="104"/>
      <c r="L2135" s="104"/>
      <c r="M2135" s="104"/>
      <c r="N2135" s="104"/>
      <c r="O2135" s="104"/>
      <c r="P2135" s="104"/>
      <c r="Q2135" s="341"/>
      <c r="R2135" s="33"/>
      <c r="S2135" s="33"/>
      <c r="T2135" s="33"/>
      <c r="U2135" s="33"/>
      <c r="V2135" s="33"/>
      <c r="W2135" s="33"/>
      <c r="X2135" s="33"/>
      <c r="Y2135" s="33"/>
    </row>
    <row r="2136" spans="1:25" ht="12.75" hidden="1" customHeight="1">
      <c r="A2136" s="363"/>
      <c r="B2136" s="126"/>
      <c r="C2136" s="104"/>
      <c r="D2136" s="104"/>
      <c r="E2136" s="104"/>
      <c r="F2136" s="104"/>
      <c r="G2136" s="104"/>
      <c r="H2136" s="104"/>
      <c r="I2136" s="104"/>
      <c r="J2136" s="104"/>
      <c r="K2136" s="104"/>
      <c r="L2136" s="104"/>
      <c r="M2136" s="104"/>
      <c r="N2136" s="104"/>
      <c r="O2136" s="104"/>
      <c r="P2136" s="104"/>
      <c r="Q2136" s="341"/>
      <c r="R2136" s="33"/>
      <c r="S2136" s="33"/>
      <c r="T2136" s="33"/>
      <c r="U2136" s="33"/>
      <c r="V2136" s="33"/>
      <c r="W2136" s="33"/>
      <c r="X2136" s="33"/>
      <c r="Y2136" s="33"/>
    </row>
    <row r="2137" spans="1:25" ht="12.75" hidden="1" customHeight="1">
      <c r="A2137" s="363"/>
      <c r="B2137" s="126"/>
      <c r="C2137" s="104"/>
      <c r="D2137" s="104"/>
      <c r="E2137" s="104"/>
      <c r="F2137" s="104"/>
      <c r="G2137" s="104"/>
      <c r="H2137" s="104"/>
      <c r="I2137" s="104"/>
      <c r="J2137" s="104"/>
      <c r="K2137" s="104"/>
      <c r="L2137" s="104"/>
      <c r="M2137" s="104"/>
      <c r="N2137" s="104"/>
      <c r="O2137" s="104"/>
      <c r="P2137" s="104"/>
      <c r="Q2137" s="341"/>
      <c r="R2137" s="33"/>
      <c r="S2137" s="33"/>
      <c r="T2137" s="33"/>
      <c r="U2137" s="33"/>
      <c r="V2137" s="33"/>
      <c r="W2137" s="33"/>
      <c r="X2137" s="33"/>
      <c r="Y2137" s="33"/>
    </row>
    <row r="2138" spans="1:25" ht="12.75" hidden="1" customHeight="1">
      <c r="A2138" s="363"/>
      <c r="B2138" s="126"/>
      <c r="C2138" s="104"/>
      <c r="D2138" s="104"/>
      <c r="E2138" s="104"/>
      <c r="F2138" s="104"/>
      <c r="G2138" s="104"/>
      <c r="H2138" s="104"/>
      <c r="I2138" s="104"/>
      <c r="J2138" s="104"/>
      <c r="K2138" s="104"/>
      <c r="L2138" s="104"/>
      <c r="M2138" s="104"/>
      <c r="N2138" s="104"/>
      <c r="O2138" s="104"/>
      <c r="P2138" s="104"/>
      <c r="Q2138" s="341"/>
      <c r="R2138" s="33"/>
      <c r="S2138" s="33"/>
      <c r="T2138" s="33"/>
      <c r="U2138" s="33"/>
      <c r="V2138" s="33"/>
      <c r="W2138" s="33"/>
      <c r="X2138" s="33"/>
      <c r="Y2138" s="33"/>
    </row>
    <row r="2139" spans="1:25" ht="12.75" hidden="1" customHeight="1">
      <c r="A2139" s="363"/>
      <c r="B2139" s="126"/>
      <c r="C2139" s="104"/>
      <c r="D2139" s="104"/>
      <c r="E2139" s="104"/>
      <c r="F2139" s="104"/>
      <c r="G2139" s="104"/>
      <c r="H2139" s="104"/>
      <c r="I2139" s="104"/>
      <c r="J2139" s="104"/>
      <c r="K2139" s="104"/>
      <c r="L2139" s="104"/>
      <c r="M2139" s="104"/>
      <c r="N2139" s="104"/>
      <c r="O2139" s="104"/>
      <c r="P2139" s="104"/>
      <c r="Q2139" s="341"/>
      <c r="R2139" s="33"/>
      <c r="S2139" s="33"/>
      <c r="T2139" s="33"/>
      <c r="U2139" s="33"/>
      <c r="V2139" s="33"/>
      <c r="W2139" s="33"/>
      <c r="X2139" s="33"/>
      <c r="Y2139" s="33"/>
    </row>
    <row r="2140" spans="1:25" ht="12.75" hidden="1" customHeight="1">
      <c r="A2140" s="363"/>
      <c r="B2140" s="126"/>
      <c r="C2140" s="104"/>
      <c r="D2140" s="104"/>
      <c r="E2140" s="104"/>
      <c r="F2140" s="104"/>
      <c r="G2140" s="104"/>
      <c r="H2140" s="104"/>
      <c r="I2140" s="104"/>
      <c r="J2140" s="104"/>
      <c r="K2140" s="104"/>
      <c r="L2140" s="104"/>
      <c r="M2140" s="104"/>
      <c r="N2140" s="104"/>
      <c r="O2140" s="104"/>
      <c r="P2140" s="104"/>
      <c r="Q2140" s="341"/>
      <c r="R2140" s="33"/>
      <c r="S2140" s="33"/>
      <c r="T2140" s="33"/>
      <c r="U2140" s="33"/>
      <c r="V2140" s="33"/>
      <c r="W2140" s="33"/>
      <c r="X2140" s="33"/>
      <c r="Y2140" s="33"/>
    </row>
    <row r="2141" spans="1:25" ht="12.75" hidden="1" customHeight="1">
      <c r="A2141" s="363"/>
      <c r="B2141" s="126"/>
      <c r="C2141" s="104"/>
      <c r="D2141" s="104"/>
      <c r="E2141" s="104"/>
      <c r="F2141" s="104"/>
      <c r="G2141" s="104"/>
      <c r="H2141" s="104"/>
      <c r="I2141" s="104"/>
      <c r="J2141" s="104"/>
      <c r="K2141" s="104"/>
      <c r="L2141" s="104"/>
      <c r="M2141" s="104"/>
      <c r="N2141" s="104"/>
      <c r="O2141" s="104"/>
      <c r="P2141" s="104"/>
      <c r="Q2141" s="341"/>
      <c r="R2141" s="33"/>
      <c r="S2141" s="33"/>
      <c r="T2141" s="33"/>
      <c r="U2141" s="33"/>
      <c r="V2141" s="33"/>
      <c r="W2141" s="33"/>
      <c r="X2141" s="33"/>
      <c r="Y2141" s="33"/>
    </row>
    <row r="2142" spans="1:25" ht="12.75" hidden="1" customHeight="1">
      <c r="A2142" s="363"/>
      <c r="B2142" s="126"/>
      <c r="C2142" s="104"/>
      <c r="D2142" s="104"/>
      <c r="E2142" s="104"/>
      <c r="F2142" s="104"/>
      <c r="G2142" s="104"/>
      <c r="H2142" s="104"/>
      <c r="I2142" s="104"/>
      <c r="J2142" s="104"/>
      <c r="K2142" s="104"/>
      <c r="L2142" s="104"/>
      <c r="M2142" s="104"/>
      <c r="N2142" s="104"/>
      <c r="O2142" s="104"/>
      <c r="P2142" s="104"/>
      <c r="Q2142" s="341"/>
      <c r="R2142" s="33"/>
      <c r="S2142" s="33"/>
      <c r="T2142" s="33"/>
      <c r="U2142" s="33"/>
      <c r="V2142" s="33"/>
      <c r="W2142" s="33"/>
      <c r="X2142" s="33"/>
      <c r="Y2142" s="33"/>
    </row>
    <row r="2143" spans="1:25" ht="12.75" hidden="1" customHeight="1">
      <c r="A2143" s="363"/>
      <c r="B2143" s="126"/>
      <c r="C2143" s="104"/>
      <c r="D2143" s="104"/>
      <c r="E2143" s="104"/>
      <c r="F2143" s="104"/>
      <c r="G2143" s="104"/>
      <c r="H2143" s="104"/>
      <c r="I2143" s="104"/>
      <c r="J2143" s="104"/>
      <c r="K2143" s="104"/>
      <c r="L2143" s="104"/>
      <c r="M2143" s="104"/>
      <c r="N2143" s="104"/>
      <c r="O2143" s="104"/>
      <c r="P2143" s="104"/>
      <c r="Q2143" s="341"/>
      <c r="R2143" s="33"/>
      <c r="S2143" s="33"/>
      <c r="T2143" s="33"/>
      <c r="U2143" s="33"/>
      <c r="V2143" s="33"/>
      <c r="W2143" s="33"/>
      <c r="X2143" s="33"/>
      <c r="Y2143" s="33"/>
    </row>
    <row r="2144" spans="1:25" ht="12.75" hidden="1" customHeight="1">
      <c r="A2144" s="363"/>
      <c r="B2144" s="126"/>
      <c r="C2144" s="104"/>
      <c r="D2144" s="104"/>
      <c r="E2144" s="104"/>
      <c r="F2144" s="104"/>
      <c r="G2144" s="104"/>
      <c r="H2144" s="104"/>
      <c r="I2144" s="104"/>
      <c r="J2144" s="104"/>
      <c r="K2144" s="104"/>
      <c r="L2144" s="104"/>
      <c r="M2144" s="104"/>
      <c r="N2144" s="104"/>
      <c r="O2144" s="104"/>
      <c r="P2144" s="104"/>
      <c r="Q2144" s="341"/>
      <c r="R2144" s="33"/>
      <c r="S2144" s="33"/>
      <c r="T2144" s="33"/>
      <c r="U2144" s="33"/>
      <c r="V2144" s="33"/>
      <c r="W2144" s="33"/>
      <c r="X2144" s="33"/>
      <c r="Y2144" s="33"/>
    </row>
    <row r="2145" spans="1:25" ht="12.75" hidden="1" customHeight="1">
      <c r="A2145" s="363"/>
      <c r="B2145" s="126"/>
      <c r="C2145" s="104"/>
      <c r="D2145" s="104"/>
      <c r="E2145" s="104"/>
      <c r="F2145" s="104"/>
      <c r="G2145" s="104"/>
      <c r="H2145" s="104"/>
      <c r="I2145" s="104"/>
      <c r="J2145" s="104"/>
      <c r="K2145" s="104"/>
      <c r="L2145" s="104"/>
      <c r="M2145" s="104"/>
      <c r="N2145" s="104"/>
      <c r="O2145" s="104"/>
      <c r="P2145" s="104"/>
      <c r="Q2145" s="341"/>
      <c r="R2145" s="33"/>
      <c r="S2145" s="33"/>
      <c r="T2145" s="33"/>
      <c r="U2145" s="33"/>
      <c r="V2145" s="33"/>
      <c r="W2145" s="33"/>
      <c r="X2145" s="33"/>
      <c r="Y2145" s="33"/>
    </row>
    <row r="2146" spans="1:25" ht="12.75" hidden="1" customHeight="1">
      <c r="A2146" s="363"/>
      <c r="B2146" s="126"/>
      <c r="C2146" s="104"/>
      <c r="D2146" s="104"/>
      <c r="E2146" s="104"/>
      <c r="F2146" s="104"/>
      <c r="G2146" s="104"/>
      <c r="H2146" s="104"/>
      <c r="I2146" s="104"/>
      <c r="J2146" s="104"/>
      <c r="K2146" s="104"/>
      <c r="L2146" s="104"/>
      <c r="M2146" s="104"/>
      <c r="N2146" s="104"/>
      <c r="O2146" s="104"/>
      <c r="P2146" s="104"/>
      <c r="Q2146" s="341"/>
      <c r="R2146" s="33"/>
      <c r="S2146" s="33"/>
      <c r="T2146" s="33"/>
      <c r="U2146" s="33"/>
      <c r="V2146" s="33"/>
      <c r="W2146" s="33"/>
      <c r="X2146" s="33"/>
      <c r="Y2146" s="33"/>
    </row>
    <row r="2147" spans="1:25" ht="12.75" hidden="1" customHeight="1">
      <c r="A2147" s="363"/>
      <c r="B2147" s="126"/>
      <c r="C2147" s="104"/>
      <c r="D2147" s="104"/>
      <c r="E2147" s="104"/>
      <c r="F2147" s="104"/>
      <c r="G2147" s="104"/>
      <c r="H2147" s="104"/>
      <c r="I2147" s="104"/>
      <c r="J2147" s="104"/>
      <c r="K2147" s="104"/>
      <c r="L2147" s="104"/>
      <c r="M2147" s="104"/>
      <c r="N2147" s="104"/>
      <c r="O2147" s="104"/>
      <c r="P2147" s="104"/>
      <c r="Q2147" s="341"/>
      <c r="R2147" s="33"/>
      <c r="S2147" s="33"/>
      <c r="T2147" s="33"/>
      <c r="U2147" s="33"/>
      <c r="V2147" s="33"/>
      <c r="W2147" s="33"/>
      <c r="X2147" s="33"/>
      <c r="Y2147" s="33"/>
    </row>
    <row r="2148" spans="1:25" ht="12.75" hidden="1" customHeight="1">
      <c r="A2148" s="363"/>
      <c r="B2148" s="126"/>
      <c r="C2148" s="104"/>
      <c r="D2148" s="104"/>
      <c r="E2148" s="104"/>
      <c r="F2148" s="104"/>
      <c r="G2148" s="104"/>
      <c r="H2148" s="104"/>
      <c r="I2148" s="104"/>
      <c r="J2148" s="104"/>
      <c r="K2148" s="104"/>
      <c r="L2148" s="104"/>
      <c r="M2148" s="104"/>
      <c r="N2148" s="104"/>
      <c r="O2148" s="104"/>
      <c r="P2148" s="104"/>
      <c r="Q2148" s="341"/>
      <c r="R2148" s="33"/>
      <c r="S2148" s="33"/>
      <c r="T2148" s="33"/>
      <c r="U2148" s="33"/>
      <c r="V2148" s="33"/>
      <c r="W2148" s="33"/>
      <c r="X2148" s="33"/>
      <c r="Y2148" s="33"/>
    </row>
    <row r="2149" spans="1:25" ht="12.75" hidden="1" customHeight="1">
      <c r="A2149" s="363"/>
      <c r="B2149" s="126"/>
      <c r="C2149" s="104"/>
      <c r="D2149" s="104"/>
      <c r="E2149" s="104"/>
      <c r="F2149" s="104"/>
      <c r="G2149" s="104"/>
      <c r="H2149" s="104"/>
      <c r="I2149" s="104"/>
      <c r="J2149" s="104"/>
      <c r="K2149" s="104"/>
      <c r="L2149" s="104"/>
      <c r="M2149" s="104"/>
      <c r="N2149" s="104"/>
      <c r="O2149" s="104"/>
      <c r="P2149" s="104"/>
      <c r="Q2149" s="341"/>
      <c r="R2149" s="33"/>
      <c r="S2149" s="33"/>
      <c r="T2149" s="33"/>
      <c r="U2149" s="33"/>
      <c r="V2149" s="33"/>
      <c r="W2149" s="33"/>
      <c r="X2149" s="33"/>
      <c r="Y2149" s="33"/>
    </row>
    <row r="2150" spans="1:25" ht="12.75" hidden="1" customHeight="1">
      <c r="A2150" s="363"/>
      <c r="B2150" s="126"/>
      <c r="C2150" s="104"/>
      <c r="D2150" s="104"/>
      <c r="E2150" s="104"/>
      <c r="F2150" s="104"/>
      <c r="G2150" s="104"/>
      <c r="H2150" s="104"/>
      <c r="I2150" s="104"/>
      <c r="J2150" s="104"/>
      <c r="K2150" s="104"/>
      <c r="L2150" s="104"/>
      <c r="M2150" s="104"/>
      <c r="N2150" s="104"/>
      <c r="O2150" s="104"/>
      <c r="P2150" s="104"/>
      <c r="Q2150" s="341"/>
      <c r="R2150" s="33"/>
      <c r="S2150" s="33"/>
      <c r="T2150" s="33"/>
      <c r="U2150" s="33"/>
      <c r="V2150" s="33"/>
      <c r="W2150" s="33"/>
      <c r="X2150" s="33"/>
      <c r="Y2150" s="33"/>
    </row>
    <row r="2151" spans="1:25" ht="12.75" hidden="1" customHeight="1">
      <c r="A2151" s="363"/>
      <c r="B2151" s="126"/>
      <c r="C2151" s="104"/>
      <c r="D2151" s="104"/>
      <c r="E2151" s="104"/>
      <c r="F2151" s="104"/>
      <c r="G2151" s="104"/>
      <c r="H2151" s="104"/>
      <c r="I2151" s="104"/>
      <c r="J2151" s="104"/>
      <c r="K2151" s="104"/>
      <c r="L2151" s="104"/>
      <c r="M2151" s="104"/>
      <c r="N2151" s="104"/>
      <c r="O2151" s="104"/>
      <c r="P2151" s="104"/>
      <c r="Q2151" s="341"/>
      <c r="R2151" s="33"/>
      <c r="S2151" s="33"/>
      <c r="T2151" s="33"/>
      <c r="U2151" s="33"/>
      <c r="V2151" s="33"/>
      <c r="W2151" s="33"/>
      <c r="X2151" s="33"/>
      <c r="Y2151" s="33"/>
    </row>
    <row r="2152" spans="1:25" ht="12.75" hidden="1" customHeight="1">
      <c r="A2152" s="363"/>
      <c r="B2152" s="126"/>
      <c r="C2152" s="104"/>
      <c r="D2152" s="104"/>
      <c r="E2152" s="104"/>
      <c r="F2152" s="104"/>
      <c r="G2152" s="104"/>
      <c r="H2152" s="104"/>
      <c r="I2152" s="104"/>
      <c r="J2152" s="104"/>
      <c r="K2152" s="104"/>
      <c r="L2152" s="104"/>
      <c r="M2152" s="104"/>
      <c r="N2152" s="104"/>
      <c r="O2152" s="104"/>
      <c r="P2152" s="104"/>
      <c r="Q2152" s="341"/>
      <c r="R2152" s="33"/>
      <c r="S2152" s="33"/>
      <c r="T2152" s="33"/>
      <c r="U2152" s="33"/>
      <c r="V2152" s="33"/>
      <c r="W2152" s="33"/>
      <c r="X2152" s="33"/>
      <c r="Y2152" s="33"/>
    </row>
    <row r="2153" spans="1:25" ht="12.75" hidden="1" customHeight="1">
      <c r="A2153" s="363"/>
      <c r="B2153" s="126"/>
      <c r="C2153" s="104"/>
      <c r="D2153" s="104"/>
      <c r="E2153" s="104"/>
      <c r="F2153" s="104"/>
      <c r="G2153" s="104"/>
      <c r="H2153" s="104"/>
      <c r="I2153" s="104"/>
      <c r="J2153" s="104"/>
      <c r="K2153" s="104"/>
      <c r="L2153" s="104"/>
      <c r="M2153" s="104"/>
      <c r="N2153" s="104"/>
      <c r="O2153" s="104"/>
      <c r="P2153" s="104"/>
      <c r="Q2153" s="341"/>
      <c r="R2153" s="33"/>
      <c r="S2153" s="33"/>
      <c r="T2153" s="33"/>
      <c r="U2153" s="33"/>
      <c r="V2153" s="33"/>
      <c r="W2153" s="33"/>
      <c r="X2153" s="33"/>
      <c r="Y2153" s="33"/>
    </row>
    <row r="2154" spans="1:25" ht="12.75" hidden="1" customHeight="1">
      <c r="A2154" s="363"/>
      <c r="B2154" s="126"/>
      <c r="C2154" s="104"/>
      <c r="D2154" s="104"/>
      <c r="E2154" s="104"/>
      <c r="F2154" s="104"/>
      <c r="G2154" s="104"/>
      <c r="H2154" s="104"/>
      <c r="I2154" s="104"/>
      <c r="J2154" s="104"/>
      <c r="K2154" s="104"/>
      <c r="L2154" s="104"/>
      <c r="M2154" s="104"/>
      <c r="N2154" s="104"/>
      <c r="O2154" s="104"/>
      <c r="P2154" s="104"/>
      <c r="Q2154" s="341"/>
      <c r="R2154" s="33"/>
      <c r="S2154" s="33"/>
      <c r="T2154" s="33"/>
      <c r="U2154" s="33"/>
      <c r="V2154" s="33"/>
      <c r="W2154" s="33"/>
      <c r="X2154" s="33"/>
      <c r="Y2154" s="33"/>
    </row>
    <row r="2155" spans="1:25" ht="12.75" hidden="1" customHeight="1">
      <c r="A2155" s="363"/>
      <c r="B2155" s="126"/>
      <c r="C2155" s="104"/>
      <c r="D2155" s="104"/>
      <c r="E2155" s="104"/>
      <c r="F2155" s="104"/>
      <c r="G2155" s="104"/>
      <c r="H2155" s="104"/>
      <c r="I2155" s="104"/>
      <c r="J2155" s="104"/>
      <c r="K2155" s="104"/>
      <c r="L2155" s="104"/>
      <c r="M2155" s="104"/>
      <c r="N2155" s="104"/>
      <c r="O2155" s="104"/>
      <c r="P2155" s="104"/>
      <c r="Q2155" s="341"/>
      <c r="R2155" s="33"/>
      <c r="S2155" s="33"/>
      <c r="T2155" s="33"/>
      <c r="U2155" s="33"/>
      <c r="V2155" s="33"/>
      <c r="W2155" s="33"/>
      <c r="X2155" s="33"/>
      <c r="Y2155" s="33"/>
    </row>
    <row r="2156" spans="1:25" ht="12.75" hidden="1" customHeight="1">
      <c r="A2156" s="363"/>
      <c r="B2156" s="126"/>
      <c r="C2156" s="104"/>
      <c r="D2156" s="104"/>
      <c r="E2156" s="104"/>
      <c r="F2156" s="104"/>
      <c r="G2156" s="104"/>
      <c r="H2156" s="104"/>
      <c r="I2156" s="104"/>
      <c r="J2156" s="104"/>
      <c r="K2156" s="104"/>
      <c r="L2156" s="104"/>
      <c r="M2156" s="104"/>
      <c r="N2156" s="104"/>
      <c r="O2156" s="104"/>
      <c r="P2156" s="104"/>
      <c r="Q2156" s="341"/>
      <c r="R2156" s="33"/>
      <c r="S2156" s="33"/>
      <c r="T2156" s="33"/>
      <c r="U2156" s="33"/>
      <c r="V2156" s="33"/>
      <c r="W2156" s="33"/>
      <c r="X2156" s="33"/>
      <c r="Y2156" s="33"/>
    </row>
    <row r="2157" spans="1:25" ht="12.75" hidden="1" customHeight="1">
      <c r="A2157" s="363"/>
      <c r="B2157" s="126"/>
      <c r="C2157" s="104"/>
      <c r="D2157" s="104"/>
      <c r="E2157" s="104"/>
      <c r="F2157" s="104"/>
      <c r="G2157" s="104"/>
      <c r="H2157" s="104"/>
      <c r="I2157" s="104"/>
      <c r="J2157" s="104"/>
      <c r="K2157" s="104"/>
      <c r="L2157" s="104"/>
      <c r="M2157" s="104"/>
      <c r="N2157" s="104"/>
      <c r="O2157" s="104"/>
      <c r="P2157" s="104"/>
      <c r="Q2157" s="341"/>
      <c r="R2157" s="33"/>
      <c r="S2157" s="33"/>
      <c r="T2157" s="33"/>
      <c r="U2157" s="33"/>
      <c r="V2157" s="33"/>
      <c r="W2157" s="33"/>
      <c r="X2157" s="33"/>
      <c r="Y2157" s="33"/>
    </row>
    <row r="2158" spans="1:25" ht="12.75" hidden="1" customHeight="1">
      <c r="A2158" s="363"/>
      <c r="B2158" s="126"/>
      <c r="C2158" s="104"/>
      <c r="D2158" s="104"/>
      <c r="E2158" s="104"/>
      <c r="F2158" s="104"/>
      <c r="G2158" s="104"/>
      <c r="H2158" s="104"/>
      <c r="I2158" s="104"/>
      <c r="J2158" s="104"/>
      <c r="K2158" s="104"/>
      <c r="L2158" s="104"/>
      <c r="M2158" s="104"/>
      <c r="N2158" s="104"/>
      <c r="O2158" s="104"/>
      <c r="P2158" s="104"/>
      <c r="Q2158" s="341"/>
      <c r="R2158" s="33"/>
      <c r="S2158" s="33"/>
      <c r="T2158" s="33"/>
      <c r="U2158" s="33"/>
      <c r="V2158" s="33"/>
      <c r="W2158" s="33"/>
      <c r="X2158" s="33"/>
      <c r="Y2158" s="33"/>
    </row>
    <row r="2159" spans="1:25" ht="12.75" hidden="1" customHeight="1">
      <c r="A2159" s="363"/>
      <c r="B2159" s="126"/>
      <c r="C2159" s="104"/>
      <c r="D2159" s="104"/>
      <c r="E2159" s="104"/>
      <c r="F2159" s="104"/>
      <c r="G2159" s="104"/>
      <c r="H2159" s="104"/>
      <c r="I2159" s="104"/>
      <c r="J2159" s="104"/>
      <c r="K2159" s="104"/>
      <c r="L2159" s="104"/>
      <c r="M2159" s="104"/>
      <c r="N2159" s="104"/>
      <c r="O2159" s="104"/>
      <c r="P2159" s="104"/>
      <c r="Q2159" s="341"/>
      <c r="R2159" s="33"/>
      <c r="S2159" s="33"/>
      <c r="T2159" s="33"/>
      <c r="U2159" s="33"/>
      <c r="V2159" s="33"/>
      <c r="W2159" s="33"/>
      <c r="X2159" s="33"/>
      <c r="Y2159" s="33"/>
    </row>
    <row r="2160" spans="1:25" ht="12.75" hidden="1" customHeight="1">
      <c r="A2160" s="363"/>
      <c r="B2160" s="126"/>
      <c r="C2160" s="104"/>
      <c r="D2160" s="104"/>
      <c r="E2160" s="104"/>
      <c r="F2160" s="104"/>
      <c r="G2160" s="104"/>
      <c r="H2160" s="104"/>
      <c r="I2160" s="104"/>
      <c r="J2160" s="104"/>
      <c r="K2160" s="104"/>
      <c r="L2160" s="104"/>
      <c r="M2160" s="104"/>
      <c r="N2160" s="104"/>
      <c r="O2160" s="104"/>
      <c r="P2160" s="104"/>
      <c r="Q2160" s="341"/>
      <c r="R2160" s="33"/>
      <c r="S2160" s="33"/>
      <c r="T2160" s="33"/>
      <c r="U2160" s="33"/>
      <c r="V2160" s="33"/>
      <c r="W2160" s="33"/>
      <c r="X2160" s="33"/>
      <c r="Y2160" s="33"/>
    </row>
    <row r="2161" spans="1:25" ht="12.75" hidden="1" customHeight="1">
      <c r="A2161" s="363"/>
      <c r="B2161" s="126"/>
      <c r="C2161" s="104"/>
      <c r="D2161" s="104"/>
      <c r="E2161" s="104"/>
      <c r="F2161" s="104"/>
      <c r="G2161" s="104"/>
      <c r="H2161" s="104"/>
      <c r="I2161" s="104"/>
      <c r="J2161" s="104"/>
      <c r="K2161" s="104"/>
      <c r="L2161" s="104"/>
      <c r="M2161" s="104"/>
      <c r="N2161" s="104"/>
      <c r="O2161" s="104"/>
      <c r="P2161" s="104"/>
      <c r="Q2161" s="341"/>
      <c r="R2161" s="33"/>
      <c r="S2161" s="33"/>
      <c r="T2161" s="33"/>
      <c r="U2161" s="33"/>
      <c r="V2161" s="33"/>
      <c r="W2161" s="33"/>
      <c r="X2161" s="33"/>
      <c r="Y2161" s="33"/>
    </row>
    <row r="2162" spans="1:25" ht="12.75" hidden="1" customHeight="1">
      <c r="A2162" s="363"/>
      <c r="B2162" s="126"/>
      <c r="C2162" s="104"/>
      <c r="D2162" s="104"/>
      <c r="E2162" s="104"/>
      <c r="F2162" s="104"/>
      <c r="G2162" s="104"/>
      <c r="H2162" s="104"/>
      <c r="I2162" s="104"/>
      <c r="J2162" s="104"/>
      <c r="K2162" s="104"/>
      <c r="L2162" s="104"/>
      <c r="M2162" s="104"/>
      <c r="N2162" s="104"/>
      <c r="O2162" s="104"/>
      <c r="P2162" s="104"/>
      <c r="Q2162" s="341"/>
      <c r="R2162" s="33"/>
      <c r="S2162" s="33"/>
      <c r="T2162" s="33"/>
      <c r="U2162" s="33"/>
      <c r="V2162" s="33"/>
      <c r="W2162" s="33"/>
      <c r="X2162" s="33"/>
      <c r="Y2162" s="33"/>
    </row>
    <row r="2163" spans="1:25" ht="12.75" hidden="1" customHeight="1">
      <c r="A2163" s="363"/>
      <c r="B2163" s="126"/>
      <c r="C2163" s="104"/>
      <c r="D2163" s="104"/>
      <c r="E2163" s="104"/>
      <c r="F2163" s="104"/>
      <c r="G2163" s="104"/>
      <c r="H2163" s="104"/>
      <c r="I2163" s="104"/>
      <c r="J2163" s="104"/>
      <c r="K2163" s="104"/>
      <c r="L2163" s="104"/>
      <c r="M2163" s="104"/>
      <c r="N2163" s="104"/>
      <c r="O2163" s="104"/>
      <c r="P2163" s="104"/>
      <c r="Q2163" s="341"/>
      <c r="R2163" s="33"/>
      <c r="S2163" s="33"/>
      <c r="T2163" s="33"/>
      <c r="U2163" s="33"/>
      <c r="V2163" s="33"/>
      <c r="W2163" s="33"/>
      <c r="X2163" s="33"/>
      <c r="Y2163" s="33"/>
    </row>
    <row r="2164" spans="1:25" ht="12.75" hidden="1" customHeight="1">
      <c r="A2164" s="363"/>
      <c r="B2164" s="126"/>
      <c r="C2164" s="104"/>
      <c r="D2164" s="104"/>
      <c r="E2164" s="104"/>
      <c r="F2164" s="104"/>
      <c r="G2164" s="104"/>
      <c r="H2164" s="104"/>
      <c r="I2164" s="104"/>
      <c r="J2164" s="104"/>
      <c r="K2164" s="104"/>
      <c r="L2164" s="104"/>
      <c r="M2164" s="104"/>
      <c r="N2164" s="104"/>
      <c r="O2164" s="104"/>
      <c r="P2164" s="104"/>
      <c r="Q2164" s="341"/>
      <c r="R2164" s="33"/>
      <c r="S2164" s="33"/>
      <c r="T2164" s="33"/>
      <c r="U2164" s="33"/>
      <c r="V2164" s="33"/>
      <c r="W2164" s="33"/>
      <c r="X2164" s="33"/>
      <c r="Y2164" s="33"/>
    </row>
    <row r="2165" spans="1:25" ht="12.75" hidden="1" customHeight="1">
      <c r="A2165" s="363"/>
      <c r="B2165" s="126"/>
      <c r="C2165" s="104"/>
      <c r="D2165" s="104"/>
      <c r="E2165" s="104"/>
      <c r="F2165" s="104"/>
      <c r="G2165" s="104"/>
      <c r="H2165" s="104"/>
      <c r="I2165" s="104"/>
      <c r="J2165" s="104"/>
      <c r="K2165" s="104"/>
      <c r="L2165" s="104"/>
      <c r="M2165" s="104"/>
      <c r="N2165" s="104"/>
      <c r="O2165" s="104"/>
      <c r="P2165" s="104"/>
      <c r="Q2165" s="341"/>
      <c r="R2165" s="33"/>
      <c r="S2165" s="33"/>
      <c r="T2165" s="33"/>
      <c r="U2165" s="33"/>
      <c r="V2165" s="33"/>
      <c r="W2165" s="33"/>
      <c r="X2165" s="33"/>
      <c r="Y2165" s="33"/>
    </row>
    <row r="2166" spans="1:25" ht="12.75" hidden="1" customHeight="1">
      <c r="A2166" s="363"/>
      <c r="B2166" s="126"/>
      <c r="C2166" s="104"/>
      <c r="D2166" s="104"/>
      <c r="E2166" s="104"/>
      <c r="F2166" s="104"/>
      <c r="G2166" s="104"/>
      <c r="H2166" s="104"/>
      <c r="I2166" s="104"/>
      <c r="J2166" s="104"/>
      <c r="K2166" s="104"/>
      <c r="L2166" s="104"/>
      <c r="M2166" s="104"/>
      <c r="N2166" s="104"/>
      <c r="O2166" s="104"/>
      <c r="P2166" s="104"/>
      <c r="Q2166" s="341"/>
      <c r="R2166" s="33"/>
      <c r="S2166" s="33"/>
      <c r="T2166" s="33"/>
      <c r="U2166" s="33"/>
      <c r="V2166" s="33"/>
      <c r="W2166" s="33"/>
      <c r="X2166" s="33"/>
      <c r="Y2166" s="33"/>
    </row>
    <row r="2167" spans="1:25" ht="12.75" hidden="1" customHeight="1">
      <c r="A2167" s="363"/>
      <c r="B2167" s="126"/>
      <c r="C2167" s="104"/>
      <c r="D2167" s="104"/>
      <c r="E2167" s="104"/>
      <c r="F2167" s="104"/>
      <c r="G2167" s="104"/>
      <c r="H2167" s="104"/>
      <c r="I2167" s="104"/>
      <c r="J2167" s="104"/>
      <c r="K2167" s="104"/>
      <c r="L2167" s="104"/>
      <c r="M2167" s="104"/>
      <c r="N2167" s="104"/>
      <c r="O2167" s="104"/>
      <c r="P2167" s="104"/>
      <c r="Q2167" s="341"/>
      <c r="R2167" s="33"/>
      <c r="S2167" s="33"/>
      <c r="T2167" s="33"/>
      <c r="U2167" s="33"/>
      <c r="V2167" s="33"/>
      <c r="W2167" s="33"/>
      <c r="X2167" s="33"/>
      <c r="Y2167" s="33"/>
    </row>
    <row r="2168" spans="1:25" ht="12.75" hidden="1" customHeight="1">
      <c r="A2168" s="363"/>
      <c r="B2168" s="126"/>
      <c r="C2168" s="104"/>
      <c r="D2168" s="104"/>
      <c r="E2168" s="104"/>
      <c r="F2168" s="104"/>
      <c r="G2168" s="104"/>
      <c r="H2168" s="104"/>
      <c r="I2168" s="104"/>
      <c r="J2168" s="104"/>
      <c r="K2168" s="104"/>
      <c r="L2168" s="104"/>
      <c r="M2168" s="104"/>
      <c r="N2168" s="104"/>
      <c r="O2168" s="104"/>
      <c r="P2168" s="104"/>
      <c r="Q2168" s="341"/>
      <c r="R2168" s="33"/>
      <c r="S2168" s="33"/>
      <c r="T2168" s="33"/>
      <c r="U2168" s="33"/>
      <c r="V2168" s="33"/>
      <c r="W2168" s="33"/>
      <c r="X2168" s="33"/>
      <c r="Y2168" s="33"/>
    </row>
    <row r="2169" spans="1:25" ht="63" hidden="1" customHeight="1">
      <c r="A2169" s="363"/>
      <c r="B2169" s="126"/>
      <c r="C2169" s="104"/>
      <c r="D2169" s="104"/>
      <c r="E2169" s="104"/>
      <c r="F2169" s="104"/>
      <c r="G2169" s="104"/>
      <c r="H2169" s="104"/>
      <c r="I2169" s="104"/>
      <c r="J2169" s="104"/>
      <c r="K2169" s="104"/>
      <c r="L2169" s="104"/>
      <c r="M2169" s="104"/>
      <c r="N2169" s="104"/>
      <c r="O2169" s="104"/>
      <c r="P2169" s="104"/>
      <c r="Q2169" s="341"/>
      <c r="R2169" s="33"/>
      <c r="S2169" s="33"/>
      <c r="T2169" s="33"/>
      <c r="U2169" s="33"/>
      <c r="V2169" s="33"/>
      <c r="W2169" s="33"/>
      <c r="X2169" s="33"/>
      <c r="Y2169" s="33"/>
    </row>
    <row r="2170" spans="1:25" ht="12.75" hidden="1" customHeight="1">
      <c r="A2170" s="363"/>
      <c r="B2170" s="126"/>
      <c r="C2170" s="104"/>
      <c r="D2170" s="104"/>
      <c r="E2170" s="104"/>
      <c r="F2170" s="104"/>
      <c r="G2170" s="104"/>
      <c r="H2170" s="104"/>
      <c r="I2170" s="104"/>
      <c r="J2170" s="104"/>
      <c r="K2170" s="104"/>
      <c r="L2170" s="104"/>
      <c r="M2170" s="104"/>
      <c r="N2170" s="104"/>
      <c r="O2170" s="104"/>
      <c r="P2170" s="104"/>
      <c r="Q2170" s="341"/>
      <c r="R2170" s="33"/>
      <c r="S2170" s="33"/>
      <c r="T2170" s="33"/>
      <c r="U2170" s="33"/>
      <c r="V2170" s="33"/>
      <c r="W2170" s="33"/>
      <c r="X2170" s="33"/>
      <c r="Y2170" s="33"/>
    </row>
    <row r="2171" spans="1:25" ht="12.75" hidden="1" customHeight="1">
      <c r="A2171" s="363"/>
      <c r="B2171" s="126"/>
      <c r="C2171" s="104"/>
      <c r="D2171" s="104"/>
      <c r="E2171" s="104"/>
      <c r="F2171" s="104"/>
      <c r="G2171" s="104"/>
      <c r="H2171" s="104"/>
      <c r="I2171" s="104"/>
      <c r="J2171" s="104"/>
      <c r="K2171" s="104"/>
      <c r="L2171" s="104"/>
      <c r="M2171" s="104"/>
      <c r="N2171" s="104"/>
      <c r="O2171" s="104"/>
      <c r="P2171" s="104"/>
      <c r="Q2171" s="341"/>
      <c r="R2171" s="33"/>
      <c r="S2171" s="33"/>
      <c r="T2171" s="33"/>
      <c r="U2171" s="33"/>
      <c r="V2171" s="33"/>
      <c r="W2171" s="33"/>
      <c r="X2171" s="33"/>
      <c r="Y2171" s="33"/>
    </row>
    <row r="2172" spans="1:25" ht="12.75" hidden="1" customHeight="1">
      <c r="A2172" s="363"/>
      <c r="B2172" s="126"/>
      <c r="C2172" s="104"/>
      <c r="D2172" s="104"/>
      <c r="E2172" s="104"/>
      <c r="F2172" s="104"/>
      <c r="G2172" s="104"/>
      <c r="H2172" s="104"/>
      <c r="I2172" s="104"/>
      <c r="J2172" s="104"/>
      <c r="K2172" s="104"/>
      <c r="L2172" s="104"/>
      <c r="M2172" s="104"/>
      <c r="N2172" s="104"/>
      <c r="O2172" s="104"/>
      <c r="P2172" s="104"/>
      <c r="Q2172" s="341"/>
      <c r="R2172" s="33"/>
      <c r="S2172" s="33"/>
      <c r="T2172" s="33"/>
      <c r="U2172" s="33"/>
      <c r="V2172" s="33"/>
      <c r="W2172" s="33"/>
      <c r="X2172" s="33"/>
      <c r="Y2172" s="33"/>
    </row>
    <row r="2173" spans="1:25" ht="12.75" hidden="1" customHeight="1">
      <c r="A2173" s="363"/>
      <c r="B2173" s="126"/>
      <c r="C2173" s="104"/>
      <c r="D2173" s="104"/>
      <c r="E2173" s="104"/>
      <c r="F2173" s="104"/>
      <c r="G2173" s="104"/>
      <c r="H2173" s="104"/>
      <c r="I2173" s="104"/>
      <c r="J2173" s="104"/>
      <c r="K2173" s="104"/>
      <c r="L2173" s="104"/>
      <c r="M2173" s="104"/>
      <c r="N2173" s="104"/>
      <c r="O2173" s="104"/>
      <c r="P2173" s="104"/>
      <c r="Q2173" s="341"/>
      <c r="R2173" s="33"/>
      <c r="S2173" s="33"/>
      <c r="T2173" s="33"/>
      <c r="U2173" s="33"/>
      <c r="V2173" s="33"/>
      <c r="W2173" s="33"/>
      <c r="X2173" s="33"/>
      <c r="Y2173" s="33"/>
    </row>
    <row r="2174" spans="1:25" ht="12.75" hidden="1" customHeight="1">
      <c r="A2174" s="363"/>
      <c r="B2174" s="126"/>
      <c r="C2174" s="104"/>
      <c r="D2174" s="104"/>
      <c r="E2174" s="104"/>
      <c r="F2174" s="104"/>
      <c r="G2174" s="104"/>
      <c r="H2174" s="104"/>
      <c r="I2174" s="104"/>
      <c r="J2174" s="104"/>
      <c r="K2174" s="104"/>
      <c r="L2174" s="104"/>
      <c r="M2174" s="104"/>
      <c r="N2174" s="104"/>
      <c r="O2174" s="104"/>
      <c r="P2174" s="104"/>
      <c r="Q2174" s="341"/>
      <c r="R2174" s="33"/>
      <c r="S2174" s="33"/>
      <c r="T2174" s="33"/>
      <c r="U2174" s="33"/>
      <c r="V2174" s="33"/>
      <c r="W2174" s="33"/>
      <c r="X2174" s="33"/>
      <c r="Y2174" s="33"/>
    </row>
    <row r="2175" spans="1:25" ht="12.75" hidden="1" customHeight="1">
      <c r="A2175" s="363"/>
      <c r="B2175" s="126"/>
      <c r="C2175" s="104"/>
      <c r="D2175" s="104"/>
      <c r="E2175" s="104"/>
      <c r="F2175" s="104"/>
      <c r="G2175" s="104"/>
      <c r="H2175" s="104"/>
      <c r="I2175" s="104"/>
      <c r="J2175" s="104"/>
      <c r="K2175" s="104"/>
      <c r="L2175" s="104"/>
      <c r="M2175" s="104"/>
      <c r="N2175" s="104"/>
      <c r="O2175" s="104"/>
      <c r="P2175" s="104"/>
      <c r="Q2175" s="341"/>
      <c r="R2175" s="33"/>
      <c r="S2175" s="33"/>
      <c r="T2175" s="33"/>
      <c r="U2175" s="33"/>
      <c r="V2175" s="33"/>
      <c r="W2175" s="33"/>
      <c r="X2175" s="33"/>
      <c r="Y2175" s="33"/>
    </row>
    <row r="2176" spans="1:25" ht="12.75" hidden="1" customHeight="1">
      <c r="A2176" s="363"/>
      <c r="B2176" s="126"/>
      <c r="C2176" s="104"/>
      <c r="D2176" s="104"/>
      <c r="E2176" s="104"/>
      <c r="F2176" s="104"/>
      <c r="G2176" s="104"/>
      <c r="H2176" s="104"/>
      <c r="I2176" s="104"/>
      <c r="J2176" s="104"/>
      <c r="K2176" s="104"/>
      <c r="L2176" s="104"/>
      <c r="M2176" s="104"/>
      <c r="N2176" s="104"/>
      <c r="O2176" s="104"/>
      <c r="P2176" s="104"/>
      <c r="Q2176" s="341"/>
      <c r="R2176" s="33"/>
      <c r="S2176" s="33"/>
      <c r="T2176" s="33"/>
      <c r="U2176" s="33"/>
      <c r="V2176" s="33"/>
      <c r="W2176" s="33"/>
      <c r="X2176" s="33"/>
      <c r="Y2176" s="33"/>
    </row>
    <row r="2177" spans="1:25" ht="12.75" hidden="1" customHeight="1">
      <c r="A2177" s="363"/>
      <c r="B2177" s="126"/>
      <c r="C2177" s="104"/>
      <c r="D2177" s="104"/>
      <c r="E2177" s="104"/>
      <c r="F2177" s="104"/>
      <c r="G2177" s="104"/>
      <c r="H2177" s="104"/>
      <c r="I2177" s="104"/>
      <c r="J2177" s="104"/>
      <c r="K2177" s="104"/>
      <c r="L2177" s="104"/>
      <c r="M2177" s="104"/>
      <c r="N2177" s="104"/>
      <c r="O2177" s="104"/>
      <c r="P2177" s="104"/>
      <c r="Q2177" s="341"/>
      <c r="R2177" s="33"/>
      <c r="S2177" s="33"/>
      <c r="T2177" s="33"/>
      <c r="U2177" s="33"/>
      <c r="V2177" s="33"/>
      <c r="W2177" s="33"/>
      <c r="X2177" s="33"/>
      <c r="Y2177" s="33"/>
    </row>
    <row r="2178" spans="1:25" ht="12.75" hidden="1" customHeight="1">
      <c r="A2178" s="363"/>
      <c r="B2178" s="126"/>
      <c r="C2178" s="104"/>
      <c r="D2178" s="104"/>
      <c r="E2178" s="104"/>
      <c r="F2178" s="104"/>
      <c r="G2178" s="104"/>
      <c r="H2178" s="104"/>
      <c r="I2178" s="104"/>
      <c r="J2178" s="104"/>
      <c r="K2178" s="104"/>
      <c r="L2178" s="104"/>
      <c r="M2178" s="104"/>
      <c r="N2178" s="104"/>
      <c r="O2178" s="104"/>
      <c r="P2178" s="104"/>
      <c r="Q2178" s="341"/>
      <c r="R2178" s="33"/>
      <c r="S2178" s="33"/>
      <c r="T2178" s="33"/>
      <c r="U2178" s="33"/>
      <c r="V2178" s="33"/>
      <c r="W2178" s="33"/>
      <c r="X2178" s="33"/>
      <c r="Y2178" s="33"/>
    </row>
    <row r="2179" spans="1:25" ht="12.75" hidden="1" customHeight="1">
      <c r="A2179" s="363"/>
      <c r="B2179" s="126"/>
      <c r="C2179" s="104"/>
      <c r="D2179" s="104"/>
      <c r="E2179" s="104"/>
      <c r="F2179" s="104"/>
      <c r="G2179" s="104"/>
      <c r="H2179" s="104"/>
      <c r="I2179" s="104"/>
      <c r="J2179" s="104"/>
      <c r="K2179" s="104"/>
      <c r="L2179" s="104"/>
      <c r="M2179" s="104"/>
      <c r="N2179" s="104"/>
      <c r="O2179" s="104"/>
      <c r="P2179" s="104"/>
      <c r="Q2179" s="341"/>
      <c r="R2179" s="33"/>
      <c r="S2179" s="33"/>
      <c r="T2179" s="33"/>
      <c r="U2179" s="33"/>
      <c r="V2179" s="33"/>
      <c r="W2179" s="33"/>
      <c r="X2179" s="33"/>
      <c r="Y2179" s="33"/>
    </row>
    <row r="2180" spans="1:25" ht="12.75" hidden="1" customHeight="1">
      <c r="A2180" s="363"/>
      <c r="B2180" s="126"/>
      <c r="C2180" s="104"/>
      <c r="D2180" s="104"/>
      <c r="E2180" s="104"/>
      <c r="F2180" s="104"/>
      <c r="G2180" s="104"/>
      <c r="H2180" s="104"/>
      <c r="I2180" s="104"/>
      <c r="J2180" s="104"/>
      <c r="K2180" s="104"/>
      <c r="L2180" s="104"/>
      <c r="M2180" s="104"/>
      <c r="N2180" s="104"/>
      <c r="O2180" s="104"/>
      <c r="P2180" s="104"/>
      <c r="Q2180" s="341"/>
      <c r="R2180" s="33"/>
      <c r="S2180" s="33"/>
      <c r="T2180" s="33"/>
      <c r="U2180" s="33"/>
      <c r="V2180" s="33"/>
      <c r="W2180" s="33"/>
      <c r="X2180" s="33"/>
      <c r="Y2180" s="33"/>
    </row>
    <row r="2181" spans="1:25" ht="12.75" hidden="1" customHeight="1">
      <c r="A2181" s="363"/>
      <c r="B2181" s="126"/>
      <c r="C2181" s="104"/>
      <c r="D2181" s="104"/>
      <c r="E2181" s="104"/>
      <c r="F2181" s="104"/>
      <c r="G2181" s="104"/>
      <c r="H2181" s="104"/>
      <c r="I2181" s="104"/>
      <c r="J2181" s="104"/>
      <c r="K2181" s="104"/>
      <c r="L2181" s="104"/>
      <c r="M2181" s="104"/>
      <c r="N2181" s="104"/>
      <c r="O2181" s="104"/>
      <c r="P2181" s="104"/>
      <c r="Q2181" s="341"/>
      <c r="R2181" s="33"/>
      <c r="S2181" s="33"/>
      <c r="T2181" s="33"/>
      <c r="U2181" s="33"/>
      <c r="V2181" s="33"/>
      <c r="W2181" s="33"/>
      <c r="X2181" s="33"/>
      <c r="Y2181" s="33"/>
    </row>
    <row r="2182" spans="1:25" ht="12.75" hidden="1" customHeight="1">
      <c r="A2182" s="363"/>
      <c r="B2182" s="126"/>
      <c r="C2182" s="104"/>
      <c r="D2182" s="104"/>
      <c r="E2182" s="104"/>
      <c r="F2182" s="104"/>
      <c r="G2182" s="104"/>
      <c r="H2182" s="104"/>
      <c r="I2182" s="104"/>
      <c r="J2182" s="104"/>
      <c r="K2182" s="104"/>
      <c r="L2182" s="104"/>
      <c r="M2182" s="104"/>
      <c r="N2182" s="104"/>
      <c r="O2182" s="104"/>
      <c r="P2182" s="104"/>
      <c r="Q2182" s="341"/>
      <c r="R2182" s="33"/>
      <c r="S2182" s="33"/>
      <c r="T2182" s="33"/>
      <c r="U2182" s="33"/>
      <c r="V2182" s="33"/>
      <c r="W2182" s="33"/>
      <c r="X2182" s="33"/>
      <c r="Y2182" s="33"/>
    </row>
    <row r="2183" spans="1:25" ht="12.75" hidden="1" customHeight="1">
      <c r="A2183" s="363"/>
      <c r="B2183" s="126"/>
      <c r="C2183" s="104"/>
      <c r="D2183" s="104"/>
      <c r="E2183" s="104"/>
      <c r="F2183" s="104"/>
      <c r="G2183" s="104"/>
      <c r="H2183" s="104"/>
      <c r="I2183" s="104"/>
      <c r="J2183" s="104"/>
      <c r="K2183" s="104"/>
      <c r="L2183" s="104"/>
      <c r="M2183" s="104"/>
      <c r="N2183" s="104"/>
      <c r="O2183" s="104"/>
      <c r="P2183" s="104"/>
      <c r="Q2183" s="341"/>
      <c r="R2183" s="33"/>
      <c r="S2183" s="33"/>
      <c r="T2183" s="33"/>
      <c r="U2183" s="33"/>
      <c r="V2183" s="33"/>
      <c r="W2183" s="33"/>
      <c r="X2183" s="33"/>
      <c r="Y2183" s="33"/>
    </row>
    <row r="2184" spans="1:25" ht="12.75" hidden="1" customHeight="1">
      <c r="A2184" s="363"/>
      <c r="B2184" s="126"/>
      <c r="C2184" s="104"/>
      <c r="D2184" s="104"/>
      <c r="E2184" s="104"/>
      <c r="F2184" s="104"/>
      <c r="G2184" s="104"/>
      <c r="H2184" s="104"/>
      <c r="I2184" s="104"/>
      <c r="J2184" s="104"/>
      <c r="K2184" s="104"/>
      <c r="L2184" s="104"/>
      <c r="M2184" s="104"/>
      <c r="N2184" s="104"/>
      <c r="O2184" s="104"/>
      <c r="P2184" s="104"/>
      <c r="Q2184" s="341"/>
      <c r="R2184" s="33"/>
      <c r="S2184" s="33"/>
      <c r="T2184" s="33"/>
      <c r="U2184" s="33"/>
      <c r="V2184" s="33"/>
      <c r="W2184" s="33"/>
      <c r="X2184" s="33"/>
      <c r="Y2184" s="33"/>
    </row>
    <row r="2185" spans="1:25" ht="12.75" hidden="1" customHeight="1">
      <c r="A2185" s="363"/>
      <c r="B2185" s="126"/>
      <c r="C2185" s="104"/>
      <c r="D2185" s="104"/>
      <c r="E2185" s="104"/>
      <c r="F2185" s="104"/>
      <c r="G2185" s="104"/>
      <c r="H2185" s="104"/>
      <c r="I2185" s="104"/>
      <c r="J2185" s="104"/>
      <c r="K2185" s="104"/>
      <c r="L2185" s="104"/>
      <c r="M2185" s="104"/>
      <c r="N2185" s="104"/>
      <c r="O2185" s="104"/>
      <c r="P2185" s="104"/>
      <c r="Q2185" s="341"/>
      <c r="R2185" s="33"/>
      <c r="S2185" s="33"/>
      <c r="T2185" s="33"/>
      <c r="U2185" s="33"/>
      <c r="V2185" s="33"/>
      <c r="W2185" s="33"/>
      <c r="X2185" s="33"/>
      <c r="Y2185" s="33"/>
    </row>
    <row r="2186" spans="1:25" ht="12.75" hidden="1" customHeight="1">
      <c r="A2186" s="363"/>
      <c r="B2186" s="126"/>
      <c r="C2186" s="104"/>
      <c r="D2186" s="104"/>
      <c r="E2186" s="104"/>
      <c r="F2186" s="104"/>
      <c r="G2186" s="104"/>
      <c r="H2186" s="104"/>
      <c r="I2186" s="104"/>
      <c r="J2186" s="104"/>
      <c r="K2186" s="104"/>
      <c r="L2186" s="104"/>
      <c r="M2186" s="104"/>
      <c r="N2186" s="104"/>
      <c r="O2186" s="104"/>
      <c r="P2186" s="104"/>
      <c r="Q2186" s="341"/>
      <c r="R2186" s="33"/>
      <c r="S2186" s="33"/>
      <c r="T2186" s="33"/>
      <c r="U2186" s="33"/>
      <c r="V2186" s="33"/>
      <c r="W2186" s="33"/>
      <c r="X2186" s="33"/>
      <c r="Y2186" s="33"/>
    </row>
    <row r="2187" spans="1:25" ht="12.75" hidden="1" customHeight="1">
      <c r="A2187" s="363"/>
      <c r="B2187" s="126"/>
      <c r="C2187" s="104"/>
      <c r="D2187" s="104"/>
      <c r="E2187" s="104"/>
      <c r="F2187" s="104"/>
      <c r="G2187" s="104"/>
      <c r="H2187" s="104"/>
      <c r="I2187" s="104"/>
      <c r="J2187" s="104"/>
      <c r="K2187" s="104"/>
      <c r="L2187" s="104"/>
      <c r="M2187" s="104"/>
      <c r="N2187" s="104"/>
      <c r="O2187" s="104"/>
      <c r="P2187" s="104"/>
      <c r="Q2187" s="341"/>
      <c r="R2187" s="33"/>
      <c r="S2187" s="33"/>
      <c r="T2187" s="33"/>
      <c r="U2187" s="33"/>
      <c r="V2187" s="33"/>
      <c r="W2187" s="33"/>
      <c r="X2187" s="33"/>
      <c r="Y2187" s="33"/>
    </row>
    <row r="2188" spans="1:25" ht="12.75" hidden="1" customHeight="1">
      <c r="A2188" s="363"/>
      <c r="B2188" s="126"/>
      <c r="C2188" s="104"/>
      <c r="D2188" s="104"/>
      <c r="E2188" s="104"/>
      <c r="F2188" s="104"/>
      <c r="G2188" s="104"/>
      <c r="H2188" s="104"/>
      <c r="I2188" s="104"/>
      <c r="J2188" s="104"/>
      <c r="K2188" s="104"/>
      <c r="L2188" s="104"/>
      <c r="M2188" s="104"/>
      <c r="N2188" s="104"/>
      <c r="O2188" s="104"/>
      <c r="P2188" s="104"/>
      <c r="Q2188" s="341"/>
      <c r="R2188" s="33"/>
      <c r="S2188" s="33"/>
      <c r="T2188" s="33"/>
      <c r="U2188" s="33"/>
      <c r="V2188" s="33"/>
      <c r="W2188" s="33"/>
      <c r="X2188" s="33"/>
      <c r="Y2188" s="33"/>
    </row>
    <row r="2189" spans="1:25" ht="12.75" hidden="1" customHeight="1">
      <c r="A2189" s="363"/>
      <c r="B2189" s="126"/>
      <c r="C2189" s="104"/>
      <c r="D2189" s="104"/>
      <c r="E2189" s="104"/>
      <c r="F2189" s="104"/>
      <c r="G2189" s="104"/>
      <c r="H2189" s="104"/>
      <c r="I2189" s="104"/>
      <c r="J2189" s="104"/>
      <c r="K2189" s="104"/>
      <c r="L2189" s="104"/>
      <c r="M2189" s="104"/>
      <c r="N2189" s="104"/>
      <c r="O2189" s="104"/>
      <c r="P2189" s="104"/>
      <c r="Q2189" s="341"/>
      <c r="R2189" s="33"/>
      <c r="S2189" s="33"/>
      <c r="T2189" s="33"/>
      <c r="U2189" s="33"/>
      <c r="V2189" s="33"/>
      <c r="W2189" s="33"/>
      <c r="X2189" s="33"/>
      <c r="Y2189" s="33"/>
    </row>
    <row r="2190" spans="1:25" ht="12.75" hidden="1" customHeight="1">
      <c r="A2190" s="363"/>
      <c r="B2190" s="126"/>
      <c r="C2190" s="104"/>
      <c r="D2190" s="104"/>
      <c r="E2190" s="104"/>
      <c r="F2190" s="104"/>
      <c r="G2190" s="104"/>
      <c r="H2190" s="104"/>
      <c r="I2190" s="104"/>
      <c r="J2190" s="104"/>
      <c r="K2190" s="104"/>
      <c r="L2190" s="104"/>
      <c r="M2190" s="104"/>
      <c r="N2190" s="104"/>
      <c r="O2190" s="104"/>
      <c r="P2190" s="104"/>
      <c r="Q2190" s="341"/>
      <c r="R2190" s="33"/>
      <c r="S2190" s="33"/>
      <c r="T2190" s="33"/>
      <c r="U2190" s="33"/>
      <c r="V2190" s="33"/>
      <c r="W2190" s="33"/>
      <c r="X2190" s="33"/>
      <c r="Y2190" s="33"/>
    </row>
    <row r="2191" spans="1:25" ht="12.75" hidden="1" customHeight="1">
      <c r="A2191" s="363"/>
      <c r="B2191" s="126"/>
      <c r="C2191" s="104"/>
      <c r="D2191" s="104"/>
      <c r="E2191" s="104"/>
      <c r="F2191" s="104"/>
      <c r="G2191" s="104"/>
      <c r="H2191" s="104"/>
      <c r="I2191" s="104"/>
      <c r="J2191" s="104"/>
      <c r="K2191" s="104"/>
      <c r="L2191" s="104"/>
      <c r="M2191" s="104"/>
      <c r="N2191" s="104"/>
      <c r="O2191" s="104"/>
      <c r="P2191" s="104"/>
      <c r="Q2191" s="341"/>
      <c r="R2191" s="33"/>
      <c r="S2191" s="33"/>
      <c r="T2191" s="33"/>
      <c r="U2191" s="33"/>
      <c r="V2191" s="33"/>
      <c r="W2191" s="33"/>
      <c r="X2191" s="33"/>
      <c r="Y2191" s="33"/>
    </row>
    <row r="2192" spans="1:25" ht="12.75" hidden="1" customHeight="1">
      <c r="A2192" s="363"/>
      <c r="B2192" s="126"/>
      <c r="C2192" s="104"/>
      <c r="D2192" s="104"/>
      <c r="E2192" s="104"/>
      <c r="F2192" s="104"/>
      <c r="G2192" s="104"/>
      <c r="H2192" s="104"/>
      <c r="I2192" s="104"/>
      <c r="J2192" s="104"/>
      <c r="K2192" s="104"/>
      <c r="L2192" s="104"/>
      <c r="M2192" s="104"/>
      <c r="N2192" s="104"/>
      <c r="O2192" s="104"/>
      <c r="P2192" s="104"/>
      <c r="Q2192" s="341"/>
      <c r="R2192" s="33"/>
      <c r="S2192" s="33"/>
      <c r="T2192" s="33"/>
      <c r="U2192" s="33"/>
      <c r="V2192" s="33"/>
      <c r="W2192" s="33"/>
      <c r="X2192" s="33"/>
      <c r="Y2192" s="33"/>
    </row>
    <row r="2193" spans="1:25" ht="12.75" hidden="1" customHeight="1">
      <c r="A2193" s="363"/>
      <c r="B2193" s="126"/>
      <c r="C2193" s="104"/>
      <c r="D2193" s="104"/>
      <c r="E2193" s="104"/>
      <c r="F2193" s="104"/>
      <c r="G2193" s="104"/>
      <c r="H2193" s="104"/>
      <c r="I2193" s="104"/>
      <c r="J2193" s="104"/>
      <c r="K2193" s="104"/>
      <c r="L2193" s="104"/>
      <c r="M2193" s="104"/>
      <c r="N2193" s="104"/>
      <c r="O2193" s="104"/>
      <c r="P2193" s="104"/>
      <c r="Q2193" s="341"/>
      <c r="R2193" s="33"/>
      <c r="S2193" s="33"/>
      <c r="T2193" s="33"/>
      <c r="U2193" s="33"/>
      <c r="V2193" s="33"/>
      <c r="W2193" s="33"/>
      <c r="X2193" s="33"/>
      <c r="Y2193" s="33"/>
    </row>
    <row r="2194" spans="1:25" ht="12.75" hidden="1" customHeight="1">
      <c r="A2194" s="363"/>
      <c r="B2194" s="126"/>
      <c r="C2194" s="104"/>
      <c r="D2194" s="104"/>
      <c r="E2194" s="104"/>
      <c r="F2194" s="104"/>
      <c r="G2194" s="104"/>
      <c r="H2194" s="104"/>
      <c r="I2194" s="104"/>
      <c r="J2194" s="104"/>
      <c r="K2194" s="104"/>
      <c r="L2194" s="104"/>
      <c r="M2194" s="104"/>
      <c r="N2194" s="104"/>
      <c r="O2194" s="104"/>
      <c r="P2194" s="104"/>
      <c r="Q2194" s="341"/>
      <c r="R2194" s="33"/>
      <c r="S2194" s="33"/>
      <c r="T2194" s="33"/>
      <c r="U2194" s="33"/>
      <c r="V2194" s="33"/>
      <c r="W2194" s="33"/>
      <c r="X2194" s="33"/>
      <c r="Y2194" s="33"/>
    </row>
    <row r="2195" spans="1:25" ht="12.75" hidden="1" customHeight="1">
      <c r="A2195" s="363"/>
      <c r="B2195" s="126"/>
      <c r="C2195" s="104"/>
      <c r="D2195" s="104"/>
      <c r="E2195" s="104"/>
      <c r="F2195" s="104"/>
      <c r="G2195" s="104"/>
      <c r="H2195" s="104"/>
      <c r="I2195" s="104"/>
      <c r="J2195" s="104"/>
      <c r="K2195" s="104"/>
      <c r="L2195" s="104"/>
      <c r="M2195" s="104"/>
      <c r="N2195" s="104"/>
      <c r="O2195" s="104"/>
      <c r="P2195" s="104"/>
      <c r="Q2195" s="341"/>
      <c r="R2195" s="33"/>
      <c r="S2195" s="33"/>
      <c r="T2195" s="33"/>
      <c r="U2195" s="33"/>
      <c r="V2195" s="33"/>
      <c r="W2195" s="33"/>
      <c r="X2195" s="33"/>
      <c r="Y2195" s="33"/>
    </row>
    <row r="2196" spans="1:25" ht="12.75" hidden="1" customHeight="1">
      <c r="A2196" s="363"/>
      <c r="B2196" s="126"/>
      <c r="C2196" s="104"/>
      <c r="D2196" s="104"/>
      <c r="E2196" s="104"/>
      <c r="F2196" s="104"/>
      <c r="G2196" s="104"/>
      <c r="H2196" s="104"/>
      <c r="I2196" s="104"/>
      <c r="J2196" s="104"/>
      <c r="K2196" s="104"/>
      <c r="L2196" s="104"/>
      <c r="M2196" s="104"/>
      <c r="N2196" s="104"/>
      <c r="O2196" s="104"/>
      <c r="P2196" s="104"/>
      <c r="Q2196" s="341"/>
      <c r="R2196" s="33"/>
      <c r="S2196" s="33"/>
      <c r="T2196" s="33"/>
      <c r="U2196" s="33"/>
      <c r="V2196" s="33"/>
      <c r="W2196" s="33"/>
      <c r="X2196" s="33"/>
      <c r="Y2196" s="33"/>
    </row>
    <row r="2197" spans="1:25" ht="12.75" hidden="1" customHeight="1">
      <c r="A2197" s="363"/>
      <c r="B2197" s="126"/>
      <c r="C2197" s="104"/>
      <c r="D2197" s="104"/>
      <c r="E2197" s="104"/>
      <c r="F2197" s="104"/>
      <c r="G2197" s="104"/>
      <c r="H2197" s="104"/>
      <c r="I2197" s="104"/>
      <c r="J2197" s="104"/>
      <c r="K2197" s="104"/>
      <c r="L2197" s="104"/>
      <c r="M2197" s="104"/>
      <c r="N2197" s="104"/>
      <c r="O2197" s="104"/>
      <c r="P2197" s="104"/>
      <c r="Q2197" s="341"/>
      <c r="R2197" s="33"/>
      <c r="S2197" s="33"/>
      <c r="T2197" s="33"/>
      <c r="U2197" s="33"/>
      <c r="V2197" s="33"/>
      <c r="W2197" s="33"/>
      <c r="X2197" s="33"/>
      <c r="Y2197" s="33"/>
    </row>
    <row r="2198" spans="1:25" ht="12.75" hidden="1" customHeight="1">
      <c r="A2198" s="363"/>
      <c r="B2198" s="126"/>
      <c r="C2198" s="104"/>
      <c r="D2198" s="104"/>
      <c r="E2198" s="104"/>
      <c r="F2198" s="104"/>
      <c r="G2198" s="104"/>
      <c r="H2198" s="104"/>
      <c r="I2198" s="104"/>
      <c r="J2198" s="104"/>
      <c r="K2198" s="104"/>
      <c r="L2198" s="104"/>
      <c r="M2198" s="104"/>
      <c r="N2198" s="104"/>
      <c r="O2198" s="104"/>
      <c r="P2198" s="104"/>
      <c r="Q2198" s="341"/>
      <c r="R2198" s="33"/>
      <c r="S2198" s="33"/>
      <c r="T2198" s="33"/>
      <c r="U2198" s="33"/>
      <c r="V2198" s="33"/>
      <c r="W2198" s="33"/>
      <c r="X2198" s="33"/>
      <c r="Y2198" s="33"/>
    </row>
    <row r="2199" spans="1:25" ht="12.75" hidden="1" customHeight="1">
      <c r="A2199" s="363"/>
      <c r="B2199" s="126"/>
      <c r="C2199" s="104"/>
      <c r="D2199" s="104"/>
      <c r="E2199" s="104"/>
      <c r="F2199" s="104"/>
      <c r="G2199" s="104"/>
      <c r="H2199" s="104"/>
      <c r="I2199" s="104"/>
      <c r="J2199" s="104"/>
      <c r="K2199" s="104"/>
      <c r="L2199" s="104"/>
      <c r="M2199" s="104"/>
      <c r="N2199" s="104"/>
      <c r="O2199" s="104"/>
      <c r="P2199" s="104"/>
      <c r="Q2199" s="341"/>
      <c r="R2199" s="33"/>
      <c r="S2199" s="33"/>
      <c r="T2199" s="33"/>
      <c r="U2199" s="33"/>
      <c r="V2199" s="33"/>
      <c r="W2199" s="33"/>
      <c r="X2199" s="33"/>
      <c r="Y2199" s="33"/>
    </row>
    <row r="2200" spans="1:25" ht="12.75" hidden="1" customHeight="1">
      <c r="A2200" s="363"/>
      <c r="B2200" s="126"/>
      <c r="C2200" s="104"/>
      <c r="D2200" s="104"/>
      <c r="E2200" s="104"/>
      <c r="F2200" s="104"/>
      <c r="G2200" s="104"/>
      <c r="H2200" s="104"/>
      <c r="I2200" s="104"/>
      <c r="J2200" s="104"/>
      <c r="K2200" s="104"/>
      <c r="L2200" s="104"/>
      <c r="M2200" s="104"/>
      <c r="N2200" s="104"/>
      <c r="O2200" s="104"/>
      <c r="P2200" s="104"/>
      <c r="Q2200" s="341"/>
      <c r="R2200" s="33"/>
      <c r="S2200" s="33"/>
      <c r="T2200" s="33"/>
      <c r="U2200" s="33"/>
      <c r="V2200" s="33"/>
      <c r="W2200" s="33"/>
      <c r="X2200" s="33"/>
      <c r="Y2200" s="33"/>
    </row>
    <row r="2201" spans="1:25" ht="12.75" hidden="1" customHeight="1">
      <c r="A2201" s="363"/>
      <c r="B2201" s="126"/>
      <c r="C2201" s="104"/>
      <c r="D2201" s="104"/>
      <c r="E2201" s="104"/>
      <c r="F2201" s="104"/>
      <c r="G2201" s="104"/>
      <c r="H2201" s="104"/>
      <c r="I2201" s="104"/>
      <c r="J2201" s="104"/>
      <c r="K2201" s="104"/>
      <c r="L2201" s="104"/>
      <c r="M2201" s="104"/>
      <c r="N2201" s="104"/>
      <c r="O2201" s="104"/>
      <c r="P2201" s="104"/>
      <c r="Q2201" s="341"/>
      <c r="R2201" s="33"/>
      <c r="S2201" s="33"/>
      <c r="T2201" s="33"/>
      <c r="U2201" s="33"/>
      <c r="V2201" s="33"/>
      <c r="W2201" s="33"/>
      <c r="X2201" s="33"/>
      <c r="Y2201" s="33"/>
    </row>
    <row r="2202" spans="1:25" ht="12.75" hidden="1" customHeight="1">
      <c r="A2202" s="363"/>
      <c r="B2202" s="126"/>
      <c r="C2202" s="104"/>
      <c r="D2202" s="104"/>
      <c r="E2202" s="104"/>
      <c r="F2202" s="104"/>
      <c r="G2202" s="104"/>
      <c r="H2202" s="104"/>
      <c r="I2202" s="104"/>
      <c r="J2202" s="104"/>
      <c r="K2202" s="104"/>
      <c r="L2202" s="104"/>
      <c r="M2202" s="104"/>
      <c r="N2202" s="104"/>
      <c r="O2202" s="104"/>
      <c r="P2202" s="104"/>
      <c r="Q2202" s="341"/>
      <c r="R2202" s="33"/>
      <c r="S2202" s="33"/>
      <c r="T2202" s="33"/>
      <c r="U2202" s="33"/>
      <c r="V2202" s="33"/>
      <c r="W2202" s="33"/>
      <c r="X2202" s="33"/>
      <c r="Y2202" s="33"/>
    </row>
    <row r="2203" spans="1:25" ht="12.75" hidden="1" customHeight="1">
      <c r="A2203" s="363"/>
      <c r="B2203" s="126"/>
      <c r="C2203" s="104"/>
      <c r="D2203" s="104"/>
      <c r="E2203" s="104"/>
      <c r="F2203" s="104"/>
      <c r="G2203" s="104"/>
      <c r="H2203" s="104"/>
      <c r="I2203" s="104"/>
      <c r="J2203" s="104"/>
      <c r="K2203" s="104"/>
      <c r="L2203" s="104"/>
      <c r="M2203" s="104"/>
      <c r="N2203" s="104"/>
      <c r="O2203" s="104"/>
      <c r="P2203" s="104"/>
      <c r="Q2203" s="341"/>
      <c r="R2203" s="33"/>
      <c r="S2203" s="33"/>
      <c r="T2203" s="33"/>
      <c r="U2203" s="33"/>
      <c r="V2203" s="33"/>
      <c r="W2203" s="33"/>
      <c r="X2203" s="33"/>
      <c r="Y2203" s="33"/>
    </row>
    <row r="2204" spans="1:25" ht="12.75" hidden="1" customHeight="1">
      <c r="A2204" s="363"/>
      <c r="B2204" s="126"/>
      <c r="C2204" s="104"/>
      <c r="D2204" s="104"/>
      <c r="E2204" s="104"/>
      <c r="F2204" s="104"/>
      <c r="G2204" s="104"/>
      <c r="H2204" s="104"/>
      <c r="I2204" s="104"/>
      <c r="J2204" s="104"/>
      <c r="K2204" s="104"/>
      <c r="L2204" s="104"/>
      <c r="M2204" s="104"/>
      <c r="N2204" s="104"/>
      <c r="O2204" s="104"/>
      <c r="P2204" s="104"/>
      <c r="Q2204" s="341"/>
      <c r="R2204" s="33"/>
      <c r="S2204" s="33"/>
      <c r="T2204" s="33"/>
      <c r="U2204" s="33"/>
      <c r="V2204" s="33"/>
      <c r="W2204" s="33"/>
      <c r="X2204" s="33"/>
      <c r="Y2204" s="33"/>
    </row>
    <row r="2205" spans="1:25" ht="12.75" hidden="1" customHeight="1">
      <c r="A2205" s="363"/>
      <c r="B2205" s="126"/>
      <c r="C2205" s="104"/>
      <c r="D2205" s="104"/>
      <c r="E2205" s="104"/>
      <c r="F2205" s="104"/>
      <c r="G2205" s="104"/>
      <c r="H2205" s="104"/>
      <c r="I2205" s="104"/>
      <c r="J2205" s="104"/>
      <c r="K2205" s="104"/>
      <c r="L2205" s="104"/>
      <c r="M2205" s="104"/>
      <c r="N2205" s="104"/>
      <c r="O2205" s="104"/>
      <c r="P2205" s="104"/>
      <c r="Q2205" s="341"/>
      <c r="R2205" s="33"/>
      <c r="S2205" s="33"/>
      <c r="T2205" s="33"/>
      <c r="U2205" s="33"/>
      <c r="V2205" s="33"/>
      <c r="W2205" s="33"/>
      <c r="X2205" s="33"/>
      <c r="Y2205" s="33"/>
    </row>
    <row r="2206" spans="1:25" ht="12.75" hidden="1" customHeight="1">
      <c r="A2206" s="363"/>
      <c r="B2206" s="126"/>
      <c r="C2206" s="104"/>
      <c r="D2206" s="104"/>
      <c r="E2206" s="104"/>
      <c r="F2206" s="104"/>
      <c r="G2206" s="104"/>
      <c r="H2206" s="104"/>
      <c r="I2206" s="104"/>
      <c r="J2206" s="104"/>
      <c r="K2206" s="104"/>
      <c r="L2206" s="104"/>
      <c r="M2206" s="104"/>
      <c r="N2206" s="104"/>
      <c r="O2206" s="104"/>
      <c r="P2206" s="104"/>
      <c r="Q2206" s="341"/>
      <c r="R2206" s="33"/>
      <c r="S2206" s="33"/>
      <c r="T2206" s="33"/>
      <c r="U2206" s="33"/>
      <c r="V2206" s="33"/>
      <c r="W2206" s="33"/>
      <c r="X2206" s="33"/>
      <c r="Y2206" s="33"/>
    </row>
    <row r="2207" spans="1:25" ht="12.75" hidden="1" customHeight="1">
      <c r="A2207" s="363"/>
      <c r="B2207" s="126"/>
      <c r="C2207" s="104"/>
      <c r="D2207" s="104"/>
      <c r="E2207" s="104"/>
      <c r="F2207" s="104"/>
      <c r="G2207" s="104"/>
      <c r="H2207" s="104"/>
      <c r="I2207" s="104"/>
      <c r="J2207" s="104"/>
      <c r="K2207" s="104"/>
      <c r="L2207" s="104"/>
      <c r="M2207" s="104"/>
      <c r="N2207" s="104"/>
      <c r="O2207" s="104"/>
      <c r="P2207" s="104"/>
      <c r="Q2207" s="341"/>
      <c r="R2207" s="33"/>
      <c r="S2207" s="33"/>
      <c r="T2207" s="33"/>
      <c r="U2207" s="33"/>
      <c r="V2207" s="33"/>
      <c r="W2207" s="33"/>
      <c r="X2207" s="33"/>
      <c r="Y2207" s="33"/>
    </row>
    <row r="2208" spans="1:25" ht="12.75" hidden="1" customHeight="1">
      <c r="A2208" s="363"/>
      <c r="B2208" s="126"/>
      <c r="C2208" s="104"/>
      <c r="D2208" s="104"/>
      <c r="E2208" s="104"/>
      <c r="F2208" s="104"/>
      <c r="G2208" s="104"/>
      <c r="H2208" s="104"/>
      <c r="I2208" s="104"/>
      <c r="J2208" s="104"/>
      <c r="K2208" s="104"/>
      <c r="L2208" s="104"/>
      <c r="M2208" s="104"/>
      <c r="N2208" s="104"/>
      <c r="O2208" s="104"/>
      <c r="P2208" s="104"/>
      <c r="Q2208" s="341"/>
      <c r="R2208" s="33"/>
      <c r="S2208" s="33"/>
      <c r="T2208" s="33"/>
      <c r="U2208" s="33"/>
      <c r="V2208" s="33"/>
      <c r="W2208" s="33"/>
      <c r="X2208" s="33"/>
      <c r="Y2208" s="33"/>
    </row>
    <row r="2209" spans="1:25" ht="12.75" hidden="1" customHeight="1">
      <c r="A2209" s="363"/>
      <c r="B2209" s="126"/>
      <c r="C2209" s="104"/>
      <c r="D2209" s="104"/>
      <c r="E2209" s="104"/>
      <c r="F2209" s="104"/>
      <c r="G2209" s="104"/>
      <c r="H2209" s="104"/>
      <c r="I2209" s="104"/>
      <c r="J2209" s="104"/>
      <c r="K2209" s="104"/>
      <c r="L2209" s="104"/>
      <c r="M2209" s="104"/>
      <c r="N2209" s="104"/>
      <c r="O2209" s="104"/>
      <c r="P2209" s="104"/>
      <c r="Q2209" s="341"/>
      <c r="R2209" s="33"/>
      <c r="S2209" s="33"/>
      <c r="T2209" s="33"/>
      <c r="U2209" s="33"/>
      <c r="V2209" s="33"/>
      <c r="W2209" s="33"/>
      <c r="X2209" s="33"/>
      <c r="Y2209" s="33"/>
    </row>
    <row r="2210" spans="1:25" ht="12.75" hidden="1" customHeight="1">
      <c r="A2210" s="363"/>
      <c r="B2210" s="126"/>
      <c r="C2210" s="104"/>
      <c r="D2210" s="104"/>
      <c r="E2210" s="104"/>
      <c r="F2210" s="104"/>
      <c r="G2210" s="104"/>
      <c r="H2210" s="104"/>
      <c r="I2210" s="104"/>
      <c r="J2210" s="104"/>
      <c r="K2210" s="104"/>
      <c r="L2210" s="104"/>
      <c r="M2210" s="104"/>
      <c r="N2210" s="104"/>
      <c r="O2210" s="104"/>
      <c r="P2210" s="104"/>
      <c r="Q2210" s="341"/>
      <c r="R2210" s="33"/>
      <c r="S2210" s="33"/>
      <c r="T2210" s="33"/>
      <c r="U2210" s="33"/>
      <c r="V2210" s="33"/>
      <c r="W2210" s="33"/>
      <c r="X2210" s="33"/>
      <c r="Y2210" s="33"/>
    </row>
    <row r="2211" spans="1:25" ht="12.75" hidden="1" customHeight="1">
      <c r="A2211" s="363"/>
      <c r="B2211" s="126"/>
      <c r="C2211" s="104"/>
      <c r="D2211" s="104"/>
      <c r="E2211" s="104"/>
      <c r="F2211" s="104"/>
      <c r="G2211" s="104"/>
      <c r="H2211" s="104"/>
      <c r="I2211" s="104"/>
      <c r="J2211" s="104"/>
      <c r="K2211" s="104"/>
      <c r="L2211" s="104"/>
      <c r="M2211" s="104"/>
      <c r="N2211" s="104"/>
      <c r="O2211" s="104"/>
      <c r="P2211" s="104"/>
      <c r="Q2211" s="341"/>
      <c r="R2211" s="33"/>
      <c r="S2211" s="33"/>
      <c r="T2211" s="33"/>
      <c r="U2211" s="33"/>
      <c r="V2211" s="33"/>
      <c r="W2211" s="33"/>
      <c r="X2211" s="33"/>
      <c r="Y2211" s="33"/>
    </row>
    <row r="2212" spans="1:25" ht="12.75" hidden="1" customHeight="1">
      <c r="A2212" s="363"/>
      <c r="B2212" s="126"/>
      <c r="C2212" s="104"/>
      <c r="D2212" s="104"/>
      <c r="E2212" s="104"/>
      <c r="F2212" s="104"/>
      <c r="G2212" s="104"/>
      <c r="H2212" s="104"/>
      <c r="I2212" s="104"/>
      <c r="J2212" s="104"/>
      <c r="K2212" s="104"/>
      <c r="L2212" s="104"/>
      <c r="M2212" s="104"/>
      <c r="N2212" s="104"/>
      <c r="O2212" s="104"/>
      <c r="P2212" s="104"/>
      <c r="Q2212" s="341"/>
      <c r="R2212" s="33"/>
      <c r="S2212" s="33"/>
      <c r="T2212" s="33"/>
      <c r="U2212" s="33"/>
      <c r="V2212" s="33"/>
      <c r="W2212" s="33"/>
      <c r="X2212" s="33"/>
      <c r="Y2212" s="33"/>
    </row>
    <row r="2213" spans="1:25" ht="12.75" hidden="1" customHeight="1">
      <c r="A2213" s="363"/>
      <c r="B2213" s="126"/>
      <c r="C2213" s="104"/>
      <c r="D2213" s="104"/>
      <c r="E2213" s="104"/>
      <c r="F2213" s="104"/>
      <c r="G2213" s="104"/>
      <c r="H2213" s="104"/>
      <c r="I2213" s="104"/>
      <c r="J2213" s="104"/>
      <c r="K2213" s="104"/>
      <c r="L2213" s="104"/>
      <c r="M2213" s="104"/>
      <c r="N2213" s="104"/>
      <c r="O2213" s="104"/>
      <c r="P2213" s="104"/>
      <c r="Q2213" s="341"/>
      <c r="R2213" s="33"/>
      <c r="S2213" s="33"/>
      <c r="T2213" s="33"/>
      <c r="U2213" s="33"/>
      <c r="V2213" s="33"/>
      <c r="W2213" s="33"/>
      <c r="X2213" s="33"/>
      <c r="Y2213" s="33"/>
    </row>
    <row r="2214" spans="1:25" ht="12.75" hidden="1" customHeight="1">
      <c r="A2214" s="363"/>
      <c r="B2214" s="126"/>
      <c r="C2214" s="104"/>
      <c r="D2214" s="104"/>
      <c r="E2214" s="104"/>
      <c r="F2214" s="104"/>
      <c r="G2214" s="104"/>
      <c r="H2214" s="104"/>
      <c r="I2214" s="104"/>
      <c r="J2214" s="104"/>
      <c r="K2214" s="104"/>
      <c r="L2214" s="104"/>
      <c r="M2214" s="104"/>
      <c r="N2214" s="104"/>
      <c r="O2214" s="104"/>
      <c r="P2214" s="104"/>
      <c r="Q2214" s="341"/>
      <c r="R2214" s="33"/>
      <c r="S2214" s="33"/>
      <c r="T2214" s="33"/>
      <c r="U2214" s="33"/>
      <c r="V2214" s="33"/>
      <c r="W2214" s="33"/>
      <c r="X2214" s="33"/>
      <c r="Y2214" s="33"/>
    </row>
    <row r="2215" spans="1:25" ht="12.75" hidden="1" customHeight="1">
      <c r="A2215" s="363"/>
      <c r="B2215" s="126"/>
      <c r="C2215" s="104"/>
      <c r="D2215" s="104"/>
      <c r="E2215" s="104"/>
      <c r="F2215" s="104"/>
      <c r="G2215" s="104"/>
      <c r="H2215" s="104"/>
      <c r="I2215" s="104"/>
      <c r="J2215" s="104"/>
      <c r="K2215" s="104"/>
      <c r="L2215" s="104"/>
      <c r="M2215" s="104"/>
      <c r="N2215" s="104"/>
      <c r="O2215" s="104"/>
      <c r="P2215" s="104"/>
      <c r="Q2215" s="341"/>
      <c r="R2215" s="33"/>
      <c r="S2215" s="33"/>
      <c r="T2215" s="33"/>
      <c r="U2215" s="33"/>
      <c r="V2215" s="33"/>
      <c r="W2215" s="33"/>
      <c r="X2215" s="33"/>
      <c r="Y2215" s="33"/>
    </row>
    <row r="2216" spans="1:25" ht="12.75" hidden="1" customHeight="1">
      <c r="A2216" s="363"/>
      <c r="B2216" s="126"/>
      <c r="C2216" s="104"/>
      <c r="D2216" s="104"/>
      <c r="E2216" s="104"/>
      <c r="F2216" s="104"/>
      <c r="G2216" s="104"/>
      <c r="H2216" s="104"/>
      <c r="I2216" s="104"/>
      <c r="J2216" s="104"/>
      <c r="K2216" s="104"/>
      <c r="L2216" s="104"/>
      <c r="M2216" s="104"/>
      <c r="N2216" s="104"/>
      <c r="O2216" s="104"/>
      <c r="P2216" s="104"/>
      <c r="Q2216" s="341"/>
      <c r="R2216" s="33"/>
      <c r="S2216" s="33"/>
      <c r="T2216" s="33"/>
      <c r="U2216" s="33"/>
      <c r="V2216" s="33"/>
      <c r="W2216" s="33"/>
      <c r="X2216" s="33"/>
      <c r="Y2216" s="33"/>
    </row>
    <row r="2217" spans="1:25" s="157" customFormat="1" ht="12.75" hidden="1" customHeight="1">
      <c r="A2217" s="677"/>
      <c r="B2217" s="601"/>
      <c r="C2217" s="716"/>
      <c r="D2217" s="716"/>
      <c r="E2217" s="716"/>
      <c r="F2217" s="716"/>
      <c r="G2217" s="716"/>
      <c r="H2217" s="716"/>
      <c r="I2217" s="716"/>
      <c r="J2217" s="716"/>
      <c r="K2217" s="716"/>
      <c r="L2217" s="716"/>
      <c r="M2217" s="716"/>
      <c r="N2217" s="716"/>
      <c r="O2217" s="716"/>
      <c r="P2217" s="716"/>
      <c r="Q2217" s="376"/>
      <c r="R2217" s="717"/>
      <c r="S2217" s="717"/>
      <c r="T2217" s="717"/>
      <c r="U2217" s="717"/>
      <c r="V2217" s="717"/>
      <c r="W2217" s="717"/>
      <c r="X2217" s="717"/>
      <c r="Y2217" s="717"/>
    </row>
    <row r="2218" spans="1:25" s="157" customFormat="1" hidden="1">
      <c r="A2218" s="711"/>
      <c r="B2218" s="712"/>
      <c r="C2218" s="718"/>
      <c r="D2218" s="718"/>
      <c r="E2218" s="718"/>
      <c r="F2218" s="714"/>
      <c r="G2218" s="714"/>
      <c r="H2218" s="714"/>
      <c r="I2218" s="714"/>
      <c r="J2218" s="714"/>
      <c r="K2218" s="714"/>
      <c r="L2218" s="714"/>
      <c r="M2218" s="718"/>
      <c r="N2218" s="719"/>
      <c r="O2218" s="719"/>
      <c r="P2218" s="249"/>
      <c r="Q2218" s="376"/>
      <c r="R2218" s="717"/>
      <c r="S2218" s="717"/>
      <c r="T2218" s="717"/>
      <c r="U2218" s="717"/>
      <c r="V2218" s="717"/>
      <c r="W2218" s="717"/>
      <c r="X2218" s="717"/>
      <c r="Y2218" s="717"/>
    </row>
    <row r="2219" spans="1:25" s="157" customFormat="1" hidden="1">
      <c r="A2219" s="711"/>
      <c r="B2219" s="712"/>
      <c r="C2219" s="718"/>
      <c r="D2219" s="718"/>
      <c r="E2219" s="718"/>
      <c r="F2219" s="714"/>
      <c r="G2219" s="714"/>
      <c r="H2219" s="714"/>
      <c r="I2219" s="714"/>
      <c r="J2219" s="714"/>
      <c r="K2219" s="714"/>
      <c r="L2219" s="714"/>
      <c r="M2219" s="718"/>
      <c r="N2219" s="719"/>
      <c r="O2219" s="719"/>
      <c r="P2219" s="249"/>
      <c r="Q2219" s="376"/>
      <c r="R2219" s="717"/>
      <c r="S2219" s="717"/>
      <c r="T2219" s="717"/>
      <c r="U2219" s="717"/>
      <c r="V2219" s="717"/>
      <c r="W2219" s="717"/>
      <c r="X2219" s="717"/>
      <c r="Y2219" s="717"/>
    </row>
    <row r="2220" spans="1:25" s="157" customFormat="1" ht="17.25" hidden="1" customHeight="1">
      <c r="A2220" s="711"/>
      <c r="B2220" s="680"/>
      <c r="C2220" s="720"/>
      <c r="D2220" s="720"/>
      <c r="E2220" s="720"/>
      <c r="F2220" s="721"/>
      <c r="G2220" s="721"/>
      <c r="H2220" s="721"/>
      <c r="I2220" s="721"/>
      <c r="J2220" s="721"/>
      <c r="K2220" s="721"/>
      <c r="L2220" s="721"/>
      <c r="M2220" s="720"/>
      <c r="N2220" s="722"/>
      <c r="O2220" s="722"/>
      <c r="P2220" s="540"/>
      <c r="Q2220" s="376"/>
      <c r="R2220" s="717"/>
      <c r="S2220" s="717"/>
      <c r="T2220" s="717"/>
      <c r="U2220" s="717"/>
      <c r="V2220" s="717"/>
      <c r="W2220" s="717"/>
      <c r="X2220" s="717"/>
      <c r="Y2220" s="717"/>
    </row>
    <row r="2221" spans="1:25" s="157" customFormat="1" ht="17.25" hidden="1" customHeight="1">
      <c r="A2221" s="711"/>
      <c r="B2221" s="680"/>
      <c r="C2221" s="720"/>
      <c r="D2221" s="720"/>
      <c r="E2221" s="720"/>
      <c r="F2221" s="721"/>
      <c r="G2221" s="721"/>
      <c r="H2221" s="721"/>
      <c r="I2221" s="721"/>
      <c r="J2221" s="721"/>
      <c r="K2221" s="721"/>
      <c r="L2221" s="721"/>
      <c r="M2221" s="720"/>
      <c r="N2221" s="721"/>
      <c r="O2221" s="722"/>
      <c r="P2221" s="540"/>
      <c r="Q2221" s="711"/>
    </row>
    <row r="2222" spans="1:25" s="157" customFormat="1" hidden="1">
      <c r="A2222" s="711"/>
      <c r="C2222" s="720"/>
      <c r="D2222" s="720"/>
      <c r="E2222" s="720"/>
      <c r="F2222" s="721"/>
      <c r="G2222" s="721"/>
      <c r="H2222" s="721"/>
      <c r="I2222" s="721"/>
      <c r="J2222" s="721"/>
      <c r="K2222" s="721"/>
      <c r="L2222" s="721"/>
      <c r="M2222" s="720"/>
      <c r="N2222" s="721"/>
      <c r="O2222" s="722"/>
      <c r="P2222" s="540"/>
      <c r="Q2222" s="711"/>
    </row>
    <row r="2223" spans="1:25" s="157" customFormat="1" ht="15" hidden="1">
      <c r="A2223" s="711"/>
      <c r="B2223" s="699"/>
      <c r="C2223" s="720"/>
      <c r="D2223" s="720"/>
      <c r="E2223" s="720"/>
      <c r="F2223" s="721"/>
      <c r="G2223" s="721"/>
      <c r="H2223" s="721"/>
      <c r="I2223" s="721"/>
      <c r="J2223" s="721"/>
      <c r="K2223" s="721"/>
      <c r="L2223" s="721"/>
      <c r="M2223" s="720"/>
      <c r="N2223" s="721"/>
      <c r="O2223" s="722"/>
      <c r="P2223" s="540"/>
      <c r="Q2223" s="711"/>
    </row>
    <row r="2224" spans="1:25" s="157" customFormat="1" ht="15" hidden="1">
      <c r="A2224" s="711"/>
      <c r="B2224" s="699"/>
      <c r="C2224" s="720"/>
      <c r="D2224" s="720"/>
      <c r="E2224" s="720"/>
      <c r="F2224" s="721"/>
      <c r="G2224" s="721"/>
      <c r="H2224" s="721"/>
      <c r="I2224" s="721"/>
      <c r="J2224" s="721"/>
      <c r="K2224" s="721"/>
      <c r="L2224" s="721"/>
      <c r="M2224" s="720"/>
      <c r="N2224" s="721"/>
      <c r="O2224" s="722"/>
      <c r="P2224" s="540"/>
      <c r="Q2224" s="711"/>
    </row>
    <row r="2225" spans="1:17" s="157" customFormat="1" ht="14.25" hidden="1">
      <c r="A2225" s="711"/>
      <c r="B2225" s="1659"/>
      <c r="C2225" s="1659"/>
      <c r="D2225" s="1659"/>
      <c r="E2225" s="1659"/>
      <c r="F2225" s="1659"/>
      <c r="G2225" s="1659"/>
      <c r="H2225" s="1659"/>
      <c r="I2225" s="1659"/>
      <c r="J2225" s="1659"/>
      <c r="K2225" s="1659"/>
      <c r="L2225" s="1659"/>
      <c r="M2225" s="1659"/>
      <c r="N2225" s="1659"/>
      <c r="O2225" s="1659"/>
      <c r="P2225" s="1659"/>
      <c r="Q2225" s="711"/>
    </row>
    <row r="2226" spans="1:17" s="157" customFormat="1" ht="14.25" hidden="1">
      <c r="A2226" s="711"/>
      <c r="B2226" s="1659"/>
      <c r="C2226" s="1659"/>
      <c r="D2226" s="1659"/>
      <c r="E2226" s="1659"/>
      <c r="F2226" s="1659"/>
      <c r="G2226" s="1659"/>
      <c r="H2226" s="1659"/>
      <c r="I2226" s="1659"/>
      <c r="J2226" s="1659"/>
      <c r="K2226" s="1659"/>
      <c r="L2226" s="1659"/>
      <c r="M2226" s="1659"/>
      <c r="N2226" s="1659"/>
      <c r="O2226" s="1659"/>
      <c r="P2226" s="1659"/>
      <c r="Q2226" s="711"/>
    </row>
    <row r="2227" spans="1:17" s="157" customFormat="1" ht="14.25" hidden="1">
      <c r="A2227" s="711"/>
      <c r="B2227" s="723"/>
      <c r="C2227" s="723"/>
      <c r="D2227" s="723"/>
      <c r="E2227" s="723"/>
      <c r="F2227" s="723"/>
      <c r="G2227" s="723"/>
      <c r="H2227" s="723"/>
      <c r="I2227" s="723"/>
      <c r="J2227" s="723"/>
      <c r="K2227" s="723"/>
      <c r="L2227" s="723"/>
      <c r="M2227" s="723"/>
      <c r="N2227" s="723"/>
      <c r="O2227" s="723"/>
      <c r="P2227" s="723"/>
      <c r="Q2227" s="711"/>
    </row>
    <row r="2228" spans="1:17" s="157" customFormat="1" ht="20.25" hidden="1" customHeight="1">
      <c r="A2228" s="711"/>
      <c r="B2228" s="1792"/>
      <c r="C2228" s="1792"/>
      <c r="D2228" s="1792"/>
      <c r="E2228" s="1792"/>
      <c r="F2228" s="1792"/>
      <c r="G2228" s="1792"/>
      <c r="H2228" s="1792"/>
      <c r="I2228" s="1792"/>
      <c r="J2228" s="1792"/>
      <c r="K2228" s="1792"/>
      <c r="L2228" s="1792"/>
      <c r="M2228" s="1792"/>
      <c r="N2228" s="1792"/>
      <c r="O2228" s="1792"/>
      <c r="P2228" s="1792"/>
      <c r="Q2228" s="711"/>
    </row>
    <row r="2229" spans="1:17" s="157" customFormat="1" ht="6.75" hidden="1" customHeight="1">
      <c r="A2229" s="711"/>
      <c r="L2229" s="724"/>
      <c r="M2229" s="724"/>
      <c r="N2229" s="724"/>
      <c r="O2229" s="724"/>
      <c r="P2229" s="724"/>
      <c r="Q2229" s="711"/>
    </row>
    <row r="2230" spans="1:17" s="157" customFormat="1" hidden="1">
      <c r="A2230" s="711"/>
      <c r="B2230" s="725"/>
      <c r="C2230" s="171"/>
      <c r="D2230" s="171"/>
      <c r="E2230" s="540"/>
      <c r="F2230" s="540"/>
      <c r="G2230" s="540"/>
      <c r="H2230" s="540"/>
      <c r="I2230" s="540"/>
      <c r="J2230" s="171"/>
      <c r="K2230" s="171"/>
      <c r="L2230" s="540"/>
      <c r="M2230" s="540"/>
      <c r="N2230" s="540"/>
      <c r="O2230" s="540"/>
      <c r="P2230" s="540"/>
      <c r="Q2230" s="711"/>
    </row>
    <row r="2231" spans="1:17" s="157" customFormat="1" hidden="1">
      <c r="A2231" s="711"/>
      <c r="B2231" s="725"/>
      <c r="C2231" s="171"/>
      <c r="D2231" s="171"/>
      <c r="E2231" s="540"/>
      <c r="F2231" s="540"/>
      <c r="G2231" s="540"/>
      <c r="H2231" s="540"/>
      <c r="I2231" s="540"/>
      <c r="J2231" s="171"/>
      <c r="K2231" s="171"/>
      <c r="L2231" s="540"/>
      <c r="M2231" s="540"/>
      <c r="N2231" s="540"/>
      <c r="O2231" s="540"/>
      <c r="P2231" s="540"/>
      <c r="Q2231" s="711"/>
    </row>
    <row r="2232" spans="1:17" s="157" customFormat="1" hidden="1">
      <c r="A2232" s="711"/>
      <c r="B2232" s="725"/>
      <c r="C2232" s="171"/>
      <c r="D2232" s="171"/>
      <c r="E2232" s="540"/>
      <c r="F2232" s="540"/>
      <c r="G2232" s="540"/>
      <c r="H2232" s="540"/>
      <c r="I2232" s="540"/>
      <c r="J2232" s="171"/>
      <c r="K2232" s="171"/>
      <c r="L2232" s="540"/>
      <c r="M2232" s="540"/>
      <c r="N2232" s="540"/>
      <c r="O2232" s="540"/>
      <c r="P2232" s="540"/>
      <c r="Q2232" s="711"/>
    </row>
    <row r="2233" spans="1:17" s="157" customFormat="1" hidden="1">
      <c r="A2233" s="711"/>
      <c r="B2233" s="725"/>
      <c r="C2233" s="171"/>
      <c r="D2233" s="171"/>
      <c r="E2233" s="540"/>
      <c r="F2233" s="540"/>
      <c r="G2233" s="540"/>
      <c r="H2233" s="540"/>
      <c r="I2233" s="540"/>
      <c r="J2233" s="171"/>
      <c r="K2233" s="171"/>
      <c r="L2233" s="540"/>
      <c r="M2233" s="540"/>
      <c r="N2233" s="540"/>
      <c r="O2233" s="540"/>
      <c r="P2233" s="540"/>
      <c r="Q2233" s="711"/>
    </row>
    <row r="2234" spans="1:17" s="157" customFormat="1" hidden="1">
      <c r="A2234" s="711"/>
      <c r="B2234" s="725"/>
      <c r="C2234" s="171"/>
      <c r="D2234" s="171"/>
      <c r="E2234" s="540"/>
      <c r="F2234" s="540"/>
      <c r="G2234" s="540"/>
      <c r="H2234" s="540"/>
      <c r="I2234" s="540"/>
      <c r="J2234" s="171"/>
      <c r="K2234" s="171"/>
      <c r="L2234" s="540"/>
      <c r="M2234" s="540"/>
      <c r="N2234" s="540"/>
      <c r="O2234" s="540"/>
      <c r="P2234" s="540"/>
      <c r="Q2234" s="711"/>
    </row>
    <row r="2235" spans="1:17" s="157" customFormat="1" hidden="1">
      <c r="A2235" s="711"/>
      <c r="B2235" s="725"/>
      <c r="C2235" s="171"/>
      <c r="D2235" s="171"/>
      <c r="E2235" s="540"/>
      <c r="F2235" s="540"/>
      <c r="G2235" s="540"/>
      <c r="H2235" s="540"/>
      <c r="I2235" s="540"/>
      <c r="J2235" s="171"/>
      <c r="K2235" s="171"/>
      <c r="L2235" s="540"/>
      <c r="M2235" s="540"/>
      <c r="N2235" s="540"/>
      <c r="O2235" s="540"/>
      <c r="P2235" s="540"/>
      <c r="Q2235" s="711"/>
    </row>
    <row r="2236" spans="1:17" s="157" customFormat="1" hidden="1">
      <c r="A2236" s="711"/>
      <c r="B2236" s="725"/>
      <c r="C2236" s="171"/>
      <c r="D2236" s="171"/>
      <c r="E2236" s="540"/>
      <c r="F2236" s="540"/>
      <c r="G2236" s="540"/>
      <c r="H2236" s="540"/>
      <c r="I2236" s="540"/>
      <c r="J2236" s="171"/>
      <c r="K2236" s="171"/>
      <c r="L2236" s="540"/>
      <c r="M2236" s="540"/>
      <c r="N2236" s="540"/>
      <c r="O2236" s="540"/>
      <c r="P2236" s="540"/>
      <c r="Q2236" s="711"/>
    </row>
    <row r="2237" spans="1:17" s="157" customFormat="1" hidden="1">
      <c r="A2237" s="711"/>
      <c r="B2237" s="725"/>
      <c r="C2237" s="171"/>
      <c r="D2237" s="171"/>
      <c r="E2237" s="540"/>
      <c r="F2237" s="540"/>
      <c r="G2237" s="540"/>
      <c r="H2237" s="540"/>
      <c r="I2237" s="540"/>
      <c r="J2237" s="171"/>
      <c r="K2237" s="171"/>
      <c r="L2237" s="540"/>
      <c r="M2237" s="540"/>
      <c r="N2237" s="540"/>
      <c r="O2237" s="540"/>
      <c r="P2237" s="540"/>
      <c r="Q2237" s="711"/>
    </row>
    <row r="2238" spans="1:17" s="157" customFormat="1" hidden="1">
      <c r="A2238" s="711"/>
      <c r="B2238" s="702"/>
      <c r="C2238" s="171"/>
      <c r="D2238" s="171"/>
      <c r="E2238" s="540"/>
      <c r="F2238" s="540"/>
      <c r="G2238" s="540"/>
      <c r="H2238" s="540"/>
      <c r="I2238" s="540"/>
      <c r="J2238" s="171"/>
      <c r="K2238" s="171"/>
      <c r="L2238" s="540"/>
      <c r="M2238" s="540"/>
      <c r="N2238" s="540"/>
      <c r="O2238" s="540"/>
      <c r="P2238" s="540"/>
      <c r="Q2238" s="711"/>
    </row>
    <row r="2239" spans="1:17" s="157" customFormat="1" hidden="1">
      <c r="A2239" s="711"/>
      <c r="B2239" s="726"/>
      <c r="C2239" s="696"/>
      <c r="D2239" s="696"/>
      <c r="E2239" s="477"/>
      <c r="F2239" s="477"/>
      <c r="G2239" s="477"/>
      <c r="H2239" s="477"/>
      <c r="I2239" s="477"/>
      <c r="J2239" s="696"/>
      <c r="K2239" s="696"/>
      <c r="L2239" s="477"/>
      <c r="M2239" s="477"/>
      <c r="N2239" s="477"/>
      <c r="O2239" s="477"/>
      <c r="P2239" s="477"/>
      <c r="Q2239" s="711"/>
    </row>
    <row r="2240" spans="1:17" s="157" customFormat="1" hidden="1">
      <c r="A2240" s="711"/>
      <c r="B2240" s="727"/>
      <c r="E2240" s="724"/>
      <c r="F2240" s="724"/>
      <c r="G2240" s="724"/>
      <c r="H2240" s="724"/>
      <c r="I2240" s="724"/>
      <c r="L2240" s="724"/>
      <c r="M2240" s="724"/>
      <c r="N2240" s="724"/>
      <c r="O2240" s="724"/>
      <c r="P2240" s="724"/>
      <c r="Q2240" s="711"/>
    </row>
    <row r="2241" spans="1:17" s="157" customFormat="1" hidden="1">
      <c r="A2241" s="711"/>
      <c r="B2241" s="727"/>
      <c r="E2241" s="724"/>
      <c r="F2241" s="724"/>
      <c r="G2241" s="724"/>
      <c r="H2241" s="724"/>
      <c r="I2241" s="724"/>
      <c r="L2241" s="724"/>
      <c r="M2241" s="724"/>
      <c r="N2241" s="724"/>
      <c r="O2241" s="724"/>
      <c r="P2241" s="724"/>
      <c r="Q2241" s="711"/>
    </row>
    <row r="2242" spans="1:17" s="157" customFormat="1" ht="10.5" hidden="1" customHeight="1">
      <c r="A2242" s="711"/>
      <c r="B2242" s="702"/>
      <c r="E2242" s="724"/>
      <c r="F2242" s="724"/>
      <c r="G2242" s="724"/>
      <c r="H2242" s="724"/>
      <c r="I2242" s="724"/>
      <c r="L2242" s="724"/>
      <c r="M2242" s="724"/>
      <c r="N2242" s="724"/>
      <c r="O2242" s="724"/>
      <c r="P2242" s="724"/>
      <c r="Q2242" s="711"/>
    </row>
    <row r="2243" spans="1:17" s="157" customFormat="1" hidden="1">
      <c r="A2243" s="711"/>
      <c r="B2243" s="726"/>
      <c r="C2243" s="728"/>
      <c r="D2243" s="728"/>
      <c r="E2243" s="728"/>
      <c r="F2243" s="728"/>
      <c r="G2243" s="728"/>
      <c r="H2243" s="728"/>
      <c r="I2243" s="728"/>
      <c r="J2243" s="728"/>
      <c r="K2243" s="728"/>
      <c r="L2243" s="728"/>
      <c r="M2243" s="728"/>
      <c r="N2243" s="728"/>
      <c r="O2243" s="728"/>
      <c r="P2243" s="728"/>
      <c r="Q2243" s="711"/>
    </row>
    <row r="2244" spans="1:17" s="157" customFormat="1" ht="5.25" hidden="1" customHeight="1">
      <c r="A2244" s="711"/>
      <c r="B2244" s="540"/>
      <c r="C2244" s="171"/>
      <c r="D2244" s="171"/>
      <c r="E2244" s="171"/>
      <c r="F2244" s="158"/>
      <c r="G2244" s="158"/>
      <c r="H2244" s="158"/>
      <c r="I2244" s="158"/>
      <c r="J2244" s="158"/>
      <c r="K2244" s="158"/>
      <c r="L2244" s="158"/>
      <c r="M2244" s="171"/>
      <c r="N2244" s="158"/>
      <c r="O2244" s="158"/>
      <c r="P2244" s="158"/>
      <c r="Q2244" s="711"/>
    </row>
    <row r="2245" spans="1:17" s="157" customFormat="1" ht="12.75" hidden="1" customHeight="1">
      <c r="A2245" s="711"/>
      <c r="B2245" s="1795"/>
      <c r="C2245" s="1795"/>
      <c r="D2245" s="1795"/>
      <c r="E2245" s="1796"/>
      <c r="F2245" s="1796"/>
      <c r="G2245" s="1796"/>
      <c r="H2245" s="1796"/>
      <c r="I2245" s="1796"/>
      <c r="J2245" s="1796"/>
      <c r="K2245" s="1796"/>
      <c r="L2245" s="1796"/>
      <c r="M2245" s="1796"/>
      <c r="N2245" s="1795"/>
      <c r="O2245" s="1795"/>
      <c r="P2245" s="1795"/>
      <c r="Q2245" s="711"/>
    </row>
    <row r="2246" spans="1:17" s="157" customFormat="1" hidden="1">
      <c r="A2246" s="711"/>
      <c r="B2246" s="1795"/>
      <c r="C2246" s="1795"/>
      <c r="D2246" s="1795"/>
      <c r="E2246" s="1796"/>
      <c r="F2246" s="1796"/>
      <c r="G2246" s="1796"/>
      <c r="H2246" s="1796"/>
      <c r="I2246" s="1796"/>
      <c r="J2246" s="1796"/>
      <c r="K2246" s="1796"/>
      <c r="L2246" s="1796"/>
      <c r="M2246" s="1796"/>
      <c r="N2246" s="1795"/>
      <c r="O2246" s="1795"/>
      <c r="P2246" s="1795"/>
      <c r="Q2246" s="711"/>
    </row>
    <row r="2247" spans="1:17" s="157" customFormat="1" ht="23.25" hidden="1" customHeight="1">
      <c r="A2247" s="711"/>
      <c r="B2247" s="1791"/>
      <c r="C2247" s="1791"/>
      <c r="D2247" s="693"/>
      <c r="E2247" s="1794"/>
      <c r="F2247" s="1794"/>
      <c r="G2247" s="1794"/>
      <c r="H2247" s="1794"/>
      <c r="I2247" s="1794"/>
      <c r="J2247" s="1794"/>
      <c r="K2247" s="1794"/>
      <c r="L2247" s="1794"/>
      <c r="M2247" s="1794"/>
      <c r="N2247" s="729"/>
      <c r="O2247" s="673"/>
      <c r="P2247" s="674"/>
      <c r="Q2247" s="711"/>
    </row>
    <row r="2248" spans="1:17" s="157" customFormat="1" ht="23.25" hidden="1" customHeight="1">
      <c r="A2248" s="711"/>
      <c r="B2248" s="1791"/>
      <c r="C2248" s="1791"/>
      <c r="D2248" s="693"/>
      <c r="E2248" s="1793"/>
      <c r="F2248" s="1793"/>
      <c r="G2248" s="1793"/>
      <c r="H2248" s="1793"/>
      <c r="I2248" s="1793"/>
      <c r="J2248" s="1793"/>
      <c r="K2248" s="1793"/>
      <c r="L2248" s="1793"/>
      <c r="M2248" s="1793"/>
      <c r="N2248" s="729"/>
      <c r="O2248" s="673"/>
      <c r="P2248" s="674"/>
      <c r="Q2248" s="711"/>
    </row>
    <row r="2249" spans="1:17" s="157" customFormat="1" ht="23.25" hidden="1" customHeight="1">
      <c r="A2249" s="711"/>
      <c r="B2249" s="1791"/>
      <c r="C2249" s="1791"/>
      <c r="D2249" s="693"/>
      <c r="E2249" s="1793"/>
      <c r="F2249" s="1793"/>
      <c r="G2249" s="1793"/>
      <c r="H2249" s="1793"/>
      <c r="I2249" s="1793"/>
      <c r="J2249" s="1793"/>
      <c r="K2249" s="1793"/>
      <c r="L2249" s="1793"/>
      <c r="M2249" s="1793"/>
      <c r="N2249" s="729"/>
      <c r="O2249" s="673"/>
      <c r="P2249" s="674"/>
      <c r="Q2249" s="711"/>
    </row>
    <row r="2250" spans="1:17" s="157" customFormat="1" ht="23.25" hidden="1" customHeight="1">
      <c r="A2250" s="711"/>
      <c r="B2250" s="1658"/>
      <c r="C2250" s="1658"/>
      <c r="D2250" s="1658"/>
      <c r="E2250" s="696"/>
      <c r="F2250" s="477"/>
      <c r="G2250" s="477"/>
      <c r="H2250" s="477"/>
      <c r="I2250" s="477"/>
      <c r="J2250" s="477"/>
      <c r="K2250" s="477"/>
      <c r="L2250" s="477"/>
      <c r="M2250" s="696"/>
      <c r="N2250" s="493"/>
      <c r="O2250" s="730"/>
      <c r="P2250" s="674"/>
      <c r="Q2250" s="711"/>
    </row>
    <row r="2251" spans="1:17" s="157" customFormat="1" ht="5.25" hidden="1" customHeight="1">
      <c r="A2251" s="711"/>
      <c r="B2251" s="731"/>
      <c r="C2251" s="731"/>
      <c r="D2251" s="731"/>
      <c r="E2251" s="731"/>
      <c r="F2251" s="731"/>
      <c r="G2251" s="731"/>
      <c r="H2251" s="731"/>
      <c r="I2251" s="731"/>
      <c r="J2251" s="731"/>
      <c r="K2251" s="731"/>
      <c r="L2251" s="731"/>
      <c r="M2251" s="731"/>
      <c r="N2251" s="731"/>
      <c r="O2251" s="731"/>
      <c r="P2251" s="732"/>
      <c r="Q2251" s="711"/>
    </row>
    <row r="2252" spans="1:17" s="157" customFormat="1" ht="20.25" hidden="1" customHeight="1">
      <c r="A2252" s="711"/>
      <c r="B2252" s="731"/>
      <c r="C2252" s="731"/>
      <c r="D2252" s="731"/>
      <c r="E2252" s="731"/>
      <c r="F2252" s="731"/>
      <c r="G2252" s="731"/>
      <c r="H2252" s="731"/>
      <c r="I2252" s="731"/>
      <c r="J2252" s="731"/>
      <c r="K2252" s="731"/>
      <c r="L2252" s="731"/>
      <c r="M2252" s="731"/>
      <c r="N2252" s="731"/>
      <c r="O2252" s="731"/>
      <c r="P2252" s="732"/>
      <c r="Q2252" s="711"/>
    </row>
    <row r="2253" spans="1:17" s="157" customFormat="1" ht="12.75" hidden="1" customHeight="1">
      <c r="A2253" s="711"/>
      <c r="B2253" s="171"/>
      <c r="C2253" s="171"/>
      <c r="D2253" s="171"/>
      <c r="E2253" s="540"/>
      <c r="F2253" s="540"/>
      <c r="G2253" s="540"/>
      <c r="H2253" s="540"/>
      <c r="I2253" s="540"/>
      <c r="J2253" s="171"/>
      <c r="K2253" s="171"/>
      <c r="L2253" s="540"/>
      <c r="M2253" s="540"/>
      <c r="N2253" s="540"/>
      <c r="O2253" s="540"/>
      <c r="P2253" s="540"/>
      <c r="Q2253" s="711"/>
    </row>
    <row r="2254" spans="1:17" s="157" customFormat="1" ht="12.75" hidden="1" customHeight="1">
      <c r="A2254" s="711"/>
      <c r="C2254" s="720"/>
      <c r="D2254" s="720"/>
      <c r="E2254" s="720"/>
      <c r="F2254" s="721"/>
      <c r="G2254" s="721"/>
      <c r="H2254" s="721"/>
      <c r="I2254" s="721"/>
      <c r="J2254" s="721"/>
      <c r="K2254" s="721"/>
      <c r="L2254" s="721"/>
      <c r="M2254" s="720"/>
      <c r="N2254" s="721"/>
      <c r="O2254" s="722"/>
      <c r="P2254" s="540"/>
      <c r="Q2254" s="711"/>
    </row>
    <row r="2255" spans="1:17" s="157" customFormat="1" ht="12.75" hidden="1" customHeight="1">
      <c r="A2255" s="711"/>
      <c r="C2255" s="720"/>
      <c r="D2255" s="720"/>
      <c r="E2255" s="720"/>
      <c r="F2255" s="721"/>
      <c r="G2255" s="721"/>
      <c r="H2255" s="721"/>
      <c r="I2255" s="721"/>
      <c r="J2255" s="721"/>
      <c r="K2255" s="721"/>
      <c r="L2255" s="721"/>
      <c r="M2255" s="720"/>
      <c r="N2255" s="721"/>
      <c r="O2255" s="722"/>
      <c r="P2255" s="540"/>
      <c r="Q2255" s="711"/>
    </row>
    <row r="2256" spans="1:17" s="157" customFormat="1" ht="12.75" hidden="1" customHeight="1">
      <c r="A2256" s="711"/>
      <c r="C2256" s="720"/>
      <c r="D2256" s="720"/>
      <c r="E2256" s="720"/>
      <c r="F2256" s="721"/>
      <c r="G2256" s="721"/>
      <c r="H2256" s="721"/>
      <c r="I2256" s="721"/>
      <c r="J2256" s="721"/>
      <c r="K2256" s="721"/>
      <c r="L2256" s="721"/>
      <c r="M2256" s="720"/>
      <c r="N2256" s="721"/>
      <c r="O2256" s="722"/>
      <c r="P2256" s="540"/>
      <c r="Q2256" s="711"/>
    </row>
    <row r="2257" spans="1:17" s="157" customFormat="1" ht="12.75" hidden="1" customHeight="1">
      <c r="A2257" s="711"/>
      <c r="C2257" s="720"/>
      <c r="D2257" s="720"/>
      <c r="E2257" s="720"/>
      <c r="F2257" s="721"/>
      <c r="G2257" s="721"/>
      <c r="H2257" s="721"/>
      <c r="I2257" s="721"/>
      <c r="J2257" s="721"/>
      <c r="K2257" s="721"/>
      <c r="L2257" s="721"/>
      <c r="M2257" s="720"/>
      <c r="N2257" s="721"/>
      <c r="O2257" s="722"/>
      <c r="P2257" s="540"/>
      <c r="Q2257" s="711"/>
    </row>
    <row r="2258" spans="1:17" s="157" customFormat="1" ht="12.75" hidden="1" customHeight="1">
      <c r="A2258" s="711"/>
      <c r="C2258" s="720"/>
      <c r="D2258" s="720"/>
      <c r="E2258" s="720"/>
      <c r="F2258" s="721"/>
      <c r="G2258" s="721"/>
      <c r="H2258" s="721"/>
      <c r="I2258" s="721"/>
      <c r="J2258" s="721"/>
      <c r="K2258" s="721"/>
      <c r="L2258" s="721"/>
      <c r="M2258" s="720"/>
      <c r="N2258" s="721"/>
      <c r="O2258" s="722"/>
      <c r="P2258" s="540"/>
      <c r="Q2258" s="711"/>
    </row>
    <row r="2259" spans="1:17" s="157" customFormat="1" hidden="1">
      <c r="A2259" s="711"/>
      <c r="B2259" s="697"/>
      <c r="C2259" s="720"/>
      <c r="D2259" s="720"/>
      <c r="E2259" s="720"/>
      <c r="F2259" s="721"/>
      <c r="G2259" s="721"/>
      <c r="H2259" s="721"/>
      <c r="I2259" s="721"/>
      <c r="J2259" s="721"/>
      <c r="K2259" s="721"/>
      <c r="L2259" s="721"/>
      <c r="M2259" s="720"/>
      <c r="N2259" s="721"/>
      <c r="O2259" s="722"/>
      <c r="P2259" s="540"/>
      <c r="Q2259" s="711"/>
    </row>
    <row r="2260" spans="1:17" s="157" customFormat="1" hidden="1">
      <c r="A2260" s="711"/>
      <c r="C2260" s="720"/>
      <c r="D2260" s="720"/>
      <c r="E2260" s="720"/>
      <c r="F2260" s="721"/>
      <c r="G2260" s="721"/>
      <c r="H2260" s="721"/>
      <c r="I2260" s="721"/>
      <c r="J2260" s="721"/>
      <c r="K2260" s="721"/>
      <c r="L2260" s="721"/>
      <c r="M2260" s="720"/>
      <c r="N2260" s="721"/>
      <c r="O2260" s="722"/>
      <c r="P2260" s="540"/>
      <c r="Q2260" s="711"/>
    </row>
    <row r="2261" spans="1:17" s="157" customFormat="1" hidden="1">
      <c r="A2261" s="711"/>
      <c r="C2261" s="720"/>
      <c r="D2261" s="720"/>
      <c r="E2261" s="720"/>
      <c r="F2261" s="721"/>
      <c r="G2261" s="721"/>
      <c r="H2261" s="721"/>
      <c r="I2261" s="721"/>
      <c r="J2261" s="721"/>
      <c r="K2261" s="721"/>
      <c r="L2261" s="721"/>
      <c r="M2261" s="720"/>
      <c r="N2261" s="721"/>
      <c r="O2261" s="722"/>
      <c r="P2261" s="540"/>
      <c r="Q2261" s="711"/>
    </row>
    <row r="2262" spans="1:17" s="157" customFormat="1" hidden="1">
      <c r="A2262" s="711"/>
      <c r="C2262" s="720"/>
      <c r="D2262" s="720"/>
      <c r="E2262" s="720"/>
      <c r="F2262" s="721"/>
      <c r="G2262" s="721"/>
      <c r="H2262" s="721"/>
      <c r="I2262" s="721"/>
      <c r="J2262" s="721"/>
      <c r="K2262" s="721"/>
      <c r="L2262" s="721"/>
      <c r="M2262" s="720"/>
      <c r="N2262" s="721"/>
      <c r="O2262" s="722"/>
      <c r="P2262" s="540"/>
      <c r="Q2262" s="711"/>
    </row>
    <row r="2263" spans="1:17" s="157" customFormat="1" hidden="1">
      <c r="A2263" s="711"/>
      <c r="C2263" s="720"/>
      <c r="D2263" s="720"/>
      <c r="E2263" s="720"/>
      <c r="F2263" s="721"/>
      <c r="G2263" s="721"/>
      <c r="H2263" s="721"/>
      <c r="I2263" s="721"/>
      <c r="J2263" s="721"/>
      <c r="K2263" s="721"/>
      <c r="L2263" s="721"/>
      <c r="M2263" s="720"/>
      <c r="N2263" s="721"/>
      <c r="O2263" s="722"/>
      <c r="P2263" s="540"/>
      <c r="Q2263" s="711"/>
    </row>
    <row r="2264" spans="1:17" s="157" customFormat="1" hidden="1">
      <c r="A2264" s="711"/>
      <c r="C2264" s="720"/>
      <c r="D2264" s="720"/>
      <c r="E2264" s="720"/>
      <c r="F2264" s="721"/>
      <c r="G2264" s="721"/>
      <c r="H2264" s="721"/>
      <c r="I2264" s="721"/>
      <c r="J2264" s="721"/>
      <c r="K2264" s="721"/>
      <c r="L2264" s="721"/>
      <c r="M2264" s="720"/>
      <c r="N2264" s="721"/>
      <c r="O2264" s="722"/>
      <c r="P2264" s="540"/>
      <c r="Q2264" s="711"/>
    </row>
    <row r="2265" spans="1:17" s="157" customFormat="1" hidden="1">
      <c r="A2265" s="711"/>
      <c r="C2265" s="720"/>
      <c r="D2265" s="720"/>
      <c r="E2265" s="720"/>
      <c r="F2265" s="721"/>
      <c r="G2265" s="721"/>
      <c r="H2265" s="721"/>
      <c r="I2265" s="721"/>
      <c r="J2265" s="721"/>
      <c r="K2265" s="721"/>
      <c r="L2265" s="721"/>
      <c r="M2265" s="720"/>
      <c r="N2265" s="721"/>
      <c r="O2265" s="722"/>
      <c r="P2265" s="540"/>
      <c r="Q2265" s="711"/>
    </row>
    <row r="2266" spans="1:17" s="157" customFormat="1" hidden="1">
      <c r="A2266" s="711"/>
      <c r="C2266" s="720"/>
      <c r="D2266" s="720"/>
      <c r="E2266" s="720"/>
      <c r="F2266" s="721"/>
      <c r="G2266" s="721"/>
      <c r="H2266" s="721"/>
      <c r="I2266" s="721"/>
      <c r="J2266" s="721"/>
      <c r="K2266" s="721"/>
      <c r="L2266" s="721"/>
      <c r="M2266" s="720"/>
      <c r="N2266" s="721"/>
      <c r="O2266" s="722"/>
      <c r="P2266" s="540"/>
      <c r="Q2266" s="711"/>
    </row>
    <row r="2267" spans="1:17" s="157" customFormat="1" hidden="1">
      <c r="A2267" s="711"/>
      <c r="C2267" s="720"/>
      <c r="D2267" s="720"/>
      <c r="E2267" s="720"/>
      <c r="F2267" s="721"/>
      <c r="G2267" s="721"/>
      <c r="H2267" s="721"/>
      <c r="I2267" s="721"/>
      <c r="J2267" s="721"/>
      <c r="K2267" s="721"/>
      <c r="L2267" s="721"/>
      <c r="M2267" s="720"/>
      <c r="N2267" s="721"/>
      <c r="O2267" s="722"/>
      <c r="P2267" s="540"/>
      <c r="Q2267" s="711"/>
    </row>
    <row r="2268" spans="1:17" s="157" customFormat="1" hidden="1">
      <c r="A2268" s="711"/>
      <c r="C2268" s="720"/>
      <c r="D2268" s="720"/>
      <c r="E2268" s="720"/>
      <c r="F2268" s="721"/>
      <c r="G2268" s="721"/>
      <c r="H2268" s="721"/>
      <c r="I2268" s="721"/>
      <c r="J2268" s="721"/>
      <c r="K2268" s="721"/>
      <c r="L2268" s="721"/>
      <c r="M2268" s="720"/>
      <c r="N2268" s="721"/>
      <c r="O2268" s="722"/>
      <c r="P2268" s="540"/>
      <c r="Q2268" s="711"/>
    </row>
    <row r="2269" spans="1:17" s="157" customFormat="1" hidden="1">
      <c r="A2269" s="711"/>
      <c r="C2269" s="720"/>
      <c r="D2269" s="720"/>
      <c r="E2269" s="720"/>
      <c r="F2269" s="721"/>
      <c r="G2269" s="721"/>
      <c r="H2269" s="721"/>
      <c r="I2269" s="721"/>
      <c r="J2269" s="721"/>
      <c r="K2269" s="721"/>
      <c r="L2269" s="721"/>
      <c r="M2269" s="720"/>
      <c r="N2269" s="721"/>
      <c r="O2269" s="722"/>
      <c r="P2269" s="540"/>
      <c r="Q2269" s="711"/>
    </row>
    <row r="2270" spans="1:17" s="157" customFormat="1" hidden="1">
      <c r="A2270" s="711"/>
      <c r="C2270" s="720"/>
      <c r="D2270" s="720"/>
      <c r="E2270" s="720"/>
      <c r="F2270" s="721"/>
      <c r="G2270" s="721"/>
      <c r="H2270" s="721"/>
      <c r="I2270" s="721"/>
      <c r="J2270" s="721"/>
      <c r="K2270" s="721"/>
      <c r="L2270" s="721"/>
      <c r="M2270" s="720"/>
      <c r="N2270" s="721"/>
      <c r="O2270" s="722"/>
      <c r="P2270" s="540"/>
      <c r="Q2270" s="711"/>
    </row>
    <row r="2271" spans="1:17" s="157" customFormat="1" hidden="1">
      <c r="A2271" s="711"/>
      <c r="C2271" s="720"/>
      <c r="D2271" s="720"/>
      <c r="E2271" s="720"/>
      <c r="F2271" s="721"/>
      <c r="G2271" s="721"/>
      <c r="H2271" s="721"/>
      <c r="I2271" s="721"/>
      <c r="J2271" s="721"/>
      <c r="K2271" s="721"/>
      <c r="L2271" s="721"/>
      <c r="M2271" s="720"/>
      <c r="N2271" s="721"/>
      <c r="O2271" s="722"/>
      <c r="P2271" s="540"/>
      <c r="Q2271" s="711"/>
    </row>
    <row r="2272" spans="1:17" s="157" customFormat="1" hidden="1">
      <c r="A2272" s="711"/>
      <c r="C2272" s="720"/>
      <c r="D2272" s="720"/>
      <c r="E2272" s="720"/>
      <c r="F2272" s="721"/>
      <c r="G2272" s="721"/>
      <c r="H2272" s="721"/>
      <c r="I2272" s="721"/>
      <c r="J2272" s="721"/>
      <c r="K2272" s="721"/>
      <c r="L2272" s="721"/>
      <c r="M2272" s="720"/>
      <c r="N2272" s="721"/>
      <c r="O2272" s="722"/>
      <c r="P2272" s="540"/>
      <c r="Q2272" s="711"/>
    </row>
    <row r="2273" spans="1:17" s="157" customFormat="1" hidden="1">
      <c r="A2273" s="711"/>
      <c r="C2273" s="720"/>
      <c r="D2273" s="720"/>
      <c r="E2273" s="720"/>
      <c r="F2273" s="721"/>
      <c r="G2273" s="721"/>
      <c r="H2273" s="721"/>
      <c r="I2273" s="721"/>
      <c r="J2273" s="721"/>
      <c r="K2273" s="721"/>
      <c r="L2273" s="721"/>
      <c r="M2273" s="720"/>
      <c r="N2273" s="721"/>
      <c r="O2273" s="722"/>
      <c r="P2273" s="540"/>
      <c r="Q2273" s="711"/>
    </row>
    <row r="2274" spans="1:17" s="157" customFormat="1" hidden="1">
      <c r="A2274" s="711"/>
      <c r="C2274" s="720"/>
      <c r="D2274" s="720"/>
      <c r="E2274" s="720"/>
      <c r="F2274" s="721"/>
      <c r="G2274" s="721"/>
      <c r="H2274" s="721"/>
      <c r="I2274" s="721"/>
      <c r="J2274" s="721"/>
      <c r="K2274" s="721"/>
      <c r="L2274" s="721"/>
      <c r="M2274" s="720"/>
      <c r="N2274" s="721"/>
      <c r="O2274" s="722"/>
      <c r="P2274" s="540"/>
      <c r="Q2274" s="711"/>
    </row>
    <row r="2275" spans="1:17" s="157" customFormat="1" hidden="1">
      <c r="A2275" s="711"/>
      <c r="C2275" s="720"/>
      <c r="D2275" s="720"/>
      <c r="E2275" s="720"/>
      <c r="F2275" s="721"/>
      <c r="G2275" s="721"/>
      <c r="H2275" s="721"/>
      <c r="I2275" s="721"/>
      <c r="J2275" s="721"/>
      <c r="K2275" s="721"/>
      <c r="L2275" s="721"/>
      <c r="M2275" s="720"/>
      <c r="N2275" s="721"/>
      <c r="O2275" s="722"/>
      <c r="P2275" s="540"/>
      <c r="Q2275" s="711"/>
    </row>
    <row r="2276" spans="1:17" s="157" customFormat="1" hidden="1">
      <c r="A2276" s="711"/>
      <c r="C2276" s="720"/>
      <c r="D2276" s="720"/>
      <c r="E2276" s="720"/>
      <c r="F2276" s="721"/>
      <c r="G2276" s="721"/>
      <c r="H2276" s="721"/>
      <c r="I2276" s="721"/>
      <c r="J2276" s="721"/>
      <c r="K2276" s="721"/>
      <c r="L2276" s="721"/>
      <c r="M2276" s="720"/>
      <c r="N2276" s="721"/>
      <c r="O2276" s="722"/>
      <c r="P2276" s="540"/>
      <c r="Q2276" s="711"/>
    </row>
    <row r="2277" spans="1:17" s="157" customFormat="1" hidden="1">
      <c r="A2277" s="711"/>
      <c r="C2277" s="720"/>
      <c r="D2277" s="720"/>
      <c r="E2277" s="720"/>
      <c r="F2277" s="721"/>
      <c r="G2277" s="721"/>
      <c r="H2277" s="721"/>
      <c r="I2277" s="721"/>
      <c r="J2277" s="721"/>
      <c r="K2277" s="721"/>
      <c r="L2277" s="721"/>
      <c r="M2277" s="720"/>
      <c r="N2277" s="721"/>
      <c r="O2277" s="722"/>
      <c r="P2277" s="540"/>
      <c r="Q2277" s="711"/>
    </row>
    <row r="2278" spans="1:17" s="157" customFormat="1" hidden="1">
      <c r="A2278" s="711"/>
      <c r="C2278" s="720"/>
      <c r="D2278" s="720"/>
      <c r="E2278" s="720"/>
      <c r="F2278" s="721"/>
      <c r="G2278" s="721"/>
      <c r="H2278" s="721"/>
      <c r="I2278" s="721"/>
      <c r="J2278" s="721"/>
      <c r="K2278" s="721"/>
      <c r="L2278" s="721"/>
      <c r="M2278" s="720"/>
      <c r="N2278" s="721"/>
      <c r="O2278" s="722"/>
      <c r="P2278" s="540"/>
      <c r="Q2278" s="711"/>
    </row>
    <row r="2279" spans="1:17" s="157" customFormat="1" hidden="1">
      <c r="A2279" s="711"/>
      <c r="C2279" s="720"/>
      <c r="D2279" s="720"/>
      <c r="E2279" s="720"/>
      <c r="F2279" s="721"/>
      <c r="G2279" s="721"/>
      <c r="H2279" s="721"/>
      <c r="I2279" s="721"/>
      <c r="J2279" s="721"/>
      <c r="K2279" s="721"/>
      <c r="L2279" s="721"/>
      <c r="M2279" s="720"/>
      <c r="N2279" s="721"/>
      <c r="O2279" s="722"/>
      <c r="P2279" s="540"/>
      <c r="Q2279" s="711"/>
    </row>
    <row r="2280" spans="1:17" s="157" customFormat="1" hidden="1">
      <c r="A2280" s="711"/>
      <c r="C2280" s="720"/>
      <c r="D2280" s="720"/>
      <c r="E2280" s="720"/>
      <c r="F2280" s="721"/>
      <c r="G2280" s="721"/>
      <c r="H2280" s="721"/>
      <c r="I2280" s="721"/>
      <c r="J2280" s="721"/>
      <c r="K2280" s="721"/>
      <c r="L2280" s="721"/>
      <c r="M2280" s="720"/>
      <c r="N2280" s="721"/>
      <c r="O2280" s="722"/>
      <c r="P2280" s="540"/>
      <c r="Q2280" s="711"/>
    </row>
    <row r="2281" spans="1:17" s="157" customFormat="1" hidden="1">
      <c r="A2281" s="711"/>
      <c r="C2281" s="720"/>
      <c r="D2281" s="720"/>
      <c r="E2281" s="720"/>
      <c r="F2281" s="721"/>
      <c r="G2281" s="721"/>
      <c r="H2281" s="721"/>
      <c r="I2281" s="721"/>
      <c r="J2281" s="721"/>
      <c r="K2281" s="721"/>
      <c r="L2281" s="721"/>
      <c r="M2281" s="720"/>
      <c r="N2281" s="721"/>
      <c r="O2281" s="722"/>
      <c r="P2281" s="540"/>
      <c r="Q2281" s="711"/>
    </row>
    <row r="2282" spans="1:17" s="157" customFormat="1" hidden="1">
      <c r="A2282" s="711"/>
      <c r="C2282" s="720"/>
      <c r="D2282" s="720"/>
      <c r="E2282" s="720"/>
      <c r="F2282" s="721"/>
      <c r="G2282" s="721"/>
      <c r="H2282" s="721"/>
      <c r="I2282" s="721"/>
      <c r="J2282" s="721"/>
      <c r="K2282" s="721"/>
      <c r="L2282" s="721"/>
      <c r="M2282" s="720"/>
      <c r="N2282" s="721"/>
      <c r="O2282" s="722"/>
      <c r="P2282" s="540"/>
      <c r="Q2282" s="711"/>
    </row>
    <row r="2283" spans="1:17" s="157" customFormat="1" hidden="1">
      <c r="A2283" s="711"/>
      <c r="C2283" s="720"/>
      <c r="D2283" s="720"/>
      <c r="E2283" s="720"/>
      <c r="F2283" s="721"/>
      <c r="G2283" s="721"/>
      <c r="H2283" s="721"/>
      <c r="I2283" s="721"/>
      <c r="J2283" s="721"/>
      <c r="K2283" s="721"/>
      <c r="L2283" s="721"/>
      <c r="M2283" s="720"/>
      <c r="N2283" s="721"/>
      <c r="O2283" s="722"/>
      <c r="P2283" s="540"/>
      <c r="Q2283" s="711"/>
    </row>
    <row r="2284" spans="1:17" s="157" customFormat="1" hidden="1">
      <c r="A2284" s="711"/>
      <c r="C2284" s="720"/>
      <c r="D2284" s="720"/>
      <c r="E2284" s="720"/>
      <c r="F2284" s="721"/>
      <c r="G2284" s="721"/>
      <c r="H2284" s="721"/>
      <c r="I2284" s="721"/>
      <c r="J2284" s="721"/>
      <c r="K2284" s="721"/>
      <c r="L2284" s="721"/>
      <c r="M2284" s="720"/>
      <c r="N2284" s="721"/>
      <c r="O2284" s="722"/>
      <c r="P2284" s="540"/>
      <c r="Q2284" s="711"/>
    </row>
    <row r="2285" spans="1:17" s="157" customFormat="1" hidden="1">
      <c r="A2285" s="711"/>
      <c r="C2285" s="720"/>
      <c r="D2285" s="720"/>
      <c r="E2285" s="720"/>
      <c r="F2285" s="721"/>
      <c r="G2285" s="721"/>
      <c r="H2285" s="721"/>
      <c r="I2285" s="721"/>
      <c r="J2285" s="721"/>
      <c r="K2285" s="721"/>
      <c r="L2285" s="721"/>
      <c r="M2285" s="720"/>
      <c r="N2285" s="721"/>
      <c r="O2285" s="722"/>
      <c r="P2285" s="540"/>
      <c r="Q2285" s="711"/>
    </row>
    <row r="2286" spans="1:17" s="157" customFormat="1" hidden="1">
      <c r="A2286" s="711"/>
      <c r="C2286" s="720"/>
      <c r="D2286" s="720"/>
      <c r="E2286" s="720"/>
      <c r="F2286" s="721"/>
      <c r="G2286" s="721"/>
      <c r="H2286" s="721"/>
      <c r="I2286" s="721"/>
      <c r="J2286" s="721"/>
      <c r="K2286" s="721"/>
      <c r="L2286" s="721"/>
      <c r="M2286" s="720"/>
      <c r="N2286" s="721"/>
      <c r="O2286" s="722"/>
      <c r="P2286" s="540"/>
      <c r="Q2286" s="711"/>
    </row>
    <row r="2287" spans="1:17" s="157" customFormat="1" hidden="1">
      <c r="A2287" s="711"/>
      <c r="C2287" s="720"/>
      <c r="D2287" s="720"/>
      <c r="E2287" s="720"/>
      <c r="F2287" s="721"/>
      <c r="G2287" s="721"/>
      <c r="H2287" s="721"/>
      <c r="I2287" s="721"/>
      <c r="J2287" s="721"/>
      <c r="K2287" s="721"/>
      <c r="L2287" s="721"/>
      <c r="M2287" s="720"/>
      <c r="N2287" s="721"/>
      <c r="O2287" s="722"/>
      <c r="P2287" s="540"/>
      <c r="Q2287" s="711"/>
    </row>
    <row r="2288" spans="1:17" s="157" customFormat="1" hidden="1">
      <c r="A2288" s="711"/>
      <c r="C2288" s="720"/>
      <c r="D2288" s="720"/>
      <c r="E2288" s="720"/>
      <c r="F2288" s="721"/>
      <c r="G2288" s="721"/>
      <c r="H2288" s="721"/>
      <c r="I2288" s="721"/>
      <c r="J2288" s="721"/>
      <c r="K2288" s="721"/>
      <c r="L2288" s="721"/>
      <c r="M2288" s="720"/>
      <c r="N2288" s="721"/>
      <c r="O2288" s="722"/>
      <c r="P2288" s="540"/>
      <c r="Q2288" s="711"/>
    </row>
    <row r="2289" spans="1:17" s="157" customFormat="1" hidden="1">
      <c r="A2289" s="711"/>
      <c r="C2289" s="720"/>
      <c r="D2289" s="720"/>
      <c r="E2289" s="720"/>
      <c r="F2289" s="721"/>
      <c r="G2289" s="721"/>
      <c r="H2289" s="721"/>
      <c r="I2289" s="721"/>
      <c r="J2289" s="721"/>
      <c r="K2289" s="721"/>
      <c r="L2289" s="721"/>
      <c r="M2289" s="720"/>
      <c r="N2289" s="721"/>
      <c r="O2289" s="722"/>
      <c r="P2289" s="540"/>
      <c r="Q2289" s="711"/>
    </row>
    <row r="2290" spans="1:17" s="157" customFormat="1" hidden="1">
      <c r="A2290" s="711"/>
      <c r="C2290" s="720"/>
      <c r="D2290" s="720"/>
      <c r="E2290" s="720"/>
      <c r="F2290" s="721"/>
      <c r="G2290" s="721"/>
      <c r="H2290" s="721"/>
      <c r="I2290" s="721"/>
      <c r="J2290" s="721"/>
      <c r="K2290" s="721"/>
      <c r="L2290" s="721"/>
      <c r="M2290" s="720"/>
      <c r="N2290" s="721"/>
      <c r="O2290" s="722"/>
      <c r="P2290" s="540"/>
      <c r="Q2290" s="711"/>
    </row>
    <row r="2291" spans="1:17" s="157" customFormat="1" hidden="1">
      <c r="A2291" s="711"/>
      <c r="C2291" s="720"/>
      <c r="D2291" s="720"/>
      <c r="E2291" s="720"/>
      <c r="F2291" s="721"/>
      <c r="G2291" s="721"/>
      <c r="H2291" s="721"/>
      <c r="I2291" s="721"/>
      <c r="J2291" s="721"/>
      <c r="K2291" s="721"/>
      <c r="L2291" s="721"/>
      <c r="M2291" s="720"/>
      <c r="N2291" s="721"/>
      <c r="O2291" s="722"/>
      <c r="P2291" s="540"/>
      <c r="Q2291" s="711"/>
    </row>
    <row r="2292" spans="1:17" s="157" customFormat="1" hidden="1">
      <c r="A2292" s="711"/>
      <c r="C2292" s="720"/>
      <c r="D2292" s="720"/>
      <c r="E2292" s="720"/>
      <c r="F2292" s="721"/>
      <c r="G2292" s="721"/>
      <c r="H2292" s="721"/>
      <c r="I2292" s="721"/>
      <c r="J2292" s="721"/>
      <c r="K2292" s="721"/>
      <c r="L2292" s="721"/>
      <c r="M2292" s="720"/>
      <c r="N2292" s="721"/>
      <c r="O2292" s="722"/>
      <c r="P2292" s="540"/>
      <c r="Q2292" s="711"/>
    </row>
    <row r="2293" spans="1:17" s="157" customFormat="1" hidden="1">
      <c r="A2293" s="711"/>
      <c r="C2293" s="720"/>
      <c r="D2293" s="720"/>
      <c r="E2293" s="720"/>
      <c r="F2293" s="721"/>
      <c r="G2293" s="721"/>
      <c r="H2293" s="721"/>
      <c r="I2293" s="721"/>
      <c r="J2293" s="721"/>
      <c r="K2293" s="721"/>
      <c r="L2293" s="721"/>
      <c r="M2293" s="720"/>
      <c r="N2293" s="721"/>
      <c r="O2293" s="722"/>
      <c r="P2293" s="540"/>
      <c r="Q2293" s="711"/>
    </row>
    <row r="2294" spans="1:17" s="157" customFormat="1" hidden="1">
      <c r="A2294" s="711"/>
      <c r="C2294" s="720"/>
      <c r="D2294" s="720"/>
      <c r="E2294" s="720"/>
      <c r="F2294" s="721"/>
      <c r="G2294" s="721"/>
      <c r="H2294" s="721"/>
      <c r="I2294" s="721"/>
      <c r="J2294" s="721"/>
      <c r="K2294" s="721"/>
      <c r="L2294" s="721"/>
      <c r="M2294" s="720"/>
      <c r="N2294" s="721"/>
      <c r="O2294" s="722"/>
      <c r="P2294" s="540"/>
      <c r="Q2294" s="711"/>
    </row>
    <row r="2295" spans="1:17" s="157" customFormat="1" hidden="1">
      <c r="A2295" s="711"/>
      <c r="C2295" s="720"/>
      <c r="D2295" s="720"/>
      <c r="E2295" s="720"/>
      <c r="F2295" s="721"/>
      <c r="G2295" s="721"/>
      <c r="H2295" s="721"/>
      <c r="I2295" s="721"/>
      <c r="J2295" s="721"/>
      <c r="K2295" s="721"/>
      <c r="L2295" s="721"/>
      <c r="M2295" s="720"/>
      <c r="N2295" s="721"/>
      <c r="O2295" s="722"/>
      <c r="P2295" s="540"/>
      <c r="Q2295" s="711"/>
    </row>
    <row r="2296" spans="1:17" s="157" customFormat="1" hidden="1">
      <c r="A2296" s="711"/>
      <c r="C2296" s="720"/>
      <c r="D2296" s="720"/>
      <c r="E2296" s="720"/>
      <c r="F2296" s="721"/>
      <c r="G2296" s="721"/>
      <c r="H2296" s="721"/>
      <c r="I2296" s="721"/>
      <c r="J2296" s="721"/>
      <c r="K2296" s="721"/>
      <c r="L2296" s="721"/>
      <c r="M2296" s="720"/>
      <c r="N2296" s="721"/>
      <c r="O2296" s="722"/>
      <c r="P2296" s="540"/>
      <c r="Q2296" s="711"/>
    </row>
    <row r="2297" spans="1:17" s="157" customFormat="1" hidden="1">
      <c r="A2297" s="711"/>
      <c r="C2297" s="720"/>
      <c r="D2297" s="720"/>
      <c r="E2297" s="720"/>
      <c r="F2297" s="721"/>
      <c r="G2297" s="721"/>
      <c r="H2297" s="721"/>
      <c r="I2297" s="721"/>
      <c r="J2297" s="721"/>
      <c r="K2297" s="721"/>
      <c r="L2297" s="721"/>
      <c r="M2297" s="720"/>
      <c r="N2297" s="721"/>
      <c r="O2297" s="722"/>
      <c r="P2297" s="540"/>
      <c r="Q2297" s="711"/>
    </row>
    <row r="2298" spans="1:17" s="157" customFormat="1" hidden="1">
      <c r="A2298" s="711"/>
      <c r="C2298" s="720"/>
      <c r="D2298" s="720"/>
      <c r="E2298" s="720"/>
      <c r="F2298" s="721"/>
      <c r="G2298" s="721"/>
      <c r="H2298" s="721"/>
      <c r="I2298" s="721"/>
      <c r="J2298" s="721"/>
      <c r="K2298" s="721"/>
      <c r="L2298" s="721"/>
      <c r="M2298" s="720"/>
      <c r="N2298" s="721"/>
      <c r="O2298" s="722"/>
      <c r="P2298" s="540"/>
      <c r="Q2298" s="711"/>
    </row>
    <row r="2299" spans="1:17" s="157" customFormat="1" hidden="1">
      <c r="A2299" s="711"/>
      <c r="C2299" s="720"/>
      <c r="D2299" s="720"/>
      <c r="E2299" s="720"/>
      <c r="F2299" s="721"/>
      <c r="G2299" s="721"/>
      <c r="H2299" s="721"/>
      <c r="I2299" s="721"/>
      <c r="J2299" s="721"/>
      <c r="K2299" s="721"/>
      <c r="L2299" s="721"/>
      <c r="M2299" s="720"/>
      <c r="N2299" s="721"/>
      <c r="O2299" s="722"/>
      <c r="P2299" s="540"/>
      <c r="Q2299" s="711"/>
    </row>
    <row r="2300" spans="1:17" s="157" customFormat="1" hidden="1">
      <c r="A2300" s="711"/>
      <c r="C2300" s="720"/>
      <c r="D2300" s="720"/>
      <c r="E2300" s="720"/>
      <c r="F2300" s="721"/>
      <c r="G2300" s="721"/>
      <c r="H2300" s="721"/>
      <c r="I2300" s="721"/>
      <c r="J2300" s="721"/>
      <c r="K2300" s="721"/>
      <c r="L2300" s="721"/>
      <c r="M2300" s="720"/>
      <c r="N2300" s="721"/>
      <c r="O2300" s="722"/>
      <c r="P2300" s="540"/>
      <c r="Q2300" s="711"/>
    </row>
    <row r="2301" spans="1:17" s="157" customFormat="1" hidden="1">
      <c r="A2301" s="711"/>
      <c r="C2301" s="720"/>
      <c r="D2301" s="720"/>
      <c r="E2301" s="720"/>
      <c r="F2301" s="721"/>
      <c r="G2301" s="721"/>
      <c r="H2301" s="721"/>
      <c r="I2301" s="721"/>
      <c r="J2301" s="721"/>
      <c r="K2301" s="721"/>
      <c r="L2301" s="721"/>
      <c r="M2301" s="720"/>
      <c r="N2301" s="721"/>
      <c r="O2301" s="722"/>
      <c r="P2301" s="540"/>
      <c r="Q2301" s="711"/>
    </row>
    <row r="2302" spans="1:17" s="157" customFormat="1" hidden="1">
      <c r="A2302" s="711"/>
      <c r="C2302" s="720"/>
      <c r="D2302" s="720"/>
      <c r="E2302" s="720"/>
      <c r="F2302" s="721"/>
      <c r="G2302" s="721"/>
      <c r="H2302" s="721"/>
      <c r="I2302" s="721"/>
      <c r="J2302" s="721"/>
      <c r="K2302" s="721"/>
      <c r="L2302" s="721"/>
      <c r="M2302" s="720"/>
      <c r="N2302" s="721"/>
      <c r="O2302" s="722"/>
      <c r="P2302" s="540"/>
      <c r="Q2302" s="711"/>
    </row>
    <row r="2303" spans="1:17" s="157" customFormat="1" hidden="1">
      <c r="A2303" s="711"/>
      <c r="C2303" s="720"/>
      <c r="D2303" s="720"/>
      <c r="E2303" s="720"/>
      <c r="F2303" s="721"/>
      <c r="G2303" s="721"/>
      <c r="H2303" s="721"/>
      <c r="I2303" s="721"/>
      <c r="J2303" s="721"/>
      <c r="K2303" s="721"/>
      <c r="L2303" s="721"/>
      <c r="M2303" s="720"/>
      <c r="N2303" s="721"/>
      <c r="O2303" s="722"/>
      <c r="P2303" s="540"/>
      <c r="Q2303" s="711"/>
    </row>
    <row r="2304" spans="1:17" s="157" customFormat="1" hidden="1">
      <c r="A2304" s="711"/>
      <c r="C2304" s="720"/>
      <c r="D2304" s="720"/>
      <c r="E2304" s="720"/>
      <c r="F2304" s="721"/>
      <c r="G2304" s="721"/>
      <c r="H2304" s="721"/>
      <c r="I2304" s="721"/>
      <c r="J2304" s="721"/>
      <c r="K2304" s="721"/>
      <c r="L2304" s="721"/>
      <c r="M2304" s="720"/>
      <c r="N2304" s="721"/>
      <c r="O2304" s="722"/>
      <c r="P2304" s="540"/>
      <c r="Q2304" s="711"/>
    </row>
    <row r="2305" spans="1:17" s="157" customFormat="1" hidden="1">
      <c r="A2305" s="711"/>
      <c r="C2305" s="720"/>
      <c r="D2305" s="720"/>
      <c r="E2305" s="720"/>
      <c r="F2305" s="721"/>
      <c r="G2305" s="721"/>
      <c r="H2305" s="721"/>
      <c r="I2305" s="721"/>
      <c r="J2305" s="721"/>
      <c r="K2305" s="721"/>
      <c r="L2305" s="721"/>
      <c r="M2305" s="720"/>
      <c r="N2305" s="721"/>
      <c r="O2305" s="722"/>
      <c r="P2305" s="540"/>
      <c r="Q2305" s="711"/>
    </row>
    <row r="2306" spans="1:17" s="157" customFormat="1" hidden="1">
      <c r="A2306" s="711"/>
      <c r="C2306" s="720"/>
      <c r="D2306" s="720"/>
      <c r="E2306" s="720"/>
      <c r="F2306" s="721"/>
      <c r="G2306" s="721"/>
      <c r="H2306" s="721"/>
      <c r="I2306" s="721"/>
      <c r="J2306" s="721"/>
      <c r="K2306" s="721"/>
      <c r="L2306" s="721"/>
      <c r="M2306" s="720"/>
      <c r="N2306" s="721"/>
      <c r="O2306" s="722"/>
      <c r="P2306" s="540"/>
      <c r="Q2306" s="711"/>
    </row>
    <row r="2307" spans="1:17" s="157" customFormat="1" hidden="1">
      <c r="A2307" s="711"/>
      <c r="C2307" s="720"/>
      <c r="D2307" s="720"/>
      <c r="E2307" s="720"/>
      <c r="F2307" s="721"/>
      <c r="G2307" s="721"/>
      <c r="H2307" s="721"/>
      <c r="I2307" s="721"/>
      <c r="J2307" s="721"/>
      <c r="K2307" s="721"/>
      <c r="L2307" s="721"/>
      <c r="M2307" s="720"/>
      <c r="N2307" s="721"/>
      <c r="O2307" s="722"/>
      <c r="P2307" s="540"/>
      <c r="Q2307" s="711"/>
    </row>
    <row r="2308" spans="1:17" s="157" customFormat="1" hidden="1">
      <c r="A2308" s="711"/>
      <c r="C2308" s="720"/>
      <c r="D2308" s="720"/>
      <c r="E2308" s="720"/>
      <c r="F2308" s="721"/>
      <c r="G2308" s="721"/>
      <c r="H2308" s="721"/>
      <c r="I2308" s="721"/>
      <c r="J2308" s="721"/>
      <c r="K2308" s="721"/>
      <c r="L2308" s="721"/>
      <c r="M2308" s="720"/>
      <c r="N2308" s="721"/>
      <c r="O2308" s="722"/>
      <c r="P2308" s="540"/>
      <c r="Q2308" s="711"/>
    </row>
    <row r="2309" spans="1:17" s="157" customFormat="1" hidden="1">
      <c r="A2309" s="711"/>
      <c r="C2309" s="720"/>
      <c r="D2309" s="720"/>
      <c r="E2309" s="720"/>
      <c r="F2309" s="721"/>
      <c r="G2309" s="721"/>
      <c r="H2309" s="721"/>
      <c r="I2309" s="721"/>
      <c r="J2309" s="721"/>
      <c r="K2309" s="721"/>
      <c r="L2309" s="721"/>
      <c r="M2309" s="720"/>
      <c r="N2309" s="721"/>
      <c r="O2309" s="722"/>
      <c r="P2309" s="540"/>
      <c r="Q2309" s="711"/>
    </row>
    <row r="2310" spans="1:17" s="157" customFormat="1" hidden="1">
      <c r="A2310" s="711"/>
      <c r="C2310" s="720"/>
      <c r="D2310" s="720"/>
      <c r="E2310" s="720"/>
      <c r="F2310" s="721"/>
      <c r="G2310" s="721"/>
      <c r="H2310" s="721"/>
      <c r="I2310" s="721"/>
      <c r="J2310" s="721"/>
      <c r="K2310" s="721"/>
      <c r="L2310" s="721"/>
      <c r="M2310" s="720"/>
      <c r="N2310" s="721"/>
      <c r="O2310" s="722"/>
      <c r="P2310" s="540"/>
      <c r="Q2310" s="711"/>
    </row>
    <row r="2311" spans="1:17" s="157" customFormat="1" hidden="1">
      <c r="A2311" s="711"/>
      <c r="C2311" s="720"/>
      <c r="D2311" s="720"/>
      <c r="E2311" s="720"/>
      <c r="F2311" s="721"/>
      <c r="G2311" s="721"/>
      <c r="H2311" s="721"/>
      <c r="I2311" s="721"/>
      <c r="J2311" s="721"/>
      <c r="K2311" s="721"/>
      <c r="L2311" s="721"/>
      <c r="M2311" s="720"/>
      <c r="N2311" s="721"/>
      <c r="O2311" s="722"/>
      <c r="P2311" s="540"/>
      <c r="Q2311" s="711"/>
    </row>
    <row r="2312" spans="1:17" s="157" customFormat="1" hidden="1">
      <c r="A2312" s="711"/>
      <c r="C2312" s="720"/>
      <c r="D2312" s="720"/>
      <c r="E2312" s="720"/>
      <c r="F2312" s="721"/>
      <c r="G2312" s="721"/>
      <c r="H2312" s="721"/>
      <c r="I2312" s="721"/>
      <c r="J2312" s="721"/>
      <c r="K2312" s="721"/>
      <c r="L2312" s="721"/>
      <c r="M2312" s="720"/>
      <c r="N2312" s="721"/>
      <c r="O2312" s="722"/>
      <c r="P2312" s="540"/>
      <c r="Q2312" s="711"/>
    </row>
    <row r="2313" spans="1:17" s="157" customFormat="1" hidden="1">
      <c r="A2313" s="711"/>
      <c r="C2313" s="720"/>
      <c r="D2313" s="720"/>
      <c r="E2313" s="720"/>
      <c r="F2313" s="721"/>
      <c r="G2313" s="721"/>
      <c r="H2313" s="721"/>
      <c r="I2313" s="721"/>
      <c r="J2313" s="721"/>
      <c r="K2313" s="721"/>
      <c r="L2313" s="721"/>
      <c r="M2313" s="720"/>
      <c r="N2313" s="721"/>
      <c r="O2313" s="722"/>
      <c r="P2313" s="540"/>
      <c r="Q2313" s="711"/>
    </row>
    <row r="2314" spans="1:17" s="157" customFormat="1" hidden="1">
      <c r="A2314" s="711"/>
      <c r="C2314" s="720"/>
      <c r="D2314" s="720"/>
      <c r="E2314" s="720"/>
      <c r="F2314" s="721"/>
      <c r="G2314" s="721"/>
      <c r="H2314" s="721"/>
      <c r="I2314" s="721"/>
      <c r="J2314" s="721"/>
      <c r="K2314" s="721"/>
      <c r="L2314" s="721"/>
      <c r="M2314" s="720"/>
      <c r="N2314" s="721"/>
      <c r="O2314" s="722"/>
      <c r="P2314" s="540"/>
      <c r="Q2314" s="711"/>
    </row>
    <row r="2315" spans="1:17" s="157" customFormat="1" hidden="1">
      <c r="A2315" s="711"/>
      <c r="C2315" s="720"/>
      <c r="D2315" s="720"/>
      <c r="E2315" s="720"/>
      <c r="F2315" s="721"/>
      <c r="G2315" s="721"/>
      <c r="H2315" s="721"/>
      <c r="I2315" s="721"/>
      <c r="J2315" s="721"/>
      <c r="K2315" s="721"/>
      <c r="L2315" s="721"/>
      <c r="M2315" s="720"/>
      <c r="N2315" s="721"/>
      <c r="O2315" s="722"/>
      <c r="P2315" s="540"/>
      <c r="Q2315" s="711"/>
    </row>
    <row r="2316" spans="1:17" s="157" customFormat="1" hidden="1">
      <c r="A2316" s="711"/>
      <c r="C2316" s="720"/>
      <c r="D2316" s="720"/>
      <c r="E2316" s="720"/>
      <c r="F2316" s="721"/>
      <c r="G2316" s="721"/>
      <c r="H2316" s="721"/>
      <c r="I2316" s="721"/>
      <c r="J2316" s="721"/>
      <c r="K2316" s="721"/>
      <c r="L2316" s="721"/>
      <c r="M2316" s="720"/>
      <c r="N2316" s="721"/>
      <c r="O2316" s="722"/>
      <c r="P2316" s="540"/>
      <c r="Q2316" s="711"/>
    </row>
    <row r="2317" spans="1:17" s="157" customFormat="1" hidden="1">
      <c r="A2317" s="711"/>
      <c r="C2317" s="720"/>
      <c r="D2317" s="720"/>
      <c r="E2317" s="720"/>
      <c r="F2317" s="721"/>
      <c r="G2317" s="721"/>
      <c r="H2317" s="721"/>
      <c r="I2317" s="721"/>
      <c r="J2317" s="721"/>
      <c r="K2317" s="721"/>
      <c r="L2317" s="721"/>
      <c r="M2317" s="720"/>
      <c r="N2317" s="721"/>
      <c r="O2317" s="722"/>
      <c r="P2317" s="540"/>
      <c r="Q2317" s="711"/>
    </row>
    <row r="2318" spans="1:17" s="157" customFormat="1" hidden="1">
      <c r="A2318" s="711"/>
      <c r="C2318" s="720"/>
      <c r="D2318" s="720"/>
      <c r="E2318" s="720"/>
      <c r="F2318" s="721"/>
      <c r="G2318" s="721"/>
      <c r="H2318" s="721"/>
      <c r="I2318" s="721"/>
      <c r="J2318" s="721"/>
      <c r="K2318" s="721"/>
      <c r="L2318" s="721"/>
      <c r="M2318" s="720"/>
      <c r="N2318" s="721"/>
      <c r="O2318" s="722"/>
      <c r="P2318" s="540"/>
      <c r="Q2318" s="711"/>
    </row>
    <row r="2319" spans="1:17" s="157" customFormat="1" hidden="1">
      <c r="A2319" s="711"/>
      <c r="C2319" s="720"/>
      <c r="D2319" s="720"/>
      <c r="E2319" s="720"/>
      <c r="F2319" s="721"/>
      <c r="G2319" s="721"/>
      <c r="H2319" s="721"/>
      <c r="I2319" s="721"/>
      <c r="J2319" s="721"/>
      <c r="K2319" s="721"/>
      <c r="L2319" s="721"/>
      <c r="M2319" s="720"/>
      <c r="N2319" s="721"/>
      <c r="O2319" s="722"/>
      <c r="P2319" s="540"/>
      <c r="Q2319" s="711"/>
    </row>
    <row r="2320" spans="1:17" s="157" customFormat="1" hidden="1">
      <c r="A2320" s="711"/>
      <c r="C2320" s="720"/>
      <c r="D2320" s="720"/>
      <c r="E2320" s="720"/>
      <c r="F2320" s="721"/>
      <c r="G2320" s="721"/>
      <c r="H2320" s="721"/>
      <c r="I2320" s="721"/>
      <c r="J2320" s="721"/>
      <c r="K2320" s="721"/>
      <c r="L2320" s="721"/>
      <c r="M2320" s="720"/>
      <c r="N2320" s="721"/>
      <c r="O2320" s="722"/>
      <c r="P2320" s="540"/>
      <c r="Q2320" s="711"/>
    </row>
    <row r="2321" spans="1:17" s="157" customFormat="1" hidden="1">
      <c r="A2321" s="711"/>
      <c r="C2321" s="720"/>
      <c r="D2321" s="720"/>
      <c r="E2321" s="720"/>
      <c r="F2321" s="721"/>
      <c r="G2321" s="721"/>
      <c r="H2321" s="721"/>
      <c r="I2321" s="721"/>
      <c r="J2321" s="721"/>
      <c r="K2321" s="721"/>
      <c r="L2321" s="721"/>
      <c r="M2321" s="720"/>
      <c r="N2321" s="721"/>
      <c r="O2321" s="722"/>
      <c r="P2321" s="540"/>
      <c r="Q2321" s="711"/>
    </row>
    <row r="2322" spans="1:17" s="157" customFormat="1" hidden="1">
      <c r="A2322" s="711"/>
      <c r="C2322" s="720"/>
      <c r="D2322" s="720"/>
      <c r="E2322" s="720"/>
      <c r="F2322" s="721"/>
      <c r="G2322" s="721"/>
      <c r="H2322" s="721"/>
      <c r="I2322" s="721"/>
      <c r="J2322" s="721"/>
      <c r="K2322" s="721"/>
      <c r="L2322" s="721"/>
      <c r="M2322" s="720"/>
      <c r="N2322" s="721"/>
      <c r="O2322" s="722"/>
      <c r="P2322" s="540"/>
      <c r="Q2322" s="711"/>
    </row>
    <row r="2323" spans="1:17" s="157" customFormat="1" hidden="1">
      <c r="A2323" s="711"/>
      <c r="C2323" s="720"/>
      <c r="D2323" s="720"/>
      <c r="E2323" s="720"/>
      <c r="F2323" s="721"/>
      <c r="G2323" s="721"/>
      <c r="H2323" s="721"/>
      <c r="I2323" s="721"/>
      <c r="J2323" s="721"/>
      <c r="K2323" s="721"/>
      <c r="L2323" s="721"/>
      <c r="M2323" s="720"/>
      <c r="N2323" s="721"/>
      <c r="O2323" s="722"/>
      <c r="P2323" s="540"/>
      <c r="Q2323" s="711"/>
    </row>
    <row r="2324" spans="1:17" s="157" customFormat="1" hidden="1">
      <c r="A2324" s="711"/>
      <c r="C2324" s="720"/>
      <c r="D2324" s="720"/>
      <c r="E2324" s="720"/>
      <c r="F2324" s="721"/>
      <c r="G2324" s="721"/>
      <c r="H2324" s="721"/>
      <c r="I2324" s="721"/>
      <c r="J2324" s="721"/>
      <c r="K2324" s="721"/>
      <c r="L2324" s="721"/>
      <c r="M2324" s="720"/>
      <c r="N2324" s="721"/>
      <c r="O2324" s="722"/>
      <c r="P2324" s="540"/>
      <c r="Q2324" s="711"/>
    </row>
    <row r="2325" spans="1:17" s="157" customFormat="1" hidden="1">
      <c r="A2325" s="711"/>
      <c r="C2325" s="720"/>
      <c r="D2325" s="720"/>
      <c r="E2325" s="720"/>
      <c r="F2325" s="721"/>
      <c r="G2325" s="721"/>
      <c r="H2325" s="721"/>
      <c r="I2325" s="721"/>
      <c r="J2325" s="721"/>
      <c r="K2325" s="721"/>
      <c r="L2325" s="721"/>
      <c r="M2325" s="720"/>
      <c r="N2325" s="721"/>
      <c r="O2325" s="722"/>
      <c r="P2325" s="540"/>
      <c r="Q2325" s="711"/>
    </row>
    <row r="2326" spans="1:17" s="157" customFormat="1" hidden="1">
      <c r="A2326" s="711"/>
      <c r="C2326" s="720"/>
      <c r="D2326" s="720"/>
      <c r="E2326" s="720"/>
      <c r="F2326" s="721"/>
      <c r="G2326" s="721"/>
      <c r="H2326" s="721"/>
      <c r="I2326" s="721"/>
      <c r="J2326" s="721"/>
      <c r="K2326" s="721"/>
      <c r="L2326" s="721"/>
      <c r="M2326" s="720"/>
      <c r="N2326" s="721"/>
      <c r="O2326" s="722"/>
      <c r="P2326" s="540"/>
      <c r="Q2326" s="711"/>
    </row>
    <row r="2327" spans="1:17" s="157" customFormat="1" hidden="1">
      <c r="A2327" s="711"/>
      <c r="C2327" s="720"/>
      <c r="D2327" s="720"/>
      <c r="E2327" s="720"/>
      <c r="F2327" s="721"/>
      <c r="G2327" s="721"/>
      <c r="H2327" s="721"/>
      <c r="I2327" s="721"/>
      <c r="J2327" s="721"/>
      <c r="K2327" s="721"/>
      <c r="L2327" s="721"/>
      <c r="M2327" s="720"/>
      <c r="N2327" s="721"/>
      <c r="O2327" s="722"/>
      <c r="P2327" s="540"/>
      <c r="Q2327" s="711"/>
    </row>
    <row r="2328" spans="1:17" s="157" customFormat="1" hidden="1">
      <c r="A2328" s="711"/>
      <c r="C2328" s="720"/>
      <c r="D2328" s="720"/>
      <c r="E2328" s="720"/>
      <c r="F2328" s="721"/>
      <c r="G2328" s="721"/>
      <c r="H2328" s="721"/>
      <c r="I2328" s="721"/>
      <c r="J2328" s="721"/>
      <c r="K2328" s="721"/>
      <c r="L2328" s="721"/>
      <c r="M2328" s="720"/>
      <c r="N2328" s="721"/>
      <c r="O2328" s="722"/>
      <c r="P2328" s="540"/>
      <c r="Q2328" s="711"/>
    </row>
    <row r="2329" spans="1:17" s="157" customFormat="1" hidden="1">
      <c r="A2329" s="711"/>
      <c r="C2329" s="720"/>
      <c r="D2329" s="720"/>
      <c r="E2329" s="720"/>
      <c r="F2329" s="721"/>
      <c r="G2329" s="721"/>
      <c r="H2329" s="721"/>
      <c r="I2329" s="721"/>
      <c r="J2329" s="721"/>
      <c r="K2329" s="721"/>
      <c r="L2329" s="721"/>
      <c r="M2329" s="720"/>
      <c r="N2329" s="721"/>
      <c r="O2329" s="722"/>
      <c r="P2329" s="540"/>
      <c r="Q2329" s="711"/>
    </row>
    <row r="2330" spans="1:17" s="157" customFormat="1" hidden="1">
      <c r="A2330" s="711"/>
      <c r="C2330" s="720"/>
      <c r="D2330" s="720"/>
      <c r="E2330" s="720"/>
      <c r="F2330" s="721"/>
      <c r="G2330" s="721"/>
      <c r="H2330" s="721"/>
      <c r="I2330" s="721"/>
      <c r="J2330" s="721"/>
      <c r="K2330" s="721"/>
      <c r="L2330" s="721"/>
      <c r="M2330" s="720"/>
      <c r="N2330" s="721"/>
      <c r="O2330" s="722"/>
      <c r="P2330" s="540"/>
      <c r="Q2330" s="711"/>
    </row>
    <row r="2331" spans="1:17" s="157" customFormat="1" hidden="1">
      <c r="A2331" s="711"/>
      <c r="C2331" s="720"/>
      <c r="D2331" s="720"/>
      <c r="E2331" s="720"/>
      <c r="F2331" s="721"/>
      <c r="G2331" s="721"/>
      <c r="H2331" s="721"/>
      <c r="I2331" s="721"/>
      <c r="J2331" s="721"/>
      <c r="K2331" s="721"/>
      <c r="L2331" s="721"/>
      <c r="M2331" s="720"/>
      <c r="N2331" s="721"/>
      <c r="O2331" s="722"/>
      <c r="P2331" s="540"/>
      <c r="Q2331" s="711"/>
    </row>
    <row r="2332" spans="1:17" s="157" customFormat="1" hidden="1">
      <c r="A2332" s="711"/>
      <c r="C2332" s="720"/>
      <c r="D2332" s="720"/>
      <c r="E2332" s="720"/>
      <c r="F2332" s="721"/>
      <c r="G2332" s="721"/>
      <c r="H2332" s="721"/>
      <c r="I2332" s="721"/>
      <c r="J2332" s="721"/>
      <c r="K2332" s="721"/>
      <c r="L2332" s="721"/>
      <c r="M2332" s="720"/>
      <c r="N2332" s="721"/>
      <c r="O2332" s="722"/>
      <c r="P2332" s="540"/>
      <c r="Q2332" s="711"/>
    </row>
    <row r="2333" spans="1:17" s="157" customFormat="1" hidden="1">
      <c r="A2333" s="711"/>
      <c r="C2333" s="720"/>
      <c r="D2333" s="720"/>
      <c r="E2333" s="720"/>
      <c r="F2333" s="721"/>
      <c r="G2333" s="721"/>
      <c r="H2333" s="721"/>
      <c r="I2333" s="721"/>
      <c r="J2333" s="721"/>
      <c r="K2333" s="721"/>
      <c r="L2333" s="721"/>
      <c r="M2333" s="720"/>
      <c r="N2333" s="721"/>
      <c r="O2333" s="722"/>
      <c r="P2333" s="540"/>
      <c r="Q2333" s="711"/>
    </row>
    <row r="2334" spans="1:17" s="157" customFormat="1" hidden="1">
      <c r="A2334" s="711"/>
      <c r="C2334" s="720"/>
      <c r="D2334" s="720"/>
      <c r="E2334" s="720"/>
      <c r="F2334" s="721"/>
      <c r="G2334" s="721"/>
      <c r="H2334" s="721"/>
      <c r="I2334" s="721"/>
      <c r="J2334" s="721"/>
      <c r="K2334" s="721"/>
      <c r="L2334" s="721"/>
      <c r="M2334" s="720"/>
      <c r="N2334" s="721"/>
      <c r="O2334" s="722"/>
      <c r="P2334" s="540"/>
      <c r="Q2334" s="711"/>
    </row>
    <row r="2335" spans="1:17" s="157" customFormat="1" hidden="1">
      <c r="A2335" s="711"/>
      <c r="C2335" s="720"/>
      <c r="D2335" s="720"/>
      <c r="E2335" s="720"/>
      <c r="F2335" s="721"/>
      <c r="G2335" s="721"/>
      <c r="H2335" s="721"/>
      <c r="I2335" s="721"/>
      <c r="J2335" s="721"/>
      <c r="K2335" s="721"/>
      <c r="L2335" s="721"/>
      <c r="M2335" s="720"/>
      <c r="N2335" s="721"/>
      <c r="O2335" s="722"/>
      <c r="P2335" s="540"/>
      <c r="Q2335" s="711"/>
    </row>
    <row r="2336" spans="1:17" s="157" customFormat="1" hidden="1">
      <c r="A2336" s="711"/>
      <c r="C2336" s="720"/>
      <c r="D2336" s="720"/>
      <c r="E2336" s="720"/>
      <c r="F2336" s="721"/>
      <c r="G2336" s="721"/>
      <c r="H2336" s="721"/>
      <c r="I2336" s="721"/>
      <c r="J2336" s="721"/>
      <c r="K2336" s="721"/>
      <c r="L2336" s="721"/>
      <c r="M2336" s="720"/>
      <c r="N2336" s="721"/>
      <c r="O2336" s="722"/>
      <c r="P2336" s="540"/>
      <c r="Q2336" s="711"/>
    </row>
    <row r="2337" spans="1:17" s="157" customFormat="1" hidden="1">
      <c r="A2337" s="711"/>
      <c r="C2337" s="720"/>
      <c r="D2337" s="720"/>
      <c r="E2337" s="720"/>
      <c r="F2337" s="721"/>
      <c r="G2337" s="721"/>
      <c r="H2337" s="721"/>
      <c r="I2337" s="721"/>
      <c r="J2337" s="721"/>
      <c r="K2337" s="721"/>
      <c r="L2337" s="721"/>
      <c r="M2337" s="720"/>
      <c r="N2337" s="721"/>
      <c r="O2337" s="722"/>
      <c r="P2337" s="540"/>
      <c r="Q2337" s="711"/>
    </row>
    <row r="2338" spans="1:17" s="157" customFormat="1" hidden="1">
      <c r="A2338" s="711"/>
      <c r="C2338" s="720"/>
      <c r="D2338" s="720"/>
      <c r="E2338" s="720"/>
      <c r="F2338" s="721"/>
      <c r="G2338" s="721"/>
      <c r="H2338" s="721"/>
      <c r="I2338" s="721"/>
      <c r="J2338" s="721"/>
      <c r="K2338" s="721"/>
      <c r="L2338" s="721"/>
      <c r="M2338" s="720"/>
      <c r="N2338" s="721"/>
      <c r="O2338" s="722"/>
      <c r="P2338" s="540"/>
      <c r="Q2338" s="711"/>
    </row>
    <row r="2339" spans="1:17" s="157" customFormat="1" hidden="1">
      <c r="A2339" s="711"/>
      <c r="C2339" s="720"/>
      <c r="D2339" s="720"/>
      <c r="E2339" s="720"/>
      <c r="F2339" s="721"/>
      <c r="G2339" s="721"/>
      <c r="H2339" s="721"/>
      <c r="I2339" s="721"/>
      <c r="J2339" s="721"/>
      <c r="K2339" s="721"/>
      <c r="L2339" s="721"/>
      <c r="M2339" s="720"/>
      <c r="N2339" s="721"/>
      <c r="O2339" s="722"/>
      <c r="P2339" s="540"/>
      <c r="Q2339" s="711"/>
    </row>
    <row r="2340" spans="1:17" s="157" customFormat="1" hidden="1">
      <c r="A2340" s="711"/>
      <c r="C2340" s="720"/>
      <c r="D2340" s="720"/>
      <c r="E2340" s="720"/>
      <c r="F2340" s="721"/>
      <c r="G2340" s="721"/>
      <c r="H2340" s="721"/>
      <c r="I2340" s="721"/>
      <c r="J2340" s="721"/>
      <c r="K2340" s="721"/>
      <c r="L2340" s="721"/>
      <c r="M2340" s="720"/>
      <c r="N2340" s="721"/>
      <c r="O2340" s="722"/>
      <c r="P2340" s="540"/>
      <c r="Q2340" s="711"/>
    </row>
    <row r="2341" spans="1:17" s="157" customFormat="1" hidden="1">
      <c r="A2341" s="711"/>
      <c r="C2341" s="720"/>
      <c r="D2341" s="720"/>
      <c r="E2341" s="720"/>
      <c r="F2341" s="721"/>
      <c r="G2341" s="721"/>
      <c r="H2341" s="721"/>
      <c r="I2341" s="721"/>
      <c r="J2341" s="721"/>
      <c r="K2341" s="721"/>
      <c r="L2341" s="721"/>
      <c r="M2341" s="720"/>
      <c r="N2341" s="721"/>
      <c r="O2341" s="722"/>
      <c r="P2341" s="540"/>
      <c r="Q2341" s="711"/>
    </row>
    <row r="2342" spans="1:17" s="157" customFormat="1" hidden="1">
      <c r="A2342" s="711"/>
      <c r="C2342" s="720"/>
      <c r="D2342" s="720"/>
      <c r="E2342" s="720"/>
      <c r="F2342" s="721"/>
      <c r="G2342" s="721"/>
      <c r="H2342" s="721"/>
      <c r="I2342" s="721"/>
      <c r="J2342" s="721"/>
      <c r="K2342" s="721"/>
      <c r="L2342" s="721"/>
      <c r="M2342" s="720"/>
      <c r="N2342" s="721"/>
      <c r="O2342" s="722"/>
      <c r="P2342" s="540"/>
      <c r="Q2342" s="711"/>
    </row>
    <row r="2343" spans="1:17" s="157" customFormat="1" hidden="1">
      <c r="A2343" s="711"/>
      <c r="C2343" s="720"/>
      <c r="D2343" s="720"/>
      <c r="E2343" s="720"/>
      <c r="F2343" s="721"/>
      <c r="G2343" s="721"/>
      <c r="H2343" s="721"/>
      <c r="I2343" s="721"/>
      <c r="J2343" s="721"/>
      <c r="K2343" s="721"/>
      <c r="L2343" s="721"/>
      <c r="M2343" s="720"/>
      <c r="N2343" s="721"/>
      <c r="O2343" s="722"/>
      <c r="P2343" s="540"/>
      <c r="Q2343" s="711"/>
    </row>
    <row r="2344" spans="1:17" s="157" customFormat="1" hidden="1">
      <c r="A2344" s="711"/>
      <c r="C2344" s="720"/>
      <c r="D2344" s="720"/>
      <c r="E2344" s="720"/>
      <c r="F2344" s="721"/>
      <c r="G2344" s="721"/>
      <c r="H2344" s="721"/>
      <c r="I2344" s="721"/>
      <c r="J2344" s="721"/>
      <c r="K2344" s="721"/>
      <c r="L2344" s="721"/>
      <c r="M2344" s="720"/>
      <c r="N2344" s="721"/>
      <c r="O2344" s="722"/>
      <c r="P2344" s="540"/>
      <c r="Q2344" s="711"/>
    </row>
    <row r="2345" spans="1:17" hidden="1">
      <c r="P2345" s="314"/>
    </row>
    <row r="2346" spans="1:17" hidden="1">
      <c r="P2346" s="314"/>
    </row>
    <row r="2347" spans="1:17" hidden="1">
      <c r="P2347" s="314"/>
    </row>
    <row r="2348" spans="1:17" hidden="1">
      <c r="P2348" s="314"/>
    </row>
    <row r="2349" spans="1:17" hidden="1">
      <c r="P2349" s="314"/>
    </row>
    <row r="2350" spans="1:17" hidden="1">
      <c r="P2350" s="314"/>
    </row>
    <row r="2351" spans="1:17" hidden="1">
      <c r="P2351" s="314"/>
    </row>
    <row r="2352" spans="1:17" hidden="1">
      <c r="P2352" s="314"/>
    </row>
    <row r="2353" spans="16:16" hidden="1">
      <c r="P2353" s="314"/>
    </row>
    <row r="2354" spans="16:16" hidden="1">
      <c r="P2354" s="314"/>
    </row>
    <row r="2355" spans="16:16" hidden="1">
      <c r="P2355" s="314"/>
    </row>
    <row r="2356" spans="16:16" hidden="1">
      <c r="P2356" s="314"/>
    </row>
    <row r="2357" spans="16:16" hidden="1">
      <c r="P2357" s="314"/>
    </row>
    <row r="2358" spans="16:16" hidden="1">
      <c r="P2358" s="314"/>
    </row>
    <row r="2359" spans="16:16" hidden="1">
      <c r="P2359" s="314"/>
    </row>
    <row r="2360" spans="16:16" hidden="1">
      <c r="P2360" s="314"/>
    </row>
    <row r="2361" spans="16:16" hidden="1">
      <c r="P2361" s="314"/>
    </row>
    <row r="2362" spans="16:16" hidden="1">
      <c r="P2362" s="314"/>
    </row>
    <row r="2363" spans="16:16" hidden="1">
      <c r="P2363" s="314"/>
    </row>
    <row r="2364" spans="16:16" hidden="1">
      <c r="P2364" s="314"/>
    </row>
    <row r="2365" spans="16:16" hidden="1">
      <c r="P2365" s="314"/>
    </row>
    <row r="2366" spans="16:16" hidden="1">
      <c r="P2366" s="314"/>
    </row>
    <row r="2367" spans="16:16" hidden="1">
      <c r="P2367" s="314"/>
    </row>
    <row r="2368" spans="16:16" hidden="1">
      <c r="P2368" s="314"/>
    </row>
    <row r="2369" spans="16:16" hidden="1">
      <c r="P2369" s="314"/>
    </row>
    <row r="2370" spans="16:16" hidden="1">
      <c r="P2370" s="314"/>
    </row>
    <row r="2371" spans="16:16" hidden="1">
      <c r="P2371" s="314"/>
    </row>
    <row r="2372" spans="16:16" hidden="1">
      <c r="P2372" s="314"/>
    </row>
    <row r="2373" spans="16:16" hidden="1">
      <c r="P2373" s="314"/>
    </row>
    <row r="2374" spans="16:16" hidden="1">
      <c r="P2374" s="314"/>
    </row>
    <row r="2375" spans="16:16" hidden="1">
      <c r="P2375" s="314"/>
    </row>
    <row r="2376" spans="16:16" hidden="1">
      <c r="P2376" s="314"/>
    </row>
    <row r="2377" spans="16:16" hidden="1">
      <c r="P2377" s="314"/>
    </row>
    <row r="2378" spans="16:16" hidden="1">
      <c r="P2378" s="314"/>
    </row>
    <row r="2379" spans="16:16" hidden="1">
      <c r="P2379" s="314"/>
    </row>
    <row r="2380" spans="16:16" hidden="1">
      <c r="P2380" s="314"/>
    </row>
    <row r="2381" spans="16:16" hidden="1">
      <c r="P2381" s="314"/>
    </row>
    <row r="2382" spans="16:16" hidden="1">
      <c r="P2382" s="314"/>
    </row>
    <row r="2383" spans="16:16" hidden="1">
      <c r="P2383" s="314"/>
    </row>
    <row r="2384" spans="16:16" hidden="1">
      <c r="P2384" s="314"/>
    </row>
    <row r="2385" spans="16:16" hidden="1">
      <c r="P2385" s="314"/>
    </row>
    <row r="2386" spans="16:16" hidden="1">
      <c r="P2386" s="314"/>
    </row>
    <row r="2387" spans="16:16" hidden="1">
      <c r="P2387" s="314"/>
    </row>
    <row r="2388" spans="16:16" hidden="1">
      <c r="P2388" s="314"/>
    </row>
    <row r="2389" spans="16:16" hidden="1">
      <c r="P2389" s="314"/>
    </row>
    <row r="2390" spans="16:16" hidden="1">
      <c r="P2390" s="314"/>
    </row>
    <row r="2391" spans="16:16" hidden="1">
      <c r="P2391" s="314"/>
    </row>
    <row r="2392" spans="16:16" hidden="1">
      <c r="P2392" s="314"/>
    </row>
    <row r="2393" spans="16:16" hidden="1">
      <c r="P2393" s="314"/>
    </row>
    <row r="2394" spans="16:16" hidden="1">
      <c r="P2394" s="314"/>
    </row>
    <row r="2395" spans="16:16" hidden="1">
      <c r="P2395" s="314"/>
    </row>
    <row r="2396" spans="16:16" hidden="1">
      <c r="P2396" s="314"/>
    </row>
    <row r="2397" spans="16:16" hidden="1">
      <c r="P2397" s="314"/>
    </row>
    <row r="2398" spans="16:16" hidden="1">
      <c r="P2398" s="314"/>
    </row>
    <row r="2399" spans="16:16" hidden="1">
      <c r="P2399" s="314"/>
    </row>
    <row r="2400" spans="16:16" hidden="1">
      <c r="P2400" s="314"/>
    </row>
    <row r="2401" spans="16:16" hidden="1">
      <c r="P2401" s="314"/>
    </row>
    <row r="2402" spans="16:16" hidden="1">
      <c r="P2402" s="314"/>
    </row>
    <row r="2403" spans="16:16" hidden="1">
      <c r="P2403" s="314"/>
    </row>
    <row r="2404" spans="16:16" hidden="1">
      <c r="P2404" s="314"/>
    </row>
    <row r="2405" spans="16:16" hidden="1">
      <c r="P2405" s="314"/>
    </row>
    <row r="2406" spans="16:16" hidden="1">
      <c r="P2406" s="314"/>
    </row>
    <row r="2407" spans="16:16" hidden="1">
      <c r="P2407" s="314"/>
    </row>
    <row r="2408" spans="16:16" hidden="1">
      <c r="P2408" s="314"/>
    </row>
    <row r="2409" spans="16:16" hidden="1">
      <c r="P2409" s="314"/>
    </row>
    <row r="2410" spans="16:16" hidden="1">
      <c r="P2410" s="314"/>
    </row>
    <row r="2411" spans="16:16" hidden="1">
      <c r="P2411" s="314"/>
    </row>
    <row r="2412" spans="16:16" hidden="1">
      <c r="P2412" s="314"/>
    </row>
    <row r="2413" spans="16:16" hidden="1">
      <c r="P2413" s="314"/>
    </row>
    <row r="2414" spans="16:16" hidden="1">
      <c r="P2414" s="314"/>
    </row>
    <row r="2415" spans="16:16" hidden="1">
      <c r="P2415" s="314"/>
    </row>
    <row r="2416" spans="16:16" hidden="1">
      <c r="P2416" s="314"/>
    </row>
    <row r="2417" spans="16:16" hidden="1">
      <c r="P2417" s="314"/>
    </row>
    <row r="2418" spans="16:16" hidden="1">
      <c r="P2418" s="314"/>
    </row>
    <row r="2419" spans="16:16" hidden="1">
      <c r="P2419" s="314"/>
    </row>
    <row r="2420" spans="16:16" hidden="1">
      <c r="P2420" s="314"/>
    </row>
    <row r="2421" spans="16:16" hidden="1">
      <c r="P2421" s="314"/>
    </row>
    <row r="2422" spans="16:16" hidden="1">
      <c r="P2422" s="314"/>
    </row>
    <row r="2423" spans="16:16" hidden="1">
      <c r="P2423" s="314"/>
    </row>
    <row r="2424" spans="16:16" hidden="1">
      <c r="P2424" s="314"/>
    </row>
    <row r="2425" spans="16:16" hidden="1">
      <c r="P2425" s="314"/>
    </row>
    <row r="2426" spans="16:16" hidden="1">
      <c r="P2426" s="314"/>
    </row>
    <row r="2427" spans="16:16" hidden="1">
      <c r="P2427" s="314"/>
    </row>
    <row r="2428" spans="16:16" hidden="1">
      <c r="P2428" s="314"/>
    </row>
    <row r="2429" spans="16:16" hidden="1">
      <c r="P2429" s="314"/>
    </row>
    <row r="2430" spans="16:16" hidden="1">
      <c r="P2430" s="314"/>
    </row>
    <row r="2431" spans="16:16" hidden="1">
      <c r="P2431" s="314"/>
    </row>
    <row r="2432" spans="16:16" hidden="1">
      <c r="P2432" s="314"/>
    </row>
    <row r="2433" spans="16:16" hidden="1">
      <c r="P2433" s="314"/>
    </row>
    <row r="2434" spans="16:16" hidden="1">
      <c r="P2434" s="314"/>
    </row>
    <row r="2435" spans="16:16" hidden="1">
      <c r="P2435" s="314"/>
    </row>
    <row r="2436" spans="16:16" hidden="1">
      <c r="P2436" s="314"/>
    </row>
    <row r="2437" spans="16:16" hidden="1">
      <c r="P2437" s="314"/>
    </row>
    <row r="2438" spans="16:16" hidden="1">
      <c r="P2438" s="314"/>
    </row>
    <row r="2439" spans="16:16" hidden="1">
      <c r="P2439" s="314"/>
    </row>
    <row r="2440" spans="16:16" hidden="1">
      <c r="P2440" s="314"/>
    </row>
    <row r="2441" spans="16:16" hidden="1">
      <c r="P2441" s="314"/>
    </row>
    <row r="2442" spans="16:16" hidden="1">
      <c r="P2442" s="314"/>
    </row>
    <row r="2443" spans="16:16" hidden="1">
      <c r="P2443" s="314"/>
    </row>
    <row r="2444" spans="16:16" hidden="1">
      <c r="P2444" s="314"/>
    </row>
    <row r="2445" spans="16:16" hidden="1">
      <c r="P2445" s="314"/>
    </row>
    <row r="2446" spans="16:16" hidden="1">
      <c r="P2446" s="314"/>
    </row>
    <row r="2447" spans="16:16" hidden="1">
      <c r="P2447" s="314"/>
    </row>
    <row r="2448" spans="16:16" hidden="1">
      <c r="P2448" s="314"/>
    </row>
    <row r="2449" spans="16:16" hidden="1">
      <c r="P2449" s="314"/>
    </row>
    <row r="2450" spans="16:16" hidden="1">
      <c r="P2450" s="314"/>
    </row>
    <row r="2451" spans="16:16" hidden="1">
      <c r="P2451" s="314"/>
    </row>
    <row r="2452" spans="16:16" hidden="1">
      <c r="P2452" s="314"/>
    </row>
    <row r="2453" spans="16:16" hidden="1">
      <c r="P2453" s="314"/>
    </row>
    <row r="2454" spans="16:16" hidden="1">
      <c r="P2454" s="314"/>
    </row>
    <row r="2455" spans="16:16" hidden="1">
      <c r="P2455" s="314"/>
    </row>
    <row r="2456" spans="16:16" hidden="1">
      <c r="P2456" s="314"/>
    </row>
    <row r="2457" spans="16:16" hidden="1">
      <c r="P2457" s="314"/>
    </row>
    <row r="2458" spans="16:16" hidden="1">
      <c r="P2458" s="314"/>
    </row>
    <row r="2459" spans="16:16" hidden="1">
      <c r="P2459" s="314"/>
    </row>
    <row r="2460" spans="16:16" hidden="1">
      <c r="P2460" s="314"/>
    </row>
    <row r="2461" spans="16:16" hidden="1">
      <c r="P2461" s="314"/>
    </row>
    <row r="2462" spans="16:16" hidden="1">
      <c r="P2462" s="314"/>
    </row>
    <row r="2463" spans="16:16" hidden="1">
      <c r="P2463" s="314"/>
    </row>
    <row r="2464" spans="16:16" hidden="1">
      <c r="P2464" s="314"/>
    </row>
    <row r="2465" spans="16:16" hidden="1">
      <c r="P2465" s="314"/>
    </row>
    <row r="2466" spans="16:16" hidden="1">
      <c r="P2466" s="314"/>
    </row>
    <row r="2467" spans="16:16" hidden="1">
      <c r="P2467" s="314"/>
    </row>
    <row r="2468" spans="16:16" hidden="1">
      <c r="P2468" s="314"/>
    </row>
    <row r="2469" spans="16:16" hidden="1">
      <c r="P2469" s="314"/>
    </row>
    <row r="2470" spans="16:16" hidden="1">
      <c r="P2470" s="314"/>
    </row>
    <row r="2471" spans="16:16" hidden="1">
      <c r="P2471" s="314"/>
    </row>
    <row r="2472" spans="16:16" hidden="1">
      <c r="P2472" s="314"/>
    </row>
    <row r="2473" spans="16:16" hidden="1">
      <c r="P2473" s="314"/>
    </row>
    <row r="2474" spans="16:16" hidden="1">
      <c r="P2474" s="314"/>
    </row>
    <row r="2475" spans="16:16" hidden="1">
      <c r="P2475" s="314"/>
    </row>
    <row r="2476" spans="16:16" hidden="1">
      <c r="P2476" s="314"/>
    </row>
    <row r="2477" spans="16:16" hidden="1">
      <c r="P2477" s="314"/>
    </row>
    <row r="2478" spans="16:16" hidden="1">
      <c r="P2478" s="314"/>
    </row>
    <row r="2479" spans="16:16" hidden="1"/>
    <row r="2480" spans="16:16" hidden="1"/>
    <row r="2481" hidden="1"/>
    <row r="2482" hidden="1"/>
    <row r="2483" hidden="1"/>
    <row r="2484" hidden="1"/>
    <row r="2485" hidden="1"/>
    <row r="2486" hidden="1"/>
    <row r="2487" hidden="1"/>
    <row r="2488" hidden="1"/>
    <row r="2489" hidden="1"/>
  </sheetData>
  <sheetProtection algorithmName="SHA-512" hashValue="hFn3B6kU4rOKP9dmRPuqWuZmqscbdLGO1CoVTUgEXGueFrmh3GFRwJCsZkyWzcUb/V0OTYhlqDAtPFX6+2ly4g==" saltValue="8y8p3oMO1suUCVhzNxEC+A==" spinCount="100000" sheet="1" objects="1" scenarios="1"/>
  <mergeCells count="2056">
    <mergeCell ref="F8:P8"/>
    <mergeCell ref="D12:F12"/>
    <mergeCell ref="E53:M53"/>
    <mergeCell ref="B54:C54"/>
    <mergeCell ref="E54:M54"/>
    <mergeCell ref="E69:M69"/>
    <mergeCell ref="E67:M67"/>
    <mergeCell ref="B42:C42"/>
    <mergeCell ref="E42:M42"/>
    <mergeCell ref="B43:C43"/>
    <mergeCell ref="E43:M43"/>
    <mergeCell ref="B44:C44"/>
    <mergeCell ref="E44:M44"/>
    <mergeCell ref="B45:C45"/>
    <mergeCell ref="B46:C46"/>
    <mergeCell ref="E46:M46"/>
    <mergeCell ref="E50:M50"/>
    <mergeCell ref="B28:C28"/>
    <mergeCell ref="B26:C26"/>
    <mergeCell ref="B32:C32"/>
    <mergeCell ref="B31:C31"/>
    <mergeCell ref="E10:G10"/>
    <mergeCell ref="B58:C58"/>
    <mergeCell ref="B68:C68"/>
    <mergeCell ref="E68:M68"/>
    <mergeCell ref="E30:M30"/>
    <mergeCell ref="E31:M31"/>
    <mergeCell ref="E34:M34"/>
    <mergeCell ref="E38:M38"/>
    <mergeCell ref="B39:C39"/>
    <mergeCell ref="E39:M39"/>
    <mergeCell ref="B40:C40"/>
    <mergeCell ref="B111:C111"/>
    <mergeCell ref="B105:C105"/>
    <mergeCell ref="B106:C106"/>
    <mergeCell ref="B107:C107"/>
    <mergeCell ref="B50:C50"/>
    <mergeCell ref="B83:C83"/>
    <mergeCell ref="E83:M83"/>
    <mergeCell ref="E76:M76"/>
    <mergeCell ref="B55:C55"/>
    <mergeCell ref="E55:M55"/>
    <mergeCell ref="B78:C78"/>
    <mergeCell ref="E78:M78"/>
    <mergeCell ref="B79:C79"/>
    <mergeCell ref="E79:M79"/>
    <mergeCell ref="B80:C80"/>
    <mergeCell ref="E80:M80"/>
    <mergeCell ref="B75:C75"/>
    <mergeCell ref="B72:C72"/>
    <mergeCell ref="E56:M56"/>
    <mergeCell ref="E57:M57"/>
    <mergeCell ref="E66:M66"/>
    <mergeCell ref="E58:M58"/>
    <mergeCell ref="B77:C77"/>
    <mergeCell ref="E72:M72"/>
    <mergeCell ref="E73:M73"/>
    <mergeCell ref="B74:C74"/>
    <mergeCell ref="E108:M108"/>
    <mergeCell ref="E109:M109"/>
    <mergeCell ref="E105:M105"/>
    <mergeCell ref="E106:M106"/>
    <mergeCell ref="E107:M107"/>
    <mergeCell ref="B90:C90"/>
    <mergeCell ref="B47:C47"/>
    <mergeCell ref="E47:M47"/>
    <mergeCell ref="E45:M45"/>
    <mergeCell ref="B48:C48"/>
    <mergeCell ref="E48:M48"/>
    <mergeCell ref="E29:M29"/>
    <mergeCell ref="E32:M32"/>
    <mergeCell ref="E33:M33"/>
    <mergeCell ref="B49:C49"/>
    <mergeCell ref="E49:M49"/>
    <mergeCell ref="B51:C51"/>
    <mergeCell ref="E51:M51"/>
    <mergeCell ref="B52:C52"/>
    <mergeCell ref="B2250:D2250"/>
    <mergeCell ref="B2247:C2247"/>
    <mergeCell ref="B2248:C2248"/>
    <mergeCell ref="B2249:C2249"/>
    <mergeCell ref="B2228:P2228"/>
    <mergeCell ref="E2248:M2248"/>
    <mergeCell ref="E2249:M2249"/>
    <mergeCell ref="E2247:M2247"/>
    <mergeCell ref="P2245:P2246"/>
    <mergeCell ref="N2245:N2246"/>
    <mergeCell ref="B2245:C2246"/>
    <mergeCell ref="D2245:D2246"/>
    <mergeCell ref="E2245:M2246"/>
    <mergeCell ref="O2245:O2246"/>
    <mergeCell ref="E112:M112"/>
    <mergeCell ref="E90:M90"/>
    <mergeCell ref="B96:C96"/>
    <mergeCell ref="B97:C97"/>
    <mergeCell ref="B98:C98"/>
    <mergeCell ref="B112:C112"/>
    <mergeCell ref="B104:C104"/>
    <mergeCell ref="B108:C108"/>
    <mergeCell ref="B109:C109"/>
    <mergeCell ref="B110:C110"/>
    <mergeCell ref="B103:C103"/>
    <mergeCell ref="B102:C102"/>
    <mergeCell ref="B2225:P2225"/>
    <mergeCell ref="B94:C94"/>
    <mergeCell ref="B95:C95"/>
    <mergeCell ref="B121:C121"/>
    <mergeCell ref="E121:M121"/>
    <mergeCell ref="B122:C122"/>
    <mergeCell ref="E122:M122"/>
    <mergeCell ref="B123:C123"/>
    <mergeCell ref="E123:M123"/>
    <mergeCell ref="B124:C124"/>
    <mergeCell ref="E124:M124"/>
    <mergeCell ref="B125:C125"/>
    <mergeCell ref="E125:M125"/>
    <mergeCell ref="B117:C118"/>
    <mergeCell ref="D117:D118"/>
    <mergeCell ref="E117:M118"/>
    <mergeCell ref="B100:C100"/>
    <mergeCell ref="B99:C99"/>
    <mergeCell ref="B101:C101"/>
    <mergeCell ref="N117:N118"/>
    <mergeCell ref="O117:O118"/>
    <mergeCell ref="P117:P118"/>
    <mergeCell ref="B119:C119"/>
    <mergeCell ref="E119:M119"/>
    <mergeCell ref="B120:C120"/>
    <mergeCell ref="B2226:P2226"/>
    <mergeCell ref="B65:C65"/>
    <mergeCell ref="B57:C57"/>
    <mergeCell ref="B56:C56"/>
    <mergeCell ref="B36:C36"/>
    <mergeCell ref="B35:C35"/>
    <mergeCell ref="E35:M35"/>
    <mergeCell ref="E36:M36"/>
    <mergeCell ref="O115:P115"/>
    <mergeCell ref="E77:M77"/>
    <mergeCell ref="E94:M94"/>
    <mergeCell ref="E95:M95"/>
    <mergeCell ref="E96:M96"/>
    <mergeCell ref="E104:M104"/>
    <mergeCell ref="E101:M101"/>
    <mergeCell ref="E102:M102"/>
    <mergeCell ref="E103:M103"/>
    <mergeCell ref="E97:M97"/>
    <mergeCell ref="E98:M98"/>
    <mergeCell ref="E99:M99"/>
    <mergeCell ref="E100:M100"/>
    <mergeCell ref="E110:M110"/>
    <mergeCell ref="E111:M111"/>
    <mergeCell ref="E85:M85"/>
    <mergeCell ref="E87:M87"/>
    <mergeCell ref="B88:C88"/>
    <mergeCell ref="E88:M88"/>
    <mergeCell ref="B89:C89"/>
    <mergeCell ref="E89:M89"/>
    <mergeCell ref="B86:C86"/>
    <mergeCell ref="E86:M86"/>
    <mergeCell ref="B91:C91"/>
    <mergeCell ref="B73:C73"/>
    <mergeCell ref="B67:C67"/>
    <mergeCell ref="E65:M65"/>
    <mergeCell ref="B69:C69"/>
    <mergeCell ref="B70:C70"/>
    <mergeCell ref="B71:C71"/>
    <mergeCell ref="E70:M70"/>
    <mergeCell ref="E71:M71"/>
    <mergeCell ref="B66:C66"/>
    <mergeCell ref="B81:C81"/>
    <mergeCell ref="E81:M81"/>
    <mergeCell ref="B82:C82"/>
    <mergeCell ref="E82:M82"/>
    <mergeCell ref="B84:C84"/>
    <mergeCell ref="B92:C92"/>
    <mergeCell ref="B93:C93"/>
    <mergeCell ref="B85:C85"/>
    <mergeCell ref="B87:C87"/>
    <mergeCell ref="E84:M84"/>
    <mergeCell ref="E75:M75"/>
    <mergeCell ref="B76:C76"/>
    <mergeCell ref="E74:M74"/>
    <mergeCell ref="E91:M91"/>
    <mergeCell ref="E92:M92"/>
    <mergeCell ref="E93:M93"/>
    <mergeCell ref="B12:C12"/>
    <mergeCell ref="E16:M16"/>
    <mergeCell ref="E17:M17"/>
    <mergeCell ref="E18:M18"/>
    <mergeCell ref="B17:C17"/>
    <mergeCell ref="B18:C18"/>
    <mergeCell ref="E19:M19"/>
    <mergeCell ref="E24:M24"/>
    <mergeCell ref="B14:C15"/>
    <mergeCell ref="D14:D15"/>
    <mergeCell ref="E14:M15"/>
    <mergeCell ref="E22:M22"/>
    <mergeCell ref="B21:C21"/>
    <mergeCell ref="E21:M21"/>
    <mergeCell ref="B22:C22"/>
    <mergeCell ref="B24:C24"/>
    <mergeCell ref="B23:C23"/>
    <mergeCell ref="E23:M23"/>
    <mergeCell ref="O14:O15"/>
    <mergeCell ref="P14:P15"/>
    <mergeCell ref="B63:C64"/>
    <mergeCell ref="D63:D64"/>
    <mergeCell ref="E63:M64"/>
    <mergeCell ref="N63:N64"/>
    <mergeCell ref="O63:O64"/>
    <mergeCell ref="P63:P64"/>
    <mergeCell ref="B16:C16"/>
    <mergeCell ref="B19:C19"/>
    <mergeCell ref="B20:C20"/>
    <mergeCell ref="E20:M20"/>
    <mergeCell ref="B30:C30"/>
    <mergeCell ref="B29:C29"/>
    <mergeCell ref="B27:C27"/>
    <mergeCell ref="E25:M25"/>
    <mergeCell ref="E26:M26"/>
    <mergeCell ref="E27:M27"/>
    <mergeCell ref="E28:M28"/>
    <mergeCell ref="O61:P61"/>
    <mergeCell ref="N14:N15"/>
    <mergeCell ref="B25:C25"/>
    <mergeCell ref="B34:C34"/>
    <mergeCell ref="B33:C33"/>
    <mergeCell ref="B37:C37"/>
    <mergeCell ref="E37:M37"/>
    <mergeCell ref="B38:C38"/>
    <mergeCell ref="E52:M52"/>
    <mergeCell ref="B53:C53"/>
    <mergeCell ref="E40:M40"/>
    <mergeCell ref="B41:C41"/>
    <mergeCell ref="E41:M41"/>
    <mergeCell ref="E120:M120"/>
    <mergeCell ref="B131:C131"/>
    <mergeCell ref="E131:M131"/>
    <mergeCell ref="B132:C132"/>
    <mergeCell ref="E132:M132"/>
    <mergeCell ref="B133:C133"/>
    <mergeCell ref="E133:M133"/>
    <mergeCell ref="B134:C134"/>
    <mergeCell ref="E134:M134"/>
    <mergeCell ref="B135:C135"/>
    <mergeCell ref="E135:M135"/>
    <mergeCell ref="B126:C126"/>
    <mergeCell ref="E126:M126"/>
    <mergeCell ref="B127:C127"/>
    <mergeCell ref="E127:M127"/>
    <mergeCell ref="B128:C128"/>
    <mergeCell ref="E128:M128"/>
    <mergeCell ref="B129:C129"/>
    <mergeCell ref="E129:M129"/>
    <mergeCell ref="B130:C130"/>
    <mergeCell ref="E130:M130"/>
    <mergeCell ref="B141:C141"/>
    <mergeCell ref="E141:M141"/>
    <mergeCell ref="B142:C142"/>
    <mergeCell ref="E142:M142"/>
    <mergeCell ref="B143:C143"/>
    <mergeCell ref="E143:M143"/>
    <mergeCell ref="B144:C144"/>
    <mergeCell ref="E144:M144"/>
    <mergeCell ref="B145:C145"/>
    <mergeCell ref="E145:M145"/>
    <mergeCell ref="B136:C136"/>
    <mergeCell ref="E136:M136"/>
    <mergeCell ref="B137:C137"/>
    <mergeCell ref="E137:M137"/>
    <mergeCell ref="B138:C138"/>
    <mergeCell ref="E138:M138"/>
    <mergeCell ref="B139:C139"/>
    <mergeCell ref="E139:M139"/>
    <mergeCell ref="B140:C140"/>
    <mergeCell ref="E140:M140"/>
    <mergeCell ref="B151:C151"/>
    <mergeCell ref="E151:M151"/>
    <mergeCell ref="B152:C152"/>
    <mergeCell ref="E152:M152"/>
    <mergeCell ref="B153:C153"/>
    <mergeCell ref="E153:M153"/>
    <mergeCell ref="B154:C154"/>
    <mergeCell ref="E154:M154"/>
    <mergeCell ref="B155:C155"/>
    <mergeCell ref="E155:M155"/>
    <mergeCell ref="B146:C146"/>
    <mergeCell ref="E146:M146"/>
    <mergeCell ref="B147:C147"/>
    <mergeCell ref="E147:M147"/>
    <mergeCell ref="B148:C148"/>
    <mergeCell ref="E148:M148"/>
    <mergeCell ref="B149:C149"/>
    <mergeCell ref="E149:M149"/>
    <mergeCell ref="B150:C150"/>
    <mergeCell ref="E150:M150"/>
    <mergeCell ref="B161:C161"/>
    <mergeCell ref="E161:M161"/>
    <mergeCell ref="B162:C162"/>
    <mergeCell ref="E162:M162"/>
    <mergeCell ref="B163:C163"/>
    <mergeCell ref="E163:M163"/>
    <mergeCell ref="B165:C165"/>
    <mergeCell ref="E165:M165"/>
    <mergeCell ref="B166:C166"/>
    <mergeCell ref="E166:M166"/>
    <mergeCell ref="B164:C164"/>
    <mergeCell ref="E164:M164"/>
    <mergeCell ref="B156:C156"/>
    <mergeCell ref="E156:M156"/>
    <mergeCell ref="B157:C157"/>
    <mergeCell ref="E157:M157"/>
    <mergeCell ref="B158:C158"/>
    <mergeCell ref="E158:M158"/>
    <mergeCell ref="B159:C159"/>
    <mergeCell ref="E159:M159"/>
    <mergeCell ref="B160:C160"/>
    <mergeCell ref="E160:M160"/>
    <mergeCell ref="B174:C174"/>
    <mergeCell ref="E174:M174"/>
    <mergeCell ref="B175:C175"/>
    <mergeCell ref="E175:M175"/>
    <mergeCell ref="B176:C176"/>
    <mergeCell ref="E176:M176"/>
    <mergeCell ref="B177:C177"/>
    <mergeCell ref="E177:M177"/>
    <mergeCell ref="B178:C178"/>
    <mergeCell ref="E178:M178"/>
    <mergeCell ref="B167:C167"/>
    <mergeCell ref="E167:M167"/>
    <mergeCell ref="O170:P170"/>
    <mergeCell ref="B172:C173"/>
    <mergeCell ref="D172:D173"/>
    <mergeCell ref="E172:M173"/>
    <mergeCell ref="N172:N173"/>
    <mergeCell ref="O172:O173"/>
    <mergeCell ref="P172:P173"/>
    <mergeCell ref="B184:C184"/>
    <mergeCell ref="E184:M184"/>
    <mergeCell ref="B185:C185"/>
    <mergeCell ref="E185:M185"/>
    <mergeCell ref="B186:C186"/>
    <mergeCell ref="E186:M186"/>
    <mergeCell ref="B187:C187"/>
    <mergeCell ref="E187:M187"/>
    <mergeCell ref="B188:C188"/>
    <mergeCell ref="E188:M188"/>
    <mergeCell ref="B179:C179"/>
    <mergeCell ref="E179:M179"/>
    <mergeCell ref="B180:C180"/>
    <mergeCell ref="E180:M180"/>
    <mergeCell ref="B181:C181"/>
    <mergeCell ref="E181:M181"/>
    <mergeCell ref="B182:C182"/>
    <mergeCell ref="E182:M182"/>
    <mergeCell ref="B183:C183"/>
    <mergeCell ref="E183:M183"/>
    <mergeCell ref="B194:C194"/>
    <mergeCell ref="E194:M194"/>
    <mergeCell ref="B195:C195"/>
    <mergeCell ref="E195:M195"/>
    <mergeCell ref="B196:C196"/>
    <mergeCell ref="E196:M196"/>
    <mergeCell ref="B197:C197"/>
    <mergeCell ref="E197:M197"/>
    <mergeCell ref="B198:C198"/>
    <mergeCell ref="E198:M198"/>
    <mergeCell ref="B189:C189"/>
    <mergeCell ref="E189:M189"/>
    <mergeCell ref="B190:C190"/>
    <mergeCell ref="E190:M190"/>
    <mergeCell ref="B191:C191"/>
    <mergeCell ref="E191:M191"/>
    <mergeCell ref="B192:C192"/>
    <mergeCell ref="E192:M192"/>
    <mergeCell ref="B193:C193"/>
    <mergeCell ref="E193:M193"/>
    <mergeCell ref="B204:C204"/>
    <mergeCell ref="E204:M204"/>
    <mergeCell ref="B205:C205"/>
    <mergeCell ref="E205:M205"/>
    <mergeCell ref="B206:C206"/>
    <mergeCell ref="E206:M206"/>
    <mergeCell ref="B207:C207"/>
    <mergeCell ref="E207:M207"/>
    <mergeCell ref="B208:C208"/>
    <mergeCell ref="E208:M208"/>
    <mergeCell ref="B199:C199"/>
    <mergeCell ref="E199:M199"/>
    <mergeCell ref="B200:C200"/>
    <mergeCell ref="E200:M200"/>
    <mergeCell ref="B201:C201"/>
    <mergeCell ref="E201:M201"/>
    <mergeCell ref="B202:C202"/>
    <mergeCell ref="E202:M202"/>
    <mergeCell ref="B203:C203"/>
    <mergeCell ref="E203:M203"/>
    <mergeCell ref="B214:C214"/>
    <mergeCell ref="E214:M214"/>
    <mergeCell ref="B215:C215"/>
    <mergeCell ref="E215:M215"/>
    <mergeCell ref="B216:C216"/>
    <mergeCell ref="E216:M216"/>
    <mergeCell ref="B217:C217"/>
    <mergeCell ref="E217:M217"/>
    <mergeCell ref="B218:C218"/>
    <mergeCell ref="E218:M218"/>
    <mergeCell ref="B209:C209"/>
    <mergeCell ref="E209:M209"/>
    <mergeCell ref="B210:C210"/>
    <mergeCell ref="E210:M210"/>
    <mergeCell ref="B211:C211"/>
    <mergeCell ref="E211:M211"/>
    <mergeCell ref="B212:C212"/>
    <mergeCell ref="E212:M212"/>
    <mergeCell ref="B213:C213"/>
    <mergeCell ref="E213:M213"/>
    <mergeCell ref="F232:P232"/>
    <mergeCell ref="E234:G234"/>
    <mergeCell ref="B236:C236"/>
    <mergeCell ref="D236:F236"/>
    <mergeCell ref="B238:C239"/>
    <mergeCell ref="D238:D239"/>
    <mergeCell ref="E238:M239"/>
    <mergeCell ref="N238:N239"/>
    <mergeCell ref="O238:O239"/>
    <mergeCell ref="P238:P239"/>
    <mergeCell ref="B219:C219"/>
    <mergeCell ref="E219:M219"/>
    <mergeCell ref="B220:C220"/>
    <mergeCell ref="E220:M220"/>
    <mergeCell ref="B221:C221"/>
    <mergeCell ref="E221:M221"/>
    <mergeCell ref="O224:P224"/>
    <mergeCell ref="B245:C245"/>
    <mergeCell ref="E245:M245"/>
    <mergeCell ref="B246:C246"/>
    <mergeCell ref="E246:M246"/>
    <mergeCell ref="B247:C247"/>
    <mergeCell ref="E247:M247"/>
    <mergeCell ref="B248:C248"/>
    <mergeCell ref="E248:M248"/>
    <mergeCell ref="B249:C249"/>
    <mergeCell ref="E249:M249"/>
    <mergeCell ref="B240:C240"/>
    <mergeCell ref="E240:M240"/>
    <mergeCell ref="B241:C241"/>
    <mergeCell ref="E241:M241"/>
    <mergeCell ref="B242:C242"/>
    <mergeCell ref="E242:M242"/>
    <mergeCell ref="B243:C243"/>
    <mergeCell ref="E243:M243"/>
    <mergeCell ref="B244:C244"/>
    <mergeCell ref="E244:M244"/>
    <mergeCell ref="B255:C255"/>
    <mergeCell ref="E255:M255"/>
    <mergeCell ref="B256:C256"/>
    <mergeCell ref="E256:M256"/>
    <mergeCell ref="B257:C257"/>
    <mergeCell ref="E257:M257"/>
    <mergeCell ref="B258:C258"/>
    <mergeCell ref="E258:M258"/>
    <mergeCell ref="B259:C259"/>
    <mergeCell ref="E259:M259"/>
    <mergeCell ref="B250:C250"/>
    <mergeCell ref="E250:M250"/>
    <mergeCell ref="B251:C251"/>
    <mergeCell ref="E251:M251"/>
    <mergeCell ref="B252:C252"/>
    <mergeCell ref="E252:M252"/>
    <mergeCell ref="B253:C253"/>
    <mergeCell ref="E253:M253"/>
    <mergeCell ref="B254:C254"/>
    <mergeCell ref="E254:M254"/>
    <mergeCell ref="B265:C265"/>
    <mergeCell ref="E265:M265"/>
    <mergeCell ref="B266:C266"/>
    <mergeCell ref="E266:M266"/>
    <mergeCell ref="B267:C267"/>
    <mergeCell ref="E267:M267"/>
    <mergeCell ref="B268:C268"/>
    <mergeCell ref="E268:M268"/>
    <mergeCell ref="B269:C269"/>
    <mergeCell ref="E269:M269"/>
    <mergeCell ref="B260:C260"/>
    <mergeCell ref="E260:M260"/>
    <mergeCell ref="B261:C261"/>
    <mergeCell ref="E261:M261"/>
    <mergeCell ref="B262:C262"/>
    <mergeCell ref="E262:M262"/>
    <mergeCell ref="B263:C263"/>
    <mergeCell ref="E263:M263"/>
    <mergeCell ref="B264:C264"/>
    <mergeCell ref="E264:M264"/>
    <mergeCell ref="B275:C275"/>
    <mergeCell ref="E275:M275"/>
    <mergeCell ref="B276:C276"/>
    <mergeCell ref="E276:M276"/>
    <mergeCell ref="B277:C277"/>
    <mergeCell ref="E277:M277"/>
    <mergeCell ref="B278:C278"/>
    <mergeCell ref="E278:M278"/>
    <mergeCell ref="B279:C279"/>
    <mergeCell ref="E279:M279"/>
    <mergeCell ref="B270:C270"/>
    <mergeCell ref="E270:M270"/>
    <mergeCell ref="B271:C271"/>
    <mergeCell ref="E271:M271"/>
    <mergeCell ref="B272:C272"/>
    <mergeCell ref="E272:M272"/>
    <mergeCell ref="B273:C273"/>
    <mergeCell ref="E273:M273"/>
    <mergeCell ref="B274:C274"/>
    <mergeCell ref="E274:M274"/>
    <mergeCell ref="B294:C294"/>
    <mergeCell ref="E294:M294"/>
    <mergeCell ref="B295:C295"/>
    <mergeCell ref="E295:M295"/>
    <mergeCell ref="B296:C296"/>
    <mergeCell ref="E296:M296"/>
    <mergeCell ref="B297:C297"/>
    <mergeCell ref="E297:M297"/>
    <mergeCell ref="B298:C298"/>
    <mergeCell ref="E298:M298"/>
    <mergeCell ref="B280:C280"/>
    <mergeCell ref="E280:M280"/>
    <mergeCell ref="B281:C281"/>
    <mergeCell ref="E281:M281"/>
    <mergeCell ref="B282:C282"/>
    <mergeCell ref="E282:M282"/>
    <mergeCell ref="O285:P285"/>
    <mergeCell ref="B287:C288"/>
    <mergeCell ref="D287:D288"/>
    <mergeCell ref="E287:M288"/>
    <mergeCell ref="N287:N288"/>
    <mergeCell ref="O287:O288"/>
    <mergeCell ref="P287:P288"/>
    <mergeCell ref="B307:C307"/>
    <mergeCell ref="E307:M307"/>
    <mergeCell ref="B308:C308"/>
    <mergeCell ref="E308:M308"/>
    <mergeCell ref="B309:C309"/>
    <mergeCell ref="E309:M309"/>
    <mergeCell ref="B310:C310"/>
    <mergeCell ref="E310:M310"/>
    <mergeCell ref="B311:C311"/>
    <mergeCell ref="E311:M311"/>
    <mergeCell ref="B299:C299"/>
    <mergeCell ref="E299:M299"/>
    <mergeCell ref="B300:C300"/>
    <mergeCell ref="E300:M300"/>
    <mergeCell ref="B301:C301"/>
    <mergeCell ref="E301:M301"/>
    <mergeCell ref="B302:C302"/>
    <mergeCell ref="E302:M302"/>
    <mergeCell ref="B303:C303"/>
    <mergeCell ref="E303:M303"/>
    <mergeCell ref="B317:C317"/>
    <mergeCell ref="E317:M317"/>
    <mergeCell ref="B318:C318"/>
    <mergeCell ref="E318:M318"/>
    <mergeCell ref="B319:C319"/>
    <mergeCell ref="E319:M319"/>
    <mergeCell ref="B320:C320"/>
    <mergeCell ref="E320:M320"/>
    <mergeCell ref="B321:C321"/>
    <mergeCell ref="E321:M321"/>
    <mergeCell ref="B312:C312"/>
    <mergeCell ref="E312:M312"/>
    <mergeCell ref="B313:C313"/>
    <mergeCell ref="E313:M313"/>
    <mergeCell ref="B314:C314"/>
    <mergeCell ref="E314:M314"/>
    <mergeCell ref="B315:C315"/>
    <mergeCell ref="E315:M315"/>
    <mergeCell ref="B316:C316"/>
    <mergeCell ref="E316:M316"/>
    <mergeCell ref="B327:C327"/>
    <mergeCell ref="E327:M327"/>
    <mergeCell ref="B328:C328"/>
    <mergeCell ref="E328:M328"/>
    <mergeCell ref="B329:C329"/>
    <mergeCell ref="E329:M329"/>
    <mergeCell ref="B330:C330"/>
    <mergeCell ref="E330:M330"/>
    <mergeCell ref="B331:C331"/>
    <mergeCell ref="E331:M331"/>
    <mergeCell ref="B322:C322"/>
    <mergeCell ref="E322:M322"/>
    <mergeCell ref="B323:C323"/>
    <mergeCell ref="E323:M323"/>
    <mergeCell ref="B324:C324"/>
    <mergeCell ref="E324:M324"/>
    <mergeCell ref="B325:C325"/>
    <mergeCell ref="E325:M325"/>
    <mergeCell ref="B326:C326"/>
    <mergeCell ref="E326:M326"/>
    <mergeCell ref="O339:P339"/>
    <mergeCell ref="B341:C342"/>
    <mergeCell ref="D341:D342"/>
    <mergeCell ref="E341:M342"/>
    <mergeCell ref="N341:N342"/>
    <mergeCell ref="O341:O342"/>
    <mergeCell ref="P341:P342"/>
    <mergeCell ref="B343:C343"/>
    <mergeCell ref="E343:M343"/>
    <mergeCell ref="B332:C332"/>
    <mergeCell ref="E332:M332"/>
    <mergeCell ref="B333:C333"/>
    <mergeCell ref="E333:M333"/>
    <mergeCell ref="B334:C334"/>
    <mergeCell ref="E334:M334"/>
    <mergeCell ref="B335:C335"/>
    <mergeCell ref="E335:M335"/>
    <mergeCell ref="B336:C336"/>
    <mergeCell ref="E336:M336"/>
    <mergeCell ref="B349:C349"/>
    <mergeCell ref="E349:M349"/>
    <mergeCell ref="B350:C350"/>
    <mergeCell ref="E350:M350"/>
    <mergeCell ref="B351:C351"/>
    <mergeCell ref="E351:M351"/>
    <mergeCell ref="B352:C352"/>
    <mergeCell ref="E352:M352"/>
    <mergeCell ref="B353:C353"/>
    <mergeCell ref="E353:M353"/>
    <mergeCell ref="B344:C344"/>
    <mergeCell ref="E344:M344"/>
    <mergeCell ref="B345:C345"/>
    <mergeCell ref="E345:M345"/>
    <mergeCell ref="B346:C346"/>
    <mergeCell ref="E346:M346"/>
    <mergeCell ref="B347:C347"/>
    <mergeCell ref="E347:M347"/>
    <mergeCell ref="B348:C348"/>
    <mergeCell ref="E348:M348"/>
    <mergeCell ref="B359:C359"/>
    <mergeCell ref="E359:M359"/>
    <mergeCell ref="B360:C360"/>
    <mergeCell ref="E360:M360"/>
    <mergeCell ref="B361:C361"/>
    <mergeCell ref="E361:M361"/>
    <mergeCell ref="B362:C362"/>
    <mergeCell ref="E362:M362"/>
    <mergeCell ref="B363:C363"/>
    <mergeCell ref="E363:M363"/>
    <mergeCell ref="B354:C354"/>
    <mergeCell ref="E354:M354"/>
    <mergeCell ref="B355:C355"/>
    <mergeCell ref="E355:M355"/>
    <mergeCell ref="B356:C356"/>
    <mergeCell ref="E356:M356"/>
    <mergeCell ref="B357:C357"/>
    <mergeCell ref="E357:M357"/>
    <mergeCell ref="B358:C358"/>
    <mergeCell ref="E358:M358"/>
    <mergeCell ref="B369:C369"/>
    <mergeCell ref="E369:M369"/>
    <mergeCell ref="B370:C370"/>
    <mergeCell ref="E370:M370"/>
    <mergeCell ref="B371:C371"/>
    <mergeCell ref="E371:M371"/>
    <mergeCell ref="B372:C372"/>
    <mergeCell ref="E372:M372"/>
    <mergeCell ref="B373:C373"/>
    <mergeCell ref="E373:M373"/>
    <mergeCell ref="B364:C364"/>
    <mergeCell ref="E364:M364"/>
    <mergeCell ref="B365:C365"/>
    <mergeCell ref="E365:M365"/>
    <mergeCell ref="B366:C366"/>
    <mergeCell ref="E366:M366"/>
    <mergeCell ref="B367:C367"/>
    <mergeCell ref="E367:M367"/>
    <mergeCell ref="B368:C368"/>
    <mergeCell ref="E368:M368"/>
    <mergeCell ref="B379:C379"/>
    <mergeCell ref="E379:M379"/>
    <mergeCell ref="B380:C380"/>
    <mergeCell ref="E380:M380"/>
    <mergeCell ref="B381:C381"/>
    <mergeCell ref="E381:M381"/>
    <mergeCell ref="B382:C382"/>
    <mergeCell ref="E382:M382"/>
    <mergeCell ref="B383:C383"/>
    <mergeCell ref="E383:M383"/>
    <mergeCell ref="B374:C374"/>
    <mergeCell ref="E374:M374"/>
    <mergeCell ref="B375:C375"/>
    <mergeCell ref="E375:M375"/>
    <mergeCell ref="B376:C376"/>
    <mergeCell ref="E376:M376"/>
    <mergeCell ref="B377:C377"/>
    <mergeCell ref="E377:M377"/>
    <mergeCell ref="B378:C378"/>
    <mergeCell ref="E378:M378"/>
    <mergeCell ref="B389:C389"/>
    <mergeCell ref="E389:M389"/>
    <mergeCell ref="B390:C390"/>
    <mergeCell ref="E390:M390"/>
    <mergeCell ref="B391:C391"/>
    <mergeCell ref="E391:M391"/>
    <mergeCell ref="O394:P394"/>
    <mergeCell ref="B396:C397"/>
    <mergeCell ref="D396:D397"/>
    <mergeCell ref="E396:M397"/>
    <mergeCell ref="N396:N397"/>
    <mergeCell ref="O396:O397"/>
    <mergeCell ref="P396:P397"/>
    <mergeCell ref="B384:C384"/>
    <mergeCell ref="E384:M384"/>
    <mergeCell ref="B385:C385"/>
    <mergeCell ref="E385:M385"/>
    <mergeCell ref="B386:C386"/>
    <mergeCell ref="E386:M386"/>
    <mergeCell ref="B387:C387"/>
    <mergeCell ref="E387:M387"/>
    <mergeCell ref="B388:C388"/>
    <mergeCell ref="E388:M388"/>
    <mergeCell ref="B403:C403"/>
    <mergeCell ref="E403:M403"/>
    <mergeCell ref="B404:C404"/>
    <mergeCell ref="E404:M404"/>
    <mergeCell ref="B405:C405"/>
    <mergeCell ref="E405:M405"/>
    <mergeCell ref="B406:C406"/>
    <mergeCell ref="E406:M406"/>
    <mergeCell ref="B407:C407"/>
    <mergeCell ref="E407:M407"/>
    <mergeCell ref="B398:C398"/>
    <mergeCell ref="E398:M398"/>
    <mergeCell ref="B399:C399"/>
    <mergeCell ref="E399:M399"/>
    <mergeCell ref="B400:C400"/>
    <mergeCell ref="E400:M400"/>
    <mergeCell ref="B401:C401"/>
    <mergeCell ref="E401:M401"/>
    <mergeCell ref="B402:C402"/>
    <mergeCell ref="E402:M402"/>
    <mergeCell ref="B413:C413"/>
    <mergeCell ref="E413:M413"/>
    <mergeCell ref="B414:C414"/>
    <mergeCell ref="E414:M414"/>
    <mergeCell ref="B415:C415"/>
    <mergeCell ref="E415:M415"/>
    <mergeCell ref="B416:C416"/>
    <mergeCell ref="E416:M416"/>
    <mergeCell ref="B417:C417"/>
    <mergeCell ref="E417:M417"/>
    <mergeCell ref="B408:C408"/>
    <mergeCell ref="E408:M408"/>
    <mergeCell ref="B409:C409"/>
    <mergeCell ref="E409:M409"/>
    <mergeCell ref="B410:C410"/>
    <mergeCell ref="E410:M410"/>
    <mergeCell ref="B411:C411"/>
    <mergeCell ref="E411:M411"/>
    <mergeCell ref="B412:C412"/>
    <mergeCell ref="E412:M412"/>
    <mergeCell ref="B423:C423"/>
    <mergeCell ref="E423:M423"/>
    <mergeCell ref="B424:C424"/>
    <mergeCell ref="E424:M424"/>
    <mergeCell ref="B425:C425"/>
    <mergeCell ref="E425:M425"/>
    <mergeCell ref="B426:C426"/>
    <mergeCell ref="E426:M426"/>
    <mergeCell ref="B427:C427"/>
    <mergeCell ref="E427:M427"/>
    <mergeCell ref="B418:C418"/>
    <mergeCell ref="E418:M418"/>
    <mergeCell ref="B419:C419"/>
    <mergeCell ref="E419:M419"/>
    <mergeCell ref="B420:C420"/>
    <mergeCell ref="E420:M420"/>
    <mergeCell ref="B421:C421"/>
    <mergeCell ref="E421:M421"/>
    <mergeCell ref="B422:C422"/>
    <mergeCell ref="E422:M422"/>
    <mergeCell ref="E442:M442"/>
    <mergeCell ref="B433:C433"/>
    <mergeCell ref="E433:M433"/>
    <mergeCell ref="B434:C434"/>
    <mergeCell ref="E434:M434"/>
    <mergeCell ref="B435:C435"/>
    <mergeCell ref="E435:M435"/>
    <mergeCell ref="B436:C436"/>
    <mergeCell ref="E436:M436"/>
    <mergeCell ref="B437:C437"/>
    <mergeCell ref="E437:M437"/>
    <mergeCell ref="B428:C428"/>
    <mergeCell ref="E428:M428"/>
    <mergeCell ref="B429:C429"/>
    <mergeCell ref="E429:M429"/>
    <mergeCell ref="B430:C430"/>
    <mergeCell ref="E430:M430"/>
    <mergeCell ref="B431:C431"/>
    <mergeCell ref="E431:M431"/>
    <mergeCell ref="B432:C432"/>
    <mergeCell ref="E432:M432"/>
    <mergeCell ref="B443:C443"/>
    <mergeCell ref="E443:M443"/>
    <mergeCell ref="B444:C444"/>
    <mergeCell ref="E444:M444"/>
    <mergeCell ref="B445:C445"/>
    <mergeCell ref="E445:M445"/>
    <mergeCell ref="O448:P448"/>
    <mergeCell ref="B289:C289"/>
    <mergeCell ref="E289:M289"/>
    <mergeCell ref="B290:C290"/>
    <mergeCell ref="E290:M290"/>
    <mergeCell ref="B291:C291"/>
    <mergeCell ref="E291:M291"/>
    <mergeCell ref="B292:C292"/>
    <mergeCell ref="E292:M292"/>
    <mergeCell ref="B293:C293"/>
    <mergeCell ref="E293:M293"/>
    <mergeCell ref="B304:C304"/>
    <mergeCell ref="E304:M304"/>
    <mergeCell ref="B305:C305"/>
    <mergeCell ref="E305:M305"/>
    <mergeCell ref="B306:C306"/>
    <mergeCell ref="E306:M306"/>
    <mergeCell ref="B438:C438"/>
    <mergeCell ref="E438:M438"/>
    <mergeCell ref="B439:C439"/>
    <mergeCell ref="E439:M439"/>
    <mergeCell ref="B440:C440"/>
    <mergeCell ref="E440:M440"/>
    <mergeCell ref="B441:C441"/>
    <mergeCell ref="E441:M441"/>
    <mergeCell ref="B442:C442"/>
    <mergeCell ref="B464:C464"/>
    <mergeCell ref="E464:M464"/>
    <mergeCell ref="B465:C465"/>
    <mergeCell ref="E465:M465"/>
    <mergeCell ref="B466:C466"/>
    <mergeCell ref="E466:M466"/>
    <mergeCell ref="B467:C467"/>
    <mergeCell ref="E467:M467"/>
    <mergeCell ref="B468:C468"/>
    <mergeCell ref="E468:M468"/>
    <mergeCell ref="F456:P456"/>
    <mergeCell ref="E458:G458"/>
    <mergeCell ref="B460:C460"/>
    <mergeCell ref="D460:F460"/>
    <mergeCell ref="B462:C463"/>
    <mergeCell ref="D462:D463"/>
    <mergeCell ref="E462:M463"/>
    <mergeCell ref="N462:N463"/>
    <mergeCell ref="O462:O463"/>
    <mergeCell ref="P462:P463"/>
    <mergeCell ref="B474:C474"/>
    <mergeCell ref="E474:M474"/>
    <mergeCell ref="B475:C475"/>
    <mergeCell ref="E475:M475"/>
    <mergeCell ref="B476:C476"/>
    <mergeCell ref="E476:M476"/>
    <mergeCell ref="B477:C477"/>
    <mergeCell ref="E477:M477"/>
    <mergeCell ref="B478:C478"/>
    <mergeCell ref="E478:M478"/>
    <mergeCell ref="B469:C469"/>
    <mergeCell ref="E469:M469"/>
    <mergeCell ref="B470:C470"/>
    <mergeCell ref="E470:M470"/>
    <mergeCell ref="B471:C471"/>
    <mergeCell ref="E471:M471"/>
    <mergeCell ref="B472:C472"/>
    <mergeCell ref="E472:M472"/>
    <mergeCell ref="B473:C473"/>
    <mergeCell ref="E473:M473"/>
    <mergeCell ref="B484:C484"/>
    <mergeCell ref="E484:M484"/>
    <mergeCell ref="B485:C485"/>
    <mergeCell ref="E485:M485"/>
    <mergeCell ref="B486:C486"/>
    <mergeCell ref="E486:M486"/>
    <mergeCell ref="B487:C487"/>
    <mergeCell ref="E487:M487"/>
    <mergeCell ref="B488:C488"/>
    <mergeCell ref="E488:M488"/>
    <mergeCell ref="B479:C479"/>
    <mergeCell ref="E479:M479"/>
    <mergeCell ref="B480:C480"/>
    <mergeCell ref="E480:M480"/>
    <mergeCell ref="B481:C481"/>
    <mergeCell ref="E481:M481"/>
    <mergeCell ref="B482:C482"/>
    <mergeCell ref="E482:M482"/>
    <mergeCell ref="B483:C483"/>
    <mergeCell ref="E483:M483"/>
    <mergeCell ref="B494:C494"/>
    <mergeCell ref="E494:M494"/>
    <mergeCell ref="B495:C495"/>
    <mergeCell ref="E495:M495"/>
    <mergeCell ref="B496:C496"/>
    <mergeCell ref="E496:M496"/>
    <mergeCell ref="B497:C497"/>
    <mergeCell ref="E497:M497"/>
    <mergeCell ref="B498:C498"/>
    <mergeCell ref="E498:M498"/>
    <mergeCell ref="B489:C489"/>
    <mergeCell ref="E489:M489"/>
    <mergeCell ref="B490:C490"/>
    <mergeCell ref="E490:M490"/>
    <mergeCell ref="B491:C491"/>
    <mergeCell ref="E491:M491"/>
    <mergeCell ref="B492:C492"/>
    <mergeCell ref="E492:M492"/>
    <mergeCell ref="B493:C493"/>
    <mergeCell ref="E493:M493"/>
    <mergeCell ref="B504:C504"/>
    <mergeCell ref="E504:M504"/>
    <mergeCell ref="B505:C505"/>
    <mergeCell ref="E505:M505"/>
    <mergeCell ref="B506:C506"/>
    <mergeCell ref="E506:M506"/>
    <mergeCell ref="O509:P509"/>
    <mergeCell ref="B511:C512"/>
    <mergeCell ref="D511:D512"/>
    <mergeCell ref="E511:M512"/>
    <mergeCell ref="N511:N512"/>
    <mergeCell ref="O511:O512"/>
    <mergeCell ref="P511:P512"/>
    <mergeCell ref="B499:C499"/>
    <mergeCell ref="E499:M499"/>
    <mergeCell ref="B500:C500"/>
    <mergeCell ref="E500:M500"/>
    <mergeCell ref="B501:C501"/>
    <mergeCell ref="E501:M501"/>
    <mergeCell ref="B502:C502"/>
    <mergeCell ref="E502:M502"/>
    <mergeCell ref="B503:C503"/>
    <mergeCell ref="E503:M503"/>
    <mergeCell ref="B518:C518"/>
    <mergeCell ref="E518:M518"/>
    <mergeCell ref="B519:C519"/>
    <mergeCell ref="E519:M519"/>
    <mergeCell ref="B520:C520"/>
    <mergeCell ref="E520:M520"/>
    <mergeCell ref="B521:C521"/>
    <mergeCell ref="E521:M521"/>
    <mergeCell ref="B522:C522"/>
    <mergeCell ref="E522:M522"/>
    <mergeCell ref="B513:C513"/>
    <mergeCell ref="E513:M513"/>
    <mergeCell ref="B514:C514"/>
    <mergeCell ref="E514:M514"/>
    <mergeCell ref="B515:C515"/>
    <mergeCell ref="E515:M515"/>
    <mergeCell ref="B516:C516"/>
    <mergeCell ref="E516:M516"/>
    <mergeCell ref="B517:C517"/>
    <mergeCell ref="E517:M517"/>
    <mergeCell ref="B528:C528"/>
    <mergeCell ref="E528:M528"/>
    <mergeCell ref="B529:C529"/>
    <mergeCell ref="E529:M529"/>
    <mergeCell ref="B530:C530"/>
    <mergeCell ref="E530:M530"/>
    <mergeCell ref="B531:C531"/>
    <mergeCell ref="E531:M531"/>
    <mergeCell ref="B532:C532"/>
    <mergeCell ref="E532:M532"/>
    <mergeCell ref="B523:C523"/>
    <mergeCell ref="E523:M523"/>
    <mergeCell ref="B524:C524"/>
    <mergeCell ref="E524:M524"/>
    <mergeCell ref="B525:C525"/>
    <mergeCell ref="E525:M525"/>
    <mergeCell ref="B526:C526"/>
    <mergeCell ref="E526:M526"/>
    <mergeCell ref="B527:C527"/>
    <mergeCell ref="E527:M527"/>
    <mergeCell ref="B538:C538"/>
    <mergeCell ref="E538:M538"/>
    <mergeCell ref="B539:C539"/>
    <mergeCell ref="E539:M539"/>
    <mergeCell ref="B540:C540"/>
    <mergeCell ref="E540:M540"/>
    <mergeCell ref="B541:C541"/>
    <mergeCell ref="E541:M541"/>
    <mergeCell ref="B542:C542"/>
    <mergeCell ref="E542:M542"/>
    <mergeCell ref="B533:C533"/>
    <mergeCell ref="E533:M533"/>
    <mergeCell ref="B534:C534"/>
    <mergeCell ref="E534:M534"/>
    <mergeCell ref="B535:C535"/>
    <mergeCell ref="E535:M535"/>
    <mergeCell ref="B536:C536"/>
    <mergeCell ref="E536:M536"/>
    <mergeCell ref="B537:C537"/>
    <mergeCell ref="E537:M537"/>
    <mergeCell ref="B548:C548"/>
    <mergeCell ref="E548:M548"/>
    <mergeCell ref="B549:C549"/>
    <mergeCell ref="E549:M549"/>
    <mergeCell ref="B550:C550"/>
    <mergeCell ref="E550:M550"/>
    <mergeCell ref="B551:C551"/>
    <mergeCell ref="E551:M551"/>
    <mergeCell ref="B552:C552"/>
    <mergeCell ref="E552:M552"/>
    <mergeCell ref="B543:C543"/>
    <mergeCell ref="E543:M543"/>
    <mergeCell ref="B544:C544"/>
    <mergeCell ref="E544:M544"/>
    <mergeCell ref="B545:C545"/>
    <mergeCell ref="E545:M545"/>
    <mergeCell ref="B546:C546"/>
    <mergeCell ref="E546:M546"/>
    <mergeCell ref="B547:C547"/>
    <mergeCell ref="E547:M547"/>
    <mergeCell ref="B558:C558"/>
    <mergeCell ref="E558:M558"/>
    <mergeCell ref="B559:C559"/>
    <mergeCell ref="E559:M559"/>
    <mergeCell ref="B560:C560"/>
    <mergeCell ref="E560:M560"/>
    <mergeCell ref="O563:P563"/>
    <mergeCell ref="B565:C566"/>
    <mergeCell ref="D565:D566"/>
    <mergeCell ref="E565:M566"/>
    <mergeCell ref="N565:N566"/>
    <mergeCell ref="O565:O566"/>
    <mergeCell ref="P565:P566"/>
    <mergeCell ref="B553:C553"/>
    <mergeCell ref="E553:M553"/>
    <mergeCell ref="B554:C554"/>
    <mergeCell ref="E554:M554"/>
    <mergeCell ref="B555:C555"/>
    <mergeCell ref="E555:M555"/>
    <mergeCell ref="B556:C556"/>
    <mergeCell ref="E556:M556"/>
    <mergeCell ref="B557:C557"/>
    <mergeCell ref="E557:M557"/>
    <mergeCell ref="B572:C572"/>
    <mergeCell ref="E572:M572"/>
    <mergeCell ref="B573:C573"/>
    <mergeCell ref="E573:M573"/>
    <mergeCell ref="B574:C574"/>
    <mergeCell ref="E574:M574"/>
    <mergeCell ref="B575:C575"/>
    <mergeCell ref="E575:M575"/>
    <mergeCell ref="B576:C576"/>
    <mergeCell ref="E576:M576"/>
    <mergeCell ref="B567:C567"/>
    <mergeCell ref="E567:M567"/>
    <mergeCell ref="B568:C568"/>
    <mergeCell ref="E568:M568"/>
    <mergeCell ref="B569:C569"/>
    <mergeCell ref="E569:M569"/>
    <mergeCell ref="B570:C570"/>
    <mergeCell ref="E570:M570"/>
    <mergeCell ref="B571:C571"/>
    <mergeCell ref="E571:M571"/>
    <mergeCell ref="B582:C582"/>
    <mergeCell ref="E582:M582"/>
    <mergeCell ref="B583:C583"/>
    <mergeCell ref="E583:M583"/>
    <mergeCell ref="B584:C584"/>
    <mergeCell ref="E584:M584"/>
    <mergeCell ref="B585:C585"/>
    <mergeCell ref="E585:M585"/>
    <mergeCell ref="B586:C586"/>
    <mergeCell ref="E586:M586"/>
    <mergeCell ref="B577:C577"/>
    <mergeCell ref="E577:M577"/>
    <mergeCell ref="B578:C578"/>
    <mergeCell ref="E578:M578"/>
    <mergeCell ref="B579:C579"/>
    <mergeCell ref="E579:M579"/>
    <mergeCell ref="B580:C580"/>
    <mergeCell ref="E580:M580"/>
    <mergeCell ref="B581:C581"/>
    <mergeCell ref="E581:M581"/>
    <mergeCell ref="B592:C592"/>
    <mergeCell ref="E592:M592"/>
    <mergeCell ref="B593:C593"/>
    <mergeCell ref="E593:M593"/>
    <mergeCell ref="B594:C594"/>
    <mergeCell ref="E594:M594"/>
    <mergeCell ref="B595:C595"/>
    <mergeCell ref="E595:M595"/>
    <mergeCell ref="B596:C596"/>
    <mergeCell ref="E596:M596"/>
    <mergeCell ref="B587:C587"/>
    <mergeCell ref="E587:M587"/>
    <mergeCell ref="B588:C588"/>
    <mergeCell ref="E588:M588"/>
    <mergeCell ref="B589:C589"/>
    <mergeCell ref="E589:M589"/>
    <mergeCell ref="B590:C590"/>
    <mergeCell ref="E590:M590"/>
    <mergeCell ref="B591:C591"/>
    <mergeCell ref="E591:M591"/>
    <mergeCell ref="B602:C602"/>
    <mergeCell ref="E602:M602"/>
    <mergeCell ref="B603:C603"/>
    <mergeCell ref="E603:M603"/>
    <mergeCell ref="B604:C604"/>
    <mergeCell ref="E604:M604"/>
    <mergeCell ref="B605:C605"/>
    <mergeCell ref="E605:M605"/>
    <mergeCell ref="B606:C606"/>
    <mergeCell ref="E606:M606"/>
    <mergeCell ref="B597:C597"/>
    <mergeCell ref="E597:M597"/>
    <mergeCell ref="B598:C598"/>
    <mergeCell ref="E598:M598"/>
    <mergeCell ref="B599:C599"/>
    <mergeCell ref="E599:M599"/>
    <mergeCell ref="B600:C600"/>
    <mergeCell ref="E600:M600"/>
    <mergeCell ref="B601:C601"/>
    <mergeCell ref="E601:M601"/>
    <mergeCell ref="B612:C612"/>
    <mergeCell ref="E612:M612"/>
    <mergeCell ref="B613:C613"/>
    <mergeCell ref="E613:M613"/>
    <mergeCell ref="B614:C614"/>
    <mergeCell ref="E614:M614"/>
    <mergeCell ref="B615:C615"/>
    <mergeCell ref="E615:M615"/>
    <mergeCell ref="O618:P618"/>
    <mergeCell ref="B607:C607"/>
    <mergeCell ref="E607:M607"/>
    <mergeCell ref="B608:C608"/>
    <mergeCell ref="E608:M608"/>
    <mergeCell ref="B609:C609"/>
    <mergeCell ref="E609:M609"/>
    <mergeCell ref="B610:C610"/>
    <mergeCell ref="E610:M610"/>
    <mergeCell ref="B611:C611"/>
    <mergeCell ref="E611:M611"/>
    <mergeCell ref="B624:C624"/>
    <mergeCell ref="E624:M624"/>
    <mergeCell ref="B625:C625"/>
    <mergeCell ref="E625:M625"/>
    <mergeCell ref="B626:C626"/>
    <mergeCell ref="E626:M626"/>
    <mergeCell ref="B627:C627"/>
    <mergeCell ref="E627:M627"/>
    <mergeCell ref="B628:C628"/>
    <mergeCell ref="E628:M628"/>
    <mergeCell ref="B620:C621"/>
    <mergeCell ref="D620:D621"/>
    <mergeCell ref="E620:M621"/>
    <mergeCell ref="N620:N621"/>
    <mergeCell ref="O620:O621"/>
    <mergeCell ref="P620:P621"/>
    <mergeCell ref="B622:C622"/>
    <mergeCell ref="E622:M622"/>
    <mergeCell ref="B623:C623"/>
    <mergeCell ref="E623:M623"/>
    <mergeCell ref="B634:C634"/>
    <mergeCell ref="E634:M634"/>
    <mergeCell ref="B635:C635"/>
    <mergeCell ref="E635:M635"/>
    <mergeCell ref="B636:C636"/>
    <mergeCell ref="E636:M636"/>
    <mergeCell ref="B637:C637"/>
    <mergeCell ref="E637:M637"/>
    <mergeCell ref="B638:C638"/>
    <mergeCell ref="E638:M638"/>
    <mergeCell ref="B629:C629"/>
    <mergeCell ref="E629:M629"/>
    <mergeCell ref="B630:C630"/>
    <mergeCell ref="E630:M630"/>
    <mergeCell ref="B631:C631"/>
    <mergeCell ref="E631:M631"/>
    <mergeCell ref="B632:C632"/>
    <mergeCell ref="E632:M632"/>
    <mergeCell ref="B633:C633"/>
    <mergeCell ref="E633:M633"/>
    <mergeCell ref="B644:C644"/>
    <mergeCell ref="E644:M644"/>
    <mergeCell ref="B645:C645"/>
    <mergeCell ref="E645:M645"/>
    <mergeCell ref="B646:C646"/>
    <mergeCell ref="E646:M646"/>
    <mergeCell ref="B647:C647"/>
    <mergeCell ref="E647:M647"/>
    <mergeCell ref="B648:C648"/>
    <mergeCell ref="E648:M648"/>
    <mergeCell ref="B639:C639"/>
    <mergeCell ref="E639:M639"/>
    <mergeCell ref="B640:C640"/>
    <mergeCell ref="E640:M640"/>
    <mergeCell ref="B641:C641"/>
    <mergeCell ref="E641:M641"/>
    <mergeCell ref="B642:C642"/>
    <mergeCell ref="E642:M642"/>
    <mergeCell ref="B643:C643"/>
    <mergeCell ref="E643:M643"/>
    <mergeCell ref="B654:C654"/>
    <mergeCell ref="E654:M654"/>
    <mergeCell ref="B655:C655"/>
    <mergeCell ref="E655:M655"/>
    <mergeCell ref="B656:C656"/>
    <mergeCell ref="E656:M656"/>
    <mergeCell ref="B657:C657"/>
    <mergeCell ref="E657:M657"/>
    <mergeCell ref="B658:C658"/>
    <mergeCell ref="E658:M658"/>
    <mergeCell ref="B649:C649"/>
    <mergeCell ref="E649:M649"/>
    <mergeCell ref="B650:C650"/>
    <mergeCell ref="E650:M650"/>
    <mergeCell ref="B651:C651"/>
    <mergeCell ref="E651:M651"/>
    <mergeCell ref="B652:C652"/>
    <mergeCell ref="E652:M652"/>
    <mergeCell ref="B653:C653"/>
    <mergeCell ref="E653:M653"/>
    <mergeCell ref="B664:C664"/>
    <mergeCell ref="E664:M664"/>
    <mergeCell ref="B665:C665"/>
    <mergeCell ref="E665:M665"/>
    <mergeCell ref="B666:C666"/>
    <mergeCell ref="E666:M666"/>
    <mergeCell ref="B667:C667"/>
    <mergeCell ref="E667:M667"/>
    <mergeCell ref="B668:C668"/>
    <mergeCell ref="E668:M668"/>
    <mergeCell ref="B659:C659"/>
    <mergeCell ref="E659:M659"/>
    <mergeCell ref="B660:C660"/>
    <mergeCell ref="E660:M660"/>
    <mergeCell ref="B661:C661"/>
    <mergeCell ref="E661:M661"/>
    <mergeCell ref="B662:C662"/>
    <mergeCell ref="E662:M662"/>
    <mergeCell ref="B663:C663"/>
    <mergeCell ref="E663:M663"/>
    <mergeCell ref="B688:C688"/>
    <mergeCell ref="E688:M688"/>
    <mergeCell ref="B689:C689"/>
    <mergeCell ref="E689:M689"/>
    <mergeCell ref="B690:C690"/>
    <mergeCell ref="E690:M690"/>
    <mergeCell ref="B691:C691"/>
    <mergeCell ref="E691:M691"/>
    <mergeCell ref="B692:C692"/>
    <mergeCell ref="E692:M692"/>
    <mergeCell ref="B669:C669"/>
    <mergeCell ref="E669:M669"/>
    <mergeCell ref="O672:P672"/>
    <mergeCell ref="F680:P680"/>
    <mergeCell ref="E682:G682"/>
    <mergeCell ref="B684:C684"/>
    <mergeCell ref="D684:F684"/>
    <mergeCell ref="B686:C687"/>
    <mergeCell ref="D686:D687"/>
    <mergeCell ref="E686:M687"/>
    <mergeCell ref="N686:N687"/>
    <mergeCell ref="O686:O687"/>
    <mergeCell ref="P686:P687"/>
    <mergeCell ref="B698:C698"/>
    <mergeCell ref="E698:M698"/>
    <mergeCell ref="B699:C699"/>
    <mergeCell ref="E699:M699"/>
    <mergeCell ref="B700:C700"/>
    <mergeCell ref="E700:M700"/>
    <mergeCell ref="B701:C701"/>
    <mergeCell ref="E701:M701"/>
    <mergeCell ref="B702:C702"/>
    <mergeCell ref="E702:M702"/>
    <mergeCell ref="B693:C693"/>
    <mergeCell ref="E693:M693"/>
    <mergeCell ref="B694:C694"/>
    <mergeCell ref="E694:M694"/>
    <mergeCell ref="B695:C695"/>
    <mergeCell ref="E695:M695"/>
    <mergeCell ref="B696:C696"/>
    <mergeCell ref="E696:M696"/>
    <mergeCell ref="B697:C697"/>
    <mergeCell ref="E697:M697"/>
    <mergeCell ref="B708:C708"/>
    <mergeCell ref="E708:M708"/>
    <mergeCell ref="B709:C709"/>
    <mergeCell ref="E709:M709"/>
    <mergeCell ref="B710:C710"/>
    <mergeCell ref="E710:M710"/>
    <mergeCell ref="B711:C711"/>
    <mergeCell ref="E711:M711"/>
    <mergeCell ref="B712:C712"/>
    <mergeCell ref="E712:M712"/>
    <mergeCell ref="B703:C703"/>
    <mergeCell ref="E703:M703"/>
    <mergeCell ref="B704:C704"/>
    <mergeCell ref="E704:M704"/>
    <mergeCell ref="B705:C705"/>
    <mergeCell ref="E705:M705"/>
    <mergeCell ref="B706:C706"/>
    <mergeCell ref="E706:M706"/>
    <mergeCell ref="B707:C707"/>
    <mergeCell ref="E707:M707"/>
    <mergeCell ref="B718:C718"/>
    <mergeCell ref="E718:M718"/>
    <mergeCell ref="B719:C719"/>
    <mergeCell ref="E719:M719"/>
    <mergeCell ref="B720:C720"/>
    <mergeCell ref="E720:M720"/>
    <mergeCell ref="B721:C721"/>
    <mergeCell ref="E721:M721"/>
    <mergeCell ref="B722:C722"/>
    <mergeCell ref="E722:M722"/>
    <mergeCell ref="B713:C713"/>
    <mergeCell ref="E713:M713"/>
    <mergeCell ref="B714:C714"/>
    <mergeCell ref="E714:M714"/>
    <mergeCell ref="B715:C715"/>
    <mergeCell ref="E715:M715"/>
    <mergeCell ref="B716:C716"/>
    <mergeCell ref="E716:M716"/>
    <mergeCell ref="B717:C717"/>
    <mergeCell ref="E717:M717"/>
    <mergeCell ref="B728:C728"/>
    <mergeCell ref="E728:M728"/>
    <mergeCell ref="B729:C729"/>
    <mergeCell ref="E729:M729"/>
    <mergeCell ref="B730:C730"/>
    <mergeCell ref="E730:M730"/>
    <mergeCell ref="O733:P733"/>
    <mergeCell ref="B735:C736"/>
    <mergeCell ref="D735:D736"/>
    <mergeCell ref="E735:M736"/>
    <mergeCell ref="N735:N736"/>
    <mergeCell ref="O735:O736"/>
    <mergeCell ref="P735:P736"/>
    <mergeCell ref="B723:C723"/>
    <mergeCell ref="E723:M723"/>
    <mergeCell ref="B724:C724"/>
    <mergeCell ref="E724:M724"/>
    <mergeCell ref="B725:C725"/>
    <mergeCell ref="E725:M725"/>
    <mergeCell ref="B726:C726"/>
    <mergeCell ref="E726:M726"/>
    <mergeCell ref="B727:C727"/>
    <mergeCell ref="E727:M727"/>
    <mergeCell ref="B742:C742"/>
    <mergeCell ref="E742:M742"/>
    <mergeCell ref="B743:C743"/>
    <mergeCell ref="E743:M743"/>
    <mergeCell ref="B744:C744"/>
    <mergeCell ref="E744:M744"/>
    <mergeCell ref="B745:C745"/>
    <mergeCell ref="E745:M745"/>
    <mergeCell ref="B746:C746"/>
    <mergeCell ref="E746:M746"/>
    <mergeCell ref="B737:C737"/>
    <mergeCell ref="E737:M737"/>
    <mergeCell ref="B738:C738"/>
    <mergeCell ref="E738:M738"/>
    <mergeCell ref="B739:C739"/>
    <mergeCell ref="E739:M739"/>
    <mergeCell ref="B740:C740"/>
    <mergeCell ref="E740:M740"/>
    <mergeCell ref="B741:C741"/>
    <mergeCell ref="E741:M741"/>
    <mergeCell ref="B752:C752"/>
    <mergeCell ref="E752:M752"/>
    <mergeCell ref="B753:C753"/>
    <mergeCell ref="E753:M753"/>
    <mergeCell ref="B754:C754"/>
    <mergeCell ref="E754:M754"/>
    <mergeCell ref="B755:C755"/>
    <mergeCell ref="E755:M755"/>
    <mergeCell ref="B756:C756"/>
    <mergeCell ref="E756:M756"/>
    <mergeCell ref="B747:C747"/>
    <mergeCell ref="E747:M747"/>
    <mergeCell ref="B748:C748"/>
    <mergeCell ref="E748:M748"/>
    <mergeCell ref="B749:C749"/>
    <mergeCell ref="E749:M749"/>
    <mergeCell ref="B750:C750"/>
    <mergeCell ref="E750:M750"/>
    <mergeCell ref="B751:C751"/>
    <mergeCell ref="E751:M751"/>
    <mergeCell ref="B762:C762"/>
    <mergeCell ref="E762:M762"/>
    <mergeCell ref="B763:C763"/>
    <mergeCell ref="E763:M763"/>
    <mergeCell ref="B764:C764"/>
    <mergeCell ref="E764:M764"/>
    <mergeCell ref="B765:C765"/>
    <mergeCell ref="E765:M765"/>
    <mergeCell ref="B766:C766"/>
    <mergeCell ref="E766:M766"/>
    <mergeCell ref="B757:C757"/>
    <mergeCell ref="E757:M757"/>
    <mergeCell ref="B758:C758"/>
    <mergeCell ref="E758:M758"/>
    <mergeCell ref="B759:C759"/>
    <mergeCell ref="E759:M759"/>
    <mergeCell ref="B760:C760"/>
    <mergeCell ref="E760:M760"/>
    <mergeCell ref="B761:C761"/>
    <mergeCell ref="E761:M761"/>
    <mergeCell ref="B772:C772"/>
    <mergeCell ref="E772:M772"/>
    <mergeCell ref="B773:C773"/>
    <mergeCell ref="E773:M773"/>
    <mergeCell ref="B774:C774"/>
    <mergeCell ref="E774:M774"/>
    <mergeCell ref="B775:C775"/>
    <mergeCell ref="E775:M775"/>
    <mergeCell ref="B776:C776"/>
    <mergeCell ref="E776:M776"/>
    <mergeCell ref="B767:C767"/>
    <mergeCell ref="E767:M767"/>
    <mergeCell ref="B768:C768"/>
    <mergeCell ref="E768:M768"/>
    <mergeCell ref="B769:C769"/>
    <mergeCell ref="E769:M769"/>
    <mergeCell ref="B770:C770"/>
    <mergeCell ref="E770:M770"/>
    <mergeCell ref="B771:C771"/>
    <mergeCell ref="E771:M771"/>
    <mergeCell ref="B782:C782"/>
    <mergeCell ref="E782:M782"/>
    <mergeCell ref="B783:C783"/>
    <mergeCell ref="E783:M783"/>
    <mergeCell ref="B784:C784"/>
    <mergeCell ref="E784:M784"/>
    <mergeCell ref="O787:P787"/>
    <mergeCell ref="B789:C790"/>
    <mergeCell ref="D789:D790"/>
    <mergeCell ref="E789:M790"/>
    <mergeCell ref="N789:N790"/>
    <mergeCell ref="O789:O790"/>
    <mergeCell ref="P789:P790"/>
    <mergeCell ref="B777:C777"/>
    <mergeCell ref="E777:M777"/>
    <mergeCell ref="B778:C778"/>
    <mergeCell ref="E778:M778"/>
    <mergeCell ref="B779:C779"/>
    <mergeCell ref="E779:M779"/>
    <mergeCell ref="B780:C780"/>
    <mergeCell ref="E780:M780"/>
    <mergeCell ref="B781:C781"/>
    <mergeCell ref="E781:M781"/>
    <mergeCell ref="B796:C796"/>
    <mergeCell ref="E796:M796"/>
    <mergeCell ref="B797:C797"/>
    <mergeCell ref="E797:M797"/>
    <mergeCell ref="B798:C798"/>
    <mergeCell ref="E798:M798"/>
    <mergeCell ref="B799:C799"/>
    <mergeCell ref="E799:M799"/>
    <mergeCell ref="B800:C800"/>
    <mergeCell ref="E800:M800"/>
    <mergeCell ref="B791:C791"/>
    <mergeCell ref="E791:M791"/>
    <mergeCell ref="B792:C792"/>
    <mergeCell ref="E792:M792"/>
    <mergeCell ref="B793:C793"/>
    <mergeCell ref="E793:M793"/>
    <mergeCell ref="B794:C794"/>
    <mergeCell ref="E794:M794"/>
    <mergeCell ref="B795:C795"/>
    <mergeCell ref="E795:M795"/>
    <mergeCell ref="B806:C806"/>
    <mergeCell ref="E806:M806"/>
    <mergeCell ref="B807:C807"/>
    <mergeCell ref="E807:M807"/>
    <mergeCell ref="B808:C808"/>
    <mergeCell ref="E808:M808"/>
    <mergeCell ref="B809:C809"/>
    <mergeCell ref="E809:M809"/>
    <mergeCell ref="B810:C810"/>
    <mergeCell ref="E810:M810"/>
    <mergeCell ref="B801:C801"/>
    <mergeCell ref="E801:M801"/>
    <mergeCell ref="B802:C802"/>
    <mergeCell ref="E802:M802"/>
    <mergeCell ref="B803:C803"/>
    <mergeCell ref="E803:M803"/>
    <mergeCell ref="B804:C804"/>
    <mergeCell ref="E804:M804"/>
    <mergeCell ref="B805:C805"/>
    <mergeCell ref="E805:M805"/>
    <mergeCell ref="B816:C816"/>
    <mergeCell ref="E816:M816"/>
    <mergeCell ref="B817:C817"/>
    <mergeCell ref="E817:M817"/>
    <mergeCell ref="B818:C818"/>
    <mergeCell ref="E818:M818"/>
    <mergeCell ref="B819:C819"/>
    <mergeCell ref="E819:M819"/>
    <mergeCell ref="B820:C820"/>
    <mergeCell ref="E820:M820"/>
    <mergeCell ref="B811:C811"/>
    <mergeCell ref="E811:M811"/>
    <mergeCell ref="B812:C812"/>
    <mergeCell ref="E812:M812"/>
    <mergeCell ref="B813:C813"/>
    <mergeCell ref="E813:M813"/>
    <mergeCell ref="B814:C814"/>
    <mergeCell ref="E814:M814"/>
    <mergeCell ref="B815:C815"/>
    <mergeCell ref="E815:M815"/>
    <mergeCell ref="B826:C826"/>
    <mergeCell ref="E826:M826"/>
    <mergeCell ref="B827:C827"/>
    <mergeCell ref="E827:M827"/>
    <mergeCell ref="B828:C828"/>
    <mergeCell ref="E828:M828"/>
    <mergeCell ref="B829:C829"/>
    <mergeCell ref="E829:M829"/>
    <mergeCell ref="B830:C830"/>
    <mergeCell ref="E830:M830"/>
    <mergeCell ref="B821:C821"/>
    <mergeCell ref="E821:M821"/>
    <mergeCell ref="B822:C822"/>
    <mergeCell ref="E822:M822"/>
    <mergeCell ref="B823:C823"/>
    <mergeCell ref="E823:M823"/>
    <mergeCell ref="B824:C824"/>
    <mergeCell ref="E824:M824"/>
    <mergeCell ref="B825:C825"/>
    <mergeCell ref="E825:M825"/>
    <mergeCell ref="B836:C836"/>
    <mergeCell ref="E836:M836"/>
    <mergeCell ref="B837:C837"/>
    <mergeCell ref="E837:M837"/>
    <mergeCell ref="B838:C838"/>
    <mergeCell ref="E838:M838"/>
    <mergeCell ref="B839:C839"/>
    <mergeCell ref="E839:M839"/>
    <mergeCell ref="O842:P842"/>
    <mergeCell ref="B831:C831"/>
    <mergeCell ref="E831:M831"/>
    <mergeCell ref="B832:C832"/>
    <mergeCell ref="E832:M832"/>
    <mergeCell ref="B833:C833"/>
    <mergeCell ref="E833:M833"/>
    <mergeCell ref="B834:C834"/>
    <mergeCell ref="E834:M834"/>
    <mergeCell ref="B835:C835"/>
    <mergeCell ref="E835:M835"/>
    <mergeCell ref="B848:C848"/>
    <mergeCell ref="E848:M848"/>
    <mergeCell ref="B849:C849"/>
    <mergeCell ref="E849:M849"/>
    <mergeCell ref="B850:C850"/>
    <mergeCell ref="E850:M850"/>
    <mergeCell ref="B851:C851"/>
    <mergeCell ref="E851:M851"/>
    <mergeCell ref="B852:C852"/>
    <mergeCell ref="E852:M852"/>
    <mergeCell ref="B844:C845"/>
    <mergeCell ref="D844:D845"/>
    <mergeCell ref="E844:M845"/>
    <mergeCell ref="N844:N845"/>
    <mergeCell ref="O844:O845"/>
    <mergeCell ref="P844:P845"/>
    <mergeCell ref="B846:C846"/>
    <mergeCell ref="E846:M846"/>
    <mergeCell ref="B847:C847"/>
    <mergeCell ref="E847:M847"/>
    <mergeCell ref="B858:C858"/>
    <mergeCell ref="E858:M858"/>
    <mergeCell ref="B859:C859"/>
    <mergeCell ref="E859:M859"/>
    <mergeCell ref="B860:C860"/>
    <mergeCell ref="E860:M860"/>
    <mergeCell ref="B861:C861"/>
    <mergeCell ref="E861:M861"/>
    <mergeCell ref="B862:C862"/>
    <mergeCell ref="E862:M862"/>
    <mergeCell ref="B853:C853"/>
    <mergeCell ref="E853:M853"/>
    <mergeCell ref="B854:C854"/>
    <mergeCell ref="E854:M854"/>
    <mergeCell ref="B855:C855"/>
    <mergeCell ref="E855:M855"/>
    <mergeCell ref="B856:C856"/>
    <mergeCell ref="E856:M856"/>
    <mergeCell ref="B857:C857"/>
    <mergeCell ref="E857:M857"/>
    <mergeCell ref="B868:C868"/>
    <mergeCell ref="E868:M868"/>
    <mergeCell ref="B869:C869"/>
    <mergeCell ref="E869:M869"/>
    <mergeCell ref="B870:C870"/>
    <mergeCell ref="E870:M870"/>
    <mergeCell ref="B871:C871"/>
    <mergeCell ref="E871:M871"/>
    <mergeCell ref="B872:C872"/>
    <mergeCell ref="E872:M872"/>
    <mergeCell ref="B863:C863"/>
    <mergeCell ref="E863:M863"/>
    <mergeCell ref="B864:C864"/>
    <mergeCell ref="E864:M864"/>
    <mergeCell ref="B865:C865"/>
    <mergeCell ref="E865:M865"/>
    <mergeCell ref="B866:C866"/>
    <mergeCell ref="E866:M866"/>
    <mergeCell ref="B867:C867"/>
    <mergeCell ref="E867:M867"/>
    <mergeCell ref="B878:C878"/>
    <mergeCell ref="E878:M878"/>
    <mergeCell ref="B879:C879"/>
    <mergeCell ref="E879:M879"/>
    <mergeCell ref="B880:C880"/>
    <mergeCell ref="E880:M880"/>
    <mergeCell ref="B881:C881"/>
    <mergeCell ref="E881:M881"/>
    <mergeCell ref="B882:C882"/>
    <mergeCell ref="E882:M882"/>
    <mergeCell ref="B873:C873"/>
    <mergeCell ref="E873:M873"/>
    <mergeCell ref="B874:C874"/>
    <mergeCell ref="E874:M874"/>
    <mergeCell ref="B875:C875"/>
    <mergeCell ref="E875:M875"/>
    <mergeCell ref="B876:C876"/>
    <mergeCell ref="E876:M876"/>
    <mergeCell ref="B877:C877"/>
    <mergeCell ref="E877:M877"/>
    <mergeCell ref="B888:C888"/>
    <mergeCell ref="E888:M888"/>
    <mergeCell ref="B889:C889"/>
    <mergeCell ref="E889:M889"/>
    <mergeCell ref="B890:C890"/>
    <mergeCell ref="E890:M890"/>
    <mergeCell ref="B891:C891"/>
    <mergeCell ref="E891:M891"/>
    <mergeCell ref="B892:C892"/>
    <mergeCell ref="E892:M892"/>
    <mergeCell ref="B883:C883"/>
    <mergeCell ref="E883:M883"/>
    <mergeCell ref="B884:C884"/>
    <mergeCell ref="E884:M884"/>
    <mergeCell ref="B885:C885"/>
    <mergeCell ref="E885:M885"/>
    <mergeCell ref="B886:C886"/>
    <mergeCell ref="E886:M886"/>
    <mergeCell ref="B887:C887"/>
    <mergeCell ref="E887:M887"/>
    <mergeCell ref="B912:C912"/>
    <mergeCell ref="E912:M912"/>
    <mergeCell ref="B913:C913"/>
    <mergeCell ref="E913:M913"/>
    <mergeCell ref="B914:C914"/>
    <mergeCell ref="E914:M914"/>
    <mergeCell ref="B915:C915"/>
    <mergeCell ref="E915:M915"/>
    <mergeCell ref="B916:C916"/>
    <mergeCell ref="E916:M916"/>
    <mergeCell ref="B893:C893"/>
    <mergeCell ref="E893:M893"/>
    <mergeCell ref="O896:P896"/>
    <mergeCell ref="F904:P904"/>
    <mergeCell ref="E906:G906"/>
    <mergeCell ref="B908:C908"/>
    <mergeCell ref="D908:F908"/>
    <mergeCell ref="B910:C911"/>
    <mergeCell ref="D910:D911"/>
    <mergeCell ref="E910:M911"/>
    <mergeCell ref="N910:N911"/>
    <mergeCell ref="O910:O911"/>
    <mergeCell ref="P910:P911"/>
    <mergeCell ref="B922:C922"/>
    <mergeCell ref="E922:M922"/>
    <mergeCell ref="B923:C923"/>
    <mergeCell ref="E923:M923"/>
    <mergeCell ref="B924:C924"/>
    <mergeCell ref="E924:M924"/>
    <mergeCell ref="B925:C925"/>
    <mergeCell ref="E925:M925"/>
    <mergeCell ref="B926:C926"/>
    <mergeCell ref="E926:M926"/>
    <mergeCell ref="B917:C917"/>
    <mergeCell ref="E917:M917"/>
    <mergeCell ref="B918:C918"/>
    <mergeCell ref="E918:M918"/>
    <mergeCell ref="B919:C919"/>
    <mergeCell ref="E919:M919"/>
    <mergeCell ref="B920:C920"/>
    <mergeCell ref="E920:M920"/>
    <mergeCell ref="B921:C921"/>
    <mergeCell ref="E921:M921"/>
    <mergeCell ref="B932:C932"/>
    <mergeCell ref="E932:M932"/>
    <mergeCell ref="B933:C933"/>
    <mergeCell ref="E933:M933"/>
    <mergeCell ref="B934:C934"/>
    <mergeCell ref="E934:M934"/>
    <mergeCell ref="B935:C935"/>
    <mergeCell ref="E935:M935"/>
    <mergeCell ref="B936:C936"/>
    <mergeCell ref="E936:M936"/>
    <mergeCell ref="B927:C927"/>
    <mergeCell ref="E927:M927"/>
    <mergeCell ref="B928:C928"/>
    <mergeCell ref="E928:M928"/>
    <mergeCell ref="B929:C929"/>
    <mergeCell ref="E929:M929"/>
    <mergeCell ref="B930:C930"/>
    <mergeCell ref="E930:M930"/>
    <mergeCell ref="B931:C931"/>
    <mergeCell ref="E931:M931"/>
    <mergeCell ref="B942:C942"/>
    <mergeCell ref="E942:M942"/>
    <mergeCell ref="B943:C943"/>
    <mergeCell ref="E943:M943"/>
    <mergeCell ref="B944:C944"/>
    <mergeCell ref="E944:M944"/>
    <mergeCell ref="B945:C945"/>
    <mergeCell ref="E945:M945"/>
    <mergeCell ref="B946:C946"/>
    <mergeCell ref="E946:M946"/>
    <mergeCell ref="B937:C937"/>
    <mergeCell ref="E937:M937"/>
    <mergeCell ref="B938:C938"/>
    <mergeCell ref="E938:M938"/>
    <mergeCell ref="B939:C939"/>
    <mergeCell ref="E939:M939"/>
    <mergeCell ref="B940:C940"/>
    <mergeCell ref="E940:M940"/>
    <mergeCell ref="B941:C941"/>
    <mergeCell ref="E941:M941"/>
    <mergeCell ref="B952:C952"/>
    <mergeCell ref="E952:M952"/>
    <mergeCell ref="B953:C953"/>
    <mergeCell ref="E953:M953"/>
    <mergeCell ref="B954:C954"/>
    <mergeCell ref="E954:M954"/>
    <mergeCell ref="O957:P957"/>
    <mergeCell ref="B959:C960"/>
    <mergeCell ref="D959:D960"/>
    <mergeCell ref="E959:M960"/>
    <mergeCell ref="N959:N960"/>
    <mergeCell ref="O959:O960"/>
    <mergeCell ref="P959:P960"/>
    <mergeCell ref="B947:C947"/>
    <mergeCell ref="E947:M947"/>
    <mergeCell ref="B948:C948"/>
    <mergeCell ref="E948:M948"/>
    <mergeCell ref="B949:C949"/>
    <mergeCell ref="E949:M949"/>
    <mergeCell ref="B950:C950"/>
    <mergeCell ref="E950:M950"/>
    <mergeCell ref="B951:C951"/>
    <mergeCell ref="E951:M951"/>
    <mergeCell ref="B966:C966"/>
    <mergeCell ref="E966:M966"/>
    <mergeCell ref="B967:C967"/>
    <mergeCell ref="E967:M967"/>
    <mergeCell ref="B968:C968"/>
    <mergeCell ref="E968:M968"/>
    <mergeCell ref="B969:C969"/>
    <mergeCell ref="E969:M969"/>
    <mergeCell ref="B970:C970"/>
    <mergeCell ref="E970:M970"/>
    <mergeCell ref="B961:C961"/>
    <mergeCell ref="E961:M961"/>
    <mergeCell ref="B962:C962"/>
    <mergeCell ref="E962:M962"/>
    <mergeCell ref="B963:C963"/>
    <mergeCell ref="E963:M963"/>
    <mergeCell ref="B964:C964"/>
    <mergeCell ref="E964:M964"/>
    <mergeCell ref="B965:C965"/>
    <mergeCell ref="E965:M965"/>
    <mergeCell ref="B976:C976"/>
    <mergeCell ref="E976:M976"/>
    <mergeCell ref="B977:C977"/>
    <mergeCell ref="E977:M977"/>
    <mergeCell ref="B978:C978"/>
    <mergeCell ref="E978:M978"/>
    <mergeCell ref="B979:C979"/>
    <mergeCell ref="E979:M979"/>
    <mergeCell ref="B980:C980"/>
    <mergeCell ref="E980:M980"/>
    <mergeCell ref="B971:C971"/>
    <mergeCell ref="E971:M971"/>
    <mergeCell ref="B972:C972"/>
    <mergeCell ref="E972:M972"/>
    <mergeCell ref="B973:C973"/>
    <mergeCell ref="E973:M973"/>
    <mergeCell ref="B974:C974"/>
    <mergeCell ref="E974:M974"/>
    <mergeCell ref="B975:C975"/>
    <mergeCell ref="E975:M975"/>
    <mergeCell ref="B986:C986"/>
    <mergeCell ref="E986:M986"/>
    <mergeCell ref="B987:C987"/>
    <mergeCell ref="E987:M987"/>
    <mergeCell ref="B988:C988"/>
    <mergeCell ref="E988:M988"/>
    <mergeCell ref="B989:C989"/>
    <mergeCell ref="E989:M989"/>
    <mergeCell ref="B990:C990"/>
    <mergeCell ref="E990:M990"/>
    <mergeCell ref="B981:C981"/>
    <mergeCell ref="E981:M981"/>
    <mergeCell ref="B982:C982"/>
    <mergeCell ref="E982:M982"/>
    <mergeCell ref="B983:C983"/>
    <mergeCell ref="E983:M983"/>
    <mergeCell ref="B984:C984"/>
    <mergeCell ref="E984:M984"/>
    <mergeCell ref="B985:C985"/>
    <mergeCell ref="E985:M985"/>
    <mergeCell ref="B996:C996"/>
    <mergeCell ref="E996:M996"/>
    <mergeCell ref="B997:C997"/>
    <mergeCell ref="E997:M997"/>
    <mergeCell ref="B998:C998"/>
    <mergeCell ref="E998:M998"/>
    <mergeCell ref="B999:C999"/>
    <mergeCell ref="E999:M999"/>
    <mergeCell ref="B1000:C1000"/>
    <mergeCell ref="E1000:M1000"/>
    <mergeCell ref="B991:C991"/>
    <mergeCell ref="E991:M991"/>
    <mergeCell ref="B992:C992"/>
    <mergeCell ref="E992:M992"/>
    <mergeCell ref="B993:C993"/>
    <mergeCell ref="E993:M993"/>
    <mergeCell ref="B994:C994"/>
    <mergeCell ref="E994:M994"/>
    <mergeCell ref="B995:C995"/>
    <mergeCell ref="E995:M995"/>
    <mergeCell ref="B1006:C1006"/>
    <mergeCell ref="E1006:M1006"/>
    <mergeCell ref="B1007:C1007"/>
    <mergeCell ref="E1007:M1007"/>
    <mergeCell ref="B1008:C1008"/>
    <mergeCell ref="E1008:M1008"/>
    <mergeCell ref="O1011:P1011"/>
    <mergeCell ref="B1013:C1014"/>
    <mergeCell ref="D1013:D1014"/>
    <mergeCell ref="E1013:M1014"/>
    <mergeCell ref="N1013:N1014"/>
    <mergeCell ref="O1013:O1014"/>
    <mergeCell ref="P1013:P1014"/>
    <mergeCell ref="B1001:C1001"/>
    <mergeCell ref="E1001:M1001"/>
    <mergeCell ref="B1002:C1002"/>
    <mergeCell ref="E1002:M1002"/>
    <mergeCell ref="B1003:C1003"/>
    <mergeCell ref="E1003:M1003"/>
    <mergeCell ref="B1004:C1004"/>
    <mergeCell ref="E1004:M1004"/>
    <mergeCell ref="B1005:C1005"/>
    <mergeCell ref="E1005:M1005"/>
    <mergeCell ref="B1020:C1020"/>
    <mergeCell ref="E1020:M1020"/>
    <mergeCell ref="B1021:C1021"/>
    <mergeCell ref="E1021:M1021"/>
    <mergeCell ref="B1022:C1022"/>
    <mergeCell ref="E1022:M1022"/>
    <mergeCell ref="B1023:C1023"/>
    <mergeCell ref="E1023:M1023"/>
    <mergeCell ref="B1024:C1024"/>
    <mergeCell ref="E1024:M1024"/>
    <mergeCell ref="B1015:C1015"/>
    <mergeCell ref="E1015:M1015"/>
    <mergeCell ref="B1016:C1016"/>
    <mergeCell ref="E1016:M1016"/>
    <mergeCell ref="B1017:C1017"/>
    <mergeCell ref="E1017:M1017"/>
    <mergeCell ref="B1018:C1018"/>
    <mergeCell ref="E1018:M1018"/>
    <mergeCell ref="B1019:C1019"/>
    <mergeCell ref="E1019:M1019"/>
    <mergeCell ref="B1030:C1030"/>
    <mergeCell ref="E1030:M1030"/>
    <mergeCell ref="B1031:C1031"/>
    <mergeCell ref="E1031:M1031"/>
    <mergeCell ref="B1032:C1032"/>
    <mergeCell ref="E1032:M1032"/>
    <mergeCell ref="B1033:C1033"/>
    <mergeCell ref="E1033:M1033"/>
    <mergeCell ref="B1034:C1034"/>
    <mergeCell ref="E1034:M1034"/>
    <mergeCell ref="B1025:C1025"/>
    <mergeCell ref="E1025:M1025"/>
    <mergeCell ref="B1026:C1026"/>
    <mergeCell ref="E1026:M1026"/>
    <mergeCell ref="B1027:C1027"/>
    <mergeCell ref="E1027:M1027"/>
    <mergeCell ref="B1028:C1028"/>
    <mergeCell ref="E1028:M1028"/>
    <mergeCell ref="B1029:C1029"/>
    <mergeCell ref="E1029:M1029"/>
    <mergeCell ref="B1040:C1040"/>
    <mergeCell ref="E1040:M1040"/>
    <mergeCell ref="B1041:C1041"/>
    <mergeCell ref="E1041:M1041"/>
    <mergeCell ref="B1042:C1042"/>
    <mergeCell ref="E1042:M1042"/>
    <mergeCell ref="B1043:C1043"/>
    <mergeCell ref="E1043:M1043"/>
    <mergeCell ref="B1044:C1044"/>
    <mergeCell ref="E1044:M1044"/>
    <mergeCell ref="B1035:C1035"/>
    <mergeCell ref="E1035:M1035"/>
    <mergeCell ref="B1036:C1036"/>
    <mergeCell ref="E1036:M1036"/>
    <mergeCell ref="B1037:C1037"/>
    <mergeCell ref="E1037:M1037"/>
    <mergeCell ref="B1038:C1038"/>
    <mergeCell ref="E1038:M1038"/>
    <mergeCell ref="B1039:C1039"/>
    <mergeCell ref="E1039:M1039"/>
    <mergeCell ref="B1050:C1050"/>
    <mergeCell ref="E1050:M1050"/>
    <mergeCell ref="B1051:C1051"/>
    <mergeCell ref="E1051:M1051"/>
    <mergeCell ref="B1052:C1052"/>
    <mergeCell ref="E1052:M1052"/>
    <mergeCell ref="B1053:C1053"/>
    <mergeCell ref="E1053:M1053"/>
    <mergeCell ref="B1054:C1054"/>
    <mergeCell ref="E1054:M1054"/>
    <mergeCell ref="B1045:C1045"/>
    <mergeCell ref="E1045:M1045"/>
    <mergeCell ref="B1046:C1046"/>
    <mergeCell ref="E1046:M1046"/>
    <mergeCell ref="B1047:C1047"/>
    <mergeCell ref="E1047:M1047"/>
    <mergeCell ref="B1048:C1048"/>
    <mergeCell ref="E1048:M1048"/>
    <mergeCell ref="B1049:C1049"/>
    <mergeCell ref="E1049:M1049"/>
    <mergeCell ref="B1060:C1060"/>
    <mergeCell ref="E1060:M1060"/>
    <mergeCell ref="B1061:C1061"/>
    <mergeCell ref="E1061:M1061"/>
    <mergeCell ref="B1062:C1062"/>
    <mergeCell ref="E1062:M1062"/>
    <mergeCell ref="B1063:C1063"/>
    <mergeCell ref="E1063:M1063"/>
    <mergeCell ref="O1066:P1066"/>
    <mergeCell ref="B1055:C1055"/>
    <mergeCell ref="E1055:M1055"/>
    <mergeCell ref="B1056:C1056"/>
    <mergeCell ref="E1056:M1056"/>
    <mergeCell ref="B1057:C1057"/>
    <mergeCell ref="E1057:M1057"/>
    <mergeCell ref="B1058:C1058"/>
    <mergeCell ref="E1058:M1058"/>
    <mergeCell ref="B1059:C1059"/>
    <mergeCell ref="E1059:M1059"/>
    <mergeCell ref="B1072:C1072"/>
    <mergeCell ref="E1072:M1072"/>
    <mergeCell ref="B1073:C1073"/>
    <mergeCell ref="E1073:M1073"/>
    <mergeCell ref="B1074:C1074"/>
    <mergeCell ref="E1074:M1074"/>
    <mergeCell ref="B1075:C1075"/>
    <mergeCell ref="E1075:M1075"/>
    <mergeCell ref="B1076:C1076"/>
    <mergeCell ref="E1076:M1076"/>
    <mergeCell ref="B1068:C1069"/>
    <mergeCell ref="D1068:D1069"/>
    <mergeCell ref="E1068:M1069"/>
    <mergeCell ref="N1068:N1069"/>
    <mergeCell ref="O1068:O1069"/>
    <mergeCell ref="P1068:P1069"/>
    <mergeCell ref="B1070:C1070"/>
    <mergeCell ref="E1070:M1070"/>
    <mergeCell ref="B1071:C1071"/>
    <mergeCell ref="E1071:M1071"/>
    <mergeCell ref="B1082:C1082"/>
    <mergeCell ref="E1082:M1082"/>
    <mergeCell ref="B1083:C1083"/>
    <mergeCell ref="E1083:M1083"/>
    <mergeCell ref="B1084:C1084"/>
    <mergeCell ref="E1084:M1084"/>
    <mergeCell ref="B1085:C1085"/>
    <mergeCell ref="E1085:M1085"/>
    <mergeCell ref="B1086:C1086"/>
    <mergeCell ref="E1086:M1086"/>
    <mergeCell ref="B1077:C1077"/>
    <mergeCell ref="E1077:M1077"/>
    <mergeCell ref="B1078:C1078"/>
    <mergeCell ref="E1078:M1078"/>
    <mergeCell ref="B1079:C1079"/>
    <mergeCell ref="E1079:M1079"/>
    <mergeCell ref="B1080:C1080"/>
    <mergeCell ref="E1080:M1080"/>
    <mergeCell ref="B1081:C1081"/>
    <mergeCell ref="E1081:M1081"/>
    <mergeCell ref="B1092:C1092"/>
    <mergeCell ref="E1092:M1092"/>
    <mergeCell ref="B1093:C1093"/>
    <mergeCell ref="E1093:M1093"/>
    <mergeCell ref="B1094:C1094"/>
    <mergeCell ref="E1094:M1094"/>
    <mergeCell ref="B1095:C1095"/>
    <mergeCell ref="E1095:M1095"/>
    <mergeCell ref="B1096:C1096"/>
    <mergeCell ref="E1096:M1096"/>
    <mergeCell ref="B1087:C1087"/>
    <mergeCell ref="E1087:M1087"/>
    <mergeCell ref="B1088:C1088"/>
    <mergeCell ref="E1088:M1088"/>
    <mergeCell ref="B1089:C1089"/>
    <mergeCell ref="E1089:M1089"/>
    <mergeCell ref="B1090:C1090"/>
    <mergeCell ref="E1090:M1090"/>
    <mergeCell ref="B1091:C1091"/>
    <mergeCell ref="E1091:M1091"/>
    <mergeCell ref="B1102:C1102"/>
    <mergeCell ref="E1102:M1102"/>
    <mergeCell ref="B1103:C1103"/>
    <mergeCell ref="E1103:M1103"/>
    <mergeCell ref="B1104:C1104"/>
    <mergeCell ref="E1104:M1104"/>
    <mergeCell ref="B1105:C1105"/>
    <mergeCell ref="E1105:M1105"/>
    <mergeCell ref="B1106:C1106"/>
    <mergeCell ref="E1106:M1106"/>
    <mergeCell ref="B1097:C1097"/>
    <mergeCell ref="E1097:M1097"/>
    <mergeCell ref="B1098:C1098"/>
    <mergeCell ref="E1098:M1098"/>
    <mergeCell ref="B1099:C1099"/>
    <mergeCell ref="E1099:M1099"/>
    <mergeCell ref="B1100:C1100"/>
    <mergeCell ref="E1100:M1100"/>
    <mergeCell ref="B1101:C1101"/>
    <mergeCell ref="E1101:M1101"/>
    <mergeCell ref="B1117:C1117"/>
    <mergeCell ref="E1117:M1117"/>
    <mergeCell ref="O1120:P1120"/>
    <mergeCell ref="B1112:C1112"/>
    <mergeCell ref="E1112:M1112"/>
    <mergeCell ref="B1113:C1113"/>
    <mergeCell ref="E1113:M1113"/>
    <mergeCell ref="B1114:C1114"/>
    <mergeCell ref="E1114:M1114"/>
    <mergeCell ref="B1115:C1115"/>
    <mergeCell ref="E1115:M1115"/>
    <mergeCell ref="B1116:C1116"/>
    <mergeCell ref="E1116:M1116"/>
    <mergeCell ref="B1107:C1107"/>
    <mergeCell ref="E1107:M1107"/>
    <mergeCell ref="B1108:C1108"/>
    <mergeCell ref="E1108:M1108"/>
    <mergeCell ref="B1109:C1109"/>
    <mergeCell ref="E1109:M1109"/>
    <mergeCell ref="B1110:C1110"/>
    <mergeCell ref="E1110:M1110"/>
    <mergeCell ref="B1111:C1111"/>
    <mergeCell ref="E1111:M1111"/>
  </mergeCells>
  <conditionalFormatting sqref="F19:M58 D16:D58 B16:B58 D65:D112 F65:M112 B65:B112">
    <cfRule type="cellIs" dxfId="296" priority="199" stopIfTrue="1" operator="equal">
      <formula>0</formula>
    </cfRule>
  </conditionalFormatting>
  <conditionalFormatting sqref="N59:O59 N113:O113">
    <cfRule type="cellIs" dxfId="295" priority="198" stopIfTrue="1" operator="equal">
      <formula>"INDIQUE A MOEDA"</formula>
    </cfRule>
  </conditionalFormatting>
  <conditionalFormatting sqref="B12 N2250:O2250">
    <cfRule type="cellIs" dxfId="294" priority="197" stopIfTrue="1" operator="equal">
      <formula>0</formula>
    </cfRule>
  </conditionalFormatting>
  <conditionalFormatting sqref="N16:N58 N65:N112">
    <cfRule type="cellIs" dxfId="293" priority="195" stopIfTrue="1" operator="equal">
      <formula>0</formula>
    </cfRule>
  </conditionalFormatting>
  <conditionalFormatting sqref="D16:D58 D65:D111">
    <cfRule type="cellIs" dxfId="292" priority="189" stopIfTrue="1" operator="equal">
      <formula>0</formula>
    </cfRule>
  </conditionalFormatting>
  <conditionalFormatting sqref="O65:O112">
    <cfRule type="cellIs" dxfId="291" priority="187" stopIfTrue="1" operator="equal">
      <formula>0</formula>
    </cfRule>
  </conditionalFormatting>
  <conditionalFormatting sqref="E16:M58 E65:M112">
    <cfRule type="cellIs" dxfId="290" priority="181" stopIfTrue="1" operator="equal">
      <formula>0</formula>
    </cfRule>
  </conditionalFormatting>
  <conditionalFormatting sqref="F8:M8">
    <cfRule type="cellIs" dxfId="289" priority="142" stopIfTrue="1" operator="equal">
      <formula>""</formula>
    </cfRule>
  </conditionalFormatting>
  <conditionalFormatting sqref="E10:G10 O65:O112 O16:O58">
    <cfRule type="cellIs" dxfId="288" priority="137" stopIfTrue="1" operator="equal">
      <formula>""</formula>
    </cfRule>
  </conditionalFormatting>
  <conditionalFormatting sqref="F8:P8 E10">
    <cfRule type="cellIs" dxfId="287" priority="131" stopIfTrue="1" operator="equal">
      <formula>""</formula>
    </cfRule>
  </conditionalFormatting>
  <conditionalFormatting sqref="D12">
    <cfRule type="cellIs" dxfId="286" priority="129" stopIfTrue="1" operator="equal">
      <formula>""</formula>
    </cfRule>
  </conditionalFormatting>
  <conditionalFormatting sqref="D119:D167 F119:M167 B119:B167">
    <cfRule type="cellIs" dxfId="285" priority="128" stopIfTrue="1" operator="equal">
      <formula>0</formula>
    </cfRule>
  </conditionalFormatting>
  <conditionalFormatting sqref="N168:O168">
    <cfRule type="cellIs" dxfId="284" priority="127" stopIfTrue="1" operator="equal">
      <formula>"INDIQUE A MOEDA"</formula>
    </cfRule>
  </conditionalFormatting>
  <conditionalFormatting sqref="N119:N167">
    <cfRule type="cellIs" dxfId="283" priority="126" stopIfTrue="1" operator="equal">
      <formula>0</formula>
    </cfRule>
  </conditionalFormatting>
  <conditionalFormatting sqref="D119:D166">
    <cfRule type="cellIs" dxfId="282" priority="125" stopIfTrue="1" operator="equal">
      <formula>0</formula>
    </cfRule>
  </conditionalFormatting>
  <conditionalFormatting sqref="O119:O167">
    <cfRule type="cellIs" dxfId="281" priority="124" stopIfTrue="1" operator="equal">
      <formula>0</formula>
    </cfRule>
  </conditionalFormatting>
  <conditionalFormatting sqref="E119:M167">
    <cfRule type="cellIs" dxfId="280" priority="123" stopIfTrue="1" operator="equal">
      <formula>0</formula>
    </cfRule>
  </conditionalFormatting>
  <conditionalFormatting sqref="O119:O167">
    <cfRule type="cellIs" dxfId="279" priority="122" stopIfTrue="1" operator="equal">
      <formula>""</formula>
    </cfRule>
  </conditionalFormatting>
  <conditionalFormatting sqref="D174:D221 F174:M221 B174:B221">
    <cfRule type="cellIs" dxfId="278" priority="121" stopIfTrue="1" operator="equal">
      <formula>0</formula>
    </cfRule>
  </conditionalFormatting>
  <conditionalFormatting sqref="N222:O222">
    <cfRule type="cellIs" dxfId="277" priority="120" stopIfTrue="1" operator="equal">
      <formula>"INDIQUE A MOEDA"</formula>
    </cfRule>
  </conditionalFormatting>
  <conditionalFormatting sqref="N174:N221">
    <cfRule type="cellIs" dxfId="276" priority="119" stopIfTrue="1" operator="equal">
      <formula>0</formula>
    </cfRule>
  </conditionalFormatting>
  <conditionalFormatting sqref="D174:D220">
    <cfRule type="cellIs" dxfId="275" priority="118" stopIfTrue="1" operator="equal">
      <formula>0</formula>
    </cfRule>
  </conditionalFormatting>
  <conditionalFormatting sqref="O174:O221">
    <cfRule type="cellIs" dxfId="274" priority="117" stopIfTrue="1" operator="equal">
      <formula>0</formula>
    </cfRule>
  </conditionalFormatting>
  <conditionalFormatting sqref="E174:M221">
    <cfRule type="cellIs" dxfId="273" priority="116" stopIfTrue="1" operator="equal">
      <formula>0</formula>
    </cfRule>
  </conditionalFormatting>
  <conditionalFormatting sqref="O174:O221">
    <cfRule type="cellIs" dxfId="272" priority="115" stopIfTrue="1" operator="equal">
      <formula>""</formula>
    </cfRule>
  </conditionalFormatting>
  <conditionalFormatting sqref="F243:M282 D240:D282 B240:B282 D289:D336 F289:M336 B289:B336">
    <cfRule type="cellIs" dxfId="271" priority="114" stopIfTrue="1" operator="equal">
      <formula>0</formula>
    </cfRule>
  </conditionalFormatting>
  <conditionalFormatting sqref="N283:O283 N337:O337">
    <cfRule type="cellIs" dxfId="270" priority="113" stopIfTrue="1" operator="equal">
      <formula>"INDIQUE A MOEDA"</formula>
    </cfRule>
  </conditionalFormatting>
  <conditionalFormatting sqref="B236">
    <cfRule type="cellIs" dxfId="269" priority="112" stopIfTrue="1" operator="equal">
      <formula>0</formula>
    </cfRule>
  </conditionalFormatting>
  <conditionalFormatting sqref="N240:N282 N289:N336">
    <cfRule type="cellIs" dxfId="268" priority="111" stopIfTrue="1" operator="equal">
      <formula>0</formula>
    </cfRule>
  </conditionalFormatting>
  <conditionalFormatting sqref="D240:D282 D289:D335">
    <cfRule type="cellIs" dxfId="267" priority="110" stopIfTrue="1" operator="equal">
      <formula>0</formula>
    </cfRule>
  </conditionalFormatting>
  <conditionalFormatting sqref="O289:O336">
    <cfRule type="cellIs" dxfId="266" priority="109" stopIfTrue="1" operator="equal">
      <formula>0</formula>
    </cfRule>
  </conditionalFormatting>
  <conditionalFormatting sqref="E240:M282 E289:M336">
    <cfRule type="cellIs" dxfId="265" priority="108" stopIfTrue="1" operator="equal">
      <formula>0</formula>
    </cfRule>
  </conditionalFormatting>
  <conditionalFormatting sqref="F232:M232">
    <cfRule type="cellIs" dxfId="264" priority="107" stopIfTrue="1" operator="equal">
      <formula>""</formula>
    </cfRule>
  </conditionalFormatting>
  <conditionalFormatting sqref="O240:O282 E234:G234 O289:O336">
    <cfRule type="cellIs" dxfId="263" priority="106" stopIfTrue="1" operator="equal">
      <formula>""</formula>
    </cfRule>
  </conditionalFormatting>
  <conditionalFormatting sqref="F232:P232 E234">
    <cfRule type="cellIs" dxfId="262" priority="105" stopIfTrue="1" operator="equal">
      <formula>""</formula>
    </cfRule>
  </conditionalFormatting>
  <conditionalFormatting sqref="D236">
    <cfRule type="cellIs" dxfId="261" priority="104" stopIfTrue="1" operator="equal">
      <formula>""</formula>
    </cfRule>
  </conditionalFormatting>
  <conditionalFormatting sqref="D343:D391 F343:M391 B343:B391">
    <cfRule type="cellIs" dxfId="260" priority="103" stopIfTrue="1" operator="equal">
      <formula>0</formula>
    </cfRule>
  </conditionalFormatting>
  <conditionalFormatting sqref="N392:O392">
    <cfRule type="cellIs" dxfId="259" priority="102" stopIfTrue="1" operator="equal">
      <formula>"INDIQUE A MOEDA"</formula>
    </cfRule>
  </conditionalFormatting>
  <conditionalFormatting sqref="N343:N391">
    <cfRule type="cellIs" dxfId="258" priority="101" stopIfTrue="1" operator="equal">
      <formula>0</formula>
    </cfRule>
  </conditionalFormatting>
  <conditionalFormatting sqref="D343:D390">
    <cfRule type="cellIs" dxfId="257" priority="100" stopIfTrue="1" operator="equal">
      <formula>0</formula>
    </cfRule>
  </conditionalFormatting>
  <conditionalFormatting sqref="O343:O391">
    <cfRule type="cellIs" dxfId="256" priority="99" stopIfTrue="1" operator="equal">
      <formula>0</formula>
    </cfRule>
  </conditionalFormatting>
  <conditionalFormatting sqref="E343:M391">
    <cfRule type="cellIs" dxfId="255" priority="98" stopIfTrue="1" operator="equal">
      <formula>0</formula>
    </cfRule>
  </conditionalFormatting>
  <conditionalFormatting sqref="O343:O391">
    <cfRule type="cellIs" dxfId="254" priority="97" stopIfTrue="1" operator="equal">
      <formula>""</formula>
    </cfRule>
  </conditionalFormatting>
  <conditionalFormatting sqref="D398:D445 F398:M445 B398:B445">
    <cfRule type="cellIs" dxfId="253" priority="96" stopIfTrue="1" operator="equal">
      <formula>0</formula>
    </cfRule>
  </conditionalFormatting>
  <conditionalFormatting sqref="N446:O446">
    <cfRule type="cellIs" dxfId="252" priority="95" stopIfTrue="1" operator="equal">
      <formula>"INDIQUE A MOEDA"</formula>
    </cfRule>
  </conditionalFormatting>
  <conditionalFormatting sqref="N398:N445">
    <cfRule type="cellIs" dxfId="251" priority="94" stopIfTrue="1" operator="equal">
      <formula>0</formula>
    </cfRule>
  </conditionalFormatting>
  <conditionalFormatting sqref="D398:D444">
    <cfRule type="cellIs" dxfId="250" priority="93" stopIfTrue="1" operator="equal">
      <formula>0</formula>
    </cfRule>
  </conditionalFormatting>
  <conditionalFormatting sqref="O398:O445">
    <cfRule type="cellIs" dxfId="249" priority="92" stopIfTrue="1" operator="equal">
      <formula>0</formula>
    </cfRule>
  </conditionalFormatting>
  <conditionalFormatting sqref="E398:M445">
    <cfRule type="cellIs" dxfId="248" priority="91" stopIfTrue="1" operator="equal">
      <formula>0</formula>
    </cfRule>
  </conditionalFormatting>
  <conditionalFormatting sqref="O398:O445">
    <cfRule type="cellIs" dxfId="247" priority="90" stopIfTrue="1" operator="equal">
      <formula>""</formula>
    </cfRule>
  </conditionalFormatting>
  <conditionalFormatting sqref="F467:M506 D464:D506 B464:B506 D513:D560 F513:M560 B513:B560">
    <cfRule type="cellIs" dxfId="246" priority="89" stopIfTrue="1" operator="equal">
      <formula>0</formula>
    </cfRule>
  </conditionalFormatting>
  <conditionalFormatting sqref="N507:O507 N561:O561">
    <cfRule type="cellIs" dxfId="245" priority="88" stopIfTrue="1" operator="equal">
      <formula>"INDIQUE A MOEDA"</formula>
    </cfRule>
  </conditionalFormatting>
  <conditionalFormatting sqref="B460">
    <cfRule type="cellIs" dxfId="244" priority="87" stopIfTrue="1" operator="equal">
      <formula>0</formula>
    </cfRule>
  </conditionalFormatting>
  <conditionalFormatting sqref="N464:N506 N513:N560">
    <cfRule type="cellIs" dxfId="243" priority="86" stopIfTrue="1" operator="equal">
      <formula>0</formula>
    </cfRule>
  </conditionalFormatting>
  <conditionalFormatting sqref="D464:D506 D513:D559">
    <cfRule type="cellIs" dxfId="242" priority="85" stopIfTrue="1" operator="equal">
      <formula>0</formula>
    </cfRule>
  </conditionalFormatting>
  <conditionalFormatting sqref="O513:O560">
    <cfRule type="cellIs" dxfId="241" priority="84" stopIfTrue="1" operator="equal">
      <formula>0</formula>
    </cfRule>
  </conditionalFormatting>
  <conditionalFormatting sqref="E464:M506 E513:M560">
    <cfRule type="cellIs" dxfId="240" priority="83" stopIfTrue="1" operator="equal">
      <formula>0</formula>
    </cfRule>
  </conditionalFormatting>
  <conditionalFormatting sqref="F456:M456">
    <cfRule type="cellIs" dxfId="239" priority="82" stopIfTrue="1" operator="equal">
      <formula>""</formula>
    </cfRule>
  </conditionalFormatting>
  <conditionalFormatting sqref="O464:O506 E458:G458 O513:O560">
    <cfRule type="cellIs" dxfId="238" priority="81" stopIfTrue="1" operator="equal">
      <formula>""</formula>
    </cfRule>
  </conditionalFormatting>
  <conditionalFormatting sqref="F456:P456 E458">
    <cfRule type="cellIs" dxfId="237" priority="80" stopIfTrue="1" operator="equal">
      <formula>""</formula>
    </cfRule>
  </conditionalFormatting>
  <conditionalFormatting sqref="D460">
    <cfRule type="cellIs" dxfId="236" priority="79" stopIfTrue="1" operator="equal">
      <formula>""</formula>
    </cfRule>
  </conditionalFormatting>
  <conditionalFormatting sqref="D567:D615 F567:M615 B567:B615">
    <cfRule type="cellIs" dxfId="235" priority="78" stopIfTrue="1" operator="equal">
      <formula>0</formula>
    </cfRule>
  </conditionalFormatting>
  <conditionalFormatting sqref="N616:O616">
    <cfRule type="cellIs" dxfId="234" priority="77" stopIfTrue="1" operator="equal">
      <formula>"INDIQUE A MOEDA"</formula>
    </cfRule>
  </conditionalFormatting>
  <conditionalFormatting sqref="N567:N615">
    <cfRule type="cellIs" dxfId="233" priority="76" stopIfTrue="1" operator="equal">
      <formula>0</formula>
    </cfRule>
  </conditionalFormatting>
  <conditionalFormatting sqref="D567:D614">
    <cfRule type="cellIs" dxfId="232" priority="75" stopIfTrue="1" operator="equal">
      <formula>0</formula>
    </cfRule>
  </conditionalFormatting>
  <conditionalFormatting sqref="O567:O615">
    <cfRule type="cellIs" dxfId="231" priority="74" stopIfTrue="1" operator="equal">
      <formula>0</formula>
    </cfRule>
  </conditionalFormatting>
  <conditionalFormatting sqref="E567:M615">
    <cfRule type="cellIs" dxfId="230" priority="73" stopIfTrue="1" operator="equal">
      <formula>0</formula>
    </cfRule>
  </conditionalFormatting>
  <conditionalFormatting sqref="O567:O615">
    <cfRule type="cellIs" dxfId="229" priority="72" stopIfTrue="1" operator="equal">
      <formula>""</formula>
    </cfRule>
  </conditionalFormatting>
  <conditionalFormatting sqref="D622:D669 F622:M669 B622:B669">
    <cfRule type="cellIs" dxfId="228" priority="71" stopIfTrue="1" operator="equal">
      <formula>0</formula>
    </cfRule>
  </conditionalFormatting>
  <conditionalFormatting sqref="N670:O670">
    <cfRule type="cellIs" dxfId="227" priority="70" stopIfTrue="1" operator="equal">
      <formula>"INDIQUE A MOEDA"</formula>
    </cfRule>
  </conditionalFormatting>
  <conditionalFormatting sqref="N622:N669">
    <cfRule type="cellIs" dxfId="226" priority="69" stopIfTrue="1" operator="equal">
      <formula>0</formula>
    </cfRule>
  </conditionalFormatting>
  <conditionalFormatting sqref="D622:D668">
    <cfRule type="cellIs" dxfId="225" priority="68" stopIfTrue="1" operator="equal">
      <formula>0</formula>
    </cfRule>
  </conditionalFormatting>
  <conditionalFormatting sqref="O622:O669">
    <cfRule type="cellIs" dxfId="224" priority="67" stopIfTrue="1" operator="equal">
      <formula>0</formula>
    </cfRule>
  </conditionalFormatting>
  <conditionalFormatting sqref="E622:M669">
    <cfRule type="cellIs" dxfId="223" priority="66" stopIfTrue="1" operator="equal">
      <formula>0</formula>
    </cfRule>
  </conditionalFormatting>
  <conditionalFormatting sqref="O622:O669">
    <cfRule type="cellIs" dxfId="222" priority="65" stopIfTrue="1" operator="equal">
      <formula>""</formula>
    </cfRule>
  </conditionalFormatting>
  <conditionalFormatting sqref="F691:M730 D688:D730 B688:B730 D737:D784 F737:M784 B737:B784">
    <cfRule type="cellIs" dxfId="221" priority="64" stopIfTrue="1" operator="equal">
      <formula>0</formula>
    </cfRule>
  </conditionalFormatting>
  <conditionalFormatting sqref="N731:O731 N785:O785">
    <cfRule type="cellIs" dxfId="220" priority="63" stopIfTrue="1" operator="equal">
      <formula>"INDIQUE A MOEDA"</formula>
    </cfRule>
  </conditionalFormatting>
  <conditionalFormatting sqref="B684">
    <cfRule type="cellIs" dxfId="219" priority="62" stopIfTrue="1" operator="equal">
      <formula>0</formula>
    </cfRule>
  </conditionalFormatting>
  <conditionalFormatting sqref="N688:N730 N737:N784">
    <cfRule type="cellIs" dxfId="218" priority="61" stopIfTrue="1" operator="equal">
      <formula>0</formula>
    </cfRule>
  </conditionalFormatting>
  <conditionalFormatting sqref="D688:D730 D737:D783">
    <cfRule type="cellIs" dxfId="217" priority="60" stopIfTrue="1" operator="equal">
      <formula>0</formula>
    </cfRule>
  </conditionalFormatting>
  <conditionalFormatting sqref="O737:O784">
    <cfRule type="cellIs" dxfId="216" priority="59" stopIfTrue="1" operator="equal">
      <formula>0</formula>
    </cfRule>
  </conditionalFormatting>
  <conditionalFormatting sqref="E688:M730 E737:M784">
    <cfRule type="cellIs" dxfId="215" priority="58" stopIfTrue="1" operator="equal">
      <formula>0</formula>
    </cfRule>
  </conditionalFormatting>
  <conditionalFormatting sqref="F680:M680">
    <cfRule type="cellIs" dxfId="214" priority="57" stopIfTrue="1" operator="equal">
      <formula>""</formula>
    </cfRule>
  </conditionalFormatting>
  <conditionalFormatting sqref="O688:O730 E682:G682 O737:O784">
    <cfRule type="cellIs" dxfId="213" priority="56" stopIfTrue="1" operator="equal">
      <formula>""</formula>
    </cfRule>
  </conditionalFormatting>
  <conditionalFormatting sqref="F680:P680 E682">
    <cfRule type="cellIs" dxfId="212" priority="55" stopIfTrue="1" operator="equal">
      <formula>""</formula>
    </cfRule>
  </conditionalFormatting>
  <conditionalFormatting sqref="D684">
    <cfRule type="cellIs" dxfId="211" priority="54" stopIfTrue="1" operator="equal">
      <formula>""</formula>
    </cfRule>
  </conditionalFormatting>
  <conditionalFormatting sqref="D791:D839 F791:M839 B791:B839">
    <cfRule type="cellIs" dxfId="210" priority="53" stopIfTrue="1" operator="equal">
      <formula>0</formula>
    </cfRule>
  </conditionalFormatting>
  <conditionalFormatting sqref="N840:O840">
    <cfRule type="cellIs" dxfId="209" priority="52" stopIfTrue="1" operator="equal">
      <formula>"INDIQUE A MOEDA"</formula>
    </cfRule>
  </conditionalFormatting>
  <conditionalFormatting sqref="N791:N839">
    <cfRule type="cellIs" dxfId="208" priority="51" stopIfTrue="1" operator="equal">
      <formula>0</formula>
    </cfRule>
  </conditionalFormatting>
  <conditionalFormatting sqref="D791:D838">
    <cfRule type="cellIs" dxfId="207" priority="50" stopIfTrue="1" operator="equal">
      <formula>0</formula>
    </cfRule>
  </conditionalFormatting>
  <conditionalFormatting sqref="O791:O839">
    <cfRule type="cellIs" dxfId="206" priority="49" stopIfTrue="1" operator="equal">
      <formula>0</formula>
    </cfRule>
  </conditionalFormatting>
  <conditionalFormatting sqref="E791:M839">
    <cfRule type="cellIs" dxfId="205" priority="48" stopIfTrue="1" operator="equal">
      <formula>0</formula>
    </cfRule>
  </conditionalFormatting>
  <conditionalFormatting sqref="O791:O839">
    <cfRule type="cellIs" dxfId="204" priority="47" stopIfTrue="1" operator="equal">
      <formula>""</formula>
    </cfRule>
  </conditionalFormatting>
  <conditionalFormatting sqref="D846:D893 F846:M893 B846:B893">
    <cfRule type="cellIs" dxfId="203" priority="46" stopIfTrue="1" operator="equal">
      <formula>0</formula>
    </cfRule>
  </conditionalFormatting>
  <conditionalFormatting sqref="N894:O894">
    <cfRule type="cellIs" dxfId="202" priority="45" stopIfTrue="1" operator="equal">
      <formula>"INDIQUE A MOEDA"</formula>
    </cfRule>
  </conditionalFormatting>
  <conditionalFormatting sqref="N846:N893">
    <cfRule type="cellIs" dxfId="201" priority="44" stopIfTrue="1" operator="equal">
      <formula>0</formula>
    </cfRule>
  </conditionalFormatting>
  <conditionalFormatting sqref="D846:D892">
    <cfRule type="cellIs" dxfId="200" priority="43" stopIfTrue="1" operator="equal">
      <formula>0</formula>
    </cfRule>
  </conditionalFormatting>
  <conditionalFormatting sqref="O846:O893">
    <cfRule type="cellIs" dxfId="199" priority="42" stopIfTrue="1" operator="equal">
      <formula>0</formula>
    </cfRule>
  </conditionalFormatting>
  <conditionalFormatting sqref="E846:M893">
    <cfRule type="cellIs" dxfId="198" priority="41" stopIfTrue="1" operator="equal">
      <formula>0</formula>
    </cfRule>
  </conditionalFormatting>
  <conditionalFormatting sqref="O846:O893">
    <cfRule type="cellIs" dxfId="197" priority="40" stopIfTrue="1" operator="equal">
      <formula>""</formula>
    </cfRule>
  </conditionalFormatting>
  <conditionalFormatting sqref="F915:M954 D912:D954 B912:B954 D961:D1008 F961:M1008 B961:B1008">
    <cfRule type="cellIs" dxfId="196" priority="39" stopIfTrue="1" operator="equal">
      <formula>0</formula>
    </cfRule>
  </conditionalFormatting>
  <conditionalFormatting sqref="N955:O955 N1009:O1009">
    <cfRule type="cellIs" dxfId="195" priority="38" stopIfTrue="1" operator="equal">
      <formula>"INDIQUE A MOEDA"</formula>
    </cfRule>
  </conditionalFormatting>
  <conditionalFormatting sqref="B908">
    <cfRule type="cellIs" dxfId="194" priority="37" stopIfTrue="1" operator="equal">
      <formula>0</formula>
    </cfRule>
  </conditionalFormatting>
  <conditionalFormatting sqref="N912:N954 N961:N1008">
    <cfRule type="cellIs" dxfId="193" priority="36" stopIfTrue="1" operator="equal">
      <formula>0</formula>
    </cfRule>
  </conditionalFormatting>
  <conditionalFormatting sqref="D912:D954 D961:D1007">
    <cfRule type="cellIs" dxfId="192" priority="35" stopIfTrue="1" operator="equal">
      <formula>0</formula>
    </cfRule>
  </conditionalFormatting>
  <conditionalFormatting sqref="O961:O1008">
    <cfRule type="cellIs" dxfId="191" priority="34" stopIfTrue="1" operator="equal">
      <formula>0</formula>
    </cfRule>
  </conditionalFormatting>
  <conditionalFormatting sqref="E912:M954 E961:M1008">
    <cfRule type="cellIs" dxfId="190" priority="33" stopIfTrue="1" operator="equal">
      <formula>0</formula>
    </cfRule>
  </conditionalFormatting>
  <conditionalFormatting sqref="F904:M904">
    <cfRule type="cellIs" dxfId="189" priority="32" stopIfTrue="1" operator="equal">
      <formula>""</formula>
    </cfRule>
  </conditionalFormatting>
  <conditionalFormatting sqref="O912:O954 E906:G906 O961:O1008">
    <cfRule type="cellIs" dxfId="188" priority="31" stopIfTrue="1" operator="equal">
      <formula>""</formula>
    </cfRule>
  </conditionalFormatting>
  <conditionalFormatting sqref="F904:P904 E906">
    <cfRule type="cellIs" dxfId="187" priority="30" stopIfTrue="1" operator="equal">
      <formula>""</formula>
    </cfRule>
  </conditionalFormatting>
  <conditionalFormatting sqref="D908">
    <cfRule type="cellIs" dxfId="186" priority="29" stopIfTrue="1" operator="equal">
      <formula>""</formula>
    </cfRule>
  </conditionalFormatting>
  <conditionalFormatting sqref="D1015:D1063 F1015:M1063 B1015:B1063">
    <cfRule type="cellIs" dxfId="185" priority="28" stopIfTrue="1" operator="equal">
      <formula>0</formula>
    </cfRule>
  </conditionalFormatting>
  <conditionalFormatting sqref="N1064:O1064">
    <cfRule type="cellIs" dxfId="184" priority="27" stopIfTrue="1" operator="equal">
      <formula>"INDIQUE A MOEDA"</formula>
    </cfRule>
  </conditionalFormatting>
  <conditionalFormatting sqref="N1015:N1063">
    <cfRule type="cellIs" dxfId="183" priority="26" stopIfTrue="1" operator="equal">
      <formula>0</formula>
    </cfRule>
  </conditionalFormatting>
  <conditionalFormatting sqref="D1015:D1062">
    <cfRule type="cellIs" dxfId="182" priority="25" stopIfTrue="1" operator="equal">
      <formula>0</formula>
    </cfRule>
  </conditionalFormatting>
  <conditionalFormatting sqref="O1015:O1063">
    <cfRule type="cellIs" dxfId="181" priority="24" stopIfTrue="1" operator="equal">
      <formula>0</formula>
    </cfRule>
  </conditionalFormatting>
  <conditionalFormatting sqref="E1015:M1063">
    <cfRule type="cellIs" dxfId="180" priority="23" stopIfTrue="1" operator="equal">
      <formula>0</formula>
    </cfRule>
  </conditionalFormatting>
  <conditionalFormatting sqref="O1015:O1063">
    <cfRule type="cellIs" dxfId="179" priority="22" stopIfTrue="1" operator="equal">
      <formula>""</formula>
    </cfRule>
  </conditionalFormatting>
  <conditionalFormatting sqref="D1070:D1117 F1070:M1117 B1070:B1117">
    <cfRule type="cellIs" dxfId="178" priority="21" stopIfTrue="1" operator="equal">
      <formula>0</formula>
    </cfRule>
  </conditionalFormatting>
  <conditionalFormatting sqref="N1118:O1118">
    <cfRule type="cellIs" dxfId="177" priority="20" stopIfTrue="1" operator="equal">
      <formula>"INDIQUE A MOEDA"</formula>
    </cfRule>
  </conditionalFormatting>
  <conditionalFormatting sqref="N1070:N1117">
    <cfRule type="cellIs" dxfId="176" priority="19" stopIfTrue="1" operator="equal">
      <formula>0</formula>
    </cfRule>
  </conditionalFormatting>
  <conditionalFormatting sqref="D1070:D1116">
    <cfRule type="cellIs" dxfId="175" priority="18" stopIfTrue="1" operator="equal">
      <formula>0</formula>
    </cfRule>
  </conditionalFormatting>
  <conditionalFormatting sqref="O1070:O1117">
    <cfRule type="cellIs" dxfId="174" priority="17" stopIfTrue="1" operator="equal">
      <formula>0</formula>
    </cfRule>
  </conditionalFormatting>
  <conditionalFormatting sqref="E1070:M1117">
    <cfRule type="cellIs" dxfId="173" priority="16" stopIfTrue="1" operator="equal">
      <formula>0</formula>
    </cfRule>
  </conditionalFormatting>
  <conditionalFormatting sqref="O1070:O1117">
    <cfRule type="cellIs" dxfId="172" priority="15" stopIfTrue="1" operator="equal">
      <formula>""</formula>
    </cfRule>
  </conditionalFormatting>
  <conditionalFormatting sqref="D236">
    <cfRule type="cellIs" dxfId="171" priority="14" stopIfTrue="1" operator="equal">
      <formula>""</formula>
    </cfRule>
  </conditionalFormatting>
  <conditionalFormatting sqref="D236">
    <cfRule type="cellIs" dxfId="170" priority="13" stopIfTrue="1" operator="equal">
      <formula>""</formula>
    </cfRule>
  </conditionalFormatting>
  <conditionalFormatting sqref="D460">
    <cfRule type="cellIs" dxfId="169" priority="12" stopIfTrue="1" operator="equal">
      <formula>""</formula>
    </cfRule>
  </conditionalFormatting>
  <conditionalFormatting sqref="D460">
    <cfRule type="cellIs" dxfId="168" priority="11" stopIfTrue="1" operator="equal">
      <formula>""</formula>
    </cfRule>
  </conditionalFormatting>
  <conditionalFormatting sqref="D460">
    <cfRule type="cellIs" dxfId="167" priority="10" stopIfTrue="1" operator="equal">
      <formula>""</formula>
    </cfRule>
  </conditionalFormatting>
  <conditionalFormatting sqref="D684">
    <cfRule type="cellIs" dxfId="166" priority="9" stopIfTrue="1" operator="equal">
      <formula>""</formula>
    </cfRule>
  </conditionalFormatting>
  <conditionalFormatting sqref="D684">
    <cfRule type="cellIs" dxfId="165" priority="8" stopIfTrue="1" operator="equal">
      <formula>""</formula>
    </cfRule>
  </conditionalFormatting>
  <conditionalFormatting sqref="D684">
    <cfRule type="cellIs" dxfId="164" priority="7" stopIfTrue="1" operator="equal">
      <formula>""</formula>
    </cfRule>
  </conditionalFormatting>
  <conditionalFormatting sqref="D684">
    <cfRule type="cellIs" dxfId="163" priority="6" stopIfTrue="1" operator="equal">
      <formula>""</formula>
    </cfRule>
  </conditionalFormatting>
  <conditionalFormatting sqref="D908">
    <cfRule type="cellIs" dxfId="162" priority="5" stopIfTrue="1" operator="equal">
      <formula>""</formula>
    </cfRule>
  </conditionalFormatting>
  <conditionalFormatting sqref="D908">
    <cfRule type="cellIs" dxfId="161" priority="4" stopIfTrue="1" operator="equal">
      <formula>""</formula>
    </cfRule>
  </conditionalFormatting>
  <conditionalFormatting sqref="D908">
    <cfRule type="cellIs" dxfId="160" priority="3" stopIfTrue="1" operator="equal">
      <formula>""</formula>
    </cfRule>
  </conditionalFormatting>
  <conditionalFormatting sqref="D908">
    <cfRule type="cellIs" dxfId="159" priority="2" stopIfTrue="1" operator="equal">
      <formula>""</formula>
    </cfRule>
  </conditionalFormatting>
  <conditionalFormatting sqref="D908">
    <cfRule type="cellIs" dxfId="158" priority="1" stopIfTrue="1" operator="equal">
      <formula>""</formula>
    </cfRule>
  </conditionalFormatting>
  <dataValidations xWindow="34" yWindow="366" count="8">
    <dataValidation type="list" allowBlank="1" showInputMessage="1" showErrorMessage="1" promptTitle="ATENÇÃO!" prompt="PARA RADIOISÓTOPOS OU RADIOATIVOS,  INDICAR O Nº DE AUTORIZAÇÃO DA CNEN PARA O PESQUISADOR  E PARA A INSTITUIÇÃO." sqref="P2247">
      <formula1>#REF!</formula1>
    </dataValidation>
    <dataValidation type="decimal" allowBlank="1" showInputMessage="1" showErrorMessage="1" errorTitle="ATENÇÃO!" error="Esse campo só aceita NÚMEROS." sqref="N16:N58 N65:N112 N174:N221 N119:N167 N240:N282 N289:N336 N398:N445 N343:N391 N464:N506 N513:N560 N622:N669 N567:N615 N688:N730 N737:N784 N846:N893 N791:N839 N912:N954 N961:N1008 N1070:N1117 N1015:N1063">
      <formula1>0.1</formula1>
      <formula2>9999999999.99999</formula2>
    </dataValidation>
    <dataValidation allowBlank="1" showInputMessage="1" showErrorMessage="1" errorTitle="ATENÇÃO!" error="Esse campo só aceita NÚMEROS." sqref="O1015:O1063 O65:O112 O174:O221 O119:O167 O240:O282 O289:O336 O398:O445 O343:O391 O464:O506 O513:O560 O622:O669 O567:O615 O688:O730 O737:O784 O846:O893 O791:O839 O912:O954 O961:O1008 O1070:O1117 O16:O58"/>
    <dataValidation allowBlank="1" showInputMessage="1" showErrorMessage="1" prompt="UTILIZE SEMPRE A TECLA &lt;TAB&gt;" sqref="A16:A58 A65:A112 A174:A221 A119:A167 A240:A282 A289:A336 A398:A445 A343:A391 A464:A506 A513:A560 A622:A669 A567:A615 A688:A730 A737:A784 A846:A893 A791:A839 A912:A954 A961:A1008 A1070:A1117 A1015:A1063"/>
    <dataValidation type="whole" allowBlank="1" showInputMessage="1" showErrorMessage="1" errorTitle="ATENÇÃO" error="UM NÚMERO INTEIRO É NECESSÁRIO!" sqref="D16:D58 D65:D112 D174:D221 D119:D167 D240:D282 D289:D336 D398:D445 D343:D391 D464:D506 D513:D560 D622:D669 D567:D615 D688:D730 D737:D784 D846:D893 D791:D839 D912:D954 D961:D1008 D1070:D1117 D1015:D1063">
      <formula1>1</formula1>
      <formula2>100000</formula2>
    </dataValidation>
    <dataValidation allowBlank="1" showInputMessage="1" showErrorMessage="1" promptTitle="ATENÇÃO!" prompt="PREENCHIMENTO OBRIGATÓRIO SE O PROJETO ENVOLVER A_x000a_A AQUISIÇÃO DE RADIOISÓTOPOS OU RADIOATIVOS." sqref="M11 M235 M459 M683 M907"/>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1"/>
    <dataValidation allowBlank="1" showInputMessage="1" showErrorMessage="1" promptTitle="EXEMPLO:" prompt="99/99999-9 - (SE FOR PEDIDO INICIAL, NÃO É NECESSÁRIO PREENCHER ESTE CAMPO)." sqref="E10 E234 E458 E682 E906"/>
  </dataValidations>
  <printOptions horizontalCentered="1"/>
  <pageMargins left="0.74803149606299213" right="0.27559055118110237" top="0.59055118110236227" bottom="0.39370078740157483" header="0" footer="0"/>
  <pageSetup paperSize="9" scale="62" fitToHeight="20" orientation="portrait" r:id="rId1"/>
  <headerFooter alignWithMargins="0"/>
  <rowBreaks count="15" manualBreakCount="15">
    <brk id="61" min="1" max="15" man="1"/>
    <brk id="115" min="1" max="15" man="1"/>
    <brk id="170" min="1" max="15" man="1"/>
    <brk id="224" min="1" max="15" man="1"/>
    <brk id="339" min="1" max="15" man="1"/>
    <brk id="394" min="1" max="15" man="1"/>
    <brk id="448" min="1" max="15" man="1"/>
    <brk id="563" min="1" max="15" man="1"/>
    <brk id="618" min="1" max="15" man="1"/>
    <brk id="672" min="1" max="15" man="1"/>
    <brk id="787" min="1" max="15" man="1"/>
    <brk id="842" min="1" max="15" man="1"/>
    <brk id="896" min="1" max="15" man="1"/>
    <brk id="1011" min="1" max="15" man="1"/>
    <brk id="1066"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dimension ref="A1:IG5860"/>
  <sheetViews>
    <sheetView showGridLines="0" zoomScaleNormal="100" zoomScaleSheetLayoutView="100" workbookViewId="0"/>
  </sheetViews>
  <sheetFormatPr defaultColWidth="0" defaultRowHeight="12.75" zeroHeight="1"/>
  <cols>
    <col min="1" max="1" width="2.28515625" style="711" customWidth="1"/>
    <col min="2" max="2" width="10.42578125" style="720" customWidth="1"/>
    <col min="3" max="3" width="7.85546875" style="720" customWidth="1"/>
    <col min="4" max="4" width="10.5703125" style="720" customWidth="1"/>
    <col min="5" max="5" width="8.42578125" style="721" customWidth="1"/>
    <col min="6" max="6" width="6.42578125" style="721" customWidth="1"/>
    <col min="7" max="7" width="10" style="721" bestFit="1" customWidth="1"/>
    <col min="8" max="8" width="8.85546875" style="721" customWidth="1"/>
    <col min="9" max="9" width="9.28515625" style="721" customWidth="1"/>
    <col min="10" max="10" width="8.85546875" style="720" customWidth="1"/>
    <col min="11" max="11" width="10" style="720" customWidth="1"/>
    <col min="12" max="12" width="12.28515625" style="721" customWidth="1"/>
    <col min="13" max="13" width="10" style="721" customWidth="1"/>
    <col min="14" max="14" width="6.140625" style="721" customWidth="1"/>
    <col min="15" max="15" width="15.85546875" style="721" customWidth="1"/>
    <col min="16" max="16" width="11" style="721" customWidth="1"/>
    <col min="17" max="17" width="2.85546875" style="721" customWidth="1"/>
    <col min="18" max="19" width="11.7109375" style="157" hidden="1" customWidth="1"/>
    <col min="20" max="16384" width="17.140625" style="157" hidden="1"/>
  </cols>
  <sheetData>
    <row r="1" spans="1:20" s="4" customFormat="1" ht="12.75" customHeight="1">
      <c r="A1" s="339"/>
      <c r="B1" s="62"/>
      <c r="C1" s="62"/>
      <c r="D1" s="62"/>
      <c r="E1" s="50"/>
      <c r="F1" s="50"/>
      <c r="G1" s="50"/>
      <c r="H1" s="50"/>
      <c r="I1" s="50"/>
      <c r="J1" s="62"/>
      <c r="K1" s="62"/>
      <c r="L1" s="50"/>
      <c r="M1" s="50"/>
      <c r="N1" s="50"/>
      <c r="O1" s="50"/>
      <c r="P1" s="50"/>
      <c r="Q1" s="50"/>
    </row>
    <row r="2" spans="1:20" s="4" customFormat="1" ht="12.75" customHeight="1">
      <c r="A2" s="366"/>
      <c r="B2" s="62"/>
      <c r="C2" s="62"/>
      <c r="D2" s="62"/>
      <c r="E2" s="50"/>
      <c r="F2" s="50"/>
      <c r="G2" s="50"/>
      <c r="H2" s="50"/>
      <c r="I2" s="50"/>
      <c r="J2" s="62"/>
      <c r="K2" s="62"/>
      <c r="L2" s="50"/>
      <c r="M2" s="50"/>
      <c r="N2" s="50"/>
      <c r="O2" s="50"/>
      <c r="P2" s="50"/>
      <c r="Q2" s="71"/>
    </row>
    <row r="3" spans="1:20" s="4" customFormat="1" ht="12.75" customHeight="1">
      <c r="A3" s="366"/>
      <c r="B3" s="62"/>
      <c r="C3" s="62"/>
      <c r="D3" s="62"/>
      <c r="E3" s="50"/>
      <c r="F3" s="50"/>
      <c r="G3" s="50"/>
      <c r="H3" s="50"/>
      <c r="I3" s="50"/>
      <c r="J3" s="62"/>
      <c r="K3" s="62"/>
      <c r="L3" s="50"/>
      <c r="M3" s="50"/>
      <c r="N3" s="50"/>
      <c r="O3" s="50"/>
      <c r="P3" s="50"/>
      <c r="Q3" s="71"/>
    </row>
    <row r="4" spans="1:20" s="4" customFormat="1" ht="12.75" customHeight="1">
      <c r="A4" s="366"/>
      <c r="B4" s="62"/>
      <c r="C4" s="62"/>
      <c r="D4" s="62"/>
      <c r="E4" s="50"/>
      <c r="F4" s="50"/>
      <c r="G4" s="50"/>
      <c r="H4" s="50"/>
      <c r="I4" s="50"/>
      <c r="J4" s="62"/>
      <c r="K4" s="62"/>
      <c r="L4" s="50"/>
      <c r="M4" s="50"/>
      <c r="N4" s="50"/>
      <c r="O4" s="50"/>
      <c r="P4" s="50"/>
      <c r="Q4" s="71"/>
    </row>
    <row r="5" spans="1:20" s="4" customFormat="1" ht="12.75" customHeight="1">
      <c r="A5" s="366"/>
      <c r="B5" s="62"/>
      <c r="C5" s="62"/>
      <c r="D5" s="62"/>
      <c r="E5" s="50"/>
      <c r="F5" s="50"/>
      <c r="G5" s="50"/>
      <c r="H5" s="50"/>
      <c r="I5" s="50"/>
      <c r="J5" s="62"/>
      <c r="K5" s="62"/>
      <c r="L5" s="50"/>
      <c r="M5" s="112" t="s">
        <v>66</v>
      </c>
      <c r="N5" s="50"/>
      <c r="O5" s="50"/>
      <c r="P5" s="50"/>
      <c r="Q5" s="71"/>
    </row>
    <row r="6" spans="1:20" s="4" customFormat="1" ht="19.5" customHeight="1">
      <c r="A6" s="367"/>
      <c r="B6" s="310" t="s">
        <v>184</v>
      </c>
      <c r="C6" s="190"/>
      <c r="D6" s="190"/>
      <c r="E6" s="190"/>
      <c r="F6" s="190"/>
      <c r="G6" s="190"/>
      <c r="M6" s="189"/>
      <c r="N6" s="67"/>
      <c r="O6" s="50"/>
      <c r="P6" s="43"/>
      <c r="Q6" s="71"/>
    </row>
    <row r="7" spans="1:20" s="4" customFormat="1" ht="6" customHeight="1">
      <c r="A7" s="366"/>
      <c r="B7" s="12"/>
      <c r="C7" s="63"/>
      <c r="D7" s="13"/>
      <c r="E7" s="64"/>
      <c r="F7" s="64"/>
      <c r="G7" s="64"/>
      <c r="H7" s="64"/>
      <c r="I7" s="64"/>
      <c r="J7" s="63"/>
      <c r="K7" s="63"/>
      <c r="L7" s="64"/>
      <c r="M7" s="64"/>
      <c r="N7" s="64"/>
      <c r="O7" s="50"/>
      <c r="P7" s="50"/>
      <c r="Q7" s="71"/>
    </row>
    <row r="8" spans="1:20" s="12" customFormat="1" ht="19.5" customHeight="1">
      <c r="A8" s="398"/>
      <c r="B8" s="279" t="s">
        <v>97</v>
      </c>
      <c r="C8" s="13"/>
      <c r="D8" s="13"/>
      <c r="E8" s="293"/>
      <c r="F8" s="1663"/>
      <c r="G8" s="1663"/>
      <c r="H8" s="1663"/>
      <c r="I8" s="1663"/>
      <c r="J8" s="1663"/>
      <c r="K8" s="1663"/>
      <c r="L8" s="1663"/>
      <c r="M8" s="1663"/>
      <c r="N8" s="1663"/>
      <c r="O8" s="1663"/>
      <c r="P8" s="1663"/>
      <c r="Q8" s="71"/>
    </row>
    <row r="9" spans="1:20" s="12" customFormat="1" ht="9.75" customHeight="1">
      <c r="A9" s="398"/>
      <c r="B9" s="294"/>
      <c r="C9" s="13"/>
      <c r="D9" s="13"/>
      <c r="F9" s="293"/>
      <c r="G9" s="293"/>
      <c r="H9" s="293"/>
      <c r="I9" s="293"/>
      <c r="J9" s="293"/>
      <c r="K9" s="293"/>
      <c r="L9" s="293"/>
      <c r="M9" s="122"/>
      <c r="N9" s="122"/>
      <c r="O9" s="122"/>
      <c r="P9" s="71"/>
      <c r="Q9" s="71"/>
    </row>
    <row r="10" spans="1:20" s="12" customFormat="1" ht="19.5" customHeight="1">
      <c r="A10" s="398"/>
      <c r="B10" s="1830" t="s">
        <v>130</v>
      </c>
      <c r="C10" s="1830"/>
      <c r="D10" s="1612"/>
      <c r="E10" s="1612"/>
      <c r="F10" s="1612"/>
      <c r="G10" s="293"/>
      <c r="H10" s="293"/>
      <c r="I10" s="293"/>
      <c r="J10" s="293"/>
      <c r="K10" s="293"/>
      <c r="L10" s="293"/>
      <c r="M10" s="122"/>
      <c r="N10" s="122"/>
      <c r="O10" s="122"/>
      <c r="P10" s="71"/>
      <c r="Q10" s="71"/>
    </row>
    <row r="11" spans="1:20" s="12" customFormat="1" ht="7.5" customHeight="1">
      <c r="A11" s="398"/>
      <c r="B11" s="294"/>
      <c r="C11" s="13"/>
      <c r="D11" s="13"/>
      <c r="E11" s="293"/>
      <c r="F11" s="293"/>
      <c r="G11" s="293"/>
      <c r="H11" s="293"/>
      <c r="I11" s="293"/>
      <c r="J11" s="293"/>
      <c r="K11" s="293"/>
      <c r="L11" s="293"/>
      <c r="M11" s="122"/>
      <c r="N11" s="122"/>
      <c r="O11" s="122"/>
      <c r="P11" s="71"/>
      <c r="Q11" s="71"/>
    </row>
    <row r="12" spans="1:20" s="72" customFormat="1" ht="19.5" customHeight="1">
      <c r="A12" s="383"/>
      <c r="B12" s="70" t="s">
        <v>30</v>
      </c>
      <c r="C12" s="71"/>
      <c r="D12" s="71"/>
      <c r="E12" s="71"/>
      <c r="F12" s="71"/>
      <c r="G12" s="71"/>
      <c r="H12" s="71"/>
      <c r="I12" s="71"/>
      <c r="J12" s="71"/>
      <c r="K12" s="71"/>
      <c r="L12" s="71"/>
      <c r="M12" s="122"/>
      <c r="N12" s="122"/>
      <c r="O12" s="122"/>
      <c r="P12" s="71"/>
      <c r="Q12" s="71"/>
      <c r="R12"/>
      <c r="S12"/>
      <c r="T12"/>
    </row>
    <row r="13" spans="1:20" s="80" customFormat="1" ht="18" customHeight="1">
      <c r="A13" s="285"/>
      <c r="B13" s="127" t="s">
        <v>82</v>
      </c>
      <c r="C13" s="75" t="s">
        <v>22</v>
      </c>
      <c r="D13" s="74" t="s">
        <v>23</v>
      </c>
      <c r="E13" s="76">
        <v>1</v>
      </c>
      <c r="G13" s="127" t="s">
        <v>86</v>
      </c>
      <c r="H13" s="77"/>
      <c r="I13" s="74" t="s">
        <v>23</v>
      </c>
      <c r="J13" s="78"/>
      <c r="L13" s="127" t="s">
        <v>83</v>
      </c>
      <c r="M13" s="77"/>
      <c r="N13" s="74" t="s">
        <v>23</v>
      </c>
      <c r="O13" s="78"/>
      <c r="P13" s="71"/>
      <c r="Q13" s="71"/>
      <c r="R13"/>
      <c r="S13"/>
      <c r="T13"/>
    </row>
    <row r="14" spans="1:20" s="80" customFormat="1" ht="7.5" customHeight="1">
      <c r="A14" s="285"/>
      <c r="B14" s="122"/>
      <c r="C14" s="122"/>
      <c r="D14" s="122"/>
      <c r="E14" s="122"/>
      <c r="F14" s="122"/>
      <c r="G14" s="122"/>
      <c r="H14" s="122"/>
      <c r="I14" s="122"/>
      <c r="J14" s="122"/>
      <c r="K14" s="122"/>
      <c r="L14" s="122"/>
      <c r="M14" s="122"/>
      <c r="N14" s="122"/>
      <c r="O14" s="122"/>
      <c r="P14" s="71"/>
      <c r="Q14" s="71"/>
      <c r="R14" s="258"/>
      <c r="S14" s="258"/>
      <c r="T14" s="258"/>
    </row>
    <row r="15" spans="1:20" s="80" customFormat="1" ht="18" customHeight="1">
      <c r="A15" s="285"/>
      <c r="B15" s="277" t="s">
        <v>84</v>
      </c>
      <c r="C15" s="919"/>
      <c r="D15" s="915" t="s">
        <v>23</v>
      </c>
      <c r="E15" s="920"/>
      <c r="F15" s="852"/>
      <c r="G15" s="918" t="s">
        <v>85</v>
      </c>
      <c r="H15" s="919"/>
      <c r="I15" s="915" t="s">
        <v>23</v>
      </c>
      <c r="J15" s="920"/>
      <c r="K15" s="852"/>
      <c r="L15" s="918" t="s">
        <v>115</v>
      </c>
      <c r="M15" s="77"/>
      <c r="N15" s="74" t="s">
        <v>23</v>
      </c>
      <c r="O15" s="278"/>
      <c r="P15" s="71"/>
      <c r="Q15" s="71"/>
      <c r="R15" s="453" t="s">
        <v>237</v>
      </c>
      <c r="S15" s="258"/>
      <c r="T15" s="258"/>
    </row>
    <row r="16" spans="1:20" s="80" customFormat="1" ht="7.5" customHeight="1">
      <c r="A16" s="285"/>
      <c r="B16" s="122"/>
      <c r="C16" s="852"/>
      <c r="D16" s="852"/>
      <c r="E16" s="852"/>
      <c r="F16" s="852"/>
      <c r="G16" s="852"/>
      <c r="H16" s="852"/>
      <c r="I16" s="852"/>
      <c r="J16" s="852"/>
      <c r="K16" s="852"/>
      <c r="L16" s="852"/>
      <c r="M16" s="122"/>
      <c r="N16" s="122"/>
      <c r="O16" s="122"/>
      <c r="P16" s="71"/>
      <c r="Q16" s="71"/>
      <c r="S16" s="258"/>
      <c r="T16" s="258"/>
    </row>
    <row r="17" spans="1:20" s="4" customFormat="1" ht="20.25" customHeight="1">
      <c r="A17" s="366"/>
      <c r="B17" s="1583" t="s">
        <v>5</v>
      </c>
      <c r="C17" s="1584"/>
      <c r="D17" s="1667" t="str">
        <f>IF(SUM(O22:O60,O67:O115,O122:O170,O177:O225)=0,"",SUM(O22:O60,O67:O115,O122:O170,O177:O225))</f>
        <v/>
      </c>
      <c r="E17" s="1667"/>
      <c r="F17" s="1667"/>
      <c r="G17" s="861"/>
      <c r="H17" s="861"/>
      <c r="I17" s="861"/>
      <c r="J17" s="862"/>
      <c r="K17" s="861"/>
      <c r="L17" s="856"/>
      <c r="M17" s="68"/>
      <c r="N17" s="68"/>
      <c r="Q17" s="71"/>
      <c r="R17" s="258" t="s">
        <v>249</v>
      </c>
    </row>
    <row r="18" spans="1:20" s="4" customFormat="1" ht="6" customHeight="1">
      <c r="A18" s="366"/>
      <c r="B18" s="316"/>
      <c r="C18" s="851"/>
      <c r="D18" s="851"/>
      <c r="E18" s="851"/>
      <c r="F18" s="851"/>
      <c r="G18" s="851"/>
      <c r="H18" s="851"/>
      <c r="I18" s="851"/>
      <c r="J18" s="851"/>
      <c r="K18" s="851"/>
      <c r="L18" s="851"/>
      <c r="M18" s="316"/>
      <c r="N18" s="316"/>
      <c r="O18" s="316"/>
      <c r="P18" s="316"/>
      <c r="Q18" s="71"/>
      <c r="S18"/>
      <c r="T18"/>
    </row>
    <row r="19" spans="1:20" s="86" customFormat="1" ht="6.75" customHeight="1">
      <c r="A19" s="385"/>
      <c r="B19" s="83"/>
      <c r="C19" s="863"/>
      <c r="D19" s="863"/>
      <c r="E19" s="864"/>
      <c r="F19" s="864"/>
      <c r="G19" s="864"/>
      <c r="H19" s="864"/>
      <c r="I19" s="864"/>
      <c r="J19" s="864"/>
      <c r="K19" s="863"/>
      <c r="L19" s="863"/>
      <c r="M19" s="84"/>
      <c r="N19" s="84"/>
      <c r="O19" s="84"/>
      <c r="P19" s="73"/>
      <c r="Q19" s="71"/>
      <c r="S19"/>
      <c r="T19"/>
    </row>
    <row r="20" spans="1:20" customFormat="1" ht="12.75" customHeight="1">
      <c r="A20" s="363"/>
      <c r="B20" s="1644" t="s">
        <v>12</v>
      </c>
      <c r="C20" s="1644" t="s">
        <v>7</v>
      </c>
      <c r="D20" s="1730" t="s">
        <v>8</v>
      </c>
      <c r="E20" s="1818"/>
      <c r="F20" s="1818"/>
      <c r="G20" s="1818"/>
      <c r="H20" s="1818"/>
      <c r="I20" s="1818"/>
      <c r="J20" s="1819"/>
      <c r="K20" s="1587" t="s">
        <v>53</v>
      </c>
      <c r="L20" s="1644" t="s">
        <v>3</v>
      </c>
      <c r="M20" s="1671" t="s">
        <v>118</v>
      </c>
      <c r="N20" s="1808"/>
      <c r="O20" s="1785" t="s">
        <v>119</v>
      </c>
      <c r="P20" s="1634" t="s">
        <v>2</v>
      </c>
      <c r="Q20" s="71"/>
      <c r="R20" s="39"/>
    </row>
    <row r="21" spans="1:20" s="87" customFormat="1" ht="23.25" customHeight="1">
      <c r="A21" s="370"/>
      <c r="B21" s="1734"/>
      <c r="C21" s="1829"/>
      <c r="D21" s="1820"/>
      <c r="E21" s="1821"/>
      <c r="F21" s="1821"/>
      <c r="G21" s="1821"/>
      <c r="H21" s="1821"/>
      <c r="I21" s="1821"/>
      <c r="J21" s="1822"/>
      <c r="K21" s="1588"/>
      <c r="L21" s="1734"/>
      <c r="M21" s="1809"/>
      <c r="N21" s="1810"/>
      <c r="O21" s="1811"/>
      <c r="P21" s="1736"/>
      <c r="Q21" s="71"/>
    </row>
    <row r="22" spans="1:20" s="258" customFormat="1" ht="24" customHeight="1">
      <c r="A22" s="144"/>
      <c r="B22" s="1316"/>
      <c r="C22" s="1317"/>
      <c r="D22" s="1797"/>
      <c r="E22" s="1798"/>
      <c r="F22" s="1798"/>
      <c r="G22" s="1798"/>
      <c r="H22" s="1798"/>
      <c r="I22" s="1798"/>
      <c r="J22" s="1799"/>
      <c r="K22" s="866"/>
      <c r="L22" s="940"/>
      <c r="M22" s="1800" t="str">
        <f>IF(C22*L22=0,"",C22*L22)</f>
        <v/>
      </c>
      <c r="N22" s="1801"/>
      <c r="O22" s="482" t="str">
        <f>IF(ISERROR(INDEX($S$22:$S$27,MATCH(K22,$R$22:$R$27,0))*M22),"",INDEX($S$22:$S$27,MATCH(K22,$R$22:$R$27,0))*M22)</f>
        <v/>
      </c>
      <c r="P22" s="412"/>
      <c r="Q22" s="71"/>
      <c r="R22" s="607" t="str">
        <f>C13</f>
        <v>USD</v>
      </c>
      <c r="S22" s="608">
        <f>E13</f>
        <v>1</v>
      </c>
    </row>
    <row r="23" spans="1:20" s="258" customFormat="1" ht="24" customHeight="1">
      <c r="A23" s="144"/>
      <c r="B23" s="1318"/>
      <c r="C23" s="1317"/>
      <c r="D23" s="1797"/>
      <c r="E23" s="1798"/>
      <c r="F23" s="1798"/>
      <c r="G23" s="1798"/>
      <c r="H23" s="1798"/>
      <c r="I23" s="1798"/>
      <c r="J23" s="1799"/>
      <c r="K23" s="866"/>
      <c r="L23" s="940"/>
      <c r="M23" s="1800" t="str">
        <f t="shared" ref="M23:M60" si="0">IF(C23*L23=0,"",C23*L23)</f>
        <v/>
      </c>
      <c r="N23" s="1801"/>
      <c r="O23" s="482" t="str">
        <f t="shared" ref="O23:O60" si="1">IF(ISERROR(INDEX($S$22:$S$27,MATCH(K23,$R$22:$R$27,0))*M23),"",INDEX($S$22:$S$27,MATCH(K23,$R$22:$R$27,0))*M23)</f>
        <v/>
      </c>
      <c r="P23" s="324"/>
      <c r="Q23" s="71"/>
      <c r="R23" s="607" t="str">
        <f>IF(H13=0,"",H13)</f>
        <v/>
      </c>
      <c r="S23" s="608">
        <f>J13</f>
        <v>0</v>
      </c>
    </row>
    <row r="24" spans="1:20" s="258" customFormat="1" ht="24" customHeight="1">
      <c r="A24" s="144"/>
      <c r="B24" s="1318"/>
      <c r="C24" s="1317"/>
      <c r="D24" s="1797"/>
      <c r="E24" s="1798"/>
      <c r="F24" s="1798"/>
      <c r="G24" s="1798"/>
      <c r="H24" s="1798"/>
      <c r="I24" s="1798"/>
      <c r="J24" s="1799"/>
      <c r="K24" s="866"/>
      <c r="L24" s="940"/>
      <c r="M24" s="1800" t="str">
        <f t="shared" si="0"/>
        <v/>
      </c>
      <c r="N24" s="1801"/>
      <c r="O24" s="482" t="str">
        <f t="shared" si="1"/>
        <v/>
      </c>
      <c r="P24" s="324"/>
      <c r="Q24" s="71"/>
      <c r="R24" s="609" t="str">
        <f>IF(M13=0,"",M13)</f>
        <v/>
      </c>
      <c r="S24" s="608">
        <f>O13</f>
        <v>0</v>
      </c>
    </row>
    <row r="25" spans="1:20" s="258" customFormat="1" ht="24" customHeight="1">
      <c r="A25" s="144"/>
      <c r="B25" s="1318"/>
      <c r="C25" s="1317"/>
      <c r="D25" s="1615"/>
      <c r="E25" s="1798"/>
      <c r="F25" s="1798"/>
      <c r="G25" s="1798"/>
      <c r="H25" s="1798"/>
      <c r="I25" s="1798"/>
      <c r="J25" s="1799"/>
      <c r="K25" s="866"/>
      <c r="L25" s="940"/>
      <c r="M25" s="1800" t="str">
        <f t="shared" si="0"/>
        <v/>
      </c>
      <c r="N25" s="1801"/>
      <c r="O25" s="482" t="str">
        <f t="shared" si="1"/>
        <v/>
      </c>
      <c r="P25" s="324"/>
      <c r="Q25" s="71"/>
      <c r="R25" s="609" t="str">
        <f>IF(C15=0,"",C15)</f>
        <v/>
      </c>
      <c r="S25" s="608">
        <f>E15</f>
        <v>0</v>
      </c>
    </row>
    <row r="26" spans="1:20" s="258" customFormat="1" ht="24" customHeight="1">
      <c r="A26" s="144"/>
      <c r="B26" s="1318"/>
      <c r="C26" s="1317"/>
      <c r="D26" s="1797"/>
      <c r="E26" s="1798"/>
      <c r="F26" s="1798"/>
      <c r="G26" s="1798"/>
      <c r="H26" s="1798"/>
      <c r="I26" s="1798"/>
      <c r="J26" s="1799"/>
      <c r="K26" s="866"/>
      <c r="L26" s="940"/>
      <c r="M26" s="1800" t="str">
        <f t="shared" si="0"/>
        <v/>
      </c>
      <c r="N26" s="1801"/>
      <c r="O26" s="482" t="str">
        <f t="shared" si="1"/>
        <v/>
      </c>
      <c r="P26" s="324"/>
      <c r="Q26" s="71"/>
      <c r="R26" s="609" t="str">
        <f>IF(H15=0,"",H15)</f>
        <v/>
      </c>
      <c r="S26" s="608">
        <f>J15</f>
        <v>0</v>
      </c>
    </row>
    <row r="27" spans="1:20" s="258" customFormat="1" ht="24" customHeight="1">
      <c r="A27" s="144"/>
      <c r="B27" s="1318"/>
      <c r="C27" s="1317"/>
      <c r="D27" s="1797"/>
      <c r="E27" s="1798"/>
      <c r="F27" s="1798"/>
      <c r="G27" s="1798"/>
      <c r="H27" s="1798"/>
      <c r="I27" s="1798"/>
      <c r="J27" s="1799"/>
      <c r="K27" s="866"/>
      <c r="L27" s="940"/>
      <c r="M27" s="1800" t="str">
        <f t="shared" si="0"/>
        <v/>
      </c>
      <c r="N27" s="1801"/>
      <c r="O27" s="482" t="str">
        <f t="shared" si="1"/>
        <v/>
      </c>
      <c r="P27" s="324"/>
      <c r="Q27" s="71"/>
      <c r="R27" s="610" t="str">
        <f>IF(M15=0,"",M15)</f>
        <v/>
      </c>
      <c r="S27" s="608">
        <f>O15</f>
        <v>0</v>
      </c>
    </row>
    <row r="28" spans="1:20" s="258" customFormat="1" ht="24" customHeight="1">
      <c r="A28" s="144"/>
      <c r="B28" s="1318"/>
      <c r="C28" s="1317"/>
      <c r="D28" s="1797"/>
      <c r="E28" s="1798"/>
      <c r="F28" s="1798"/>
      <c r="G28" s="1798"/>
      <c r="H28" s="1798"/>
      <c r="I28" s="1798"/>
      <c r="J28" s="1799"/>
      <c r="K28" s="866"/>
      <c r="L28" s="940"/>
      <c r="M28" s="1800" t="str">
        <f t="shared" si="0"/>
        <v/>
      </c>
      <c r="N28" s="1801"/>
      <c r="O28" s="482" t="str">
        <f t="shared" si="1"/>
        <v/>
      </c>
      <c r="P28" s="324"/>
      <c r="Q28" s="71"/>
    </row>
    <row r="29" spans="1:20" s="258" customFormat="1" ht="24" customHeight="1">
      <c r="A29" s="144"/>
      <c r="B29" s="1318"/>
      <c r="C29" s="1317"/>
      <c r="D29" s="1797"/>
      <c r="E29" s="1798"/>
      <c r="F29" s="1798"/>
      <c r="G29" s="1798"/>
      <c r="H29" s="1798"/>
      <c r="I29" s="1798"/>
      <c r="J29" s="1799"/>
      <c r="K29" s="866"/>
      <c r="L29" s="940"/>
      <c r="M29" s="1800" t="str">
        <f t="shared" si="0"/>
        <v/>
      </c>
      <c r="N29" s="1801"/>
      <c r="O29" s="482" t="str">
        <f t="shared" si="1"/>
        <v/>
      </c>
      <c r="P29" s="324"/>
      <c r="Q29" s="71"/>
      <c r="R29" s="258" t="s">
        <v>238</v>
      </c>
    </row>
    <row r="30" spans="1:20" s="258" customFormat="1" ht="24" customHeight="1">
      <c r="A30" s="144"/>
      <c r="B30" s="1318"/>
      <c r="C30" s="1317"/>
      <c r="D30" s="1797"/>
      <c r="E30" s="1798"/>
      <c r="F30" s="1798"/>
      <c r="G30" s="1798"/>
      <c r="H30" s="1798"/>
      <c r="I30" s="1798"/>
      <c r="J30" s="1799"/>
      <c r="K30" s="866"/>
      <c r="L30" s="940"/>
      <c r="M30" s="1800" t="str">
        <f t="shared" si="0"/>
        <v/>
      </c>
      <c r="N30" s="1801"/>
      <c r="O30" s="482" t="str">
        <f t="shared" si="1"/>
        <v/>
      </c>
      <c r="P30" s="324"/>
      <c r="Q30" s="71"/>
      <c r="R30" s="258" t="s">
        <v>239</v>
      </c>
    </row>
    <row r="31" spans="1:20" s="258" customFormat="1" ht="24" customHeight="1">
      <c r="A31" s="144"/>
      <c r="B31" s="1318"/>
      <c r="C31" s="1317"/>
      <c r="D31" s="1797"/>
      <c r="E31" s="1798"/>
      <c r="F31" s="1798"/>
      <c r="G31" s="1798"/>
      <c r="H31" s="1798"/>
      <c r="I31" s="1798"/>
      <c r="J31" s="1799"/>
      <c r="K31" s="866"/>
      <c r="L31" s="940"/>
      <c r="M31" s="1800" t="str">
        <f t="shared" si="0"/>
        <v/>
      </c>
      <c r="N31" s="1801"/>
      <c r="O31" s="482" t="str">
        <f t="shared" si="1"/>
        <v/>
      </c>
      <c r="P31" s="324"/>
      <c r="Q31" s="71"/>
      <c r="R31" s="258" t="s">
        <v>240</v>
      </c>
    </row>
    <row r="32" spans="1:20" s="258" customFormat="1" ht="24" customHeight="1">
      <c r="A32" s="144"/>
      <c r="B32" s="1318"/>
      <c r="C32" s="1317"/>
      <c r="D32" s="1797"/>
      <c r="E32" s="1798"/>
      <c r="F32" s="1798"/>
      <c r="G32" s="1798"/>
      <c r="H32" s="1798"/>
      <c r="I32" s="1798"/>
      <c r="J32" s="1799"/>
      <c r="K32" s="866"/>
      <c r="L32" s="940"/>
      <c r="M32" s="1800" t="str">
        <f t="shared" si="0"/>
        <v/>
      </c>
      <c r="N32" s="1801"/>
      <c r="O32" s="482" t="str">
        <f t="shared" si="1"/>
        <v/>
      </c>
      <c r="P32" s="324"/>
      <c r="Q32" s="71"/>
      <c r="R32" s="86" t="s">
        <v>241</v>
      </c>
    </row>
    <row r="33" spans="1:18" s="258" customFormat="1" ht="24" customHeight="1">
      <c r="A33" s="144"/>
      <c r="B33" s="1318"/>
      <c r="C33" s="1317"/>
      <c r="D33" s="1797"/>
      <c r="E33" s="1798"/>
      <c r="F33" s="1798"/>
      <c r="G33" s="1798"/>
      <c r="H33" s="1798"/>
      <c r="I33" s="1798"/>
      <c r="J33" s="1799"/>
      <c r="K33" s="866"/>
      <c r="L33" s="940"/>
      <c r="M33" s="1800" t="str">
        <f t="shared" si="0"/>
        <v/>
      </c>
      <c r="N33" s="1801"/>
      <c r="O33" s="482" t="str">
        <f t="shared" si="1"/>
        <v/>
      </c>
      <c r="P33" s="324"/>
      <c r="Q33" s="71"/>
      <c r="R33" s="86" t="s">
        <v>242</v>
      </c>
    </row>
    <row r="34" spans="1:18" s="258" customFormat="1" ht="24" customHeight="1">
      <c r="A34" s="144"/>
      <c r="B34" s="1318"/>
      <c r="C34" s="1317"/>
      <c r="D34" s="1797"/>
      <c r="E34" s="1798"/>
      <c r="F34" s="1798"/>
      <c r="G34" s="1798"/>
      <c r="H34" s="1798"/>
      <c r="I34" s="1798"/>
      <c r="J34" s="1799"/>
      <c r="K34" s="866"/>
      <c r="L34" s="940"/>
      <c r="M34" s="1800" t="str">
        <f t="shared" si="0"/>
        <v/>
      </c>
      <c r="N34" s="1801"/>
      <c r="O34" s="482" t="str">
        <f t="shared" si="1"/>
        <v/>
      </c>
      <c r="P34" s="324"/>
      <c r="Q34" s="71"/>
      <c r="R34" s="258" t="s">
        <v>243</v>
      </c>
    </row>
    <row r="35" spans="1:18" s="258" customFormat="1" ht="24" customHeight="1">
      <c r="A35" s="144"/>
      <c r="B35" s="1318"/>
      <c r="C35" s="1317"/>
      <c r="D35" s="1797"/>
      <c r="E35" s="1798"/>
      <c r="F35" s="1798"/>
      <c r="G35" s="1798"/>
      <c r="H35" s="1798"/>
      <c r="I35" s="1798"/>
      <c r="J35" s="1799"/>
      <c r="K35" s="866"/>
      <c r="L35" s="940"/>
      <c r="M35" s="1800" t="str">
        <f t="shared" si="0"/>
        <v/>
      </c>
      <c r="N35" s="1801"/>
      <c r="O35" s="482" t="str">
        <f t="shared" si="1"/>
        <v/>
      </c>
      <c r="P35" s="324"/>
      <c r="Q35" s="71"/>
      <c r="R35" s="258" t="s">
        <v>244</v>
      </c>
    </row>
    <row r="36" spans="1:18" s="258" customFormat="1" ht="24" customHeight="1">
      <c r="A36" s="144"/>
      <c r="B36" s="1318"/>
      <c r="C36" s="1317"/>
      <c r="D36" s="1797"/>
      <c r="E36" s="1798"/>
      <c r="F36" s="1798"/>
      <c r="G36" s="1798"/>
      <c r="H36" s="1798"/>
      <c r="I36" s="1798"/>
      <c r="J36" s="1799"/>
      <c r="K36" s="866"/>
      <c r="L36" s="940"/>
      <c r="M36" s="1800" t="str">
        <f t="shared" si="0"/>
        <v/>
      </c>
      <c r="N36" s="1801"/>
      <c r="O36" s="482" t="str">
        <f t="shared" si="1"/>
        <v/>
      </c>
      <c r="P36" s="324"/>
      <c r="Q36" s="71"/>
      <c r="R36" s="258" t="s">
        <v>245</v>
      </c>
    </row>
    <row r="37" spans="1:18" s="258" customFormat="1" ht="24" customHeight="1">
      <c r="A37" s="144"/>
      <c r="B37" s="1318"/>
      <c r="C37" s="1317"/>
      <c r="D37" s="1797"/>
      <c r="E37" s="1798"/>
      <c r="F37" s="1798"/>
      <c r="G37" s="1798"/>
      <c r="H37" s="1798"/>
      <c r="I37" s="1798"/>
      <c r="J37" s="1799"/>
      <c r="K37" s="866"/>
      <c r="L37" s="940"/>
      <c r="M37" s="1800" t="str">
        <f t="shared" si="0"/>
        <v/>
      </c>
      <c r="N37" s="1801"/>
      <c r="O37" s="482" t="str">
        <f t="shared" si="1"/>
        <v/>
      </c>
      <c r="P37" s="324"/>
      <c r="Q37" s="71"/>
      <c r="R37" s="258" t="s">
        <v>246</v>
      </c>
    </row>
    <row r="38" spans="1:18" s="258" customFormat="1" ht="24" customHeight="1">
      <c r="A38" s="144"/>
      <c r="B38" s="1318"/>
      <c r="C38" s="1317"/>
      <c r="D38" s="1797"/>
      <c r="E38" s="1798"/>
      <c r="F38" s="1798"/>
      <c r="G38" s="1798"/>
      <c r="H38" s="1798"/>
      <c r="I38" s="1798"/>
      <c r="J38" s="1799"/>
      <c r="K38" s="866"/>
      <c r="L38" s="940"/>
      <c r="M38" s="1800" t="str">
        <f t="shared" si="0"/>
        <v/>
      </c>
      <c r="N38" s="1801"/>
      <c r="O38" s="482" t="str">
        <f t="shared" si="1"/>
        <v/>
      </c>
      <c r="P38" s="324"/>
      <c r="Q38" s="71"/>
      <c r="R38" s="258" t="s">
        <v>247</v>
      </c>
    </row>
    <row r="39" spans="1:18" s="258" customFormat="1" ht="24" customHeight="1">
      <c r="A39" s="144"/>
      <c r="B39" s="1318"/>
      <c r="C39" s="1317"/>
      <c r="D39" s="1797"/>
      <c r="E39" s="1798"/>
      <c r="F39" s="1798"/>
      <c r="G39" s="1798"/>
      <c r="H39" s="1798"/>
      <c r="I39" s="1798"/>
      <c r="J39" s="1799"/>
      <c r="K39" s="866"/>
      <c r="L39" s="940"/>
      <c r="M39" s="1800" t="str">
        <f t="shared" si="0"/>
        <v/>
      </c>
      <c r="N39" s="1801"/>
      <c r="O39" s="482" t="str">
        <f t="shared" si="1"/>
        <v/>
      </c>
      <c r="P39" s="324"/>
      <c r="Q39" s="71"/>
      <c r="R39" s="258" t="s">
        <v>248</v>
      </c>
    </row>
    <row r="40" spans="1:18" s="258" customFormat="1" ht="24" customHeight="1">
      <c r="A40" s="144"/>
      <c r="B40" s="1318"/>
      <c r="C40" s="1317"/>
      <c r="D40" s="1797"/>
      <c r="E40" s="1798"/>
      <c r="F40" s="1798"/>
      <c r="G40" s="1798"/>
      <c r="H40" s="1798"/>
      <c r="I40" s="1798"/>
      <c r="J40" s="1799"/>
      <c r="K40" s="866"/>
      <c r="L40" s="940"/>
      <c r="M40" s="1800" t="str">
        <f t="shared" si="0"/>
        <v/>
      </c>
      <c r="N40" s="1801"/>
      <c r="O40" s="482" t="str">
        <f t="shared" si="1"/>
        <v/>
      </c>
      <c r="P40" s="324"/>
      <c r="Q40" s="71"/>
    </row>
    <row r="41" spans="1:18" s="258" customFormat="1" ht="24" customHeight="1">
      <c r="A41" s="144"/>
      <c r="B41" s="1318"/>
      <c r="C41" s="1317"/>
      <c r="D41" s="1797"/>
      <c r="E41" s="1798"/>
      <c r="F41" s="1798"/>
      <c r="G41" s="1798"/>
      <c r="H41" s="1798"/>
      <c r="I41" s="1798"/>
      <c r="J41" s="1799"/>
      <c r="K41" s="866"/>
      <c r="L41" s="940"/>
      <c r="M41" s="1800" t="str">
        <f t="shared" si="0"/>
        <v/>
      </c>
      <c r="N41" s="1801"/>
      <c r="O41" s="482" t="str">
        <f t="shared" si="1"/>
        <v/>
      </c>
      <c r="P41" s="324"/>
      <c r="Q41" s="71"/>
    </row>
    <row r="42" spans="1:18" s="258" customFormat="1" ht="24" customHeight="1">
      <c r="A42" s="144"/>
      <c r="B42" s="1318"/>
      <c r="C42" s="1317"/>
      <c r="D42" s="1797"/>
      <c r="E42" s="1798"/>
      <c r="F42" s="1798"/>
      <c r="G42" s="1798"/>
      <c r="H42" s="1798"/>
      <c r="I42" s="1798"/>
      <c r="J42" s="1799"/>
      <c r="K42" s="866"/>
      <c r="L42" s="940"/>
      <c r="M42" s="1800" t="str">
        <f t="shared" si="0"/>
        <v/>
      </c>
      <c r="N42" s="1801"/>
      <c r="O42" s="482" t="str">
        <f t="shared" si="1"/>
        <v/>
      </c>
      <c r="P42" s="324"/>
      <c r="Q42" s="71"/>
    </row>
    <row r="43" spans="1:18" customFormat="1" ht="24" customHeight="1">
      <c r="A43" s="144"/>
      <c r="B43" s="1318"/>
      <c r="C43" s="1317"/>
      <c r="D43" s="1797"/>
      <c r="E43" s="1798"/>
      <c r="F43" s="1798"/>
      <c r="G43" s="1798"/>
      <c r="H43" s="1798"/>
      <c r="I43" s="1798"/>
      <c r="J43" s="1799"/>
      <c r="K43" s="866"/>
      <c r="L43" s="940"/>
      <c r="M43" s="1800" t="str">
        <f t="shared" si="0"/>
        <v/>
      </c>
      <c r="N43" s="1801"/>
      <c r="O43" s="482" t="str">
        <f t="shared" si="1"/>
        <v/>
      </c>
      <c r="P43" s="276"/>
      <c r="Q43" s="71"/>
    </row>
    <row r="44" spans="1:18" customFormat="1" ht="24" customHeight="1">
      <c r="A44" s="144"/>
      <c r="B44" s="1318"/>
      <c r="C44" s="1317"/>
      <c r="D44" s="1797"/>
      <c r="E44" s="1798"/>
      <c r="F44" s="1798"/>
      <c r="G44" s="1798"/>
      <c r="H44" s="1798"/>
      <c r="I44" s="1798"/>
      <c r="J44" s="1799"/>
      <c r="K44" s="866"/>
      <c r="L44" s="940"/>
      <c r="M44" s="1800" t="str">
        <f t="shared" si="0"/>
        <v/>
      </c>
      <c r="N44" s="1801"/>
      <c r="O44" s="482" t="str">
        <f t="shared" si="1"/>
        <v/>
      </c>
      <c r="P44" s="276"/>
      <c r="Q44" s="71"/>
    </row>
    <row r="45" spans="1:18" customFormat="1" ht="24" customHeight="1">
      <c r="A45" s="144"/>
      <c r="B45" s="1318"/>
      <c r="C45" s="1317"/>
      <c r="D45" s="1797"/>
      <c r="E45" s="1798"/>
      <c r="F45" s="1798"/>
      <c r="G45" s="1798"/>
      <c r="H45" s="1798"/>
      <c r="I45" s="1798"/>
      <c r="J45" s="1799"/>
      <c r="K45" s="866"/>
      <c r="L45" s="940"/>
      <c r="M45" s="1800" t="str">
        <f t="shared" si="0"/>
        <v/>
      </c>
      <c r="N45" s="1801"/>
      <c r="O45" s="482" t="str">
        <f t="shared" si="1"/>
        <v/>
      </c>
      <c r="P45" s="276"/>
      <c r="Q45" s="71"/>
    </row>
    <row r="46" spans="1:18" customFormat="1" ht="24" customHeight="1">
      <c r="A46" s="144"/>
      <c r="B46" s="1318"/>
      <c r="C46" s="1317"/>
      <c r="D46" s="1797"/>
      <c r="E46" s="1798"/>
      <c r="F46" s="1798"/>
      <c r="G46" s="1798"/>
      <c r="H46" s="1798"/>
      <c r="I46" s="1798"/>
      <c r="J46" s="1799"/>
      <c r="K46" s="866"/>
      <c r="L46" s="940"/>
      <c r="M46" s="1800" t="str">
        <f t="shared" si="0"/>
        <v/>
      </c>
      <c r="N46" s="1801"/>
      <c r="O46" s="482" t="str">
        <f t="shared" si="1"/>
        <v/>
      </c>
      <c r="P46" s="276"/>
      <c r="Q46" s="71"/>
    </row>
    <row r="47" spans="1:18" customFormat="1" ht="24" customHeight="1">
      <c r="A47" s="144"/>
      <c r="B47" s="1318"/>
      <c r="C47" s="1317"/>
      <c r="D47" s="1797"/>
      <c r="E47" s="1798"/>
      <c r="F47" s="1798"/>
      <c r="G47" s="1798"/>
      <c r="H47" s="1798"/>
      <c r="I47" s="1798"/>
      <c r="J47" s="1799"/>
      <c r="K47" s="866"/>
      <c r="L47" s="940"/>
      <c r="M47" s="1800" t="str">
        <f t="shared" si="0"/>
        <v/>
      </c>
      <c r="N47" s="1801"/>
      <c r="O47" s="482" t="str">
        <f t="shared" si="1"/>
        <v/>
      </c>
      <c r="P47" s="276"/>
      <c r="Q47" s="71"/>
    </row>
    <row r="48" spans="1:18" customFormat="1" ht="24" customHeight="1">
      <c r="A48" s="144"/>
      <c r="B48" s="1318"/>
      <c r="C48" s="1317"/>
      <c r="D48" s="1797"/>
      <c r="E48" s="1798"/>
      <c r="F48" s="1798"/>
      <c r="G48" s="1798"/>
      <c r="H48" s="1798"/>
      <c r="I48" s="1798"/>
      <c r="J48" s="1799"/>
      <c r="K48" s="866"/>
      <c r="L48" s="940"/>
      <c r="M48" s="1800" t="str">
        <f t="shared" si="0"/>
        <v/>
      </c>
      <c r="N48" s="1801"/>
      <c r="O48" s="482" t="str">
        <f t="shared" si="1"/>
        <v/>
      </c>
      <c r="P48" s="276"/>
      <c r="Q48" s="71"/>
    </row>
    <row r="49" spans="1:19" customFormat="1" ht="24" customHeight="1">
      <c r="A49" s="144"/>
      <c r="B49" s="1318"/>
      <c r="C49" s="1317"/>
      <c r="D49" s="1797"/>
      <c r="E49" s="1798"/>
      <c r="F49" s="1798"/>
      <c r="G49" s="1798"/>
      <c r="H49" s="1798"/>
      <c r="I49" s="1798"/>
      <c r="J49" s="1799"/>
      <c r="K49" s="866"/>
      <c r="L49" s="940"/>
      <c r="M49" s="1800" t="str">
        <f t="shared" si="0"/>
        <v/>
      </c>
      <c r="N49" s="1801"/>
      <c r="O49" s="482" t="str">
        <f t="shared" si="1"/>
        <v/>
      </c>
      <c r="P49" s="276"/>
      <c r="Q49" s="71"/>
    </row>
    <row r="50" spans="1:19" customFormat="1" ht="24" customHeight="1">
      <c r="A50" s="144"/>
      <c r="B50" s="1318"/>
      <c r="C50" s="1317"/>
      <c r="D50" s="1797"/>
      <c r="E50" s="1798"/>
      <c r="F50" s="1798"/>
      <c r="G50" s="1798"/>
      <c r="H50" s="1798"/>
      <c r="I50" s="1798"/>
      <c r="J50" s="1799"/>
      <c r="K50" s="866"/>
      <c r="L50" s="940"/>
      <c r="M50" s="1800" t="str">
        <f t="shared" si="0"/>
        <v/>
      </c>
      <c r="N50" s="1801"/>
      <c r="O50" s="482" t="str">
        <f t="shared" si="1"/>
        <v/>
      </c>
      <c r="P50" s="125"/>
      <c r="Q50" s="71"/>
      <c r="R50" s="111"/>
      <c r="S50" s="111"/>
    </row>
    <row r="51" spans="1:19" customFormat="1" ht="24" customHeight="1">
      <c r="A51" s="144"/>
      <c r="B51" s="1318"/>
      <c r="C51" s="1317"/>
      <c r="D51" s="1797"/>
      <c r="E51" s="1798"/>
      <c r="F51" s="1798"/>
      <c r="G51" s="1798"/>
      <c r="H51" s="1798"/>
      <c r="I51" s="1798"/>
      <c r="J51" s="1799"/>
      <c r="K51" s="866"/>
      <c r="L51" s="940"/>
      <c r="M51" s="1800" t="str">
        <f t="shared" si="0"/>
        <v/>
      </c>
      <c r="N51" s="1801"/>
      <c r="O51" s="482" t="str">
        <f t="shared" si="1"/>
        <v/>
      </c>
      <c r="P51" s="276"/>
      <c r="Q51" s="71"/>
      <c r="R51" s="87"/>
      <c r="S51" s="87"/>
    </row>
    <row r="52" spans="1:19" s="258" customFormat="1" ht="24" customHeight="1">
      <c r="A52" s="144"/>
      <c r="B52" s="1318"/>
      <c r="C52" s="1317"/>
      <c r="D52" s="1797"/>
      <c r="E52" s="1798"/>
      <c r="F52" s="1798"/>
      <c r="G52" s="1798"/>
      <c r="H52" s="1798"/>
      <c r="I52" s="1798"/>
      <c r="J52" s="1799"/>
      <c r="K52" s="866"/>
      <c r="L52" s="940"/>
      <c r="M52" s="1800" t="str">
        <f>IF(C52*L52=0,"",C52*L52)</f>
        <v/>
      </c>
      <c r="N52" s="1801"/>
      <c r="O52" s="482" t="str">
        <f>IF(ISERROR(INDEX($S$22:$S$27,MATCH(K52,$R$22:$R$27,0))*M52),"",INDEX($S$22:$S$27,MATCH(K52,$R$22:$R$27,0))*M52)</f>
        <v/>
      </c>
      <c r="P52" s="412"/>
      <c r="Q52" s="71"/>
    </row>
    <row r="53" spans="1:19" s="258" customFormat="1" ht="24" customHeight="1">
      <c r="A53" s="144"/>
      <c r="B53" s="1318"/>
      <c r="C53" s="1317"/>
      <c r="D53" s="1797"/>
      <c r="E53" s="1798"/>
      <c r="F53" s="1798"/>
      <c r="G53" s="1798"/>
      <c r="H53" s="1798"/>
      <c r="I53" s="1798"/>
      <c r="J53" s="1799"/>
      <c r="K53" s="866"/>
      <c r="L53" s="940"/>
      <c r="M53" s="1800" t="str">
        <f>IF(C53*L53=0,"",C53*L53)</f>
        <v/>
      </c>
      <c r="N53" s="1801"/>
      <c r="O53" s="482" t="str">
        <f>IF(ISERROR(INDEX($S$22:$S$27,MATCH(K53,$R$22:$R$27,0))*M53),"",INDEX($S$22:$S$27,MATCH(K53,$R$22:$R$27,0))*M53)</f>
        <v/>
      </c>
      <c r="P53" s="412"/>
      <c r="Q53" s="71"/>
    </row>
    <row r="54" spans="1:19" customFormat="1" ht="24" customHeight="1">
      <c r="A54" s="144"/>
      <c r="B54" s="1318"/>
      <c r="C54" s="1317"/>
      <c r="D54" s="1797"/>
      <c r="E54" s="1798"/>
      <c r="F54" s="1798"/>
      <c r="G54" s="1798"/>
      <c r="H54" s="1798"/>
      <c r="I54" s="1798"/>
      <c r="J54" s="1799"/>
      <c r="K54" s="866"/>
      <c r="L54" s="940"/>
      <c r="M54" s="1800" t="str">
        <f t="shared" si="0"/>
        <v/>
      </c>
      <c r="N54" s="1801"/>
      <c r="O54" s="482" t="str">
        <f t="shared" si="1"/>
        <v/>
      </c>
      <c r="P54" s="276"/>
      <c r="Q54" s="71"/>
      <c r="R54" s="39"/>
      <c r="S54" s="39"/>
    </row>
    <row r="55" spans="1:19" customFormat="1" ht="24" customHeight="1">
      <c r="A55" s="144"/>
      <c r="B55" s="1318"/>
      <c r="C55" s="1317"/>
      <c r="D55" s="1797"/>
      <c r="E55" s="1798"/>
      <c r="F55" s="1798"/>
      <c r="G55" s="1798"/>
      <c r="H55" s="1798"/>
      <c r="I55" s="1798"/>
      <c r="J55" s="1799"/>
      <c r="K55" s="866"/>
      <c r="L55" s="940"/>
      <c r="M55" s="1800" t="str">
        <f t="shared" si="0"/>
        <v/>
      </c>
      <c r="N55" s="1801"/>
      <c r="O55" s="482" t="str">
        <f t="shared" si="1"/>
        <v/>
      </c>
      <c r="P55" s="276"/>
      <c r="Q55" s="71"/>
      <c r="R55" s="39"/>
      <c r="S55" s="39"/>
    </row>
    <row r="56" spans="1:19" customFormat="1" ht="24" customHeight="1">
      <c r="A56" s="144"/>
      <c r="B56" s="1318"/>
      <c r="C56" s="1319"/>
      <c r="D56" s="1797"/>
      <c r="E56" s="1798"/>
      <c r="F56" s="1798"/>
      <c r="G56" s="1798"/>
      <c r="H56" s="1798"/>
      <c r="I56" s="1798"/>
      <c r="J56" s="1799"/>
      <c r="K56" s="866"/>
      <c r="L56" s="131"/>
      <c r="M56" s="1800" t="str">
        <f t="shared" si="0"/>
        <v/>
      </c>
      <c r="N56" s="1801"/>
      <c r="O56" s="482" t="str">
        <f t="shared" si="1"/>
        <v/>
      </c>
      <c r="P56" s="276"/>
      <c r="Q56" s="71"/>
      <c r="R56" s="39"/>
      <c r="S56" s="39"/>
    </row>
    <row r="57" spans="1:19" customFormat="1" ht="24" customHeight="1">
      <c r="A57" s="144"/>
      <c r="B57" s="1318"/>
      <c r="C57" s="1319"/>
      <c r="D57" s="1797"/>
      <c r="E57" s="1798"/>
      <c r="F57" s="1798"/>
      <c r="G57" s="1798"/>
      <c r="H57" s="1798"/>
      <c r="I57" s="1798"/>
      <c r="J57" s="1799"/>
      <c r="K57" s="866"/>
      <c r="L57" s="131"/>
      <c r="M57" s="1800" t="str">
        <f t="shared" si="0"/>
        <v/>
      </c>
      <c r="N57" s="1801"/>
      <c r="O57" s="482" t="str">
        <f t="shared" si="1"/>
        <v/>
      </c>
      <c r="P57" s="276"/>
      <c r="Q57" s="71"/>
      <c r="R57" s="39"/>
      <c r="S57" s="39"/>
    </row>
    <row r="58" spans="1:19" customFormat="1" ht="24" customHeight="1">
      <c r="A58" s="144"/>
      <c r="B58" s="1318"/>
      <c r="C58" s="1319"/>
      <c r="D58" s="1797"/>
      <c r="E58" s="1798"/>
      <c r="F58" s="1798"/>
      <c r="G58" s="1798"/>
      <c r="H58" s="1798"/>
      <c r="I58" s="1798"/>
      <c r="J58" s="1799"/>
      <c r="K58" s="866"/>
      <c r="L58" s="131"/>
      <c r="M58" s="1800" t="str">
        <f t="shared" si="0"/>
        <v/>
      </c>
      <c r="N58" s="1801"/>
      <c r="O58" s="482" t="str">
        <f t="shared" si="1"/>
        <v/>
      </c>
      <c r="P58" s="276"/>
      <c r="Q58" s="71"/>
      <c r="R58" s="39"/>
      <c r="S58" s="39"/>
    </row>
    <row r="59" spans="1:19" customFormat="1" ht="24" customHeight="1">
      <c r="A59" s="144"/>
      <c r="B59" s="1318"/>
      <c r="C59" s="1319"/>
      <c r="D59" s="1797"/>
      <c r="E59" s="1798"/>
      <c r="F59" s="1798"/>
      <c r="G59" s="1798"/>
      <c r="H59" s="1798"/>
      <c r="I59" s="1798"/>
      <c r="J59" s="1799"/>
      <c r="K59" s="866"/>
      <c r="L59" s="131"/>
      <c r="M59" s="1800" t="str">
        <f t="shared" si="0"/>
        <v/>
      </c>
      <c r="N59" s="1801"/>
      <c r="O59" s="482" t="str">
        <f t="shared" si="1"/>
        <v/>
      </c>
      <c r="P59" s="276"/>
      <c r="Q59" s="71"/>
      <c r="R59" s="39"/>
      <c r="S59" s="39"/>
    </row>
    <row r="60" spans="1:19" customFormat="1" ht="24" customHeight="1">
      <c r="A60" s="144"/>
      <c r="B60" s="1318"/>
      <c r="C60" s="1319"/>
      <c r="D60" s="1797"/>
      <c r="E60" s="1798"/>
      <c r="F60" s="1798"/>
      <c r="G60" s="1798"/>
      <c r="H60" s="1798"/>
      <c r="I60" s="1798"/>
      <c r="J60" s="1799"/>
      <c r="K60" s="866"/>
      <c r="L60" s="131"/>
      <c r="M60" s="1800" t="str">
        <f t="shared" si="0"/>
        <v/>
      </c>
      <c r="N60" s="1801"/>
      <c r="O60" s="482" t="str">
        <f t="shared" si="1"/>
        <v/>
      </c>
      <c r="P60" s="276"/>
      <c r="Q60" s="71"/>
      <c r="R60" s="39"/>
      <c r="S60" s="39"/>
    </row>
    <row r="61" spans="1:19" s="111" customFormat="1" ht="4.5" customHeight="1">
      <c r="A61" s="363"/>
      <c r="B61" s="676"/>
      <c r="C61" s="676"/>
      <c r="D61" s="92"/>
      <c r="E61" s="85"/>
      <c r="F61" s="85"/>
      <c r="G61" s="85"/>
      <c r="H61" s="85"/>
      <c r="I61" s="85"/>
      <c r="J61" s="85"/>
      <c r="K61" s="92"/>
      <c r="L61" s="92"/>
      <c r="M61" s="93"/>
      <c r="N61" s="93"/>
      <c r="O61" s="93"/>
      <c r="P61" s="168"/>
      <c r="Q61" s="71"/>
    </row>
    <row r="62" spans="1:19" s="87" customFormat="1" ht="21.75" customHeight="1">
      <c r="A62" s="370"/>
      <c r="B62" s="1320" t="s">
        <v>60</v>
      </c>
      <c r="C62" s="1321"/>
      <c r="D62" s="161"/>
      <c r="E62" s="161"/>
      <c r="F62" s="161"/>
      <c r="G62" s="161"/>
      <c r="H62" s="161"/>
      <c r="I62" s="161"/>
      <c r="J62" s="161"/>
      <c r="K62" s="161"/>
      <c r="L62" s="161"/>
      <c r="M62" s="161"/>
      <c r="N62" s="161"/>
      <c r="O62" s="161"/>
      <c r="P62" s="405"/>
      <c r="Q62" s="71"/>
    </row>
    <row r="63" spans="1:19" customFormat="1" ht="12.75" customHeight="1">
      <c r="A63" s="363"/>
      <c r="B63" s="1310" t="str">
        <f>'5-STB'!B115</f>
        <v>FAPESP,  SETEMBRO DE 2015</v>
      </c>
      <c r="C63" s="1311"/>
      <c r="D63" s="857"/>
      <c r="E63" s="831"/>
      <c r="F63" s="831"/>
      <c r="G63" s="831"/>
      <c r="H63" s="831"/>
      <c r="I63" s="831"/>
      <c r="J63" s="832"/>
      <c r="K63" s="832"/>
      <c r="L63" s="831"/>
      <c r="M63" s="51"/>
      <c r="N63" s="51"/>
      <c r="O63" s="51"/>
      <c r="P63" s="100">
        <v>1</v>
      </c>
      <c r="Q63" s="71"/>
    </row>
    <row r="64" spans="1:19" customFormat="1" ht="18">
      <c r="A64" s="378"/>
      <c r="B64" s="1322" t="str">
        <f>B6</f>
        <v>6- SERVIÇOS DE TERCEIROS NO EXTERIOR</v>
      </c>
      <c r="C64" s="1323"/>
      <c r="D64" s="910"/>
      <c r="E64" s="911"/>
      <c r="F64" s="911"/>
      <c r="G64" s="911"/>
      <c r="H64" s="911"/>
      <c r="I64" s="911"/>
      <c r="J64" s="910"/>
      <c r="K64" s="910"/>
      <c r="L64" s="911"/>
      <c r="M64" s="21"/>
      <c r="N64" s="21"/>
      <c r="O64" s="21"/>
      <c r="P64" s="21"/>
      <c r="Q64" s="71"/>
    </row>
    <row r="65" spans="1:19" customFormat="1" ht="12.75" customHeight="1">
      <c r="A65" s="363"/>
      <c r="B65" s="1802" t="s">
        <v>1</v>
      </c>
      <c r="C65" s="1804" t="s">
        <v>7</v>
      </c>
      <c r="D65" s="1730" t="s">
        <v>8</v>
      </c>
      <c r="E65" s="1782"/>
      <c r="F65" s="1782"/>
      <c r="G65" s="1782"/>
      <c r="H65" s="1782"/>
      <c r="I65" s="1782"/>
      <c r="J65" s="1806"/>
      <c r="K65" s="1587" t="s">
        <v>53</v>
      </c>
      <c r="L65" s="1644" t="s">
        <v>3</v>
      </c>
      <c r="M65" s="1671" t="s">
        <v>118</v>
      </c>
      <c r="N65" s="1808"/>
      <c r="O65" s="1785" t="s">
        <v>119</v>
      </c>
      <c r="P65" s="1634" t="s">
        <v>2</v>
      </c>
      <c r="Q65" s="71"/>
      <c r="R65" s="113"/>
      <c r="S65" s="113"/>
    </row>
    <row r="66" spans="1:19" s="87" customFormat="1" ht="23.25" customHeight="1">
      <c r="A66" s="370"/>
      <c r="B66" s="1803"/>
      <c r="C66" s="1805"/>
      <c r="D66" s="1783"/>
      <c r="E66" s="1784"/>
      <c r="F66" s="1784"/>
      <c r="G66" s="1784"/>
      <c r="H66" s="1784"/>
      <c r="I66" s="1784"/>
      <c r="J66" s="1807"/>
      <c r="K66" s="1588"/>
      <c r="L66" s="1734"/>
      <c r="M66" s="1809"/>
      <c r="N66" s="1810"/>
      <c r="O66" s="1811"/>
      <c r="P66" s="1736"/>
      <c r="Q66" s="71"/>
      <c r="R66" s="114"/>
      <c r="S66" s="114"/>
    </row>
    <row r="67" spans="1:19" customFormat="1" ht="24" customHeight="1">
      <c r="A67" s="144"/>
      <c r="B67" s="576"/>
      <c r="C67" s="1317"/>
      <c r="D67" s="1797"/>
      <c r="E67" s="1798"/>
      <c r="F67" s="1798"/>
      <c r="G67" s="1798"/>
      <c r="H67" s="1798"/>
      <c r="I67" s="1798"/>
      <c r="J67" s="1799"/>
      <c r="K67" s="866"/>
      <c r="L67" s="940"/>
      <c r="M67" s="1800" t="str">
        <f t="shared" ref="M67:M115" si="2">IF(C67*L67=0,"",C67*L67)</f>
        <v/>
      </c>
      <c r="N67" s="1801"/>
      <c r="O67" s="482" t="str">
        <f>IF(ISERROR(INDEX($S$22:$S$27,MATCH(K67,$R$22:$R$27,0))*M67),"",INDEX($S$22:$S$27,MATCH(K67,$R$22:$R$27,0))*M67)</f>
        <v/>
      </c>
      <c r="P67" s="276"/>
      <c r="Q67" s="71"/>
      <c r="R67" s="166"/>
      <c r="S67" s="167"/>
    </row>
    <row r="68" spans="1:19" customFormat="1" ht="24" customHeight="1">
      <c r="A68" s="144"/>
      <c r="B68" s="1318"/>
      <c r="C68" s="1317"/>
      <c r="D68" s="1797"/>
      <c r="E68" s="1798"/>
      <c r="F68" s="1798"/>
      <c r="G68" s="1798"/>
      <c r="H68" s="1798"/>
      <c r="I68" s="1798"/>
      <c r="J68" s="1799"/>
      <c r="K68" s="866"/>
      <c r="L68" s="940"/>
      <c r="M68" s="1800" t="str">
        <f t="shared" si="2"/>
        <v/>
      </c>
      <c r="N68" s="1801"/>
      <c r="O68" s="482" t="str">
        <f t="shared" ref="O68:O115" si="3">IF(ISERROR(INDEX($S$22:$S$27,MATCH(K68,$R$22:$R$27,0))*M68),"",INDEX($S$22:$S$27,MATCH(K68,$R$22:$R$27,0))*M68)</f>
        <v/>
      </c>
      <c r="P68" s="276"/>
      <c r="Q68" s="71"/>
      <c r="R68" s="166"/>
      <c r="S68" s="167"/>
    </row>
    <row r="69" spans="1:19" customFormat="1" ht="24" customHeight="1">
      <c r="A69" s="144"/>
      <c r="B69" s="1318"/>
      <c r="C69" s="1317"/>
      <c r="D69" s="1797"/>
      <c r="E69" s="1798"/>
      <c r="F69" s="1798"/>
      <c r="G69" s="1798"/>
      <c r="H69" s="1798"/>
      <c r="I69" s="1798"/>
      <c r="J69" s="1799"/>
      <c r="K69" s="866"/>
      <c r="L69" s="940"/>
      <c r="M69" s="1800" t="str">
        <f t="shared" si="2"/>
        <v/>
      </c>
      <c r="N69" s="1801"/>
      <c r="O69" s="482" t="str">
        <f t="shared" si="3"/>
        <v/>
      </c>
      <c r="P69" s="276"/>
      <c r="Q69" s="71"/>
      <c r="R69" s="166"/>
      <c r="S69" s="167"/>
    </row>
    <row r="70" spans="1:19" customFormat="1" ht="24" customHeight="1">
      <c r="A70" s="144"/>
      <c r="B70" s="1318"/>
      <c r="C70" s="1317"/>
      <c r="D70" s="1797"/>
      <c r="E70" s="1798"/>
      <c r="F70" s="1798"/>
      <c r="G70" s="1798"/>
      <c r="H70" s="1798"/>
      <c r="I70" s="1798"/>
      <c r="J70" s="1799"/>
      <c r="K70" s="866"/>
      <c r="L70" s="940"/>
      <c r="M70" s="1800" t="str">
        <f t="shared" si="2"/>
        <v/>
      </c>
      <c r="N70" s="1801"/>
      <c r="O70" s="482" t="str">
        <f t="shared" si="3"/>
        <v/>
      </c>
      <c r="P70" s="276"/>
      <c r="Q70" s="71"/>
      <c r="R70" s="113"/>
      <c r="S70" s="113"/>
    </row>
    <row r="71" spans="1:19" customFormat="1" ht="24" customHeight="1">
      <c r="A71" s="144"/>
      <c r="B71" s="1318"/>
      <c r="C71" s="1317"/>
      <c r="D71" s="1797"/>
      <c r="E71" s="1798"/>
      <c r="F71" s="1798"/>
      <c r="G71" s="1798"/>
      <c r="H71" s="1798"/>
      <c r="I71" s="1798"/>
      <c r="J71" s="1799"/>
      <c r="K71" s="866"/>
      <c r="L71" s="940"/>
      <c r="M71" s="1800" t="str">
        <f t="shared" si="2"/>
        <v/>
      </c>
      <c r="N71" s="1801"/>
      <c r="O71" s="482" t="str">
        <f t="shared" si="3"/>
        <v/>
      </c>
      <c r="P71" s="276"/>
      <c r="Q71" s="71"/>
      <c r="R71" s="113"/>
      <c r="S71" s="113"/>
    </row>
    <row r="72" spans="1:19" customFormat="1" ht="24" customHeight="1">
      <c r="A72" s="144"/>
      <c r="B72" s="1318"/>
      <c r="C72" s="1317"/>
      <c r="D72" s="1797"/>
      <c r="E72" s="1798"/>
      <c r="F72" s="1798"/>
      <c r="G72" s="1798"/>
      <c r="H72" s="1798"/>
      <c r="I72" s="1798"/>
      <c r="J72" s="1799"/>
      <c r="K72" s="866"/>
      <c r="L72" s="940"/>
      <c r="M72" s="1800" t="str">
        <f t="shared" si="2"/>
        <v/>
      </c>
      <c r="N72" s="1801"/>
      <c r="O72" s="482" t="str">
        <f t="shared" si="3"/>
        <v/>
      </c>
      <c r="P72" s="276"/>
      <c r="Q72" s="71"/>
      <c r="R72" s="166"/>
      <c r="S72" s="167"/>
    </row>
    <row r="73" spans="1:19" customFormat="1" ht="24" customHeight="1">
      <c r="A73" s="144"/>
      <c r="B73" s="1318"/>
      <c r="C73" s="1317"/>
      <c r="D73" s="1797"/>
      <c r="E73" s="1798"/>
      <c r="F73" s="1798"/>
      <c r="G73" s="1798"/>
      <c r="H73" s="1798"/>
      <c r="I73" s="1798"/>
      <c r="J73" s="1799"/>
      <c r="K73" s="866"/>
      <c r="L73" s="940"/>
      <c r="M73" s="1800" t="str">
        <f t="shared" si="2"/>
        <v/>
      </c>
      <c r="N73" s="1801"/>
      <c r="O73" s="482" t="str">
        <f t="shared" si="3"/>
        <v/>
      </c>
      <c r="P73" s="276"/>
      <c r="Q73" s="71"/>
    </row>
    <row r="74" spans="1:19" customFormat="1" ht="24" customHeight="1">
      <c r="A74" s="144"/>
      <c r="B74" s="1318"/>
      <c r="C74" s="1317"/>
      <c r="D74" s="1797"/>
      <c r="E74" s="1798"/>
      <c r="F74" s="1798"/>
      <c r="G74" s="1798"/>
      <c r="H74" s="1798"/>
      <c r="I74" s="1798"/>
      <c r="J74" s="1799"/>
      <c r="K74" s="866"/>
      <c r="L74" s="940"/>
      <c r="M74" s="1800" t="str">
        <f t="shared" si="2"/>
        <v/>
      </c>
      <c r="N74" s="1801"/>
      <c r="O74" s="482" t="str">
        <f t="shared" si="3"/>
        <v/>
      </c>
      <c r="P74" s="276"/>
      <c r="Q74" s="71"/>
    </row>
    <row r="75" spans="1:19" customFormat="1" ht="24" customHeight="1">
      <c r="A75" s="144"/>
      <c r="B75" s="1318"/>
      <c r="C75" s="1317"/>
      <c r="D75" s="1797"/>
      <c r="E75" s="1798"/>
      <c r="F75" s="1798"/>
      <c r="G75" s="1798"/>
      <c r="H75" s="1798"/>
      <c r="I75" s="1798"/>
      <c r="J75" s="1799"/>
      <c r="K75" s="866"/>
      <c r="L75" s="940"/>
      <c r="M75" s="1800" t="str">
        <f t="shared" si="2"/>
        <v/>
      </c>
      <c r="N75" s="1801"/>
      <c r="O75" s="482" t="str">
        <f t="shared" si="3"/>
        <v/>
      </c>
      <c r="P75" s="276"/>
      <c r="Q75" s="71"/>
    </row>
    <row r="76" spans="1:19" customFormat="1" ht="24" customHeight="1">
      <c r="A76" s="144"/>
      <c r="B76" s="1318"/>
      <c r="C76" s="1317"/>
      <c r="D76" s="1797"/>
      <c r="E76" s="1798"/>
      <c r="F76" s="1798"/>
      <c r="G76" s="1798"/>
      <c r="H76" s="1798"/>
      <c r="I76" s="1798"/>
      <c r="J76" s="1799"/>
      <c r="K76" s="866"/>
      <c r="L76" s="940"/>
      <c r="M76" s="1800" t="str">
        <f t="shared" si="2"/>
        <v/>
      </c>
      <c r="N76" s="1801"/>
      <c r="O76" s="482" t="str">
        <f t="shared" si="3"/>
        <v/>
      </c>
      <c r="P76" s="276"/>
      <c r="Q76" s="71"/>
    </row>
    <row r="77" spans="1:19" customFormat="1" ht="24" customHeight="1">
      <c r="A77" s="144"/>
      <c r="B77" s="1318"/>
      <c r="C77" s="1317"/>
      <c r="D77" s="1797"/>
      <c r="E77" s="1798"/>
      <c r="F77" s="1798"/>
      <c r="G77" s="1798"/>
      <c r="H77" s="1798"/>
      <c r="I77" s="1798"/>
      <c r="J77" s="1799"/>
      <c r="K77" s="866"/>
      <c r="L77" s="940"/>
      <c r="M77" s="1800" t="str">
        <f t="shared" si="2"/>
        <v/>
      </c>
      <c r="N77" s="1801"/>
      <c r="O77" s="482" t="str">
        <f t="shared" si="3"/>
        <v/>
      </c>
      <c r="P77" s="276"/>
      <c r="Q77" s="71"/>
    </row>
    <row r="78" spans="1:19" customFormat="1" ht="24" customHeight="1">
      <c r="A78" s="144"/>
      <c r="B78" s="1318"/>
      <c r="C78" s="1317"/>
      <c r="D78" s="1797"/>
      <c r="E78" s="1798"/>
      <c r="F78" s="1798"/>
      <c r="G78" s="1798"/>
      <c r="H78" s="1798"/>
      <c r="I78" s="1798"/>
      <c r="J78" s="1799"/>
      <c r="K78" s="866"/>
      <c r="L78" s="940"/>
      <c r="M78" s="1800" t="str">
        <f t="shared" si="2"/>
        <v/>
      </c>
      <c r="N78" s="1801"/>
      <c r="O78" s="482" t="str">
        <f t="shared" si="3"/>
        <v/>
      </c>
      <c r="P78" s="276"/>
      <c r="Q78" s="71"/>
    </row>
    <row r="79" spans="1:19" customFormat="1" ht="24" customHeight="1">
      <c r="A79" s="144"/>
      <c r="B79" s="1318"/>
      <c r="C79" s="1317"/>
      <c r="D79" s="1797"/>
      <c r="E79" s="1798"/>
      <c r="F79" s="1798"/>
      <c r="G79" s="1798"/>
      <c r="H79" s="1798"/>
      <c r="I79" s="1798"/>
      <c r="J79" s="1799"/>
      <c r="K79" s="866"/>
      <c r="L79" s="940"/>
      <c r="M79" s="1800" t="str">
        <f t="shared" si="2"/>
        <v/>
      </c>
      <c r="N79" s="1801"/>
      <c r="O79" s="482" t="str">
        <f t="shared" si="3"/>
        <v/>
      </c>
      <c r="P79" s="276"/>
      <c r="Q79" s="71"/>
    </row>
    <row r="80" spans="1:19" customFormat="1" ht="24" customHeight="1">
      <c r="A80" s="144"/>
      <c r="B80" s="1318"/>
      <c r="C80" s="1317"/>
      <c r="D80" s="1797"/>
      <c r="E80" s="1798"/>
      <c r="F80" s="1798"/>
      <c r="G80" s="1798"/>
      <c r="H80" s="1798"/>
      <c r="I80" s="1798"/>
      <c r="J80" s="1799"/>
      <c r="K80" s="866"/>
      <c r="L80" s="940"/>
      <c r="M80" s="1800" t="str">
        <f t="shared" si="2"/>
        <v/>
      </c>
      <c r="N80" s="1801"/>
      <c r="O80" s="482" t="str">
        <f t="shared" si="3"/>
        <v/>
      </c>
      <c r="P80" s="276"/>
      <c r="Q80" s="71"/>
    </row>
    <row r="81" spans="1:17" customFormat="1" ht="24" customHeight="1">
      <c r="A81" s="144"/>
      <c r="B81" s="1318"/>
      <c r="C81" s="1317"/>
      <c r="D81" s="1797"/>
      <c r="E81" s="1798"/>
      <c r="F81" s="1798"/>
      <c r="G81" s="1798"/>
      <c r="H81" s="1798"/>
      <c r="I81" s="1798"/>
      <c r="J81" s="1799"/>
      <c r="K81" s="866"/>
      <c r="L81" s="940"/>
      <c r="M81" s="1800" t="str">
        <f t="shared" si="2"/>
        <v/>
      </c>
      <c r="N81" s="1801"/>
      <c r="O81" s="482" t="str">
        <f t="shared" si="3"/>
        <v/>
      </c>
      <c r="P81" s="276"/>
      <c r="Q81" s="71"/>
    </row>
    <row r="82" spans="1:17" s="258" customFormat="1" ht="24" customHeight="1">
      <c r="A82" s="144"/>
      <c r="B82" s="1318"/>
      <c r="C82" s="1317"/>
      <c r="D82" s="1797"/>
      <c r="E82" s="1798"/>
      <c r="F82" s="1798"/>
      <c r="G82" s="1798"/>
      <c r="H82" s="1798"/>
      <c r="I82" s="1798"/>
      <c r="J82" s="1799"/>
      <c r="K82" s="866"/>
      <c r="L82" s="940"/>
      <c r="M82" s="1800" t="str">
        <f t="shared" si="2"/>
        <v/>
      </c>
      <c r="N82" s="1801"/>
      <c r="O82" s="482" t="str">
        <f t="shared" si="3"/>
        <v/>
      </c>
      <c r="P82" s="324"/>
      <c r="Q82" s="71"/>
    </row>
    <row r="83" spans="1:17" s="258" customFormat="1" ht="24" customHeight="1">
      <c r="A83" s="144"/>
      <c r="B83" s="1318"/>
      <c r="C83" s="1317"/>
      <c r="D83" s="1797"/>
      <c r="E83" s="1798"/>
      <c r="F83" s="1798"/>
      <c r="G83" s="1798"/>
      <c r="H83" s="1798"/>
      <c r="I83" s="1798"/>
      <c r="J83" s="1799"/>
      <c r="K83" s="866"/>
      <c r="L83" s="940"/>
      <c r="M83" s="1800" t="str">
        <f t="shared" si="2"/>
        <v/>
      </c>
      <c r="N83" s="1801"/>
      <c r="O83" s="482" t="str">
        <f t="shared" si="3"/>
        <v/>
      </c>
      <c r="P83" s="324"/>
      <c r="Q83" s="71"/>
    </row>
    <row r="84" spans="1:17" s="258" customFormat="1" ht="24" customHeight="1">
      <c r="A84" s="144"/>
      <c r="B84" s="1318"/>
      <c r="C84" s="1317"/>
      <c r="D84" s="1797"/>
      <c r="E84" s="1798"/>
      <c r="F84" s="1798"/>
      <c r="G84" s="1798"/>
      <c r="H84" s="1798"/>
      <c r="I84" s="1798"/>
      <c r="J84" s="1799"/>
      <c r="K84" s="866"/>
      <c r="L84" s="940"/>
      <c r="M84" s="1800" t="str">
        <f t="shared" si="2"/>
        <v/>
      </c>
      <c r="N84" s="1801"/>
      <c r="O84" s="482" t="str">
        <f t="shared" si="3"/>
        <v/>
      </c>
      <c r="P84" s="324"/>
      <c r="Q84" s="71"/>
    </row>
    <row r="85" spans="1:17" s="258" customFormat="1" ht="24" customHeight="1">
      <c r="A85" s="144"/>
      <c r="B85" s="1318"/>
      <c r="C85" s="1317"/>
      <c r="D85" s="1797"/>
      <c r="E85" s="1798"/>
      <c r="F85" s="1798"/>
      <c r="G85" s="1798"/>
      <c r="H85" s="1798"/>
      <c r="I85" s="1798"/>
      <c r="J85" s="1799"/>
      <c r="K85" s="866"/>
      <c r="L85" s="940"/>
      <c r="M85" s="1800" t="str">
        <f t="shared" si="2"/>
        <v/>
      </c>
      <c r="N85" s="1801"/>
      <c r="O85" s="482" t="str">
        <f t="shared" si="3"/>
        <v/>
      </c>
      <c r="P85" s="324"/>
      <c r="Q85" s="71"/>
    </row>
    <row r="86" spans="1:17" s="258" customFormat="1" ht="24" customHeight="1">
      <c r="A86" s="144"/>
      <c r="B86" s="1318"/>
      <c r="C86" s="1317"/>
      <c r="D86" s="1797"/>
      <c r="E86" s="1798"/>
      <c r="F86" s="1798"/>
      <c r="G86" s="1798"/>
      <c r="H86" s="1798"/>
      <c r="I86" s="1798"/>
      <c r="J86" s="1799"/>
      <c r="K86" s="866"/>
      <c r="L86" s="940"/>
      <c r="M86" s="1800" t="str">
        <f t="shared" si="2"/>
        <v/>
      </c>
      <c r="N86" s="1801"/>
      <c r="O86" s="482" t="str">
        <f t="shared" si="3"/>
        <v/>
      </c>
      <c r="P86" s="324"/>
      <c r="Q86" s="71"/>
    </row>
    <row r="87" spans="1:17" s="258" customFormat="1" ht="24" customHeight="1">
      <c r="A87" s="144"/>
      <c r="B87" s="1318"/>
      <c r="C87" s="1317"/>
      <c r="D87" s="1797"/>
      <c r="E87" s="1798"/>
      <c r="F87" s="1798"/>
      <c r="G87" s="1798"/>
      <c r="H87" s="1798"/>
      <c r="I87" s="1798"/>
      <c r="J87" s="1799"/>
      <c r="K87" s="866"/>
      <c r="L87" s="940"/>
      <c r="M87" s="1800" t="str">
        <f t="shared" si="2"/>
        <v/>
      </c>
      <c r="N87" s="1801"/>
      <c r="O87" s="482" t="str">
        <f t="shared" si="3"/>
        <v/>
      </c>
      <c r="P87" s="324"/>
      <c r="Q87" s="71"/>
    </row>
    <row r="88" spans="1:17" s="258" customFormat="1" ht="24" customHeight="1">
      <c r="A88" s="144"/>
      <c r="B88" s="1318"/>
      <c r="C88" s="1317"/>
      <c r="D88" s="1797"/>
      <c r="E88" s="1798"/>
      <c r="F88" s="1798"/>
      <c r="G88" s="1798"/>
      <c r="H88" s="1798"/>
      <c r="I88" s="1798"/>
      <c r="J88" s="1799"/>
      <c r="K88" s="866"/>
      <c r="L88" s="940"/>
      <c r="M88" s="1800" t="str">
        <f t="shared" si="2"/>
        <v/>
      </c>
      <c r="N88" s="1801"/>
      <c r="O88" s="482" t="str">
        <f t="shared" si="3"/>
        <v/>
      </c>
      <c r="P88" s="324"/>
      <c r="Q88" s="71"/>
    </row>
    <row r="89" spans="1:17" s="258" customFormat="1" ht="24" customHeight="1">
      <c r="A89" s="144"/>
      <c r="B89" s="1318"/>
      <c r="C89" s="1317"/>
      <c r="D89" s="1797"/>
      <c r="E89" s="1798"/>
      <c r="F89" s="1798"/>
      <c r="G89" s="1798"/>
      <c r="H89" s="1798"/>
      <c r="I89" s="1798"/>
      <c r="J89" s="1799"/>
      <c r="K89" s="866"/>
      <c r="L89" s="940"/>
      <c r="M89" s="1800" t="str">
        <f t="shared" si="2"/>
        <v/>
      </c>
      <c r="N89" s="1801"/>
      <c r="O89" s="482" t="str">
        <f t="shared" si="3"/>
        <v/>
      </c>
      <c r="P89" s="324"/>
      <c r="Q89" s="71"/>
    </row>
    <row r="90" spans="1:17" s="258" customFormat="1" ht="24" customHeight="1">
      <c r="A90" s="144"/>
      <c r="B90" s="1318"/>
      <c r="C90" s="1317"/>
      <c r="D90" s="1797"/>
      <c r="E90" s="1798"/>
      <c r="F90" s="1798"/>
      <c r="G90" s="1798"/>
      <c r="H90" s="1798"/>
      <c r="I90" s="1798"/>
      <c r="J90" s="1799"/>
      <c r="K90" s="866"/>
      <c r="L90" s="940"/>
      <c r="M90" s="1800" t="str">
        <f t="shared" si="2"/>
        <v/>
      </c>
      <c r="N90" s="1801"/>
      <c r="O90" s="482" t="str">
        <f t="shared" si="3"/>
        <v/>
      </c>
      <c r="P90" s="324"/>
      <c r="Q90" s="71"/>
    </row>
    <row r="91" spans="1:17" s="258" customFormat="1" ht="24" customHeight="1">
      <c r="A91" s="144"/>
      <c r="B91" s="1318"/>
      <c r="C91" s="1317"/>
      <c r="D91" s="1797"/>
      <c r="E91" s="1798"/>
      <c r="F91" s="1798"/>
      <c r="G91" s="1798"/>
      <c r="H91" s="1798"/>
      <c r="I91" s="1798"/>
      <c r="J91" s="1799"/>
      <c r="K91" s="866"/>
      <c r="L91" s="940"/>
      <c r="M91" s="1800" t="str">
        <f t="shared" si="2"/>
        <v/>
      </c>
      <c r="N91" s="1801"/>
      <c r="O91" s="482" t="str">
        <f t="shared" si="3"/>
        <v/>
      </c>
      <c r="P91" s="324"/>
      <c r="Q91" s="71"/>
    </row>
    <row r="92" spans="1:17" s="258" customFormat="1" ht="24" customHeight="1">
      <c r="A92" s="144"/>
      <c r="B92" s="1318"/>
      <c r="C92" s="1317"/>
      <c r="D92" s="1797"/>
      <c r="E92" s="1798"/>
      <c r="F92" s="1798"/>
      <c r="G92" s="1798"/>
      <c r="H92" s="1798"/>
      <c r="I92" s="1798"/>
      <c r="J92" s="1799"/>
      <c r="K92" s="866"/>
      <c r="L92" s="940"/>
      <c r="M92" s="1800" t="str">
        <f t="shared" si="2"/>
        <v/>
      </c>
      <c r="N92" s="1801"/>
      <c r="O92" s="482" t="str">
        <f t="shared" si="3"/>
        <v/>
      </c>
      <c r="P92" s="324"/>
      <c r="Q92" s="71"/>
    </row>
    <row r="93" spans="1:17" s="258" customFormat="1" ht="24" customHeight="1">
      <c r="A93" s="144"/>
      <c r="B93" s="1318"/>
      <c r="C93" s="1317"/>
      <c r="D93" s="1797"/>
      <c r="E93" s="1798"/>
      <c r="F93" s="1798"/>
      <c r="G93" s="1798"/>
      <c r="H93" s="1798"/>
      <c r="I93" s="1798"/>
      <c r="J93" s="1799"/>
      <c r="K93" s="866"/>
      <c r="L93" s="940"/>
      <c r="M93" s="1800" t="str">
        <f t="shared" si="2"/>
        <v/>
      </c>
      <c r="N93" s="1801"/>
      <c r="O93" s="482" t="str">
        <f t="shared" si="3"/>
        <v/>
      </c>
      <c r="P93" s="324"/>
      <c r="Q93" s="71"/>
    </row>
    <row r="94" spans="1:17" s="258" customFormat="1" ht="24" customHeight="1">
      <c r="A94" s="144"/>
      <c r="B94" s="1318"/>
      <c r="C94" s="1317"/>
      <c r="D94" s="1797"/>
      <c r="E94" s="1798"/>
      <c r="F94" s="1798"/>
      <c r="G94" s="1798"/>
      <c r="H94" s="1798"/>
      <c r="I94" s="1798"/>
      <c r="J94" s="1799"/>
      <c r="K94" s="866"/>
      <c r="L94" s="940"/>
      <c r="M94" s="1800" t="str">
        <f t="shared" si="2"/>
        <v/>
      </c>
      <c r="N94" s="1801"/>
      <c r="O94" s="482" t="str">
        <f t="shared" si="3"/>
        <v/>
      </c>
      <c r="P94" s="324"/>
      <c r="Q94" s="71"/>
    </row>
    <row r="95" spans="1:17" s="258" customFormat="1" ht="24" customHeight="1">
      <c r="A95" s="144"/>
      <c r="B95" s="1318"/>
      <c r="C95" s="1317"/>
      <c r="D95" s="1797"/>
      <c r="E95" s="1798"/>
      <c r="F95" s="1798"/>
      <c r="G95" s="1798"/>
      <c r="H95" s="1798"/>
      <c r="I95" s="1798"/>
      <c r="J95" s="1799"/>
      <c r="K95" s="866"/>
      <c r="L95" s="940"/>
      <c r="M95" s="1800" t="str">
        <f t="shared" si="2"/>
        <v/>
      </c>
      <c r="N95" s="1801"/>
      <c r="O95" s="482" t="str">
        <f t="shared" si="3"/>
        <v/>
      </c>
      <c r="P95" s="324"/>
      <c r="Q95" s="71"/>
    </row>
    <row r="96" spans="1:17" s="258" customFormat="1" ht="24" customHeight="1">
      <c r="A96" s="144"/>
      <c r="B96" s="1318"/>
      <c r="C96" s="1317"/>
      <c r="D96" s="1797"/>
      <c r="E96" s="1798"/>
      <c r="F96" s="1798"/>
      <c r="G96" s="1798"/>
      <c r="H96" s="1798"/>
      <c r="I96" s="1798"/>
      <c r="J96" s="1799"/>
      <c r="K96" s="866"/>
      <c r="L96" s="940"/>
      <c r="M96" s="1800" t="str">
        <f t="shared" si="2"/>
        <v/>
      </c>
      <c r="N96" s="1801"/>
      <c r="O96" s="482" t="str">
        <f t="shared" si="3"/>
        <v/>
      </c>
      <c r="P96" s="324"/>
      <c r="Q96" s="71"/>
    </row>
    <row r="97" spans="1:17" s="258" customFormat="1" ht="24" customHeight="1">
      <c r="A97" s="144"/>
      <c r="B97" s="1318"/>
      <c r="C97" s="1317"/>
      <c r="D97" s="1797"/>
      <c r="E97" s="1798"/>
      <c r="F97" s="1798"/>
      <c r="G97" s="1798"/>
      <c r="H97" s="1798"/>
      <c r="I97" s="1798"/>
      <c r="J97" s="1799"/>
      <c r="K97" s="866"/>
      <c r="L97" s="940"/>
      <c r="M97" s="1800" t="str">
        <f t="shared" si="2"/>
        <v/>
      </c>
      <c r="N97" s="1801"/>
      <c r="O97" s="482" t="str">
        <f t="shared" si="3"/>
        <v/>
      </c>
      <c r="P97" s="324"/>
      <c r="Q97" s="71"/>
    </row>
    <row r="98" spans="1:17" customFormat="1" ht="24" customHeight="1">
      <c r="A98" s="144"/>
      <c r="B98" s="1318"/>
      <c r="C98" s="1317"/>
      <c r="D98" s="1797"/>
      <c r="E98" s="1798"/>
      <c r="F98" s="1798"/>
      <c r="G98" s="1798"/>
      <c r="H98" s="1798"/>
      <c r="I98" s="1798"/>
      <c r="J98" s="1799"/>
      <c r="K98" s="866"/>
      <c r="L98" s="940"/>
      <c r="M98" s="1800" t="str">
        <f t="shared" si="2"/>
        <v/>
      </c>
      <c r="N98" s="1801"/>
      <c r="O98" s="482" t="str">
        <f t="shared" si="3"/>
        <v/>
      </c>
      <c r="P98" s="276"/>
      <c r="Q98" s="71"/>
    </row>
    <row r="99" spans="1:17" customFormat="1" ht="24" customHeight="1">
      <c r="A99" s="144"/>
      <c r="B99" s="1318"/>
      <c r="C99" s="1317"/>
      <c r="D99" s="1797"/>
      <c r="E99" s="1798"/>
      <c r="F99" s="1798"/>
      <c r="G99" s="1798"/>
      <c r="H99" s="1798"/>
      <c r="I99" s="1798"/>
      <c r="J99" s="1799"/>
      <c r="K99" s="866"/>
      <c r="L99" s="940"/>
      <c r="M99" s="1800" t="str">
        <f t="shared" si="2"/>
        <v/>
      </c>
      <c r="N99" s="1801"/>
      <c r="O99" s="482" t="str">
        <f t="shared" si="3"/>
        <v/>
      </c>
      <c r="P99" s="125"/>
      <c r="Q99" s="71"/>
    </row>
    <row r="100" spans="1:17" customFormat="1" ht="24" customHeight="1">
      <c r="A100" s="144"/>
      <c r="B100" s="1318"/>
      <c r="C100" s="1317"/>
      <c r="D100" s="1797"/>
      <c r="E100" s="1798"/>
      <c r="F100" s="1798"/>
      <c r="G100" s="1798"/>
      <c r="H100" s="1798"/>
      <c r="I100" s="1798"/>
      <c r="J100" s="1799"/>
      <c r="K100" s="866"/>
      <c r="L100" s="940"/>
      <c r="M100" s="1800" t="str">
        <f t="shared" si="2"/>
        <v/>
      </c>
      <c r="N100" s="1801"/>
      <c r="O100" s="482" t="str">
        <f t="shared" si="3"/>
        <v/>
      </c>
      <c r="P100" s="276"/>
      <c r="Q100" s="71"/>
    </row>
    <row r="101" spans="1:17" customFormat="1" ht="24" customHeight="1">
      <c r="A101" s="144"/>
      <c r="B101" s="1318"/>
      <c r="C101" s="1317"/>
      <c r="D101" s="1797"/>
      <c r="E101" s="1798"/>
      <c r="F101" s="1798"/>
      <c r="G101" s="1798"/>
      <c r="H101" s="1798"/>
      <c r="I101" s="1798"/>
      <c r="J101" s="1799"/>
      <c r="K101" s="866"/>
      <c r="L101" s="940"/>
      <c r="M101" s="1800" t="str">
        <f t="shared" si="2"/>
        <v/>
      </c>
      <c r="N101" s="1801"/>
      <c r="O101" s="482" t="str">
        <f t="shared" si="3"/>
        <v/>
      </c>
      <c r="P101" s="276"/>
      <c r="Q101" s="71"/>
    </row>
    <row r="102" spans="1:17" s="258" customFormat="1" ht="24" customHeight="1">
      <c r="A102" s="144"/>
      <c r="B102" s="1318"/>
      <c r="C102" s="1317"/>
      <c r="D102" s="1797"/>
      <c r="E102" s="1798"/>
      <c r="F102" s="1798"/>
      <c r="G102" s="1798"/>
      <c r="H102" s="1798"/>
      <c r="I102" s="1798"/>
      <c r="J102" s="1799"/>
      <c r="K102" s="866"/>
      <c r="L102" s="940"/>
      <c r="M102" s="1800" t="str">
        <f>IF(C102*L102=0,"",C102*L102)</f>
        <v/>
      </c>
      <c r="N102" s="1801"/>
      <c r="O102" s="482" t="str">
        <f>IF(ISERROR(INDEX($S$22:$S$27,MATCH(K102,$R$22:$R$27,0))*M102),"",INDEX($S$22:$S$27,MATCH(K102,$R$22:$R$27,0))*M102)</f>
        <v/>
      </c>
      <c r="P102" s="412"/>
      <c r="Q102" s="71"/>
    </row>
    <row r="103" spans="1:17" s="258" customFormat="1" ht="24" customHeight="1">
      <c r="A103" s="144"/>
      <c r="B103" s="1318"/>
      <c r="C103" s="1317"/>
      <c r="D103" s="1797"/>
      <c r="E103" s="1798"/>
      <c r="F103" s="1798"/>
      <c r="G103" s="1798"/>
      <c r="H103" s="1798"/>
      <c r="I103" s="1798"/>
      <c r="J103" s="1799"/>
      <c r="K103" s="866"/>
      <c r="L103" s="940"/>
      <c r="M103" s="1800" t="str">
        <f>IF(C103*L103=0,"",C103*L103)</f>
        <v/>
      </c>
      <c r="N103" s="1801"/>
      <c r="O103" s="482" t="str">
        <f>IF(ISERROR(INDEX($S$22:$S$27,MATCH(K103,$R$22:$R$27,0))*M103),"",INDEX($S$22:$S$27,MATCH(K103,$R$22:$R$27,0))*M103)</f>
        <v/>
      </c>
      <c r="P103" s="412"/>
      <c r="Q103" s="71"/>
    </row>
    <row r="104" spans="1:17" s="258" customFormat="1" ht="24" customHeight="1">
      <c r="A104" s="144"/>
      <c r="B104" s="1318"/>
      <c r="C104" s="1317"/>
      <c r="D104" s="1797"/>
      <c r="E104" s="1798"/>
      <c r="F104" s="1798"/>
      <c r="G104" s="1798"/>
      <c r="H104" s="1798"/>
      <c r="I104" s="1798"/>
      <c r="J104" s="1799"/>
      <c r="K104" s="866"/>
      <c r="L104" s="940"/>
      <c r="M104" s="1800" t="str">
        <f>IF(C104*L104=0,"",C104*L104)</f>
        <v/>
      </c>
      <c r="N104" s="1801"/>
      <c r="O104" s="482" t="str">
        <f>IF(ISERROR(INDEX($S$22:$S$27,MATCH(K104,$R$22:$R$27,0))*M104),"",INDEX($S$22:$S$27,MATCH(K104,$R$22:$R$27,0))*M104)</f>
        <v/>
      </c>
      <c r="P104" s="412"/>
      <c r="Q104" s="71"/>
    </row>
    <row r="105" spans="1:17" s="258" customFormat="1" ht="24" customHeight="1">
      <c r="A105" s="144"/>
      <c r="B105" s="1318"/>
      <c r="C105" s="1317"/>
      <c r="D105" s="1797"/>
      <c r="E105" s="1798"/>
      <c r="F105" s="1798"/>
      <c r="G105" s="1798"/>
      <c r="H105" s="1798"/>
      <c r="I105" s="1798"/>
      <c r="J105" s="1799"/>
      <c r="K105" s="866"/>
      <c r="L105" s="940"/>
      <c r="M105" s="1800" t="str">
        <f>IF(C105*L105=0,"",C105*L105)</f>
        <v/>
      </c>
      <c r="N105" s="1801"/>
      <c r="O105" s="482" t="str">
        <f>IF(ISERROR(INDEX($S$22:$S$27,MATCH(K105,$R$22:$R$27,0))*M105),"",INDEX($S$22:$S$27,MATCH(K105,$R$22:$R$27,0))*M105)</f>
        <v/>
      </c>
      <c r="P105" s="412"/>
      <c r="Q105" s="71"/>
    </row>
    <row r="106" spans="1:17" customFormat="1" ht="24" customHeight="1">
      <c r="A106" s="144"/>
      <c r="B106" s="1318"/>
      <c r="C106" s="1317"/>
      <c r="D106" s="1797"/>
      <c r="E106" s="1798"/>
      <c r="F106" s="1798"/>
      <c r="G106" s="1798"/>
      <c r="H106" s="1798"/>
      <c r="I106" s="1798"/>
      <c r="J106" s="1799"/>
      <c r="K106" s="866"/>
      <c r="L106" s="940"/>
      <c r="M106" s="1800" t="str">
        <f t="shared" si="2"/>
        <v/>
      </c>
      <c r="N106" s="1801"/>
      <c r="O106" s="482" t="str">
        <f t="shared" si="3"/>
        <v/>
      </c>
      <c r="P106" s="276"/>
      <c r="Q106" s="71"/>
    </row>
    <row r="107" spans="1:17" customFormat="1" ht="24" customHeight="1">
      <c r="A107" s="144"/>
      <c r="B107" s="1318"/>
      <c r="C107" s="1317"/>
      <c r="D107" s="1797"/>
      <c r="E107" s="1798"/>
      <c r="F107" s="1798"/>
      <c r="G107" s="1798"/>
      <c r="H107" s="1798"/>
      <c r="I107" s="1798"/>
      <c r="J107" s="1799"/>
      <c r="K107" s="866"/>
      <c r="L107" s="940"/>
      <c r="M107" s="1800" t="str">
        <f t="shared" si="2"/>
        <v/>
      </c>
      <c r="N107" s="1801"/>
      <c r="O107" s="482" t="str">
        <f t="shared" si="3"/>
        <v/>
      </c>
      <c r="P107" s="276"/>
      <c r="Q107" s="71"/>
    </row>
    <row r="108" spans="1:17" customFormat="1" ht="24" customHeight="1">
      <c r="A108" s="144"/>
      <c r="B108" s="1318"/>
      <c r="C108" s="1317"/>
      <c r="D108" s="1797"/>
      <c r="E108" s="1798"/>
      <c r="F108" s="1798"/>
      <c r="G108" s="1798"/>
      <c r="H108" s="1798"/>
      <c r="I108" s="1798"/>
      <c r="J108" s="1799"/>
      <c r="K108" s="866"/>
      <c r="L108" s="940"/>
      <c r="M108" s="1800" t="str">
        <f t="shared" si="2"/>
        <v/>
      </c>
      <c r="N108" s="1801"/>
      <c r="O108" s="482" t="str">
        <f t="shared" si="3"/>
        <v/>
      </c>
      <c r="P108" s="276"/>
      <c r="Q108" s="71"/>
    </row>
    <row r="109" spans="1:17" customFormat="1" ht="24" customHeight="1">
      <c r="A109" s="144"/>
      <c r="B109" s="1318"/>
      <c r="C109" s="1319"/>
      <c r="D109" s="1797"/>
      <c r="E109" s="1798"/>
      <c r="F109" s="1798"/>
      <c r="G109" s="1798"/>
      <c r="H109" s="1798"/>
      <c r="I109" s="1798"/>
      <c r="J109" s="1799"/>
      <c r="K109" s="866"/>
      <c r="L109" s="131"/>
      <c r="M109" s="1800" t="str">
        <f t="shared" si="2"/>
        <v/>
      </c>
      <c r="N109" s="1801"/>
      <c r="O109" s="482" t="str">
        <f t="shared" si="3"/>
        <v/>
      </c>
      <c r="P109" s="276"/>
      <c r="Q109" s="71"/>
    </row>
    <row r="110" spans="1:17" customFormat="1" ht="24" customHeight="1">
      <c r="A110" s="144"/>
      <c r="B110" s="1318"/>
      <c r="C110" s="1319"/>
      <c r="D110" s="1797"/>
      <c r="E110" s="1798"/>
      <c r="F110" s="1798"/>
      <c r="G110" s="1798"/>
      <c r="H110" s="1798"/>
      <c r="I110" s="1798"/>
      <c r="J110" s="1799"/>
      <c r="K110" s="866"/>
      <c r="L110" s="131"/>
      <c r="M110" s="1800" t="str">
        <f t="shared" si="2"/>
        <v/>
      </c>
      <c r="N110" s="1801"/>
      <c r="O110" s="482" t="str">
        <f t="shared" si="3"/>
        <v/>
      </c>
      <c r="P110" s="276"/>
      <c r="Q110" s="71"/>
    </row>
    <row r="111" spans="1:17" customFormat="1" ht="24" customHeight="1">
      <c r="A111" s="144"/>
      <c r="B111" s="1318"/>
      <c r="C111" s="1319"/>
      <c r="D111" s="1797"/>
      <c r="E111" s="1798"/>
      <c r="F111" s="1798"/>
      <c r="G111" s="1798"/>
      <c r="H111" s="1798"/>
      <c r="I111" s="1798"/>
      <c r="J111" s="1799"/>
      <c r="K111" s="866"/>
      <c r="L111" s="131"/>
      <c r="M111" s="1800" t="str">
        <f t="shared" si="2"/>
        <v/>
      </c>
      <c r="N111" s="1801"/>
      <c r="O111" s="482" t="str">
        <f t="shared" si="3"/>
        <v/>
      </c>
      <c r="P111" s="276"/>
      <c r="Q111" s="71"/>
    </row>
    <row r="112" spans="1:17" s="258" customFormat="1" ht="24" customHeight="1">
      <c r="A112" s="144"/>
      <c r="B112" s="1318"/>
      <c r="C112" s="1319"/>
      <c r="D112" s="1797"/>
      <c r="E112" s="1798"/>
      <c r="F112" s="1798"/>
      <c r="G112" s="1798"/>
      <c r="H112" s="1798"/>
      <c r="I112" s="1798"/>
      <c r="J112" s="1799"/>
      <c r="K112" s="866"/>
      <c r="L112" s="131"/>
      <c r="M112" s="1800" t="str">
        <f>IF(C112*L112=0,"",C112*L112)</f>
        <v/>
      </c>
      <c r="N112" s="1801"/>
      <c r="O112" s="482" t="str">
        <f>IF(ISERROR(INDEX($S$22:$S$27,MATCH(K112,$R$22:$R$27,0))*M112),"",INDEX($S$22:$S$27,MATCH(K112,$R$22:$R$27,0))*M112)</f>
        <v/>
      </c>
      <c r="P112" s="412"/>
      <c r="Q112" s="71"/>
    </row>
    <row r="113" spans="1:19" s="258" customFormat="1" ht="24" customHeight="1">
      <c r="A113" s="144"/>
      <c r="B113" s="1318"/>
      <c r="C113" s="1319"/>
      <c r="D113" s="1797"/>
      <c r="E113" s="1798"/>
      <c r="F113" s="1798"/>
      <c r="G113" s="1798"/>
      <c r="H113" s="1798"/>
      <c r="I113" s="1798"/>
      <c r="J113" s="1799"/>
      <c r="K113" s="866"/>
      <c r="L113" s="131"/>
      <c r="M113" s="1800" t="str">
        <f>IF(C113*L113=0,"",C113*L113)</f>
        <v/>
      </c>
      <c r="N113" s="1801"/>
      <c r="O113" s="482" t="str">
        <f>IF(ISERROR(INDEX($S$22:$S$27,MATCH(K113,$R$22:$R$27,0))*M113),"",INDEX($S$22:$S$27,MATCH(K113,$R$22:$R$27,0))*M113)</f>
        <v/>
      </c>
      <c r="P113" s="412"/>
      <c r="Q113" s="71"/>
    </row>
    <row r="114" spans="1:19" customFormat="1" ht="24" customHeight="1">
      <c r="A114" s="144"/>
      <c r="B114" s="1318"/>
      <c r="C114" s="1319"/>
      <c r="D114" s="1797"/>
      <c r="E114" s="1798"/>
      <c r="F114" s="1798"/>
      <c r="G114" s="1798"/>
      <c r="H114" s="1798"/>
      <c r="I114" s="1798"/>
      <c r="J114" s="1799"/>
      <c r="K114" s="866"/>
      <c r="L114" s="131"/>
      <c r="M114" s="1800" t="str">
        <f t="shared" si="2"/>
        <v/>
      </c>
      <c r="N114" s="1801"/>
      <c r="O114" s="482" t="str">
        <f t="shared" si="3"/>
        <v/>
      </c>
      <c r="P114" s="276"/>
      <c r="Q114" s="71"/>
    </row>
    <row r="115" spans="1:19" customFormat="1" ht="24" customHeight="1">
      <c r="A115" s="144"/>
      <c r="B115" s="1318"/>
      <c r="C115" s="1319"/>
      <c r="D115" s="1797"/>
      <c r="E115" s="1798"/>
      <c r="F115" s="1798"/>
      <c r="G115" s="1798"/>
      <c r="H115" s="1798"/>
      <c r="I115" s="1798"/>
      <c r="J115" s="1799"/>
      <c r="K115" s="866"/>
      <c r="L115" s="131"/>
      <c r="M115" s="1800" t="str">
        <f t="shared" si="2"/>
        <v/>
      </c>
      <c r="N115" s="1801"/>
      <c r="O115" s="482" t="str">
        <f t="shared" si="3"/>
        <v/>
      </c>
      <c r="P115" s="276"/>
      <c r="Q115" s="71"/>
    </row>
    <row r="116" spans="1:19" s="111" customFormat="1" ht="3" customHeight="1">
      <c r="A116" s="363"/>
      <c r="B116" s="676"/>
      <c r="C116" s="1324"/>
      <c r="D116" s="867"/>
      <c r="E116" s="868"/>
      <c r="F116" s="868"/>
      <c r="G116" s="868"/>
      <c r="H116" s="868"/>
      <c r="I116" s="868"/>
      <c r="J116" s="908"/>
      <c r="K116" s="908"/>
      <c r="L116" s="908"/>
      <c r="M116" s="93"/>
      <c r="N116" s="93"/>
      <c r="O116" s="93"/>
      <c r="P116" s="168"/>
      <c r="Q116" s="71"/>
    </row>
    <row r="117" spans="1:19" s="87" customFormat="1" ht="21.75" customHeight="1">
      <c r="A117" s="370"/>
      <c r="B117" s="1320" t="s">
        <v>60</v>
      </c>
      <c r="C117" s="1325"/>
      <c r="D117" s="869"/>
      <c r="E117" s="869"/>
      <c r="F117" s="869"/>
      <c r="G117" s="869"/>
      <c r="H117" s="869"/>
      <c r="I117" s="869"/>
      <c r="J117" s="869"/>
      <c r="K117" s="869"/>
      <c r="L117" s="869"/>
      <c r="M117" s="161"/>
      <c r="N117" s="161"/>
      <c r="O117" s="161"/>
      <c r="P117" s="405"/>
      <c r="Q117" s="71"/>
    </row>
    <row r="118" spans="1:19" customFormat="1" ht="12.75" customHeight="1">
      <c r="A118" s="216"/>
      <c r="B118" s="1310" t="str">
        <f>B63</f>
        <v>FAPESP,  SETEMBRO DE 2015</v>
      </c>
      <c r="C118" s="1311"/>
      <c r="D118" s="857"/>
      <c r="E118" s="831"/>
      <c r="F118" s="831"/>
      <c r="G118" s="831"/>
      <c r="H118" s="831"/>
      <c r="I118" s="831"/>
      <c r="J118" s="832"/>
      <c r="K118" s="832"/>
      <c r="L118" s="831"/>
      <c r="M118" s="51"/>
      <c r="N118" s="51"/>
      <c r="O118" s="51"/>
      <c r="P118" s="100">
        <v>2</v>
      </c>
      <c r="Q118" s="71"/>
    </row>
    <row r="119" spans="1:19" s="258" customFormat="1" ht="18">
      <c r="A119" s="378"/>
      <c r="B119" s="1322" t="str">
        <f>B64</f>
        <v>6- SERVIÇOS DE TERCEIROS NO EXTERIOR</v>
      </c>
      <c r="C119" s="1323"/>
      <c r="D119" s="910"/>
      <c r="E119" s="911"/>
      <c r="F119" s="911"/>
      <c r="G119" s="911"/>
      <c r="H119" s="911"/>
      <c r="I119" s="911"/>
      <c r="J119" s="910"/>
      <c r="K119" s="910"/>
      <c r="L119" s="911"/>
      <c r="M119" s="21"/>
      <c r="N119" s="21"/>
      <c r="O119" s="21"/>
      <c r="P119" s="21"/>
      <c r="Q119" s="71"/>
    </row>
    <row r="120" spans="1:19" s="258" customFormat="1" ht="12.75" customHeight="1">
      <c r="A120" s="363"/>
      <c r="B120" s="1802" t="s">
        <v>1</v>
      </c>
      <c r="C120" s="1804" t="s">
        <v>7</v>
      </c>
      <c r="D120" s="1730" t="s">
        <v>8</v>
      </c>
      <c r="E120" s="1782"/>
      <c r="F120" s="1782"/>
      <c r="G120" s="1782"/>
      <c r="H120" s="1782"/>
      <c r="I120" s="1782"/>
      <c r="J120" s="1806"/>
      <c r="K120" s="1587" t="s">
        <v>53</v>
      </c>
      <c r="L120" s="1644" t="s">
        <v>3</v>
      </c>
      <c r="M120" s="1671" t="s">
        <v>118</v>
      </c>
      <c r="N120" s="1808"/>
      <c r="O120" s="1785" t="s">
        <v>119</v>
      </c>
      <c r="P120" s="1634" t="s">
        <v>2</v>
      </c>
      <c r="Q120" s="71"/>
      <c r="R120" s="113"/>
      <c r="S120" s="113"/>
    </row>
    <row r="121" spans="1:19" s="87" customFormat="1" ht="23.25" customHeight="1">
      <c r="A121" s="370"/>
      <c r="B121" s="1803"/>
      <c r="C121" s="1805"/>
      <c r="D121" s="1783"/>
      <c r="E121" s="1784"/>
      <c r="F121" s="1784"/>
      <c r="G121" s="1784"/>
      <c r="H121" s="1784"/>
      <c r="I121" s="1784"/>
      <c r="J121" s="1807"/>
      <c r="K121" s="1588"/>
      <c r="L121" s="1734"/>
      <c r="M121" s="1809"/>
      <c r="N121" s="1810"/>
      <c r="O121" s="1811"/>
      <c r="P121" s="1736"/>
      <c r="Q121" s="71"/>
      <c r="R121" s="114"/>
      <c r="S121" s="114"/>
    </row>
    <row r="122" spans="1:19" s="258" customFormat="1" ht="24" customHeight="1">
      <c r="A122" s="144"/>
      <c r="B122" s="576"/>
      <c r="C122" s="1317"/>
      <c r="D122" s="1797"/>
      <c r="E122" s="1798"/>
      <c r="F122" s="1798"/>
      <c r="G122" s="1798"/>
      <c r="H122" s="1798"/>
      <c r="I122" s="1798"/>
      <c r="J122" s="1799"/>
      <c r="K122" s="866"/>
      <c r="L122" s="940"/>
      <c r="M122" s="1800" t="str">
        <f t="shared" ref="M122:M170" si="4">IF(C122*L122=0,"",C122*L122)</f>
        <v/>
      </c>
      <c r="N122" s="1801"/>
      <c r="O122" s="482" t="str">
        <f>IF(ISERROR(INDEX($S$22:$S$27,MATCH(K122,$R$22:$R$27,0))*M122),"",INDEX($S$22:$S$27,MATCH(K122,$R$22:$R$27,0))*M122)</f>
        <v/>
      </c>
      <c r="P122" s="412"/>
      <c r="Q122" s="71"/>
      <c r="R122" s="166"/>
      <c r="S122" s="167"/>
    </row>
    <row r="123" spans="1:19" s="258" customFormat="1" ht="24" customHeight="1">
      <c r="A123" s="144"/>
      <c r="B123" s="1318"/>
      <c r="C123" s="1317"/>
      <c r="D123" s="1797"/>
      <c r="E123" s="1798"/>
      <c r="F123" s="1798"/>
      <c r="G123" s="1798"/>
      <c r="H123" s="1798"/>
      <c r="I123" s="1798"/>
      <c r="J123" s="1799"/>
      <c r="K123" s="866"/>
      <c r="L123" s="940"/>
      <c r="M123" s="1800" t="str">
        <f t="shared" si="4"/>
        <v/>
      </c>
      <c r="N123" s="1801"/>
      <c r="O123" s="482" t="str">
        <f t="shared" ref="O123:O170" si="5">IF(ISERROR(INDEX($S$22:$S$27,MATCH(K123,$R$22:$R$27,0))*M123),"",INDEX($S$22:$S$27,MATCH(K123,$R$22:$R$27,0))*M123)</f>
        <v/>
      </c>
      <c r="P123" s="412"/>
      <c r="Q123" s="71"/>
      <c r="R123" s="166"/>
      <c r="S123" s="167"/>
    </row>
    <row r="124" spans="1:19" s="258" customFormat="1" ht="24" customHeight="1">
      <c r="A124" s="144"/>
      <c r="B124" s="1318"/>
      <c r="C124" s="1317"/>
      <c r="D124" s="1797"/>
      <c r="E124" s="1798"/>
      <c r="F124" s="1798"/>
      <c r="G124" s="1798"/>
      <c r="H124" s="1798"/>
      <c r="I124" s="1798"/>
      <c r="J124" s="1799"/>
      <c r="K124" s="866"/>
      <c r="L124" s="940"/>
      <c r="M124" s="1800" t="str">
        <f t="shared" si="4"/>
        <v/>
      </c>
      <c r="N124" s="1801"/>
      <c r="O124" s="482" t="str">
        <f t="shared" si="5"/>
        <v/>
      </c>
      <c r="P124" s="412"/>
      <c r="Q124" s="71"/>
      <c r="R124" s="166"/>
      <c r="S124" s="167"/>
    </row>
    <row r="125" spans="1:19" s="258" customFormat="1" ht="24" customHeight="1">
      <c r="A125" s="144"/>
      <c r="B125" s="1318"/>
      <c r="C125" s="1317"/>
      <c r="D125" s="1797"/>
      <c r="E125" s="1798"/>
      <c r="F125" s="1798"/>
      <c r="G125" s="1798"/>
      <c r="H125" s="1798"/>
      <c r="I125" s="1798"/>
      <c r="J125" s="1799"/>
      <c r="K125" s="866"/>
      <c r="L125" s="940"/>
      <c r="M125" s="1800" t="str">
        <f t="shared" si="4"/>
        <v/>
      </c>
      <c r="N125" s="1801"/>
      <c r="O125" s="482" t="str">
        <f t="shared" si="5"/>
        <v/>
      </c>
      <c r="P125" s="412"/>
      <c r="Q125" s="71"/>
      <c r="R125" s="113"/>
      <c r="S125" s="113"/>
    </row>
    <row r="126" spans="1:19" s="258" customFormat="1" ht="24" customHeight="1">
      <c r="A126" s="144"/>
      <c r="B126" s="1318"/>
      <c r="C126" s="1317"/>
      <c r="D126" s="1797"/>
      <c r="E126" s="1798"/>
      <c r="F126" s="1798"/>
      <c r="G126" s="1798"/>
      <c r="H126" s="1798"/>
      <c r="I126" s="1798"/>
      <c r="J126" s="1799"/>
      <c r="K126" s="866"/>
      <c r="L126" s="940"/>
      <c r="M126" s="1800" t="str">
        <f t="shared" si="4"/>
        <v/>
      </c>
      <c r="N126" s="1801"/>
      <c r="O126" s="482" t="str">
        <f t="shared" si="5"/>
        <v/>
      </c>
      <c r="P126" s="412"/>
      <c r="Q126" s="71"/>
      <c r="R126" s="113"/>
      <c r="S126" s="113"/>
    </row>
    <row r="127" spans="1:19" s="258" customFormat="1" ht="24" customHeight="1">
      <c r="A127" s="144"/>
      <c r="B127" s="1318"/>
      <c r="C127" s="1317"/>
      <c r="D127" s="1797"/>
      <c r="E127" s="1798"/>
      <c r="F127" s="1798"/>
      <c r="G127" s="1798"/>
      <c r="H127" s="1798"/>
      <c r="I127" s="1798"/>
      <c r="J127" s="1799"/>
      <c r="K127" s="866"/>
      <c r="L127" s="940"/>
      <c r="M127" s="1800" t="str">
        <f t="shared" si="4"/>
        <v/>
      </c>
      <c r="N127" s="1801"/>
      <c r="O127" s="482" t="str">
        <f t="shared" si="5"/>
        <v/>
      </c>
      <c r="P127" s="412"/>
      <c r="Q127" s="71"/>
      <c r="R127" s="166"/>
      <c r="S127" s="167"/>
    </row>
    <row r="128" spans="1:19" s="258" customFormat="1" ht="24" customHeight="1">
      <c r="A128" s="144"/>
      <c r="B128" s="1318"/>
      <c r="C128" s="1317"/>
      <c r="D128" s="1797"/>
      <c r="E128" s="1798"/>
      <c r="F128" s="1798"/>
      <c r="G128" s="1798"/>
      <c r="H128" s="1798"/>
      <c r="I128" s="1798"/>
      <c r="J128" s="1799"/>
      <c r="K128" s="866"/>
      <c r="L128" s="940"/>
      <c r="M128" s="1800" t="str">
        <f t="shared" si="4"/>
        <v/>
      </c>
      <c r="N128" s="1801"/>
      <c r="O128" s="482" t="str">
        <f t="shared" si="5"/>
        <v/>
      </c>
      <c r="P128" s="412"/>
      <c r="Q128" s="71"/>
    </row>
    <row r="129" spans="1:17" s="258" customFormat="1" ht="24" customHeight="1">
      <c r="A129" s="144"/>
      <c r="B129" s="1318"/>
      <c r="C129" s="1317"/>
      <c r="D129" s="1797"/>
      <c r="E129" s="1798"/>
      <c r="F129" s="1798"/>
      <c r="G129" s="1798"/>
      <c r="H129" s="1798"/>
      <c r="I129" s="1798"/>
      <c r="J129" s="1799"/>
      <c r="K129" s="866"/>
      <c r="L129" s="940"/>
      <c r="M129" s="1800" t="str">
        <f t="shared" si="4"/>
        <v/>
      </c>
      <c r="N129" s="1801"/>
      <c r="O129" s="482" t="str">
        <f t="shared" si="5"/>
        <v/>
      </c>
      <c r="P129" s="412"/>
      <c r="Q129" s="71"/>
    </row>
    <row r="130" spans="1:17" s="258" customFormat="1" ht="24" customHeight="1">
      <c r="A130" s="144"/>
      <c r="B130" s="1318"/>
      <c r="C130" s="1317"/>
      <c r="D130" s="1797"/>
      <c r="E130" s="1798"/>
      <c r="F130" s="1798"/>
      <c r="G130" s="1798"/>
      <c r="H130" s="1798"/>
      <c r="I130" s="1798"/>
      <c r="J130" s="1799"/>
      <c r="K130" s="866"/>
      <c r="L130" s="940"/>
      <c r="M130" s="1800" t="str">
        <f t="shared" si="4"/>
        <v/>
      </c>
      <c r="N130" s="1801"/>
      <c r="O130" s="482" t="str">
        <f t="shared" si="5"/>
        <v/>
      </c>
      <c r="P130" s="412"/>
      <c r="Q130" s="71"/>
    </row>
    <row r="131" spans="1:17" s="258" customFormat="1" ht="24" customHeight="1">
      <c r="A131" s="144"/>
      <c r="B131" s="1318"/>
      <c r="C131" s="1317"/>
      <c r="D131" s="1797"/>
      <c r="E131" s="1798"/>
      <c r="F131" s="1798"/>
      <c r="G131" s="1798"/>
      <c r="H131" s="1798"/>
      <c r="I131" s="1798"/>
      <c r="J131" s="1799"/>
      <c r="K131" s="866"/>
      <c r="L131" s="940"/>
      <c r="M131" s="1800" t="str">
        <f t="shared" si="4"/>
        <v/>
      </c>
      <c r="N131" s="1801"/>
      <c r="O131" s="482" t="str">
        <f t="shared" si="5"/>
        <v/>
      </c>
      <c r="P131" s="412"/>
      <c r="Q131" s="71"/>
    </row>
    <row r="132" spans="1:17" s="258" customFormat="1" ht="24" customHeight="1">
      <c r="A132" s="144"/>
      <c r="B132" s="1318"/>
      <c r="C132" s="1317"/>
      <c r="D132" s="1797"/>
      <c r="E132" s="1798"/>
      <c r="F132" s="1798"/>
      <c r="G132" s="1798"/>
      <c r="H132" s="1798"/>
      <c r="I132" s="1798"/>
      <c r="J132" s="1799"/>
      <c r="K132" s="866"/>
      <c r="L132" s="940"/>
      <c r="M132" s="1800" t="str">
        <f t="shared" si="4"/>
        <v/>
      </c>
      <c r="N132" s="1801"/>
      <c r="O132" s="482" t="str">
        <f t="shared" si="5"/>
        <v/>
      </c>
      <c r="P132" s="412"/>
      <c r="Q132" s="71"/>
    </row>
    <row r="133" spans="1:17" s="258" customFormat="1" ht="24" customHeight="1">
      <c r="A133" s="144"/>
      <c r="B133" s="1318"/>
      <c r="C133" s="1317"/>
      <c r="D133" s="1797"/>
      <c r="E133" s="1798"/>
      <c r="F133" s="1798"/>
      <c r="G133" s="1798"/>
      <c r="H133" s="1798"/>
      <c r="I133" s="1798"/>
      <c r="J133" s="1799"/>
      <c r="K133" s="866"/>
      <c r="L133" s="940"/>
      <c r="M133" s="1800" t="str">
        <f t="shared" si="4"/>
        <v/>
      </c>
      <c r="N133" s="1801"/>
      <c r="O133" s="482" t="str">
        <f t="shared" si="5"/>
        <v/>
      </c>
      <c r="P133" s="412"/>
      <c r="Q133" s="71"/>
    </row>
    <row r="134" spans="1:17" s="258" customFormat="1" ht="24" customHeight="1">
      <c r="A134" s="144"/>
      <c r="B134" s="1318"/>
      <c r="C134" s="1317"/>
      <c r="D134" s="1797"/>
      <c r="E134" s="1798"/>
      <c r="F134" s="1798"/>
      <c r="G134" s="1798"/>
      <c r="H134" s="1798"/>
      <c r="I134" s="1798"/>
      <c r="J134" s="1799"/>
      <c r="K134" s="866"/>
      <c r="L134" s="940"/>
      <c r="M134" s="1800" t="str">
        <f t="shared" si="4"/>
        <v/>
      </c>
      <c r="N134" s="1801"/>
      <c r="O134" s="482" t="str">
        <f t="shared" si="5"/>
        <v/>
      </c>
      <c r="P134" s="412"/>
      <c r="Q134" s="71"/>
    </row>
    <row r="135" spans="1:17" s="258" customFormat="1" ht="24" customHeight="1">
      <c r="A135" s="144"/>
      <c r="B135" s="1318"/>
      <c r="C135" s="1317"/>
      <c r="D135" s="1797"/>
      <c r="E135" s="1798"/>
      <c r="F135" s="1798"/>
      <c r="G135" s="1798"/>
      <c r="H135" s="1798"/>
      <c r="I135" s="1798"/>
      <c r="J135" s="1799"/>
      <c r="K135" s="866"/>
      <c r="L135" s="940"/>
      <c r="M135" s="1800" t="str">
        <f t="shared" si="4"/>
        <v/>
      </c>
      <c r="N135" s="1801"/>
      <c r="O135" s="482" t="str">
        <f t="shared" si="5"/>
        <v/>
      </c>
      <c r="P135" s="412"/>
      <c r="Q135" s="71"/>
    </row>
    <row r="136" spans="1:17" s="258" customFormat="1" ht="24" customHeight="1">
      <c r="A136" s="144"/>
      <c r="B136" s="1318"/>
      <c r="C136" s="1317"/>
      <c r="D136" s="1797"/>
      <c r="E136" s="1798"/>
      <c r="F136" s="1798"/>
      <c r="G136" s="1798"/>
      <c r="H136" s="1798"/>
      <c r="I136" s="1798"/>
      <c r="J136" s="1799"/>
      <c r="K136" s="866"/>
      <c r="L136" s="940"/>
      <c r="M136" s="1800" t="str">
        <f t="shared" si="4"/>
        <v/>
      </c>
      <c r="N136" s="1801"/>
      <c r="O136" s="482" t="str">
        <f t="shared" si="5"/>
        <v/>
      </c>
      <c r="P136" s="412"/>
      <c r="Q136" s="71"/>
    </row>
    <row r="137" spans="1:17" s="258" customFormat="1" ht="24" customHeight="1">
      <c r="A137" s="144"/>
      <c r="B137" s="1318"/>
      <c r="C137" s="1317"/>
      <c r="D137" s="1797"/>
      <c r="E137" s="1798"/>
      <c r="F137" s="1798"/>
      <c r="G137" s="1798"/>
      <c r="H137" s="1798"/>
      <c r="I137" s="1798"/>
      <c r="J137" s="1799"/>
      <c r="K137" s="866"/>
      <c r="L137" s="940"/>
      <c r="M137" s="1800" t="str">
        <f t="shared" si="4"/>
        <v/>
      </c>
      <c r="N137" s="1801"/>
      <c r="O137" s="482" t="str">
        <f t="shared" si="5"/>
        <v/>
      </c>
      <c r="P137" s="412"/>
      <c r="Q137" s="71"/>
    </row>
    <row r="138" spans="1:17" s="258" customFormat="1" ht="24" customHeight="1">
      <c r="A138" s="144"/>
      <c r="B138" s="1318"/>
      <c r="C138" s="1317"/>
      <c r="D138" s="1797"/>
      <c r="E138" s="1798"/>
      <c r="F138" s="1798"/>
      <c r="G138" s="1798"/>
      <c r="H138" s="1798"/>
      <c r="I138" s="1798"/>
      <c r="J138" s="1799"/>
      <c r="K138" s="866"/>
      <c r="L138" s="940"/>
      <c r="M138" s="1800" t="str">
        <f t="shared" si="4"/>
        <v/>
      </c>
      <c r="N138" s="1801"/>
      <c r="O138" s="482" t="str">
        <f t="shared" si="5"/>
        <v/>
      </c>
      <c r="P138" s="412"/>
      <c r="Q138" s="71"/>
    </row>
    <row r="139" spans="1:17" s="258" customFormat="1" ht="24" customHeight="1">
      <c r="A139" s="144"/>
      <c r="B139" s="1318"/>
      <c r="C139" s="1317"/>
      <c r="D139" s="1797"/>
      <c r="E139" s="1798"/>
      <c r="F139" s="1798"/>
      <c r="G139" s="1798"/>
      <c r="H139" s="1798"/>
      <c r="I139" s="1798"/>
      <c r="J139" s="1799"/>
      <c r="K139" s="866"/>
      <c r="L139" s="940"/>
      <c r="M139" s="1800" t="str">
        <f t="shared" si="4"/>
        <v/>
      </c>
      <c r="N139" s="1801"/>
      <c r="O139" s="482" t="str">
        <f t="shared" si="5"/>
        <v/>
      </c>
      <c r="P139" s="412"/>
      <c r="Q139" s="71"/>
    </row>
    <row r="140" spans="1:17" s="258" customFormat="1" ht="24" customHeight="1">
      <c r="A140" s="144"/>
      <c r="B140" s="1318"/>
      <c r="C140" s="1317"/>
      <c r="D140" s="1797"/>
      <c r="E140" s="1798"/>
      <c r="F140" s="1798"/>
      <c r="G140" s="1798"/>
      <c r="H140" s="1798"/>
      <c r="I140" s="1798"/>
      <c r="J140" s="1799"/>
      <c r="K140" s="866"/>
      <c r="L140" s="940"/>
      <c r="M140" s="1800" t="str">
        <f t="shared" si="4"/>
        <v/>
      </c>
      <c r="N140" s="1801"/>
      <c r="O140" s="482" t="str">
        <f t="shared" si="5"/>
        <v/>
      </c>
      <c r="P140" s="412"/>
      <c r="Q140" s="71"/>
    </row>
    <row r="141" spans="1:17" s="258" customFormat="1" ht="24" customHeight="1">
      <c r="A141" s="144"/>
      <c r="B141" s="1318"/>
      <c r="C141" s="1317"/>
      <c r="D141" s="1797"/>
      <c r="E141" s="1798"/>
      <c r="F141" s="1798"/>
      <c r="G141" s="1798"/>
      <c r="H141" s="1798"/>
      <c r="I141" s="1798"/>
      <c r="J141" s="1799"/>
      <c r="K141" s="866"/>
      <c r="L141" s="940"/>
      <c r="M141" s="1800" t="str">
        <f t="shared" si="4"/>
        <v/>
      </c>
      <c r="N141" s="1801"/>
      <c r="O141" s="482" t="str">
        <f t="shared" si="5"/>
        <v/>
      </c>
      <c r="P141" s="412"/>
      <c r="Q141" s="71"/>
    </row>
    <row r="142" spans="1:17" s="258" customFormat="1" ht="24" customHeight="1">
      <c r="A142" s="144"/>
      <c r="B142" s="1318"/>
      <c r="C142" s="1317"/>
      <c r="D142" s="1797"/>
      <c r="E142" s="1798"/>
      <c r="F142" s="1798"/>
      <c r="G142" s="1798"/>
      <c r="H142" s="1798"/>
      <c r="I142" s="1798"/>
      <c r="J142" s="1799"/>
      <c r="K142" s="866"/>
      <c r="L142" s="940"/>
      <c r="M142" s="1800" t="str">
        <f t="shared" si="4"/>
        <v/>
      </c>
      <c r="N142" s="1801"/>
      <c r="O142" s="482" t="str">
        <f t="shared" si="5"/>
        <v/>
      </c>
      <c r="P142" s="412"/>
      <c r="Q142" s="71"/>
    </row>
    <row r="143" spans="1:17" s="258" customFormat="1" ht="24" customHeight="1">
      <c r="A143" s="144"/>
      <c r="B143" s="1318"/>
      <c r="C143" s="1317"/>
      <c r="D143" s="1797"/>
      <c r="E143" s="1798"/>
      <c r="F143" s="1798"/>
      <c r="G143" s="1798"/>
      <c r="H143" s="1798"/>
      <c r="I143" s="1798"/>
      <c r="J143" s="1799"/>
      <c r="K143" s="866"/>
      <c r="L143" s="940"/>
      <c r="M143" s="1800" t="str">
        <f t="shared" si="4"/>
        <v/>
      </c>
      <c r="N143" s="1801"/>
      <c r="O143" s="482" t="str">
        <f t="shared" si="5"/>
        <v/>
      </c>
      <c r="P143" s="412"/>
      <c r="Q143" s="71"/>
    </row>
    <row r="144" spans="1:17" s="258" customFormat="1" ht="24" customHeight="1">
      <c r="A144" s="144"/>
      <c r="B144" s="1318"/>
      <c r="C144" s="1317"/>
      <c r="D144" s="1797"/>
      <c r="E144" s="1798"/>
      <c r="F144" s="1798"/>
      <c r="G144" s="1798"/>
      <c r="H144" s="1798"/>
      <c r="I144" s="1798"/>
      <c r="J144" s="1799"/>
      <c r="K144" s="866"/>
      <c r="L144" s="940"/>
      <c r="M144" s="1800" t="str">
        <f t="shared" si="4"/>
        <v/>
      </c>
      <c r="N144" s="1801"/>
      <c r="O144" s="482" t="str">
        <f t="shared" si="5"/>
        <v/>
      </c>
      <c r="P144" s="412"/>
      <c r="Q144" s="71"/>
    </row>
    <row r="145" spans="1:17" s="258" customFormat="1" ht="24" customHeight="1">
      <c r="A145" s="144"/>
      <c r="B145" s="1318"/>
      <c r="C145" s="1317"/>
      <c r="D145" s="1797"/>
      <c r="E145" s="1798"/>
      <c r="F145" s="1798"/>
      <c r="G145" s="1798"/>
      <c r="H145" s="1798"/>
      <c r="I145" s="1798"/>
      <c r="J145" s="1799"/>
      <c r="K145" s="866"/>
      <c r="L145" s="940"/>
      <c r="M145" s="1800" t="str">
        <f t="shared" si="4"/>
        <v/>
      </c>
      <c r="N145" s="1801"/>
      <c r="O145" s="482" t="str">
        <f t="shared" si="5"/>
        <v/>
      </c>
      <c r="P145" s="412"/>
      <c r="Q145" s="71"/>
    </row>
    <row r="146" spans="1:17" s="258" customFormat="1" ht="24" customHeight="1">
      <c r="A146" s="144"/>
      <c r="B146" s="1318"/>
      <c r="C146" s="1317"/>
      <c r="D146" s="1797"/>
      <c r="E146" s="1798"/>
      <c r="F146" s="1798"/>
      <c r="G146" s="1798"/>
      <c r="H146" s="1798"/>
      <c r="I146" s="1798"/>
      <c r="J146" s="1799"/>
      <c r="K146" s="866"/>
      <c r="L146" s="940"/>
      <c r="M146" s="1800" t="str">
        <f t="shared" si="4"/>
        <v/>
      </c>
      <c r="N146" s="1801"/>
      <c r="O146" s="482" t="str">
        <f t="shared" si="5"/>
        <v/>
      </c>
      <c r="P146" s="412"/>
      <c r="Q146" s="71"/>
    </row>
    <row r="147" spans="1:17" s="258" customFormat="1" ht="24" customHeight="1">
      <c r="A147" s="144"/>
      <c r="B147" s="1318"/>
      <c r="C147" s="1317"/>
      <c r="D147" s="1797"/>
      <c r="E147" s="1798"/>
      <c r="F147" s="1798"/>
      <c r="G147" s="1798"/>
      <c r="H147" s="1798"/>
      <c r="I147" s="1798"/>
      <c r="J147" s="1799"/>
      <c r="K147" s="866"/>
      <c r="L147" s="940"/>
      <c r="M147" s="1800" t="str">
        <f t="shared" si="4"/>
        <v/>
      </c>
      <c r="N147" s="1801"/>
      <c r="O147" s="482" t="str">
        <f t="shared" si="5"/>
        <v/>
      </c>
      <c r="P147" s="412"/>
      <c r="Q147" s="71"/>
    </row>
    <row r="148" spans="1:17" s="258" customFormat="1" ht="24" customHeight="1">
      <c r="A148" s="144"/>
      <c r="B148" s="1318"/>
      <c r="C148" s="1317"/>
      <c r="D148" s="1797"/>
      <c r="E148" s="1798"/>
      <c r="F148" s="1798"/>
      <c r="G148" s="1798"/>
      <c r="H148" s="1798"/>
      <c r="I148" s="1798"/>
      <c r="J148" s="1799"/>
      <c r="K148" s="866"/>
      <c r="L148" s="940"/>
      <c r="M148" s="1800" t="str">
        <f t="shared" si="4"/>
        <v/>
      </c>
      <c r="N148" s="1801"/>
      <c r="O148" s="482" t="str">
        <f t="shared" si="5"/>
        <v/>
      </c>
      <c r="P148" s="412"/>
      <c r="Q148" s="71"/>
    </row>
    <row r="149" spans="1:17" s="258" customFormat="1" ht="24" customHeight="1">
      <c r="A149" s="144"/>
      <c r="B149" s="1318"/>
      <c r="C149" s="1317"/>
      <c r="D149" s="1797"/>
      <c r="E149" s="1798"/>
      <c r="F149" s="1798"/>
      <c r="G149" s="1798"/>
      <c r="H149" s="1798"/>
      <c r="I149" s="1798"/>
      <c r="J149" s="1799"/>
      <c r="K149" s="866"/>
      <c r="L149" s="940"/>
      <c r="M149" s="1800" t="str">
        <f t="shared" si="4"/>
        <v/>
      </c>
      <c r="N149" s="1801"/>
      <c r="O149" s="482" t="str">
        <f t="shared" si="5"/>
        <v/>
      </c>
      <c r="P149" s="412"/>
      <c r="Q149" s="71"/>
    </row>
    <row r="150" spans="1:17" s="258" customFormat="1" ht="24" customHeight="1">
      <c r="A150" s="144"/>
      <c r="B150" s="1318"/>
      <c r="C150" s="1317"/>
      <c r="D150" s="1797"/>
      <c r="E150" s="1798"/>
      <c r="F150" s="1798"/>
      <c r="G150" s="1798"/>
      <c r="H150" s="1798"/>
      <c r="I150" s="1798"/>
      <c r="J150" s="1799"/>
      <c r="K150" s="866"/>
      <c r="L150" s="940"/>
      <c r="M150" s="1800" t="str">
        <f t="shared" si="4"/>
        <v/>
      </c>
      <c r="N150" s="1801"/>
      <c r="O150" s="482" t="str">
        <f t="shared" si="5"/>
        <v/>
      </c>
      <c r="P150" s="412"/>
      <c r="Q150" s="71"/>
    </row>
    <row r="151" spans="1:17" s="258" customFormat="1" ht="24" customHeight="1">
      <c r="A151" s="144"/>
      <c r="B151" s="1318"/>
      <c r="C151" s="1317"/>
      <c r="D151" s="1797"/>
      <c r="E151" s="1798"/>
      <c r="F151" s="1798"/>
      <c r="G151" s="1798"/>
      <c r="H151" s="1798"/>
      <c r="I151" s="1798"/>
      <c r="J151" s="1799"/>
      <c r="K151" s="866"/>
      <c r="L151" s="940"/>
      <c r="M151" s="1800" t="str">
        <f t="shared" si="4"/>
        <v/>
      </c>
      <c r="N151" s="1801"/>
      <c r="O151" s="482" t="str">
        <f t="shared" si="5"/>
        <v/>
      </c>
      <c r="P151" s="412"/>
      <c r="Q151" s="71"/>
    </row>
    <row r="152" spans="1:17" s="258" customFormat="1" ht="24" customHeight="1">
      <c r="A152" s="144"/>
      <c r="B152" s="1318"/>
      <c r="C152" s="1317"/>
      <c r="D152" s="1797"/>
      <c r="E152" s="1798"/>
      <c r="F152" s="1798"/>
      <c r="G152" s="1798"/>
      <c r="H152" s="1798"/>
      <c r="I152" s="1798"/>
      <c r="J152" s="1799"/>
      <c r="K152" s="866"/>
      <c r="L152" s="940"/>
      <c r="M152" s="1800" t="str">
        <f t="shared" si="4"/>
        <v/>
      </c>
      <c r="N152" s="1801"/>
      <c r="O152" s="482" t="str">
        <f t="shared" si="5"/>
        <v/>
      </c>
      <c r="P152" s="412"/>
      <c r="Q152" s="71"/>
    </row>
    <row r="153" spans="1:17" s="258" customFormat="1" ht="24" customHeight="1">
      <c r="A153" s="144"/>
      <c r="B153" s="1318"/>
      <c r="C153" s="1317"/>
      <c r="D153" s="1797"/>
      <c r="E153" s="1798"/>
      <c r="F153" s="1798"/>
      <c r="G153" s="1798"/>
      <c r="H153" s="1798"/>
      <c r="I153" s="1798"/>
      <c r="J153" s="1799"/>
      <c r="K153" s="866"/>
      <c r="L153" s="940"/>
      <c r="M153" s="1800" t="str">
        <f t="shared" si="4"/>
        <v/>
      </c>
      <c r="N153" s="1801"/>
      <c r="O153" s="482" t="str">
        <f t="shared" si="5"/>
        <v/>
      </c>
      <c r="P153" s="412"/>
      <c r="Q153" s="71"/>
    </row>
    <row r="154" spans="1:17" s="258" customFormat="1" ht="24" customHeight="1">
      <c r="A154" s="144"/>
      <c r="B154" s="1318"/>
      <c r="C154" s="1317"/>
      <c r="D154" s="1797"/>
      <c r="E154" s="1798"/>
      <c r="F154" s="1798"/>
      <c r="G154" s="1798"/>
      <c r="H154" s="1798"/>
      <c r="I154" s="1798"/>
      <c r="J154" s="1799"/>
      <c r="K154" s="866"/>
      <c r="L154" s="940"/>
      <c r="M154" s="1800" t="str">
        <f t="shared" si="4"/>
        <v/>
      </c>
      <c r="N154" s="1801"/>
      <c r="O154" s="482" t="str">
        <f t="shared" si="5"/>
        <v/>
      </c>
      <c r="P154" s="412"/>
      <c r="Q154" s="71"/>
    </row>
    <row r="155" spans="1:17" s="258" customFormat="1" ht="24" customHeight="1">
      <c r="A155" s="144"/>
      <c r="B155" s="1318"/>
      <c r="C155" s="1317"/>
      <c r="D155" s="1797"/>
      <c r="E155" s="1798"/>
      <c r="F155" s="1798"/>
      <c r="G155" s="1798"/>
      <c r="H155" s="1798"/>
      <c r="I155" s="1798"/>
      <c r="J155" s="1799"/>
      <c r="K155" s="866"/>
      <c r="L155" s="940"/>
      <c r="M155" s="1823" t="str">
        <f t="shared" si="4"/>
        <v/>
      </c>
      <c r="N155" s="1801"/>
      <c r="O155" s="482" t="str">
        <f t="shared" si="5"/>
        <v/>
      </c>
      <c r="P155" s="412"/>
      <c r="Q155" s="71"/>
    </row>
    <row r="156" spans="1:17" s="258" customFormat="1" ht="24" customHeight="1">
      <c r="A156" s="144"/>
      <c r="B156" s="1318"/>
      <c r="C156" s="1317"/>
      <c r="D156" s="1797"/>
      <c r="E156" s="1798"/>
      <c r="F156" s="1798"/>
      <c r="G156" s="1798"/>
      <c r="H156" s="1798"/>
      <c r="I156" s="1798"/>
      <c r="J156" s="1799"/>
      <c r="K156" s="866"/>
      <c r="L156" s="940"/>
      <c r="M156" s="1823" t="str">
        <f t="shared" si="4"/>
        <v/>
      </c>
      <c r="N156" s="1801"/>
      <c r="O156" s="482" t="str">
        <f t="shared" si="5"/>
        <v/>
      </c>
      <c r="P156" s="412"/>
      <c r="Q156" s="71"/>
    </row>
    <row r="157" spans="1:17" s="258" customFormat="1" ht="24" customHeight="1">
      <c r="A157" s="144"/>
      <c r="B157" s="1318"/>
      <c r="C157" s="1317"/>
      <c r="D157" s="1797"/>
      <c r="E157" s="1798"/>
      <c r="F157" s="1798"/>
      <c r="G157" s="1798"/>
      <c r="H157" s="1798"/>
      <c r="I157" s="1798"/>
      <c r="J157" s="1799"/>
      <c r="K157" s="866"/>
      <c r="L157" s="940"/>
      <c r="M157" s="1823" t="str">
        <f t="shared" si="4"/>
        <v/>
      </c>
      <c r="N157" s="1801"/>
      <c r="O157" s="482" t="str">
        <f t="shared" si="5"/>
        <v/>
      </c>
      <c r="P157" s="412"/>
      <c r="Q157" s="71"/>
    </row>
    <row r="158" spans="1:17" s="258" customFormat="1" ht="24" customHeight="1">
      <c r="A158" s="144"/>
      <c r="B158" s="1318"/>
      <c r="C158" s="1317"/>
      <c r="D158" s="1797"/>
      <c r="E158" s="1798"/>
      <c r="F158" s="1798"/>
      <c r="G158" s="1798"/>
      <c r="H158" s="1798"/>
      <c r="I158" s="1798"/>
      <c r="J158" s="1799"/>
      <c r="K158" s="866"/>
      <c r="L158" s="940"/>
      <c r="M158" s="1800" t="str">
        <f t="shared" si="4"/>
        <v/>
      </c>
      <c r="N158" s="1801"/>
      <c r="O158" s="482" t="str">
        <f t="shared" si="5"/>
        <v/>
      </c>
      <c r="P158" s="412"/>
      <c r="Q158" s="71"/>
    </row>
    <row r="159" spans="1:17" s="258" customFormat="1" ht="24" customHeight="1">
      <c r="A159" s="144"/>
      <c r="B159" s="1318"/>
      <c r="C159" s="1317"/>
      <c r="D159" s="1797"/>
      <c r="E159" s="1798"/>
      <c r="F159" s="1798"/>
      <c r="G159" s="1798"/>
      <c r="H159" s="1798"/>
      <c r="I159" s="1798"/>
      <c r="J159" s="1799"/>
      <c r="K159" s="866"/>
      <c r="L159" s="940"/>
      <c r="M159" s="1800" t="str">
        <f t="shared" si="4"/>
        <v/>
      </c>
      <c r="N159" s="1801"/>
      <c r="O159" s="482" t="str">
        <f t="shared" si="5"/>
        <v/>
      </c>
      <c r="P159" s="412"/>
      <c r="Q159" s="71"/>
    </row>
    <row r="160" spans="1:17" s="258" customFormat="1" ht="24" customHeight="1">
      <c r="A160" s="144"/>
      <c r="B160" s="1318"/>
      <c r="C160" s="1317"/>
      <c r="D160" s="1797"/>
      <c r="E160" s="1798"/>
      <c r="F160" s="1798"/>
      <c r="G160" s="1798"/>
      <c r="H160" s="1798"/>
      <c r="I160" s="1798"/>
      <c r="J160" s="1799"/>
      <c r="K160" s="866"/>
      <c r="L160" s="940"/>
      <c r="M160" s="1823" t="str">
        <f>IF(C160*L160=0,"",C160*L160)</f>
        <v/>
      </c>
      <c r="N160" s="1801"/>
      <c r="O160" s="482" t="str">
        <f>IF(ISERROR(INDEX($S$22:$S$27,MATCH(K160,$R$22:$R$27,0))*M160),"",INDEX($S$22:$S$27,MATCH(K160,$R$22:$R$27,0))*M160)</f>
        <v/>
      </c>
      <c r="P160" s="412"/>
      <c r="Q160" s="71"/>
    </row>
    <row r="161" spans="1:19" s="258" customFormat="1" ht="24" customHeight="1">
      <c r="A161" s="144"/>
      <c r="B161" s="1318"/>
      <c r="C161" s="1317"/>
      <c r="D161" s="1797"/>
      <c r="E161" s="1798"/>
      <c r="F161" s="1798"/>
      <c r="G161" s="1798"/>
      <c r="H161" s="1798"/>
      <c r="I161" s="1798"/>
      <c r="J161" s="1799"/>
      <c r="K161" s="866"/>
      <c r="L161" s="940"/>
      <c r="M161" s="1823" t="str">
        <f>IF(C161*L161=0,"",C161*L161)</f>
        <v/>
      </c>
      <c r="N161" s="1801"/>
      <c r="O161" s="482" t="str">
        <f>IF(ISERROR(INDEX($S$22:$S$27,MATCH(K161,$R$22:$R$27,0))*M161),"",INDEX($S$22:$S$27,MATCH(K161,$R$22:$R$27,0))*M161)</f>
        <v/>
      </c>
      <c r="P161" s="412"/>
      <c r="Q161" s="71"/>
    </row>
    <row r="162" spans="1:19" s="258" customFormat="1" ht="24" customHeight="1">
      <c r="A162" s="144"/>
      <c r="B162" s="1318"/>
      <c r="C162" s="1317"/>
      <c r="D162" s="1797"/>
      <c r="E162" s="1798"/>
      <c r="F162" s="1798"/>
      <c r="G162" s="1798"/>
      <c r="H162" s="1798"/>
      <c r="I162" s="1798"/>
      <c r="J162" s="1799"/>
      <c r="K162" s="866"/>
      <c r="L162" s="940"/>
      <c r="M162" s="1823" t="str">
        <f>IF(C162*L162=0,"",C162*L162)</f>
        <v/>
      </c>
      <c r="N162" s="1801"/>
      <c r="O162" s="482" t="str">
        <f>IF(ISERROR(INDEX($S$22:$S$27,MATCH(K162,$R$22:$R$27,0))*M162),"",INDEX($S$22:$S$27,MATCH(K162,$R$22:$R$27,0))*M162)</f>
        <v/>
      </c>
      <c r="P162" s="412"/>
      <c r="Q162" s="71"/>
    </row>
    <row r="163" spans="1:19" s="258" customFormat="1" ht="24" customHeight="1">
      <c r="A163" s="144"/>
      <c r="B163" s="1318"/>
      <c r="C163" s="1319"/>
      <c r="D163" s="1797"/>
      <c r="E163" s="1798"/>
      <c r="F163" s="1798"/>
      <c r="G163" s="1798"/>
      <c r="H163" s="1798"/>
      <c r="I163" s="1798"/>
      <c r="J163" s="1799"/>
      <c r="K163" s="866"/>
      <c r="L163" s="131"/>
      <c r="M163" s="1800" t="str">
        <f>IF(C163*L163=0,"",C163*L163)</f>
        <v/>
      </c>
      <c r="N163" s="1801"/>
      <c r="O163" s="482" t="str">
        <f>IF(ISERROR(INDEX($S$22:$S$27,MATCH(K163,$R$22:$R$27,0))*M163),"",INDEX($S$22:$S$27,MATCH(K163,$R$22:$R$27,0))*M163)</f>
        <v/>
      </c>
      <c r="P163" s="412"/>
      <c r="Q163" s="71"/>
    </row>
    <row r="164" spans="1:19" s="258" customFormat="1" ht="24" customHeight="1">
      <c r="A164" s="144"/>
      <c r="B164" s="1318"/>
      <c r="C164" s="1319"/>
      <c r="D164" s="1797"/>
      <c r="E164" s="1798"/>
      <c r="F164" s="1798"/>
      <c r="G164" s="1798"/>
      <c r="H164" s="1798"/>
      <c r="I164" s="1798"/>
      <c r="J164" s="1799"/>
      <c r="K164" s="866"/>
      <c r="L164" s="131"/>
      <c r="M164" s="1800" t="str">
        <f t="shared" si="4"/>
        <v/>
      </c>
      <c r="N164" s="1801"/>
      <c r="O164" s="482" t="str">
        <f t="shared" si="5"/>
        <v/>
      </c>
      <c r="P164" s="412"/>
      <c r="Q164" s="71"/>
    </row>
    <row r="165" spans="1:19" s="258" customFormat="1" ht="24" customHeight="1">
      <c r="A165" s="144"/>
      <c r="B165" s="1318"/>
      <c r="C165" s="1319"/>
      <c r="D165" s="1797"/>
      <c r="E165" s="1798"/>
      <c r="F165" s="1798"/>
      <c r="G165" s="1798"/>
      <c r="H165" s="1798"/>
      <c r="I165" s="1798"/>
      <c r="J165" s="1799"/>
      <c r="K165" s="866"/>
      <c r="L165" s="131"/>
      <c r="M165" s="1800" t="str">
        <f t="shared" si="4"/>
        <v/>
      </c>
      <c r="N165" s="1801"/>
      <c r="O165" s="482" t="str">
        <f t="shared" si="5"/>
        <v/>
      </c>
      <c r="P165" s="412"/>
      <c r="Q165" s="71"/>
    </row>
    <row r="166" spans="1:19" s="258" customFormat="1" ht="24" customHeight="1">
      <c r="A166" s="144"/>
      <c r="B166" s="1318"/>
      <c r="C166" s="1319"/>
      <c r="D166" s="1797"/>
      <c r="E166" s="1798"/>
      <c r="F166" s="1798"/>
      <c r="G166" s="1798"/>
      <c r="H166" s="1798"/>
      <c r="I166" s="1798"/>
      <c r="J166" s="1799"/>
      <c r="K166" s="866"/>
      <c r="L166" s="131"/>
      <c r="M166" s="1800" t="str">
        <f t="shared" si="4"/>
        <v/>
      </c>
      <c r="N166" s="1801"/>
      <c r="O166" s="482" t="str">
        <f t="shared" si="5"/>
        <v/>
      </c>
      <c r="P166" s="412"/>
      <c r="Q166" s="71"/>
    </row>
    <row r="167" spans="1:19" s="258" customFormat="1" ht="24" customHeight="1">
      <c r="A167" s="144"/>
      <c r="B167" s="1318"/>
      <c r="C167" s="1319"/>
      <c r="D167" s="1797"/>
      <c r="E167" s="1798"/>
      <c r="F167" s="1798"/>
      <c r="G167" s="1798"/>
      <c r="H167" s="1798"/>
      <c r="I167" s="1798"/>
      <c r="J167" s="1799"/>
      <c r="K167" s="866"/>
      <c r="L167" s="131"/>
      <c r="M167" s="1800" t="str">
        <f t="shared" si="4"/>
        <v/>
      </c>
      <c r="N167" s="1801"/>
      <c r="O167" s="482" t="str">
        <f t="shared" si="5"/>
        <v/>
      </c>
      <c r="P167" s="412"/>
      <c r="Q167" s="71"/>
    </row>
    <row r="168" spans="1:19" s="258" customFormat="1" ht="24" customHeight="1">
      <c r="A168" s="144"/>
      <c r="B168" s="1318"/>
      <c r="C168" s="1319"/>
      <c r="D168" s="1797"/>
      <c r="E168" s="1798"/>
      <c r="F168" s="1798"/>
      <c r="G168" s="1798"/>
      <c r="H168" s="1798"/>
      <c r="I168" s="1798"/>
      <c r="J168" s="1799"/>
      <c r="K168" s="866"/>
      <c r="L168" s="131"/>
      <c r="M168" s="1800" t="str">
        <f t="shared" si="4"/>
        <v/>
      </c>
      <c r="N168" s="1801"/>
      <c r="O168" s="482" t="str">
        <f t="shared" si="5"/>
        <v/>
      </c>
      <c r="P168" s="412"/>
      <c r="Q168" s="71"/>
    </row>
    <row r="169" spans="1:19" s="258" customFormat="1" ht="24" customHeight="1">
      <c r="A169" s="144"/>
      <c r="B169" s="1318"/>
      <c r="C169" s="1317"/>
      <c r="D169" s="1797"/>
      <c r="E169" s="1798"/>
      <c r="F169" s="1798"/>
      <c r="G169" s="1798"/>
      <c r="H169" s="1798"/>
      <c r="I169" s="1798"/>
      <c r="J169" s="1799"/>
      <c r="K169" s="866"/>
      <c r="L169" s="940"/>
      <c r="M169" s="1800" t="str">
        <f t="shared" si="4"/>
        <v/>
      </c>
      <c r="N169" s="1801"/>
      <c r="O169" s="482" t="str">
        <f t="shared" si="5"/>
        <v/>
      </c>
      <c r="P169" s="412"/>
      <c r="Q169" s="71"/>
    </row>
    <row r="170" spans="1:19" s="258" customFormat="1" ht="24" customHeight="1">
      <c r="A170" s="394"/>
      <c r="B170" s="1318"/>
      <c r="C170" s="1317"/>
      <c r="D170" s="1797"/>
      <c r="E170" s="1798"/>
      <c r="F170" s="1798"/>
      <c r="G170" s="1798"/>
      <c r="H170" s="1798"/>
      <c r="I170" s="1798"/>
      <c r="J170" s="1799"/>
      <c r="K170" s="866"/>
      <c r="L170" s="940"/>
      <c r="M170" s="1800" t="str">
        <f t="shared" si="4"/>
        <v/>
      </c>
      <c r="N170" s="1801"/>
      <c r="O170" s="482" t="str">
        <f t="shared" si="5"/>
        <v/>
      </c>
      <c r="P170" s="412"/>
      <c r="Q170" s="71"/>
    </row>
    <row r="171" spans="1:19" s="111" customFormat="1" ht="3" customHeight="1">
      <c r="B171" s="176"/>
      <c r="C171" s="1326"/>
      <c r="D171" s="909"/>
      <c r="E171" s="909"/>
      <c r="F171" s="909"/>
      <c r="G171" s="909"/>
      <c r="H171" s="909"/>
      <c r="I171" s="909"/>
      <c r="J171" s="909"/>
      <c r="K171" s="909"/>
      <c r="L171" s="909"/>
      <c r="Q171" s="71"/>
    </row>
    <row r="172" spans="1:19" s="87" customFormat="1" ht="22.5" customHeight="1">
      <c r="A172" s="370"/>
      <c r="B172" s="1320" t="s">
        <v>60</v>
      </c>
      <c r="C172" s="1325"/>
      <c r="D172" s="869"/>
      <c r="E172" s="869"/>
      <c r="F172" s="869"/>
      <c r="G172" s="869"/>
      <c r="H172" s="869"/>
      <c r="I172" s="869"/>
      <c r="J172" s="869"/>
      <c r="K172" s="869"/>
      <c r="L172" s="869"/>
      <c r="M172" s="561"/>
      <c r="N172" s="561"/>
      <c r="O172" s="561"/>
      <c r="P172" s="405"/>
      <c r="Q172" s="71"/>
    </row>
    <row r="173" spans="1:19" s="258" customFormat="1" ht="12.75" customHeight="1">
      <c r="A173" s="216"/>
      <c r="B173" s="1310" t="str">
        <f>B118</f>
        <v>FAPESP,  SETEMBRO DE 2015</v>
      </c>
      <c r="C173" s="1311"/>
      <c r="D173" s="857"/>
      <c r="E173" s="831"/>
      <c r="F173" s="831"/>
      <c r="G173" s="831"/>
      <c r="H173" s="831"/>
      <c r="I173" s="831"/>
      <c r="J173" s="832"/>
      <c r="K173" s="832"/>
      <c r="L173" s="831"/>
      <c r="M173" s="51"/>
      <c r="N173" s="51"/>
      <c r="O173" s="51"/>
      <c r="P173" s="429">
        <v>3</v>
      </c>
      <c r="Q173" s="71"/>
    </row>
    <row r="174" spans="1:19" s="258" customFormat="1" ht="18">
      <c r="A174" s="378"/>
      <c r="B174" s="1322" t="str">
        <f>B119</f>
        <v>6- SERVIÇOS DE TERCEIROS NO EXTERIOR</v>
      </c>
      <c r="C174" s="1323"/>
      <c r="D174" s="910"/>
      <c r="E174" s="911"/>
      <c r="F174" s="911"/>
      <c r="G174" s="911"/>
      <c r="H174" s="911"/>
      <c r="I174" s="911"/>
      <c r="J174" s="910"/>
      <c r="K174" s="910"/>
      <c r="L174" s="911"/>
      <c r="M174" s="21"/>
      <c r="N174" s="21"/>
      <c r="O174" s="21"/>
      <c r="P174" s="21"/>
      <c r="Q174" s="71"/>
    </row>
    <row r="175" spans="1:19" s="258" customFormat="1" ht="12.75" customHeight="1">
      <c r="A175" s="363"/>
      <c r="B175" s="1802" t="s">
        <v>1</v>
      </c>
      <c r="C175" s="1804" t="s">
        <v>7</v>
      </c>
      <c r="D175" s="1730" t="s">
        <v>8</v>
      </c>
      <c r="E175" s="1782"/>
      <c r="F175" s="1782"/>
      <c r="G175" s="1782"/>
      <c r="H175" s="1782"/>
      <c r="I175" s="1782"/>
      <c r="J175" s="1806"/>
      <c r="K175" s="1587" t="s">
        <v>53</v>
      </c>
      <c r="L175" s="1644" t="s">
        <v>3</v>
      </c>
      <c r="M175" s="1671" t="s">
        <v>118</v>
      </c>
      <c r="N175" s="1808"/>
      <c r="O175" s="1785" t="s">
        <v>119</v>
      </c>
      <c r="P175" s="1634" t="s">
        <v>2</v>
      </c>
      <c r="Q175" s="71"/>
      <c r="R175" s="113"/>
      <c r="S175" s="113"/>
    </row>
    <row r="176" spans="1:19" s="87" customFormat="1" ht="23.25" customHeight="1">
      <c r="A176" s="370"/>
      <c r="B176" s="1803"/>
      <c r="C176" s="1805"/>
      <c r="D176" s="1783"/>
      <c r="E176" s="1784"/>
      <c r="F176" s="1784"/>
      <c r="G176" s="1784"/>
      <c r="H176" s="1784"/>
      <c r="I176" s="1784"/>
      <c r="J176" s="1807"/>
      <c r="K176" s="1588"/>
      <c r="L176" s="1734"/>
      <c r="M176" s="1809"/>
      <c r="N176" s="1810"/>
      <c r="O176" s="1811"/>
      <c r="P176" s="1736"/>
      <c r="Q176" s="71"/>
      <c r="R176" s="114"/>
      <c r="S176" s="114"/>
    </row>
    <row r="177" spans="1:19" s="258" customFormat="1" ht="24" customHeight="1">
      <c r="A177" s="144"/>
      <c r="B177" s="576"/>
      <c r="C177" s="1317"/>
      <c r="D177" s="1797"/>
      <c r="E177" s="1798"/>
      <c r="F177" s="1798"/>
      <c r="G177" s="1798"/>
      <c r="H177" s="1798"/>
      <c r="I177" s="1798"/>
      <c r="J177" s="1799"/>
      <c r="K177" s="866"/>
      <c r="L177" s="940"/>
      <c r="M177" s="1800" t="str">
        <f t="shared" ref="M177:M225" si="6">IF(C177*L177=0,"",C177*L177)</f>
        <v/>
      </c>
      <c r="N177" s="1801"/>
      <c r="O177" s="482" t="str">
        <f>IF(ISERROR(INDEX($S$22:$S$27,MATCH(K177,$R$22:$R$27,0))*M177),"",INDEX($S$22:$S$27,MATCH(K177,$R$22:$R$27,0))*M177)</f>
        <v/>
      </c>
      <c r="P177" s="412"/>
      <c r="Q177" s="71"/>
      <c r="R177" s="166"/>
      <c r="S177" s="167"/>
    </row>
    <row r="178" spans="1:19" s="258" customFormat="1" ht="24" customHeight="1">
      <c r="A178" s="144"/>
      <c r="B178" s="1318"/>
      <c r="C178" s="1317"/>
      <c r="D178" s="1797"/>
      <c r="E178" s="1798"/>
      <c r="F178" s="1798"/>
      <c r="G178" s="1798"/>
      <c r="H178" s="1798"/>
      <c r="I178" s="1798"/>
      <c r="J178" s="1799"/>
      <c r="K178" s="866"/>
      <c r="L178" s="940"/>
      <c r="M178" s="1800" t="str">
        <f t="shared" si="6"/>
        <v/>
      </c>
      <c r="N178" s="1801"/>
      <c r="O178" s="482" t="str">
        <f t="shared" ref="O178:O225" si="7">IF(ISERROR(INDEX($S$22:$S$27,MATCH(K178,$R$22:$R$27,0))*M178),"",INDEX($S$22:$S$27,MATCH(K178,$R$22:$R$27,0))*M178)</f>
        <v/>
      </c>
      <c r="P178" s="412"/>
      <c r="Q178" s="71"/>
      <c r="R178" s="166"/>
      <c r="S178" s="167"/>
    </row>
    <row r="179" spans="1:19" s="258" customFormat="1" ht="24" customHeight="1">
      <c r="A179" s="144"/>
      <c r="B179" s="1318"/>
      <c r="C179" s="1317"/>
      <c r="D179" s="1797"/>
      <c r="E179" s="1798"/>
      <c r="F179" s="1798"/>
      <c r="G179" s="1798"/>
      <c r="H179" s="1798"/>
      <c r="I179" s="1798"/>
      <c r="J179" s="1799"/>
      <c r="K179" s="866"/>
      <c r="L179" s="940"/>
      <c r="M179" s="1800" t="str">
        <f t="shared" si="6"/>
        <v/>
      </c>
      <c r="N179" s="1801"/>
      <c r="O179" s="482" t="str">
        <f t="shared" si="7"/>
        <v/>
      </c>
      <c r="P179" s="412"/>
      <c r="Q179" s="71"/>
      <c r="R179" s="166"/>
      <c r="S179" s="167"/>
    </row>
    <row r="180" spans="1:19" s="258" customFormat="1" ht="24" customHeight="1">
      <c r="A180" s="144"/>
      <c r="B180" s="1318"/>
      <c r="C180" s="1317"/>
      <c r="D180" s="1797"/>
      <c r="E180" s="1798"/>
      <c r="F180" s="1798"/>
      <c r="G180" s="1798"/>
      <c r="H180" s="1798"/>
      <c r="I180" s="1798"/>
      <c r="J180" s="1799"/>
      <c r="K180" s="866"/>
      <c r="L180" s="940"/>
      <c r="M180" s="1800" t="str">
        <f t="shared" si="6"/>
        <v/>
      </c>
      <c r="N180" s="1801"/>
      <c r="O180" s="482" t="str">
        <f t="shared" si="7"/>
        <v/>
      </c>
      <c r="P180" s="412"/>
      <c r="Q180" s="71"/>
      <c r="R180" s="113"/>
      <c r="S180" s="113"/>
    </row>
    <row r="181" spans="1:19" s="258" customFormat="1" ht="24" customHeight="1">
      <c r="A181" s="144"/>
      <c r="B181" s="1318"/>
      <c r="C181" s="1317"/>
      <c r="D181" s="1797"/>
      <c r="E181" s="1798"/>
      <c r="F181" s="1798"/>
      <c r="G181" s="1798"/>
      <c r="H181" s="1798"/>
      <c r="I181" s="1798"/>
      <c r="J181" s="1799"/>
      <c r="K181" s="866"/>
      <c r="L181" s="940"/>
      <c r="M181" s="1800" t="str">
        <f t="shared" si="6"/>
        <v/>
      </c>
      <c r="N181" s="1801"/>
      <c r="O181" s="482" t="str">
        <f t="shared" si="7"/>
        <v/>
      </c>
      <c r="P181" s="412"/>
      <c r="Q181" s="71"/>
      <c r="R181" s="113"/>
      <c r="S181" s="113"/>
    </row>
    <row r="182" spans="1:19" s="258" customFormat="1" ht="24" customHeight="1">
      <c r="A182" s="144"/>
      <c r="B182" s="1318"/>
      <c r="C182" s="1317"/>
      <c r="D182" s="1797"/>
      <c r="E182" s="1798"/>
      <c r="F182" s="1798"/>
      <c r="G182" s="1798"/>
      <c r="H182" s="1798"/>
      <c r="I182" s="1798"/>
      <c r="J182" s="1799"/>
      <c r="K182" s="866"/>
      <c r="L182" s="940"/>
      <c r="M182" s="1800" t="str">
        <f t="shared" si="6"/>
        <v/>
      </c>
      <c r="N182" s="1801"/>
      <c r="O182" s="482" t="str">
        <f t="shared" si="7"/>
        <v/>
      </c>
      <c r="P182" s="412"/>
      <c r="Q182" s="71"/>
      <c r="R182" s="166"/>
      <c r="S182" s="167"/>
    </row>
    <row r="183" spans="1:19" s="258" customFormat="1" ht="24" customHeight="1">
      <c r="A183" s="144"/>
      <c r="B183" s="1318"/>
      <c r="C183" s="1317"/>
      <c r="D183" s="1797"/>
      <c r="E183" s="1798"/>
      <c r="F183" s="1798"/>
      <c r="G183" s="1798"/>
      <c r="H183" s="1798"/>
      <c r="I183" s="1798"/>
      <c r="J183" s="1799"/>
      <c r="K183" s="866"/>
      <c r="L183" s="940"/>
      <c r="M183" s="1800" t="str">
        <f t="shared" si="6"/>
        <v/>
      </c>
      <c r="N183" s="1801"/>
      <c r="O183" s="482" t="str">
        <f t="shared" si="7"/>
        <v/>
      </c>
      <c r="P183" s="412"/>
      <c r="Q183" s="71"/>
    </row>
    <row r="184" spans="1:19" s="258" customFormat="1" ht="24" customHeight="1">
      <c r="A184" s="144"/>
      <c r="B184" s="1318"/>
      <c r="C184" s="1317"/>
      <c r="D184" s="1797"/>
      <c r="E184" s="1798"/>
      <c r="F184" s="1798"/>
      <c r="G184" s="1798"/>
      <c r="H184" s="1798"/>
      <c r="I184" s="1798"/>
      <c r="J184" s="1799"/>
      <c r="K184" s="866"/>
      <c r="L184" s="940"/>
      <c r="M184" s="1800" t="str">
        <f t="shared" si="6"/>
        <v/>
      </c>
      <c r="N184" s="1801"/>
      <c r="O184" s="482" t="str">
        <f t="shared" si="7"/>
        <v/>
      </c>
      <c r="P184" s="412"/>
      <c r="Q184" s="71"/>
    </row>
    <row r="185" spans="1:19" s="258" customFormat="1" ht="24" customHeight="1">
      <c r="A185" s="144"/>
      <c r="B185" s="1318"/>
      <c r="C185" s="1317"/>
      <c r="D185" s="1797"/>
      <c r="E185" s="1798"/>
      <c r="F185" s="1798"/>
      <c r="G185" s="1798"/>
      <c r="H185" s="1798"/>
      <c r="I185" s="1798"/>
      <c r="J185" s="1799"/>
      <c r="K185" s="866"/>
      <c r="L185" s="940"/>
      <c r="M185" s="1800" t="str">
        <f t="shared" si="6"/>
        <v/>
      </c>
      <c r="N185" s="1801"/>
      <c r="O185" s="482" t="str">
        <f t="shared" si="7"/>
        <v/>
      </c>
      <c r="P185" s="412"/>
      <c r="Q185" s="71"/>
    </row>
    <row r="186" spans="1:19" s="258" customFormat="1" ht="24" customHeight="1">
      <c r="A186" s="144"/>
      <c r="B186" s="1318"/>
      <c r="C186" s="1317"/>
      <c r="D186" s="1797"/>
      <c r="E186" s="1798"/>
      <c r="F186" s="1798"/>
      <c r="G186" s="1798"/>
      <c r="H186" s="1798"/>
      <c r="I186" s="1798"/>
      <c r="J186" s="1799"/>
      <c r="K186" s="866"/>
      <c r="L186" s="940"/>
      <c r="M186" s="1800" t="str">
        <f t="shared" si="6"/>
        <v/>
      </c>
      <c r="N186" s="1801"/>
      <c r="O186" s="482" t="str">
        <f t="shared" si="7"/>
        <v/>
      </c>
      <c r="P186" s="412"/>
      <c r="Q186" s="71"/>
    </row>
    <row r="187" spans="1:19" s="258" customFormat="1" ht="24" customHeight="1">
      <c r="A187" s="144"/>
      <c r="B187" s="1318"/>
      <c r="C187" s="1317"/>
      <c r="D187" s="1797"/>
      <c r="E187" s="1798"/>
      <c r="F187" s="1798"/>
      <c r="G187" s="1798"/>
      <c r="H187" s="1798"/>
      <c r="I187" s="1798"/>
      <c r="J187" s="1799"/>
      <c r="K187" s="866"/>
      <c r="L187" s="940"/>
      <c r="M187" s="1800" t="str">
        <f t="shared" si="6"/>
        <v/>
      </c>
      <c r="N187" s="1801"/>
      <c r="O187" s="482" t="str">
        <f t="shared" si="7"/>
        <v/>
      </c>
      <c r="P187" s="412"/>
      <c r="Q187" s="71"/>
    </row>
    <row r="188" spans="1:19" s="258" customFormat="1" ht="24" customHeight="1">
      <c r="A188" s="144"/>
      <c r="B188" s="1318"/>
      <c r="C188" s="1317"/>
      <c r="D188" s="1797"/>
      <c r="E188" s="1798"/>
      <c r="F188" s="1798"/>
      <c r="G188" s="1798"/>
      <c r="H188" s="1798"/>
      <c r="I188" s="1798"/>
      <c r="J188" s="1799"/>
      <c r="K188" s="866"/>
      <c r="L188" s="940"/>
      <c r="M188" s="1800" t="str">
        <f t="shared" si="6"/>
        <v/>
      </c>
      <c r="N188" s="1801"/>
      <c r="O188" s="482" t="str">
        <f t="shared" si="7"/>
        <v/>
      </c>
      <c r="P188" s="412"/>
      <c r="Q188" s="71"/>
    </row>
    <row r="189" spans="1:19" s="258" customFormat="1" ht="24" customHeight="1">
      <c r="A189" s="144"/>
      <c r="B189" s="1318"/>
      <c r="C189" s="1317"/>
      <c r="D189" s="1797"/>
      <c r="E189" s="1798"/>
      <c r="F189" s="1798"/>
      <c r="G189" s="1798"/>
      <c r="H189" s="1798"/>
      <c r="I189" s="1798"/>
      <c r="J189" s="1799"/>
      <c r="K189" s="866"/>
      <c r="L189" s="940"/>
      <c r="M189" s="1800" t="str">
        <f t="shared" si="6"/>
        <v/>
      </c>
      <c r="N189" s="1801"/>
      <c r="O189" s="482" t="str">
        <f t="shared" si="7"/>
        <v/>
      </c>
      <c r="P189" s="412"/>
      <c r="Q189" s="71"/>
    </row>
    <row r="190" spans="1:19" s="258" customFormat="1" ht="24" customHeight="1">
      <c r="A190" s="144"/>
      <c r="B190" s="1318"/>
      <c r="C190" s="1317"/>
      <c r="D190" s="1797"/>
      <c r="E190" s="1798"/>
      <c r="F190" s="1798"/>
      <c r="G190" s="1798"/>
      <c r="H190" s="1798"/>
      <c r="I190" s="1798"/>
      <c r="J190" s="1799"/>
      <c r="K190" s="866"/>
      <c r="L190" s="940"/>
      <c r="M190" s="1800" t="str">
        <f t="shared" si="6"/>
        <v/>
      </c>
      <c r="N190" s="1801"/>
      <c r="O190" s="482" t="str">
        <f t="shared" si="7"/>
        <v/>
      </c>
      <c r="P190" s="412"/>
      <c r="Q190" s="71"/>
    </row>
    <row r="191" spans="1:19" s="258" customFormat="1" ht="24" customHeight="1">
      <c r="A191" s="144"/>
      <c r="B191" s="1318"/>
      <c r="C191" s="1317"/>
      <c r="D191" s="1797"/>
      <c r="E191" s="1798"/>
      <c r="F191" s="1798"/>
      <c r="G191" s="1798"/>
      <c r="H191" s="1798"/>
      <c r="I191" s="1798"/>
      <c r="J191" s="1799"/>
      <c r="K191" s="866"/>
      <c r="L191" s="940"/>
      <c r="M191" s="1800" t="str">
        <f t="shared" si="6"/>
        <v/>
      </c>
      <c r="N191" s="1801"/>
      <c r="O191" s="482" t="str">
        <f t="shared" si="7"/>
        <v/>
      </c>
      <c r="P191" s="412"/>
      <c r="Q191" s="71"/>
    </row>
    <row r="192" spans="1:19" s="258" customFormat="1" ht="24" customHeight="1">
      <c r="A192" s="144"/>
      <c r="B192" s="1318"/>
      <c r="C192" s="1317"/>
      <c r="D192" s="1797"/>
      <c r="E192" s="1798"/>
      <c r="F192" s="1798"/>
      <c r="G192" s="1798"/>
      <c r="H192" s="1798"/>
      <c r="I192" s="1798"/>
      <c r="J192" s="1799"/>
      <c r="K192" s="866"/>
      <c r="L192" s="940"/>
      <c r="M192" s="1800" t="str">
        <f t="shared" si="6"/>
        <v/>
      </c>
      <c r="N192" s="1801"/>
      <c r="O192" s="482" t="str">
        <f t="shared" si="7"/>
        <v/>
      </c>
      <c r="P192" s="412"/>
      <c r="Q192" s="71"/>
    </row>
    <row r="193" spans="1:17" s="258" customFormat="1" ht="24" customHeight="1">
      <c r="A193" s="144"/>
      <c r="B193" s="1318"/>
      <c r="C193" s="1317"/>
      <c r="D193" s="1797"/>
      <c r="E193" s="1798"/>
      <c r="F193" s="1798"/>
      <c r="G193" s="1798"/>
      <c r="H193" s="1798"/>
      <c r="I193" s="1798"/>
      <c r="J193" s="1799"/>
      <c r="K193" s="866"/>
      <c r="L193" s="940"/>
      <c r="M193" s="1800" t="str">
        <f t="shared" si="6"/>
        <v/>
      </c>
      <c r="N193" s="1801"/>
      <c r="O193" s="482" t="str">
        <f t="shared" si="7"/>
        <v/>
      </c>
      <c r="P193" s="412"/>
      <c r="Q193" s="71"/>
    </row>
    <row r="194" spans="1:17" s="258" customFormat="1" ht="24" customHeight="1">
      <c r="A194" s="144"/>
      <c r="B194" s="1318"/>
      <c r="C194" s="1317"/>
      <c r="D194" s="1797"/>
      <c r="E194" s="1798"/>
      <c r="F194" s="1798"/>
      <c r="G194" s="1798"/>
      <c r="H194" s="1798"/>
      <c r="I194" s="1798"/>
      <c r="J194" s="1799"/>
      <c r="K194" s="866"/>
      <c r="L194" s="940"/>
      <c r="M194" s="1800" t="str">
        <f t="shared" si="6"/>
        <v/>
      </c>
      <c r="N194" s="1801"/>
      <c r="O194" s="482" t="str">
        <f t="shared" si="7"/>
        <v/>
      </c>
      <c r="P194" s="412"/>
      <c r="Q194" s="71"/>
    </row>
    <row r="195" spans="1:17" s="258" customFormat="1" ht="24" customHeight="1">
      <c r="A195" s="144"/>
      <c r="B195" s="1318"/>
      <c r="C195" s="1317"/>
      <c r="D195" s="1797"/>
      <c r="E195" s="1798"/>
      <c r="F195" s="1798"/>
      <c r="G195" s="1798"/>
      <c r="H195" s="1798"/>
      <c r="I195" s="1798"/>
      <c r="J195" s="1799"/>
      <c r="K195" s="866"/>
      <c r="L195" s="940"/>
      <c r="M195" s="1800" t="str">
        <f t="shared" si="6"/>
        <v/>
      </c>
      <c r="N195" s="1801"/>
      <c r="O195" s="482" t="str">
        <f t="shared" si="7"/>
        <v/>
      </c>
      <c r="P195" s="412"/>
      <c r="Q195" s="71"/>
    </row>
    <row r="196" spans="1:17" s="258" customFormat="1" ht="24" customHeight="1">
      <c r="A196" s="144"/>
      <c r="B196" s="1318"/>
      <c r="C196" s="1317"/>
      <c r="D196" s="1797"/>
      <c r="E196" s="1798"/>
      <c r="F196" s="1798"/>
      <c r="G196" s="1798"/>
      <c r="H196" s="1798"/>
      <c r="I196" s="1798"/>
      <c r="J196" s="1799"/>
      <c r="K196" s="866"/>
      <c r="L196" s="940"/>
      <c r="M196" s="1800" t="str">
        <f t="shared" si="6"/>
        <v/>
      </c>
      <c r="N196" s="1801"/>
      <c r="O196" s="482" t="str">
        <f t="shared" si="7"/>
        <v/>
      </c>
      <c r="P196" s="412"/>
      <c r="Q196" s="71"/>
    </row>
    <row r="197" spans="1:17" s="258" customFormat="1" ht="24" customHeight="1">
      <c r="A197" s="144"/>
      <c r="B197" s="1318"/>
      <c r="C197" s="1317"/>
      <c r="D197" s="1797"/>
      <c r="E197" s="1798"/>
      <c r="F197" s="1798"/>
      <c r="G197" s="1798"/>
      <c r="H197" s="1798"/>
      <c r="I197" s="1798"/>
      <c r="J197" s="1799"/>
      <c r="K197" s="866"/>
      <c r="L197" s="940"/>
      <c r="M197" s="1800" t="str">
        <f t="shared" si="6"/>
        <v/>
      </c>
      <c r="N197" s="1801"/>
      <c r="O197" s="482" t="str">
        <f t="shared" si="7"/>
        <v/>
      </c>
      <c r="P197" s="412"/>
      <c r="Q197" s="71"/>
    </row>
    <row r="198" spans="1:17" s="258" customFormat="1" ht="24" customHeight="1">
      <c r="A198" s="144"/>
      <c r="B198" s="1318"/>
      <c r="C198" s="1317"/>
      <c r="D198" s="1797"/>
      <c r="E198" s="1798"/>
      <c r="F198" s="1798"/>
      <c r="G198" s="1798"/>
      <c r="H198" s="1798"/>
      <c r="I198" s="1798"/>
      <c r="J198" s="1799"/>
      <c r="K198" s="866"/>
      <c r="L198" s="940"/>
      <c r="M198" s="1800" t="str">
        <f t="shared" si="6"/>
        <v/>
      </c>
      <c r="N198" s="1801"/>
      <c r="O198" s="482" t="str">
        <f t="shared" si="7"/>
        <v/>
      </c>
      <c r="P198" s="412"/>
      <c r="Q198" s="71"/>
    </row>
    <row r="199" spans="1:17" s="258" customFormat="1" ht="24" customHeight="1">
      <c r="A199" s="144"/>
      <c r="B199" s="1318"/>
      <c r="C199" s="1317"/>
      <c r="D199" s="1797"/>
      <c r="E199" s="1798"/>
      <c r="F199" s="1798"/>
      <c r="G199" s="1798"/>
      <c r="H199" s="1798"/>
      <c r="I199" s="1798"/>
      <c r="J199" s="1799"/>
      <c r="K199" s="866"/>
      <c r="L199" s="940"/>
      <c r="M199" s="1800" t="str">
        <f t="shared" si="6"/>
        <v/>
      </c>
      <c r="N199" s="1801"/>
      <c r="O199" s="482" t="str">
        <f t="shared" si="7"/>
        <v/>
      </c>
      <c r="P199" s="412"/>
      <c r="Q199" s="71"/>
    </row>
    <row r="200" spans="1:17" s="258" customFormat="1" ht="24" customHeight="1">
      <c r="A200" s="144"/>
      <c r="B200" s="1318"/>
      <c r="C200" s="1317"/>
      <c r="D200" s="1797"/>
      <c r="E200" s="1798"/>
      <c r="F200" s="1798"/>
      <c r="G200" s="1798"/>
      <c r="H200" s="1798"/>
      <c r="I200" s="1798"/>
      <c r="J200" s="1799"/>
      <c r="K200" s="866"/>
      <c r="L200" s="940"/>
      <c r="M200" s="1800" t="str">
        <f t="shared" si="6"/>
        <v/>
      </c>
      <c r="N200" s="1801"/>
      <c r="O200" s="482" t="str">
        <f t="shared" si="7"/>
        <v/>
      </c>
      <c r="P200" s="412"/>
      <c r="Q200" s="71"/>
    </row>
    <row r="201" spans="1:17" s="258" customFormat="1" ht="24" customHeight="1">
      <c r="A201" s="144"/>
      <c r="B201" s="1318"/>
      <c r="C201" s="1317"/>
      <c r="D201" s="1797"/>
      <c r="E201" s="1798"/>
      <c r="F201" s="1798"/>
      <c r="G201" s="1798"/>
      <c r="H201" s="1798"/>
      <c r="I201" s="1798"/>
      <c r="J201" s="1799"/>
      <c r="K201" s="866"/>
      <c r="L201" s="940"/>
      <c r="M201" s="1800" t="str">
        <f t="shared" si="6"/>
        <v/>
      </c>
      <c r="N201" s="1801"/>
      <c r="O201" s="482" t="str">
        <f t="shared" si="7"/>
        <v/>
      </c>
      <c r="P201" s="412"/>
      <c r="Q201" s="71"/>
    </row>
    <row r="202" spans="1:17" s="258" customFormat="1" ht="24" customHeight="1">
      <c r="A202" s="144"/>
      <c r="B202" s="1318"/>
      <c r="C202" s="1317"/>
      <c r="D202" s="1797"/>
      <c r="E202" s="1798"/>
      <c r="F202" s="1798"/>
      <c r="G202" s="1798"/>
      <c r="H202" s="1798"/>
      <c r="I202" s="1798"/>
      <c r="J202" s="1799"/>
      <c r="K202" s="866"/>
      <c r="L202" s="940"/>
      <c r="M202" s="1800" t="str">
        <f t="shared" si="6"/>
        <v/>
      </c>
      <c r="N202" s="1801"/>
      <c r="O202" s="482" t="str">
        <f t="shared" si="7"/>
        <v/>
      </c>
      <c r="P202" s="412"/>
      <c r="Q202" s="71"/>
    </row>
    <row r="203" spans="1:17" s="258" customFormat="1" ht="24" customHeight="1">
      <c r="A203" s="144"/>
      <c r="B203" s="1318"/>
      <c r="C203" s="1317"/>
      <c r="D203" s="1797"/>
      <c r="E203" s="1798"/>
      <c r="F203" s="1798"/>
      <c r="G203" s="1798"/>
      <c r="H203" s="1798"/>
      <c r="I203" s="1798"/>
      <c r="J203" s="1799"/>
      <c r="K203" s="866"/>
      <c r="L203" s="940"/>
      <c r="M203" s="1800" t="str">
        <f t="shared" si="6"/>
        <v/>
      </c>
      <c r="N203" s="1801"/>
      <c r="O203" s="482" t="str">
        <f t="shared" si="7"/>
        <v/>
      </c>
      <c r="P203" s="412"/>
      <c r="Q203" s="71"/>
    </row>
    <row r="204" spans="1:17" s="258" customFormat="1" ht="24" customHeight="1">
      <c r="A204" s="144"/>
      <c r="B204" s="1318"/>
      <c r="C204" s="1317"/>
      <c r="D204" s="1797"/>
      <c r="E204" s="1798"/>
      <c r="F204" s="1798"/>
      <c r="G204" s="1798"/>
      <c r="H204" s="1798"/>
      <c r="I204" s="1798"/>
      <c r="J204" s="1799"/>
      <c r="K204" s="866"/>
      <c r="L204" s="940"/>
      <c r="M204" s="1800" t="str">
        <f t="shared" si="6"/>
        <v/>
      </c>
      <c r="N204" s="1801"/>
      <c r="O204" s="482" t="str">
        <f t="shared" si="7"/>
        <v/>
      </c>
      <c r="P204" s="412"/>
      <c r="Q204" s="71"/>
    </row>
    <row r="205" spans="1:17" s="258" customFormat="1" ht="24" customHeight="1">
      <c r="A205" s="144"/>
      <c r="B205" s="1318"/>
      <c r="C205" s="1317"/>
      <c r="D205" s="1797"/>
      <c r="E205" s="1798"/>
      <c r="F205" s="1798"/>
      <c r="G205" s="1798"/>
      <c r="H205" s="1798"/>
      <c r="I205" s="1798"/>
      <c r="J205" s="1799"/>
      <c r="K205" s="866"/>
      <c r="L205" s="940"/>
      <c r="M205" s="1800" t="str">
        <f t="shared" si="6"/>
        <v/>
      </c>
      <c r="N205" s="1801"/>
      <c r="O205" s="482" t="str">
        <f t="shared" si="7"/>
        <v/>
      </c>
      <c r="P205" s="412"/>
      <c r="Q205" s="71"/>
    </row>
    <row r="206" spans="1:17" s="258" customFormat="1" ht="24" customHeight="1">
      <c r="A206" s="144"/>
      <c r="B206" s="1318"/>
      <c r="C206" s="1317"/>
      <c r="D206" s="1797"/>
      <c r="E206" s="1798"/>
      <c r="F206" s="1798"/>
      <c r="G206" s="1798"/>
      <c r="H206" s="1798"/>
      <c r="I206" s="1798"/>
      <c r="J206" s="1799"/>
      <c r="K206" s="866"/>
      <c r="L206" s="940"/>
      <c r="M206" s="1800" t="str">
        <f t="shared" si="6"/>
        <v/>
      </c>
      <c r="N206" s="1801"/>
      <c r="O206" s="482" t="str">
        <f t="shared" si="7"/>
        <v/>
      </c>
      <c r="P206" s="412"/>
      <c r="Q206" s="71"/>
    </row>
    <row r="207" spans="1:17" s="258" customFormat="1" ht="24" customHeight="1">
      <c r="A207" s="144"/>
      <c r="B207" s="1318"/>
      <c r="C207" s="1317"/>
      <c r="D207" s="1797"/>
      <c r="E207" s="1798"/>
      <c r="F207" s="1798"/>
      <c r="G207" s="1798"/>
      <c r="H207" s="1798"/>
      <c r="I207" s="1798"/>
      <c r="J207" s="1799"/>
      <c r="K207" s="866"/>
      <c r="L207" s="940"/>
      <c r="M207" s="1800" t="str">
        <f t="shared" si="6"/>
        <v/>
      </c>
      <c r="N207" s="1801"/>
      <c r="O207" s="482" t="str">
        <f t="shared" si="7"/>
        <v/>
      </c>
      <c r="P207" s="412"/>
      <c r="Q207" s="71"/>
    </row>
    <row r="208" spans="1:17" s="258" customFormat="1" ht="24" customHeight="1">
      <c r="A208" s="144"/>
      <c r="B208" s="1318"/>
      <c r="C208" s="1317"/>
      <c r="D208" s="1797"/>
      <c r="E208" s="1798"/>
      <c r="F208" s="1798"/>
      <c r="G208" s="1798"/>
      <c r="H208" s="1798"/>
      <c r="I208" s="1798"/>
      <c r="J208" s="1799"/>
      <c r="K208" s="866"/>
      <c r="L208" s="940"/>
      <c r="M208" s="1800" t="str">
        <f t="shared" si="6"/>
        <v/>
      </c>
      <c r="N208" s="1801"/>
      <c r="O208" s="482" t="str">
        <f t="shared" si="7"/>
        <v/>
      </c>
      <c r="P208" s="412"/>
      <c r="Q208" s="71"/>
    </row>
    <row r="209" spans="1:17" s="258" customFormat="1" ht="24" customHeight="1">
      <c r="A209" s="144"/>
      <c r="B209" s="1318"/>
      <c r="C209" s="1317"/>
      <c r="D209" s="1797"/>
      <c r="E209" s="1798"/>
      <c r="F209" s="1798"/>
      <c r="G209" s="1798"/>
      <c r="H209" s="1798"/>
      <c r="I209" s="1798"/>
      <c r="J209" s="1799"/>
      <c r="K209" s="866"/>
      <c r="L209" s="940"/>
      <c r="M209" s="1800" t="str">
        <f t="shared" si="6"/>
        <v/>
      </c>
      <c r="N209" s="1801"/>
      <c r="O209" s="482" t="str">
        <f t="shared" si="7"/>
        <v/>
      </c>
      <c r="P209" s="412"/>
      <c r="Q209" s="71"/>
    </row>
    <row r="210" spans="1:17" s="258" customFormat="1" ht="24" customHeight="1">
      <c r="A210" s="144"/>
      <c r="B210" s="1318"/>
      <c r="C210" s="1317"/>
      <c r="D210" s="1797"/>
      <c r="E210" s="1798"/>
      <c r="F210" s="1798"/>
      <c r="G210" s="1798"/>
      <c r="H210" s="1798"/>
      <c r="I210" s="1798"/>
      <c r="J210" s="1799"/>
      <c r="K210" s="866"/>
      <c r="L210" s="940"/>
      <c r="M210" s="1800" t="str">
        <f t="shared" si="6"/>
        <v/>
      </c>
      <c r="N210" s="1801"/>
      <c r="O210" s="482" t="str">
        <f t="shared" si="7"/>
        <v/>
      </c>
      <c r="P210" s="412"/>
      <c r="Q210" s="71"/>
    </row>
    <row r="211" spans="1:17" s="258" customFormat="1" ht="24" customHeight="1">
      <c r="A211" s="144"/>
      <c r="B211" s="1318"/>
      <c r="C211" s="1317"/>
      <c r="D211" s="1797"/>
      <c r="E211" s="1798"/>
      <c r="F211" s="1798"/>
      <c r="G211" s="1798"/>
      <c r="H211" s="1798"/>
      <c r="I211" s="1798"/>
      <c r="J211" s="1799"/>
      <c r="K211" s="866"/>
      <c r="L211" s="940"/>
      <c r="M211" s="1800" t="str">
        <f t="shared" si="6"/>
        <v/>
      </c>
      <c r="N211" s="1801"/>
      <c r="O211" s="482" t="str">
        <f t="shared" si="7"/>
        <v/>
      </c>
      <c r="P211" s="412"/>
      <c r="Q211" s="71"/>
    </row>
    <row r="212" spans="1:17" s="258" customFormat="1" ht="24" customHeight="1">
      <c r="A212" s="144"/>
      <c r="B212" s="1318"/>
      <c r="C212" s="1317"/>
      <c r="D212" s="1797"/>
      <c r="E212" s="1798"/>
      <c r="F212" s="1798"/>
      <c r="G212" s="1798"/>
      <c r="H212" s="1798"/>
      <c r="I212" s="1798"/>
      <c r="J212" s="1799"/>
      <c r="K212" s="866"/>
      <c r="L212" s="940"/>
      <c r="M212" s="1800" t="str">
        <f t="shared" si="6"/>
        <v/>
      </c>
      <c r="N212" s="1801"/>
      <c r="O212" s="482" t="str">
        <f t="shared" si="7"/>
        <v/>
      </c>
      <c r="P212" s="412"/>
      <c r="Q212" s="71"/>
    </row>
    <row r="213" spans="1:17" s="258" customFormat="1" ht="24" customHeight="1">
      <c r="A213" s="144"/>
      <c r="B213" s="1318"/>
      <c r="C213" s="1317"/>
      <c r="D213" s="1797"/>
      <c r="E213" s="1798"/>
      <c r="F213" s="1798"/>
      <c r="G213" s="1798"/>
      <c r="H213" s="1798"/>
      <c r="I213" s="1798"/>
      <c r="J213" s="1799"/>
      <c r="K213" s="866"/>
      <c r="L213" s="940"/>
      <c r="M213" s="1800" t="str">
        <f t="shared" si="6"/>
        <v/>
      </c>
      <c r="N213" s="1801"/>
      <c r="O213" s="482" t="str">
        <f t="shared" si="7"/>
        <v/>
      </c>
      <c r="P213" s="412"/>
      <c r="Q213" s="71"/>
    </row>
    <row r="214" spans="1:17" s="258" customFormat="1" ht="24" customHeight="1">
      <c r="A214" s="144"/>
      <c r="B214" s="1318"/>
      <c r="C214" s="1317"/>
      <c r="D214" s="1797"/>
      <c r="E214" s="1798"/>
      <c r="F214" s="1798"/>
      <c r="G214" s="1798"/>
      <c r="H214" s="1798"/>
      <c r="I214" s="1798"/>
      <c r="J214" s="1799"/>
      <c r="K214" s="866"/>
      <c r="L214" s="940"/>
      <c r="M214" s="1800" t="str">
        <f t="shared" si="6"/>
        <v/>
      </c>
      <c r="N214" s="1801"/>
      <c r="O214" s="482" t="str">
        <f t="shared" si="7"/>
        <v/>
      </c>
      <c r="P214" s="412"/>
      <c r="Q214" s="71"/>
    </row>
    <row r="215" spans="1:17" s="258" customFormat="1" ht="24" customHeight="1">
      <c r="A215" s="144"/>
      <c r="B215" s="1318"/>
      <c r="C215" s="1317"/>
      <c r="D215" s="1797"/>
      <c r="E215" s="1798"/>
      <c r="F215" s="1798"/>
      <c r="G215" s="1798"/>
      <c r="H215" s="1798"/>
      <c r="I215" s="1798"/>
      <c r="J215" s="1799"/>
      <c r="K215" s="866"/>
      <c r="L215" s="940"/>
      <c r="M215" s="1800" t="str">
        <f t="shared" si="6"/>
        <v/>
      </c>
      <c r="N215" s="1801"/>
      <c r="O215" s="482" t="str">
        <f t="shared" si="7"/>
        <v/>
      </c>
      <c r="P215" s="412"/>
      <c r="Q215" s="71"/>
    </row>
    <row r="216" spans="1:17" s="258" customFormat="1" ht="24" customHeight="1">
      <c r="A216" s="144"/>
      <c r="B216" s="1318"/>
      <c r="C216" s="1319"/>
      <c r="D216" s="1797"/>
      <c r="E216" s="1798"/>
      <c r="F216" s="1798"/>
      <c r="G216" s="1798"/>
      <c r="H216" s="1798"/>
      <c r="I216" s="1798"/>
      <c r="J216" s="1799"/>
      <c r="K216" s="866"/>
      <c r="L216" s="131"/>
      <c r="M216" s="1800" t="str">
        <f>IF(C216*L216=0,"",C216*L216)</f>
        <v/>
      </c>
      <c r="N216" s="1801"/>
      <c r="O216" s="482" t="str">
        <f>IF(ISERROR(INDEX($S$22:$S$27,MATCH(K216,$R$22:$R$27,0))*M216),"",INDEX($S$22:$S$27,MATCH(K216,$R$22:$R$27,0))*M216)</f>
        <v/>
      </c>
      <c r="P216" s="412"/>
      <c r="Q216" s="71"/>
    </row>
    <row r="217" spans="1:17" s="258" customFormat="1" ht="24" customHeight="1">
      <c r="A217" s="144"/>
      <c r="B217" s="1318"/>
      <c r="C217" s="1319"/>
      <c r="D217" s="1797"/>
      <c r="E217" s="1798"/>
      <c r="F217" s="1798"/>
      <c r="G217" s="1798"/>
      <c r="H217" s="1798"/>
      <c r="I217" s="1798"/>
      <c r="J217" s="1799"/>
      <c r="K217" s="866"/>
      <c r="L217" s="131"/>
      <c r="M217" s="1800" t="str">
        <f>IF(C217*L217=0,"",C217*L217)</f>
        <v/>
      </c>
      <c r="N217" s="1801"/>
      <c r="O217" s="482" t="str">
        <f>IF(ISERROR(INDEX($S$22:$S$27,MATCH(K217,$R$22:$R$27,0))*M217),"",INDEX($S$22:$S$27,MATCH(K217,$R$22:$R$27,0))*M217)</f>
        <v/>
      </c>
      <c r="P217" s="412"/>
      <c r="Q217" s="71"/>
    </row>
    <row r="218" spans="1:17" s="258" customFormat="1" ht="24" customHeight="1">
      <c r="A218" s="144"/>
      <c r="B218" s="1318"/>
      <c r="C218" s="1319"/>
      <c r="D218" s="1797"/>
      <c r="E218" s="1798"/>
      <c r="F218" s="1798"/>
      <c r="G218" s="1798"/>
      <c r="H218" s="1798"/>
      <c r="I218" s="1798"/>
      <c r="J218" s="1799"/>
      <c r="K218" s="866"/>
      <c r="L218" s="131"/>
      <c r="M218" s="1800" t="str">
        <f>IF(C218*L218=0,"",C218*L218)</f>
        <v/>
      </c>
      <c r="N218" s="1801"/>
      <c r="O218" s="482" t="str">
        <f>IF(ISERROR(INDEX($S$22:$S$27,MATCH(K218,$R$22:$R$27,0))*M218),"",INDEX($S$22:$S$27,MATCH(K218,$R$22:$R$27,0))*M218)</f>
        <v/>
      </c>
      <c r="P218" s="412"/>
      <c r="Q218" s="71"/>
    </row>
    <row r="219" spans="1:17" s="258" customFormat="1" ht="24" customHeight="1">
      <c r="A219" s="144"/>
      <c r="B219" s="1318"/>
      <c r="C219" s="1319"/>
      <c r="D219" s="1797"/>
      <c r="E219" s="1798"/>
      <c r="F219" s="1798"/>
      <c r="G219" s="1798"/>
      <c r="H219" s="1798"/>
      <c r="I219" s="1798"/>
      <c r="J219" s="1799"/>
      <c r="K219" s="866"/>
      <c r="L219" s="131"/>
      <c r="M219" s="1800" t="str">
        <f>IF(C219*L219=0,"",C219*L219)</f>
        <v/>
      </c>
      <c r="N219" s="1801"/>
      <c r="O219" s="482" t="str">
        <f>IF(ISERROR(INDEX($S$22:$S$27,MATCH(K219,$R$22:$R$27,0))*M219),"",INDEX($S$22:$S$27,MATCH(K219,$R$22:$R$27,0))*M219)</f>
        <v/>
      </c>
      <c r="P219" s="412"/>
      <c r="Q219" s="71"/>
    </row>
    <row r="220" spans="1:17" s="258" customFormat="1" ht="23.25" customHeight="1">
      <c r="A220" s="144"/>
      <c r="B220" s="1318"/>
      <c r="C220" s="1319"/>
      <c r="D220" s="1797"/>
      <c r="E220" s="1798"/>
      <c r="F220" s="1798"/>
      <c r="G220" s="1798"/>
      <c r="H220" s="1798"/>
      <c r="I220" s="1798"/>
      <c r="J220" s="1799"/>
      <c r="K220" s="866"/>
      <c r="L220" s="131"/>
      <c r="M220" s="1800" t="str">
        <f t="shared" si="6"/>
        <v/>
      </c>
      <c r="N220" s="1801"/>
      <c r="O220" s="482" t="str">
        <f t="shared" si="7"/>
        <v/>
      </c>
      <c r="P220" s="412"/>
      <c r="Q220" s="71"/>
    </row>
    <row r="221" spans="1:17" s="258" customFormat="1" ht="24" customHeight="1">
      <c r="A221" s="144"/>
      <c r="B221" s="1318"/>
      <c r="C221" s="1319"/>
      <c r="D221" s="1797"/>
      <c r="E221" s="1798"/>
      <c r="F221" s="1798"/>
      <c r="G221" s="1798"/>
      <c r="H221" s="1798"/>
      <c r="I221" s="1798"/>
      <c r="J221" s="1799"/>
      <c r="K221" s="866"/>
      <c r="L221" s="131"/>
      <c r="M221" s="1800" t="str">
        <f t="shared" si="6"/>
        <v/>
      </c>
      <c r="N221" s="1801"/>
      <c r="O221" s="482" t="str">
        <f t="shared" si="7"/>
        <v/>
      </c>
      <c r="P221" s="412"/>
      <c r="Q221" s="71"/>
    </row>
    <row r="222" spans="1:17" s="258" customFormat="1" ht="24" customHeight="1">
      <c r="A222" s="144"/>
      <c r="B222" s="1318"/>
      <c r="C222" s="1319"/>
      <c r="D222" s="1797"/>
      <c r="E222" s="1798"/>
      <c r="F222" s="1798"/>
      <c r="G222" s="1798"/>
      <c r="H222" s="1798"/>
      <c r="I222" s="1798"/>
      <c r="J222" s="1799"/>
      <c r="K222" s="866"/>
      <c r="L222" s="131"/>
      <c r="M222" s="1800" t="str">
        <f t="shared" si="6"/>
        <v/>
      </c>
      <c r="N222" s="1801"/>
      <c r="O222" s="482" t="str">
        <f t="shared" si="7"/>
        <v/>
      </c>
      <c r="P222" s="412"/>
      <c r="Q222" s="71"/>
    </row>
    <row r="223" spans="1:17" s="258" customFormat="1" ht="24" customHeight="1">
      <c r="A223" s="144"/>
      <c r="B223" s="1318"/>
      <c r="C223" s="1319"/>
      <c r="D223" s="1797"/>
      <c r="E223" s="1798"/>
      <c r="F223" s="1798"/>
      <c r="G223" s="1798"/>
      <c r="H223" s="1798"/>
      <c r="I223" s="1798"/>
      <c r="J223" s="1799"/>
      <c r="K223" s="866"/>
      <c r="L223" s="131"/>
      <c r="M223" s="1800" t="str">
        <f t="shared" si="6"/>
        <v/>
      </c>
      <c r="N223" s="1801"/>
      <c r="O223" s="482" t="str">
        <f t="shared" si="7"/>
        <v/>
      </c>
      <c r="P223" s="412"/>
      <c r="Q223" s="71"/>
    </row>
    <row r="224" spans="1:17" s="258" customFormat="1" ht="24" customHeight="1">
      <c r="A224" s="144"/>
      <c r="B224" s="1318"/>
      <c r="C224" s="1319"/>
      <c r="D224" s="1797"/>
      <c r="E224" s="1798"/>
      <c r="F224" s="1798"/>
      <c r="G224" s="1798"/>
      <c r="H224" s="1798"/>
      <c r="I224" s="1798"/>
      <c r="J224" s="1799"/>
      <c r="K224" s="866"/>
      <c r="L224" s="131"/>
      <c r="M224" s="1800" t="str">
        <f t="shared" si="6"/>
        <v/>
      </c>
      <c r="N224" s="1801"/>
      <c r="O224" s="482" t="str">
        <f t="shared" si="7"/>
        <v/>
      </c>
      <c r="P224" s="412"/>
      <c r="Q224" s="71"/>
    </row>
    <row r="225" spans="1:20" s="258" customFormat="1" ht="24" customHeight="1">
      <c r="A225" s="144"/>
      <c r="B225" s="1318"/>
      <c r="C225" s="1319"/>
      <c r="D225" s="1797"/>
      <c r="E225" s="1798"/>
      <c r="F225" s="1798"/>
      <c r="G225" s="1798"/>
      <c r="H225" s="1798"/>
      <c r="I225" s="1798"/>
      <c r="J225" s="1799"/>
      <c r="K225" s="866"/>
      <c r="L225" s="131"/>
      <c r="M225" s="1800" t="str">
        <f t="shared" si="6"/>
        <v/>
      </c>
      <c r="N225" s="1801"/>
      <c r="O225" s="482" t="str">
        <f t="shared" si="7"/>
        <v/>
      </c>
      <c r="P225" s="412"/>
      <c r="Q225" s="71"/>
    </row>
    <row r="226" spans="1:20" s="111" customFormat="1" ht="3" customHeight="1">
      <c r="A226" s="363"/>
      <c r="B226" s="676"/>
      <c r="C226" s="676"/>
      <c r="D226" s="867"/>
      <c r="E226" s="868"/>
      <c r="F226" s="868"/>
      <c r="G226" s="868"/>
      <c r="H226" s="868"/>
      <c r="I226" s="908"/>
      <c r="J226" s="908"/>
      <c r="K226" s="908"/>
      <c r="L226" s="93"/>
      <c r="M226" s="93"/>
      <c r="N226" s="93"/>
      <c r="O226" s="93"/>
      <c r="P226" s="168"/>
      <c r="Q226" s="71"/>
    </row>
    <row r="227" spans="1:20" s="87" customFormat="1" ht="22.5" customHeight="1">
      <c r="A227" s="370"/>
      <c r="B227" s="1320" t="s">
        <v>60</v>
      </c>
      <c r="C227" s="1321"/>
      <c r="D227" s="869"/>
      <c r="E227" s="869"/>
      <c r="F227" s="869"/>
      <c r="G227" s="869"/>
      <c r="H227" s="869"/>
      <c r="I227" s="869"/>
      <c r="J227" s="869"/>
      <c r="K227" s="869"/>
      <c r="L227" s="561"/>
      <c r="M227" s="561"/>
      <c r="N227" s="561"/>
      <c r="O227" s="561"/>
      <c r="P227" s="405"/>
      <c r="Q227" s="71"/>
    </row>
    <row r="228" spans="1:20" s="258" customFormat="1" ht="12.75" customHeight="1">
      <c r="A228" s="216"/>
      <c r="B228" s="1310" t="str">
        <f>B173</f>
        <v>FAPESP,  SETEMBRO DE 2015</v>
      </c>
      <c r="C228" s="1310"/>
      <c r="D228" s="857"/>
      <c r="E228" s="831"/>
      <c r="F228" s="831"/>
      <c r="G228" s="831"/>
      <c r="H228" s="831"/>
      <c r="I228" s="831"/>
      <c r="J228" s="832"/>
      <c r="K228" s="832"/>
      <c r="L228" s="51"/>
      <c r="M228" s="51"/>
      <c r="N228" s="51"/>
      <c r="O228" s="51"/>
      <c r="P228" s="429">
        <v>4</v>
      </c>
      <c r="Q228" s="71"/>
    </row>
    <row r="229" spans="1:20" customFormat="1" ht="12.75" customHeight="1">
      <c r="A229" s="378"/>
      <c r="B229" s="1327"/>
      <c r="C229" s="1327"/>
      <c r="D229" s="910"/>
      <c r="E229" s="911"/>
      <c r="F229" s="911"/>
      <c r="G229" s="911"/>
      <c r="H229" s="911"/>
      <c r="I229" s="911"/>
      <c r="J229" s="910"/>
      <c r="K229" s="910"/>
      <c r="L229" s="21"/>
      <c r="M229" s="21"/>
      <c r="N229" s="21"/>
      <c r="O229" s="21"/>
      <c r="P229" s="21"/>
      <c r="Q229" s="71"/>
    </row>
    <row r="230" spans="1:20" s="4" customFormat="1" ht="12.75" customHeight="1">
      <c r="A230" s="366"/>
      <c r="B230" s="443"/>
      <c r="C230" s="443"/>
      <c r="D230" s="832"/>
      <c r="E230" s="831"/>
      <c r="F230" s="831"/>
      <c r="G230" s="831"/>
      <c r="H230" s="831"/>
      <c r="I230" s="831"/>
      <c r="J230" s="832"/>
      <c r="K230" s="832"/>
      <c r="L230" s="50"/>
      <c r="M230" s="50"/>
      <c r="N230" s="50"/>
      <c r="O230" s="50"/>
      <c r="P230" s="50"/>
      <c r="Q230" s="71"/>
    </row>
    <row r="231" spans="1:20" s="4" customFormat="1" ht="12.75" customHeight="1">
      <c r="A231" s="366"/>
      <c r="B231" s="443"/>
      <c r="C231" s="443"/>
      <c r="D231" s="832"/>
      <c r="E231" s="831"/>
      <c r="F231" s="831"/>
      <c r="G231" s="831"/>
      <c r="H231" s="831"/>
      <c r="I231" s="831"/>
      <c r="J231" s="832"/>
      <c r="K231" s="832"/>
      <c r="L231" s="50"/>
      <c r="M231" s="50"/>
      <c r="N231" s="50"/>
      <c r="O231" s="50"/>
      <c r="P231" s="50"/>
      <c r="Q231" s="71"/>
    </row>
    <row r="232" spans="1:20" s="4" customFormat="1" ht="12.75" customHeight="1">
      <c r="A232" s="366"/>
      <c r="B232" s="443"/>
      <c r="C232" s="443"/>
      <c r="D232" s="832"/>
      <c r="E232" s="831"/>
      <c r="F232" s="831"/>
      <c r="G232" s="831"/>
      <c r="H232" s="831"/>
      <c r="I232" s="831"/>
      <c r="J232" s="832"/>
      <c r="K232" s="832"/>
      <c r="L232" s="50"/>
      <c r="M232" s="50"/>
      <c r="N232" s="50"/>
      <c r="O232" s="50"/>
      <c r="P232" s="50"/>
      <c r="Q232" s="71"/>
    </row>
    <row r="233" spans="1:20" s="4" customFormat="1" ht="12.75" customHeight="1">
      <c r="A233" s="366"/>
      <c r="B233" s="443"/>
      <c r="C233" s="965"/>
      <c r="D233" s="832"/>
      <c r="E233" s="831"/>
      <c r="F233" s="831"/>
      <c r="G233" s="831"/>
      <c r="H233" s="831"/>
      <c r="I233" s="831"/>
      <c r="J233" s="832"/>
      <c r="K233" s="832"/>
      <c r="L233" s="831"/>
      <c r="M233" s="112" t="s">
        <v>66</v>
      </c>
      <c r="N233" s="50"/>
      <c r="O233" s="50"/>
      <c r="P233" s="50"/>
      <c r="Q233" s="71"/>
    </row>
    <row r="234" spans="1:20" s="4" customFormat="1" ht="19.5" customHeight="1">
      <c r="A234" s="367"/>
      <c r="B234" s="1322" t="s">
        <v>184</v>
      </c>
      <c r="C234" s="1328"/>
      <c r="D234" s="817"/>
      <c r="E234" s="817"/>
      <c r="F234" s="817"/>
      <c r="G234" s="817"/>
      <c r="H234" s="856"/>
      <c r="I234" s="856"/>
      <c r="J234" s="856"/>
      <c r="K234" s="856"/>
      <c r="L234" s="856"/>
      <c r="M234" s="189"/>
      <c r="N234" s="67"/>
      <c r="O234" s="50"/>
      <c r="P234" s="553"/>
      <c r="Q234" s="71"/>
    </row>
    <row r="235" spans="1:20" s="4" customFormat="1" ht="6" customHeight="1">
      <c r="A235" s="366"/>
      <c r="B235" s="1329"/>
      <c r="C235" s="1330"/>
      <c r="D235" s="912"/>
      <c r="E235" s="886"/>
      <c r="F235" s="886"/>
      <c r="G235" s="886"/>
      <c r="H235" s="886"/>
      <c r="I235" s="886"/>
      <c r="J235" s="900"/>
      <c r="K235" s="900"/>
      <c r="L235" s="886"/>
      <c r="M235" s="64"/>
      <c r="N235" s="64"/>
      <c r="O235" s="50"/>
      <c r="P235" s="50"/>
      <c r="Q235" s="71"/>
    </row>
    <row r="236" spans="1:20" s="12" customFormat="1" ht="19.5" customHeight="1">
      <c r="A236" s="398"/>
      <c r="B236" s="1331" t="s">
        <v>97</v>
      </c>
      <c r="C236" s="1332"/>
      <c r="D236" s="912"/>
      <c r="E236" s="906"/>
      <c r="F236" s="1679"/>
      <c r="G236" s="1679"/>
      <c r="H236" s="1679"/>
      <c r="I236" s="1679"/>
      <c r="J236" s="1679"/>
      <c r="K236" s="1679"/>
      <c r="L236" s="1679"/>
      <c r="M236" s="1663"/>
      <c r="N236" s="1663"/>
      <c r="O236" s="1663"/>
      <c r="P236" s="1663"/>
      <c r="Q236" s="71"/>
    </row>
    <row r="237" spans="1:20" s="12" customFormat="1" ht="9.75" customHeight="1">
      <c r="A237" s="398"/>
      <c r="B237" s="1331"/>
      <c r="C237" s="1332"/>
      <c r="D237" s="912"/>
      <c r="E237" s="913"/>
      <c r="F237" s="906"/>
      <c r="G237" s="906"/>
      <c r="H237" s="906"/>
      <c r="I237" s="906"/>
      <c r="J237" s="906"/>
      <c r="K237" s="906"/>
      <c r="L237" s="906"/>
      <c r="M237" s="122"/>
      <c r="N237" s="122"/>
      <c r="O237" s="122"/>
      <c r="P237" s="71"/>
      <c r="Q237" s="71"/>
    </row>
    <row r="238" spans="1:20" s="12" customFormat="1" ht="19.5" customHeight="1">
      <c r="A238" s="398"/>
      <c r="B238" s="1812" t="s">
        <v>130</v>
      </c>
      <c r="C238" s="1813"/>
      <c r="D238" s="1609"/>
      <c r="E238" s="1609"/>
      <c r="F238" s="1609"/>
      <c r="G238" s="906"/>
      <c r="H238" s="906"/>
      <c r="I238" s="906"/>
      <c r="J238" s="906"/>
      <c r="K238" s="906"/>
      <c r="L238" s="906"/>
      <c r="M238" s="122"/>
      <c r="N238" s="122"/>
      <c r="O238" s="122"/>
      <c r="P238" s="71"/>
      <c r="Q238" s="71"/>
    </row>
    <row r="239" spans="1:20" s="12" customFormat="1" ht="7.5" customHeight="1">
      <c r="A239" s="398"/>
      <c r="B239" s="1331"/>
      <c r="C239" s="1332"/>
      <c r="D239" s="912"/>
      <c r="E239" s="906"/>
      <c r="F239" s="906"/>
      <c r="G239" s="906"/>
      <c r="H239" s="906"/>
      <c r="I239" s="906"/>
      <c r="J239" s="906"/>
      <c r="K239" s="906"/>
      <c r="L239" s="906"/>
      <c r="M239" s="122"/>
      <c r="N239" s="122"/>
      <c r="O239" s="122"/>
      <c r="P239" s="71"/>
      <c r="Q239" s="71"/>
    </row>
    <row r="240" spans="1:20" s="72" customFormat="1" ht="19.5" customHeight="1">
      <c r="A240" s="383"/>
      <c r="B240" s="1333" t="s">
        <v>30</v>
      </c>
      <c r="C240" s="1334"/>
      <c r="D240" s="914"/>
      <c r="E240" s="914"/>
      <c r="F240" s="914"/>
      <c r="G240" s="914"/>
      <c r="H240" s="914"/>
      <c r="I240" s="914"/>
      <c r="J240" s="914"/>
      <c r="K240" s="914"/>
      <c r="L240" s="914"/>
      <c r="M240" s="122"/>
      <c r="N240" s="122"/>
      <c r="O240" s="122"/>
      <c r="P240" s="71"/>
      <c r="Q240" s="71"/>
      <c r="S240" s="258"/>
      <c r="T240" s="258"/>
    </row>
    <row r="241" spans="1:20" s="80" customFormat="1" ht="18" customHeight="1">
      <c r="A241" s="285"/>
      <c r="B241" s="1335" t="s">
        <v>82</v>
      </c>
      <c r="C241" s="1336" t="s">
        <v>22</v>
      </c>
      <c r="D241" s="915" t="s">
        <v>23</v>
      </c>
      <c r="E241" s="916">
        <v>1</v>
      </c>
      <c r="F241" s="917"/>
      <c r="G241" s="918" t="s">
        <v>86</v>
      </c>
      <c r="H241" s="919"/>
      <c r="I241" s="915" t="s">
        <v>23</v>
      </c>
      <c r="J241" s="920"/>
      <c r="K241" s="917"/>
      <c r="L241" s="918" t="s">
        <v>83</v>
      </c>
      <c r="M241" s="77"/>
      <c r="N241" s="74" t="s">
        <v>23</v>
      </c>
      <c r="O241" s="557"/>
      <c r="P241" s="71"/>
      <c r="Q241" s="71"/>
      <c r="R241" s="258"/>
      <c r="S241" s="258"/>
      <c r="T241" s="258"/>
    </row>
    <row r="242" spans="1:20" s="80" customFormat="1" ht="7.5" customHeight="1">
      <c r="A242" s="285"/>
      <c r="B242" s="249"/>
      <c r="C242" s="1337"/>
      <c r="D242" s="852"/>
      <c r="E242" s="852"/>
      <c r="F242" s="852"/>
      <c r="G242" s="852"/>
      <c r="H242" s="852"/>
      <c r="I242" s="852"/>
      <c r="J242" s="852"/>
      <c r="K242" s="852"/>
      <c r="L242" s="852"/>
      <c r="M242" s="122"/>
      <c r="N242" s="122"/>
      <c r="O242" s="122"/>
      <c r="P242" s="71"/>
      <c r="Q242" s="71"/>
      <c r="R242" s="258"/>
      <c r="S242" s="258"/>
      <c r="T242" s="258"/>
    </row>
    <row r="243" spans="1:20" s="80" customFormat="1" ht="18" customHeight="1">
      <c r="A243" s="285"/>
      <c r="B243" s="1335" t="s">
        <v>84</v>
      </c>
      <c r="C243" s="1338"/>
      <c r="D243" s="915" t="s">
        <v>23</v>
      </c>
      <c r="E243" s="920"/>
      <c r="F243" s="852"/>
      <c r="G243" s="918" t="s">
        <v>85</v>
      </c>
      <c r="H243" s="919"/>
      <c r="I243" s="915" t="s">
        <v>23</v>
      </c>
      <c r="J243" s="920"/>
      <c r="K243" s="852"/>
      <c r="L243" s="918" t="s">
        <v>115</v>
      </c>
      <c r="M243" s="77"/>
      <c r="N243" s="74" t="s">
        <v>23</v>
      </c>
      <c r="O243" s="557"/>
      <c r="P243" s="71"/>
      <c r="Q243" s="71"/>
      <c r="R243" s="258"/>
      <c r="S243" s="258"/>
      <c r="T243" s="258"/>
    </row>
    <row r="244" spans="1:20" s="80" customFormat="1" ht="7.5" customHeight="1">
      <c r="A244" s="285"/>
      <c r="B244" s="249"/>
      <c r="C244" s="1337"/>
      <c r="D244" s="852"/>
      <c r="E244" s="852"/>
      <c r="F244" s="852"/>
      <c r="G244" s="852"/>
      <c r="H244" s="852"/>
      <c r="I244" s="852"/>
      <c r="J244" s="852"/>
      <c r="K244" s="852"/>
      <c r="L244" s="852"/>
      <c r="M244" s="122"/>
      <c r="N244" s="122"/>
      <c r="O244" s="122"/>
      <c r="P244" s="71"/>
      <c r="Q244" s="71"/>
      <c r="R244" s="258"/>
      <c r="S244" s="258"/>
      <c r="T244" s="258"/>
    </row>
    <row r="245" spans="1:20" s="4" customFormat="1" ht="20.25" customHeight="1">
      <c r="A245" s="366"/>
      <c r="B245" s="1814" t="s">
        <v>5</v>
      </c>
      <c r="C245" s="1815"/>
      <c r="D245" s="1667" t="str">
        <f>IF(SUM(O250:O287,O294:O342,O349:O397,O404:O452)=0,"",SUM(O250:O287,O294:O342,O349:O397,O404:O452))</f>
        <v/>
      </c>
      <c r="E245" s="1667"/>
      <c r="F245" s="1667"/>
      <c r="G245" s="861"/>
      <c r="H245" s="861"/>
      <c r="I245" s="861"/>
      <c r="J245" s="862"/>
      <c r="K245" s="861"/>
      <c r="L245" s="856"/>
      <c r="M245" s="68"/>
      <c r="N245" s="68"/>
      <c r="Q245" s="71"/>
    </row>
    <row r="246" spans="1:20" s="4" customFormat="1" ht="6" customHeight="1">
      <c r="A246" s="366"/>
      <c r="B246" s="1339"/>
      <c r="C246" s="1340"/>
      <c r="D246" s="851"/>
      <c r="E246" s="851"/>
      <c r="F246" s="851"/>
      <c r="G246" s="851"/>
      <c r="H246" s="851"/>
      <c r="I246" s="851"/>
      <c r="J246" s="851"/>
      <c r="K246" s="851"/>
      <c r="L246" s="851"/>
      <c r="M246" s="316"/>
      <c r="N246" s="316"/>
      <c r="O246" s="316"/>
      <c r="P246" s="316"/>
      <c r="Q246" s="71"/>
      <c r="R246" s="258"/>
      <c r="S246" s="258"/>
      <c r="T246" s="258"/>
    </row>
    <row r="247" spans="1:20" s="86" customFormat="1" ht="6.75" customHeight="1">
      <c r="A247" s="385"/>
      <c r="B247" s="1341"/>
      <c r="C247" s="1342"/>
      <c r="D247" s="863"/>
      <c r="E247" s="864"/>
      <c r="F247" s="864"/>
      <c r="G247" s="864"/>
      <c r="H247" s="864"/>
      <c r="I247" s="864"/>
      <c r="J247" s="864"/>
      <c r="K247" s="863"/>
      <c r="L247" s="863"/>
      <c r="M247" s="84"/>
      <c r="N247" s="84"/>
      <c r="O247" s="84"/>
      <c r="P247" s="73"/>
      <c r="Q247" s="71"/>
      <c r="R247" s="258"/>
      <c r="S247" s="258"/>
      <c r="T247" s="258"/>
    </row>
    <row r="248" spans="1:20" s="258" customFormat="1" ht="12.75" customHeight="1">
      <c r="A248" s="363"/>
      <c r="B248" s="1804" t="s">
        <v>1</v>
      </c>
      <c r="C248" s="1804" t="s">
        <v>7</v>
      </c>
      <c r="D248" s="1730" t="s">
        <v>8</v>
      </c>
      <c r="E248" s="1818"/>
      <c r="F248" s="1818"/>
      <c r="G248" s="1818"/>
      <c r="H248" s="1818"/>
      <c r="I248" s="1818"/>
      <c r="J248" s="1819"/>
      <c r="K248" s="1587" t="s">
        <v>53</v>
      </c>
      <c r="L248" s="1644" t="s">
        <v>3</v>
      </c>
      <c r="M248" s="1671" t="s">
        <v>118</v>
      </c>
      <c r="N248" s="1808"/>
      <c r="O248" s="1785" t="s">
        <v>119</v>
      </c>
      <c r="P248" s="1634" t="s">
        <v>2</v>
      </c>
      <c r="Q248" s="71"/>
      <c r="R248" s="453"/>
    </row>
    <row r="249" spans="1:20" s="87" customFormat="1" ht="23.25" customHeight="1">
      <c r="A249" s="370"/>
      <c r="B249" s="1816"/>
      <c r="C249" s="1817"/>
      <c r="D249" s="1820"/>
      <c r="E249" s="1821"/>
      <c r="F249" s="1821"/>
      <c r="G249" s="1821"/>
      <c r="H249" s="1821"/>
      <c r="I249" s="1821"/>
      <c r="J249" s="1822"/>
      <c r="K249" s="1588"/>
      <c r="L249" s="1734"/>
      <c r="M249" s="1809"/>
      <c r="N249" s="1810"/>
      <c r="O249" s="1811"/>
      <c r="P249" s="1736"/>
      <c r="Q249" s="71"/>
      <c r="R249" s="114"/>
    </row>
    <row r="250" spans="1:20" s="258" customFormat="1" ht="24" customHeight="1">
      <c r="A250" s="144"/>
      <c r="B250" s="1318"/>
      <c r="C250" s="1317"/>
      <c r="D250" s="1797"/>
      <c r="E250" s="1798"/>
      <c r="F250" s="1798"/>
      <c r="G250" s="1798"/>
      <c r="H250" s="1798"/>
      <c r="I250" s="1798"/>
      <c r="J250" s="1799"/>
      <c r="K250" s="866"/>
      <c r="L250" s="940"/>
      <c r="M250" s="1800" t="str">
        <f>IF(C250*L250=0,"",C250*L250)</f>
        <v/>
      </c>
      <c r="N250" s="1801"/>
      <c r="O250" s="482" t="str">
        <f>IF(ISERROR(INDEX($S$250:$S$255,MATCH(K250,$R$250:$R$255,0))*M250),"",INDEX($S$250:$S$255,MATCH(K250,$R$250:$R$255,0))*M250)</f>
        <v/>
      </c>
      <c r="P250" s="412"/>
      <c r="Q250" s="71"/>
      <c r="R250" s="478" t="str">
        <f>C241</f>
        <v>USD</v>
      </c>
      <c r="S250" s="479">
        <f>E241</f>
        <v>1</v>
      </c>
    </row>
    <row r="251" spans="1:20" s="258" customFormat="1" ht="24" customHeight="1">
      <c r="A251" s="144"/>
      <c r="B251" s="1318"/>
      <c r="C251" s="1317"/>
      <c r="D251" s="1797"/>
      <c r="E251" s="1798"/>
      <c r="F251" s="1798"/>
      <c r="G251" s="1798"/>
      <c r="H251" s="1798"/>
      <c r="I251" s="1798"/>
      <c r="J251" s="1799"/>
      <c r="K251" s="866"/>
      <c r="L251" s="940"/>
      <c r="M251" s="1800" t="str">
        <f t="shared" ref="M251:M287" si="8">IF(C251*L251=0,"",C251*L251)</f>
        <v/>
      </c>
      <c r="N251" s="1801"/>
      <c r="O251" s="482" t="str">
        <f>IF(ISERROR(INDEX($S$250:$S$255,MATCH(K251,$R$250:$R$255,0))*M251),"",INDEX($S$250:$S$255,MATCH(K251,$R$250:$R$255,0))*M251)</f>
        <v/>
      </c>
      <c r="P251" s="412"/>
      <c r="Q251" s="71"/>
      <c r="R251" s="478" t="str">
        <f>IF(H241=0,"",H241)</f>
        <v/>
      </c>
      <c r="S251" s="479">
        <f>J241</f>
        <v>0</v>
      </c>
    </row>
    <row r="252" spans="1:20" s="258" customFormat="1" ht="24" customHeight="1">
      <c r="A252" s="144"/>
      <c r="B252" s="1318"/>
      <c r="C252" s="1317"/>
      <c r="D252" s="1797"/>
      <c r="E252" s="1798"/>
      <c r="F252" s="1798"/>
      <c r="G252" s="1798"/>
      <c r="H252" s="1798"/>
      <c r="I252" s="1798"/>
      <c r="J252" s="1799"/>
      <c r="K252" s="866"/>
      <c r="L252" s="940"/>
      <c r="M252" s="1800" t="str">
        <f t="shared" si="8"/>
        <v/>
      </c>
      <c r="N252" s="1801"/>
      <c r="O252" s="482" t="str">
        <f>IF(ISERROR(INDEX($S$250:$S$255,MATCH(K252,$R$250:$R$255,0))*M252),"",INDEX($S$250:$S$255,MATCH(K252,$R$250:$R$255,0))*M252)</f>
        <v/>
      </c>
      <c r="P252" s="412"/>
      <c r="Q252" s="71"/>
      <c r="R252" s="480" t="str">
        <f>IF(M241=0,"",M241)</f>
        <v/>
      </c>
      <c r="S252" s="479">
        <f>O241</f>
        <v>0</v>
      </c>
    </row>
    <row r="253" spans="1:20" s="258" customFormat="1" ht="24" customHeight="1">
      <c r="A253" s="144"/>
      <c r="B253" s="1318"/>
      <c r="C253" s="1317"/>
      <c r="D253" s="1797"/>
      <c r="E253" s="1798"/>
      <c r="F253" s="1798"/>
      <c r="G253" s="1798"/>
      <c r="H253" s="1798"/>
      <c r="I253" s="1798"/>
      <c r="J253" s="1799"/>
      <c r="K253" s="866"/>
      <c r="L253" s="940"/>
      <c r="M253" s="1800" t="str">
        <f t="shared" si="8"/>
        <v/>
      </c>
      <c r="N253" s="1801"/>
      <c r="O253" s="482" t="str">
        <f t="shared" ref="O253:O287" si="9">IF(ISERROR(INDEX($S$250:$S$255,MATCH(K253,$R$250:$R$255,0))*M253),"",INDEX($S$250:$S$255,MATCH(K253,$R$250:$R$255,0))*M253)</f>
        <v/>
      </c>
      <c r="P253" s="412"/>
      <c r="Q253" s="71"/>
      <c r="R253" s="480" t="str">
        <f>IF(C243=0,"",C243)</f>
        <v/>
      </c>
      <c r="S253" s="479">
        <f>E243</f>
        <v>0</v>
      </c>
    </row>
    <row r="254" spans="1:20" s="258" customFormat="1" ht="24" customHeight="1">
      <c r="A254" s="144"/>
      <c r="B254" s="1318"/>
      <c r="C254" s="1317"/>
      <c r="D254" s="1797"/>
      <c r="E254" s="1798"/>
      <c r="F254" s="1798"/>
      <c r="G254" s="1798"/>
      <c r="H254" s="1798"/>
      <c r="I254" s="1798"/>
      <c r="J254" s="1799"/>
      <c r="K254" s="866"/>
      <c r="L254" s="940"/>
      <c r="M254" s="1800" t="str">
        <f t="shared" si="8"/>
        <v/>
      </c>
      <c r="N254" s="1801"/>
      <c r="O254" s="482" t="str">
        <f t="shared" si="9"/>
        <v/>
      </c>
      <c r="P254" s="412"/>
      <c r="Q254" s="71"/>
      <c r="R254" s="480" t="str">
        <f>IF(H243=0,"",H243)</f>
        <v/>
      </c>
      <c r="S254" s="479">
        <f>J243</f>
        <v>0</v>
      </c>
    </row>
    <row r="255" spans="1:20" s="258" customFormat="1" ht="24" customHeight="1">
      <c r="A255" s="144"/>
      <c r="B255" s="1318"/>
      <c r="C255" s="1317"/>
      <c r="D255" s="1797"/>
      <c r="E255" s="1798"/>
      <c r="F255" s="1798"/>
      <c r="G255" s="1798"/>
      <c r="H255" s="1798"/>
      <c r="I255" s="1798"/>
      <c r="J255" s="1799"/>
      <c r="K255" s="866"/>
      <c r="L255" s="940"/>
      <c r="M255" s="1800" t="str">
        <f t="shared" si="8"/>
        <v/>
      </c>
      <c r="N255" s="1801"/>
      <c r="O255" s="482" t="str">
        <f t="shared" si="9"/>
        <v/>
      </c>
      <c r="P255" s="412"/>
      <c r="Q255" s="71"/>
      <c r="R255" s="481" t="str">
        <f>IF(M243=0,"",M243)</f>
        <v/>
      </c>
      <c r="S255" s="479">
        <f>O243</f>
        <v>0</v>
      </c>
    </row>
    <row r="256" spans="1:20" s="258" customFormat="1" ht="24" customHeight="1">
      <c r="A256" s="144"/>
      <c r="B256" s="1318"/>
      <c r="C256" s="1317"/>
      <c r="D256" s="1797"/>
      <c r="E256" s="1798"/>
      <c r="F256" s="1798"/>
      <c r="G256" s="1798"/>
      <c r="H256" s="1798"/>
      <c r="I256" s="1798"/>
      <c r="J256" s="1799"/>
      <c r="K256" s="866"/>
      <c r="L256" s="940"/>
      <c r="M256" s="1800" t="str">
        <f t="shared" si="8"/>
        <v/>
      </c>
      <c r="N256" s="1801"/>
      <c r="O256" s="482" t="str">
        <f t="shared" si="9"/>
        <v/>
      </c>
      <c r="P256" s="412"/>
      <c r="Q256" s="71"/>
    </row>
    <row r="257" spans="1:18" s="258" customFormat="1" ht="24" customHeight="1">
      <c r="A257" s="144"/>
      <c r="B257" s="1318"/>
      <c r="C257" s="1317"/>
      <c r="D257" s="1797"/>
      <c r="E257" s="1798"/>
      <c r="F257" s="1798"/>
      <c r="G257" s="1798"/>
      <c r="H257" s="1798"/>
      <c r="I257" s="1798"/>
      <c r="J257" s="1799"/>
      <c r="K257" s="866"/>
      <c r="L257" s="940"/>
      <c r="M257" s="1800" t="str">
        <f t="shared" si="8"/>
        <v/>
      </c>
      <c r="N257" s="1801"/>
      <c r="O257" s="482" t="str">
        <f t="shared" si="9"/>
        <v/>
      </c>
      <c r="P257" s="412"/>
      <c r="Q257" s="71"/>
      <c r="R257" s="453"/>
    </row>
    <row r="258" spans="1:18" s="258" customFormat="1" ht="24" customHeight="1">
      <c r="A258" s="144"/>
      <c r="B258" s="1318"/>
      <c r="C258" s="1317"/>
      <c r="D258" s="1797"/>
      <c r="E258" s="1798"/>
      <c r="F258" s="1798"/>
      <c r="G258" s="1798"/>
      <c r="H258" s="1798"/>
      <c r="I258" s="1798"/>
      <c r="J258" s="1799"/>
      <c r="K258" s="866"/>
      <c r="L258" s="940"/>
      <c r="M258" s="1800" t="str">
        <f t="shared" si="8"/>
        <v/>
      </c>
      <c r="N258" s="1801"/>
      <c r="O258" s="482" t="str">
        <f t="shared" si="9"/>
        <v/>
      </c>
      <c r="P258" s="412"/>
      <c r="Q258" s="71"/>
      <c r="R258" s="86"/>
    </row>
    <row r="259" spans="1:18" s="258" customFormat="1" ht="24" customHeight="1">
      <c r="A259" s="144"/>
      <c r="B259" s="1318"/>
      <c r="C259" s="1317"/>
      <c r="D259" s="1797"/>
      <c r="E259" s="1798"/>
      <c r="F259" s="1798"/>
      <c r="G259" s="1798"/>
      <c r="H259" s="1798"/>
      <c r="I259" s="1798"/>
      <c r="J259" s="1799"/>
      <c r="K259" s="866"/>
      <c r="L259" s="940"/>
      <c r="M259" s="1800" t="str">
        <f t="shared" si="8"/>
        <v/>
      </c>
      <c r="N259" s="1801"/>
      <c r="O259" s="482" t="str">
        <f t="shared" si="9"/>
        <v/>
      </c>
      <c r="P259" s="412"/>
      <c r="Q259" s="71"/>
    </row>
    <row r="260" spans="1:18" s="258" customFormat="1" ht="24" customHeight="1">
      <c r="A260" s="144"/>
      <c r="B260" s="1318"/>
      <c r="C260" s="1317"/>
      <c r="D260" s="1797"/>
      <c r="E260" s="1798"/>
      <c r="F260" s="1798"/>
      <c r="G260" s="1798"/>
      <c r="H260" s="1798"/>
      <c r="I260" s="1798"/>
      <c r="J260" s="1799"/>
      <c r="K260" s="866"/>
      <c r="L260" s="940"/>
      <c r="M260" s="1800" t="str">
        <f t="shared" si="8"/>
        <v/>
      </c>
      <c r="N260" s="1801"/>
      <c r="O260" s="482" t="str">
        <f t="shared" si="9"/>
        <v/>
      </c>
      <c r="P260" s="412"/>
      <c r="Q260" s="71"/>
    </row>
    <row r="261" spans="1:18" s="258" customFormat="1" ht="24" customHeight="1">
      <c r="A261" s="144"/>
      <c r="B261" s="1318"/>
      <c r="C261" s="1317"/>
      <c r="D261" s="1797"/>
      <c r="E261" s="1798"/>
      <c r="F261" s="1798"/>
      <c r="G261" s="1798"/>
      <c r="H261" s="1798"/>
      <c r="I261" s="1798"/>
      <c r="J261" s="1799"/>
      <c r="K261" s="866"/>
      <c r="L261" s="940"/>
      <c r="M261" s="1800" t="str">
        <f t="shared" si="8"/>
        <v/>
      </c>
      <c r="N261" s="1801"/>
      <c r="O261" s="482" t="str">
        <f t="shared" si="9"/>
        <v/>
      </c>
      <c r="P261" s="412"/>
      <c r="Q261" s="71"/>
    </row>
    <row r="262" spans="1:18" s="258" customFormat="1" ht="24" customHeight="1">
      <c r="A262" s="144"/>
      <c r="B262" s="1318"/>
      <c r="C262" s="1317"/>
      <c r="D262" s="1797"/>
      <c r="E262" s="1798"/>
      <c r="F262" s="1798"/>
      <c r="G262" s="1798"/>
      <c r="H262" s="1798"/>
      <c r="I262" s="1798"/>
      <c r="J262" s="1799"/>
      <c r="K262" s="866"/>
      <c r="L262" s="940"/>
      <c r="M262" s="1800" t="str">
        <f t="shared" si="8"/>
        <v/>
      </c>
      <c r="N262" s="1801"/>
      <c r="O262" s="482" t="str">
        <f t="shared" si="9"/>
        <v/>
      </c>
      <c r="P262" s="412"/>
      <c r="Q262" s="71"/>
    </row>
    <row r="263" spans="1:18" s="258" customFormat="1" ht="24" customHeight="1">
      <c r="A263" s="144"/>
      <c r="B263" s="1318"/>
      <c r="C263" s="1317"/>
      <c r="D263" s="1797"/>
      <c r="E263" s="1798"/>
      <c r="F263" s="1798"/>
      <c r="G263" s="1798"/>
      <c r="H263" s="1798"/>
      <c r="I263" s="1798"/>
      <c r="J263" s="1799"/>
      <c r="K263" s="866"/>
      <c r="L263" s="940"/>
      <c r="M263" s="1800" t="str">
        <f t="shared" si="8"/>
        <v/>
      </c>
      <c r="N263" s="1801"/>
      <c r="O263" s="482" t="str">
        <f t="shared" si="9"/>
        <v/>
      </c>
      <c r="P263" s="412"/>
      <c r="Q263" s="71"/>
    </row>
    <row r="264" spans="1:18" s="258" customFormat="1" ht="24" customHeight="1">
      <c r="A264" s="144"/>
      <c r="B264" s="1318"/>
      <c r="C264" s="1317"/>
      <c r="D264" s="1797"/>
      <c r="E264" s="1798"/>
      <c r="F264" s="1798"/>
      <c r="G264" s="1798"/>
      <c r="H264" s="1798"/>
      <c r="I264" s="1798"/>
      <c r="J264" s="1799"/>
      <c r="K264" s="866"/>
      <c r="L264" s="940"/>
      <c r="M264" s="1800" t="str">
        <f t="shared" si="8"/>
        <v/>
      </c>
      <c r="N264" s="1801"/>
      <c r="O264" s="482" t="str">
        <f t="shared" si="9"/>
        <v/>
      </c>
      <c r="P264" s="412"/>
      <c r="Q264" s="71"/>
    </row>
    <row r="265" spans="1:18" s="258" customFormat="1" ht="24" customHeight="1">
      <c r="A265" s="144"/>
      <c r="B265" s="1318"/>
      <c r="C265" s="1317"/>
      <c r="D265" s="1797"/>
      <c r="E265" s="1798"/>
      <c r="F265" s="1798"/>
      <c r="G265" s="1798"/>
      <c r="H265" s="1798"/>
      <c r="I265" s="1798"/>
      <c r="J265" s="1799"/>
      <c r="K265" s="866"/>
      <c r="L265" s="940"/>
      <c r="M265" s="1800" t="str">
        <f t="shared" si="8"/>
        <v/>
      </c>
      <c r="N265" s="1801"/>
      <c r="O265" s="482" t="str">
        <f t="shared" si="9"/>
        <v/>
      </c>
      <c r="P265" s="412"/>
      <c r="Q265" s="71"/>
    </row>
    <row r="266" spans="1:18" s="258" customFormat="1" ht="24" customHeight="1">
      <c r="A266" s="144"/>
      <c r="B266" s="1318"/>
      <c r="C266" s="1317"/>
      <c r="D266" s="1797"/>
      <c r="E266" s="1798"/>
      <c r="F266" s="1798"/>
      <c r="G266" s="1798"/>
      <c r="H266" s="1798"/>
      <c r="I266" s="1798"/>
      <c r="J266" s="1799"/>
      <c r="K266" s="866"/>
      <c r="L266" s="940"/>
      <c r="M266" s="1800" t="str">
        <f t="shared" si="8"/>
        <v/>
      </c>
      <c r="N266" s="1801"/>
      <c r="O266" s="482" t="str">
        <f t="shared" si="9"/>
        <v/>
      </c>
      <c r="P266" s="412"/>
      <c r="Q266" s="71"/>
    </row>
    <row r="267" spans="1:18" s="258" customFormat="1" ht="24" customHeight="1">
      <c r="A267" s="144"/>
      <c r="B267" s="1318"/>
      <c r="C267" s="1317"/>
      <c r="D267" s="1797"/>
      <c r="E267" s="1798"/>
      <c r="F267" s="1798"/>
      <c r="G267" s="1798"/>
      <c r="H267" s="1798"/>
      <c r="I267" s="1798"/>
      <c r="J267" s="1799"/>
      <c r="K267" s="866"/>
      <c r="L267" s="940"/>
      <c r="M267" s="1800" t="str">
        <f t="shared" si="8"/>
        <v/>
      </c>
      <c r="N267" s="1801"/>
      <c r="O267" s="482" t="str">
        <f t="shared" si="9"/>
        <v/>
      </c>
      <c r="P267" s="412"/>
      <c r="Q267" s="71"/>
    </row>
    <row r="268" spans="1:18" s="258" customFormat="1" ht="24" customHeight="1">
      <c r="A268" s="144"/>
      <c r="B268" s="1318"/>
      <c r="C268" s="1317"/>
      <c r="D268" s="1797"/>
      <c r="E268" s="1798"/>
      <c r="F268" s="1798"/>
      <c r="G268" s="1798"/>
      <c r="H268" s="1798"/>
      <c r="I268" s="1798"/>
      <c r="J268" s="1799"/>
      <c r="K268" s="866"/>
      <c r="L268" s="940"/>
      <c r="M268" s="1800" t="str">
        <f t="shared" si="8"/>
        <v/>
      </c>
      <c r="N268" s="1801"/>
      <c r="O268" s="482" t="str">
        <f t="shared" si="9"/>
        <v/>
      </c>
      <c r="P268" s="412"/>
      <c r="Q268" s="71"/>
    </row>
    <row r="269" spans="1:18" s="258" customFormat="1" ht="24" customHeight="1">
      <c r="A269" s="144"/>
      <c r="B269" s="1318"/>
      <c r="C269" s="1317"/>
      <c r="D269" s="1797"/>
      <c r="E269" s="1798"/>
      <c r="F269" s="1798"/>
      <c r="G269" s="1798"/>
      <c r="H269" s="1798"/>
      <c r="I269" s="1798"/>
      <c r="J269" s="1799"/>
      <c r="K269" s="866"/>
      <c r="L269" s="940"/>
      <c r="M269" s="1800" t="str">
        <f t="shared" si="8"/>
        <v/>
      </c>
      <c r="N269" s="1801"/>
      <c r="O269" s="482" t="str">
        <f t="shared" si="9"/>
        <v/>
      </c>
      <c r="P269" s="412"/>
      <c r="Q269" s="71"/>
    </row>
    <row r="270" spans="1:18" s="258" customFormat="1" ht="24" customHeight="1">
      <c r="A270" s="144"/>
      <c r="B270" s="1318"/>
      <c r="C270" s="1317"/>
      <c r="D270" s="1797"/>
      <c r="E270" s="1798"/>
      <c r="F270" s="1798"/>
      <c r="G270" s="1798"/>
      <c r="H270" s="1798"/>
      <c r="I270" s="1798"/>
      <c r="J270" s="1799"/>
      <c r="K270" s="866"/>
      <c r="L270" s="940"/>
      <c r="M270" s="1800" t="str">
        <f t="shared" si="8"/>
        <v/>
      </c>
      <c r="N270" s="1801"/>
      <c r="O270" s="482" t="str">
        <f t="shared" si="9"/>
        <v/>
      </c>
      <c r="P270" s="412"/>
      <c r="Q270" s="71"/>
    </row>
    <row r="271" spans="1:18" s="258" customFormat="1" ht="24" customHeight="1">
      <c r="A271" s="144"/>
      <c r="B271" s="1318"/>
      <c r="C271" s="1317"/>
      <c r="D271" s="1797"/>
      <c r="E271" s="1798"/>
      <c r="F271" s="1798"/>
      <c r="G271" s="1798"/>
      <c r="H271" s="1798"/>
      <c r="I271" s="1798"/>
      <c r="J271" s="1799"/>
      <c r="K271" s="866"/>
      <c r="L271" s="940"/>
      <c r="M271" s="1800" t="str">
        <f t="shared" si="8"/>
        <v/>
      </c>
      <c r="N271" s="1801"/>
      <c r="O271" s="482" t="str">
        <f t="shared" si="9"/>
        <v/>
      </c>
      <c r="P271" s="412"/>
      <c r="Q271" s="71"/>
    </row>
    <row r="272" spans="1:18" s="258" customFormat="1" ht="24" customHeight="1">
      <c r="A272" s="144"/>
      <c r="B272" s="1318"/>
      <c r="C272" s="1317"/>
      <c r="D272" s="1797"/>
      <c r="E272" s="1798"/>
      <c r="F272" s="1798"/>
      <c r="G272" s="1798"/>
      <c r="H272" s="1798"/>
      <c r="I272" s="1798"/>
      <c r="J272" s="1799"/>
      <c r="K272" s="866"/>
      <c r="L272" s="940"/>
      <c r="M272" s="1800" t="str">
        <f t="shared" si="8"/>
        <v/>
      </c>
      <c r="N272" s="1801"/>
      <c r="O272" s="482" t="str">
        <f t="shared" si="9"/>
        <v/>
      </c>
      <c r="P272" s="412"/>
      <c r="Q272" s="71"/>
    </row>
    <row r="273" spans="1:19" s="258" customFormat="1" ht="24" customHeight="1">
      <c r="A273" s="144"/>
      <c r="B273" s="1318"/>
      <c r="C273" s="1319"/>
      <c r="D273" s="1797"/>
      <c r="E273" s="1798"/>
      <c r="F273" s="1798"/>
      <c r="G273" s="1798"/>
      <c r="H273" s="1798"/>
      <c r="I273" s="1798"/>
      <c r="J273" s="1799"/>
      <c r="K273" s="866"/>
      <c r="L273" s="131"/>
      <c r="M273" s="1800" t="str">
        <f t="shared" si="8"/>
        <v/>
      </c>
      <c r="N273" s="1801"/>
      <c r="O273" s="482" t="str">
        <f t="shared" si="9"/>
        <v/>
      </c>
      <c r="P273" s="412"/>
      <c r="Q273" s="71"/>
    </row>
    <row r="274" spans="1:19" s="258" customFormat="1" ht="24" customHeight="1">
      <c r="A274" s="144"/>
      <c r="B274" s="1318"/>
      <c r="C274" s="1319"/>
      <c r="D274" s="1797"/>
      <c r="E274" s="1798"/>
      <c r="F274" s="1798"/>
      <c r="G274" s="1798"/>
      <c r="H274" s="1798"/>
      <c r="I274" s="1798"/>
      <c r="J274" s="1799"/>
      <c r="K274" s="866"/>
      <c r="L274" s="131"/>
      <c r="M274" s="1800" t="str">
        <f t="shared" si="8"/>
        <v/>
      </c>
      <c r="N274" s="1801"/>
      <c r="O274" s="482" t="str">
        <f t="shared" si="9"/>
        <v/>
      </c>
      <c r="P274" s="412"/>
      <c r="Q274" s="71"/>
    </row>
    <row r="275" spans="1:19" s="258" customFormat="1" ht="24" customHeight="1">
      <c r="A275" s="144"/>
      <c r="B275" s="1318"/>
      <c r="C275" s="1319"/>
      <c r="D275" s="1797"/>
      <c r="E275" s="1798"/>
      <c r="F275" s="1798"/>
      <c r="G275" s="1798"/>
      <c r="H275" s="1798"/>
      <c r="I275" s="1798"/>
      <c r="J275" s="1799"/>
      <c r="K275" s="866"/>
      <c r="L275" s="131"/>
      <c r="M275" s="1800" t="str">
        <f t="shared" si="8"/>
        <v/>
      </c>
      <c r="N275" s="1801"/>
      <c r="O275" s="482" t="str">
        <f t="shared" si="9"/>
        <v/>
      </c>
      <c r="P275" s="412"/>
      <c r="Q275" s="71"/>
    </row>
    <row r="276" spans="1:19" s="258" customFormat="1" ht="24" customHeight="1">
      <c r="A276" s="144"/>
      <c r="B276" s="1318"/>
      <c r="C276" s="1319"/>
      <c r="D276" s="1797"/>
      <c r="E276" s="1798"/>
      <c r="F276" s="1798"/>
      <c r="G276" s="1798"/>
      <c r="H276" s="1798"/>
      <c r="I276" s="1798"/>
      <c r="J276" s="1799"/>
      <c r="K276" s="866"/>
      <c r="L276" s="131"/>
      <c r="M276" s="1800" t="str">
        <f t="shared" si="8"/>
        <v/>
      </c>
      <c r="N276" s="1801"/>
      <c r="O276" s="482" t="str">
        <f t="shared" si="9"/>
        <v/>
      </c>
      <c r="P276" s="412"/>
      <c r="Q276" s="71"/>
    </row>
    <row r="277" spans="1:19" s="258" customFormat="1" ht="24" customHeight="1">
      <c r="A277" s="144"/>
      <c r="B277" s="1318"/>
      <c r="C277" s="1319"/>
      <c r="D277" s="1797"/>
      <c r="E277" s="1798"/>
      <c r="F277" s="1798"/>
      <c r="G277" s="1798"/>
      <c r="H277" s="1798"/>
      <c r="I277" s="1798"/>
      <c r="J277" s="1799"/>
      <c r="K277" s="866"/>
      <c r="L277" s="131"/>
      <c r="M277" s="1800" t="str">
        <f t="shared" si="8"/>
        <v/>
      </c>
      <c r="N277" s="1801"/>
      <c r="O277" s="482" t="str">
        <f t="shared" si="9"/>
        <v/>
      </c>
      <c r="P277" s="412"/>
      <c r="Q277" s="71"/>
      <c r="R277" s="111"/>
      <c r="S277" s="111"/>
    </row>
    <row r="278" spans="1:19" s="258" customFormat="1" ht="24" customHeight="1">
      <c r="A278" s="144"/>
      <c r="B278" s="1318"/>
      <c r="C278" s="1319"/>
      <c r="D278" s="1797"/>
      <c r="E278" s="1798"/>
      <c r="F278" s="1798"/>
      <c r="G278" s="1798"/>
      <c r="H278" s="1798"/>
      <c r="I278" s="1798"/>
      <c r="J278" s="1799"/>
      <c r="K278" s="866"/>
      <c r="L278" s="131"/>
      <c r="M278" s="1800" t="str">
        <f t="shared" si="8"/>
        <v/>
      </c>
      <c r="N278" s="1801"/>
      <c r="O278" s="482" t="str">
        <f t="shared" si="9"/>
        <v/>
      </c>
      <c r="P278" s="412"/>
      <c r="Q278" s="71"/>
      <c r="R278" s="87"/>
      <c r="S278" s="87"/>
    </row>
    <row r="279" spans="1:19" s="258" customFormat="1" ht="24" customHeight="1">
      <c r="A279" s="144"/>
      <c r="B279" s="1318"/>
      <c r="C279" s="1319"/>
      <c r="D279" s="1797"/>
      <c r="E279" s="1798"/>
      <c r="F279" s="1798"/>
      <c r="G279" s="1798"/>
      <c r="H279" s="1798"/>
      <c r="I279" s="1798"/>
      <c r="J279" s="1799"/>
      <c r="K279" s="866"/>
      <c r="L279" s="131"/>
      <c r="M279" s="1800" t="str">
        <f t="shared" si="8"/>
        <v/>
      </c>
      <c r="N279" s="1801"/>
      <c r="O279" s="482" t="str">
        <f t="shared" si="9"/>
        <v/>
      </c>
      <c r="P279" s="412"/>
      <c r="Q279" s="71"/>
      <c r="R279" s="39"/>
      <c r="S279" s="39"/>
    </row>
    <row r="280" spans="1:19" s="258" customFormat="1" ht="24" customHeight="1">
      <c r="A280" s="144"/>
      <c r="B280" s="1318"/>
      <c r="C280" s="1317"/>
      <c r="D280" s="1797"/>
      <c r="E280" s="1798"/>
      <c r="F280" s="1798"/>
      <c r="G280" s="1798"/>
      <c r="H280" s="1798"/>
      <c r="I280" s="1798"/>
      <c r="J280" s="1799"/>
      <c r="K280" s="866"/>
      <c r="L280" s="940"/>
      <c r="M280" s="1800" t="str">
        <f t="shared" si="8"/>
        <v/>
      </c>
      <c r="N280" s="1801"/>
      <c r="O280" s="482" t="str">
        <f t="shared" si="9"/>
        <v/>
      </c>
      <c r="P280" s="412"/>
      <c r="Q280" s="71"/>
      <c r="R280" s="39"/>
      <c r="S280" s="39"/>
    </row>
    <row r="281" spans="1:19" s="258" customFormat="1" ht="24" customHeight="1">
      <c r="A281" s="144"/>
      <c r="B281" s="1318"/>
      <c r="C281" s="1317"/>
      <c r="D281" s="1797"/>
      <c r="E281" s="1798"/>
      <c r="F281" s="1798"/>
      <c r="G281" s="1798"/>
      <c r="H281" s="1798"/>
      <c r="I281" s="1798"/>
      <c r="J281" s="1799"/>
      <c r="K281" s="866"/>
      <c r="L281" s="940"/>
      <c r="M281" s="1800" t="str">
        <f t="shared" si="8"/>
        <v/>
      </c>
      <c r="N281" s="1801"/>
      <c r="O281" s="482" t="str">
        <f t="shared" si="9"/>
        <v/>
      </c>
      <c r="P281" s="412"/>
      <c r="Q281" s="71"/>
      <c r="R281" s="39"/>
      <c r="S281" s="39"/>
    </row>
    <row r="282" spans="1:19" s="258" customFormat="1" ht="24" customHeight="1">
      <c r="A282" s="144"/>
      <c r="B282" s="1318"/>
      <c r="C282" s="1317"/>
      <c r="D282" s="1797"/>
      <c r="E282" s="1798"/>
      <c r="F282" s="1798"/>
      <c r="G282" s="1798"/>
      <c r="H282" s="1798"/>
      <c r="I282" s="1798"/>
      <c r="J282" s="1799"/>
      <c r="K282" s="866"/>
      <c r="L282" s="940"/>
      <c r="M282" s="1800" t="str">
        <f t="shared" si="8"/>
        <v/>
      </c>
      <c r="N282" s="1801"/>
      <c r="O282" s="482" t="str">
        <f t="shared" si="9"/>
        <v/>
      </c>
      <c r="P282" s="412"/>
      <c r="Q282" s="71"/>
      <c r="R282" s="39"/>
      <c r="S282" s="39"/>
    </row>
    <row r="283" spans="1:19" s="258" customFormat="1" ht="24" customHeight="1">
      <c r="A283" s="144"/>
      <c r="B283" s="1318"/>
      <c r="C283" s="1317"/>
      <c r="D283" s="1797"/>
      <c r="E283" s="1798"/>
      <c r="F283" s="1798"/>
      <c r="G283" s="1798"/>
      <c r="H283" s="1798"/>
      <c r="I283" s="1798"/>
      <c r="J283" s="1799"/>
      <c r="K283" s="866"/>
      <c r="L283" s="940"/>
      <c r="M283" s="1800" t="str">
        <f>IF(C283*L283=0,"",C283*L283)</f>
        <v/>
      </c>
      <c r="N283" s="1801"/>
      <c r="O283" s="482" t="str">
        <f>IF(ISERROR(INDEX($S$250:$S$255,MATCH(K283,$R$250:$R$255,0))*M283),"",INDEX($S$250:$S$255,MATCH(K283,$R$250:$R$255,0))*M283)</f>
        <v/>
      </c>
      <c r="P283" s="412"/>
      <c r="Q283" s="71"/>
      <c r="R283" s="39"/>
      <c r="S283" s="39"/>
    </row>
    <row r="284" spans="1:19" s="258" customFormat="1" ht="24" customHeight="1">
      <c r="A284" s="144"/>
      <c r="B284" s="1318"/>
      <c r="C284" s="1317"/>
      <c r="D284" s="1797"/>
      <c r="E284" s="1798"/>
      <c r="F284" s="1798"/>
      <c r="G284" s="1798"/>
      <c r="H284" s="1798"/>
      <c r="I284" s="1798"/>
      <c r="J284" s="1799"/>
      <c r="K284" s="866"/>
      <c r="L284" s="940"/>
      <c r="M284" s="1800" t="str">
        <f>IF(C284*L284=0,"",C284*L284)</f>
        <v/>
      </c>
      <c r="N284" s="1801"/>
      <c r="O284" s="482" t="str">
        <f>IF(ISERROR(INDEX($S$250:$S$255,MATCH(K284,$R$250:$R$255,0))*M284),"",INDEX($S$250:$S$255,MATCH(K284,$R$250:$R$255,0))*M284)</f>
        <v/>
      </c>
      <c r="P284" s="412"/>
      <c r="Q284" s="71"/>
      <c r="R284" s="39"/>
      <c r="S284" s="39"/>
    </row>
    <row r="285" spans="1:19" s="258" customFormat="1" ht="24" customHeight="1">
      <c r="A285" s="144"/>
      <c r="B285" s="1318"/>
      <c r="C285" s="1317"/>
      <c r="D285" s="1797"/>
      <c r="E285" s="1798"/>
      <c r="F285" s="1798"/>
      <c r="G285" s="1798"/>
      <c r="H285" s="1798"/>
      <c r="I285" s="1798"/>
      <c r="J285" s="1799"/>
      <c r="K285" s="866"/>
      <c r="L285" s="940"/>
      <c r="M285" s="1800" t="str">
        <f t="shared" si="8"/>
        <v/>
      </c>
      <c r="N285" s="1801"/>
      <c r="O285" s="482" t="str">
        <f t="shared" si="9"/>
        <v/>
      </c>
      <c r="P285" s="412"/>
      <c r="Q285" s="71"/>
      <c r="R285" s="39"/>
      <c r="S285" s="39"/>
    </row>
    <row r="286" spans="1:19" s="258" customFormat="1" ht="24" customHeight="1">
      <c r="A286" s="144"/>
      <c r="B286" s="1318"/>
      <c r="C286" s="1317"/>
      <c r="D286" s="1797"/>
      <c r="E286" s="1798"/>
      <c r="F286" s="1798"/>
      <c r="G286" s="1798"/>
      <c r="H286" s="1798"/>
      <c r="I286" s="1798"/>
      <c r="J286" s="1799"/>
      <c r="K286" s="866"/>
      <c r="L286" s="940"/>
      <c r="M286" s="1800" t="str">
        <f t="shared" si="8"/>
        <v/>
      </c>
      <c r="N286" s="1801"/>
      <c r="O286" s="482" t="str">
        <f t="shared" si="9"/>
        <v/>
      </c>
      <c r="P286" s="412"/>
      <c r="Q286" s="71"/>
      <c r="R286" s="39"/>
      <c r="S286" s="39"/>
    </row>
    <row r="287" spans="1:19" s="258" customFormat="1" ht="24" customHeight="1">
      <c r="A287" s="144"/>
      <c r="B287" s="1318"/>
      <c r="C287" s="1317"/>
      <c r="D287" s="1797"/>
      <c r="E287" s="1798"/>
      <c r="F287" s="1798"/>
      <c r="G287" s="1798"/>
      <c r="H287" s="1798"/>
      <c r="I287" s="1798"/>
      <c r="J287" s="1799"/>
      <c r="K287" s="866"/>
      <c r="L287" s="940"/>
      <c r="M287" s="1800" t="str">
        <f t="shared" si="8"/>
        <v/>
      </c>
      <c r="N287" s="1801"/>
      <c r="O287" s="482" t="str">
        <f t="shared" si="9"/>
        <v/>
      </c>
      <c r="P287" s="412"/>
      <c r="Q287" s="71"/>
      <c r="R287" s="39"/>
      <c r="S287" s="39"/>
    </row>
    <row r="288" spans="1:19" s="111" customFormat="1" ht="4.5" customHeight="1">
      <c r="A288" s="363"/>
      <c r="B288" s="676"/>
      <c r="C288" s="1324"/>
      <c r="D288" s="867"/>
      <c r="E288" s="868"/>
      <c r="F288" s="868"/>
      <c r="G288" s="868"/>
      <c r="H288" s="868"/>
      <c r="I288" s="868"/>
      <c r="J288" s="868"/>
      <c r="K288" s="867"/>
      <c r="L288" s="867"/>
      <c r="M288" s="93"/>
      <c r="N288" s="93"/>
      <c r="O288" s="93"/>
      <c r="P288" s="168"/>
      <c r="Q288" s="71"/>
    </row>
    <row r="289" spans="1:19" s="87" customFormat="1" ht="21.75" customHeight="1">
      <c r="A289" s="370"/>
      <c r="B289" s="1320" t="s">
        <v>60</v>
      </c>
      <c r="C289" s="1325"/>
      <c r="D289" s="869"/>
      <c r="E289" s="869"/>
      <c r="F289" s="869"/>
      <c r="G289" s="869"/>
      <c r="H289" s="869"/>
      <c r="I289" s="869"/>
      <c r="J289" s="869"/>
      <c r="K289" s="869"/>
      <c r="L289" s="869"/>
      <c r="M289" s="561"/>
      <c r="N289" s="561"/>
      <c r="O289" s="561"/>
      <c r="P289" s="405"/>
      <c r="Q289" s="71"/>
    </row>
    <row r="290" spans="1:19" s="258" customFormat="1" ht="12.75" customHeight="1">
      <c r="A290" s="363"/>
      <c r="B290" s="1310" t="str">
        <f>B228</f>
        <v>FAPESP,  SETEMBRO DE 2015</v>
      </c>
      <c r="C290" s="1311"/>
      <c r="D290" s="857"/>
      <c r="E290" s="831"/>
      <c r="F290" s="831"/>
      <c r="G290" s="831"/>
      <c r="H290" s="831"/>
      <c r="I290" s="831"/>
      <c r="J290" s="832"/>
      <c r="K290" s="832"/>
      <c r="L290" s="831"/>
      <c r="M290" s="51"/>
      <c r="N290" s="51"/>
      <c r="O290" s="51"/>
      <c r="P290" s="429">
        <v>1</v>
      </c>
      <c r="Q290" s="71"/>
    </row>
    <row r="291" spans="1:19" s="258" customFormat="1" ht="18">
      <c r="A291" s="378"/>
      <c r="B291" s="1322" t="str">
        <f>B234</f>
        <v>6- SERVIÇOS DE TERCEIROS NO EXTERIOR</v>
      </c>
      <c r="C291" s="1323"/>
      <c r="D291" s="910"/>
      <c r="E291" s="911"/>
      <c r="F291" s="911"/>
      <c r="G291" s="911"/>
      <c r="H291" s="911"/>
      <c r="I291" s="911"/>
      <c r="J291" s="910"/>
      <c r="K291" s="910"/>
      <c r="L291" s="911"/>
      <c r="M291" s="21"/>
      <c r="N291" s="21"/>
      <c r="O291" s="21"/>
      <c r="P291" s="21"/>
      <c r="Q291" s="71"/>
    </row>
    <row r="292" spans="1:19" s="258" customFormat="1" ht="12.75" customHeight="1">
      <c r="A292" s="363"/>
      <c r="B292" s="1802" t="s">
        <v>1</v>
      </c>
      <c r="C292" s="1804" t="s">
        <v>7</v>
      </c>
      <c r="D292" s="1730" t="s">
        <v>8</v>
      </c>
      <c r="E292" s="1782"/>
      <c r="F292" s="1782"/>
      <c r="G292" s="1782"/>
      <c r="H292" s="1782"/>
      <c r="I292" s="1782"/>
      <c r="J292" s="1806"/>
      <c r="K292" s="1587" t="s">
        <v>53</v>
      </c>
      <c r="L292" s="1644" t="s">
        <v>3</v>
      </c>
      <c r="M292" s="1671" t="s">
        <v>118</v>
      </c>
      <c r="N292" s="1808"/>
      <c r="O292" s="1785" t="s">
        <v>119</v>
      </c>
      <c r="P292" s="1634" t="s">
        <v>2</v>
      </c>
      <c r="Q292" s="71"/>
      <c r="R292" s="113"/>
      <c r="S292" s="113"/>
    </row>
    <row r="293" spans="1:19" s="87" customFormat="1" ht="23.25" customHeight="1">
      <c r="A293" s="370"/>
      <c r="B293" s="1803"/>
      <c r="C293" s="1805"/>
      <c r="D293" s="1783"/>
      <c r="E293" s="1784"/>
      <c r="F293" s="1784"/>
      <c r="G293" s="1784"/>
      <c r="H293" s="1784"/>
      <c r="I293" s="1784"/>
      <c r="J293" s="1807"/>
      <c r="K293" s="1588"/>
      <c r="L293" s="1734"/>
      <c r="M293" s="1809"/>
      <c r="N293" s="1810"/>
      <c r="O293" s="1811"/>
      <c r="P293" s="1736"/>
      <c r="Q293" s="71"/>
      <c r="R293" s="114"/>
      <c r="S293" s="114"/>
    </row>
    <row r="294" spans="1:19" s="258" customFormat="1" ht="24" customHeight="1">
      <c r="A294" s="144"/>
      <c r="B294" s="576"/>
      <c r="C294" s="1317"/>
      <c r="D294" s="1797"/>
      <c r="E294" s="1798"/>
      <c r="F294" s="1798"/>
      <c r="G294" s="1798"/>
      <c r="H294" s="1798"/>
      <c r="I294" s="1798"/>
      <c r="J294" s="1799"/>
      <c r="K294" s="866"/>
      <c r="L294" s="940"/>
      <c r="M294" s="1800" t="str">
        <f t="shared" ref="M294:M342" si="10">IF(C294*L294=0,"",C294*L294)</f>
        <v/>
      </c>
      <c r="N294" s="1801"/>
      <c r="O294" s="482" t="str">
        <f t="shared" ref="O294:O342" si="11">IF(ISERROR(INDEX($S$250:$S$255,MATCH(K294,$R$250:$R$255,0))*M294),"",INDEX($S$250:$S$255,MATCH(K294,$R$250:$R$255,0))*M294)</f>
        <v/>
      </c>
      <c r="P294" s="412"/>
      <c r="Q294" s="71"/>
      <c r="R294" s="166"/>
      <c r="S294" s="167"/>
    </row>
    <row r="295" spans="1:19" s="258" customFormat="1" ht="24" customHeight="1">
      <c r="A295" s="144"/>
      <c r="B295" s="1318"/>
      <c r="C295" s="1317"/>
      <c r="D295" s="1797"/>
      <c r="E295" s="1798"/>
      <c r="F295" s="1798"/>
      <c r="G295" s="1798"/>
      <c r="H295" s="1798"/>
      <c r="I295" s="1798"/>
      <c r="J295" s="1799"/>
      <c r="K295" s="866"/>
      <c r="L295" s="940"/>
      <c r="M295" s="1800" t="str">
        <f t="shared" si="10"/>
        <v/>
      </c>
      <c r="N295" s="1801"/>
      <c r="O295" s="482" t="str">
        <f t="shared" si="11"/>
        <v/>
      </c>
      <c r="P295" s="412"/>
      <c r="Q295" s="71"/>
      <c r="R295" s="166"/>
      <c r="S295" s="167"/>
    </row>
    <row r="296" spans="1:19" s="258" customFormat="1" ht="24" customHeight="1">
      <c r="A296" s="144"/>
      <c r="B296" s="1318"/>
      <c r="C296" s="1317"/>
      <c r="D296" s="1797"/>
      <c r="E296" s="1798"/>
      <c r="F296" s="1798"/>
      <c r="G296" s="1798"/>
      <c r="H296" s="1798"/>
      <c r="I296" s="1798"/>
      <c r="J296" s="1799"/>
      <c r="K296" s="866"/>
      <c r="L296" s="940"/>
      <c r="M296" s="1800" t="str">
        <f t="shared" si="10"/>
        <v/>
      </c>
      <c r="N296" s="1801"/>
      <c r="O296" s="482" t="str">
        <f t="shared" si="11"/>
        <v/>
      </c>
      <c r="P296" s="412"/>
      <c r="Q296" s="71"/>
      <c r="R296" s="166"/>
      <c r="S296" s="167"/>
    </row>
    <row r="297" spans="1:19" s="258" customFormat="1" ht="24" customHeight="1">
      <c r="A297" s="144"/>
      <c r="B297" s="1318"/>
      <c r="C297" s="1317"/>
      <c r="D297" s="1797"/>
      <c r="E297" s="1798"/>
      <c r="F297" s="1798"/>
      <c r="G297" s="1798"/>
      <c r="H297" s="1798"/>
      <c r="I297" s="1798"/>
      <c r="J297" s="1799"/>
      <c r="K297" s="866"/>
      <c r="L297" s="940"/>
      <c r="M297" s="1800" t="str">
        <f t="shared" si="10"/>
        <v/>
      </c>
      <c r="N297" s="1801"/>
      <c r="O297" s="482" t="str">
        <f t="shared" si="11"/>
        <v/>
      </c>
      <c r="P297" s="412"/>
      <c r="Q297" s="71"/>
      <c r="R297" s="113"/>
      <c r="S297" s="113"/>
    </row>
    <row r="298" spans="1:19" s="258" customFormat="1" ht="24" customHeight="1">
      <c r="A298" s="144"/>
      <c r="B298" s="1318"/>
      <c r="C298" s="1317"/>
      <c r="D298" s="1797"/>
      <c r="E298" s="1798"/>
      <c r="F298" s="1798"/>
      <c r="G298" s="1798"/>
      <c r="H298" s="1798"/>
      <c r="I298" s="1798"/>
      <c r="J298" s="1799"/>
      <c r="K298" s="866"/>
      <c r="L298" s="940"/>
      <c r="M298" s="1800" t="str">
        <f t="shared" si="10"/>
        <v/>
      </c>
      <c r="N298" s="1801"/>
      <c r="O298" s="482" t="str">
        <f t="shared" si="11"/>
        <v/>
      </c>
      <c r="P298" s="412"/>
      <c r="Q298" s="71"/>
      <c r="R298" s="113"/>
      <c r="S298" s="113"/>
    </row>
    <row r="299" spans="1:19" s="258" customFormat="1" ht="24" customHeight="1">
      <c r="A299" s="144"/>
      <c r="B299" s="1318"/>
      <c r="C299" s="1317"/>
      <c r="D299" s="1797"/>
      <c r="E299" s="1798"/>
      <c r="F299" s="1798"/>
      <c r="G299" s="1798"/>
      <c r="H299" s="1798"/>
      <c r="I299" s="1798"/>
      <c r="J299" s="1799"/>
      <c r="K299" s="866"/>
      <c r="L299" s="940"/>
      <c r="M299" s="1800" t="str">
        <f t="shared" si="10"/>
        <v/>
      </c>
      <c r="N299" s="1801"/>
      <c r="O299" s="482" t="str">
        <f t="shared" si="11"/>
        <v/>
      </c>
      <c r="P299" s="412"/>
      <c r="Q299" s="71"/>
      <c r="R299" s="166"/>
      <c r="S299" s="167"/>
    </row>
    <row r="300" spans="1:19" s="258" customFormat="1" ht="24" customHeight="1">
      <c r="A300" s="144"/>
      <c r="B300" s="1318"/>
      <c r="C300" s="1317"/>
      <c r="D300" s="1797"/>
      <c r="E300" s="1798"/>
      <c r="F300" s="1798"/>
      <c r="G300" s="1798"/>
      <c r="H300" s="1798"/>
      <c r="I300" s="1798"/>
      <c r="J300" s="1799"/>
      <c r="K300" s="866"/>
      <c r="L300" s="940"/>
      <c r="M300" s="1800" t="str">
        <f t="shared" si="10"/>
        <v/>
      </c>
      <c r="N300" s="1801"/>
      <c r="O300" s="482" t="str">
        <f t="shared" si="11"/>
        <v/>
      </c>
      <c r="P300" s="412"/>
      <c r="Q300" s="71"/>
    </row>
    <row r="301" spans="1:19" s="258" customFormat="1" ht="24" customHeight="1">
      <c r="A301" s="144"/>
      <c r="B301" s="1318"/>
      <c r="C301" s="1317"/>
      <c r="D301" s="1797"/>
      <c r="E301" s="1798"/>
      <c r="F301" s="1798"/>
      <c r="G301" s="1798"/>
      <c r="H301" s="1798"/>
      <c r="I301" s="1798"/>
      <c r="J301" s="1799"/>
      <c r="K301" s="866"/>
      <c r="L301" s="940"/>
      <c r="M301" s="1800" t="str">
        <f t="shared" si="10"/>
        <v/>
      </c>
      <c r="N301" s="1801"/>
      <c r="O301" s="482" t="str">
        <f t="shared" si="11"/>
        <v/>
      </c>
      <c r="P301" s="412"/>
      <c r="Q301" s="71"/>
    </row>
    <row r="302" spans="1:19" s="258" customFormat="1" ht="24" customHeight="1">
      <c r="A302" s="144"/>
      <c r="B302" s="1318"/>
      <c r="C302" s="1317"/>
      <c r="D302" s="1797"/>
      <c r="E302" s="1798"/>
      <c r="F302" s="1798"/>
      <c r="G302" s="1798"/>
      <c r="H302" s="1798"/>
      <c r="I302" s="1798"/>
      <c r="J302" s="1799"/>
      <c r="K302" s="866"/>
      <c r="L302" s="940"/>
      <c r="M302" s="1800" t="str">
        <f t="shared" si="10"/>
        <v/>
      </c>
      <c r="N302" s="1801"/>
      <c r="O302" s="482" t="str">
        <f t="shared" si="11"/>
        <v/>
      </c>
      <c r="P302" s="412"/>
      <c r="Q302" s="71"/>
    </row>
    <row r="303" spans="1:19" s="258" customFormat="1" ht="24" customHeight="1">
      <c r="A303" s="144"/>
      <c r="B303" s="1318"/>
      <c r="C303" s="1317"/>
      <c r="D303" s="1797"/>
      <c r="E303" s="1798"/>
      <c r="F303" s="1798"/>
      <c r="G303" s="1798"/>
      <c r="H303" s="1798"/>
      <c r="I303" s="1798"/>
      <c r="J303" s="1799"/>
      <c r="K303" s="866"/>
      <c r="L303" s="940"/>
      <c r="M303" s="1800" t="str">
        <f t="shared" si="10"/>
        <v/>
      </c>
      <c r="N303" s="1801"/>
      <c r="O303" s="482" t="str">
        <f t="shared" si="11"/>
        <v/>
      </c>
      <c r="P303" s="412"/>
      <c r="Q303" s="71"/>
    </row>
    <row r="304" spans="1:19" s="258" customFormat="1" ht="24" customHeight="1">
      <c r="A304" s="144"/>
      <c r="B304" s="1318"/>
      <c r="C304" s="1317"/>
      <c r="D304" s="1797"/>
      <c r="E304" s="1798"/>
      <c r="F304" s="1798"/>
      <c r="G304" s="1798"/>
      <c r="H304" s="1798"/>
      <c r="I304" s="1798"/>
      <c r="J304" s="1799"/>
      <c r="K304" s="866"/>
      <c r="L304" s="940"/>
      <c r="M304" s="1800" t="str">
        <f t="shared" si="10"/>
        <v/>
      </c>
      <c r="N304" s="1801"/>
      <c r="O304" s="482" t="str">
        <f t="shared" si="11"/>
        <v/>
      </c>
      <c r="P304" s="412"/>
      <c r="Q304" s="71"/>
    </row>
    <row r="305" spans="1:17" s="258" customFormat="1" ht="24" customHeight="1">
      <c r="A305" s="144"/>
      <c r="B305" s="1318"/>
      <c r="C305" s="1317"/>
      <c r="D305" s="1797"/>
      <c r="E305" s="1798"/>
      <c r="F305" s="1798"/>
      <c r="G305" s="1798"/>
      <c r="H305" s="1798"/>
      <c r="I305" s="1798"/>
      <c r="J305" s="1799"/>
      <c r="K305" s="866"/>
      <c r="L305" s="940"/>
      <c r="M305" s="1800" t="str">
        <f t="shared" si="10"/>
        <v/>
      </c>
      <c r="N305" s="1801"/>
      <c r="O305" s="482" t="str">
        <f t="shared" si="11"/>
        <v/>
      </c>
      <c r="P305" s="412"/>
      <c r="Q305" s="71"/>
    </row>
    <row r="306" spans="1:17" s="258" customFormat="1" ht="24" customHeight="1">
      <c r="A306" s="144"/>
      <c r="B306" s="1318"/>
      <c r="C306" s="1317"/>
      <c r="D306" s="1797"/>
      <c r="E306" s="1798"/>
      <c r="F306" s="1798"/>
      <c r="G306" s="1798"/>
      <c r="H306" s="1798"/>
      <c r="I306" s="1798"/>
      <c r="J306" s="1799"/>
      <c r="K306" s="866"/>
      <c r="L306" s="940"/>
      <c r="M306" s="1800" t="str">
        <f t="shared" si="10"/>
        <v/>
      </c>
      <c r="N306" s="1801"/>
      <c r="O306" s="482" t="str">
        <f t="shared" si="11"/>
        <v/>
      </c>
      <c r="P306" s="412"/>
      <c r="Q306" s="71"/>
    </row>
    <row r="307" spans="1:17" s="258" customFormat="1" ht="24" customHeight="1">
      <c r="A307" s="144"/>
      <c r="B307" s="1318"/>
      <c r="C307" s="1317"/>
      <c r="D307" s="1797"/>
      <c r="E307" s="1798"/>
      <c r="F307" s="1798"/>
      <c r="G307" s="1798"/>
      <c r="H307" s="1798"/>
      <c r="I307" s="1798"/>
      <c r="J307" s="1799"/>
      <c r="K307" s="866"/>
      <c r="L307" s="940"/>
      <c r="M307" s="1800" t="str">
        <f t="shared" si="10"/>
        <v/>
      </c>
      <c r="N307" s="1801"/>
      <c r="O307" s="482" t="str">
        <f t="shared" si="11"/>
        <v/>
      </c>
      <c r="P307" s="412"/>
      <c r="Q307" s="71"/>
    </row>
    <row r="308" spans="1:17" s="258" customFormat="1" ht="24" customHeight="1">
      <c r="A308" s="144"/>
      <c r="B308" s="1318"/>
      <c r="C308" s="1317"/>
      <c r="D308" s="1797"/>
      <c r="E308" s="1798"/>
      <c r="F308" s="1798"/>
      <c r="G308" s="1798"/>
      <c r="H308" s="1798"/>
      <c r="I308" s="1798"/>
      <c r="J308" s="1799"/>
      <c r="K308" s="866"/>
      <c r="L308" s="940"/>
      <c r="M308" s="1800" t="str">
        <f t="shared" si="10"/>
        <v/>
      </c>
      <c r="N308" s="1801"/>
      <c r="O308" s="482" t="str">
        <f t="shared" si="11"/>
        <v/>
      </c>
      <c r="P308" s="412"/>
      <c r="Q308" s="71"/>
    </row>
    <row r="309" spans="1:17" s="258" customFormat="1" ht="24" customHeight="1">
      <c r="A309" s="144"/>
      <c r="B309" s="1318"/>
      <c r="C309" s="1317"/>
      <c r="D309" s="1797"/>
      <c r="E309" s="1798"/>
      <c r="F309" s="1798"/>
      <c r="G309" s="1798"/>
      <c r="H309" s="1798"/>
      <c r="I309" s="1798"/>
      <c r="J309" s="1799"/>
      <c r="K309" s="866"/>
      <c r="L309" s="940"/>
      <c r="M309" s="1800" t="str">
        <f t="shared" si="10"/>
        <v/>
      </c>
      <c r="N309" s="1801"/>
      <c r="O309" s="482" t="str">
        <f t="shared" si="11"/>
        <v/>
      </c>
      <c r="P309" s="412"/>
      <c r="Q309" s="71"/>
    </row>
    <row r="310" spans="1:17" s="258" customFormat="1" ht="24" customHeight="1">
      <c r="A310" s="144"/>
      <c r="B310" s="1318"/>
      <c r="C310" s="1317"/>
      <c r="D310" s="1797"/>
      <c r="E310" s="1798"/>
      <c r="F310" s="1798"/>
      <c r="G310" s="1798"/>
      <c r="H310" s="1798"/>
      <c r="I310" s="1798"/>
      <c r="J310" s="1799"/>
      <c r="K310" s="866"/>
      <c r="L310" s="940"/>
      <c r="M310" s="1800" t="str">
        <f t="shared" si="10"/>
        <v/>
      </c>
      <c r="N310" s="1801"/>
      <c r="O310" s="482" t="str">
        <f t="shared" si="11"/>
        <v/>
      </c>
      <c r="P310" s="412"/>
      <c r="Q310" s="71"/>
    </row>
    <row r="311" spans="1:17" s="258" customFormat="1" ht="24" customHeight="1">
      <c r="A311" s="144"/>
      <c r="B311" s="1318"/>
      <c r="C311" s="1317"/>
      <c r="D311" s="1797"/>
      <c r="E311" s="1798"/>
      <c r="F311" s="1798"/>
      <c r="G311" s="1798"/>
      <c r="H311" s="1798"/>
      <c r="I311" s="1798"/>
      <c r="J311" s="1799"/>
      <c r="K311" s="866"/>
      <c r="L311" s="940"/>
      <c r="M311" s="1800" t="str">
        <f t="shared" si="10"/>
        <v/>
      </c>
      <c r="N311" s="1801"/>
      <c r="O311" s="482" t="str">
        <f t="shared" si="11"/>
        <v/>
      </c>
      <c r="P311" s="412"/>
      <c r="Q311" s="71"/>
    </row>
    <row r="312" spans="1:17" s="258" customFormat="1" ht="24" customHeight="1">
      <c r="A312" s="144"/>
      <c r="B312" s="1318"/>
      <c r="C312" s="1317"/>
      <c r="D312" s="1797"/>
      <c r="E312" s="1798"/>
      <c r="F312" s="1798"/>
      <c r="G312" s="1798"/>
      <c r="H312" s="1798"/>
      <c r="I312" s="1798"/>
      <c r="J312" s="1799"/>
      <c r="K312" s="866"/>
      <c r="L312" s="940"/>
      <c r="M312" s="1800" t="str">
        <f t="shared" si="10"/>
        <v/>
      </c>
      <c r="N312" s="1801"/>
      <c r="O312" s="482" t="str">
        <f t="shared" si="11"/>
        <v/>
      </c>
      <c r="P312" s="412"/>
      <c r="Q312" s="71"/>
    </row>
    <row r="313" spans="1:17" s="258" customFormat="1" ht="24" customHeight="1">
      <c r="A313" s="144"/>
      <c r="B313" s="1318"/>
      <c r="C313" s="1317"/>
      <c r="D313" s="1797"/>
      <c r="E313" s="1798"/>
      <c r="F313" s="1798"/>
      <c r="G313" s="1798"/>
      <c r="H313" s="1798"/>
      <c r="I313" s="1798"/>
      <c r="J313" s="1799"/>
      <c r="K313" s="866"/>
      <c r="L313" s="940"/>
      <c r="M313" s="1800" t="str">
        <f t="shared" si="10"/>
        <v/>
      </c>
      <c r="N313" s="1801"/>
      <c r="O313" s="482" t="str">
        <f t="shared" si="11"/>
        <v/>
      </c>
      <c r="P313" s="412"/>
      <c r="Q313" s="71"/>
    </row>
    <row r="314" spans="1:17" s="258" customFormat="1" ht="24" customHeight="1">
      <c r="A314" s="144"/>
      <c r="B314" s="1318"/>
      <c r="C314" s="1317"/>
      <c r="D314" s="1797"/>
      <c r="E314" s="1798"/>
      <c r="F314" s="1798"/>
      <c r="G314" s="1798"/>
      <c r="H314" s="1798"/>
      <c r="I314" s="1798"/>
      <c r="J314" s="1799"/>
      <c r="K314" s="866"/>
      <c r="L314" s="940"/>
      <c r="M314" s="1800" t="str">
        <f t="shared" si="10"/>
        <v/>
      </c>
      <c r="N314" s="1801"/>
      <c r="O314" s="482" t="str">
        <f t="shared" si="11"/>
        <v/>
      </c>
      <c r="P314" s="412"/>
      <c r="Q314" s="71"/>
    </row>
    <row r="315" spans="1:17" s="258" customFormat="1" ht="24" customHeight="1">
      <c r="A315" s="144"/>
      <c r="B315" s="1318"/>
      <c r="C315" s="1317"/>
      <c r="D315" s="1797"/>
      <c r="E315" s="1798"/>
      <c r="F315" s="1798"/>
      <c r="G315" s="1798"/>
      <c r="H315" s="1798"/>
      <c r="I315" s="1798"/>
      <c r="J315" s="1799"/>
      <c r="K315" s="866"/>
      <c r="L315" s="940"/>
      <c r="M315" s="1800" t="str">
        <f t="shared" si="10"/>
        <v/>
      </c>
      <c r="N315" s="1801"/>
      <c r="O315" s="482" t="str">
        <f t="shared" si="11"/>
        <v/>
      </c>
      <c r="P315" s="412"/>
      <c r="Q315" s="71"/>
    </row>
    <row r="316" spans="1:17" s="258" customFormat="1" ht="24" customHeight="1">
      <c r="A316" s="144"/>
      <c r="B316" s="1318"/>
      <c r="C316" s="1317"/>
      <c r="D316" s="1797"/>
      <c r="E316" s="1798"/>
      <c r="F316" s="1798"/>
      <c r="G316" s="1798"/>
      <c r="H316" s="1798"/>
      <c r="I316" s="1798"/>
      <c r="J316" s="1799"/>
      <c r="K316" s="866"/>
      <c r="L316" s="940"/>
      <c r="M316" s="1800" t="str">
        <f t="shared" si="10"/>
        <v/>
      </c>
      <c r="N316" s="1801"/>
      <c r="O316" s="482" t="str">
        <f t="shared" si="11"/>
        <v/>
      </c>
      <c r="P316" s="412"/>
      <c r="Q316" s="71"/>
    </row>
    <row r="317" spans="1:17" s="258" customFormat="1" ht="24" customHeight="1">
      <c r="A317" s="144"/>
      <c r="B317" s="1318"/>
      <c r="C317" s="1317"/>
      <c r="D317" s="1797"/>
      <c r="E317" s="1798"/>
      <c r="F317" s="1798"/>
      <c r="G317" s="1798"/>
      <c r="H317" s="1798"/>
      <c r="I317" s="1798"/>
      <c r="J317" s="1799"/>
      <c r="K317" s="866"/>
      <c r="L317" s="940"/>
      <c r="M317" s="1800" t="str">
        <f t="shared" si="10"/>
        <v/>
      </c>
      <c r="N317" s="1801"/>
      <c r="O317" s="482" t="str">
        <f t="shared" si="11"/>
        <v/>
      </c>
      <c r="P317" s="412"/>
      <c r="Q317" s="71"/>
    </row>
    <row r="318" spans="1:17" s="258" customFormat="1" ht="24" customHeight="1">
      <c r="A318" s="144"/>
      <c r="B318" s="1318"/>
      <c r="C318" s="1317"/>
      <c r="D318" s="1797"/>
      <c r="E318" s="1798"/>
      <c r="F318" s="1798"/>
      <c r="G318" s="1798"/>
      <c r="H318" s="1798"/>
      <c r="I318" s="1798"/>
      <c r="J318" s="1799"/>
      <c r="K318" s="866"/>
      <c r="L318" s="940"/>
      <c r="M318" s="1800" t="str">
        <f t="shared" si="10"/>
        <v/>
      </c>
      <c r="N318" s="1801"/>
      <c r="O318" s="482" t="str">
        <f t="shared" si="11"/>
        <v/>
      </c>
      <c r="P318" s="412"/>
      <c r="Q318" s="71"/>
    </row>
    <row r="319" spans="1:17" s="258" customFormat="1" ht="24" customHeight="1">
      <c r="A319" s="144"/>
      <c r="B319" s="1318"/>
      <c r="C319" s="1317"/>
      <c r="D319" s="1797"/>
      <c r="E319" s="1798"/>
      <c r="F319" s="1798"/>
      <c r="G319" s="1798"/>
      <c r="H319" s="1798"/>
      <c r="I319" s="1798"/>
      <c r="J319" s="1799"/>
      <c r="K319" s="866"/>
      <c r="L319" s="940"/>
      <c r="M319" s="1800" t="str">
        <f t="shared" si="10"/>
        <v/>
      </c>
      <c r="N319" s="1801"/>
      <c r="O319" s="482" t="str">
        <f t="shared" si="11"/>
        <v/>
      </c>
      <c r="P319" s="412"/>
      <c r="Q319" s="71"/>
    </row>
    <row r="320" spans="1:17" s="258" customFormat="1" ht="24" customHeight="1">
      <c r="A320" s="144"/>
      <c r="B320" s="1318"/>
      <c r="C320" s="1317"/>
      <c r="D320" s="1797"/>
      <c r="E320" s="1798"/>
      <c r="F320" s="1798"/>
      <c r="G320" s="1798"/>
      <c r="H320" s="1798"/>
      <c r="I320" s="1798"/>
      <c r="J320" s="1799"/>
      <c r="K320" s="866"/>
      <c r="L320" s="940"/>
      <c r="M320" s="1800" t="str">
        <f t="shared" si="10"/>
        <v/>
      </c>
      <c r="N320" s="1801"/>
      <c r="O320" s="482" t="str">
        <f t="shared" si="11"/>
        <v/>
      </c>
      <c r="P320" s="412"/>
      <c r="Q320" s="71"/>
    </row>
    <row r="321" spans="1:17" s="258" customFormat="1" ht="24" customHeight="1">
      <c r="A321" s="144"/>
      <c r="B321" s="1318"/>
      <c r="C321" s="1317"/>
      <c r="D321" s="1797"/>
      <c r="E321" s="1798"/>
      <c r="F321" s="1798"/>
      <c r="G321" s="1798"/>
      <c r="H321" s="1798"/>
      <c r="I321" s="1798"/>
      <c r="J321" s="1799"/>
      <c r="K321" s="866"/>
      <c r="L321" s="940"/>
      <c r="M321" s="1800" t="str">
        <f t="shared" si="10"/>
        <v/>
      </c>
      <c r="N321" s="1801"/>
      <c r="O321" s="482" t="str">
        <f t="shared" si="11"/>
        <v/>
      </c>
      <c r="P321" s="412"/>
      <c r="Q321" s="71"/>
    </row>
    <row r="322" spans="1:17" s="258" customFormat="1" ht="24" customHeight="1">
      <c r="A322" s="144"/>
      <c r="B322" s="1318"/>
      <c r="C322" s="1317"/>
      <c r="D322" s="1797"/>
      <c r="E322" s="1798"/>
      <c r="F322" s="1798"/>
      <c r="G322" s="1798"/>
      <c r="H322" s="1798"/>
      <c r="I322" s="1798"/>
      <c r="J322" s="1799"/>
      <c r="K322" s="866"/>
      <c r="L322" s="940"/>
      <c r="M322" s="1800" t="str">
        <f t="shared" si="10"/>
        <v/>
      </c>
      <c r="N322" s="1801"/>
      <c r="O322" s="482" t="str">
        <f t="shared" si="11"/>
        <v/>
      </c>
      <c r="P322" s="412"/>
      <c r="Q322" s="71"/>
    </row>
    <row r="323" spans="1:17" s="258" customFormat="1" ht="24" customHeight="1">
      <c r="A323" s="144"/>
      <c r="B323" s="1318"/>
      <c r="C323" s="1317"/>
      <c r="D323" s="1797"/>
      <c r="E323" s="1798"/>
      <c r="F323" s="1798"/>
      <c r="G323" s="1798"/>
      <c r="H323" s="1798"/>
      <c r="I323" s="1798"/>
      <c r="J323" s="1799"/>
      <c r="K323" s="866"/>
      <c r="L323" s="940"/>
      <c r="M323" s="1800" t="str">
        <f t="shared" si="10"/>
        <v/>
      </c>
      <c r="N323" s="1801"/>
      <c r="O323" s="482" t="str">
        <f t="shared" si="11"/>
        <v/>
      </c>
      <c r="P323" s="412"/>
      <c r="Q323" s="71"/>
    </row>
    <row r="324" spans="1:17" s="258" customFormat="1" ht="24" customHeight="1">
      <c r="A324" s="144"/>
      <c r="B324" s="1318"/>
      <c r="C324" s="1317"/>
      <c r="D324" s="1797"/>
      <c r="E324" s="1798"/>
      <c r="F324" s="1798"/>
      <c r="G324" s="1798"/>
      <c r="H324" s="1798"/>
      <c r="I324" s="1798"/>
      <c r="J324" s="1799"/>
      <c r="K324" s="866"/>
      <c r="L324" s="940"/>
      <c r="M324" s="1800" t="str">
        <f t="shared" si="10"/>
        <v/>
      </c>
      <c r="N324" s="1801"/>
      <c r="O324" s="482" t="str">
        <f t="shared" si="11"/>
        <v/>
      </c>
      <c r="P324" s="412"/>
      <c r="Q324" s="71"/>
    </row>
    <row r="325" spans="1:17" s="258" customFormat="1" ht="24" customHeight="1">
      <c r="A325" s="144"/>
      <c r="B325" s="1318"/>
      <c r="C325" s="1317"/>
      <c r="D325" s="1797"/>
      <c r="E325" s="1798"/>
      <c r="F325" s="1798"/>
      <c r="G325" s="1798"/>
      <c r="H325" s="1798"/>
      <c r="I325" s="1798"/>
      <c r="J325" s="1799"/>
      <c r="K325" s="866"/>
      <c r="L325" s="940"/>
      <c r="M325" s="1800" t="str">
        <f t="shared" si="10"/>
        <v/>
      </c>
      <c r="N325" s="1801"/>
      <c r="O325" s="482" t="str">
        <f t="shared" si="11"/>
        <v/>
      </c>
      <c r="P325" s="412"/>
      <c r="Q325" s="71"/>
    </row>
    <row r="326" spans="1:17" s="258" customFormat="1" ht="24" customHeight="1">
      <c r="A326" s="144"/>
      <c r="B326" s="1318"/>
      <c r="C326" s="1319"/>
      <c r="D326" s="1797"/>
      <c r="E326" s="1798"/>
      <c r="F326" s="1798"/>
      <c r="G326" s="1798"/>
      <c r="H326" s="1798"/>
      <c r="I326" s="1798"/>
      <c r="J326" s="1799"/>
      <c r="K326" s="866"/>
      <c r="L326" s="131"/>
      <c r="M326" s="1800" t="str">
        <f t="shared" si="10"/>
        <v/>
      </c>
      <c r="N326" s="1801"/>
      <c r="O326" s="482" t="str">
        <f t="shared" si="11"/>
        <v/>
      </c>
      <c r="P326" s="412"/>
      <c r="Q326" s="71"/>
    </row>
    <row r="327" spans="1:17" s="258" customFormat="1" ht="24" customHeight="1">
      <c r="A327" s="144"/>
      <c r="B327" s="1318"/>
      <c r="C327" s="1319"/>
      <c r="D327" s="1797"/>
      <c r="E327" s="1798"/>
      <c r="F327" s="1798"/>
      <c r="G327" s="1798"/>
      <c r="H327" s="1798"/>
      <c r="I327" s="1798"/>
      <c r="J327" s="1799"/>
      <c r="K327" s="866"/>
      <c r="L327" s="131"/>
      <c r="M327" s="1800" t="str">
        <f t="shared" si="10"/>
        <v/>
      </c>
      <c r="N327" s="1801"/>
      <c r="O327" s="482" t="str">
        <f t="shared" si="11"/>
        <v/>
      </c>
      <c r="P327" s="412"/>
      <c r="Q327" s="71"/>
    </row>
    <row r="328" spans="1:17" s="258" customFormat="1" ht="24" customHeight="1">
      <c r="A328" s="144"/>
      <c r="B328" s="1318"/>
      <c r="C328" s="1319"/>
      <c r="D328" s="1797"/>
      <c r="E328" s="1798"/>
      <c r="F328" s="1798"/>
      <c r="G328" s="1798"/>
      <c r="H328" s="1798"/>
      <c r="I328" s="1798"/>
      <c r="J328" s="1799"/>
      <c r="K328" s="866"/>
      <c r="L328" s="131"/>
      <c r="M328" s="1800" t="str">
        <f t="shared" si="10"/>
        <v/>
      </c>
      <c r="N328" s="1801"/>
      <c r="O328" s="482" t="str">
        <f t="shared" si="11"/>
        <v/>
      </c>
      <c r="P328" s="412"/>
      <c r="Q328" s="71"/>
    </row>
    <row r="329" spans="1:17" s="258" customFormat="1" ht="24" customHeight="1">
      <c r="A329" s="144"/>
      <c r="B329" s="1318"/>
      <c r="C329" s="1319"/>
      <c r="D329" s="1797"/>
      <c r="E329" s="1798"/>
      <c r="F329" s="1798"/>
      <c r="G329" s="1798"/>
      <c r="H329" s="1798"/>
      <c r="I329" s="1798"/>
      <c r="J329" s="1799"/>
      <c r="K329" s="866"/>
      <c r="L329" s="131"/>
      <c r="M329" s="1800" t="str">
        <f t="shared" si="10"/>
        <v/>
      </c>
      <c r="N329" s="1801"/>
      <c r="O329" s="482" t="str">
        <f t="shared" si="11"/>
        <v/>
      </c>
      <c r="P329" s="412"/>
      <c r="Q329" s="71"/>
    </row>
    <row r="330" spans="1:17" s="258" customFormat="1" ht="24" customHeight="1">
      <c r="A330" s="144"/>
      <c r="B330" s="1318"/>
      <c r="C330" s="1319"/>
      <c r="D330" s="1797"/>
      <c r="E330" s="1798"/>
      <c r="F330" s="1798"/>
      <c r="G330" s="1798"/>
      <c r="H330" s="1798"/>
      <c r="I330" s="1798"/>
      <c r="J330" s="1799"/>
      <c r="K330" s="866"/>
      <c r="L330" s="131"/>
      <c r="M330" s="1800" t="str">
        <f t="shared" si="10"/>
        <v/>
      </c>
      <c r="N330" s="1801"/>
      <c r="O330" s="482" t="str">
        <f t="shared" si="11"/>
        <v/>
      </c>
      <c r="P330" s="412"/>
      <c r="Q330" s="71"/>
    </row>
    <row r="331" spans="1:17" s="258" customFormat="1" ht="24" customHeight="1">
      <c r="A331" s="144"/>
      <c r="B331" s="1318"/>
      <c r="C331" s="1319"/>
      <c r="D331" s="1797"/>
      <c r="E331" s="1798"/>
      <c r="F331" s="1798"/>
      <c r="G331" s="1798"/>
      <c r="H331" s="1798"/>
      <c r="I331" s="1798"/>
      <c r="J331" s="1799"/>
      <c r="K331" s="866"/>
      <c r="L331" s="131"/>
      <c r="M331" s="1800" t="str">
        <f t="shared" si="10"/>
        <v/>
      </c>
      <c r="N331" s="1801"/>
      <c r="O331" s="482" t="str">
        <f t="shared" si="11"/>
        <v/>
      </c>
      <c r="P331" s="412"/>
      <c r="Q331" s="71"/>
    </row>
    <row r="332" spans="1:17" s="258" customFormat="1" ht="24" customHeight="1">
      <c r="A332" s="144"/>
      <c r="B332" s="1318"/>
      <c r="C332" s="1319"/>
      <c r="D332" s="1797"/>
      <c r="E332" s="1798"/>
      <c r="F332" s="1798"/>
      <c r="G332" s="1798"/>
      <c r="H332" s="1798"/>
      <c r="I332" s="1798"/>
      <c r="J332" s="1799"/>
      <c r="K332" s="866"/>
      <c r="L332" s="131"/>
      <c r="M332" s="1800" t="str">
        <f t="shared" si="10"/>
        <v/>
      </c>
      <c r="N332" s="1801"/>
      <c r="O332" s="482" t="str">
        <f t="shared" si="11"/>
        <v/>
      </c>
      <c r="P332" s="412"/>
      <c r="Q332" s="71"/>
    </row>
    <row r="333" spans="1:17" s="258" customFormat="1" ht="24" customHeight="1">
      <c r="A333" s="144"/>
      <c r="B333" s="1318"/>
      <c r="C333" s="1317"/>
      <c r="D333" s="1797"/>
      <c r="E333" s="1798"/>
      <c r="F333" s="1798"/>
      <c r="G333" s="1798"/>
      <c r="H333" s="1798"/>
      <c r="I333" s="1798"/>
      <c r="J333" s="1799"/>
      <c r="K333" s="866"/>
      <c r="L333" s="940"/>
      <c r="M333" s="1800" t="str">
        <f>IF(C333*L333=0,"",C333*L333)</f>
        <v/>
      </c>
      <c r="N333" s="1801"/>
      <c r="O333" s="482" t="str">
        <f>IF(ISERROR(INDEX($S$250:$S$255,MATCH(K333,$R$250:$R$255,0))*M333),"",INDEX($S$250:$S$255,MATCH(K333,$R$250:$R$255,0))*M333)</f>
        <v/>
      </c>
      <c r="P333" s="412"/>
      <c r="Q333" s="71"/>
    </row>
    <row r="334" spans="1:17" s="258" customFormat="1" ht="24" customHeight="1">
      <c r="A334" s="144"/>
      <c r="B334" s="1318"/>
      <c r="C334" s="1317"/>
      <c r="D334" s="1797"/>
      <c r="E334" s="1798"/>
      <c r="F334" s="1798"/>
      <c r="G334" s="1798"/>
      <c r="H334" s="1798"/>
      <c r="I334" s="1798"/>
      <c r="J334" s="1799"/>
      <c r="K334" s="866"/>
      <c r="L334" s="940"/>
      <c r="M334" s="1800" t="str">
        <f>IF(C334*L334=0,"",C334*L334)</f>
        <v/>
      </c>
      <c r="N334" s="1801"/>
      <c r="O334" s="482" t="str">
        <f>IF(ISERROR(INDEX($S$250:$S$255,MATCH(K334,$R$250:$R$255,0))*M334),"",INDEX($S$250:$S$255,MATCH(K334,$R$250:$R$255,0))*M334)</f>
        <v/>
      </c>
      <c r="P334" s="412"/>
      <c r="Q334" s="71"/>
    </row>
    <row r="335" spans="1:17" s="258" customFormat="1" ht="24" customHeight="1">
      <c r="A335" s="144"/>
      <c r="B335" s="1318"/>
      <c r="C335" s="1317"/>
      <c r="D335" s="1797"/>
      <c r="E335" s="1798"/>
      <c r="F335" s="1798"/>
      <c r="G335" s="1798"/>
      <c r="H335" s="1798"/>
      <c r="I335" s="1798"/>
      <c r="J335" s="1799"/>
      <c r="K335" s="866"/>
      <c r="L335" s="940"/>
      <c r="M335" s="1800" t="str">
        <f>IF(C335*L335=0,"",C335*L335)</f>
        <v/>
      </c>
      <c r="N335" s="1801"/>
      <c r="O335" s="482" t="str">
        <f>IF(ISERROR(INDEX($S$250:$S$255,MATCH(K335,$R$250:$R$255,0))*M335),"",INDEX($S$250:$S$255,MATCH(K335,$R$250:$R$255,0))*M335)</f>
        <v/>
      </c>
      <c r="P335" s="412"/>
      <c r="Q335" s="71"/>
    </row>
    <row r="336" spans="1:17" s="258" customFormat="1" ht="24" customHeight="1">
      <c r="A336" s="144"/>
      <c r="B336" s="1318"/>
      <c r="C336" s="1317"/>
      <c r="D336" s="1797"/>
      <c r="E336" s="1798"/>
      <c r="F336" s="1798"/>
      <c r="G336" s="1798"/>
      <c r="H336" s="1798"/>
      <c r="I336" s="1798"/>
      <c r="J336" s="1799"/>
      <c r="K336" s="866"/>
      <c r="L336" s="940"/>
      <c r="M336" s="1800" t="str">
        <f>IF(C336*L336=0,"",C336*L336)</f>
        <v/>
      </c>
      <c r="N336" s="1801"/>
      <c r="O336" s="482" t="str">
        <f>IF(ISERROR(INDEX($S$250:$S$255,MATCH(K336,$R$250:$R$255,0))*M336),"",INDEX($S$250:$S$255,MATCH(K336,$R$250:$R$255,0))*M336)</f>
        <v/>
      </c>
      <c r="P336" s="412"/>
      <c r="Q336" s="71"/>
    </row>
    <row r="337" spans="1:19" s="258" customFormat="1" ht="24" customHeight="1">
      <c r="A337" s="144"/>
      <c r="B337" s="1318"/>
      <c r="C337" s="1317"/>
      <c r="D337" s="1797"/>
      <c r="E337" s="1798"/>
      <c r="F337" s="1798"/>
      <c r="G337" s="1798"/>
      <c r="H337" s="1798"/>
      <c r="I337" s="1798"/>
      <c r="J337" s="1799"/>
      <c r="K337" s="866"/>
      <c r="L337" s="940"/>
      <c r="M337" s="1800" t="str">
        <f t="shared" si="10"/>
        <v/>
      </c>
      <c r="N337" s="1801"/>
      <c r="O337" s="482" t="str">
        <f t="shared" si="11"/>
        <v/>
      </c>
      <c r="P337" s="412"/>
      <c r="Q337" s="71"/>
    </row>
    <row r="338" spans="1:19" s="258" customFormat="1" ht="24" customHeight="1">
      <c r="A338" s="144"/>
      <c r="B338" s="1318"/>
      <c r="C338" s="1317"/>
      <c r="D338" s="1797"/>
      <c r="E338" s="1798"/>
      <c r="F338" s="1798"/>
      <c r="G338" s="1798"/>
      <c r="H338" s="1798"/>
      <c r="I338" s="1798"/>
      <c r="J338" s="1799"/>
      <c r="K338" s="866"/>
      <c r="L338" s="940"/>
      <c r="M338" s="1800" t="str">
        <f t="shared" si="10"/>
        <v/>
      </c>
      <c r="N338" s="1801"/>
      <c r="O338" s="482" t="str">
        <f t="shared" si="11"/>
        <v/>
      </c>
      <c r="P338" s="412"/>
      <c r="Q338" s="71"/>
    </row>
    <row r="339" spans="1:19" s="258" customFormat="1" ht="24" customHeight="1">
      <c r="A339" s="144"/>
      <c r="B339" s="1318"/>
      <c r="C339" s="1317"/>
      <c r="D339" s="1797"/>
      <c r="E339" s="1798"/>
      <c r="F339" s="1798"/>
      <c r="G339" s="1798"/>
      <c r="H339" s="1798"/>
      <c r="I339" s="1798"/>
      <c r="J339" s="1799"/>
      <c r="K339" s="866"/>
      <c r="L339" s="940"/>
      <c r="M339" s="1800" t="str">
        <f t="shared" si="10"/>
        <v/>
      </c>
      <c r="N339" s="1801"/>
      <c r="O339" s="482" t="str">
        <f t="shared" si="11"/>
        <v/>
      </c>
      <c r="P339" s="412"/>
      <c r="Q339" s="71"/>
    </row>
    <row r="340" spans="1:19" s="258" customFormat="1" ht="24" customHeight="1">
      <c r="A340" s="144"/>
      <c r="B340" s="1318"/>
      <c r="C340" s="1317"/>
      <c r="D340" s="1797"/>
      <c r="E340" s="1798"/>
      <c r="F340" s="1798"/>
      <c r="G340" s="1798"/>
      <c r="H340" s="1798"/>
      <c r="I340" s="1798"/>
      <c r="J340" s="1799"/>
      <c r="K340" s="866"/>
      <c r="L340" s="940"/>
      <c r="M340" s="1800" t="str">
        <f t="shared" si="10"/>
        <v/>
      </c>
      <c r="N340" s="1801"/>
      <c r="O340" s="482" t="str">
        <f t="shared" si="11"/>
        <v/>
      </c>
      <c r="P340" s="412"/>
      <c r="Q340" s="71"/>
    </row>
    <row r="341" spans="1:19" s="258" customFormat="1" ht="24" customHeight="1">
      <c r="A341" s="144"/>
      <c r="B341" s="1318"/>
      <c r="C341" s="1317"/>
      <c r="D341" s="1797"/>
      <c r="E341" s="1798"/>
      <c r="F341" s="1798"/>
      <c r="G341" s="1798"/>
      <c r="H341" s="1798"/>
      <c r="I341" s="1798"/>
      <c r="J341" s="1799"/>
      <c r="K341" s="866"/>
      <c r="L341" s="940"/>
      <c r="M341" s="1800" t="str">
        <f t="shared" si="10"/>
        <v/>
      </c>
      <c r="N341" s="1801"/>
      <c r="O341" s="482" t="str">
        <f t="shared" si="11"/>
        <v/>
      </c>
      <c r="P341" s="412"/>
      <c r="Q341" s="71"/>
    </row>
    <row r="342" spans="1:19" s="258" customFormat="1" ht="24" customHeight="1">
      <c r="A342" s="144"/>
      <c r="B342" s="1318"/>
      <c r="C342" s="1317"/>
      <c r="D342" s="1797"/>
      <c r="E342" s="1798"/>
      <c r="F342" s="1798"/>
      <c r="G342" s="1798"/>
      <c r="H342" s="1798"/>
      <c r="I342" s="1798"/>
      <c r="J342" s="1799"/>
      <c r="K342" s="866"/>
      <c r="L342" s="940"/>
      <c r="M342" s="1800" t="str">
        <f t="shared" si="10"/>
        <v/>
      </c>
      <c r="N342" s="1801"/>
      <c r="O342" s="482" t="str">
        <f t="shared" si="11"/>
        <v/>
      </c>
      <c r="P342" s="412"/>
      <c r="Q342" s="71"/>
    </row>
    <row r="343" spans="1:19" s="111" customFormat="1" ht="3" customHeight="1">
      <c r="A343" s="363"/>
      <c r="B343" s="676"/>
      <c r="C343" s="1324"/>
      <c r="D343" s="867"/>
      <c r="E343" s="868"/>
      <c r="F343" s="868"/>
      <c r="G343" s="868"/>
      <c r="H343" s="868"/>
      <c r="I343" s="868"/>
      <c r="J343" s="867"/>
      <c r="K343" s="867"/>
      <c r="L343" s="867"/>
      <c r="M343" s="93"/>
      <c r="N343" s="93"/>
      <c r="O343" s="93"/>
      <c r="P343" s="168"/>
      <c r="Q343" s="71"/>
    </row>
    <row r="344" spans="1:19" s="87" customFormat="1" ht="21.75" customHeight="1">
      <c r="A344" s="370"/>
      <c r="B344" s="1320" t="s">
        <v>60</v>
      </c>
      <c r="C344" s="1325"/>
      <c r="D344" s="869"/>
      <c r="E344" s="869"/>
      <c r="F344" s="869"/>
      <c r="G344" s="869"/>
      <c r="H344" s="869"/>
      <c r="I344" s="869"/>
      <c r="J344" s="869"/>
      <c r="K344" s="869"/>
      <c r="L344" s="869"/>
      <c r="M344" s="561"/>
      <c r="N344" s="561"/>
      <c r="O344" s="561"/>
      <c r="P344" s="405"/>
      <c r="Q344" s="71"/>
    </row>
    <row r="345" spans="1:19" s="258" customFormat="1" ht="12.75" customHeight="1">
      <c r="A345" s="216"/>
      <c r="B345" s="1310" t="str">
        <f>B290</f>
        <v>FAPESP,  SETEMBRO DE 2015</v>
      </c>
      <c r="C345" s="1311"/>
      <c r="D345" s="857"/>
      <c r="E345" s="831"/>
      <c r="F345" s="831"/>
      <c r="G345" s="831"/>
      <c r="H345" s="831"/>
      <c r="I345" s="831"/>
      <c r="J345" s="832"/>
      <c r="K345" s="832"/>
      <c r="L345" s="831"/>
      <c r="M345" s="51"/>
      <c r="N345" s="51"/>
      <c r="O345" s="51"/>
      <c r="P345" s="429">
        <v>2</v>
      </c>
      <c r="Q345" s="71"/>
    </row>
    <row r="346" spans="1:19" s="258" customFormat="1" ht="18">
      <c r="A346" s="378"/>
      <c r="B346" s="1322" t="str">
        <f>B291</f>
        <v>6- SERVIÇOS DE TERCEIROS NO EXTERIOR</v>
      </c>
      <c r="C346" s="1323"/>
      <c r="D346" s="910"/>
      <c r="E346" s="911"/>
      <c r="F346" s="911"/>
      <c r="G346" s="911"/>
      <c r="H346" s="911"/>
      <c r="I346" s="911"/>
      <c r="J346" s="910"/>
      <c r="K346" s="910"/>
      <c r="L346" s="911"/>
      <c r="M346" s="21"/>
      <c r="N346" s="21"/>
      <c r="O346" s="21"/>
      <c r="P346" s="21"/>
      <c r="Q346" s="71"/>
    </row>
    <row r="347" spans="1:19" s="258" customFormat="1" ht="12.75" customHeight="1">
      <c r="A347" s="363"/>
      <c r="B347" s="1802" t="s">
        <v>1</v>
      </c>
      <c r="C347" s="1804" t="s">
        <v>7</v>
      </c>
      <c r="D347" s="1730" t="s">
        <v>8</v>
      </c>
      <c r="E347" s="1782"/>
      <c r="F347" s="1782"/>
      <c r="G347" s="1782"/>
      <c r="H347" s="1782"/>
      <c r="I347" s="1782"/>
      <c r="J347" s="1806"/>
      <c r="K347" s="1587" t="s">
        <v>53</v>
      </c>
      <c r="L347" s="1644" t="s">
        <v>3</v>
      </c>
      <c r="M347" s="1671" t="s">
        <v>118</v>
      </c>
      <c r="N347" s="1808"/>
      <c r="O347" s="1785" t="s">
        <v>119</v>
      </c>
      <c r="P347" s="1634" t="s">
        <v>2</v>
      </c>
      <c r="Q347" s="71"/>
      <c r="R347" s="113"/>
      <c r="S347" s="113"/>
    </row>
    <row r="348" spans="1:19" s="87" customFormat="1" ht="23.25" customHeight="1">
      <c r="A348" s="370"/>
      <c r="B348" s="1803"/>
      <c r="C348" s="1805"/>
      <c r="D348" s="1783"/>
      <c r="E348" s="1784"/>
      <c r="F348" s="1784"/>
      <c r="G348" s="1784"/>
      <c r="H348" s="1784"/>
      <c r="I348" s="1784"/>
      <c r="J348" s="1807"/>
      <c r="K348" s="1588"/>
      <c r="L348" s="1734"/>
      <c r="M348" s="1809"/>
      <c r="N348" s="1810"/>
      <c r="O348" s="1811"/>
      <c r="P348" s="1736"/>
      <c r="Q348" s="71"/>
      <c r="R348" s="114"/>
      <c r="S348" s="114"/>
    </row>
    <row r="349" spans="1:19" s="258" customFormat="1" ht="24" customHeight="1">
      <c r="A349" s="144"/>
      <c r="B349" s="576"/>
      <c r="C349" s="1317"/>
      <c r="D349" s="1797"/>
      <c r="E349" s="1798"/>
      <c r="F349" s="1798"/>
      <c r="G349" s="1798"/>
      <c r="H349" s="1798"/>
      <c r="I349" s="1798"/>
      <c r="J349" s="1799"/>
      <c r="K349" s="866"/>
      <c r="L349" s="940"/>
      <c r="M349" s="1800" t="str">
        <f t="shared" ref="M349:M397" si="12">IF(C349*L349=0,"",C349*L349)</f>
        <v/>
      </c>
      <c r="N349" s="1801"/>
      <c r="O349" s="482" t="str">
        <f t="shared" ref="O349:O397" si="13">IF(ISERROR(INDEX($S$250:$S$255,MATCH(K349,$R$250:$R$255,0))*M349),"",INDEX($S$250:$S$255,MATCH(K349,$R$250:$R$255,0))*M349)</f>
        <v/>
      </c>
      <c r="P349" s="412"/>
      <c r="Q349" s="71"/>
      <c r="R349" s="166"/>
      <c r="S349" s="167"/>
    </row>
    <row r="350" spans="1:19" s="258" customFormat="1" ht="24" customHeight="1">
      <c r="A350" s="144"/>
      <c r="B350" s="1318"/>
      <c r="C350" s="1317"/>
      <c r="D350" s="1797"/>
      <c r="E350" s="1798"/>
      <c r="F350" s="1798"/>
      <c r="G350" s="1798"/>
      <c r="H350" s="1798"/>
      <c r="I350" s="1798"/>
      <c r="J350" s="1799"/>
      <c r="K350" s="866"/>
      <c r="L350" s="940"/>
      <c r="M350" s="1800" t="str">
        <f t="shared" si="12"/>
        <v/>
      </c>
      <c r="N350" s="1801"/>
      <c r="O350" s="482" t="str">
        <f t="shared" si="13"/>
        <v/>
      </c>
      <c r="P350" s="412"/>
      <c r="Q350" s="71"/>
      <c r="R350" s="166"/>
      <c r="S350" s="167"/>
    </row>
    <row r="351" spans="1:19" s="258" customFormat="1" ht="24" customHeight="1">
      <c r="A351" s="144"/>
      <c r="B351" s="1318"/>
      <c r="C351" s="1317"/>
      <c r="D351" s="1797"/>
      <c r="E351" s="1798"/>
      <c r="F351" s="1798"/>
      <c r="G351" s="1798"/>
      <c r="H351" s="1798"/>
      <c r="I351" s="1798"/>
      <c r="J351" s="1799"/>
      <c r="K351" s="866"/>
      <c r="L351" s="940"/>
      <c r="M351" s="1800" t="str">
        <f t="shared" si="12"/>
        <v/>
      </c>
      <c r="N351" s="1801"/>
      <c r="O351" s="482" t="str">
        <f t="shared" si="13"/>
        <v/>
      </c>
      <c r="P351" s="412"/>
      <c r="Q351" s="71"/>
      <c r="R351" s="166"/>
      <c r="S351" s="167"/>
    </row>
    <row r="352" spans="1:19" s="258" customFormat="1" ht="24" customHeight="1">
      <c r="A352" s="144"/>
      <c r="B352" s="1318"/>
      <c r="C352" s="1317"/>
      <c r="D352" s="1797"/>
      <c r="E352" s="1798"/>
      <c r="F352" s="1798"/>
      <c r="G352" s="1798"/>
      <c r="H352" s="1798"/>
      <c r="I352" s="1798"/>
      <c r="J352" s="1799"/>
      <c r="K352" s="866"/>
      <c r="L352" s="940"/>
      <c r="M352" s="1800" t="str">
        <f t="shared" si="12"/>
        <v/>
      </c>
      <c r="N352" s="1801"/>
      <c r="O352" s="482" t="str">
        <f t="shared" si="13"/>
        <v/>
      </c>
      <c r="P352" s="412"/>
      <c r="Q352" s="71"/>
      <c r="R352" s="113"/>
      <c r="S352" s="113"/>
    </row>
    <row r="353" spans="1:19" s="258" customFormat="1" ht="24" customHeight="1">
      <c r="A353" s="144"/>
      <c r="B353" s="1318"/>
      <c r="C353" s="1317"/>
      <c r="D353" s="1797"/>
      <c r="E353" s="1798"/>
      <c r="F353" s="1798"/>
      <c r="G353" s="1798"/>
      <c r="H353" s="1798"/>
      <c r="I353" s="1798"/>
      <c r="J353" s="1799"/>
      <c r="K353" s="866"/>
      <c r="L353" s="940"/>
      <c r="M353" s="1800" t="str">
        <f t="shared" si="12"/>
        <v/>
      </c>
      <c r="N353" s="1801"/>
      <c r="O353" s="482" t="str">
        <f t="shared" si="13"/>
        <v/>
      </c>
      <c r="P353" s="412"/>
      <c r="Q353" s="71"/>
      <c r="R353" s="113"/>
      <c r="S353" s="113"/>
    </row>
    <row r="354" spans="1:19" s="258" customFormat="1" ht="24" customHeight="1">
      <c r="A354" s="144"/>
      <c r="B354" s="1318"/>
      <c r="C354" s="1317"/>
      <c r="D354" s="1797"/>
      <c r="E354" s="1798"/>
      <c r="F354" s="1798"/>
      <c r="G354" s="1798"/>
      <c r="H354" s="1798"/>
      <c r="I354" s="1798"/>
      <c r="J354" s="1799"/>
      <c r="K354" s="866"/>
      <c r="L354" s="940"/>
      <c r="M354" s="1800" t="str">
        <f t="shared" si="12"/>
        <v/>
      </c>
      <c r="N354" s="1801"/>
      <c r="O354" s="482" t="str">
        <f t="shared" si="13"/>
        <v/>
      </c>
      <c r="P354" s="412"/>
      <c r="Q354" s="71"/>
      <c r="R354" s="166"/>
      <c r="S354" s="167"/>
    </row>
    <row r="355" spans="1:19" s="258" customFormat="1" ht="24" customHeight="1">
      <c r="A355" s="144"/>
      <c r="B355" s="1318"/>
      <c r="C355" s="1317"/>
      <c r="D355" s="1797"/>
      <c r="E355" s="1798"/>
      <c r="F355" s="1798"/>
      <c r="G355" s="1798"/>
      <c r="H355" s="1798"/>
      <c r="I355" s="1798"/>
      <c r="J355" s="1799"/>
      <c r="K355" s="866"/>
      <c r="L355" s="940"/>
      <c r="M355" s="1800" t="str">
        <f t="shared" si="12"/>
        <v/>
      </c>
      <c r="N355" s="1801"/>
      <c r="O355" s="482" t="str">
        <f t="shared" si="13"/>
        <v/>
      </c>
      <c r="P355" s="412"/>
      <c r="Q355" s="71"/>
    </row>
    <row r="356" spans="1:19" s="258" customFormat="1" ht="24" customHeight="1">
      <c r="A356" s="144"/>
      <c r="B356" s="1318"/>
      <c r="C356" s="1317"/>
      <c r="D356" s="1797"/>
      <c r="E356" s="1798"/>
      <c r="F356" s="1798"/>
      <c r="G356" s="1798"/>
      <c r="H356" s="1798"/>
      <c r="I356" s="1798"/>
      <c r="J356" s="1799"/>
      <c r="K356" s="866"/>
      <c r="L356" s="940"/>
      <c r="M356" s="1800" t="str">
        <f t="shared" si="12"/>
        <v/>
      </c>
      <c r="N356" s="1801"/>
      <c r="O356" s="482" t="str">
        <f t="shared" si="13"/>
        <v/>
      </c>
      <c r="P356" s="412"/>
      <c r="Q356" s="71"/>
    </row>
    <row r="357" spans="1:19" s="258" customFormat="1" ht="24" customHeight="1">
      <c r="A357" s="144"/>
      <c r="B357" s="1318"/>
      <c r="C357" s="1317"/>
      <c r="D357" s="1797"/>
      <c r="E357" s="1798"/>
      <c r="F357" s="1798"/>
      <c r="G357" s="1798"/>
      <c r="H357" s="1798"/>
      <c r="I357" s="1798"/>
      <c r="J357" s="1799"/>
      <c r="K357" s="866"/>
      <c r="L357" s="940"/>
      <c r="M357" s="1800" t="str">
        <f t="shared" si="12"/>
        <v/>
      </c>
      <c r="N357" s="1801"/>
      <c r="O357" s="482" t="str">
        <f t="shared" si="13"/>
        <v/>
      </c>
      <c r="P357" s="412"/>
      <c r="Q357" s="71"/>
    </row>
    <row r="358" spans="1:19" s="258" customFormat="1" ht="24" customHeight="1">
      <c r="A358" s="144"/>
      <c r="B358" s="1318"/>
      <c r="C358" s="1317"/>
      <c r="D358" s="1797"/>
      <c r="E358" s="1798"/>
      <c r="F358" s="1798"/>
      <c r="G358" s="1798"/>
      <c r="H358" s="1798"/>
      <c r="I358" s="1798"/>
      <c r="J358" s="1799"/>
      <c r="K358" s="866"/>
      <c r="L358" s="940"/>
      <c r="M358" s="1800" t="str">
        <f t="shared" si="12"/>
        <v/>
      </c>
      <c r="N358" s="1801"/>
      <c r="O358" s="482" t="str">
        <f t="shared" si="13"/>
        <v/>
      </c>
      <c r="P358" s="412"/>
      <c r="Q358" s="71"/>
    </row>
    <row r="359" spans="1:19" s="258" customFormat="1" ht="24" customHeight="1">
      <c r="A359" s="144"/>
      <c r="B359" s="1318"/>
      <c r="C359" s="1317"/>
      <c r="D359" s="1797"/>
      <c r="E359" s="1798"/>
      <c r="F359" s="1798"/>
      <c r="G359" s="1798"/>
      <c r="H359" s="1798"/>
      <c r="I359" s="1798"/>
      <c r="J359" s="1799"/>
      <c r="K359" s="866"/>
      <c r="L359" s="940"/>
      <c r="M359" s="1800" t="str">
        <f t="shared" si="12"/>
        <v/>
      </c>
      <c r="N359" s="1801"/>
      <c r="O359" s="482" t="str">
        <f t="shared" si="13"/>
        <v/>
      </c>
      <c r="P359" s="412"/>
      <c r="Q359" s="71"/>
    </row>
    <row r="360" spans="1:19" s="258" customFormat="1" ht="24" customHeight="1">
      <c r="A360" s="144"/>
      <c r="B360" s="1318"/>
      <c r="C360" s="1317"/>
      <c r="D360" s="1797"/>
      <c r="E360" s="1798"/>
      <c r="F360" s="1798"/>
      <c r="G360" s="1798"/>
      <c r="H360" s="1798"/>
      <c r="I360" s="1798"/>
      <c r="J360" s="1799"/>
      <c r="K360" s="866"/>
      <c r="L360" s="940"/>
      <c r="M360" s="1800" t="str">
        <f t="shared" si="12"/>
        <v/>
      </c>
      <c r="N360" s="1801"/>
      <c r="O360" s="482" t="str">
        <f t="shared" si="13"/>
        <v/>
      </c>
      <c r="P360" s="412"/>
      <c r="Q360" s="71"/>
    </row>
    <row r="361" spans="1:19" s="258" customFormat="1" ht="24" customHeight="1">
      <c r="A361" s="144"/>
      <c r="B361" s="1318"/>
      <c r="C361" s="1317"/>
      <c r="D361" s="1797"/>
      <c r="E361" s="1798"/>
      <c r="F361" s="1798"/>
      <c r="G361" s="1798"/>
      <c r="H361" s="1798"/>
      <c r="I361" s="1798"/>
      <c r="J361" s="1799"/>
      <c r="K361" s="866"/>
      <c r="L361" s="940"/>
      <c r="M361" s="1800" t="str">
        <f t="shared" si="12"/>
        <v/>
      </c>
      <c r="N361" s="1801"/>
      <c r="O361" s="482" t="str">
        <f t="shared" si="13"/>
        <v/>
      </c>
      <c r="P361" s="412"/>
      <c r="Q361" s="71"/>
    </row>
    <row r="362" spans="1:19" s="258" customFormat="1" ht="24" customHeight="1">
      <c r="A362" s="144"/>
      <c r="B362" s="1318"/>
      <c r="C362" s="1317"/>
      <c r="D362" s="1797"/>
      <c r="E362" s="1798"/>
      <c r="F362" s="1798"/>
      <c r="G362" s="1798"/>
      <c r="H362" s="1798"/>
      <c r="I362" s="1798"/>
      <c r="J362" s="1799"/>
      <c r="K362" s="866"/>
      <c r="L362" s="940"/>
      <c r="M362" s="1800" t="str">
        <f t="shared" si="12"/>
        <v/>
      </c>
      <c r="N362" s="1801"/>
      <c r="O362" s="482" t="str">
        <f t="shared" si="13"/>
        <v/>
      </c>
      <c r="P362" s="412"/>
      <c r="Q362" s="71"/>
    </row>
    <row r="363" spans="1:19" s="258" customFormat="1" ht="24" customHeight="1">
      <c r="A363" s="144"/>
      <c r="B363" s="1318"/>
      <c r="C363" s="1317"/>
      <c r="D363" s="1797"/>
      <c r="E363" s="1798"/>
      <c r="F363" s="1798"/>
      <c r="G363" s="1798"/>
      <c r="H363" s="1798"/>
      <c r="I363" s="1798"/>
      <c r="J363" s="1799"/>
      <c r="K363" s="866"/>
      <c r="L363" s="940"/>
      <c r="M363" s="1800" t="str">
        <f t="shared" si="12"/>
        <v/>
      </c>
      <c r="N363" s="1801"/>
      <c r="O363" s="482" t="str">
        <f t="shared" si="13"/>
        <v/>
      </c>
      <c r="P363" s="412"/>
      <c r="Q363" s="71"/>
    </row>
    <row r="364" spans="1:19" s="258" customFormat="1" ht="24" customHeight="1">
      <c r="A364" s="144"/>
      <c r="B364" s="1318"/>
      <c r="C364" s="1317"/>
      <c r="D364" s="1797"/>
      <c r="E364" s="1798"/>
      <c r="F364" s="1798"/>
      <c r="G364" s="1798"/>
      <c r="H364" s="1798"/>
      <c r="I364" s="1798"/>
      <c r="J364" s="1799"/>
      <c r="K364" s="866"/>
      <c r="L364" s="940"/>
      <c r="M364" s="1800" t="str">
        <f t="shared" si="12"/>
        <v/>
      </c>
      <c r="N364" s="1801"/>
      <c r="O364" s="482" t="str">
        <f t="shared" si="13"/>
        <v/>
      </c>
      <c r="P364" s="412"/>
      <c r="Q364" s="71"/>
    </row>
    <row r="365" spans="1:19" s="258" customFormat="1" ht="24" customHeight="1">
      <c r="A365" s="144"/>
      <c r="B365" s="1318"/>
      <c r="C365" s="1317"/>
      <c r="D365" s="1797"/>
      <c r="E365" s="1798"/>
      <c r="F365" s="1798"/>
      <c r="G365" s="1798"/>
      <c r="H365" s="1798"/>
      <c r="I365" s="1798"/>
      <c r="J365" s="1799"/>
      <c r="K365" s="866"/>
      <c r="L365" s="940"/>
      <c r="M365" s="1800" t="str">
        <f t="shared" si="12"/>
        <v/>
      </c>
      <c r="N365" s="1801"/>
      <c r="O365" s="482" t="str">
        <f t="shared" si="13"/>
        <v/>
      </c>
      <c r="P365" s="412"/>
      <c r="Q365" s="71"/>
    </row>
    <row r="366" spans="1:19" s="258" customFormat="1" ht="24" customHeight="1">
      <c r="A366" s="144"/>
      <c r="B366" s="1318"/>
      <c r="C366" s="1317"/>
      <c r="D366" s="1797"/>
      <c r="E366" s="1798"/>
      <c r="F366" s="1798"/>
      <c r="G366" s="1798"/>
      <c r="H366" s="1798"/>
      <c r="I366" s="1798"/>
      <c r="J366" s="1799"/>
      <c r="K366" s="866"/>
      <c r="L366" s="940"/>
      <c r="M366" s="1800" t="str">
        <f t="shared" si="12"/>
        <v/>
      </c>
      <c r="N366" s="1801"/>
      <c r="O366" s="482" t="str">
        <f t="shared" si="13"/>
        <v/>
      </c>
      <c r="P366" s="412"/>
      <c r="Q366" s="71"/>
    </row>
    <row r="367" spans="1:19" s="258" customFormat="1" ht="24" customHeight="1">
      <c r="A367" s="144"/>
      <c r="B367" s="1318"/>
      <c r="C367" s="1317"/>
      <c r="D367" s="1797"/>
      <c r="E367" s="1798"/>
      <c r="F367" s="1798"/>
      <c r="G367" s="1798"/>
      <c r="H367" s="1798"/>
      <c r="I367" s="1798"/>
      <c r="J367" s="1799"/>
      <c r="K367" s="866"/>
      <c r="L367" s="940"/>
      <c r="M367" s="1800" t="str">
        <f t="shared" si="12"/>
        <v/>
      </c>
      <c r="N367" s="1801"/>
      <c r="O367" s="482" t="str">
        <f t="shared" si="13"/>
        <v/>
      </c>
      <c r="P367" s="412"/>
      <c r="Q367" s="71"/>
    </row>
    <row r="368" spans="1:19" s="258" customFormat="1" ht="24" customHeight="1">
      <c r="A368" s="144"/>
      <c r="B368" s="1318"/>
      <c r="C368" s="1317"/>
      <c r="D368" s="1797"/>
      <c r="E368" s="1798"/>
      <c r="F368" s="1798"/>
      <c r="G368" s="1798"/>
      <c r="H368" s="1798"/>
      <c r="I368" s="1798"/>
      <c r="J368" s="1799"/>
      <c r="K368" s="866"/>
      <c r="L368" s="940"/>
      <c r="M368" s="1800" t="str">
        <f t="shared" si="12"/>
        <v/>
      </c>
      <c r="N368" s="1801"/>
      <c r="O368" s="482" t="str">
        <f t="shared" si="13"/>
        <v/>
      </c>
      <c r="P368" s="412"/>
      <c r="Q368" s="71"/>
    </row>
    <row r="369" spans="1:17" s="258" customFormat="1" ht="24" customHeight="1">
      <c r="A369" s="144"/>
      <c r="B369" s="1318"/>
      <c r="C369" s="1317"/>
      <c r="D369" s="1797"/>
      <c r="E369" s="1798"/>
      <c r="F369" s="1798"/>
      <c r="G369" s="1798"/>
      <c r="H369" s="1798"/>
      <c r="I369" s="1798"/>
      <c r="J369" s="1799"/>
      <c r="K369" s="866"/>
      <c r="L369" s="940"/>
      <c r="M369" s="1800" t="str">
        <f t="shared" si="12"/>
        <v/>
      </c>
      <c r="N369" s="1801"/>
      <c r="O369" s="482" t="str">
        <f t="shared" si="13"/>
        <v/>
      </c>
      <c r="P369" s="412"/>
      <c r="Q369" s="71"/>
    </row>
    <row r="370" spans="1:17" s="258" customFormat="1" ht="24" customHeight="1">
      <c r="A370" s="144"/>
      <c r="B370" s="1318"/>
      <c r="C370" s="1317"/>
      <c r="D370" s="1797"/>
      <c r="E370" s="1798"/>
      <c r="F370" s="1798"/>
      <c r="G370" s="1798"/>
      <c r="H370" s="1798"/>
      <c r="I370" s="1798"/>
      <c r="J370" s="1799"/>
      <c r="K370" s="866"/>
      <c r="L370" s="940"/>
      <c r="M370" s="1800" t="str">
        <f t="shared" si="12"/>
        <v/>
      </c>
      <c r="N370" s="1801"/>
      <c r="O370" s="482" t="str">
        <f t="shared" si="13"/>
        <v/>
      </c>
      <c r="P370" s="412"/>
      <c r="Q370" s="71"/>
    </row>
    <row r="371" spans="1:17" s="258" customFormat="1" ht="24" customHeight="1">
      <c r="A371" s="144"/>
      <c r="B371" s="1318"/>
      <c r="C371" s="1317"/>
      <c r="D371" s="1797"/>
      <c r="E371" s="1798"/>
      <c r="F371" s="1798"/>
      <c r="G371" s="1798"/>
      <c r="H371" s="1798"/>
      <c r="I371" s="1798"/>
      <c r="J371" s="1799"/>
      <c r="K371" s="866"/>
      <c r="L371" s="940"/>
      <c r="M371" s="1800" t="str">
        <f t="shared" si="12"/>
        <v/>
      </c>
      <c r="N371" s="1801"/>
      <c r="O371" s="482" t="str">
        <f t="shared" si="13"/>
        <v/>
      </c>
      <c r="P371" s="412"/>
      <c r="Q371" s="71"/>
    </row>
    <row r="372" spans="1:17" s="258" customFormat="1" ht="24" customHeight="1">
      <c r="A372" s="144"/>
      <c r="B372" s="1318"/>
      <c r="C372" s="1317"/>
      <c r="D372" s="1797"/>
      <c r="E372" s="1798"/>
      <c r="F372" s="1798"/>
      <c r="G372" s="1798"/>
      <c r="H372" s="1798"/>
      <c r="I372" s="1798"/>
      <c r="J372" s="1799"/>
      <c r="K372" s="866"/>
      <c r="L372" s="940"/>
      <c r="M372" s="1800" t="str">
        <f t="shared" si="12"/>
        <v/>
      </c>
      <c r="N372" s="1801"/>
      <c r="O372" s="482" t="str">
        <f t="shared" si="13"/>
        <v/>
      </c>
      <c r="P372" s="412"/>
      <c r="Q372" s="71"/>
    </row>
    <row r="373" spans="1:17" s="258" customFormat="1" ht="24" customHeight="1">
      <c r="A373" s="144"/>
      <c r="B373" s="1318"/>
      <c r="C373" s="1317"/>
      <c r="D373" s="1797"/>
      <c r="E373" s="1798"/>
      <c r="F373" s="1798"/>
      <c r="G373" s="1798"/>
      <c r="H373" s="1798"/>
      <c r="I373" s="1798"/>
      <c r="J373" s="1799"/>
      <c r="K373" s="866"/>
      <c r="L373" s="940"/>
      <c r="M373" s="1800" t="str">
        <f t="shared" si="12"/>
        <v/>
      </c>
      <c r="N373" s="1801"/>
      <c r="O373" s="482" t="str">
        <f t="shared" si="13"/>
        <v/>
      </c>
      <c r="P373" s="412"/>
      <c r="Q373" s="71"/>
    </row>
    <row r="374" spans="1:17" s="258" customFormat="1" ht="24" customHeight="1">
      <c r="A374" s="144"/>
      <c r="B374" s="1318"/>
      <c r="C374" s="1317"/>
      <c r="D374" s="1797"/>
      <c r="E374" s="1798"/>
      <c r="F374" s="1798"/>
      <c r="G374" s="1798"/>
      <c r="H374" s="1798"/>
      <c r="I374" s="1798"/>
      <c r="J374" s="1799"/>
      <c r="K374" s="866"/>
      <c r="L374" s="940"/>
      <c r="M374" s="1800" t="str">
        <f t="shared" si="12"/>
        <v/>
      </c>
      <c r="N374" s="1801"/>
      <c r="O374" s="482" t="str">
        <f t="shared" si="13"/>
        <v/>
      </c>
      <c r="P374" s="412"/>
      <c r="Q374" s="71"/>
    </row>
    <row r="375" spans="1:17" s="258" customFormat="1" ht="24" customHeight="1">
      <c r="A375" s="144"/>
      <c r="B375" s="1318"/>
      <c r="C375" s="1317"/>
      <c r="D375" s="1797"/>
      <c r="E375" s="1798"/>
      <c r="F375" s="1798"/>
      <c r="G375" s="1798"/>
      <c r="H375" s="1798"/>
      <c r="I375" s="1798"/>
      <c r="J375" s="1799"/>
      <c r="K375" s="866"/>
      <c r="L375" s="940"/>
      <c r="M375" s="1800" t="str">
        <f t="shared" si="12"/>
        <v/>
      </c>
      <c r="N375" s="1801"/>
      <c r="O375" s="482" t="str">
        <f t="shared" si="13"/>
        <v/>
      </c>
      <c r="P375" s="412"/>
      <c r="Q375" s="71"/>
    </row>
    <row r="376" spans="1:17" s="258" customFormat="1" ht="24" customHeight="1">
      <c r="A376" s="144"/>
      <c r="B376" s="1318"/>
      <c r="C376" s="1317"/>
      <c r="D376" s="1797"/>
      <c r="E376" s="1798"/>
      <c r="F376" s="1798"/>
      <c r="G376" s="1798"/>
      <c r="H376" s="1798"/>
      <c r="I376" s="1798"/>
      <c r="J376" s="1799"/>
      <c r="K376" s="866"/>
      <c r="L376" s="940"/>
      <c r="M376" s="1800" t="str">
        <f t="shared" si="12"/>
        <v/>
      </c>
      <c r="N376" s="1801"/>
      <c r="O376" s="482" t="str">
        <f t="shared" si="13"/>
        <v/>
      </c>
      <c r="P376" s="412"/>
      <c r="Q376" s="71"/>
    </row>
    <row r="377" spans="1:17" s="258" customFormat="1" ht="24" customHeight="1">
      <c r="A377" s="144"/>
      <c r="B377" s="1318"/>
      <c r="C377" s="1317"/>
      <c r="D377" s="1797"/>
      <c r="E377" s="1798"/>
      <c r="F377" s="1798"/>
      <c r="G377" s="1798"/>
      <c r="H377" s="1798"/>
      <c r="I377" s="1798"/>
      <c r="J377" s="1799"/>
      <c r="K377" s="866"/>
      <c r="L377" s="940"/>
      <c r="M377" s="1800" t="str">
        <f t="shared" si="12"/>
        <v/>
      </c>
      <c r="N377" s="1801"/>
      <c r="O377" s="482" t="str">
        <f t="shared" si="13"/>
        <v/>
      </c>
      <c r="P377" s="412"/>
      <c r="Q377" s="71"/>
    </row>
    <row r="378" spans="1:17" s="258" customFormat="1" ht="24" customHeight="1">
      <c r="A378" s="144"/>
      <c r="B378" s="1318"/>
      <c r="C378" s="1317"/>
      <c r="D378" s="1797"/>
      <c r="E378" s="1798"/>
      <c r="F378" s="1798"/>
      <c r="G378" s="1798"/>
      <c r="H378" s="1798"/>
      <c r="I378" s="1798"/>
      <c r="J378" s="1799"/>
      <c r="K378" s="866"/>
      <c r="L378" s="940"/>
      <c r="M378" s="1800" t="str">
        <f t="shared" si="12"/>
        <v/>
      </c>
      <c r="N378" s="1801"/>
      <c r="O378" s="482" t="str">
        <f t="shared" si="13"/>
        <v/>
      </c>
      <c r="P378" s="412"/>
      <c r="Q378" s="71"/>
    </row>
    <row r="379" spans="1:17" s="258" customFormat="1" ht="24" customHeight="1">
      <c r="A379" s="144"/>
      <c r="B379" s="1318"/>
      <c r="C379" s="1317"/>
      <c r="D379" s="1797"/>
      <c r="E379" s="1798"/>
      <c r="F379" s="1798"/>
      <c r="G379" s="1798"/>
      <c r="H379" s="1798"/>
      <c r="I379" s="1798"/>
      <c r="J379" s="1799"/>
      <c r="K379" s="866"/>
      <c r="L379" s="940"/>
      <c r="M379" s="1800" t="str">
        <f t="shared" si="12"/>
        <v/>
      </c>
      <c r="N379" s="1801"/>
      <c r="O379" s="482" t="str">
        <f t="shared" si="13"/>
        <v/>
      </c>
      <c r="P379" s="412"/>
      <c r="Q379" s="71"/>
    </row>
    <row r="380" spans="1:17" s="258" customFormat="1" ht="24" customHeight="1">
      <c r="A380" s="144"/>
      <c r="B380" s="1318"/>
      <c r="C380" s="1319"/>
      <c r="D380" s="1797"/>
      <c r="E380" s="1798"/>
      <c r="F380" s="1798"/>
      <c r="G380" s="1798"/>
      <c r="H380" s="1798"/>
      <c r="I380" s="1798"/>
      <c r="J380" s="1799"/>
      <c r="K380" s="866"/>
      <c r="L380" s="131"/>
      <c r="M380" s="1800" t="str">
        <f t="shared" si="12"/>
        <v/>
      </c>
      <c r="N380" s="1801"/>
      <c r="O380" s="482" t="str">
        <f t="shared" si="13"/>
        <v/>
      </c>
      <c r="P380" s="412"/>
      <c r="Q380" s="71"/>
    </row>
    <row r="381" spans="1:17" s="258" customFormat="1" ht="24" customHeight="1">
      <c r="A381" s="144"/>
      <c r="B381" s="1318"/>
      <c r="C381" s="1319"/>
      <c r="D381" s="1797"/>
      <c r="E381" s="1798"/>
      <c r="F381" s="1798"/>
      <c r="G381" s="1798"/>
      <c r="H381" s="1798"/>
      <c r="I381" s="1798"/>
      <c r="J381" s="1799"/>
      <c r="K381" s="866"/>
      <c r="L381" s="131"/>
      <c r="M381" s="1800" t="str">
        <f t="shared" si="12"/>
        <v/>
      </c>
      <c r="N381" s="1801"/>
      <c r="O381" s="482" t="str">
        <f t="shared" si="13"/>
        <v/>
      </c>
      <c r="P381" s="412"/>
      <c r="Q381" s="71"/>
    </row>
    <row r="382" spans="1:17" s="258" customFormat="1" ht="24" customHeight="1">
      <c r="A382" s="144"/>
      <c r="B382" s="1318"/>
      <c r="C382" s="1319"/>
      <c r="D382" s="1797"/>
      <c r="E382" s="1798"/>
      <c r="F382" s="1798"/>
      <c r="G382" s="1798"/>
      <c r="H382" s="1798"/>
      <c r="I382" s="1798"/>
      <c r="J382" s="1799"/>
      <c r="K382" s="866"/>
      <c r="L382" s="131"/>
      <c r="M382" s="1800" t="str">
        <f t="shared" si="12"/>
        <v/>
      </c>
      <c r="N382" s="1801"/>
      <c r="O382" s="482" t="str">
        <f t="shared" si="13"/>
        <v/>
      </c>
      <c r="P382" s="412"/>
      <c r="Q382" s="71"/>
    </row>
    <row r="383" spans="1:17" s="258" customFormat="1" ht="24" customHeight="1">
      <c r="A383" s="144"/>
      <c r="B383" s="1318"/>
      <c r="C383" s="1319"/>
      <c r="D383" s="1797"/>
      <c r="E383" s="1798"/>
      <c r="F383" s="1798"/>
      <c r="G383" s="1798"/>
      <c r="H383" s="1798"/>
      <c r="I383" s="1798"/>
      <c r="J383" s="1799"/>
      <c r="K383" s="866"/>
      <c r="L383" s="131"/>
      <c r="M383" s="1800" t="str">
        <f t="shared" si="12"/>
        <v/>
      </c>
      <c r="N383" s="1801"/>
      <c r="O383" s="482" t="str">
        <f t="shared" si="13"/>
        <v/>
      </c>
      <c r="P383" s="412"/>
      <c r="Q383" s="71"/>
    </row>
    <row r="384" spans="1:17" s="258" customFormat="1" ht="24" customHeight="1">
      <c r="A384" s="144"/>
      <c r="B384" s="1318"/>
      <c r="C384" s="1319"/>
      <c r="D384" s="1797"/>
      <c r="E384" s="1798"/>
      <c r="F384" s="1798"/>
      <c r="G384" s="1798"/>
      <c r="H384" s="1798"/>
      <c r="I384" s="1798"/>
      <c r="J384" s="1799"/>
      <c r="K384" s="866"/>
      <c r="L384" s="131"/>
      <c r="M384" s="1800" t="str">
        <f t="shared" si="12"/>
        <v/>
      </c>
      <c r="N384" s="1801"/>
      <c r="O384" s="482" t="str">
        <f t="shared" si="13"/>
        <v/>
      </c>
      <c r="P384" s="412"/>
      <c r="Q384" s="71"/>
    </row>
    <row r="385" spans="1:17" s="258" customFormat="1" ht="24" customHeight="1">
      <c r="A385" s="144"/>
      <c r="B385" s="1318"/>
      <c r="C385" s="1319"/>
      <c r="D385" s="1797"/>
      <c r="E385" s="1798"/>
      <c r="F385" s="1798"/>
      <c r="G385" s="1798"/>
      <c r="H385" s="1798"/>
      <c r="I385" s="1798"/>
      <c r="J385" s="1799"/>
      <c r="K385" s="866"/>
      <c r="L385" s="131"/>
      <c r="M385" s="1800" t="str">
        <f t="shared" si="12"/>
        <v/>
      </c>
      <c r="N385" s="1801"/>
      <c r="O385" s="482" t="str">
        <f t="shared" si="13"/>
        <v/>
      </c>
      <c r="P385" s="412"/>
      <c r="Q385" s="71"/>
    </row>
    <row r="386" spans="1:17" s="258" customFormat="1" ht="24" customHeight="1">
      <c r="A386" s="144"/>
      <c r="B386" s="1318"/>
      <c r="C386" s="1317"/>
      <c r="D386" s="1797"/>
      <c r="E386" s="1798"/>
      <c r="F386" s="1798"/>
      <c r="G386" s="1798"/>
      <c r="H386" s="1798"/>
      <c r="I386" s="1798"/>
      <c r="J386" s="1799"/>
      <c r="K386" s="866"/>
      <c r="L386" s="940"/>
      <c r="M386" s="1800" t="str">
        <f t="shared" si="12"/>
        <v/>
      </c>
      <c r="N386" s="1801"/>
      <c r="O386" s="482" t="str">
        <f t="shared" si="13"/>
        <v/>
      </c>
      <c r="P386" s="412"/>
      <c r="Q386" s="71"/>
    </row>
    <row r="387" spans="1:17" s="258" customFormat="1" ht="24" customHeight="1">
      <c r="A387" s="144"/>
      <c r="B387" s="1318"/>
      <c r="C387" s="1317"/>
      <c r="D387" s="1797"/>
      <c r="E387" s="1798"/>
      <c r="F387" s="1798"/>
      <c r="G387" s="1798"/>
      <c r="H387" s="1798"/>
      <c r="I387" s="1798"/>
      <c r="J387" s="1799"/>
      <c r="K387" s="866"/>
      <c r="L387" s="940"/>
      <c r="M387" s="1800" t="str">
        <f>IF(C387*L387=0,"",C387*L387)</f>
        <v/>
      </c>
      <c r="N387" s="1801"/>
      <c r="O387" s="482" t="str">
        <f>IF(ISERROR(INDEX($S$250:$S$255,MATCH(K387,$R$250:$R$255,0))*M387),"",INDEX($S$250:$S$255,MATCH(K387,$R$250:$R$255,0))*M387)</f>
        <v/>
      </c>
      <c r="P387" s="412"/>
      <c r="Q387" s="71"/>
    </row>
    <row r="388" spans="1:17" s="258" customFormat="1" ht="24" customHeight="1">
      <c r="A388" s="144"/>
      <c r="B388" s="1318"/>
      <c r="C388" s="1317"/>
      <c r="D388" s="1797"/>
      <c r="E388" s="1798"/>
      <c r="F388" s="1798"/>
      <c r="G388" s="1798"/>
      <c r="H388" s="1798"/>
      <c r="I388" s="1798"/>
      <c r="J388" s="1799"/>
      <c r="K388" s="866"/>
      <c r="L388" s="940"/>
      <c r="M388" s="1800" t="str">
        <f>IF(C388*L388=0,"",C388*L388)</f>
        <v/>
      </c>
      <c r="N388" s="1801"/>
      <c r="O388" s="482" t="str">
        <f>IF(ISERROR(INDEX($S$250:$S$255,MATCH(K388,$R$250:$R$255,0))*M388),"",INDEX($S$250:$S$255,MATCH(K388,$R$250:$R$255,0))*M388)</f>
        <v/>
      </c>
      <c r="P388" s="412"/>
      <c r="Q388" s="71"/>
    </row>
    <row r="389" spans="1:17" s="258" customFormat="1" ht="24" customHeight="1">
      <c r="A389" s="144"/>
      <c r="B389" s="1318"/>
      <c r="C389" s="1317"/>
      <c r="D389" s="1797"/>
      <c r="E389" s="1798"/>
      <c r="F389" s="1798"/>
      <c r="G389" s="1798"/>
      <c r="H389" s="1798"/>
      <c r="I389" s="1798"/>
      <c r="J389" s="1799"/>
      <c r="K389" s="866"/>
      <c r="L389" s="940"/>
      <c r="M389" s="1800" t="str">
        <f>IF(C389*L389=0,"",C389*L389)</f>
        <v/>
      </c>
      <c r="N389" s="1801"/>
      <c r="O389" s="482" t="str">
        <f>IF(ISERROR(INDEX($S$250:$S$255,MATCH(K389,$R$250:$R$255,0))*M389),"",INDEX($S$250:$S$255,MATCH(K389,$R$250:$R$255,0))*M389)</f>
        <v/>
      </c>
      <c r="P389" s="412"/>
      <c r="Q389" s="71"/>
    </row>
    <row r="390" spans="1:17" s="258" customFormat="1" ht="24" customHeight="1">
      <c r="A390" s="144"/>
      <c r="B390" s="1318"/>
      <c r="C390" s="1317"/>
      <c r="D390" s="1797"/>
      <c r="E390" s="1798"/>
      <c r="F390" s="1798"/>
      <c r="G390" s="1798"/>
      <c r="H390" s="1798"/>
      <c r="I390" s="1798"/>
      <c r="J390" s="1799"/>
      <c r="K390" s="866"/>
      <c r="L390" s="940"/>
      <c r="M390" s="1800" t="str">
        <f>IF(C390*L390=0,"",C390*L390)</f>
        <v/>
      </c>
      <c r="N390" s="1801"/>
      <c r="O390" s="482" t="str">
        <f>IF(ISERROR(INDEX($S$250:$S$255,MATCH(K390,$R$250:$R$255,0))*M390),"",INDEX($S$250:$S$255,MATCH(K390,$R$250:$R$255,0))*M390)</f>
        <v/>
      </c>
      <c r="P390" s="412"/>
      <c r="Q390" s="71"/>
    </row>
    <row r="391" spans="1:17" s="258" customFormat="1" ht="24" customHeight="1">
      <c r="A391" s="144"/>
      <c r="B391" s="1318"/>
      <c r="C391" s="1317"/>
      <c r="D391" s="1797"/>
      <c r="E391" s="1798"/>
      <c r="F391" s="1798"/>
      <c r="G391" s="1798"/>
      <c r="H391" s="1798"/>
      <c r="I391" s="1798"/>
      <c r="J391" s="1799"/>
      <c r="K391" s="866"/>
      <c r="L391" s="940"/>
      <c r="M391" s="1800" t="str">
        <f t="shared" si="12"/>
        <v/>
      </c>
      <c r="N391" s="1801"/>
      <c r="O391" s="482" t="str">
        <f t="shared" si="13"/>
        <v/>
      </c>
      <c r="P391" s="412"/>
      <c r="Q391" s="71"/>
    </row>
    <row r="392" spans="1:17" s="258" customFormat="1" ht="24" customHeight="1">
      <c r="A392" s="144"/>
      <c r="B392" s="1318"/>
      <c r="C392" s="1317"/>
      <c r="D392" s="1797"/>
      <c r="E392" s="1798"/>
      <c r="F392" s="1798"/>
      <c r="G392" s="1798"/>
      <c r="H392" s="1798"/>
      <c r="I392" s="1798"/>
      <c r="J392" s="1799"/>
      <c r="K392" s="866"/>
      <c r="L392" s="940"/>
      <c r="M392" s="1800" t="str">
        <f t="shared" si="12"/>
        <v/>
      </c>
      <c r="N392" s="1801"/>
      <c r="O392" s="482" t="str">
        <f t="shared" si="13"/>
        <v/>
      </c>
      <c r="P392" s="412"/>
      <c r="Q392" s="71"/>
    </row>
    <row r="393" spans="1:17" s="258" customFormat="1" ht="24" customHeight="1">
      <c r="A393" s="144"/>
      <c r="B393" s="1318"/>
      <c r="C393" s="1317"/>
      <c r="D393" s="1797"/>
      <c r="E393" s="1798"/>
      <c r="F393" s="1798"/>
      <c r="G393" s="1798"/>
      <c r="H393" s="1798"/>
      <c r="I393" s="1798"/>
      <c r="J393" s="1799"/>
      <c r="K393" s="866"/>
      <c r="L393" s="940"/>
      <c r="M393" s="1800" t="str">
        <f t="shared" si="12"/>
        <v/>
      </c>
      <c r="N393" s="1801"/>
      <c r="O393" s="482" t="str">
        <f t="shared" si="13"/>
        <v/>
      </c>
      <c r="P393" s="412"/>
      <c r="Q393" s="71"/>
    </row>
    <row r="394" spans="1:17" s="258" customFormat="1" ht="24" customHeight="1">
      <c r="A394" s="144"/>
      <c r="B394" s="1318"/>
      <c r="C394" s="1317"/>
      <c r="D394" s="1797"/>
      <c r="E394" s="1798"/>
      <c r="F394" s="1798"/>
      <c r="G394" s="1798"/>
      <c r="H394" s="1798"/>
      <c r="I394" s="1798"/>
      <c r="J394" s="1799"/>
      <c r="K394" s="866"/>
      <c r="L394" s="940"/>
      <c r="M394" s="1800" t="str">
        <f t="shared" si="12"/>
        <v/>
      </c>
      <c r="N394" s="1801"/>
      <c r="O394" s="482" t="str">
        <f t="shared" si="13"/>
        <v/>
      </c>
      <c r="P394" s="412"/>
      <c r="Q394" s="71"/>
    </row>
    <row r="395" spans="1:17" s="258" customFormat="1" ht="24" customHeight="1">
      <c r="A395" s="144"/>
      <c r="B395" s="1318"/>
      <c r="C395" s="1317"/>
      <c r="D395" s="1797"/>
      <c r="E395" s="1798"/>
      <c r="F395" s="1798"/>
      <c r="G395" s="1798"/>
      <c r="H395" s="1798"/>
      <c r="I395" s="1798"/>
      <c r="J395" s="1799"/>
      <c r="K395" s="866"/>
      <c r="L395" s="940"/>
      <c r="M395" s="1800" t="str">
        <f t="shared" si="12"/>
        <v/>
      </c>
      <c r="N395" s="1801"/>
      <c r="O395" s="482" t="str">
        <f t="shared" si="13"/>
        <v/>
      </c>
      <c r="P395" s="412"/>
      <c r="Q395" s="71"/>
    </row>
    <row r="396" spans="1:17" s="258" customFormat="1" ht="24" customHeight="1">
      <c r="A396" s="144"/>
      <c r="B396" s="1318"/>
      <c r="C396" s="1317"/>
      <c r="D396" s="1797"/>
      <c r="E396" s="1798"/>
      <c r="F396" s="1798"/>
      <c r="G396" s="1798"/>
      <c r="H396" s="1798"/>
      <c r="I396" s="1798"/>
      <c r="J396" s="1799"/>
      <c r="K396" s="866"/>
      <c r="L396" s="940"/>
      <c r="M396" s="1800" t="str">
        <f t="shared" si="12"/>
        <v/>
      </c>
      <c r="N396" s="1801"/>
      <c r="O396" s="482" t="str">
        <f t="shared" si="13"/>
        <v/>
      </c>
      <c r="P396" s="412"/>
      <c r="Q396" s="71"/>
    </row>
    <row r="397" spans="1:17" s="258" customFormat="1" ht="24" customHeight="1">
      <c r="A397" s="144"/>
      <c r="B397" s="1318"/>
      <c r="C397" s="1317"/>
      <c r="D397" s="1797"/>
      <c r="E397" s="1798"/>
      <c r="F397" s="1798"/>
      <c r="G397" s="1798"/>
      <c r="H397" s="1798"/>
      <c r="I397" s="1798"/>
      <c r="J397" s="1799"/>
      <c r="K397" s="866"/>
      <c r="L397" s="940"/>
      <c r="M397" s="1800" t="str">
        <f t="shared" si="12"/>
        <v/>
      </c>
      <c r="N397" s="1801"/>
      <c r="O397" s="482" t="str">
        <f t="shared" si="13"/>
        <v/>
      </c>
      <c r="P397" s="412"/>
      <c r="Q397" s="71"/>
    </row>
    <row r="398" spans="1:17" s="111" customFormat="1" ht="3" customHeight="1">
      <c r="A398" s="363"/>
      <c r="B398" s="676"/>
      <c r="C398" s="1324"/>
      <c r="D398" s="867"/>
      <c r="E398" s="868"/>
      <c r="F398" s="868"/>
      <c r="G398" s="868"/>
      <c r="H398" s="868"/>
      <c r="I398" s="868"/>
      <c r="J398" s="867"/>
      <c r="K398" s="867"/>
      <c r="L398" s="867"/>
      <c r="M398" s="93"/>
      <c r="N398" s="93"/>
      <c r="O398" s="93"/>
      <c r="P398" s="168"/>
      <c r="Q398" s="71"/>
    </row>
    <row r="399" spans="1:17" s="87" customFormat="1" ht="22.5" customHeight="1">
      <c r="A399" s="370"/>
      <c r="B399" s="1320" t="s">
        <v>60</v>
      </c>
      <c r="C399" s="1325"/>
      <c r="D399" s="869"/>
      <c r="E399" s="869"/>
      <c r="F399" s="869"/>
      <c r="G399" s="869"/>
      <c r="H399" s="869"/>
      <c r="I399" s="869"/>
      <c r="J399" s="869"/>
      <c r="K399" s="869"/>
      <c r="L399" s="869"/>
      <c r="M399" s="561"/>
      <c r="N399" s="561"/>
      <c r="O399" s="561"/>
      <c r="P399" s="405"/>
      <c r="Q399" s="71"/>
    </row>
    <row r="400" spans="1:17" s="258" customFormat="1" ht="12.75" customHeight="1">
      <c r="A400" s="216"/>
      <c r="B400" s="1310" t="str">
        <f>B345</f>
        <v>FAPESP,  SETEMBRO DE 2015</v>
      </c>
      <c r="C400" s="1311"/>
      <c r="D400" s="857"/>
      <c r="E400" s="831"/>
      <c r="F400" s="831"/>
      <c r="G400" s="831"/>
      <c r="H400" s="831"/>
      <c r="I400" s="831"/>
      <c r="J400" s="832"/>
      <c r="K400" s="832"/>
      <c r="L400" s="831"/>
      <c r="M400" s="51"/>
      <c r="N400" s="51"/>
      <c r="O400" s="51"/>
      <c r="P400" s="429">
        <v>3</v>
      </c>
      <c r="Q400" s="71"/>
    </row>
    <row r="401" spans="1:19" s="258" customFormat="1" ht="18">
      <c r="A401" s="378"/>
      <c r="B401" s="1322" t="str">
        <f>B346</f>
        <v>6- SERVIÇOS DE TERCEIROS NO EXTERIOR</v>
      </c>
      <c r="C401" s="1323"/>
      <c r="D401" s="910"/>
      <c r="E401" s="911"/>
      <c r="F401" s="911"/>
      <c r="G401" s="911"/>
      <c r="H401" s="911"/>
      <c r="I401" s="911"/>
      <c r="J401" s="910"/>
      <c r="K401" s="910"/>
      <c r="L401" s="911"/>
      <c r="M401" s="21"/>
      <c r="N401" s="21"/>
      <c r="O401" s="21"/>
      <c r="P401" s="21"/>
      <c r="Q401" s="71"/>
    </row>
    <row r="402" spans="1:19" s="258" customFormat="1" ht="12.75" customHeight="1">
      <c r="A402" s="363"/>
      <c r="B402" s="1802" t="s">
        <v>1</v>
      </c>
      <c r="C402" s="1804" t="s">
        <v>7</v>
      </c>
      <c r="D402" s="1730" t="s">
        <v>8</v>
      </c>
      <c r="E402" s="1782"/>
      <c r="F402" s="1782"/>
      <c r="G402" s="1782"/>
      <c r="H402" s="1782"/>
      <c r="I402" s="1782"/>
      <c r="J402" s="1806"/>
      <c r="K402" s="1587" t="s">
        <v>53</v>
      </c>
      <c r="L402" s="1644" t="s">
        <v>3</v>
      </c>
      <c r="M402" s="1671" t="s">
        <v>118</v>
      </c>
      <c r="N402" s="1808"/>
      <c r="O402" s="1785" t="s">
        <v>119</v>
      </c>
      <c r="P402" s="1634" t="s">
        <v>2</v>
      </c>
      <c r="Q402" s="71"/>
      <c r="R402" s="113"/>
      <c r="S402" s="113"/>
    </row>
    <row r="403" spans="1:19" s="87" customFormat="1" ht="23.25" customHeight="1">
      <c r="A403" s="370"/>
      <c r="B403" s="1803"/>
      <c r="C403" s="1805"/>
      <c r="D403" s="1783"/>
      <c r="E403" s="1784"/>
      <c r="F403" s="1784"/>
      <c r="G403" s="1784"/>
      <c r="H403" s="1784"/>
      <c r="I403" s="1784"/>
      <c r="J403" s="1807"/>
      <c r="K403" s="1588"/>
      <c r="L403" s="1734"/>
      <c r="M403" s="1809"/>
      <c r="N403" s="1810"/>
      <c r="O403" s="1811"/>
      <c r="P403" s="1736"/>
      <c r="Q403" s="71"/>
      <c r="R403" s="114"/>
      <c r="S403" s="114"/>
    </row>
    <row r="404" spans="1:19" s="258" customFormat="1" ht="24" customHeight="1">
      <c r="A404" s="144"/>
      <c r="B404" s="576"/>
      <c r="C404" s="1317"/>
      <c r="D404" s="1797"/>
      <c r="E404" s="1798"/>
      <c r="F404" s="1798"/>
      <c r="G404" s="1798"/>
      <c r="H404" s="1798"/>
      <c r="I404" s="1798"/>
      <c r="J404" s="1799"/>
      <c r="K404" s="866"/>
      <c r="L404" s="940"/>
      <c r="M404" s="1800" t="str">
        <f t="shared" ref="M404:M452" si="14">IF(C404*L404=0,"",C404*L404)</f>
        <v/>
      </c>
      <c r="N404" s="1801"/>
      <c r="O404" s="482" t="str">
        <f t="shared" ref="O404:O452" si="15">IF(ISERROR(INDEX($S$250:$S$255,MATCH(K404,$R$250:$R$255,0))*M404),"",INDEX($S$250:$S$255,MATCH(K404,$R$250:$R$255,0))*M404)</f>
        <v/>
      </c>
      <c r="P404" s="412"/>
      <c r="Q404" s="71"/>
      <c r="R404" s="166"/>
      <c r="S404" s="167"/>
    </row>
    <row r="405" spans="1:19" s="258" customFormat="1" ht="24" customHeight="1">
      <c r="A405" s="144"/>
      <c r="B405" s="1318"/>
      <c r="C405" s="1317"/>
      <c r="D405" s="1797"/>
      <c r="E405" s="1798"/>
      <c r="F405" s="1798"/>
      <c r="G405" s="1798"/>
      <c r="H405" s="1798"/>
      <c r="I405" s="1798"/>
      <c r="J405" s="1799"/>
      <c r="K405" s="866"/>
      <c r="L405" s="940"/>
      <c r="M405" s="1800" t="str">
        <f t="shared" si="14"/>
        <v/>
      </c>
      <c r="N405" s="1801"/>
      <c r="O405" s="482" t="str">
        <f t="shared" si="15"/>
        <v/>
      </c>
      <c r="P405" s="412"/>
      <c r="Q405" s="71"/>
      <c r="R405" s="166"/>
      <c r="S405" s="167"/>
    </row>
    <row r="406" spans="1:19" s="258" customFormat="1" ht="24" customHeight="1">
      <c r="A406" s="144"/>
      <c r="B406" s="1318"/>
      <c r="C406" s="1317"/>
      <c r="D406" s="1797"/>
      <c r="E406" s="1798"/>
      <c r="F406" s="1798"/>
      <c r="G406" s="1798"/>
      <c r="H406" s="1798"/>
      <c r="I406" s="1798"/>
      <c r="J406" s="1799"/>
      <c r="K406" s="866"/>
      <c r="L406" s="940"/>
      <c r="M406" s="1800" t="str">
        <f t="shared" si="14"/>
        <v/>
      </c>
      <c r="N406" s="1801"/>
      <c r="O406" s="482" t="str">
        <f t="shared" si="15"/>
        <v/>
      </c>
      <c r="P406" s="412"/>
      <c r="Q406" s="71"/>
      <c r="R406" s="166"/>
      <c r="S406" s="167"/>
    </row>
    <row r="407" spans="1:19" s="258" customFormat="1" ht="24" customHeight="1">
      <c r="A407" s="144"/>
      <c r="B407" s="1318"/>
      <c r="C407" s="1317"/>
      <c r="D407" s="1797"/>
      <c r="E407" s="1798"/>
      <c r="F407" s="1798"/>
      <c r="G407" s="1798"/>
      <c r="H407" s="1798"/>
      <c r="I407" s="1798"/>
      <c r="J407" s="1799"/>
      <c r="K407" s="866"/>
      <c r="L407" s="940"/>
      <c r="M407" s="1800" t="str">
        <f t="shared" si="14"/>
        <v/>
      </c>
      <c r="N407" s="1801"/>
      <c r="O407" s="482" t="str">
        <f t="shared" si="15"/>
        <v/>
      </c>
      <c r="P407" s="412"/>
      <c r="Q407" s="71"/>
      <c r="R407" s="113"/>
      <c r="S407" s="113"/>
    </row>
    <row r="408" spans="1:19" s="258" customFormat="1" ht="24" customHeight="1">
      <c r="A408" s="144"/>
      <c r="B408" s="1318"/>
      <c r="C408" s="1317"/>
      <c r="D408" s="1797"/>
      <c r="E408" s="1798"/>
      <c r="F408" s="1798"/>
      <c r="G408" s="1798"/>
      <c r="H408" s="1798"/>
      <c r="I408" s="1798"/>
      <c r="J408" s="1799"/>
      <c r="K408" s="866"/>
      <c r="L408" s="940"/>
      <c r="M408" s="1800" t="str">
        <f t="shared" si="14"/>
        <v/>
      </c>
      <c r="N408" s="1801"/>
      <c r="O408" s="482" t="str">
        <f t="shared" si="15"/>
        <v/>
      </c>
      <c r="P408" s="412"/>
      <c r="Q408" s="71"/>
      <c r="R408" s="113"/>
      <c r="S408" s="113"/>
    </row>
    <row r="409" spans="1:19" s="258" customFormat="1" ht="24" customHeight="1">
      <c r="A409" s="144"/>
      <c r="B409" s="1318"/>
      <c r="C409" s="1317"/>
      <c r="D409" s="1797"/>
      <c r="E409" s="1798"/>
      <c r="F409" s="1798"/>
      <c r="G409" s="1798"/>
      <c r="H409" s="1798"/>
      <c r="I409" s="1798"/>
      <c r="J409" s="1799"/>
      <c r="K409" s="866"/>
      <c r="L409" s="940"/>
      <c r="M409" s="1800" t="str">
        <f t="shared" si="14"/>
        <v/>
      </c>
      <c r="N409" s="1801"/>
      <c r="O409" s="482" t="str">
        <f t="shared" si="15"/>
        <v/>
      </c>
      <c r="P409" s="412"/>
      <c r="Q409" s="71"/>
      <c r="R409" s="166"/>
      <c r="S409" s="167"/>
    </row>
    <row r="410" spans="1:19" s="258" customFormat="1" ht="24" customHeight="1">
      <c r="A410" s="144"/>
      <c r="B410" s="1318"/>
      <c r="C410" s="1317"/>
      <c r="D410" s="1797"/>
      <c r="E410" s="1798"/>
      <c r="F410" s="1798"/>
      <c r="G410" s="1798"/>
      <c r="H410" s="1798"/>
      <c r="I410" s="1798"/>
      <c r="J410" s="1799"/>
      <c r="K410" s="866"/>
      <c r="L410" s="940"/>
      <c r="M410" s="1800" t="str">
        <f t="shared" si="14"/>
        <v/>
      </c>
      <c r="N410" s="1801"/>
      <c r="O410" s="482" t="str">
        <f t="shared" si="15"/>
        <v/>
      </c>
      <c r="P410" s="412"/>
      <c r="Q410" s="71"/>
    </row>
    <row r="411" spans="1:19" s="258" customFormat="1" ht="24" customHeight="1">
      <c r="A411" s="144"/>
      <c r="B411" s="1318"/>
      <c r="C411" s="1317"/>
      <c r="D411" s="1797"/>
      <c r="E411" s="1798"/>
      <c r="F411" s="1798"/>
      <c r="G411" s="1798"/>
      <c r="H411" s="1798"/>
      <c r="I411" s="1798"/>
      <c r="J411" s="1799"/>
      <c r="K411" s="866"/>
      <c r="L411" s="940"/>
      <c r="M411" s="1800" t="str">
        <f t="shared" si="14"/>
        <v/>
      </c>
      <c r="N411" s="1801"/>
      <c r="O411" s="482" t="str">
        <f t="shared" si="15"/>
        <v/>
      </c>
      <c r="P411" s="412"/>
      <c r="Q411" s="71"/>
    </row>
    <row r="412" spans="1:19" s="258" customFormat="1" ht="24" customHeight="1">
      <c r="A412" s="144"/>
      <c r="B412" s="1318"/>
      <c r="C412" s="1317"/>
      <c r="D412" s="1797"/>
      <c r="E412" s="1798"/>
      <c r="F412" s="1798"/>
      <c r="G412" s="1798"/>
      <c r="H412" s="1798"/>
      <c r="I412" s="1798"/>
      <c r="J412" s="1799"/>
      <c r="K412" s="866"/>
      <c r="L412" s="940"/>
      <c r="M412" s="1800" t="str">
        <f t="shared" si="14"/>
        <v/>
      </c>
      <c r="N412" s="1801"/>
      <c r="O412" s="482" t="str">
        <f t="shared" si="15"/>
        <v/>
      </c>
      <c r="P412" s="412"/>
      <c r="Q412" s="71"/>
    </row>
    <row r="413" spans="1:19" s="258" customFormat="1" ht="24" customHeight="1">
      <c r="A413" s="144"/>
      <c r="B413" s="1318"/>
      <c r="C413" s="1317"/>
      <c r="D413" s="1797"/>
      <c r="E413" s="1798"/>
      <c r="F413" s="1798"/>
      <c r="G413" s="1798"/>
      <c r="H413" s="1798"/>
      <c r="I413" s="1798"/>
      <c r="J413" s="1799"/>
      <c r="K413" s="866"/>
      <c r="L413" s="940"/>
      <c r="M413" s="1800" t="str">
        <f t="shared" si="14"/>
        <v/>
      </c>
      <c r="N413" s="1801"/>
      <c r="O413" s="482" t="str">
        <f t="shared" si="15"/>
        <v/>
      </c>
      <c r="P413" s="412"/>
      <c r="Q413" s="71"/>
    </row>
    <row r="414" spans="1:19" s="258" customFormat="1" ht="24" customHeight="1">
      <c r="A414" s="144"/>
      <c r="B414" s="1318"/>
      <c r="C414" s="1317"/>
      <c r="D414" s="1797"/>
      <c r="E414" s="1798"/>
      <c r="F414" s="1798"/>
      <c r="G414" s="1798"/>
      <c r="H414" s="1798"/>
      <c r="I414" s="1798"/>
      <c r="J414" s="1799"/>
      <c r="K414" s="866"/>
      <c r="L414" s="940"/>
      <c r="M414" s="1800" t="str">
        <f t="shared" si="14"/>
        <v/>
      </c>
      <c r="N414" s="1801"/>
      <c r="O414" s="482" t="str">
        <f t="shared" si="15"/>
        <v/>
      </c>
      <c r="P414" s="412"/>
      <c r="Q414" s="71"/>
    </row>
    <row r="415" spans="1:19" s="258" customFormat="1" ht="24" customHeight="1">
      <c r="A415" s="144"/>
      <c r="B415" s="1318"/>
      <c r="C415" s="1317"/>
      <c r="D415" s="1797"/>
      <c r="E415" s="1798"/>
      <c r="F415" s="1798"/>
      <c r="G415" s="1798"/>
      <c r="H415" s="1798"/>
      <c r="I415" s="1798"/>
      <c r="J415" s="1799"/>
      <c r="K415" s="866"/>
      <c r="L415" s="940"/>
      <c r="M415" s="1800" t="str">
        <f t="shared" si="14"/>
        <v/>
      </c>
      <c r="N415" s="1801"/>
      <c r="O415" s="482" t="str">
        <f t="shared" si="15"/>
        <v/>
      </c>
      <c r="P415" s="412"/>
      <c r="Q415" s="71"/>
    </row>
    <row r="416" spans="1:19" s="258" customFormat="1" ht="24" customHeight="1">
      <c r="A416" s="144"/>
      <c r="B416" s="1318"/>
      <c r="C416" s="1317"/>
      <c r="D416" s="1797"/>
      <c r="E416" s="1798"/>
      <c r="F416" s="1798"/>
      <c r="G416" s="1798"/>
      <c r="H416" s="1798"/>
      <c r="I416" s="1798"/>
      <c r="J416" s="1799"/>
      <c r="K416" s="866"/>
      <c r="L416" s="940"/>
      <c r="M416" s="1800" t="str">
        <f t="shared" si="14"/>
        <v/>
      </c>
      <c r="N416" s="1801"/>
      <c r="O416" s="482" t="str">
        <f t="shared" si="15"/>
        <v/>
      </c>
      <c r="P416" s="412"/>
      <c r="Q416" s="71"/>
    </row>
    <row r="417" spans="1:17" s="258" customFormat="1" ht="24" customHeight="1">
      <c r="A417" s="144"/>
      <c r="B417" s="1318"/>
      <c r="C417" s="1317"/>
      <c r="D417" s="1797"/>
      <c r="E417" s="1798"/>
      <c r="F417" s="1798"/>
      <c r="G417" s="1798"/>
      <c r="H417" s="1798"/>
      <c r="I417" s="1798"/>
      <c r="J417" s="1799"/>
      <c r="K417" s="866"/>
      <c r="L417" s="940"/>
      <c r="M417" s="1800" t="str">
        <f t="shared" si="14"/>
        <v/>
      </c>
      <c r="N417" s="1801"/>
      <c r="O417" s="482" t="str">
        <f t="shared" si="15"/>
        <v/>
      </c>
      <c r="P417" s="412"/>
      <c r="Q417" s="71"/>
    </row>
    <row r="418" spans="1:17" s="258" customFormat="1" ht="24" customHeight="1">
      <c r="A418" s="144"/>
      <c r="B418" s="1318"/>
      <c r="C418" s="1317"/>
      <c r="D418" s="1797"/>
      <c r="E418" s="1798"/>
      <c r="F418" s="1798"/>
      <c r="G418" s="1798"/>
      <c r="H418" s="1798"/>
      <c r="I418" s="1798"/>
      <c r="J418" s="1799"/>
      <c r="K418" s="866"/>
      <c r="L418" s="940"/>
      <c r="M418" s="1800" t="str">
        <f t="shared" si="14"/>
        <v/>
      </c>
      <c r="N418" s="1801"/>
      <c r="O418" s="482" t="str">
        <f t="shared" si="15"/>
        <v/>
      </c>
      <c r="P418" s="412"/>
      <c r="Q418" s="71"/>
    </row>
    <row r="419" spans="1:17" s="258" customFormat="1" ht="24" customHeight="1">
      <c r="A419" s="144"/>
      <c r="B419" s="1318"/>
      <c r="C419" s="1317"/>
      <c r="D419" s="1797"/>
      <c r="E419" s="1798"/>
      <c r="F419" s="1798"/>
      <c r="G419" s="1798"/>
      <c r="H419" s="1798"/>
      <c r="I419" s="1798"/>
      <c r="J419" s="1799"/>
      <c r="K419" s="866"/>
      <c r="L419" s="940"/>
      <c r="M419" s="1800" t="str">
        <f t="shared" si="14"/>
        <v/>
      </c>
      <c r="N419" s="1801"/>
      <c r="O419" s="482" t="str">
        <f t="shared" si="15"/>
        <v/>
      </c>
      <c r="P419" s="412"/>
      <c r="Q419" s="71"/>
    </row>
    <row r="420" spans="1:17" s="258" customFormat="1" ht="24" customHeight="1">
      <c r="A420" s="144"/>
      <c r="B420" s="1318"/>
      <c r="C420" s="1317"/>
      <c r="D420" s="1797"/>
      <c r="E420" s="1798"/>
      <c r="F420" s="1798"/>
      <c r="G420" s="1798"/>
      <c r="H420" s="1798"/>
      <c r="I420" s="1798"/>
      <c r="J420" s="1799"/>
      <c r="K420" s="866"/>
      <c r="L420" s="940"/>
      <c r="M420" s="1800" t="str">
        <f t="shared" si="14"/>
        <v/>
      </c>
      <c r="N420" s="1801"/>
      <c r="O420" s="482" t="str">
        <f t="shared" si="15"/>
        <v/>
      </c>
      <c r="P420" s="412"/>
      <c r="Q420" s="71"/>
    </row>
    <row r="421" spans="1:17" s="258" customFormat="1" ht="24" customHeight="1">
      <c r="A421" s="144"/>
      <c r="B421" s="1318"/>
      <c r="C421" s="1317"/>
      <c r="D421" s="1797"/>
      <c r="E421" s="1798"/>
      <c r="F421" s="1798"/>
      <c r="G421" s="1798"/>
      <c r="H421" s="1798"/>
      <c r="I421" s="1798"/>
      <c r="J421" s="1799"/>
      <c r="K421" s="866"/>
      <c r="L421" s="940"/>
      <c r="M421" s="1800" t="str">
        <f t="shared" si="14"/>
        <v/>
      </c>
      <c r="N421" s="1801"/>
      <c r="O421" s="482" t="str">
        <f t="shared" si="15"/>
        <v/>
      </c>
      <c r="P421" s="412"/>
      <c r="Q421" s="71"/>
    </row>
    <row r="422" spans="1:17" s="258" customFormat="1" ht="24" customHeight="1">
      <c r="A422" s="144"/>
      <c r="B422" s="1318"/>
      <c r="C422" s="1317"/>
      <c r="D422" s="1797"/>
      <c r="E422" s="1798"/>
      <c r="F422" s="1798"/>
      <c r="G422" s="1798"/>
      <c r="H422" s="1798"/>
      <c r="I422" s="1798"/>
      <c r="J422" s="1799"/>
      <c r="K422" s="866"/>
      <c r="L422" s="940"/>
      <c r="M422" s="1800" t="str">
        <f t="shared" si="14"/>
        <v/>
      </c>
      <c r="N422" s="1801"/>
      <c r="O422" s="482" t="str">
        <f t="shared" si="15"/>
        <v/>
      </c>
      <c r="P422" s="412"/>
      <c r="Q422" s="71"/>
    </row>
    <row r="423" spans="1:17" s="258" customFormat="1" ht="24" customHeight="1">
      <c r="A423" s="144"/>
      <c r="B423" s="1318"/>
      <c r="C423" s="1317"/>
      <c r="D423" s="1797"/>
      <c r="E423" s="1798"/>
      <c r="F423" s="1798"/>
      <c r="G423" s="1798"/>
      <c r="H423" s="1798"/>
      <c r="I423" s="1798"/>
      <c r="J423" s="1799"/>
      <c r="K423" s="866"/>
      <c r="L423" s="940"/>
      <c r="M423" s="1800" t="str">
        <f t="shared" si="14"/>
        <v/>
      </c>
      <c r="N423" s="1801"/>
      <c r="O423" s="482" t="str">
        <f t="shared" si="15"/>
        <v/>
      </c>
      <c r="P423" s="412"/>
      <c r="Q423" s="71"/>
    </row>
    <row r="424" spans="1:17" s="258" customFormat="1" ht="24" customHeight="1">
      <c r="A424" s="144"/>
      <c r="B424" s="1318"/>
      <c r="C424" s="1317"/>
      <c r="D424" s="1797"/>
      <c r="E424" s="1798"/>
      <c r="F424" s="1798"/>
      <c r="G424" s="1798"/>
      <c r="H424" s="1798"/>
      <c r="I424" s="1798"/>
      <c r="J424" s="1799"/>
      <c r="K424" s="866"/>
      <c r="L424" s="940"/>
      <c r="M424" s="1800" t="str">
        <f t="shared" si="14"/>
        <v/>
      </c>
      <c r="N424" s="1801"/>
      <c r="O424" s="482" t="str">
        <f t="shared" si="15"/>
        <v/>
      </c>
      <c r="P424" s="412"/>
      <c r="Q424" s="71"/>
    </row>
    <row r="425" spans="1:17" s="258" customFormat="1" ht="24" customHeight="1">
      <c r="A425" s="144"/>
      <c r="B425" s="1318"/>
      <c r="C425" s="1317"/>
      <c r="D425" s="1797"/>
      <c r="E425" s="1798"/>
      <c r="F425" s="1798"/>
      <c r="G425" s="1798"/>
      <c r="H425" s="1798"/>
      <c r="I425" s="1798"/>
      <c r="J425" s="1799"/>
      <c r="K425" s="866"/>
      <c r="L425" s="940"/>
      <c r="M425" s="1800" t="str">
        <f t="shared" si="14"/>
        <v/>
      </c>
      <c r="N425" s="1801"/>
      <c r="O425" s="482" t="str">
        <f t="shared" si="15"/>
        <v/>
      </c>
      <c r="P425" s="412"/>
      <c r="Q425" s="71"/>
    </row>
    <row r="426" spans="1:17" s="258" customFormat="1" ht="24" customHeight="1">
      <c r="A426" s="144"/>
      <c r="B426" s="1318"/>
      <c r="C426" s="1317"/>
      <c r="D426" s="1797"/>
      <c r="E426" s="1798"/>
      <c r="F426" s="1798"/>
      <c r="G426" s="1798"/>
      <c r="H426" s="1798"/>
      <c r="I426" s="1798"/>
      <c r="J426" s="1799"/>
      <c r="K426" s="866"/>
      <c r="L426" s="940"/>
      <c r="M426" s="1800" t="str">
        <f t="shared" si="14"/>
        <v/>
      </c>
      <c r="N426" s="1801"/>
      <c r="O426" s="482" t="str">
        <f t="shared" si="15"/>
        <v/>
      </c>
      <c r="P426" s="412"/>
      <c r="Q426" s="71"/>
    </row>
    <row r="427" spans="1:17" s="258" customFormat="1" ht="24" customHeight="1">
      <c r="A427" s="144"/>
      <c r="B427" s="1318"/>
      <c r="C427" s="1317"/>
      <c r="D427" s="1797"/>
      <c r="E427" s="1798"/>
      <c r="F427" s="1798"/>
      <c r="G427" s="1798"/>
      <c r="H427" s="1798"/>
      <c r="I427" s="1798"/>
      <c r="J427" s="1799"/>
      <c r="K427" s="866"/>
      <c r="L427" s="940"/>
      <c r="M427" s="1800" t="str">
        <f t="shared" si="14"/>
        <v/>
      </c>
      <c r="N427" s="1801"/>
      <c r="O427" s="482" t="str">
        <f t="shared" si="15"/>
        <v/>
      </c>
      <c r="P427" s="412"/>
      <c r="Q427" s="71"/>
    </row>
    <row r="428" spans="1:17" s="258" customFormat="1" ht="24" customHeight="1">
      <c r="A428" s="144"/>
      <c r="B428" s="1318"/>
      <c r="C428" s="1317"/>
      <c r="D428" s="1797"/>
      <c r="E428" s="1798"/>
      <c r="F428" s="1798"/>
      <c r="G428" s="1798"/>
      <c r="H428" s="1798"/>
      <c r="I428" s="1798"/>
      <c r="J428" s="1799"/>
      <c r="K428" s="866"/>
      <c r="L428" s="940"/>
      <c r="M428" s="1800" t="str">
        <f t="shared" si="14"/>
        <v/>
      </c>
      <c r="N428" s="1801"/>
      <c r="O428" s="482" t="str">
        <f t="shared" si="15"/>
        <v/>
      </c>
      <c r="P428" s="412"/>
      <c r="Q428" s="71"/>
    </row>
    <row r="429" spans="1:17" s="258" customFormat="1" ht="24" customHeight="1">
      <c r="A429" s="144"/>
      <c r="B429" s="1318"/>
      <c r="C429" s="1317"/>
      <c r="D429" s="1797"/>
      <c r="E429" s="1798"/>
      <c r="F429" s="1798"/>
      <c r="G429" s="1798"/>
      <c r="H429" s="1798"/>
      <c r="I429" s="1798"/>
      <c r="J429" s="1799"/>
      <c r="K429" s="866"/>
      <c r="L429" s="940"/>
      <c r="M429" s="1800" t="str">
        <f t="shared" si="14"/>
        <v/>
      </c>
      <c r="N429" s="1801"/>
      <c r="O429" s="482" t="str">
        <f t="shared" si="15"/>
        <v/>
      </c>
      <c r="P429" s="412"/>
      <c r="Q429" s="71"/>
    </row>
    <row r="430" spans="1:17" s="258" customFormat="1" ht="24" customHeight="1">
      <c r="A430" s="144"/>
      <c r="B430" s="1318"/>
      <c r="C430" s="1317"/>
      <c r="D430" s="1797"/>
      <c r="E430" s="1798"/>
      <c r="F430" s="1798"/>
      <c r="G430" s="1798"/>
      <c r="H430" s="1798"/>
      <c r="I430" s="1798"/>
      <c r="J430" s="1799"/>
      <c r="K430" s="866"/>
      <c r="L430" s="940"/>
      <c r="M430" s="1800" t="str">
        <f t="shared" si="14"/>
        <v/>
      </c>
      <c r="N430" s="1801"/>
      <c r="O430" s="482" t="str">
        <f t="shared" si="15"/>
        <v/>
      </c>
      <c r="P430" s="412"/>
      <c r="Q430" s="71"/>
    </row>
    <row r="431" spans="1:17" s="258" customFormat="1" ht="24" customHeight="1">
      <c r="A431" s="144"/>
      <c r="B431" s="1318"/>
      <c r="C431" s="1317"/>
      <c r="D431" s="1797"/>
      <c r="E431" s="1798"/>
      <c r="F431" s="1798"/>
      <c r="G431" s="1798"/>
      <c r="H431" s="1798"/>
      <c r="I431" s="1798"/>
      <c r="J431" s="1799"/>
      <c r="K431" s="866"/>
      <c r="L431" s="940"/>
      <c r="M431" s="1800" t="str">
        <f t="shared" si="14"/>
        <v/>
      </c>
      <c r="N431" s="1801"/>
      <c r="O431" s="482" t="str">
        <f t="shared" si="15"/>
        <v/>
      </c>
      <c r="P431" s="412"/>
      <c r="Q431" s="71"/>
    </row>
    <row r="432" spans="1:17" s="258" customFormat="1" ht="24" customHeight="1">
      <c r="A432" s="144"/>
      <c r="B432" s="1318"/>
      <c r="C432" s="1317"/>
      <c r="D432" s="1797"/>
      <c r="E432" s="1798"/>
      <c r="F432" s="1798"/>
      <c r="G432" s="1798"/>
      <c r="H432" s="1798"/>
      <c r="I432" s="1798"/>
      <c r="J432" s="1799"/>
      <c r="K432" s="866"/>
      <c r="L432" s="940"/>
      <c r="M432" s="1800" t="str">
        <f t="shared" si="14"/>
        <v/>
      </c>
      <c r="N432" s="1801"/>
      <c r="O432" s="482" t="str">
        <f t="shared" si="15"/>
        <v/>
      </c>
      <c r="P432" s="412"/>
      <c r="Q432" s="71"/>
    </row>
    <row r="433" spans="1:17" s="258" customFormat="1" ht="24" customHeight="1">
      <c r="A433" s="144"/>
      <c r="B433" s="1318"/>
      <c r="C433" s="1319"/>
      <c r="D433" s="1797"/>
      <c r="E433" s="1798"/>
      <c r="F433" s="1798"/>
      <c r="G433" s="1798"/>
      <c r="H433" s="1798"/>
      <c r="I433" s="1798"/>
      <c r="J433" s="1799"/>
      <c r="K433" s="866"/>
      <c r="L433" s="131"/>
      <c r="M433" s="1800" t="str">
        <f t="shared" si="14"/>
        <v/>
      </c>
      <c r="N433" s="1801"/>
      <c r="O433" s="482" t="str">
        <f t="shared" si="15"/>
        <v/>
      </c>
      <c r="P433" s="412"/>
      <c r="Q433" s="71"/>
    </row>
    <row r="434" spans="1:17" s="258" customFormat="1" ht="24" customHeight="1">
      <c r="A434" s="144"/>
      <c r="B434" s="1318"/>
      <c r="C434" s="1319"/>
      <c r="D434" s="1797"/>
      <c r="E434" s="1798"/>
      <c r="F434" s="1798"/>
      <c r="G434" s="1798"/>
      <c r="H434" s="1798"/>
      <c r="I434" s="1798"/>
      <c r="J434" s="1799"/>
      <c r="K434" s="866"/>
      <c r="L434" s="131"/>
      <c r="M434" s="1800" t="str">
        <f t="shared" si="14"/>
        <v/>
      </c>
      <c r="N434" s="1801"/>
      <c r="O434" s="482" t="str">
        <f t="shared" si="15"/>
        <v/>
      </c>
      <c r="P434" s="412"/>
      <c r="Q434" s="71"/>
    </row>
    <row r="435" spans="1:17" s="258" customFormat="1" ht="24" customHeight="1">
      <c r="A435" s="144"/>
      <c r="B435" s="1318"/>
      <c r="C435" s="1319"/>
      <c r="D435" s="1797"/>
      <c r="E435" s="1798"/>
      <c r="F435" s="1798"/>
      <c r="G435" s="1798"/>
      <c r="H435" s="1798"/>
      <c r="I435" s="1798"/>
      <c r="J435" s="1799"/>
      <c r="K435" s="866"/>
      <c r="L435" s="131"/>
      <c r="M435" s="1800" t="str">
        <f t="shared" si="14"/>
        <v/>
      </c>
      <c r="N435" s="1801"/>
      <c r="O435" s="482" t="str">
        <f t="shared" si="15"/>
        <v/>
      </c>
      <c r="P435" s="412"/>
      <c r="Q435" s="71"/>
    </row>
    <row r="436" spans="1:17" s="258" customFormat="1" ht="24" customHeight="1">
      <c r="A436" s="144"/>
      <c r="B436" s="1318"/>
      <c r="C436" s="1319"/>
      <c r="D436" s="1797"/>
      <c r="E436" s="1798"/>
      <c r="F436" s="1798"/>
      <c r="G436" s="1798"/>
      <c r="H436" s="1798"/>
      <c r="I436" s="1798"/>
      <c r="J436" s="1799"/>
      <c r="K436" s="866"/>
      <c r="L436" s="131"/>
      <c r="M436" s="1800" t="str">
        <f t="shared" si="14"/>
        <v/>
      </c>
      <c r="N436" s="1801"/>
      <c r="O436" s="482" t="str">
        <f t="shared" si="15"/>
        <v/>
      </c>
      <c r="P436" s="412"/>
      <c r="Q436" s="71"/>
    </row>
    <row r="437" spans="1:17" s="258" customFormat="1" ht="24" customHeight="1">
      <c r="A437" s="144"/>
      <c r="B437" s="1318"/>
      <c r="C437" s="1319"/>
      <c r="D437" s="1797"/>
      <c r="E437" s="1798"/>
      <c r="F437" s="1798"/>
      <c r="G437" s="1798"/>
      <c r="H437" s="1798"/>
      <c r="I437" s="1798"/>
      <c r="J437" s="1799"/>
      <c r="K437" s="866"/>
      <c r="L437" s="131"/>
      <c r="M437" s="1800" t="str">
        <f t="shared" si="14"/>
        <v/>
      </c>
      <c r="N437" s="1801"/>
      <c r="O437" s="482" t="str">
        <f t="shared" si="15"/>
        <v/>
      </c>
      <c r="P437" s="412"/>
      <c r="Q437" s="71"/>
    </row>
    <row r="438" spans="1:17" s="258" customFormat="1" ht="24" customHeight="1">
      <c r="A438" s="144"/>
      <c r="B438" s="1318"/>
      <c r="C438" s="1319"/>
      <c r="D438" s="1797"/>
      <c r="E438" s="1798"/>
      <c r="F438" s="1798"/>
      <c r="G438" s="1798"/>
      <c r="H438" s="1798"/>
      <c r="I438" s="1798"/>
      <c r="J438" s="1799"/>
      <c r="K438" s="866"/>
      <c r="L438" s="131"/>
      <c r="M438" s="1800" t="str">
        <f t="shared" si="14"/>
        <v/>
      </c>
      <c r="N438" s="1801"/>
      <c r="O438" s="482" t="str">
        <f t="shared" si="15"/>
        <v/>
      </c>
      <c r="P438" s="412"/>
      <c r="Q438" s="71"/>
    </row>
    <row r="439" spans="1:17" s="258" customFormat="1" ht="24" customHeight="1">
      <c r="A439" s="144"/>
      <c r="B439" s="1318"/>
      <c r="C439" s="1319"/>
      <c r="D439" s="1797"/>
      <c r="E439" s="1798"/>
      <c r="F439" s="1798"/>
      <c r="G439" s="1798"/>
      <c r="H439" s="1798"/>
      <c r="I439" s="1798"/>
      <c r="J439" s="1799"/>
      <c r="K439" s="866"/>
      <c r="L439" s="131"/>
      <c r="M439" s="1800" t="str">
        <f t="shared" si="14"/>
        <v/>
      </c>
      <c r="N439" s="1801"/>
      <c r="O439" s="482" t="str">
        <f t="shared" si="15"/>
        <v/>
      </c>
      <c r="P439" s="412"/>
      <c r="Q439" s="71"/>
    </row>
    <row r="440" spans="1:17" s="258" customFormat="1" ht="24" customHeight="1">
      <c r="A440" s="144"/>
      <c r="B440" s="1318"/>
      <c r="C440" s="1319"/>
      <c r="D440" s="1797"/>
      <c r="E440" s="1798"/>
      <c r="F440" s="1798"/>
      <c r="G440" s="1798"/>
      <c r="H440" s="1798"/>
      <c r="I440" s="1798"/>
      <c r="J440" s="1799"/>
      <c r="K440" s="866"/>
      <c r="L440" s="131"/>
      <c r="M440" s="1800" t="str">
        <f t="shared" si="14"/>
        <v/>
      </c>
      <c r="N440" s="1801"/>
      <c r="O440" s="482" t="str">
        <f t="shared" si="15"/>
        <v/>
      </c>
      <c r="P440" s="412"/>
      <c r="Q440" s="71"/>
    </row>
    <row r="441" spans="1:17" s="258" customFormat="1" ht="24" customHeight="1">
      <c r="A441" s="144"/>
      <c r="B441" s="1318"/>
      <c r="C441" s="1319"/>
      <c r="D441" s="1797"/>
      <c r="E441" s="1798"/>
      <c r="F441" s="1798"/>
      <c r="G441" s="1798"/>
      <c r="H441" s="1798"/>
      <c r="I441" s="1798"/>
      <c r="J441" s="1799"/>
      <c r="K441" s="866"/>
      <c r="L441" s="131"/>
      <c r="M441" s="1800" t="str">
        <f t="shared" si="14"/>
        <v/>
      </c>
      <c r="N441" s="1801"/>
      <c r="O441" s="482" t="str">
        <f t="shared" si="15"/>
        <v/>
      </c>
      <c r="P441" s="412"/>
      <c r="Q441" s="71"/>
    </row>
    <row r="442" spans="1:17" s="258" customFormat="1" ht="24" customHeight="1">
      <c r="A442" s="144"/>
      <c r="B442" s="1318"/>
      <c r="C442" s="1319"/>
      <c r="D442" s="1797"/>
      <c r="E442" s="1798"/>
      <c r="F442" s="1798"/>
      <c r="G442" s="1798"/>
      <c r="H442" s="1798"/>
      <c r="I442" s="1798"/>
      <c r="J442" s="1799"/>
      <c r="K442" s="866"/>
      <c r="L442" s="131"/>
      <c r="M442" s="1800" t="str">
        <f t="shared" si="14"/>
        <v/>
      </c>
      <c r="N442" s="1801"/>
      <c r="O442" s="482" t="str">
        <f t="shared" si="15"/>
        <v/>
      </c>
      <c r="P442" s="412"/>
      <c r="Q442" s="71"/>
    </row>
    <row r="443" spans="1:17" s="258" customFormat="1" ht="24" customHeight="1">
      <c r="A443" s="144"/>
      <c r="B443" s="1318"/>
      <c r="C443" s="1319"/>
      <c r="D443" s="1797"/>
      <c r="E443" s="1798"/>
      <c r="F443" s="1798"/>
      <c r="G443" s="1798"/>
      <c r="H443" s="1798"/>
      <c r="I443" s="1798"/>
      <c r="J443" s="1799"/>
      <c r="K443" s="866"/>
      <c r="L443" s="131"/>
      <c r="M443" s="1800" t="str">
        <f t="shared" si="14"/>
        <v/>
      </c>
      <c r="N443" s="1801"/>
      <c r="O443" s="482" t="str">
        <f t="shared" si="15"/>
        <v/>
      </c>
      <c r="P443" s="412"/>
      <c r="Q443" s="71"/>
    </row>
    <row r="444" spans="1:17" s="258" customFormat="1" ht="24" customHeight="1">
      <c r="A444" s="144"/>
      <c r="B444" s="1318"/>
      <c r="C444" s="1319"/>
      <c r="D444" s="1797"/>
      <c r="E444" s="1798"/>
      <c r="F444" s="1798"/>
      <c r="G444" s="1798"/>
      <c r="H444" s="1798"/>
      <c r="I444" s="1798"/>
      <c r="J444" s="1799"/>
      <c r="K444" s="866"/>
      <c r="L444" s="131"/>
      <c r="M444" s="1800" t="str">
        <f t="shared" si="14"/>
        <v/>
      </c>
      <c r="N444" s="1801"/>
      <c r="O444" s="482" t="str">
        <f t="shared" si="15"/>
        <v/>
      </c>
      <c r="P444" s="412"/>
      <c r="Q444" s="71"/>
    </row>
    <row r="445" spans="1:17" s="258" customFormat="1" ht="24" customHeight="1">
      <c r="A445" s="144"/>
      <c r="B445" s="1318"/>
      <c r="C445" s="1319"/>
      <c r="D445" s="1797"/>
      <c r="E445" s="1798"/>
      <c r="F445" s="1798"/>
      <c r="G445" s="1798"/>
      <c r="H445" s="1798"/>
      <c r="I445" s="1798"/>
      <c r="J445" s="1799"/>
      <c r="K445" s="866"/>
      <c r="L445" s="131"/>
      <c r="M445" s="1800" t="str">
        <f t="shared" si="14"/>
        <v/>
      </c>
      <c r="N445" s="1801"/>
      <c r="O445" s="482" t="str">
        <f t="shared" si="15"/>
        <v/>
      </c>
      <c r="P445" s="412"/>
      <c r="Q445" s="71"/>
    </row>
    <row r="446" spans="1:17" s="258" customFormat="1" ht="24" customHeight="1">
      <c r="A446" s="144"/>
      <c r="B446" s="1318"/>
      <c r="C446" s="1319"/>
      <c r="D446" s="1797"/>
      <c r="E446" s="1798"/>
      <c r="F446" s="1798"/>
      <c r="G446" s="1798"/>
      <c r="H446" s="1798"/>
      <c r="I446" s="1798"/>
      <c r="J446" s="1799"/>
      <c r="K446" s="866"/>
      <c r="L446" s="131"/>
      <c r="M446" s="1800" t="str">
        <f>IF(C446*L446=0,"",C446*L446)</f>
        <v/>
      </c>
      <c r="N446" s="1801"/>
      <c r="O446" s="482" t="str">
        <f>IF(ISERROR(INDEX($S$250:$S$255,MATCH(K446,$R$250:$R$255,0))*M446),"",INDEX($S$250:$S$255,MATCH(K446,$R$250:$R$255,0))*M446)</f>
        <v/>
      </c>
      <c r="P446" s="412"/>
      <c r="Q446" s="71"/>
    </row>
    <row r="447" spans="1:17" s="258" customFormat="1" ht="24" customHeight="1">
      <c r="A447" s="144"/>
      <c r="B447" s="1318"/>
      <c r="C447" s="1319"/>
      <c r="D447" s="1797"/>
      <c r="E447" s="1798"/>
      <c r="F447" s="1798"/>
      <c r="G447" s="1798"/>
      <c r="H447" s="1798"/>
      <c r="I447" s="1798"/>
      <c r="J447" s="1799"/>
      <c r="K447" s="866"/>
      <c r="L447" s="131"/>
      <c r="M447" s="1800" t="str">
        <f>IF(C447*L447=0,"",C447*L447)</f>
        <v/>
      </c>
      <c r="N447" s="1801"/>
      <c r="O447" s="482" t="str">
        <f>IF(ISERROR(INDEX($S$250:$S$255,MATCH(K447,$R$250:$R$255,0))*M447),"",INDEX($S$250:$S$255,MATCH(K447,$R$250:$R$255,0))*M447)</f>
        <v/>
      </c>
      <c r="P447" s="412"/>
      <c r="Q447" s="71"/>
    </row>
    <row r="448" spans="1:17" s="258" customFormat="1" ht="24" customHeight="1">
      <c r="A448" s="144"/>
      <c r="B448" s="1318"/>
      <c r="C448" s="1319"/>
      <c r="D448" s="1797"/>
      <c r="E448" s="1798"/>
      <c r="F448" s="1798"/>
      <c r="G448" s="1798"/>
      <c r="H448" s="1798"/>
      <c r="I448" s="1798"/>
      <c r="J448" s="1799"/>
      <c r="K448" s="866"/>
      <c r="L448" s="131"/>
      <c r="M448" s="1800" t="str">
        <f>IF(C448*L448=0,"",C448*L448)</f>
        <v/>
      </c>
      <c r="N448" s="1801"/>
      <c r="O448" s="482" t="str">
        <f>IF(ISERROR(INDEX($S$250:$S$255,MATCH(K448,$R$250:$R$255,0))*M448),"",INDEX($S$250:$S$255,MATCH(K448,$R$250:$R$255,0))*M448)</f>
        <v/>
      </c>
      <c r="P448" s="412"/>
      <c r="Q448" s="71"/>
    </row>
    <row r="449" spans="1:17" s="258" customFormat="1" ht="24" customHeight="1">
      <c r="A449" s="144"/>
      <c r="B449" s="1318"/>
      <c r="C449" s="1319"/>
      <c r="D449" s="1797"/>
      <c r="E449" s="1798"/>
      <c r="F449" s="1798"/>
      <c r="G449" s="1798"/>
      <c r="H449" s="1798"/>
      <c r="I449" s="1798"/>
      <c r="J449" s="1799"/>
      <c r="K449" s="866"/>
      <c r="L449" s="131"/>
      <c r="M449" s="1800" t="str">
        <f>IF(C449*L449=0,"",C449*L449)</f>
        <v/>
      </c>
      <c r="N449" s="1801"/>
      <c r="O449" s="482" t="str">
        <f>IF(ISERROR(INDEX($S$250:$S$255,MATCH(K449,$R$250:$R$255,0))*M449),"",INDEX($S$250:$S$255,MATCH(K449,$R$250:$R$255,0))*M449)</f>
        <v/>
      </c>
      <c r="P449" s="412"/>
      <c r="Q449" s="71"/>
    </row>
    <row r="450" spans="1:17" s="258" customFormat="1" ht="24" customHeight="1">
      <c r="A450" s="144"/>
      <c r="B450" s="1318"/>
      <c r="C450" s="1317"/>
      <c r="D450" s="1797"/>
      <c r="E450" s="1798"/>
      <c r="F450" s="1798"/>
      <c r="G450" s="1798"/>
      <c r="H450" s="1798"/>
      <c r="I450" s="1798"/>
      <c r="J450" s="1799"/>
      <c r="K450" s="866"/>
      <c r="L450" s="940"/>
      <c r="M450" s="1800" t="str">
        <f t="shared" si="14"/>
        <v/>
      </c>
      <c r="N450" s="1801"/>
      <c r="O450" s="482" t="str">
        <f t="shared" si="15"/>
        <v/>
      </c>
      <c r="P450" s="412"/>
      <c r="Q450" s="71"/>
    </row>
    <row r="451" spans="1:17" s="258" customFormat="1" ht="24" customHeight="1">
      <c r="A451" s="144"/>
      <c r="B451" s="1318"/>
      <c r="C451" s="1317"/>
      <c r="D451" s="1797"/>
      <c r="E451" s="1798"/>
      <c r="F451" s="1798"/>
      <c r="G451" s="1798"/>
      <c r="H451" s="1798"/>
      <c r="I451" s="1798"/>
      <c r="J451" s="1799"/>
      <c r="K451" s="866"/>
      <c r="L451" s="940"/>
      <c r="M451" s="1800" t="str">
        <f t="shared" si="14"/>
        <v/>
      </c>
      <c r="N451" s="1801"/>
      <c r="O451" s="482" t="str">
        <f t="shared" si="15"/>
        <v/>
      </c>
      <c r="P451" s="412"/>
      <c r="Q451" s="71"/>
    </row>
    <row r="452" spans="1:17" s="258" customFormat="1" ht="24" customHeight="1">
      <c r="A452" s="144"/>
      <c r="B452" s="1318"/>
      <c r="C452" s="1317"/>
      <c r="D452" s="1797"/>
      <c r="E452" s="1798"/>
      <c r="F452" s="1798"/>
      <c r="G452" s="1798"/>
      <c r="H452" s="1798"/>
      <c r="I452" s="1798"/>
      <c r="J452" s="1799"/>
      <c r="K452" s="866"/>
      <c r="L452" s="940"/>
      <c r="M452" s="1800" t="str">
        <f t="shared" si="14"/>
        <v/>
      </c>
      <c r="N452" s="1801"/>
      <c r="O452" s="482" t="str">
        <f t="shared" si="15"/>
        <v/>
      </c>
      <c r="P452" s="412"/>
      <c r="Q452" s="71"/>
    </row>
    <row r="453" spans="1:17" s="111" customFormat="1" ht="3" customHeight="1">
      <c r="A453" s="363"/>
      <c r="B453" s="676"/>
      <c r="C453" s="1324"/>
      <c r="D453" s="867"/>
      <c r="E453" s="868"/>
      <c r="F453" s="868"/>
      <c r="G453" s="868"/>
      <c r="H453" s="868"/>
      <c r="I453" s="868"/>
      <c r="J453" s="908"/>
      <c r="K453" s="908"/>
      <c r="L453" s="908"/>
      <c r="M453" s="93"/>
      <c r="N453" s="93"/>
      <c r="O453" s="93"/>
      <c r="P453" s="168"/>
      <c r="Q453" s="71"/>
    </row>
    <row r="454" spans="1:17" s="87" customFormat="1" ht="22.5" customHeight="1">
      <c r="A454" s="370"/>
      <c r="B454" s="1320" t="s">
        <v>60</v>
      </c>
      <c r="C454" s="1325"/>
      <c r="D454" s="869"/>
      <c r="E454" s="869"/>
      <c r="F454" s="869"/>
      <c r="G454" s="869"/>
      <c r="H454" s="869"/>
      <c r="I454" s="869"/>
      <c r="J454" s="869"/>
      <c r="K454" s="869"/>
      <c r="L454" s="869"/>
      <c r="M454" s="561"/>
      <c r="N454" s="561"/>
      <c r="O454" s="561"/>
      <c r="P454" s="405"/>
      <c r="Q454" s="71"/>
    </row>
    <row r="455" spans="1:17" s="258" customFormat="1" ht="12.75" customHeight="1">
      <c r="A455" s="216"/>
      <c r="B455" s="1310" t="str">
        <f>B400</f>
        <v>FAPESP,  SETEMBRO DE 2015</v>
      </c>
      <c r="C455" s="1311"/>
      <c r="D455" s="857"/>
      <c r="E455" s="831"/>
      <c r="F455" s="831"/>
      <c r="G455" s="831"/>
      <c r="H455" s="831"/>
      <c r="I455" s="831"/>
      <c r="J455" s="832"/>
      <c r="K455" s="832"/>
      <c r="L455" s="831"/>
      <c r="M455" s="51"/>
      <c r="N455" s="51"/>
      <c r="O455" s="51"/>
      <c r="P455" s="429">
        <v>4</v>
      </c>
      <c r="Q455" s="71"/>
    </row>
    <row r="456" spans="1:17" customFormat="1" ht="12.75" customHeight="1">
      <c r="A456" s="378"/>
      <c r="B456" s="1327"/>
      <c r="C456" s="1323"/>
      <c r="D456" s="910"/>
      <c r="E456" s="911"/>
      <c r="F456" s="911"/>
      <c r="G456" s="911"/>
      <c r="H456" s="911"/>
      <c r="I456" s="911"/>
      <c r="J456" s="910"/>
      <c r="K456" s="910"/>
      <c r="L456" s="911"/>
      <c r="M456" s="21"/>
      <c r="N456" s="21"/>
      <c r="O456" s="21"/>
      <c r="P456" s="21"/>
      <c r="Q456" s="71"/>
    </row>
    <row r="457" spans="1:17" s="4" customFormat="1" ht="12.75" customHeight="1">
      <c r="A457" s="366"/>
      <c r="B457" s="443"/>
      <c r="C457" s="965"/>
      <c r="D457" s="832"/>
      <c r="E457" s="831"/>
      <c r="F457" s="831"/>
      <c r="G457" s="831"/>
      <c r="H457" s="831"/>
      <c r="I457" s="831"/>
      <c r="J457" s="832"/>
      <c r="K457" s="832"/>
      <c r="L457" s="831"/>
      <c r="M457" s="50"/>
      <c r="N457" s="50"/>
      <c r="O457" s="50"/>
      <c r="P457" s="50"/>
      <c r="Q457" s="71"/>
    </row>
    <row r="458" spans="1:17" s="4" customFormat="1" ht="12.75" customHeight="1">
      <c r="A458" s="366"/>
      <c r="B458" s="443"/>
      <c r="C458" s="965"/>
      <c r="D458" s="832"/>
      <c r="E458" s="831"/>
      <c r="F458" s="831"/>
      <c r="G458" s="831"/>
      <c r="H458" s="831"/>
      <c r="I458" s="831"/>
      <c r="J458" s="832"/>
      <c r="K458" s="832"/>
      <c r="L458" s="831"/>
      <c r="M458" s="50"/>
      <c r="N458" s="50"/>
      <c r="O458" s="50"/>
      <c r="P458" s="50"/>
      <c r="Q458" s="71"/>
    </row>
    <row r="459" spans="1:17" s="4" customFormat="1" ht="12.75" customHeight="1">
      <c r="A459" s="366"/>
      <c r="B459" s="443"/>
      <c r="C459" s="965"/>
      <c r="D459" s="832"/>
      <c r="E459" s="831"/>
      <c r="F459" s="831"/>
      <c r="G459" s="831"/>
      <c r="H459" s="831"/>
      <c r="I459" s="831"/>
      <c r="J459" s="832"/>
      <c r="K459" s="832"/>
      <c r="L459" s="831"/>
      <c r="M459" s="50"/>
      <c r="N459" s="50"/>
      <c r="O459" s="50"/>
      <c r="P459" s="50"/>
      <c r="Q459" s="71"/>
    </row>
    <row r="460" spans="1:17" s="4" customFormat="1" ht="12.75" customHeight="1">
      <c r="A460" s="366"/>
      <c r="B460" s="443"/>
      <c r="C460" s="965"/>
      <c r="D460" s="832"/>
      <c r="E460" s="831"/>
      <c r="F460" s="831"/>
      <c r="G460" s="831"/>
      <c r="H460" s="831"/>
      <c r="I460" s="831"/>
      <c r="J460" s="832"/>
      <c r="K460" s="832"/>
      <c r="L460" s="831"/>
      <c r="M460" s="112" t="s">
        <v>66</v>
      </c>
      <c r="N460" s="50"/>
      <c r="O460" s="50"/>
      <c r="P460" s="50"/>
      <c r="Q460" s="71"/>
    </row>
    <row r="461" spans="1:17" s="4" customFormat="1" ht="19.5" customHeight="1">
      <c r="A461" s="367"/>
      <c r="B461" s="1322" t="s">
        <v>184</v>
      </c>
      <c r="C461" s="1328"/>
      <c r="D461" s="817"/>
      <c r="E461" s="817"/>
      <c r="F461" s="817"/>
      <c r="G461" s="817"/>
      <c r="H461" s="856"/>
      <c r="I461" s="856"/>
      <c r="J461" s="856"/>
      <c r="K461" s="856"/>
      <c r="L461" s="856"/>
      <c r="M461" s="189"/>
      <c r="N461" s="67"/>
      <c r="O461" s="50"/>
      <c r="P461" s="553"/>
      <c r="Q461" s="71"/>
    </row>
    <row r="462" spans="1:17" s="4" customFormat="1" ht="6" customHeight="1">
      <c r="A462" s="366"/>
      <c r="B462" s="1329"/>
      <c r="C462" s="1330"/>
      <c r="D462" s="912"/>
      <c r="E462" s="886"/>
      <c r="F462" s="886"/>
      <c r="G462" s="886"/>
      <c r="H462" s="886"/>
      <c r="I462" s="886"/>
      <c r="J462" s="900"/>
      <c r="K462" s="900"/>
      <c r="L462" s="886"/>
      <c r="M462" s="64"/>
      <c r="N462" s="64"/>
      <c r="O462" s="50"/>
      <c r="P462" s="50"/>
      <c r="Q462" s="71"/>
    </row>
    <row r="463" spans="1:17" s="12" customFormat="1" ht="19.5" customHeight="1">
      <c r="A463" s="398"/>
      <c r="B463" s="1331" t="s">
        <v>97</v>
      </c>
      <c r="C463" s="1332"/>
      <c r="D463" s="912"/>
      <c r="E463" s="906"/>
      <c r="F463" s="1679"/>
      <c r="G463" s="1679"/>
      <c r="H463" s="1679"/>
      <c r="I463" s="1679"/>
      <c r="J463" s="1679"/>
      <c r="K463" s="1679"/>
      <c r="L463" s="1679"/>
      <c r="M463" s="1663"/>
      <c r="N463" s="1663"/>
      <c r="O463" s="1663"/>
      <c r="P463" s="1663"/>
      <c r="Q463" s="71"/>
    </row>
    <row r="464" spans="1:17" s="12" customFormat="1" ht="9.75" customHeight="1">
      <c r="A464" s="398"/>
      <c r="B464" s="1331"/>
      <c r="C464" s="1332"/>
      <c r="D464" s="912"/>
      <c r="E464" s="913"/>
      <c r="F464" s="906"/>
      <c r="G464" s="906"/>
      <c r="H464" s="906"/>
      <c r="I464" s="906"/>
      <c r="J464" s="906"/>
      <c r="K464" s="906"/>
      <c r="L464" s="906"/>
      <c r="M464" s="122"/>
      <c r="N464" s="122"/>
      <c r="O464" s="122"/>
      <c r="P464" s="71"/>
      <c r="Q464" s="71"/>
    </row>
    <row r="465" spans="1:20" s="12" customFormat="1" ht="19.5" customHeight="1">
      <c r="A465" s="398"/>
      <c r="B465" s="1812" t="s">
        <v>130</v>
      </c>
      <c r="C465" s="1813"/>
      <c r="D465" s="1609"/>
      <c r="E465" s="1609"/>
      <c r="F465" s="1609"/>
      <c r="G465" s="906"/>
      <c r="H465" s="906"/>
      <c r="I465" s="906"/>
      <c r="J465" s="906"/>
      <c r="K465" s="906"/>
      <c r="L465" s="906"/>
      <c r="M465" s="122"/>
      <c r="N465" s="122"/>
      <c r="O465" s="122"/>
      <c r="P465" s="71"/>
      <c r="Q465" s="71"/>
    </row>
    <row r="466" spans="1:20" s="12" customFormat="1" ht="7.5" customHeight="1">
      <c r="A466" s="398"/>
      <c r="B466" s="1331"/>
      <c r="C466" s="1332"/>
      <c r="D466" s="912"/>
      <c r="E466" s="906"/>
      <c r="F466" s="906"/>
      <c r="G466" s="906"/>
      <c r="H466" s="906"/>
      <c r="I466" s="906"/>
      <c r="J466" s="906"/>
      <c r="K466" s="906"/>
      <c r="L466" s="906"/>
      <c r="M466" s="122"/>
      <c r="N466" s="122"/>
      <c r="O466" s="122"/>
      <c r="P466" s="71"/>
      <c r="Q466" s="71"/>
    </row>
    <row r="467" spans="1:20" s="72" customFormat="1" ht="19.5" customHeight="1">
      <c r="A467" s="383"/>
      <c r="B467" s="1333" t="s">
        <v>30</v>
      </c>
      <c r="C467" s="1334"/>
      <c r="D467" s="914"/>
      <c r="E467" s="914"/>
      <c r="F467" s="914"/>
      <c r="G467" s="914"/>
      <c r="H467" s="914"/>
      <c r="I467" s="914"/>
      <c r="J467" s="914"/>
      <c r="K467" s="914"/>
      <c r="L467" s="914"/>
      <c r="M467" s="122"/>
      <c r="N467" s="122"/>
      <c r="O467" s="122"/>
      <c r="P467" s="71"/>
      <c r="Q467" s="71"/>
      <c r="S467" s="258"/>
      <c r="T467" s="258"/>
    </row>
    <row r="468" spans="1:20" s="80" customFormat="1" ht="18" customHeight="1">
      <c r="A468" s="285"/>
      <c r="B468" s="1335" t="s">
        <v>82</v>
      </c>
      <c r="C468" s="1336" t="s">
        <v>22</v>
      </c>
      <c r="D468" s="915" t="s">
        <v>23</v>
      </c>
      <c r="E468" s="916">
        <v>1</v>
      </c>
      <c r="F468" s="917"/>
      <c r="G468" s="918" t="s">
        <v>86</v>
      </c>
      <c r="H468" s="919"/>
      <c r="I468" s="915" t="s">
        <v>23</v>
      </c>
      <c r="J468" s="920"/>
      <c r="K468" s="917"/>
      <c r="L468" s="918" t="s">
        <v>83</v>
      </c>
      <c r="M468" s="77"/>
      <c r="N468" s="74" t="s">
        <v>23</v>
      </c>
      <c r="O468" s="557"/>
      <c r="P468" s="71"/>
      <c r="Q468" s="71"/>
      <c r="R468" s="258"/>
      <c r="S468" s="258"/>
      <c r="T468" s="258"/>
    </row>
    <row r="469" spans="1:20" s="80" customFormat="1" ht="7.5" customHeight="1">
      <c r="A469" s="285"/>
      <c r="B469" s="249"/>
      <c r="C469" s="1337"/>
      <c r="D469" s="852"/>
      <c r="E469" s="852"/>
      <c r="F469" s="852"/>
      <c r="G469" s="852"/>
      <c r="H469" s="852"/>
      <c r="I469" s="852"/>
      <c r="J469" s="852"/>
      <c r="K469" s="852"/>
      <c r="L469" s="852"/>
      <c r="M469" s="122"/>
      <c r="N469" s="122"/>
      <c r="O469" s="122"/>
      <c r="P469" s="71"/>
      <c r="Q469" s="71"/>
      <c r="R469" s="258"/>
      <c r="S469" s="258"/>
      <c r="T469" s="258"/>
    </row>
    <row r="470" spans="1:20" s="80" customFormat="1" ht="18" customHeight="1">
      <c r="A470" s="285"/>
      <c r="B470" s="1335" t="s">
        <v>84</v>
      </c>
      <c r="C470" s="1338"/>
      <c r="D470" s="915" t="s">
        <v>23</v>
      </c>
      <c r="E470" s="920"/>
      <c r="F470" s="852"/>
      <c r="G470" s="918" t="s">
        <v>85</v>
      </c>
      <c r="H470" s="919"/>
      <c r="I470" s="915" t="s">
        <v>23</v>
      </c>
      <c r="J470" s="920"/>
      <c r="K470" s="852"/>
      <c r="L470" s="918" t="s">
        <v>115</v>
      </c>
      <c r="M470" s="77"/>
      <c r="N470" s="74" t="s">
        <v>23</v>
      </c>
      <c r="O470" s="557"/>
      <c r="P470" s="71"/>
      <c r="Q470" s="71"/>
      <c r="R470" s="258"/>
      <c r="S470" s="258"/>
      <c r="T470" s="258"/>
    </row>
    <row r="471" spans="1:20" s="80" customFormat="1" ht="7.5" customHeight="1">
      <c r="A471" s="285"/>
      <c r="B471" s="249"/>
      <c r="C471" s="1337"/>
      <c r="D471" s="852"/>
      <c r="E471" s="852"/>
      <c r="F471" s="852"/>
      <c r="G471" s="852"/>
      <c r="H471" s="852"/>
      <c r="I471" s="852"/>
      <c r="J471" s="852"/>
      <c r="K471" s="852"/>
      <c r="L471" s="852"/>
      <c r="M471" s="122"/>
      <c r="N471" s="122"/>
      <c r="O471" s="122"/>
      <c r="P471" s="71"/>
      <c r="Q471" s="71"/>
      <c r="R471" s="258"/>
      <c r="S471" s="258"/>
      <c r="T471" s="258"/>
    </row>
    <row r="472" spans="1:20" s="4" customFormat="1" ht="20.25" customHeight="1">
      <c r="A472" s="366"/>
      <c r="B472" s="1814" t="s">
        <v>5</v>
      </c>
      <c r="C472" s="1815"/>
      <c r="D472" s="1667" t="str">
        <f>IF(SUM(O477:O515,O522:O570,O577:O625,O632:O681)=0,"",SUM(O477:O515,O522:O570,O577:O625,O632:O681))</f>
        <v/>
      </c>
      <c r="E472" s="1667"/>
      <c r="F472" s="1667"/>
      <c r="G472" s="861"/>
      <c r="H472" s="861"/>
      <c r="I472" s="861"/>
      <c r="J472" s="862"/>
      <c r="K472" s="861"/>
      <c r="L472" s="856"/>
      <c r="M472" s="68"/>
      <c r="N472" s="68"/>
      <c r="Q472" s="71"/>
    </row>
    <row r="473" spans="1:20" s="4" customFormat="1" ht="6" customHeight="1">
      <c r="A473" s="366"/>
      <c r="B473" s="1339"/>
      <c r="C473" s="1340"/>
      <c r="D473" s="851"/>
      <c r="E473" s="851"/>
      <c r="F473" s="851"/>
      <c r="G473" s="851"/>
      <c r="H473" s="851"/>
      <c r="I473" s="851"/>
      <c r="J473" s="851"/>
      <c r="K473" s="851"/>
      <c r="L473" s="851"/>
      <c r="M473" s="316"/>
      <c r="N473" s="316"/>
      <c r="O473" s="316"/>
      <c r="P473" s="316"/>
      <c r="Q473" s="71"/>
      <c r="R473" s="258"/>
      <c r="S473" s="258"/>
      <c r="T473" s="258"/>
    </row>
    <row r="474" spans="1:20" s="86" customFormat="1" ht="6.75" customHeight="1">
      <c r="A474" s="385"/>
      <c r="B474" s="1341"/>
      <c r="C474" s="1342"/>
      <c r="D474" s="863"/>
      <c r="E474" s="864"/>
      <c r="F474" s="864"/>
      <c r="G474" s="864"/>
      <c r="H474" s="864"/>
      <c r="I474" s="864"/>
      <c r="J474" s="864"/>
      <c r="K474" s="863"/>
      <c r="L474" s="863"/>
      <c r="M474" s="84"/>
      <c r="N474" s="84"/>
      <c r="O474" s="84"/>
      <c r="P474" s="73"/>
      <c r="Q474" s="71"/>
      <c r="R474" s="258"/>
      <c r="S474" s="258"/>
      <c r="T474" s="258"/>
    </row>
    <row r="475" spans="1:20" s="258" customFormat="1" ht="12.75" customHeight="1">
      <c r="A475" s="363"/>
      <c r="B475" s="1804" t="s">
        <v>1</v>
      </c>
      <c r="C475" s="1804" t="s">
        <v>7</v>
      </c>
      <c r="D475" s="1730" t="s">
        <v>8</v>
      </c>
      <c r="E475" s="1818"/>
      <c r="F475" s="1818"/>
      <c r="G475" s="1818"/>
      <c r="H475" s="1818"/>
      <c r="I475" s="1818"/>
      <c r="J475" s="1819"/>
      <c r="K475" s="1587" t="s">
        <v>53</v>
      </c>
      <c r="L475" s="1644" t="s">
        <v>3</v>
      </c>
      <c r="M475" s="1671" t="s">
        <v>118</v>
      </c>
      <c r="N475" s="1808"/>
      <c r="O475" s="1785" t="s">
        <v>119</v>
      </c>
      <c r="P475" s="1634" t="s">
        <v>2</v>
      </c>
      <c r="Q475" s="71"/>
      <c r="R475" s="453"/>
    </row>
    <row r="476" spans="1:20" s="87" customFormat="1" ht="23.25" customHeight="1">
      <c r="A476" s="370"/>
      <c r="B476" s="1816"/>
      <c r="C476" s="1817"/>
      <c r="D476" s="1820"/>
      <c r="E476" s="1821"/>
      <c r="F476" s="1821"/>
      <c r="G476" s="1821"/>
      <c r="H476" s="1821"/>
      <c r="I476" s="1821"/>
      <c r="J476" s="1822"/>
      <c r="K476" s="1588"/>
      <c r="L476" s="1734"/>
      <c r="M476" s="1809"/>
      <c r="N476" s="1810"/>
      <c r="O476" s="1811"/>
      <c r="P476" s="1736"/>
      <c r="Q476" s="71"/>
      <c r="R476" s="114"/>
    </row>
    <row r="477" spans="1:20" s="258" customFormat="1" ht="24" customHeight="1">
      <c r="A477" s="144"/>
      <c r="B477" s="1318"/>
      <c r="C477" s="1317"/>
      <c r="D477" s="1797"/>
      <c r="E477" s="1798"/>
      <c r="F477" s="1798"/>
      <c r="G477" s="1798"/>
      <c r="H477" s="1798"/>
      <c r="I477" s="1798"/>
      <c r="J477" s="1799"/>
      <c r="K477" s="866"/>
      <c r="L477" s="940"/>
      <c r="M477" s="1800" t="str">
        <f>IF(C477*L477=0,"",C477*L477)</f>
        <v/>
      </c>
      <c r="N477" s="1801"/>
      <c r="O477" s="482" t="str">
        <f>IF(ISERROR(INDEX($S$477:$S$482,MATCH(K477,$R$477:$R$482,0))*M477),"",INDEX($S$477:$S$482,MATCH(K477,$R$477:$R$482,0))*M477)</f>
        <v/>
      </c>
      <c r="P477" s="412"/>
      <c r="Q477" s="71"/>
      <c r="R477" s="586" t="str">
        <f>C468</f>
        <v>USD</v>
      </c>
      <c r="S477" s="587">
        <f>E468</f>
        <v>1</v>
      </c>
    </row>
    <row r="478" spans="1:20" s="258" customFormat="1" ht="24" customHeight="1">
      <c r="A478" s="144"/>
      <c r="B478" s="1318"/>
      <c r="C478" s="1317"/>
      <c r="D478" s="1797"/>
      <c r="E478" s="1798"/>
      <c r="F478" s="1798"/>
      <c r="G478" s="1798"/>
      <c r="H478" s="1798"/>
      <c r="I478" s="1798"/>
      <c r="J478" s="1799"/>
      <c r="K478" s="866"/>
      <c r="L478" s="940"/>
      <c r="M478" s="1800" t="str">
        <f t="shared" ref="M478:M515" si="16">IF(C478*L478=0,"",C478*L478)</f>
        <v/>
      </c>
      <c r="N478" s="1801"/>
      <c r="O478" s="482" t="str">
        <f t="shared" ref="O478:O514" si="17">IF(ISERROR(INDEX($S$477:$S$482,MATCH(K478,$R$477:$R$482,0))*M478),"",INDEX($S$477:$S$482,MATCH(K478,$R$477:$R$482,0))*M478)</f>
        <v/>
      </c>
      <c r="P478" s="412"/>
      <c r="Q478" s="71"/>
      <c r="R478" s="586" t="str">
        <f>IF(H468=0,"",H468)</f>
        <v/>
      </c>
      <c r="S478" s="587">
        <f>J468</f>
        <v>0</v>
      </c>
    </row>
    <row r="479" spans="1:20" s="258" customFormat="1" ht="24" customHeight="1">
      <c r="A479" s="144"/>
      <c r="B479" s="1318"/>
      <c r="C479" s="1317"/>
      <c r="D479" s="1797"/>
      <c r="E479" s="1798"/>
      <c r="F479" s="1798"/>
      <c r="G479" s="1798"/>
      <c r="H479" s="1798"/>
      <c r="I479" s="1798"/>
      <c r="J479" s="1799"/>
      <c r="K479" s="866"/>
      <c r="L479" s="940"/>
      <c r="M479" s="1800" t="str">
        <f t="shared" si="16"/>
        <v/>
      </c>
      <c r="N479" s="1801"/>
      <c r="O479" s="482" t="str">
        <f t="shared" si="17"/>
        <v/>
      </c>
      <c r="P479" s="412"/>
      <c r="Q479" s="71"/>
      <c r="R479" s="588" t="str">
        <f>IF(M468=0,"",M468)</f>
        <v/>
      </c>
      <c r="S479" s="587">
        <f>O468</f>
        <v>0</v>
      </c>
    </row>
    <row r="480" spans="1:20" s="258" customFormat="1" ht="24" customHeight="1">
      <c r="A480" s="144"/>
      <c r="B480" s="1318"/>
      <c r="C480" s="1317"/>
      <c r="D480" s="1797"/>
      <c r="E480" s="1798"/>
      <c r="F480" s="1798"/>
      <c r="G480" s="1798"/>
      <c r="H480" s="1798"/>
      <c r="I480" s="1798"/>
      <c r="J480" s="1799"/>
      <c r="K480" s="866"/>
      <c r="L480" s="940"/>
      <c r="M480" s="1800" t="str">
        <f t="shared" si="16"/>
        <v/>
      </c>
      <c r="N480" s="1801"/>
      <c r="O480" s="482" t="str">
        <f t="shared" si="17"/>
        <v/>
      </c>
      <c r="P480" s="412"/>
      <c r="Q480" s="71"/>
      <c r="R480" s="588" t="str">
        <f>IF(C470=0,"",C470)</f>
        <v/>
      </c>
      <c r="S480" s="587">
        <f>E470</f>
        <v>0</v>
      </c>
    </row>
    <row r="481" spans="1:19" s="258" customFormat="1" ht="24" customHeight="1">
      <c r="A481" s="144"/>
      <c r="B481" s="1318"/>
      <c r="C481" s="1317"/>
      <c r="D481" s="1797"/>
      <c r="E481" s="1798"/>
      <c r="F481" s="1798"/>
      <c r="G481" s="1798"/>
      <c r="H481" s="1798"/>
      <c r="I481" s="1798"/>
      <c r="J481" s="1799"/>
      <c r="K481" s="866"/>
      <c r="L481" s="940"/>
      <c r="M481" s="1800" t="str">
        <f t="shared" si="16"/>
        <v/>
      </c>
      <c r="N481" s="1801"/>
      <c r="O481" s="482" t="str">
        <f t="shared" si="17"/>
        <v/>
      </c>
      <c r="P481" s="412"/>
      <c r="Q481" s="71"/>
      <c r="R481" s="588" t="str">
        <f>IF(H470=0,"",H470)</f>
        <v/>
      </c>
      <c r="S481" s="587">
        <f>J470</f>
        <v>0</v>
      </c>
    </row>
    <row r="482" spans="1:19" s="258" customFormat="1" ht="24" customHeight="1">
      <c r="A482" s="144"/>
      <c r="B482" s="1318"/>
      <c r="C482" s="1317"/>
      <c r="D482" s="1797"/>
      <c r="E482" s="1798"/>
      <c r="F482" s="1798"/>
      <c r="G482" s="1798"/>
      <c r="H482" s="1798"/>
      <c r="I482" s="1798"/>
      <c r="J482" s="1799"/>
      <c r="K482" s="866"/>
      <c r="L482" s="940"/>
      <c r="M482" s="1800" t="str">
        <f t="shared" si="16"/>
        <v/>
      </c>
      <c r="N482" s="1801"/>
      <c r="O482" s="482" t="str">
        <f t="shared" si="17"/>
        <v/>
      </c>
      <c r="P482" s="412"/>
      <c r="Q482" s="71"/>
      <c r="R482" s="587" t="str">
        <f>IF(M470=0,"",M470)</f>
        <v/>
      </c>
      <c r="S482" s="587">
        <f>O470</f>
        <v>0</v>
      </c>
    </row>
    <row r="483" spans="1:19" s="258" customFormat="1" ht="24" customHeight="1">
      <c r="A483" s="144"/>
      <c r="B483" s="1318"/>
      <c r="C483" s="1317"/>
      <c r="D483" s="1797"/>
      <c r="E483" s="1798"/>
      <c r="F483" s="1798"/>
      <c r="G483" s="1798"/>
      <c r="H483" s="1798"/>
      <c r="I483" s="1798"/>
      <c r="J483" s="1799"/>
      <c r="K483" s="866"/>
      <c r="L483" s="940"/>
      <c r="M483" s="1800" t="str">
        <f t="shared" si="16"/>
        <v/>
      </c>
      <c r="N483" s="1801"/>
      <c r="O483" s="482" t="str">
        <f t="shared" si="17"/>
        <v/>
      </c>
      <c r="P483" s="412"/>
      <c r="Q483" s="71"/>
      <c r="R483" s="453" t="s">
        <v>251</v>
      </c>
    </row>
    <row r="484" spans="1:19" s="258" customFormat="1" ht="24" customHeight="1">
      <c r="A484" s="144"/>
      <c r="B484" s="1318"/>
      <c r="C484" s="1317"/>
      <c r="D484" s="1797"/>
      <c r="E484" s="1798"/>
      <c r="F484" s="1798"/>
      <c r="G484" s="1798"/>
      <c r="H484" s="1798"/>
      <c r="I484" s="1798"/>
      <c r="J484" s="1799"/>
      <c r="K484" s="866"/>
      <c r="L484" s="940"/>
      <c r="M484" s="1800" t="str">
        <f t="shared" si="16"/>
        <v/>
      </c>
      <c r="N484" s="1801"/>
      <c r="O484" s="482" t="str">
        <f t="shared" si="17"/>
        <v/>
      </c>
      <c r="P484" s="412"/>
      <c r="Q484" s="71"/>
      <c r="R484" s="453" t="s">
        <v>250</v>
      </c>
    </row>
    <row r="485" spans="1:19" s="258" customFormat="1" ht="24" customHeight="1">
      <c r="A485" s="144"/>
      <c r="B485" s="1318"/>
      <c r="C485" s="1317"/>
      <c r="D485" s="1797"/>
      <c r="E485" s="1798"/>
      <c r="F485" s="1798"/>
      <c r="G485" s="1798"/>
      <c r="H485" s="1798"/>
      <c r="I485" s="1798"/>
      <c r="J485" s="1799"/>
      <c r="K485" s="866"/>
      <c r="L485" s="940"/>
      <c r="M485" s="1800" t="str">
        <f t="shared" si="16"/>
        <v/>
      </c>
      <c r="N485" s="1801"/>
      <c r="O485" s="482" t="str">
        <f t="shared" si="17"/>
        <v/>
      </c>
      <c r="P485" s="412"/>
      <c r="Q485" s="71"/>
    </row>
    <row r="486" spans="1:19" s="258" customFormat="1" ht="24" customHeight="1">
      <c r="A486" s="597"/>
      <c r="B486" s="1318"/>
      <c r="C486" s="1317"/>
      <c r="D486" s="1797"/>
      <c r="E486" s="1798"/>
      <c r="F486" s="1798"/>
      <c r="G486" s="1798"/>
      <c r="H486" s="1798"/>
      <c r="I486" s="1798"/>
      <c r="J486" s="1799"/>
      <c r="K486" s="866"/>
      <c r="L486" s="940"/>
      <c r="M486" s="1800" t="str">
        <f t="shared" si="16"/>
        <v/>
      </c>
      <c r="N486" s="1801"/>
      <c r="O486" s="482" t="str">
        <f t="shared" si="17"/>
        <v/>
      </c>
      <c r="P486" s="412"/>
      <c r="Q486" s="71"/>
      <c r="R486" s="258" t="s">
        <v>245</v>
      </c>
    </row>
    <row r="487" spans="1:19" s="258" customFormat="1" ht="24" customHeight="1">
      <c r="A487" s="144"/>
      <c r="B487" s="1318"/>
      <c r="C487" s="1317"/>
      <c r="D487" s="1797"/>
      <c r="E487" s="1798"/>
      <c r="F487" s="1798"/>
      <c r="G487" s="1798"/>
      <c r="H487" s="1798"/>
      <c r="I487" s="1798"/>
      <c r="J487" s="1799"/>
      <c r="K487" s="866"/>
      <c r="L487" s="940"/>
      <c r="M487" s="1800" t="str">
        <f t="shared" si="16"/>
        <v/>
      </c>
      <c r="N487" s="1801"/>
      <c r="O487" s="482" t="str">
        <f t="shared" si="17"/>
        <v/>
      </c>
      <c r="P487" s="412"/>
      <c r="Q487" s="71"/>
      <c r="R487" s="258" t="s">
        <v>246</v>
      </c>
    </row>
    <row r="488" spans="1:19" s="258" customFormat="1" ht="24" customHeight="1">
      <c r="A488" s="144"/>
      <c r="B488" s="1318"/>
      <c r="C488" s="1317"/>
      <c r="D488" s="1797"/>
      <c r="E488" s="1798"/>
      <c r="F488" s="1798"/>
      <c r="G488" s="1798"/>
      <c r="H488" s="1798"/>
      <c r="I488" s="1798"/>
      <c r="J488" s="1799"/>
      <c r="K488" s="866"/>
      <c r="L488" s="940"/>
      <c r="M488" s="1800" t="str">
        <f t="shared" si="16"/>
        <v/>
      </c>
      <c r="N488" s="1801"/>
      <c r="O488" s="482" t="str">
        <f t="shared" si="17"/>
        <v/>
      </c>
      <c r="P488" s="412"/>
      <c r="Q488" s="71"/>
      <c r="R488" s="258" t="s">
        <v>247</v>
      </c>
    </row>
    <row r="489" spans="1:19" s="258" customFormat="1" ht="24" customHeight="1">
      <c r="A489" s="144"/>
      <c r="B489" s="1318"/>
      <c r="C489" s="1317"/>
      <c r="D489" s="1797"/>
      <c r="E489" s="1798"/>
      <c r="F489" s="1798"/>
      <c r="G489" s="1798"/>
      <c r="H489" s="1798"/>
      <c r="I489" s="1798"/>
      <c r="J489" s="1799"/>
      <c r="K489" s="866"/>
      <c r="L489" s="940"/>
      <c r="M489" s="1800" t="str">
        <f t="shared" si="16"/>
        <v/>
      </c>
      <c r="N489" s="1801"/>
      <c r="O489" s="482" t="str">
        <f t="shared" si="17"/>
        <v/>
      </c>
      <c r="P489" s="412"/>
      <c r="Q489" s="71"/>
      <c r="R489" s="258" t="s">
        <v>248</v>
      </c>
    </row>
    <row r="490" spans="1:19" s="258" customFormat="1" ht="24" customHeight="1">
      <c r="A490" s="144"/>
      <c r="B490" s="1318"/>
      <c r="C490" s="1317"/>
      <c r="D490" s="1797"/>
      <c r="E490" s="1798"/>
      <c r="F490" s="1798"/>
      <c r="G490" s="1798"/>
      <c r="H490" s="1798"/>
      <c r="I490" s="1798"/>
      <c r="J490" s="1799"/>
      <c r="K490" s="866"/>
      <c r="L490" s="940"/>
      <c r="M490" s="1800" t="str">
        <f t="shared" si="16"/>
        <v/>
      </c>
      <c r="N490" s="1801"/>
      <c r="O490" s="482" t="str">
        <f t="shared" si="17"/>
        <v/>
      </c>
      <c r="P490" s="412"/>
      <c r="Q490" s="71"/>
    </row>
    <row r="491" spans="1:19" s="258" customFormat="1" ht="24" customHeight="1">
      <c r="A491" s="144"/>
      <c r="B491" s="1318"/>
      <c r="C491" s="1319"/>
      <c r="D491" s="1797"/>
      <c r="E491" s="1798"/>
      <c r="F491" s="1798"/>
      <c r="G491" s="1798"/>
      <c r="H491" s="1798"/>
      <c r="I491" s="1798"/>
      <c r="J491" s="1799"/>
      <c r="K491" s="866"/>
      <c r="L491" s="131"/>
      <c r="M491" s="1800" t="str">
        <f t="shared" si="16"/>
        <v/>
      </c>
      <c r="N491" s="1801"/>
      <c r="O491" s="482" t="str">
        <f t="shared" si="17"/>
        <v/>
      </c>
      <c r="P491" s="412"/>
      <c r="Q491" s="71"/>
    </row>
    <row r="492" spans="1:19" s="258" customFormat="1" ht="24" customHeight="1">
      <c r="A492" s="144"/>
      <c r="B492" s="1318"/>
      <c r="C492" s="1319"/>
      <c r="D492" s="1797"/>
      <c r="E492" s="1798"/>
      <c r="F492" s="1798"/>
      <c r="G492" s="1798"/>
      <c r="H492" s="1798"/>
      <c r="I492" s="1798"/>
      <c r="J492" s="1799"/>
      <c r="K492" s="866"/>
      <c r="L492" s="131"/>
      <c r="M492" s="1800" t="str">
        <f t="shared" si="16"/>
        <v/>
      </c>
      <c r="N492" s="1801"/>
      <c r="O492" s="482" t="str">
        <f t="shared" si="17"/>
        <v/>
      </c>
      <c r="P492" s="412"/>
      <c r="Q492" s="71"/>
    </row>
    <row r="493" spans="1:19" s="258" customFormat="1" ht="24" customHeight="1">
      <c r="A493" s="144"/>
      <c r="B493" s="1318"/>
      <c r="C493" s="1319"/>
      <c r="D493" s="1797"/>
      <c r="E493" s="1798"/>
      <c r="F493" s="1798"/>
      <c r="G493" s="1798"/>
      <c r="H493" s="1798"/>
      <c r="I493" s="1798"/>
      <c r="J493" s="1799"/>
      <c r="K493" s="866"/>
      <c r="L493" s="131"/>
      <c r="M493" s="1800" t="str">
        <f t="shared" si="16"/>
        <v/>
      </c>
      <c r="N493" s="1801"/>
      <c r="O493" s="482" t="str">
        <f t="shared" si="17"/>
        <v/>
      </c>
      <c r="P493" s="412"/>
      <c r="Q493" s="71"/>
    </row>
    <row r="494" spans="1:19" s="258" customFormat="1" ht="24" customHeight="1">
      <c r="A494" s="144"/>
      <c r="B494" s="1318"/>
      <c r="C494" s="1319"/>
      <c r="D494" s="1797"/>
      <c r="E494" s="1798"/>
      <c r="F494" s="1798"/>
      <c r="G494" s="1798"/>
      <c r="H494" s="1798"/>
      <c r="I494" s="1798"/>
      <c r="J494" s="1799"/>
      <c r="K494" s="866"/>
      <c r="L494" s="131"/>
      <c r="M494" s="1800" t="str">
        <f t="shared" si="16"/>
        <v/>
      </c>
      <c r="N494" s="1801"/>
      <c r="O494" s="482" t="str">
        <f t="shared" si="17"/>
        <v/>
      </c>
      <c r="P494" s="412"/>
      <c r="Q494" s="71"/>
    </row>
    <row r="495" spans="1:19" s="258" customFormat="1" ht="24" customHeight="1">
      <c r="A495" s="144"/>
      <c r="B495" s="1318"/>
      <c r="C495" s="1319"/>
      <c r="D495" s="1797"/>
      <c r="E495" s="1798"/>
      <c r="F495" s="1798"/>
      <c r="G495" s="1798"/>
      <c r="H495" s="1798"/>
      <c r="I495" s="1798"/>
      <c r="J495" s="1799"/>
      <c r="K495" s="866"/>
      <c r="L495" s="131"/>
      <c r="M495" s="1800" t="str">
        <f t="shared" si="16"/>
        <v/>
      </c>
      <c r="N495" s="1801"/>
      <c r="O495" s="482" t="str">
        <f t="shared" si="17"/>
        <v/>
      </c>
      <c r="P495" s="412"/>
      <c r="Q495" s="71"/>
    </row>
    <row r="496" spans="1:19" s="258" customFormat="1" ht="24" customHeight="1">
      <c r="A496" s="144"/>
      <c r="B496" s="1318"/>
      <c r="C496" s="1319"/>
      <c r="D496" s="1797"/>
      <c r="E496" s="1798"/>
      <c r="F496" s="1798"/>
      <c r="G496" s="1798"/>
      <c r="H496" s="1798"/>
      <c r="I496" s="1798"/>
      <c r="J496" s="1799"/>
      <c r="K496" s="866"/>
      <c r="L496" s="131"/>
      <c r="M496" s="1800" t="str">
        <f t="shared" si="16"/>
        <v/>
      </c>
      <c r="N496" s="1801"/>
      <c r="O496" s="482" t="str">
        <f t="shared" si="17"/>
        <v/>
      </c>
      <c r="P496" s="412"/>
      <c r="Q496" s="71"/>
    </row>
    <row r="497" spans="1:19" s="258" customFormat="1" ht="24" customHeight="1">
      <c r="A497" s="144"/>
      <c r="B497" s="1318"/>
      <c r="C497" s="1319"/>
      <c r="D497" s="1797"/>
      <c r="E497" s="1798"/>
      <c r="F497" s="1798"/>
      <c r="G497" s="1798"/>
      <c r="H497" s="1798"/>
      <c r="I497" s="1798"/>
      <c r="J497" s="1799"/>
      <c r="K497" s="866"/>
      <c r="L497" s="131"/>
      <c r="M497" s="1800" t="str">
        <f t="shared" si="16"/>
        <v/>
      </c>
      <c r="N497" s="1801"/>
      <c r="O497" s="482" t="str">
        <f t="shared" si="17"/>
        <v/>
      </c>
      <c r="P497" s="412"/>
      <c r="Q497" s="71"/>
    </row>
    <row r="498" spans="1:19" s="258" customFormat="1" ht="24" customHeight="1">
      <c r="A498" s="144"/>
      <c r="B498" s="1318"/>
      <c r="C498" s="1317"/>
      <c r="D498" s="1797"/>
      <c r="E498" s="1798"/>
      <c r="F498" s="1798"/>
      <c r="G498" s="1798"/>
      <c r="H498" s="1798"/>
      <c r="I498" s="1798"/>
      <c r="J498" s="1799"/>
      <c r="K498" s="866"/>
      <c r="L498" s="940"/>
      <c r="M498" s="1800" t="str">
        <f t="shared" si="16"/>
        <v/>
      </c>
      <c r="N498" s="1801"/>
      <c r="O498" s="482" t="str">
        <f t="shared" si="17"/>
        <v/>
      </c>
      <c r="P498" s="412"/>
      <c r="Q498" s="71"/>
    </row>
    <row r="499" spans="1:19" s="258" customFormat="1" ht="24" customHeight="1">
      <c r="A499" s="144"/>
      <c r="B499" s="1318"/>
      <c r="C499" s="1317"/>
      <c r="D499" s="1797"/>
      <c r="E499" s="1798"/>
      <c r="F499" s="1798"/>
      <c r="G499" s="1798"/>
      <c r="H499" s="1798"/>
      <c r="I499" s="1798"/>
      <c r="J499" s="1799"/>
      <c r="K499" s="866"/>
      <c r="L499" s="940"/>
      <c r="M499" s="1800" t="str">
        <f t="shared" si="16"/>
        <v/>
      </c>
      <c r="N499" s="1801"/>
      <c r="O499" s="482" t="str">
        <f t="shared" si="17"/>
        <v/>
      </c>
      <c r="P499" s="412"/>
      <c r="Q499" s="71"/>
    </row>
    <row r="500" spans="1:19" s="258" customFormat="1" ht="24" customHeight="1">
      <c r="A500" s="144"/>
      <c r="B500" s="1318"/>
      <c r="C500" s="1317"/>
      <c r="D500" s="1797"/>
      <c r="E500" s="1798"/>
      <c r="F500" s="1798"/>
      <c r="G500" s="1798"/>
      <c r="H500" s="1798"/>
      <c r="I500" s="1798"/>
      <c r="J500" s="1799"/>
      <c r="K500" s="866"/>
      <c r="L500" s="940"/>
      <c r="M500" s="1800" t="str">
        <f t="shared" si="16"/>
        <v/>
      </c>
      <c r="N500" s="1801"/>
      <c r="O500" s="482" t="str">
        <f t="shared" si="17"/>
        <v/>
      </c>
      <c r="P500" s="412"/>
      <c r="Q500" s="71"/>
    </row>
    <row r="501" spans="1:19" s="258" customFormat="1" ht="24" customHeight="1">
      <c r="A501" s="144"/>
      <c r="B501" s="1318"/>
      <c r="C501" s="1317"/>
      <c r="D501" s="1797"/>
      <c r="E501" s="1798"/>
      <c r="F501" s="1798"/>
      <c r="G501" s="1798"/>
      <c r="H501" s="1798"/>
      <c r="I501" s="1798"/>
      <c r="J501" s="1799"/>
      <c r="K501" s="866"/>
      <c r="L501" s="940"/>
      <c r="M501" s="1800" t="str">
        <f t="shared" si="16"/>
        <v/>
      </c>
      <c r="N501" s="1801"/>
      <c r="O501" s="482" t="str">
        <f t="shared" si="17"/>
        <v/>
      </c>
      <c r="P501" s="412"/>
      <c r="Q501" s="71"/>
    </row>
    <row r="502" spans="1:19" s="258" customFormat="1" ht="24" customHeight="1">
      <c r="A502" s="144"/>
      <c r="B502" s="1318"/>
      <c r="C502" s="1317"/>
      <c r="D502" s="1797"/>
      <c r="E502" s="1798"/>
      <c r="F502" s="1798"/>
      <c r="G502" s="1798"/>
      <c r="H502" s="1798"/>
      <c r="I502" s="1798"/>
      <c r="J502" s="1799"/>
      <c r="K502" s="866"/>
      <c r="L502" s="940"/>
      <c r="M502" s="1800" t="str">
        <f t="shared" si="16"/>
        <v/>
      </c>
      <c r="N502" s="1801"/>
      <c r="O502" s="482" t="str">
        <f t="shared" si="17"/>
        <v/>
      </c>
      <c r="P502" s="412"/>
      <c r="Q502" s="71"/>
    </row>
    <row r="503" spans="1:19" s="258" customFormat="1" ht="24" customHeight="1">
      <c r="A503" s="144"/>
      <c r="B503" s="1318"/>
      <c r="C503" s="1317"/>
      <c r="D503" s="1797"/>
      <c r="E503" s="1798"/>
      <c r="F503" s="1798"/>
      <c r="G503" s="1798"/>
      <c r="H503" s="1798"/>
      <c r="I503" s="1798"/>
      <c r="J503" s="1799"/>
      <c r="K503" s="866"/>
      <c r="L503" s="940"/>
      <c r="M503" s="1800" t="str">
        <f t="shared" si="16"/>
        <v/>
      </c>
      <c r="N503" s="1801"/>
      <c r="O503" s="482" t="str">
        <f t="shared" si="17"/>
        <v/>
      </c>
      <c r="P503" s="412"/>
      <c r="Q503" s="71"/>
    </row>
    <row r="504" spans="1:19" s="258" customFormat="1" ht="24" customHeight="1">
      <c r="A504" s="144"/>
      <c r="B504" s="1318"/>
      <c r="C504" s="1317"/>
      <c r="D504" s="1797"/>
      <c r="E504" s="1798"/>
      <c r="F504" s="1798"/>
      <c r="G504" s="1798"/>
      <c r="H504" s="1798"/>
      <c r="I504" s="1798"/>
      <c r="J504" s="1799"/>
      <c r="K504" s="866"/>
      <c r="L504" s="940"/>
      <c r="M504" s="1800" t="str">
        <f t="shared" si="16"/>
        <v/>
      </c>
      <c r="N504" s="1801"/>
      <c r="O504" s="482" t="str">
        <f t="shared" si="17"/>
        <v/>
      </c>
      <c r="P504" s="412"/>
      <c r="Q504" s="71"/>
    </row>
    <row r="505" spans="1:19" s="258" customFormat="1" ht="24" customHeight="1">
      <c r="A505" s="144"/>
      <c r="B505" s="1318"/>
      <c r="C505" s="1317"/>
      <c r="D505" s="1797"/>
      <c r="E505" s="1798"/>
      <c r="F505" s="1798"/>
      <c r="G505" s="1798"/>
      <c r="H505" s="1798"/>
      <c r="I505" s="1798"/>
      <c r="J505" s="1799"/>
      <c r="K505" s="866"/>
      <c r="L505" s="940"/>
      <c r="M505" s="1800" t="str">
        <f t="shared" si="16"/>
        <v/>
      </c>
      <c r="N505" s="1801"/>
      <c r="O505" s="482" t="str">
        <f t="shared" si="17"/>
        <v/>
      </c>
      <c r="P505" s="412"/>
      <c r="Q505" s="71"/>
      <c r="R505" s="111"/>
      <c r="S505" s="111"/>
    </row>
    <row r="506" spans="1:19" s="258" customFormat="1" ht="24" customHeight="1">
      <c r="A506" s="144"/>
      <c r="B506" s="1318"/>
      <c r="C506" s="1317"/>
      <c r="D506" s="1797"/>
      <c r="E506" s="1798"/>
      <c r="F506" s="1798"/>
      <c r="G506" s="1798"/>
      <c r="H506" s="1798"/>
      <c r="I506" s="1798"/>
      <c r="J506" s="1799"/>
      <c r="K506" s="866"/>
      <c r="L506" s="940"/>
      <c r="M506" s="1800" t="str">
        <f t="shared" si="16"/>
        <v/>
      </c>
      <c r="N506" s="1801"/>
      <c r="O506" s="482" t="str">
        <f t="shared" si="17"/>
        <v/>
      </c>
      <c r="P506" s="412"/>
      <c r="Q506" s="71"/>
      <c r="R506" s="87"/>
      <c r="S506" s="87"/>
    </row>
    <row r="507" spans="1:19" s="258" customFormat="1" ht="24" customHeight="1">
      <c r="A507" s="144"/>
      <c r="B507" s="1318"/>
      <c r="C507" s="1317"/>
      <c r="D507" s="1797"/>
      <c r="E507" s="1798"/>
      <c r="F507" s="1798"/>
      <c r="G507" s="1798"/>
      <c r="H507" s="1798"/>
      <c r="I507" s="1798"/>
      <c r="J507" s="1799"/>
      <c r="K507" s="866"/>
      <c r="L507" s="940"/>
      <c r="M507" s="1800" t="str">
        <f t="shared" si="16"/>
        <v/>
      </c>
      <c r="N507" s="1801"/>
      <c r="O507" s="482" t="str">
        <f t="shared" si="17"/>
        <v/>
      </c>
      <c r="P507" s="412"/>
      <c r="Q507" s="71"/>
      <c r="R507" s="39"/>
      <c r="S507" s="39"/>
    </row>
    <row r="508" spans="1:19" s="258" customFormat="1" ht="24" customHeight="1">
      <c r="A508" s="144"/>
      <c r="B508" s="1318"/>
      <c r="C508" s="1317"/>
      <c r="D508" s="1797"/>
      <c r="E508" s="1798"/>
      <c r="F508" s="1798"/>
      <c r="G508" s="1798"/>
      <c r="H508" s="1798"/>
      <c r="I508" s="1798"/>
      <c r="J508" s="1799"/>
      <c r="K508" s="866"/>
      <c r="L508" s="940"/>
      <c r="M508" s="1800" t="str">
        <f>IF(C508*L508=0,"",C508*L508)</f>
        <v/>
      </c>
      <c r="N508" s="1801"/>
      <c r="O508" s="482" t="str">
        <f>IF(ISERROR(INDEX($S$477:$S$482,MATCH(K508,$R$477:$R$482,0))*M508),"",INDEX($S$477:$S$482,MATCH(K508,$R$477:$R$482,0))*M508)</f>
        <v/>
      </c>
      <c r="P508" s="412"/>
      <c r="Q508" s="71"/>
      <c r="R508" s="87"/>
      <c r="S508" s="87"/>
    </row>
    <row r="509" spans="1:19" s="258" customFormat="1" ht="24" customHeight="1">
      <c r="A509" s="144"/>
      <c r="B509" s="1318"/>
      <c r="C509" s="1317"/>
      <c r="D509" s="1797"/>
      <c r="E509" s="1798"/>
      <c r="F509" s="1798"/>
      <c r="G509" s="1798"/>
      <c r="H509" s="1798"/>
      <c r="I509" s="1798"/>
      <c r="J509" s="1799"/>
      <c r="K509" s="866"/>
      <c r="L509" s="940"/>
      <c r="M509" s="1800" t="str">
        <f>IF(C509*L509=0,"",C509*L509)</f>
        <v/>
      </c>
      <c r="N509" s="1801"/>
      <c r="O509" s="482" t="str">
        <f>IF(ISERROR(INDEX($S$477:$S$482,MATCH(K509,$R$477:$R$482,0))*M509),"",INDEX($S$477:$S$482,MATCH(K509,$R$477:$R$482,0))*M509)</f>
        <v/>
      </c>
      <c r="P509" s="412"/>
      <c r="Q509" s="71"/>
      <c r="R509" s="39"/>
      <c r="S509" s="39"/>
    </row>
    <row r="510" spans="1:19" s="258" customFormat="1" ht="24" customHeight="1">
      <c r="A510" s="144"/>
      <c r="B510" s="1318"/>
      <c r="C510" s="1317"/>
      <c r="D510" s="1797"/>
      <c r="E510" s="1798"/>
      <c r="F510" s="1798"/>
      <c r="G510" s="1798"/>
      <c r="H510" s="1798"/>
      <c r="I510" s="1798"/>
      <c r="J510" s="1799"/>
      <c r="K510" s="866"/>
      <c r="L510" s="940"/>
      <c r="M510" s="1800" t="str">
        <f t="shared" si="16"/>
        <v/>
      </c>
      <c r="N510" s="1801"/>
      <c r="O510" s="482" t="str">
        <f t="shared" si="17"/>
        <v/>
      </c>
      <c r="P510" s="412"/>
      <c r="Q510" s="71"/>
      <c r="R510" s="39"/>
      <c r="S510" s="39"/>
    </row>
    <row r="511" spans="1:19" s="258" customFormat="1" ht="24" customHeight="1">
      <c r="A511" s="144"/>
      <c r="B511" s="1318"/>
      <c r="C511" s="1317"/>
      <c r="D511" s="1797"/>
      <c r="E511" s="1798"/>
      <c r="F511" s="1798"/>
      <c r="G511" s="1798"/>
      <c r="H511" s="1798"/>
      <c r="I511" s="1798"/>
      <c r="J511" s="1799"/>
      <c r="K511" s="866"/>
      <c r="L511" s="940"/>
      <c r="M511" s="1800" t="str">
        <f t="shared" si="16"/>
        <v/>
      </c>
      <c r="N511" s="1801"/>
      <c r="O511" s="482" t="str">
        <f t="shared" si="17"/>
        <v/>
      </c>
      <c r="P511" s="412"/>
      <c r="Q511" s="71"/>
      <c r="R511" s="39"/>
      <c r="S511" s="39"/>
    </row>
    <row r="512" spans="1:19" s="258" customFormat="1" ht="24" customHeight="1">
      <c r="A512" s="144"/>
      <c r="B512" s="1318"/>
      <c r="C512" s="1317"/>
      <c r="D512" s="1797"/>
      <c r="E512" s="1798"/>
      <c r="F512" s="1798"/>
      <c r="G512" s="1798"/>
      <c r="H512" s="1798"/>
      <c r="I512" s="1798"/>
      <c r="J512" s="1799"/>
      <c r="K512" s="866"/>
      <c r="L512" s="940"/>
      <c r="M512" s="1800" t="str">
        <f t="shared" si="16"/>
        <v/>
      </c>
      <c r="N512" s="1801"/>
      <c r="O512" s="482" t="str">
        <f t="shared" si="17"/>
        <v/>
      </c>
      <c r="P512" s="412"/>
      <c r="Q512" s="71"/>
      <c r="R512" s="39"/>
      <c r="S512" s="39"/>
    </row>
    <row r="513" spans="1:19" s="258" customFormat="1" ht="24" customHeight="1">
      <c r="A513" s="144"/>
      <c r="B513" s="1318"/>
      <c r="C513" s="1317"/>
      <c r="D513" s="1797"/>
      <c r="E513" s="1798"/>
      <c r="F513" s="1798"/>
      <c r="G513" s="1798"/>
      <c r="H513" s="1798"/>
      <c r="I513" s="1798"/>
      <c r="J513" s="1799"/>
      <c r="K513" s="866"/>
      <c r="L513" s="940"/>
      <c r="M513" s="1800" t="str">
        <f t="shared" si="16"/>
        <v/>
      </c>
      <c r="N513" s="1801"/>
      <c r="O513" s="482" t="str">
        <f t="shared" si="17"/>
        <v/>
      </c>
      <c r="P513" s="412"/>
      <c r="Q513" s="71"/>
      <c r="R513" s="39"/>
      <c r="S513" s="39"/>
    </row>
    <row r="514" spans="1:19" s="258" customFormat="1" ht="24" customHeight="1">
      <c r="A514" s="144"/>
      <c r="B514" s="1318"/>
      <c r="C514" s="1317"/>
      <c r="D514" s="1797"/>
      <c r="E514" s="1798"/>
      <c r="F514" s="1798"/>
      <c r="G514" s="1798"/>
      <c r="H514" s="1798"/>
      <c r="I514" s="1798"/>
      <c r="J514" s="1799"/>
      <c r="K514" s="866"/>
      <c r="L514" s="940"/>
      <c r="M514" s="1800" t="str">
        <f t="shared" si="16"/>
        <v/>
      </c>
      <c r="N514" s="1801"/>
      <c r="O514" s="482" t="str">
        <f t="shared" si="17"/>
        <v/>
      </c>
      <c r="P514" s="412"/>
      <c r="Q514" s="71"/>
      <c r="R514" s="39"/>
      <c r="S514" s="39"/>
    </row>
    <row r="515" spans="1:19" s="258" customFormat="1" ht="24" customHeight="1">
      <c r="A515" s="144"/>
      <c r="B515" s="1318"/>
      <c r="C515" s="1317"/>
      <c r="D515" s="1797"/>
      <c r="E515" s="1798"/>
      <c r="F515" s="1798"/>
      <c r="G515" s="1798"/>
      <c r="H515" s="1798"/>
      <c r="I515" s="1798"/>
      <c r="J515" s="1799"/>
      <c r="K515" s="866"/>
      <c r="L515" s="940"/>
      <c r="M515" s="1800" t="str">
        <f t="shared" si="16"/>
        <v/>
      </c>
      <c r="N515" s="1801"/>
      <c r="O515" s="482" t="str">
        <f>IF(ISERROR(INDEX($S$250:$S$255,MATCH(K515,$R$250:$R$255,0))*M515),"",INDEX($S$250:$S$255,MATCH(K515,$R$250:$R$255,0))*M515)</f>
        <v/>
      </c>
      <c r="P515" s="412"/>
      <c r="Q515" s="71"/>
      <c r="R515" s="39"/>
      <c r="S515" s="39"/>
    </row>
    <row r="516" spans="1:19" s="111" customFormat="1" ht="4.5" customHeight="1">
      <c r="A516" s="363"/>
      <c r="B516" s="676"/>
      <c r="C516" s="1324"/>
      <c r="D516" s="867"/>
      <c r="E516" s="868"/>
      <c r="F516" s="868"/>
      <c r="G516" s="868"/>
      <c r="H516" s="868"/>
      <c r="I516" s="868"/>
      <c r="J516" s="868"/>
      <c r="K516" s="867"/>
      <c r="L516" s="867"/>
      <c r="M516" s="93"/>
      <c r="N516" s="93"/>
      <c r="O516" s="93"/>
      <c r="P516" s="168"/>
      <c r="Q516" s="71"/>
    </row>
    <row r="517" spans="1:19" s="87" customFormat="1" ht="21.75" customHeight="1">
      <c r="A517" s="370"/>
      <c r="B517" s="1320" t="s">
        <v>60</v>
      </c>
      <c r="C517" s="1325"/>
      <c r="D517" s="869"/>
      <c r="E517" s="869"/>
      <c r="F517" s="869"/>
      <c r="G517" s="869"/>
      <c r="H517" s="869"/>
      <c r="I517" s="869"/>
      <c r="J517" s="869"/>
      <c r="K517" s="869"/>
      <c r="L517" s="869"/>
      <c r="M517" s="561"/>
      <c r="N517" s="561"/>
      <c r="O517" s="561"/>
      <c r="P517" s="405"/>
      <c r="Q517" s="71"/>
    </row>
    <row r="518" spans="1:19" s="258" customFormat="1" ht="12.75" customHeight="1">
      <c r="A518" s="363"/>
      <c r="B518" s="1310" t="str">
        <f>B455</f>
        <v>FAPESP,  SETEMBRO DE 2015</v>
      </c>
      <c r="C518" s="1311"/>
      <c r="D518" s="857"/>
      <c r="E518" s="831"/>
      <c r="F518" s="831"/>
      <c r="G518" s="831"/>
      <c r="H518" s="831"/>
      <c r="I518" s="831"/>
      <c r="J518" s="832"/>
      <c r="K518" s="832"/>
      <c r="L518" s="831"/>
      <c r="M518" s="51"/>
      <c r="N518" s="51"/>
      <c r="O518" s="51"/>
      <c r="P518" s="429">
        <v>1</v>
      </c>
      <c r="Q518" s="71"/>
    </row>
    <row r="519" spans="1:19" s="258" customFormat="1" ht="18">
      <c r="A519" s="378"/>
      <c r="B519" s="1322" t="str">
        <f>B461</f>
        <v>6- SERVIÇOS DE TERCEIROS NO EXTERIOR</v>
      </c>
      <c r="C519" s="1323"/>
      <c r="D519" s="910"/>
      <c r="E519" s="911"/>
      <c r="F519" s="911"/>
      <c r="G519" s="911"/>
      <c r="H519" s="911"/>
      <c r="I519" s="911"/>
      <c r="J519" s="910"/>
      <c r="K519" s="910"/>
      <c r="L519" s="911"/>
      <c r="M519" s="21"/>
      <c r="N519" s="21"/>
      <c r="O519" s="21"/>
      <c r="P519" s="21"/>
      <c r="Q519" s="71"/>
    </row>
    <row r="520" spans="1:19" s="258" customFormat="1" ht="12.75" customHeight="1">
      <c r="A520" s="363"/>
      <c r="B520" s="1802" t="s">
        <v>1</v>
      </c>
      <c r="C520" s="1804" t="s">
        <v>7</v>
      </c>
      <c r="D520" s="1730" t="s">
        <v>8</v>
      </c>
      <c r="E520" s="1782"/>
      <c r="F520" s="1782"/>
      <c r="G520" s="1782"/>
      <c r="H520" s="1782"/>
      <c r="I520" s="1782"/>
      <c r="J520" s="1806"/>
      <c r="K520" s="1587" t="s">
        <v>53</v>
      </c>
      <c r="L520" s="1644" t="s">
        <v>3</v>
      </c>
      <c r="M520" s="1671" t="s">
        <v>118</v>
      </c>
      <c r="N520" s="1808"/>
      <c r="O520" s="1785" t="s">
        <v>119</v>
      </c>
      <c r="P520" s="1634" t="s">
        <v>2</v>
      </c>
      <c r="Q520" s="71"/>
      <c r="R520" s="113"/>
      <c r="S520" s="113"/>
    </row>
    <row r="521" spans="1:19" s="87" customFormat="1" ht="23.25" customHeight="1">
      <c r="A521" s="370"/>
      <c r="B521" s="1803"/>
      <c r="C521" s="1805"/>
      <c r="D521" s="1783"/>
      <c r="E521" s="1784"/>
      <c r="F521" s="1784"/>
      <c r="G521" s="1784"/>
      <c r="H521" s="1784"/>
      <c r="I521" s="1784"/>
      <c r="J521" s="1807"/>
      <c r="K521" s="1588"/>
      <c r="L521" s="1734"/>
      <c r="M521" s="1809"/>
      <c r="N521" s="1810"/>
      <c r="O521" s="1811"/>
      <c r="P521" s="1736"/>
      <c r="Q521" s="71"/>
      <c r="R521" s="114"/>
      <c r="S521" s="114"/>
    </row>
    <row r="522" spans="1:19" s="258" customFormat="1" ht="24" customHeight="1">
      <c r="A522" s="144"/>
      <c r="B522" s="576"/>
      <c r="C522" s="1317"/>
      <c r="D522" s="1797"/>
      <c r="E522" s="1798"/>
      <c r="F522" s="1798"/>
      <c r="G522" s="1798"/>
      <c r="H522" s="1798"/>
      <c r="I522" s="1798"/>
      <c r="J522" s="1799"/>
      <c r="K522" s="866"/>
      <c r="L522" s="940"/>
      <c r="M522" s="1800" t="str">
        <f t="shared" ref="M522:M570" si="18">IF(C522*L522=0,"",C522*L522)</f>
        <v/>
      </c>
      <c r="N522" s="1801"/>
      <c r="O522" s="482" t="str">
        <f t="shared" ref="O522:O570" si="19">IF(ISERROR(INDEX($S$477:$S$482,MATCH(K522,$R$477:$R$482,0))*M522),"",INDEX($S$477:$S$482,MATCH(K522,$R$477:$R$482,0))*M522)</f>
        <v/>
      </c>
      <c r="P522" s="412"/>
      <c r="Q522" s="71"/>
      <c r="R522" s="166"/>
      <c r="S522" s="167"/>
    </row>
    <row r="523" spans="1:19" s="258" customFormat="1" ht="24" customHeight="1">
      <c r="A523" s="144"/>
      <c r="B523" s="1318"/>
      <c r="C523" s="1317"/>
      <c r="D523" s="1797"/>
      <c r="E523" s="1798"/>
      <c r="F523" s="1798"/>
      <c r="G523" s="1798"/>
      <c r="H523" s="1798"/>
      <c r="I523" s="1798"/>
      <c r="J523" s="1799"/>
      <c r="K523" s="866"/>
      <c r="L523" s="940"/>
      <c r="M523" s="1800" t="str">
        <f t="shared" si="18"/>
        <v/>
      </c>
      <c r="N523" s="1801"/>
      <c r="O523" s="482" t="str">
        <f t="shared" si="19"/>
        <v/>
      </c>
      <c r="P523" s="412"/>
      <c r="Q523" s="71"/>
      <c r="R523" s="166"/>
      <c r="S523" s="167"/>
    </row>
    <row r="524" spans="1:19" s="258" customFormat="1" ht="24" customHeight="1">
      <c r="A524" s="144"/>
      <c r="B524" s="1318"/>
      <c r="C524" s="1317"/>
      <c r="D524" s="1797"/>
      <c r="E524" s="1798"/>
      <c r="F524" s="1798"/>
      <c r="G524" s="1798"/>
      <c r="H524" s="1798"/>
      <c r="I524" s="1798"/>
      <c r="J524" s="1799"/>
      <c r="K524" s="866"/>
      <c r="L524" s="940"/>
      <c r="M524" s="1800" t="str">
        <f t="shared" si="18"/>
        <v/>
      </c>
      <c r="N524" s="1801"/>
      <c r="O524" s="482" t="str">
        <f t="shared" si="19"/>
        <v/>
      </c>
      <c r="P524" s="412"/>
      <c r="Q524" s="71"/>
      <c r="R524" s="166"/>
      <c r="S524" s="167"/>
    </row>
    <row r="525" spans="1:19" s="258" customFormat="1" ht="24" customHeight="1">
      <c r="A525" s="144"/>
      <c r="B525" s="1318"/>
      <c r="C525" s="1317"/>
      <c r="D525" s="1797"/>
      <c r="E525" s="1798"/>
      <c r="F525" s="1798"/>
      <c r="G525" s="1798"/>
      <c r="H525" s="1798"/>
      <c r="I525" s="1798"/>
      <c r="J525" s="1799"/>
      <c r="K525" s="866"/>
      <c r="L525" s="940"/>
      <c r="M525" s="1800" t="str">
        <f t="shared" si="18"/>
        <v/>
      </c>
      <c r="N525" s="1801"/>
      <c r="O525" s="482" t="str">
        <f t="shared" si="19"/>
        <v/>
      </c>
      <c r="P525" s="412"/>
      <c r="Q525" s="71"/>
      <c r="R525" s="113"/>
      <c r="S525" s="113"/>
    </row>
    <row r="526" spans="1:19" s="258" customFormat="1" ht="24" customHeight="1">
      <c r="A526" s="144"/>
      <c r="B526" s="1318"/>
      <c r="C526" s="1317"/>
      <c r="D526" s="1797"/>
      <c r="E526" s="1798"/>
      <c r="F526" s="1798"/>
      <c r="G526" s="1798"/>
      <c r="H526" s="1798"/>
      <c r="I526" s="1798"/>
      <c r="J526" s="1799"/>
      <c r="K526" s="866"/>
      <c r="L526" s="940"/>
      <c r="M526" s="1800" t="str">
        <f t="shared" si="18"/>
        <v/>
      </c>
      <c r="N526" s="1801"/>
      <c r="O526" s="482" t="str">
        <f t="shared" si="19"/>
        <v/>
      </c>
      <c r="P526" s="412"/>
      <c r="Q526" s="71"/>
      <c r="R526" s="113"/>
      <c r="S526" s="113"/>
    </row>
    <row r="527" spans="1:19" s="258" customFormat="1" ht="24" customHeight="1">
      <c r="A527" s="144"/>
      <c r="B527" s="1318"/>
      <c r="C527" s="1317"/>
      <c r="D527" s="1797"/>
      <c r="E527" s="1798"/>
      <c r="F527" s="1798"/>
      <c r="G527" s="1798"/>
      <c r="H527" s="1798"/>
      <c r="I527" s="1798"/>
      <c r="J527" s="1799"/>
      <c r="K527" s="866"/>
      <c r="L527" s="940"/>
      <c r="M527" s="1800" t="str">
        <f t="shared" si="18"/>
        <v/>
      </c>
      <c r="N527" s="1801"/>
      <c r="O527" s="482" t="str">
        <f t="shared" si="19"/>
        <v/>
      </c>
      <c r="P527" s="412"/>
      <c r="Q527" s="71"/>
      <c r="R527" s="166"/>
      <c r="S527" s="167"/>
    </row>
    <row r="528" spans="1:19" s="258" customFormat="1" ht="24" customHeight="1">
      <c r="A528" s="144"/>
      <c r="B528" s="1318"/>
      <c r="C528" s="1317"/>
      <c r="D528" s="1797"/>
      <c r="E528" s="1798"/>
      <c r="F528" s="1798"/>
      <c r="G528" s="1798"/>
      <c r="H528" s="1798"/>
      <c r="I528" s="1798"/>
      <c r="J528" s="1799"/>
      <c r="K528" s="866"/>
      <c r="L528" s="940"/>
      <c r="M528" s="1800" t="str">
        <f t="shared" si="18"/>
        <v/>
      </c>
      <c r="N528" s="1801"/>
      <c r="O528" s="482" t="str">
        <f t="shared" si="19"/>
        <v/>
      </c>
      <c r="P528" s="412"/>
      <c r="Q528" s="71"/>
    </row>
    <row r="529" spans="1:17" s="258" customFormat="1" ht="24" customHeight="1">
      <c r="A529" s="144"/>
      <c r="B529" s="1318"/>
      <c r="C529" s="1317"/>
      <c r="D529" s="1797"/>
      <c r="E529" s="1798"/>
      <c r="F529" s="1798"/>
      <c r="G529" s="1798"/>
      <c r="H529" s="1798"/>
      <c r="I529" s="1798"/>
      <c r="J529" s="1799"/>
      <c r="K529" s="866"/>
      <c r="L529" s="940"/>
      <c r="M529" s="1800" t="str">
        <f t="shared" si="18"/>
        <v/>
      </c>
      <c r="N529" s="1801"/>
      <c r="O529" s="482" t="str">
        <f t="shared" si="19"/>
        <v/>
      </c>
      <c r="P529" s="412"/>
      <c r="Q529" s="71"/>
    </row>
    <row r="530" spans="1:17" s="258" customFormat="1" ht="24" customHeight="1">
      <c r="A530" s="144"/>
      <c r="B530" s="1318"/>
      <c r="C530" s="1317"/>
      <c r="D530" s="1797"/>
      <c r="E530" s="1798"/>
      <c r="F530" s="1798"/>
      <c r="G530" s="1798"/>
      <c r="H530" s="1798"/>
      <c r="I530" s="1798"/>
      <c r="J530" s="1799"/>
      <c r="K530" s="866"/>
      <c r="L530" s="940"/>
      <c r="M530" s="1800" t="str">
        <f t="shared" si="18"/>
        <v/>
      </c>
      <c r="N530" s="1801"/>
      <c r="O530" s="482" t="str">
        <f t="shared" si="19"/>
        <v/>
      </c>
      <c r="P530" s="412"/>
      <c r="Q530" s="71"/>
    </row>
    <row r="531" spans="1:17" s="258" customFormat="1" ht="24" customHeight="1">
      <c r="A531" s="144"/>
      <c r="B531" s="1318"/>
      <c r="C531" s="1317"/>
      <c r="D531" s="1797"/>
      <c r="E531" s="1798"/>
      <c r="F531" s="1798"/>
      <c r="G531" s="1798"/>
      <c r="H531" s="1798"/>
      <c r="I531" s="1798"/>
      <c r="J531" s="1799"/>
      <c r="K531" s="866"/>
      <c r="L531" s="940"/>
      <c r="M531" s="1800" t="str">
        <f t="shared" si="18"/>
        <v/>
      </c>
      <c r="N531" s="1801"/>
      <c r="O531" s="482" t="str">
        <f t="shared" si="19"/>
        <v/>
      </c>
      <c r="P531" s="412"/>
      <c r="Q531" s="71"/>
    </row>
    <row r="532" spans="1:17" s="258" customFormat="1" ht="24" customHeight="1">
      <c r="A532" s="144"/>
      <c r="B532" s="1318"/>
      <c r="C532" s="1317"/>
      <c r="D532" s="1797"/>
      <c r="E532" s="1798"/>
      <c r="F532" s="1798"/>
      <c r="G532" s="1798"/>
      <c r="H532" s="1798"/>
      <c r="I532" s="1798"/>
      <c r="J532" s="1799"/>
      <c r="K532" s="866"/>
      <c r="L532" s="940"/>
      <c r="M532" s="1800" t="str">
        <f t="shared" si="18"/>
        <v/>
      </c>
      <c r="N532" s="1801"/>
      <c r="O532" s="482" t="str">
        <f t="shared" si="19"/>
        <v/>
      </c>
      <c r="P532" s="412"/>
      <c r="Q532" s="71"/>
    </row>
    <row r="533" spans="1:17" s="258" customFormat="1" ht="24" customHeight="1">
      <c r="A533" s="144"/>
      <c r="B533" s="1318"/>
      <c r="C533" s="1317"/>
      <c r="D533" s="1797"/>
      <c r="E533" s="1798"/>
      <c r="F533" s="1798"/>
      <c r="G533" s="1798"/>
      <c r="H533" s="1798"/>
      <c r="I533" s="1798"/>
      <c r="J533" s="1799"/>
      <c r="K533" s="866"/>
      <c r="L533" s="940"/>
      <c r="M533" s="1800" t="str">
        <f t="shared" si="18"/>
        <v/>
      </c>
      <c r="N533" s="1801"/>
      <c r="O533" s="482" t="str">
        <f t="shared" si="19"/>
        <v/>
      </c>
      <c r="P533" s="412"/>
      <c r="Q533" s="71"/>
    </row>
    <row r="534" spans="1:17" s="258" customFormat="1" ht="24" customHeight="1">
      <c r="A534" s="144"/>
      <c r="B534" s="1318"/>
      <c r="C534" s="1317"/>
      <c r="D534" s="1797"/>
      <c r="E534" s="1798"/>
      <c r="F534" s="1798"/>
      <c r="G534" s="1798"/>
      <c r="H534" s="1798"/>
      <c r="I534" s="1798"/>
      <c r="J534" s="1799"/>
      <c r="K534" s="866"/>
      <c r="L534" s="940"/>
      <c r="M534" s="1800" t="str">
        <f t="shared" si="18"/>
        <v/>
      </c>
      <c r="N534" s="1801"/>
      <c r="O534" s="482" t="str">
        <f t="shared" si="19"/>
        <v/>
      </c>
      <c r="P534" s="412"/>
      <c r="Q534" s="71"/>
    </row>
    <row r="535" spans="1:17" s="258" customFormat="1" ht="24" customHeight="1">
      <c r="A535" s="144"/>
      <c r="B535" s="1318"/>
      <c r="C535" s="1317"/>
      <c r="D535" s="1797"/>
      <c r="E535" s="1798"/>
      <c r="F535" s="1798"/>
      <c r="G535" s="1798"/>
      <c r="H535" s="1798"/>
      <c r="I535" s="1798"/>
      <c r="J535" s="1799"/>
      <c r="K535" s="866"/>
      <c r="L535" s="940"/>
      <c r="M535" s="1800" t="str">
        <f t="shared" si="18"/>
        <v/>
      </c>
      <c r="N535" s="1801"/>
      <c r="O535" s="482" t="str">
        <f t="shared" si="19"/>
        <v/>
      </c>
      <c r="P535" s="412"/>
      <c r="Q535" s="71"/>
    </row>
    <row r="536" spans="1:17" s="258" customFormat="1" ht="24" customHeight="1">
      <c r="A536" s="144"/>
      <c r="B536" s="1318"/>
      <c r="C536" s="1317"/>
      <c r="D536" s="1797"/>
      <c r="E536" s="1798"/>
      <c r="F536" s="1798"/>
      <c r="G536" s="1798"/>
      <c r="H536" s="1798"/>
      <c r="I536" s="1798"/>
      <c r="J536" s="1799"/>
      <c r="K536" s="866"/>
      <c r="L536" s="940"/>
      <c r="M536" s="1800" t="str">
        <f t="shared" si="18"/>
        <v/>
      </c>
      <c r="N536" s="1801"/>
      <c r="O536" s="482" t="str">
        <f t="shared" si="19"/>
        <v/>
      </c>
      <c r="P536" s="412"/>
      <c r="Q536" s="71"/>
    </row>
    <row r="537" spans="1:17" s="258" customFormat="1" ht="24" customHeight="1">
      <c r="A537" s="144"/>
      <c r="B537" s="1318"/>
      <c r="C537" s="1317"/>
      <c r="D537" s="1797"/>
      <c r="E537" s="1798"/>
      <c r="F537" s="1798"/>
      <c r="G537" s="1798"/>
      <c r="H537" s="1798"/>
      <c r="I537" s="1798"/>
      <c r="J537" s="1799"/>
      <c r="K537" s="866"/>
      <c r="L537" s="940"/>
      <c r="M537" s="1800" t="str">
        <f t="shared" si="18"/>
        <v/>
      </c>
      <c r="N537" s="1801"/>
      <c r="O537" s="482" t="str">
        <f t="shared" si="19"/>
        <v/>
      </c>
      <c r="P537" s="412"/>
      <c r="Q537" s="71"/>
    </row>
    <row r="538" spans="1:17" s="258" customFormat="1" ht="24" customHeight="1">
      <c r="A538" s="144"/>
      <c r="B538" s="1318"/>
      <c r="C538" s="1317"/>
      <c r="D538" s="1797"/>
      <c r="E538" s="1798"/>
      <c r="F538" s="1798"/>
      <c r="G538" s="1798"/>
      <c r="H538" s="1798"/>
      <c r="I538" s="1798"/>
      <c r="J538" s="1799"/>
      <c r="K538" s="866"/>
      <c r="L538" s="940"/>
      <c r="M538" s="1800" t="str">
        <f t="shared" si="18"/>
        <v/>
      </c>
      <c r="N538" s="1801"/>
      <c r="O538" s="482" t="str">
        <f t="shared" si="19"/>
        <v/>
      </c>
      <c r="P538" s="412"/>
      <c r="Q538" s="71"/>
    </row>
    <row r="539" spans="1:17" s="258" customFormat="1" ht="24" customHeight="1">
      <c r="A539" s="144"/>
      <c r="B539" s="1318"/>
      <c r="C539" s="1317"/>
      <c r="D539" s="1797"/>
      <c r="E539" s="1798"/>
      <c r="F539" s="1798"/>
      <c r="G539" s="1798"/>
      <c r="H539" s="1798"/>
      <c r="I539" s="1798"/>
      <c r="J539" s="1799"/>
      <c r="K539" s="866"/>
      <c r="L539" s="940"/>
      <c r="M539" s="1800" t="str">
        <f t="shared" si="18"/>
        <v/>
      </c>
      <c r="N539" s="1801"/>
      <c r="O539" s="482" t="str">
        <f t="shared" si="19"/>
        <v/>
      </c>
      <c r="P539" s="412"/>
      <c r="Q539" s="71"/>
    </row>
    <row r="540" spans="1:17" s="258" customFormat="1" ht="24" customHeight="1">
      <c r="A540" s="144"/>
      <c r="B540" s="1318"/>
      <c r="C540" s="1317"/>
      <c r="D540" s="1797"/>
      <c r="E540" s="1798"/>
      <c r="F540" s="1798"/>
      <c r="G540" s="1798"/>
      <c r="H540" s="1798"/>
      <c r="I540" s="1798"/>
      <c r="J540" s="1799"/>
      <c r="K540" s="866"/>
      <c r="L540" s="940"/>
      <c r="M540" s="1800" t="str">
        <f t="shared" si="18"/>
        <v/>
      </c>
      <c r="N540" s="1801"/>
      <c r="O540" s="482" t="str">
        <f t="shared" si="19"/>
        <v/>
      </c>
      <c r="P540" s="412"/>
      <c r="Q540" s="71"/>
    </row>
    <row r="541" spans="1:17" s="258" customFormat="1" ht="24" customHeight="1">
      <c r="A541" s="144"/>
      <c r="B541" s="1318"/>
      <c r="C541" s="1317"/>
      <c r="D541" s="1797"/>
      <c r="E541" s="1798"/>
      <c r="F541" s="1798"/>
      <c r="G541" s="1798"/>
      <c r="H541" s="1798"/>
      <c r="I541" s="1798"/>
      <c r="J541" s="1799"/>
      <c r="K541" s="866"/>
      <c r="L541" s="940"/>
      <c r="M541" s="1800" t="str">
        <f t="shared" si="18"/>
        <v/>
      </c>
      <c r="N541" s="1801"/>
      <c r="O541" s="482" t="str">
        <f t="shared" si="19"/>
        <v/>
      </c>
      <c r="P541" s="412"/>
      <c r="Q541" s="71"/>
    </row>
    <row r="542" spans="1:17" s="258" customFormat="1" ht="24" customHeight="1">
      <c r="A542" s="144"/>
      <c r="B542" s="1318"/>
      <c r="C542" s="1317"/>
      <c r="D542" s="1797"/>
      <c r="E542" s="1798"/>
      <c r="F542" s="1798"/>
      <c r="G542" s="1798"/>
      <c r="H542" s="1798"/>
      <c r="I542" s="1798"/>
      <c r="J542" s="1799"/>
      <c r="K542" s="866"/>
      <c r="L542" s="940"/>
      <c r="M542" s="1800" t="str">
        <f t="shared" si="18"/>
        <v/>
      </c>
      <c r="N542" s="1801"/>
      <c r="O542" s="482" t="str">
        <f t="shared" si="19"/>
        <v/>
      </c>
      <c r="P542" s="412"/>
      <c r="Q542" s="71"/>
    </row>
    <row r="543" spans="1:17" s="258" customFormat="1" ht="24" customHeight="1">
      <c r="A543" s="144"/>
      <c r="B543" s="1318"/>
      <c r="C543" s="1317"/>
      <c r="D543" s="1797"/>
      <c r="E543" s="1798"/>
      <c r="F543" s="1798"/>
      <c r="G543" s="1798"/>
      <c r="H543" s="1798"/>
      <c r="I543" s="1798"/>
      <c r="J543" s="1799"/>
      <c r="K543" s="866"/>
      <c r="L543" s="940"/>
      <c r="M543" s="1800" t="str">
        <f t="shared" si="18"/>
        <v/>
      </c>
      <c r="N543" s="1801"/>
      <c r="O543" s="482" t="str">
        <f t="shared" si="19"/>
        <v/>
      </c>
      <c r="P543" s="412"/>
      <c r="Q543" s="71"/>
    </row>
    <row r="544" spans="1:17" s="258" customFormat="1" ht="24" customHeight="1">
      <c r="A544" s="144"/>
      <c r="B544" s="1318"/>
      <c r="C544" s="1319"/>
      <c r="D544" s="1797"/>
      <c r="E544" s="1798"/>
      <c r="F544" s="1798"/>
      <c r="G544" s="1798"/>
      <c r="H544" s="1798"/>
      <c r="I544" s="1798"/>
      <c r="J544" s="1799"/>
      <c r="K544" s="866"/>
      <c r="L544" s="131"/>
      <c r="M544" s="1800" t="str">
        <f t="shared" si="18"/>
        <v/>
      </c>
      <c r="N544" s="1801"/>
      <c r="O544" s="482" t="str">
        <f t="shared" si="19"/>
        <v/>
      </c>
      <c r="P544" s="412"/>
      <c r="Q544" s="71"/>
    </row>
    <row r="545" spans="1:17" s="258" customFormat="1" ht="24" customHeight="1">
      <c r="A545" s="144"/>
      <c r="B545" s="1318"/>
      <c r="C545" s="1319"/>
      <c r="D545" s="1797"/>
      <c r="E545" s="1798"/>
      <c r="F545" s="1798"/>
      <c r="G545" s="1798"/>
      <c r="H545" s="1798"/>
      <c r="I545" s="1798"/>
      <c r="J545" s="1799"/>
      <c r="K545" s="866"/>
      <c r="L545" s="131"/>
      <c r="M545" s="1800" t="str">
        <f t="shared" si="18"/>
        <v/>
      </c>
      <c r="N545" s="1801"/>
      <c r="O545" s="482" t="str">
        <f t="shared" si="19"/>
        <v/>
      </c>
      <c r="P545" s="412"/>
      <c r="Q545" s="71"/>
    </row>
    <row r="546" spans="1:17" s="258" customFormat="1" ht="24" customHeight="1">
      <c r="A546" s="144"/>
      <c r="B546" s="1318"/>
      <c r="C546" s="1319"/>
      <c r="D546" s="1797"/>
      <c r="E546" s="1798"/>
      <c r="F546" s="1798"/>
      <c r="G546" s="1798"/>
      <c r="H546" s="1798"/>
      <c r="I546" s="1798"/>
      <c r="J546" s="1799"/>
      <c r="K546" s="866"/>
      <c r="L546" s="131"/>
      <c r="M546" s="1800" t="str">
        <f t="shared" si="18"/>
        <v/>
      </c>
      <c r="N546" s="1801"/>
      <c r="O546" s="482" t="str">
        <f t="shared" si="19"/>
        <v/>
      </c>
      <c r="P546" s="412"/>
      <c r="Q546" s="71"/>
    </row>
    <row r="547" spans="1:17" s="258" customFormat="1" ht="24" customHeight="1">
      <c r="A547" s="144"/>
      <c r="B547" s="1318"/>
      <c r="C547" s="1319"/>
      <c r="D547" s="1797"/>
      <c r="E547" s="1798"/>
      <c r="F547" s="1798"/>
      <c r="G547" s="1798"/>
      <c r="H547" s="1798"/>
      <c r="I547" s="1798"/>
      <c r="J547" s="1799"/>
      <c r="K547" s="866"/>
      <c r="L547" s="131"/>
      <c r="M547" s="1800" t="str">
        <f t="shared" si="18"/>
        <v/>
      </c>
      <c r="N547" s="1801"/>
      <c r="O547" s="482" t="str">
        <f t="shared" si="19"/>
        <v/>
      </c>
      <c r="P547" s="412"/>
      <c r="Q547" s="71"/>
    </row>
    <row r="548" spans="1:17" s="258" customFormat="1" ht="24" customHeight="1">
      <c r="A548" s="144"/>
      <c r="B548" s="1318"/>
      <c r="C548" s="1319"/>
      <c r="D548" s="1797"/>
      <c r="E548" s="1798"/>
      <c r="F548" s="1798"/>
      <c r="G548" s="1798"/>
      <c r="H548" s="1798"/>
      <c r="I548" s="1798"/>
      <c r="J548" s="1799"/>
      <c r="K548" s="866"/>
      <c r="L548" s="131"/>
      <c r="M548" s="1800" t="str">
        <f t="shared" si="18"/>
        <v/>
      </c>
      <c r="N548" s="1801"/>
      <c r="O548" s="482" t="str">
        <f t="shared" si="19"/>
        <v/>
      </c>
      <c r="P548" s="412"/>
      <c r="Q548" s="71"/>
    </row>
    <row r="549" spans="1:17" s="258" customFormat="1" ht="24" customHeight="1">
      <c r="A549" s="144"/>
      <c r="B549" s="1318"/>
      <c r="C549" s="1319"/>
      <c r="D549" s="1797"/>
      <c r="E549" s="1798"/>
      <c r="F549" s="1798"/>
      <c r="G549" s="1798"/>
      <c r="H549" s="1798"/>
      <c r="I549" s="1798"/>
      <c r="J549" s="1799"/>
      <c r="K549" s="866"/>
      <c r="L549" s="131"/>
      <c r="M549" s="1800" t="str">
        <f t="shared" si="18"/>
        <v/>
      </c>
      <c r="N549" s="1801"/>
      <c r="O549" s="482" t="str">
        <f t="shared" si="19"/>
        <v/>
      </c>
      <c r="P549" s="412"/>
      <c r="Q549" s="71"/>
    </row>
    <row r="550" spans="1:17" s="258" customFormat="1" ht="24" customHeight="1">
      <c r="A550" s="144"/>
      <c r="B550" s="1318"/>
      <c r="C550" s="1319"/>
      <c r="D550" s="1797"/>
      <c r="E550" s="1798"/>
      <c r="F550" s="1798"/>
      <c r="G550" s="1798"/>
      <c r="H550" s="1798"/>
      <c r="I550" s="1798"/>
      <c r="J550" s="1799"/>
      <c r="K550" s="866"/>
      <c r="L550" s="131"/>
      <c r="M550" s="1800" t="str">
        <f t="shared" si="18"/>
        <v/>
      </c>
      <c r="N550" s="1801"/>
      <c r="O550" s="482" t="str">
        <f t="shared" si="19"/>
        <v/>
      </c>
      <c r="P550" s="412"/>
      <c r="Q550" s="71"/>
    </row>
    <row r="551" spans="1:17" s="258" customFormat="1" ht="24" customHeight="1">
      <c r="A551" s="144"/>
      <c r="B551" s="1318"/>
      <c r="C551" s="1317"/>
      <c r="D551" s="1797"/>
      <c r="E551" s="1798"/>
      <c r="F551" s="1798"/>
      <c r="G551" s="1798"/>
      <c r="H551" s="1798"/>
      <c r="I551" s="1798"/>
      <c r="J551" s="1799"/>
      <c r="K551" s="866"/>
      <c r="L551" s="940"/>
      <c r="M551" s="1800" t="str">
        <f t="shared" si="18"/>
        <v/>
      </c>
      <c r="N551" s="1801"/>
      <c r="O551" s="482" t="str">
        <f t="shared" si="19"/>
        <v/>
      </c>
      <c r="P551" s="412"/>
      <c r="Q551" s="71"/>
    </row>
    <row r="552" spans="1:17" s="258" customFormat="1" ht="24" customHeight="1">
      <c r="A552" s="144"/>
      <c r="B552" s="1318"/>
      <c r="C552" s="1317"/>
      <c r="D552" s="1797"/>
      <c r="E552" s="1798"/>
      <c r="F552" s="1798"/>
      <c r="G552" s="1798"/>
      <c r="H552" s="1798"/>
      <c r="I552" s="1798"/>
      <c r="J552" s="1799"/>
      <c r="K552" s="866"/>
      <c r="L552" s="940"/>
      <c r="M552" s="1800" t="str">
        <f t="shared" si="18"/>
        <v/>
      </c>
      <c r="N552" s="1801"/>
      <c r="O552" s="482" t="str">
        <f t="shared" si="19"/>
        <v/>
      </c>
      <c r="P552" s="412"/>
      <c r="Q552" s="71"/>
    </row>
    <row r="553" spans="1:17" s="258" customFormat="1" ht="24" customHeight="1">
      <c r="A553" s="144"/>
      <c r="B553" s="1318"/>
      <c r="C553" s="1317"/>
      <c r="D553" s="1797"/>
      <c r="E553" s="1798"/>
      <c r="F553" s="1798"/>
      <c r="G553" s="1798"/>
      <c r="H553" s="1798"/>
      <c r="I553" s="1798"/>
      <c r="J553" s="1799"/>
      <c r="K553" s="866"/>
      <c r="L553" s="940"/>
      <c r="M553" s="1800" t="str">
        <f t="shared" si="18"/>
        <v/>
      </c>
      <c r="N553" s="1801"/>
      <c r="O553" s="482" t="str">
        <f t="shared" si="19"/>
        <v/>
      </c>
      <c r="P553" s="412"/>
      <c r="Q553" s="71"/>
    </row>
    <row r="554" spans="1:17" s="258" customFormat="1" ht="24" customHeight="1">
      <c r="A554" s="144"/>
      <c r="B554" s="1318"/>
      <c r="C554" s="1317"/>
      <c r="D554" s="1797"/>
      <c r="E554" s="1798"/>
      <c r="F554" s="1798"/>
      <c r="G554" s="1798"/>
      <c r="H554" s="1798"/>
      <c r="I554" s="1798"/>
      <c r="J554" s="1799"/>
      <c r="K554" s="866"/>
      <c r="L554" s="940"/>
      <c r="M554" s="1800" t="str">
        <f t="shared" si="18"/>
        <v/>
      </c>
      <c r="N554" s="1801"/>
      <c r="O554" s="482" t="str">
        <f t="shared" si="19"/>
        <v/>
      </c>
      <c r="P554" s="412"/>
      <c r="Q554" s="71"/>
    </row>
    <row r="555" spans="1:17" s="258" customFormat="1" ht="24" customHeight="1">
      <c r="A555" s="144"/>
      <c r="B555" s="1318"/>
      <c r="C555" s="1317"/>
      <c r="D555" s="1797"/>
      <c r="E555" s="1798"/>
      <c r="F555" s="1798"/>
      <c r="G555" s="1798"/>
      <c r="H555" s="1798"/>
      <c r="I555" s="1798"/>
      <c r="J555" s="1799"/>
      <c r="K555" s="866"/>
      <c r="L555" s="940"/>
      <c r="M555" s="1800" t="str">
        <f t="shared" si="18"/>
        <v/>
      </c>
      <c r="N555" s="1801"/>
      <c r="O555" s="482" t="str">
        <f t="shared" si="19"/>
        <v/>
      </c>
      <c r="P555" s="412"/>
      <c r="Q555" s="71"/>
    </row>
    <row r="556" spans="1:17" s="258" customFormat="1" ht="24" customHeight="1">
      <c r="A556" s="144"/>
      <c r="B556" s="1318"/>
      <c r="C556" s="1317"/>
      <c r="D556" s="1797"/>
      <c r="E556" s="1798"/>
      <c r="F556" s="1798"/>
      <c r="G556" s="1798"/>
      <c r="H556" s="1798"/>
      <c r="I556" s="1798"/>
      <c r="J556" s="1799"/>
      <c r="K556" s="866"/>
      <c r="L556" s="940"/>
      <c r="M556" s="1800" t="str">
        <f t="shared" si="18"/>
        <v/>
      </c>
      <c r="N556" s="1801"/>
      <c r="O556" s="482" t="str">
        <f t="shared" si="19"/>
        <v/>
      </c>
      <c r="P556" s="412"/>
      <c r="Q556" s="71"/>
    </row>
    <row r="557" spans="1:17" s="258" customFormat="1" ht="24" customHeight="1">
      <c r="A557" s="144"/>
      <c r="B557" s="1318"/>
      <c r="C557" s="1317"/>
      <c r="D557" s="1797"/>
      <c r="E557" s="1798"/>
      <c r="F557" s="1798"/>
      <c r="G557" s="1798"/>
      <c r="H557" s="1798"/>
      <c r="I557" s="1798"/>
      <c r="J557" s="1799"/>
      <c r="K557" s="866"/>
      <c r="L557" s="940"/>
      <c r="M557" s="1800" t="str">
        <f t="shared" si="18"/>
        <v/>
      </c>
      <c r="N557" s="1801"/>
      <c r="O557" s="482" t="str">
        <f t="shared" si="19"/>
        <v/>
      </c>
      <c r="P557" s="412"/>
      <c r="Q557" s="71"/>
    </row>
    <row r="558" spans="1:17" s="258" customFormat="1" ht="24" customHeight="1">
      <c r="A558" s="144"/>
      <c r="B558" s="1318"/>
      <c r="C558" s="1317"/>
      <c r="D558" s="1797"/>
      <c r="E558" s="1798"/>
      <c r="F558" s="1798"/>
      <c r="G558" s="1798"/>
      <c r="H558" s="1798"/>
      <c r="I558" s="1798"/>
      <c r="J558" s="1799"/>
      <c r="K558" s="866"/>
      <c r="L558" s="940"/>
      <c r="M558" s="1800" t="str">
        <f t="shared" si="18"/>
        <v/>
      </c>
      <c r="N558" s="1801"/>
      <c r="O558" s="482" t="str">
        <f t="shared" si="19"/>
        <v/>
      </c>
      <c r="P558" s="412"/>
      <c r="Q558" s="71"/>
    </row>
    <row r="559" spans="1:17" s="258" customFormat="1" ht="24" customHeight="1">
      <c r="A559" s="144"/>
      <c r="B559" s="1318"/>
      <c r="C559" s="1317"/>
      <c r="D559" s="1797"/>
      <c r="E559" s="1798"/>
      <c r="F559" s="1798"/>
      <c r="G559" s="1798"/>
      <c r="H559" s="1798"/>
      <c r="I559" s="1798"/>
      <c r="J559" s="1799"/>
      <c r="K559" s="866"/>
      <c r="L559" s="940"/>
      <c r="M559" s="1800" t="str">
        <f t="shared" si="18"/>
        <v/>
      </c>
      <c r="N559" s="1801"/>
      <c r="O559" s="482" t="str">
        <f t="shared" si="19"/>
        <v/>
      </c>
      <c r="P559" s="412"/>
      <c r="Q559" s="71"/>
    </row>
    <row r="560" spans="1:17" s="258" customFormat="1" ht="24" customHeight="1">
      <c r="A560" s="144"/>
      <c r="B560" s="1318"/>
      <c r="C560" s="1317"/>
      <c r="D560" s="1797"/>
      <c r="E560" s="1798"/>
      <c r="F560" s="1798"/>
      <c r="G560" s="1798"/>
      <c r="H560" s="1798"/>
      <c r="I560" s="1798"/>
      <c r="J560" s="1799"/>
      <c r="K560" s="866"/>
      <c r="L560" s="940"/>
      <c r="M560" s="1800" t="str">
        <f t="shared" si="18"/>
        <v/>
      </c>
      <c r="N560" s="1801"/>
      <c r="O560" s="482" t="str">
        <f t="shared" si="19"/>
        <v/>
      </c>
      <c r="P560" s="412"/>
      <c r="Q560" s="71"/>
    </row>
    <row r="561" spans="1:19" s="258" customFormat="1" ht="24" customHeight="1">
      <c r="A561" s="144"/>
      <c r="B561" s="1318"/>
      <c r="C561" s="1317"/>
      <c r="D561" s="1797"/>
      <c r="E561" s="1798"/>
      <c r="F561" s="1798"/>
      <c r="G561" s="1798"/>
      <c r="H561" s="1798"/>
      <c r="I561" s="1798"/>
      <c r="J561" s="1799"/>
      <c r="K561" s="866"/>
      <c r="L561" s="940"/>
      <c r="M561" s="1800" t="str">
        <f t="shared" si="18"/>
        <v/>
      </c>
      <c r="N561" s="1801"/>
      <c r="O561" s="482" t="str">
        <f t="shared" si="19"/>
        <v/>
      </c>
      <c r="P561" s="412"/>
      <c r="Q561" s="71"/>
    </row>
    <row r="562" spans="1:19" s="258" customFormat="1" ht="24" customHeight="1">
      <c r="A562" s="144"/>
      <c r="B562" s="1318"/>
      <c r="C562" s="1317"/>
      <c r="D562" s="1797"/>
      <c r="E562" s="1798"/>
      <c r="F562" s="1798"/>
      <c r="G562" s="1798"/>
      <c r="H562" s="1798"/>
      <c r="I562" s="1798"/>
      <c r="J562" s="1799"/>
      <c r="K562" s="866"/>
      <c r="L562" s="940"/>
      <c r="M562" s="1800" t="str">
        <f t="shared" si="18"/>
        <v/>
      </c>
      <c r="N562" s="1801"/>
      <c r="O562" s="482" t="str">
        <f t="shared" si="19"/>
        <v/>
      </c>
      <c r="P562" s="412"/>
      <c r="Q562" s="71"/>
    </row>
    <row r="563" spans="1:19" s="258" customFormat="1" ht="24" customHeight="1">
      <c r="A563" s="144"/>
      <c r="B563" s="1318"/>
      <c r="C563" s="1317"/>
      <c r="D563" s="1797"/>
      <c r="E563" s="1798"/>
      <c r="F563" s="1798"/>
      <c r="G563" s="1798"/>
      <c r="H563" s="1798"/>
      <c r="I563" s="1798"/>
      <c r="J563" s="1799"/>
      <c r="K563" s="866"/>
      <c r="L563" s="940"/>
      <c r="M563" s="1800" t="str">
        <f t="shared" si="18"/>
        <v/>
      </c>
      <c r="N563" s="1801"/>
      <c r="O563" s="482" t="str">
        <f t="shared" si="19"/>
        <v/>
      </c>
      <c r="P563" s="412"/>
      <c r="Q563" s="71"/>
    </row>
    <row r="564" spans="1:19" s="258" customFormat="1" ht="24" customHeight="1">
      <c r="A564" s="144"/>
      <c r="B564" s="1318"/>
      <c r="C564" s="1317"/>
      <c r="D564" s="1797"/>
      <c r="E564" s="1798"/>
      <c r="F564" s="1798"/>
      <c r="G564" s="1798"/>
      <c r="H564" s="1798"/>
      <c r="I564" s="1798"/>
      <c r="J564" s="1799"/>
      <c r="K564" s="866"/>
      <c r="L564" s="940"/>
      <c r="M564" s="1800" t="str">
        <f t="shared" si="18"/>
        <v/>
      </c>
      <c r="N564" s="1801"/>
      <c r="O564" s="482" t="str">
        <f t="shared" si="19"/>
        <v/>
      </c>
      <c r="P564" s="412"/>
      <c r="Q564" s="71"/>
    </row>
    <row r="565" spans="1:19" s="258" customFormat="1" ht="24" customHeight="1">
      <c r="A565" s="144"/>
      <c r="B565" s="1318"/>
      <c r="C565" s="1317"/>
      <c r="D565" s="1797"/>
      <c r="E565" s="1798"/>
      <c r="F565" s="1798"/>
      <c r="G565" s="1798"/>
      <c r="H565" s="1798"/>
      <c r="I565" s="1798"/>
      <c r="J565" s="1799"/>
      <c r="K565" s="866"/>
      <c r="L565" s="940"/>
      <c r="M565" s="1800" t="str">
        <f>IF(C565*L565=0,"",C565*L565)</f>
        <v/>
      </c>
      <c r="N565" s="1801"/>
      <c r="O565" s="482" t="str">
        <f>IF(ISERROR(INDEX($S$477:$S$482,MATCH(K565,$R$477:$R$482,0))*M565),"",INDEX($S$477:$S$482,MATCH(K565,$R$477:$R$482,0))*M565)</f>
        <v/>
      </c>
      <c r="P565" s="412"/>
      <c r="Q565" s="71"/>
    </row>
    <row r="566" spans="1:19" s="258" customFormat="1" ht="24" customHeight="1">
      <c r="A566" s="144"/>
      <c r="B566" s="1318"/>
      <c r="C566" s="1317"/>
      <c r="D566" s="1797"/>
      <c r="E566" s="1798"/>
      <c r="F566" s="1798"/>
      <c r="G566" s="1798"/>
      <c r="H566" s="1798"/>
      <c r="I566" s="1798"/>
      <c r="J566" s="1799"/>
      <c r="K566" s="866"/>
      <c r="L566" s="940"/>
      <c r="M566" s="1800" t="str">
        <f>IF(C566*L566=0,"",C566*L566)</f>
        <v/>
      </c>
      <c r="N566" s="1801"/>
      <c r="O566" s="482" t="str">
        <f>IF(ISERROR(INDEX($S$477:$S$482,MATCH(K566,$R$477:$R$482,0))*M566),"",INDEX($S$477:$S$482,MATCH(K566,$R$477:$R$482,0))*M566)</f>
        <v/>
      </c>
      <c r="P566" s="412"/>
      <c r="Q566" s="71"/>
    </row>
    <row r="567" spans="1:19" s="258" customFormat="1" ht="24" customHeight="1">
      <c r="A567" s="144"/>
      <c r="B567" s="1318"/>
      <c r="C567" s="1317"/>
      <c r="D567" s="1797"/>
      <c r="E567" s="1798"/>
      <c r="F567" s="1798"/>
      <c r="G567" s="1798"/>
      <c r="H567" s="1798"/>
      <c r="I567" s="1798"/>
      <c r="J567" s="1799"/>
      <c r="K567" s="866"/>
      <c r="L567" s="940"/>
      <c r="M567" s="1800" t="str">
        <f>IF(C567*L567=0,"",C567*L567)</f>
        <v/>
      </c>
      <c r="N567" s="1801"/>
      <c r="O567" s="482" t="str">
        <f>IF(ISERROR(INDEX($S$477:$S$482,MATCH(K567,$R$477:$R$482,0))*M567),"",INDEX($S$477:$S$482,MATCH(K567,$R$477:$R$482,0))*M567)</f>
        <v/>
      </c>
      <c r="P567" s="412"/>
      <c r="Q567" s="71"/>
    </row>
    <row r="568" spans="1:19" s="258" customFormat="1" ht="24" customHeight="1">
      <c r="A568" s="144"/>
      <c r="B568" s="1318"/>
      <c r="C568" s="1317"/>
      <c r="D568" s="1797"/>
      <c r="E568" s="1798"/>
      <c r="F568" s="1798"/>
      <c r="G568" s="1798"/>
      <c r="H568" s="1798"/>
      <c r="I568" s="1798"/>
      <c r="J568" s="1799"/>
      <c r="K568" s="866"/>
      <c r="L568" s="940"/>
      <c r="M568" s="1800" t="str">
        <f>IF(C568*L568=0,"",C568*L568)</f>
        <v/>
      </c>
      <c r="N568" s="1801"/>
      <c r="O568" s="482" t="str">
        <f>IF(ISERROR(INDEX($S$477:$S$482,MATCH(K568,$R$477:$R$482,0))*M568),"",INDEX($S$477:$S$482,MATCH(K568,$R$477:$R$482,0))*M568)</f>
        <v/>
      </c>
      <c r="P568" s="412"/>
      <c r="Q568" s="71"/>
    </row>
    <row r="569" spans="1:19" s="258" customFormat="1" ht="24" customHeight="1">
      <c r="A569" s="144"/>
      <c r="B569" s="1318"/>
      <c r="C569" s="1317"/>
      <c r="D569" s="1797"/>
      <c r="E569" s="1798"/>
      <c r="F569" s="1798"/>
      <c r="G569" s="1798"/>
      <c r="H569" s="1798"/>
      <c r="I569" s="1798"/>
      <c r="J569" s="1799"/>
      <c r="K569" s="866"/>
      <c r="L569" s="940"/>
      <c r="M569" s="1800" t="str">
        <f t="shared" si="18"/>
        <v/>
      </c>
      <c r="N569" s="1801"/>
      <c r="O569" s="482" t="str">
        <f t="shared" si="19"/>
        <v/>
      </c>
      <c r="P569" s="412"/>
      <c r="Q569" s="71"/>
    </row>
    <row r="570" spans="1:19" s="258" customFormat="1" ht="24" customHeight="1">
      <c r="A570" s="144"/>
      <c r="B570" s="1318"/>
      <c r="C570" s="1317"/>
      <c r="D570" s="1797"/>
      <c r="E570" s="1798"/>
      <c r="F570" s="1798"/>
      <c r="G570" s="1798"/>
      <c r="H570" s="1798"/>
      <c r="I570" s="1798"/>
      <c r="J570" s="1799"/>
      <c r="K570" s="866"/>
      <c r="L570" s="940"/>
      <c r="M570" s="1800" t="str">
        <f t="shared" si="18"/>
        <v/>
      </c>
      <c r="N570" s="1801"/>
      <c r="O570" s="482" t="str">
        <f t="shared" si="19"/>
        <v/>
      </c>
      <c r="P570" s="412"/>
      <c r="Q570" s="71"/>
    </row>
    <row r="571" spans="1:19" s="111" customFormat="1" ht="3" customHeight="1">
      <c r="A571" s="363"/>
      <c r="B571" s="676"/>
      <c r="C571" s="1324"/>
      <c r="D571" s="867"/>
      <c r="E571" s="868"/>
      <c r="F571" s="868"/>
      <c r="G571" s="868"/>
      <c r="H571" s="868"/>
      <c r="I571" s="868"/>
      <c r="J571" s="867"/>
      <c r="K571" s="867"/>
      <c r="L571" s="867"/>
      <c r="M571" s="93"/>
      <c r="N571" s="93"/>
      <c r="O571" s="93"/>
      <c r="P571" s="168"/>
      <c r="Q571" s="71"/>
    </row>
    <row r="572" spans="1:19" s="87" customFormat="1" ht="21.75" customHeight="1">
      <c r="A572" s="370"/>
      <c r="B572" s="1320" t="s">
        <v>60</v>
      </c>
      <c r="C572" s="1325"/>
      <c r="D572" s="869"/>
      <c r="E572" s="869"/>
      <c r="F572" s="869"/>
      <c r="G572" s="869"/>
      <c r="H572" s="869"/>
      <c r="I572" s="869"/>
      <c r="J572" s="869"/>
      <c r="K572" s="869"/>
      <c r="L572" s="869"/>
      <c r="M572" s="561"/>
      <c r="N572" s="561"/>
      <c r="O572" s="561"/>
      <c r="P572" s="405"/>
      <c r="Q572" s="71"/>
    </row>
    <row r="573" spans="1:19" s="258" customFormat="1" ht="12.75" customHeight="1">
      <c r="A573" s="216"/>
      <c r="B573" s="1310" t="str">
        <f>B518</f>
        <v>FAPESP,  SETEMBRO DE 2015</v>
      </c>
      <c r="C573" s="1311"/>
      <c r="D573" s="857"/>
      <c r="E573" s="831"/>
      <c r="F573" s="831"/>
      <c r="G573" s="831"/>
      <c r="H573" s="831"/>
      <c r="I573" s="831"/>
      <c r="J573" s="832"/>
      <c r="K573" s="832"/>
      <c r="L573" s="831"/>
      <c r="M573" s="51"/>
      <c r="N573" s="51"/>
      <c r="O573" s="51"/>
      <c r="P573" s="429">
        <v>2</v>
      </c>
      <c r="Q573" s="71"/>
    </row>
    <row r="574" spans="1:19" s="258" customFormat="1" ht="18">
      <c r="A574" s="378"/>
      <c r="B574" s="1322" t="str">
        <f>B519</f>
        <v>6- SERVIÇOS DE TERCEIROS NO EXTERIOR</v>
      </c>
      <c r="C574" s="1323"/>
      <c r="D574" s="910"/>
      <c r="E574" s="911"/>
      <c r="F574" s="911"/>
      <c r="G574" s="911"/>
      <c r="H574" s="911"/>
      <c r="I574" s="911"/>
      <c r="J574" s="910"/>
      <c r="K574" s="910"/>
      <c r="L574" s="911"/>
      <c r="M574" s="21"/>
      <c r="N574" s="21"/>
      <c r="O574" s="21"/>
      <c r="P574" s="21"/>
      <c r="Q574" s="71"/>
    </row>
    <row r="575" spans="1:19" s="258" customFormat="1" ht="12.75" customHeight="1">
      <c r="A575" s="363"/>
      <c r="B575" s="1802" t="s">
        <v>1</v>
      </c>
      <c r="C575" s="1804" t="s">
        <v>7</v>
      </c>
      <c r="D575" s="1730" t="s">
        <v>8</v>
      </c>
      <c r="E575" s="1782"/>
      <c r="F575" s="1782"/>
      <c r="G575" s="1782"/>
      <c r="H575" s="1782"/>
      <c r="I575" s="1782"/>
      <c r="J575" s="1806"/>
      <c r="K575" s="1587" t="s">
        <v>53</v>
      </c>
      <c r="L575" s="1644" t="s">
        <v>3</v>
      </c>
      <c r="M575" s="1671" t="s">
        <v>118</v>
      </c>
      <c r="N575" s="1808"/>
      <c r="O575" s="1785" t="s">
        <v>119</v>
      </c>
      <c r="P575" s="1634" t="s">
        <v>2</v>
      </c>
      <c r="Q575" s="71"/>
      <c r="R575" s="113"/>
      <c r="S575" s="113"/>
    </row>
    <row r="576" spans="1:19" s="87" customFormat="1" ht="23.25" customHeight="1">
      <c r="A576" s="370"/>
      <c r="B576" s="1803"/>
      <c r="C576" s="1805"/>
      <c r="D576" s="1783"/>
      <c r="E576" s="1784"/>
      <c r="F576" s="1784"/>
      <c r="G576" s="1784"/>
      <c r="H576" s="1784"/>
      <c r="I576" s="1784"/>
      <c r="J576" s="1807"/>
      <c r="K576" s="1588"/>
      <c r="L576" s="1734"/>
      <c r="M576" s="1809"/>
      <c r="N576" s="1810"/>
      <c r="O576" s="1811"/>
      <c r="P576" s="1736"/>
      <c r="Q576" s="71"/>
      <c r="R576" s="114"/>
      <c r="S576" s="114"/>
    </row>
    <row r="577" spans="1:19" s="258" customFormat="1" ht="24" customHeight="1">
      <c r="A577" s="144"/>
      <c r="B577" s="576"/>
      <c r="C577" s="1317"/>
      <c r="D577" s="1797"/>
      <c r="E577" s="1798"/>
      <c r="F577" s="1798"/>
      <c r="G577" s="1798"/>
      <c r="H577" s="1798"/>
      <c r="I577" s="1798"/>
      <c r="J577" s="1799"/>
      <c r="K577" s="866"/>
      <c r="L577" s="940"/>
      <c r="M577" s="1800" t="str">
        <f t="shared" ref="M577:M625" si="20">IF(C577*L577=0,"",C577*L577)</f>
        <v/>
      </c>
      <c r="N577" s="1801"/>
      <c r="O577" s="482" t="str">
        <f t="shared" ref="O577:O625" si="21">IF(ISERROR(INDEX($S$477:$S$482,MATCH(K577,$R$477:$R$482,0))*M577),"",INDEX($S$477:$S$482,MATCH(K577,$R$477:$R$482,0))*M577)</f>
        <v/>
      </c>
      <c r="P577" s="412"/>
      <c r="Q577" s="71"/>
      <c r="R577" s="166"/>
      <c r="S577" s="167"/>
    </row>
    <row r="578" spans="1:19" s="258" customFormat="1" ht="24" customHeight="1">
      <c r="A578" s="144"/>
      <c r="B578" s="1318"/>
      <c r="C578" s="1317"/>
      <c r="D578" s="1797"/>
      <c r="E578" s="1798"/>
      <c r="F578" s="1798"/>
      <c r="G578" s="1798"/>
      <c r="H578" s="1798"/>
      <c r="I578" s="1798"/>
      <c r="J578" s="1799"/>
      <c r="K578" s="866"/>
      <c r="L578" s="940"/>
      <c r="M578" s="1800" t="str">
        <f t="shared" si="20"/>
        <v/>
      </c>
      <c r="N578" s="1801"/>
      <c r="O578" s="482" t="str">
        <f t="shared" si="21"/>
        <v/>
      </c>
      <c r="P578" s="412"/>
      <c r="Q578" s="71"/>
      <c r="R578" s="166"/>
      <c r="S578" s="167"/>
    </row>
    <row r="579" spans="1:19" s="258" customFormat="1" ht="24" customHeight="1">
      <c r="A579" s="144"/>
      <c r="B579" s="1318"/>
      <c r="C579" s="1317"/>
      <c r="D579" s="1797"/>
      <c r="E579" s="1798"/>
      <c r="F579" s="1798"/>
      <c r="G579" s="1798"/>
      <c r="H579" s="1798"/>
      <c r="I579" s="1798"/>
      <c r="J579" s="1799"/>
      <c r="K579" s="866"/>
      <c r="L579" s="940"/>
      <c r="M579" s="1800" t="str">
        <f t="shared" si="20"/>
        <v/>
      </c>
      <c r="N579" s="1801"/>
      <c r="O579" s="482" t="str">
        <f t="shared" si="21"/>
        <v/>
      </c>
      <c r="P579" s="412"/>
      <c r="Q579" s="71"/>
      <c r="R579" s="166"/>
      <c r="S579" s="167"/>
    </row>
    <row r="580" spans="1:19" s="258" customFormat="1" ht="24" customHeight="1">
      <c r="A580" s="144"/>
      <c r="B580" s="1318"/>
      <c r="C580" s="1317"/>
      <c r="D580" s="1797"/>
      <c r="E580" s="1798"/>
      <c r="F580" s="1798"/>
      <c r="G580" s="1798"/>
      <c r="H580" s="1798"/>
      <c r="I580" s="1798"/>
      <c r="J580" s="1799"/>
      <c r="K580" s="866"/>
      <c r="L580" s="940"/>
      <c r="M580" s="1800" t="str">
        <f t="shared" si="20"/>
        <v/>
      </c>
      <c r="N580" s="1801"/>
      <c r="O580" s="482" t="str">
        <f t="shared" si="21"/>
        <v/>
      </c>
      <c r="P580" s="412"/>
      <c r="Q580" s="71"/>
      <c r="R580" s="113"/>
      <c r="S580" s="113"/>
    </row>
    <row r="581" spans="1:19" s="258" customFormat="1" ht="24" customHeight="1">
      <c r="A581" s="144"/>
      <c r="B581" s="1318"/>
      <c r="C581" s="1317"/>
      <c r="D581" s="1797"/>
      <c r="E581" s="1798"/>
      <c r="F581" s="1798"/>
      <c r="G581" s="1798"/>
      <c r="H581" s="1798"/>
      <c r="I581" s="1798"/>
      <c r="J581" s="1799"/>
      <c r="K581" s="866"/>
      <c r="L581" s="940"/>
      <c r="M581" s="1800" t="str">
        <f t="shared" si="20"/>
        <v/>
      </c>
      <c r="N581" s="1801"/>
      <c r="O581" s="482" t="str">
        <f t="shared" si="21"/>
        <v/>
      </c>
      <c r="P581" s="412"/>
      <c r="Q581" s="71"/>
      <c r="R581" s="113"/>
      <c r="S581" s="113"/>
    </row>
    <row r="582" spans="1:19" s="258" customFormat="1" ht="24" customHeight="1">
      <c r="A582" s="144"/>
      <c r="B582" s="1318"/>
      <c r="C582" s="1317"/>
      <c r="D582" s="1797"/>
      <c r="E582" s="1798"/>
      <c r="F582" s="1798"/>
      <c r="G582" s="1798"/>
      <c r="H582" s="1798"/>
      <c r="I582" s="1798"/>
      <c r="J582" s="1799"/>
      <c r="K582" s="866"/>
      <c r="L582" s="940"/>
      <c r="M582" s="1800" t="str">
        <f t="shared" si="20"/>
        <v/>
      </c>
      <c r="N582" s="1801"/>
      <c r="O582" s="482" t="str">
        <f t="shared" si="21"/>
        <v/>
      </c>
      <c r="P582" s="412"/>
      <c r="Q582" s="71"/>
      <c r="R582" s="166"/>
      <c r="S582" s="167"/>
    </row>
    <row r="583" spans="1:19" s="258" customFormat="1" ht="24" customHeight="1">
      <c r="A583" s="144"/>
      <c r="B583" s="1318"/>
      <c r="C583" s="1317"/>
      <c r="D583" s="1797"/>
      <c r="E583" s="1798"/>
      <c r="F583" s="1798"/>
      <c r="G583" s="1798"/>
      <c r="H583" s="1798"/>
      <c r="I583" s="1798"/>
      <c r="J583" s="1799"/>
      <c r="K583" s="866"/>
      <c r="L583" s="940"/>
      <c r="M583" s="1800" t="str">
        <f t="shared" si="20"/>
        <v/>
      </c>
      <c r="N583" s="1801"/>
      <c r="O583" s="482" t="str">
        <f t="shared" si="21"/>
        <v/>
      </c>
      <c r="P583" s="412"/>
      <c r="Q583" s="71"/>
    </row>
    <row r="584" spans="1:19" s="258" customFormat="1" ht="24" customHeight="1">
      <c r="A584" s="144"/>
      <c r="B584" s="1318"/>
      <c r="C584" s="1317"/>
      <c r="D584" s="1797"/>
      <c r="E584" s="1798"/>
      <c r="F584" s="1798"/>
      <c r="G584" s="1798"/>
      <c r="H584" s="1798"/>
      <c r="I584" s="1798"/>
      <c r="J584" s="1799"/>
      <c r="K584" s="866"/>
      <c r="L584" s="940"/>
      <c r="M584" s="1800" t="str">
        <f t="shared" si="20"/>
        <v/>
      </c>
      <c r="N584" s="1801"/>
      <c r="O584" s="482" t="str">
        <f t="shared" si="21"/>
        <v/>
      </c>
      <c r="P584" s="412"/>
      <c r="Q584" s="71"/>
    </row>
    <row r="585" spans="1:19" s="258" customFormat="1" ht="24" customHeight="1">
      <c r="A585" s="144"/>
      <c r="B585" s="1318"/>
      <c r="C585" s="1317"/>
      <c r="D585" s="1797"/>
      <c r="E585" s="1798"/>
      <c r="F585" s="1798"/>
      <c r="G585" s="1798"/>
      <c r="H585" s="1798"/>
      <c r="I585" s="1798"/>
      <c r="J585" s="1799"/>
      <c r="K585" s="866"/>
      <c r="L585" s="940"/>
      <c r="M585" s="1800" t="str">
        <f t="shared" si="20"/>
        <v/>
      </c>
      <c r="N585" s="1801"/>
      <c r="O585" s="482" t="str">
        <f t="shared" si="21"/>
        <v/>
      </c>
      <c r="P585" s="412"/>
      <c r="Q585" s="71"/>
    </row>
    <row r="586" spans="1:19" s="258" customFormat="1" ht="24" customHeight="1">
      <c r="A586" s="144"/>
      <c r="B586" s="1318"/>
      <c r="C586" s="1317"/>
      <c r="D586" s="1797"/>
      <c r="E586" s="1798"/>
      <c r="F586" s="1798"/>
      <c r="G586" s="1798"/>
      <c r="H586" s="1798"/>
      <c r="I586" s="1798"/>
      <c r="J586" s="1799"/>
      <c r="K586" s="866"/>
      <c r="L586" s="940"/>
      <c r="M586" s="1800" t="str">
        <f t="shared" si="20"/>
        <v/>
      </c>
      <c r="N586" s="1801"/>
      <c r="O586" s="482" t="str">
        <f t="shared" si="21"/>
        <v/>
      </c>
      <c r="P586" s="412"/>
      <c r="Q586" s="71"/>
    </row>
    <row r="587" spans="1:19" s="258" customFormat="1" ht="24" customHeight="1">
      <c r="A587" s="144"/>
      <c r="B587" s="1318"/>
      <c r="C587" s="1317"/>
      <c r="D587" s="1797"/>
      <c r="E587" s="1798"/>
      <c r="F587" s="1798"/>
      <c r="G587" s="1798"/>
      <c r="H587" s="1798"/>
      <c r="I587" s="1798"/>
      <c r="J587" s="1799"/>
      <c r="K587" s="866"/>
      <c r="L587" s="940"/>
      <c r="M587" s="1800" t="str">
        <f t="shared" si="20"/>
        <v/>
      </c>
      <c r="N587" s="1801"/>
      <c r="O587" s="482" t="str">
        <f t="shared" si="21"/>
        <v/>
      </c>
      <c r="P587" s="412"/>
      <c r="Q587" s="71"/>
    </row>
    <row r="588" spans="1:19" s="258" customFormat="1" ht="24" customHeight="1">
      <c r="A588" s="144"/>
      <c r="B588" s="1318"/>
      <c r="C588" s="1317"/>
      <c r="D588" s="1797"/>
      <c r="E588" s="1798"/>
      <c r="F588" s="1798"/>
      <c r="G588" s="1798"/>
      <c r="H588" s="1798"/>
      <c r="I588" s="1798"/>
      <c r="J588" s="1799"/>
      <c r="K588" s="866"/>
      <c r="L588" s="940"/>
      <c r="M588" s="1800" t="str">
        <f t="shared" si="20"/>
        <v/>
      </c>
      <c r="N588" s="1801"/>
      <c r="O588" s="482" t="str">
        <f t="shared" si="21"/>
        <v/>
      </c>
      <c r="P588" s="412"/>
      <c r="Q588" s="71"/>
    </row>
    <row r="589" spans="1:19" s="258" customFormat="1" ht="24" customHeight="1">
      <c r="A589" s="144"/>
      <c r="B589" s="1318"/>
      <c r="C589" s="1317"/>
      <c r="D589" s="1797"/>
      <c r="E589" s="1798"/>
      <c r="F589" s="1798"/>
      <c r="G589" s="1798"/>
      <c r="H589" s="1798"/>
      <c r="I589" s="1798"/>
      <c r="J589" s="1799"/>
      <c r="K589" s="866"/>
      <c r="L589" s="940"/>
      <c r="M589" s="1800" t="str">
        <f t="shared" si="20"/>
        <v/>
      </c>
      <c r="N589" s="1801"/>
      <c r="O589" s="482" t="str">
        <f t="shared" si="21"/>
        <v/>
      </c>
      <c r="P589" s="412"/>
      <c r="Q589" s="71"/>
    </row>
    <row r="590" spans="1:19" s="258" customFormat="1" ht="24" customHeight="1">
      <c r="A590" s="144"/>
      <c r="B590" s="1318"/>
      <c r="C590" s="1317"/>
      <c r="D590" s="1797"/>
      <c r="E590" s="1798"/>
      <c r="F590" s="1798"/>
      <c r="G590" s="1798"/>
      <c r="H590" s="1798"/>
      <c r="I590" s="1798"/>
      <c r="J590" s="1799"/>
      <c r="K590" s="866"/>
      <c r="L590" s="940"/>
      <c r="M590" s="1800" t="str">
        <f t="shared" si="20"/>
        <v/>
      </c>
      <c r="N590" s="1801"/>
      <c r="O590" s="482" t="str">
        <f t="shared" si="21"/>
        <v/>
      </c>
      <c r="P590" s="412"/>
      <c r="Q590" s="71"/>
    </row>
    <row r="591" spans="1:19" s="258" customFormat="1" ht="24" customHeight="1">
      <c r="A591" s="144"/>
      <c r="B591" s="1318"/>
      <c r="C591" s="1317"/>
      <c r="D591" s="1797"/>
      <c r="E591" s="1798"/>
      <c r="F591" s="1798"/>
      <c r="G591" s="1798"/>
      <c r="H591" s="1798"/>
      <c r="I591" s="1798"/>
      <c r="J591" s="1799"/>
      <c r="K591" s="866"/>
      <c r="L591" s="940"/>
      <c r="M591" s="1800" t="str">
        <f t="shared" si="20"/>
        <v/>
      </c>
      <c r="N591" s="1801"/>
      <c r="O591" s="482" t="str">
        <f t="shared" si="21"/>
        <v/>
      </c>
      <c r="P591" s="412"/>
      <c r="Q591" s="71"/>
    </row>
    <row r="592" spans="1:19" s="258" customFormat="1" ht="24" customHeight="1">
      <c r="A592" s="144"/>
      <c r="B592" s="1318"/>
      <c r="C592" s="1317"/>
      <c r="D592" s="1797"/>
      <c r="E592" s="1798"/>
      <c r="F592" s="1798"/>
      <c r="G592" s="1798"/>
      <c r="H592" s="1798"/>
      <c r="I592" s="1798"/>
      <c r="J592" s="1799"/>
      <c r="K592" s="866"/>
      <c r="L592" s="940"/>
      <c r="M592" s="1800" t="str">
        <f t="shared" si="20"/>
        <v/>
      </c>
      <c r="N592" s="1801"/>
      <c r="O592" s="482" t="str">
        <f t="shared" si="21"/>
        <v/>
      </c>
      <c r="P592" s="412"/>
      <c r="Q592" s="71"/>
    </row>
    <row r="593" spans="1:17" s="258" customFormat="1" ht="24" customHeight="1">
      <c r="A593" s="144"/>
      <c r="B593" s="1318"/>
      <c r="C593" s="1317"/>
      <c r="D593" s="1797"/>
      <c r="E593" s="1798"/>
      <c r="F593" s="1798"/>
      <c r="G593" s="1798"/>
      <c r="H593" s="1798"/>
      <c r="I593" s="1798"/>
      <c r="J593" s="1799"/>
      <c r="K593" s="866"/>
      <c r="L593" s="940"/>
      <c r="M593" s="1800" t="str">
        <f t="shared" si="20"/>
        <v/>
      </c>
      <c r="N593" s="1801"/>
      <c r="O593" s="482" t="str">
        <f t="shared" si="21"/>
        <v/>
      </c>
      <c r="P593" s="412"/>
      <c r="Q593" s="71"/>
    </row>
    <row r="594" spans="1:17" s="258" customFormat="1" ht="24" customHeight="1">
      <c r="A594" s="144"/>
      <c r="B594" s="1318"/>
      <c r="C594" s="1317"/>
      <c r="D594" s="1797"/>
      <c r="E594" s="1798"/>
      <c r="F594" s="1798"/>
      <c r="G594" s="1798"/>
      <c r="H594" s="1798"/>
      <c r="I594" s="1798"/>
      <c r="J594" s="1799"/>
      <c r="K594" s="866"/>
      <c r="L594" s="940"/>
      <c r="M594" s="1800" t="str">
        <f t="shared" si="20"/>
        <v/>
      </c>
      <c r="N594" s="1801"/>
      <c r="O594" s="482" t="str">
        <f t="shared" si="21"/>
        <v/>
      </c>
      <c r="P594" s="412"/>
      <c r="Q594" s="71"/>
    </row>
    <row r="595" spans="1:17" s="258" customFormat="1" ht="24" customHeight="1">
      <c r="A595" s="144"/>
      <c r="B595" s="1318"/>
      <c r="C595" s="1317"/>
      <c r="D595" s="1797"/>
      <c r="E595" s="1798"/>
      <c r="F595" s="1798"/>
      <c r="G595" s="1798"/>
      <c r="H595" s="1798"/>
      <c r="I595" s="1798"/>
      <c r="J595" s="1799"/>
      <c r="K595" s="866"/>
      <c r="L595" s="940"/>
      <c r="M595" s="1800" t="str">
        <f t="shared" si="20"/>
        <v/>
      </c>
      <c r="N595" s="1801"/>
      <c r="O595" s="482" t="str">
        <f t="shared" si="21"/>
        <v/>
      </c>
      <c r="P595" s="412"/>
      <c r="Q595" s="71"/>
    </row>
    <row r="596" spans="1:17" s="258" customFormat="1" ht="24" customHeight="1">
      <c r="A596" s="144"/>
      <c r="B596" s="1318"/>
      <c r="C596" s="1317"/>
      <c r="D596" s="1797"/>
      <c r="E596" s="1798"/>
      <c r="F596" s="1798"/>
      <c r="G596" s="1798"/>
      <c r="H596" s="1798"/>
      <c r="I596" s="1798"/>
      <c r="J596" s="1799"/>
      <c r="K596" s="866"/>
      <c r="L596" s="940"/>
      <c r="M596" s="1800" t="str">
        <f t="shared" si="20"/>
        <v/>
      </c>
      <c r="N596" s="1801"/>
      <c r="O596" s="482" t="str">
        <f t="shared" si="21"/>
        <v/>
      </c>
      <c r="P596" s="412"/>
      <c r="Q596" s="71"/>
    </row>
    <row r="597" spans="1:17" s="258" customFormat="1" ht="24" customHeight="1">
      <c r="A597" s="144"/>
      <c r="B597" s="1318"/>
      <c r="C597" s="1317"/>
      <c r="D597" s="1797"/>
      <c r="E597" s="1798"/>
      <c r="F597" s="1798"/>
      <c r="G597" s="1798"/>
      <c r="H597" s="1798"/>
      <c r="I597" s="1798"/>
      <c r="J597" s="1799"/>
      <c r="K597" s="866"/>
      <c r="L597" s="940"/>
      <c r="M597" s="1800" t="str">
        <f t="shared" si="20"/>
        <v/>
      </c>
      <c r="N597" s="1801"/>
      <c r="O597" s="482" t="str">
        <f t="shared" si="21"/>
        <v/>
      </c>
      <c r="P597" s="412"/>
      <c r="Q597" s="71"/>
    </row>
    <row r="598" spans="1:17" s="258" customFormat="1" ht="24" customHeight="1">
      <c r="A598" s="144"/>
      <c r="B598" s="1318"/>
      <c r="C598" s="1319"/>
      <c r="D598" s="1797"/>
      <c r="E598" s="1798"/>
      <c r="F598" s="1798"/>
      <c r="G598" s="1798"/>
      <c r="H598" s="1798"/>
      <c r="I598" s="1798"/>
      <c r="J598" s="1799"/>
      <c r="K598" s="866"/>
      <c r="L598" s="131"/>
      <c r="M598" s="1800" t="str">
        <f t="shared" si="20"/>
        <v/>
      </c>
      <c r="N598" s="1801"/>
      <c r="O598" s="482" t="str">
        <f t="shared" si="21"/>
        <v/>
      </c>
      <c r="P598" s="412"/>
      <c r="Q598" s="71"/>
    </row>
    <row r="599" spans="1:17" s="258" customFormat="1" ht="24" customHeight="1">
      <c r="A599" s="144"/>
      <c r="B599" s="1318"/>
      <c r="C599" s="1319"/>
      <c r="D599" s="1797"/>
      <c r="E599" s="1798"/>
      <c r="F599" s="1798"/>
      <c r="G599" s="1798"/>
      <c r="H599" s="1798"/>
      <c r="I599" s="1798"/>
      <c r="J599" s="1799"/>
      <c r="K599" s="866"/>
      <c r="L599" s="131"/>
      <c r="M599" s="1800" t="str">
        <f t="shared" si="20"/>
        <v/>
      </c>
      <c r="N599" s="1801"/>
      <c r="O599" s="482" t="str">
        <f t="shared" si="21"/>
        <v/>
      </c>
      <c r="P599" s="412"/>
      <c r="Q599" s="71"/>
    </row>
    <row r="600" spans="1:17" s="258" customFormat="1" ht="24" customHeight="1">
      <c r="A600" s="144"/>
      <c r="B600" s="1318"/>
      <c r="C600" s="1319"/>
      <c r="D600" s="1797"/>
      <c r="E600" s="1798"/>
      <c r="F600" s="1798"/>
      <c r="G600" s="1798"/>
      <c r="H600" s="1798"/>
      <c r="I600" s="1798"/>
      <c r="J600" s="1799"/>
      <c r="K600" s="866"/>
      <c r="L600" s="131"/>
      <c r="M600" s="1800" t="str">
        <f t="shared" si="20"/>
        <v/>
      </c>
      <c r="N600" s="1801"/>
      <c r="O600" s="482" t="str">
        <f t="shared" si="21"/>
        <v/>
      </c>
      <c r="P600" s="412"/>
      <c r="Q600" s="71"/>
    </row>
    <row r="601" spans="1:17" s="258" customFormat="1" ht="24" customHeight="1">
      <c r="A601" s="144"/>
      <c r="B601" s="1318"/>
      <c r="C601" s="1319"/>
      <c r="D601" s="1797"/>
      <c r="E601" s="1798"/>
      <c r="F601" s="1798"/>
      <c r="G601" s="1798"/>
      <c r="H601" s="1798"/>
      <c r="I601" s="1798"/>
      <c r="J601" s="1799"/>
      <c r="K601" s="866"/>
      <c r="L601" s="131"/>
      <c r="M601" s="1800" t="str">
        <f t="shared" si="20"/>
        <v/>
      </c>
      <c r="N601" s="1801"/>
      <c r="O601" s="482" t="str">
        <f t="shared" si="21"/>
        <v/>
      </c>
      <c r="P601" s="412"/>
      <c r="Q601" s="71"/>
    </row>
    <row r="602" spans="1:17" s="258" customFormat="1" ht="24" customHeight="1">
      <c r="A602" s="144"/>
      <c r="B602" s="1318"/>
      <c r="C602" s="1319"/>
      <c r="D602" s="1797"/>
      <c r="E602" s="1798"/>
      <c r="F602" s="1798"/>
      <c r="G602" s="1798"/>
      <c r="H602" s="1798"/>
      <c r="I602" s="1798"/>
      <c r="J602" s="1799"/>
      <c r="K602" s="866"/>
      <c r="L602" s="131"/>
      <c r="M602" s="1800" t="str">
        <f t="shared" si="20"/>
        <v/>
      </c>
      <c r="N602" s="1801"/>
      <c r="O602" s="482" t="str">
        <f t="shared" si="21"/>
        <v/>
      </c>
      <c r="P602" s="412"/>
      <c r="Q602" s="71"/>
    </row>
    <row r="603" spans="1:17" s="258" customFormat="1" ht="24" customHeight="1">
      <c r="A603" s="144"/>
      <c r="B603" s="1318"/>
      <c r="C603" s="1319"/>
      <c r="D603" s="1797"/>
      <c r="E603" s="1798"/>
      <c r="F603" s="1798"/>
      <c r="G603" s="1798"/>
      <c r="H603" s="1798"/>
      <c r="I603" s="1798"/>
      <c r="J603" s="1799"/>
      <c r="K603" s="866"/>
      <c r="L603" s="131"/>
      <c r="M603" s="1800" t="str">
        <f t="shared" si="20"/>
        <v/>
      </c>
      <c r="N603" s="1801"/>
      <c r="O603" s="482" t="str">
        <f t="shared" si="21"/>
        <v/>
      </c>
      <c r="P603" s="412"/>
      <c r="Q603" s="71"/>
    </row>
    <row r="604" spans="1:17" s="258" customFormat="1" ht="24" customHeight="1">
      <c r="A604" s="144"/>
      <c r="B604" s="1318"/>
      <c r="C604" s="1317"/>
      <c r="D604" s="1797"/>
      <c r="E604" s="1798"/>
      <c r="F604" s="1798"/>
      <c r="G604" s="1798"/>
      <c r="H604" s="1798"/>
      <c r="I604" s="1798"/>
      <c r="J604" s="1799"/>
      <c r="K604" s="866"/>
      <c r="L604" s="940"/>
      <c r="M604" s="1800" t="str">
        <f t="shared" si="20"/>
        <v/>
      </c>
      <c r="N604" s="1801"/>
      <c r="O604" s="482" t="str">
        <f t="shared" si="21"/>
        <v/>
      </c>
      <c r="P604" s="412"/>
      <c r="Q604" s="71"/>
    </row>
    <row r="605" spans="1:17" s="258" customFormat="1" ht="24" customHeight="1">
      <c r="A605" s="144"/>
      <c r="B605" s="1318"/>
      <c r="C605" s="1317"/>
      <c r="D605" s="1797"/>
      <c r="E605" s="1798"/>
      <c r="F605" s="1798"/>
      <c r="G605" s="1798"/>
      <c r="H605" s="1798"/>
      <c r="I605" s="1798"/>
      <c r="J605" s="1799"/>
      <c r="K605" s="866"/>
      <c r="L605" s="940"/>
      <c r="M605" s="1800" t="str">
        <f t="shared" si="20"/>
        <v/>
      </c>
      <c r="N605" s="1801"/>
      <c r="O605" s="482" t="str">
        <f t="shared" si="21"/>
        <v/>
      </c>
      <c r="P605" s="412"/>
      <c r="Q605" s="71"/>
    </row>
    <row r="606" spans="1:17" s="258" customFormat="1" ht="24" customHeight="1">
      <c r="A606" s="144"/>
      <c r="B606" s="1318"/>
      <c r="C606" s="1317"/>
      <c r="D606" s="1797"/>
      <c r="E606" s="1798"/>
      <c r="F606" s="1798"/>
      <c r="G606" s="1798"/>
      <c r="H606" s="1798"/>
      <c r="I606" s="1798"/>
      <c r="J606" s="1799"/>
      <c r="K606" s="866"/>
      <c r="L606" s="940"/>
      <c r="M606" s="1800" t="str">
        <f t="shared" si="20"/>
        <v/>
      </c>
      <c r="N606" s="1801"/>
      <c r="O606" s="482" t="str">
        <f t="shared" si="21"/>
        <v/>
      </c>
      <c r="P606" s="412"/>
      <c r="Q606" s="71"/>
    </row>
    <row r="607" spans="1:17" s="258" customFormat="1" ht="24" customHeight="1">
      <c r="A607" s="144"/>
      <c r="B607" s="1318"/>
      <c r="C607" s="1317"/>
      <c r="D607" s="1797"/>
      <c r="E607" s="1798"/>
      <c r="F607" s="1798"/>
      <c r="G607" s="1798"/>
      <c r="H607" s="1798"/>
      <c r="I607" s="1798"/>
      <c r="J607" s="1799"/>
      <c r="K607" s="866"/>
      <c r="L607" s="940"/>
      <c r="M607" s="1800" t="str">
        <f t="shared" si="20"/>
        <v/>
      </c>
      <c r="N607" s="1801"/>
      <c r="O607" s="482" t="str">
        <f t="shared" si="21"/>
        <v/>
      </c>
      <c r="P607" s="412"/>
      <c r="Q607" s="71"/>
    </row>
    <row r="608" spans="1:17" s="258" customFormat="1" ht="24" customHeight="1">
      <c r="A608" s="144"/>
      <c r="B608" s="1318"/>
      <c r="C608" s="1317"/>
      <c r="D608" s="1797"/>
      <c r="E608" s="1798"/>
      <c r="F608" s="1798"/>
      <c r="G608" s="1798"/>
      <c r="H608" s="1798"/>
      <c r="I608" s="1798"/>
      <c r="J608" s="1799"/>
      <c r="K608" s="866"/>
      <c r="L608" s="940"/>
      <c r="M608" s="1800" t="str">
        <f t="shared" si="20"/>
        <v/>
      </c>
      <c r="N608" s="1801"/>
      <c r="O608" s="482" t="str">
        <f t="shared" si="21"/>
        <v/>
      </c>
      <c r="P608" s="412"/>
      <c r="Q608" s="71"/>
    </row>
    <row r="609" spans="1:17" s="258" customFormat="1" ht="24" customHeight="1">
      <c r="A609" s="144"/>
      <c r="B609" s="1318"/>
      <c r="C609" s="1317"/>
      <c r="D609" s="1797"/>
      <c r="E609" s="1798"/>
      <c r="F609" s="1798"/>
      <c r="G609" s="1798"/>
      <c r="H609" s="1798"/>
      <c r="I609" s="1798"/>
      <c r="J609" s="1799"/>
      <c r="K609" s="866"/>
      <c r="L609" s="940"/>
      <c r="M609" s="1800" t="str">
        <f t="shared" si="20"/>
        <v/>
      </c>
      <c r="N609" s="1801"/>
      <c r="O609" s="482" t="str">
        <f t="shared" si="21"/>
        <v/>
      </c>
      <c r="P609" s="412"/>
      <c r="Q609" s="71"/>
    </row>
    <row r="610" spans="1:17" s="258" customFormat="1" ht="24" customHeight="1">
      <c r="A610" s="144"/>
      <c r="B610" s="1318"/>
      <c r="C610" s="1317"/>
      <c r="D610" s="1797"/>
      <c r="E610" s="1798"/>
      <c r="F610" s="1798"/>
      <c r="G610" s="1798"/>
      <c r="H610" s="1798"/>
      <c r="I610" s="1798"/>
      <c r="J610" s="1799"/>
      <c r="K610" s="866"/>
      <c r="L610" s="940"/>
      <c r="M610" s="1800" t="str">
        <f t="shared" si="20"/>
        <v/>
      </c>
      <c r="N610" s="1801"/>
      <c r="O610" s="482" t="str">
        <f t="shared" si="21"/>
        <v/>
      </c>
      <c r="P610" s="412"/>
      <c r="Q610" s="71"/>
    </row>
    <row r="611" spans="1:17" s="258" customFormat="1" ht="24" customHeight="1">
      <c r="A611" s="144"/>
      <c r="B611" s="1318"/>
      <c r="C611" s="1317"/>
      <c r="D611" s="1797"/>
      <c r="E611" s="1798"/>
      <c r="F611" s="1798"/>
      <c r="G611" s="1798"/>
      <c r="H611" s="1798"/>
      <c r="I611" s="1798"/>
      <c r="J611" s="1799"/>
      <c r="K611" s="866"/>
      <c r="L611" s="940"/>
      <c r="M611" s="1800" t="str">
        <f t="shared" si="20"/>
        <v/>
      </c>
      <c r="N611" s="1801"/>
      <c r="O611" s="482" t="str">
        <f t="shared" si="21"/>
        <v/>
      </c>
      <c r="P611" s="412"/>
      <c r="Q611" s="71"/>
    </row>
    <row r="612" spans="1:17" s="258" customFormat="1" ht="24" customHeight="1">
      <c r="A612" s="144"/>
      <c r="B612" s="1318"/>
      <c r="C612" s="1317"/>
      <c r="D612" s="1797"/>
      <c r="E612" s="1798"/>
      <c r="F612" s="1798"/>
      <c r="G612" s="1798"/>
      <c r="H612" s="1798"/>
      <c r="I612" s="1798"/>
      <c r="J612" s="1799"/>
      <c r="K612" s="866"/>
      <c r="L612" s="940"/>
      <c r="M612" s="1800" t="str">
        <f t="shared" si="20"/>
        <v/>
      </c>
      <c r="N612" s="1801"/>
      <c r="O612" s="482" t="str">
        <f t="shared" si="21"/>
        <v/>
      </c>
      <c r="P612" s="412"/>
      <c r="Q612" s="71"/>
    </row>
    <row r="613" spans="1:17" s="258" customFormat="1" ht="24" customHeight="1">
      <c r="A613" s="144"/>
      <c r="B613" s="1318"/>
      <c r="C613" s="1317"/>
      <c r="D613" s="1797"/>
      <c r="E613" s="1798"/>
      <c r="F613" s="1798"/>
      <c r="G613" s="1798"/>
      <c r="H613" s="1798"/>
      <c r="I613" s="1798"/>
      <c r="J613" s="1799"/>
      <c r="K613" s="866"/>
      <c r="L613" s="940"/>
      <c r="M613" s="1800" t="str">
        <f t="shared" si="20"/>
        <v/>
      </c>
      <c r="N613" s="1801"/>
      <c r="O613" s="482" t="str">
        <f t="shared" si="21"/>
        <v/>
      </c>
      <c r="P613" s="412"/>
      <c r="Q613" s="71"/>
    </row>
    <row r="614" spans="1:17" s="258" customFormat="1" ht="24" customHeight="1">
      <c r="A614" s="144"/>
      <c r="B614" s="1318"/>
      <c r="C614" s="1317"/>
      <c r="D614" s="1797"/>
      <c r="E614" s="1798"/>
      <c r="F614" s="1798"/>
      <c r="G614" s="1798"/>
      <c r="H614" s="1798"/>
      <c r="I614" s="1798"/>
      <c r="J614" s="1799"/>
      <c r="K614" s="866"/>
      <c r="L614" s="940"/>
      <c r="M614" s="1800" t="str">
        <f t="shared" si="20"/>
        <v/>
      </c>
      <c r="N614" s="1801"/>
      <c r="O614" s="482" t="str">
        <f t="shared" si="21"/>
        <v/>
      </c>
      <c r="P614" s="412"/>
      <c r="Q614" s="71"/>
    </row>
    <row r="615" spans="1:17" s="258" customFormat="1" ht="24" customHeight="1">
      <c r="A615" s="144"/>
      <c r="B615" s="1318"/>
      <c r="C615" s="1317"/>
      <c r="D615" s="1797"/>
      <c r="E615" s="1798"/>
      <c r="F615" s="1798"/>
      <c r="G615" s="1798"/>
      <c r="H615" s="1798"/>
      <c r="I615" s="1798"/>
      <c r="J615" s="1799"/>
      <c r="K615" s="866"/>
      <c r="L615" s="940"/>
      <c r="M615" s="1800" t="str">
        <f t="shared" si="20"/>
        <v/>
      </c>
      <c r="N615" s="1801"/>
      <c r="O615" s="482" t="str">
        <f t="shared" si="21"/>
        <v/>
      </c>
      <c r="P615" s="412"/>
      <c r="Q615" s="71"/>
    </row>
    <row r="616" spans="1:17" s="258" customFormat="1" ht="24" customHeight="1">
      <c r="A616" s="144"/>
      <c r="B616" s="1318"/>
      <c r="C616" s="1317"/>
      <c r="D616" s="1797"/>
      <c r="E616" s="1798"/>
      <c r="F616" s="1798"/>
      <c r="G616" s="1798"/>
      <c r="H616" s="1798"/>
      <c r="I616" s="1798"/>
      <c r="J616" s="1799"/>
      <c r="K616" s="866"/>
      <c r="L616" s="940"/>
      <c r="M616" s="1800" t="str">
        <f t="shared" si="20"/>
        <v/>
      </c>
      <c r="N616" s="1801"/>
      <c r="O616" s="482" t="str">
        <f t="shared" si="21"/>
        <v/>
      </c>
      <c r="P616" s="412"/>
      <c r="Q616" s="71"/>
    </row>
    <row r="617" spans="1:17" s="258" customFormat="1" ht="24" customHeight="1">
      <c r="A617" s="144"/>
      <c r="B617" s="1318"/>
      <c r="C617" s="1317"/>
      <c r="D617" s="1797"/>
      <c r="E617" s="1798"/>
      <c r="F617" s="1798"/>
      <c r="G617" s="1798"/>
      <c r="H617" s="1798"/>
      <c r="I617" s="1798"/>
      <c r="J617" s="1799"/>
      <c r="K617" s="866"/>
      <c r="L617" s="940"/>
      <c r="M617" s="1800" t="str">
        <f t="shared" si="20"/>
        <v/>
      </c>
      <c r="N617" s="1801"/>
      <c r="O617" s="482" t="str">
        <f t="shared" si="21"/>
        <v/>
      </c>
      <c r="P617" s="412"/>
      <c r="Q617" s="71"/>
    </row>
    <row r="618" spans="1:17" s="258" customFormat="1" ht="24" customHeight="1">
      <c r="A618" s="144"/>
      <c r="B618" s="1318"/>
      <c r="C618" s="1317"/>
      <c r="D618" s="1797"/>
      <c r="E618" s="1798"/>
      <c r="F618" s="1798"/>
      <c r="G618" s="1798"/>
      <c r="H618" s="1798"/>
      <c r="I618" s="1798"/>
      <c r="J618" s="1799"/>
      <c r="K618" s="866"/>
      <c r="L618" s="940"/>
      <c r="M618" s="1800" t="str">
        <f t="shared" si="20"/>
        <v/>
      </c>
      <c r="N618" s="1801"/>
      <c r="O618" s="482" t="str">
        <f t="shared" si="21"/>
        <v/>
      </c>
      <c r="P618" s="412"/>
      <c r="Q618" s="71"/>
    </row>
    <row r="619" spans="1:17" s="258" customFormat="1" ht="24" customHeight="1">
      <c r="A619" s="144"/>
      <c r="B619" s="1318"/>
      <c r="C619" s="1317"/>
      <c r="D619" s="1797"/>
      <c r="E619" s="1798"/>
      <c r="F619" s="1798"/>
      <c r="G619" s="1798"/>
      <c r="H619" s="1798"/>
      <c r="I619" s="1798"/>
      <c r="J619" s="1799"/>
      <c r="K619" s="866"/>
      <c r="L619" s="940"/>
      <c r="M619" s="1800" t="str">
        <f>IF(C619*L619=0,"",C619*L619)</f>
        <v/>
      </c>
      <c r="N619" s="1801"/>
      <c r="O619" s="482" t="str">
        <f>IF(ISERROR(INDEX($S$477:$S$482,MATCH(K619,$R$477:$R$482,0))*M619),"",INDEX($S$477:$S$482,MATCH(K619,$R$477:$R$482,0))*M619)</f>
        <v/>
      </c>
      <c r="P619" s="412"/>
      <c r="Q619" s="71"/>
    </row>
    <row r="620" spans="1:17" s="258" customFormat="1" ht="24" customHeight="1">
      <c r="A620" s="144"/>
      <c r="B620" s="1318"/>
      <c r="C620" s="1317"/>
      <c r="D620" s="1797"/>
      <c r="E620" s="1798"/>
      <c r="F620" s="1798"/>
      <c r="G620" s="1798"/>
      <c r="H620" s="1798"/>
      <c r="I620" s="1798"/>
      <c r="J620" s="1799"/>
      <c r="K620" s="866"/>
      <c r="L620" s="940"/>
      <c r="M620" s="1800" t="str">
        <f>IF(C620*L620=0,"",C620*L620)</f>
        <v/>
      </c>
      <c r="N620" s="1801"/>
      <c r="O620" s="482" t="str">
        <f>IF(ISERROR(INDEX($S$477:$S$482,MATCH(K620,$R$477:$R$482,0))*M620),"",INDEX($S$477:$S$482,MATCH(K620,$R$477:$R$482,0))*M620)</f>
        <v/>
      </c>
      <c r="P620" s="412"/>
      <c r="Q620" s="71"/>
    </row>
    <row r="621" spans="1:17" s="258" customFormat="1" ht="24" customHeight="1">
      <c r="A621" s="144"/>
      <c r="B621" s="1318"/>
      <c r="C621" s="1317"/>
      <c r="D621" s="1797"/>
      <c r="E621" s="1798"/>
      <c r="F621" s="1798"/>
      <c r="G621" s="1798"/>
      <c r="H621" s="1798"/>
      <c r="I621" s="1798"/>
      <c r="J621" s="1799"/>
      <c r="K621" s="866"/>
      <c r="L621" s="940"/>
      <c r="M621" s="1800" t="str">
        <f>IF(C621*L621=0,"",C621*L621)</f>
        <v/>
      </c>
      <c r="N621" s="1801"/>
      <c r="O621" s="482" t="str">
        <f>IF(ISERROR(INDEX($S$477:$S$482,MATCH(K621,$R$477:$R$482,0))*M621),"",INDEX($S$477:$S$482,MATCH(K621,$R$477:$R$482,0))*M621)</f>
        <v/>
      </c>
      <c r="P621" s="412"/>
      <c r="Q621" s="71"/>
    </row>
    <row r="622" spans="1:17" s="258" customFormat="1" ht="24" customHeight="1">
      <c r="A622" s="144"/>
      <c r="B622" s="1318"/>
      <c r="C622" s="1317"/>
      <c r="D622" s="1797"/>
      <c r="E622" s="1798"/>
      <c r="F622" s="1798"/>
      <c r="G622" s="1798"/>
      <c r="H622" s="1798"/>
      <c r="I622" s="1798"/>
      <c r="J622" s="1799"/>
      <c r="K622" s="866"/>
      <c r="L622" s="940"/>
      <c r="M622" s="1800" t="str">
        <f>IF(C622*L622=0,"",C622*L622)</f>
        <v/>
      </c>
      <c r="N622" s="1801"/>
      <c r="O622" s="482" t="str">
        <f>IF(ISERROR(INDEX($S$477:$S$482,MATCH(K622,$R$477:$R$482,0))*M622),"",INDEX($S$477:$S$482,MATCH(K622,$R$477:$R$482,0))*M622)</f>
        <v/>
      </c>
      <c r="P622" s="412"/>
      <c r="Q622" s="71"/>
    </row>
    <row r="623" spans="1:17" s="258" customFormat="1" ht="24" customHeight="1">
      <c r="A623" s="144"/>
      <c r="B623" s="1318"/>
      <c r="C623" s="1317"/>
      <c r="D623" s="1797"/>
      <c r="E623" s="1798"/>
      <c r="F623" s="1798"/>
      <c r="G623" s="1798"/>
      <c r="H623" s="1798"/>
      <c r="I623" s="1798"/>
      <c r="J623" s="1799"/>
      <c r="K623" s="866"/>
      <c r="L623" s="940"/>
      <c r="M623" s="1800" t="str">
        <f t="shared" si="20"/>
        <v/>
      </c>
      <c r="N623" s="1801"/>
      <c r="O623" s="482" t="str">
        <f t="shared" si="21"/>
        <v/>
      </c>
      <c r="P623" s="412"/>
      <c r="Q623" s="71"/>
    </row>
    <row r="624" spans="1:17" s="258" customFormat="1" ht="24" customHeight="1">
      <c r="A624" s="144"/>
      <c r="B624" s="1318"/>
      <c r="C624" s="1317"/>
      <c r="D624" s="1797"/>
      <c r="E624" s="1798"/>
      <c r="F624" s="1798"/>
      <c r="G624" s="1798"/>
      <c r="H624" s="1798"/>
      <c r="I624" s="1798"/>
      <c r="J624" s="1799"/>
      <c r="K624" s="866"/>
      <c r="L624" s="940"/>
      <c r="M624" s="1800" t="str">
        <f t="shared" si="20"/>
        <v/>
      </c>
      <c r="N624" s="1801"/>
      <c r="O624" s="482" t="str">
        <f t="shared" si="21"/>
        <v/>
      </c>
      <c r="P624" s="412"/>
      <c r="Q624" s="71"/>
    </row>
    <row r="625" spans="1:19" s="258" customFormat="1" ht="24" customHeight="1">
      <c r="A625" s="144"/>
      <c r="B625" s="1318"/>
      <c r="C625" s="1317"/>
      <c r="D625" s="1797"/>
      <c r="E625" s="1798"/>
      <c r="F625" s="1798"/>
      <c r="G625" s="1798"/>
      <c r="H625" s="1798"/>
      <c r="I625" s="1798"/>
      <c r="J625" s="1799"/>
      <c r="K625" s="866"/>
      <c r="L625" s="940"/>
      <c r="M625" s="1800" t="str">
        <f t="shared" si="20"/>
        <v/>
      </c>
      <c r="N625" s="1801"/>
      <c r="O625" s="482" t="str">
        <f t="shared" si="21"/>
        <v/>
      </c>
      <c r="P625" s="412"/>
      <c r="Q625" s="71"/>
    </row>
    <row r="626" spans="1:19" s="111" customFormat="1" ht="3" customHeight="1">
      <c r="A626" s="363"/>
      <c r="B626" s="676"/>
      <c r="C626" s="1324"/>
      <c r="D626" s="867"/>
      <c r="E626" s="868"/>
      <c r="F626" s="868"/>
      <c r="G626" s="868"/>
      <c r="H626" s="868"/>
      <c r="I626" s="868"/>
      <c r="J626" s="867"/>
      <c r="K626" s="867"/>
      <c r="L626" s="867"/>
      <c r="M626" s="93"/>
      <c r="N626" s="93"/>
      <c r="O626" s="93"/>
      <c r="P626" s="168"/>
      <c r="Q626" s="71"/>
    </row>
    <row r="627" spans="1:19" s="87" customFormat="1" ht="22.5" customHeight="1">
      <c r="A627" s="370"/>
      <c r="B627" s="1320" t="s">
        <v>60</v>
      </c>
      <c r="C627" s="1325"/>
      <c r="D627" s="869"/>
      <c r="E627" s="869"/>
      <c r="F627" s="869"/>
      <c r="G627" s="869"/>
      <c r="H627" s="869"/>
      <c r="I627" s="869"/>
      <c r="J627" s="869"/>
      <c r="K627" s="869"/>
      <c r="L627" s="869"/>
      <c r="M627" s="561"/>
      <c r="N627" s="561"/>
      <c r="O627" s="561"/>
      <c r="P627" s="405"/>
      <c r="Q627" s="71"/>
    </row>
    <row r="628" spans="1:19" s="258" customFormat="1" ht="12.75" customHeight="1">
      <c r="A628" s="216"/>
      <c r="B628" s="1310" t="str">
        <f>B573</f>
        <v>FAPESP,  SETEMBRO DE 2015</v>
      </c>
      <c r="C628" s="1311"/>
      <c r="D628" s="857"/>
      <c r="E628" s="831"/>
      <c r="F628" s="831"/>
      <c r="G628" s="831"/>
      <c r="H628" s="831"/>
      <c r="I628" s="831"/>
      <c r="J628" s="832"/>
      <c r="K628" s="832"/>
      <c r="L628" s="831"/>
      <c r="M628" s="51"/>
      <c r="N628" s="51"/>
      <c r="O628" s="51"/>
      <c r="P628" s="429">
        <v>3</v>
      </c>
      <c r="Q628" s="71"/>
    </row>
    <row r="629" spans="1:19" s="258" customFormat="1" ht="18">
      <c r="A629" s="378"/>
      <c r="B629" s="1322" t="str">
        <f>B574</f>
        <v>6- SERVIÇOS DE TERCEIROS NO EXTERIOR</v>
      </c>
      <c r="C629" s="1323"/>
      <c r="D629" s="910"/>
      <c r="E629" s="911"/>
      <c r="F629" s="911"/>
      <c r="G629" s="911"/>
      <c r="H629" s="911"/>
      <c r="I629" s="911"/>
      <c r="J629" s="910"/>
      <c r="K629" s="910"/>
      <c r="L629" s="911"/>
      <c r="M629" s="21"/>
      <c r="N629" s="21"/>
      <c r="O629" s="21"/>
      <c r="P629" s="21"/>
      <c r="Q629" s="71"/>
    </row>
    <row r="630" spans="1:19" s="258" customFormat="1" ht="12.75" customHeight="1">
      <c r="A630" s="363"/>
      <c r="B630" s="1802" t="s">
        <v>1</v>
      </c>
      <c r="C630" s="1804" t="s">
        <v>7</v>
      </c>
      <c r="D630" s="1730" t="s">
        <v>8</v>
      </c>
      <c r="E630" s="1782"/>
      <c r="F630" s="1782"/>
      <c r="G630" s="1782"/>
      <c r="H630" s="1782"/>
      <c r="I630" s="1782"/>
      <c r="J630" s="1806"/>
      <c r="K630" s="1587" t="s">
        <v>53</v>
      </c>
      <c r="L630" s="1644" t="s">
        <v>3</v>
      </c>
      <c r="M630" s="1671" t="s">
        <v>118</v>
      </c>
      <c r="N630" s="1808"/>
      <c r="O630" s="1785" t="s">
        <v>119</v>
      </c>
      <c r="P630" s="1634" t="s">
        <v>2</v>
      </c>
      <c r="Q630" s="71"/>
      <c r="R630" s="113"/>
      <c r="S630" s="113"/>
    </row>
    <row r="631" spans="1:19" s="87" customFormat="1" ht="23.25" customHeight="1">
      <c r="A631" s="370"/>
      <c r="B631" s="1803"/>
      <c r="C631" s="1805"/>
      <c r="D631" s="1783"/>
      <c r="E631" s="1784"/>
      <c r="F631" s="1784"/>
      <c r="G631" s="1784"/>
      <c r="H631" s="1784"/>
      <c r="I631" s="1784"/>
      <c r="J631" s="1807"/>
      <c r="K631" s="1588"/>
      <c r="L631" s="1734"/>
      <c r="M631" s="1809"/>
      <c r="N631" s="1810"/>
      <c r="O631" s="1811"/>
      <c r="P631" s="1736"/>
      <c r="Q631" s="71"/>
      <c r="R631" s="114"/>
      <c r="S631" s="114"/>
    </row>
    <row r="632" spans="1:19" s="258" customFormat="1" ht="24" customHeight="1">
      <c r="A632" s="144"/>
      <c r="B632" s="576"/>
      <c r="C632" s="1317"/>
      <c r="D632" s="1797"/>
      <c r="E632" s="1798"/>
      <c r="F632" s="1798"/>
      <c r="G632" s="1798"/>
      <c r="H632" s="1798"/>
      <c r="I632" s="1798"/>
      <c r="J632" s="1799"/>
      <c r="K632" s="866"/>
      <c r="L632" s="940"/>
      <c r="M632" s="1800" t="str">
        <f t="shared" ref="M632:M681" si="22">IF(C632*L632=0,"",C632*L632)</f>
        <v/>
      </c>
      <c r="N632" s="1801"/>
      <c r="O632" s="482" t="str">
        <f t="shared" ref="O632:O681" si="23">IF(ISERROR(INDEX($S$477:$S$482,MATCH(K632,$R$477:$R$482,0))*M632),"",INDEX($S$477:$S$482,MATCH(K632,$R$477:$R$482,0))*M632)</f>
        <v/>
      </c>
      <c r="P632" s="412"/>
      <c r="Q632" s="71"/>
      <c r="R632" s="166"/>
      <c r="S632" s="167"/>
    </row>
    <row r="633" spans="1:19" s="258" customFormat="1" ht="24" customHeight="1">
      <c r="A633" s="144"/>
      <c r="B633" s="1318"/>
      <c r="C633" s="1317"/>
      <c r="D633" s="1797"/>
      <c r="E633" s="1798"/>
      <c r="F633" s="1798"/>
      <c r="G633" s="1798"/>
      <c r="H633" s="1798"/>
      <c r="I633" s="1798"/>
      <c r="J633" s="1799"/>
      <c r="K633" s="866"/>
      <c r="L633" s="940"/>
      <c r="M633" s="1800" t="str">
        <f t="shared" si="22"/>
        <v/>
      </c>
      <c r="N633" s="1801"/>
      <c r="O633" s="482" t="str">
        <f t="shared" si="23"/>
        <v/>
      </c>
      <c r="P633" s="412"/>
      <c r="Q633" s="71"/>
      <c r="R633" s="166"/>
      <c r="S633" s="167"/>
    </row>
    <row r="634" spans="1:19" s="258" customFormat="1" ht="24" customHeight="1">
      <c r="A634" s="144"/>
      <c r="B634" s="1318"/>
      <c r="C634" s="1317"/>
      <c r="D634" s="1797"/>
      <c r="E634" s="1798"/>
      <c r="F634" s="1798"/>
      <c r="G634" s="1798"/>
      <c r="H634" s="1798"/>
      <c r="I634" s="1798"/>
      <c r="J634" s="1799"/>
      <c r="K634" s="866"/>
      <c r="L634" s="940"/>
      <c r="M634" s="1800" t="str">
        <f t="shared" si="22"/>
        <v/>
      </c>
      <c r="N634" s="1801"/>
      <c r="O634" s="482" t="str">
        <f t="shared" si="23"/>
        <v/>
      </c>
      <c r="P634" s="412"/>
      <c r="Q634" s="71"/>
      <c r="R634" s="166"/>
      <c r="S634" s="167"/>
    </row>
    <row r="635" spans="1:19" s="258" customFormat="1" ht="24" customHeight="1">
      <c r="A635" s="144"/>
      <c r="B635" s="1318"/>
      <c r="C635" s="1317"/>
      <c r="D635" s="1797"/>
      <c r="E635" s="1798"/>
      <c r="F635" s="1798"/>
      <c r="G635" s="1798"/>
      <c r="H635" s="1798"/>
      <c r="I635" s="1798"/>
      <c r="J635" s="1799"/>
      <c r="K635" s="866"/>
      <c r="L635" s="940"/>
      <c r="M635" s="1800" t="str">
        <f t="shared" si="22"/>
        <v/>
      </c>
      <c r="N635" s="1801"/>
      <c r="O635" s="482" t="str">
        <f t="shared" si="23"/>
        <v/>
      </c>
      <c r="P635" s="412"/>
      <c r="Q635" s="71"/>
      <c r="R635" s="113"/>
      <c r="S635" s="113"/>
    </row>
    <row r="636" spans="1:19" s="258" customFormat="1" ht="24" customHeight="1">
      <c r="A636" s="144"/>
      <c r="B636" s="1318"/>
      <c r="C636" s="1317"/>
      <c r="D636" s="1797"/>
      <c r="E636" s="1798"/>
      <c r="F636" s="1798"/>
      <c r="G636" s="1798"/>
      <c r="H636" s="1798"/>
      <c r="I636" s="1798"/>
      <c r="J636" s="1799"/>
      <c r="K636" s="866"/>
      <c r="L636" s="940"/>
      <c r="M636" s="1800" t="str">
        <f t="shared" si="22"/>
        <v/>
      </c>
      <c r="N636" s="1801"/>
      <c r="O636" s="482" t="str">
        <f t="shared" si="23"/>
        <v/>
      </c>
      <c r="P636" s="412"/>
      <c r="Q636" s="71"/>
      <c r="R636" s="113"/>
      <c r="S636" s="113"/>
    </row>
    <row r="637" spans="1:19" s="258" customFormat="1" ht="24" customHeight="1">
      <c r="A637" s="144"/>
      <c r="B637" s="1318"/>
      <c r="C637" s="1317"/>
      <c r="D637" s="1797"/>
      <c r="E637" s="1798"/>
      <c r="F637" s="1798"/>
      <c r="G637" s="1798"/>
      <c r="H637" s="1798"/>
      <c r="I637" s="1798"/>
      <c r="J637" s="1799"/>
      <c r="K637" s="866"/>
      <c r="L637" s="940"/>
      <c r="M637" s="1800" t="str">
        <f t="shared" si="22"/>
        <v/>
      </c>
      <c r="N637" s="1801"/>
      <c r="O637" s="482" t="str">
        <f t="shared" si="23"/>
        <v/>
      </c>
      <c r="P637" s="412"/>
      <c r="Q637" s="71"/>
      <c r="R637" s="166"/>
      <c r="S637" s="167"/>
    </row>
    <row r="638" spans="1:19" s="258" customFormat="1" ht="24" customHeight="1">
      <c r="A638" s="144"/>
      <c r="B638" s="1318"/>
      <c r="C638" s="1317"/>
      <c r="D638" s="1797"/>
      <c r="E638" s="1798"/>
      <c r="F638" s="1798"/>
      <c r="G638" s="1798"/>
      <c r="H638" s="1798"/>
      <c r="I638" s="1798"/>
      <c r="J638" s="1799"/>
      <c r="K638" s="866"/>
      <c r="L638" s="940"/>
      <c r="M638" s="1800" t="str">
        <f t="shared" si="22"/>
        <v/>
      </c>
      <c r="N638" s="1801"/>
      <c r="O638" s="482" t="str">
        <f t="shared" si="23"/>
        <v/>
      </c>
      <c r="P638" s="412"/>
      <c r="Q638" s="71"/>
    </row>
    <row r="639" spans="1:19" s="258" customFormat="1" ht="24" customHeight="1">
      <c r="A639" s="144"/>
      <c r="B639" s="1318"/>
      <c r="C639" s="1317"/>
      <c r="D639" s="1797"/>
      <c r="E639" s="1798"/>
      <c r="F639" s="1798"/>
      <c r="G639" s="1798"/>
      <c r="H639" s="1798"/>
      <c r="I639" s="1798"/>
      <c r="J639" s="1799"/>
      <c r="K639" s="866"/>
      <c r="L639" s="940"/>
      <c r="M639" s="1800" t="str">
        <f t="shared" si="22"/>
        <v/>
      </c>
      <c r="N639" s="1801"/>
      <c r="O639" s="482" t="str">
        <f t="shared" si="23"/>
        <v/>
      </c>
      <c r="P639" s="412"/>
      <c r="Q639" s="71"/>
    </row>
    <row r="640" spans="1:19" s="258" customFormat="1" ht="24" customHeight="1">
      <c r="A640" s="144"/>
      <c r="B640" s="1318"/>
      <c r="C640" s="1317"/>
      <c r="D640" s="1797"/>
      <c r="E640" s="1798"/>
      <c r="F640" s="1798"/>
      <c r="G640" s="1798"/>
      <c r="H640" s="1798"/>
      <c r="I640" s="1798"/>
      <c r="J640" s="1799"/>
      <c r="K640" s="866"/>
      <c r="L640" s="940"/>
      <c r="M640" s="1800" t="str">
        <f t="shared" si="22"/>
        <v/>
      </c>
      <c r="N640" s="1801"/>
      <c r="O640" s="482" t="str">
        <f t="shared" si="23"/>
        <v/>
      </c>
      <c r="P640" s="412"/>
      <c r="Q640" s="71"/>
    </row>
    <row r="641" spans="1:17" s="258" customFormat="1" ht="24" customHeight="1">
      <c r="A641" s="144"/>
      <c r="B641" s="1318"/>
      <c r="C641" s="1317"/>
      <c r="D641" s="1797"/>
      <c r="E641" s="1798"/>
      <c r="F641" s="1798"/>
      <c r="G641" s="1798"/>
      <c r="H641" s="1798"/>
      <c r="I641" s="1798"/>
      <c r="J641" s="1799"/>
      <c r="K641" s="866"/>
      <c r="L641" s="940"/>
      <c r="M641" s="1800" t="str">
        <f t="shared" si="22"/>
        <v/>
      </c>
      <c r="N641" s="1801"/>
      <c r="O641" s="482" t="str">
        <f t="shared" si="23"/>
        <v/>
      </c>
      <c r="P641" s="412"/>
      <c r="Q641" s="71"/>
    </row>
    <row r="642" spans="1:17" s="258" customFormat="1" ht="24" customHeight="1">
      <c r="A642" s="144"/>
      <c r="B642" s="1318"/>
      <c r="C642" s="1317"/>
      <c r="D642" s="1797"/>
      <c r="E642" s="1798"/>
      <c r="F642" s="1798"/>
      <c r="G642" s="1798"/>
      <c r="H642" s="1798"/>
      <c r="I642" s="1798"/>
      <c r="J642" s="1799"/>
      <c r="K642" s="866"/>
      <c r="L642" s="940"/>
      <c r="M642" s="1800" t="str">
        <f t="shared" si="22"/>
        <v/>
      </c>
      <c r="N642" s="1801"/>
      <c r="O642" s="482" t="str">
        <f t="shared" si="23"/>
        <v/>
      </c>
      <c r="P642" s="412"/>
      <c r="Q642" s="71"/>
    </row>
    <row r="643" spans="1:17" s="258" customFormat="1" ht="24" customHeight="1">
      <c r="A643" s="144"/>
      <c r="B643" s="1318"/>
      <c r="C643" s="1317"/>
      <c r="D643" s="1797"/>
      <c r="E643" s="1798"/>
      <c r="F643" s="1798"/>
      <c r="G643" s="1798"/>
      <c r="H643" s="1798"/>
      <c r="I643" s="1798"/>
      <c r="J643" s="1799"/>
      <c r="K643" s="866"/>
      <c r="L643" s="940"/>
      <c r="M643" s="1800" t="str">
        <f t="shared" si="22"/>
        <v/>
      </c>
      <c r="N643" s="1801"/>
      <c r="O643" s="482" t="str">
        <f t="shared" si="23"/>
        <v/>
      </c>
      <c r="P643" s="412"/>
      <c r="Q643" s="71"/>
    </row>
    <row r="644" spans="1:17" s="258" customFormat="1" ht="24" customHeight="1">
      <c r="A644" s="144"/>
      <c r="B644" s="1318"/>
      <c r="C644" s="1317"/>
      <c r="D644" s="1797"/>
      <c r="E644" s="1798"/>
      <c r="F644" s="1798"/>
      <c r="G644" s="1798"/>
      <c r="H644" s="1798"/>
      <c r="I644" s="1798"/>
      <c r="J644" s="1799"/>
      <c r="K644" s="866"/>
      <c r="L644" s="940"/>
      <c r="M644" s="1800" t="str">
        <f t="shared" si="22"/>
        <v/>
      </c>
      <c r="N644" s="1801"/>
      <c r="O644" s="482" t="str">
        <f t="shared" si="23"/>
        <v/>
      </c>
      <c r="P644" s="412"/>
      <c r="Q644" s="71"/>
    </row>
    <row r="645" spans="1:17" s="258" customFormat="1" ht="24" customHeight="1">
      <c r="A645" s="144"/>
      <c r="B645" s="1318"/>
      <c r="C645" s="1317"/>
      <c r="D645" s="1797"/>
      <c r="E645" s="1798"/>
      <c r="F645" s="1798"/>
      <c r="G645" s="1798"/>
      <c r="H645" s="1798"/>
      <c r="I645" s="1798"/>
      <c r="J645" s="1799"/>
      <c r="K645" s="866"/>
      <c r="L645" s="940"/>
      <c r="M645" s="1800" t="str">
        <f t="shared" si="22"/>
        <v/>
      </c>
      <c r="N645" s="1801"/>
      <c r="O645" s="482" t="str">
        <f t="shared" si="23"/>
        <v/>
      </c>
      <c r="P645" s="412"/>
      <c r="Q645" s="71"/>
    </row>
    <row r="646" spans="1:17" s="258" customFormat="1" ht="24" customHeight="1">
      <c r="A646" s="144"/>
      <c r="B646" s="1318"/>
      <c r="C646" s="1317"/>
      <c r="D646" s="1797"/>
      <c r="E646" s="1798"/>
      <c r="F646" s="1798"/>
      <c r="G646" s="1798"/>
      <c r="H646" s="1798"/>
      <c r="I646" s="1798"/>
      <c r="J646" s="1799"/>
      <c r="K646" s="866"/>
      <c r="L646" s="940"/>
      <c r="M646" s="1800" t="str">
        <f t="shared" si="22"/>
        <v/>
      </c>
      <c r="N646" s="1801"/>
      <c r="O646" s="482" t="str">
        <f t="shared" si="23"/>
        <v/>
      </c>
      <c r="P646" s="412"/>
      <c r="Q646" s="71"/>
    </row>
    <row r="647" spans="1:17" s="258" customFormat="1" ht="24" customHeight="1">
      <c r="A647" s="144"/>
      <c r="B647" s="1318"/>
      <c r="C647" s="1317"/>
      <c r="D647" s="1797"/>
      <c r="E647" s="1798"/>
      <c r="F647" s="1798"/>
      <c r="G647" s="1798"/>
      <c r="H647" s="1798"/>
      <c r="I647" s="1798"/>
      <c r="J647" s="1799"/>
      <c r="K647" s="866"/>
      <c r="L647" s="940"/>
      <c r="M647" s="1800" t="str">
        <f t="shared" si="22"/>
        <v/>
      </c>
      <c r="N647" s="1801"/>
      <c r="O647" s="482" t="str">
        <f t="shared" si="23"/>
        <v/>
      </c>
      <c r="P647" s="412"/>
      <c r="Q647" s="71"/>
    </row>
    <row r="648" spans="1:17" s="258" customFormat="1" ht="24" customHeight="1">
      <c r="A648" s="144"/>
      <c r="B648" s="1318"/>
      <c r="C648" s="1317"/>
      <c r="D648" s="1797"/>
      <c r="E648" s="1798"/>
      <c r="F648" s="1798"/>
      <c r="G648" s="1798"/>
      <c r="H648" s="1798"/>
      <c r="I648" s="1798"/>
      <c r="J648" s="1799"/>
      <c r="K648" s="866"/>
      <c r="L648" s="940"/>
      <c r="M648" s="1800" t="str">
        <f t="shared" si="22"/>
        <v/>
      </c>
      <c r="N648" s="1801"/>
      <c r="O648" s="482" t="str">
        <f t="shared" si="23"/>
        <v/>
      </c>
      <c r="P648" s="412"/>
      <c r="Q648" s="71"/>
    </row>
    <row r="649" spans="1:17" s="258" customFormat="1" ht="24" customHeight="1">
      <c r="A649" s="144"/>
      <c r="B649" s="1318"/>
      <c r="C649" s="1317"/>
      <c r="D649" s="1797"/>
      <c r="E649" s="1798"/>
      <c r="F649" s="1798"/>
      <c r="G649" s="1798"/>
      <c r="H649" s="1798"/>
      <c r="I649" s="1798"/>
      <c r="J649" s="1799"/>
      <c r="K649" s="866"/>
      <c r="L649" s="940"/>
      <c r="M649" s="1800" t="str">
        <f t="shared" si="22"/>
        <v/>
      </c>
      <c r="N649" s="1801"/>
      <c r="O649" s="482" t="str">
        <f t="shared" si="23"/>
        <v/>
      </c>
      <c r="P649" s="412"/>
      <c r="Q649" s="71"/>
    </row>
    <row r="650" spans="1:17" s="258" customFormat="1" ht="24" customHeight="1">
      <c r="A650" s="144"/>
      <c r="B650" s="1318"/>
      <c r="C650" s="1317"/>
      <c r="D650" s="1797"/>
      <c r="E650" s="1798"/>
      <c r="F650" s="1798"/>
      <c r="G650" s="1798"/>
      <c r="H650" s="1798"/>
      <c r="I650" s="1798"/>
      <c r="J650" s="1799"/>
      <c r="K650" s="866"/>
      <c r="L650" s="940"/>
      <c r="M650" s="1800" t="str">
        <f t="shared" si="22"/>
        <v/>
      </c>
      <c r="N650" s="1801"/>
      <c r="O650" s="482" t="str">
        <f t="shared" si="23"/>
        <v/>
      </c>
      <c r="P650" s="412"/>
      <c r="Q650" s="71"/>
    </row>
    <row r="651" spans="1:17" s="258" customFormat="1" ht="24" customHeight="1">
      <c r="A651" s="144"/>
      <c r="B651" s="1318"/>
      <c r="C651" s="1319"/>
      <c r="D651" s="1797"/>
      <c r="E651" s="1798"/>
      <c r="F651" s="1798"/>
      <c r="G651" s="1798"/>
      <c r="H651" s="1798"/>
      <c r="I651" s="1798"/>
      <c r="J651" s="1799"/>
      <c r="K651" s="866"/>
      <c r="L651" s="131"/>
      <c r="M651" s="1800" t="str">
        <f t="shared" si="22"/>
        <v/>
      </c>
      <c r="N651" s="1801"/>
      <c r="O651" s="482" t="str">
        <f t="shared" si="23"/>
        <v/>
      </c>
      <c r="P651" s="412"/>
      <c r="Q651" s="71"/>
    </row>
    <row r="652" spans="1:17" s="258" customFormat="1" ht="24" customHeight="1">
      <c r="A652" s="144"/>
      <c r="B652" s="1318"/>
      <c r="C652" s="1319"/>
      <c r="D652" s="1797"/>
      <c r="E652" s="1798"/>
      <c r="F652" s="1798"/>
      <c r="G652" s="1798"/>
      <c r="H652" s="1798"/>
      <c r="I652" s="1798"/>
      <c r="J652" s="1799"/>
      <c r="K652" s="866"/>
      <c r="L652" s="131"/>
      <c r="M652" s="1800" t="str">
        <f t="shared" si="22"/>
        <v/>
      </c>
      <c r="N652" s="1801"/>
      <c r="O652" s="482" t="str">
        <f t="shared" si="23"/>
        <v/>
      </c>
      <c r="P652" s="412"/>
      <c r="Q652" s="71"/>
    </row>
    <row r="653" spans="1:17" s="258" customFormat="1" ht="24" customHeight="1">
      <c r="A653" s="144"/>
      <c r="B653" s="1318"/>
      <c r="C653" s="1319"/>
      <c r="D653" s="1797"/>
      <c r="E653" s="1798"/>
      <c r="F653" s="1798"/>
      <c r="G653" s="1798"/>
      <c r="H653" s="1798"/>
      <c r="I653" s="1798"/>
      <c r="J653" s="1799"/>
      <c r="K653" s="866"/>
      <c r="L653" s="131"/>
      <c r="M653" s="1800" t="str">
        <f t="shared" si="22"/>
        <v/>
      </c>
      <c r="N653" s="1801"/>
      <c r="O653" s="482" t="str">
        <f t="shared" si="23"/>
        <v/>
      </c>
      <c r="P653" s="412"/>
      <c r="Q653" s="71"/>
    </row>
    <row r="654" spans="1:17" s="258" customFormat="1" ht="24" customHeight="1">
      <c r="A654" s="144"/>
      <c r="B654" s="1318"/>
      <c r="C654" s="1319"/>
      <c r="D654" s="1797"/>
      <c r="E654" s="1798"/>
      <c r="F654" s="1798"/>
      <c r="G654" s="1798"/>
      <c r="H654" s="1798"/>
      <c r="I654" s="1798"/>
      <c r="J654" s="1799"/>
      <c r="K654" s="866"/>
      <c r="L654" s="131"/>
      <c r="M654" s="1800" t="str">
        <f t="shared" si="22"/>
        <v/>
      </c>
      <c r="N654" s="1801"/>
      <c r="O654" s="482" t="str">
        <f t="shared" si="23"/>
        <v/>
      </c>
      <c r="P654" s="412"/>
      <c r="Q654" s="71"/>
    </row>
    <row r="655" spans="1:17" s="258" customFormat="1" ht="24" customHeight="1">
      <c r="A655" s="144"/>
      <c r="B655" s="1318"/>
      <c r="C655" s="1319"/>
      <c r="D655" s="1797"/>
      <c r="E655" s="1798"/>
      <c r="F655" s="1798"/>
      <c r="G655" s="1798"/>
      <c r="H655" s="1798"/>
      <c r="I655" s="1798"/>
      <c r="J655" s="1799"/>
      <c r="K655" s="866"/>
      <c r="L655" s="131"/>
      <c r="M655" s="1800" t="str">
        <f t="shared" si="22"/>
        <v/>
      </c>
      <c r="N655" s="1801"/>
      <c r="O655" s="482" t="str">
        <f t="shared" si="23"/>
        <v/>
      </c>
      <c r="P655" s="412"/>
      <c r="Q655" s="71"/>
    </row>
    <row r="656" spans="1:17" s="258" customFormat="1" ht="24" customHeight="1">
      <c r="A656" s="144"/>
      <c r="B656" s="1318"/>
      <c r="C656" s="1319"/>
      <c r="D656" s="1797"/>
      <c r="E656" s="1798"/>
      <c r="F656" s="1798"/>
      <c r="G656" s="1798"/>
      <c r="H656" s="1798"/>
      <c r="I656" s="1798"/>
      <c r="J656" s="1799"/>
      <c r="K656" s="866"/>
      <c r="L656" s="131"/>
      <c r="M656" s="1800" t="str">
        <f t="shared" si="22"/>
        <v/>
      </c>
      <c r="N656" s="1801"/>
      <c r="O656" s="482" t="str">
        <f t="shared" si="23"/>
        <v/>
      </c>
      <c r="P656" s="412"/>
      <c r="Q656" s="71"/>
    </row>
    <row r="657" spans="1:17" s="258" customFormat="1" ht="24" customHeight="1">
      <c r="A657" s="144"/>
      <c r="B657" s="1318"/>
      <c r="C657" s="1319"/>
      <c r="D657" s="1797"/>
      <c r="E657" s="1798"/>
      <c r="F657" s="1798"/>
      <c r="G657" s="1798"/>
      <c r="H657" s="1798"/>
      <c r="I657" s="1798"/>
      <c r="J657" s="1799"/>
      <c r="K657" s="866"/>
      <c r="L657" s="131"/>
      <c r="M657" s="1800" t="str">
        <f t="shared" si="22"/>
        <v/>
      </c>
      <c r="N657" s="1801"/>
      <c r="O657" s="482" t="str">
        <f t="shared" si="23"/>
        <v/>
      </c>
      <c r="P657" s="412"/>
      <c r="Q657" s="71"/>
    </row>
    <row r="658" spans="1:17" s="258" customFormat="1" ht="24" customHeight="1">
      <c r="A658" s="144"/>
      <c r="B658" s="1318"/>
      <c r="C658" s="1319"/>
      <c r="D658" s="1797"/>
      <c r="E658" s="1798"/>
      <c r="F658" s="1798"/>
      <c r="G658" s="1798"/>
      <c r="H658" s="1798"/>
      <c r="I658" s="1798"/>
      <c r="J658" s="1799"/>
      <c r="K658" s="866"/>
      <c r="L658" s="131"/>
      <c r="M658" s="1800" t="str">
        <f t="shared" si="22"/>
        <v/>
      </c>
      <c r="N658" s="1801"/>
      <c r="O658" s="482" t="str">
        <f t="shared" si="23"/>
        <v/>
      </c>
      <c r="P658" s="412"/>
      <c r="Q658" s="71"/>
    </row>
    <row r="659" spans="1:17" s="258" customFormat="1" ht="24" customHeight="1">
      <c r="A659" s="144"/>
      <c r="B659" s="1318"/>
      <c r="C659" s="1319"/>
      <c r="D659" s="1797"/>
      <c r="E659" s="1798"/>
      <c r="F659" s="1798"/>
      <c r="G659" s="1798"/>
      <c r="H659" s="1798"/>
      <c r="I659" s="1798"/>
      <c r="J659" s="1799"/>
      <c r="K659" s="866"/>
      <c r="L659" s="131"/>
      <c r="M659" s="1800" t="str">
        <f t="shared" si="22"/>
        <v/>
      </c>
      <c r="N659" s="1801"/>
      <c r="O659" s="482" t="str">
        <f t="shared" si="23"/>
        <v/>
      </c>
      <c r="P659" s="412"/>
      <c r="Q659" s="71"/>
    </row>
    <row r="660" spans="1:17" s="258" customFormat="1" ht="24" customHeight="1">
      <c r="A660" s="144"/>
      <c r="B660" s="1318"/>
      <c r="C660" s="1319"/>
      <c r="D660" s="1797"/>
      <c r="E660" s="1798"/>
      <c r="F660" s="1798"/>
      <c r="G660" s="1798"/>
      <c r="H660" s="1798"/>
      <c r="I660" s="1798"/>
      <c r="J660" s="1799"/>
      <c r="K660" s="866"/>
      <c r="L660" s="131"/>
      <c r="M660" s="1800" t="str">
        <f t="shared" si="22"/>
        <v/>
      </c>
      <c r="N660" s="1801"/>
      <c r="O660" s="482" t="str">
        <f t="shared" si="23"/>
        <v/>
      </c>
      <c r="P660" s="412"/>
      <c r="Q660" s="71"/>
    </row>
    <row r="661" spans="1:17" s="258" customFormat="1" ht="24" customHeight="1">
      <c r="A661" s="144"/>
      <c r="B661" s="1318"/>
      <c r="C661" s="1319"/>
      <c r="D661" s="1797"/>
      <c r="E661" s="1798"/>
      <c r="F661" s="1798"/>
      <c r="G661" s="1798"/>
      <c r="H661" s="1798"/>
      <c r="I661" s="1798"/>
      <c r="J661" s="1799"/>
      <c r="K661" s="866"/>
      <c r="L661" s="131"/>
      <c r="M661" s="1800" t="str">
        <f t="shared" si="22"/>
        <v/>
      </c>
      <c r="N661" s="1801"/>
      <c r="O661" s="482" t="str">
        <f t="shared" si="23"/>
        <v/>
      </c>
      <c r="P661" s="412"/>
      <c r="Q661" s="71"/>
    </row>
    <row r="662" spans="1:17" s="258" customFormat="1" ht="24" customHeight="1">
      <c r="A662" s="144"/>
      <c r="B662" s="1318"/>
      <c r="C662" s="1319"/>
      <c r="D662" s="1797"/>
      <c r="E662" s="1798"/>
      <c r="F662" s="1798"/>
      <c r="G662" s="1798"/>
      <c r="H662" s="1798"/>
      <c r="I662" s="1798"/>
      <c r="J662" s="1799"/>
      <c r="K662" s="866"/>
      <c r="L662" s="131"/>
      <c r="M662" s="1800" t="str">
        <f>IF(C662*L662=0,"",C662*L662)</f>
        <v/>
      </c>
      <c r="N662" s="1801"/>
      <c r="O662" s="482" t="str">
        <f>IF(ISERROR(INDEX($S$477:$S$482,MATCH(K662,$R$477:$R$482,0))*M662),"",INDEX($S$477:$S$482,MATCH(K662,$R$477:$R$482,0))*M662)</f>
        <v/>
      </c>
      <c r="P662" s="412"/>
      <c r="Q662" s="71"/>
    </row>
    <row r="663" spans="1:17" s="258" customFormat="1" ht="24" customHeight="1">
      <c r="A663" s="144"/>
      <c r="B663" s="1318"/>
      <c r="C663" s="1319"/>
      <c r="D663" s="1797"/>
      <c r="E663" s="1798"/>
      <c r="F663" s="1798"/>
      <c r="G663" s="1798"/>
      <c r="H663" s="1798"/>
      <c r="I663" s="1798"/>
      <c r="J663" s="1799"/>
      <c r="K663" s="866"/>
      <c r="L663" s="131"/>
      <c r="M663" s="1800" t="str">
        <f>IF(C663*L663=0,"",C663*L663)</f>
        <v/>
      </c>
      <c r="N663" s="1801"/>
      <c r="O663" s="482" t="str">
        <f>IF(ISERROR(INDEX($S$477:$S$482,MATCH(K663,$R$477:$R$482,0))*M663),"",INDEX($S$477:$S$482,MATCH(K663,$R$477:$R$482,0))*M663)</f>
        <v/>
      </c>
      <c r="P663" s="412"/>
      <c r="Q663" s="71"/>
    </row>
    <row r="664" spans="1:17" s="258" customFormat="1" ht="24" customHeight="1">
      <c r="A664" s="144"/>
      <c r="B664" s="1318"/>
      <c r="C664" s="1319"/>
      <c r="D664" s="1797"/>
      <c r="E664" s="1798"/>
      <c r="F664" s="1798"/>
      <c r="G664" s="1798"/>
      <c r="H664" s="1798"/>
      <c r="I664" s="1798"/>
      <c r="J664" s="1799"/>
      <c r="K664" s="866"/>
      <c r="L664" s="131"/>
      <c r="M664" s="1800" t="str">
        <f>IF(C664*L664=0,"",C664*L664)</f>
        <v/>
      </c>
      <c r="N664" s="1801"/>
      <c r="O664" s="482" t="str">
        <f>IF(ISERROR(INDEX($S$477:$S$482,MATCH(K664,$R$477:$R$482,0))*M664),"",INDEX($S$477:$S$482,MATCH(K664,$R$477:$R$482,0))*M664)</f>
        <v/>
      </c>
      <c r="P664" s="412"/>
      <c r="Q664" s="71"/>
    </row>
    <row r="665" spans="1:17" s="258" customFormat="1" ht="24" customHeight="1">
      <c r="A665" s="144"/>
      <c r="B665" s="1318"/>
      <c r="C665" s="1319"/>
      <c r="D665" s="1797"/>
      <c r="E665" s="1798"/>
      <c r="F665" s="1798"/>
      <c r="G665" s="1798"/>
      <c r="H665" s="1798"/>
      <c r="I665" s="1798"/>
      <c r="J665" s="1799"/>
      <c r="K665" s="866"/>
      <c r="L665" s="131"/>
      <c r="M665" s="1800" t="str">
        <f>IF(C665*L665=0,"",C665*L665)</f>
        <v/>
      </c>
      <c r="N665" s="1801"/>
      <c r="O665" s="482" t="str">
        <f>IF(ISERROR(INDEX($S$477:$S$482,MATCH(K665,$R$477:$R$482,0))*M665),"",INDEX($S$477:$S$482,MATCH(K665,$R$477:$R$482,0))*M665)</f>
        <v/>
      </c>
      <c r="P665" s="412"/>
      <c r="Q665" s="71"/>
    </row>
    <row r="666" spans="1:17" s="258" customFormat="1" ht="24" customHeight="1">
      <c r="A666" s="144"/>
      <c r="B666" s="1318"/>
      <c r="C666" s="1319"/>
      <c r="D666" s="1797"/>
      <c r="E666" s="1798"/>
      <c r="F666" s="1798"/>
      <c r="G666" s="1798"/>
      <c r="H666" s="1798"/>
      <c r="I666" s="1798"/>
      <c r="J666" s="1799"/>
      <c r="K666" s="866"/>
      <c r="L666" s="131"/>
      <c r="M666" s="1800" t="str">
        <f>IF(C666*L666=0,"",C666*L666)</f>
        <v/>
      </c>
      <c r="N666" s="1801"/>
      <c r="O666" s="482" t="str">
        <f>IF(ISERROR(INDEX($S$477:$S$482,MATCH(K666,$R$477:$R$482,0))*M666),"",INDEX($S$477:$S$482,MATCH(K666,$R$477:$R$482,0))*M666)</f>
        <v/>
      </c>
      <c r="P666" s="412"/>
      <c r="Q666" s="71"/>
    </row>
    <row r="667" spans="1:17" s="258" customFormat="1" ht="24" customHeight="1">
      <c r="A667" s="144"/>
      <c r="B667" s="1318"/>
      <c r="C667" s="1319"/>
      <c r="D667" s="1797"/>
      <c r="E667" s="1798"/>
      <c r="F667" s="1798"/>
      <c r="G667" s="1798"/>
      <c r="H667" s="1798"/>
      <c r="I667" s="1798"/>
      <c r="J667" s="1799"/>
      <c r="K667" s="866"/>
      <c r="L667" s="131"/>
      <c r="M667" s="1800" t="str">
        <f t="shared" si="22"/>
        <v/>
      </c>
      <c r="N667" s="1801"/>
      <c r="O667" s="482" t="str">
        <f t="shared" si="23"/>
        <v/>
      </c>
      <c r="P667" s="412"/>
      <c r="Q667" s="71"/>
    </row>
    <row r="668" spans="1:17" s="258" customFormat="1" ht="24" customHeight="1">
      <c r="A668" s="144"/>
      <c r="B668" s="1318"/>
      <c r="C668" s="1317"/>
      <c r="D668" s="1797"/>
      <c r="E668" s="1798"/>
      <c r="F668" s="1798"/>
      <c r="G668" s="1798"/>
      <c r="H668" s="1798"/>
      <c r="I668" s="1798"/>
      <c r="J668" s="1799"/>
      <c r="K668" s="866"/>
      <c r="L668" s="940"/>
      <c r="M668" s="1800" t="str">
        <f t="shared" si="22"/>
        <v/>
      </c>
      <c r="N668" s="1801"/>
      <c r="O668" s="482" t="str">
        <f t="shared" si="23"/>
        <v/>
      </c>
      <c r="P668" s="412"/>
      <c r="Q668" s="71"/>
    </row>
    <row r="669" spans="1:17" s="258" customFormat="1" ht="24" customHeight="1">
      <c r="A669" s="144"/>
      <c r="B669" s="1318"/>
      <c r="C669" s="1317"/>
      <c r="D669" s="1797"/>
      <c r="E669" s="1798"/>
      <c r="F669" s="1798"/>
      <c r="G669" s="1798"/>
      <c r="H669" s="1798"/>
      <c r="I669" s="1798"/>
      <c r="J669" s="1799"/>
      <c r="K669" s="866"/>
      <c r="L669" s="940"/>
      <c r="M669" s="1800" t="str">
        <f t="shared" si="22"/>
        <v/>
      </c>
      <c r="N669" s="1801"/>
      <c r="O669" s="482" t="str">
        <f t="shared" si="23"/>
        <v/>
      </c>
      <c r="P669" s="412"/>
      <c r="Q669" s="71"/>
    </row>
    <row r="670" spans="1:17" s="258" customFormat="1" ht="24" customHeight="1">
      <c r="A670" s="144"/>
      <c r="B670" s="1318"/>
      <c r="C670" s="1317"/>
      <c r="D670" s="1797"/>
      <c r="E670" s="1798"/>
      <c r="F670" s="1798"/>
      <c r="G670" s="1798"/>
      <c r="H670" s="1798"/>
      <c r="I670" s="1798"/>
      <c r="J670" s="1799"/>
      <c r="K670" s="866"/>
      <c r="L670" s="940"/>
      <c r="M670" s="1800" t="str">
        <f t="shared" si="22"/>
        <v/>
      </c>
      <c r="N670" s="1801"/>
      <c r="O670" s="482" t="str">
        <f t="shared" si="23"/>
        <v/>
      </c>
      <c r="P670" s="412"/>
      <c r="Q670" s="71"/>
    </row>
    <row r="671" spans="1:17" s="258" customFormat="1" ht="24" customHeight="1">
      <c r="A671" s="144"/>
      <c r="B671" s="1318"/>
      <c r="C671" s="1317"/>
      <c r="D671" s="1797"/>
      <c r="E671" s="1798"/>
      <c r="F671" s="1798"/>
      <c r="G671" s="1798"/>
      <c r="H671" s="1798"/>
      <c r="I671" s="1798"/>
      <c r="J671" s="1799"/>
      <c r="K671" s="866"/>
      <c r="L671" s="940"/>
      <c r="M671" s="1800" t="str">
        <f t="shared" si="22"/>
        <v/>
      </c>
      <c r="N671" s="1801"/>
      <c r="O671" s="482" t="str">
        <f t="shared" si="23"/>
        <v/>
      </c>
      <c r="P671" s="412"/>
      <c r="Q671" s="71"/>
    </row>
    <row r="672" spans="1:17" s="258" customFormat="1" ht="24" customHeight="1">
      <c r="A672" s="144"/>
      <c r="B672" s="1318"/>
      <c r="C672" s="1317"/>
      <c r="D672" s="1797"/>
      <c r="E672" s="1798"/>
      <c r="F672" s="1798"/>
      <c r="G672" s="1798"/>
      <c r="H672" s="1798"/>
      <c r="I672" s="1798"/>
      <c r="J672" s="1799"/>
      <c r="K672" s="866"/>
      <c r="L672" s="940"/>
      <c r="M672" s="1800" t="str">
        <f t="shared" si="22"/>
        <v/>
      </c>
      <c r="N672" s="1801"/>
      <c r="O672" s="482" t="str">
        <f t="shared" si="23"/>
        <v/>
      </c>
      <c r="P672" s="412"/>
      <c r="Q672" s="71"/>
    </row>
    <row r="673" spans="1:17" s="258" customFormat="1" ht="24" customHeight="1">
      <c r="A673" s="144"/>
      <c r="B673" s="1318"/>
      <c r="C673" s="1317"/>
      <c r="D673" s="1797"/>
      <c r="E673" s="1798"/>
      <c r="F673" s="1798"/>
      <c r="G673" s="1798"/>
      <c r="H673" s="1798"/>
      <c r="I673" s="1798"/>
      <c r="J673" s="1799"/>
      <c r="K673" s="866"/>
      <c r="L673" s="940"/>
      <c r="M673" s="1800" t="str">
        <f t="shared" si="22"/>
        <v/>
      </c>
      <c r="N673" s="1801"/>
      <c r="O673" s="482" t="str">
        <f t="shared" si="23"/>
        <v/>
      </c>
      <c r="P673" s="412"/>
      <c r="Q673" s="71"/>
    </row>
    <row r="674" spans="1:17" s="258" customFormat="1" ht="24" customHeight="1">
      <c r="A674" s="144"/>
      <c r="B674" s="1318"/>
      <c r="C674" s="1317"/>
      <c r="D674" s="1797"/>
      <c r="E674" s="1798"/>
      <c r="F674" s="1798"/>
      <c r="G674" s="1798"/>
      <c r="H674" s="1798"/>
      <c r="I674" s="1798"/>
      <c r="J674" s="1799"/>
      <c r="K674" s="866"/>
      <c r="L674" s="940"/>
      <c r="M674" s="1800" t="str">
        <f t="shared" si="22"/>
        <v/>
      </c>
      <c r="N674" s="1801"/>
      <c r="O674" s="482" t="str">
        <f t="shared" si="23"/>
        <v/>
      </c>
      <c r="P674" s="412"/>
      <c r="Q674" s="71"/>
    </row>
    <row r="675" spans="1:17" s="258" customFormat="1" ht="24" customHeight="1">
      <c r="A675" s="144"/>
      <c r="B675" s="1318"/>
      <c r="C675" s="1317"/>
      <c r="D675" s="1797"/>
      <c r="E675" s="1798"/>
      <c r="F675" s="1798"/>
      <c r="G675" s="1798"/>
      <c r="H675" s="1798"/>
      <c r="I675" s="1798"/>
      <c r="J675" s="1799"/>
      <c r="K675" s="866"/>
      <c r="L675" s="940"/>
      <c r="M675" s="1800" t="str">
        <f t="shared" si="22"/>
        <v/>
      </c>
      <c r="N675" s="1801"/>
      <c r="O675" s="482" t="str">
        <f t="shared" si="23"/>
        <v/>
      </c>
      <c r="P675" s="412"/>
      <c r="Q675" s="71"/>
    </row>
    <row r="676" spans="1:17" s="258" customFormat="1" ht="24" customHeight="1">
      <c r="A676" s="144"/>
      <c r="B676" s="1318"/>
      <c r="C676" s="1317"/>
      <c r="D676" s="1797"/>
      <c r="E676" s="1798"/>
      <c r="F676" s="1798"/>
      <c r="G676" s="1798"/>
      <c r="H676" s="1798"/>
      <c r="I676" s="1798"/>
      <c r="J676" s="1799"/>
      <c r="K676" s="866"/>
      <c r="L676" s="940"/>
      <c r="M676" s="1800" t="str">
        <f t="shared" si="22"/>
        <v/>
      </c>
      <c r="N676" s="1801"/>
      <c r="O676" s="482" t="str">
        <f t="shared" si="23"/>
        <v/>
      </c>
      <c r="P676" s="412"/>
      <c r="Q676" s="71"/>
    </row>
    <row r="677" spans="1:17" s="258" customFormat="1" ht="24" customHeight="1">
      <c r="A677" s="144"/>
      <c r="B677" s="1318"/>
      <c r="C677" s="1317"/>
      <c r="D677" s="1797"/>
      <c r="E677" s="1798"/>
      <c r="F677" s="1798"/>
      <c r="G677" s="1798"/>
      <c r="H677" s="1798"/>
      <c r="I677" s="1798"/>
      <c r="J677" s="1799"/>
      <c r="K677" s="866"/>
      <c r="L677" s="940"/>
      <c r="M677" s="1800" t="str">
        <f t="shared" si="22"/>
        <v/>
      </c>
      <c r="N677" s="1801"/>
      <c r="O677" s="482" t="str">
        <f t="shared" si="23"/>
        <v/>
      </c>
      <c r="P677" s="412"/>
      <c r="Q677" s="71"/>
    </row>
    <row r="678" spans="1:17" s="258" customFormat="1" ht="24" customHeight="1">
      <c r="A678" s="144"/>
      <c r="B678" s="1318"/>
      <c r="C678" s="1317"/>
      <c r="D678" s="1797"/>
      <c r="E678" s="1798"/>
      <c r="F678" s="1798"/>
      <c r="G678" s="1798"/>
      <c r="H678" s="1798"/>
      <c r="I678" s="1798"/>
      <c r="J678" s="1799"/>
      <c r="K678" s="866"/>
      <c r="L678" s="940"/>
      <c r="M678" s="1800" t="str">
        <f t="shared" si="22"/>
        <v/>
      </c>
      <c r="N678" s="1801"/>
      <c r="O678" s="482" t="str">
        <f t="shared" si="23"/>
        <v/>
      </c>
      <c r="P678" s="412"/>
      <c r="Q678" s="71"/>
    </row>
    <row r="679" spans="1:17" s="258" customFormat="1" ht="24" customHeight="1">
      <c r="A679" s="144"/>
      <c r="B679" s="1318"/>
      <c r="C679" s="1317"/>
      <c r="D679" s="1797"/>
      <c r="E679" s="1798"/>
      <c r="F679" s="1798"/>
      <c r="G679" s="1798"/>
      <c r="H679" s="1798"/>
      <c r="I679" s="1798"/>
      <c r="J679" s="1799"/>
      <c r="K679" s="866"/>
      <c r="L679" s="940"/>
      <c r="M679" s="1800" t="str">
        <f t="shared" si="22"/>
        <v/>
      </c>
      <c r="N679" s="1801"/>
      <c r="O679" s="482" t="str">
        <f t="shared" si="23"/>
        <v/>
      </c>
      <c r="P679" s="412"/>
      <c r="Q679" s="71"/>
    </row>
    <row r="680" spans="1:17" s="258" customFormat="1" ht="24" customHeight="1">
      <c r="A680" s="144"/>
      <c r="B680" s="1318"/>
      <c r="C680" s="1317"/>
      <c r="D680" s="1797"/>
      <c r="E680" s="1798"/>
      <c r="F680" s="1798"/>
      <c r="G680" s="1798"/>
      <c r="H680" s="1798"/>
      <c r="I680" s="1798"/>
      <c r="J680" s="1799"/>
      <c r="K680" s="866"/>
      <c r="L680" s="940"/>
      <c r="M680" s="1800" t="str">
        <f t="shared" si="22"/>
        <v/>
      </c>
      <c r="N680" s="1801"/>
      <c r="O680" s="482" t="str">
        <f t="shared" si="23"/>
        <v/>
      </c>
      <c r="P680" s="412"/>
      <c r="Q680" s="71"/>
    </row>
    <row r="681" spans="1:17" s="258" customFormat="1" ht="24" customHeight="1">
      <c r="A681" s="144"/>
      <c r="B681" s="1318"/>
      <c r="C681" s="1317"/>
      <c r="D681" s="1797"/>
      <c r="E681" s="1798"/>
      <c r="F681" s="1798"/>
      <c r="G681" s="1798"/>
      <c r="H681" s="1798"/>
      <c r="I681" s="1798"/>
      <c r="J681" s="1799"/>
      <c r="K681" s="866"/>
      <c r="L681" s="940"/>
      <c r="M681" s="1800" t="str">
        <f t="shared" si="22"/>
        <v/>
      </c>
      <c r="N681" s="1801"/>
      <c r="O681" s="482" t="str">
        <f t="shared" si="23"/>
        <v/>
      </c>
      <c r="P681" s="412"/>
      <c r="Q681" s="71"/>
    </row>
    <row r="682" spans="1:17" s="111" customFormat="1" ht="3" customHeight="1">
      <c r="A682" s="363"/>
      <c r="B682" s="676"/>
      <c r="C682" s="1324"/>
      <c r="D682" s="867"/>
      <c r="E682" s="868"/>
      <c r="F682" s="868"/>
      <c r="G682" s="868"/>
      <c r="H682" s="868"/>
      <c r="I682" s="868"/>
      <c r="J682" s="908"/>
      <c r="K682" s="908"/>
      <c r="L682" s="908"/>
      <c r="M682" s="93"/>
      <c r="N682" s="93"/>
      <c r="O682" s="93"/>
      <c r="P682" s="168"/>
      <c r="Q682" s="71"/>
    </row>
    <row r="683" spans="1:17" s="87" customFormat="1" ht="22.5" customHeight="1">
      <c r="A683" s="370"/>
      <c r="B683" s="1320" t="s">
        <v>60</v>
      </c>
      <c r="C683" s="1325"/>
      <c r="D683" s="869"/>
      <c r="E683" s="869"/>
      <c r="F683" s="869"/>
      <c r="G683" s="869"/>
      <c r="H683" s="869"/>
      <c r="I683" s="869"/>
      <c r="J683" s="869"/>
      <c r="K683" s="869"/>
      <c r="L683" s="869"/>
      <c r="M683" s="561"/>
      <c r="N683" s="561"/>
      <c r="O683" s="561"/>
      <c r="P683" s="405"/>
      <c r="Q683" s="71"/>
    </row>
    <row r="684" spans="1:17" s="258" customFormat="1" ht="12.75" customHeight="1">
      <c r="A684" s="216"/>
      <c r="B684" s="1310" t="str">
        <f>B628</f>
        <v>FAPESP,  SETEMBRO DE 2015</v>
      </c>
      <c r="C684" s="1311"/>
      <c r="D684" s="857"/>
      <c r="E684" s="831"/>
      <c r="F684" s="831"/>
      <c r="G684" s="831"/>
      <c r="H684" s="831"/>
      <c r="I684" s="831"/>
      <c r="J684" s="832"/>
      <c r="K684" s="832"/>
      <c r="L684" s="831"/>
      <c r="M684" s="51"/>
      <c r="N684" s="51"/>
      <c r="O684" s="51"/>
      <c r="P684" s="429">
        <v>4</v>
      </c>
      <c r="Q684" s="71"/>
    </row>
    <row r="685" spans="1:17" customFormat="1" ht="12.75" customHeight="1">
      <c r="A685" s="378"/>
      <c r="B685" s="1327"/>
      <c r="C685" s="1323"/>
      <c r="D685" s="910"/>
      <c r="E685" s="911"/>
      <c r="F685" s="911"/>
      <c r="G685" s="911"/>
      <c r="H685" s="911"/>
      <c r="I685" s="911"/>
      <c r="J685" s="910"/>
      <c r="K685" s="910"/>
      <c r="L685" s="911"/>
      <c r="M685" s="21"/>
      <c r="N685" s="21"/>
      <c r="O685" s="21"/>
      <c r="P685" s="21"/>
      <c r="Q685" s="71"/>
    </row>
    <row r="686" spans="1:17" s="4" customFormat="1" ht="12.75" customHeight="1">
      <c r="A686" s="366"/>
      <c r="B686" s="443"/>
      <c r="C686" s="965"/>
      <c r="D686" s="832"/>
      <c r="E686" s="831"/>
      <c r="F686" s="831"/>
      <c r="G686" s="831"/>
      <c r="H686" s="831"/>
      <c r="I686" s="831"/>
      <c r="J686" s="832"/>
      <c r="K686" s="832"/>
      <c r="L686" s="831"/>
      <c r="M686" s="50"/>
      <c r="N686" s="50"/>
      <c r="O686" s="50"/>
      <c r="P686" s="50"/>
      <c r="Q686" s="71"/>
    </row>
    <row r="687" spans="1:17" s="4" customFormat="1" ht="12.75" customHeight="1">
      <c r="A687" s="366"/>
      <c r="B687" s="443"/>
      <c r="C687" s="965"/>
      <c r="D687" s="832"/>
      <c r="E687" s="831"/>
      <c r="F687" s="831"/>
      <c r="G687" s="831"/>
      <c r="H687" s="831"/>
      <c r="I687" s="831"/>
      <c r="J687" s="832"/>
      <c r="K687" s="832"/>
      <c r="L687" s="831"/>
      <c r="M687" s="50"/>
      <c r="N687" s="50"/>
      <c r="O687" s="50"/>
      <c r="P687" s="50"/>
      <c r="Q687" s="71"/>
    </row>
    <row r="688" spans="1:17" s="4" customFormat="1" ht="12.75" customHeight="1">
      <c r="A688" s="366"/>
      <c r="B688" s="443"/>
      <c r="C688" s="965"/>
      <c r="D688" s="832"/>
      <c r="E688" s="831"/>
      <c r="F688" s="831"/>
      <c r="G688" s="831"/>
      <c r="H688" s="831"/>
      <c r="I688" s="831"/>
      <c r="J688" s="832"/>
      <c r="K688" s="832"/>
      <c r="L688" s="831"/>
      <c r="M688" s="50"/>
      <c r="N688" s="50"/>
      <c r="O688" s="50"/>
      <c r="P688" s="50"/>
      <c r="Q688" s="71"/>
    </row>
    <row r="689" spans="1:20" s="4" customFormat="1" ht="12.75" customHeight="1">
      <c r="A689" s="366"/>
      <c r="B689" s="443"/>
      <c r="C689" s="965"/>
      <c r="D689" s="832"/>
      <c r="E689" s="831"/>
      <c r="F689" s="831"/>
      <c r="G689" s="831"/>
      <c r="H689" s="831"/>
      <c r="I689" s="831"/>
      <c r="J689" s="832"/>
      <c r="K689" s="832"/>
      <c r="L689" s="831"/>
      <c r="M689" s="112" t="s">
        <v>66</v>
      </c>
      <c r="N689" s="50"/>
      <c r="O689" s="50"/>
      <c r="P689" s="50"/>
      <c r="Q689" s="71"/>
    </row>
    <row r="690" spans="1:20" s="4" customFormat="1" ht="19.5" customHeight="1">
      <c r="A690" s="367"/>
      <c r="B690" s="1322" t="s">
        <v>184</v>
      </c>
      <c r="C690" s="1328"/>
      <c r="D690" s="817"/>
      <c r="E690" s="817"/>
      <c r="F690" s="817"/>
      <c r="G690" s="817"/>
      <c r="H690" s="856"/>
      <c r="I690" s="856"/>
      <c r="J690" s="856"/>
      <c r="K690" s="856"/>
      <c r="L690" s="856"/>
      <c r="M690" s="189"/>
      <c r="N690" s="67"/>
      <c r="O690" s="50"/>
      <c r="P690" s="569"/>
      <c r="Q690" s="71"/>
    </row>
    <row r="691" spans="1:20" s="4" customFormat="1" ht="6" customHeight="1">
      <c r="A691" s="366"/>
      <c r="B691" s="1329"/>
      <c r="C691" s="1330"/>
      <c r="D691" s="912"/>
      <c r="E691" s="886"/>
      <c r="F691" s="886"/>
      <c r="G691" s="886"/>
      <c r="H691" s="886"/>
      <c r="I691" s="886"/>
      <c r="J691" s="900"/>
      <c r="K691" s="900"/>
      <c r="L691" s="886"/>
      <c r="M691" s="64"/>
      <c r="N691" s="64"/>
      <c r="O691" s="50"/>
      <c r="P691" s="50"/>
      <c r="Q691" s="71"/>
    </row>
    <row r="692" spans="1:20" s="12" customFormat="1" ht="19.5" customHeight="1">
      <c r="A692" s="398"/>
      <c r="B692" s="1331" t="s">
        <v>97</v>
      </c>
      <c r="C692" s="1332"/>
      <c r="D692" s="912"/>
      <c r="E692" s="906"/>
      <c r="F692" s="1679"/>
      <c r="G692" s="1679"/>
      <c r="H692" s="1679"/>
      <c r="I692" s="1679"/>
      <c r="J692" s="1679"/>
      <c r="K692" s="1679"/>
      <c r="L692" s="1679"/>
      <c r="M692" s="1663"/>
      <c r="N692" s="1663"/>
      <c r="O692" s="1663"/>
      <c r="P692" s="1663"/>
      <c r="Q692" s="71"/>
    </row>
    <row r="693" spans="1:20" s="12" customFormat="1" ht="9.75" customHeight="1">
      <c r="A693" s="398"/>
      <c r="B693" s="1331"/>
      <c r="C693" s="1332"/>
      <c r="D693" s="912"/>
      <c r="E693" s="913"/>
      <c r="F693" s="906"/>
      <c r="G693" s="906"/>
      <c r="H693" s="906"/>
      <c r="I693" s="906"/>
      <c r="J693" s="906"/>
      <c r="K693" s="906"/>
      <c r="L693" s="906"/>
      <c r="M693" s="122"/>
      <c r="N693" s="122"/>
      <c r="O693" s="122"/>
      <c r="P693" s="71"/>
      <c r="Q693" s="71"/>
    </row>
    <row r="694" spans="1:20" s="12" customFormat="1" ht="19.5" customHeight="1">
      <c r="A694" s="398"/>
      <c r="B694" s="1812" t="s">
        <v>130</v>
      </c>
      <c r="C694" s="1813"/>
      <c r="D694" s="1609"/>
      <c r="E694" s="1609"/>
      <c r="F694" s="1609"/>
      <c r="G694" s="906"/>
      <c r="H694" s="906"/>
      <c r="I694" s="906"/>
      <c r="J694" s="906"/>
      <c r="K694" s="906"/>
      <c r="L694" s="906"/>
      <c r="M694" s="122"/>
      <c r="N694" s="122"/>
      <c r="O694" s="122"/>
      <c r="P694" s="71"/>
      <c r="Q694" s="71"/>
    </row>
    <row r="695" spans="1:20" s="12" customFormat="1" ht="7.5" customHeight="1">
      <c r="A695" s="398"/>
      <c r="B695" s="1331"/>
      <c r="C695" s="1332"/>
      <c r="D695" s="912"/>
      <c r="E695" s="906"/>
      <c r="F695" s="906"/>
      <c r="G695" s="906"/>
      <c r="H695" s="906"/>
      <c r="I695" s="906"/>
      <c r="J695" s="906"/>
      <c r="K695" s="906"/>
      <c r="L695" s="906"/>
      <c r="M695" s="122"/>
      <c r="N695" s="122"/>
      <c r="O695" s="122"/>
      <c r="P695" s="71"/>
      <c r="Q695" s="71"/>
    </row>
    <row r="696" spans="1:20" s="72" customFormat="1" ht="19.5" customHeight="1">
      <c r="A696" s="383"/>
      <c r="B696" s="1333" t="s">
        <v>30</v>
      </c>
      <c r="C696" s="1334"/>
      <c r="D696" s="914"/>
      <c r="E696" s="914"/>
      <c r="F696" s="914"/>
      <c r="G696" s="914"/>
      <c r="H696" s="914"/>
      <c r="I696" s="914"/>
      <c r="J696" s="914"/>
      <c r="K696" s="914"/>
      <c r="L696" s="914"/>
      <c r="M696" s="122"/>
      <c r="N696" s="122"/>
      <c r="O696" s="122"/>
      <c r="P696" s="71"/>
      <c r="Q696" s="71"/>
      <c r="S696" s="258"/>
      <c r="T696" s="258"/>
    </row>
    <row r="697" spans="1:20" s="80" customFormat="1" ht="18" customHeight="1">
      <c r="A697" s="285"/>
      <c r="B697" s="1335" t="s">
        <v>82</v>
      </c>
      <c r="C697" s="1336" t="s">
        <v>22</v>
      </c>
      <c r="D697" s="915" t="s">
        <v>23</v>
      </c>
      <c r="E697" s="916">
        <v>1</v>
      </c>
      <c r="F697" s="917"/>
      <c r="G697" s="918" t="s">
        <v>86</v>
      </c>
      <c r="H697" s="919"/>
      <c r="I697" s="915" t="s">
        <v>23</v>
      </c>
      <c r="J697" s="920"/>
      <c r="K697" s="917"/>
      <c r="L697" s="918" t="s">
        <v>83</v>
      </c>
      <c r="M697" s="77"/>
      <c r="N697" s="74" t="s">
        <v>23</v>
      </c>
      <c r="O697" s="572"/>
      <c r="P697" s="71"/>
      <c r="Q697" s="71"/>
      <c r="R697" s="258"/>
      <c r="S697" s="258"/>
      <c r="T697" s="258"/>
    </row>
    <row r="698" spans="1:20" s="80" customFormat="1" ht="7.5" customHeight="1">
      <c r="A698" s="285"/>
      <c r="B698" s="249"/>
      <c r="C698" s="1337"/>
      <c r="D698" s="852"/>
      <c r="E698" s="852"/>
      <c r="F698" s="852"/>
      <c r="G698" s="852"/>
      <c r="H698" s="852"/>
      <c r="I698" s="852"/>
      <c r="J698" s="852"/>
      <c r="K698" s="852"/>
      <c r="L698" s="852"/>
      <c r="M698" s="122"/>
      <c r="N698" s="122"/>
      <c r="O698" s="122"/>
      <c r="P698" s="71"/>
      <c r="Q698" s="71"/>
      <c r="R698" s="258"/>
      <c r="S698" s="258"/>
      <c r="T698" s="258"/>
    </row>
    <row r="699" spans="1:20" s="80" customFormat="1" ht="18" customHeight="1">
      <c r="A699" s="285"/>
      <c r="B699" s="1335" t="s">
        <v>84</v>
      </c>
      <c r="C699" s="1338"/>
      <c r="D699" s="915" t="s">
        <v>23</v>
      </c>
      <c r="E699" s="920"/>
      <c r="F699" s="852"/>
      <c r="G699" s="918" t="s">
        <v>85</v>
      </c>
      <c r="H699" s="919"/>
      <c r="I699" s="915" t="s">
        <v>23</v>
      </c>
      <c r="J699" s="920"/>
      <c r="K699" s="852"/>
      <c r="L699" s="918" t="s">
        <v>115</v>
      </c>
      <c r="M699" s="77"/>
      <c r="N699" s="74" t="s">
        <v>23</v>
      </c>
      <c r="O699" s="572"/>
      <c r="P699" s="71"/>
      <c r="Q699" s="71"/>
      <c r="R699" s="258"/>
      <c r="S699" s="258"/>
      <c r="T699" s="258"/>
    </row>
    <row r="700" spans="1:20" s="80" customFormat="1" ht="7.5" customHeight="1">
      <c r="A700" s="285"/>
      <c r="B700" s="249"/>
      <c r="C700" s="1337"/>
      <c r="D700" s="852"/>
      <c r="E700" s="852"/>
      <c r="F700" s="852"/>
      <c r="G700" s="852"/>
      <c r="H700" s="852"/>
      <c r="I700" s="852"/>
      <c r="J700" s="852"/>
      <c r="K700" s="852"/>
      <c r="L700" s="852"/>
      <c r="M700" s="122"/>
      <c r="N700" s="122"/>
      <c r="O700" s="122"/>
      <c r="P700" s="71"/>
      <c r="Q700" s="71"/>
      <c r="R700" s="258"/>
      <c r="S700" s="258"/>
      <c r="T700" s="258"/>
    </row>
    <row r="701" spans="1:20" s="4" customFormat="1" ht="20.25" customHeight="1">
      <c r="A701" s="366"/>
      <c r="B701" s="1814" t="s">
        <v>5</v>
      </c>
      <c r="C701" s="1815"/>
      <c r="D701" s="1667" t="str">
        <f>IF(SUM(O706:O744,O751:O799,O806:O854,O861:O909)=0,"",(SUM(O706:O744,O751:O799,O806:O854,O861:O909)))</f>
        <v/>
      </c>
      <c r="E701" s="1667"/>
      <c r="F701" s="1667"/>
      <c r="G701" s="861"/>
      <c r="H701" s="861"/>
      <c r="I701" s="861"/>
      <c r="J701" s="862"/>
      <c r="K701" s="861"/>
      <c r="L701" s="856"/>
      <c r="M701" s="68"/>
      <c r="N701" s="68"/>
    </row>
    <row r="702" spans="1:20" s="4" customFormat="1" ht="6" customHeight="1">
      <c r="A702" s="366"/>
      <c r="B702" s="1339"/>
      <c r="C702" s="1340"/>
      <c r="D702" s="851"/>
      <c r="E702" s="851"/>
      <c r="F702" s="851"/>
      <c r="G702" s="851"/>
      <c r="H702" s="851"/>
      <c r="I702" s="851"/>
      <c r="J702" s="851"/>
      <c r="K702" s="851"/>
      <c r="L702" s="851"/>
      <c r="M702" s="316"/>
      <c r="N702" s="316"/>
      <c r="O702" s="316"/>
      <c r="P702" s="316"/>
      <c r="Q702" s="316"/>
      <c r="R702" s="258"/>
      <c r="S702" s="258"/>
      <c r="T702" s="258"/>
    </row>
    <row r="703" spans="1:20" s="86" customFormat="1" ht="6.75" customHeight="1">
      <c r="A703" s="385"/>
      <c r="B703" s="1341"/>
      <c r="C703" s="1342"/>
      <c r="D703" s="863"/>
      <c r="E703" s="864"/>
      <c r="F703" s="864"/>
      <c r="G703" s="864"/>
      <c r="H703" s="864"/>
      <c r="I703" s="864"/>
      <c r="J703" s="864"/>
      <c r="K703" s="863"/>
      <c r="L703" s="863"/>
      <c r="M703" s="84"/>
      <c r="N703" s="84"/>
      <c r="O703" s="84"/>
      <c r="P703" s="73"/>
      <c r="Q703" s="73"/>
      <c r="R703" s="258"/>
      <c r="S703" s="258"/>
      <c r="T703" s="258"/>
    </row>
    <row r="704" spans="1:20" s="258" customFormat="1" ht="12.75" customHeight="1">
      <c r="A704" s="363"/>
      <c r="B704" s="1804" t="s">
        <v>1</v>
      </c>
      <c r="C704" s="1804" t="s">
        <v>7</v>
      </c>
      <c r="D704" s="1730" t="s">
        <v>8</v>
      </c>
      <c r="E704" s="1818"/>
      <c r="F704" s="1818"/>
      <c r="G704" s="1818"/>
      <c r="H704" s="1818"/>
      <c r="I704" s="1818"/>
      <c r="J704" s="1819"/>
      <c r="K704" s="1587" t="s">
        <v>53</v>
      </c>
      <c r="L704" s="1644" t="s">
        <v>3</v>
      </c>
      <c r="M704" s="1671" t="s">
        <v>118</v>
      </c>
      <c r="N704" s="1808"/>
      <c r="O704" s="1785" t="s">
        <v>119</v>
      </c>
      <c r="P704" s="1634" t="s">
        <v>2</v>
      </c>
      <c r="Q704" s="598"/>
      <c r="R704" s="453"/>
    </row>
    <row r="705" spans="1:19" s="87" customFormat="1" ht="23.25" customHeight="1">
      <c r="A705" s="370"/>
      <c r="B705" s="1816"/>
      <c r="C705" s="1817"/>
      <c r="D705" s="1820"/>
      <c r="E705" s="1821"/>
      <c r="F705" s="1821"/>
      <c r="G705" s="1821"/>
      <c r="H705" s="1821"/>
      <c r="I705" s="1821"/>
      <c r="J705" s="1822"/>
      <c r="K705" s="1588"/>
      <c r="L705" s="1734"/>
      <c r="M705" s="1809"/>
      <c r="N705" s="1810"/>
      <c r="O705" s="1811"/>
      <c r="P705" s="1736"/>
      <c r="Q705" s="598"/>
      <c r="R705" s="114"/>
    </row>
    <row r="706" spans="1:19" s="258" customFormat="1" ht="24" customHeight="1">
      <c r="A706" s="144"/>
      <c r="B706" s="1318"/>
      <c r="C706" s="1317"/>
      <c r="D706" s="1797"/>
      <c r="E706" s="1798"/>
      <c r="F706" s="1798"/>
      <c r="G706" s="1798"/>
      <c r="H706" s="1798"/>
      <c r="I706" s="1798"/>
      <c r="J706" s="1799"/>
      <c r="K706" s="866"/>
      <c r="L706" s="940"/>
      <c r="M706" s="1800" t="str">
        <f>IF(C706*L706=0,"",C706*L706)</f>
        <v/>
      </c>
      <c r="N706" s="1801"/>
      <c r="O706" s="482" t="str">
        <f>IF(ISERROR(INDEX($S$706:$S$711,MATCH(K706,$R$706:$R$711,0))*M706),"",INDEX($S$706:$S$711,MATCH(K706,$R$706:$R$711,0))*M706)</f>
        <v/>
      </c>
      <c r="P706" s="412"/>
      <c r="Q706" s="599"/>
      <c r="R706" s="586" t="str">
        <f>C697</f>
        <v>USD</v>
      </c>
      <c r="S706" s="587">
        <f>E697</f>
        <v>1</v>
      </c>
    </row>
    <row r="707" spans="1:19" s="258" customFormat="1" ht="24" customHeight="1">
      <c r="A707" s="144"/>
      <c r="B707" s="1318"/>
      <c r="C707" s="1317"/>
      <c r="D707" s="1797"/>
      <c r="E707" s="1798"/>
      <c r="F707" s="1798"/>
      <c r="G707" s="1798"/>
      <c r="H707" s="1798"/>
      <c r="I707" s="1798"/>
      <c r="J707" s="1799"/>
      <c r="K707" s="866"/>
      <c r="L707" s="940"/>
      <c r="M707" s="1800" t="str">
        <f t="shared" ref="M707:M744" si="24">IF(C707*L707=0,"",C707*L707)</f>
        <v/>
      </c>
      <c r="N707" s="1801"/>
      <c r="O707" s="482" t="str">
        <f>IF(ISERROR(INDEX($S$706:$S$711,MATCH(K707,$R$706:$R$711,0))*M707),"",INDEX($S$706:$S$711,MATCH(K707,$R$706:$R$711,0))*M707)</f>
        <v/>
      </c>
      <c r="P707" s="412"/>
      <c r="Q707" s="599"/>
      <c r="R707" s="586" t="str">
        <f>IF(H697=0,"",H697)</f>
        <v/>
      </c>
      <c r="S707" s="587">
        <f>J697</f>
        <v>0</v>
      </c>
    </row>
    <row r="708" spans="1:19" s="258" customFormat="1" ht="24" customHeight="1">
      <c r="A708" s="144"/>
      <c r="B708" s="1318"/>
      <c r="C708" s="1317"/>
      <c r="D708" s="1797"/>
      <c r="E708" s="1798"/>
      <c r="F708" s="1798"/>
      <c r="G708" s="1798"/>
      <c r="H708" s="1798"/>
      <c r="I708" s="1798"/>
      <c r="J708" s="1799"/>
      <c r="K708" s="866"/>
      <c r="L708" s="940"/>
      <c r="M708" s="1800" t="str">
        <f t="shared" si="24"/>
        <v/>
      </c>
      <c r="N708" s="1801"/>
      <c r="O708" s="482" t="str">
        <f t="shared" ref="O708:O744" si="25">IF(ISERROR(INDEX($S$706:$S$711,MATCH(K708,$R$706:$R$711,0))*M708),"",INDEX($S$706:$S$711,MATCH(K708,$R$706:$R$711,0))*M708)</f>
        <v/>
      </c>
      <c r="P708" s="412"/>
      <c r="Q708" s="599"/>
      <c r="R708" s="588" t="str">
        <f>IF(M697=0,"",M697)</f>
        <v/>
      </c>
      <c r="S708" s="587">
        <f>O697</f>
        <v>0</v>
      </c>
    </row>
    <row r="709" spans="1:19" s="258" customFormat="1" ht="24" customHeight="1">
      <c r="A709" s="144"/>
      <c r="B709" s="1318"/>
      <c r="C709" s="1319"/>
      <c r="D709" s="1797"/>
      <c r="E709" s="1798"/>
      <c r="F709" s="1798"/>
      <c r="G709" s="1798"/>
      <c r="H709" s="1798"/>
      <c r="I709" s="1798"/>
      <c r="J709" s="1799"/>
      <c r="K709" s="866"/>
      <c r="L709" s="131"/>
      <c r="M709" s="1800" t="str">
        <f t="shared" si="24"/>
        <v/>
      </c>
      <c r="N709" s="1801"/>
      <c r="O709" s="482" t="str">
        <f t="shared" si="25"/>
        <v/>
      </c>
      <c r="P709" s="412"/>
      <c r="Q709" s="599"/>
      <c r="R709" s="588" t="str">
        <f>IF(C699=0,"",C699)</f>
        <v/>
      </c>
      <c r="S709" s="587">
        <f>E699</f>
        <v>0</v>
      </c>
    </row>
    <row r="710" spans="1:19" s="258" customFormat="1" ht="24" customHeight="1">
      <c r="A710" s="144"/>
      <c r="B710" s="1318"/>
      <c r="C710" s="1319"/>
      <c r="D710" s="1797"/>
      <c r="E710" s="1798"/>
      <c r="F710" s="1798"/>
      <c r="G710" s="1798"/>
      <c r="H710" s="1798"/>
      <c r="I710" s="1798"/>
      <c r="J710" s="1799"/>
      <c r="K710" s="866"/>
      <c r="L710" s="131"/>
      <c r="M710" s="1800" t="str">
        <f t="shared" si="24"/>
        <v/>
      </c>
      <c r="N710" s="1801"/>
      <c r="O710" s="482" t="str">
        <f t="shared" si="25"/>
        <v/>
      </c>
      <c r="P710" s="412"/>
      <c r="Q710" s="599"/>
      <c r="R710" s="588" t="str">
        <f>IF(H699=0,"",H699)</f>
        <v/>
      </c>
      <c r="S710" s="587">
        <f>J699</f>
        <v>0</v>
      </c>
    </row>
    <row r="711" spans="1:19" s="258" customFormat="1" ht="24" customHeight="1">
      <c r="A711" s="144"/>
      <c r="B711" s="1318"/>
      <c r="C711" s="1319"/>
      <c r="D711" s="1797"/>
      <c r="E711" s="1798"/>
      <c r="F711" s="1798"/>
      <c r="G711" s="1798"/>
      <c r="H711" s="1798"/>
      <c r="I711" s="1798"/>
      <c r="J711" s="1799"/>
      <c r="K711" s="866"/>
      <c r="L711" s="131"/>
      <c r="M711" s="1800" t="str">
        <f t="shared" si="24"/>
        <v/>
      </c>
      <c r="N711" s="1801"/>
      <c r="O711" s="482" t="str">
        <f t="shared" si="25"/>
        <v/>
      </c>
      <c r="P711" s="412"/>
      <c r="Q711" s="599"/>
      <c r="R711" s="587" t="str">
        <f>IF(M699=0,"",M699)</f>
        <v/>
      </c>
      <c r="S711" s="587">
        <f>O699</f>
        <v>0</v>
      </c>
    </row>
    <row r="712" spans="1:19" s="258" customFormat="1" ht="24" customHeight="1">
      <c r="A712" s="144"/>
      <c r="B712" s="1318"/>
      <c r="C712" s="1319"/>
      <c r="D712" s="1797"/>
      <c r="E712" s="1798"/>
      <c r="F712" s="1798"/>
      <c r="G712" s="1798"/>
      <c r="H712" s="1798"/>
      <c r="I712" s="1798"/>
      <c r="J712" s="1799"/>
      <c r="K712" s="866"/>
      <c r="L712" s="131"/>
      <c r="M712" s="1800" t="str">
        <f t="shared" si="24"/>
        <v/>
      </c>
      <c r="N712" s="1801"/>
      <c r="O712" s="482" t="str">
        <f t="shared" si="25"/>
        <v/>
      </c>
      <c r="P712" s="412"/>
      <c r="Q712" s="599"/>
      <c r="R712" s="453" t="s">
        <v>251</v>
      </c>
    </row>
    <row r="713" spans="1:19" s="258" customFormat="1" ht="24" customHeight="1">
      <c r="A713" s="144"/>
      <c r="B713" s="1318"/>
      <c r="C713" s="1319"/>
      <c r="D713" s="1797"/>
      <c r="E713" s="1798"/>
      <c r="F713" s="1798"/>
      <c r="G713" s="1798"/>
      <c r="H713" s="1798"/>
      <c r="I713" s="1798"/>
      <c r="J713" s="1799"/>
      <c r="K713" s="866"/>
      <c r="L713" s="131"/>
      <c r="M713" s="1800" t="str">
        <f t="shared" si="24"/>
        <v/>
      </c>
      <c r="N713" s="1801"/>
      <c r="O713" s="482" t="str">
        <f t="shared" si="25"/>
        <v/>
      </c>
      <c r="P713" s="412"/>
      <c r="Q713" s="599"/>
      <c r="R713" s="453" t="s">
        <v>250</v>
      </c>
    </row>
    <row r="714" spans="1:19" s="258" customFormat="1" ht="24" customHeight="1">
      <c r="A714" s="144"/>
      <c r="B714" s="1318"/>
      <c r="C714" s="1319"/>
      <c r="D714" s="1797"/>
      <c r="E714" s="1798"/>
      <c r="F714" s="1798"/>
      <c r="G714" s="1798"/>
      <c r="H714" s="1798"/>
      <c r="I714" s="1798"/>
      <c r="J714" s="1799"/>
      <c r="K714" s="866"/>
      <c r="L714" s="131"/>
      <c r="M714" s="1800" t="str">
        <f t="shared" si="24"/>
        <v/>
      </c>
      <c r="N714" s="1801"/>
      <c r="O714" s="482" t="str">
        <f t="shared" si="25"/>
        <v/>
      </c>
      <c r="P714" s="412"/>
      <c r="Q714" s="599"/>
    </row>
    <row r="715" spans="1:19" s="258" customFormat="1" ht="24" customHeight="1">
      <c r="A715" s="597"/>
      <c r="B715" s="1318"/>
      <c r="C715" s="1319"/>
      <c r="D715" s="1797"/>
      <c r="E715" s="1798"/>
      <c r="F715" s="1798"/>
      <c r="G715" s="1798"/>
      <c r="H715" s="1798"/>
      <c r="I715" s="1798"/>
      <c r="J715" s="1799"/>
      <c r="K715" s="866"/>
      <c r="L715" s="131"/>
      <c r="M715" s="1800" t="str">
        <f t="shared" si="24"/>
        <v/>
      </c>
      <c r="N715" s="1801"/>
      <c r="O715" s="482" t="str">
        <f t="shared" si="25"/>
        <v/>
      </c>
      <c r="P715" s="412"/>
      <c r="Q715" s="599"/>
      <c r="R715" s="258" t="s">
        <v>245</v>
      </c>
    </row>
    <row r="716" spans="1:19" s="258" customFormat="1" ht="24" customHeight="1">
      <c r="A716" s="144"/>
      <c r="B716" s="1318"/>
      <c r="C716" s="1317"/>
      <c r="D716" s="1797"/>
      <c r="E716" s="1798"/>
      <c r="F716" s="1798"/>
      <c r="G716" s="1798"/>
      <c r="H716" s="1798"/>
      <c r="I716" s="1798"/>
      <c r="J716" s="1799"/>
      <c r="K716" s="866"/>
      <c r="L716" s="940"/>
      <c r="M716" s="1800" t="str">
        <f t="shared" si="24"/>
        <v/>
      </c>
      <c r="N716" s="1801"/>
      <c r="O716" s="482" t="str">
        <f t="shared" si="25"/>
        <v/>
      </c>
      <c r="P716" s="412"/>
      <c r="Q716" s="599"/>
      <c r="R716" s="258" t="s">
        <v>246</v>
      </c>
    </row>
    <row r="717" spans="1:19" s="258" customFormat="1" ht="24" customHeight="1">
      <c r="A717" s="144"/>
      <c r="B717" s="1318"/>
      <c r="C717" s="1317"/>
      <c r="D717" s="1797"/>
      <c r="E717" s="1798"/>
      <c r="F717" s="1798"/>
      <c r="G717" s="1798"/>
      <c r="H717" s="1798"/>
      <c r="I717" s="1798"/>
      <c r="J717" s="1799"/>
      <c r="K717" s="866"/>
      <c r="L717" s="940"/>
      <c r="M717" s="1800" t="str">
        <f t="shared" si="24"/>
        <v/>
      </c>
      <c r="N717" s="1801"/>
      <c r="O717" s="482" t="str">
        <f t="shared" si="25"/>
        <v/>
      </c>
      <c r="P717" s="412"/>
      <c r="Q717" s="599"/>
      <c r="R717" s="258" t="s">
        <v>247</v>
      </c>
    </row>
    <row r="718" spans="1:19" s="258" customFormat="1" ht="24" customHeight="1">
      <c r="A718" s="144"/>
      <c r="B718" s="1318"/>
      <c r="C718" s="1317"/>
      <c r="D718" s="1797"/>
      <c r="E718" s="1798"/>
      <c r="F718" s="1798"/>
      <c r="G718" s="1798"/>
      <c r="H718" s="1798"/>
      <c r="I718" s="1798"/>
      <c r="J718" s="1799"/>
      <c r="K718" s="866"/>
      <c r="L718" s="940"/>
      <c r="M718" s="1800" t="str">
        <f t="shared" si="24"/>
        <v/>
      </c>
      <c r="N718" s="1801"/>
      <c r="O718" s="482" t="str">
        <f t="shared" si="25"/>
        <v/>
      </c>
      <c r="P718" s="412"/>
      <c r="Q718" s="599"/>
      <c r="R718" s="258" t="s">
        <v>248</v>
      </c>
    </row>
    <row r="719" spans="1:19" s="258" customFormat="1" ht="24" customHeight="1">
      <c r="A719" s="144"/>
      <c r="B719" s="1318"/>
      <c r="C719" s="1317"/>
      <c r="D719" s="1797"/>
      <c r="E719" s="1798"/>
      <c r="F719" s="1798"/>
      <c r="G719" s="1798"/>
      <c r="H719" s="1798"/>
      <c r="I719" s="1798"/>
      <c r="J719" s="1799"/>
      <c r="K719" s="866"/>
      <c r="L719" s="940"/>
      <c r="M719" s="1800" t="str">
        <f t="shared" si="24"/>
        <v/>
      </c>
      <c r="N719" s="1801"/>
      <c r="O719" s="482" t="str">
        <f t="shared" si="25"/>
        <v/>
      </c>
      <c r="P719" s="412"/>
      <c r="Q719" s="599"/>
    </row>
    <row r="720" spans="1:19" s="258" customFormat="1" ht="24" customHeight="1">
      <c r="A720" s="144"/>
      <c r="B720" s="1318"/>
      <c r="C720" s="1317"/>
      <c r="D720" s="1797"/>
      <c r="E720" s="1798"/>
      <c r="F720" s="1798"/>
      <c r="G720" s="1798"/>
      <c r="H720" s="1798"/>
      <c r="I720" s="1798"/>
      <c r="J720" s="1799"/>
      <c r="K720" s="866"/>
      <c r="L720" s="940"/>
      <c r="M720" s="1800" t="str">
        <f t="shared" si="24"/>
        <v/>
      </c>
      <c r="N720" s="1801"/>
      <c r="O720" s="482" t="str">
        <f t="shared" si="25"/>
        <v/>
      </c>
      <c r="P720" s="412"/>
      <c r="Q720" s="599"/>
    </row>
    <row r="721" spans="1:19" s="258" customFormat="1" ht="24" customHeight="1">
      <c r="A721" s="144"/>
      <c r="B721" s="1318"/>
      <c r="C721" s="1317"/>
      <c r="D721" s="1797"/>
      <c r="E721" s="1798"/>
      <c r="F721" s="1798"/>
      <c r="G721" s="1798"/>
      <c r="H721" s="1798"/>
      <c r="I721" s="1798"/>
      <c r="J721" s="1799"/>
      <c r="K721" s="866"/>
      <c r="L721" s="940"/>
      <c r="M721" s="1800" t="str">
        <f t="shared" si="24"/>
        <v/>
      </c>
      <c r="N721" s="1801"/>
      <c r="O721" s="482" t="str">
        <f t="shared" si="25"/>
        <v/>
      </c>
      <c r="P721" s="412"/>
      <c r="Q721" s="599"/>
    </row>
    <row r="722" spans="1:19" s="258" customFormat="1" ht="24" customHeight="1">
      <c r="A722" s="144"/>
      <c r="B722" s="1318"/>
      <c r="C722" s="1317"/>
      <c r="D722" s="1797"/>
      <c r="E722" s="1798"/>
      <c r="F722" s="1798"/>
      <c r="G722" s="1798"/>
      <c r="H722" s="1798"/>
      <c r="I722" s="1798"/>
      <c r="J722" s="1799"/>
      <c r="K722" s="866"/>
      <c r="L722" s="940"/>
      <c r="M722" s="1800" t="str">
        <f t="shared" si="24"/>
        <v/>
      </c>
      <c r="N722" s="1801"/>
      <c r="O722" s="482" t="str">
        <f t="shared" si="25"/>
        <v/>
      </c>
      <c r="P722" s="412"/>
      <c r="Q722" s="599"/>
    </row>
    <row r="723" spans="1:19" s="258" customFormat="1" ht="24" customHeight="1">
      <c r="A723" s="144"/>
      <c r="B723" s="1318"/>
      <c r="C723" s="1317"/>
      <c r="D723" s="1797"/>
      <c r="E723" s="1798"/>
      <c r="F723" s="1798"/>
      <c r="G723" s="1798"/>
      <c r="H723" s="1798"/>
      <c r="I723" s="1798"/>
      <c r="J723" s="1799"/>
      <c r="K723" s="866"/>
      <c r="L723" s="940"/>
      <c r="M723" s="1800" t="str">
        <f t="shared" si="24"/>
        <v/>
      </c>
      <c r="N723" s="1801"/>
      <c r="O723" s="482" t="str">
        <f t="shared" si="25"/>
        <v/>
      </c>
      <c r="P723" s="412"/>
      <c r="Q723" s="599"/>
    </row>
    <row r="724" spans="1:19" s="258" customFormat="1" ht="24" customHeight="1">
      <c r="A724" s="144"/>
      <c r="B724" s="1318"/>
      <c r="C724" s="1317"/>
      <c r="D724" s="1797"/>
      <c r="E724" s="1798"/>
      <c r="F724" s="1798"/>
      <c r="G724" s="1798"/>
      <c r="H724" s="1798"/>
      <c r="I724" s="1798"/>
      <c r="J724" s="1799"/>
      <c r="K724" s="866"/>
      <c r="L724" s="940"/>
      <c r="M724" s="1800" t="str">
        <f t="shared" si="24"/>
        <v/>
      </c>
      <c r="N724" s="1801"/>
      <c r="O724" s="482" t="str">
        <f t="shared" si="25"/>
        <v/>
      </c>
      <c r="P724" s="412"/>
      <c r="Q724" s="599"/>
    </row>
    <row r="725" spans="1:19" s="258" customFormat="1" ht="24" customHeight="1">
      <c r="A725" s="144"/>
      <c r="B725" s="1318"/>
      <c r="C725" s="1317"/>
      <c r="D725" s="1797"/>
      <c r="E725" s="1798"/>
      <c r="F725" s="1798"/>
      <c r="G725" s="1798"/>
      <c r="H725" s="1798"/>
      <c r="I725" s="1798"/>
      <c r="J725" s="1799"/>
      <c r="K725" s="866"/>
      <c r="L725" s="940"/>
      <c r="M725" s="1800" t="str">
        <f t="shared" si="24"/>
        <v/>
      </c>
      <c r="N725" s="1801"/>
      <c r="O725" s="482" t="str">
        <f t="shared" si="25"/>
        <v/>
      </c>
      <c r="P725" s="412"/>
      <c r="Q725" s="599"/>
    </row>
    <row r="726" spans="1:19" s="258" customFormat="1" ht="24" customHeight="1">
      <c r="A726" s="144"/>
      <c r="B726" s="1318"/>
      <c r="C726" s="1317"/>
      <c r="D726" s="1797"/>
      <c r="E726" s="1798"/>
      <c r="F726" s="1798"/>
      <c r="G726" s="1798"/>
      <c r="H726" s="1798"/>
      <c r="I726" s="1798"/>
      <c r="J726" s="1799"/>
      <c r="K726" s="866"/>
      <c r="L726" s="940"/>
      <c r="M726" s="1800" t="str">
        <f t="shared" si="24"/>
        <v/>
      </c>
      <c r="N726" s="1801"/>
      <c r="O726" s="482" t="str">
        <f t="shared" si="25"/>
        <v/>
      </c>
      <c r="P726" s="412"/>
      <c r="Q726" s="599"/>
    </row>
    <row r="727" spans="1:19" s="258" customFormat="1" ht="24" customHeight="1">
      <c r="A727" s="144"/>
      <c r="B727" s="1318"/>
      <c r="C727" s="1317"/>
      <c r="D727" s="1797"/>
      <c r="E727" s="1798"/>
      <c r="F727" s="1798"/>
      <c r="G727" s="1798"/>
      <c r="H727" s="1798"/>
      <c r="I727" s="1798"/>
      <c r="J727" s="1799"/>
      <c r="K727" s="866"/>
      <c r="L727" s="940"/>
      <c r="M727" s="1800" t="str">
        <f t="shared" si="24"/>
        <v/>
      </c>
      <c r="N727" s="1801"/>
      <c r="O727" s="482" t="str">
        <f t="shared" si="25"/>
        <v/>
      </c>
      <c r="P727" s="412"/>
      <c r="Q727" s="599"/>
    </row>
    <row r="728" spans="1:19" s="258" customFormat="1" ht="24" customHeight="1">
      <c r="A728" s="144"/>
      <c r="B728" s="1318"/>
      <c r="C728" s="1317"/>
      <c r="D728" s="1797"/>
      <c r="E728" s="1798"/>
      <c r="F728" s="1798"/>
      <c r="G728" s="1798"/>
      <c r="H728" s="1798"/>
      <c r="I728" s="1798"/>
      <c r="J728" s="1799"/>
      <c r="K728" s="866"/>
      <c r="L728" s="940"/>
      <c r="M728" s="1800" t="str">
        <f t="shared" si="24"/>
        <v/>
      </c>
      <c r="N728" s="1801"/>
      <c r="O728" s="482" t="str">
        <f t="shared" si="25"/>
        <v/>
      </c>
      <c r="P728" s="412"/>
      <c r="Q728" s="599"/>
    </row>
    <row r="729" spans="1:19" s="258" customFormat="1" ht="24" customHeight="1">
      <c r="A729" s="144"/>
      <c r="B729" s="1318"/>
      <c r="C729" s="1317"/>
      <c r="D729" s="1797"/>
      <c r="E729" s="1798"/>
      <c r="F729" s="1798"/>
      <c r="G729" s="1798"/>
      <c r="H729" s="1798"/>
      <c r="I729" s="1798"/>
      <c r="J729" s="1799"/>
      <c r="K729" s="866"/>
      <c r="L729" s="940"/>
      <c r="M729" s="1800" t="str">
        <f t="shared" si="24"/>
        <v/>
      </c>
      <c r="N729" s="1801"/>
      <c r="O729" s="482" t="str">
        <f t="shared" si="25"/>
        <v/>
      </c>
      <c r="P729" s="412"/>
      <c r="Q729" s="599"/>
    </row>
    <row r="730" spans="1:19" s="258" customFormat="1" ht="24" customHeight="1">
      <c r="A730" s="144"/>
      <c r="B730" s="1318"/>
      <c r="C730" s="1317"/>
      <c r="D730" s="1797"/>
      <c r="E730" s="1798"/>
      <c r="F730" s="1798"/>
      <c r="G730" s="1798"/>
      <c r="H730" s="1798"/>
      <c r="I730" s="1798"/>
      <c r="J730" s="1799"/>
      <c r="K730" s="866"/>
      <c r="L730" s="940"/>
      <c r="M730" s="1800" t="str">
        <f t="shared" si="24"/>
        <v/>
      </c>
      <c r="N730" s="1801"/>
      <c r="O730" s="482" t="str">
        <f t="shared" si="25"/>
        <v/>
      </c>
      <c r="P730" s="412"/>
      <c r="Q730" s="599"/>
    </row>
    <row r="731" spans="1:19" s="258" customFormat="1" ht="24" customHeight="1">
      <c r="A731" s="144"/>
      <c r="B731" s="1318"/>
      <c r="C731" s="1317"/>
      <c r="D731" s="1797"/>
      <c r="E731" s="1798"/>
      <c r="F731" s="1798"/>
      <c r="G731" s="1798"/>
      <c r="H731" s="1798"/>
      <c r="I731" s="1798"/>
      <c r="J731" s="1799"/>
      <c r="K731" s="866"/>
      <c r="L731" s="940"/>
      <c r="M731" s="1800" t="str">
        <f t="shared" si="24"/>
        <v/>
      </c>
      <c r="N731" s="1801"/>
      <c r="O731" s="482" t="str">
        <f t="shared" si="25"/>
        <v/>
      </c>
      <c r="P731" s="412"/>
      <c r="Q731" s="599"/>
    </row>
    <row r="732" spans="1:19" s="258" customFormat="1" ht="24" customHeight="1">
      <c r="A732" s="144"/>
      <c r="B732" s="1318"/>
      <c r="C732" s="1317"/>
      <c r="D732" s="1797"/>
      <c r="E732" s="1798"/>
      <c r="F732" s="1798"/>
      <c r="G732" s="1798"/>
      <c r="H732" s="1798"/>
      <c r="I732" s="1798"/>
      <c r="J732" s="1799"/>
      <c r="K732" s="866"/>
      <c r="L732" s="940"/>
      <c r="M732" s="1800" t="str">
        <f t="shared" si="24"/>
        <v/>
      </c>
      <c r="N732" s="1801"/>
      <c r="O732" s="482" t="str">
        <f t="shared" si="25"/>
        <v/>
      </c>
      <c r="P732" s="412"/>
      <c r="Q732" s="599"/>
    </row>
    <row r="733" spans="1:19" s="258" customFormat="1" ht="24" customHeight="1">
      <c r="A733" s="144"/>
      <c r="B733" s="1318"/>
      <c r="C733" s="1317"/>
      <c r="D733" s="1797"/>
      <c r="E733" s="1798"/>
      <c r="F733" s="1798"/>
      <c r="G733" s="1798"/>
      <c r="H733" s="1798"/>
      <c r="I733" s="1798"/>
      <c r="J733" s="1799"/>
      <c r="K733" s="866"/>
      <c r="L733" s="940"/>
      <c r="M733" s="1800" t="str">
        <f t="shared" si="24"/>
        <v/>
      </c>
      <c r="N733" s="1801"/>
      <c r="O733" s="482" t="str">
        <f t="shared" si="25"/>
        <v/>
      </c>
      <c r="P733" s="412"/>
      <c r="Q733" s="599"/>
    </row>
    <row r="734" spans="1:19" s="258" customFormat="1" ht="24" customHeight="1">
      <c r="A734" s="144"/>
      <c r="B734" s="1318"/>
      <c r="C734" s="1317"/>
      <c r="D734" s="1797"/>
      <c r="E734" s="1798"/>
      <c r="F734" s="1798"/>
      <c r="G734" s="1798"/>
      <c r="H734" s="1798"/>
      <c r="I734" s="1798"/>
      <c r="J734" s="1799"/>
      <c r="K734" s="866"/>
      <c r="L734" s="940"/>
      <c r="M734" s="1800" t="str">
        <f t="shared" si="24"/>
        <v/>
      </c>
      <c r="N734" s="1801"/>
      <c r="O734" s="482" t="str">
        <f t="shared" si="25"/>
        <v/>
      </c>
      <c r="P734" s="412"/>
      <c r="Q734" s="599"/>
      <c r="R734" s="111"/>
      <c r="S734" s="111"/>
    </row>
    <row r="735" spans="1:19" s="258" customFormat="1" ht="24" customHeight="1">
      <c r="A735" s="144"/>
      <c r="B735" s="1318"/>
      <c r="C735" s="1317"/>
      <c r="D735" s="1797"/>
      <c r="E735" s="1798"/>
      <c r="F735" s="1798"/>
      <c r="G735" s="1798"/>
      <c r="H735" s="1798"/>
      <c r="I735" s="1798"/>
      <c r="J735" s="1799"/>
      <c r="K735" s="866"/>
      <c r="L735" s="940"/>
      <c r="M735" s="1800" t="str">
        <f t="shared" si="24"/>
        <v/>
      </c>
      <c r="N735" s="1801"/>
      <c r="O735" s="482" t="str">
        <f t="shared" si="25"/>
        <v/>
      </c>
      <c r="P735" s="412"/>
      <c r="Q735" s="599"/>
      <c r="R735" s="87"/>
      <c r="S735" s="87"/>
    </row>
    <row r="736" spans="1:19" s="258" customFormat="1" ht="24" customHeight="1">
      <c r="A736" s="144"/>
      <c r="B736" s="1318"/>
      <c r="C736" s="1317"/>
      <c r="D736" s="1797"/>
      <c r="E736" s="1798"/>
      <c r="F736" s="1798"/>
      <c r="G736" s="1798"/>
      <c r="H736" s="1798"/>
      <c r="I736" s="1798"/>
      <c r="J736" s="1799"/>
      <c r="K736" s="866"/>
      <c r="L736" s="940"/>
      <c r="M736" s="1800" t="str">
        <f t="shared" si="24"/>
        <v/>
      </c>
      <c r="N736" s="1801"/>
      <c r="O736" s="482" t="str">
        <f t="shared" si="25"/>
        <v/>
      </c>
      <c r="P736" s="412"/>
      <c r="Q736" s="599"/>
      <c r="R736" s="39"/>
      <c r="S736" s="39"/>
    </row>
    <row r="737" spans="1:19" s="258" customFormat="1" ht="24" customHeight="1">
      <c r="A737" s="144"/>
      <c r="B737" s="1318"/>
      <c r="C737" s="1317"/>
      <c r="D737" s="1797"/>
      <c r="E737" s="1798"/>
      <c r="F737" s="1798"/>
      <c r="G737" s="1798"/>
      <c r="H737" s="1798"/>
      <c r="I737" s="1798"/>
      <c r="J737" s="1799"/>
      <c r="K737" s="866"/>
      <c r="L737" s="940"/>
      <c r="M737" s="1800" t="str">
        <f>IF(C737*L737=0,"",C737*L737)</f>
        <v/>
      </c>
      <c r="N737" s="1801"/>
      <c r="O737" s="482" t="str">
        <f>IF(ISERROR(INDEX($S$706:$S$711,MATCH(K737,$R$706:$R$711,0))*M737),"",INDEX($S$706:$S$711,MATCH(K737,$R$706:$R$711,0))*M737)</f>
        <v/>
      </c>
      <c r="P737" s="412"/>
      <c r="Q737" s="599"/>
      <c r="R737" s="111"/>
      <c r="S737" s="111"/>
    </row>
    <row r="738" spans="1:19" s="258" customFormat="1" ht="24" customHeight="1">
      <c r="A738" s="144"/>
      <c r="B738" s="1318"/>
      <c r="C738" s="1317"/>
      <c r="D738" s="1797"/>
      <c r="E738" s="1798"/>
      <c r="F738" s="1798"/>
      <c r="G738" s="1798"/>
      <c r="H738" s="1798"/>
      <c r="I738" s="1798"/>
      <c r="J738" s="1799"/>
      <c r="K738" s="866"/>
      <c r="L738" s="940"/>
      <c r="M738" s="1800" t="str">
        <f>IF(C738*L738=0,"",C738*L738)</f>
        <v/>
      </c>
      <c r="N738" s="1801"/>
      <c r="O738" s="482" t="str">
        <f>IF(ISERROR(INDEX($S$706:$S$711,MATCH(K738,$R$706:$R$711,0))*M738),"",INDEX($S$706:$S$711,MATCH(K738,$R$706:$R$711,0))*M738)</f>
        <v/>
      </c>
      <c r="P738" s="412"/>
      <c r="Q738" s="599"/>
      <c r="R738" s="87"/>
      <c r="S738" s="87"/>
    </row>
    <row r="739" spans="1:19" s="258" customFormat="1" ht="24" customHeight="1">
      <c r="A739" s="144"/>
      <c r="B739" s="1318"/>
      <c r="C739" s="1317"/>
      <c r="D739" s="1797"/>
      <c r="E739" s="1798"/>
      <c r="F739" s="1798"/>
      <c r="G739" s="1798"/>
      <c r="H739" s="1798"/>
      <c r="I739" s="1798"/>
      <c r="J739" s="1799"/>
      <c r="K739" s="866"/>
      <c r="L739" s="940"/>
      <c r="M739" s="1800" t="str">
        <f t="shared" si="24"/>
        <v/>
      </c>
      <c r="N739" s="1801"/>
      <c r="O739" s="482" t="str">
        <f t="shared" si="25"/>
        <v/>
      </c>
      <c r="P739" s="412"/>
      <c r="Q739" s="599"/>
      <c r="R739" s="39"/>
      <c r="S739" s="39"/>
    </row>
    <row r="740" spans="1:19" s="258" customFormat="1" ht="24" customHeight="1">
      <c r="A740" s="144"/>
      <c r="B740" s="1318"/>
      <c r="C740" s="1317"/>
      <c r="D740" s="1797"/>
      <c r="E740" s="1798"/>
      <c r="F740" s="1798"/>
      <c r="G740" s="1798"/>
      <c r="H740" s="1798"/>
      <c r="I740" s="1798"/>
      <c r="J740" s="1799"/>
      <c r="K740" s="866"/>
      <c r="L740" s="940"/>
      <c r="M740" s="1800" t="str">
        <f t="shared" si="24"/>
        <v/>
      </c>
      <c r="N740" s="1801"/>
      <c r="O740" s="482" t="str">
        <f t="shared" si="25"/>
        <v/>
      </c>
      <c r="P740" s="412"/>
      <c r="Q740" s="599"/>
      <c r="R740" s="39"/>
      <c r="S740" s="39"/>
    </row>
    <row r="741" spans="1:19" s="258" customFormat="1" ht="24" customHeight="1">
      <c r="A741" s="144"/>
      <c r="B741" s="1318"/>
      <c r="C741" s="1317"/>
      <c r="D741" s="1797"/>
      <c r="E741" s="1798"/>
      <c r="F741" s="1798"/>
      <c r="G741" s="1798"/>
      <c r="H741" s="1798"/>
      <c r="I741" s="1798"/>
      <c r="J741" s="1799"/>
      <c r="K741" s="866"/>
      <c r="L741" s="940"/>
      <c r="M741" s="1800" t="str">
        <f t="shared" si="24"/>
        <v/>
      </c>
      <c r="N741" s="1801"/>
      <c r="O741" s="482" t="str">
        <f t="shared" si="25"/>
        <v/>
      </c>
      <c r="P741" s="412"/>
      <c r="Q741" s="599"/>
      <c r="R741" s="39"/>
      <c r="S741" s="39"/>
    </row>
    <row r="742" spans="1:19" s="258" customFormat="1" ht="24" customHeight="1">
      <c r="A742" s="144"/>
      <c r="B742" s="1318"/>
      <c r="C742" s="1317"/>
      <c r="D742" s="1797"/>
      <c r="E742" s="1798"/>
      <c r="F742" s="1798"/>
      <c r="G742" s="1798"/>
      <c r="H742" s="1798"/>
      <c r="I742" s="1798"/>
      <c r="J742" s="1799"/>
      <c r="K742" s="866"/>
      <c r="L742" s="940"/>
      <c r="M742" s="1800" t="str">
        <f t="shared" si="24"/>
        <v/>
      </c>
      <c r="N742" s="1801"/>
      <c r="O742" s="482" t="str">
        <f t="shared" si="25"/>
        <v/>
      </c>
      <c r="P742" s="412"/>
      <c r="Q742" s="599"/>
      <c r="R742" s="39"/>
      <c r="S742" s="39"/>
    </row>
    <row r="743" spans="1:19" s="258" customFormat="1" ht="24" customHeight="1">
      <c r="A743" s="144"/>
      <c r="B743" s="1318"/>
      <c r="C743" s="1317"/>
      <c r="D743" s="1797"/>
      <c r="E743" s="1798"/>
      <c r="F743" s="1798"/>
      <c r="G743" s="1798"/>
      <c r="H743" s="1798"/>
      <c r="I743" s="1798"/>
      <c r="J743" s="1799"/>
      <c r="K743" s="866"/>
      <c r="L743" s="940"/>
      <c r="M743" s="1800" t="str">
        <f t="shared" si="24"/>
        <v/>
      </c>
      <c r="N743" s="1801"/>
      <c r="O743" s="482" t="str">
        <f t="shared" si="25"/>
        <v/>
      </c>
      <c r="P743" s="412"/>
      <c r="Q743" s="599"/>
      <c r="R743" s="39"/>
      <c r="S743" s="39"/>
    </row>
    <row r="744" spans="1:19" s="258" customFormat="1" ht="24" customHeight="1">
      <c r="A744" s="144"/>
      <c r="B744" s="1318"/>
      <c r="C744" s="1317"/>
      <c r="D744" s="1797"/>
      <c r="E744" s="1798"/>
      <c r="F744" s="1798"/>
      <c r="G744" s="1798"/>
      <c r="H744" s="1798"/>
      <c r="I744" s="1798"/>
      <c r="J744" s="1799"/>
      <c r="K744" s="866"/>
      <c r="L744" s="940"/>
      <c r="M744" s="1800" t="str">
        <f t="shared" si="24"/>
        <v/>
      </c>
      <c r="N744" s="1801"/>
      <c r="O744" s="482" t="str">
        <f t="shared" si="25"/>
        <v/>
      </c>
      <c r="P744" s="412"/>
      <c r="Q744" s="599"/>
      <c r="R744" s="39"/>
      <c r="S744" s="39"/>
    </row>
    <row r="745" spans="1:19" s="111" customFormat="1" ht="4.5" customHeight="1">
      <c r="A745" s="363"/>
      <c r="B745" s="676"/>
      <c r="C745" s="1324"/>
      <c r="D745" s="867"/>
      <c r="E745" s="868"/>
      <c r="F745" s="868"/>
      <c r="G745" s="868"/>
      <c r="H745" s="868"/>
      <c r="I745" s="868"/>
      <c r="J745" s="868"/>
      <c r="K745" s="867"/>
      <c r="L745" s="867"/>
      <c r="M745" s="93"/>
      <c r="N745" s="93"/>
      <c r="O745" s="93"/>
      <c r="P745" s="168"/>
      <c r="Q745" s="599"/>
    </row>
    <row r="746" spans="1:19" s="87" customFormat="1" ht="21.75" customHeight="1">
      <c r="A746" s="370"/>
      <c r="B746" s="1320" t="s">
        <v>60</v>
      </c>
      <c r="C746" s="1325"/>
      <c r="D746" s="869"/>
      <c r="E746" s="869"/>
      <c r="F746" s="869"/>
      <c r="G746" s="869"/>
      <c r="H746" s="869"/>
      <c r="I746" s="869"/>
      <c r="J746" s="869"/>
      <c r="K746" s="869"/>
      <c r="L746" s="869"/>
      <c r="M746" s="575"/>
      <c r="N746" s="575"/>
      <c r="O746" s="575"/>
      <c r="P746" s="405"/>
      <c r="Q746" s="599"/>
    </row>
    <row r="747" spans="1:19" s="258" customFormat="1" ht="12.75" customHeight="1">
      <c r="A747" s="363"/>
      <c r="B747" s="1310" t="str">
        <f>B684</f>
        <v>FAPESP,  SETEMBRO DE 2015</v>
      </c>
      <c r="C747" s="1311"/>
      <c r="D747" s="857"/>
      <c r="E747" s="831"/>
      <c r="F747" s="831"/>
      <c r="G747" s="831"/>
      <c r="H747" s="831"/>
      <c r="I747" s="831"/>
      <c r="J747" s="832"/>
      <c r="K747" s="832"/>
      <c r="L747" s="831"/>
      <c r="M747" s="51"/>
      <c r="N747" s="51"/>
      <c r="O747" s="51"/>
      <c r="P747" s="429">
        <v>1</v>
      </c>
      <c r="Q747" s="599"/>
    </row>
    <row r="748" spans="1:19" s="258" customFormat="1" ht="18">
      <c r="A748" s="378"/>
      <c r="B748" s="1322" t="str">
        <f>B690</f>
        <v>6- SERVIÇOS DE TERCEIROS NO EXTERIOR</v>
      </c>
      <c r="C748" s="1323"/>
      <c r="D748" s="910"/>
      <c r="E748" s="911"/>
      <c r="F748" s="911"/>
      <c r="G748" s="911"/>
      <c r="H748" s="911"/>
      <c r="I748" s="911"/>
      <c r="J748" s="910"/>
      <c r="K748" s="910"/>
      <c r="L748" s="911"/>
      <c r="M748" s="21"/>
      <c r="N748" s="21"/>
      <c r="O748" s="21"/>
      <c r="P748" s="21"/>
      <c r="Q748" s="599"/>
    </row>
    <row r="749" spans="1:19" s="258" customFormat="1" ht="12.75" customHeight="1">
      <c r="A749" s="363"/>
      <c r="B749" s="1802" t="s">
        <v>1</v>
      </c>
      <c r="C749" s="1804" t="s">
        <v>7</v>
      </c>
      <c r="D749" s="1730" t="s">
        <v>8</v>
      </c>
      <c r="E749" s="1782"/>
      <c r="F749" s="1782"/>
      <c r="G749" s="1782"/>
      <c r="H749" s="1782"/>
      <c r="I749" s="1782"/>
      <c r="J749" s="1806"/>
      <c r="K749" s="1587" t="s">
        <v>53</v>
      </c>
      <c r="L749" s="1644" t="s">
        <v>3</v>
      </c>
      <c r="M749" s="1671" t="s">
        <v>118</v>
      </c>
      <c r="N749" s="1808"/>
      <c r="O749" s="1785" t="s">
        <v>119</v>
      </c>
      <c r="P749" s="1634" t="s">
        <v>2</v>
      </c>
      <c r="Q749" s="599"/>
      <c r="R749" s="113"/>
      <c r="S749" s="113"/>
    </row>
    <row r="750" spans="1:19" s="87" customFormat="1" ht="23.25" customHeight="1">
      <c r="A750" s="370"/>
      <c r="B750" s="1803"/>
      <c r="C750" s="1805"/>
      <c r="D750" s="1783"/>
      <c r="E750" s="1784"/>
      <c r="F750" s="1784"/>
      <c r="G750" s="1784"/>
      <c r="H750" s="1784"/>
      <c r="I750" s="1784"/>
      <c r="J750" s="1807"/>
      <c r="K750" s="1588"/>
      <c r="L750" s="1734"/>
      <c r="M750" s="1809"/>
      <c r="N750" s="1810"/>
      <c r="O750" s="1811"/>
      <c r="P750" s="1736"/>
      <c r="Q750" s="599"/>
      <c r="R750" s="114"/>
      <c r="S750" s="114"/>
    </row>
    <row r="751" spans="1:19" s="258" customFormat="1" ht="24" customHeight="1">
      <c r="A751" s="144"/>
      <c r="B751" s="576"/>
      <c r="C751" s="1317"/>
      <c r="D751" s="1797"/>
      <c r="E751" s="1798"/>
      <c r="F751" s="1798"/>
      <c r="G751" s="1798"/>
      <c r="H751" s="1798"/>
      <c r="I751" s="1798"/>
      <c r="J751" s="1799"/>
      <c r="K751" s="866"/>
      <c r="L751" s="940"/>
      <c r="M751" s="1800" t="str">
        <f t="shared" ref="M751:M799" si="26">IF(C751*L751=0,"",C751*L751)</f>
        <v/>
      </c>
      <c r="N751" s="1801"/>
      <c r="O751" s="482" t="str">
        <f t="shared" ref="O751:O799" si="27">IF(ISERROR(INDEX($S$706:$S$711,MATCH(K751,$R$706:$R$711,0))*M751),"",INDEX($S$706:$S$711,MATCH(K751,$R$706:$R$711,0))*M751)</f>
        <v/>
      </c>
      <c r="P751" s="412"/>
      <c r="Q751" s="599"/>
      <c r="R751" s="166"/>
      <c r="S751" s="167"/>
    </row>
    <row r="752" spans="1:19" s="258" customFormat="1" ht="24" customHeight="1">
      <c r="A752" s="144"/>
      <c r="B752" s="1318"/>
      <c r="C752" s="1317"/>
      <c r="D752" s="1797"/>
      <c r="E752" s="1798"/>
      <c r="F752" s="1798"/>
      <c r="G752" s="1798"/>
      <c r="H752" s="1798"/>
      <c r="I752" s="1798"/>
      <c r="J752" s="1799"/>
      <c r="K752" s="866"/>
      <c r="L752" s="940"/>
      <c r="M752" s="1800" t="str">
        <f t="shared" si="26"/>
        <v/>
      </c>
      <c r="N752" s="1801"/>
      <c r="O752" s="482" t="str">
        <f t="shared" si="27"/>
        <v/>
      </c>
      <c r="P752" s="412"/>
      <c r="Q752" s="599"/>
      <c r="R752" s="166"/>
      <c r="S752" s="167"/>
    </row>
    <row r="753" spans="1:19" s="258" customFormat="1" ht="24" customHeight="1">
      <c r="A753" s="144"/>
      <c r="B753" s="1318"/>
      <c r="C753" s="1317"/>
      <c r="D753" s="1797"/>
      <c r="E753" s="1798"/>
      <c r="F753" s="1798"/>
      <c r="G753" s="1798"/>
      <c r="H753" s="1798"/>
      <c r="I753" s="1798"/>
      <c r="J753" s="1799"/>
      <c r="K753" s="866"/>
      <c r="L753" s="940"/>
      <c r="M753" s="1800" t="str">
        <f t="shared" si="26"/>
        <v/>
      </c>
      <c r="N753" s="1801"/>
      <c r="O753" s="482" t="str">
        <f t="shared" si="27"/>
        <v/>
      </c>
      <c r="P753" s="412"/>
      <c r="Q753" s="599"/>
      <c r="R753" s="166"/>
      <c r="S753" s="167"/>
    </row>
    <row r="754" spans="1:19" s="258" customFormat="1" ht="24" customHeight="1">
      <c r="A754" s="144"/>
      <c r="B754" s="1318"/>
      <c r="C754" s="1317"/>
      <c r="D754" s="1797"/>
      <c r="E754" s="1798"/>
      <c r="F754" s="1798"/>
      <c r="G754" s="1798"/>
      <c r="H754" s="1798"/>
      <c r="I754" s="1798"/>
      <c r="J754" s="1799"/>
      <c r="K754" s="866"/>
      <c r="L754" s="940"/>
      <c r="M754" s="1800" t="str">
        <f t="shared" si="26"/>
        <v/>
      </c>
      <c r="N754" s="1801"/>
      <c r="O754" s="482" t="str">
        <f t="shared" si="27"/>
        <v/>
      </c>
      <c r="P754" s="412"/>
      <c r="Q754" s="599"/>
      <c r="R754" s="113"/>
      <c r="S754" s="113"/>
    </row>
    <row r="755" spans="1:19" s="258" customFormat="1" ht="24" customHeight="1">
      <c r="A755" s="144"/>
      <c r="B755" s="1318"/>
      <c r="C755" s="1317"/>
      <c r="D755" s="1797"/>
      <c r="E755" s="1798"/>
      <c r="F755" s="1798"/>
      <c r="G755" s="1798"/>
      <c r="H755" s="1798"/>
      <c r="I755" s="1798"/>
      <c r="J755" s="1799"/>
      <c r="K755" s="866"/>
      <c r="L755" s="940"/>
      <c r="M755" s="1800" t="str">
        <f t="shared" si="26"/>
        <v/>
      </c>
      <c r="N755" s="1801"/>
      <c r="O755" s="482" t="str">
        <f t="shared" si="27"/>
        <v/>
      </c>
      <c r="P755" s="412"/>
      <c r="Q755" s="599"/>
      <c r="R755" s="113"/>
      <c r="S755" s="113"/>
    </row>
    <row r="756" spans="1:19" s="258" customFormat="1" ht="24" customHeight="1">
      <c r="A756" s="144"/>
      <c r="B756" s="1318"/>
      <c r="C756" s="1317"/>
      <c r="D756" s="1797"/>
      <c r="E756" s="1798"/>
      <c r="F756" s="1798"/>
      <c r="G756" s="1798"/>
      <c r="H756" s="1798"/>
      <c r="I756" s="1798"/>
      <c r="J756" s="1799"/>
      <c r="K756" s="866"/>
      <c r="L756" s="940"/>
      <c r="M756" s="1800" t="str">
        <f t="shared" si="26"/>
        <v/>
      </c>
      <c r="N756" s="1801"/>
      <c r="O756" s="482" t="str">
        <f t="shared" si="27"/>
        <v/>
      </c>
      <c r="P756" s="412"/>
      <c r="Q756" s="599"/>
      <c r="R756" s="166"/>
      <c r="S756" s="167"/>
    </row>
    <row r="757" spans="1:19" s="258" customFormat="1" ht="24" customHeight="1">
      <c r="A757" s="144"/>
      <c r="B757" s="1318"/>
      <c r="C757" s="1317"/>
      <c r="D757" s="1797"/>
      <c r="E757" s="1798"/>
      <c r="F757" s="1798"/>
      <c r="G757" s="1798"/>
      <c r="H757" s="1798"/>
      <c r="I757" s="1798"/>
      <c r="J757" s="1799"/>
      <c r="K757" s="866"/>
      <c r="L757" s="940"/>
      <c r="M757" s="1800" t="str">
        <f t="shared" si="26"/>
        <v/>
      </c>
      <c r="N757" s="1801"/>
      <c r="O757" s="482" t="str">
        <f t="shared" si="27"/>
        <v/>
      </c>
      <c r="P757" s="412"/>
      <c r="Q757" s="599"/>
    </row>
    <row r="758" spans="1:19" s="258" customFormat="1" ht="24" customHeight="1">
      <c r="A758" s="144"/>
      <c r="B758" s="1318"/>
      <c r="C758" s="1317"/>
      <c r="D758" s="1797"/>
      <c r="E758" s="1798"/>
      <c r="F758" s="1798"/>
      <c r="G758" s="1798"/>
      <c r="H758" s="1798"/>
      <c r="I758" s="1798"/>
      <c r="J758" s="1799"/>
      <c r="K758" s="866"/>
      <c r="L758" s="940"/>
      <c r="M758" s="1800" t="str">
        <f t="shared" si="26"/>
        <v/>
      </c>
      <c r="N758" s="1801"/>
      <c r="O758" s="482" t="str">
        <f t="shared" si="27"/>
        <v/>
      </c>
      <c r="P758" s="412"/>
      <c r="Q758" s="599"/>
    </row>
    <row r="759" spans="1:19" s="258" customFormat="1" ht="24" customHeight="1">
      <c r="A759" s="144"/>
      <c r="B759" s="1318"/>
      <c r="C759" s="1317"/>
      <c r="D759" s="1797"/>
      <c r="E759" s="1798"/>
      <c r="F759" s="1798"/>
      <c r="G759" s="1798"/>
      <c r="H759" s="1798"/>
      <c r="I759" s="1798"/>
      <c r="J759" s="1799"/>
      <c r="K759" s="866"/>
      <c r="L759" s="940"/>
      <c r="M759" s="1800" t="str">
        <f t="shared" si="26"/>
        <v/>
      </c>
      <c r="N759" s="1801"/>
      <c r="O759" s="482" t="str">
        <f t="shared" si="27"/>
        <v/>
      </c>
      <c r="P759" s="412"/>
      <c r="Q759" s="599"/>
    </row>
    <row r="760" spans="1:19" s="258" customFormat="1" ht="24" customHeight="1">
      <c r="A760" s="144"/>
      <c r="B760" s="1318"/>
      <c r="C760" s="1317"/>
      <c r="D760" s="1797"/>
      <c r="E760" s="1798"/>
      <c r="F760" s="1798"/>
      <c r="G760" s="1798"/>
      <c r="H760" s="1798"/>
      <c r="I760" s="1798"/>
      <c r="J760" s="1799"/>
      <c r="K760" s="866"/>
      <c r="L760" s="940"/>
      <c r="M760" s="1800" t="str">
        <f t="shared" si="26"/>
        <v/>
      </c>
      <c r="N760" s="1801"/>
      <c r="O760" s="482" t="str">
        <f t="shared" si="27"/>
        <v/>
      </c>
      <c r="P760" s="412"/>
      <c r="Q760" s="599"/>
    </row>
    <row r="761" spans="1:19" s="258" customFormat="1" ht="24" customHeight="1">
      <c r="A761" s="144"/>
      <c r="B761" s="1318"/>
      <c r="C761" s="1317"/>
      <c r="D761" s="1797"/>
      <c r="E761" s="1798"/>
      <c r="F761" s="1798"/>
      <c r="G761" s="1798"/>
      <c r="H761" s="1798"/>
      <c r="I761" s="1798"/>
      <c r="J761" s="1799"/>
      <c r="K761" s="866"/>
      <c r="L761" s="940"/>
      <c r="M761" s="1800" t="str">
        <f t="shared" si="26"/>
        <v/>
      </c>
      <c r="N761" s="1801"/>
      <c r="O761" s="482" t="str">
        <f t="shared" si="27"/>
        <v/>
      </c>
      <c r="P761" s="412"/>
      <c r="Q761" s="599"/>
    </row>
    <row r="762" spans="1:19" s="258" customFormat="1" ht="24" customHeight="1">
      <c r="A762" s="144"/>
      <c r="B762" s="1318"/>
      <c r="C762" s="1319"/>
      <c r="D762" s="1797"/>
      <c r="E762" s="1798"/>
      <c r="F762" s="1798"/>
      <c r="G762" s="1798"/>
      <c r="H762" s="1798"/>
      <c r="I762" s="1798"/>
      <c r="J762" s="1799"/>
      <c r="K762" s="866"/>
      <c r="L762" s="131"/>
      <c r="M762" s="1800" t="str">
        <f t="shared" si="26"/>
        <v/>
      </c>
      <c r="N762" s="1801"/>
      <c r="O762" s="482" t="str">
        <f t="shared" si="27"/>
        <v/>
      </c>
      <c r="P762" s="412"/>
      <c r="Q762" s="599"/>
    </row>
    <row r="763" spans="1:19" s="258" customFormat="1" ht="24" customHeight="1">
      <c r="A763" s="144"/>
      <c r="B763" s="1318"/>
      <c r="C763" s="1319"/>
      <c r="D763" s="1797"/>
      <c r="E763" s="1798"/>
      <c r="F763" s="1798"/>
      <c r="G763" s="1798"/>
      <c r="H763" s="1798"/>
      <c r="I763" s="1798"/>
      <c r="J763" s="1799"/>
      <c r="K763" s="866"/>
      <c r="L763" s="131"/>
      <c r="M763" s="1800" t="str">
        <f t="shared" si="26"/>
        <v/>
      </c>
      <c r="N763" s="1801"/>
      <c r="O763" s="482" t="str">
        <f t="shared" si="27"/>
        <v/>
      </c>
      <c r="P763" s="412"/>
      <c r="Q763" s="599"/>
    </row>
    <row r="764" spans="1:19" s="258" customFormat="1" ht="24" customHeight="1">
      <c r="A764" s="144"/>
      <c r="B764" s="1318"/>
      <c r="C764" s="1319"/>
      <c r="D764" s="1797"/>
      <c r="E764" s="1798"/>
      <c r="F764" s="1798"/>
      <c r="G764" s="1798"/>
      <c r="H764" s="1798"/>
      <c r="I764" s="1798"/>
      <c r="J764" s="1799"/>
      <c r="K764" s="866"/>
      <c r="L764" s="131"/>
      <c r="M764" s="1800" t="str">
        <f t="shared" si="26"/>
        <v/>
      </c>
      <c r="N764" s="1801"/>
      <c r="O764" s="482" t="str">
        <f t="shared" si="27"/>
        <v/>
      </c>
      <c r="P764" s="412"/>
      <c r="Q764" s="599"/>
    </row>
    <row r="765" spans="1:19" s="258" customFormat="1" ht="24" customHeight="1">
      <c r="A765" s="144"/>
      <c r="B765" s="1318"/>
      <c r="C765" s="1319"/>
      <c r="D765" s="1797"/>
      <c r="E765" s="1798"/>
      <c r="F765" s="1798"/>
      <c r="G765" s="1798"/>
      <c r="H765" s="1798"/>
      <c r="I765" s="1798"/>
      <c r="J765" s="1799"/>
      <c r="K765" s="866"/>
      <c r="L765" s="131"/>
      <c r="M765" s="1800" t="str">
        <f t="shared" si="26"/>
        <v/>
      </c>
      <c r="N765" s="1801"/>
      <c r="O765" s="482" t="str">
        <f t="shared" si="27"/>
        <v/>
      </c>
      <c r="P765" s="412"/>
      <c r="Q765" s="599"/>
    </row>
    <row r="766" spans="1:19" s="258" customFormat="1" ht="24" customHeight="1">
      <c r="A766" s="144"/>
      <c r="B766" s="1318"/>
      <c r="C766" s="1319"/>
      <c r="D766" s="1797"/>
      <c r="E766" s="1798"/>
      <c r="F766" s="1798"/>
      <c r="G766" s="1798"/>
      <c r="H766" s="1798"/>
      <c r="I766" s="1798"/>
      <c r="J766" s="1799"/>
      <c r="K766" s="866"/>
      <c r="L766" s="131"/>
      <c r="M766" s="1800" t="str">
        <f t="shared" si="26"/>
        <v/>
      </c>
      <c r="N766" s="1801"/>
      <c r="O766" s="482" t="str">
        <f t="shared" si="27"/>
        <v/>
      </c>
      <c r="P766" s="412"/>
      <c r="Q766" s="599"/>
    </row>
    <row r="767" spans="1:19" s="258" customFormat="1" ht="24" customHeight="1">
      <c r="A767" s="144"/>
      <c r="B767" s="1318"/>
      <c r="C767" s="1319"/>
      <c r="D767" s="1797"/>
      <c r="E767" s="1798"/>
      <c r="F767" s="1798"/>
      <c r="G767" s="1798"/>
      <c r="H767" s="1798"/>
      <c r="I767" s="1798"/>
      <c r="J767" s="1799"/>
      <c r="K767" s="866"/>
      <c r="L767" s="131"/>
      <c r="M767" s="1800" t="str">
        <f t="shared" si="26"/>
        <v/>
      </c>
      <c r="N767" s="1801"/>
      <c r="O767" s="482" t="str">
        <f t="shared" si="27"/>
        <v/>
      </c>
      <c r="P767" s="412"/>
      <c r="Q767" s="599"/>
    </row>
    <row r="768" spans="1:19" s="258" customFormat="1" ht="24" customHeight="1">
      <c r="A768" s="144"/>
      <c r="B768" s="1318"/>
      <c r="C768" s="1319"/>
      <c r="D768" s="1797"/>
      <c r="E768" s="1798"/>
      <c r="F768" s="1798"/>
      <c r="G768" s="1798"/>
      <c r="H768" s="1798"/>
      <c r="I768" s="1798"/>
      <c r="J768" s="1799"/>
      <c r="K768" s="866"/>
      <c r="L768" s="131"/>
      <c r="M768" s="1800" t="str">
        <f t="shared" si="26"/>
        <v/>
      </c>
      <c r="N768" s="1801"/>
      <c r="O768" s="482" t="str">
        <f t="shared" si="27"/>
        <v/>
      </c>
      <c r="P768" s="412"/>
      <c r="Q768" s="599"/>
    </row>
    <row r="769" spans="1:17" s="258" customFormat="1" ht="24" customHeight="1">
      <c r="A769" s="144"/>
      <c r="B769" s="1318"/>
      <c r="C769" s="1317"/>
      <c r="D769" s="1797"/>
      <c r="E769" s="1798"/>
      <c r="F769" s="1798"/>
      <c r="G769" s="1798"/>
      <c r="H769" s="1798"/>
      <c r="I769" s="1798"/>
      <c r="J769" s="1799"/>
      <c r="K769" s="866"/>
      <c r="L769" s="940"/>
      <c r="M769" s="1800" t="str">
        <f t="shared" si="26"/>
        <v/>
      </c>
      <c r="N769" s="1801"/>
      <c r="O769" s="482" t="str">
        <f t="shared" si="27"/>
        <v/>
      </c>
      <c r="P769" s="412"/>
      <c r="Q769" s="599"/>
    </row>
    <row r="770" spans="1:17" s="258" customFormat="1" ht="24" customHeight="1">
      <c r="A770" s="144"/>
      <c r="B770" s="1318"/>
      <c r="C770" s="1317"/>
      <c r="D770" s="1797"/>
      <c r="E770" s="1798"/>
      <c r="F770" s="1798"/>
      <c r="G770" s="1798"/>
      <c r="H770" s="1798"/>
      <c r="I770" s="1798"/>
      <c r="J770" s="1799"/>
      <c r="K770" s="866"/>
      <c r="L770" s="940"/>
      <c r="M770" s="1800" t="str">
        <f t="shared" si="26"/>
        <v/>
      </c>
      <c r="N770" s="1801"/>
      <c r="O770" s="482" t="str">
        <f t="shared" si="27"/>
        <v/>
      </c>
      <c r="P770" s="412"/>
      <c r="Q770" s="599"/>
    </row>
    <row r="771" spans="1:17" s="258" customFormat="1" ht="24" customHeight="1">
      <c r="A771" s="144"/>
      <c r="B771" s="1318"/>
      <c r="C771" s="1317"/>
      <c r="D771" s="1797"/>
      <c r="E771" s="1798"/>
      <c r="F771" s="1798"/>
      <c r="G771" s="1798"/>
      <c r="H771" s="1798"/>
      <c r="I771" s="1798"/>
      <c r="J771" s="1799"/>
      <c r="K771" s="866"/>
      <c r="L771" s="940"/>
      <c r="M771" s="1800" t="str">
        <f t="shared" si="26"/>
        <v/>
      </c>
      <c r="N771" s="1801"/>
      <c r="O771" s="482" t="str">
        <f t="shared" si="27"/>
        <v/>
      </c>
      <c r="P771" s="412"/>
      <c r="Q771" s="599"/>
    </row>
    <row r="772" spans="1:17" s="258" customFormat="1" ht="24" customHeight="1">
      <c r="A772" s="144"/>
      <c r="B772" s="1318"/>
      <c r="C772" s="1317"/>
      <c r="D772" s="1797"/>
      <c r="E772" s="1798"/>
      <c r="F772" s="1798"/>
      <c r="G772" s="1798"/>
      <c r="H772" s="1798"/>
      <c r="I772" s="1798"/>
      <c r="J772" s="1799"/>
      <c r="K772" s="866"/>
      <c r="L772" s="940"/>
      <c r="M772" s="1800" t="str">
        <f t="shared" si="26"/>
        <v/>
      </c>
      <c r="N772" s="1801"/>
      <c r="O772" s="482" t="str">
        <f t="shared" si="27"/>
        <v/>
      </c>
      <c r="P772" s="412"/>
      <c r="Q772" s="599"/>
    </row>
    <row r="773" spans="1:17" s="258" customFormat="1" ht="24" customHeight="1">
      <c r="A773" s="144"/>
      <c r="B773" s="1318"/>
      <c r="C773" s="1317"/>
      <c r="D773" s="1797"/>
      <c r="E773" s="1798"/>
      <c r="F773" s="1798"/>
      <c r="G773" s="1798"/>
      <c r="H773" s="1798"/>
      <c r="I773" s="1798"/>
      <c r="J773" s="1799"/>
      <c r="K773" s="866"/>
      <c r="L773" s="940"/>
      <c r="M773" s="1800" t="str">
        <f t="shared" si="26"/>
        <v/>
      </c>
      <c r="N773" s="1801"/>
      <c r="O773" s="482" t="str">
        <f t="shared" si="27"/>
        <v/>
      </c>
      <c r="P773" s="412"/>
      <c r="Q773" s="599"/>
    </row>
    <row r="774" spans="1:17" s="258" customFormat="1" ht="24" customHeight="1">
      <c r="A774" s="144"/>
      <c r="B774" s="1318"/>
      <c r="C774" s="1317"/>
      <c r="D774" s="1797"/>
      <c r="E774" s="1798"/>
      <c r="F774" s="1798"/>
      <c r="G774" s="1798"/>
      <c r="H774" s="1798"/>
      <c r="I774" s="1798"/>
      <c r="J774" s="1799"/>
      <c r="K774" s="866"/>
      <c r="L774" s="940"/>
      <c r="M774" s="1800" t="str">
        <f t="shared" si="26"/>
        <v/>
      </c>
      <c r="N774" s="1801"/>
      <c r="O774" s="482" t="str">
        <f t="shared" si="27"/>
        <v/>
      </c>
      <c r="P774" s="412"/>
      <c r="Q774" s="599"/>
    </row>
    <row r="775" spans="1:17" s="258" customFormat="1" ht="24" customHeight="1">
      <c r="A775" s="144"/>
      <c r="B775" s="1318"/>
      <c r="C775" s="1317"/>
      <c r="D775" s="1797"/>
      <c r="E775" s="1798"/>
      <c r="F775" s="1798"/>
      <c r="G775" s="1798"/>
      <c r="H775" s="1798"/>
      <c r="I775" s="1798"/>
      <c r="J775" s="1799"/>
      <c r="K775" s="866"/>
      <c r="L775" s="940"/>
      <c r="M775" s="1800" t="str">
        <f t="shared" si="26"/>
        <v/>
      </c>
      <c r="N775" s="1801"/>
      <c r="O775" s="482" t="str">
        <f t="shared" si="27"/>
        <v/>
      </c>
      <c r="P775" s="412"/>
      <c r="Q775" s="599"/>
    </row>
    <row r="776" spans="1:17" s="258" customFormat="1" ht="24" customHeight="1">
      <c r="A776" s="144"/>
      <c r="B776" s="1318"/>
      <c r="C776" s="1317"/>
      <c r="D776" s="1797"/>
      <c r="E776" s="1798"/>
      <c r="F776" s="1798"/>
      <c r="G776" s="1798"/>
      <c r="H776" s="1798"/>
      <c r="I776" s="1798"/>
      <c r="J776" s="1799"/>
      <c r="K776" s="866"/>
      <c r="L776" s="940"/>
      <c r="M776" s="1800" t="str">
        <f t="shared" si="26"/>
        <v/>
      </c>
      <c r="N776" s="1801"/>
      <c r="O776" s="482" t="str">
        <f t="shared" si="27"/>
        <v/>
      </c>
      <c r="P776" s="412"/>
      <c r="Q776" s="599"/>
    </row>
    <row r="777" spans="1:17" s="258" customFormat="1" ht="24" customHeight="1">
      <c r="A777" s="144"/>
      <c r="B777" s="1318"/>
      <c r="C777" s="1317"/>
      <c r="D777" s="1797"/>
      <c r="E777" s="1798"/>
      <c r="F777" s="1798"/>
      <c r="G777" s="1798"/>
      <c r="H777" s="1798"/>
      <c r="I777" s="1798"/>
      <c r="J777" s="1799"/>
      <c r="K777" s="866"/>
      <c r="L777" s="940"/>
      <c r="M777" s="1800" t="str">
        <f t="shared" si="26"/>
        <v/>
      </c>
      <c r="N777" s="1801"/>
      <c r="O777" s="482" t="str">
        <f t="shared" si="27"/>
        <v/>
      </c>
      <c r="P777" s="412"/>
      <c r="Q777" s="599"/>
    </row>
    <row r="778" spans="1:17" s="258" customFormat="1" ht="24" customHeight="1">
      <c r="A778" s="144"/>
      <c r="B778" s="1318"/>
      <c r="C778" s="1317"/>
      <c r="D778" s="1797"/>
      <c r="E778" s="1798"/>
      <c r="F778" s="1798"/>
      <c r="G778" s="1798"/>
      <c r="H778" s="1798"/>
      <c r="I778" s="1798"/>
      <c r="J778" s="1799"/>
      <c r="K778" s="866"/>
      <c r="L778" s="940"/>
      <c r="M778" s="1800" t="str">
        <f t="shared" si="26"/>
        <v/>
      </c>
      <c r="N778" s="1801"/>
      <c r="O778" s="482" t="str">
        <f t="shared" si="27"/>
        <v/>
      </c>
      <c r="P778" s="412"/>
      <c r="Q778" s="599"/>
    </row>
    <row r="779" spans="1:17" s="258" customFormat="1" ht="24" customHeight="1">
      <c r="A779" s="144"/>
      <c r="B779" s="1318"/>
      <c r="C779" s="1317"/>
      <c r="D779" s="1797"/>
      <c r="E779" s="1798"/>
      <c r="F779" s="1798"/>
      <c r="G779" s="1798"/>
      <c r="H779" s="1798"/>
      <c r="I779" s="1798"/>
      <c r="J779" s="1799"/>
      <c r="K779" s="866"/>
      <c r="L779" s="940"/>
      <c r="M779" s="1800" t="str">
        <f t="shared" si="26"/>
        <v/>
      </c>
      <c r="N779" s="1801"/>
      <c r="O779" s="482" t="str">
        <f t="shared" si="27"/>
        <v/>
      </c>
      <c r="P779" s="412"/>
      <c r="Q779" s="599"/>
    </row>
    <row r="780" spans="1:17" s="258" customFormat="1" ht="24" customHeight="1">
      <c r="A780" s="144"/>
      <c r="B780" s="1318"/>
      <c r="C780" s="1317"/>
      <c r="D780" s="1797"/>
      <c r="E780" s="1798"/>
      <c r="F780" s="1798"/>
      <c r="G780" s="1798"/>
      <c r="H780" s="1798"/>
      <c r="I780" s="1798"/>
      <c r="J780" s="1799"/>
      <c r="K780" s="866"/>
      <c r="L780" s="940"/>
      <c r="M780" s="1800" t="str">
        <f t="shared" si="26"/>
        <v/>
      </c>
      <c r="N780" s="1801"/>
      <c r="O780" s="482" t="str">
        <f t="shared" si="27"/>
        <v/>
      </c>
      <c r="P780" s="412"/>
      <c r="Q780" s="599"/>
    </row>
    <row r="781" spans="1:17" s="258" customFormat="1" ht="24" customHeight="1">
      <c r="A781" s="144"/>
      <c r="B781" s="1318"/>
      <c r="C781" s="1317"/>
      <c r="D781" s="1797"/>
      <c r="E781" s="1798"/>
      <c r="F781" s="1798"/>
      <c r="G781" s="1798"/>
      <c r="H781" s="1798"/>
      <c r="I781" s="1798"/>
      <c r="J781" s="1799"/>
      <c r="K781" s="866"/>
      <c r="L781" s="940"/>
      <c r="M781" s="1800" t="str">
        <f t="shared" si="26"/>
        <v/>
      </c>
      <c r="N781" s="1801"/>
      <c r="O781" s="482" t="str">
        <f t="shared" si="27"/>
        <v/>
      </c>
      <c r="P781" s="412"/>
      <c r="Q781" s="599"/>
    </row>
    <row r="782" spans="1:17" s="258" customFormat="1" ht="24" customHeight="1">
      <c r="A782" s="144"/>
      <c r="B782" s="1318"/>
      <c r="C782" s="1317"/>
      <c r="D782" s="1797"/>
      <c r="E782" s="1798"/>
      <c r="F782" s="1798"/>
      <c r="G782" s="1798"/>
      <c r="H782" s="1798"/>
      <c r="I782" s="1798"/>
      <c r="J782" s="1799"/>
      <c r="K782" s="866"/>
      <c r="L782" s="940"/>
      <c r="M782" s="1800" t="str">
        <f t="shared" si="26"/>
        <v/>
      </c>
      <c r="N782" s="1801"/>
      <c r="O782" s="482" t="str">
        <f t="shared" si="27"/>
        <v/>
      </c>
      <c r="P782" s="412"/>
      <c r="Q782" s="599"/>
    </row>
    <row r="783" spans="1:17" s="258" customFormat="1" ht="24" customHeight="1">
      <c r="A783" s="144"/>
      <c r="B783" s="1318"/>
      <c r="C783" s="1317"/>
      <c r="D783" s="1797"/>
      <c r="E783" s="1798"/>
      <c r="F783" s="1798"/>
      <c r="G783" s="1798"/>
      <c r="H783" s="1798"/>
      <c r="I783" s="1798"/>
      <c r="J783" s="1799"/>
      <c r="K783" s="866"/>
      <c r="L783" s="940"/>
      <c r="M783" s="1800" t="str">
        <f t="shared" si="26"/>
        <v/>
      </c>
      <c r="N783" s="1801"/>
      <c r="O783" s="482" t="str">
        <f t="shared" si="27"/>
        <v/>
      </c>
      <c r="P783" s="412"/>
      <c r="Q783" s="599"/>
    </row>
    <row r="784" spans="1:17" s="258" customFormat="1" ht="24" customHeight="1">
      <c r="A784" s="144"/>
      <c r="B784" s="1318"/>
      <c r="C784" s="1317"/>
      <c r="D784" s="1797"/>
      <c r="E784" s="1798"/>
      <c r="F784" s="1798"/>
      <c r="G784" s="1798"/>
      <c r="H784" s="1798"/>
      <c r="I784" s="1798"/>
      <c r="J784" s="1799"/>
      <c r="K784" s="866"/>
      <c r="L784" s="940"/>
      <c r="M784" s="1800" t="str">
        <f t="shared" si="26"/>
        <v/>
      </c>
      <c r="N784" s="1801"/>
      <c r="O784" s="482" t="str">
        <f t="shared" si="27"/>
        <v/>
      </c>
      <c r="P784" s="412"/>
      <c r="Q784" s="599"/>
    </row>
    <row r="785" spans="1:17" s="258" customFormat="1" ht="24" customHeight="1">
      <c r="A785" s="144"/>
      <c r="B785" s="1318"/>
      <c r="C785" s="1317"/>
      <c r="D785" s="1797"/>
      <c r="E785" s="1798"/>
      <c r="F785" s="1798"/>
      <c r="G785" s="1798"/>
      <c r="H785" s="1798"/>
      <c r="I785" s="1798"/>
      <c r="J785" s="1799"/>
      <c r="K785" s="866"/>
      <c r="L785" s="940"/>
      <c r="M785" s="1800" t="str">
        <f t="shared" si="26"/>
        <v/>
      </c>
      <c r="N785" s="1801"/>
      <c r="O785" s="482" t="str">
        <f t="shared" si="27"/>
        <v/>
      </c>
      <c r="P785" s="412"/>
      <c r="Q785" s="599"/>
    </row>
    <row r="786" spans="1:17" s="258" customFormat="1" ht="24" customHeight="1">
      <c r="A786" s="144"/>
      <c r="B786" s="1318"/>
      <c r="C786" s="1317"/>
      <c r="D786" s="1797"/>
      <c r="E786" s="1798"/>
      <c r="F786" s="1798"/>
      <c r="G786" s="1798"/>
      <c r="H786" s="1798"/>
      <c r="I786" s="1798"/>
      <c r="J786" s="1799"/>
      <c r="K786" s="866"/>
      <c r="L786" s="940"/>
      <c r="M786" s="1800" t="str">
        <f t="shared" si="26"/>
        <v/>
      </c>
      <c r="N786" s="1801"/>
      <c r="O786" s="482" t="str">
        <f t="shared" si="27"/>
        <v/>
      </c>
      <c r="P786" s="412"/>
      <c r="Q786" s="599"/>
    </row>
    <row r="787" spans="1:17" s="258" customFormat="1" ht="24" customHeight="1">
      <c r="A787" s="144"/>
      <c r="B787" s="1318"/>
      <c r="C787" s="1317"/>
      <c r="D787" s="1797"/>
      <c r="E787" s="1798"/>
      <c r="F787" s="1798"/>
      <c r="G787" s="1798"/>
      <c r="H787" s="1798"/>
      <c r="I787" s="1798"/>
      <c r="J787" s="1799"/>
      <c r="K787" s="866"/>
      <c r="L787" s="940"/>
      <c r="M787" s="1800" t="str">
        <f t="shared" si="26"/>
        <v/>
      </c>
      <c r="N787" s="1801"/>
      <c r="O787" s="482" t="str">
        <f t="shared" si="27"/>
        <v/>
      </c>
      <c r="P787" s="412"/>
      <c r="Q787" s="599"/>
    </row>
    <row r="788" spans="1:17" s="258" customFormat="1" ht="24" customHeight="1">
      <c r="A788" s="144"/>
      <c r="B788" s="1318"/>
      <c r="C788" s="1317"/>
      <c r="D788" s="1797"/>
      <c r="E788" s="1798"/>
      <c r="F788" s="1798"/>
      <c r="G788" s="1798"/>
      <c r="H788" s="1798"/>
      <c r="I788" s="1798"/>
      <c r="J788" s="1799"/>
      <c r="K788" s="866"/>
      <c r="L788" s="940"/>
      <c r="M788" s="1800" t="str">
        <f t="shared" si="26"/>
        <v/>
      </c>
      <c r="N788" s="1801"/>
      <c r="O788" s="482" t="str">
        <f t="shared" si="27"/>
        <v/>
      </c>
      <c r="P788" s="412"/>
      <c r="Q788" s="599"/>
    </row>
    <row r="789" spans="1:17" s="258" customFormat="1" ht="24" customHeight="1">
      <c r="A789" s="144"/>
      <c r="B789" s="1318"/>
      <c r="C789" s="1317"/>
      <c r="D789" s="1797"/>
      <c r="E789" s="1798"/>
      <c r="F789" s="1798"/>
      <c r="G789" s="1798"/>
      <c r="H789" s="1798"/>
      <c r="I789" s="1798"/>
      <c r="J789" s="1799"/>
      <c r="K789" s="866"/>
      <c r="L789" s="940"/>
      <c r="M789" s="1800" t="str">
        <f>IF(C789*L789=0,"",C789*L789)</f>
        <v/>
      </c>
      <c r="N789" s="1801"/>
      <c r="O789" s="482" t="str">
        <f>IF(ISERROR(INDEX($S$706:$S$711,MATCH(K789,$R$706:$R$711,0))*M789),"",INDEX($S$706:$S$711,MATCH(K789,$R$706:$R$711,0))*M789)</f>
        <v/>
      </c>
      <c r="P789" s="412"/>
      <c r="Q789" s="599"/>
    </row>
    <row r="790" spans="1:17" s="258" customFormat="1" ht="24" customHeight="1">
      <c r="A790" s="144"/>
      <c r="B790" s="1318"/>
      <c r="C790" s="1317"/>
      <c r="D790" s="1797"/>
      <c r="E790" s="1798"/>
      <c r="F790" s="1798"/>
      <c r="G790" s="1798"/>
      <c r="H790" s="1798"/>
      <c r="I790" s="1798"/>
      <c r="J790" s="1799"/>
      <c r="K790" s="866"/>
      <c r="L790" s="940"/>
      <c r="M790" s="1800" t="str">
        <f>IF(C790*L790=0,"",C790*L790)</f>
        <v/>
      </c>
      <c r="N790" s="1801"/>
      <c r="O790" s="482" t="str">
        <f>IF(ISERROR(INDEX($S$706:$S$711,MATCH(K790,$R$706:$R$711,0))*M790),"",INDEX($S$706:$S$711,MATCH(K790,$R$706:$R$711,0))*M790)</f>
        <v/>
      </c>
      <c r="P790" s="412"/>
      <c r="Q790" s="599"/>
    </row>
    <row r="791" spans="1:17" s="258" customFormat="1" ht="24" customHeight="1">
      <c r="A791" s="144"/>
      <c r="B791" s="1318"/>
      <c r="C791" s="1317"/>
      <c r="D791" s="1797"/>
      <c r="E791" s="1798"/>
      <c r="F791" s="1798"/>
      <c r="G791" s="1798"/>
      <c r="H791" s="1798"/>
      <c r="I791" s="1798"/>
      <c r="J791" s="1799"/>
      <c r="K791" s="866"/>
      <c r="L791" s="940"/>
      <c r="M791" s="1800" t="str">
        <f>IF(C791*L791=0,"",C791*L791)</f>
        <v/>
      </c>
      <c r="N791" s="1801"/>
      <c r="O791" s="482" t="str">
        <f>IF(ISERROR(INDEX($S$706:$S$711,MATCH(K791,$R$706:$R$711,0))*M791),"",INDEX($S$706:$S$711,MATCH(K791,$R$706:$R$711,0))*M791)</f>
        <v/>
      </c>
      <c r="P791" s="412"/>
      <c r="Q791" s="599"/>
    </row>
    <row r="792" spans="1:17" s="258" customFormat="1" ht="24" customHeight="1">
      <c r="A792" s="144"/>
      <c r="B792" s="1318"/>
      <c r="C792" s="1317"/>
      <c r="D792" s="1797"/>
      <c r="E792" s="1798"/>
      <c r="F792" s="1798"/>
      <c r="G792" s="1798"/>
      <c r="H792" s="1798"/>
      <c r="I792" s="1798"/>
      <c r="J792" s="1799"/>
      <c r="K792" s="866"/>
      <c r="L792" s="940"/>
      <c r="M792" s="1800" t="str">
        <f>IF(C792*L792=0,"",C792*L792)</f>
        <v/>
      </c>
      <c r="N792" s="1801"/>
      <c r="O792" s="482" t="str">
        <f>IF(ISERROR(INDEX($S$706:$S$711,MATCH(K792,$R$706:$R$711,0))*M792),"",INDEX($S$706:$S$711,MATCH(K792,$R$706:$R$711,0))*M792)</f>
        <v/>
      </c>
      <c r="P792" s="412"/>
      <c r="Q792" s="599"/>
    </row>
    <row r="793" spans="1:17" s="258" customFormat="1" ht="24" customHeight="1">
      <c r="A793" s="144"/>
      <c r="B793" s="1318"/>
      <c r="C793" s="1317"/>
      <c r="D793" s="1797"/>
      <c r="E793" s="1798"/>
      <c r="F793" s="1798"/>
      <c r="G793" s="1798"/>
      <c r="H793" s="1798"/>
      <c r="I793" s="1798"/>
      <c r="J793" s="1799"/>
      <c r="K793" s="866"/>
      <c r="L793" s="940"/>
      <c r="M793" s="1800" t="str">
        <f t="shared" si="26"/>
        <v/>
      </c>
      <c r="N793" s="1801"/>
      <c r="O793" s="482" t="str">
        <f t="shared" si="27"/>
        <v/>
      </c>
      <c r="P793" s="412"/>
      <c r="Q793" s="599"/>
    </row>
    <row r="794" spans="1:17" s="258" customFormat="1" ht="24" customHeight="1">
      <c r="A794" s="144"/>
      <c r="B794" s="1318"/>
      <c r="C794" s="1317"/>
      <c r="D794" s="1797"/>
      <c r="E794" s="1798"/>
      <c r="F794" s="1798"/>
      <c r="G794" s="1798"/>
      <c r="H794" s="1798"/>
      <c r="I794" s="1798"/>
      <c r="J794" s="1799"/>
      <c r="K794" s="866"/>
      <c r="L794" s="940"/>
      <c r="M794" s="1800" t="str">
        <f t="shared" si="26"/>
        <v/>
      </c>
      <c r="N794" s="1801"/>
      <c r="O794" s="482" t="str">
        <f t="shared" si="27"/>
        <v/>
      </c>
      <c r="P794" s="412"/>
      <c r="Q794" s="599"/>
    </row>
    <row r="795" spans="1:17" s="258" customFormat="1" ht="24" customHeight="1">
      <c r="A795" s="144"/>
      <c r="B795" s="1318"/>
      <c r="C795" s="1317"/>
      <c r="D795" s="1797"/>
      <c r="E795" s="1798"/>
      <c r="F795" s="1798"/>
      <c r="G795" s="1798"/>
      <c r="H795" s="1798"/>
      <c r="I795" s="1798"/>
      <c r="J795" s="1799"/>
      <c r="K795" s="866"/>
      <c r="L795" s="940"/>
      <c r="M795" s="1800" t="str">
        <f t="shared" si="26"/>
        <v/>
      </c>
      <c r="N795" s="1801"/>
      <c r="O795" s="482" t="str">
        <f t="shared" si="27"/>
        <v/>
      </c>
      <c r="P795" s="412"/>
      <c r="Q795" s="599"/>
    </row>
    <row r="796" spans="1:17" s="258" customFormat="1" ht="24" customHeight="1">
      <c r="A796" s="144"/>
      <c r="B796" s="1318"/>
      <c r="C796" s="1317"/>
      <c r="D796" s="1797"/>
      <c r="E796" s="1798"/>
      <c r="F796" s="1798"/>
      <c r="G796" s="1798"/>
      <c r="H796" s="1798"/>
      <c r="I796" s="1798"/>
      <c r="J796" s="1799"/>
      <c r="K796" s="866"/>
      <c r="L796" s="940"/>
      <c r="M796" s="1800" t="str">
        <f t="shared" si="26"/>
        <v/>
      </c>
      <c r="N796" s="1801"/>
      <c r="O796" s="482" t="str">
        <f t="shared" si="27"/>
        <v/>
      </c>
      <c r="P796" s="412"/>
      <c r="Q796" s="599"/>
    </row>
    <row r="797" spans="1:17" s="258" customFormat="1" ht="24" customHeight="1">
      <c r="A797" s="144"/>
      <c r="B797" s="1318"/>
      <c r="C797" s="1317"/>
      <c r="D797" s="1797"/>
      <c r="E797" s="1798"/>
      <c r="F797" s="1798"/>
      <c r="G797" s="1798"/>
      <c r="H797" s="1798"/>
      <c r="I797" s="1798"/>
      <c r="J797" s="1799"/>
      <c r="K797" s="866"/>
      <c r="L797" s="940"/>
      <c r="M797" s="1800" t="str">
        <f t="shared" si="26"/>
        <v/>
      </c>
      <c r="N797" s="1801"/>
      <c r="O797" s="482" t="str">
        <f t="shared" si="27"/>
        <v/>
      </c>
      <c r="P797" s="412"/>
      <c r="Q797" s="599"/>
    </row>
    <row r="798" spans="1:17" s="258" customFormat="1" ht="24" customHeight="1">
      <c r="A798" s="144"/>
      <c r="B798" s="1318"/>
      <c r="C798" s="1317"/>
      <c r="D798" s="1797"/>
      <c r="E798" s="1798"/>
      <c r="F798" s="1798"/>
      <c r="G798" s="1798"/>
      <c r="H798" s="1798"/>
      <c r="I798" s="1798"/>
      <c r="J798" s="1799"/>
      <c r="K798" s="866"/>
      <c r="L798" s="940"/>
      <c r="M798" s="1800" t="str">
        <f t="shared" si="26"/>
        <v/>
      </c>
      <c r="N798" s="1801"/>
      <c r="O798" s="482" t="str">
        <f t="shared" si="27"/>
        <v/>
      </c>
      <c r="P798" s="412"/>
      <c r="Q798" s="599"/>
    </row>
    <row r="799" spans="1:17" s="258" customFormat="1" ht="24" customHeight="1">
      <c r="A799" s="144"/>
      <c r="B799" s="1318"/>
      <c r="C799" s="1317"/>
      <c r="D799" s="1797"/>
      <c r="E799" s="1798"/>
      <c r="F799" s="1798"/>
      <c r="G799" s="1798"/>
      <c r="H799" s="1798"/>
      <c r="I799" s="1798"/>
      <c r="J799" s="1799"/>
      <c r="K799" s="866"/>
      <c r="L799" s="940"/>
      <c r="M799" s="1800" t="str">
        <f t="shared" si="26"/>
        <v/>
      </c>
      <c r="N799" s="1801"/>
      <c r="O799" s="482" t="str">
        <f t="shared" si="27"/>
        <v/>
      </c>
      <c r="P799" s="412"/>
      <c r="Q799" s="599"/>
    </row>
    <row r="800" spans="1:17" s="111" customFormat="1" ht="3" customHeight="1">
      <c r="A800" s="363"/>
      <c r="B800" s="676"/>
      <c r="C800" s="1324"/>
      <c r="D800" s="867"/>
      <c r="E800" s="868"/>
      <c r="F800" s="868"/>
      <c r="G800" s="868"/>
      <c r="H800" s="868"/>
      <c r="I800" s="868"/>
      <c r="J800" s="867"/>
      <c r="K800" s="867"/>
      <c r="L800" s="867"/>
      <c r="M800" s="93"/>
      <c r="N800" s="93"/>
      <c r="O800" s="93"/>
      <c r="P800" s="168"/>
      <c r="Q800" s="599"/>
    </row>
    <row r="801" spans="1:19" s="87" customFormat="1" ht="21.75" customHeight="1">
      <c r="A801" s="370"/>
      <c r="B801" s="1320" t="s">
        <v>60</v>
      </c>
      <c r="C801" s="1325"/>
      <c r="D801" s="869"/>
      <c r="E801" s="869"/>
      <c r="F801" s="869"/>
      <c r="G801" s="869"/>
      <c r="H801" s="869"/>
      <c r="I801" s="869"/>
      <c r="J801" s="869"/>
      <c r="K801" s="869"/>
      <c r="L801" s="869"/>
      <c r="M801" s="575"/>
      <c r="N801" s="575"/>
      <c r="O801" s="575"/>
      <c r="P801" s="405"/>
      <c r="Q801" s="599"/>
    </row>
    <row r="802" spans="1:19" s="258" customFormat="1" ht="12.75" customHeight="1">
      <c r="A802" s="216"/>
      <c r="B802" s="1310" t="str">
        <f>B747</f>
        <v>FAPESP,  SETEMBRO DE 2015</v>
      </c>
      <c r="C802" s="1311"/>
      <c r="D802" s="857"/>
      <c r="E802" s="831"/>
      <c r="F802" s="831"/>
      <c r="G802" s="831"/>
      <c r="H802" s="831"/>
      <c r="I802" s="831"/>
      <c r="J802" s="832"/>
      <c r="K802" s="832"/>
      <c r="L802" s="831"/>
      <c r="M802" s="51"/>
      <c r="N802" s="51"/>
      <c r="O802" s="51"/>
      <c r="P802" s="429">
        <v>2</v>
      </c>
      <c r="Q802" s="599"/>
    </row>
    <row r="803" spans="1:19" s="258" customFormat="1" ht="18">
      <c r="A803" s="378"/>
      <c r="B803" s="1322" t="str">
        <f>B748</f>
        <v>6- SERVIÇOS DE TERCEIROS NO EXTERIOR</v>
      </c>
      <c r="C803" s="1323"/>
      <c r="D803" s="910"/>
      <c r="E803" s="911"/>
      <c r="F803" s="911"/>
      <c r="G803" s="911"/>
      <c r="H803" s="911"/>
      <c r="I803" s="911"/>
      <c r="J803" s="910"/>
      <c r="K803" s="910"/>
      <c r="L803" s="911"/>
      <c r="M803" s="21"/>
      <c r="N803" s="21"/>
      <c r="O803" s="21"/>
      <c r="P803" s="21"/>
      <c r="Q803" s="599"/>
    </row>
    <row r="804" spans="1:19" s="258" customFormat="1" ht="12.75" customHeight="1">
      <c r="A804" s="363"/>
      <c r="B804" s="1802" t="s">
        <v>1</v>
      </c>
      <c r="C804" s="1804" t="s">
        <v>7</v>
      </c>
      <c r="D804" s="1730" t="s">
        <v>8</v>
      </c>
      <c r="E804" s="1782"/>
      <c r="F804" s="1782"/>
      <c r="G804" s="1782"/>
      <c r="H804" s="1782"/>
      <c r="I804" s="1782"/>
      <c r="J804" s="1806"/>
      <c r="K804" s="1587" t="s">
        <v>53</v>
      </c>
      <c r="L804" s="1644" t="s">
        <v>3</v>
      </c>
      <c r="M804" s="1671" t="s">
        <v>118</v>
      </c>
      <c r="N804" s="1808"/>
      <c r="O804" s="1785" t="s">
        <v>119</v>
      </c>
      <c r="P804" s="1634" t="s">
        <v>2</v>
      </c>
      <c r="Q804" s="599"/>
      <c r="R804" s="113"/>
      <c r="S804" s="113"/>
    </row>
    <row r="805" spans="1:19" s="87" customFormat="1" ht="23.25" customHeight="1">
      <c r="A805" s="370"/>
      <c r="B805" s="1803"/>
      <c r="C805" s="1805"/>
      <c r="D805" s="1783"/>
      <c r="E805" s="1784"/>
      <c r="F805" s="1784"/>
      <c r="G805" s="1784"/>
      <c r="H805" s="1784"/>
      <c r="I805" s="1784"/>
      <c r="J805" s="1807"/>
      <c r="K805" s="1588"/>
      <c r="L805" s="1734"/>
      <c r="M805" s="1809"/>
      <c r="N805" s="1810"/>
      <c r="O805" s="1811"/>
      <c r="P805" s="1736"/>
      <c r="Q805" s="599"/>
      <c r="R805" s="114"/>
      <c r="S805" s="114"/>
    </row>
    <row r="806" spans="1:19" s="258" customFormat="1" ht="24" customHeight="1">
      <c r="A806" s="144"/>
      <c r="B806" s="576"/>
      <c r="C806" s="1317"/>
      <c r="D806" s="1797"/>
      <c r="E806" s="1798"/>
      <c r="F806" s="1798"/>
      <c r="G806" s="1798"/>
      <c r="H806" s="1798"/>
      <c r="I806" s="1798"/>
      <c r="J806" s="1799"/>
      <c r="K806" s="866"/>
      <c r="L806" s="940"/>
      <c r="M806" s="1800" t="str">
        <f t="shared" ref="M806:M854" si="28">IF(C806*L806=0,"",C806*L806)</f>
        <v/>
      </c>
      <c r="N806" s="1801"/>
      <c r="O806" s="482" t="str">
        <f t="shared" ref="O806:O854" si="29">IF(ISERROR(INDEX($S$706:$S$711,MATCH(K806,$R$706:$R$711,0))*M806),"",INDEX($S$706:$S$711,MATCH(K806,$R$706:$R$711,0))*M806)</f>
        <v/>
      </c>
      <c r="P806" s="412"/>
      <c r="Q806" s="599"/>
      <c r="R806" s="166"/>
      <c r="S806" s="167"/>
    </row>
    <row r="807" spans="1:19" s="258" customFormat="1" ht="24" customHeight="1">
      <c r="A807" s="144"/>
      <c r="B807" s="1318"/>
      <c r="C807" s="1317"/>
      <c r="D807" s="1797"/>
      <c r="E807" s="1798"/>
      <c r="F807" s="1798"/>
      <c r="G807" s="1798"/>
      <c r="H807" s="1798"/>
      <c r="I807" s="1798"/>
      <c r="J807" s="1799"/>
      <c r="K807" s="866"/>
      <c r="L807" s="940"/>
      <c r="M807" s="1800" t="str">
        <f t="shared" si="28"/>
        <v/>
      </c>
      <c r="N807" s="1801"/>
      <c r="O807" s="482" t="str">
        <f t="shared" si="29"/>
        <v/>
      </c>
      <c r="P807" s="412"/>
      <c r="Q807" s="599"/>
      <c r="R807" s="166"/>
      <c r="S807" s="167"/>
    </row>
    <row r="808" spans="1:19" s="258" customFormat="1" ht="24" customHeight="1">
      <c r="A808" s="144"/>
      <c r="B808" s="1318"/>
      <c r="C808" s="1317"/>
      <c r="D808" s="1797"/>
      <c r="E808" s="1798"/>
      <c r="F808" s="1798"/>
      <c r="G808" s="1798"/>
      <c r="H808" s="1798"/>
      <c r="I808" s="1798"/>
      <c r="J808" s="1799"/>
      <c r="K808" s="866"/>
      <c r="L808" s="940"/>
      <c r="M808" s="1800" t="str">
        <f t="shared" si="28"/>
        <v/>
      </c>
      <c r="N808" s="1801"/>
      <c r="O808" s="482" t="str">
        <f t="shared" si="29"/>
        <v/>
      </c>
      <c r="P808" s="412"/>
      <c r="Q808" s="599"/>
      <c r="R808" s="166"/>
      <c r="S808" s="167"/>
    </row>
    <row r="809" spans="1:19" s="258" customFormat="1" ht="24" customHeight="1">
      <c r="A809" s="144"/>
      <c r="B809" s="1318"/>
      <c r="C809" s="1317"/>
      <c r="D809" s="1797"/>
      <c r="E809" s="1798"/>
      <c r="F809" s="1798"/>
      <c r="G809" s="1798"/>
      <c r="H809" s="1798"/>
      <c r="I809" s="1798"/>
      <c r="J809" s="1799"/>
      <c r="K809" s="866"/>
      <c r="L809" s="940"/>
      <c r="M809" s="1800" t="str">
        <f t="shared" si="28"/>
        <v/>
      </c>
      <c r="N809" s="1801"/>
      <c r="O809" s="482" t="str">
        <f t="shared" si="29"/>
        <v/>
      </c>
      <c r="P809" s="412"/>
      <c r="Q809" s="599"/>
      <c r="R809" s="113"/>
      <c r="S809" s="113"/>
    </row>
    <row r="810" spans="1:19" s="258" customFormat="1" ht="24" customHeight="1">
      <c r="A810" s="144"/>
      <c r="B810" s="1318"/>
      <c r="C810" s="1317"/>
      <c r="D810" s="1797"/>
      <c r="E810" s="1798"/>
      <c r="F810" s="1798"/>
      <c r="G810" s="1798"/>
      <c r="H810" s="1798"/>
      <c r="I810" s="1798"/>
      <c r="J810" s="1799"/>
      <c r="K810" s="866"/>
      <c r="L810" s="940"/>
      <c r="M810" s="1800" t="str">
        <f t="shared" si="28"/>
        <v/>
      </c>
      <c r="N810" s="1801"/>
      <c r="O810" s="482" t="str">
        <f t="shared" si="29"/>
        <v/>
      </c>
      <c r="P810" s="412"/>
      <c r="Q810" s="599"/>
      <c r="R810" s="113"/>
      <c r="S810" s="113"/>
    </row>
    <row r="811" spans="1:19" s="258" customFormat="1" ht="24" customHeight="1">
      <c r="A811" s="144"/>
      <c r="B811" s="1318"/>
      <c r="C811" s="1317"/>
      <c r="D811" s="1797"/>
      <c r="E811" s="1798"/>
      <c r="F811" s="1798"/>
      <c r="G811" s="1798"/>
      <c r="H811" s="1798"/>
      <c r="I811" s="1798"/>
      <c r="J811" s="1799"/>
      <c r="K811" s="866"/>
      <c r="L811" s="940"/>
      <c r="M811" s="1800" t="str">
        <f t="shared" si="28"/>
        <v/>
      </c>
      <c r="N811" s="1801"/>
      <c r="O811" s="482" t="str">
        <f t="shared" si="29"/>
        <v/>
      </c>
      <c r="P811" s="412"/>
      <c r="Q811" s="599"/>
      <c r="R811" s="166"/>
      <c r="S811" s="167"/>
    </row>
    <row r="812" spans="1:19" s="258" customFormat="1" ht="24" customHeight="1">
      <c r="A812" s="144"/>
      <c r="B812" s="1318"/>
      <c r="C812" s="1317"/>
      <c r="D812" s="1797"/>
      <c r="E812" s="1798"/>
      <c r="F812" s="1798"/>
      <c r="G812" s="1798"/>
      <c r="H812" s="1798"/>
      <c r="I812" s="1798"/>
      <c r="J812" s="1799"/>
      <c r="K812" s="866"/>
      <c r="L812" s="940"/>
      <c r="M812" s="1800" t="str">
        <f t="shared" si="28"/>
        <v/>
      </c>
      <c r="N812" s="1801"/>
      <c r="O812" s="482" t="str">
        <f t="shared" si="29"/>
        <v/>
      </c>
      <c r="P812" s="412"/>
      <c r="Q812" s="599"/>
    </row>
    <row r="813" spans="1:19" s="258" customFormat="1" ht="24" customHeight="1">
      <c r="A813" s="144"/>
      <c r="B813" s="1318"/>
      <c r="C813" s="1317"/>
      <c r="D813" s="1797"/>
      <c r="E813" s="1798"/>
      <c r="F813" s="1798"/>
      <c r="G813" s="1798"/>
      <c r="H813" s="1798"/>
      <c r="I813" s="1798"/>
      <c r="J813" s="1799"/>
      <c r="K813" s="866"/>
      <c r="L813" s="940"/>
      <c r="M813" s="1800" t="str">
        <f t="shared" si="28"/>
        <v/>
      </c>
      <c r="N813" s="1801"/>
      <c r="O813" s="482" t="str">
        <f t="shared" si="29"/>
        <v/>
      </c>
      <c r="P813" s="412"/>
      <c r="Q813" s="599"/>
    </row>
    <row r="814" spans="1:19" s="258" customFormat="1" ht="24" customHeight="1">
      <c r="A814" s="144"/>
      <c r="B814" s="1318"/>
      <c r="C814" s="1317"/>
      <c r="D814" s="1797"/>
      <c r="E814" s="1798"/>
      <c r="F814" s="1798"/>
      <c r="G814" s="1798"/>
      <c r="H814" s="1798"/>
      <c r="I814" s="1798"/>
      <c r="J814" s="1799"/>
      <c r="K814" s="866"/>
      <c r="L814" s="940"/>
      <c r="M814" s="1800" t="str">
        <f t="shared" si="28"/>
        <v/>
      </c>
      <c r="N814" s="1801"/>
      <c r="O814" s="482" t="str">
        <f t="shared" si="29"/>
        <v/>
      </c>
      <c r="P814" s="412"/>
      <c r="Q814" s="599"/>
    </row>
    <row r="815" spans="1:19" s="258" customFormat="1" ht="24" customHeight="1">
      <c r="A815" s="144"/>
      <c r="B815" s="1318"/>
      <c r="C815" s="1317"/>
      <c r="D815" s="1797"/>
      <c r="E815" s="1798"/>
      <c r="F815" s="1798"/>
      <c r="G815" s="1798"/>
      <c r="H815" s="1798"/>
      <c r="I815" s="1798"/>
      <c r="J815" s="1799"/>
      <c r="K815" s="866"/>
      <c r="L815" s="940"/>
      <c r="M815" s="1800" t="str">
        <f t="shared" si="28"/>
        <v/>
      </c>
      <c r="N815" s="1801"/>
      <c r="O815" s="482" t="str">
        <f t="shared" si="29"/>
        <v/>
      </c>
      <c r="P815" s="412"/>
      <c r="Q815" s="599"/>
    </row>
    <row r="816" spans="1:19" s="258" customFormat="1" ht="24" customHeight="1">
      <c r="A816" s="144"/>
      <c r="B816" s="1318"/>
      <c r="C816" s="1319"/>
      <c r="D816" s="1797"/>
      <c r="E816" s="1798"/>
      <c r="F816" s="1798"/>
      <c r="G816" s="1798"/>
      <c r="H816" s="1798"/>
      <c r="I816" s="1798"/>
      <c r="J816" s="1799"/>
      <c r="K816" s="866"/>
      <c r="L816" s="131"/>
      <c r="M816" s="1800" t="str">
        <f t="shared" si="28"/>
        <v/>
      </c>
      <c r="N816" s="1801"/>
      <c r="O816" s="482" t="str">
        <f t="shared" si="29"/>
        <v/>
      </c>
      <c r="P816" s="412"/>
      <c r="Q816" s="599"/>
    </row>
    <row r="817" spans="1:17" s="258" customFormat="1" ht="24" customHeight="1">
      <c r="A817" s="144"/>
      <c r="B817" s="1318"/>
      <c r="C817" s="1319"/>
      <c r="D817" s="1797"/>
      <c r="E817" s="1798"/>
      <c r="F817" s="1798"/>
      <c r="G817" s="1798"/>
      <c r="H817" s="1798"/>
      <c r="I817" s="1798"/>
      <c r="J817" s="1799"/>
      <c r="K817" s="866"/>
      <c r="L817" s="131"/>
      <c r="M817" s="1800" t="str">
        <f t="shared" si="28"/>
        <v/>
      </c>
      <c r="N817" s="1801"/>
      <c r="O817" s="482" t="str">
        <f t="shared" si="29"/>
        <v/>
      </c>
      <c r="P817" s="412"/>
      <c r="Q817" s="599"/>
    </row>
    <row r="818" spans="1:17" s="258" customFormat="1" ht="24" customHeight="1">
      <c r="A818" s="144"/>
      <c r="B818" s="1318"/>
      <c r="C818" s="1319"/>
      <c r="D818" s="1797"/>
      <c r="E818" s="1798"/>
      <c r="F818" s="1798"/>
      <c r="G818" s="1798"/>
      <c r="H818" s="1798"/>
      <c r="I818" s="1798"/>
      <c r="J818" s="1799"/>
      <c r="K818" s="866"/>
      <c r="L818" s="131"/>
      <c r="M818" s="1800" t="str">
        <f t="shared" si="28"/>
        <v/>
      </c>
      <c r="N818" s="1801"/>
      <c r="O818" s="482" t="str">
        <f t="shared" si="29"/>
        <v/>
      </c>
      <c r="P818" s="412"/>
      <c r="Q818" s="599"/>
    </row>
    <row r="819" spans="1:17" s="258" customFormat="1" ht="24" customHeight="1">
      <c r="A819" s="144"/>
      <c r="B819" s="1318"/>
      <c r="C819" s="1319"/>
      <c r="D819" s="1797"/>
      <c r="E819" s="1798"/>
      <c r="F819" s="1798"/>
      <c r="G819" s="1798"/>
      <c r="H819" s="1798"/>
      <c r="I819" s="1798"/>
      <c r="J819" s="1799"/>
      <c r="K819" s="866"/>
      <c r="L819" s="131"/>
      <c r="M819" s="1800" t="str">
        <f t="shared" si="28"/>
        <v/>
      </c>
      <c r="N819" s="1801"/>
      <c r="O819" s="482" t="str">
        <f t="shared" si="29"/>
        <v/>
      </c>
      <c r="P819" s="412"/>
      <c r="Q819" s="599"/>
    </row>
    <row r="820" spans="1:17" s="258" customFormat="1" ht="24" customHeight="1">
      <c r="A820" s="144"/>
      <c r="B820" s="1318"/>
      <c r="C820" s="1319"/>
      <c r="D820" s="1797"/>
      <c r="E820" s="1798"/>
      <c r="F820" s="1798"/>
      <c r="G820" s="1798"/>
      <c r="H820" s="1798"/>
      <c r="I820" s="1798"/>
      <c r="J820" s="1799"/>
      <c r="K820" s="866"/>
      <c r="L820" s="131"/>
      <c r="M820" s="1800" t="str">
        <f t="shared" si="28"/>
        <v/>
      </c>
      <c r="N820" s="1801"/>
      <c r="O820" s="482" t="str">
        <f t="shared" si="29"/>
        <v/>
      </c>
      <c r="P820" s="412"/>
      <c r="Q820" s="599"/>
    </row>
    <row r="821" spans="1:17" s="258" customFormat="1" ht="24" customHeight="1">
      <c r="A821" s="144"/>
      <c r="B821" s="1318"/>
      <c r="C821" s="1319"/>
      <c r="D821" s="1797"/>
      <c r="E821" s="1798"/>
      <c r="F821" s="1798"/>
      <c r="G821" s="1798"/>
      <c r="H821" s="1798"/>
      <c r="I821" s="1798"/>
      <c r="J821" s="1799"/>
      <c r="K821" s="866"/>
      <c r="L821" s="131"/>
      <c r="M821" s="1800" t="str">
        <f t="shared" si="28"/>
        <v/>
      </c>
      <c r="N821" s="1801"/>
      <c r="O821" s="482" t="str">
        <f t="shared" si="29"/>
        <v/>
      </c>
      <c r="P821" s="412"/>
      <c r="Q821" s="599"/>
    </row>
    <row r="822" spans="1:17" s="258" customFormat="1" ht="24" customHeight="1">
      <c r="A822" s="144"/>
      <c r="B822" s="1318"/>
      <c r="C822" s="1317"/>
      <c r="D822" s="1797"/>
      <c r="E822" s="1798"/>
      <c r="F822" s="1798"/>
      <c r="G822" s="1798"/>
      <c r="H822" s="1798"/>
      <c r="I822" s="1798"/>
      <c r="J822" s="1799"/>
      <c r="K822" s="866"/>
      <c r="L822" s="940"/>
      <c r="M822" s="1800" t="str">
        <f t="shared" si="28"/>
        <v/>
      </c>
      <c r="N822" s="1801"/>
      <c r="O822" s="482" t="str">
        <f t="shared" si="29"/>
        <v/>
      </c>
      <c r="P822" s="412"/>
      <c r="Q822" s="599"/>
    </row>
    <row r="823" spans="1:17" s="258" customFormat="1" ht="24" customHeight="1">
      <c r="A823" s="144"/>
      <c r="B823" s="1318"/>
      <c r="C823" s="1317"/>
      <c r="D823" s="1797"/>
      <c r="E823" s="1798"/>
      <c r="F823" s="1798"/>
      <c r="G823" s="1798"/>
      <c r="H823" s="1798"/>
      <c r="I823" s="1798"/>
      <c r="J823" s="1799"/>
      <c r="K823" s="866"/>
      <c r="L823" s="940"/>
      <c r="M823" s="1800" t="str">
        <f t="shared" si="28"/>
        <v/>
      </c>
      <c r="N823" s="1801"/>
      <c r="O823" s="482" t="str">
        <f t="shared" si="29"/>
        <v/>
      </c>
      <c r="P823" s="412"/>
      <c r="Q823" s="599"/>
    </row>
    <row r="824" spans="1:17" s="258" customFormat="1" ht="24" customHeight="1">
      <c r="A824" s="144"/>
      <c r="B824" s="1318"/>
      <c r="C824" s="1317"/>
      <c r="D824" s="1797"/>
      <c r="E824" s="1798"/>
      <c r="F824" s="1798"/>
      <c r="G824" s="1798"/>
      <c r="H824" s="1798"/>
      <c r="I824" s="1798"/>
      <c r="J824" s="1799"/>
      <c r="K824" s="866"/>
      <c r="L824" s="940"/>
      <c r="M824" s="1800" t="str">
        <f t="shared" si="28"/>
        <v/>
      </c>
      <c r="N824" s="1801"/>
      <c r="O824" s="482" t="str">
        <f t="shared" si="29"/>
        <v/>
      </c>
      <c r="P824" s="412"/>
      <c r="Q824" s="599"/>
    </row>
    <row r="825" spans="1:17" s="258" customFormat="1" ht="24" customHeight="1">
      <c r="A825" s="144"/>
      <c r="B825" s="1318"/>
      <c r="C825" s="1317"/>
      <c r="D825" s="1797"/>
      <c r="E825" s="1798"/>
      <c r="F825" s="1798"/>
      <c r="G825" s="1798"/>
      <c r="H825" s="1798"/>
      <c r="I825" s="1798"/>
      <c r="J825" s="1799"/>
      <c r="K825" s="866"/>
      <c r="L825" s="940"/>
      <c r="M825" s="1800" t="str">
        <f t="shared" si="28"/>
        <v/>
      </c>
      <c r="N825" s="1801"/>
      <c r="O825" s="482" t="str">
        <f t="shared" si="29"/>
        <v/>
      </c>
      <c r="P825" s="412"/>
      <c r="Q825" s="599"/>
    </row>
    <row r="826" spans="1:17" s="258" customFormat="1" ht="24" customHeight="1">
      <c r="A826" s="144"/>
      <c r="B826" s="1318"/>
      <c r="C826" s="1317"/>
      <c r="D826" s="1797"/>
      <c r="E826" s="1798"/>
      <c r="F826" s="1798"/>
      <c r="G826" s="1798"/>
      <c r="H826" s="1798"/>
      <c r="I826" s="1798"/>
      <c r="J826" s="1799"/>
      <c r="K826" s="866"/>
      <c r="L826" s="940"/>
      <c r="M826" s="1800" t="str">
        <f t="shared" si="28"/>
        <v/>
      </c>
      <c r="N826" s="1801"/>
      <c r="O826" s="482" t="str">
        <f t="shared" si="29"/>
        <v/>
      </c>
      <c r="P826" s="412"/>
      <c r="Q826" s="599"/>
    </row>
    <row r="827" spans="1:17" s="258" customFormat="1" ht="24" customHeight="1">
      <c r="A827" s="144"/>
      <c r="B827" s="1318"/>
      <c r="C827" s="1317"/>
      <c r="D827" s="1797"/>
      <c r="E827" s="1798"/>
      <c r="F827" s="1798"/>
      <c r="G827" s="1798"/>
      <c r="H827" s="1798"/>
      <c r="I827" s="1798"/>
      <c r="J827" s="1799"/>
      <c r="K827" s="866"/>
      <c r="L827" s="940"/>
      <c r="M827" s="1800" t="str">
        <f t="shared" si="28"/>
        <v/>
      </c>
      <c r="N827" s="1801"/>
      <c r="O827" s="482" t="str">
        <f t="shared" si="29"/>
        <v/>
      </c>
      <c r="P827" s="412"/>
      <c r="Q827" s="599"/>
    </row>
    <row r="828" spans="1:17" s="258" customFormat="1" ht="24" customHeight="1">
      <c r="A828" s="144"/>
      <c r="B828" s="1318"/>
      <c r="C828" s="1317"/>
      <c r="D828" s="1797"/>
      <c r="E828" s="1798"/>
      <c r="F828" s="1798"/>
      <c r="G828" s="1798"/>
      <c r="H828" s="1798"/>
      <c r="I828" s="1798"/>
      <c r="J828" s="1799"/>
      <c r="K828" s="866"/>
      <c r="L828" s="940"/>
      <c r="M828" s="1800" t="str">
        <f t="shared" si="28"/>
        <v/>
      </c>
      <c r="N828" s="1801"/>
      <c r="O828" s="482" t="str">
        <f t="shared" si="29"/>
        <v/>
      </c>
      <c r="P828" s="412"/>
      <c r="Q828" s="599"/>
    </row>
    <row r="829" spans="1:17" s="258" customFormat="1" ht="24" customHeight="1">
      <c r="A829" s="144"/>
      <c r="B829" s="1318"/>
      <c r="C829" s="1317"/>
      <c r="D829" s="1797"/>
      <c r="E829" s="1798"/>
      <c r="F829" s="1798"/>
      <c r="G829" s="1798"/>
      <c r="H829" s="1798"/>
      <c r="I829" s="1798"/>
      <c r="J829" s="1799"/>
      <c r="K829" s="866"/>
      <c r="L829" s="940"/>
      <c r="M829" s="1800" t="str">
        <f t="shared" si="28"/>
        <v/>
      </c>
      <c r="N829" s="1801"/>
      <c r="O829" s="482" t="str">
        <f t="shared" si="29"/>
        <v/>
      </c>
      <c r="P829" s="412"/>
      <c r="Q829" s="599"/>
    </row>
    <row r="830" spans="1:17" s="258" customFormat="1" ht="24" customHeight="1">
      <c r="A830" s="144"/>
      <c r="B830" s="1318"/>
      <c r="C830" s="1317"/>
      <c r="D830" s="1797"/>
      <c r="E830" s="1798"/>
      <c r="F830" s="1798"/>
      <c r="G830" s="1798"/>
      <c r="H830" s="1798"/>
      <c r="I830" s="1798"/>
      <c r="J830" s="1799"/>
      <c r="K830" s="866"/>
      <c r="L830" s="940"/>
      <c r="M830" s="1800" t="str">
        <f t="shared" si="28"/>
        <v/>
      </c>
      <c r="N830" s="1801"/>
      <c r="O830" s="482" t="str">
        <f t="shared" si="29"/>
        <v/>
      </c>
      <c r="P830" s="412"/>
      <c r="Q830" s="599"/>
    </row>
    <row r="831" spans="1:17" s="258" customFormat="1" ht="24" customHeight="1">
      <c r="A831" s="144"/>
      <c r="B831" s="1318"/>
      <c r="C831" s="1317"/>
      <c r="D831" s="1797"/>
      <c r="E831" s="1798"/>
      <c r="F831" s="1798"/>
      <c r="G831" s="1798"/>
      <c r="H831" s="1798"/>
      <c r="I831" s="1798"/>
      <c r="J831" s="1799"/>
      <c r="K831" s="866"/>
      <c r="L831" s="940"/>
      <c r="M831" s="1800" t="str">
        <f t="shared" si="28"/>
        <v/>
      </c>
      <c r="N831" s="1801"/>
      <c r="O831" s="482" t="str">
        <f t="shared" si="29"/>
        <v/>
      </c>
      <c r="P831" s="412"/>
      <c r="Q831" s="599"/>
    </row>
    <row r="832" spans="1:17" s="258" customFormat="1" ht="24" customHeight="1">
      <c r="A832" s="144"/>
      <c r="B832" s="1318"/>
      <c r="C832" s="1317"/>
      <c r="D832" s="1797"/>
      <c r="E832" s="1798"/>
      <c r="F832" s="1798"/>
      <c r="G832" s="1798"/>
      <c r="H832" s="1798"/>
      <c r="I832" s="1798"/>
      <c r="J832" s="1799"/>
      <c r="K832" s="866"/>
      <c r="L832" s="940"/>
      <c r="M832" s="1800" t="str">
        <f t="shared" si="28"/>
        <v/>
      </c>
      <c r="N832" s="1801"/>
      <c r="O832" s="482" t="str">
        <f t="shared" si="29"/>
        <v/>
      </c>
      <c r="P832" s="412"/>
      <c r="Q832" s="599"/>
    </row>
    <row r="833" spans="1:17" s="258" customFormat="1" ht="24" customHeight="1">
      <c r="A833" s="144"/>
      <c r="B833" s="1318"/>
      <c r="C833" s="1317"/>
      <c r="D833" s="1797"/>
      <c r="E833" s="1798"/>
      <c r="F833" s="1798"/>
      <c r="G833" s="1798"/>
      <c r="H833" s="1798"/>
      <c r="I833" s="1798"/>
      <c r="J833" s="1799"/>
      <c r="K833" s="866"/>
      <c r="L833" s="940"/>
      <c r="M833" s="1800" t="str">
        <f t="shared" si="28"/>
        <v/>
      </c>
      <c r="N833" s="1801"/>
      <c r="O833" s="482" t="str">
        <f t="shared" si="29"/>
        <v/>
      </c>
      <c r="P833" s="412"/>
      <c r="Q833" s="599"/>
    </row>
    <row r="834" spans="1:17" s="258" customFormat="1" ht="24" customHeight="1">
      <c r="A834" s="144"/>
      <c r="B834" s="1318"/>
      <c r="C834" s="1317"/>
      <c r="D834" s="1797"/>
      <c r="E834" s="1798"/>
      <c r="F834" s="1798"/>
      <c r="G834" s="1798"/>
      <c r="H834" s="1798"/>
      <c r="I834" s="1798"/>
      <c r="J834" s="1799"/>
      <c r="K834" s="866"/>
      <c r="L834" s="940"/>
      <c r="M834" s="1800" t="str">
        <f t="shared" si="28"/>
        <v/>
      </c>
      <c r="N834" s="1801"/>
      <c r="O834" s="482" t="str">
        <f t="shared" si="29"/>
        <v/>
      </c>
      <c r="P834" s="412"/>
      <c r="Q834" s="599"/>
    </row>
    <row r="835" spans="1:17" s="258" customFormat="1" ht="24" customHeight="1">
      <c r="A835" s="144"/>
      <c r="B835" s="1318"/>
      <c r="C835" s="1317"/>
      <c r="D835" s="1797"/>
      <c r="E835" s="1798"/>
      <c r="F835" s="1798"/>
      <c r="G835" s="1798"/>
      <c r="H835" s="1798"/>
      <c r="I835" s="1798"/>
      <c r="J835" s="1799"/>
      <c r="K835" s="866"/>
      <c r="L835" s="940"/>
      <c r="M835" s="1800" t="str">
        <f t="shared" si="28"/>
        <v/>
      </c>
      <c r="N835" s="1801"/>
      <c r="O835" s="482" t="str">
        <f t="shared" si="29"/>
        <v/>
      </c>
      <c r="P835" s="412"/>
      <c r="Q835" s="599"/>
    </row>
    <row r="836" spans="1:17" s="258" customFormat="1" ht="24" customHeight="1">
      <c r="A836" s="144"/>
      <c r="B836" s="1318"/>
      <c r="C836" s="1317"/>
      <c r="D836" s="1797"/>
      <c r="E836" s="1798"/>
      <c r="F836" s="1798"/>
      <c r="G836" s="1798"/>
      <c r="H836" s="1798"/>
      <c r="I836" s="1798"/>
      <c r="J836" s="1799"/>
      <c r="K836" s="866"/>
      <c r="L836" s="940"/>
      <c r="M836" s="1800" t="str">
        <f t="shared" si="28"/>
        <v/>
      </c>
      <c r="N836" s="1801"/>
      <c r="O836" s="482" t="str">
        <f t="shared" si="29"/>
        <v/>
      </c>
      <c r="P836" s="412"/>
      <c r="Q836" s="599"/>
    </row>
    <row r="837" spans="1:17" s="258" customFormat="1" ht="24" customHeight="1">
      <c r="A837" s="144"/>
      <c r="B837" s="1318"/>
      <c r="C837" s="1317"/>
      <c r="D837" s="1797"/>
      <c r="E837" s="1798"/>
      <c r="F837" s="1798"/>
      <c r="G837" s="1798"/>
      <c r="H837" s="1798"/>
      <c r="I837" s="1798"/>
      <c r="J837" s="1799"/>
      <c r="K837" s="866"/>
      <c r="L837" s="940"/>
      <c r="M837" s="1800" t="str">
        <f t="shared" si="28"/>
        <v/>
      </c>
      <c r="N837" s="1801"/>
      <c r="O837" s="482" t="str">
        <f t="shared" si="29"/>
        <v/>
      </c>
      <c r="P837" s="412"/>
      <c r="Q837" s="599"/>
    </row>
    <row r="838" spans="1:17" s="258" customFormat="1" ht="24" customHeight="1">
      <c r="A838" s="144"/>
      <c r="B838" s="1318"/>
      <c r="C838" s="1317"/>
      <c r="D838" s="1797"/>
      <c r="E838" s="1798"/>
      <c r="F838" s="1798"/>
      <c r="G838" s="1798"/>
      <c r="H838" s="1798"/>
      <c r="I838" s="1798"/>
      <c r="J838" s="1799"/>
      <c r="K838" s="866"/>
      <c r="L838" s="940"/>
      <c r="M838" s="1800" t="str">
        <f t="shared" si="28"/>
        <v/>
      </c>
      <c r="N838" s="1801"/>
      <c r="O838" s="482" t="str">
        <f t="shared" si="29"/>
        <v/>
      </c>
      <c r="P838" s="412"/>
      <c r="Q838" s="599"/>
    </row>
    <row r="839" spans="1:17" s="258" customFormat="1" ht="24" customHeight="1">
      <c r="A839" s="144"/>
      <c r="B839" s="1318"/>
      <c r="C839" s="1317"/>
      <c r="D839" s="1797"/>
      <c r="E839" s="1798"/>
      <c r="F839" s="1798"/>
      <c r="G839" s="1798"/>
      <c r="H839" s="1798"/>
      <c r="I839" s="1798"/>
      <c r="J839" s="1799"/>
      <c r="K839" s="866"/>
      <c r="L839" s="940"/>
      <c r="M839" s="1800" t="str">
        <f t="shared" si="28"/>
        <v/>
      </c>
      <c r="N839" s="1801"/>
      <c r="O839" s="482" t="str">
        <f t="shared" si="29"/>
        <v/>
      </c>
      <c r="P839" s="412"/>
      <c r="Q839" s="599"/>
    </row>
    <row r="840" spans="1:17" s="258" customFormat="1" ht="24" customHeight="1">
      <c r="A840" s="144"/>
      <c r="B840" s="1318"/>
      <c r="C840" s="1317"/>
      <c r="D840" s="1797"/>
      <c r="E840" s="1798"/>
      <c r="F840" s="1798"/>
      <c r="G840" s="1798"/>
      <c r="H840" s="1798"/>
      <c r="I840" s="1798"/>
      <c r="J840" s="1799"/>
      <c r="K840" s="866"/>
      <c r="L840" s="940"/>
      <c r="M840" s="1800" t="str">
        <f t="shared" si="28"/>
        <v/>
      </c>
      <c r="N840" s="1801"/>
      <c r="O840" s="482" t="str">
        <f t="shared" si="29"/>
        <v/>
      </c>
      <c r="P840" s="412"/>
      <c r="Q840" s="599"/>
    </row>
    <row r="841" spans="1:17" s="258" customFormat="1" ht="24" customHeight="1">
      <c r="A841" s="144"/>
      <c r="B841" s="1318"/>
      <c r="C841" s="1317"/>
      <c r="D841" s="1797"/>
      <c r="E841" s="1798"/>
      <c r="F841" s="1798"/>
      <c r="G841" s="1798"/>
      <c r="H841" s="1798"/>
      <c r="I841" s="1798"/>
      <c r="J841" s="1799"/>
      <c r="K841" s="866"/>
      <c r="L841" s="940"/>
      <c r="M841" s="1800" t="str">
        <f t="shared" si="28"/>
        <v/>
      </c>
      <c r="N841" s="1801"/>
      <c r="O841" s="482" t="str">
        <f t="shared" si="29"/>
        <v/>
      </c>
      <c r="P841" s="412"/>
      <c r="Q841" s="599"/>
    </row>
    <row r="842" spans="1:17" s="258" customFormat="1" ht="24" customHeight="1">
      <c r="A842" s="144"/>
      <c r="B842" s="1318"/>
      <c r="C842" s="1317"/>
      <c r="D842" s="1797"/>
      <c r="E842" s="1798"/>
      <c r="F842" s="1798"/>
      <c r="G842" s="1798"/>
      <c r="H842" s="1798"/>
      <c r="I842" s="1798"/>
      <c r="J842" s="1799"/>
      <c r="K842" s="866"/>
      <c r="L842" s="940"/>
      <c r="M842" s="1800" t="str">
        <f t="shared" si="28"/>
        <v/>
      </c>
      <c r="N842" s="1801"/>
      <c r="O842" s="482" t="str">
        <f t="shared" si="29"/>
        <v/>
      </c>
      <c r="P842" s="412"/>
      <c r="Q842" s="599"/>
    </row>
    <row r="843" spans="1:17" s="258" customFormat="1" ht="24" customHeight="1">
      <c r="A843" s="144"/>
      <c r="B843" s="1318"/>
      <c r="C843" s="1317"/>
      <c r="D843" s="1797"/>
      <c r="E843" s="1798"/>
      <c r="F843" s="1798"/>
      <c r="G843" s="1798"/>
      <c r="H843" s="1798"/>
      <c r="I843" s="1798"/>
      <c r="J843" s="1799"/>
      <c r="K843" s="866"/>
      <c r="L843" s="940"/>
      <c r="M843" s="1800" t="str">
        <f t="shared" si="28"/>
        <v/>
      </c>
      <c r="N843" s="1801"/>
      <c r="O843" s="482" t="str">
        <f t="shared" si="29"/>
        <v/>
      </c>
      <c r="P843" s="412"/>
      <c r="Q843" s="599"/>
    </row>
    <row r="844" spans="1:17" s="258" customFormat="1" ht="24" customHeight="1">
      <c r="A844" s="144"/>
      <c r="B844" s="1318"/>
      <c r="C844" s="1317"/>
      <c r="D844" s="1797"/>
      <c r="E844" s="1798"/>
      <c r="F844" s="1798"/>
      <c r="G844" s="1798"/>
      <c r="H844" s="1798"/>
      <c r="I844" s="1798"/>
      <c r="J844" s="1799"/>
      <c r="K844" s="866"/>
      <c r="L844" s="940"/>
      <c r="M844" s="1800" t="str">
        <f t="shared" si="28"/>
        <v/>
      </c>
      <c r="N844" s="1801"/>
      <c r="O844" s="482" t="str">
        <f t="shared" si="29"/>
        <v/>
      </c>
      <c r="P844" s="412"/>
      <c r="Q844" s="599"/>
    </row>
    <row r="845" spans="1:17" s="258" customFormat="1" ht="24" customHeight="1">
      <c r="A845" s="144"/>
      <c r="B845" s="1318"/>
      <c r="C845" s="1317"/>
      <c r="D845" s="1797"/>
      <c r="E845" s="1798"/>
      <c r="F845" s="1798"/>
      <c r="G845" s="1798"/>
      <c r="H845" s="1798"/>
      <c r="I845" s="1798"/>
      <c r="J845" s="1799"/>
      <c r="K845" s="866"/>
      <c r="L845" s="940"/>
      <c r="M845" s="1800" t="str">
        <f>IF(C845*L845=0,"",C845*L845)</f>
        <v/>
      </c>
      <c r="N845" s="1801"/>
      <c r="O845" s="482" t="str">
        <f>IF(ISERROR(INDEX($S$706:$S$711,MATCH(K845,$R$706:$R$711,0))*M845),"",INDEX($S$706:$S$711,MATCH(K845,$R$706:$R$711,0))*M845)</f>
        <v/>
      </c>
      <c r="P845" s="412"/>
      <c r="Q845" s="599"/>
    </row>
    <row r="846" spans="1:17" s="258" customFormat="1" ht="24" customHeight="1">
      <c r="A846" s="144"/>
      <c r="B846" s="1318"/>
      <c r="C846" s="1317"/>
      <c r="D846" s="1797"/>
      <c r="E846" s="1798"/>
      <c r="F846" s="1798"/>
      <c r="G846" s="1798"/>
      <c r="H846" s="1798"/>
      <c r="I846" s="1798"/>
      <c r="J846" s="1799"/>
      <c r="K846" s="866"/>
      <c r="L846" s="940"/>
      <c r="M846" s="1800" t="str">
        <f>IF(C846*L846=0,"",C846*L846)</f>
        <v/>
      </c>
      <c r="N846" s="1801"/>
      <c r="O846" s="482" t="str">
        <f>IF(ISERROR(INDEX($S$706:$S$711,MATCH(K846,$R$706:$R$711,0))*M846),"",INDEX($S$706:$S$711,MATCH(K846,$R$706:$R$711,0))*M846)</f>
        <v/>
      </c>
      <c r="P846" s="412"/>
      <c r="Q846" s="599"/>
    </row>
    <row r="847" spans="1:17" s="258" customFormat="1" ht="24" customHeight="1">
      <c r="A847" s="144"/>
      <c r="B847" s="1318"/>
      <c r="C847" s="1317"/>
      <c r="D847" s="1797"/>
      <c r="E847" s="1798"/>
      <c r="F847" s="1798"/>
      <c r="G847" s="1798"/>
      <c r="H847" s="1798"/>
      <c r="I847" s="1798"/>
      <c r="J847" s="1799"/>
      <c r="K847" s="866"/>
      <c r="L847" s="940"/>
      <c r="M847" s="1800" t="str">
        <f>IF(C847*L847=0,"",C847*L847)</f>
        <v/>
      </c>
      <c r="N847" s="1801"/>
      <c r="O847" s="482" t="str">
        <f>IF(ISERROR(INDEX($S$706:$S$711,MATCH(K847,$R$706:$R$711,0))*M847),"",INDEX($S$706:$S$711,MATCH(K847,$R$706:$R$711,0))*M847)</f>
        <v/>
      </c>
      <c r="P847" s="412"/>
      <c r="Q847" s="599"/>
    </row>
    <row r="848" spans="1:17" s="258" customFormat="1" ht="24" customHeight="1">
      <c r="A848" s="144"/>
      <c r="B848" s="1318"/>
      <c r="C848" s="1317"/>
      <c r="D848" s="1797"/>
      <c r="E848" s="1798"/>
      <c r="F848" s="1798"/>
      <c r="G848" s="1798"/>
      <c r="H848" s="1798"/>
      <c r="I848" s="1798"/>
      <c r="J848" s="1799"/>
      <c r="K848" s="866"/>
      <c r="L848" s="940"/>
      <c r="M848" s="1800" t="str">
        <f>IF(C848*L848=0,"",C848*L848)</f>
        <v/>
      </c>
      <c r="N848" s="1801"/>
      <c r="O848" s="482" t="str">
        <f>IF(ISERROR(INDEX($S$706:$S$711,MATCH(K848,$R$706:$R$711,0))*M848),"",INDEX($S$706:$S$711,MATCH(K848,$R$706:$R$711,0))*M848)</f>
        <v/>
      </c>
      <c r="P848" s="412"/>
      <c r="Q848" s="599"/>
    </row>
    <row r="849" spans="1:19" s="258" customFormat="1" ht="24" customHeight="1">
      <c r="A849" s="144"/>
      <c r="B849" s="1318"/>
      <c r="C849" s="1317"/>
      <c r="D849" s="1797"/>
      <c r="E849" s="1798"/>
      <c r="F849" s="1798"/>
      <c r="G849" s="1798"/>
      <c r="H849" s="1798"/>
      <c r="I849" s="1798"/>
      <c r="J849" s="1799"/>
      <c r="K849" s="866"/>
      <c r="L849" s="940"/>
      <c r="M849" s="1800" t="str">
        <f t="shared" si="28"/>
        <v/>
      </c>
      <c r="N849" s="1801"/>
      <c r="O849" s="482" t="str">
        <f t="shared" si="29"/>
        <v/>
      </c>
      <c r="P849" s="412"/>
      <c r="Q849" s="599"/>
    </row>
    <row r="850" spans="1:19" s="258" customFormat="1" ht="24" customHeight="1">
      <c r="A850" s="144"/>
      <c r="B850" s="1318"/>
      <c r="C850" s="1317"/>
      <c r="D850" s="1797"/>
      <c r="E850" s="1798"/>
      <c r="F850" s="1798"/>
      <c r="G850" s="1798"/>
      <c r="H850" s="1798"/>
      <c r="I850" s="1798"/>
      <c r="J850" s="1799"/>
      <c r="K850" s="866"/>
      <c r="L850" s="940"/>
      <c r="M850" s="1800" t="str">
        <f t="shared" si="28"/>
        <v/>
      </c>
      <c r="N850" s="1801"/>
      <c r="O850" s="482" t="str">
        <f t="shared" si="29"/>
        <v/>
      </c>
      <c r="P850" s="412"/>
      <c r="Q850" s="599"/>
    </row>
    <row r="851" spans="1:19" s="258" customFormat="1" ht="24" customHeight="1">
      <c r="A851" s="144"/>
      <c r="B851" s="1318"/>
      <c r="C851" s="1317"/>
      <c r="D851" s="1797"/>
      <c r="E851" s="1798"/>
      <c r="F851" s="1798"/>
      <c r="G851" s="1798"/>
      <c r="H851" s="1798"/>
      <c r="I851" s="1798"/>
      <c r="J851" s="1799"/>
      <c r="K851" s="866"/>
      <c r="L851" s="940"/>
      <c r="M851" s="1800" t="str">
        <f t="shared" si="28"/>
        <v/>
      </c>
      <c r="N851" s="1801"/>
      <c r="O851" s="482" t="str">
        <f t="shared" si="29"/>
        <v/>
      </c>
      <c r="P851" s="412"/>
      <c r="Q851" s="599"/>
    </row>
    <row r="852" spans="1:19" s="258" customFormat="1" ht="24" customHeight="1">
      <c r="A852" s="144"/>
      <c r="B852" s="1318"/>
      <c r="C852" s="1317"/>
      <c r="D852" s="1797"/>
      <c r="E852" s="1798"/>
      <c r="F852" s="1798"/>
      <c r="G852" s="1798"/>
      <c r="H852" s="1798"/>
      <c r="I852" s="1798"/>
      <c r="J852" s="1799"/>
      <c r="K852" s="866"/>
      <c r="L852" s="940"/>
      <c r="M852" s="1800" t="str">
        <f t="shared" si="28"/>
        <v/>
      </c>
      <c r="N852" s="1801"/>
      <c r="O852" s="482" t="str">
        <f t="shared" si="29"/>
        <v/>
      </c>
      <c r="P852" s="412"/>
      <c r="Q852" s="599"/>
    </row>
    <row r="853" spans="1:19" s="258" customFormat="1" ht="24" customHeight="1">
      <c r="A853" s="144"/>
      <c r="B853" s="1318"/>
      <c r="C853" s="1317"/>
      <c r="D853" s="1797"/>
      <c r="E853" s="1798"/>
      <c r="F853" s="1798"/>
      <c r="G853" s="1798"/>
      <c r="H853" s="1798"/>
      <c r="I853" s="1798"/>
      <c r="J853" s="1799"/>
      <c r="K853" s="866"/>
      <c r="L853" s="940"/>
      <c r="M853" s="1800" t="str">
        <f t="shared" si="28"/>
        <v/>
      </c>
      <c r="N853" s="1801"/>
      <c r="O853" s="482" t="str">
        <f t="shared" si="29"/>
        <v/>
      </c>
      <c r="P853" s="412"/>
      <c r="Q853" s="599"/>
    </row>
    <row r="854" spans="1:19" s="258" customFormat="1" ht="24" customHeight="1">
      <c r="A854" s="144"/>
      <c r="B854" s="1318"/>
      <c r="C854" s="1317"/>
      <c r="D854" s="1797"/>
      <c r="E854" s="1798"/>
      <c r="F854" s="1798"/>
      <c r="G854" s="1798"/>
      <c r="H854" s="1798"/>
      <c r="I854" s="1798"/>
      <c r="J854" s="1799"/>
      <c r="K854" s="866"/>
      <c r="L854" s="940"/>
      <c r="M854" s="1800" t="str">
        <f t="shared" si="28"/>
        <v/>
      </c>
      <c r="N854" s="1801"/>
      <c r="O854" s="482" t="str">
        <f t="shared" si="29"/>
        <v/>
      </c>
      <c r="P854" s="412"/>
      <c r="Q854" s="599"/>
    </row>
    <row r="855" spans="1:19" s="111" customFormat="1" ht="3" customHeight="1">
      <c r="A855" s="363"/>
      <c r="B855" s="676"/>
      <c r="C855" s="1324"/>
      <c r="D855" s="867"/>
      <c r="E855" s="868"/>
      <c r="F855" s="868"/>
      <c r="G855" s="868"/>
      <c r="H855" s="868"/>
      <c r="I855" s="868"/>
      <c r="J855" s="867"/>
      <c r="K855" s="867"/>
      <c r="L855" s="867"/>
      <c r="M855" s="93"/>
      <c r="N855" s="93"/>
      <c r="O855" s="93"/>
      <c r="P855" s="168"/>
      <c r="Q855" s="599"/>
    </row>
    <row r="856" spans="1:19" s="87" customFormat="1" ht="22.5" customHeight="1">
      <c r="A856" s="370"/>
      <c r="B856" s="1320" t="s">
        <v>60</v>
      </c>
      <c r="C856" s="1325"/>
      <c r="D856" s="869"/>
      <c r="E856" s="869"/>
      <c r="F856" s="869"/>
      <c r="G856" s="869"/>
      <c r="H856" s="869"/>
      <c r="I856" s="869"/>
      <c r="J856" s="869"/>
      <c r="K856" s="869"/>
      <c r="L856" s="869"/>
      <c r="M856" s="575"/>
      <c r="N856" s="575"/>
      <c r="O856" s="575"/>
      <c r="P856" s="405"/>
      <c r="Q856" s="599"/>
    </row>
    <row r="857" spans="1:19" s="258" customFormat="1" ht="12.75" customHeight="1">
      <c r="A857" s="216"/>
      <c r="B857" s="1310" t="str">
        <f>B802</f>
        <v>FAPESP,  SETEMBRO DE 2015</v>
      </c>
      <c r="C857" s="1311"/>
      <c r="D857" s="857"/>
      <c r="E857" s="831"/>
      <c r="F857" s="831"/>
      <c r="G857" s="831"/>
      <c r="H857" s="831"/>
      <c r="I857" s="831"/>
      <c r="J857" s="832"/>
      <c r="K857" s="832"/>
      <c r="L857" s="831"/>
      <c r="M857" s="51"/>
      <c r="N857" s="51"/>
      <c r="O857" s="51"/>
      <c r="P857" s="429">
        <v>3</v>
      </c>
      <c r="Q857" s="599"/>
    </row>
    <row r="858" spans="1:19" s="258" customFormat="1" ht="18">
      <c r="A858" s="378"/>
      <c r="B858" s="1322" t="str">
        <f>B803</f>
        <v>6- SERVIÇOS DE TERCEIROS NO EXTERIOR</v>
      </c>
      <c r="C858" s="1323"/>
      <c r="D858" s="910"/>
      <c r="E858" s="911"/>
      <c r="F858" s="911"/>
      <c r="G858" s="911"/>
      <c r="H858" s="911"/>
      <c r="I858" s="911"/>
      <c r="J858" s="910"/>
      <c r="K858" s="910"/>
      <c r="L858" s="911"/>
      <c r="M858" s="21"/>
      <c r="N858" s="21"/>
      <c r="O858" s="21"/>
      <c r="P858" s="21"/>
      <c r="Q858" s="599"/>
    </row>
    <row r="859" spans="1:19" s="258" customFormat="1" ht="12.75" customHeight="1">
      <c r="A859" s="363"/>
      <c r="B859" s="1802" t="s">
        <v>1</v>
      </c>
      <c r="C859" s="1804" t="s">
        <v>7</v>
      </c>
      <c r="D859" s="1730" t="s">
        <v>8</v>
      </c>
      <c r="E859" s="1782"/>
      <c r="F859" s="1782"/>
      <c r="G859" s="1782"/>
      <c r="H859" s="1782"/>
      <c r="I859" s="1782"/>
      <c r="J859" s="1806"/>
      <c r="K859" s="1587" t="s">
        <v>53</v>
      </c>
      <c r="L859" s="1644" t="s">
        <v>3</v>
      </c>
      <c r="M859" s="1671" t="s">
        <v>118</v>
      </c>
      <c r="N859" s="1808"/>
      <c r="O859" s="1785" t="s">
        <v>119</v>
      </c>
      <c r="P859" s="1634" t="s">
        <v>2</v>
      </c>
      <c r="Q859" s="599"/>
      <c r="R859" s="113"/>
      <c r="S859" s="113"/>
    </row>
    <row r="860" spans="1:19" s="87" customFormat="1" ht="23.25" customHeight="1">
      <c r="A860" s="370"/>
      <c r="B860" s="1803"/>
      <c r="C860" s="1805"/>
      <c r="D860" s="1783"/>
      <c r="E860" s="1784"/>
      <c r="F860" s="1784"/>
      <c r="G860" s="1784"/>
      <c r="H860" s="1784"/>
      <c r="I860" s="1784"/>
      <c r="J860" s="1807"/>
      <c r="K860" s="1588"/>
      <c r="L860" s="1734"/>
      <c r="M860" s="1809"/>
      <c r="N860" s="1810"/>
      <c r="O860" s="1811"/>
      <c r="P860" s="1736"/>
      <c r="Q860" s="599"/>
      <c r="R860" s="114"/>
      <c r="S860" s="114"/>
    </row>
    <row r="861" spans="1:19" s="258" customFormat="1" ht="24" customHeight="1">
      <c r="A861" s="144"/>
      <c r="B861" s="576"/>
      <c r="C861" s="1317"/>
      <c r="D861" s="1797"/>
      <c r="E861" s="1798"/>
      <c r="F861" s="1798"/>
      <c r="G861" s="1798"/>
      <c r="H861" s="1798"/>
      <c r="I861" s="1798"/>
      <c r="J861" s="1799"/>
      <c r="K861" s="866"/>
      <c r="L861" s="940"/>
      <c r="M861" s="1800" t="str">
        <f t="shared" ref="M861:M909" si="30">IF(C861*L861=0,"",C861*L861)</f>
        <v/>
      </c>
      <c r="N861" s="1801"/>
      <c r="O861" s="482" t="str">
        <f t="shared" ref="O861:O892" si="31">IF(ISERROR(INDEX($S$706:$S$711,MATCH(K861,$R$706:$R$711,0))*M861),"",INDEX($S$706:$S$711,MATCH(K861,$R$706:$R$711,0))*M861)</f>
        <v/>
      </c>
      <c r="P861" s="412"/>
      <c r="Q861" s="599"/>
      <c r="R861" s="166"/>
      <c r="S861" s="167"/>
    </row>
    <row r="862" spans="1:19" s="258" customFormat="1" ht="24" customHeight="1">
      <c r="A862" s="144"/>
      <c r="B862" s="1318"/>
      <c r="C862" s="1317"/>
      <c r="D862" s="1797"/>
      <c r="E862" s="1798"/>
      <c r="F862" s="1798"/>
      <c r="G862" s="1798"/>
      <c r="H862" s="1798"/>
      <c r="I862" s="1798"/>
      <c r="J862" s="1799"/>
      <c r="K862" s="866"/>
      <c r="L862" s="940"/>
      <c r="M862" s="1800" t="str">
        <f t="shared" si="30"/>
        <v/>
      </c>
      <c r="N862" s="1801"/>
      <c r="O862" s="482" t="str">
        <f t="shared" si="31"/>
        <v/>
      </c>
      <c r="P862" s="412"/>
      <c r="Q862" s="599"/>
      <c r="R862" s="166"/>
      <c r="S862" s="167"/>
    </row>
    <row r="863" spans="1:19" s="258" customFormat="1" ht="24" customHeight="1">
      <c r="A863" s="144"/>
      <c r="B863" s="1318"/>
      <c r="C863" s="1317"/>
      <c r="D863" s="1797"/>
      <c r="E863" s="1798"/>
      <c r="F863" s="1798"/>
      <c r="G863" s="1798"/>
      <c r="H863" s="1798"/>
      <c r="I863" s="1798"/>
      <c r="J863" s="1799"/>
      <c r="K863" s="866"/>
      <c r="L863" s="940"/>
      <c r="M863" s="1800" t="str">
        <f t="shared" si="30"/>
        <v/>
      </c>
      <c r="N863" s="1801"/>
      <c r="O863" s="482" t="str">
        <f t="shared" si="31"/>
        <v/>
      </c>
      <c r="P863" s="412"/>
      <c r="Q863" s="599"/>
      <c r="R863" s="166"/>
      <c r="S863" s="167"/>
    </row>
    <row r="864" spans="1:19" s="258" customFormat="1" ht="24" customHeight="1">
      <c r="A864" s="144"/>
      <c r="B864" s="1318"/>
      <c r="C864" s="1317"/>
      <c r="D864" s="1797"/>
      <c r="E864" s="1798"/>
      <c r="F864" s="1798"/>
      <c r="G864" s="1798"/>
      <c r="H864" s="1798"/>
      <c r="I864" s="1798"/>
      <c r="J864" s="1799"/>
      <c r="K864" s="866"/>
      <c r="L864" s="940"/>
      <c r="M864" s="1800" t="str">
        <f t="shared" si="30"/>
        <v/>
      </c>
      <c r="N864" s="1801"/>
      <c r="O864" s="482" t="str">
        <f t="shared" si="31"/>
        <v/>
      </c>
      <c r="P864" s="412"/>
      <c r="Q864" s="599"/>
      <c r="R864" s="113"/>
      <c r="S864" s="113"/>
    </row>
    <row r="865" spans="1:19" s="258" customFormat="1" ht="24" customHeight="1">
      <c r="A865" s="144"/>
      <c r="B865" s="1318"/>
      <c r="C865" s="1317"/>
      <c r="D865" s="1797"/>
      <c r="E865" s="1798"/>
      <c r="F865" s="1798"/>
      <c r="G865" s="1798"/>
      <c r="H865" s="1798"/>
      <c r="I865" s="1798"/>
      <c r="J865" s="1799"/>
      <c r="K865" s="866"/>
      <c r="L865" s="940"/>
      <c r="M865" s="1800" t="str">
        <f t="shared" si="30"/>
        <v/>
      </c>
      <c r="N865" s="1801"/>
      <c r="O865" s="482" t="str">
        <f t="shared" si="31"/>
        <v/>
      </c>
      <c r="P865" s="412"/>
      <c r="Q865" s="599"/>
      <c r="R865" s="113"/>
      <c r="S865" s="113"/>
    </row>
    <row r="866" spans="1:19" s="258" customFormat="1" ht="24" customHeight="1">
      <c r="A866" s="144"/>
      <c r="B866" s="1318"/>
      <c r="C866" s="1317"/>
      <c r="D866" s="1797"/>
      <c r="E866" s="1798"/>
      <c r="F866" s="1798"/>
      <c r="G866" s="1798"/>
      <c r="H866" s="1798"/>
      <c r="I866" s="1798"/>
      <c r="J866" s="1799"/>
      <c r="K866" s="866"/>
      <c r="L866" s="940"/>
      <c r="M866" s="1800" t="str">
        <f t="shared" si="30"/>
        <v/>
      </c>
      <c r="N866" s="1801"/>
      <c r="O866" s="482" t="str">
        <f t="shared" si="31"/>
        <v/>
      </c>
      <c r="P866" s="412"/>
      <c r="Q866" s="599"/>
      <c r="R866" s="166"/>
      <c r="S866" s="167"/>
    </row>
    <row r="867" spans="1:19" s="258" customFormat="1" ht="24" customHeight="1">
      <c r="A867" s="144"/>
      <c r="B867" s="1318"/>
      <c r="C867" s="1317"/>
      <c r="D867" s="1797"/>
      <c r="E867" s="1798"/>
      <c r="F867" s="1798"/>
      <c r="G867" s="1798"/>
      <c r="H867" s="1798"/>
      <c r="I867" s="1798"/>
      <c r="J867" s="1799"/>
      <c r="K867" s="866"/>
      <c r="L867" s="940"/>
      <c r="M867" s="1800" t="str">
        <f t="shared" si="30"/>
        <v/>
      </c>
      <c r="N867" s="1801"/>
      <c r="O867" s="482" t="str">
        <f t="shared" si="31"/>
        <v/>
      </c>
      <c r="P867" s="412"/>
      <c r="Q867" s="599"/>
    </row>
    <row r="868" spans="1:19" s="258" customFormat="1" ht="24" customHeight="1">
      <c r="A868" s="144"/>
      <c r="B868" s="1318"/>
      <c r="C868" s="1317"/>
      <c r="D868" s="1797"/>
      <c r="E868" s="1798"/>
      <c r="F868" s="1798"/>
      <c r="G868" s="1798"/>
      <c r="H868" s="1798"/>
      <c r="I868" s="1798"/>
      <c r="J868" s="1799"/>
      <c r="K868" s="866"/>
      <c r="L868" s="940"/>
      <c r="M868" s="1800" t="str">
        <f t="shared" si="30"/>
        <v/>
      </c>
      <c r="N868" s="1801"/>
      <c r="O868" s="482" t="str">
        <f t="shared" si="31"/>
        <v/>
      </c>
      <c r="P868" s="412"/>
      <c r="Q868" s="599"/>
    </row>
    <row r="869" spans="1:19" s="258" customFormat="1" ht="24" customHeight="1">
      <c r="A869" s="144"/>
      <c r="B869" s="1318"/>
      <c r="C869" s="1319"/>
      <c r="D869" s="1797"/>
      <c r="E869" s="1798"/>
      <c r="F869" s="1798"/>
      <c r="G869" s="1798"/>
      <c r="H869" s="1798"/>
      <c r="I869" s="1798"/>
      <c r="J869" s="1799"/>
      <c r="K869" s="866"/>
      <c r="L869" s="131"/>
      <c r="M869" s="1800" t="str">
        <f t="shared" si="30"/>
        <v/>
      </c>
      <c r="N869" s="1801"/>
      <c r="O869" s="482" t="str">
        <f t="shared" si="31"/>
        <v/>
      </c>
      <c r="P869" s="412"/>
      <c r="Q869" s="599"/>
    </row>
    <row r="870" spans="1:19" s="258" customFormat="1" ht="24" customHeight="1">
      <c r="A870" s="144"/>
      <c r="B870" s="1318"/>
      <c r="C870" s="1319"/>
      <c r="D870" s="1797"/>
      <c r="E870" s="1798"/>
      <c r="F870" s="1798"/>
      <c r="G870" s="1798"/>
      <c r="H870" s="1798"/>
      <c r="I870" s="1798"/>
      <c r="J870" s="1799"/>
      <c r="K870" s="866"/>
      <c r="L870" s="131"/>
      <c r="M870" s="1800" t="str">
        <f t="shared" si="30"/>
        <v/>
      </c>
      <c r="N870" s="1801"/>
      <c r="O870" s="482" t="str">
        <f t="shared" si="31"/>
        <v/>
      </c>
      <c r="P870" s="412"/>
      <c r="Q870" s="599"/>
    </row>
    <row r="871" spans="1:19" s="258" customFormat="1" ht="24" customHeight="1">
      <c r="A871" s="144"/>
      <c r="B871" s="1318"/>
      <c r="C871" s="1319"/>
      <c r="D871" s="1797"/>
      <c r="E871" s="1798"/>
      <c r="F871" s="1798"/>
      <c r="G871" s="1798"/>
      <c r="H871" s="1798"/>
      <c r="I871" s="1798"/>
      <c r="J871" s="1799"/>
      <c r="K871" s="866"/>
      <c r="L871" s="131"/>
      <c r="M871" s="1800" t="str">
        <f t="shared" si="30"/>
        <v/>
      </c>
      <c r="N871" s="1801"/>
      <c r="O871" s="482" t="str">
        <f t="shared" si="31"/>
        <v/>
      </c>
      <c r="P871" s="412"/>
      <c r="Q871" s="599"/>
    </row>
    <row r="872" spans="1:19" s="258" customFormat="1" ht="24" customHeight="1">
      <c r="A872" s="144"/>
      <c r="B872" s="1318"/>
      <c r="C872" s="1319"/>
      <c r="D872" s="1797"/>
      <c r="E872" s="1798"/>
      <c r="F872" s="1798"/>
      <c r="G872" s="1798"/>
      <c r="H872" s="1798"/>
      <c r="I872" s="1798"/>
      <c r="J872" s="1799"/>
      <c r="K872" s="866"/>
      <c r="L872" s="131"/>
      <c r="M872" s="1800" t="str">
        <f t="shared" si="30"/>
        <v/>
      </c>
      <c r="N872" s="1801"/>
      <c r="O872" s="482" t="str">
        <f t="shared" si="31"/>
        <v/>
      </c>
      <c r="P872" s="412"/>
      <c r="Q872" s="599"/>
    </row>
    <row r="873" spans="1:19" s="258" customFormat="1" ht="24" customHeight="1">
      <c r="A873" s="144"/>
      <c r="B873" s="1318"/>
      <c r="C873" s="1319"/>
      <c r="D873" s="1797"/>
      <c r="E873" s="1798"/>
      <c r="F873" s="1798"/>
      <c r="G873" s="1798"/>
      <c r="H873" s="1798"/>
      <c r="I873" s="1798"/>
      <c r="J873" s="1799"/>
      <c r="K873" s="866"/>
      <c r="L873" s="131"/>
      <c r="M873" s="1800" t="str">
        <f t="shared" si="30"/>
        <v/>
      </c>
      <c r="N873" s="1801"/>
      <c r="O873" s="482" t="str">
        <f t="shared" si="31"/>
        <v/>
      </c>
      <c r="P873" s="412"/>
      <c r="Q873" s="599"/>
    </row>
    <row r="874" spans="1:19" s="258" customFormat="1" ht="24" customHeight="1">
      <c r="A874" s="144"/>
      <c r="B874" s="1318"/>
      <c r="C874" s="1319"/>
      <c r="D874" s="1797"/>
      <c r="E874" s="1798"/>
      <c r="F874" s="1798"/>
      <c r="G874" s="1798"/>
      <c r="H874" s="1798"/>
      <c r="I874" s="1798"/>
      <c r="J874" s="1799"/>
      <c r="K874" s="866"/>
      <c r="L874" s="131"/>
      <c r="M874" s="1800" t="str">
        <f t="shared" si="30"/>
        <v/>
      </c>
      <c r="N874" s="1801"/>
      <c r="O874" s="482" t="str">
        <f t="shared" si="31"/>
        <v/>
      </c>
      <c r="P874" s="412"/>
      <c r="Q874" s="599"/>
    </row>
    <row r="875" spans="1:19" s="258" customFormat="1" ht="24" customHeight="1">
      <c r="A875" s="144"/>
      <c r="B875" s="1318"/>
      <c r="C875" s="1319"/>
      <c r="D875" s="1797"/>
      <c r="E875" s="1798"/>
      <c r="F875" s="1798"/>
      <c r="G875" s="1798"/>
      <c r="H875" s="1798"/>
      <c r="I875" s="1798"/>
      <c r="J875" s="1799"/>
      <c r="K875" s="866"/>
      <c r="L875" s="131"/>
      <c r="M875" s="1800" t="str">
        <f t="shared" si="30"/>
        <v/>
      </c>
      <c r="N875" s="1801"/>
      <c r="O875" s="482" t="str">
        <f t="shared" si="31"/>
        <v/>
      </c>
      <c r="P875" s="412"/>
      <c r="Q875" s="599"/>
    </row>
    <row r="876" spans="1:19" s="258" customFormat="1" ht="24" customHeight="1">
      <c r="A876" s="144"/>
      <c r="B876" s="1318"/>
      <c r="C876" s="1319"/>
      <c r="D876" s="1797"/>
      <c r="E876" s="1798"/>
      <c r="F876" s="1798"/>
      <c r="G876" s="1798"/>
      <c r="H876" s="1798"/>
      <c r="I876" s="1798"/>
      <c r="J876" s="1799"/>
      <c r="K876" s="866"/>
      <c r="L876" s="131"/>
      <c r="M876" s="1800" t="str">
        <f t="shared" si="30"/>
        <v/>
      </c>
      <c r="N876" s="1801"/>
      <c r="O876" s="482" t="str">
        <f t="shared" si="31"/>
        <v/>
      </c>
      <c r="P876" s="412"/>
      <c r="Q876" s="599"/>
    </row>
    <row r="877" spans="1:19" s="258" customFormat="1" ht="24" customHeight="1">
      <c r="A877" s="144"/>
      <c r="B877" s="1318"/>
      <c r="C877" s="1319"/>
      <c r="D877" s="1797"/>
      <c r="E877" s="1798"/>
      <c r="F877" s="1798"/>
      <c r="G877" s="1798"/>
      <c r="H877" s="1798"/>
      <c r="I877" s="1798"/>
      <c r="J877" s="1799"/>
      <c r="K877" s="866"/>
      <c r="L877" s="131"/>
      <c r="M877" s="1800" t="str">
        <f t="shared" si="30"/>
        <v/>
      </c>
      <c r="N877" s="1801"/>
      <c r="O877" s="482" t="str">
        <f t="shared" si="31"/>
        <v/>
      </c>
      <c r="P877" s="412"/>
      <c r="Q877" s="599"/>
    </row>
    <row r="878" spans="1:19" s="258" customFormat="1" ht="24" customHeight="1">
      <c r="A878" s="144"/>
      <c r="B878" s="1318"/>
      <c r="C878" s="1319"/>
      <c r="D878" s="1797"/>
      <c r="E878" s="1798"/>
      <c r="F878" s="1798"/>
      <c r="G878" s="1798"/>
      <c r="H878" s="1798"/>
      <c r="I878" s="1798"/>
      <c r="J878" s="1799"/>
      <c r="K878" s="866"/>
      <c r="L878" s="131"/>
      <c r="M878" s="1800" t="str">
        <f t="shared" si="30"/>
        <v/>
      </c>
      <c r="N878" s="1801"/>
      <c r="O878" s="482" t="str">
        <f t="shared" si="31"/>
        <v/>
      </c>
      <c r="P878" s="412"/>
      <c r="Q878" s="599"/>
    </row>
    <row r="879" spans="1:19" s="258" customFormat="1" ht="24" customHeight="1">
      <c r="A879" s="144"/>
      <c r="B879" s="1318"/>
      <c r="C879" s="1319"/>
      <c r="D879" s="1797"/>
      <c r="E879" s="1798"/>
      <c r="F879" s="1798"/>
      <c r="G879" s="1798"/>
      <c r="H879" s="1798"/>
      <c r="I879" s="1798"/>
      <c r="J879" s="1799"/>
      <c r="K879" s="866"/>
      <c r="L879" s="131"/>
      <c r="M879" s="1800" t="str">
        <f t="shared" si="30"/>
        <v/>
      </c>
      <c r="N879" s="1801"/>
      <c r="O879" s="482" t="str">
        <f t="shared" si="31"/>
        <v/>
      </c>
      <c r="P879" s="412"/>
      <c r="Q879" s="599"/>
    </row>
    <row r="880" spans="1:19" s="258" customFormat="1" ht="24" customHeight="1">
      <c r="A880" s="144"/>
      <c r="B880" s="1318"/>
      <c r="C880" s="1319"/>
      <c r="D880" s="1797"/>
      <c r="E880" s="1798"/>
      <c r="F880" s="1798"/>
      <c r="G880" s="1798"/>
      <c r="H880" s="1798"/>
      <c r="I880" s="1798"/>
      <c r="J880" s="1799"/>
      <c r="K880" s="866"/>
      <c r="L880" s="131"/>
      <c r="M880" s="1800" t="str">
        <f t="shared" si="30"/>
        <v/>
      </c>
      <c r="N880" s="1801"/>
      <c r="O880" s="482" t="str">
        <f t="shared" si="31"/>
        <v/>
      </c>
      <c r="P880" s="412"/>
      <c r="Q880" s="599"/>
    </row>
    <row r="881" spans="1:17" s="258" customFormat="1" ht="24" customHeight="1">
      <c r="A881" s="144"/>
      <c r="B881" s="1318"/>
      <c r="C881" s="1319"/>
      <c r="D881" s="1797"/>
      <c r="E881" s="1798"/>
      <c r="F881" s="1798"/>
      <c r="G881" s="1798"/>
      <c r="H881" s="1798"/>
      <c r="I881" s="1798"/>
      <c r="J881" s="1799"/>
      <c r="K881" s="866"/>
      <c r="L881" s="131"/>
      <c r="M881" s="1800" t="str">
        <f t="shared" si="30"/>
        <v/>
      </c>
      <c r="N881" s="1801"/>
      <c r="O881" s="482" t="str">
        <f t="shared" si="31"/>
        <v/>
      </c>
      <c r="P881" s="412"/>
      <c r="Q881" s="599"/>
    </row>
    <row r="882" spans="1:17" s="258" customFormat="1" ht="24" customHeight="1">
      <c r="A882" s="144"/>
      <c r="B882" s="1318"/>
      <c r="C882" s="1319"/>
      <c r="D882" s="1797"/>
      <c r="E882" s="1798"/>
      <c r="F882" s="1798"/>
      <c r="G882" s="1798"/>
      <c r="H882" s="1798"/>
      <c r="I882" s="1798"/>
      <c r="J882" s="1799"/>
      <c r="K882" s="866"/>
      <c r="L882" s="131"/>
      <c r="M882" s="1800" t="str">
        <f t="shared" si="30"/>
        <v/>
      </c>
      <c r="N882" s="1801"/>
      <c r="O882" s="482" t="str">
        <f t="shared" si="31"/>
        <v/>
      </c>
      <c r="P882" s="412"/>
      <c r="Q882" s="599"/>
    </row>
    <row r="883" spans="1:17" s="258" customFormat="1" ht="24" customHeight="1">
      <c r="A883" s="144"/>
      <c r="B883" s="1318"/>
      <c r="C883" s="1319"/>
      <c r="D883" s="1797"/>
      <c r="E883" s="1798"/>
      <c r="F883" s="1798"/>
      <c r="G883" s="1798"/>
      <c r="H883" s="1798"/>
      <c r="I883" s="1798"/>
      <c r="J883" s="1799"/>
      <c r="K883" s="866"/>
      <c r="L883" s="131"/>
      <c r="M883" s="1800" t="str">
        <f t="shared" si="30"/>
        <v/>
      </c>
      <c r="N883" s="1801"/>
      <c r="O883" s="482" t="str">
        <f t="shared" si="31"/>
        <v/>
      </c>
      <c r="P883" s="412"/>
      <c r="Q883" s="599"/>
    </row>
    <row r="884" spans="1:17" s="258" customFormat="1" ht="24" customHeight="1">
      <c r="A884" s="144"/>
      <c r="B884" s="1318"/>
      <c r="C884" s="1319"/>
      <c r="D884" s="1797"/>
      <c r="E884" s="1798"/>
      <c r="F884" s="1798"/>
      <c r="G884" s="1798"/>
      <c r="H884" s="1798"/>
      <c r="I884" s="1798"/>
      <c r="J884" s="1799"/>
      <c r="K884" s="866"/>
      <c r="L884" s="131"/>
      <c r="M884" s="1800" t="str">
        <f t="shared" si="30"/>
        <v/>
      </c>
      <c r="N884" s="1801"/>
      <c r="O884" s="482" t="str">
        <f t="shared" si="31"/>
        <v/>
      </c>
      <c r="P884" s="412"/>
      <c r="Q884" s="599"/>
    </row>
    <row r="885" spans="1:17" s="258" customFormat="1" ht="24" customHeight="1">
      <c r="A885" s="144"/>
      <c r="B885" s="1318"/>
      <c r="C885" s="1319"/>
      <c r="D885" s="1797"/>
      <c r="E885" s="1798"/>
      <c r="F885" s="1798"/>
      <c r="G885" s="1798"/>
      <c r="H885" s="1798"/>
      <c r="I885" s="1798"/>
      <c r="J885" s="1799"/>
      <c r="K885" s="866"/>
      <c r="L885" s="131"/>
      <c r="M885" s="1800" t="str">
        <f t="shared" si="30"/>
        <v/>
      </c>
      <c r="N885" s="1801"/>
      <c r="O885" s="482" t="str">
        <f t="shared" si="31"/>
        <v/>
      </c>
      <c r="P885" s="412"/>
      <c r="Q885" s="599"/>
    </row>
    <row r="886" spans="1:17" s="258" customFormat="1" ht="24" customHeight="1">
      <c r="A886" s="144"/>
      <c r="B886" s="1318"/>
      <c r="C886" s="1317"/>
      <c r="D886" s="1797"/>
      <c r="E886" s="1798"/>
      <c r="F886" s="1798"/>
      <c r="G886" s="1798"/>
      <c r="H886" s="1798"/>
      <c r="I886" s="1798"/>
      <c r="J886" s="1799"/>
      <c r="K886" s="866"/>
      <c r="L886" s="940"/>
      <c r="M886" s="1800" t="str">
        <f t="shared" si="30"/>
        <v/>
      </c>
      <c r="N886" s="1801"/>
      <c r="O886" s="482" t="str">
        <f t="shared" si="31"/>
        <v/>
      </c>
      <c r="P886" s="412"/>
      <c r="Q886" s="599"/>
    </row>
    <row r="887" spans="1:17" s="258" customFormat="1" ht="24" customHeight="1">
      <c r="A887" s="144"/>
      <c r="B887" s="1318"/>
      <c r="C887" s="1317"/>
      <c r="D887" s="1797"/>
      <c r="E887" s="1798"/>
      <c r="F887" s="1798"/>
      <c r="G887" s="1798"/>
      <c r="H887" s="1798"/>
      <c r="I887" s="1798"/>
      <c r="J887" s="1799"/>
      <c r="K887" s="866"/>
      <c r="L887" s="940"/>
      <c r="M887" s="1800" t="str">
        <f t="shared" si="30"/>
        <v/>
      </c>
      <c r="N887" s="1801"/>
      <c r="O887" s="482" t="str">
        <f t="shared" si="31"/>
        <v/>
      </c>
      <c r="P887" s="412"/>
      <c r="Q887" s="599"/>
    </row>
    <row r="888" spans="1:17" s="258" customFormat="1" ht="24" customHeight="1">
      <c r="A888" s="144"/>
      <c r="B888" s="1318"/>
      <c r="C888" s="1317"/>
      <c r="D888" s="1797"/>
      <c r="E888" s="1798"/>
      <c r="F888" s="1798"/>
      <c r="G888" s="1798"/>
      <c r="H888" s="1798"/>
      <c r="I888" s="1798"/>
      <c r="J888" s="1799"/>
      <c r="K888" s="866"/>
      <c r="L888" s="940"/>
      <c r="M888" s="1800" t="str">
        <f t="shared" si="30"/>
        <v/>
      </c>
      <c r="N888" s="1801"/>
      <c r="O888" s="482" t="str">
        <f t="shared" si="31"/>
        <v/>
      </c>
      <c r="P888" s="412"/>
      <c r="Q888" s="599"/>
    </row>
    <row r="889" spans="1:17" s="258" customFormat="1" ht="24" customHeight="1">
      <c r="A889" s="144"/>
      <c r="B889" s="1318"/>
      <c r="C889" s="1317"/>
      <c r="D889" s="1797"/>
      <c r="E889" s="1798"/>
      <c r="F889" s="1798"/>
      <c r="G889" s="1798"/>
      <c r="H889" s="1798"/>
      <c r="I889" s="1798"/>
      <c r="J889" s="1799"/>
      <c r="K889" s="866"/>
      <c r="L889" s="940"/>
      <c r="M889" s="1800" t="str">
        <f t="shared" si="30"/>
        <v/>
      </c>
      <c r="N889" s="1801"/>
      <c r="O889" s="482" t="str">
        <f t="shared" si="31"/>
        <v/>
      </c>
      <c r="P889" s="412"/>
      <c r="Q889" s="599"/>
    </row>
    <row r="890" spans="1:17" s="258" customFormat="1" ht="24" customHeight="1">
      <c r="A890" s="144"/>
      <c r="B890" s="1318"/>
      <c r="C890" s="1317"/>
      <c r="D890" s="1797"/>
      <c r="E890" s="1798"/>
      <c r="F890" s="1798"/>
      <c r="G890" s="1798"/>
      <c r="H890" s="1798"/>
      <c r="I890" s="1798"/>
      <c r="J890" s="1799"/>
      <c r="K890" s="866"/>
      <c r="L890" s="940"/>
      <c r="M890" s="1800" t="str">
        <f t="shared" si="30"/>
        <v/>
      </c>
      <c r="N890" s="1801"/>
      <c r="O890" s="482" t="str">
        <f t="shared" si="31"/>
        <v/>
      </c>
      <c r="P890" s="412"/>
      <c r="Q890" s="599"/>
    </row>
    <row r="891" spans="1:17" s="258" customFormat="1" ht="24" customHeight="1">
      <c r="A891" s="144"/>
      <c r="B891" s="1318"/>
      <c r="C891" s="1317"/>
      <c r="D891" s="1797"/>
      <c r="E891" s="1798"/>
      <c r="F891" s="1798"/>
      <c r="G891" s="1798"/>
      <c r="H891" s="1798"/>
      <c r="I891" s="1798"/>
      <c r="J891" s="1799"/>
      <c r="K891" s="866"/>
      <c r="L891" s="940"/>
      <c r="M891" s="1800" t="str">
        <f t="shared" si="30"/>
        <v/>
      </c>
      <c r="N891" s="1801"/>
      <c r="O891" s="482" t="str">
        <f t="shared" si="31"/>
        <v/>
      </c>
      <c r="P891" s="412"/>
      <c r="Q891" s="599"/>
    </row>
    <row r="892" spans="1:17" s="258" customFormat="1" ht="24" customHeight="1">
      <c r="A892" s="144"/>
      <c r="B892" s="1318"/>
      <c r="C892" s="1317"/>
      <c r="D892" s="1797"/>
      <c r="E892" s="1798"/>
      <c r="F892" s="1798"/>
      <c r="G892" s="1798"/>
      <c r="H892" s="1798"/>
      <c r="I892" s="1798"/>
      <c r="J892" s="1799"/>
      <c r="K892" s="866"/>
      <c r="L892" s="940"/>
      <c r="M892" s="1800" t="str">
        <f t="shared" si="30"/>
        <v/>
      </c>
      <c r="N892" s="1801"/>
      <c r="O892" s="482" t="str">
        <f t="shared" si="31"/>
        <v/>
      </c>
      <c r="P892" s="412"/>
      <c r="Q892" s="599"/>
    </row>
    <row r="893" spans="1:17" s="258" customFormat="1" ht="24" customHeight="1">
      <c r="A893" s="144"/>
      <c r="B893" s="1318"/>
      <c r="C893" s="1317"/>
      <c r="D893" s="1797"/>
      <c r="E893" s="1798"/>
      <c r="F893" s="1798"/>
      <c r="G893" s="1798"/>
      <c r="H893" s="1798"/>
      <c r="I893" s="1798"/>
      <c r="J893" s="1799"/>
      <c r="K893" s="866"/>
      <c r="L893" s="940"/>
      <c r="M893" s="1800" t="str">
        <f t="shared" si="30"/>
        <v/>
      </c>
      <c r="N893" s="1801"/>
      <c r="O893" s="482" t="str">
        <f t="shared" ref="O893:O909" si="32">IF(ISERROR(INDEX($S$706:$S$711,MATCH(K893,$R$706:$R$711,0))*M893),"",INDEX($S$706:$S$711,MATCH(K893,$R$706:$R$711,0))*M893)</f>
        <v/>
      </c>
      <c r="P893" s="412"/>
      <c r="Q893" s="599"/>
    </row>
    <row r="894" spans="1:17" s="258" customFormat="1" ht="24" customHeight="1">
      <c r="A894" s="144"/>
      <c r="B894" s="1318"/>
      <c r="C894" s="1317"/>
      <c r="D894" s="1797"/>
      <c r="E894" s="1798"/>
      <c r="F894" s="1798"/>
      <c r="G894" s="1798"/>
      <c r="H894" s="1798"/>
      <c r="I894" s="1798"/>
      <c r="J894" s="1799"/>
      <c r="K894" s="866"/>
      <c r="L894" s="940"/>
      <c r="M894" s="1800" t="str">
        <f t="shared" si="30"/>
        <v/>
      </c>
      <c r="N894" s="1801"/>
      <c r="O894" s="482" t="str">
        <f t="shared" si="32"/>
        <v/>
      </c>
      <c r="P894" s="412"/>
      <c r="Q894" s="599"/>
    </row>
    <row r="895" spans="1:17" s="258" customFormat="1" ht="24" customHeight="1">
      <c r="A895" s="144"/>
      <c r="B895" s="1318"/>
      <c r="C895" s="1317"/>
      <c r="D895" s="1797"/>
      <c r="E895" s="1798"/>
      <c r="F895" s="1798"/>
      <c r="G895" s="1798"/>
      <c r="H895" s="1798"/>
      <c r="I895" s="1798"/>
      <c r="J895" s="1799"/>
      <c r="K895" s="866"/>
      <c r="L895" s="940"/>
      <c r="M895" s="1800" t="str">
        <f t="shared" si="30"/>
        <v/>
      </c>
      <c r="N895" s="1801"/>
      <c r="O895" s="482" t="str">
        <f t="shared" si="32"/>
        <v/>
      </c>
      <c r="P895" s="412"/>
      <c r="Q895" s="599"/>
    </row>
    <row r="896" spans="1:17" s="258" customFormat="1" ht="24" customHeight="1">
      <c r="A896" s="144"/>
      <c r="B896" s="1318"/>
      <c r="C896" s="1317"/>
      <c r="D896" s="1797"/>
      <c r="E896" s="1798"/>
      <c r="F896" s="1798"/>
      <c r="G896" s="1798"/>
      <c r="H896" s="1798"/>
      <c r="I896" s="1798"/>
      <c r="J896" s="1799"/>
      <c r="K896" s="866"/>
      <c r="L896" s="940"/>
      <c r="M896" s="1800" t="str">
        <f t="shared" si="30"/>
        <v/>
      </c>
      <c r="N896" s="1801"/>
      <c r="O896" s="482" t="str">
        <f t="shared" si="32"/>
        <v/>
      </c>
      <c r="P896" s="412"/>
      <c r="Q896" s="599"/>
    </row>
    <row r="897" spans="1:17" s="258" customFormat="1" ht="24" customHeight="1">
      <c r="A897" s="144"/>
      <c r="B897" s="1318"/>
      <c r="C897" s="1317"/>
      <c r="D897" s="1797"/>
      <c r="E897" s="1798"/>
      <c r="F897" s="1798"/>
      <c r="G897" s="1798"/>
      <c r="H897" s="1798"/>
      <c r="I897" s="1798"/>
      <c r="J897" s="1799"/>
      <c r="K897" s="866"/>
      <c r="L897" s="940"/>
      <c r="M897" s="1800" t="str">
        <f t="shared" si="30"/>
        <v/>
      </c>
      <c r="N897" s="1801"/>
      <c r="O897" s="482" t="str">
        <f t="shared" si="32"/>
        <v/>
      </c>
      <c r="P897" s="412"/>
      <c r="Q897" s="599"/>
    </row>
    <row r="898" spans="1:17" s="258" customFormat="1" ht="24" customHeight="1">
      <c r="A898" s="144"/>
      <c r="B898" s="1318"/>
      <c r="C898" s="1317"/>
      <c r="D898" s="1797"/>
      <c r="E898" s="1798"/>
      <c r="F898" s="1798"/>
      <c r="G898" s="1798"/>
      <c r="H898" s="1798"/>
      <c r="I898" s="1798"/>
      <c r="J898" s="1799"/>
      <c r="K898" s="866"/>
      <c r="L898" s="940"/>
      <c r="M898" s="1800" t="str">
        <f t="shared" si="30"/>
        <v/>
      </c>
      <c r="N898" s="1801"/>
      <c r="O898" s="482" t="str">
        <f t="shared" si="32"/>
        <v/>
      </c>
      <c r="P898" s="412"/>
      <c r="Q898" s="599"/>
    </row>
    <row r="899" spans="1:17" s="258" customFormat="1" ht="24" customHeight="1">
      <c r="A899" s="144"/>
      <c r="B899" s="1318"/>
      <c r="C899" s="1317"/>
      <c r="D899" s="1797"/>
      <c r="E899" s="1798"/>
      <c r="F899" s="1798"/>
      <c r="G899" s="1798"/>
      <c r="H899" s="1798"/>
      <c r="I899" s="1798"/>
      <c r="J899" s="1799"/>
      <c r="K899" s="866"/>
      <c r="L899" s="940"/>
      <c r="M899" s="1800" t="str">
        <f t="shared" si="30"/>
        <v/>
      </c>
      <c r="N899" s="1801"/>
      <c r="O899" s="482" t="str">
        <f t="shared" si="32"/>
        <v/>
      </c>
      <c r="P899" s="412"/>
      <c r="Q899" s="599"/>
    </row>
    <row r="900" spans="1:17" s="258" customFormat="1" ht="24" customHeight="1">
      <c r="A900" s="144"/>
      <c r="B900" s="1318"/>
      <c r="C900" s="1317"/>
      <c r="D900" s="1797"/>
      <c r="E900" s="1798"/>
      <c r="F900" s="1798"/>
      <c r="G900" s="1798"/>
      <c r="H900" s="1798"/>
      <c r="I900" s="1798"/>
      <c r="J900" s="1799"/>
      <c r="K900" s="866"/>
      <c r="L900" s="940"/>
      <c r="M900" s="1800" t="str">
        <f>IF(C900*L900=0,"",C900*L900)</f>
        <v/>
      </c>
      <c r="N900" s="1801"/>
      <c r="O900" s="482" t="str">
        <f t="shared" si="32"/>
        <v/>
      </c>
      <c r="P900" s="412"/>
      <c r="Q900" s="599"/>
    </row>
    <row r="901" spans="1:17" s="258" customFormat="1" ht="24" customHeight="1">
      <c r="A901" s="144"/>
      <c r="B901" s="1318"/>
      <c r="C901" s="1317"/>
      <c r="D901" s="1797"/>
      <c r="E901" s="1798"/>
      <c r="F901" s="1798"/>
      <c r="G901" s="1798"/>
      <c r="H901" s="1798"/>
      <c r="I901" s="1798"/>
      <c r="J901" s="1799"/>
      <c r="K901" s="866"/>
      <c r="L901" s="940"/>
      <c r="M901" s="1800" t="str">
        <f>IF(C901*L901=0,"",C901*L901)</f>
        <v/>
      </c>
      <c r="N901" s="1801"/>
      <c r="O901" s="482" t="str">
        <f t="shared" si="32"/>
        <v/>
      </c>
      <c r="P901" s="412"/>
      <c r="Q901" s="599"/>
    </row>
    <row r="902" spans="1:17" s="258" customFormat="1" ht="24" customHeight="1">
      <c r="A902" s="144"/>
      <c r="B902" s="1318"/>
      <c r="C902" s="1317"/>
      <c r="D902" s="1797"/>
      <c r="E902" s="1798"/>
      <c r="F902" s="1798"/>
      <c r="G902" s="1798"/>
      <c r="H902" s="1798"/>
      <c r="I902" s="1798"/>
      <c r="J902" s="1799"/>
      <c r="K902" s="866"/>
      <c r="L902" s="940"/>
      <c r="M902" s="1800" t="str">
        <f>IF(C902*L902=0,"",C902*L902)</f>
        <v/>
      </c>
      <c r="N902" s="1801"/>
      <c r="O902" s="482" t="str">
        <f t="shared" si="32"/>
        <v/>
      </c>
      <c r="P902" s="412"/>
      <c r="Q902" s="599"/>
    </row>
    <row r="903" spans="1:17" s="258" customFormat="1" ht="24" customHeight="1">
      <c r="A903" s="144"/>
      <c r="B903" s="1318"/>
      <c r="C903" s="1317"/>
      <c r="D903" s="1797"/>
      <c r="E903" s="1798"/>
      <c r="F903" s="1798"/>
      <c r="G903" s="1798"/>
      <c r="H903" s="1798"/>
      <c r="I903" s="1798"/>
      <c r="J903" s="1799"/>
      <c r="K903" s="866"/>
      <c r="L903" s="940"/>
      <c r="M903" s="1800" t="str">
        <f>IF(C903*L903=0,"",C903*L903)</f>
        <v/>
      </c>
      <c r="N903" s="1801"/>
      <c r="O903" s="482" t="str">
        <f t="shared" si="32"/>
        <v/>
      </c>
      <c r="P903" s="412"/>
      <c r="Q903" s="599"/>
    </row>
    <row r="904" spans="1:17" s="258" customFormat="1" ht="24" customHeight="1">
      <c r="A904" s="144"/>
      <c r="B904" s="1318"/>
      <c r="C904" s="1317"/>
      <c r="D904" s="1797"/>
      <c r="E904" s="1798"/>
      <c r="F904" s="1798"/>
      <c r="G904" s="1798"/>
      <c r="H904" s="1798"/>
      <c r="I904" s="1798"/>
      <c r="J904" s="1799"/>
      <c r="K904" s="866"/>
      <c r="L904" s="940"/>
      <c r="M904" s="1800" t="str">
        <f t="shared" si="30"/>
        <v/>
      </c>
      <c r="N904" s="1801"/>
      <c r="O904" s="482" t="str">
        <f t="shared" si="32"/>
        <v/>
      </c>
      <c r="P904" s="412"/>
      <c r="Q904" s="599"/>
    </row>
    <row r="905" spans="1:17" s="258" customFormat="1" ht="24" customHeight="1">
      <c r="A905" s="144"/>
      <c r="B905" s="1318"/>
      <c r="C905" s="1317"/>
      <c r="D905" s="1797"/>
      <c r="E905" s="1798"/>
      <c r="F905" s="1798"/>
      <c r="G905" s="1798"/>
      <c r="H905" s="1798"/>
      <c r="I905" s="1798"/>
      <c r="J905" s="1799"/>
      <c r="K905" s="866"/>
      <c r="L905" s="940"/>
      <c r="M905" s="1800" t="str">
        <f t="shared" si="30"/>
        <v/>
      </c>
      <c r="N905" s="1801"/>
      <c r="O905" s="482" t="str">
        <f t="shared" si="32"/>
        <v/>
      </c>
      <c r="P905" s="412"/>
      <c r="Q905" s="599"/>
    </row>
    <row r="906" spans="1:17" s="258" customFormat="1" ht="24" customHeight="1">
      <c r="A906" s="144"/>
      <c r="B906" s="1318"/>
      <c r="C906" s="1317"/>
      <c r="D906" s="1797"/>
      <c r="E906" s="1798"/>
      <c r="F906" s="1798"/>
      <c r="G906" s="1798"/>
      <c r="H906" s="1798"/>
      <c r="I906" s="1798"/>
      <c r="J906" s="1799"/>
      <c r="K906" s="866"/>
      <c r="L906" s="940"/>
      <c r="M906" s="1800" t="str">
        <f t="shared" si="30"/>
        <v/>
      </c>
      <c r="N906" s="1801"/>
      <c r="O906" s="482" t="str">
        <f t="shared" si="32"/>
        <v/>
      </c>
      <c r="P906" s="412"/>
      <c r="Q906" s="599"/>
    </row>
    <row r="907" spans="1:17" s="258" customFormat="1" ht="24" customHeight="1">
      <c r="A907" s="144"/>
      <c r="B907" s="1318"/>
      <c r="C907" s="1317"/>
      <c r="D907" s="1797"/>
      <c r="E907" s="1798"/>
      <c r="F907" s="1798"/>
      <c r="G907" s="1798"/>
      <c r="H907" s="1798"/>
      <c r="I907" s="1798"/>
      <c r="J907" s="1799"/>
      <c r="K907" s="866"/>
      <c r="L907" s="940"/>
      <c r="M907" s="1800" t="str">
        <f t="shared" si="30"/>
        <v/>
      </c>
      <c r="N907" s="1801"/>
      <c r="O907" s="482" t="str">
        <f t="shared" si="32"/>
        <v/>
      </c>
      <c r="P907" s="412"/>
      <c r="Q907" s="599"/>
    </row>
    <row r="908" spans="1:17" s="258" customFormat="1" ht="24" customHeight="1">
      <c r="A908" s="144"/>
      <c r="B908" s="1318"/>
      <c r="C908" s="1317"/>
      <c r="D908" s="1797"/>
      <c r="E908" s="1798"/>
      <c r="F908" s="1798"/>
      <c r="G908" s="1798"/>
      <c r="H908" s="1798"/>
      <c r="I908" s="1798"/>
      <c r="J908" s="1799"/>
      <c r="K908" s="866"/>
      <c r="L908" s="940"/>
      <c r="M908" s="1800" t="str">
        <f t="shared" si="30"/>
        <v/>
      </c>
      <c r="N908" s="1801"/>
      <c r="O908" s="482" t="str">
        <f t="shared" si="32"/>
        <v/>
      </c>
      <c r="P908" s="412"/>
      <c r="Q908" s="599"/>
    </row>
    <row r="909" spans="1:17" s="258" customFormat="1" ht="24" customHeight="1">
      <c r="A909" s="144"/>
      <c r="B909" s="1318"/>
      <c r="C909" s="1317"/>
      <c r="D909" s="1797"/>
      <c r="E909" s="1798"/>
      <c r="F909" s="1798"/>
      <c r="G909" s="1798"/>
      <c r="H909" s="1798"/>
      <c r="I909" s="1798"/>
      <c r="J909" s="1799"/>
      <c r="K909" s="866"/>
      <c r="L909" s="940"/>
      <c r="M909" s="1800" t="str">
        <f t="shared" si="30"/>
        <v/>
      </c>
      <c r="N909" s="1801"/>
      <c r="O909" s="482" t="str">
        <f t="shared" si="32"/>
        <v/>
      </c>
      <c r="P909" s="412"/>
      <c r="Q909" s="599"/>
    </row>
    <row r="910" spans="1:17" s="111" customFormat="1" ht="3" customHeight="1">
      <c r="A910" s="363"/>
      <c r="B910" s="676"/>
      <c r="C910" s="1324"/>
      <c r="D910" s="867"/>
      <c r="E910" s="868"/>
      <c r="F910" s="868"/>
      <c r="G910" s="868"/>
      <c r="H910" s="868"/>
      <c r="I910" s="868"/>
      <c r="J910" s="908"/>
      <c r="K910" s="908"/>
      <c r="L910" s="908"/>
      <c r="M910" s="93"/>
      <c r="N910" s="93"/>
      <c r="O910" s="93"/>
      <c r="P910" s="168"/>
      <c r="Q910" s="599"/>
    </row>
    <row r="911" spans="1:17" s="87" customFormat="1" ht="22.5" customHeight="1">
      <c r="A911" s="370"/>
      <c r="B911" s="1320" t="s">
        <v>60</v>
      </c>
      <c r="C911" s="1325"/>
      <c r="D911" s="869"/>
      <c r="E911" s="869"/>
      <c r="F911" s="869"/>
      <c r="G911" s="869"/>
      <c r="H911" s="869"/>
      <c r="I911" s="869"/>
      <c r="J911" s="869"/>
      <c r="K911" s="869"/>
      <c r="L911" s="869"/>
      <c r="M911" s="575"/>
      <c r="N911" s="575"/>
      <c r="O911" s="575"/>
      <c r="P911" s="405"/>
      <c r="Q911" s="599"/>
    </row>
    <row r="912" spans="1:17" s="258" customFormat="1" ht="12.75" customHeight="1">
      <c r="A912" s="216"/>
      <c r="B912" s="1310" t="str">
        <f>B857</f>
        <v>FAPESP,  SETEMBRO DE 2015</v>
      </c>
      <c r="C912" s="1311"/>
      <c r="D912" s="857"/>
      <c r="E912" s="831"/>
      <c r="F912" s="831"/>
      <c r="G912" s="831"/>
      <c r="H912" s="831"/>
      <c r="I912" s="831"/>
      <c r="J912" s="832"/>
      <c r="K912" s="832"/>
      <c r="L912" s="831"/>
      <c r="M912" s="51"/>
      <c r="N912" s="51"/>
      <c r="O912" s="51"/>
      <c r="P912" s="429">
        <v>4</v>
      </c>
      <c r="Q912" s="104"/>
    </row>
    <row r="913" spans="1:20" customFormat="1" ht="12.75" customHeight="1">
      <c r="A913" s="378"/>
      <c r="B913" s="1327"/>
      <c r="C913" s="1323"/>
      <c r="D913" s="910"/>
      <c r="E913" s="911"/>
      <c r="F913" s="911"/>
      <c r="G913" s="911"/>
      <c r="H913" s="911"/>
      <c r="I913" s="911"/>
      <c r="J913" s="910"/>
      <c r="K913" s="910"/>
      <c r="L913" s="911"/>
      <c r="M913" s="21"/>
      <c r="N913" s="21"/>
      <c r="O913" s="21"/>
      <c r="P913" s="21"/>
      <c r="Q913" s="21"/>
    </row>
    <row r="914" spans="1:20" s="4" customFormat="1" ht="12.75" customHeight="1">
      <c r="A914" s="366"/>
      <c r="B914" s="443"/>
      <c r="C914" s="965"/>
      <c r="D914" s="832"/>
      <c r="E914" s="831"/>
      <c r="F914" s="831"/>
      <c r="G914" s="831"/>
      <c r="H914" s="831"/>
      <c r="I914" s="831"/>
      <c r="J914" s="832"/>
      <c r="K914" s="832"/>
      <c r="L914" s="831"/>
      <c r="M914" s="50"/>
      <c r="N914" s="50"/>
      <c r="O914" s="50"/>
      <c r="P914" s="50"/>
      <c r="Q914" s="71"/>
    </row>
    <row r="915" spans="1:20" s="4" customFormat="1" ht="12.75" customHeight="1">
      <c r="A915" s="366"/>
      <c r="B915" s="443"/>
      <c r="C915" s="965"/>
      <c r="D915" s="832"/>
      <c r="E915" s="831"/>
      <c r="F915" s="831"/>
      <c r="G915" s="831"/>
      <c r="H915" s="831"/>
      <c r="I915" s="831"/>
      <c r="J915" s="832"/>
      <c r="K915" s="832"/>
      <c r="L915" s="831"/>
      <c r="M915" s="50"/>
      <c r="N915" s="50"/>
      <c r="O915" s="50"/>
      <c r="P915" s="50"/>
      <c r="Q915" s="71"/>
    </row>
    <row r="916" spans="1:20" s="4" customFormat="1" ht="12.75" customHeight="1">
      <c r="A916" s="366"/>
      <c r="B916" s="443"/>
      <c r="C916" s="965"/>
      <c r="D916" s="832"/>
      <c r="E916" s="831"/>
      <c r="F916" s="831"/>
      <c r="G916" s="831"/>
      <c r="H916" s="831"/>
      <c r="I916" s="831"/>
      <c r="J916" s="832"/>
      <c r="K916" s="832"/>
      <c r="L916" s="831"/>
      <c r="M916" s="50"/>
      <c r="N916" s="50"/>
      <c r="O916" s="50"/>
      <c r="P916" s="50"/>
      <c r="Q916" s="71"/>
    </row>
    <row r="917" spans="1:20" s="4" customFormat="1" ht="12.75" customHeight="1">
      <c r="A917" s="366"/>
      <c r="B917" s="443"/>
      <c r="C917" s="965"/>
      <c r="D917" s="832"/>
      <c r="E917" s="831"/>
      <c r="F917" s="831"/>
      <c r="G917" s="831"/>
      <c r="H917" s="831"/>
      <c r="I917" s="831"/>
      <c r="J917" s="832"/>
      <c r="K917" s="832"/>
      <c r="L917" s="831"/>
      <c r="M917" s="112" t="s">
        <v>66</v>
      </c>
      <c r="N917" s="50"/>
      <c r="O917" s="50"/>
      <c r="P917" s="50"/>
      <c r="Q917" s="71"/>
    </row>
    <row r="918" spans="1:20" s="4" customFormat="1" ht="19.5" customHeight="1">
      <c r="A918" s="367"/>
      <c r="B918" s="1322" t="s">
        <v>184</v>
      </c>
      <c r="C918" s="1328"/>
      <c r="D918" s="817"/>
      <c r="E918" s="817"/>
      <c r="F918" s="817"/>
      <c r="G918" s="817"/>
      <c r="H918" s="856"/>
      <c r="I918" s="856"/>
      <c r="J918" s="856"/>
      <c r="K918" s="856"/>
      <c r="L918" s="856"/>
      <c r="M918" s="189"/>
      <c r="N918" s="67"/>
      <c r="O918" s="50"/>
      <c r="P918" s="569"/>
      <c r="Q918" s="71"/>
    </row>
    <row r="919" spans="1:20" s="4" customFormat="1" ht="6" customHeight="1">
      <c r="A919" s="366"/>
      <c r="B919" s="1329"/>
      <c r="C919" s="1330"/>
      <c r="D919" s="912"/>
      <c r="E919" s="886"/>
      <c r="F919" s="886"/>
      <c r="G919" s="886"/>
      <c r="H919" s="886"/>
      <c r="I919" s="886"/>
      <c r="J919" s="900"/>
      <c r="K919" s="900"/>
      <c r="L919" s="886"/>
      <c r="M919" s="64"/>
      <c r="N919" s="64"/>
      <c r="O919" s="50"/>
      <c r="P919" s="50"/>
      <c r="Q919" s="71"/>
    </row>
    <row r="920" spans="1:20" s="12" customFormat="1" ht="19.5" customHeight="1">
      <c r="A920" s="398"/>
      <c r="B920" s="1331" t="s">
        <v>97</v>
      </c>
      <c r="C920" s="1332"/>
      <c r="D920" s="912"/>
      <c r="E920" s="906"/>
      <c r="F920" s="1679"/>
      <c r="G920" s="1679"/>
      <c r="H920" s="1679"/>
      <c r="I920" s="1679"/>
      <c r="J920" s="1679"/>
      <c r="K920" s="1679"/>
      <c r="L920" s="1679"/>
      <c r="M920" s="1663"/>
      <c r="N920" s="1663"/>
      <c r="O920" s="1663"/>
      <c r="P920" s="1663"/>
      <c r="Q920" s="71"/>
    </row>
    <row r="921" spans="1:20" s="12" customFormat="1" ht="9.75" customHeight="1">
      <c r="A921" s="398"/>
      <c r="B921" s="1331"/>
      <c r="C921" s="1332"/>
      <c r="D921" s="912"/>
      <c r="E921" s="913"/>
      <c r="F921" s="906"/>
      <c r="G921" s="906"/>
      <c r="H921" s="906"/>
      <c r="I921" s="906"/>
      <c r="J921" s="906"/>
      <c r="K921" s="906"/>
      <c r="L921" s="906"/>
      <c r="M921" s="122"/>
      <c r="N921" s="122"/>
      <c r="O921" s="122"/>
      <c r="P921" s="71"/>
      <c r="Q921" s="71"/>
    </row>
    <row r="922" spans="1:20" s="12" customFormat="1" ht="19.5" customHeight="1">
      <c r="A922" s="398"/>
      <c r="B922" s="1812" t="s">
        <v>130</v>
      </c>
      <c r="C922" s="1813"/>
      <c r="D922" s="1609"/>
      <c r="E922" s="1609"/>
      <c r="F922" s="1609"/>
      <c r="G922" s="906"/>
      <c r="H922" s="906"/>
      <c r="I922" s="906"/>
      <c r="J922" s="906"/>
      <c r="K922" s="906"/>
      <c r="L922" s="906"/>
      <c r="M922" s="122"/>
      <c r="N922" s="122"/>
      <c r="O922" s="122"/>
      <c r="P922" s="71"/>
      <c r="Q922" s="71"/>
    </row>
    <row r="923" spans="1:20" s="12" customFormat="1" ht="7.5" customHeight="1">
      <c r="A923" s="398"/>
      <c r="B923" s="1331"/>
      <c r="C923" s="1332"/>
      <c r="D923" s="912"/>
      <c r="E923" s="906"/>
      <c r="F923" s="906"/>
      <c r="G923" s="906"/>
      <c r="H923" s="906"/>
      <c r="I923" s="906"/>
      <c r="J923" s="906"/>
      <c r="K923" s="906"/>
      <c r="L923" s="906"/>
      <c r="M923" s="122"/>
      <c r="N923" s="122"/>
      <c r="O923" s="122"/>
      <c r="P923" s="71"/>
      <c r="Q923" s="71"/>
    </row>
    <row r="924" spans="1:20" s="72" customFormat="1" ht="19.5" customHeight="1">
      <c r="A924" s="383"/>
      <c r="B924" s="1333" t="s">
        <v>30</v>
      </c>
      <c r="C924" s="1334"/>
      <c r="D924" s="914"/>
      <c r="E924" s="914"/>
      <c r="F924" s="914"/>
      <c r="G924" s="914"/>
      <c r="H924" s="914"/>
      <c r="I924" s="914"/>
      <c r="J924" s="914"/>
      <c r="K924" s="914"/>
      <c r="L924" s="914"/>
      <c r="M924" s="122"/>
      <c r="N924" s="122"/>
      <c r="O924" s="122"/>
      <c r="P924" s="71"/>
      <c r="Q924" s="71"/>
      <c r="S924" s="258"/>
      <c r="T924" s="258"/>
    </row>
    <row r="925" spans="1:20" s="80" customFormat="1" ht="18" customHeight="1">
      <c r="A925" s="285"/>
      <c r="B925" s="1335" t="s">
        <v>82</v>
      </c>
      <c r="C925" s="1336" t="s">
        <v>22</v>
      </c>
      <c r="D925" s="915" t="s">
        <v>23</v>
      </c>
      <c r="E925" s="916">
        <v>1</v>
      </c>
      <c r="F925" s="917"/>
      <c r="G925" s="918" t="s">
        <v>86</v>
      </c>
      <c r="H925" s="919"/>
      <c r="I925" s="915" t="s">
        <v>23</v>
      </c>
      <c r="J925" s="920"/>
      <c r="K925" s="917"/>
      <c r="L925" s="918" t="s">
        <v>83</v>
      </c>
      <c r="M925" s="77"/>
      <c r="N925" s="74" t="s">
        <v>23</v>
      </c>
      <c r="O925" s="572"/>
      <c r="P925" s="71"/>
      <c r="Q925" s="71"/>
      <c r="R925" s="258"/>
      <c r="S925" s="258"/>
      <c r="T925" s="258"/>
    </row>
    <row r="926" spans="1:20" s="80" customFormat="1" ht="7.5" customHeight="1">
      <c r="A926" s="285"/>
      <c r="B926" s="249"/>
      <c r="C926" s="1337"/>
      <c r="D926" s="852"/>
      <c r="E926" s="852"/>
      <c r="F926" s="852"/>
      <c r="G926" s="852"/>
      <c r="H926" s="852"/>
      <c r="I926" s="852"/>
      <c r="J926" s="852"/>
      <c r="K926" s="852"/>
      <c r="L926" s="852"/>
      <c r="M926" s="122"/>
      <c r="N926" s="122"/>
      <c r="O926" s="122"/>
      <c r="P926" s="71"/>
      <c r="Q926" s="71"/>
      <c r="R926" s="258"/>
      <c r="S926" s="258"/>
      <c r="T926" s="258"/>
    </row>
    <row r="927" spans="1:20" s="80" customFormat="1" ht="18" customHeight="1">
      <c r="A927" s="285"/>
      <c r="B927" s="1335" t="s">
        <v>84</v>
      </c>
      <c r="C927" s="1343"/>
      <c r="D927" s="915" t="s">
        <v>23</v>
      </c>
      <c r="E927" s="920"/>
      <c r="F927" s="852"/>
      <c r="G927" s="918" t="s">
        <v>85</v>
      </c>
      <c r="H927" s="919"/>
      <c r="I927" s="915" t="s">
        <v>23</v>
      </c>
      <c r="J927" s="920"/>
      <c r="K927" s="852"/>
      <c r="L927" s="571" t="s">
        <v>115</v>
      </c>
      <c r="M927" s="77"/>
      <c r="N927" s="74" t="s">
        <v>23</v>
      </c>
      <c r="O927" s="572"/>
      <c r="P927" s="71"/>
      <c r="Q927" s="71"/>
      <c r="R927" s="258"/>
      <c r="S927" s="258"/>
      <c r="T927" s="258"/>
    </row>
    <row r="928" spans="1:20" s="80" customFormat="1" ht="7.5" customHeight="1">
      <c r="A928" s="285"/>
      <c r="B928" s="249"/>
      <c r="C928" s="249"/>
      <c r="D928" s="852"/>
      <c r="E928" s="852"/>
      <c r="F928" s="852"/>
      <c r="G928" s="852"/>
      <c r="H928" s="852"/>
      <c r="I928" s="852"/>
      <c r="J928" s="852"/>
      <c r="K928" s="852"/>
      <c r="L928" s="122"/>
      <c r="M928" s="122"/>
      <c r="N928" s="122"/>
      <c r="O928" s="122"/>
      <c r="P928" s="71"/>
      <c r="Q928" s="71"/>
      <c r="R928" s="258"/>
      <c r="S928" s="258"/>
      <c r="T928" s="258"/>
    </row>
    <row r="929" spans="1:20" s="4" customFormat="1" ht="20.25" customHeight="1">
      <c r="A929" s="366"/>
      <c r="B929" s="1814" t="s">
        <v>5</v>
      </c>
      <c r="C929" s="1814"/>
      <c r="D929" s="1667" t="str">
        <f>IF(SUM(O934:O972,O979:O1027,O1034:O1082,O1089:O1133)=0,"",(SUM(O934:O972,O979:O1027,O1034:O1082,O1089:O1133)))</f>
        <v/>
      </c>
      <c r="E929" s="1667"/>
      <c r="F929" s="1667"/>
      <c r="G929" s="861"/>
      <c r="H929" s="861"/>
      <c r="I929" s="861"/>
      <c r="J929" s="862"/>
      <c r="K929" s="861"/>
      <c r="M929" s="68"/>
      <c r="N929" s="68"/>
    </row>
    <row r="930" spans="1:20" s="4" customFormat="1" ht="6" customHeight="1">
      <c r="A930" s="366"/>
      <c r="B930" s="1339"/>
      <c r="C930" s="1339"/>
      <c r="D930" s="851"/>
      <c r="E930" s="851"/>
      <c r="F930" s="851"/>
      <c r="G930" s="851"/>
      <c r="H930" s="851"/>
      <c r="I930" s="851"/>
      <c r="J930" s="851"/>
      <c r="K930" s="851"/>
      <c r="L930" s="316"/>
      <c r="M930" s="316"/>
      <c r="N930" s="316"/>
      <c r="O930" s="316"/>
      <c r="P930" s="316"/>
      <c r="Q930" s="316"/>
      <c r="R930" s="258"/>
      <c r="S930" s="258"/>
      <c r="T930" s="258"/>
    </row>
    <row r="931" spans="1:20" s="86" customFormat="1" ht="6.75" customHeight="1">
      <c r="A931" s="385"/>
      <c r="B931" s="1341"/>
      <c r="C931" s="1341"/>
      <c r="D931" s="863"/>
      <c r="E931" s="864"/>
      <c r="F931" s="864"/>
      <c r="G931" s="864"/>
      <c r="H931" s="864"/>
      <c r="I931" s="864"/>
      <c r="J931" s="864"/>
      <c r="K931" s="863"/>
      <c r="L931" s="83"/>
      <c r="M931" s="84"/>
      <c r="N931" s="84"/>
      <c r="O931" s="84"/>
      <c r="P931" s="73"/>
      <c r="Q931" s="73"/>
      <c r="R931" s="258"/>
      <c r="S931" s="258"/>
      <c r="T931" s="258"/>
    </row>
    <row r="932" spans="1:20" s="258" customFormat="1" ht="12.75" customHeight="1">
      <c r="A932" s="363"/>
      <c r="B932" s="1804" t="s">
        <v>1</v>
      </c>
      <c r="C932" s="1804" t="s">
        <v>7</v>
      </c>
      <c r="D932" s="1730" t="s">
        <v>8</v>
      </c>
      <c r="E932" s="1818"/>
      <c r="F932" s="1818"/>
      <c r="G932" s="1818"/>
      <c r="H932" s="1818"/>
      <c r="I932" s="1818"/>
      <c r="J932" s="1819"/>
      <c r="K932" s="1587" t="s">
        <v>53</v>
      </c>
      <c r="L932" s="1644" t="s">
        <v>3</v>
      </c>
      <c r="M932" s="1671" t="s">
        <v>118</v>
      </c>
      <c r="N932" s="1808"/>
      <c r="O932" s="1785" t="s">
        <v>119</v>
      </c>
      <c r="P932" s="1634" t="s">
        <v>2</v>
      </c>
      <c r="Q932" s="598"/>
      <c r="R932" s="453"/>
    </row>
    <row r="933" spans="1:20" s="87" customFormat="1" ht="23.25" customHeight="1">
      <c r="A933" s="370"/>
      <c r="B933" s="1816"/>
      <c r="C933" s="1817"/>
      <c r="D933" s="1820"/>
      <c r="E933" s="1821"/>
      <c r="F933" s="1821"/>
      <c r="G933" s="1821"/>
      <c r="H933" s="1821"/>
      <c r="I933" s="1821"/>
      <c r="J933" s="1822"/>
      <c r="K933" s="1588"/>
      <c r="L933" s="1734"/>
      <c r="M933" s="1809"/>
      <c r="N933" s="1810"/>
      <c r="O933" s="1811"/>
      <c r="P933" s="1736"/>
      <c r="Q933" s="598"/>
      <c r="R933" s="114"/>
    </row>
    <row r="934" spans="1:20" s="258" customFormat="1" ht="24" customHeight="1">
      <c r="A934" s="144"/>
      <c r="B934" s="1318"/>
      <c r="C934" s="1317"/>
      <c r="D934" s="1797"/>
      <c r="E934" s="1798"/>
      <c r="F934" s="1798"/>
      <c r="G934" s="1798"/>
      <c r="H934" s="1798"/>
      <c r="I934" s="1798"/>
      <c r="J934" s="1799"/>
      <c r="K934" s="866" t="s">
        <v>66</v>
      </c>
      <c r="L934" s="940"/>
      <c r="M934" s="1800" t="str">
        <f>IF(C934*L934=0,"",C934*L934)</f>
        <v/>
      </c>
      <c r="N934" s="1801"/>
      <c r="O934" s="482" t="str">
        <f>IF(ISERROR(INDEX($S$934:$S$939,MATCH(K934,$R$934:$R$939,0))*M934),"",INDEX($S$934:$S$939,MATCH(K934,$R$934:$R$939,0))*M934)</f>
        <v/>
      </c>
      <c r="P934" s="412"/>
      <c r="Q934" s="599"/>
      <c r="R934" s="586" t="str">
        <f>C925</f>
        <v>USD</v>
      </c>
      <c r="S934" s="587">
        <f>E925</f>
        <v>1</v>
      </c>
    </row>
    <row r="935" spans="1:20" s="258" customFormat="1" ht="24" customHeight="1">
      <c r="A935" s="144"/>
      <c r="B935" s="1318"/>
      <c r="C935" s="1317"/>
      <c r="D935" s="1797"/>
      <c r="E935" s="1798"/>
      <c r="F935" s="1798"/>
      <c r="G935" s="1798"/>
      <c r="H935" s="1798"/>
      <c r="I935" s="1798"/>
      <c r="J935" s="1799"/>
      <c r="K935" s="866"/>
      <c r="L935" s="940"/>
      <c r="M935" s="1800" t="str">
        <f t="shared" ref="M935:M972" si="33">IF(C935*L935=0,"",C935*L935)</f>
        <v/>
      </c>
      <c r="N935" s="1801"/>
      <c r="O935" s="482" t="str">
        <f>IF(ISERROR(INDEX($S$934:$S$939,MATCH(K935,$R$934:$R$939,0))*M935),"",INDEX($S$934:$S$939,MATCH(K935,$R$934:$R$939,0))*M935)</f>
        <v/>
      </c>
      <c r="P935" s="412"/>
      <c r="Q935" s="599"/>
      <c r="R935" s="586" t="str">
        <f>IF(H925=0,"",H925)</f>
        <v/>
      </c>
      <c r="S935" s="587">
        <f>J925</f>
        <v>0</v>
      </c>
    </row>
    <row r="936" spans="1:20" s="258" customFormat="1" ht="24" customHeight="1">
      <c r="A936" s="144"/>
      <c r="B936" s="1318"/>
      <c r="C936" s="1317"/>
      <c r="D936" s="1797"/>
      <c r="E936" s="1798"/>
      <c r="F936" s="1798"/>
      <c r="G936" s="1798"/>
      <c r="H936" s="1798"/>
      <c r="I936" s="1798"/>
      <c r="J936" s="1799"/>
      <c r="K936" s="866"/>
      <c r="L936" s="940"/>
      <c r="M936" s="1800" t="str">
        <f t="shared" si="33"/>
        <v/>
      </c>
      <c r="N936" s="1801"/>
      <c r="O936" s="482" t="str">
        <f t="shared" ref="O936:O972" si="34">IF(ISERROR(INDEX($S$934:$S$939,MATCH(K936,$R$934:$R$939,0))*M936),"",INDEX($S$934:$S$939,MATCH(K936,$R$934:$R$939,0))*M936)</f>
        <v/>
      </c>
      <c r="P936" s="412"/>
      <c r="Q936" s="599"/>
      <c r="R936" s="588" t="str">
        <f>IF(M925=0,"",M925)</f>
        <v/>
      </c>
      <c r="S936" s="587">
        <f>O925</f>
        <v>0</v>
      </c>
    </row>
    <row r="937" spans="1:20" s="258" customFormat="1" ht="24" customHeight="1">
      <c r="A937" s="144"/>
      <c r="B937" s="1318"/>
      <c r="C937" s="1317"/>
      <c r="D937" s="1797"/>
      <c r="E937" s="1798"/>
      <c r="F937" s="1798"/>
      <c r="G937" s="1798"/>
      <c r="H937" s="1798"/>
      <c r="I937" s="1798"/>
      <c r="J937" s="1799"/>
      <c r="K937" s="866"/>
      <c r="L937" s="940"/>
      <c r="M937" s="1800" t="str">
        <f t="shared" si="33"/>
        <v/>
      </c>
      <c r="N937" s="1801"/>
      <c r="O937" s="482" t="str">
        <f t="shared" si="34"/>
        <v/>
      </c>
      <c r="P937" s="412"/>
      <c r="Q937" s="599"/>
      <c r="R937" s="588" t="str">
        <f>IF(C927=0,"",C927)</f>
        <v/>
      </c>
      <c r="S937" s="587">
        <f>E927</f>
        <v>0</v>
      </c>
    </row>
    <row r="938" spans="1:20" s="258" customFormat="1" ht="24" customHeight="1">
      <c r="A938" s="144"/>
      <c r="B938" s="1318"/>
      <c r="C938" s="1317"/>
      <c r="D938" s="1797"/>
      <c r="E938" s="1798"/>
      <c r="F938" s="1798"/>
      <c r="G938" s="1798"/>
      <c r="H938" s="1798"/>
      <c r="I938" s="1798"/>
      <c r="J938" s="1799"/>
      <c r="K938" s="866"/>
      <c r="L938" s="940"/>
      <c r="M938" s="1800" t="str">
        <f t="shared" si="33"/>
        <v/>
      </c>
      <c r="N938" s="1801"/>
      <c r="O938" s="482" t="str">
        <f t="shared" si="34"/>
        <v/>
      </c>
      <c r="P938" s="412"/>
      <c r="Q938" s="599"/>
      <c r="R938" s="588" t="str">
        <f>IF(H927=0,"",H927)</f>
        <v/>
      </c>
      <c r="S938" s="587">
        <f>J927</f>
        <v>0</v>
      </c>
    </row>
    <row r="939" spans="1:20" s="258" customFormat="1" ht="24" customHeight="1">
      <c r="A939" s="144"/>
      <c r="B939" s="1318"/>
      <c r="C939" s="1317"/>
      <c r="D939" s="1797"/>
      <c r="E939" s="1798"/>
      <c r="F939" s="1798"/>
      <c r="G939" s="1798"/>
      <c r="H939" s="1798"/>
      <c r="I939" s="1798"/>
      <c r="J939" s="1799"/>
      <c r="K939" s="866"/>
      <c r="L939" s="940"/>
      <c r="M939" s="1800" t="str">
        <f t="shared" si="33"/>
        <v/>
      </c>
      <c r="N939" s="1801"/>
      <c r="O939" s="482" t="str">
        <f t="shared" si="34"/>
        <v/>
      </c>
      <c r="P939" s="412"/>
      <c r="Q939" s="599"/>
      <c r="R939" s="587" t="str">
        <f>IF(M927=0,"",M927)</f>
        <v/>
      </c>
      <c r="S939" s="587">
        <f>O927</f>
        <v>0</v>
      </c>
    </row>
    <row r="940" spans="1:20" s="258" customFormat="1" ht="24" customHeight="1">
      <c r="A940" s="144"/>
      <c r="B940" s="1318"/>
      <c r="C940" s="1317"/>
      <c r="D940" s="1797"/>
      <c r="E940" s="1798"/>
      <c r="F940" s="1798"/>
      <c r="G940" s="1798"/>
      <c r="H940" s="1798"/>
      <c r="I940" s="1798"/>
      <c r="J940" s="1799"/>
      <c r="K940" s="866"/>
      <c r="L940" s="940"/>
      <c r="M940" s="1800" t="str">
        <f t="shared" si="33"/>
        <v/>
      </c>
      <c r="N940" s="1801"/>
      <c r="O940" s="482" t="str">
        <f t="shared" si="34"/>
        <v/>
      </c>
      <c r="P940" s="412"/>
      <c r="Q940" s="599"/>
      <c r="R940" s="453" t="s">
        <v>251</v>
      </c>
    </row>
    <row r="941" spans="1:20" s="258" customFormat="1" ht="24" customHeight="1">
      <c r="A941" s="144"/>
      <c r="B941" s="1318"/>
      <c r="C941" s="1317"/>
      <c r="D941" s="1797"/>
      <c r="E941" s="1798"/>
      <c r="F941" s="1798"/>
      <c r="G941" s="1798"/>
      <c r="H941" s="1798"/>
      <c r="I941" s="1798"/>
      <c r="J941" s="1799"/>
      <c r="K941" s="866"/>
      <c r="L941" s="940"/>
      <c r="M941" s="1800" t="str">
        <f t="shared" si="33"/>
        <v/>
      </c>
      <c r="N941" s="1801"/>
      <c r="O941" s="482" t="str">
        <f t="shared" si="34"/>
        <v/>
      </c>
      <c r="P941" s="412"/>
      <c r="Q941" s="599"/>
      <c r="R941" s="453" t="s">
        <v>250</v>
      </c>
    </row>
    <row r="942" spans="1:20" s="258" customFormat="1" ht="24" customHeight="1">
      <c r="A942" s="144"/>
      <c r="B942" s="1318"/>
      <c r="C942" s="1317"/>
      <c r="D942" s="1797"/>
      <c r="E942" s="1798"/>
      <c r="F942" s="1798"/>
      <c r="G942" s="1798"/>
      <c r="H942" s="1798"/>
      <c r="I942" s="1798"/>
      <c r="J942" s="1799"/>
      <c r="K942" s="866"/>
      <c r="L942" s="940"/>
      <c r="M942" s="1800" t="str">
        <f t="shared" si="33"/>
        <v/>
      </c>
      <c r="N942" s="1801"/>
      <c r="O942" s="482" t="str">
        <f t="shared" si="34"/>
        <v/>
      </c>
      <c r="P942" s="412"/>
      <c r="Q942" s="599"/>
    </row>
    <row r="943" spans="1:20" s="258" customFormat="1" ht="24" customHeight="1">
      <c r="A943" s="597"/>
      <c r="B943" s="1318"/>
      <c r="C943" s="1317"/>
      <c r="D943" s="1797"/>
      <c r="E943" s="1798"/>
      <c r="F943" s="1798"/>
      <c r="G943" s="1798"/>
      <c r="H943" s="1798"/>
      <c r="I943" s="1798"/>
      <c r="J943" s="1799"/>
      <c r="K943" s="866"/>
      <c r="L943" s="940"/>
      <c r="M943" s="1800" t="str">
        <f t="shared" si="33"/>
        <v/>
      </c>
      <c r="N943" s="1801"/>
      <c r="O943" s="482" t="str">
        <f t="shared" si="34"/>
        <v/>
      </c>
      <c r="P943" s="412"/>
      <c r="Q943" s="599"/>
      <c r="R943" s="258" t="s">
        <v>245</v>
      </c>
    </row>
    <row r="944" spans="1:20" s="258" customFormat="1" ht="24" customHeight="1">
      <c r="A944" s="144"/>
      <c r="B944" s="1318"/>
      <c r="C944" s="1317"/>
      <c r="D944" s="1797"/>
      <c r="E944" s="1798"/>
      <c r="F944" s="1798"/>
      <c r="G944" s="1798"/>
      <c r="H944" s="1798"/>
      <c r="I944" s="1798"/>
      <c r="J944" s="1799"/>
      <c r="K944" s="866"/>
      <c r="L944" s="940"/>
      <c r="M944" s="1800" t="str">
        <f t="shared" si="33"/>
        <v/>
      </c>
      <c r="N944" s="1801"/>
      <c r="O944" s="482" t="str">
        <f t="shared" si="34"/>
        <v/>
      </c>
      <c r="P944" s="412"/>
      <c r="Q944" s="599"/>
      <c r="R944" s="258" t="s">
        <v>246</v>
      </c>
    </row>
    <row r="945" spans="1:18" s="258" customFormat="1" ht="24" customHeight="1">
      <c r="A945" s="144"/>
      <c r="B945" s="1318"/>
      <c r="C945" s="1317"/>
      <c r="D945" s="1797"/>
      <c r="E945" s="1798"/>
      <c r="F945" s="1798"/>
      <c r="G945" s="1798"/>
      <c r="H945" s="1798"/>
      <c r="I945" s="1798"/>
      <c r="J945" s="1799"/>
      <c r="K945" s="866"/>
      <c r="L945" s="940"/>
      <c r="M945" s="1800" t="str">
        <f t="shared" si="33"/>
        <v/>
      </c>
      <c r="N945" s="1801"/>
      <c r="O945" s="482" t="str">
        <f t="shared" si="34"/>
        <v/>
      </c>
      <c r="P945" s="412"/>
      <c r="Q945" s="599"/>
      <c r="R945" s="258" t="s">
        <v>247</v>
      </c>
    </row>
    <row r="946" spans="1:18" s="258" customFormat="1" ht="24" customHeight="1">
      <c r="A946" s="144"/>
      <c r="B946" s="1318"/>
      <c r="C946" s="1317"/>
      <c r="D946" s="1797"/>
      <c r="E946" s="1798"/>
      <c r="F946" s="1798"/>
      <c r="G946" s="1798"/>
      <c r="H946" s="1798"/>
      <c r="I946" s="1798"/>
      <c r="J946" s="1799"/>
      <c r="K946" s="866"/>
      <c r="L946" s="940"/>
      <c r="M946" s="1800" t="str">
        <f t="shared" si="33"/>
        <v/>
      </c>
      <c r="N946" s="1801"/>
      <c r="O946" s="482" t="str">
        <f t="shared" si="34"/>
        <v/>
      </c>
      <c r="P946" s="412"/>
      <c r="Q946" s="599"/>
      <c r="R946" s="258" t="s">
        <v>248</v>
      </c>
    </row>
    <row r="947" spans="1:18" s="258" customFormat="1" ht="24" customHeight="1">
      <c r="A947" s="144"/>
      <c r="B947" s="1318"/>
      <c r="C947" s="1317"/>
      <c r="D947" s="1797"/>
      <c r="E947" s="1798"/>
      <c r="F947" s="1798"/>
      <c r="G947" s="1798"/>
      <c r="H947" s="1798"/>
      <c r="I947" s="1798"/>
      <c r="J947" s="1799"/>
      <c r="K947" s="866"/>
      <c r="L947" s="940"/>
      <c r="M947" s="1800" t="str">
        <f t="shared" si="33"/>
        <v/>
      </c>
      <c r="N947" s="1801"/>
      <c r="O947" s="482" t="str">
        <f t="shared" si="34"/>
        <v/>
      </c>
      <c r="P947" s="412"/>
      <c r="Q947" s="599"/>
    </row>
    <row r="948" spans="1:18" s="258" customFormat="1" ht="24" customHeight="1">
      <c r="A948" s="144"/>
      <c r="B948" s="1318"/>
      <c r="C948" s="1317"/>
      <c r="D948" s="1797"/>
      <c r="E948" s="1798"/>
      <c r="F948" s="1798"/>
      <c r="G948" s="1798"/>
      <c r="H948" s="1798"/>
      <c r="I948" s="1798"/>
      <c r="J948" s="1799"/>
      <c r="K948" s="866"/>
      <c r="L948" s="940"/>
      <c r="M948" s="1800" t="str">
        <f t="shared" si="33"/>
        <v/>
      </c>
      <c r="N948" s="1801"/>
      <c r="O948" s="482" t="str">
        <f t="shared" si="34"/>
        <v/>
      </c>
      <c r="P948" s="412"/>
      <c r="Q948" s="599"/>
    </row>
    <row r="949" spans="1:18" s="258" customFormat="1" ht="24" customHeight="1">
      <c r="A949" s="144"/>
      <c r="B949" s="1318"/>
      <c r="C949" s="1317"/>
      <c r="D949" s="1797"/>
      <c r="E949" s="1798"/>
      <c r="F949" s="1798"/>
      <c r="G949" s="1798"/>
      <c r="H949" s="1798"/>
      <c r="I949" s="1798"/>
      <c r="J949" s="1799"/>
      <c r="K949" s="866"/>
      <c r="L949" s="940"/>
      <c r="M949" s="1800" t="str">
        <f t="shared" si="33"/>
        <v/>
      </c>
      <c r="N949" s="1801"/>
      <c r="O949" s="482" t="str">
        <f t="shared" si="34"/>
        <v/>
      </c>
      <c r="P949" s="412"/>
      <c r="Q949" s="599"/>
    </row>
    <row r="950" spans="1:18" s="258" customFormat="1" ht="24" customHeight="1">
      <c r="A950" s="144"/>
      <c r="B950" s="1318"/>
      <c r="C950" s="1317"/>
      <c r="D950" s="1797"/>
      <c r="E950" s="1798"/>
      <c r="F950" s="1798"/>
      <c r="G950" s="1798"/>
      <c r="H950" s="1798"/>
      <c r="I950" s="1798"/>
      <c r="J950" s="1799"/>
      <c r="K950" s="866"/>
      <c r="L950" s="940"/>
      <c r="M950" s="1800" t="str">
        <f t="shared" si="33"/>
        <v/>
      </c>
      <c r="N950" s="1801"/>
      <c r="O950" s="482" t="str">
        <f t="shared" si="34"/>
        <v/>
      </c>
      <c r="P950" s="412"/>
      <c r="Q950" s="599"/>
    </row>
    <row r="951" spans="1:18" s="258" customFormat="1" ht="24" customHeight="1">
      <c r="A951" s="144"/>
      <c r="B951" s="1318"/>
      <c r="C951" s="1317"/>
      <c r="D951" s="1797"/>
      <c r="E951" s="1798"/>
      <c r="F951" s="1798"/>
      <c r="G951" s="1798"/>
      <c r="H951" s="1798"/>
      <c r="I951" s="1798"/>
      <c r="J951" s="1799"/>
      <c r="K951" s="866"/>
      <c r="L951" s="940"/>
      <c r="M951" s="1800" t="str">
        <f t="shared" si="33"/>
        <v/>
      </c>
      <c r="N951" s="1801"/>
      <c r="O951" s="482" t="str">
        <f t="shared" si="34"/>
        <v/>
      </c>
      <c r="P951" s="412"/>
      <c r="Q951" s="599"/>
    </row>
    <row r="952" spans="1:18" s="258" customFormat="1" ht="24" customHeight="1">
      <c r="A952" s="144"/>
      <c r="B952" s="1318"/>
      <c r="C952" s="1317"/>
      <c r="D952" s="1797"/>
      <c r="E952" s="1798"/>
      <c r="F952" s="1798"/>
      <c r="G952" s="1798"/>
      <c r="H952" s="1798"/>
      <c r="I952" s="1798"/>
      <c r="J952" s="1799"/>
      <c r="K952" s="866"/>
      <c r="L952" s="940"/>
      <c r="M952" s="1800" t="str">
        <f t="shared" si="33"/>
        <v/>
      </c>
      <c r="N952" s="1801"/>
      <c r="O952" s="482" t="str">
        <f t="shared" si="34"/>
        <v/>
      </c>
      <c r="P952" s="412"/>
      <c r="Q952" s="599"/>
    </row>
    <row r="953" spans="1:18" s="258" customFormat="1" ht="24" customHeight="1">
      <c r="A953" s="144"/>
      <c r="B953" s="1318"/>
      <c r="C953" s="1317"/>
      <c r="D953" s="1797"/>
      <c r="E953" s="1798"/>
      <c r="F953" s="1798"/>
      <c r="G953" s="1798"/>
      <c r="H953" s="1798"/>
      <c r="I953" s="1798"/>
      <c r="J953" s="1799"/>
      <c r="K953" s="866"/>
      <c r="L953" s="940"/>
      <c r="M953" s="1800" t="str">
        <f t="shared" si="33"/>
        <v/>
      </c>
      <c r="N953" s="1801"/>
      <c r="O953" s="482" t="str">
        <f t="shared" si="34"/>
        <v/>
      </c>
      <c r="P953" s="412"/>
      <c r="Q953" s="599"/>
    </row>
    <row r="954" spans="1:18" s="258" customFormat="1" ht="24" customHeight="1">
      <c r="A954" s="144"/>
      <c r="B954" s="1318"/>
      <c r="C954" s="1317"/>
      <c r="D954" s="1797"/>
      <c r="E954" s="1798"/>
      <c r="F954" s="1798"/>
      <c r="G954" s="1798"/>
      <c r="H954" s="1798"/>
      <c r="I954" s="1798"/>
      <c r="J954" s="1799"/>
      <c r="K954" s="866"/>
      <c r="L954" s="940"/>
      <c r="M954" s="1800" t="str">
        <f t="shared" si="33"/>
        <v/>
      </c>
      <c r="N954" s="1801"/>
      <c r="O954" s="482" t="str">
        <f t="shared" si="34"/>
        <v/>
      </c>
      <c r="P954" s="412"/>
      <c r="Q954" s="599"/>
    </row>
    <row r="955" spans="1:18" s="258" customFormat="1" ht="24" customHeight="1">
      <c r="A955" s="144"/>
      <c r="B955" s="1318"/>
      <c r="C955" s="1317"/>
      <c r="D955" s="1797"/>
      <c r="E955" s="1798"/>
      <c r="F955" s="1798"/>
      <c r="G955" s="1798"/>
      <c r="H955" s="1798"/>
      <c r="I955" s="1798"/>
      <c r="J955" s="1799"/>
      <c r="K955" s="866"/>
      <c r="L955" s="940"/>
      <c r="M955" s="1800" t="str">
        <f t="shared" si="33"/>
        <v/>
      </c>
      <c r="N955" s="1801"/>
      <c r="O955" s="482" t="str">
        <f t="shared" si="34"/>
        <v/>
      </c>
      <c r="P955" s="412"/>
      <c r="Q955" s="599"/>
    </row>
    <row r="956" spans="1:18" s="258" customFormat="1" ht="24" customHeight="1">
      <c r="A956" s="144"/>
      <c r="B956" s="1318"/>
      <c r="C956" s="1317"/>
      <c r="D956" s="1797"/>
      <c r="E956" s="1798"/>
      <c r="F956" s="1798"/>
      <c r="G956" s="1798"/>
      <c r="H956" s="1798"/>
      <c r="I956" s="1798"/>
      <c r="J956" s="1799"/>
      <c r="K956" s="866"/>
      <c r="L956" s="940"/>
      <c r="M956" s="1800" t="str">
        <f t="shared" si="33"/>
        <v/>
      </c>
      <c r="N956" s="1801"/>
      <c r="O956" s="482" t="str">
        <f t="shared" si="34"/>
        <v/>
      </c>
      <c r="P956" s="412"/>
      <c r="Q956" s="599"/>
    </row>
    <row r="957" spans="1:18" s="258" customFormat="1" ht="24" customHeight="1">
      <c r="A957" s="144"/>
      <c r="B957" s="1318"/>
      <c r="C957" s="1317"/>
      <c r="D957" s="1797"/>
      <c r="E957" s="1798"/>
      <c r="F957" s="1798"/>
      <c r="G957" s="1798"/>
      <c r="H957" s="1798"/>
      <c r="I957" s="1798"/>
      <c r="J957" s="1799"/>
      <c r="K957" s="866"/>
      <c r="L957" s="940"/>
      <c r="M957" s="1800" t="str">
        <f t="shared" si="33"/>
        <v/>
      </c>
      <c r="N957" s="1801"/>
      <c r="O957" s="482" t="str">
        <f t="shared" si="34"/>
        <v/>
      </c>
      <c r="P957" s="412"/>
      <c r="Q957" s="599"/>
    </row>
    <row r="958" spans="1:18" s="258" customFormat="1" ht="24" customHeight="1">
      <c r="A958" s="144"/>
      <c r="B958" s="1318"/>
      <c r="C958" s="1317"/>
      <c r="D958" s="1797"/>
      <c r="E958" s="1798"/>
      <c r="F958" s="1798"/>
      <c r="G958" s="1798"/>
      <c r="H958" s="1798"/>
      <c r="I958" s="1798"/>
      <c r="J958" s="1799"/>
      <c r="K958" s="866"/>
      <c r="L958" s="940"/>
      <c r="M958" s="1800" t="str">
        <f t="shared" si="33"/>
        <v/>
      </c>
      <c r="N958" s="1801"/>
      <c r="O958" s="482" t="str">
        <f t="shared" si="34"/>
        <v/>
      </c>
      <c r="P958" s="412"/>
      <c r="Q958" s="599"/>
    </row>
    <row r="959" spans="1:18" s="258" customFormat="1" ht="24" customHeight="1">
      <c r="A959" s="144"/>
      <c r="B959" s="1318"/>
      <c r="C959" s="1317"/>
      <c r="D959" s="1797"/>
      <c r="E959" s="1798"/>
      <c r="F959" s="1798"/>
      <c r="G959" s="1798"/>
      <c r="H959" s="1798"/>
      <c r="I959" s="1798"/>
      <c r="J959" s="1799"/>
      <c r="K959" s="866"/>
      <c r="L959" s="940"/>
      <c r="M959" s="1800" t="str">
        <f t="shared" si="33"/>
        <v/>
      </c>
      <c r="N959" s="1801"/>
      <c r="O959" s="482" t="str">
        <f t="shared" si="34"/>
        <v/>
      </c>
      <c r="P959" s="412"/>
      <c r="Q959" s="599"/>
    </row>
    <row r="960" spans="1:18" s="258" customFormat="1" ht="24" customHeight="1">
      <c r="A960" s="144"/>
      <c r="B960" s="1318"/>
      <c r="C960" s="1317"/>
      <c r="D960" s="1797"/>
      <c r="E960" s="1798"/>
      <c r="F960" s="1798"/>
      <c r="G960" s="1798"/>
      <c r="H960" s="1798"/>
      <c r="I960" s="1798"/>
      <c r="J960" s="1799"/>
      <c r="K960" s="866"/>
      <c r="L960" s="940"/>
      <c r="M960" s="1800" t="str">
        <f t="shared" si="33"/>
        <v/>
      </c>
      <c r="N960" s="1801"/>
      <c r="O960" s="482" t="str">
        <f t="shared" si="34"/>
        <v/>
      </c>
      <c r="P960" s="412"/>
      <c r="Q960" s="599"/>
    </row>
    <row r="961" spans="1:19" s="258" customFormat="1" ht="24" customHeight="1">
      <c r="A961" s="144"/>
      <c r="B961" s="1318"/>
      <c r="C961" s="1317"/>
      <c r="D961" s="1797"/>
      <c r="E961" s="1798"/>
      <c r="F961" s="1798"/>
      <c r="G961" s="1798"/>
      <c r="H961" s="1798"/>
      <c r="I961" s="1798"/>
      <c r="J961" s="1799"/>
      <c r="K961" s="866"/>
      <c r="L961" s="940"/>
      <c r="M961" s="1800" t="str">
        <f t="shared" si="33"/>
        <v/>
      </c>
      <c r="N961" s="1801"/>
      <c r="O961" s="482" t="str">
        <f t="shared" si="34"/>
        <v/>
      </c>
      <c r="P961" s="412"/>
      <c r="Q961" s="599"/>
    </row>
    <row r="962" spans="1:19" s="258" customFormat="1" ht="24" customHeight="1">
      <c r="A962" s="144"/>
      <c r="B962" s="1318"/>
      <c r="C962" s="1317"/>
      <c r="D962" s="1797"/>
      <c r="E962" s="1798"/>
      <c r="F962" s="1798"/>
      <c r="G962" s="1798"/>
      <c r="H962" s="1798"/>
      <c r="I962" s="1798"/>
      <c r="J962" s="1799"/>
      <c r="K962" s="866"/>
      <c r="L962" s="940"/>
      <c r="M962" s="1800" t="str">
        <f t="shared" si="33"/>
        <v/>
      </c>
      <c r="N962" s="1801"/>
      <c r="O962" s="482" t="str">
        <f t="shared" si="34"/>
        <v/>
      </c>
      <c r="P962" s="412"/>
      <c r="Q962" s="599"/>
      <c r="R962" s="111"/>
      <c r="S962" s="111"/>
    </row>
    <row r="963" spans="1:19" s="258" customFormat="1" ht="24" customHeight="1">
      <c r="A963" s="144"/>
      <c r="B963" s="1318"/>
      <c r="C963" s="1317"/>
      <c r="D963" s="1797"/>
      <c r="E963" s="1798"/>
      <c r="F963" s="1798"/>
      <c r="G963" s="1798"/>
      <c r="H963" s="1798"/>
      <c r="I963" s="1798"/>
      <c r="J963" s="1799"/>
      <c r="K963" s="866"/>
      <c r="L963" s="940"/>
      <c r="M963" s="1800" t="str">
        <f t="shared" si="33"/>
        <v/>
      </c>
      <c r="N963" s="1801"/>
      <c r="O963" s="482" t="str">
        <f t="shared" si="34"/>
        <v/>
      </c>
      <c r="P963" s="412"/>
      <c r="Q963" s="599"/>
      <c r="R963" s="87"/>
      <c r="S963" s="87"/>
    </row>
    <row r="964" spans="1:19" s="258" customFormat="1" ht="24" customHeight="1">
      <c r="A964" s="144"/>
      <c r="B964" s="1318"/>
      <c r="C964" s="1317"/>
      <c r="D964" s="1797"/>
      <c r="E964" s="1798"/>
      <c r="F964" s="1798"/>
      <c r="G964" s="1798"/>
      <c r="H964" s="1798"/>
      <c r="I964" s="1798"/>
      <c r="J964" s="1799"/>
      <c r="K964" s="866"/>
      <c r="L964" s="940"/>
      <c r="M964" s="1800" t="str">
        <f t="shared" si="33"/>
        <v/>
      </c>
      <c r="N964" s="1801"/>
      <c r="O964" s="482" t="str">
        <f t="shared" si="34"/>
        <v/>
      </c>
      <c r="P964" s="412"/>
      <c r="Q964" s="599"/>
      <c r="R964" s="39"/>
      <c r="S964" s="39"/>
    </row>
    <row r="965" spans="1:19" s="258" customFormat="1" ht="24" customHeight="1">
      <c r="A965" s="144"/>
      <c r="B965" s="1318"/>
      <c r="C965" s="1317"/>
      <c r="D965" s="1797"/>
      <c r="E965" s="1798"/>
      <c r="F965" s="1798"/>
      <c r="G965" s="1798"/>
      <c r="H965" s="1798"/>
      <c r="I965" s="1798"/>
      <c r="J965" s="1799"/>
      <c r="K965" s="866"/>
      <c r="L965" s="940"/>
      <c r="M965" s="1800" t="str">
        <f t="shared" si="33"/>
        <v/>
      </c>
      <c r="N965" s="1801"/>
      <c r="O965" s="482" t="str">
        <f t="shared" si="34"/>
        <v/>
      </c>
      <c r="P965" s="412"/>
      <c r="Q965" s="599"/>
      <c r="R965" s="39"/>
      <c r="S965" s="39"/>
    </row>
    <row r="966" spans="1:19" s="258" customFormat="1" ht="24" customHeight="1">
      <c r="A966" s="144"/>
      <c r="B966" s="1318"/>
      <c r="C966" s="1317"/>
      <c r="D966" s="1797"/>
      <c r="E966" s="1798"/>
      <c r="F966" s="1798"/>
      <c r="G966" s="1798"/>
      <c r="H966" s="1798"/>
      <c r="I966" s="1798"/>
      <c r="J966" s="1799"/>
      <c r="K966" s="866"/>
      <c r="L966" s="940"/>
      <c r="M966" s="1800" t="str">
        <f t="shared" si="33"/>
        <v/>
      </c>
      <c r="N966" s="1801"/>
      <c r="O966" s="482" t="str">
        <f t="shared" si="34"/>
        <v/>
      </c>
      <c r="P966" s="412"/>
      <c r="Q966" s="599"/>
      <c r="R966" s="39"/>
      <c r="S966" s="39"/>
    </row>
    <row r="967" spans="1:19" s="258" customFormat="1" ht="24" customHeight="1">
      <c r="A967" s="144"/>
      <c r="B967" s="1318"/>
      <c r="C967" s="1317"/>
      <c r="D967" s="1797"/>
      <c r="E967" s="1798"/>
      <c r="F967" s="1798"/>
      <c r="G967" s="1798"/>
      <c r="H967" s="1798"/>
      <c r="I967" s="1798"/>
      <c r="J967" s="1799"/>
      <c r="K967" s="866"/>
      <c r="L967" s="940"/>
      <c r="M967" s="1800" t="str">
        <f>IF(C967*L967=0,"",C967*L967)</f>
        <v/>
      </c>
      <c r="N967" s="1801"/>
      <c r="O967" s="482" t="str">
        <f>IF(ISERROR(INDEX($S$934:$S$939,MATCH(K967,$R$934:$R$939,0))*M967),"",INDEX($S$934:$S$939,MATCH(K967,$R$934:$R$939,0))*M967)</f>
        <v/>
      </c>
      <c r="P967" s="412"/>
      <c r="Q967" s="599"/>
      <c r="R967" s="39"/>
      <c r="S967" s="39"/>
    </row>
    <row r="968" spans="1:19" s="258" customFormat="1" ht="24" customHeight="1">
      <c r="A968" s="144"/>
      <c r="B968" s="1318"/>
      <c r="C968" s="1317"/>
      <c r="D968" s="1797"/>
      <c r="E968" s="1798"/>
      <c r="F968" s="1798"/>
      <c r="G968" s="1798"/>
      <c r="H968" s="1798"/>
      <c r="I968" s="1798"/>
      <c r="J968" s="1799"/>
      <c r="K968" s="866"/>
      <c r="L968" s="940"/>
      <c r="M968" s="1800" t="str">
        <f>IF(C968*L968=0,"",C968*L968)</f>
        <v/>
      </c>
      <c r="N968" s="1801"/>
      <c r="O968" s="482" t="str">
        <f>IF(ISERROR(INDEX($S$934:$S$939,MATCH(K968,$R$934:$R$939,0))*M968),"",INDEX($S$934:$S$939,MATCH(K968,$R$934:$R$939,0))*M968)</f>
        <v/>
      </c>
      <c r="P968" s="412"/>
      <c r="Q968" s="599"/>
      <c r="R968" s="39"/>
      <c r="S968" s="39"/>
    </row>
    <row r="969" spans="1:19" s="258" customFormat="1" ht="24" customHeight="1">
      <c r="A969" s="144"/>
      <c r="B969" s="1318"/>
      <c r="C969" s="1317"/>
      <c r="D969" s="1797"/>
      <c r="E969" s="1798"/>
      <c r="F969" s="1798"/>
      <c r="G969" s="1798"/>
      <c r="H969" s="1798"/>
      <c r="I969" s="1798"/>
      <c r="J969" s="1799"/>
      <c r="K969" s="866"/>
      <c r="L969" s="940"/>
      <c r="M969" s="1800" t="str">
        <f t="shared" si="33"/>
        <v/>
      </c>
      <c r="N969" s="1801"/>
      <c r="O969" s="482" t="str">
        <f t="shared" si="34"/>
        <v/>
      </c>
      <c r="P969" s="412"/>
      <c r="Q969" s="599"/>
      <c r="R969" s="39"/>
      <c r="S969" s="39"/>
    </row>
    <row r="970" spans="1:19" s="258" customFormat="1" ht="24" customHeight="1">
      <c r="A970" s="144"/>
      <c r="B970" s="1318"/>
      <c r="C970" s="1317"/>
      <c r="D970" s="1797"/>
      <c r="E970" s="1798"/>
      <c r="F970" s="1798"/>
      <c r="G970" s="1798"/>
      <c r="H970" s="1798"/>
      <c r="I970" s="1798"/>
      <c r="J970" s="1799"/>
      <c r="K970" s="866"/>
      <c r="L970" s="940"/>
      <c r="M970" s="1800" t="str">
        <f t="shared" si="33"/>
        <v/>
      </c>
      <c r="N970" s="1801"/>
      <c r="O970" s="482" t="str">
        <f t="shared" si="34"/>
        <v/>
      </c>
      <c r="P970" s="412"/>
      <c r="Q970" s="599"/>
      <c r="R970" s="39"/>
      <c r="S970" s="39"/>
    </row>
    <row r="971" spans="1:19" s="258" customFormat="1" ht="24" customHeight="1">
      <c r="A971" s="144"/>
      <c r="B971" s="1318"/>
      <c r="C971" s="1317"/>
      <c r="D971" s="1797"/>
      <c r="E971" s="1798"/>
      <c r="F971" s="1798"/>
      <c r="G971" s="1798"/>
      <c r="H971" s="1798"/>
      <c r="I971" s="1798"/>
      <c r="J971" s="1799"/>
      <c r="K971" s="866"/>
      <c r="L971" s="940"/>
      <c r="M971" s="1800" t="str">
        <f t="shared" si="33"/>
        <v/>
      </c>
      <c r="N971" s="1801"/>
      <c r="O971" s="482" t="str">
        <f t="shared" si="34"/>
        <v/>
      </c>
      <c r="P971" s="412"/>
      <c r="Q971" s="599"/>
      <c r="R971" s="39"/>
      <c r="S971" s="39"/>
    </row>
    <row r="972" spans="1:19" s="258" customFormat="1" ht="24" customHeight="1">
      <c r="A972" s="144"/>
      <c r="B972" s="1318"/>
      <c r="C972" s="1317"/>
      <c r="D972" s="1797"/>
      <c r="E972" s="1798"/>
      <c r="F972" s="1798"/>
      <c r="G972" s="1798"/>
      <c r="H972" s="1798"/>
      <c r="I972" s="1798"/>
      <c r="J972" s="1799"/>
      <c r="K972" s="866"/>
      <c r="L972" s="940"/>
      <c r="M972" s="1800" t="str">
        <f t="shared" si="33"/>
        <v/>
      </c>
      <c r="N972" s="1801"/>
      <c r="O972" s="482" t="str">
        <f t="shared" si="34"/>
        <v/>
      </c>
      <c r="P972" s="412"/>
      <c r="Q972" s="599"/>
      <c r="R972" s="39"/>
      <c r="S972" s="39"/>
    </row>
    <row r="973" spans="1:19" s="111" customFormat="1" ht="4.5" customHeight="1">
      <c r="A973" s="363"/>
      <c r="B973" s="676"/>
      <c r="C973" s="1324"/>
      <c r="D973" s="867"/>
      <c r="E973" s="868"/>
      <c r="F973" s="868"/>
      <c r="G973" s="868"/>
      <c r="H973" s="868"/>
      <c r="I973" s="868"/>
      <c r="J973" s="868"/>
      <c r="K973" s="867"/>
      <c r="L973" s="867"/>
      <c r="M973" s="93"/>
      <c r="N973" s="93"/>
      <c r="O973" s="93"/>
      <c r="P973" s="168"/>
      <c r="Q973" s="599"/>
    </row>
    <row r="974" spans="1:19" s="87" customFormat="1" ht="21.75" customHeight="1">
      <c r="A974" s="370"/>
      <c r="B974" s="1320" t="s">
        <v>60</v>
      </c>
      <c r="C974" s="1325"/>
      <c r="D974" s="869"/>
      <c r="E974" s="869"/>
      <c r="F974" s="869"/>
      <c r="G974" s="869"/>
      <c r="H974" s="869"/>
      <c r="I974" s="869"/>
      <c r="J974" s="869"/>
      <c r="K974" s="869"/>
      <c r="L974" s="869"/>
      <c r="M974" s="575"/>
      <c r="N974" s="575"/>
      <c r="O974" s="575"/>
      <c r="P974" s="405"/>
      <c r="Q974" s="599"/>
    </row>
    <row r="975" spans="1:19" s="258" customFormat="1" ht="12.75" customHeight="1">
      <c r="A975" s="363"/>
      <c r="B975" s="1310" t="str">
        <f>B912</f>
        <v>FAPESP,  SETEMBRO DE 2015</v>
      </c>
      <c r="C975" s="1311"/>
      <c r="D975" s="857"/>
      <c r="E975" s="831"/>
      <c r="F975" s="831"/>
      <c r="G975" s="831"/>
      <c r="H975" s="831"/>
      <c r="I975" s="831"/>
      <c r="J975" s="832"/>
      <c r="K975" s="832"/>
      <c r="L975" s="831"/>
      <c r="M975" s="51"/>
      <c r="N975" s="51"/>
      <c r="O975" s="51"/>
      <c r="P975" s="429">
        <v>1</v>
      </c>
      <c r="Q975" s="599"/>
    </row>
    <row r="976" spans="1:19" s="258" customFormat="1" ht="18">
      <c r="A976" s="378"/>
      <c r="B976" s="1322" t="str">
        <f>B918</f>
        <v>6- SERVIÇOS DE TERCEIROS NO EXTERIOR</v>
      </c>
      <c r="C976" s="1323"/>
      <c r="D976" s="910"/>
      <c r="E976" s="911"/>
      <c r="F976" s="911"/>
      <c r="G976" s="911"/>
      <c r="H976" s="911"/>
      <c r="I976" s="911"/>
      <c r="J976" s="910"/>
      <c r="K976" s="910"/>
      <c r="L976" s="911"/>
      <c r="M976" s="21"/>
      <c r="N976" s="21"/>
      <c r="O976" s="21"/>
      <c r="P976" s="21"/>
      <c r="Q976" s="599"/>
    </row>
    <row r="977" spans="1:19" s="258" customFormat="1" ht="12.75" customHeight="1">
      <c r="A977" s="363"/>
      <c r="B977" s="1802" t="s">
        <v>1</v>
      </c>
      <c r="C977" s="1804" t="s">
        <v>7</v>
      </c>
      <c r="D977" s="1730" t="s">
        <v>8</v>
      </c>
      <c r="E977" s="1782"/>
      <c r="F977" s="1782"/>
      <c r="G977" s="1782"/>
      <c r="H977" s="1782"/>
      <c r="I977" s="1782"/>
      <c r="J977" s="1806"/>
      <c r="K977" s="1587" t="s">
        <v>53</v>
      </c>
      <c r="L977" s="1644" t="s">
        <v>3</v>
      </c>
      <c r="M977" s="1671" t="s">
        <v>118</v>
      </c>
      <c r="N977" s="1808"/>
      <c r="O977" s="1785" t="s">
        <v>119</v>
      </c>
      <c r="P977" s="1634" t="s">
        <v>2</v>
      </c>
      <c r="Q977" s="599"/>
      <c r="R977" s="113"/>
      <c r="S977" s="113"/>
    </row>
    <row r="978" spans="1:19" s="87" customFormat="1" ht="23.25" customHeight="1">
      <c r="A978" s="370"/>
      <c r="B978" s="1803"/>
      <c r="C978" s="1805"/>
      <c r="D978" s="1783"/>
      <c r="E978" s="1784"/>
      <c r="F978" s="1784"/>
      <c r="G978" s="1784"/>
      <c r="H978" s="1784"/>
      <c r="I978" s="1784"/>
      <c r="J978" s="1807"/>
      <c r="K978" s="1588"/>
      <c r="L978" s="1734"/>
      <c r="M978" s="1809"/>
      <c r="N978" s="1810"/>
      <c r="O978" s="1811"/>
      <c r="P978" s="1736"/>
      <c r="Q978" s="599"/>
      <c r="R978" s="114"/>
      <c r="S978" s="114"/>
    </row>
    <row r="979" spans="1:19" s="258" customFormat="1" ht="24" customHeight="1">
      <c r="A979" s="144"/>
      <c r="B979" s="576"/>
      <c r="C979" s="1317"/>
      <c r="D979" s="1797"/>
      <c r="E979" s="1798"/>
      <c r="F979" s="1798"/>
      <c r="G979" s="1798"/>
      <c r="H979" s="1798"/>
      <c r="I979" s="1798"/>
      <c r="J979" s="1799"/>
      <c r="K979" s="866"/>
      <c r="L979" s="940"/>
      <c r="M979" s="1800" t="str">
        <f t="shared" ref="M979:M1027" si="35">IF(C979*L979=0,"",C979*L979)</f>
        <v/>
      </c>
      <c r="N979" s="1801"/>
      <c r="O979" s="482" t="str">
        <f t="shared" ref="O979:O1027" si="36">IF(ISERROR(INDEX($S$934:$S$939,MATCH(K979,$R$934:$R$939,0))*M979),"",INDEX($S$934:$S$939,MATCH(K979,$R$934:$R$939,0))*M979)</f>
        <v/>
      </c>
      <c r="P979" s="412"/>
      <c r="Q979" s="599"/>
      <c r="R979" s="166"/>
      <c r="S979" s="167"/>
    </row>
    <row r="980" spans="1:19" s="258" customFormat="1" ht="24" customHeight="1">
      <c r="A980" s="144"/>
      <c r="B980" s="1318"/>
      <c r="C980" s="1319"/>
      <c r="D980" s="1797"/>
      <c r="E980" s="1798"/>
      <c r="F980" s="1798"/>
      <c r="G980" s="1798"/>
      <c r="H980" s="1798"/>
      <c r="I980" s="1798"/>
      <c r="J980" s="1799"/>
      <c r="K980" s="866"/>
      <c r="L980" s="131"/>
      <c r="M980" s="1800" t="str">
        <f t="shared" si="35"/>
        <v/>
      </c>
      <c r="N980" s="1801"/>
      <c r="O980" s="482" t="str">
        <f t="shared" si="36"/>
        <v/>
      </c>
      <c r="P980" s="412"/>
      <c r="Q980" s="599"/>
      <c r="R980" s="166"/>
      <c r="S980" s="167"/>
    </row>
    <row r="981" spans="1:19" s="258" customFormat="1" ht="24" customHeight="1">
      <c r="A981" s="144"/>
      <c r="B981" s="1318"/>
      <c r="C981" s="1319"/>
      <c r="D981" s="1797"/>
      <c r="E981" s="1798"/>
      <c r="F981" s="1798"/>
      <c r="G981" s="1798"/>
      <c r="H981" s="1798"/>
      <c r="I981" s="1798"/>
      <c r="J981" s="1799"/>
      <c r="K981" s="866"/>
      <c r="L981" s="131"/>
      <c r="M981" s="1800" t="str">
        <f t="shared" si="35"/>
        <v/>
      </c>
      <c r="N981" s="1801"/>
      <c r="O981" s="482" t="str">
        <f t="shared" si="36"/>
        <v/>
      </c>
      <c r="P981" s="412"/>
      <c r="Q981" s="599"/>
      <c r="R981" s="166"/>
      <c r="S981" s="167"/>
    </row>
    <row r="982" spans="1:19" s="258" customFormat="1" ht="24" customHeight="1">
      <c r="A982" s="144"/>
      <c r="B982" s="1318"/>
      <c r="C982" s="1319"/>
      <c r="D982" s="1797"/>
      <c r="E982" s="1798"/>
      <c r="F982" s="1798"/>
      <c r="G982" s="1798"/>
      <c r="H982" s="1798"/>
      <c r="I982" s="1798"/>
      <c r="J982" s="1799"/>
      <c r="K982" s="866"/>
      <c r="L982" s="131"/>
      <c r="M982" s="1800" t="str">
        <f t="shared" si="35"/>
        <v/>
      </c>
      <c r="N982" s="1801"/>
      <c r="O982" s="482" t="str">
        <f t="shared" si="36"/>
        <v/>
      </c>
      <c r="P982" s="412"/>
      <c r="Q982" s="599"/>
      <c r="R982" s="113"/>
      <c r="S982" s="113"/>
    </row>
    <row r="983" spans="1:19" s="258" customFormat="1" ht="24" customHeight="1">
      <c r="A983" s="144"/>
      <c r="B983" s="1318"/>
      <c r="C983" s="1319"/>
      <c r="D983" s="1797"/>
      <c r="E983" s="1798"/>
      <c r="F983" s="1798"/>
      <c r="G983" s="1798"/>
      <c r="H983" s="1798"/>
      <c r="I983" s="1798"/>
      <c r="J983" s="1799"/>
      <c r="K983" s="866"/>
      <c r="L983" s="131"/>
      <c r="M983" s="1800" t="str">
        <f t="shared" si="35"/>
        <v/>
      </c>
      <c r="N983" s="1801"/>
      <c r="O983" s="482" t="str">
        <f t="shared" si="36"/>
        <v/>
      </c>
      <c r="P983" s="412"/>
      <c r="Q983" s="599"/>
      <c r="R983" s="113"/>
      <c r="S983" s="113"/>
    </row>
    <row r="984" spans="1:19" s="258" customFormat="1" ht="24" customHeight="1">
      <c r="A984" s="144"/>
      <c r="B984" s="1318"/>
      <c r="C984" s="1319"/>
      <c r="D984" s="1797"/>
      <c r="E984" s="1798"/>
      <c r="F984" s="1798"/>
      <c r="G984" s="1798"/>
      <c r="H984" s="1798"/>
      <c r="I984" s="1798"/>
      <c r="J984" s="1799"/>
      <c r="K984" s="866"/>
      <c r="L984" s="131"/>
      <c r="M984" s="1800" t="str">
        <f t="shared" si="35"/>
        <v/>
      </c>
      <c r="N984" s="1801"/>
      <c r="O984" s="482" t="str">
        <f t="shared" si="36"/>
        <v/>
      </c>
      <c r="P984" s="412"/>
      <c r="Q984" s="599"/>
      <c r="R984" s="166"/>
      <c r="S984" s="167"/>
    </row>
    <row r="985" spans="1:19" s="258" customFormat="1" ht="24" customHeight="1">
      <c r="A985" s="144"/>
      <c r="B985" s="1318"/>
      <c r="C985" s="1319"/>
      <c r="D985" s="1797"/>
      <c r="E985" s="1798"/>
      <c r="F985" s="1798"/>
      <c r="G985" s="1798"/>
      <c r="H985" s="1798"/>
      <c r="I985" s="1798"/>
      <c r="J985" s="1799"/>
      <c r="K985" s="866"/>
      <c r="L985" s="131"/>
      <c r="M985" s="1800" t="str">
        <f t="shared" si="35"/>
        <v/>
      </c>
      <c r="N985" s="1801"/>
      <c r="O985" s="482" t="str">
        <f t="shared" si="36"/>
        <v/>
      </c>
      <c r="P985" s="412"/>
      <c r="Q985" s="599"/>
    </row>
    <row r="986" spans="1:19" s="258" customFormat="1" ht="24" customHeight="1">
      <c r="A986" s="144"/>
      <c r="B986" s="1318"/>
      <c r="C986" s="1319"/>
      <c r="D986" s="1797"/>
      <c r="E986" s="1798"/>
      <c r="F986" s="1798"/>
      <c r="G986" s="1798"/>
      <c r="H986" s="1798"/>
      <c r="I986" s="1798"/>
      <c r="J986" s="1799"/>
      <c r="K986" s="866"/>
      <c r="L986" s="131"/>
      <c r="M986" s="1800" t="str">
        <f t="shared" si="35"/>
        <v/>
      </c>
      <c r="N986" s="1801"/>
      <c r="O986" s="482" t="str">
        <f t="shared" si="36"/>
        <v/>
      </c>
      <c r="P986" s="412"/>
      <c r="Q986" s="599"/>
    </row>
    <row r="987" spans="1:19" s="258" customFormat="1" ht="24" customHeight="1">
      <c r="A987" s="144"/>
      <c r="B987" s="1318"/>
      <c r="C987" s="1317"/>
      <c r="D987" s="1797"/>
      <c r="E987" s="1798"/>
      <c r="F987" s="1798"/>
      <c r="G987" s="1798"/>
      <c r="H987" s="1798"/>
      <c r="I987" s="1798"/>
      <c r="J987" s="1799"/>
      <c r="K987" s="866"/>
      <c r="L987" s="940"/>
      <c r="M987" s="1800" t="str">
        <f t="shared" si="35"/>
        <v/>
      </c>
      <c r="N987" s="1801"/>
      <c r="O987" s="482" t="str">
        <f t="shared" si="36"/>
        <v/>
      </c>
      <c r="P987" s="412"/>
      <c r="Q987" s="599"/>
    </row>
    <row r="988" spans="1:19" s="258" customFormat="1" ht="24" customHeight="1">
      <c r="A988" s="144"/>
      <c r="B988" s="1318"/>
      <c r="C988" s="1317"/>
      <c r="D988" s="1797"/>
      <c r="E988" s="1798"/>
      <c r="F988" s="1798"/>
      <c r="G988" s="1798"/>
      <c r="H988" s="1798"/>
      <c r="I988" s="1798"/>
      <c r="J988" s="1799"/>
      <c r="K988" s="866"/>
      <c r="L988" s="940"/>
      <c r="M988" s="1800" t="str">
        <f t="shared" si="35"/>
        <v/>
      </c>
      <c r="N988" s="1801"/>
      <c r="O988" s="482" t="str">
        <f t="shared" si="36"/>
        <v/>
      </c>
      <c r="P988" s="412"/>
      <c r="Q988" s="599"/>
    </row>
    <row r="989" spans="1:19" s="258" customFormat="1" ht="24" customHeight="1">
      <c r="A989" s="144"/>
      <c r="B989" s="1318"/>
      <c r="C989" s="1317"/>
      <c r="D989" s="1797"/>
      <c r="E989" s="1798"/>
      <c r="F989" s="1798"/>
      <c r="G989" s="1798"/>
      <c r="H989" s="1798"/>
      <c r="I989" s="1798"/>
      <c r="J989" s="1799"/>
      <c r="K989" s="866"/>
      <c r="L989" s="940"/>
      <c r="M989" s="1800" t="str">
        <f t="shared" si="35"/>
        <v/>
      </c>
      <c r="N989" s="1801"/>
      <c r="O989" s="482" t="str">
        <f t="shared" si="36"/>
        <v/>
      </c>
      <c r="P989" s="412"/>
      <c r="Q989" s="599"/>
    </row>
    <row r="990" spans="1:19" s="258" customFormat="1" ht="24" customHeight="1">
      <c r="A990" s="144"/>
      <c r="B990" s="1318"/>
      <c r="C990" s="1317"/>
      <c r="D990" s="1797"/>
      <c r="E990" s="1798"/>
      <c r="F990" s="1798"/>
      <c r="G990" s="1798"/>
      <c r="H990" s="1798"/>
      <c r="I990" s="1798"/>
      <c r="J990" s="1799"/>
      <c r="K990" s="866"/>
      <c r="L990" s="940"/>
      <c r="M990" s="1800" t="str">
        <f t="shared" si="35"/>
        <v/>
      </c>
      <c r="N990" s="1801"/>
      <c r="O990" s="482" t="str">
        <f t="shared" si="36"/>
        <v/>
      </c>
      <c r="P990" s="412"/>
      <c r="Q990" s="599"/>
    </row>
    <row r="991" spans="1:19" s="258" customFormat="1" ht="24" customHeight="1">
      <c r="A991" s="144"/>
      <c r="B991" s="1318"/>
      <c r="C991" s="1317"/>
      <c r="D991" s="1797"/>
      <c r="E991" s="1798"/>
      <c r="F991" s="1798"/>
      <c r="G991" s="1798"/>
      <c r="H991" s="1798"/>
      <c r="I991" s="1798"/>
      <c r="J991" s="1799"/>
      <c r="K991" s="866"/>
      <c r="L991" s="940"/>
      <c r="M991" s="1800" t="str">
        <f t="shared" si="35"/>
        <v/>
      </c>
      <c r="N991" s="1801"/>
      <c r="O991" s="482" t="str">
        <f t="shared" si="36"/>
        <v/>
      </c>
      <c r="P991" s="412"/>
      <c r="Q991" s="599"/>
    </row>
    <row r="992" spans="1:19" s="258" customFormat="1" ht="24" customHeight="1">
      <c r="A992" s="144"/>
      <c r="B992" s="1318"/>
      <c r="C992" s="1317"/>
      <c r="D992" s="1797"/>
      <c r="E992" s="1798"/>
      <c r="F992" s="1798"/>
      <c r="G992" s="1798"/>
      <c r="H992" s="1798"/>
      <c r="I992" s="1798"/>
      <c r="J992" s="1799"/>
      <c r="K992" s="866"/>
      <c r="L992" s="940"/>
      <c r="M992" s="1800" t="str">
        <f t="shared" si="35"/>
        <v/>
      </c>
      <c r="N992" s="1801"/>
      <c r="O992" s="482" t="str">
        <f t="shared" si="36"/>
        <v/>
      </c>
      <c r="P992" s="412"/>
      <c r="Q992" s="599"/>
    </row>
    <row r="993" spans="1:17" s="258" customFormat="1" ht="24" customHeight="1">
      <c r="A993" s="144"/>
      <c r="B993" s="1318"/>
      <c r="C993" s="1317"/>
      <c r="D993" s="1797"/>
      <c r="E993" s="1798"/>
      <c r="F993" s="1798"/>
      <c r="G993" s="1798"/>
      <c r="H993" s="1798"/>
      <c r="I993" s="1798"/>
      <c r="J993" s="1799"/>
      <c r="K993" s="866"/>
      <c r="L993" s="940"/>
      <c r="M993" s="1800" t="str">
        <f t="shared" si="35"/>
        <v/>
      </c>
      <c r="N993" s="1801"/>
      <c r="O993" s="482" t="str">
        <f t="shared" si="36"/>
        <v/>
      </c>
      <c r="P993" s="412"/>
      <c r="Q993" s="599"/>
    </row>
    <row r="994" spans="1:17" s="258" customFormat="1" ht="24" customHeight="1">
      <c r="A994" s="144"/>
      <c r="B994" s="1318"/>
      <c r="C994" s="1317"/>
      <c r="D994" s="1797"/>
      <c r="E994" s="1798"/>
      <c r="F994" s="1798"/>
      <c r="G994" s="1798"/>
      <c r="H994" s="1798"/>
      <c r="I994" s="1798"/>
      <c r="J994" s="1799"/>
      <c r="K994" s="866"/>
      <c r="L994" s="940"/>
      <c r="M994" s="1800" t="str">
        <f t="shared" si="35"/>
        <v/>
      </c>
      <c r="N994" s="1801"/>
      <c r="O994" s="482" t="str">
        <f t="shared" si="36"/>
        <v/>
      </c>
      <c r="P994" s="412"/>
      <c r="Q994" s="599"/>
    </row>
    <row r="995" spans="1:17" s="258" customFormat="1" ht="24" customHeight="1">
      <c r="A995" s="144"/>
      <c r="B995" s="1318"/>
      <c r="C995" s="1317"/>
      <c r="D995" s="1797"/>
      <c r="E995" s="1798"/>
      <c r="F995" s="1798"/>
      <c r="G995" s="1798"/>
      <c r="H995" s="1798"/>
      <c r="I995" s="1798"/>
      <c r="J995" s="1799"/>
      <c r="K995" s="866"/>
      <c r="L995" s="940"/>
      <c r="M995" s="1800" t="str">
        <f t="shared" si="35"/>
        <v/>
      </c>
      <c r="N995" s="1801"/>
      <c r="O995" s="482" t="str">
        <f t="shared" si="36"/>
        <v/>
      </c>
      <c r="P995" s="412"/>
      <c r="Q995" s="599"/>
    </row>
    <row r="996" spans="1:17" s="258" customFormat="1" ht="24" customHeight="1">
      <c r="A996" s="144"/>
      <c r="B996" s="1318"/>
      <c r="C996" s="1317"/>
      <c r="D996" s="1797"/>
      <c r="E996" s="1798"/>
      <c r="F996" s="1798"/>
      <c r="G996" s="1798"/>
      <c r="H996" s="1798"/>
      <c r="I996" s="1798"/>
      <c r="J996" s="1799"/>
      <c r="K996" s="866"/>
      <c r="L996" s="940"/>
      <c r="M996" s="1800" t="str">
        <f t="shared" si="35"/>
        <v/>
      </c>
      <c r="N996" s="1801"/>
      <c r="O996" s="482" t="str">
        <f t="shared" si="36"/>
        <v/>
      </c>
      <c r="P996" s="412"/>
      <c r="Q996" s="599"/>
    </row>
    <row r="997" spans="1:17" s="258" customFormat="1" ht="24" customHeight="1">
      <c r="A997" s="144"/>
      <c r="B997" s="1318"/>
      <c r="C997" s="1317"/>
      <c r="D997" s="1797"/>
      <c r="E997" s="1798"/>
      <c r="F997" s="1798"/>
      <c r="G997" s="1798"/>
      <c r="H997" s="1798"/>
      <c r="I997" s="1798"/>
      <c r="J997" s="1799"/>
      <c r="K997" s="866"/>
      <c r="L997" s="940"/>
      <c r="M997" s="1800" t="str">
        <f t="shared" si="35"/>
        <v/>
      </c>
      <c r="N997" s="1801"/>
      <c r="O997" s="482" t="str">
        <f t="shared" si="36"/>
        <v/>
      </c>
      <c r="P997" s="412"/>
      <c r="Q997" s="599"/>
    </row>
    <row r="998" spans="1:17" s="258" customFormat="1" ht="24" customHeight="1">
      <c r="A998" s="144"/>
      <c r="B998" s="1318"/>
      <c r="C998" s="1317"/>
      <c r="D998" s="1797"/>
      <c r="E998" s="1798"/>
      <c r="F998" s="1798"/>
      <c r="G998" s="1798"/>
      <c r="H998" s="1798"/>
      <c r="I998" s="1798"/>
      <c r="J998" s="1799"/>
      <c r="K998" s="866"/>
      <c r="L998" s="940"/>
      <c r="M998" s="1800" t="str">
        <f t="shared" si="35"/>
        <v/>
      </c>
      <c r="N998" s="1801"/>
      <c r="O998" s="482" t="str">
        <f t="shared" si="36"/>
        <v/>
      </c>
      <c r="P998" s="412"/>
      <c r="Q998" s="599"/>
    </row>
    <row r="999" spans="1:17" s="258" customFormat="1" ht="24" customHeight="1">
      <c r="A999" s="144"/>
      <c r="B999" s="1318"/>
      <c r="C999" s="1317"/>
      <c r="D999" s="1797"/>
      <c r="E999" s="1798"/>
      <c r="F999" s="1798"/>
      <c r="G999" s="1798"/>
      <c r="H999" s="1798"/>
      <c r="I999" s="1798"/>
      <c r="J999" s="1799"/>
      <c r="K999" s="866"/>
      <c r="L999" s="940"/>
      <c r="M999" s="1800" t="str">
        <f t="shared" si="35"/>
        <v/>
      </c>
      <c r="N999" s="1801"/>
      <c r="O999" s="482" t="str">
        <f t="shared" si="36"/>
        <v/>
      </c>
      <c r="P999" s="412"/>
      <c r="Q999" s="599"/>
    </row>
    <row r="1000" spans="1:17" s="258" customFormat="1" ht="24" customHeight="1">
      <c r="A1000" s="144"/>
      <c r="B1000" s="1318"/>
      <c r="C1000" s="1317"/>
      <c r="D1000" s="1797"/>
      <c r="E1000" s="1798"/>
      <c r="F1000" s="1798"/>
      <c r="G1000" s="1798"/>
      <c r="H1000" s="1798"/>
      <c r="I1000" s="1798"/>
      <c r="J1000" s="1799"/>
      <c r="K1000" s="866"/>
      <c r="L1000" s="940"/>
      <c r="M1000" s="1800" t="str">
        <f t="shared" si="35"/>
        <v/>
      </c>
      <c r="N1000" s="1801"/>
      <c r="O1000" s="482" t="str">
        <f t="shared" si="36"/>
        <v/>
      </c>
      <c r="P1000" s="412"/>
      <c r="Q1000" s="599"/>
    </row>
    <row r="1001" spans="1:17" s="258" customFormat="1" ht="24" customHeight="1">
      <c r="A1001" s="144"/>
      <c r="B1001" s="1318"/>
      <c r="C1001" s="1317"/>
      <c r="D1001" s="1797"/>
      <c r="E1001" s="1798"/>
      <c r="F1001" s="1798"/>
      <c r="G1001" s="1798"/>
      <c r="H1001" s="1798"/>
      <c r="I1001" s="1798"/>
      <c r="J1001" s="1799"/>
      <c r="K1001" s="866"/>
      <c r="L1001" s="940"/>
      <c r="M1001" s="1800" t="str">
        <f t="shared" si="35"/>
        <v/>
      </c>
      <c r="N1001" s="1801"/>
      <c r="O1001" s="482" t="str">
        <f t="shared" si="36"/>
        <v/>
      </c>
      <c r="P1001" s="412"/>
      <c r="Q1001" s="599"/>
    </row>
    <row r="1002" spans="1:17" s="258" customFormat="1" ht="24" customHeight="1">
      <c r="A1002" s="144"/>
      <c r="B1002" s="1318"/>
      <c r="C1002" s="1317"/>
      <c r="D1002" s="1797"/>
      <c r="E1002" s="1798"/>
      <c r="F1002" s="1798"/>
      <c r="G1002" s="1798"/>
      <c r="H1002" s="1798"/>
      <c r="I1002" s="1798"/>
      <c r="J1002" s="1799"/>
      <c r="K1002" s="866"/>
      <c r="L1002" s="940"/>
      <c r="M1002" s="1800" t="str">
        <f t="shared" si="35"/>
        <v/>
      </c>
      <c r="N1002" s="1801"/>
      <c r="O1002" s="482" t="str">
        <f t="shared" si="36"/>
        <v/>
      </c>
      <c r="P1002" s="412"/>
      <c r="Q1002" s="599"/>
    </row>
    <row r="1003" spans="1:17" s="258" customFormat="1" ht="24" customHeight="1">
      <c r="A1003" s="144"/>
      <c r="B1003" s="1318"/>
      <c r="C1003" s="1317"/>
      <c r="D1003" s="1797"/>
      <c r="E1003" s="1798"/>
      <c r="F1003" s="1798"/>
      <c r="G1003" s="1798"/>
      <c r="H1003" s="1798"/>
      <c r="I1003" s="1798"/>
      <c r="J1003" s="1799"/>
      <c r="K1003" s="866"/>
      <c r="L1003" s="940"/>
      <c r="M1003" s="1800" t="str">
        <f t="shared" si="35"/>
        <v/>
      </c>
      <c r="N1003" s="1801"/>
      <c r="O1003" s="482" t="str">
        <f t="shared" si="36"/>
        <v/>
      </c>
      <c r="P1003" s="412"/>
      <c r="Q1003" s="599"/>
    </row>
    <row r="1004" spans="1:17" s="258" customFormat="1" ht="24" customHeight="1">
      <c r="A1004" s="144"/>
      <c r="B1004" s="1318"/>
      <c r="C1004" s="1317"/>
      <c r="D1004" s="1797"/>
      <c r="E1004" s="1798"/>
      <c r="F1004" s="1798"/>
      <c r="G1004" s="1798"/>
      <c r="H1004" s="1798"/>
      <c r="I1004" s="1798"/>
      <c r="J1004" s="1799"/>
      <c r="K1004" s="866"/>
      <c r="L1004" s="940"/>
      <c r="M1004" s="1800" t="str">
        <f t="shared" si="35"/>
        <v/>
      </c>
      <c r="N1004" s="1801"/>
      <c r="O1004" s="482" t="str">
        <f t="shared" si="36"/>
        <v/>
      </c>
      <c r="P1004" s="412"/>
      <c r="Q1004" s="599"/>
    </row>
    <row r="1005" spans="1:17" s="258" customFormat="1" ht="24" customHeight="1">
      <c r="A1005" s="144"/>
      <c r="B1005" s="1318"/>
      <c r="C1005" s="1317"/>
      <c r="D1005" s="1797"/>
      <c r="E1005" s="1798"/>
      <c r="F1005" s="1798"/>
      <c r="G1005" s="1798"/>
      <c r="H1005" s="1798"/>
      <c r="I1005" s="1798"/>
      <c r="J1005" s="1799"/>
      <c r="K1005" s="866"/>
      <c r="L1005" s="940"/>
      <c r="M1005" s="1800" t="str">
        <f t="shared" si="35"/>
        <v/>
      </c>
      <c r="N1005" s="1801"/>
      <c r="O1005" s="482" t="str">
        <f t="shared" si="36"/>
        <v/>
      </c>
      <c r="P1005" s="412"/>
      <c r="Q1005" s="599"/>
    </row>
    <row r="1006" spans="1:17" s="258" customFormat="1" ht="24" customHeight="1">
      <c r="A1006" s="144"/>
      <c r="B1006" s="1318"/>
      <c r="C1006" s="1317"/>
      <c r="D1006" s="1797"/>
      <c r="E1006" s="1798"/>
      <c r="F1006" s="1798"/>
      <c r="G1006" s="1798"/>
      <c r="H1006" s="1798"/>
      <c r="I1006" s="1798"/>
      <c r="J1006" s="1799"/>
      <c r="K1006" s="866"/>
      <c r="L1006" s="940"/>
      <c r="M1006" s="1800" t="str">
        <f t="shared" si="35"/>
        <v/>
      </c>
      <c r="N1006" s="1801"/>
      <c r="O1006" s="482" t="str">
        <f t="shared" si="36"/>
        <v/>
      </c>
      <c r="P1006" s="412"/>
      <c r="Q1006" s="599"/>
    </row>
    <row r="1007" spans="1:17" s="258" customFormat="1" ht="24" customHeight="1">
      <c r="A1007" s="144"/>
      <c r="B1007" s="1318"/>
      <c r="C1007" s="1317"/>
      <c r="D1007" s="1797"/>
      <c r="E1007" s="1798"/>
      <c r="F1007" s="1798"/>
      <c r="G1007" s="1798"/>
      <c r="H1007" s="1798"/>
      <c r="I1007" s="1798"/>
      <c r="J1007" s="1799"/>
      <c r="K1007" s="866"/>
      <c r="L1007" s="940"/>
      <c r="M1007" s="1800" t="str">
        <f t="shared" si="35"/>
        <v/>
      </c>
      <c r="N1007" s="1801"/>
      <c r="O1007" s="482" t="str">
        <f t="shared" si="36"/>
        <v/>
      </c>
      <c r="P1007" s="412"/>
      <c r="Q1007" s="599"/>
    </row>
    <row r="1008" spans="1:17" s="258" customFormat="1" ht="24" customHeight="1">
      <c r="A1008" s="144"/>
      <c r="B1008" s="1318"/>
      <c r="C1008" s="1317"/>
      <c r="D1008" s="1797"/>
      <c r="E1008" s="1798"/>
      <c r="F1008" s="1798"/>
      <c r="G1008" s="1798"/>
      <c r="H1008" s="1798"/>
      <c r="I1008" s="1798"/>
      <c r="J1008" s="1799"/>
      <c r="K1008" s="866"/>
      <c r="L1008" s="940"/>
      <c r="M1008" s="1800" t="str">
        <f t="shared" si="35"/>
        <v/>
      </c>
      <c r="N1008" s="1801"/>
      <c r="O1008" s="482" t="str">
        <f t="shared" si="36"/>
        <v/>
      </c>
      <c r="P1008" s="412"/>
      <c r="Q1008" s="599"/>
    </row>
    <row r="1009" spans="1:17" s="258" customFormat="1" ht="24" customHeight="1">
      <c r="A1009" s="144"/>
      <c r="B1009" s="1318"/>
      <c r="C1009" s="1317"/>
      <c r="D1009" s="1797"/>
      <c r="E1009" s="1798"/>
      <c r="F1009" s="1798"/>
      <c r="G1009" s="1798"/>
      <c r="H1009" s="1798"/>
      <c r="I1009" s="1798"/>
      <c r="J1009" s="1799"/>
      <c r="K1009" s="866"/>
      <c r="L1009" s="940"/>
      <c r="M1009" s="1800" t="str">
        <f t="shared" si="35"/>
        <v/>
      </c>
      <c r="N1009" s="1801"/>
      <c r="O1009" s="482" t="str">
        <f t="shared" si="36"/>
        <v/>
      </c>
      <c r="P1009" s="412"/>
      <c r="Q1009" s="599"/>
    </row>
    <row r="1010" spans="1:17" s="258" customFormat="1" ht="24" customHeight="1">
      <c r="A1010" s="144"/>
      <c r="B1010" s="1318"/>
      <c r="C1010" s="1317"/>
      <c r="D1010" s="1797"/>
      <c r="E1010" s="1798"/>
      <c r="F1010" s="1798"/>
      <c r="G1010" s="1798"/>
      <c r="H1010" s="1798"/>
      <c r="I1010" s="1798"/>
      <c r="J1010" s="1799"/>
      <c r="K1010" s="866"/>
      <c r="L1010" s="940"/>
      <c r="M1010" s="1800" t="str">
        <f t="shared" si="35"/>
        <v/>
      </c>
      <c r="N1010" s="1801"/>
      <c r="O1010" s="482" t="str">
        <f t="shared" si="36"/>
        <v/>
      </c>
      <c r="P1010" s="412"/>
      <c r="Q1010" s="599"/>
    </row>
    <row r="1011" spans="1:17" s="258" customFormat="1" ht="24" customHeight="1">
      <c r="A1011" s="144"/>
      <c r="B1011" s="1318"/>
      <c r="C1011" s="1317"/>
      <c r="D1011" s="1797"/>
      <c r="E1011" s="1798"/>
      <c r="F1011" s="1798"/>
      <c r="G1011" s="1798"/>
      <c r="H1011" s="1798"/>
      <c r="I1011" s="1798"/>
      <c r="J1011" s="1799"/>
      <c r="K1011" s="866"/>
      <c r="L1011" s="940"/>
      <c r="M1011" s="1800" t="str">
        <f t="shared" si="35"/>
        <v/>
      </c>
      <c r="N1011" s="1801"/>
      <c r="O1011" s="482" t="str">
        <f t="shared" si="36"/>
        <v/>
      </c>
      <c r="P1011" s="412"/>
      <c r="Q1011" s="599"/>
    </row>
    <row r="1012" spans="1:17" s="258" customFormat="1" ht="24" customHeight="1">
      <c r="A1012" s="144"/>
      <c r="B1012" s="1318"/>
      <c r="C1012" s="1317"/>
      <c r="D1012" s="1797"/>
      <c r="E1012" s="1798"/>
      <c r="F1012" s="1798"/>
      <c r="G1012" s="1798"/>
      <c r="H1012" s="1798"/>
      <c r="I1012" s="1798"/>
      <c r="J1012" s="1799"/>
      <c r="K1012" s="866"/>
      <c r="L1012" s="940"/>
      <c r="M1012" s="1800" t="str">
        <f t="shared" si="35"/>
        <v/>
      </c>
      <c r="N1012" s="1801"/>
      <c r="O1012" s="482" t="str">
        <f t="shared" si="36"/>
        <v/>
      </c>
      <c r="P1012" s="412"/>
      <c r="Q1012" s="599"/>
    </row>
    <row r="1013" spans="1:17" s="258" customFormat="1" ht="24" customHeight="1">
      <c r="A1013" s="144"/>
      <c r="B1013" s="1318"/>
      <c r="C1013" s="1317"/>
      <c r="D1013" s="1797"/>
      <c r="E1013" s="1798"/>
      <c r="F1013" s="1798"/>
      <c r="G1013" s="1798"/>
      <c r="H1013" s="1798"/>
      <c r="I1013" s="1798"/>
      <c r="J1013" s="1799"/>
      <c r="K1013" s="866"/>
      <c r="L1013" s="940"/>
      <c r="M1013" s="1800" t="str">
        <f t="shared" si="35"/>
        <v/>
      </c>
      <c r="N1013" s="1801"/>
      <c r="O1013" s="482" t="str">
        <f t="shared" si="36"/>
        <v/>
      </c>
      <c r="P1013" s="412"/>
      <c r="Q1013" s="599"/>
    </row>
    <row r="1014" spans="1:17" s="258" customFormat="1" ht="24" customHeight="1">
      <c r="A1014" s="144"/>
      <c r="B1014" s="1318"/>
      <c r="C1014" s="1317"/>
      <c r="D1014" s="1797"/>
      <c r="E1014" s="1798"/>
      <c r="F1014" s="1798"/>
      <c r="G1014" s="1798"/>
      <c r="H1014" s="1798"/>
      <c r="I1014" s="1798"/>
      <c r="J1014" s="1799"/>
      <c r="K1014" s="866"/>
      <c r="L1014" s="940"/>
      <c r="M1014" s="1800" t="str">
        <f t="shared" si="35"/>
        <v/>
      </c>
      <c r="N1014" s="1801"/>
      <c r="O1014" s="482" t="str">
        <f t="shared" si="36"/>
        <v/>
      </c>
      <c r="P1014" s="412"/>
      <c r="Q1014" s="599"/>
    </row>
    <row r="1015" spans="1:17" s="258" customFormat="1" ht="24" customHeight="1">
      <c r="A1015" s="144"/>
      <c r="B1015" s="1318"/>
      <c r="C1015" s="1317"/>
      <c r="D1015" s="1797"/>
      <c r="E1015" s="1798"/>
      <c r="F1015" s="1798"/>
      <c r="G1015" s="1798"/>
      <c r="H1015" s="1798"/>
      <c r="I1015" s="1798"/>
      <c r="J1015" s="1799"/>
      <c r="K1015" s="866"/>
      <c r="L1015" s="940"/>
      <c r="M1015" s="1800" t="str">
        <f t="shared" si="35"/>
        <v/>
      </c>
      <c r="N1015" s="1801"/>
      <c r="O1015" s="482" t="str">
        <f t="shared" si="36"/>
        <v/>
      </c>
      <c r="P1015" s="412"/>
      <c r="Q1015" s="599"/>
    </row>
    <row r="1016" spans="1:17" s="258" customFormat="1" ht="24" customHeight="1">
      <c r="A1016" s="144"/>
      <c r="B1016" s="1318"/>
      <c r="C1016" s="1317"/>
      <c r="D1016" s="1797"/>
      <c r="E1016" s="1798"/>
      <c r="F1016" s="1798"/>
      <c r="G1016" s="1798"/>
      <c r="H1016" s="1798"/>
      <c r="I1016" s="1798"/>
      <c r="J1016" s="1799"/>
      <c r="K1016" s="866"/>
      <c r="L1016" s="940"/>
      <c r="M1016" s="1800" t="str">
        <f t="shared" si="35"/>
        <v/>
      </c>
      <c r="N1016" s="1801"/>
      <c r="O1016" s="482" t="str">
        <f t="shared" si="36"/>
        <v/>
      </c>
      <c r="P1016" s="412"/>
      <c r="Q1016" s="599"/>
    </row>
    <row r="1017" spans="1:17" s="258" customFormat="1" ht="24" customHeight="1">
      <c r="A1017" s="144"/>
      <c r="B1017" s="1318"/>
      <c r="C1017" s="1317"/>
      <c r="D1017" s="1797"/>
      <c r="E1017" s="1798"/>
      <c r="F1017" s="1798"/>
      <c r="G1017" s="1798"/>
      <c r="H1017" s="1798"/>
      <c r="I1017" s="1798"/>
      <c r="J1017" s="1799"/>
      <c r="K1017" s="866"/>
      <c r="L1017" s="940"/>
      <c r="M1017" s="1800" t="str">
        <f>IF(C1017*L1017=0,"",C1017*L1017)</f>
        <v/>
      </c>
      <c r="N1017" s="1801"/>
      <c r="O1017" s="482" t="str">
        <f>IF(ISERROR(INDEX($S$934:$S$939,MATCH(K1017,$R$934:$R$939,0))*M1017),"",INDEX($S$934:$S$939,MATCH(K1017,$R$934:$R$939,0))*M1017)</f>
        <v/>
      </c>
      <c r="P1017" s="412"/>
      <c r="Q1017" s="599"/>
    </row>
    <row r="1018" spans="1:17" s="258" customFormat="1" ht="24" customHeight="1">
      <c r="A1018" s="144"/>
      <c r="B1018" s="1318"/>
      <c r="C1018" s="1317"/>
      <c r="D1018" s="1797"/>
      <c r="E1018" s="1798"/>
      <c r="F1018" s="1798"/>
      <c r="G1018" s="1798"/>
      <c r="H1018" s="1798"/>
      <c r="I1018" s="1798"/>
      <c r="J1018" s="1799"/>
      <c r="K1018" s="866"/>
      <c r="L1018" s="940"/>
      <c r="M1018" s="1800" t="str">
        <f>IF(C1018*L1018=0,"",C1018*L1018)</f>
        <v/>
      </c>
      <c r="N1018" s="1801"/>
      <c r="O1018" s="482" t="str">
        <f>IF(ISERROR(INDEX($S$934:$S$939,MATCH(K1018,$R$934:$R$939,0))*M1018),"",INDEX($S$934:$S$939,MATCH(K1018,$R$934:$R$939,0))*M1018)</f>
        <v/>
      </c>
      <c r="P1018" s="412"/>
      <c r="Q1018" s="599"/>
    </row>
    <row r="1019" spans="1:17" s="258" customFormat="1" ht="24" customHeight="1">
      <c r="A1019" s="144"/>
      <c r="B1019" s="1318"/>
      <c r="C1019" s="1317"/>
      <c r="D1019" s="1797"/>
      <c r="E1019" s="1798"/>
      <c r="F1019" s="1798"/>
      <c r="G1019" s="1798"/>
      <c r="H1019" s="1798"/>
      <c r="I1019" s="1798"/>
      <c r="J1019" s="1799"/>
      <c r="K1019" s="866"/>
      <c r="L1019" s="940"/>
      <c r="M1019" s="1800" t="str">
        <f>IF(C1019*L1019=0,"",C1019*L1019)</f>
        <v/>
      </c>
      <c r="N1019" s="1801"/>
      <c r="O1019" s="482" t="str">
        <f>IF(ISERROR(INDEX($S$934:$S$939,MATCH(K1019,$R$934:$R$939,0))*M1019),"",INDEX($S$934:$S$939,MATCH(K1019,$R$934:$R$939,0))*M1019)</f>
        <v/>
      </c>
      <c r="P1019" s="412"/>
      <c r="Q1019" s="599"/>
    </row>
    <row r="1020" spans="1:17" s="258" customFormat="1" ht="24" customHeight="1">
      <c r="A1020" s="144"/>
      <c r="B1020" s="1318"/>
      <c r="C1020" s="1317"/>
      <c r="D1020" s="1797"/>
      <c r="E1020" s="1798"/>
      <c r="F1020" s="1798"/>
      <c r="G1020" s="1798"/>
      <c r="H1020" s="1798"/>
      <c r="I1020" s="1798"/>
      <c r="J1020" s="1799"/>
      <c r="K1020" s="866"/>
      <c r="L1020" s="940"/>
      <c r="M1020" s="1800" t="str">
        <f>IF(C1020*L1020=0,"",C1020*L1020)</f>
        <v/>
      </c>
      <c r="N1020" s="1801"/>
      <c r="O1020" s="482" t="str">
        <f>IF(ISERROR(INDEX($S$934:$S$939,MATCH(K1020,$R$934:$R$939,0))*M1020),"",INDEX($S$934:$S$939,MATCH(K1020,$R$934:$R$939,0))*M1020)</f>
        <v/>
      </c>
      <c r="P1020" s="412"/>
      <c r="Q1020" s="599"/>
    </row>
    <row r="1021" spans="1:17" s="258" customFormat="1" ht="24" customHeight="1">
      <c r="A1021" s="144"/>
      <c r="B1021" s="1318"/>
      <c r="C1021" s="1317"/>
      <c r="D1021" s="1797"/>
      <c r="E1021" s="1798"/>
      <c r="F1021" s="1798"/>
      <c r="G1021" s="1798"/>
      <c r="H1021" s="1798"/>
      <c r="I1021" s="1798"/>
      <c r="J1021" s="1799"/>
      <c r="K1021" s="866"/>
      <c r="L1021" s="940"/>
      <c r="M1021" s="1800" t="str">
        <f t="shared" si="35"/>
        <v/>
      </c>
      <c r="N1021" s="1801"/>
      <c r="O1021" s="482" t="str">
        <f t="shared" si="36"/>
        <v/>
      </c>
      <c r="P1021" s="412"/>
      <c r="Q1021" s="599"/>
    </row>
    <row r="1022" spans="1:17" s="258" customFormat="1" ht="24" customHeight="1">
      <c r="A1022" s="144"/>
      <c r="B1022" s="1318"/>
      <c r="C1022" s="1317"/>
      <c r="D1022" s="1797"/>
      <c r="E1022" s="1798"/>
      <c r="F1022" s="1798"/>
      <c r="G1022" s="1798"/>
      <c r="H1022" s="1798"/>
      <c r="I1022" s="1798"/>
      <c r="J1022" s="1799"/>
      <c r="K1022" s="866"/>
      <c r="L1022" s="940"/>
      <c r="M1022" s="1800" t="str">
        <f t="shared" si="35"/>
        <v/>
      </c>
      <c r="N1022" s="1801"/>
      <c r="O1022" s="482" t="str">
        <f t="shared" si="36"/>
        <v/>
      </c>
      <c r="P1022" s="412"/>
      <c r="Q1022" s="599"/>
    </row>
    <row r="1023" spans="1:17" s="258" customFormat="1" ht="24" customHeight="1">
      <c r="A1023" s="144"/>
      <c r="B1023" s="1318"/>
      <c r="C1023" s="1317"/>
      <c r="D1023" s="1797"/>
      <c r="E1023" s="1798"/>
      <c r="F1023" s="1798"/>
      <c r="G1023" s="1798"/>
      <c r="H1023" s="1798"/>
      <c r="I1023" s="1798"/>
      <c r="J1023" s="1799"/>
      <c r="K1023" s="866"/>
      <c r="L1023" s="940"/>
      <c r="M1023" s="1800" t="str">
        <f t="shared" si="35"/>
        <v/>
      </c>
      <c r="N1023" s="1801"/>
      <c r="O1023" s="482" t="str">
        <f t="shared" si="36"/>
        <v/>
      </c>
      <c r="P1023" s="412"/>
      <c r="Q1023" s="599"/>
    </row>
    <row r="1024" spans="1:17" s="258" customFormat="1" ht="24" customHeight="1">
      <c r="A1024" s="144"/>
      <c r="B1024" s="1318"/>
      <c r="C1024" s="1317"/>
      <c r="D1024" s="1797"/>
      <c r="E1024" s="1798"/>
      <c r="F1024" s="1798"/>
      <c r="G1024" s="1798"/>
      <c r="H1024" s="1798"/>
      <c r="I1024" s="1798"/>
      <c r="J1024" s="1799"/>
      <c r="K1024" s="866"/>
      <c r="L1024" s="940"/>
      <c r="M1024" s="1800" t="str">
        <f t="shared" si="35"/>
        <v/>
      </c>
      <c r="N1024" s="1801"/>
      <c r="O1024" s="482" t="str">
        <f t="shared" si="36"/>
        <v/>
      </c>
      <c r="P1024" s="412"/>
      <c r="Q1024" s="599"/>
    </row>
    <row r="1025" spans="1:19" s="258" customFormat="1" ht="24" customHeight="1">
      <c r="A1025" s="144"/>
      <c r="B1025" s="1318"/>
      <c r="C1025" s="1317"/>
      <c r="D1025" s="1797"/>
      <c r="E1025" s="1798"/>
      <c r="F1025" s="1798"/>
      <c r="G1025" s="1798"/>
      <c r="H1025" s="1798"/>
      <c r="I1025" s="1798"/>
      <c r="J1025" s="1799"/>
      <c r="K1025" s="866"/>
      <c r="L1025" s="940"/>
      <c r="M1025" s="1800" t="str">
        <f t="shared" si="35"/>
        <v/>
      </c>
      <c r="N1025" s="1801"/>
      <c r="O1025" s="482" t="str">
        <f t="shared" si="36"/>
        <v/>
      </c>
      <c r="P1025" s="412"/>
      <c r="Q1025" s="599"/>
    </row>
    <row r="1026" spans="1:19" s="258" customFormat="1" ht="24" customHeight="1">
      <c r="A1026" s="144"/>
      <c r="B1026" s="1318"/>
      <c r="C1026" s="1317"/>
      <c r="D1026" s="1797"/>
      <c r="E1026" s="1798"/>
      <c r="F1026" s="1798"/>
      <c r="G1026" s="1798"/>
      <c r="H1026" s="1798"/>
      <c r="I1026" s="1798"/>
      <c r="J1026" s="1799"/>
      <c r="K1026" s="866"/>
      <c r="L1026" s="940"/>
      <c r="M1026" s="1800" t="str">
        <f t="shared" si="35"/>
        <v/>
      </c>
      <c r="N1026" s="1801"/>
      <c r="O1026" s="482" t="str">
        <f t="shared" si="36"/>
        <v/>
      </c>
      <c r="P1026" s="412"/>
      <c r="Q1026" s="599"/>
    </row>
    <row r="1027" spans="1:19" s="258" customFormat="1" ht="24" customHeight="1">
      <c r="A1027" s="144"/>
      <c r="B1027" s="1318"/>
      <c r="C1027" s="1317"/>
      <c r="D1027" s="1797"/>
      <c r="E1027" s="1798"/>
      <c r="F1027" s="1798"/>
      <c r="G1027" s="1798"/>
      <c r="H1027" s="1798"/>
      <c r="I1027" s="1798"/>
      <c r="J1027" s="1799"/>
      <c r="K1027" s="866"/>
      <c r="L1027" s="940"/>
      <c r="M1027" s="1800" t="str">
        <f t="shared" si="35"/>
        <v/>
      </c>
      <c r="N1027" s="1801"/>
      <c r="O1027" s="482" t="str">
        <f t="shared" si="36"/>
        <v/>
      </c>
      <c r="P1027" s="412"/>
      <c r="Q1027" s="599"/>
    </row>
    <row r="1028" spans="1:19" s="111" customFormat="1" ht="3" customHeight="1">
      <c r="A1028" s="363"/>
      <c r="B1028" s="676"/>
      <c r="C1028" s="1324"/>
      <c r="D1028" s="867"/>
      <c r="E1028" s="868"/>
      <c r="F1028" s="868"/>
      <c r="G1028" s="868"/>
      <c r="H1028" s="868"/>
      <c r="I1028" s="868"/>
      <c r="J1028" s="867"/>
      <c r="K1028" s="867"/>
      <c r="L1028" s="867"/>
      <c r="M1028" s="93"/>
      <c r="N1028" s="93"/>
      <c r="O1028" s="93"/>
      <c r="P1028" s="168"/>
      <c r="Q1028" s="599"/>
    </row>
    <row r="1029" spans="1:19" s="87" customFormat="1" ht="21.75" customHeight="1">
      <c r="A1029" s="370"/>
      <c r="B1029" s="1320" t="s">
        <v>60</v>
      </c>
      <c r="C1029" s="1325"/>
      <c r="D1029" s="869"/>
      <c r="E1029" s="869"/>
      <c r="F1029" s="869"/>
      <c r="G1029" s="869"/>
      <c r="H1029" s="869"/>
      <c r="I1029" s="869"/>
      <c r="J1029" s="869"/>
      <c r="K1029" s="869"/>
      <c r="L1029" s="869"/>
      <c r="M1029" s="575"/>
      <c r="N1029" s="575"/>
      <c r="O1029" s="575"/>
      <c r="P1029" s="405"/>
      <c r="Q1029" s="599"/>
    </row>
    <row r="1030" spans="1:19" s="258" customFormat="1" ht="12.75" customHeight="1">
      <c r="A1030" s="216"/>
      <c r="B1030" s="1310" t="str">
        <f>B975</f>
        <v>FAPESP,  SETEMBRO DE 2015</v>
      </c>
      <c r="C1030" s="1311"/>
      <c r="D1030" s="857"/>
      <c r="E1030" s="831"/>
      <c r="F1030" s="831"/>
      <c r="G1030" s="831"/>
      <c r="H1030" s="831"/>
      <c r="I1030" s="831"/>
      <c r="J1030" s="832"/>
      <c r="K1030" s="832"/>
      <c r="L1030" s="831"/>
      <c r="M1030" s="51"/>
      <c r="N1030" s="51"/>
      <c r="O1030" s="51"/>
      <c r="P1030" s="429">
        <v>2</v>
      </c>
      <c r="Q1030" s="599"/>
    </row>
    <row r="1031" spans="1:19" s="258" customFormat="1" ht="18">
      <c r="A1031" s="378"/>
      <c r="B1031" s="1322" t="str">
        <f>B976</f>
        <v>6- SERVIÇOS DE TERCEIROS NO EXTERIOR</v>
      </c>
      <c r="C1031" s="1323"/>
      <c r="D1031" s="910"/>
      <c r="E1031" s="911"/>
      <c r="F1031" s="911"/>
      <c r="G1031" s="911"/>
      <c r="H1031" s="911"/>
      <c r="I1031" s="911"/>
      <c r="J1031" s="910"/>
      <c r="K1031" s="910"/>
      <c r="L1031" s="911"/>
      <c r="M1031" s="21"/>
      <c r="N1031" s="21"/>
      <c r="O1031" s="21"/>
      <c r="P1031" s="21"/>
      <c r="Q1031" s="599"/>
    </row>
    <row r="1032" spans="1:19" s="258" customFormat="1" ht="12.75" customHeight="1">
      <c r="A1032" s="363"/>
      <c r="B1032" s="1802" t="s">
        <v>1</v>
      </c>
      <c r="C1032" s="1804" t="s">
        <v>7</v>
      </c>
      <c r="D1032" s="1730" t="s">
        <v>8</v>
      </c>
      <c r="E1032" s="1782"/>
      <c r="F1032" s="1782"/>
      <c r="G1032" s="1782"/>
      <c r="H1032" s="1782"/>
      <c r="I1032" s="1782"/>
      <c r="J1032" s="1806"/>
      <c r="K1032" s="1587" t="s">
        <v>53</v>
      </c>
      <c r="L1032" s="1644" t="s">
        <v>3</v>
      </c>
      <c r="M1032" s="1671" t="s">
        <v>118</v>
      </c>
      <c r="N1032" s="1808"/>
      <c r="O1032" s="1785" t="s">
        <v>119</v>
      </c>
      <c r="P1032" s="1634" t="s">
        <v>2</v>
      </c>
      <c r="Q1032" s="599"/>
      <c r="R1032" s="113"/>
      <c r="S1032" s="113"/>
    </row>
    <row r="1033" spans="1:19" s="87" customFormat="1" ht="23.25" customHeight="1">
      <c r="A1033" s="370"/>
      <c r="B1033" s="1803"/>
      <c r="C1033" s="1805"/>
      <c r="D1033" s="1783"/>
      <c r="E1033" s="1784"/>
      <c r="F1033" s="1784"/>
      <c r="G1033" s="1784"/>
      <c r="H1033" s="1784"/>
      <c r="I1033" s="1784"/>
      <c r="J1033" s="1807"/>
      <c r="K1033" s="1588"/>
      <c r="L1033" s="1734"/>
      <c r="M1033" s="1809"/>
      <c r="N1033" s="1810"/>
      <c r="O1033" s="1811"/>
      <c r="P1033" s="1736"/>
      <c r="Q1033" s="599"/>
      <c r="R1033" s="114"/>
      <c r="S1033" s="114"/>
    </row>
    <row r="1034" spans="1:19" s="258" customFormat="1" ht="24" customHeight="1">
      <c r="A1034" s="144"/>
      <c r="B1034" s="576"/>
      <c r="C1034" s="1319"/>
      <c r="D1034" s="1797"/>
      <c r="E1034" s="1798"/>
      <c r="F1034" s="1798"/>
      <c r="G1034" s="1798"/>
      <c r="H1034" s="1798"/>
      <c r="I1034" s="1798"/>
      <c r="J1034" s="1799"/>
      <c r="K1034" s="866"/>
      <c r="L1034" s="131"/>
      <c r="M1034" s="1800" t="str">
        <f t="shared" ref="M1034:M1082" si="37">IF(C1034*L1034=0,"",C1034*L1034)</f>
        <v/>
      </c>
      <c r="N1034" s="1801"/>
      <c r="O1034" s="482" t="str">
        <f t="shared" ref="O1034:O1082" si="38">IF(ISERROR(INDEX($S$934:$S$939,MATCH(K1034,$R$934:$R$939,0))*M1034),"",INDEX($S$934:$S$939,MATCH(K1034,$R$934:$R$939,0))*M1034)</f>
        <v/>
      </c>
      <c r="P1034" s="412"/>
      <c r="Q1034" s="599"/>
      <c r="R1034" s="166"/>
      <c r="S1034" s="167"/>
    </row>
    <row r="1035" spans="1:19" s="258" customFormat="1" ht="24" customHeight="1">
      <c r="A1035" s="144"/>
      <c r="B1035" s="1318"/>
      <c r="C1035" s="1319"/>
      <c r="D1035" s="1797"/>
      <c r="E1035" s="1798"/>
      <c r="F1035" s="1798"/>
      <c r="G1035" s="1798"/>
      <c r="H1035" s="1798"/>
      <c r="I1035" s="1798"/>
      <c r="J1035" s="1799"/>
      <c r="K1035" s="866"/>
      <c r="L1035" s="131"/>
      <c r="M1035" s="1800" t="str">
        <f t="shared" si="37"/>
        <v/>
      </c>
      <c r="N1035" s="1801"/>
      <c r="O1035" s="482" t="str">
        <f t="shared" si="38"/>
        <v/>
      </c>
      <c r="P1035" s="412"/>
      <c r="Q1035" s="599"/>
      <c r="R1035" s="166"/>
      <c r="S1035" s="167"/>
    </row>
    <row r="1036" spans="1:19" s="258" customFormat="1" ht="24" customHeight="1">
      <c r="A1036" s="144"/>
      <c r="B1036" s="1318"/>
      <c r="C1036" s="1319"/>
      <c r="D1036" s="1797"/>
      <c r="E1036" s="1798"/>
      <c r="F1036" s="1798"/>
      <c r="G1036" s="1798"/>
      <c r="H1036" s="1798"/>
      <c r="I1036" s="1798"/>
      <c r="J1036" s="1799"/>
      <c r="K1036" s="866"/>
      <c r="L1036" s="131"/>
      <c r="M1036" s="1800" t="str">
        <f t="shared" si="37"/>
        <v/>
      </c>
      <c r="N1036" s="1801"/>
      <c r="O1036" s="482" t="str">
        <f t="shared" si="38"/>
        <v/>
      </c>
      <c r="P1036" s="412"/>
      <c r="Q1036" s="599"/>
      <c r="R1036" s="166"/>
      <c r="S1036" s="167"/>
    </row>
    <row r="1037" spans="1:19" s="258" customFormat="1" ht="24" customHeight="1">
      <c r="A1037" s="144"/>
      <c r="B1037" s="1318"/>
      <c r="C1037" s="1319"/>
      <c r="D1037" s="1797"/>
      <c r="E1037" s="1798"/>
      <c r="F1037" s="1798"/>
      <c r="G1037" s="1798"/>
      <c r="H1037" s="1798"/>
      <c r="I1037" s="1798"/>
      <c r="J1037" s="1799"/>
      <c r="K1037" s="866"/>
      <c r="L1037" s="131"/>
      <c r="M1037" s="1800" t="str">
        <f t="shared" si="37"/>
        <v/>
      </c>
      <c r="N1037" s="1801"/>
      <c r="O1037" s="482" t="str">
        <f t="shared" si="38"/>
        <v/>
      </c>
      <c r="P1037" s="412"/>
      <c r="Q1037" s="599"/>
      <c r="R1037" s="113"/>
      <c r="S1037" s="113"/>
    </row>
    <row r="1038" spans="1:19" s="258" customFormat="1" ht="24" customHeight="1">
      <c r="A1038" s="144"/>
      <c r="B1038" s="1318"/>
      <c r="C1038" s="1319"/>
      <c r="D1038" s="1797"/>
      <c r="E1038" s="1798"/>
      <c r="F1038" s="1798"/>
      <c r="G1038" s="1798"/>
      <c r="H1038" s="1798"/>
      <c r="I1038" s="1798"/>
      <c r="J1038" s="1799"/>
      <c r="K1038" s="866"/>
      <c r="L1038" s="131"/>
      <c r="M1038" s="1800" t="str">
        <f t="shared" si="37"/>
        <v/>
      </c>
      <c r="N1038" s="1801"/>
      <c r="O1038" s="482" t="str">
        <f t="shared" si="38"/>
        <v/>
      </c>
      <c r="P1038" s="412"/>
      <c r="Q1038" s="599"/>
      <c r="R1038" s="113"/>
      <c r="S1038" s="113"/>
    </row>
    <row r="1039" spans="1:19" s="258" customFormat="1" ht="24" customHeight="1">
      <c r="A1039" s="144"/>
      <c r="B1039" s="1318"/>
      <c r="C1039" s="1319"/>
      <c r="D1039" s="1797"/>
      <c r="E1039" s="1798"/>
      <c r="F1039" s="1798"/>
      <c r="G1039" s="1798"/>
      <c r="H1039" s="1798"/>
      <c r="I1039" s="1798"/>
      <c r="J1039" s="1799"/>
      <c r="K1039" s="866"/>
      <c r="L1039" s="131"/>
      <c r="M1039" s="1800" t="str">
        <f t="shared" si="37"/>
        <v/>
      </c>
      <c r="N1039" s="1801"/>
      <c r="O1039" s="482" t="str">
        <f t="shared" si="38"/>
        <v/>
      </c>
      <c r="P1039" s="412"/>
      <c r="Q1039" s="599"/>
      <c r="R1039" s="166"/>
      <c r="S1039" s="167"/>
    </row>
    <row r="1040" spans="1:19" s="258" customFormat="1" ht="24" customHeight="1">
      <c r="A1040" s="144"/>
      <c r="B1040" s="1318"/>
      <c r="C1040" s="1317"/>
      <c r="D1040" s="1797"/>
      <c r="E1040" s="1798"/>
      <c r="F1040" s="1798"/>
      <c r="G1040" s="1798"/>
      <c r="H1040" s="1798"/>
      <c r="I1040" s="1798"/>
      <c r="J1040" s="1799"/>
      <c r="K1040" s="866"/>
      <c r="L1040" s="940"/>
      <c r="M1040" s="1800" t="str">
        <f t="shared" si="37"/>
        <v/>
      </c>
      <c r="N1040" s="1801"/>
      <c r="O1040" s="482" t="str">
        <f t="shared" si="38"/>
        <v/>
      </c>
      <c r="P1040" s="412"/>
      <c r="Q1040" s="599"/>
    </row>
    <row r="1041" spans="1:17" s="258" customFormat="1" ht="24" customHeight="1">
      <c r="A1041" s="144"/>
      <c r="B1041" s="1318"/>
      <c r="C1041" s="1317"/>
      <c r="D1041" s="1797"/>
      <c r="E1041" s="1798"/>
      <c r="F1041" s="1798"/>
      <c r="G1041" s="1798"/>
      <c r="H1041" s="1798"/>
      <c r="I1041" s="1798"/>
      <c r="J1041" s="1799"/>
      <c r="K1041" s="866"/>
      <c r="L1041" s="940"/>
      <c r="M1041" s="1800" t="str">
        <f t="shared" si="37"/>
        <v/>
      </c>
      <c r="N1041" s="1801"/>
      <c r="O1041" s="482" t="str">
        <f t="shared" si="38"/>
        <v/>
      </c>
      <c r="P1041" s="412"/>
      <c r="Q1041" s="599"/>
    </row>
    <row r="1042" spans="1:17" s="258" customFormat="1" ht="24" customHeight="1">
      <c r="A1042" s="144"/>
      <c r="B1042" s="1318"/>
      <c r="C1042" s="1317"/>
      <c r="D1042" s="1797"/>
      <c r="E1042" s="1798"/>
      <c r="F1042" s="1798"/>
      <c r="G1042" s="1798"/>
      <c r="H1042" s="1798"/>
      <c r="I1042" s="1798"/>
      <c r="J1042" s="1799"/>
      <c r="K1042" s="866"/>
      <c r="L1042" s="940"/>
      <c r="M1042" s="1800" t="str">
        <f t="shared" si="37"/>
        <v/>
      </c>
      <c r="N1042" s="1801"/>
      <c r="O1042" s="482" t="str">
        <f t="shared" si="38"/>
        <v/>
      </c>
      <c r="P1042" s="412"/>
      <c r="Q1042" s="599"/>
    </row>
    <row r="1043" spans="1:17" s="258" customFormat="1" ht="24" customHeight="1">
      <c r="A1043" s="144"/>
      <c r="B1043" s="1318"/>
      <c r="C1043" s="1317"/>
      <c r="D1043" s="1797"/>
      <c r="E1043" s="1798"/>
      <c r="F1043" s="1798"/>
      <c r="G1043" s="1798"/>
      <c r="H1043" s="1798"/>
      <c r="I1043" s="1798"/>
      <c r="J1043" s="1799"/>
      <c r="K1043" s="866"/>
      <c r="L1043" s="940"/>
      <c r="M1043" s="1800" t="str">
        <f t="shared" si="37"/>
        <v/>
      </c>
      <c r="N1043" s="1801"/>
      <c r="O1043" s="482" t="str">
        <f t="shared" si="38"/>
        <v/>
      </c>
      <c r="P1043" s="412"/>
      <c r="Q1043" s="599"/>
    </row>
    <row r="1044" spans="1:17" s="258" customFormat="1" ht="24" customHeight="1">
      <c r="A1044" s="144"/>
      <c r="B1044" s="1318"/>
      <c r="C1044" s="1317"/>
      <c r="D1044" s="1797"/>
      <c r="E1044" s="1798"/>
      <c r="F1044" s="1798"/>
      <c r="G1044" s="1798"/>
      <c r="H1044" s="1798"/>
      <c r="I1044" s="1798"/>
      <c r="J1044" s="1799"/>
      <c r="K1044" s="866"/>
      <c r="L1044" s="940"/>
      <c r="M1044" s="1800" t="str">
        <f t="shared" si="37"/>
        <v/>
      </c>
      <c r="N1044" s="1801"/>
      <c r="O1044" s="482" t="str">
        <f t="shared" si="38"/>
        <v/>
      </c>
      <c r="P1044" s="412"/>
      <c r="Q1044" s="599"/>
    </row>
    <row r="1045" spans="1:17" s="258" customFormat="1" ht="24" customHeight="1">
      <c r="A1045" s="144"/>
      <c r="B1045" s="1318"/>
      <c r="C1045" s="1317"/>
      <c r="D1045" s="1797"/>
      <c r="E1045" s="1798"/>
      <c r="F1045" s="1798"/>
      <c r="G1045" s="1798"/>
      <c r="H1045" s="1798"/>
      <c r="I1045" s="1798"/>
      <c r="J1045" s="1799"/>
      <c r="K1045" s="866"/>
      <c r="L1045" s="940"/>
      <c r="M1045" s="1800" t="str">
        <f t="shared" si="37"/>
        <v/>
      </c>
      <c r="N1045" s="1801"/>
      <c r="O1045" s="482" t="str">
        <f t="shared" si="38"/>
        <v/>
      </c>
      <c r="P1045" s="412"/>
      <c r="Q1045" s="599"/>
    </row>
    <row r="1046" spans="1:17" s="258" customFormat="1" ht="24" customHeight="1">
      <c r="A1046" s="144"/>
      <c r="B1046" s="1318"/>
      <c r="C1046" s="1317"/>
      <c r="D1046" s="1797"/>
      <c r="E1046" s="1798"/>
      <c r="F1046" s="1798"/>
      <c r="G1046" s="1798"/>
      <c r="H1046" s="1798"/>
      <c r="I1046" s="1798"/>
      <c r="J1046" s="1799"/>
      <c r="K1046" s="866"/>
      <c r="L1046" s="940"/>
      <c r="M1046" s="1800" t="str">
        <f t="shared" si="37"/>
        <v/>
      </c>
      <c r="N1046" s="1801"/>
      <c r="O1046" s="482" t="str">
        <f t="shared" si="38"/>
        <v/>
      </c>
      <c r="P1046" s="412"/>
      <c r="Q1046" s="599"/>
    </row>
    <row r="1047" spans="1:17" s="258" customFormat="1" ht="24" customHeight="1">
      <c r="A1047" s="144"/>
      <c r="B1047" s="1318"/>
      <c r="C1047" s="1317"/>
      <c r="D1047" s="1797"/>
      <c r="E1047" s="1798"/>
      <c r="F1047" s="1798"/>
      <c r="G1047" s="1798"/>
      <c r="H1047" s="1798"/>
      <c r="I1047" s="1798"/>
      <c r="J1047" s="1799"/>
      <c r="K1047" s="866"/>
      <c r="L1047" s="940"/>
      <c r="M1047" s="1800" t="str">
        <f t="shared" si="37"/>
        <v/>
      </c>
      <c r="N1047" s="1801"/>
      <c r="O1047" s="482" t="str">
        <f t="shared" si="38"/>
        <v/>
      </c>
      <c r="P1047" s="412"/>
      <c r="Q1047" s="599"/>
    </row>
    <row r="1048" spans="1:17" s="258" customFormat="1" ht="24" customHeight="1">
      <c r="A1048" s="144"/>
      <c r="B1048" s="1318"/>
      <c r="C1048" s="1317"/>
      <c r="D1048" s="1797"/>
      <c r="E1048" s="1798"/>
      <c r="F1048" s="1798"/>
      <c r="G1048" s="1798"/>
      <c r="H1048" s="1798"/>
      <c r="I1048" s="1798"/>
      <c r="J1048" s="1799"/>
      <c r="K1048" s="866"/>
      <c r="L1048" s="940"/>
      <c r="M1048" s="1800" t="str">
        <f t="shared" si="37"/>
        <v/>
      </c>
      <c r="N1048" s="1801"/>
      <c r="O1048" s="482" t="str">
        <f t="shared" si="38"/>
        <v/>
      </c>
      <c r="P1048" s="412"/>
      <c r="Q1048" s="599"/>
    </row>
    <row r="1049" spans="1:17" s="258" customFormat="1" ht="24" customHeight="1">
      <c r="A1049" s="144"/>
      <c r="B1049" s="1318"/>
      <c r="C1049" s="1317"/>
      <c r="D1049" s="1797"/>
      <c r="E1049" s="1798"/>
      <c r="F1049" s="1798"/>
      <c r="G1049" s="1798"/>
      <c r="H1049" s="1798"/>
      <c r="I1049" s="1798"/>
      <c r="J1049" s="1799"/>
      <c r="K1049" s="866"/>
      <c r="L1049" s="940"/>
      <c r="M1049" s="1800" t="str">
        <f t="shared" si="37"/>
        <v/>
      </c>
      <c r="N1049" s="1801"/>
      <c r="O1049" s="482" t="str">
        <f t="shared" si="38"/>
        <v/>
      </c>
      <c r="P1049" s="412"/>
      <c r="Q1049" s="599"/>
    </row>
    <row r="1050" spans="1:17" s="258" customFormat="1" ht="24" customHeight="1">
      <c r="A1050" s="144"/>
      <c r="B1050" s="1318"/>
      <c r="C1050" s="1317"/>
      <c r="D1050" s="1797"/>
      <c r="E1050" s="1798"/>
      <c r="F1050" s="1798"/>
      <c r="G1050" s="1798"/>
      <c r="H1050" s="1798"/>
      <c r="I1050" s="1798"/>
      <c r="J1050" s="1799"/>
      <c r="K1050" s="866"/>
      <c r="L1050" s="940"/>
      <c r="M1050" s="1800" t="str">
        <f t="shared" si="37"/>
        <v/>
      </c>
      <c r="N1050" s="1801"/>
      <c r="O1050" s="482" t="str">
        <f t="shared" si="38"/>
        <v/>
      </c>
      <c r="P1050" s="412"/>
      <c r="Q1050" s="599"/>
    </row>
    <row r="1051" spans="1:17" s="258" customFormat="1" ht="24" customHeight="1">
      <c r="A1051" s="144"/>
      <c r="B1051" s="1318"/>
      <c r="C1051" s="1317"/>
      <c r="D1051" s="1797"/>
      <c r="E1051" s="1798"/>
      <c r="F1051" s="1798"/>
      <c r="G1051" s="1798"/>
      <c r="H1051" s="1798"/>
      <c r="I1051" s="1798"/>
      <c r="J1051" s="1799"/>
      <c r="K1051" s="866"/>
      <c r="L1051" s="940"/>
      <c r="M1051" s="1800" t="str">
        <f t="shared" si="37"/>
        <v/>
      </c>
      <c r="N1051" s="1801"/>
      <c r="O1051" s="482" t="str">
        <f t="shared" si="38"/>
        <v/>
      </c>
      <c r="P1051" s="412"/>
      <c r="Q1051" s="599"/>
    </row>
    <row r="1052" spans="1:17" s="258" customFormat="1" ht="24" customHeight="1">
      <c r="A1052" s="144"/>
      <c r="B1052" s="1318"/>
      <c r="C1052" s="1317"/>
      <c r="D1052" s="1797"/>
      <c r="E1052" s="1798"/>
      <c r="F1052" s="1798"/>
      <c r="G1052" s="1798"/>
      <c r="H1052" s="1798"/>
      <c r="I1052" s="1798"/>
      <c r="J1052" s="1799"/>
      <c r="K1052" s="866"/>
      <c r="L1052" s="940"/>
      <c r="M1052" s="1800" t="str">
        <f t="shared" si="37"/>
        <v/>
      </c>
      <c r="N1052" s="1801"/>
      <c r="O1052" s="482" t="str">
        <f t="shared" si="38"/>
        <v/>
      </c>
      <c r="P1052" s="412"/>
      <c r="Q1052" s="599"/>
    </row>
    <row r="1053" spans="1:17" s="258" customFormat="1" ht="24" customHeight="1">
      <c r="A1053" s="144"/>
      <c r="B1053" s="1318"/>
      <c r="C1053" s="1317"/>
      <c r="D1053" s="1797"/>
      <c r="E1053" s="1798"/>
      <c r="F1053" s="1798"/>
      <c r="G1053" s="1798"/>
      <c r="H1053" s="1798"/>
      <c r="I1053" s="1798"/>
      <c r="J1053" s="1799"/>
      <c r="K1053" s="866"/>
      <c r="L1053" s="940"/>
      <c r="M1053" s="1800" t="str">
        <f t="shared" si="37"/>
        <v/>
      </c>
      <c r="N1053" s="1801"/>
      <c r="O1053" s="482" t="str">
        <f t="shared" si="38"/>
        <v/>
      </c>
      <c r="P1053" s="412"/>
      <c r="Q1053" s="599"/>
    </row>
    <row r="1054" spans="1:17" s="258" customFormat="1" ht="24" customHeight="1">
      <c r="A1054" s="144"/>
      <c r="B1054" s="1318"/>
      <c r="C1054" s="1317"/>
      <c r="D1054" s="1797"/>
      <c r="E1054" s="1798"/>
      <c r="F1054" s="1798"/>
      <c r="G1054" s="1798"/>
      <c r="H1054" s="1798"/>
      <c r="I1054" s="1798"/>
      <c r="J1054" s="1799"/>
      <c r="K1054" s="866"/>
      <c r="L1054" s="940"/>
      <c r="M1054" s="1800" t="str">
        <f t="shared" si="37"/>
        <v/>
      </c>
      <c r="N1054" s="1801"/>
      <c r="O1054" s="482" t="str">
        <f t="shared" si="38"/>
        <v/>
      </c>
      <c r="P1054" s="412"/>
      <c r="Q1054" s="599"/>
    </row>
    <row r="1055" spans="1:17" s="258" customFormat="1" ht="24" customHeight="1">
      <c r="A1055" s="144"/>
      <c r="B1055" s="1318"/>
      <c r="C1055" s="1317"/>
      <c r="D1055" s="1797"/>
      <c r="E1055" s="1798"/>
      <c r="F1055" s="1798"/>
      <c r="G1055" s="1798"/>
      <c r="H1055" s="1798"/>
      <c r="I1055" s="1798"/>
      <c r="J1055" s="1799"/>
      <c r="K1055" s="866"/>
      <c r="L1055" s="940"/>
      <c r="M1055" s="1800" t="str">
        <f t="shared" si="37"/>
        <v/>
      </c>
      <c r="N1055" s="1801"/>
      <c r="O1055" s="482" t="str">
        <f t="shared" si="38"/>
        <v/>
      </c>
      <c r="P1055" s="412"/>
      <c r="Q1055" s="599"/>
    </row>
    <row r="1056" spans="1:17" s="258" customFormat="1" ht="24" customHeight="1">
      <c r="A1056" s="144"/>
      <c r="B1056" s="1318"/>
      <c r="C1056" s="1317"/>
      <c r="D1056" s="1797"/>
      <c r="E1056" s="1798"/>
      <c r="F1056" s="1798"/>
      <c r="G1056" s="1798"/>
      <c r="H1056" s="1798"/>
      <c r="I1056" s="1798"/>
      <c r="J1056" s="1799"/>
      <c r="K1056" s="866"/>
      <c r="L1056" s="940"/>
      <c r="M1056" s="1800" t="str">
        <f t="shared" si="37"/>
        <v/>
      </c>
      <c r="N1056" s="1801"/>
      <c r="O1056" s="482" t="str">
        <f t="shared" si="38"/>
        <v/>
      </c>
      <c r="P1056" s="412"/>
      <c r="Q1056" s="599"/>
    </row>
    <row r="1057" spans="1:17" s="258" customFormat="1" ht="24" customHeight="1">
      <c r="A1057" s="144"/>
      <c r="B1057" s="1318"/>
      <c r="C1057" s="1317"/>
      <c r="D1057" s="1797"/>
      <c r="E1057" s="1798"/>
      <c r="F1057" s="1798"/>
      <c r="G1057" s="1798"/>
      <c r="H1057" s="1798"/>
      <c r="I1057" s="1798"/>
      <c r="J1057" s="1799"/>
      <c r="K1057" s="866"/>
      <c r="L1057" s="940"/>
      <c r="M1057" s="1800" t="str">
        <f t="shared" si="37"/>
        <v/>
      </c>
      <c r="N1057" s="1801"/>
      <c r="O1057" s="482" t="str">
        <f t="shared" si="38"/>
        <v/>
      </c>
      <c r="P1057" s="412"/>
      <c r="Q1057" s="599"/>
    </row>
    <row r="1058" spans="1:17" s="258" customFormat="1" ht="24" customHeight="1">
      <c r="A1058" s="144"/>
      <c r="B1058" s="1318"/>
      <c r="C1058" s="1317"/>
      <c r="D1058" s="1797"/>
      <c r="E1058" s="1798"/>
      <c r="F1058" s="1798"/>
      <c r="G1058" s="1798"/>
      <c r="H1058" s="1798"/>
      <c r="I1058" s="1798"/>
      <c r="J1058" s="1799"/>
      <c r="K1058" s="866"/>
      <c r="L1058" s="940"/>
      <c r="M1058" s="1800" t="str">
        <f t="shared" si="37"/>
        <v/>
      </c>
      <c r="N1058" s="1801"/>
      <c r="O1058" s="482" t="str">
        <f t="shared" si="38"/>
        <v/>
      </c>
      <c r="P1058" s="412"/>
      <c r="Q1058" s="599"/>
    </row>
    <row r="1059" spans="1:17" s="258" customFormat="1" ht="24" customHeight="1">
      <c r="A1059" s="144"/>
      <c r="B1059" s="1318"/>
      <c r="C1059" s="1317"/>
      <c r="D1059" s="1797"/>
      <c r="E1059" s="1798"/>
      <c r="F1059" s="1798"/>
      <c r="G1059" s="1798"/>
      <c r="H1059" s="1798"/>
      <c r="I1059" s="1798"/>
      <c r="J1059" s="1799"/>
      <c r="K1059" s="866"/>
      <c r="L1059" s="940"/>
      <c r="M1059" s="1800" t="str">
        <f t="shared" si="37"/>
        <v/>
      </c>
      <c r="N1059" s="1801"/>
      <c r="O1059" s="482" t="str">
        <f t="shared" si="38"/>
        <v/>
      </c>
      <c r="P1059" s="412"/>
      <c r="Q1059" s="599"/>
    </row>
    <row r="1060" spans="1:17" s="258" customFormat="1" ht="24" customHeight="1">
      <c r="A1060" s="144"/>
      <c r="B1060" s="1318"/>
      <c r="C1060" s="1317"/>
      <c r="D1060" s="1797"/>
      <c r="E1060" s="1798"/>
      <c r="F1060" s="1798"/>
      <c r="G1060" s="1798"/>
      <c r="H1060" s="1798"/>
      <c r="I1060" s="1798"/>
      <c r="J1060" s="1799"/>
      <c r="K1060" s="866"/>
      <c r="L1060" s="940"/>
      <c r="M1060" s="1800" t="str">
        <f t="shared" si="37"/>
        <v/>
      </c>
      <c r="N1060" s="1801"/>
      <c r="O1060" s="482" t="str">
        <f t="shared" si="38"/>
        <v/>
      </c>
      <c r="P1060" s="412"/>
      <c r="Q1060" s="599"/>
    </row>
    <row r="1061" spans="1:17" s="258" customFormat="1" ht="24" customHeight="1">
      <c r="A1061" s="144"/>
      <c r="B1061" s="1318"/>
      <c r="C1061" s="1317"/>
      <c r="D1061" s="1797"/>
      <c r="E1061" s="1798"/>
      <c r="F1061" s="1798"/>
      <c r="G1061" s="1798"/>
      <c r="H1061" s="1798"/>
      <c r="I1061" s="1798"/>
      <c r="J1061" s="1799"/>
      <c r="K1061" s="866"/>
      <c r="L1061" s="940"/>
      <c r="M1061" s="1800" t="str">
        <f t="shared" si="37"/>
        <v/>
      </c>
      <c r="N1061" s="1801"/>
      <c r="O1061" s="482" t="str">
        <f t="shared" si="38"/>
        <v/>
      </c>
      <c r="P1061" s="412"/>
      <c r="Q1061" s="599"/>
    </row>
    <row r="1062" spans="1:17" s="258" customFormat="1" ht="24" customHeight="1">
      <c r="A1062" s="144"/>
      <c r="B1062" s="1318"/>
      <c r="C1062" s="1317"/>
      <c r="D1062" s="1797"/>
      <c r="E1062" s="1798"/>
      <c r="F1062" s="1798"/>
      <c r="G1062" s="1798"/>
      <c r="H1062" s="1798"/>
      <c r="I1062" s="1798"/>
      <c r="J1062" s="1799"/>
      <c r="K1062" s="866"/>
      <c r="L1062" s="940"/>
      <c r="M1062" s="1800" t="str">
        <f t="shared" si="37"/>
        <v/>
      </c>
      <c r="N1062" s="1801"/>
      <c r="O1062" s="482" t="str">
        <f t="shared" si="38"/>
        <v/>
      </c>
      <c r="P1062" s="412"/>
      <c r="Q1062" s="599"/>
    </row>
    <row r="1063" spans="1:17" s="258" customFormat="1" ht="24" customHeight="1">
      <c r="A1063" s="144"/>
      <c r="B1063" s="1318"/>
      <c r="C1063" s="1317"/>
      <c r="D1063" s="1797"/>
      <c r="E1063" s="1798"/>
      <c r="F1063" s="1798"/>
      <c r="G1063" s="1798"/>
      <c r="H1063" s="1798"/>
      <c r="I1063" s="1798"/>
      <c r="J1063" s="1799"/>
      <c r="K1063" s="866"/>
      <c r="L1063" s="940"/>
      <c r="M1063" s="1800" t="str">
        <f t="shared" si="37"/>
        <v/>
      </c>
      <c r="N1063" s="1801"/>
      <c r="O1063" s="482" t="str">
        <f t="shared" si="38"/>
        <v/>
      </c>
      <c r="P1063" s="412"/>
      <c r="Q1063" s="599"/>
    </row>
    <row r="1064" spans="1:17" s="258" customFormat="1" ht="24" customHeight="1">
      <c r="A1064" s="144"/>
      <c r="B1064" s="1318"/>
      <c r="C1064" s="1317"/>
      <c r="D1064" s="1797"/>
      <c r="E1064" s="1798"/>
      <c r="F1064" s="1798"/>
      <c r="G1064" s="1798"/>
      <c r="H1064" s="1798"/>
      <c r="I1064" s="1798"/>
      <c r="J1064" s="1799"/>
      <c r="K1064" s="866"/>
      <c r="L1064" s="940"/>
      <c r="M1064" s="1800" t="str">
        <f t="shared" si="37"/>
        <v/>
      </c>
      <c r="N1064" s="1801"/>
      <c r="O1064" s="482" t="str">
        <f t="shared" si="38"/>
        <v/>
      </c>
      <c r="P1064" s="412"/>
      <c r="Q1064" s="599"/>
    </row>
    <row r="1065" spans="1:17" s="258" customFormat="1" ht="24" customHeight="1">
      <c r="A1065" s="144"/>
      <c r="B1065" s="1318"/>
      <c r="C1065" s="1317"/>
      <c r="D1065" s="1797"/>
      <c r="E1065" s="1798"/>
      <c r="F1065" s="1798"/>
      <c r="G1065" s="1798"/>
      <c r="H1065" s="1798"/>
      <c r="I1065" s="1798"/>
      <c r="J1065" s="1799"/>
      <c r="K1065" s="866"/>
      <c r="L1065" s="940"/>
      <c r="M1065" s="1800" t="str">
        <f t="shared" si="37"/>
        <v/>
      </c>
      <c r="N1065" s="1801"/>
      <c r="O1065" s="482" t="str">
        <f t="shared" si="38"/>
        <v/>
      </c>
      <c r="P1065" s="412"/>
      <c r="Q1065" s="599"/>
    </row>
    <row r="1066" spans="1:17" s="258" customFormat="1" ht="24" customHeight="1">
      <c r="A1066" s="144"/>
      <c r="B1066" s="1318"/>
      <c r="C1066" s="1317"/>
      <c r="D1066" s="1797"/>
      <c r="E1066" s="1798"/>
      <c r="F1066" s="1798"/>
      <c r="G1066" s="1798"/>
      <c r="H1066" s="1798"/>
      <c r="I1066" s="1798"/>
      <c r="J1066" s="1799"/>
      <c r="K1066" s="866"/>
      <c r="L1066" s="940"/>
      <c r="M1066" s="1800" t="str">
        <f t="shared" si="37"/>
        <v/>
      </c>
      <c r="N1066" s="1801"/>
      <c r="O1066" s="482" t="str">
        <f t="shared" si="38"/>
        <v/>
      </c>
      <c r="P1066" s="412"/>
      <c r="Q1066" s="599"/>
    </row>
    <row r="1067" spans="1:17" s="258" customFormat="1" ht="24" customHeight="1">
      <c r="A1067" s="144"/>
      <c r="B1067" s="1318"/>
      <c r="C1067" s="1317"/>
      <c r="D1067" s="1797"/>
      <c r="E1067" s="1798"/>
      <c r="F1067" s="1798"/>
      <c r="G1067" s="1798"/>
      <c r="H1067" s="1798"/>
      <c r="I1067" s="1798"/>
      <c r="J1067" s="1799"/>
      <c r="K1067" s="866"/>
      <c r="L1067" s="940"/>
      <c r="M1067" s="1800" t="str">
        <f t="shared" si="37"/>
        <v/>
      </c>
      <c r="N1067" s="1801"/>
      <c r="O1067" s="482" t="str">
        <f t="shared" si="38"/>
        <v/>
      </c>
      <c r="P1067" s="412"/>
      <c r="Q1067" s="599"/>
    </row>
    <row r="1068" spans="1:17" s="258" customFormat="1" ht="24" customHeight="1">
      <c r="A1068" s="144"/>
      <c r="B1068" s="1318"/>
      <c r="C1068" s="1317"/>
      <c r="D1068" s="1797"/>
      <c r="E1068" s="1798"/>
      <c r="F1068" s="1798"/>
      <c r="G1068" s="1798"/>
      <c r="H1068" s="1798"/>
      <c r="I1068" s="1798"/>
      <c r="J1068" s="1799"/>
      <c r="K1068" s="866"/>
      <c r="L1068" s="940"/>
      <c r="M1068" s="1800" t="str">
        <f t="shared" si="37"/>
        <v/>
      </c>
      <c r="N1068" s="1801"/>
      <c r="O1068" s="482" t="str">
        <f t="shared" si="38"/>
        <v/>
      </c>
      <c r="P1068" s="412"/>
      <c r="Q1068" s="599"/>
    </row>
    <row r="1069" spans="1:17" s="258" customFormat="1" ht="24" customHeight="1">
      <c r="A1069" s="144"/>
      <c r="B1069" s="1318"/>
      <c r="C1069" s="1317"/>
      <c r="D1069" s="1797"/>
      <c r="E1069" s="1798"/>
      <c r="F1069" s="1798"/>
      <c r="G1069" s="1798"/>
      <c r="H1069" s="1798"/>
      <c r="I1069" s="1798"/>
      <c r="J1069" s="1799"/>
      <c r="K1069" s="866"/>
      <c r="L1069" s="940"/>
      <c r="M1069" s="1800" t="str">
        <f t="shared" si="37"/>
        <v/>
      </c>
      <c r="N1069" s="1801"/>
      <c r="O1069" s="482" t="str">
        <f t="shared" si="38"/>
        <v/>
      </c>
      <c r="P1069" s="412"/>
      <c r="Q1069" s="599"/>
    </row>
    <row r="1070" spans="1:17" s="258" customFormat="1" ht="24" customHeight="1">
      <c r="A1070" s="144"/>
      <c r="B1070" s="1318"/>
      <c r="C1070" s="1317"/>
      <c r="D1070" s="1797"/>
      <c r="E1070" s="1798"/>
      <c r="F1070" s="1798"/>
      <c r="G1070" s="1798"/>
      <c r="H1070" s="1798"/>
      <c r="I1070" s="1798"/>
      <c r="J1070" s="1799"/>
      <c r="K1070" s="866"/>
      <c r="L1070" s="940"/>
      <c r="M1070" s="1800" t="str">
        <f t="shared" si="37"/>
        <v/>
      </c>
      <c r="N1070" s="1801"/>
      <c r="O1070" s="482" t="str">
        <f t="shared" si="38"/>
        <v/>
      </c>
      <c r="P1070" s="412"/>
      <c r="Q1070" s="599"/>
    </row>
    <row r="1071" spans="1:17" s="258" customFormat="1" ht="24" customHeight="1">
      <c r="A1071" s="144"/>
      <c r="B1071" s="1318"/>
      <c r="C1071" s="1317"/>
      <c r="D1071" s="1797"/>
      <c r="E1071" s="1798"/>
      <c r="F1071" s="1798"/>
      <c r="G1071" s="1798"/>
      <c r="H1071" s="1798"/>
      <c r="I1071" s="1798"/>
      <c r="J1071" s="1799"/>
      <c r="K1071" s="866"/>
      <c r="L1071" s="940"/>
      <c r="M1071" s="1800" t="str">
        <f t="shared" si="37"/>
        <v/>
      </c>
      <c r="N1071" s="1801"/>
      <c r="O1071" s="482" t="str">
        <f t="shared" si="38"/>
        <v/>
      </c>
      <c r="P1071" s="412"/>
      <c r="Q1071" s="599"/>
    </row>
    <row r="1072" spans="1:17" s="258" customFormat="1" ht="24" customHeight="1">
      <c r="A1072" s="144"/>
      <c r="B1072" s="1318"/>
      <c r="C1072" s="1317"/>
      <c r="D1072" s="1797"/>
      <c r="E1072" s="1798"/>
      <c r="F1072" s="1798"/>
      <c r="G1072" s="1798"/>
      <c r="H1072" s="1798"/>
      <c r="I1072" s="1798"/>
      <c r="J1072" s="1799"/>
      <c r="K1072" s="866"/>
      <c r="L1072" s="940"/>
      <c r="M1072" s="1800" t="str">
        <f>IF(C1072*L1072=0,"",C1072*L1072)</f>
        <v/>
      </c>
      <c r="N1072" s="1801"/>
      <c r="O1072" s="482" t="str">
        <f>IF(ISERROR(INDEX($S$934:$S$939,MATCH(K1072,$R$934:$R$939,0))*M1072),"",INDEX($S$934:$S$939,MATCH(K1072,$R$934:$R$939,0))*M1072)</f>
        <v/>
      </c>
      <c r="P1072" s="412"/>
      <c r="Q1072" s="599"/>
    </row>
    <row r="1073" spans="1:19" s="258" customFormat="1" ht="24" customHeight="1">
      <c r="A1073" s="144"/>
      <c r="B1073" s="1318"/>
      <c r="C1073" s="1317"/>
      <c r="D1073" s="1797"/>
      <c r="E1073" s="1798"/>
      <c r="F1073" s="1798"/>
      <c r="G1073" s="1798"/>
      <c r="H1073" s="1798"/>
      <c r="I1073" s="1798"/>
      <c r="J1073" s="1799"/>
      <c r="K1073" s="866"/>
      <c r="L1073" s="940"/>
      <c r="M1073" s="1800" t="str">
        <f>IF(C1073*L1073=0,"",C1073*L1073)</f>
        <v/>
      </c>
      <c r="N1073" s="1801"/>
      <c r="O1073" s="482" t="str">
        <f>IF(ISERROR(INDEX($S$934:$S$939,MATCH(K1073,$R$934:$R$939,0))*M1073),"",INDEX($S$934:$S$939,MATCH(K1073,$R$934:$R$939,0))*M1073)</f>
        <v/>
      </c>
      <c r="P1073" s="412"/>
      <c r="Q1073" s="599"/>
    </row>
    <row r="1074" spans="1:19" s="258" customFormat="1" ht="24" customHeight="1">
      <c r="A1074" s="144"/>
      <c r="B1074" s="1318"/>
      <c r="C1074" s="1317"/>
      <c r="D1074" s="1797"/>
      <c r="E1074" s="1798"/>
      <c r="F1074" s="1798"/>
      <c r="G1074" s="1798"/>
      <c r="H1074" s="1798"/>
      <c r="I1074" s="1798"/>
      <c r="J1074" s="1799"/>
      <c r="K1074" s="866"/>
      <c r="L1074" s="940"/>
      <c r="M1074" s="1800" t="str">
        <f>IF(C1074*L1074=0,"",C1074*L1074)</f>
        <v/>
      </c>
      <c r="N1074" s="1801"/>
      <c r="O1074" s="482" t="str">
        <f>IF(ISERROR(INDEX($S$934:$S$939,MATCH(K1074,$R$934:$R$939,0))*M1074),"",INDEX($S$934:$S$939,MATCH(K1074,$R$934:$R$939,0))*M1074)</f>
        <v/>
      </c>
      <c r="P1074" s="412"/>
      <c r="Q1074" s="599"/>
    </row>
    <row r="1075" spans="1:19" s="258" customFormat="1" ht="24" customHeight="1">
      <c r="A1075" s="144"/>
      <c r="B1075" s="1318"/>
      <c r="C1075" s="1317"/>
      <c r="D1075" s="1797"/>
      <c r="E1075" s="1798"/>
      <c r="F1075" s="1798"/>
      <c r="G1075" s="1798"/>
      <c r="H1075" s="1798"/>
      <c r="I1075" s="1798"/>
      <c r="J1075" s="1799"/>
      <c r="K1075" s="866"/>
      <c r="L1075" s="940"/>
      <c r="M1075" s="1800" t="str">
        <f>IF(C1075*L1075=0,"",C1075*L1075)</f>
        <v/>
      </c>
      <c r="N1075" s="1801"/>
      <c r="O1075" s="482" t="str">
        <f>IF(ISERROR(INDEX($S$934:$S$939,MATCH(K1075,$R$934:$R$939,0))*M1075),"",INDEX($S$934:$S$939,MATCH(K1075,$R$934:$R$939,0))*M1075)</f>
        <v/>
      </c>
      <c r="P1075" s="412"/>
      <c r="Q1075" s="599"/>
    </row>
    <row r="1076" spans="1:19" s="258" customFormat="1" ht="24" customHeight="1">
      <c r="A1076" s="144"/>
      <c r="B1076" s="1318"/>
      <c r="C1076" s="1317"/>
      <c r="D1076" s="1797"/>
      <c r="E1076" s="1798"/>
      <c r="F1076" s="1798"/>
      <c r="G1076" s="1798"/>
      <c r="H1076" s="1798"/>
      <c r="I1076" s="1798"/>
      <c r="J1076" s="1799"/>
      <c r="K1076" s="866"/>
      <c r="L1076" s="940"/>
      <c r="M1076" s="1800" t="str">
        <f>IF(C1076*L1076=0,"",C1076*L1076)</f>
        <v/>
      </c>
      <c r="N1076" s="1801"/>
      <c r="O1076" s="482" t="str">
        <f>IF(ISERROR(INDEX($S$934:$S$939,MATCH(K1076,$R$934:$R$939,0))*M1076),"",INDEX($S$934:$S$939,MATCH(K1076,$R$934:$R$939,0))*M1076)</f>
        <v/>
      </c>
      <c r="P1076" s="412"/>
      <c r="Q1076" s="599"/>
    </row>
    <row r="1077" spans="1:19" s="258" customFormat="1" ht="24" customHeight="1">
      <c r="A1077" s="144"/>
      <c r="B1077" s="1318"/>
      <c r="C1077" s="1317"/>
      <c r="D1077" s="1797"/>
      <c r="E1077" s="1798"/>
      <c r="F1077" s="1798"/>
      <c r="G1077" s="1798"/>
      <c r="H1077" s="1798"/>
      <c r="I1077" s="1798"/>
      <c r="J1077" s="1799"/>
      <c r="K1077" s="866"/>
      <c r="L1077" s="940"/>
      <c r="M1077" s="1800" t="str">
        <f t="shared" si="37"/>
        <v/>
      </c>
      <c r="N1077" s="1801"/>
      <c r="O1077" s="482" t="str">
        <f t="shared" si="38"/>
        <v/>
      </c>
      <c r="P1077" s="412"/>
      <c r="Q1077" s="599"/>
    </row>
    <row r="1078" spans="1:19" s="258" customFormat="1" ht="24" customHeight="1">
      <c r="A1078" s="144"/>
      <c r="B1078" s="1318"/>
      <c r="C1078" s="1317"/>
      <c r="D1078" s="1797"/>
      <c r="E1078" s="1798"/>
      <c r="F1078" s="1798"/>
      <c r="G1078" s="1798"/>
      <c r="H1078" s="1798"/>
      <c r="I1078" s="1798"/>
      <c r="J1078" s="1799"/>
      <c r="K1078" s="866"/>
      <c r="L1078" s="940"/>
      <c r="M1078" s="1800" t="str">
        <f t="shared" si="37"/>
        <v/>
      </c>
      <c r="N1078" s="1801"/>
      <c r="O1078" s="482" t="str">
        <f t="shared" si="38"/>
        <v/>
      </c>
      <c r="P1078" s="412"/>
      <c r="Q1078" s="599"/>
    </row>
    <row r="1079" spans="1:19" s="258" customFormat="1" ht="24" customHeight="1">
      <c r="A1079" s="144"/>
      <c r="B1079" s="1318"/>
      <c r="C1079" s="1317"/>
      <c r="D1079" s="1797"/>
      <c r="E1079" s="1798"/>
      <c r="F1079" s="1798"/>
      <c r="G1079" s="1798"/>
      <c r="H1079" s="1798"/>
      <c r="I1079" s="1798"/>
      <c r="J1079" s="1799"/>
      <c r="K1079" s="866"/>
      <c r="L1079" s="940"/>
      <c r="M1079" s="1800" t="str">
        <f t="shared" si="37"/>
        <v/>
      </c>
      <c r="N1079" s="1801"/>
      <c r="O1079" s="482" t="str">
        <f t="shared" si="38"/>
        <v/>
      </c>
      <c r="P1079" s="412"/>
      <c r="Q1079" s="599"/>
    </row>
    <row r="1080" spans="1:19" s="258" customFormat="1" ht="24" customHeight="1">
      <c r="A1080" s="144"/>
      <c r="B1080" s="1318"/>
      <c r="C1080" s="1317"/>
      <c r="D1080" s="1797"/>
      <c r="E1080" s="1798"/>
      <c r="F1080" s="1798"/>
      <c r="G1080" s="1798"/>
      <c r="H1080" s="1798"/>
      <c r="I1080" s="1798"/>
      <c r="J1080" s="1799"/>
      <c r="K1080" s="866"/>
      <c r="L1080" s="940"/>
      <c r="M1080" s="1800" t="str">
        <f t="shared" si="37"/>
        <v/>
      </c>
      <c r="N1080" s="1801"/>
      <c r="O1080" s="482" t="str">
        <f t="shared" si="38"/>
        <v/>
      </c>
      <c r="P1080" s="412"/>
      <c r="Q1080" s="599"/>
    </row>
    <row r="1081" spans="1:19" s="258" customFormat="1" ht="24" customHeight="1">
      <c r="A1081" s="144"/>
      <c r="B1081" s="1318"/>
      <c r="C1081" s="1317"/>
      <c r="D1081" s="1797"/>
      <c r="E1081" s="1798"/>
      <c r="F1081" s="1798"/>
      <c r="G1081" s="1798"/>
      <c r="H1081" s="1798"/>
      <c r="I1081" s="1798"/>
      <c r="J1081" s="1799"/>
      <c r="K1081" s="866"/>
      <c r="L1081" s="940"/>
      <c r="M1081" s="1800" t="str">
        <f t="shared" si="37"/>
        <v/>
      </c>
      <c r="N1081" s="1801"/>
      <c r="O1081" s="482" t="str">
        <f t="shared" si="38"/>
        <v/>
      </c>
      <c r="P1081" s="412"/>
      <c r="Q1081" s="599"/>
    </row>
    <row r="1082" spans="1:19" s="258" customFormat="1" ht="24" customHeight="1">
      <c r="A1082" s="144"/>
      <c r="B1082" s="1318"/>
      <c r="C1082" s="1317"/>
      <c r="D1082" s="1797"/>
      <c r="E1082" s="1798"/>
      <c r="F1082" s="1798"/>
      <c r="G1082" s="1798"/>
      <c r="H1082" s="1798"/>
      <c r="I1082" s="1798"/>
      <c r="J1082" s="1799"/>
      <c r="K1082" s="866"/>
      <c r="L1082" s="940"/>
      <c r="M1082" s="1800" t="str">
        <f t="shared" si="37"/>
        <v/>
      </c>
      <c r="N1082" s="1801"/>
      <c r="O1082" s="482" t="str">
        <f t="shared" si="38"/>
        <v/>
      </c>
      <c r="P1082" s="412"/>
      <c r="Q1082" s="599"/>
    </row>
    <row r="1083" spans="1:19" s="111" customFormat="1" ht="3" customHeight="1">
      <c r="A1083" s="363"/>
      <c r="B1083" s="676"/>
      <c r="C1083" s="1324"/>
      <c r="D1083" s="867"/>
      <c r="E1083" s="868"/>
      <c r="F1083" s="868"/>
      <c r="G1083" s="868"/>
      <c r="H1083" s="868"/>
      <c r="I1083" s="868"/>
      <c r="J1083" s="867"/>
      <c r="K1083" s="867"/>
      <c r="L1083" s="867"/>
      <c r="M1083" s="93"/>
      <c r="N1083" s="93"/>
      <c r="O1083" s="93"/>
      <c r="P1083" s="168"/>
      <c r="Q1083" s="599"/>
    </row>
    <row r="1084" spans="1:19" s="87" customFormat="1" ht="22.5" customHeight="1">
      <c r="A1084" s="370"/>
      <c r="B1084" s="1320" t="s">
        <v>60</v>
      </c>
      <c r="C1084" s="1325"/>
      <c r="D1084" s="869"/>
      <c r="E1084" s="869"/>
      <c r="F1084" s="869"/>
      <c r="G1084" s="869"/>
      <c r="H1084" s="869"/>
      <c r="I1084" s="869"/>
      <c r="J1084" s="869"/>
      <c r="K1084" s="869"/>
      <c r="L1084" s="869"/>
      <c r="M1084" s="575"/>
      <c r="N1084" s="575"/>
      <c r="O1084" s="575"/>
      <c r="P1084" s="405"/>
      <c r="Q1084" s="599"/>
    </row>
    <row r="1085" spans="1:19" s="258" customFormat="1" ht="12.75" customHeight="1">
      <c r="A1085" s="216"/>
      <c r="B1085" s="1310" t="str">
        <f>B1030</f>
        <v>FAPESP,  SETEMBRO DE 2015</v>
      </c>
      <c r="C1085" s="1311"/>
      <c r="D1085" s="857"/>
      <c r="E1085" s="831"/>
      <c r="F1085" s="831"/>
      <c r="G1085" s="831"/>
      <c r="H1085" s="831"/>
      <c r="I1085" s="831"/>
      <c r="J1085" s="832"/>
      <c r="K1085" s="832"/>
      <c r="L1085" s="831"/>
      <c r="M1085" s="51"/>
      <c r="N1085" s="51"/>
      <c r="O1085" s="51"/>
      <c r="P1085" s="429">
        <v>3</v>
      </c>
      <c r="Q1085" s="599"/>
    </row>
    <row r="1086" spans="1:19" s="258" customFormat="1" ht="18">
      <c r="A1086" s="378"/>
      <c r="B1086" s="1322" t="str">
        <f>B1031</f>
        <v>6- SERVIÇOS DE TERCEIROS NO EXTERIOR</v>
      </c>
      <c r="C1086" s="1323"/>
      <c r="D1086" s="910"/>
      <c r="E1086" s="911"/>
      <c r="F1086" s="911"/>
      <c r="G1086" s="911"/>
      <c r="H1086" s="911"/>
      <c r="I1086" s="911"/>
      <c r="J1086" s="910"/>
      <c r="K1086" s="910"/>
      <c r="L1086" s="911"/>
      <c r="M1086" s="21"/>
      <c r="N1086" s="21"/>
      <c r="O1086" s="21"/>
      <c r="P1086" s="21"/>
      <c r="Q1086" s="599"/>
    </row>
    <row r="1087" spans="1:19" s="258" customFormat="1" ht="12.75" customHeight="1">
      <c r="A1087" s="363"/>
      <c r="B1087" s="1802" t="s">
        <v>1</v>
      </c>
      <c r="C1087" s="1804" t="s">
        <v>7</v>
      </c>
      <c r="D1087" s="1730" t="s">
        <v>8</v>
      </c>
      <c r="E1087" s="1782"/>
      <c r="F1087" s="1782"/>
      <c r="G1087" s="1782"/>
      <c r="H1087" s="1782"/>
      <c r="I1087" s="1782"/>
      <c r="J1087" s="1806"/>
      <c r="K1087" s="1587" t="s">
        <v>53</v>
      </c>
      <c r="L1087" s="1644" t="s">
        <v>3</v>
      </c>
      <c r="M1087" s="1671" t="s">
        <v>118</v>
      </c>
      <c r="N1087" s="1808"/>
      <c r="O1087" s="1785" t="s">
        <v>119</v>
      </c>
      <c r="P1087" s="1634" t="s">
        <v>2</v>
      </c>
      <c r="Q1087" s="599"/>
      <c r="R1087" s="113"/>
      <c r="S1087" s="113"/>
    </row>
    <row r="1088" spans="1:19" s="87" customFormat="1" ht="23.25" customHeight="1">
      <c r="A1088" s="370"/>
      <c r="B1088" s="1803"/>
      <c r="C1088" s="1805"/>
      <c r="D1088" s="1783"/>
      <c r="E1088" s="1784"/>
      <c r="F1088" s="1784"/>
      <c r="G1088" s="1784"/>
      <c r="H1088" s="1784"/>
      <c r="I1088" s="1784"/>
      <c r="J1088" s="1807"/>
      <c r="K1088" s="1588"/>
      <c r="L1088" s="1734"/>
      <c r="M1088" s="1809"/>
      <c r="N1088" s="1810"/>
      <c r="O1088" s="1811"/>
      <c r="P1088" s="1736"/>
      <c r="Q1088" s="599"/>
      <c r="R1088" s="114"/>
      <c r="S1088" s="114"/>
    </row>
    <row r="1089" spans="1:19" s="258" customFormat="1" ht="24" customHeight="1">
      <c r="A1089" s="144"/>
      <c r="B1089" s="576"/>
      <c r="C1089" s="1319"/>
      <c r="D1089" s="1797"/>
      <c r="E1089" s="1798"/>
      <c r="F1089" s="1798"/>
      <c r="G1089" s="1798"/>
      <c r="H1089" s="1798"/>
      <c r="I1089" s="1798"/>
      <c r="J1089" s="1799"/>
      <c r="K1089" s="866"/>
      <c r="L1089" s="131"/>
      <c r="M1089" s="1800" t="str">
        <f t="shared" ref="M1089:M1133" si="39">IF(C1089*L1089=0,"",C1089*L1089)</f>
        <v/>
      </c>
      <c r="N1089" s="1801"/>
      <c r="O1089" s="482" t="str">
        <f t="shared" ref="O1089:O1133" si="40">IF(ISERROR(INDEX($S$934:$S$939,MATCH(K1089,$R$934:$R$939,0))*M1089),"",INDEX($S$934:$S$939,MATCH(K1089,$R$934:$R$939,0))*M1089)</f>
        <v/>
      </c>
      <c r="P1089" s="412"/>
      <c r="Q1089" s="599"/>
      <c r="R1089" s="166"/>
      <c r="S1089" s="167"/>
    </row>
    <row r="1090" spans="1:19" s="258" customFormat="1" ht="24" customHeight="1">
      <c r="A1090" s="144"/>
      <c r="B1090" s="1318"/>
      <c r="C1090" s="1319"/>
      <c r="D1090" s="1797"/>
      <c r="E1090" s="1798"/>
      <c r="F1090" s="1798"/>
      <c r="G1090" s="1798"/>
      <c r="H1090" s="1798"/>
      <c r="I1090" s="1798"/>
      <c r="J1090" s="1799"/>
      <c r="K1090" s="866"/>
      <c r="L1090" s="131"/>
      <c r="M1090" s="1800" t="str">
        <f t="shared" si="39"/>
        <v/>
      </c>
      <c r="N1090" s="1801"/>
      <c r="O1090" s="482" t="str">
        <f t="shared" si="40"/>
        <v/>
      </c>
      <c r="P1090" s="412"/>
      <c r="Q1090" s="599"/>
      <c r="R1090" s="166"/>
      <c r="S1090" s="167"/>
    </row>
    <row r="1091" spans="1:19" s="258" customFormat="1" ht="24" customHeight="1">
      <c r="A1091" s="144"/>
      <c r="B1091" s="1318"/>
      <c r="C1091" s="1319"/>
      <c r="D1091" s="1797"/>
      <c r="E1091" s="1798"/>
      <c r="F1091" s="1798"/>
      <c r="G1091" s="1798"/>
      <c r="H1091" s="1798"/>
      <c r="I1091" s="1798"/>
      <c r="J1091" s="1799"/>
      <c r="K1091" s="866"/>
      <c r="L1091" s="131"/>
      <c r="M1091" s="1800" t="str">
        <f t="shared" si="39"/>
        <v/>
      </c>
      <c r="N1091" s="1801"/>
      <c r="O1091" s="482" t="str">
        <f t="shared" si="40"/>
        <v/>
      </c>
      <c r="P1091" s="412"/>
      <c r="Q1091" s="599"/>
      <c r="R1091" s="166"/>
      <c r="S1091" s="167"/>
    </row>
    <row r="1092" spans="1:19" s="258" customFormat="1" ht="24" customHeight="1">
      <c r="A1092" s="144"/>
      <c r="B1092" s="1318"/>
      <c r="C1092" s="1319"/>
      <c r="D1092" s="1797"/>
      <c r="E1092" s="1798"/>
      <c r="F1092" s="1798"/>
      <c r="G1092" s="1798"/>
      <c r="H1092" s="1798"/>
      <c r="I1092" s="1798"/>
      <c r="J1092" s="1799"/>
      <c r="K1092" s="866"/>
      <c r="L1092" s="131"/>
      <c r="M1092" s="1800" t="str">
        <f t="shared" si="39"/>
        <v/>
      </c>
      <c r="N1092" s="1801"/>
      <c r="O1092" s="482" t="str">
        <f t="shared" si="40"/>
        <v/>
      </c>
      <c r="P1092" s="412"/>
      <c r="Q1092" s="599"/>
      <c r="R1092" s="113"/>
      <c r="S1092" s="113"/>
    </row>
    <row r="1093" spans="1:19" s="258" customFormat="1" ht="24" customHeight="1">
      <c r="A1093" s="144"/>
      <c r="B1093" s="1318"/>
      <c r="C1093" s="1319"/>
      <c r="D1093" s="1797"/>
      <c r="E1093" s="1798"/>
      <c r="F1093" s="1798"/>
      <c r="G1093" s="1798"/>
      <c r="H1093" s="1798"/>
      <c r="I1093" s="1798"/>
      <c r="J1093" s="1799"/>
      <c r="K1093" s="866"/>
      <c r="L1093" s="131"/>
      <c r="M1093" s="1800" t="str">
        <f t="shared" si="39"/>
        <v/>
      </c>
      <c r="N1093" s="1801"/>
      <c r="O1093" s="482" t="str">
        <f t="shared" si="40"/>
        <v/>
      </c>
      <c r="P1093" s="412"/>
      <c r="Q1093" s="599"/>
      <c r="R1093" s="113"/>
      <c r="S1093" s="113"/>
    </row>
    <row r="1094" spans="1:19" s="258" customFormat="1" ht="24" customHeight="1">
      <c r="A1094" s="144"/>
      <c r="B1094" s="1318"/>
      <c r="C1094" s="1319"/>
      <c r="D1094" s="1797"/>
      <c r="E1094" s="1798"/>
      <c r="F1094" s="1798"/>
      <c r="G1094" s="1798"/>
      <c r="H1094" s="1798"/>
      <c r="I1094" s="1798"/>
      <c r="J1094" s="1799"/>
      <c r="K1094" s="866"/>
      <c r="L1094" s="131"/>
      <c r="M1094" s="1800" t="str">
        <f t="shared" si="39"/>
        <v/>
      </c>
      <c r="N1094" s="1801"/>
      <c r="O1094" s="482" t="str">
        <f t="shared" si="40"/>
        <v/>
      </c>
      <c r="P1094" s="412"/>
      <c r="Q1094" s="599"/>
      <c r="R1094" s="166"/>
      <c r="S1094" s="167"/>
    </row>
    <row r="1095" spans="1:19" s="258" customFormat="1" ht="24" customHeight="1">
      <c r="A1095" s="144"/>
      <c r="B1095" s="1318"/>
      <c r="C1095" s="1319"/>
      <c r="D1095" s="1797"/>
      <c r="E1095" s="1798"/>
      <c r="F1095" s="1798"/>
      <c r="G1095" s="1798"/>
      <c r="H1095" s="1798"/>
      <c r="I1095" s="1798"/>
      <c r="J1095" s="1799"/>
      <c r="K1095" s="866"/>
      <c r="L1095" s="131"/>
      <c r="M1095" s="1800" t="str">
        <f t="shared" si="39"/>
        <v/>
      </c>
      <c r="N1095" s="1801"/>
      <c r="O1095" s="482" t="str">
        <f t="shared" si="40"/>
        <v/>
      </c>
      <c r="P1095" s="412"/>
      <c r="Q1095" s="599"/>
    </row>
    <row r="1096" spans="1:19" s="258" customFormat="1" ht="24" customHeight="1">
      <c r="A1096" s="144"/>
      <c r="B1096" s="1318"/>
      <c r="C1096" s="1319"/>
      <c r="D1096" s="1797"/>
      <c r="E1096" s="1798"/>
      <c r="F1096" s="1798"/>
      <c r="G1096" s="1798"/>
      <c r="H1096" s="1798"/>
      <c r="I1096" s="1798"/>
      <c r="J1096" s="1799"/>
      <c r="K1096" s="866"/>
      <c r="L1096" s="131"/>
      <c r="M1096" s="1800" t="str">
        <f t="shared" si="39"/>
        <v/>
      </c>
      <c r="N1096" s="1801"/>
      <c r="O1096" s="482" t="str">
        <f t="shared" si="40"/>
        <v/>
      </c>
      <c r="P1096" s="412"/>
      <c r="Q1096" s="599"/>
    </row>
    <row r="1097" spans="1:19" s="258" customFormat="1" ht="24" customHeight="1">
      <c r="A1097" s="144"/>
      <c r="B1097" s="1318"/>
      <c r="C1097" s="1319"/>
      <c r="D1097" s="1797"/>
      <c r="E1097" s="1798"/>
      <c r="F1097" s="1798"/>
      <c r="G1097" s="1798"/>
      <c r="H1097" s="1798"/>
      <c r="I1097" s="1798"/>
      <c r="J1097" s="1799"/>
      <c r="K1097" s="866"/>
      <c r="L1097" s="131"/>
      <c r="M1097" s="1800" t="str">
        <f t="shared" si="39"/>
        <v/>
      </c>
      <c r="N1097" s="1801"/>
      <c r="O1097" s="482" t="str">
        <f t="shared" si="40"/>
        <v/>
      </c>
      <c r="P1097" s="412"/>
      <c r="Q1097" s="599"/>
    </row>
    <row r="1098" spans="1:19" s="258" customFormat="1" ht="24" customHeight="1">
      <c r="A1098" s="144"/>
      <c r="B1098" s="1318"/>
      <c r="C1098" s="1319"/>
      <c r="D1098" s="1797"/>
      <c r="E1098" s="1798"/>
      <c r="F1098" s="1798"/>
      <c r="G1098" s="1798"/>
      <c r="H1098" s="1798"/>
      <c r="I1098" s="1798"/>
      <c r="J1098" s="1799"/>
      <c r="K1098" s="866"/>
      <c r="L1098" s="131"/>
      <c r="M1098" s="1800" t="str">
        <f t="shared" si="39"/>
        <v/>
      </c>
      <c r="N1098" s="1801"/>
      <c r="O1098" s="482" t="str">
        <f t="shared" si="40"/>
        <v/>
      </c>
      <c r="P1098" s="412"/>
      <c r="Q1098" s="599"/>
    </row>
    <row r="1099" spans="1:19" s="258" customFormat="1" ht="24" customHeight="1">
      <c r="A1099" s="144"/>
      <c r="B1099" s="1318"/>
      <c r="C1099" s="1319"/>
      <c r="D1099" s="1797"/>
      <c r="E1099" s="1798"/>
      <c r="F1099" s="1798"/>
      <c r="G1099" s="1798"/>
      <c r="H1099" s="1798"/>
      <c r="I1099" s="1798"/>
      <c r="J1099" s="1799"/>
      <c r="K1099" s="866"/>
      <c r="L1099" s="131"/>
      <c r="M1099" s="1800" t="str">
        <f t="shared" si="39"/>
        <v/>
      </c>
      <c r="N1099" s="1801"/>
      <c r="O1099" s="482" t="str">
        <f t="shared" si="40"/>
        <v/>
      </c>
      <c r="P1099" s="412"/>
      <c r="Q1099" s="599"/>
    </row>
    <row r="1100" spans="1:19" s="258" customFormat="1" ht="24" customHeight="1">
      <c r="A1100" s="144"/>
      <c r="B1100" s="1318"/>
      <c r="C1100" s="1319"/>
      <c r="D1100" s="1797"/>
      <c r="E1100" s="1798"/>
      <c r="F1100" s="1798"/>
      <c r="G1100" s="1798"/>
      <c r="H1100" s="1798"/>
      <c r="I1100" s="1798"/>
      <c r="J1100" s="1799"/>
      <c r="K1100" s="866"/>
      <c r="L1100" s="131"/>
      <c r="M1100" s="1800" t="str">
        <f t="shared" si="39"/>
        <v/>
      </c>
      <c r="N1100" s="1801"/>
      <c r="O1100" s="482" t="str">
        <f t="shared" si="40"/>
        <v/>
      </c>
      <c r="P1100" s="412"/>
      <c r="Q1100" s="599"/>
    </row>
    <row r="1101" spans="1:19" s="258" customFormat="1" ht="24" customHeight="1">
      <c r="A1101" s="144"/>
      <c r="B1101" s="1318"/>
      <c r="C1101" s="1319"/>
      <c r="D1101" s="1797"/>
      <c r="E1101" s="1798"/>
      <c r="F1101" s="1798"/>
      <c r="G1101" s="1798"/>
      <c r="H1101" s="1798"/>
      <c r="I1101" s="1798"/>
      <c r="J1101" s="1799"/>
      <c r="K1101" s="866"/>
      <c r="L1101" s="131"/>
      <c r="M1101" s="1800" t="str">
        <f t="shared" si="39"/>
        <v/>
      </c>
      <c r="N1101" s="1801"/>
      <c r="O1101" s="482" t="str">
        <f t="shared" si="40"/>
        <v/>
      </c>
      <c r="P1101" s="412"/>
      <c r="Q1101" s="599"/>
    </row>
    <row r="1102" spans="1:19" s="258" customFormat="1" ht="24" customHeight="1">
      <c r="A1102" s="144"/>
      <c r="B1102" s="1318"/>
      <c r="C1102" s="1319"/>
      <c r="D1102" s="1797"/>
      <c r="E1102" s="1798"/>
      <c r="F1102" s="1798"/>
      <c r="G1102" s="1798"/>
      <c r="H1102" s="1798"/>
      <c r="I1102" s="1798"/>
      <c r="J1102" s="1799"/>
      <c r="K1102" s="866"/>
      <c r="L1102" s="131"/>
      <c r="M1102" s="1800" t="str">
        <f t="shared" si="39"/>
        <v/>
      </c>
      <c r="N1102" s="1801"/>
      <c r="O1102" s="482" t="str">
        <f t="shared" si="40"/>
        <v/>
      </c>
      <c r="P1102" s="412"/>
      <c r="Q1102" s="599"/>
    </row>
    <row r="1103" spans="1:19" s="258" customFormat="1" ht="24" customHeight="1">
      <c r="A1103" s="144"/>
      <c r="B1103" s="1318"/>
      <c r="C1103" s="1319"/>
      <c r="D1103" s="1797"/>
      <c r="E1103" s="1798"/>
      <c r="F1103" s="1798"/>
      <c r="G1103" s="1798"/>
      <c r="H1103" s="1798"/>
      <c r="I1103" s="1798"/>
      <c r="J1103" s="1799"/>
      <c r="K1103" s="866"/>
      <c r="L1103" s="131"/>
      <c r="M1103" s="1800" t="str">
        <f t="shared" si="39"/>
        <v/>
      </c>
      <c r="N1103" s="1801"/>
      <c r="O1103" s="482" t="str">
        <f t="shared" si="40"/>
        <v/>
      </c>
      <c r="P1103" s="412"/>
      <c r="Q1103" s="599"/>
    </row>
    <row r="1104" spans="1:19" s="258" customFormat="1" ht="24" customHeight="1">
      <c r="A1104" s="144"/>
      <c r="B1104" s="1318"/>
      <c r="C1104" s="1319"/>
      <c r="D1104" s="1797"/>
      <c r="E1104" s="1798"/>
      <c r="F1104" s="1798"/>
      <c r="G1104" s="1798"/>
      <c r="H1104" s="1798"/>
      <c r="I1104" s="1798"/>
      <c r="J1104" s="1799"/>
      <c r="K1104" s="866"/>
      <c r="L1104" s="131"/>
      <c r="M1104" s="1800" t="str">
        <f t="shared" si="39"/>
        <v/>
      </c>
      <c r="N1104" s="1801"/>
      <c r="O1104" s="482" t="str">
        <f t="shared" si="40"/>
        <v/>
      </c>
      <c r="P1104" s="412"/>
      <c r="Q1104" s="599"/>
    </row>
    <row r="1105" spans="1:17" s="258" customFormat="1" ht="24" customHeight="1">
      <c r="A1105" s="144"/>
      <c r="B1105" s="1318"/>
      <c r="C1105" s="1319"/>
      <c r="D1105" s="1797"/>
      <c r="E1105" s="1798"/>
      <c r="F1105" s="1798"/>
      <c r="G1105" s="1798"/>
      <c r="H1105" s="1798"/>
      <c r="I1105" s="1798"/>
      <c r="J1105" s="1799"/>
      <c r="K1105" s="866"/>
      <c r="L1105" s="131"/>
      <c r="M1105" s="1800" t="str">
        <f t="shared" si="39"/>
        <v/>
      </c>
      <c r="N1105" s="1801"/>
      <c r="O1105" s="482" t="str">
        <f t="shared" si="40"/>
        <v/>
      </c>
      <c r="P1105" s="412"/>
      <c r="Q1105" s="599"/>
    </row>
    <row r="1106" spans="1:17" s="258" customFormat="1" ht="24" customHeight="1">
      <c r="A1106" s="144"/>
      <c r="B1106" s="1318"/>
      <c r="C1106" s="1319"/>
      <c r="D1106" s="1797"/>
      <c r="E1106" s="1798"/>
      <c r="F1106" s="1798"/>
      <c r="G1106" s="1798"/>
      <c r="H1106" s="1798"/>
      <c r="I1106" s="1798"/>
      <c r="J1106" s="1799"/>
      <c r="K1106" s="866"/>
      <c r="L1106" s="131"/>
      <c r="M1106" s="1800" t="str">
        <f t="shared" si="39"/>
        <v/>
      </c>
      <c r="N1106" s="1801"/>
      <c r="O1106" s="482" t="str">
        <f t="shared" si="40"/>
        <v/>
      </c>
      <c r="P1106" s="412"/>
      <c r="Q1106" s="599"/>
    </row>
    <row r="1107" spans="1:17" s="258" customFormat="1" ht="24" customHeight="1">
      <c r="A1107" s="144"/>
      <c r="B1107" s="1318"/>
      <c r="C1107" s="1319"/>
      <c r="D1107" s="1797"/>
      <c r="E1107" s="1798"/>
      <c r="F1107" s="1798"/>
      <c r="G1107" s="1798"/>
      <c r="H1107" s="1798"/>
      <c r="I1107" s="1798"/>
      <c r="J1107" s="1799"/>
      <c r="K1107" s="866"/>
      <c r="L1107" s="131"/>
      <c r="M1107" s="1800" t="str">
        <f t="shared" si="39"/>
        <v/>
      </c>
      <c r="N1107" s="1801"/>
      <c r="O1107" s="482" t="str">
        <f t="shared" si="40"/>
        <v/>
      </c>
      <c r="P1107" s="412"/>
      <c r="Q1107" s="599"/>
    </row>
    <row r="1108" spans="1:17" s="258" customFormat="1" ht="24" customHeight="1">
      <c r="A1108" s="144"/>
      <c r="B1108" s="1318"/>
      <c r="C1108" s="1319"/>
      <c r="D1108" s="1797"/>
      <c r="E1108" s="1798"/>
      <c r="F1108" s="1798"/>
      <c r="G1108" s="1798"/>
      <c r="H1108" s="1798"/>
      <c r="I1108" s="1798"/>
      <c r="J1108" s="1799"/>
      <c r="K1108" s="866"/>
      <c r="L1108" s="131"/>
      <c r="M1108" s="1800" t="str">
        <f t="shared" si="39"/>
        <v/>
      </c>
      <c r="N1108" s="1801"/>
      <c r="O1108" s="482" t="str">
        <f t="shared" si="40"/>
        <v/>
      </c>
      <c r="P1108" s="412"/>
      <c r="Q1108" s="599"/>
    </row>
    <row r="1109" spans="1:17" s="258" customFormat="1" ht="24" customHeight="1">
      <c r="A1109" s="144"/>
      <c r="B1109" s="1318"/>
      <c r="C1109" s="1319"/>
      <c r="D1109" s="1797"/>
      <c r="E1109" s="1798"/>
      <c r="F1109" s="1798"/>
      <c r="G1109" s="1798"/>
      <c r="H1109" s="1798"/>
      <c r="I1109" s="1798"/>
      <c r="J1109" s="1799"/>
      <c r="K1109" s="866"/>
      <c r="L1109" s="131"/>
      <c r="M1109" s="1800" t="str">
        <f t="shared" si="39"/>
        <v/>
      </c>
      <c r="N1109" s="1801"/>
      <c r="O1109" s="482" t="str">
        <f t="shared" si="40"/>
        <v/>
      </c>
      <c r="P1109" s="412"/>
      <c r="Q1109" s="599"/>
    </row>
    <row r="1110" spans="1:17" s="258" customFormat="1" ht="24" customHeight="1">
      <c r="A1110" s="144"/>
      <c r="B1110" s="1318"/>
      <c r="C1110" s="1319"/>
      <c r="D1110" s="1797"/>
      <c r="E1110" s="1798"/>
      <c r="F1110" s="1798"/>
      <c r="G1110" s="1798"/>
      <c r="H1110" s="1798"/>
      <c r="I1110" s="1798"/>
      <c r="J1110" s="1799"/>
      <c r="K1110" s="866"/>
      <c r="L1110" s="131"/>
      <c r="M1110" s="1800" t="str">
        <f t="shared" si="39"/>
        <v/>
      </c>
      <c r="N1110" s="1801"/>
      <c r="O1110" s="482" t="str">
        <f t="shared" si="40"/>
        <v/>
      </c>
      <c r="P1110" s="412"/>
      <c r="Q1110" s="599"/>
    </row>
    <row r="1111" spans="1:17" s="258" customFormat="1" ht="24" customHeight="1">
      <c r="A1111" s="144"/>
      <c r="B1111" s="1318"/>
      <c r="C1111" s="1319"/>
      <c r="D1111" s="1797"/>
      <c r="E1111" s="1798"/>
      <c r="F1111" s="1798"/>
      <c r="G1111" s="1798"/>
      <c r="H1111" s="1798"/>
      <c r="I1111" s="1798"/>
      <c r="J1111" s="1799"/>
      <c r="K1111" s="866"/>
      <c r="L1111" s="131"/>
      <c r="M1111" s="1800" t="str">
        <f t="shared" si="39"/>
        <v/>
      </c>
      <c r="N1111" s="1801"/>
      <c r="O1111" s="482" t="str">
        <f t="shared" si="40"/>
        <v/>
      </c>
      <c r="P1111" s="412"/>
      <c r="Q1111" s="599"/>
    </row>
    <row r="1112" spans="1:17" s="258" customFormat="1" ht="24" customHeight="1">
      <c r="A1112" s="144"/>
      <c r="B1112" s="1318"/>
      <c r="C1112" s="1319"/>
      <c r="D1112" s="1797"/>
      <c r="E1112" s="1798"/>
      <c r="F1112" s="1798"/>
      <c r="G1112" s="1798"/>
      <c r="H1112" s="1798"/>
      <c r="I1112" s="1798"/>
      <c r="J1112" s="1799"/>
      <c r="K1112" s="866"/>
      <c r="L1112" s="131"/>
      <c r="M1112" s="1800" t="str">
        <f t="shared" si="39"/>
        <v/>
      </c>
      <c r="N1112" s="1801"/>
      <c r="O1112" s="482" t="str">
        <f t="shared" si="40"/>
        <v/>
      </c>
      <c r="P1112" s="412"/>
      <c r="Q1112" s="599"/>
    </row>
    <row r="1113" spans="1:17" s="258" customFormat="1" ht="24" customHeight="1">
      <c r="A1113" s="144"/>
      <c r="B1113" s="1318"/>
      <c r="C1113" s="1319"/>
      <c r="D1113" s="1797"/>
      <c r="E1113" s="1798"/>
      <c r="F1113" s="1798"/>
      <c r="G1113" s="1798"/>
      <c r="H1113" s="1798"/>
      <c r="I1113" s="1798"/>
      <c r="J1113" s="1799"/>
      <c r="K1113" s="866"/>
      <c r="L1113" s="131"/>
      <c r="M1113" s="1800" t="str">
        <f t="shared" si="39"/>
        <v/>
      </c>
      <c r="N1113" s="1801"/>
      <c r="O1113" s="482" t="str">
        <f t="shared" si="40"/>
        <v/>
      </c>
      <c r="P1113" s="412"/>
      <c r="Q1113" s="599"/>
    </row>
    <row r="1114" spans="1:17" s="258" customFormat="1" ht="24" customHeight="1">
      <c r="A1114" s="144"/>
      <c r="B1114" s="1318"/>
      <c r="C1114" s="1319"/>
      <c r="D1114" s="1797"/>
      <c r="E1114" s="1798"/>
      <c r="F1114" s="1798"/>
      <c r="G1114" s="1798"/>
      <c r="H1114" s="1798"/>
      <c r="I1114" s="1798"/>
      <c r="J1114" s="1799"/>
      <c r="K1114" s="866"/>
      <c r="L1114" s="131"/>
      <c r="M1114" s="1800" t="str">
        <f t="shared" si="39"/>
        <v/>
      </c>
      <c r="N1114" s="1801"/>
      <c r="O1114" s="482" t="str">
        <f t="shared" si="40"/>
        <v/>
      </c>
      <c r="P1114" s="412"/>
      <c r="Q1114" s="599"/>
    </row>
    <row r="1115" spans="1:17" s="258" customFormat="1" ht="24" customHeight="1">
      <c r="A1115" s="144"/>
      <c r="B1115" s="1318"/>
      <c r="C1115" s="1319"/>
      <c r="D1115" s="1797"/>
      <c r="E1115" s="1798"/>
      <c r="F1115" s="1798"/>
      <c r="G1115" s="1798"/>
      <c r="H1115" s="1798"/>
      <c r="I1115" s="1798"/>
      <c r="J1115" s="1799"/>
      <c r="K1115" s="866"/>
      <c r="L1115" s="131"/>
      <c r="M1115" s="1800" t="str">
        <f t="shared" si="39"/>
        <v/>
      </c>
      <c r="N1115" s="1801"/>
      <c r="O1115" s="482" t="str">
        <f t="shared" si="40"/>
        <v/>
      </c>
      <c r="P1115" s="412"/>
      <c r="Q1115" s="599"/>
    </row>
    <row r="1116" spans="1:17" s="258" customFormat="1" ht="24" customHeight="1">
      <c r="A1116" s="144"/>
      <c r="B1116" s="1318"/>
      <c r="C1116" s="1319"/>
      <c r="D1116" s="1797"/>
      <c r="E1116" s="1798"/>
      <c r="F1116" s="1798"/>
      <c r="G1116" s="1798"/>
      <c r="H1116" s="1798"/>
      <c r="I1116" s="1798"/>
      <c r="J1116" s="1799"/>
      <c r="K1116" s="866"/>
      <c r="L1116" s="131"/>
      <c r="M1116" s="1800" t="str">
        <f t="shared" si="39"/>
        <v/>
      </c>
      <c r="N1116" s="1801"/>
      <c r="O1116" s="482" t="str">
        <f t="shared" si="40"/>
        <v/>
      </c>
      <c r="P1116" s="412"/>
      <c r="Q1116" s="599"/>
    </row>
    <row r="1117" spans="1:17" s="258" customFormat="1" ht="24" customHeight="1">
      <c r="A1117" s="144"/>
      <c r="B1117" s="1318"/>
      <c r="C1117" s="1319"/>
      <c r="D1117" s="1797"/>
      <c r="E1117" s="1798"/>
      <c r="F1117" s="1798"/>
      <c r="G1117" s="1798"/>
      <c r="H1117" s="1798"/>
      <c r="I1117" s="1798"/>
      <c r="J1117" s="1799"/>
      <c r="K1117" s="866"/>
      <c r="L1117" s="131"/>
      <c r="M1117" s="1800" t="str">
        <f t="shared" si="39"/>
        <v/>
      </c>
      <c r="N1117" s="1801"/>
      <c r="O1117" s="482" t="str">
        <f t="shared" si="40"/>
        <v/>
      </c>
      <c r="P1117" s="412"/>
      <c r="Q1117" s="599"/>
    </row>
    <row r="1118" spans="1:17" s="258" customFormat="1" ht="24" customHeight="1">
      <c r="A1118" s="144"/>
      <c r="B1118" s="1318"/>
      <c r="C1118" s="1319"/>
      <c r="D1118" s="1797"/>
      <c r="E1118" s="1798"/>
      <c r="F1118" s="1798"/>
      <c r="G1118" s="1798"/>
      <c r="H1118" s="1798"/>
      <c r="I1118" s="1798"/>
      <c r="J1118" s="1799"/>
      <c r="K1118" s="866"/>
      <c r="L1118" s="131"/>
      <c r="M1118" s="1800" t="str">
        <f t="shared" si="39"/>
        <v/>
      </c>
      <c r="N1118" s="1801"/>
      <c r="O1118" s="482" t="str">
        <f t="shared" si="40"/>
        <v/>
      </c>
      <c r="P1118" s="412"/>
      <c r="Q1118" s="599"/>
    </row>
    <row r="1119" spans="1:17" s="258" customFormat="1" ht="24" customHeight="1">
      <c r="A1119" s="144"/>
      <c r="B1119" s="1318"/>
      <c r="C1119" s="1319"/>
      <c r="D1119" s="1797"/>
      <c r="E1119" s="1798"/>
      <c r="F1119" s="1798"/>
      <c r="G1119" s="1798"/>
      <c r="H1119" s="1798"/>
      <c r="I1119" s="1798"/>
      <c r="J1119" s="1799"/>
      <c r="K1119" s="866"/>
      <c r="L1119" s="131"/>
      <c r="M1119" s="1800" t="str">
        <f t="shared" si="39"/>
        <v/>
      </c>
      <c r="N1119" s="1801"/>
      <c r="O1119" s="482" t="str">
        <f t="shared" si="40"/>
        <v/>
      </c>
      <c r="P1119" s="412"/>
      <c r="Q1119" s="599"/>
    </row>
    <row r="1120" spans="1:17" s="258" customFormat="1" ht="24" customHeight="1">
      <c r="A1120" s="144"/>
      <c r="B1120" s="1318"/>
      <c r="C1120" s="1319"/>
      <c r="D1120" s="1797"/>
      <c r="E1120" s="1798"/>
      <c r="F1120" s="1798"/>
      <c r="G1120" s="1798"/>
      <c r="H1120" s="1798"/>
      <c r="I1120" s="1798"/>
      <c r="J1120" s="1799"/>
      <c r="K1120" s="866"/>
      <c r="L1120" s="131"/>
      <c r="M1120" s="1800" t="str">
        <f t="shared" si="39"/>
        <v/>
      </c>
      <c r="N1120" s="1801"/>
      <c r="O1120" s="482" t="str">
        <f t="shared" si="40"/>
        <v/>
      </c>
      <c r="P1120" s="412"/>
      <c r="Q1120" s="599"/>
    </row>
    <row r="1121" spans="1:17" s="258" customFormat="1" ht="24" customHeight="1">
      <c r="A1121" s="144"/>
      <c r="B1121" s="1318"/>
      <c r="C1121" s="1319"/>
      <c r="D1121" s="1797"/>
      <c r="E1121" s="1798"/>
      <c r="F1121" s="1798"/>
      <c r="G1121" s="1798"/>
      <c r="H1121" s="1798"/>
      <c r="I1121" s="1798"/>
      <c r="J1121" s="1799"/>
      <c r="K1121" s="866"/>
      <c r="L1121" s="131"/>
      <c r="M1121" s="1800" t="str">
        <f t="shared" si="39"/>
        <v/>
      </c>
      <c r="N1121" s="1801"/>
      <c r="O1121" s="482" t="str">
        <f t="shared" si="40"/>
        <v/>
      </c>
      <c r="P1121" s="412"/>
      <c r="Q1121" s="599"/>
    </row>
    <row r="1122" spans="1:17" s="258" customFormat="1" ht="24" customHeight="1">
      <c r="A1122" s="144"/>
      <c r="B1122" s="1318"/>
      <c r="C1122" s="1319"/>
      <c r="D1122" s="1797"/>
      <c r="E1122" s="1798"/>
      <c r="F1122" s="1798"/>
      <c r="G1122" s="1798"/>
      <c r="H1122" s="1798"/>
      <c r="I1122" s="1798"/>
      <c r="J1122" s="1799"/>
      <c r="K1122" s="61"/>
      <c r="L1122" s="131"/>
      <c r="M1122" s="1800" t="str">
        <f t="shared" si="39"/>
        <v/>
      </c>
      <c r="N1122" s="1801"/>
      <c r="O1122" s="482" t="str">
        <f t="shared" si="40"/>
        <v/>
      </c>
      <c r="P1122" s="412"/>
      <c r="Q1122" s="599"/>
    </row>
    <row r="1123" spans="1:17" s="258" customFormat="1" ht="24" customHeight="1">
      <c r="A1123" s="144"/>
      <c r="B1123" s="1318"/>
      <c r="C1123" s="1319"/>
      <c r="D1123" s="1797"/>
      <c r="E1123" s="1798"/>
      <c r="F1123" s="1798"/>
      <c r="G1123" s="1798"/>
      <c r="H1123" s="1798"/>
      <c r="I1123" s="1798"/>
      <c r="J1123" s="1799"/>
      <c r="K1123" s="61"/>
      <c r="L1123" s="131"/>
      <c r="M1123" s="1800" t="str">
        <f t="shared" si="39"/>
        <v/>
      </c>
      <c r="N1123" s="1801"/>
      <c r="O1123" s="482" t="str">
        <f t="shared" si="40"/>
        <v/>
      </c>
      <c r="P1123" s="412"/>
      <c r="Q1123" s="599"/>
    </row>
    <row r="1124" spans="1:17" s="258" customFormat="1" ht="24" customHeight="1">
      <c r="A1124" s="144"/>
      <c r="B1124" s="1318"/>
      <c r="C1124" s="1319"/>
      <c r="D1124" s="1797"/>
      <c r="E1124" s="1798"/>
      <c r="F1124" s="1798"/>
      <c r="G1124" s="1798"/>
      <c r="H1124" s="1798"/>
      <c r="I1124" s="1798"/>
      <c r="J1124" s="1799"/>
      <c r="K1124" s="61"/>
      <c r="L1124" s="131"/>
      <c r="M1124" s="1800" t="str">
        <f t="shared" si="39"/>
        <v/>
      </c>
      <c r="N1124" s="1801"/>
      <c r="O1124" s="482" t="str">
        <f t="shared" si="40"/>
        <v/>
      </c>
      <c r="P1124" s="412"/>
      <c r="Q1124" s="599"/>
    </row>
    <row r="1125" spans="1:17" s="258" customFormat="1" ht="24" customHeight="1">
      <c r="A1125" s="144"/>
      <c r="B1125" s="1318"/>
      <c r="C1125" s="1319"/>
      <c r="D1125" s="1797"/>
      <c r="E1125" s="1798"/>
      <c r="F1125" s="1798"/>
      <c r="G1125" s="1798"/>
      <c r="H1125" s="1798"/>
      <c r="I1125" s="1798"/>
      <c r="J1125" s="1799"/>
      <c r="K1125" s="61"/>
      <c r="L1125" s="131"/>
      <c r="M1125" s="1800" t="str">
        <f t="shared" si="39"/>
        <v/>
      </c>
      <c r="N1125" s="1801"/>
      <c r="O1125" s="482" t="str">
        <f t="shared" si="40"/>
        <v/>
      </c>
      <c r="P1125" s="412"/>
      <c r="Q1125" s="599"/>
    </row>
    <row r="1126" spans="1:17" s="258" customFormat="1" ht="24" customHeight="1">
      <c r="A1126" s="144"/>
      <c r="B1126" s="1318"/>
      <c r="C1126" s="1319"/>
      <c r="D1126" s="1797"/>
      <c r="E1126" s="1798"/>
      <c r="F1126" s="1798"/>
      <c r="G1126" s="1798"/>
      <c r="H1126" s="1798"/>
      <c r="I1126" s="1798"/>
      <c r="J1126" s="1799"/>
      <c r="K1126" s="61"/>
      <c r="L1126" s="131"/>
      <c r="M1126" s="1800" t="str">
        <f t="shared" si="39"/>
        <v/>
      </c>
      <c r="N1126" s="1801"/>
      <c r="O1126" s="482" t="str">
        <f t="shared" si="40"/>
        <v/>
      </c>
      <c r="P1126" s="412"/>
      <c r="Q1126" s="599"/>
    </row>
    <row r="1127" spans="1:17" s="258" customFormat="1" ht="24" customHeight="1">
      <c r="A1127" s="144"/>
      <c r="B1127" s="1318"/>
      <c r="C1127" s="1319"/>
      <c r="D1127" s="1797"/>
      <c r="E1127" s="1798"/>
      <c r="F1127" s="1798"/>
      <c r="G1127" s="1798"/>
      <c r="H1127" s="1798"/>
      <c r="I1127" s="1798"/>
      <c r="J1127" s="1799"/>
      <c r="K1127" s="61"/>
      <c r="L1127" s="131"/>
      <c r="M1127" s="1800" t="str">
        <f t="shared" si="39"/>
        <v/>
      </c>
      <c r="N1127" s="1801"/>
      <c r="O1127" s="482" t="str">
        <f t="shared" si="40"/>
        <v/>
      </c>
      <c r="P1127" s="412"/>
      <c r="Q1127" s="599"/>
    </row>
    <row r="1128" spans="1:17" s="258" customFormat="1" ht="24" customHeight="1">
      <c r="A1128" s="144"/>
      <c r="B1128" s="1318"/>
      <c r="C1128" s="1319"/>
      <c r="D1128" s="1797"/>
      <c r="E1128" s="1798"/>
      <c r="F1128" s="1798"/>
      <c r="G1128" s="1798"/>
      <c r="H1128" s="1798"/>
      <c r="I1128" s="1798"/>
      <c r="J1128" s="1799"/>
      <c r="K1128" s="61"/>
      <c r="L1128" s="131"/>
      <c r="M1128" s="1800" t="str">
        <f t="shared" si="39"/>
        <v/>
      </c>
      <c r="N1128" s="1801"/>
      <c r="O1128" s="482" t="str">
        <f t="shared" si="40"/>
        <v/>
      </c>
      <c r="P1128" s="412"/>
      <c r="Q1128" s="599"/>
    </row>
    <row r="1129" spans="1:17" s="258" customFormat="1" ht="24" customHeight="1">
      <c r="A1129" s="144"/>
      <c r="B1129" s="1318"/>
      <c r="C1129" s="1319"/>
      <c r="D1129" s="1797"/>
      <c r="E1129" s="1798"/>
      <c r="F1129" s="1798"/>
      <c r="G1129" s="1798"/>
      <c r="H1129" s="1798"/>
      <c r="I1129" s="1798"/>
      <c r="J1129" s="1799"/>
      <c r="K1129" s="866"/>
      <c r="L1129" s="131"/>
      <c r="M1129" s="1800" t="str">
        <f t="shared" si="39"/>
        <v/>
      </c>
      <c r="N1129" s="1801"/>
      <c r="O1129" s="482" t="str">
        <f t="shared" si="40"/>
        <v/>
      </c>
      <c r="P1129" s="412"/>
      <c r="Q1129" s="599"/>
    </row>
    <row r="1130" spans="1:17" s="258" customFormat="1" ht="24" customHeight="1">
      <c r="A1130" s="144"/>
      <c r="B1130" s="1318"/>
      <c r="C1130" s="1319"/>
      <c r="D1130" s="1797"/>
      <c r="E1130" s="1798"/>
      <c r="F1130" s="1798"/>
      <c r="G1130" s="1798"/>
      <c r="H1130" s="1798"/>
      <c r="I1130" s="1798"/>
      <c r="J1130" s="1799"/>
      <c r="K1130" s="866"/>
      <c r="L1130" s="131"/>
      <c r="M1130" s="1800" t="str">
        <f t="shared" si="39"/>
        <v/>
      </c>
      <c r="N1130" s="1801"/>
      <c r="O1130" s="482" t="str">
        <f t="shared" si="40"/>
        <v/>
      </c>
      <c r="P1130" s="412"/>
      <c r="Q1130" s="599"/>
    </row>
    <row r="1131" spans="1:17" s="258" customFormat="1" ht="24" customHeight="1">
      <c r="A1131" s="144"/>
      <c r="B1131" s="1318"/>
      <c r="C1131" s="1319"/>
      <c r="D1131" s="1797"/>
      <c r="E1131" s="1798"/>
      <c r="F1131" s="1798"/>
      <c r="G1131" s="1798"/>
      <c r="H1131" s="1798"/>
      <c r="I1131" s="1798"/>
      <c r="J1131" s="1799"/>
      <c r="K1131" s="866"/>
      <c r="L1131" s="131"/>
      <c r="M1131" s="1800" t="str">
        <f t="shared" si="39"/>
        <v/>
      </c>
      <c r="N1131" s="1801"/>
      <c r="O1131" s="482" t="str">
        <f t="shared" si="40"/>
        <v/>
      </c>
      <c r="P1131" s="412"/>
      <c r="Q1131" s="599"/>
    </row>
    <row r="1132" spans="1:17" s="258" customFormat="1" ht="24" customHeight="1">
      <c r="A1132" s="144"/>
      <c r="B1132" s="1318"/>
      <c r="C1132" s="1319"/>
      <c r="D1132" s="1797"/>
      <c r="E1132" s="1798"/>
      <c r="F1132" s="1798"/>
      <c r="G1132" s="1798"/>
      <c r="H1132" s="1798"/>
      <c r="I1132" s="1798"/>
      <c r="J1132" s="1799"/>
      <c r="K1132" s="866"/>
      <c r="L1132" s="131"/>
      <c r="M1132" s="1800" t="str">
        <f t="shared" si="39"/>
        <v/>
      </c>
      <c r="N1132" s="1801"/>
      <c r="O1132" s="482" t="str">
        <f t="shared" si="40"/>
        <v/>
      </c>
      <c r="P1132" s="412"/>
      <c r="Q1132" s="599"/>
    </row>
    <row r="1133" spans="1:17" s="258" customFormat="1" ht="24" customHeight="1">
      <c r="A1133" s="144"/>
      <c r="B1133" s="1318"/>
      <c r="C1133" s="1319"/>
      <c r="D1133" s="1797"/>
      <c r="E1133" s="1798"/>
      <c r="F1133" s="1798"/>
      <c r="G1133" s="1798"/>
      <c r="H1133" s="1798"/>
      <c r="I1133" s="1798"/>
      <c r="J1133" s="1799"/>
      <c r="K1133" s="866"/>
      <c r="L1133" s="131"/>
      <c r="M1133" s="1800" t="str">
        <f t="shared" si="39"/>
        <v/>
      </c>
      <c r="N1133" s="1801"/>
      <c r="O1133" s="482" t="str">
        <f t="shared" si="40"/>
        <v/>
      </c>
      <c r="P1133" s="412"/>
      <c r="Q1133" s="599"/>
    </row>
    <row r="1134" spans="1:17" s="111" customFormat="1" ht="3" customHeight="1">
      <c r="A1134" s="363"/>
      <c r="B1134" s="92"/>
      <c r="C1134" s="92"/>
      <c r="D1134" s="867"/>
      <c r="E1134" s="868"/>
      <c r="F1134" s="868"/>
      <c r="G1134" s="868"/>
      <c r="H1134" s="868"/>
      <c r="I1134" s="868"/>
      <c r="J1134" s="908"/>
      <c r="K1134" s="908"/>
      <c r="L1134" s="93"/>
      <c r="M1134" s="93"/>
      <c r="N1134" s="93"/>
      <c r="O1134" s="93"/>
      <c r="P1134" s="168"/>
      <c r="Q1134" s="599"/>
    </row>
    <row r="1135" spans="1:17" s="87" customFormat="1" ht="22.5" customHeight="1">
      <c r="A1135" s="370"/>
      <c r="B1135" s="574" t="s">
        <v>60</v>
      </c>
      <c r="C1135" s="575"/>
      <c r="D1135" s="869"/>
      <c r="E1135" s="869"/>
      <c r="F1135" s="869"/>
      <c r="G1135" s="869"/>
      <c r="H1135" s="869"/>
      <c r="I1135" s="869"/>
      <c r="J1135" s="869"/>
      <c r="K1135" s="869"/>
      <c r="L1135" s="575"/>
      <c r="M1135" s="575"/>
      <c r="N1135" s="575"/>
      <c r="O1135" s="575"/>
      <c r="P1135" s="405"/>
      <c r="Q1135" s="599"/>
    </row>
    <row r="1136" spans="1:17" s="258" customFormat="1" ht="12.75" customHeight="1">
      <c r="A1136" s="216"/>
      <c r="B1136" s="577" t="str">
        <f>B1085</f>
        <v>FAPESP,  SETEMBRO DE 2015</v>
      </c>
      <c r="C1136" s="577"/>
      <c r="D1136" s="857"/>
      <c r="E1136" s="831"/>
      <c r="F1136" s="831"/>
      <c r="G1136" s="831"/>
      <c r="H1136" s="831"/>
      <c r="I1136" s="831"/>
      <c r="J1136" s="832"/>
      <c r="K1136" s="832"/>
      <c r="L1136" s="51"/>
      <c r="M1136" s="51"/>
      <c r="N1136" s="51"/>
      <c r="O1136" s="51"/>
      <c r="P1136" s="429">
        <v>4</v>
      </c>
      <c r="Q1136" s="104"/>
    </row>
    <row r="1137" spans="1:17" customFormat="1" ht="12.75" hidden="1" customHeight="1">
      <c r="A1137" s="378"/>
      <c r="B1137" s="26"/>
      <c r="C1137" s="26"/>
      <c r="D1137" s="910"/>
      <c r="E1137" s="911"/>
      <c r="F1137" s="911"/>
      <c r="G1137" s="911"/>
      <c r="H1137" s="911"/>
      <c r="I1137" s="911"/>
      <c r="J1137" s="910"/>
      <c r="K1137" s="910"/>
      <c r="L1137" s="21"/>
      <c r="M1137" s="21"/>
      <c r="N1137" s="21"/>
      <c r="O1137" s="21"/>
      <c r="P1137" s="21"/>
      <c r="Q1137" s="21"/>
    </row>
    <row r="1138" spans="1:17" customFormat="1" ht="12.75" hidden="1" customHeight="1">
      <c r="A1138" s="378"/>
      <c r="B1138" s="26"/>
      <c r="C1138" s="26"/>
      <c r="D1138" s="910"/>
      <c r="E1138" s="911"/>
      <c r="F1138" s="911"/>
      <c r="G1138" s="911"/>
      <c r="H1138" s="911"/>
      <c r="I1138" s="911"/>
      <c r="J1138" s="910"/>
      <c r="K1138" s="910"/>
      <c r="L1138" s="21"/>
      <c r="M1138" s="21"/>
      <c r="N1138" s="21"/>
      <c r="O1138" s="21"/>
      <c r="P1138" s="21"/>
      <c r="Q1138" s="21"/>
    </row>
    <row r="1139" spans="1:17" customFormat="1" ht="12.75" hidden="1" customHeight="1">
      <c r="A1139" s="378"/>
      <c r="B1139" s="26"/>
      <c r="C1139" s="26"/>
      <c r="D1139" s="910"/>
      <c r="E1139" s="911"/>
      <c r="F1139" s="911"/>
      <c r="G1139" s="911"/>
      <c r="H1139" s="911"/>
      <c r="I1139" s="911"/>
      <c r="J1139" s="910"/>
      <c r="K1139" s="910"/>
      <c r="L1139" s="21"/>
      <c r="M1139" s="21"/>
      <c r="N1139" s="21"/>
      <c r="O1139" s="21"/>
      <c r="P1139" s="21"/>
      <c r="Q1139" s="21"/>
    </row>
    <row r="1140" spans="1:17" s="258" customFormat="1" ht="12.75" hidden="1" customHeight="1">
      <c r="A1140" s="378"/>
      <c r="B1140" s="26"/>
      <c r="C1140" s="26"/>
      <c r="D1140" s="910"/>
      <c r="E1140" s="911"/>
      <c r="F1140" s="911"/>
      <c r="G1140" s="911"/>
      <c r="H1140" s="911"/>
      <c r="I1140" s="911"/>
      <c r="J1140" s="910"/>
      <c r="K1140" s="910"/>
      <c r="L1140" s="21"/>
      <c r="M1140" s="21"/>
      <c r="N1140" s="21"/>
      <c r="O1140" s="21"/>
      <c r="P1140" s="21"/>
      <c r="Q1140" s="21"/>
    </row>
    <row r="1141" spans="1:17" s="258" customFormat="1" ht="12.75" hidden="1" customHeight="1">
      <c r="A1141" s="378"/>
      <c r="B1141" s="26"/>
      <c r="C1141" s="26"/>
      <c r="D1141" s="910"/>
      <c r="E1141" s="911"/>
      <c r="F1141" s="911"/>
      <c r="G1141" s="911"/>
      <c r="H1141" s="911"/>
      <c r="I1141" s="911"/>
      <c r="J1141" s="910"/>
      <c r="K1141" s="910"/>
      <c r="L1141" s="21"/>
      <c r="M1141" s="21"/>
      <c r="N1141" s="21"/>
      <c r="O1141" s="21"/>
      <c r="P1141" s="21"/>
      <c r="Q1141" s="21"/>
    </row>
    <row r="1142" spans="1:17" s="258" customFormat="1" ht="12.75" hidden="1" customHeight="1">
      <c r="A1142" s="378"/>
      <c r="B1142" s="26"/>
      <c r="C1142" s="26"/>
      <c r="D1142" s="910"/>
      <c r="E1142" s="911"/>
      <c r="F1142" s="911"/>
      <c r="G1142" s="911"/>
      <c r="H1142" s="911"/>
      <c r="I1142" s="911"/>
      <c r="J1142" s="910"/>
      <c r="K1142" s="910"/>
      <c r="L1142" s="21"/>
      <c r="M1142" s="21"/>
      <c r="N1142" s="21"/>
      <c r="O1142" s="21"/>
      <c r="P1142" s="21"/>
      <c r="Q1142" s="21"/>
    </row>
    <row r="1143" spans="1:17" s="258" customFormat="1" ht="12.75" hidden="1" customHeight="1">
      <c r="A1143" s="378"/>
      <c r="B1143" s="26"/>
      <c r="C1143" s="26"/>
      <c r="D1143" s="910"/>
      <c r="E1143" s="911"/>
      <c r="F1143" s="911"/>
      <c r="G1143" s="911"/>
      <c r="H1143" s="911"/>
      <c r="I1143" s="911"/>
      <c r="J1143" s="910"/>
      <c r="K1143" s="910"/>
      <c r="L1143" s="21"/>
      <c r="M1143" s="21"/>
      <c r="N1143" s="21"/>
      <c r="O1143" s="21"/>
      <c r="P1143" s="21"/>
      <c r="Q1143" s="21"/>
    </row>
    <row r="1144" spans="1:17" s="258" customFormat="1" ht="12.75" hidden="1" customHeight="1">
      <c r="A1144" s="378"/>
      <c r="B1144" s="26"/>
      <c r="C1144" s="26"/>
      <c r="D1144" s="910"/>
      <c r="E1144" s="911"/>
      <c r="F1144" s="911"/>
      <c r="G1144" s="911"/>
      <c r="H1144" s="911"/>
      <c r="I1144" s="911"/>
      <c r="J1144" s="910"/>
      <c r="K1144" s="910"/>
      <c r="L1144" s="21"/>
      <c r="M1144" s="21"/>
      <c r="N1144" s="21"/>
      <c r="O1144" s="21"/>
      <c r="P1144" s="21"/>
      <c r="Q1144" s="21"/>
    </row>
    <row r="1145" spans="1:17" s="258" customFormat="1" ht="12.75" hidden="1" customHeight="1">
      <c r="A1145" s="378"/>
      <c r="B1145" s="26"/>
      <c r="C1145" s="26"/>
      <c r="D1145" s="910"/>
      <c r="E1145" s="911"/>
      <c r="F1145" s="911"/>
      <c r="G1145" s="911"/>
      <c r="H1145" s="911"/>
      <c r="I1145" s="911"/>
      <c r="J1145" s="910"/>
      <c r="K1145" s="910"/>
      <c r="L1145" s="21"/>
      <c r="M1145" s="21"/>
      <c r="N1145" s="21"/>
      <c r="O1145" s="21"/>
      <c r="P1145" s="21"/>
      <c r="Q1145" s="21"/>
    </row>
    <row r="1146" spans="1:17" s="258" customFormat="1" ht="12.75" hidden="1" customHeight="1">
      <c r="A1146" s="378"/>
      <c r="B1146" s="26"/>
      <c r="C1146" s="26"/>
      <c r="D1146" s="910"/>
      <c r="E1146" s="911"/>
      <c r="F1146" s="911"/>
      <c r="G1146" s="911"/>
      <c r="H1146" s="911"/>
      <c r="I1146" s="911"/>
      <c r="J1146" s="910"/>
      <c r="K1146" s="910"/>
      <c r="L1146" s="21"/>
      <c r="M1146" s="21"/>
      <c r="N1146" s="21"/>
      <c r="O1146" s="21"/>
      <c r="P1146" s="21"/>
      <c r="Q1146" s="21"/>
    </row>
    <row r="1147" spans="1:17" s="258" customFormat="1" ht="12.75" hidden="1" customHeight="1">
      <c r="A1147" s="378"/>
      <c r="B1147" s="26"/>
      <c r="C1147" s="26"/>
      <c r="D1147" s="910"/>
      <c r="E1147" s="911"/>
      <c r="F1147" s="911"/>
      <c r="G1147" s="911"/>
      <c r="H1147" s="911"/>
      <c r="I1147" s="911"/>
      <c r="J1147" s="910"/>
      <c r="K1147" s="910"/>
      <c r="L1147" s="21"/>
      <c r="M1147" s="21"/>
      <c r="N1147" s="21"/>
      <c r="O1147" s="21"/>
      <c r="P1147" s="21"/>
      <c r="Q1147" s="21"/>
    </row>
    <row r="1148" spans="1:17" s="258" customFormat="1" ht="12.75" hidden="1" customHeight="1">
      <c r="A1148" s="378"/>
      <c r="B1148" s="26"/>
      <c r="C1148" s="26"/>
      <c r="D1148" s="910"/>
      <c r="E1148" s="911"/>
      <c r="F1148" s="911"/>
      <c r="G1148" s="911"/>
      <c r="H1148" s="911"/>
      <c r="I1148" s="911"/>
      <c r="J1148" s="910"/>
      <c r="K1148" s="910"/>
      <c r="L1148" s="21"/>
      <c r="M1148" s="21"/>
      <c r="N1148" s="21"/>
      <c r="O1148" s="21"/>
      <c r="P1148" s="21"/>
      <c r="Q1148" s="21"/>
    </row>
    <row r="1149" spans="1:17" s="258" customFormat="1" ht="12.75" hidden="1" customHeight="1">
      <c r="A1149" s="378"/>
      <c r="B1149" s="26"/>
      <c r="C1149" s="26"/>
      <c r="D1149" s="910"/>
      <c r="E1149" s="911"/>
      <c r="F1149" s="911"/>
      <c r="G1149" s="911"/>
      <c r="H1149" s="911"/>
      <c r="I1149" s="911"/>
      <c r="J1149" s="910"/>
      <c r="K1149" s="910"/>
      <c r="L1149" s="21"/>
      <c r="M1149" s="21"/>
      <c r="N1149" s="21"/>
      <c r="O1149" s="21"/>
      <c r="P1149" s="21"/>
      <c r="Q1149" s="21"/>
    </row>
    <row r="1150" spans="1:17" s="258" customFormat="1" ht="12.75" hidden="1" customHeight="1">
      <c r="A1150" s="378"/>
      <c r="B1150" s="26"/>
      <c r="C1150" s="26"/>
      <c r="D1150" s="910"/>
      <c r="E1150" s="911"/>
      <c r="F1150" s="911"/>
      <c r="G1150" s="911"/>
      <c r="H1150" s="911"/>
      <c r="I1150" s="911"/>
      <c r="J1150" s="910"/>
      <c r="K1150" s="910"/>
      <c r="L1150" s="21"/>
      <c r="M1150" s="21"/>
      <c r="N1150" s="21"/>
      <c r="O1150" s="21"/>
      <c r="P1150" s="21"/>
      <c r="Q1150" s="21"/>
    </row>
    <row r="1151" spans="1:17" s="258" customFormat="1" ht="12.75" hidden="1" customHeight="1">
      <c r="A1151" s="378"/>
      <c r="B1151" s="26"/>
      <c r="C1151" s="26"/>
      <c r="D1151" s="910"/>
      <c r="E1151" s="911"/>
      <c r="F1151" s="911"/>
      <c r="G1151" s="911"/>
      <c r="H1151" s="911"/>
      <c r="I1151" s="911"/>
      <c r="J1151" s="910"/>
      <c r="K1151" s="910"/>
      <c r="L1151" s="21"/>
      <c r="M1151" s="21"/>
      <c r="N1151" s="21"/>
      <c r="O1151" s="21"/>
      <c r="P1151" s="21"/>
      <c r="Q1151" s="21"/>
    </row>
    <row r="1152" spans="1:17" s="258" customFormat="1" ht="12.75" hidden="1" customHeight="1">
      <c r="A1152" s="378"/>
      <c r="B1152" s="26"/>
      <c r="C1152" s="26"/>
      <c r="D1152" s="910"/>
      <c r="E1152" s="911"/>
      <c r="F1152" s="911"/>
      <c r="G1152" s="911"/>
      <c r="H1152" s="911"/>
      <c r="I1152" s="911"/>
      <c r="J1152" s="910"/>
      <c r="K1152" s="910"/>
      <c r="L1152" s="21"/>
      <c r="M1152" s="21"/>
      <c r="N1152" s="21"/>
      <c r="O1152" s="21"/>
      <c r="P1152" s="21"/>
      <c r="Q1152" s="21"/>
    </row>
    <row r="1153" spans="1:17" s="258" customFormat="1" ht="12.75" hidden="1" customHeight="1">
      <c r="A1153" s="378"/>
      <c r="B1153" s="26"/>
      <c r="C1153" s="26"/>
      <c r="D1153" s="910"/>
      <c r="E1153" s="911"/>
      <c r="F1153" s="911"/>
      <c r="G1153" s="911"/>
      <c r="H1153" s="911"/>
      <c r="I1153" s="911"/>
      <c r="J1153" s="910"/>
      <c r="K1153" s="910"/>
      <c r="L1153" s="21"/>
      <c r="M1153" s="21"/>
      <c r="N1153" s="21"/>
      <c r="O1153" s="21"/>
      <c r="P1153" s="21"/>
      <c r="Q1153" s="21"/>
    </row>
    <row r="1154" spans="1:17" s="258" customFormat="1" ht="12.75" hidden="1" customHeight="1">
      <c r="A1154" s="378"/>
      <c r="B1154" s="26"/>
      <c r="C1154" s="26"/>
      <c r="D1154" s="910"/>
      <c r="E1154" s="911"/>
      <c r="F1154" s="911"/>
      <c r="G1154" s="911"/>
      <c r="H1154" s="911"/>
      <c r="I1154" s="911"/>
      <c r="J1154" s="910"/>
      <c r="K1154" s="910"/>
      <c r="L1154" s="21"/>
      <c r="M1154" s="21"/>
      <c r="N1154" s="21"/>
      <c r="O1154" s="21"/>
      <c r="P1154" s="21"/>
      <c r="Q1154" s="21"/>
    </row>
    <row r="1155" spans="1:17" s="258" customFormat="1" ht="12.75" hidden="1" customHeight="1">
      <c r="A1155" s="378"/>
      <c r="B1155" s="26"/>
      <c r="C1155" s="26"/>
      <c r="D1155" s="910"/>
      <c r="E1155" s="911"/>
      <c r="F1155" s="911"/>
      <c r="G1155" s="911"/>
      <c r="H1155" s="911"/>
      <c r="I1155" s="911"/>
      <c r="J1155" s="910"/>
      <c r="K1155" s="910"/>
      <c r="L1155" s="21"/>
      <c r="M1155" s="21"/>
      <c r="N1155" s="21"/>
      <c r="O1155" s="21"/>
      <c r="P1155" s="21"/>
      <c r="Q1155" s="21"/>
    </row>
    <row r="1156" spans="1:17" s="258" customFormat="1" ht="12.75" hidden="1" customHeight="1">
      <c r="A1156" s="378"/>
      <c r="B1156" s="26"/>
      <c r="C1156" s="26"/>
      <c r="D1156" s="910"/>
      <c r="E1156" s="911"/>
      <c r="F1156" s="911"/>
      <c r="G1156" s="911"/>
      <c r="H1156" s="911"/>
      <c r="I1156" s="911"/>
      <c r="J1156" s="910"/>
      <c r="K1156" s="910"/>
      <c r="L1156" s="21"/>
      <c r="M1156" s="21"/>
      <c r="N1156" s="21"/>
      <c r="O1156" s="21"/>
      <c r="P1156" s="21"/>
      <c r="Q1156" s="21"/>
    </row>
    <row r="1157" spans="1:17" s="258" customFormat="1" ht="12.75" hidden="1" customHeight="1">
      <c r="A1157" s="378"/>
      <c r="B1157" s="26"/>
      <c r="C1157" s="26"/>
      <c r="D1157" s="910"/>
      <c r="E1157" s="911"/>
      <c r="F1157" s="911"/>
      <c r="G1157" s="911"/>
      <c r="H1157" s="911"/>
      <c r="I1157" s="911"/>
      <c r="J1157" s="910"/>
      <c r="K1157" s="910"/>
      <c r="L1157" s="21"/>
      <c r="M1157" s="21"/>
      <c r="N1157" s="21"/>
      <c r="O1157" s="21"/>
      <c r="P1157" s="21"/>
      <c r="Q1157" s="21"/>
    </row>
    <row r="1158" spans="1:17" s="258" customFormat="1" ht="12.75" hidden="1" customHeight="1">
      <c r="A1158" s="378"/>
      <c r="B1158" s="26"/>
      <c r="C1158" s="26"/>
      <c r="D1158" s="910"/>
      <c r="E1158" s="911"/>
      <c r="F1158" s="911"/>
      <c r="G1158" s="911"/>
      <c r="H1158" s="911"/>
      <c r="I1158" s="911"/>
      <c r="J1158" s="910"/>
      <c r="K1158" s="910"/>
      <c r="L1158" s="21"/>
      <c r="M1158" s="21"/>
      <c r="N1158" s="21"/>
      <c r="O1158" s="21"/>
      <c r="P1158" s="21"/>
      <c r="Q1158" s="21"/>
    </row>
    <row r="1159" spans="1:17" s="258" customFormat="1" ht="12.75" hidden="1" customHeight="1">
      <c r="A1159" s="378"/>
      <c r="B1159" s="26"/>
      <c r="C1159" s="26"/>
      <c r="D1159" s="910"/>
      <c r="E1159" s="911"/>
      <c r="F1159" s="911"/>
      <c r="G1159" s="911"/>
      <c r="H1159" s="911"/>
      <c r="I1159" s="911"/>
      <c r="J1159" s="910"/>
      <c r="K1159" s="910"/>
      <c r="L1159" s="21"/>
      <c r="M1159" s="21"/>
      <c r="N1159" s="21"/>
      <c r="O1159" s="21"/>
      <c r="P1159" s="21"/>
      <c r="Q1159" s="21"/>
    </row>
    <row r="1160" spans="1:17" s="258" customFormat="1" ht="12.75" hidden="1" customHeight="1">
      <c r="A1160" s="378"/>
      <c r="B1160" s="26"/>
      <c r="C1160" s="26"/>
      <c r="D1160" s="910"/>
      <c r="E1160" s="911"/>
      <c r="F1160" s="911"/>
      <c r="G1160" s="911"/>
      <c r="H1160" s="911"/>
      <c r="I1160" s="911"/>
      <c r="J1160" s="910"/>
      <c r="K1160" s="910"/>
      <c r="L1160" s="21"/>
      <c r="M1160" s="21"/>
      <c r="N1160" s="21"/>
      <c r="O1160" s="21"/>
      <c r="P1160" s="21"/>
      <c r="Q1160" s="21"/>
    </row>
    <row r="1161" spans="1:17" s="258" customFormat="1" ht="12.75" hidden="1" customHeight="1">
      <c r="A1161" s="378"/>
      <c r="B1161" s="26"/>
      <c r="C1161" s="26"/>
      <c r="D1161" s="910"/>
      <c r="E1161" s="911"/>
      <c r="F1161" s="911"/>
      <c r="G1161" s="911"/>
      <c r="H1161" s="911"/>
      <c r="I1161" s="911"/>
      <c r="J1161" s="910"/>
      <c r="K1161" s="910"/>
      <c r="L1161" s="21"/>
      <c r="M1161" s="21"/>
      <c r="N1161" s="21"/>
      <c r="O1161" s="21"/>
      <c r="P1161" s="21"/>
      <c r="Q1161" s="21"/>
    </row>
    <row r="1162" spans="1:17" s="258" customFormat="1" ht="12.75" hidden="1" customHeight="1">
      <c r="A1162" s="378"/>
      <c r="B1162" s="26"/>
      <c r="C1162" s="26"/>
      <c r="D1162" s="910"/>
      <c r="E1162" s="911"/>
      <c r="F1162" s="911"/>
      <c r="G1162" s="911"/>
      <c r="H1162" s="911"/>
      <c r="I1162" s="911"/>
      <c r="J1162" s="910"/>
      <c r="K1162" s="910"/>
      <c r="L1162" s="21"/>
      <c r="M1162" s="21"/>
      <c r="N1162" s="21"/>
      <c r="O1162" s="21"/>
      <c r="P1162" s="21"/>
      <c r="Q1162" s="21"/>
    </row>
    <row r="1163" spans="1:17" s="258" customFormat="1" ht="12.75" hidden="1" customHeight="1">
      <c r="A1163" s="378"/>
      <c r="B1163" s="26"/>
      <c r="C1163" s="26"/>
      <c r="D1163" s="910"/>
      <c r="E1163" s="911"/>
      <c r="F1163" s="911"/>
      <c r="G1163" s="911"/>
      <c r="H1163" s="911"/>
      <c r="I1163" s="911"/>
      <c r="J1163" s="910"/>
      <c r="K1163" s="910"/>
      <c r="L1163" s="21"/>
      <c r="M1163" s="21"/>
      <c r="N1163" s="21"/>
      <c r="O1163" s="21"/>
      <c r="P1163" s="21"/>
      <c r="Q1163" s="21"/>
    </row>
    <row r="1164" spans="1:17" s="258" customFormat="1" ht="12.75" hidden="1" customHeight="1">
      <c r="A1164" s="378"/>
      <c r="B1164" s="26"/>
      <c r="C1164" s="26"/>
      <c r="D1164" s="910"/>
      <c r="E1164" s="911"/>
      <c r="F1164" s="911"/>
      <c r="G1164" s="911"/>
      <c r="H1164" s="911"/>
      <c r="I1164" s="911"/>
      <c r="J1164" s="910"/>
      <c r="K1164" s="910"/>
      <c r="L1164" s="21"/>
      <c r="M1164" s="21"/>
      <c r="N1164" s="21"/>
      <c r="O1164" s="21"/>
      <c r="P1164" s="21"/>
      <c r="Q1164" s="21"/>
    </row>
    <row r="1165" spans="1:17" s="258" customFormat="1" ht="12.75" hidden="1" customHeight="1">
      <c r="A1165" s="378"/>
      <c r="B1165" s="26"/>
      <c r="C1165" s="26"/>
      <c r="D1165" s="910"/>
      <c r="E1165" s="911"/>
      <c r="F1165" s="911"/>
      <c r="G1165" s="911"/>
      <c r="H1165" s="911"/>
      <c r="I1165" s="911"/>
      <c r="J1165" s="910"/>
      <c r="K1165" s="910"/>
      <c r="L1165" s="21"/>
      <c r="M1165" s="21"/>
      <c r="N1165" s="21"/>
      <c r="O1165" s="21"/>
      <c r="P1165" s="21"/>
      <c r="Q1165" s="21"/>
    </row>
    <row r="1166" spans="1:17" s="258" customFormat="1" ht="12.75" hidden="1" customHeight="1">
      <c r="A1166" s="378"/>
      <c r="B1166" s="26"/>
      <c r="C1166" s="26"/>
      <c r="D1166" s="910"/>
      <c r="E1166" s="911"/>
      <c r="F1166" s="911"/>
      <c r="G1166" s="911"/>
      <c r="H1166" s="911"/>
      <c r="I1166" s="911"/>
      <c r="J1166" s="910"/>
      <c r="K1166" s="910"/>
      <c r="L1166" s="21"/>
      <c r="M1166" s="21"/>
      <c r="N1166" s="21"/>
      <c r="O1166" s="21"/>
      <c r="P1166" s="21"/>
      <c r="Q1166" s="21"/>
    </row>
    <row r="1167" spans="1:17" s="258" customFormat="1" ht="12.75" hidden="1" customHeight="1">
      <c r="A1167" s="378"/>
      <c r="B1167" s="26"/>
      <c r="C1167" s="26"/>
      <c r="D1167" s="910"/>
      <c r="E1167" s="911"/>
      <c r="F1167" s="911"/>
      <c r="G1167" s="911"/>
      <c r="H1167" s="911"/>
      <c r="I1167" s="911"/>
      <c r="J1167" s="910"/>
      <c r="K1167" s="910"/>
      <c r="L1167" s="21"/>
      <c r="M1167" s="21"/>
      <c r="N1167" s="21"/>
      <c r="O1167" s="21"/>
      <c r="P1167" s="21"/>
      <c r="Q1167" s="21"/>
    </row>
    <row r="1168" spans="1:17" s="258" customFormat="1" ht="12.75" hidden="1" customHeight="1">
      <c r="A1168" s="378"/>
      <c r="B1168" s="26"/>
      <c r="C1168" s="26"/>
      <c r="D1168" s="910"/>
      <c r="E1168" s="911"/>
      <c r="F1168" s="911"/>
      <c r="G1168" s="911"/>
      <c r="H1168" s="911"/>
      <c r="I1168" s="911"/>
      <c r="J1168" s="910"/>
      <c r="K1168" s="910"/>
      <c r="L1168" s="21"/>
      <c r="M1168" s="21"/>
      <c r="N1168" s="21"/>
      <c r="O1168" s="21"/>
      <c r="P1168" s="21"/>
      <c r="Q1168" s="21"/>
    </row>
    <row r="1169" spans="1:17" s="258" customFormat="1" ht="12.75" hidden="1" customHeight="1">
      <c r="A1169" s="378"/>
      <c r="B1169" s="26"/>
      <c r="C1169" s="26"/>
      <c r="D1169" s="910"/>
      <c r="E1169" s="911"/>
      <c r="F1169" s="911"/>
      <c r="G1169" s="911"/>
      <c r="H1169" s="911"/>
      <c r="I1169" s="911"/>
      <c r="J1169" s="910"/>
      <c r="K1169" s="910"/>
      <c r="L1169" s="21"/>
      <c r="M1169" s="21"/>
      <c r="N1169" s="21"/>
      <c r="O1169" s="21"/>
      <c r="P1169" s="21"/>
      <c r="Q1169" s="21"/>
    </row>
    <row r="1170" spans="1:17" s="258" customFormat="1" ht="12.75" hidden="1" customHeight="1">
      <c r="A1170" s="378"/>
      <c r="B1170" s="26"/>
      <c r="C1170" s="26"/>
      <c r="D1170" s="910"/>
      <c r="E1170" s="911"/>
      <c r="F1170" s="911"/>
      <c r="G1170" s="911"/>
      <c r="H1170" s="911"/>
      <c r="I1170" s="911"/>
      <c r="J1170" s="910"/>
      <c r="K1170" s="910"/>
      <c r="L1170" s="21"/>
      <c r="M1170" s="21"/>
      <c r="N1170" s="21"/>
      <c r="O1170" s="21"/>
      <c r="P1170" s="21"/>
      <c r="Q1170" s="21"/>
    </row>
    <row r="1171" spans="1:17" s="258" customFormat="1" ht="12.75" hidden="1" customHeight="1">
      <c r="A1171" s="378"/>
      <c r="B1171" s="26"/>
      <c r="C1171" s="26"/>
      <c r="D1171" s="910"/>
      <c r="E1171" s="911"/>
      <c r="F1171" s="911"/>
      <c r="G1171" s="911"/>
      <c r="H1171" s="911"/>
      <c r="I1171" s="911"/>
      <c r="J1171" s="910"/>
      <c r="K1171" s="910"/>
      <c r="L1171" s="21"/>
      <c r="M1171" s="21"/>
      <c r="N1171" s="21"/>
      <c r="O1171" s="21"/>
      <c r="P1171" s="21"/>
      <c r="Q1171" s="21"/>
    </row>
    <row r="1172" spans="1:17" s="258" customFormat="1" ht="12.75" hidden="1" customHeight="1">
      <c r="A1172" s="378"/>
      <c r="B1172" s="26"/>
      <c r="C1172" s="26"/>
      <c r="D1172" s="910"/>
      <c r="E1172" s="911"/>
      <c r="F1172" s="911"/>
      <c r="G1172" s="911"/>
      <c r="H1172" s="911"/>
      <c r="I1172" s="911"/>
      <c r="J1172" s="910"/>
      <c r="K1172" s="910"/>
      <c r="L1172" s="21"/>
      <c r="M1172" s="21"/>
      <c r="N1172" s="21"/>
      <c r="O1172" s="21"/>
      <c r="P1172" s="21"/>
      <c r="Q1172" s="21"/>
    </row>
    <row r="1173" spans="1:17" s="258" customFormat="1" ht="12.75" hidden="1" customHeight="1">
      <c r="A1173" s="378"/>
      <c r="B1173" s="26"/>
      <c r="C1173" s="26"/>
      <c r="D1173" s="910"/>
      <c r="E1173" s="911"/>
      <c r="F1173" s="911"/>
      <c r="G1173" s="911"/>
      <c r="H1173" s="911"/>
      <c r="I1173" s="911"/>
      <c r="J1173" s="910"/>
      <c r="K1173" s="910"/>
      <c r="L1173" s="21"/>
      <c r="M1173" s="21"/>
      <c r="N1173" s="21"/>
      <c r="O1173" s="21"/>
      <c r="P1173" s="21"/>
      <c r="Q1173" s="21"/>
    </row>
    <row r="1174" spans="1:17" s="258" customFormat="1" ht="12.75" hidden="1" customHeight="1">
      <c r="A1174" s="378"/>
      <c r="B1174" s="26"/>
      <c r="C1174" s="26"/>
      <c r="D1174" s="910"/>
      <c r="E1174" s="911"/>
      <c r="F1174" s="911"/>
      <c r="G1174" s="911"/>
      <c r="H1174" s="911"/>
      <c r="I1174" s="911"/>
      <c r="J1174" s="910"/>
      <c r="K1174" s="910"/>
      <c r="L1174" s="21"/>
      <c r="M1174" s="21"/>
      <c r="N1174" s="21"/>
      <c r="O1174" s="21"/>
      <c r="P1174" s="21"/>
      <c r="Q1174" s="21"/>
    </row>
    <row r="1175" spans="1:17" s="258" customFormat="1" ht="12.75" hidden="1" customHeight="1">
      <c r="A1175" s="378"/>
      <c r="B1175" s="26"/>
      <c r="C1175" s="26"/>
      <c r="D1175" s="910"/>
      <c r="E1175" s="911"/>
      <c r="F1175" s="911"/>
      <c r="G1175" s="911"/>
      <c r="H1175" s="911"/>
      <c r="I1175" s="911"/>
      <c r="J1175" s="910"/>
      <c r="K1175" s="910"/>
      <c r="L1175" s="21"/>
      <c r="M1175" s="21"/>
      <c r="N1175" s="21"/>
      <c r="O1175" s="21"/>
      <c r="P1175" s="21"/>
      <c r="Q1175" s="21"/>
    </row>
    <row r="1176" spans="1:17" s="258" customFormat="1" ht="12.75" hidden="1" customHeight="1">
      <c r="A1176" s="378"/>
      <c r="B1176" s="26"/>
      <c r="C1176" s="26"/>
      <c r="D1176" s="910"/>
      <c r="E1176" s="911"/>
      <c r="F1176" s="911"/>
      <c r="G1176" s="911"/>
      <c r="H1176" s="911"/>
      <c r="I1176" s="911"/>
      <c r="J1176" s="910"/>
      <c r="K1176" s="910"/>
      <c r="L1176" s="21"/>
      <c r="M1176" s="21"/>
      <c r="N1176" s="21"/>
      <c r="O1176" s="21"/>
      <c r="P1176" s="21"/>
      <c r="Q1176" s="21"/>
    </row>
    <row r="1177" spans="1:17" s="258" customFormat="1" ht="12.75" hidden="1" customHeight="1">
      <c r="A1177" s="378"/>
      <c r="B1177" s="26"/>
      <c r="C1177" s="26"/>
      <c r="D1177" s="910"/>
      <c r="E1177" s="911"/>
      <c r="F1177" s="911"/>
      <c r="G1177" s="911"/>
      <c r="H1177" s="911"/>
      <c r="I1177" s="911"/>
      <c r="J1177" s="910"/>
      <c r="K1177" s="910"/>
      <c r="L1177" s="21"/>
      <c r="M1177" s="21"/>
      <c r="N1177" s="21"/>
      <c r="O1177" s="21"/>
      <c r="P1177" s="21"/>
      <c r="Q1177" s="21"/>
    </row>
    <row r="1178" spans="1:17" s="258" customFormat="1" ht="12.75" hidden="1" customHeight="1">
      <c r="A1178" s="378"/>
      <c r="B1178" s="26"/>
      <c r="C1178" s="26"/>
      <c r="D1178" s="910"/>
      <c r="E1178" s="911"/>
      <c r="F1178" s="911"/>
      <c r="G1178" s="911"/>
      <c r="H1178" s="911"/>
      <c r="I1178" s="911"/>
      <c r="J1178" s="910"/>
      <c r="K1178" s="910"/>
      <c r="L1178" s="21"/>
      <c r="M1178" s="21"/>
      <c r="N1178" s="21"/>
      <c r="O1178" s="21"/>
      <c r="P1178" s="21"/>
      <c r="Q1178" s="21"/>
    </row>
    <row r="1179" spans="1:17" s="258" customFormat="1" ht="12.75" hidden="1" customHeight="1">
      <c r="A1179" s="378"/>
      <c r="B1179" s="26"/>
      <c r="C1179" s="26"/>
      <c r="D1179" s="910"/>
      <c r="E1179" s="911"/>
      <c r="F1179" s="911"/>
      <c r="G1179" s="911"/>
      <c r="H1179" s="911"/>
      <c r="I1179" s="911"/>
      <c r="J1179" s="910"/>
      <c r="K1179" s="910"/>
      <c r="L1179" s="21"/>
      <c r="M1179" s="21"/>
      <c r="N1179" s="21"/>
      <c r="O1179" s="21"/>
      <c r="P1179" s="21"/>
      <c r="Q1179" s="21"/>
    </row>
    <row r="1180" spans="1:17" s="258" customFormat="1" ht="12.75" hidden="1" customHeight="1">
      <c r="A1180" s="378"/>
      <c r="B1180" s="26"/>
      <c r="C1180" s="26"/>
      <c r="D1180" s="910"/>
      <c r="E1180" s="911"/>
      <c r="F1180" s="911"/>
      <c r="G1180" s="911"/>
      <c r="H1180" s="911"/>
      <c r="I1180" s="911"/>
      <c r="J1180" s="910"/>
      <c r="K1180" s="910"/>
      <c r="L1180" s="21"/>
      <c r="M1180" s="21"/>
      <c r="N1180" s="21"/>
      <c r="O1180" s="21"/>
      <c r="P1180" s="21"/>
      <c r="Q1180" s="21"/>
    </row>
    <row r="1181" spans="1:17" s="258" customFormat="1" ht="12.75" hidden="1" customHeight="1">
      <c r="A1181" s="378"/>
      <c r="B1181" s="26"/>
      <c r="C1181" s="26"/>
      <c r="D1181" s="26"/>
      <c r="E1181" s="21"/>
      <c r="F1181" s="21"/>
      <c r="G1181" s="21"/>
      <c r="H1181" s="21"/>
      <c r="I1181" s="21"/>
      <c r="J1181" s="26"/>
      <c r="K1181" s="26"/>
      <c r="L1181" s="21"/>
      <c r="M1181" s="21"/>
      <c r="N1181" s="21"/>
      <c r="O1181" s="21"/>
      <c r="P1181" s="21"/>
      <c r="Q1181" s="21"/>
    </row>
    <row r="1182" spans="1:17" s="258" customFormat="1" ht="12.75" hidden="1" customHeight="1">
      <c r="A1182" s="378"/>
      <c r="B1182" s="26"/>
      <c r="C1182" s="26"/>
      <c r="D1182" s="26"/>
      <c r="E1182" s="21"/>
      <c r="F1182" s="21"/>
      <c r="G1182" s="21"/>
      <c r="H1182" s="21"/>
      <c r="I1182" s="21"/>
      <c r="J1182" s="26"/>
      <c r="K1182" s="26"/>
      <c r="L1182" s="21"/>
      <c r="M1182" s="21"/>
      <c r="N1182" s="21"/>
      <c r="O1182" s="21"/>
      <c r="P1182" s="21"/>
      <c r="Q1182" s="21"/>
    </row>
    <row r="1183" spans="1:17" s="258" customFormat="1" ht="12.75" hidden="1" customHeight="1">
      <c r="A1183" s="378"/>
      <c r="B1183" s="26"/>
      <c r="C1183" s="26"/>
      <c r="D1183" s="26"/>
      <c r="E1183" s="21"/>
      <c r="F1183" s="21"/>
      <c r="G1183" s="21"/>
      <c r="H1183" s="21"/>
      <c r="I1183" s="21"/>
      <c r="J1183" s="26"/>
      <c r="K1183" s="26"/>
      <c r="L1183" s="21"/>
      <c r="M1183" s="21"/>
      <c r="N1183" s="21"/>
      <c r="O1183" s="21"/>
      <c r="P1183" s="21"/>
      <c r="Q1183" s="21"/>
    </row>
    <row r="1184" spans="1:17" s="258" customFormat="1" ht="12.75" hidden="1" customHeight="1">
      <c r="A1184" s="378"/>
      <c r="B1184" s="26"/>
      <c r="C1184" s="26"/>
      <c r="D1184" s="26"/>
      <c r="E1184" s="21"/>
      <c r="F1184" s="21"/>
      <c r="G1184" s="21"/>
      <c r="H1184" s="21"/>
      <c r="I1184" s="21"/>
      <c r="J1184" s="26"/>
      <c r="K1184" s="26"/>
      <c r="L1184" s="21"/>
      <c r="M1184" s="21"/>
      <c r="N1184" s="21"/>
      <c r="O1184" s="21"/>
      <c r="P1184" s="21"/>
      <c r="Q1184" s="21"/>
    </row>
    <row r="1185" spans="1:17" s="258" customFormat="1" ht="12.75" hidden="1" customHeight="1">
      <c r="A1185" s="378"/>
      <c r="B1185" s="26"/>
      <c r="C1185" s="26"/>
      <c r="D1185" s="26"/>
      <c r="E1185" s="21"/>
      <c r="F1185" s="21"/>
      <c r="G1185" s="21"/>
      <c r="H1185" s="21"/>
      <c r="I1185" s="21"/>
      <c r="J1185" s="26"/>
      <c r="K1185" s="26"/>
      <c r="L1185" s="21"/>
      <c r="M1185" s="21"/>
      <c r="N1185" s="21"/>
      <c r="O1185" s="21"/>
      <c r="P1185" s="21"/>
      <c r="Q1185" s="21"/>
    </row>
    <row r="1186" spans="1:17" s="258" customFormat="1" ht="12.75" hidden="1" customHeight="1">
      <c r="A1186" s="378"/>
      <c r="B1186" s="26"/>
      <c r="C1186" s="26"/>
      <c r="D1186" s="26"/>
      <c r="E1186" s="21"/>
      <c r="F1186" s="21"/>
      <c r="G1186" s="21"/>
      <c r="H1186" s="21"/>
      <c r="I1186" s="21"/>
      <c r="J1186" s="26"/>
      <c r="K1186" s="26"/>
      <c r="L1186" s="21"/>
      <c r="M1186" s="21"/>
      <c r="N1186" s="21"/>
      <c r="O1186" s="21"/>
      <c r="P1186" s="21"/>
      <c r="Q1186" s="21"/>
    </row>
    <row r="1187" spans="1:17" s="258" customFormat="1" ht="12.75" hidden="1" customHeight="1">
      <c r="A1187" s="378"/>
      <c r="B1187" s="26"/>
      <c r="C1187" s="26"/>
      <c r="D1187" s="26"/>
      <c r="E1187" s="21"/>
      <c r="F1187" s="21"/>
      <c r="G1187" s="21"/>
      <c r="H1187" s="21"/>
      <c r="I1187" s="21"/>
      <c r="J1187" s="26"/>
      <c r="K1187" s="26"/>
      <c r="L1187" s="21"/>
      <c r="M1187" s="21"/>
      <c r="N1187" s="21"/>
      <c r="O1187" s="21"/>
      <c r="P1187" s="21"/>
      <c r="Q1187" s="21"/>
    </row>
    <row r="1188" spans="1:17" s="258" customFormat="1" ht="12.75" hidden="1" customHeight="1">
      <c r="A1188" s="378"/>
      <c r="B1188" s="26"/>
      <c r="C1188" s="26"/>
      <c r="D1188" s="26"/>
      <c r="E1188" s="21"/>
      <c r="F1188" s="21"/>
      <c r="G1188" s="21"/>
      <c r="H1188" s="21"/>
      <c r="I1188" s="21"/>
      <c r="J1188" s="26"/>
      <c r="K1188" s="26"/>
      <c r="L1188" s="21"/>
      <c r="M1188" s="21"/>
      <c r="N1188" s="21"/>
      <c r="O1188" s="21"/>
      <c r="P1188" s="21"/>
      <c r="Q1188" s="21"/>
    </row>
    <row r="1189" spans="1:17" s="258" customFormat="1" ht="12.75" hidden="1" customHeight="1">
      <c r="A1189" s="378"/>
      <c r="B1189" s="26"/>
      <c r="C1189" s="26"/>
      <c r="D1189" s="26"/>
      <c r="E1189" s="21"/>
      <c r="F1189" s="21"/>
      <c r="G1189" s="21"/>
      <c r="H1189" s="21"/>
      <c r="I1189" s="21"/>
      <c r="J1189" s="26"/>
      <c r="K1189" s="26"/>
      <c r="L1189" s="21"/>
      <c r="M1189" s="21"/>
      <c r="N1189" s="21"/>
      <c r="O1189" s="21"/>
      <c r="P1189" s="21"/>
      <c r="Q1189" s="21"/>
    </row>
    <row r="1190" spans="1:17" s="258" customFormat="1" ht="12.75" hidden="1" customHeight="1">
      <c r="A1190" s="378"/>
      <c r="B1190" s="26"/>
      <c r="C1190" s="26"/>
      <c r="D1190" s="26"/>
      <c r="E1190" s="21"/>
      <c r="F1190" s="21"/>
      <c r="G1190" s="21"/>
      <c r="H1190" s="21"/>
      <c r="I1190" s="21"/>
      <c r="J1190" s="26"/>
      <c r="K1190" s="26"/>
      <c r="L1190" s="21"/>
      <c r="M1190" s="21"/>
      <c r="N1190" s="21"/>
      <c r="O1190" s="21"/>
      <c r="P1190" s="21"/>
      <c r="Q1190" s="21"/>
    </row>
    <row r="1191" spans="1:17" s="258" customFormat="1" ht="12.75" hidden="1" customHeight="1">
      <c r="A1191" s="378"/>
      <c r="B1191" s="26"/>
      <c r="C1191" s="26"/>
      <c r="D1191" s="26"/>
      <c r="E1191" s="21"/>
      <c r="F1191" s="21"/>
      <c r="G1191" s="21"/>
      <c r="H1191" s="21"/>
      <c r="I1191" s="21"/>
      <c r="J1191" s="26"/>
      <c r="K1191" s="26"/>
      <c r="L1191" s="21"/>
      <c r="M1191" s="21"/>
      <c r="N1191" s="21"/>
      <c r="O1191" s="21"/>
      <c r="P1191" s="21"/>
      <c r="Q1191" s="21"/>
    </row>
    <row r="1192" spans="1:17" s="258" customFormat="1" ht="12.75" hidden="1" customHeight="1">
      <c r="A1192" s="378"/>
      <c r="B1192" s="26"/>
      <c r="C1192" s="26"/>
      <c r="D1192" s="26"/>
      <c r="E1192" s="21"/>
      <c r="F1192" s="21"/>
      <c r="G1192" s="21"/>
      <c r="H1192" s="21"/>
      <c r="I1192" s="21"/>
      <c r="J1192" s="26"/>
      <c r="K1192" s="26"/>
      <c r="L1192" s="21"/>
      <c r="M1192" s="21"/>
      <c r="N1192" s="21"/>
      <c r="O1192" s="21"/>
      <c r="P1192" s="21"/>
      <c r="Q1192" s="21"/>
    </row>
    <row r="1193" spans="1:17" s="258" customFormat="1" ht="12.75" hidden="1" customHeight="1">
      <c r="A1193" s="378"/>
      <c r="B1193" s="26"/>
      <c r="C1193" s="26"/>
      <c r="D1193" s="26"/>
      <c r="E1193" s="21"/>
      <c r="F1193" s="21"/>
      <c r="G1193" s="21"/>
      <c r="H1193" s="21"/>
      <c r="I1193" s="21"/>
      <c r="J1193" s="26"/>
      <c r="K1193" s="26"/>
      <c r="L1193" s="21"/>
      <c r="M1193" s="21"/>
      <c r="N1193" s="21"/>
      <c r="O1193" s="21"/>
      <c r="P1193" s="21"/>
      <c r="Q1193" s="21"/>
    </row>
    <row r="1194" spans="1:17" s="258" customFormat="1" ht="12.75" hidden="1" customHeight="1">
      <c r="A1194" s="378"/>
      <c r="B1194" s="26"/>
      <c r="C1194" s="26"/>
      <c r="D1194" s="26"/>
      <c r="E1194" s="21"/>
      <c r="F1194" s="21"/>
      <c r="G1194" s="21"/>
      <c r="H1194" s="21"/>
      <c r="I1194" s="21"/>
      <c r="J1194" s="26"/>
      <c r="K1194" s="26"/>
      <c r="L1194" s="21"/>
      <c r="M1194" s="21"/>
      <c r="N1194" s="21"/>
      <c r="O1194" s="21"/>
      <c r="P1194" s="21"/>
      <c r="Q1194" s="21"/>
    </row>
    <row r="1195" spans="1:17" s="258" customFormat="1" ht="12.75" hidden="1" customHeight="1">
      <c r="A1195" s="378"/>
      <c r="B1195" s="26"/>
      <c r="C1195" s="26"/>
      <c r="D1195" s="26"/>
      <c r="E1195" s="21"/>
      <c r="F1195" s="21"/>
      <c r="G1195" s="21"/>
      <c r="H1195" s="21"/>
      <c r="I1195" s="21"/>
      <c r="J1195" s="26"/>
      <c r="K1195" s="26"/>
      <c r="L1195" s="21"/>
      <c r="M1195" s="21"/>
      <c r="N1195" s="21"/>
      <c r="O1195" s="21"/>
      <c r="P1195" s="21"/>
      <c r="Q1195" s="21"/>
    </row>
    <row r="1196" spans="1:17" s="258" customFormat="1" ht="12.75" hidden="1" customHeight="1">
      <c r="A1196" s="378"/>
      <c r="B1196" s="26"/>
      <c r="C1196" s="26"/>
      <c r="D1196" s="26"/>
      <c r="E1196" s="21"/>
      <c r="F1196" s="21"/>
      <c r="G1196" s="21"/>
      <c r="H1196" s="21"/>
      <c r="I1196" s="21"/>
      <c r="J1196" s="26"/>
      <c r="K1196" s="26"/>
      <c r="L1196" s="21"/>
      <c r="M1196" s="21"/>
      <c r="N1196" s="21"/>
      <c r="O1196" s="21"/>
      <c r="P1196" s="21"/>
      <c r="Q1196" s="21"/>
    </row>
    <row r="1197" spans="1:17" s="258" customFormat="1" ht="12.75" hidden="1" customHeight="1">
      <c r="A1197" s="378"/>
      <c r="B1197" s="26"/>
      <c r="C1197" s="26"/>
      <c r="D1197" s="26"/>
      <c r="E1197" s="21"/>
      <c r="F1197" s="21"/>
      <c r="G1197" s="21"/>
      <c r="H1197" s="21"/>
      <c r="I1197" s="21"/>
      <c r="J1197" s="26"/>
      <c r="K1197" s="26"/>
      <c r="L1197" s="21"/>
      <c r="M1197" s="21"/>
      <c r="N1197" s="21"/>
      <c r="O1197" s="21"/>
      <c r="P1197" s="21"/>
      <c r="Q1197" s="21"/>
    </row>
    <row r="1198" spans="1:17" s="258" customFormat="1" ht="12.75" hidden="1" customHeight="1">
      <c r="A1198" s="378"/>
      <c r="B1198" s="26"/>
      <c r="C1198" s="26"/>
      <c r="D1198" s="26"/>
      <c r="E1198" s="21"/>
      <c r="F1198" s="21"/>
      <c r="G1198" s="21"/>
      <c r="H1198" s="21"/>
      <c r="I1198" s="21"/>
      <c r="J1198" s="26"/>
      <c r="K1198" s="26"/>
      <c r="L1198" s="21"/>
      <c r="M1198" s="21"/>
      <c r="N1198" s="21"/>
      <c r="O1198" s="21"/>
      <c r="P1198" s="21"/>
      <c r="Q1198" s="21"/>
    </row>
    <row r="1199" spans="1:17" s="258" customFormat="1" ht="12.75" hidden="1" customHeight="1">
      <c r="A1199" s="378"/>
      <c r="B1199" s="26"/>
      <c r="C1199" s="26"/>
      <c r="D1199" s="26"/>
      <c r="E1199" s="21"/>
      <c r="F1199" s="21"/>
      <c r="G1199" s="21"/>
      <c r="H1199" s="21"/>
      <c r="I1199" s="21"/>
      <c r="J1199" s="26"/>
      <c r="K1199" s="26"/>
      <c r="L1199" s="21"/>
      <c r="M1199" s="21"/>
      <c r="N1199" s="21"/>
      <c r="O1199" s="21"/>
      <c r="P1199" s="21"/>
      <c r="Q1199" s="21"/>
    </row>
    <row r="1200" spans="1:17" s="258" customFormat="1" ht="12.75" hidden="1" customHeight="1">
      <c r="A1200" s="378"/>
      <c r="B1200" s="26"/>
      <c r="C1200" s="26"/>
      <c r="D1200" s="26"/>
      <c r="E1200" s="21"/>
      <c r="F1200" s="21"/>
      <c r="G1200" s="21"/>
      <c r="H1200" s="21"/>
      <c r="I1200" s="21"/>
      <c r="J1200" s="26"/>
      <c r="K1200" s="26"/>
      <c r="L1200" s="21"/>
      <c r="M1200" s="21"/>
      <c r="N1200" s="21"/>
      <c r="O1200" s="21"/>
      <c r="P1200" s="21"/>
      <c r="Q1200" s="21"/>
    </row>
    <row r="1201" spans="1:17" s="258" customFormat="1" ht="12.75" hidden="1" customHeight="1">
      <c r="A1201" s="378"/>
      <c r="B1201" s="26"/>
      <c r="C1201" s="26"/>
      <c r="D1201" s="26"/>
      <c r="E1201" s="21"/>
      <c r="F1201" s="21"/>
      <c r="G1201" s="21"/>
      <c r="H1201" s="21"/>
      <c r="I1201" s="21"/>
      <c r="J1201" s="26"/>
      <c r="K1201" s="26"/>
      <c r="L1201" s="21"/>
      <c r="M1201" s="21"/>
      <c r="N1201" s="21"/>
      <c r="O1201" s="21"/>
      <c r="P1201" s="21"/>
      <c r="Q1201" s="21"/>
    </row>
    <row r="1202" spans="1:17" s="258" customFormat="1" ht="12.75" hidden="1" customHeight="1">
      <c r="A1202" s="378"/>
      <c r="B1202" s="26"/>
      <c r="C1202" s="26"/>
      <c r="D1202" s="26"/>
      <c r="E1202" s="21"/>
      <c r="F1202" s="21"/>
      <c r="G1202" s="21"/>
      <c r="H1202" s="21"/>
      <c r="I1202" s="21"/>
      <c r="J1202" s="26"/>
      <c r="K1202" s="26"/>
      <c r="L1202" s="21"/>
      <c r="M1202" s="21"/>
      <c r="N1202" s="21"/>
      <c r="O1202" s="21"/>
      <c r="P1202" s="21"/>
      <c r="Q1202" s="21"/>
    </row>
    <row r="1203" spans="1:17" s="258" customFormat="1" ht="12.75" hidden="1" customHeight="1">
      <c r="A1203" s="378"/>
      <c r="B1203" s="26"/>
      <c r="C1203" s="26"/>
      <c r="D1203" s="26"/>
      <c r="E1203" s="21"/>
      <c r="F1203" s="21"/>
      <c r="G1203" s="21"/>
      <c r="H1203" s="21"/>
      <c r="I1203" s="21"/>
      <c r="J1203" s="26"/>
      <c r="K1203" s="26"/>
      <c r="L1203" s="21"/>
      <c r="M1203" s="21"/>
      <c r="N1203" s="21"/>
      <c r="O1203" s="21"/>
      <c r="P1203" s="21"/>
      <c r="Q1203" s="21"/>
    </row>
    <row r="1204" spans="1:17" s="258" customFormat="1" ht="12.75" hidden="1" customHeight="1">
      <c r="A1204" s="378"/>
      <c r="B1204" s="26"/>
      <c r="C1204" s="26"/>
      <c r="D1204" s="26"/>
      <c r="E1204" s="21"/>
      <c r="F1204" s="21"/>
      <c r="G1204" s="21"/>
      <c r="H1204" s="21"/>
      <c r="I1204" s="21"/>
      <c r="J1204" s="26"/>
      <c r="K1204" s="26"/>
      <c r="L1204" s="21"/>
      <c r="M1204" s="21"/>
      <c r="N1204" s="21"/>
      <c r="O1204" s="21"/>
      <c r="P1204" s="21"/>
      <c r="Q1204" s="21"/>
    </row>
    <row r="1205" spans="1:17" s="258" customFormat="1" ht="12.75" hidden="1" customHeight="1">
      <c r="A1205" s="378"/>
      <c r="B1205" s="26"/>
      <c r="C1205" s="26"/>
      <c r="D1205" s="26"/>
      <c r="E1205" s="21"/>
      <c r="F1205" s="21"/>
      <c r="G1205" s="21"/>
      <c r="H1205" s="21"/>
      <c r="I1205" s="21"/>
      <c r="J1205" s="26"/>
      <c r="K1205" s="26"/>
      <c r="L1205" s="21"/>
      <c r="M1205" s="21"/>
      <c r="N1205" s="21"/>
      <c r="O1205" s="21"/>
      <c r="P1205" s="21"/>
      <c r="Q1205" s="21"/>
    </row>
    <row r="1206" spans="1:17" s="258" customFormat="1" ht="12.75" hidden="1" customHeight="1">
      <c r="A1206" s="378"/>
      <c r="B1206" s="26"/>
      <c r="C1206" s="26"/>
      <c r="D1206" s="26"/>
      <c r="E1206" s="21"/>
      <c r="F1206" s="21"/>
      <c r="G1206" s="21"/>
      <c r="H1206" s="21"/>
      <c r="I1206" s="21"/>
      <c r="J1206" s="26"/>
      <c r="K1206" s="26"/>
      <c r="L1206" s="21"/>
      <c r="M1206" s="21"/>
      <c r="N1206" s="21"/>
      <c r="O1206" s="21"/>
      <c r="P1206" s="21"/>
      <c r="Q1206" s="21"/>
    </row>
    <row r="1207" spans="1:17" s="258" customFormat="1" ht="12.75" hidden="1" customHeight="1">
      <c r="A1207" s="378"/>
      <c r="B1207" s="26"/>
      <c r="C1207" s="26"/>
      <c r="D1207" s="26"/>
      <c r="E1207" s="21"/>
      <c r="F1207" s="21"/>
      <c r="G1207" s="21"/>
      <c r="H1207" s="21"/>
      <c r="I1207" s="21"/>
      <c r="J1207" s="26"/>
      <c r="K1207" s="26"/>
      <c r="L1207" s="21"/>
      <c r="M1207" s="21"/>
      <c r="N1207" s="21"/>
      <c r="O1207" s="21"/>
      <c r="P1207" s="21"/>
      <c r="Q1207" s="21"/>
    </row>
    <row r="1208" spans="1:17" s="258" customFormat="1" ht="12.75" hidden="1" customHeight="1">
      <c r="A1208" s="378"/>
      <c r="B1208" s="26"/>
      <c r="C1208" s="26"/>
      <c r="D1208" s="26"/>
      <c r="E1208" s="21"/>
      <c r="F1208" s="21"/>
      <c r="G1208" s="21"/>
      <c r="H1208" s="21"/>
      <c r="I1208" s="21"/>
      <c r="J1208" s="26"/>
      <c r="K1208" s="26"/>
      <c r="L1208" s="21"/>
      <c r="M1208" s="21"/>
      <c r="N1208" s="21"/>
      <c r="O1208" s="21"/>
      <c r="P1208" s="21"/>
      <c r="Q1208" s="21"/>
    </row>
    <row r="1209" spans="1:17" s="258" customFormat="1" ht="12.75" hidden="1" customHeight="1">
      <c r="A1209" s="378"/>
      <c r="B1209" s="26"/>
      <c r="C1209" s="26"/>
      <c r="D1209" s="26"/>
      <c r="E1209" s="21"/>
      <c r="F1209" s="21"/>
      <c r="G1209" s="21"/>
      <c r="H1209" s="21"/>
      <c r="I1209" s="21"/>
      <c r="J1209" s="26"/>
      <c r="K1209" s="26"/>
      <c r="L1209" s="21"/>
      <c r="M1209" s="21"/>
      <c r="N1209" s="21"/>
      <c r="O1209" s="21"/>
      <c r="P1209" s="21"/>
      <c r="Q1209" s="21"/>
    </row>
    <row r="1210" spans="1:17" s="258" customFormat="1" ht="12.75" hidden="1" customHeight="1">
      <c r="A1210" s="378"/>
      <c r="B1210" s="26"/>
      <c r="C1210" s="26"/>
      <c r="D1210" s="26"/>
      <c r="E1210" s="21"/>
      <c r="F1210" s="21"/>
      <c r="G1210" s="21"/>
      <c r="H1210" s="21"/>
      <c r="I1210" s="21"/>
      <c r="J1210" s="26"/>
      <c r="K1210" s="26"/>
      <c r="L1210" s="21"/>
      <c r="M1210" s="21"/>
      <c r="N1210" s="21"/>
      <c r="O1210" s="21"/>
      <c r="P1210" s="21"/>
      <c r="Q1210" s="21"/>
    </row>
    <row r="1211" spans="1:17" s="258" customFormat="1" ht="12.75" hidden="1" customHeight="1">
      <c r="A1211" s="378"/>
      <c r="B1211" s="26"/>
      <c r="C1211" s="26"/>
      <c r="D1211" s="26"/>
      <c r="E1211" s="21"/>
      <c r="F1211" s="21"/>
      <c r="G1211" s="21"/>
      <c r="H1211" s="21"/>
      <c r="I1211" s="21"/>
      <c r="J1211" s="26"/>
      <c r="K1211" s="26"/>
      <c r="L1211" s="21"/>
      <c r="M1211" s="21"/>
      <c r="N1211" s="21"/>
      <c r="O1211" s="21"/>
      <c r="P1211" s="21"/>
      <c r="Q1211" s="21"/>
    </row>
    <row r="1212" spans="1:17" s="258" customFormat="1" ht="12.75" hidden="1" customHeight="1">
      <c r="A1212" s="378"/>
      <c r="B1212" s="26"/>
      <c r="C1212" s="26"/>
      <c r="D1212" s="26"/>
      <c r="E1212" s="21"/>
      <c r="F1212" s="21"/>
      <c r="G1212" s="21"/>
      <c r="H1212" s="21"/>
      <c r="I1212" s="21"/>
      <c r="J1212" s="26"/>
      <c r="K1212" s="26"/>
      <c r="L1212" s="21"/>
      <c r="M1212" s="21"/>
      <c r="N1212" s="21"/>
      <c r="O1212" s="21"/>
      <c r="P1212" s="21"/>
      <c r="Q1212" s="21"/>
    </row>
    <row r="1213" spans="1:17" s="258" customFormat="1" ht="12.75" hidden="1" customHeight="1">
      <c r="A1213" s="378"/>
      <c r="B1213" s="26"/>
      <c r="C1213" s="26"/>
      <c r="D1213" s="26"/>
      <c r="E1213" s="21"/>
      <c r="F1213" s="21"/>
      <c r="G1213" s="21"/>
      <c r="H1213" s="21"/>
      <c r="I1213" s="21"/>
      <c r="J1213" s="26"/>
      <c r="K1213" s="26"/>
      <c r="L1213" s="21"/>
      <c r="M1213" s="21"/>
      <c r="N1213" s="21"/>
      <c r="O1213" s="21"/>
      <c r="P1213" s="21"/>
      <c r="Q1213" s="21"/>
    </row>
    <row r="1214" spans="1:17" s="258" customFormat="1" ht="12.75" hidden="1" customHeight="1">
      <c r="A1214" s="378"/>
      <c r="B1214" s="26"/>
      <c r="C1214" s="26"/>
      <c r="D1214" s="26"/>
      <c r="E1214" s="21"/>
      <c r="F1214" s="21"/>
      <c r="G1214" s="21"/>
      <c r="H1214" s="21"/>
      <c r="I1214" s="21"/>
      <c r="J1214" s="26"/>
      <c r="K1214" s="26"/>
      <c r="L1214" s="21"/>
      <c r="M1214" s="21"/>
      <c r="N1214" s="21"/>
      <c r="O1214" s="21"/>
      <c r="P1214" s="21"/>
      <c r="Q1214" s="21"/>
    </row>
    <row r="1215" spans="1:17" s="258" customFormat="1" ht="12.75" hidden="1" customHeight="1">
      <c r="A1215" s="378"/>
      <c r="B1215" s="26"/>
      <c r="C1215" s="26"/>
      <c r="D1215" s="26"/>
      <c r="E1215" s="21"/>
      <c r="F1215" s="21"/>
      <c r="G1215" s="21"/>
      <c r="H1215" s="21"/>
      <c r="I1215" s="21"/>
      <c r="J1215" s="26"/>
      <c r="K1215" s="26"/>
      <c r="L1215" s="21"/>
      <c r="M1215" s="21"/>
      <c r="N1215" s="21"/>
      <c r="O1215" s="21"/>
      <c r="P1215" s="21"/>
      <c r="Q1215" s="21"/>
    </row>
    <row r="1216" spans="1:17" s="258" customFormat="1" ht="12.75" hidden="1" customHeight="1">
      <c r="A1216" s="378"/>
      <c r="B1216" s="26"/>
      <c r="C1216" s="26"/>
      <c r="D1216" s="26"/>
      <c r="E1216" s="21"/>
      <c r="F1216" s="21"/>
      <c r="G1216" s="21"/>
      <c r="H1216" s="21"/>
      <c r="I1216" s="21"/>
      <c r="J1216" s="26"/>
      <c r="K1216" s="26"/>
      <c r="L1216" s="21"/>
      <c r="M1216" s="21"/>
      <c r="N1216" s="21"/>
      <c r="O1216" s="21"/>
      <c r="P1216" s="21"/>
      <c r="Q1216" s="21"/>
    </row>
    <row r="1217" spans="1:17" s="258" customFormat="1" ht="12.75" hidden="1" customHeight="1">
      <c r="A1217" s="378"/>
      <c r="B1217" s="26"/>
      <c r="C1217" s="26"/>
      <c r="D1217" s="26"/>
      <c r="E1217" s="21"/>
      <c r="F1217" s="21"/>
      <c r="G1217" s="21"/>
      <c r="H1217" s="21"/>
      <c r="I1217" s="21"/>
      <c r="J1217" s="26"/>
      <c r="K1217" s="26"/>
      <c r="L1217" s="21"/>
      <c r="M1217" s="21"/>
      <c r="N1217" s="21"/>
      <c r="O1217" s="21"/>
      <c r="P1217" s="21"/>
      <c r="Q1217" s="21"/>
    </row>
    <row r="1218" spans="1:17" s="258" customFormat="1" ht="12.75" hidden="1" customHeight="1">
      <c r="A1218" s="378"/>
      <c r="B1218" s="26"/>
      <c r="C1218" s="26"/>
      <c r="D1218" s="26"/>
      <c r="E1218" s="21"/>
      <c r="F1218" s="21"/>
      <c r="G1218" s="21"/>
      <c r="H1218" s="21"/>
      <c r="I1218" s="21"/>
      <c r="J1218" s="26"/>
      <c r="K1218" s="26"/>
      <c r="L1218" s="21"/>
      <c r="M1218" s="21"/>
      <c r="N1218" s="21"/>
      <c r="O1218" s="21"/>
      <c r="P1218" s="21"/>
      <c r="Q1218" s="21"/>
    </row>
    <row r="1219" spans="1:17" s="258" customFormat="1" ht="12.75" hidden="1" customHeight="1">
      <c r="A1219" s="378"/>
      <c r="B1219" s="26"/>
      <c r="C1219" s="26"/>
      <c r="D1219" s="26"/>
      <c r="E1219" s="21"/>
      <c r="F1219" s="21"/>
      <c r="G1219" s="21"/>
      <c r="H1219" s="21"/>
      <c r="I1219" s="21"/>
      <c r="J1219" s="26"/>
      <c r="K1219" s="26"/>
      <c r="L1219" s="21"/>
      <c r="M1219" s="21"/>
      <c r="N1219" s="21"/>
      <c r="O1219" s="21"/>
      <c r="P1219" s="21"/>
      <c r="Q1219" s="21"/>
    </row>
    <row r="1220" spans="1:17" s="258" customFormat="1" ht="12.75" hidden="1" customHeight="1">
      <c r="A1220" s="378"/>
      <c r="B1220" s="26"/>
      <c r="C1220" s="26"/>
      <c r="D1220" s="26"/>
      <c r="E1220" s="21"/>
      <c r="F1220" s="21"/>
      <c r="G1220" s="21"/>
      <c r="H1220" s="21"/>
      <c r="I1220" s="21"/>
      <c r="J1220" s="26"/>
      <c r="K1220" s="26"/>
      <c r="L1220" s="21"/>
      <c r="M1220" s="21"/>
      <c r="N1220" s="21"/>
      <c r="O1220" s="21"/>
      <c r="P1220" s="21"/>
      <c r="Q1220" s="21"/>
    </row>
    <row r="1221" spans="1:17" s="258" customFormat="1" ht="12.75" hidden="1" customHeight="1">
      <c r="A1221" s="378"/>
      <c r="B1221" s="26"/>
      <c r="C1221" s="26"/>
      <c r="D1221" s="26"/>
      <c r="E1221" s="21"/>
      <c r="F1221" s="21"/>
      <c r="G1221" s="21"/>
      <c r="H1221" s="21"/>
      <c r="I1221" s="21"/>
      <c r="J1221" s="26"/>
      <c r="K1221" s="26"/>
      <c r="L1221" s="21"/>
      <c r="M1221" s="21"/>
      <c r="N1221" s="21"/>
      <c r="O1221" s="21"/>
      <c r="P1221" s="21"/>
      <c r="Q1221" s="21"/>
    </row>
    <row r="1222" spans="1:17" s="258" customFormat="1" ht="12.75" hidden="1" customHeight="1">
      <c r="A1222" s="378"/>
      <c r="B1222" s="26"/>
      <c r="C1222" s="26"/>
      <c r="D1222" s="26"/>
      <c r="E1222" s="21"/>
      <c r="F1222" s="21"/>
      <c r="G1222" s="21"/>
      <c r="H1222" s="21"/>
      <c r="I1222" s="21"/>
      <c r="J1222" s="26"/>
      <c r="K1222" s="26"/>
      <c r="L1222" s="21"/>
      <c r="M1222" s="21"/>
      <c r="N1222" s="21"/>
      <c r="O1222" s="21"/>
      <c r="P1222" s="21"/>
      <c r="Q1222" s="21"/>
    </row>
    <row r="1223" spans="1:17" s="258" customFormat="1" ht="12.75" hidden="1" customHeight="1">
      <c r="A1223" s="378"/>
      <c r="B1223" s="26"/>
      <c r="C1223" s="26"/>
      <c r="D1223" s="26"/>
      <c r="E1223" s="21"/>
      <c r="F1223" s="21"/>
      <c r="G1223" s="21"/>
      <c r="H1223" s="21"/>
      <c r="I1223" s="21"/>
      <c r="J1223" s="26"/>
      <c r="K1223" s="26"/>
      <c r="L1223" s="21"/>
      <c r="M1223" s="21"/>
      <c r="N1223" s="21"/>
      <c r="O1223" s="21"/>
      <c r="P1223" s="21"/>
      <c r="Q1223" s="21"/>
    </row>
    <row r="1224" spans="1:17" s="258" customFormat="1" ht="12.75" hidden="1" customHeight="1">
      <c r="A1224" s="378"/>
      <c r="B1224" s="26"/>
      <c r="C1224" s="26"/>
      <c r="D1224" s="26"/>
      <c r="E1224" s="21"/>
      <c r="F1224" s="21"/>
      <c r="G1224" s="21"/>
      <c r="H1224" s="21"/>
      <c r="I1224" s="21"/>
      <c r="J1224" s="26"/>
      <c r="K1224" s="26"/>
      <c r="L1224" s="21"/>
      <c r="M1224" s="21"/>
      <c r="N1224" s="21"/>
      <c r="O1224" s="21"/>
      <c r="P1224" s="21"/>
      <c r="Q1224" s="21"/>
    </row>
    <row r="1225" spans="1:17" s="258" customFormat="1" ht="12.75" hidden="1" customHeight="1">
      <c r="A1225" s="378"/>
      <c r="B1225" s="26"/>
      <c r="C1225" s="26"/>
      <c r="D1225" s="26"/>
      <c r="E1225" s="21"/>
      <c r="F1225" s="21"/>
      <c r="G1225" s="21"/>
      <c r="H1225" s="21"/>
      <c r="I1225" s="21"/>
      <c r="J1225" s="26"/>
      <c r="K1225" s="26"/>
      <c r="L1225" s="21"/>
      <c r="M1225" s="21"/>
      <c r="N1225" s="21"/>
      <c r="O1225" s="21"/>
      <c r="P1225" s="21"/>
      <c r="Q1225" s="21"/>
    </row>
    <row r="1226" spans="1:17" s="258" customFormat="1" ht="12.75" hidden="1" customHeight="1">
      <c r="A1226" s="378"/>
      <c r="B1226" s="26"/>
      <c r="C1226" s="26"/>
      <c r="D1226" s="26"/>
      <c r="E1226" s="21"/>
      <c r="F1226" s="21"/>
      <c r="G1226" s="21"/>
      <c r="H1226" s="21"/>
      <c r="I1226" s="21"/>
      <c r="J1226" s="26"/>
      <c r="K1226" s="26"/>
      <c r="L1226" s="21"/>
      <c r="M1226" s="21"/>
      <c r="N1226" s="21"/>
      <c r="O1226" s="21"/>
      <c r="P1226" s="21"/>
      <c r="Q1226" s="21"/>
    </row>
    <row r="1227" spans="1:17" s="258" customFormat="1" ht="12.75" hidden="1" customHeight="1">
      <c r="A1227" s="378"/>
      <c r="B1227" s="26"/>
      <c r="C1227" s="26"/>
      <c r="D1227" s="26"/>
      <c r="E1227" s="21"/>
      <c r="F1227" s="21"/>
      <c r="G1227" s="21"/>
      <c r="H1227" s="21"/>
      <c r="I1227" s="21"/>
      <c r="J1227" s="26"/>
      <c r="K1227" s="26"/>
      <c r="L1227" s="21"/>
      <c r="M1227" s="21"/>
      <c r="N1227" s="21"/>
      <c r="O1227" s="21"/>
      <c r="P1227" s="21"/>
      <c r="Q1227" s="21"/>
    </row>
    <row r="1228" spans="1:17" s="258" customFormat="1" ht="12.75" hidden="1" customHeight="1">
      <c r="A1228" s="378"/>
      <c r="B1228" s="26"/>
      <c r="C1228" s="26"/>
      <c r="D1228" s="26"/>
      <c r="E1228" s="21"/>
      <c r="F1228" s="21"/>
      <c r="G1228" s="21"/>
      <c r="H1228" s="21"/>
      <c r="I1228" s="21"/>
      <c r="J1228" s="26"/>
      <c r="K1228" s="26"/>
      <c r="L1228" s="21"/>
      <c r="M1228" s="21"/>
      <c r="N1228" s="21"/>
      <c r="O1228" s="21"/>
      <c r="P1228" s="21"/>
      <c r="Q1228" s="21"/>
    </row>
    <row r="1229" spans="1:17" s="258" customFormat="1" ht="12.75" hidden="1" customHeight="1">
      <c r="A1229" s="378"/>
      <c r="B1229" s="26"/>
      <c r="C1229" s="26"/>
      <c r="D1229" s="26"/>
      <c r="E1229" s="21"/>
      <c r="F1229" s="21"/>
      <c r="G1229" s="21"/>
      <c r="H1229" s="21"/>
      <c r="I1229" s="21"/>
      <c r="J1229" s="26"/>
      <c r="K1229" s="26"/>
      <c r="L1229" s="21"/>
      <c r="M1229" s="21"/>
      <c r="N1229" s="21"/>
      <c r="O1229" s="21"/>
      <c r="P1229" s="21"/>
      <c r="Q1229" s="21"/>
    </row>
    <row r="1230" spans="1:17" s="258" customFormat="1" ht="12.75" hidden="1" customHeight="1">
      <c r="A1230" s="378"/>
      <c r="B1230" s="26"/>
      <c r="C1230" s="26"/>
      <c r="D1230" s="26"/>
      <c r="E1230" s="21"/>
      <c r="F1230" s="21"/>
      <c r="G1230" s="21"/>
      <c r="H1230" s="21"/>
      <c r="I1230" s="21"/>
      <c r="J1230" s="26"/>
      <c r="K1230" s="26"/>
      <c r="L1230" s="21"/>
      <c r="M1230" s="21"/>
      <c r="N1230" s="21"/>
      <c r="O1230" s="21"/>
      <c r="P1230" s="21"/>
      <c r="Q1230" s="21"/>
    </row>
    <row r="1231" spans="1:17" s="258" customFormat="1" ht="12.75" hidden="1" customHeight="1">
      <c r="A1231" s="378"/>
      <c r="B1231" s="26"/>
      <c r="C1231" s="26"/>
      <c r="D1231" s="26"/>
      <c r="E1231" s="21"/>
      <c r="F1231" s="21"/>
      <c r="G1231" s="21"/>
      <c r="H1231" s="21"/>
      <c r="I1231" s="21"/>
      <c r="J1231" s="26"/>
      <c r="K1231" s="26"/>
      <c r="L1231" s="21"/>
      <c r="M1231" s="21"/>
      <c r="N1231" s="21"/>
      <c r="O1231" s="21"/>
      <c r="P1231" s="21"/>
      <c r="Q1231" s="21"/>
    </row>
    <row r="1232" spans="1:17" s="258" customFormat="1" ht="12.75" hidden="1" customHeight="1">
      <c r="A1232" s="378"/>
      <c r="B1232" s="26"/>
      <c r="C1232" s="26"/>
      <c r="D1232" s="26"/>
      <c r="E1232" s="21"/>
      <c r="F1232" s="21"/>
      <c r="G1232" s="21"/>
      <c r="H1232" s="21"/>
      <c r="I1232" s="21"/>
      <c r="J1232" s="26"/>
      <c r="K1232" s="26"/>
      <c r="L1232" s="21"/>
      <c r="M1232" s="21"/>
      <c r="N1232" s="21"/>
      <c r="O1232" s="21"/>
      <c r="P1232" s="21"/>
      <c r="Q1232" s="21"/>
    </row>
    <row r="1233" spans="1:17" s="258" customFormat="1" ht="12.75" hidden="1" customHeight="1">
      <c r="A1233" s="378"/>
      <c r="B1233" s="26"/>
      <c r="C1233" s="26"/>
      <c r="D1233" s="26"/>
      <c r="E1233" s="21"/>
      <c r="F1233" s="21"/>
      <c r="G1233" s="21"/>
      <c r="H1233" s="21"/>
      <c r="I1233" s="21"/>
      <c r="J1233" s="26"/>
      <c r="K1233" s="26"/>
      <c r="L1233" s="21"/>
      <c r="M1233" s="21"/>
      <c r="N1233" s="21"/>
      <c r="O1233" s="21"/>
      <c r="P1233" s="21"/>
      <c r="Q1233" s="21"/>
    </row>
    <row r="1234" spans="1:17" s="258" customFormat="1" ht="12.75" hidden="1" customHeight="1">
      <c r="A1234" s="378"/>
      <c r="B1234" s="26"/>
      <c r="C1234" s="26"/>
      <c r="D1234" s="26"/>
      <c r="E1234" s="21"/>
      <c r="F1234" s="21"/>
      <c r="G1234" s="21"/>
      <c r="H1234" s="21"/>
      <c r="I1234" s="21"/>
      <c r="J1234" s="26"/>
      <c r="K1234" s="26"/>
      <c r="L1234" s="21"/>
      <c r="M1234" s="21"/>
      <c r="N1234" s="21"/>
      <c r="O1234" s="21"/>
      <c r="P1234" s="21"/>
      <c r="Q1234" s="21"/>
    </row>
    <row r="1235" spans="1:17" s="258" customFormat="1" ht="12.75" hidden="1" customHeight="1">
      <c r="A1235" s="378"/>
      <c r="B1235" s="26"/>
      <c r="C1235" s="26"/>
      <c r="D1235" s="26"/>
      <c r="E1235" s="21"/>
      <c r="F1235" s="21"/>
      <c r="G1235" s="21"/>
      <c r="H1235" s="21"/>
      <c r="I1235" s="21"/>
      <c r="J1235" s="26"/>
      <c r="K1235" s="26"/>
      <c r="L1235" s="21"/>
      <c r="M1235" s="21"/>
      <c r="N1235" s="21"/>
      <c r="O1235" s="21"/>
      <c r="P1235" s="21"/>
      <c r="Q1235" s="21"/>
    </row>
    <row r="1236" spans="1:17" s="258" customFormat="1" ht="12.75" hidden="1" customHeight="1">
      <c r="A1236" s="378"/>
      <c r="B1236" s="26"/>
      <c r="C1236" s="26"/>
      <c r="D1236" s="26"/>
      <c r="E1236" s="21"/>
      <c r="F1236" s="21"/>
      <c r="G1236" s="21"/>
      <c r="H1236" s="21"/>
      <c r="I1236" s="21"/>
      <c r="J1236" s="26"/>
      <c r="K1236" s="26"/>
      <c r="L1236" s="21"/>
      <c r="M1236" s="21"/>
      <c r="N1236" s="21"/>
      <c r="O1236" s="21"/>
      <c r="P1236" s="21"/>
      <c r="Q1236" s="21"/>
    </row>
    <row r="1237" spans="1:17" s="258" customFormat="1" ht="12.75" hidden="1" customHeight="1">
      <c r="A1237" s="378"/>
      <c r="B1237" s="26"/>
      <c r="C1237" s="26"/>
      <c r="D1237" s="26"/>
      <c r="E1237" s="21"/>
      <c r="F1237" s="21"/>
      <c r="G1237" s="21"/>
      <c r="H1237" s="21"/>
      <c r="I1237" s="21"/>
      <c r="J1237" s="26"/>
      <c r="K1237" s="26"/>
      <c r="L1237" s="21"/>
      <c r="M1237" s="21"/>
      <c r="N1237" s="21"/>
      <c r="O1237" s="21"/>
      <c r="P1237" s="21"/>
      <c r="Q1237" s="21"/>
    </row>
    <row r="1238" spans="1:17" s="258" customFormat="1" ht="12.75" hidden="1" customHeight="1">
      <c r="A1238" s="378"/>
      <c r="B1238" s="26"/>
      <c r="C1238" s="26"/>
      <c r="D1238" s="26"/>
      <c r="E1238" s="21"/>
      <c r="F1238" s="21"/>
      <c r="G1238" s="21"/>
      <c r="H1238" s="21"/>
      <c r="I1238" s="21"/>
      <c r="J1238" s="26"/>
      <c r="K1238" s="26"/>
      <c r="L1238" s="21"/>
      <c r="M1238" s="21"/>
      <c r="N1238" s="21"/>
      <c r="O1238" s="21"/>
      <c r="P1238" s="21"/>
      <c r="Q1238" s="21"/>
    </row>
    <row r="1239" spans="1:17" s="258" customFormat="1" ht="12.75" hidden="1" customHeight="1">
      <c r="A1239" s="378"/>
      <c r="B1239" s="26"/>
      <c r="C1239" s="26"/>
      <c r="D1239" s="26"/>
      <c r="E1239" s="21"/>
      <c r="F1239" s="21"/>
      <c r="G1239" s="21"/>
      <c r="H1239" s="21"/>
      <c r="I1239" s="21"/>
      <c r="J1239" s="26"/>
      <c r="K1239" s="26"/>
      <c r="L1239" s="21"/>
      <c r="M1239" s="21"/>
      <c r="N1239" s="21"/>
      <c r="O1239" s="21"/>
      <c r="P1239" s="21"/>
      <c r="Q1239" s="21"/>
    </row>
    <row r="1240" spans="1:17" s="258" customFormat="1" ht="12.75" hidden="1" customHeight="1">
      <c r="A1240" s="378"/>
      <c r="B1240" s="26"/>
      <c r="C1240" s="26"/>
      <c r="D1240" s="26"/>
      <c r="E1240" s="21"/>
      <c r="F1240" s="21"/>
      <c r="G1240" s="21"/>
      <c r="H1240" s="21"/>
      <c r="I1240" s="21"/>
      <c r="J1240" s="26"/>
      <c r="K1240" s="26"/>
      <c r="L1240" s="21"/>
      <c r="M1240" s="21"/>
      <c r="N1240" s="21"/>
      <c r="O1240" s="21"/>
      <c r="P1240" s="21"/>
      <c r="Q1240" s="21"/>
    </row>
    <row r="1241" spans="1:17" s="258" customFormat="1" ht="12.75" hidden="1" customHeight="1">
      <c r="A1241" s="378"/>
      <c r="B1241" s="26"/>
      <c r="C1241" s="26"/>
      <c r="D1241" s="26"/>
      <c r="E1241" s="21"/>
      <c r="F1241" s="21"/>
      <c r="G1241" s="21"/>
      <c r="H1241" s="21"/>
      <c r="I1241" s="21"/>
      <c r="J1241" s="26"/>
      <c r="K1241" s="26"/>
      <c r="L1241" s="21"/>
      <c r="M1241" s="21"/>
      <c r="N1241" s="21"/>
      <c r="O1241" s="21"/>
      <c r="P1241" s="21"/>
      <c r="Q1241" s="21"/>
    </row>
    <row r="1242" spans="1:17" s="258" customFormat="1" ht="12.75" hidden="1" customHeight="1">
      <c r="A1242" s="378"/>
      <c r="B1242" s="26"/>
      <c r="C1242" s="26"/>
      <c r="D1242" s="26"/>
      <c r="E1242" s="21"/>
      <c r="F1242" s="21"/>
      <c r="G1242" s="21"/>
      <c r="H1242" s="21"/>
      <c r="I1242" s="21"/>
      <c r="J1242" s="26"/>
      <c r="K1242" s="26"/>
      <c r="L1242" s="21"/>
      <c r="M1242" s="21"/>
      <c r="N1242" s="21"/>
      <c r="O1242" s="21"/>
      <c r="P1242" s="21"/>
      <c r="Q1242" s="21"/>
    </row>
    <row r="1243" spans="1:17" s="258" customFormat="1" ht="12.75" hidden="1" customHeight="1">
      <c r="A1243" s="378"/>
      <c r="B1243" s="26"/>
      <c r="C1243" s="26"/>
      <c r="D1243" s="26"/>
      <c r="E1243" s="21"/>
      <c r="F1243" s="21"/>
      <c r="G1243" s="21"/>
      <c r="H1243" s="21"/>
      <c r="I1243" s="21"/>
      <c r="J1243" s="26"/>
      <c r="K1243" s="26"/>
      <c r="L1243" s="21"/>
      <c r="M1243" s="21"/>
      <c r="N1243" s="21"/>
      <c r="O1243" s="21"/>
      <c r="P1243" s="21"/>
      <c r="Q1243" s="21"/>
    </row>
    <row r="1244" spans="1:17" s="258" customFormat="1" ht="12.75" hidden="1" customHeight="1">
      <c r="A1244" s="378"/>
      <c r="B1244" s="26"/>
      <c r="C1244" s="26"/>
      <c r="D1244" s="26"/>
      <c r="E1244" s="21"/>
      <c r="F1244" s="21"/>
      <c r="G1244" s="21"/>
      <c r="H1244" s="21"/>
      <c r="I1244" s="21"/>
      <c r="J1244" s="26"/>
      <c r="K1244" s="26"/>
      <c r="L1244" s="21"/>
      <c r="M1244" s="21"/>
      <c r="N1244" s="21"/>
      <c r="O1244" s="21"/>
      <c r="P1244" s="21"/>
      <c r="Q1244" s="21"/>
    </row>
    <row r="1245" spans="1:17" s="258" customFormat="1" ht="12.75" hidden="1" customHeight="1">
      <c r="A1245" s="378"/>
      <c r="B1245" s="26"/>
      <c r="C1245" s="26"/>
      <c r="D1245" s="26"/>
      <c r="E1245" s="21"/>
      <c r="F1245" s="21"/>
      <c r="G1245" s="21"/>
      <c r="H1245" s="21"/>
      <c r="I1245" s="21"/>
      <c r="J1245" s="26"/>
      <c r="K1245" s="26"/>
      <c r="L1245" s="21"/>
      <c r="M1245" s="21"/>
      <c r="N1245" s="21"/>
      <c r="O1245" s="21"/>
      <c r="P1245" s="21"/>
      <c r="Q1245" s="21"/>
    </row>
    <row r="1246" spans="1:17" s="258" customFormat="1" ht="12.75" hidden="1" customHeight="1">
      <c r="A1246" s="378"/>
      <c r="B1246" s="26"/>
      <c r="C1246" s="26"/>
      <c r="D1246" s="26"/>
      <c r="E1246" s="21"/>
      <c r="F1246" s="21"/>
      <c r="G1246" s="21"/>
      <c r="H1246" s="21"/>
      <c r="I1246" s="21"/>
      <c r="J1246" s="26"/>
      <c r="K1246" s="26"/>
      <c r="L1246" s="21"/>
      <c r="M1246" s="21"/>
      <c r="N1246" s="21"/>
      <c r="O1246" s="21"/>
      <c r="P1246" s="21"/>
      <c r="Q1246" s="21"/>
    </row>
    <row r="1247" spans="1:17" s="258" customFormat="1" ht="12.75" hidden="1" customHeight="1">
      <c r="A1247" s="378"/>
      <c r="B1247" s="26"/>
      <c r="C1247" s="26"/>
      <c r="D1247" s="26"/>
      <c r="E1247" s="21"/>
      <c r="F1247" s="21"/>
      <c r="G1247" s="21"/>
      <c r="H1247" s="21"/>
      <c r="I1247" s="21"/>
      <c r="J1247" s="26"/>
      <c r="K1247" s="26"/>
      <c r="L1247" s="21"/>
      <c r="M1247" s="21"/>
      <c r="N1247" s="21"/>
      <c r="O1247" s="21"/>
      <c r="P1247" s="21"/>
      <c r="Q1247" s="21"/>
    </row>
    <row r="1248" spans="1:17" s="258" customFormat="1" ht="12.75" hidden="1" customHeight="1">
      <c r="A1248" s="378"/>
      <c r="B1248" s="26"/>
      <c r="C1248" s="26"/>
      <c r="D1248" s="26"/>
      <c r="E1248" s="21"/>
      <c r="F1248" s="21"/>
      <c r="G1248" s="21"/>
      <c r="H1248" s="21"/>
      <c r="I1248" s="21"/>
      <c r="J1248" s="26"/>
      <c r="K1248" s="26"/>
      <c r="L1248" s="21"/>
      <c r="M1248" s="21"/>
      <c r="N1248" s="21"/>
      <c r="O1248" s="21"/>
      <c r="P1248" s="21"/>
      <c r="Q1248" s="21"/>
    </row>
    <row r="1249" spans="1:17" s="258" customFormat="1" ht="12.75" hidden="1" customHeight="1">
      <c r="A1249" s="378"/>
      <c r="B1249" s="26"/>
      <c r="C1249" s="26"/>
      <c r="D1249" s="26"/>
      <c r="E1249" s="21"/>
      <c r="F1249" s="21"/>
      <c r="G1249" s="21"/>
      <c r="H1249" s="21"/>
      <c r="I1249" s="21"/>
      <c r="J1249" s="26"/>
      <c r="K1249" s="26"/>
      <c r="L1249" s="21"/>
      <c r="M1249" s="21"/>
      <c r="N1249" s="21"/>
      <c r="O1249" s="21"/>
      <c r="P1249" s="21"/>
      <c r="Q1249" s="21"/>
    </row>
    <row r="1250" spans="1:17" s="258" customFormat="1" ht="12.75" hidden="1" customHeight="1">
      <c r="A1250" s="378"/>
      <c r="B1250" s="26"/>
      <c r="C1250" s="26"/>
      <c r="D1250" s="26"/>
      <c r="E1250" s="21"/>
      <c r="F1250" s="21"/>
      <c r="G1250" s="21"/>
      <c r="H1250" s="21"/>
      <c r="I1250" s="21"/>
      <c r="J1250" s="26"/>
      <c r="K1250" s="26"/>
      <c r="L1250" s="21"/>
      <c r="M1250" s="21"/>
      <c r="N1250" s="21"/>
      <c r="O1250" s="21"/>
      <c r="P1250" s="21"/>
      <c r="Q1250" s="21"/>
    </row>
    <row r="1251" spans="1:17" s="258" customFormat="1" ht="12.75" hidden="1" customHeight="1">
      <c r="A1251" s="378"/>
      <c r="B1251" s="26"/>
      <c r="C1251" s="26"/>
      <c r="D1251" s="26"/>
      <c r="E1251" s="21"/>
      <c r="F1251" s="21"/>
      <c r="G1251" s="21"/>
      <c r="H1251" s="21"/>
      <c r="I1251" s="21"/>
      <c r="J1251" s="26"/>
      <c r="K1251" s="26"/>
      <c r="L1251" s="21"/>
      <c r="M1251" s="21"/>
      <c r="N1251" s="21"/>
      <c r="O1251" s="21"/>
      <c r="P1251" s="21"/>
      <c r="Q1251" s="21"/>
    </row>
    <row r="1252" spans="1:17" s="258" customFormat="1" ht="12.75" hidden="1" customHeight="1">
      <c r="A1252" s="378"/>
      <c r="B1252" s="26"/>
      <c r="C1252" s="26"/>
      <c r="D1252" s="26"/>
      <c r="E1252" s="21"/>
      <c r="F1252" s="21"/>
      <c r="G1252" s="21"/>
      <c r="H1252" s="21"/>
      <c r="I1252" s="21"/>
      <c r="J1252" s="26"/>
      <c r="K1252" s="26"/>
      <c r="L1252" s="21"/>
      <c r="M1252" s="21"/>
      <c r="N1252" s="21"/>
      <c r="O1252" s="21"/>
      <c r="P1252" s="21"/>
      <c r="Q1252" s="21"/>
    </row>
    <row r="1253" spans="1:17" s="258" customFormat="1" ht="12.75" hidden="1" customHeight="1">
      <c r="A1253" s="378"/>
      <c r="B1253" s="26"/>
      <c r="C1253" s="26"/>
      <c r="D1253" s="26"/>
      <c r="E1253" s="21"/>
      <c r="F1253" s="21"/>
      <c r="G1253" s="21"/>
      <c r="H1253" s="21"/>
      <c r="I1253" s="21"/>
      <c r="J1253" s="26"/>
      <c r="K1253" s="26"/>
      <c r="L1253" s="21"/>
      <c r="M1253" s="21"/>
      <c r="N1253" s="21"/>
      <c r="O1253" s="21"/>
      <c r="P1253" s="21"/>
      <c r="Q1253" s="21"/>
    </row>
    <row r="1254" spans="1:17" s="258" customFormat="1" ht="12.75" hidden="1" customHeight="1">
      <c r="A1254" s="378"/>
      <c r="B1254" s="26"/>
      <c r="C1254" s="26"/>
      <c r="D1254" s="26"/>
      <c r="E1254" s="21"/>
      <c r="F1254" s="21"/>
      <c r="G1254" s="21"/>
      <c r="H1254" s="21"/>
      <c r="I1254" s="21"/>
      <c r="J1254" s="26"/>
      <c r="K1254" s="26"/>
      <c r="L1254" s="21"/>
      <c r="M1254" s="21"/>
      <c r="N1254" s="21"/>
      <c r="O1254" s="21"/>
      <c r="P1254" s="21"/>
      <c r="Q1254" s="21"/>
    </row>
    <row r="1255" spans="1:17" s="258" customFormat="1" ht="12.75" hidden="1" customHeight="1">
      <c r="A1255" s="378"/>
      <c r="B1255" s="26"/>
      <c r="C1255" s="26"/>
      <c r="D1255" s="26"/>
      <c r="E1255" s="21"/>
      <c r="F1255" s="21"/>
      <c r="G1255" s="21"/>
      <c r="H1255" s="21"/>
      <c r="I1255" s="21"/>
      <c r="J1255" s="26"/>
      <c r="K1255" s="26"/>
      <c r="L1255" s="21"/>
      <c r="M1255" s="21"/>
      <c r="N1255" s="21"/>
      <c r="O1255" s="21"/>
      <c r="P1255" s="21"/>
      <c r="Q1255" s="21"/>
    </row>
    <row r="1256" spans="1:17" s="258" customFormat="1" ht="12.75" hidden="1" customHeight="1">
      <c r="A1256" s="378"/>
      <c r="B1256" s="26"/>
      <c r="C1256" s="26"/>
      <c r="D1256" s="26"/>
      <c r="E1256" s="21"/>
      <c r="F1256" s="21"/>
      <c r="G1256" s="21"/>
      <c r="H1256" s="21"/>
      <c r="I1256" s="21"/>
      <c r="J1256" s="26"/>
      <c r="K1256" s="26"/>
      <c r="L1256" s="21"/>
      <c r="M1256" s="21"/>
      <c r="N1256" s="21"/>
      <c r="O1256" s="21"/>
      <c r="P1256" s="21"/>
      <c r="Q1256" s="21"/>
    </row>
    <row r="1257" spans="1:17" s="258" customFormat="1" ht="12.75" hidden="1" customHeight="1">
      <c r="A1257" s="378"/>
      <c r="B1257" s="26"/>
      <c r="C1257" s="26"/>
      <c r="D1257" s="26"/>
      <c r="E1257" s="21"/>
      <c r="F1257" s="21"/>
      <c r="G1257" s="21"/>
      <c r="H1257" s="21"/>
      <c r="I1257" s="21"/>
      <c r="J1257" s="26"/>
      <c r="K1257" s="26"/>
      <c r="L1257" s="21"/>
      <c r="M1257" s="21"/>
      <c r="N1257" s="21"/>
      <c r="O1257" s="21"/>
      <c r="P1257" s="21"/>
      <c r="Q1257" s="21"/>
    </row>
    <row r="1258" spans="1:17" s="258" customFormat="1" ht="12.75" hidden="1" customHeight="1">
      <c r="A1258" s="378"/>
      <c r="B1258" s="26"/>
      <c r="C1258" s="26"/>
      <c r="D1258" s="26"/>
      <c r="E1258" s="21"/>
      <c r="F1258" s="21"/>
      <c r="G1258" s="21"/>
      <c r="H1258" s="21"/>
      <c r="I1258" s="21"/>
      <c r="J1258" s="26"/>
      <c r="K1258" s="26"/>
      <c r="L1258" s="21"/>
      <c r="M1258" s="21"/>
      <c r="N1258" s="21"/>
      <c r="O1258" s="21"/>
      <c r="P1258" s="21"/>
      <c r="Q1258" s="21"/>
    </row>
    <row r="1259" spans="1:17" s="258" customFormat="1" ht="12.75" hidden="1" customHeight="1">
      <c r="A1259" s="378"/>
      <c r="B1259" s="26"/>
      <c r="C1259" s="26"/>
      <c r="D1259" s="26"/>
      <c r="E1259" s="21"/>
      <c r="F1259" s="21"/>
      <c r="G1259" s="21"/>
      <c r="H1259" s="21"/>
      <c r="I1259" s="21"/>
      <c r="J1259" s="26"/>
      <c r="K1259" s="26"/>
      <c r="L1259" s="21"/>
      <c r="M1259" s="21"/>
      <c r="N1259" s="21"/>
      <c r="O1259" s="21"/>
      <c r="P1259" s="21"/>
      <c r="Q1259" s="21"/>
    </row>
    <row r="1260" spans="1:17" s="258" customFormat="1" ht="12.75" hidden="1" customHeight="1">
      <c r="A1260" s="378"/>
      <c r="B1260" s="26"/>
      <c r="C1260" s="26"/>
      <c r="D1260" s="26"/>
      <c r="E1260" s="21"/>
      <c r="F1260" s="21"/>
      <c r="G1260" s="21"/>
      <c r="H1260" s="21"/>
      <c r="I1260" s="21"/>
      <c r="J1260" s="26"/>
      <c r="K1260" s="26"/>
      <c r="L1260" s="21"/>
      <c r="M1260" s="21"/>
      <c r="N1260" s="21"/>
      <c r="O1260" s="21"/>
      <c r="P1260" s="21"/>
      <c r="Q1260" s="21"/>
    </row>
    <row r="1261" spans="1:17" s="258" customFormat="1" ht="12.75" hidden="1" customHeight="1">
      <c r="A1261" s="378"/>
      <c r="B1261" s="26"/>
      <c r="C1261" s="26"/>
      <c r="D1261" s="26"/>
      <c r="E1261" s="21"/>
      <c r="F1261" s="21"/>
      <c r="G1261" s="21"/>
      <c r="H1261" s="21"/>
      <c r="I1261" s="21"/>
      <c r="J1261" s="26"/>
      <c r="K1261" s="26"/>
      <c r="L1261" s="21"/>
      <c r="M1261" s="21"/>
      <c r="N1261" s="21"/>
      <c r="O1261" s="21"/>
      <c r="P1261" s="21"/>
      <c r="Q1261" s="21"/>
    </row>
    <row r="1262" spans="1:17" s="258" customFormat="1" ht="12.75" hidden="1" customHeight="1">
      <c r="A1262" s="378"/>
      <c r="B1262" s="26"/>
      <c r="C1262" s="26"/>
      <c r="D1262" s="26"/>
      <c r="E1262" s="21"/>
      <c r="F1262" s="21"/>
      <c r="G1262" s="21"/>
      <c r="H1262" s="21"/>
      <c r="I1262" s="21"/>
      <c r="J1262" s="26"/>
      <c r="K1262" s="26"/>
      <c r="L1262" s="21"/>
      <c r="M1262" s="21"/>
      <c r="N1262" s="21"/>
      <c r="O1262" s="21"/>
      <c r="P1262" s="21"/>
      <c r="Q1262" s="21"/>
    </row>
    <row r="1263" spans="1:17" s="258" customFormat="1" ht="12.75" hidden="1" customHeight="1">
      <c r="A1263" s="378"/>
      <c r="B1263" s="26"/>
      <c r="C1263" s="26"/>
      <c r="D1263" s="26"/>
      <c r="E1263" s="21"/>
      <c r="F1263" s="21"/>
      <c r="G1263" s="21"/>
      <c r="H1263" s="21"/>
      <c r="I1263" s="21"/>
      <c r="J1263" s="26"/>
      <c r="K1263" s="26"/>
      <c r="L1263" s="21"/>
      <c r="M1263" s="21"/>
      <c r="N1263" s="21"/>
      <c r="O1263" s="21"/>
      <c r="P1263" s="21"/>
      <c r="Q1263" s="21"/>
    </row>
    <row r="1264" spans="1:17" s="258" customFormat="1" ht="12.75" hidden="1" customHeight="1">
      <c r="A1264" s="378"/>
      <c r="B1264" s="26"/>
      <c r="C1264" s="26"/>
      <c r="D1264" s="26"/>
      <c r="E1264" s="21"/>
      <c r="F1264" s="21"/>
      <c r="G1264" s="21"/>
      <c r="H1264" s="21"/>
      <c r="I1264" s="21"/>
      <c r="J1264" s="26"/>
      <c r="K1264" s="26"/>
      <c r="L1264" s="21"/>
      <c r="M1264" s="21"/>
      <c r="N1264" s="21"/>
      <c r="O1264" s="21"/>
      <c r="P1264" s="21"/>
      <c r="Q1264" s="21"/>
    </row>
    <row r="1265" spans="1:17" s="258" customFormat="1" ht="12.75" hidden="1" customHeight="1">
      <c r="A1265" s="378"/>
      <c r="B1265" s="26"/>
      <c r="C1265" s="26"/>
      <c r="D1265" s="26"/>
      <c r="E1265" s="21"/>
      <c r="F1265" s="21"/>
      <c r="G1265" s="21"/>
      <c r="H1265" s="21"/>
      <c r="I1265" s="21"/>
      <c r="J1265" s="26"/>
      <c r="K1265" s="26"/>
      <c r="L1265" s="21"/>
      <c r="M1265" s="21"/>
      <c r="N1265" s="21"/>
      <c r="O1265" s="21"/>
      <c r="P1265" s="21"/>
      <c r="Q1265" s="21"/>
    </row>
    <row r="1266" spans="1:17" s="258" customFormat="1" ht="12.75" hidden="1" customHeight="1">
      <c r="A1266" s="378"/>
      <c r="B1266" s="26"/>
      <c r="C1266" s="26"/>
      <c r="D1266" s="26"/>
      <c r="E1266" s="21"/>
      <c r="F1266" s="21"/>
      <c r="G1266" s="21"/>
      <c r="H1266" s="21"/>
      <c r="I1266" s="21"/>
      <c r="J1266" s="26"/>
      <c r="K1266" s="26"/>
      <c r="L1266" s="21"/>
      <c r="M1266" s="21"/>
      <c r="N1266" s="21"/>
      <c r="O1266" s="21"/>
      <c r="P1266" s="21"/>
      <c r="Q1266" s="21"/>
    </row>
    <row r="1267" spans="1:17" s="258" customFormat="1" ht="12.75" hidden="1" customHeight="1">
      <c r="A1267" s="378"/>
      <c r="B1267" s="26"/>
      <c r="C1267" s="26"/>
      <c r="D1267" s="26"/>
      <c r="E1267" s="21"/>
      <c r="F1267" s="21"/>
      <c r="G1267" s="21"/>
      <c r="H1267" s="21"/>
      <c r="I1267" s="21"/>
      <c r="J1267" s="26"/>
      <c r="K1267" s="26"/>
      <c r="L1267" s="21"/>
      <c r="M1267" s="21"/>
      <c r="N1267" s="21"/>
      <c r="O1267" s="21"/>
      <c r="P1267" s="21"/>
      <c r="Q1267" s="21"/>
    </row>
    <row r="1268" spans="1:17" s="258" customFormat="1" ht="12.75" hidden="1" customHeight="1">
      <c r="A1268" s="378"/>
      <c r="B1268" s="26"/>
      <c r="C1268" s="26"/>
      <c r="D1268" s="26"/>
      <c r="E1268" s="21"/>
      <c r="F1268" s="21"/>
      <c r="G1268" s="21"/>
      <c r="H1268" s="21"/>
      <c r="I1268" s="21"/>
      <c r="J1268" s="26"/>
      <c r="K1268" s="26"/>
      <c r="L1268" s="21"/>
      <c r="M1268" s="21"/>
      <c r="N1268" s="21"/>
      <c r="O1268" s="21"/>
      <c r="P1268" s="21"/>
      <c r="Q1268" s="21"/>
    </row>
    <row r="1269" spans="1:17" s="258" customFormat="1" ht="12.75" hidden="1" customHeight="1">
      <c r="A1269" s="378"/>
      <c r="B1269" s="26"/>
      <c r="C1269" s="26"/>
      <c r="D1269" s="26"/>
      <c r="E1269" s="21"/>
      <c r="F1269" s="21"/>
      <c r="G1269" s="21"/>
      <c r="H1269" s="21"/>
      <c r="I1269" s="21"/>
      <c r="J1269" s="26"/>
      <c r="K1269" s="26"/>
      <c r="L1269" s="21"/>
      <c r="M1269" s="21"/>
      <c r="N1269" s="21"/>
      <c r="O1269" s="21"/>
      <c r="P1269" s="21"/>
      <c r="Q1269" s="21"/>
    </row>
    <row r="1270" spans="1:17" s="258" customFormat="1" ht="12.75" hidden="1" customHeight="1">
      <c r="A1270" s="378"/>
      <c r="B1270" s="26"/>
      <c r="C1270" s="26"/>
      <c r="D1270" s="26"/>
      <c r="E1270" s="21"/>
      <c r="F1270" s="21"/>
      <c r="G1270" s="21"/>
      <c r="H1270" s="21"/>
      <c r="I1270" s="21"/>
      <c r="J1270" s="26"/>
      <c r="K1270" s="26"/>
      <c r="L1270" s="21"/>
      <c r="M1270" s="21"/>
      <c r="N1270" s="21"/>
      <c r="O1270" s="21"/>
      <c r="P1270" s="21"/>
      <c r="Q1270" s="21"/>
    </row>
    <row r="1271" spans="1:17" s="258" customFormat="1" ht="12.75" hidden="1" customHeight="1">
      <c r="A1271" s="378"/>
      <c r="B1271" s="26"/>
      <c r="C1271" s="26"/>
      <c r="D1271" s="26"/>
      <c r="E1271" s="21"/>
      <c r="F1271" s="21"/>
      <c r="G1271" s="21"/>
      <c r="H1271" s="21"/>
      <c r="I1271" s="21"/>
      <c r="J1271" s="26"/>
      <c r="K1271" s="26"/>
      <c r="L1271" s="21"/>
      <c r="M1271" s="21"/>
      <c r="N1271" s="21"/>
      <c r="O1271" s="21"/>
      <c r="P1271" s="21"/>
      <c r="Q1271" s="21"/>
    </row>
    <row r="1272" spans="1:17" s="258" customFormat="1" ht="12.75" hidden="1" customHeight="1">
      <c r="A1272" s="378"/>
      <c r="B1272" s="26"/>
      <c r="C1272" s="26"/>
      <c r="D1272" s="26"/>
      <c r="E1272" s="21"/>
      <c r="F1272" s="21"/>
      <c r="G1272" s="21"/>
      <c r="H1272" s="21"/>
      <c r="I1272" s="21"/>
      <c r="J1272" s="26"/>
      <c r="K1272" s="26"/>
      <c r="L1272" s="21"/>
      <c r="M1272" s="21"/>
      <c r="N1272" s="21"/>
      <c r="O1272" s="21"/>
      <c r="P1272" s="21"/>
      <c r="Q1272" s="21"/>
    </row>
    <row r="1273" spans="1:17" s="258" customFormat="1" ht="12.75" hidden="1" customHeight="1">
      <c r="A1273" s="378"/>
      <c r="B1273" s="26"/>
      <c r="C1273" s="26"/>
      <c r="D1273" s="26"/>
      <c r="E1273" s="21"/>
      <c r="F1273" s="21"/>
      <c r="G1273" s="21"/>
      <c r="H1273" s="21"/>
      <c r="I1273" s="21"/>
      <c r="J1273" s="26"/>
      <c r="K1273" s="26"/>
      <c r="L1273" s="21"/>
      <c r="M1273" s="21"/>
      <c r="N1273" s="21"/>
      <c r="O1273" s="21"/>
      <c r="P1273" s="21"/>
      <c r="Q1273" s="21"/>
    </row>
    <row r="1274" spans="1:17" s="258" customFormat="1" ht="12.75" hidden="1" customHeight="1">
      <c r="A1274" s="378"/>
      <c r="B1274" s="26"/>
      <c r="C1274" s="26"/>
      <c r="D1274" s="26"/>
      <c r="E1274" s="21"/>
      <c r="F1274" s="21"/>
      <c r="G1274" s="21"/>
      <c r="H1274" s="21"/>
      <c r="I1274" s="21"/>
      <c r="J1274" s="26"/>
      <c r="K1274" s="26"/>
      <c r="L1274" s="21"/>
      <c r="M1274" s="21"/>
      <c r="N1274" s="21"/>
      <c r="O1274" s="21"/>
      <c r="P1274" s="21"/>
      <c r="Q1274" s="21"/>
    </row>
    <row r="1275" spans="1:17" s="258" customFormat="1" ht="12.75" hidden="1" customHeight="1">
      <c r="A1275" s="378"/>
      <c r="B1275" s="26"/>
      <c r="C1275" s="26"/>
      <c r="D1275" s="26"/>
      <c r="E1275" s="21"/>
      <c r="F1275" s="21"/>
      <c r="G1275" s="21"/>
      <c r="H1275" s="21"/>
      <c r="I1275" s="21"/>
      <c r="J1275" s="26"/>
      <c r="K1275" s="26"/>
      <c r="L1275" s="21"/>
      <c r="M1275" s="21"/>
      <c r="N1275" s="21"/>
      <c r="O1275" s="21"/>
      <c r="P1275" s="21"/>
      <c r="Q1275" s="21"/>
    </row>
    <row r="1276" spans="1:17" s="258" customFormat="1" ht="12.75" hidden="1" customHeight="1">
      <c r="A1276" s="378"/>
      <c r="B1276" s="26"/>
      <c r="C1276" s="26"/>
      <c r="D1276" s="26"/>
      <c r="E1276" s="21"/>
      <c r="F1276" s="21"/>
      <c r="G1276" s="21"/>
      <c r="H1276" s="21"/>
      <c r="I1276" s="21"/>
      <c r="J1276" s="26"/>
      <c r="K1276" s="26"/>
      <c r="L1276" s="21"/>
      <c r="M1276" s="21"/>
      <c r="N1276" s="21"/>
      <c r="O1276" s="21"/>
      <c r="P1276" s="21"/>
      <c r="Q1276" s="21"/>
    </row>
    <row r="1277" spans="1:17" s="258" customFormat="1" ht="12.75" hidden="1" customHeight="1">
      <c r="A1277" s="378"/>
      <c r="B1277" s="26"/>
      <c r="C1277" s="26"/>
      <c r="D1277" s="26"/>
      <c r="E1277" s="21"/>
      <c r="F1277" s="21"/>
      <c r="G1277" s="21"/>
      <c r="H1277" s="21"/>
      <c r="I1277" s="21"/>
      <c r="J1277" s="26"/>
      <c r="K1277" s="26"/>
      <c r="L1277" s="21"/>
      <c r="M1277" s="21"/>
      <c r="N1277" s="21"/>
      <c r="O1277" s="21"/>
      <c r="P1277" s="21"/>
      <c r="Q1277" s="21"/>
    </row>
    <row r="1278" spans="1:17" s="258" customFormat="1" ht="12.75" hidden="1" customHeight="1">
      <c r="A1278" s="378"/>
      <c r="B1278" s="26"/>
      <c r="C1278" s="26"/>
      <c r="D1278" s="26"/>
      <c r="E1278" s="21"/>
      <c r="F1278" s="21"/>
      <c r="G1278" s="21"/>
      <c r="H1278" s="21"/>
      <c r="I1278" s="21"/>
      <c r="J1278" s="26"/>
      <c r="K1278" s="26"/>
      <c r="L1278" s="21"/>
      <c r="M1278" s="21"/>
      <c r="N1278" s="21"/>
      <c r="O1278" s="21"/>
      <c r="P1278" s="21"/>
      <c r="Q1278" s="21"/>
    </row>
    <row r="1279" spans="1:17" s="258" customFormat="1" ht="12.75" hidden="1" customHeight="1">
      <c r="A1279" s="378"/>
      <c r="B1279" s="26"/>
      <c r="C1279" s="26"/>
      <c r="D1279" s="26"/>
      <c r="E1279" s="21"/>
      <c r="F1279" s="21"/>
      <c r="G1279" s="21"/>
      <c r="H1279" s="21"/>
      <c r="I1279" s="21"/>
      <c r="J1279" s="26"/>
      <c r="K1279" s="26"/>
      <c r="L1279" s="21"/>
      <c r="M1279" s="21"/>
      <c r="N1279" s="21"/>
      <c r="O1279" s="21"/>
      <c r="P1279" s="21"/>
      <c r="Q1279" s="21"/>
    </row>
    <row r="1280" spans="1:17" s="258" customFormat="1" ht="12.75" hidden="1" customHeight="1">
      <c r="A1280" s="378"/>
      <c r="B1280" s="26"/>
      <c r="C1280" s="26"/>
      <c r="D1280" s="26"/>
      <c r="E1280" s="21"/>
      <c r="F1280" s="21"/>
      <c r="G1280" s="21"/>
      <c r="H1280" s="21"/>
      <c r="I1280" s="21"/>
      <c r="J1280" s="26"/>
      <c r="K1280" s="26"/>
      <c r="L1280" s="21"/>
      <c r="M1280" s="21"/>
      <c r="N1280" s="21"/>
      <c r="O1280" s="21"/>
      <c r="P1280" s="21"/>
      <c r="Q1280" s="21"/>
    </row>
    <row r="1281" spans="1:17" s="258" customFormat="1" ht="12.75" hidden="1" customHeight="1">
      <c r="A1281" s="378"/>
      <c r="B1281" s="26"/>
      <c r="C1281" s="26"/>
      <c r="D1281" s="26"/>
      <c r="E1281" s="21"/>
      <c r="F1281" s="21"/>
      <c r="G1281" s="21"/>
      <c r="H1281" s="21"/>
      <c r="I1281" s="21"/>
      <c r="J1281" s="26"/>
      <c r="K1281" s="26"/>
      <c r="L1281" s="21"/>
      <c r="M1281" s="21"/>
      <c r="N1281" s="21"/>
      <c r="O1281" s="21"/>
      <c r="P1281" s="21"/>
      <c r="Q1281" s="21"/>
    </row>
    <row r="1282" spans="1:17" s="258" customFormat="1" ht="12.75" hidden="1" customHeight="1">
      <c r="A1282" s="378"/>
      <c r="B1282" s="26"/>
      <c r="C1282" s="26"/>
      <c r="D1282" s="26"/>
      <c r="E1282" s="21"/>
      <c r="F1282" s="21"/>
      <c r="G1282" s="21"/>
      <c r="H1282" s="21"/>
      <c r="I1282" s="21"/>
      <c r="J1282" s="26"/>
      <c r="K1282" s="26"/>
      <c r="L1282" s="21"/>
      <c r="M1282" s="21"/>
      <c r="N1282" s="21"/>
      <c r="O1282" s="21"/>
      <c r="P1282" s="21"/>
      <c r="Q1282" s="21"/>
    </row>
    <row r="1283" spans="1:17" s="258" customFormat="1" ht="12.75" hidden="1" customHeight="1">
      <c r="A1283" s="378"/>
      <c r="B1283" s="26"/>
      <c r="C1283" s="26"/>
      <c r="D1283" s="26"/>
      <c r="E1283" s="21"/>
      <c r="F1283" s="21"/>
      <c r="G1283" s="21"/>
      <c r="H1283" s="21"/>
      <c r="I1283" s="21"/>
      <c r="J1283" s="26"/>
      <c r="K1283" s="26"/>
      <c r="L1283" s="21"/>
      <c r="M1283" s="21"/>
      <c r="N1283" s="21"/>
      <c r="O1283" s="21"/>
      <c r="P1283" s="21"/>
      <c r="Q1283" s="21"/>
    </row>
    <row r="1284" spans="1:17" s="258" customFormat="1" ht="12.75" hidden="1" customHeight="1">
      <c r="A1284" s="378"/>
      <c r="B1284" s="26"/>
      <c r="C1284" s="26"/>
      <c r="D1284" s="26"/>
      <c r="E1284" s="21"/>
      <c r="F1284" s="21"/>
      <c r="G1284" s="21"/>
      <c r="H1284" s="21"/>
      <c r="I1284" s="21"/>
      <c r="J1284" s="26"/>
      <c r="K1284" s="26"/>
      <c r="L1284" s="21"/>
      <c r="M1284" s="21"/>
      <c r="N1284" s="21"/>
      <c r="O1284" s="21"/>
      <c r="P1284" s="21"/>
      <c r="Q1284" s="21"/>
    </row>
    <row r="1285" spans="1:17" s="258" customFormat="1" ht="12.75" hidden="1" customHeight="1">
      <c r="A1285" s="378"/>
      <c r="B1285" s="26"/>
      <c r="C1285" s="26"/>
      <c r="D1285" s="26"/>
      <c r="E1285" s="21"/>
      <c r="F1285" s="21"/>
      <c r="G1285" s="21"/>
      <c r="H1285" s="21"/>
      <c r="I1285" s="21"/>
      <c r="J1285" s="26"/>
      <c r="K1285" s="26"/>
      <c r="L1285" s="21"/>
      <c r="M1285" s="21"/>
      <c r="N1285" s="21"/>
      <c r="O1285" s="21"/>
      <c r="P1285" s="21"/>
      <c r="Q1285" s="21"/>
    </row>
    <row r="1286" spans="1:17" s="258" customFormat="1" ht="12.75" hidden="1" customHeight="1">
      <c r="A1286" s="378"/>
      <c r="B1286" s="26"/>
      <c r="C1286" s="26"/>
      <c r="D1286" s="26"/>
      <c r="E1286" s="21"/>
      <c r="F1286" s="21"/>
      <c r="G1286" s="21"/>
      <c r="H1286" s="21"/>
      <c r="I1286" s="21"/>
      <c r="J1286" s="26"/>
      <c r="K1286" s="26"/>
      <c r="L1286" s="21"/>
      <c r="M1286" s="21"/>
      <c r="N1286" s="21"/>
      <c r="O1286" s="21"/>
      <c r="P1286" s="21"/>
      <c r="Q1286" s="21"/>
    </row>
    <row r="1287" spans="1:17" s="258" customFormat="1" ht="12.75" hidden="1" customHeight="1">
      <c r="A1287" s="378"/>
      <c r="B1287" s="26"/>
      <c r="C1287" s="26"/>
      <c r="D1287" s="26"/>
      <c r="E1287" s="21"/>
      <c r="F1287" s="21"/>
      <c r="G1287" s="21"/>
      <c r="H1287" s="21"/>
      <c r="I1287" s="21"/>
      <c r="J1287" s="26"/>
      <c r="K1287" s="26"/>
      <c r="L1287" s="21"/>
      <c r="M1287" s="21"/>
      <c r="N1287" s="21"/>
      <c r="O1287" s="21"/>
      <c r="P1287" s="21"/>
      <c r="Q1287" s="21"/>
    </row>
    <row r="1288" spans="1:17" s="258" customFormat="1" ht="12.75" hidden="1" customHeight="1">
      <c r="A1288" s="378"/>
      <c r="B1288" s="26"/>
      <c r="C1288" s="26"/>
      <c r="D1288" s="26"/>
      <c r="E1288" s="21"/>
      <c r="F1288" s="21"/>
      <c r="G1288" s="21"/>
      <c r="H1288" s="21"/>
      <c r="I1288" s="21"/>
      <c r="J1288" s="26"/>
      <c r="K1288" s="26"/>
      <c r="L1288" s="21"/>
      <c r="M1288" s="21"/>
      <c r="N1288" s="21"/>
      <c r="O1288" s="21"/>
      <c r="P1288" s="21"/>
      <c r="Q1288" s="21"/>
    </row>
    <row r="1289" spans="1:17" s="258" customFormat="1" ht="12.75" hidden="1" customHeight="1">
      <c r="A1289" s="378"/>
      <c r="B1289" s="26"/>
      <c r="C1289" s="26"/>
      <c r="D1289" s="26"/>
      <c r="E1289" s="21"/>
      <c r="F1289" s="21"/>
      <c r="G1289" s="21"/>
      <c r="H1289" s="21"/>
      <c r="I1289" s="21"/>
      <c r="J1289" s="26"/>
      <c r="K1289" s="26"/>
      <c r="L1289" s="21"/>
      <c r="M1289" s="21"/>
      <c r="N1289" s="21"/>
      <c r="O1289" s="21"/>
      <c r="P1289" s="21"/>
      <c r="Q1289" s="21"/>
    </row>
    <row r="1290" spans="1:17" s="258" customFormat="1" ht="12.75" hidden="1" customHeight="1">
      <c r="A1290" s="378"/>
      <c r="B1290" s="26"/>
      <c r="C1290" s="26"/>
      <c r="D1290" s="26"/>
      <c r="E1290" s="21"/>
      <c r="F1290" s="21"/>
      <c r="G1290" s="21"/>
      <c r="H1290" s="21"/>
      <c r="I1290" s="21"/>
      <c r="J1290" s="26"/>
      <c r="K1290" s="26"/>
      <c r="L1290" s="21"/>
      <c r="M1290" s="21"/>
      <c r="N1290" s="21"/>
      <c r="O1290" s="21"/>
      <c r="P1290" s="21"/>
      <c r="Q1290" s="21"/>
    </row>
    <row r="1291" spans="1:17" s="258" customFormat="1" ht="12.75" hidden="1" customHeight="1">
      <c r="A1291" s="378"/>
      <c r="B1291" s="26"/>
      <c r="C1291" s="26"/>
      <c r="D1291" s="26"/>
      <c r="E1291" s="21"/>
      <c r="F1291" s="21"/>
      <c r="G1291" s="21"/>
      <c r="H1291" s="21"/>
      <c r="I1291" s="21"/>
      <c r="J1291" s="26"/>
      <c r="K1291" s="26"/>
      <c r="L1291" s="21"/>
      <c r="M1291" s="21"/>
      <c r="N1291" s="21"/>
      <c r="O1291" s="21"/>
      <c r="P1291" s="21"/>
      <c r="Q1291" s="21"/>
    </row>
    <row r="1292" spans="1:17" s="258" customFormat="1" ht="12.75" hidden="1" customHeight="1">
      <c r="A1292" s="378"/>
      <c r="B1292" s="26"/>
      <c r="C1292" s="26"/>
      <c r="D1292" s="26"/>
      <c r="E1292" s="21"/>
      <c r="F1292" s="21"/>
      <c r="G1292" s="21"/>
      <c r="H1292" s="21"/>
      <c r="I1292" s="21"/>
      <c r="J1292" s="26"/>
      <c r="K1292" s="26"/>
      <c r="L1292" s="21"/>
      <c r="M1292" s="21"/>
      <c r="N1292" s="21"/>
      <c r="O1292" s="21"/>
      <c r="P1292" s="21"/>
      <c r="Q1292" s="21"/>
    </row>
    <row r="1293" spans="1:17" s="258" customFormat="1" ht="12.75" hidden="1" customHeight="1">
      <c r="A1293" s="378"/>
      <c r="B1293" s="26"/>
      <c r="C1293" s="26"/>
      <c r="D1293" s="26"/>
      <c r="E1293" s="21"/>
      <c r="F1293" s="21"/>
      <c r="G1293" s="21"/>
      <c r="H1293" s="21"/>
      <c r="I1293" s="21"/>
      <c r="J1293" s="26"/>
      <c r="K1293" s="26"/>
      <c r="L1293" s="21"/>
      <c r="M1293" s="21"/>
      <c r="N1293" s="21"/>
      <c r="O1293" s="21"/>
      <c r="P1293" s="21"/>
      <c r="Q1293" s="21"/>
    </row>
    <row r="1294" spans="1:17" s="258" customFormat="1" ht="12.75" hidden="1" customHeight="1">
      <c r="A1294" s="378"/>
      <c r="B1294" s="26"/>
      <c r="C1294" s="26"/>
      <c r="D1294" s="26"/>
      <c r="E1294" s="21"/>
      <c r="F1294" s="21"/>
      <c r="G1294" s="21"/>
      <c r="H1294" s="21"/>
      <c r="I1294" s="21"/>
      <c r="J1294" s="26"/>
      <c r="K1294" s="26"/>
      <c r="L1294" s="21"/>
      <c r="M1294" s="21"/>
      <c r="N1294" s="21"/>
      <c r="O1294" s="21"/>
      <c r="P1294" s="21"/>
      <c r="Q1294" s="21"/>
    </row>
    <row r="1295" spans="1:17" s="258" customFormat="1" ht="12.75" hidden="1" customHeight="1">
      <c r="A1295" s="378"/>
      <c r="B1295" s="26"/>
      <c r="C1295" s="26"/>
      <c r="D1295" s="26"/>
      <c r="E1295" s="21"/>
      <c r="F1295" s="21"/>
      <c r="G1295" s="21"/>
      <c r="H1295" s="21"/>
      <c r="I1295" s="21"/>
      <c r="J1295" s="26"/>
      <c r="K1295" s="26"/>
      <c r="L1295" s="21"/>
      <c r="M1295" s="21"/>
      <c r="N1295" s="21"/>
      <c r="O1295" s="21"/>
      <c r="P1295" s="21"/>
      <c r="Q1295" s="21"/>
    </row>
    <row r="1296" spans="1:17" s="258" customFormat="1" ht="12.75" hidden="1" customHeight="1">
      <c r="A1296" s="378"/>
      <c r="B1296" s="26"/>
      <c r="C1296" s="26"/>
      <c r="D1296" s="26"/>
      <c r="E1296" s="21"/>
      <c r="F1296" s="21"/>
      <c r="G1296" s="21"/>
      <c r="H1296" s="21"/>
      <c r="I1296" s="21"/>
      <c r="J1296" s="26"/>
      <c r="K1296" s="26"/>
      <c r="L1296" s="21"/>
      <c r="M1296" s="21"/>
      <c r="N1296" s="21"/>
      <c r="O1296" s="21"/>
      <c r="P1296" s="21"/>
      <c r="Q1296" s="21"/>
    </row>
    <row r="1297" spans="1:17" s="258" customFormat="1" ht="12.75" hidden="1" customHeight="1">
      <c r="A1297" s="378"/>
      <c r="B1297" s="26"/>
      <c r="C1297" s="26"/>
      <c r="D1297" s="26"/>
      <c r="E1297" s="21"/>
      <c r="F1297" s="21"/>
      <c r="G1297" s="21"/>
      <c r="H1297" s="21"/>
      <c r="I1297" s="21"/>
      <c r="J1297" s="26"/>
      <c r="K1297" s="26"/>
      <c r="L1297" s="21"/>
      <c r="M1297" s="21"/>
      <c r="N1297" s="21"/>
      <c r="O1297" s="21"/>
      <c r="P1297" s="21"/>
      <c r="Q1297" s="21"/>
    </row>
    <row r="1298" spans="1:17" s="258" customFormat="1" ht="12.75" hidden="1" customHeight="1">
      <c r="A1298" s="378"/>
      <c r="B1298" s="26"/>
      <c r="C1298" s="26"/>
      <c r="D1298" s="26"/>
      <c r="E1298" s="21"/>
      <c r="F1298" s="21"/>
      <c r="G1298" s="21"/>
      <c r="H1298" s="21"/>
      <c r="I1298" s="21"/>
      <c r="J1298" s="26"/>
      <c r="K1298" s="26"/>
      <c r="L1298" s="21"/>
      <c r="M1298" s="21"/>
      <c r="N1298" s="21"/>
      <c r="O1298" s="21"/>
      <c r="P1298" s="21"/>
      <c r="Q1298" s="21"/>
    </row>
    <row r="1299" spans="1:17" s="258" customFormat="1" ht="12.75" hidden="1" customHeight="1">
      <c r="A1299" s="378"/>
      <c r="B1299" s="26"/>
      <c r="C1299" s="26"/>
      <c r="D1299" s="26"/>
      <c r="E1299" s="21"/>
      <c r="F1299" s="21"/>
      <c r="G1299" s="21"/>
      <c r="H1299" s="21"/>
      <c r="I1299" s="21"/>
      <c r="J1299" s="26"/>
      <c r="K1299" s="26"/>
      <c r="L1299" s="21"/>
      <c r="M1299" s="21"/>
      <c r="N1299" s="21"/>
      <c r="O1299" s="21"/>
      <c r="P1299" s="21"/>
      <c r="Q1299" s="21"/>
    </row>
    <row r="1300" spans="1:17" s="258" customFormat="1" ht="12.75" hidden="1" customHeight="1">
      <c r="A1300" s="378"/>
      <c r="B1300" s="26"/>
      <c r="C1300" s="26"/>
      <c r="D1300" s="26"/>
      <c r="E1300" s="21"/>
      <c r="F1300" s="21"/>
      <c r="G1300" s="21"/>
      <c r="H1300" s="21"/>
      <c r="I1300" s="21"/>
      <c r="J1300" s="26"/>
      <c r="K1300" s="26"/>
      <c r="L1300" s="21"/>
      <c r="M1300" s="21"/>
      <c r="N1300" s="21"/>
      <c r="O1300" s="21"/>
      <c r="P1300" s="21"/>
      <c r="Q1300" s="21"/>
    </row>
    <row r="1301" spans="1:17" s="258" customFormat="1" ht="12.75" hidden="1" customHeight="1">
      <c r="A1301" s="378"/>
      <c r="B1301" s="26"/>
      <c r="C1301" s="26"/>
      <c r="D1301" s="26"/>
      <c r="E1301" s="21"/>
      <c r="F1301" s="21"/>
      <c r="G1301" s="21"/>
      <c r="H1301" s="21"/>
      <c r="I1301" s="21"/>
      <c r="J1301" s="26"/>
      <c r="K1301" s="26"/>
      <c r="L1301" s="21"/>
      <c r="M1301" s="21"/>
      <c r="N1301" s="21"/>
      <c r="O1301" s="21"/>
      <c r="P1301" s="21"/>
      <c r="Q1301" s="21"/>
    </row>
    <row r="1302" spans="1:17" s="258" customFormat="1" ht="12.75" hidden="1" customHeight="1">
      <c r="A1302" s="378"/>
      <c r="B1302" s="26"/>
      <c r="C1302" s="26"/>
      <c r="D1302" s="26"/>
      <c r="E1302" s="21"/>
      <c r="F1302" s="21"/>
      <c r="G1302" s="21"/>
      <c r="H1302" s="21"/>
      <c r="I1302" s="21"/>
      <c r="J1302" s="26"/>
      <c r="K1302" s="26"/>
      <c r="L1302" s="21"/>
      <c r="M1302" s="21"/>
      <c r="N1302" s="21"/>
      <c r="O1302" s="21"/>
      <c r="P1302" s="21"/>
      <c r="Q1302" s="21"/>
    </row>
    <row r="1303" spans="1:17" s="258" customFormat="1" ht="12.75" hidden="1" customHeight="1">
      <c r="A1303" s="378"/>
      <c r="B1303" s="26"/>
      <c r="C1303" s="26"/>
      <c r="D1303" s="26"/>
      <c r="E1303" s="21"/>
      <c r="F1303" s="21"/>
      <c r="G1303" s="21"/>
      <c r="H1303" s="21"/>
      <c r="I1303" s="21"/>
      <c r="J1303" s="26"/>
      <c r="K1303" s="26"/>
      <c r="L1303" s="21"/>
      <c r="M1303" s="21"/>
      <c r="N1303" s="21"/>
      <c r="O1303" s="21"/>
      <c r="P1303" s="21"/>
      <c r="Q1303" s="21"/>
    </row>
    <row r="1304" spans="1:17" s="258" customFormat="1" ht="12.75" hidden="1" customHeight="1">
      <c r="A1304" s="378"/>
      <c r="B1304" s="26"/>
      <c r="C1304" s="26"/>
      <c r="D1304" s="26"/>
      <c r="E1304" s="21"/>
      <c r="F1304" s="21"/>
      <c r="G1304" s="21"/>
      <c r="H1304" s="21"/>
      <c r="I1304" s="21"/>
      <c r="J1304" s="26"/>
      <c r="K1304" s="26"/>
      <c r="L1304" s="21"/>
      <c r="M1304" s="21"/>
      <c r="N1304" s="21"/>
      <c r="O1304" s="21"/>
      <c r="P1304" s="21"/>
      <c r="Q1304" s="21"/>
    </row>
    <row r="1305" spans="1:17" s="258" customFormat="1" ht="12.75" hidden="1" customHeight="1">
      <c r="A1305" s="378"/>
      <c r="B1305" s="26"/>
      <c r="C1305" s="26"/>
      <c r="D1305" s="26"/>
      <c r="E1305" s="21"/>
      <c r="F1305" s="21"/>
      <c r="G1305" s="21"/>
      <c r="H1305" s="21"/>
      <c r="I1305" s="21"/>
      <c r="J1305" s="26"/>
      <c r="K1305" s="26"/>
      <c r="L1305" s="21"/>
      <c r="M1305" s="21"/>
      <c r="N1305" s="21"/>
      <c r="O1305" s="21"/>
      <c r="P1305" s="21"/>
      <c r="Q1305" s="21"/>
    </row>
    <row r="1306" spans="1:17" s="258" customFormat="1" ht="12.75" hidden="1" customHeight="1">
      <c r="A1306" s="378"/>
      <c r="B1306" s="26"/>
      <c r="C1306" s="26"/>
      <c r="D1306" s="26"/>
      <c r="E1306" s="21"/>
      <c r="F1306" s="21"/>
      <c r="G1306" s="21"/>
      <c r="H1306" s="21"/>
      <c r="I1306" s="21"/>
      <c r="J1306" s="26"/>
      <c r="K1306" s="26"/>
      <c r="L1306" s="21"/>
      <c r="M1306" s="21"/>
      <c r="N1306" s="21"/>
      <c r="O1306" s="21"/>
      <c r="P1306" s="21"/>
      <c r="Q1306" s="21"/>
    </row>
    <row r="1307" spans="1:17" s="258" customFormat="1" ht="12.75" hidden="1" customHeight="1">
      <c r="A1307" s="378"/>
      <c r="B1307" s="26"/>
      <c r="C1307" s="26"/>
      <c r="D1307" s="26"/>
      <c r="E1307" s="21"/>
      <c r="F1307" s="21"/>
      <c r="G1307" s="21"/>
      <c r="H1307" s="21"/>
      <c r="I1307" s="21"/>
      <c r="J1307" s="26"/>
      <c r="K1307" s="26"/>
      <c r="L1307" s="21"/>
      <c r="M1307" s="21"/>
      <c r="N1307" s="21"/>
      <c r="O1307" s="21"/>
      <c r="P1307" s="21"/>
      <c r="Q1307" s="21"/>
    </row>
    <row r="1308" spans="1:17" s="258" customFormat="1" ht="12.75" hidden="1" customHeight="1">
      <c r="A1308" s="378"/>
      <c r="B1308" s="26"/>
      <c r="C1308" s="26"/>
      <c r="D1308" s="26"/>
      <c r="E1308" s="21"/>
      <c r="F1308" s="21"/>
      <c r="G1308" s="21"/>
      <c r="H1308" s="21"/>
      <c r="I1308" s="21"/>
      <c r="J1308" s="26"/>
      <c r="K1308" s="26"/>
      <c r="L1308" s="21"/>
      <c r="M1308" s="21"/>
      <c r="N1308" s="21"/>
      <c r="O1308" s="21"/>
      <c r="P1308" s="21"/>
      <c r="Q1308" s="21"/>
    </row>
    <row r="1309" spans="1:17" s="258" customFormat="1" ht="12.75" hidden="1" customHeight="1">
      <c r="A1309" s="378"/>
      <c r="B1309" s="26"/>
      <c r="C1309" s="26"/>
      <c r="D1309" s="26"/>
      <c r="E1309" s="21"/>
      <c r="F1309" s="21"/>
      <c r="G1309" s="21"/>
      <c r="H1309" s="21"/>
      <c r="I1309" s="21"/>
      <c r="J1309" s="26"/>
      <c r="K1309" s="26"/>
      <c r="L1309" s="21"/>
      <c r="M1309" s="21"/>
      <c r="N1309" s="21"/>
      <c r="O1309" s="21"/>
      <c r="P1309" s="21"/>
      <c r="Q1309" s="21"/>
    </row>
    <row r="1310" spans="1:17" s="258" customFormat="1" ht="12.75" hidden="1" customHeight="1">
      <c r="A1310" s="378"/>
      <c r="B1310" s="26"/>
      <c r="C1310" s="26"/>
      <c r="D1310" s="26"/>
      <c r="E1310" s="21"/>
      <c r="F1310" s="21"/>
      <c r="G1310" s="21"/>
      <c r="H1310" s="21"/>
      <c r="I1310" s="21"/>
      <c r="J1310" s="26"/>
      <c r="K1310" s="26"/>
      <c r="L1310" s="21"/>
      <c r="M1310" s="21"/>
      <c r="N1310" s="21"/>
      <c r="O1310" s="21"/>
      <c r="P1310" s="21"/>
      <c r="Q1310" s="21"/>
    </row>
    <row r="1311" spans="1:17" s="258" customFormat="1" ht="12.75" hidden="1" customHeight="1">
      <c r="A1311" s="378"/>
      <c r="B1311" s="26"/>
      <c r="C1311" s="26"/>
      <c r="D1311" s="26"/>
      <c r="E1311" s="21"/>
      <c r="F1311" s="21"/>
      <c r="G1311" s="21"/>
      <c r="H1311" s="21"/>
      <c r="I1311" s="21"/>
      <c r="J1311" s="26"/>
      <c r="K1311" s="26"/>
      <c r="L1311" s="21"/>
      <c r="M1311" s="21"/>
      <c r="N1311" s="21"/>
      <c r="O1311" s="21"/>
      <c r="P1311" s="21"/>
      <c r="Q1311" s="21"/>
    </row>
    <row r="1312" spans="1:17" s="258" customFormat="1" ht="12.75" hidden="1" customHeight="1">
      <c r="A1312" s="378"/>
      <c r="B1312" s="26"/>
      <c r="C1312" s="26"/>
      <c r="D1312" s="26"/>
      <c r="E1312" s="21"/>
      <c r="F1312" s="21"/>
      <c r="G1312" s="21"/>
      <c r="H1312" s="21"/>
      <c r="I1312" s="21"/>
      <c r="J1312" s="26"/>
      <c r="K1312" s="26"/>
      <c r="L1312" s="21"/>
      <c r="M1312" s="21"/>
      <c r="N1312" s="21"/>
      <c r="O1312" s="21"/>
      <c r="P1312" s="21"/>
      <c r="Q1312" s="21"/>
    </row>
    <row r="1313" spans="1:17" s="258" customFormat="1" ht="12.75" hidden="1" customHeight="1">
      <c r="A1313" s="378"/>
      <c r="B1313" s="26"/>
      <c r="C1313" s="26"/>
      <c r="D1313" s="26"/>
      <c r="E1313" s="21"/>
      <c r="F1313" s="21"/>
      <c r="G1313" s="21"/>
      <c r="H1313" s="21"/>
      <c r="I1313" s="21"/>
      <c r="J1313" s="26"/>
      <c r="K1313" s="26"/>
      <c r="L1313" s="21"/>
      <c r="M1313" s="21"/>
      <c r="N1313" s="21"/>
      <c r="O1313" s="21"/>
      <c r="P1313" s="21"/>
      <c r="Q1313" s="21"/>
    </row>
    <row r="1314" spans="1:17" s="258" customFormat="1" ht="12.75" hidden="1" customHeight="1">
      <c r="A1314" s="378"/>
      <c r="B1314" s="26"/>
      <c r="C1314" s="26"/>
      <c r="D1314" s="26"/>
      <c r="E1314" s="21"/>
      <c r="F1314" s="21"/>
      <c r="G1314" s="21"/>
      <c r="H1314" s="21"/>
      <c r="I1314" s="21"/>
      <c r="J1314" s="26"/>
      <c r="K1314" s="26"/>
      <c r="L1314" s="21"/>
      <c r="M1314" s="21"/>
      <c r="N1314" s="21"/>
      <c r="O1314" s="21"/>
      <c r="P1314" s="21"/>
      <c r="Q1314" s="21"/>
    </row>
    <row r="1315" spans="1:17" s="258" customFormat="1" ht="12.75" hidden="1" customHeight="1">
      <c r="A1315" s="378"/>
      <c r="B1315" s="26"/>
      <c r="C1315" s="26"/>
      <c r="D1315" s="26"/>
      <c r="E1315" s="21"/>
      <c r="F1315" s="21"/>
      <c r="G1315" s="21"/>
      <c r="H1315" s="21"/>
      <c r="I1315" s="21"/>
      <c r="J1315" s="26"/>
      <c r="K1315" s="26"/>
      <c r="L1315" s="21"/>
      <c r="M1315" s="21"/>
      <c r="N1315" s="21"/>
      <c r="O1315" s="21"/>
      <c r="P1315" s="21"/>
      <c r="Q1315" s="21"/>
    </row>
    <row r="1316" spans="1:17" s="258" customFormat="1" ht="12.75" hidden="1" customHeight="1">
      <c r="A1316" s="378"/>
      <c r="B1316" s="26"/>
      <c r="C1316" s="26"/>
      <c r="D1316" s="26"/>
      <c r="E1316" s="21"/>
      <c r="F1316" s="21"/>
      <c r="G1316" s="21"/>
      <c r="H1316" s="21"/>
      <c r="I1316" s="21"/>
      <c r="J1316" s="26"/>
      <c r="K1316" s="26"/>
      <c r="L1316" s="21"/>
      <c r="M1316" s="21"/>
      <c r="N1316" s="21"/>
      <c r="O1316" s="21"/>
      <c r="P1316" s="21"/>
      <c r="Q1316" s="21"/>
    </row>
    <row r="1317" spans="1:17" s="258" customFormat="1" ht="12.75" hidden="1" customHeight="1">
      <c r="A1317" s="378"/>
      <c r="B1317" s="26"/>
      <c r="C1317" s="26"/>
      <c r="D1317" s="26"/>
      <c r="E1317" s="21"/>
      <c r="F1317" s="21"/>
      <c r="G1317" s="21"/>
      <c r="H1317" s="21"/>
      <c r="I1317" s="21"/>
      <c r="J1317" s="26"/>
      <c r="K1317" s="26"/>
      <c r="L1317" s="21"/>
      <c r="M1317" s="21"/>
      <c r="N1317" s="21"/>
      <c r="O1317" s="21"/>
      <c r="P1317" s="21"/>
      <c r="Q1317" s="21"/>
    </row>
    <row r="1318" spans="1:17" s="258" customFormat="1" ht="12.75" hidden="1" customHeight="1">
      <c r="A1318" s="378"/>
      <c r="B1318" s="26"/>
      <c r="C1318" s="26"/>
      <c r="D1318" s="26"/>
      <c r="E1318" s="21"/>
      <c r="F1318" s="21"/>
      <c r="G1318" s="21"/>
      <c r="H1318" s="21"/>
      <c r="I1318" s="21"/>
      <c r="J1318" s="26"/>
      <c r="K1318" s="26"/>
      <c r="L1318" s="21"/>
      <c r="M1318" s="21"/>
      <c r="N1318" s="21"/>
      <c r="O1318" s="21"/>
      <c r="P1318" s="21"/>
      <c r="Q1318" s="21"/>
    </row>
    <row r="1319" spans="1:17" s="258" customFormat="1" ht="12.75" hidden="1" customHeight="1">
      <c r="A1319" s="378"/>
      <c r="B1319" s="26"/>
      <c r="C1319" s="26"/>
      <c r="D1319" s="26"/>
      <c r="E1319" s="21"/>
      <c r="F1319" s="21"/>
      <c r="G1319" s="21"/>
      <c r="H1319" s="21"/>
      <c r="I1319" s="21"/>
      <c r="J1319" s="26"/>
      <c r="K1319" s="26"/>
      <c r="L1319" s="21"/>
      <c r="M1319" s="21"/>
      <c r="N1319" s="21"/>
      <c r="O1319" s="21"/>
      <c r="P1319" s="21"/>
      <c r="Q1319" s="21"/>
    </row>
    <row r="1320" spans="1:17" s="258" customFormat="1" ht="12.75" hidden="1" customHeight="1">
      <c r="A1320" s="378"/>
      <c r="B1320" s="26"/>
      <c r="C1320" s="26"/>
      <c r="D1320" s="26"/>
      <c r="E1320" s="21"/>
      <c r="F1320" s="21"/>
      <c r="G1320" s="21"/>
      <c r="H1320" s="21"/>
      <c r="I1320" s="21"/>
      <c r="J1320" s="26"/>
      <c r="K1320" s="26"/>
      <c r="L1320" s="21"/>
      <c r="M1320" s="21"/>
      <c r="N1320" s="21"/>
      <c r="O1320" s="21"/>
      <c r="P1320" s="21"/>
      <c r="Q1320" s="21"/>
    </row>
    <row r="1321" spans="1:17" s="258" customFormat="1" ht="12.75" hidden="1" customHeight="1">
      <c r="A1321" s="378"/>
      <c r="B1321" s="26"/>
      <c r="C1321" s="26"/>
      <c r="D1321" s="26"/>
      <c r="E1321" s="21"/>
      <c r="F1321" s="21"/>
      <c r="G1321" s="21"/>
      <c r="H1321" s="21"/>
      <c r="I1321" s="21"/>
      <c r="J1321" s="26"/>
      <c r="K1321" s="26"/>
      <c r="L1321" s="21"/>
      <c r="M1321" s="21"/>
      <c r="N1321" s="21"/>
      <c r="O1321" s="21"/>
      <c r="P1321" s="21"/>
      <c r="Q1321" s="21"/>
    </row>
    <row r="1322" spans="1:17" s="258" customFormat="1" ht="12.75" hidden="1" customHeight="1">
      <c r="A1322" s="378"/>
      <c r="B1322" s="26"/>
      <c r="C1322" s="26"/>
      <c r="D1322" s="26"/>
      <c r="E1322" s="21"/>
      <c r="F1322" s="21"/>
      <c r="G1322" s="21"/>
      <c r="H1322" s="21"/>
      <c r="I1322" s="21"/>
      <c r="J1322" s="26"/>
      <c r="K1322" s="26"/>
      <c r="L1322" s="21"/>
      <c r="M1322" s="21"/>
      <c r="N1322" s="21"/>
      <c r="O1322" s="21"/>
      <c r="P1322" s="21"/>
      <c r="Q1322" s="21"/>
    </row>
    <row r="1323" spans="1:17" s="258" customFormat="1" ht="12.75" hidden="1" customHeight="1">
      <c r="A1323" s="378"/>
      <c r="B1323" s="26"/>
      <c r="C1323" s="26"/>
      <c r="D1323" s="26"/>
      <c r="E1323" s="21"/>
      <c r="F1323" s="21"/>
      <c r="G1323" s="21"/>
      <c r="H1323" s="21"/>
      <c r="I1323" s="21"/>
      <c r="J1323" s="26"/>
      <c r="K1323" s="26"/>
      <c r="L1323" s="21"/>
      <c r="M1323" s="21"/>
      <c r="N1323" s="21"/>
      <c r="O1323" s="21"/>
      <c r="P1323" s="21"/>
      <c r="Q1323" s="21"/>
    </row>
    <row r="1324" spans="1:17" s="258" customFormat="1" ht="12.75" hidden="1" customHeight="1">
      <c r="A1324" s="378"/>
      <c r="B1324" s="26"/>
      <c r="C1324" s="26"/>
      <c r="D1324" s="26"/>
      <c r="E1324" s="21"/>
      <c r="F1324" s="21"/>
      <c r="G1324" s="21"/>
      <c r="H1324" s="21"/>
      <c r="I1324" s="21"/>
      <c r="J1324" s="26"/>
      <c r="K1324" s="26"/>
      <c r="L1324" s="21"/>
      <c r="M1324" s="21"/>
      <c r="N1324" s="21"/>
      <c r="O1324" s="21"/>
      <c r="P1324" s="21"/>
      <c r="Q1324" s="21"/>
    </row>
    <row r="1325" spans="1:17" s="258" customFormat="1" ht="12.75" hidden="1" customHeight="1">
      <c r="A1325" s="378"/>
      <c r="B1325" s="26"/>
      <c r="C1325" s="26"/>
      <c r="D1325" s="26"/>
      <c r="E1325" s="21"/>
      <c r="F1325" s="21"/>
      <c r="G1325" s="21"/>
      <c r="H1325" s="21"/>
      <c r="I1325" s="21"/>
      <c r="J1325" s="26"/>
      <c r="K1325" s="26"/>
      <c r="L1325" s="21"/>
      <c r="M1325" s="21"/>
      <c r="N1325" s="21"/>
      <c r="O1325" s="21"/>
      <c r="P1325" s="21"/>
      <c r="Q1325" s="21"/>
    </row>
    <row r="1326" spans="1:17" s="258" customFormat="1" ht="12.75" hidden="1" customHeight="1">
      <c r="A1326" s="378"/>
      <c r="B1326" s="26"/>
      <c r="C1326" s="26"/>
      <c r="D1326" s="26"/>
      <c r="E1326" s="21"/>
      <c r="F1326" s="21"/>
      <c r="G1326" s="21"/>
      <c r="H1326" s="21"/>
      <c r="I1326" s="21"/>
      <c r="J1326" s="26"/>
      <c r="K1326" s="26"/>
      <c r="L1326" s="21"/>
      <c r="M1326" s="21"/>
      <c r="N1326" s="21"/>
      <c r="O1326" s="21"/>
      <c r="P1326" s="21"/>
      <c r="Q1326" s="21"/>
    </row>
    <row r="1327" spans="1:17" s="258" customFormat="1" ht="12.75" hidden="1" customHeight="1">
      <c r="A1327" s="378"/>
      <c r="B1327" s="26"/>
      <c r="C1327" s="26"/>
      <c r="D1327" s="26"/>
      <c r="E1327" s="21"/>
      <c r="F1327" s="21"/>
      <c r="G1327" s="21"/>
      <c r="H1327" s="21"/>
      <c r="I1327" s="21"/>
      <c r="J1327" s="26"/>
      <c r="K1327" s="26"/>
      <c r="L1327" s="21"/>
      <c r="M1327" s="21"/>
      <c r="N1327" s="21"/>
      <c r="O1327" s="21"/>
      <c r="P1327" s="21"/>
      <c r="Q1327" s="21"/>
    </row>
    <row r="1328" spans="1:17" s="258" customFormat="1" ht="12.75" hidden="1" customHeight="1">
      <c r="A1328" s="378"/>
      <c r="B1328" s="26"/>
      <c r="C1328" s="26"/>
      <c r="D1328" s="26"/>
      <c r="E1328" s="21"/>
      <c r="F1328" s="21"/>
      <c r="G1328" s="21"/>
      <c r="H1328" s="21"/>
      <c r="I1328" s="21"/>
      <c r="J1328" s="26"/>
      <c r="K1328" s="26"/>
      <c r="L1328" s="21"/>
      <c r="M1328" s="21"/>
      <c r="N1328" s="21"/>
      <c r="O1328" s="21"/>
      <c r="P1328" s="21"/>
      <c r="Q1328" s="21"/>
    </row>
    <row r="1329" spans="1:17" s="258" customFormat="1" ht="12.75" hidden="1" customHeight="1">
      <c r="A1329" s="378"/>
      <c r="B1329" s="26"/>
      <c r="C1329" s="26"/>
      <c r="D1329" s="26"/>
      <c r="E1329" s="21"/>
      <c r="F1329" s="21"/>
      <c r="G1329" s="21"/>
      <c r="H1329" s="21"/>
      <c r="I1329" s="21"/>
      <c r="J1329" s="26"/>
      <c r="K1329" s="26"/>
      <c r="L1329" s="21"/>
      <c r="M1329" s="21"/>
      <c r="N1329" s="21"/>
      <c r="O1329" s="21"/>
      <c r="P1329" s="21"/>
      <c r="Q1329" s="21"/>
    </row>
    <row r="1330" spans="1:17" s="258" customFormat="1" ht="12.75" hidden="1" customHeight="1">
      <c r="A1330" s="378"/>
      <c r="B1330" s="26"/>
      <c r="C1330" s="26"/>
      <c r="D1330" s="26"/>
      <c r="E1330" s="21"/>
      <c r="F1330" s="21"/>
      <c r="G1330" s="21"/>
      <c r="H1330" s="21"/>
      <c r="I1330" s="21"/>
      <c r="J1330" s="26"/>
      <c r="K1330" s="26"/>
      <c r="L1330" s="21"/>
      <c r="M1330" s="21"/>
      <c r="N1330" s="21"/>
      <c r="O1330" s="21"/>
      <c r="P1330" s="21"/>
      <c r="Q1330" s="21"/>
    </row>
    <row r="1331" spans="1:17" s="258" customFormat="1" ht="12.75" hidden="1" customHeight="1">
      <c r="A1331" s="378"/>
      <c r="B1331" s="26"/>
      <c r="C1331" s="26"/>
      <c r="D1331" s="26"/>
      <c r="E1331" s="21"/>
      <c r="F1331" s="21"/>
      <c r="G1331" s="21"/>
      <c r="H1331" s="21"/>
      <c r="I1331" s="21"/>
      <c r="J1331" s="26"/>
      <c r="K1331" s="26"/>
      <c r="L1331" s="21"/>
      <c r="M1331" s="21"/>
      <c r="N1331" s="21"/>
      <c r="O1331" s="21"/>
      <c r="P1331" s="21"/>
      <c r="Q1331" s="21"/>
    </row>
    <row r="1332" spans="1:17" s="258" customFormat="1" ht="12.75" hidden="1" customHeight="1">
      <c r="A1332" s="378"/>
      <c r="B1332" s="26"/>
      <c r="C1332" s="26"/>
      <c r="D1332" s="26"/>
      <c r="E1332" s="21"/>
      <c r="F1332" s="21"/>
      <c r="G1332" s="21"/>
      <c r="H1332" s="21"/>
      <c r="I1332" s="21"/>
      <c r="J1332" s="26"/>
      <c r="K1332" s="26"/>
      <c r="L1332" s="21"/>
      <c r="M1332" s="21"/>
      <c r="N1332" s="21"/>
      <c r="O1332" s="21"/>
      <c r="P1332" s="21"/>
      <c r="Q1332" s="21"/>
    </row>
    <row r="1333" spans="1:17" s="258" customFormat="1" ht="12.75" hidden="1" customHeight="1">
      <c r="A1333" s="378"/>
      <c r="B1333" s="26"/>
      <c r="C1333" s="26"/>
      <c r="D1333" s="26"/>
      <c r="E1333" s="21"/>
      <c r="F1333" s="21"/>
      <c r="G1333" s="21"/>
      <c r="H1333" s="21"/>
      <c r="I1333" s="21"/>
      <c r="J1333" s="26"/>
      <c r="K1333" s="26"/>
      <c r="L1333" s="21"/>
      <c r="M1333" s="21"/>
      <c r="N1333" s="21"/>
      <c r="O1333" s="21"/>
      <c r="P1333" s="21"/>
      <c r="Q1333" s="21"/>
    </row>
    <row r="1334" spans="1:17" s="258" customFormat="1" ht="12.75" hidden="1" customHeight="1">
      <c r="A1334" s="378"/>
      <c r="B1334" s="26"/>
      <c r="C1334" s="26"/>
      <c r="D1334" s="26"/>
      <c r="E1334" s="21"/>
      <c r="F1334" s="21"/>
      <c r="G1334" s="21"/>
      <c r="H1334" s="21"/>
      <c r="I1334" s="21"/>
      <c r="J1334" s="26"/>
      <c r="K1334" s="26"/>
      <c r="L1334" s="21"/>
      <c r="M1334" s="21"/>
      <c r="N1334" s="21"/>
      <c r="O1334" s="21"/>
      <c r="P1334" s="21"/>
      <c r="Q1334" s="21"/>
    </row>
    <row r="1335" spans="1:17" s="258" customFormat="1" ht="12.75" hidden="1" customHeight="1">
      <c r="A1335" s="378"/>
      <c r="B1335" s="26"/>
      <c r="C1335" s="26"/>
      <c r="D1335" s="26"/>
      <c r="E1335" s="21"/>
      <c r="F1335" s="21"/>
      <c r="G1335" s="21"/>
      <c r="H1335" s="21"/>
      <c r="I1335" s="21"/>
      <c r="J1335" s="26"/>
      <c r="K1335" s="26"/>
      <c r="L1335" s="21"/>
      <c r="M1335" s="21"/>
      <c r="N1335" s="21"/>
      <c r="O1335" s="21"/>
      <c r="P1335" s="21"/>
      <c r="Q1335" s="21"/>
    </row>
    <row r="1336" spans="1:17" s="258" customFormat="1" ht="12.75" hidden="1" customHeight="1">
      <c r="A1336" s="378"/>
      <c r="B1336" s="26"/>
      <c r="C1336" s="26"/>
      <c r="D1336" s="26"/>
      <c r="E1336" s="21"/>
      <c r="F1336" s="21"/>
      <c r="G1336" s="21"/>
      <c r="H1336" s="21"/>
      <c r="I1336" s="21"/>
      <c r="J1336" s="26"/>
      <c r="K1336" s="26"/>
      <c r="L1336" s="21"/>
      <c r="M1336" s="21"/>
      <c r="N1336" s="21"/>
      <c r="O1336" s="21"/>
      <c r="P1336" s="21"/>
      <c r="Q1336" s="21"/>
    </row>
    <row r="1337" spans="1:17" s="258" customFormat="1" ht="12.75" hidden="1" customHeight="1">
      <c r="A1337" s="378"/>
      <c r="B1337" s="26"/>
      <c r="C1337" s="26"/>
      <c r="D1337" s="26"/>
      <c r="E1337" s="21"/>
      <c r="F1337" s="21"/>
      <c r="G1337" s="21"/>
      <c r="H1337" s="21"/>
      <c r="I1337" s="21"/>
      <c r="J1337" s="26"/>
      <c r="K1337" s="26"/>
      <c r="L1337" s="21"/>
      <c r="M1337" s="21"/>
      <c r="N1337" s="21"/>
      <c r="O1337" s="21"/>
      <c r="P1337" s="21"/>
      <c r="Q1337" s="21"/>
    </row>
    <row r="1338" spans="1:17" s="258" customFormat="1" ht="12.75" hidden="1" customHeight="1">
      <c r="A1338" s="378"/>
      <c r="B1338" s="26"/>
      <c r="C1338" s="26"/>
      <c r="D1338" s="26"/>
      <c r="E1338" s="21"/>
      <c r="F1338" s="21"/>
      <c r="G1338" s="21"/>
      <c r="H1338" s="21"/>
      <c r="I1338" s="21"/>
      <c r="J1338" s="26"/>
      <c r="K1338" s="26"/>
      <c r="L1338" s="21"/>
      <c r="M1338" s="21"/>
      <c r="N1338" s="21"/>
      <c r="O1338" s="21"/>
      <c r="P1338" s="21"/>
      <c r="Q1338" s="21"/>
    </row>
    <row r="1339" spans="1:17" s="258" customFormat="1" ht="12.75" hidden="1" customHeight="1">
      <c r="A1339" s="378"/>
      <c r="B1339" s="26"/>
      <c r="C1339" s="26"/>
      <c r="D1339" s="26"/>
      <c r="E1339" s="21"/>
      <c r="F1339" s="21"/>
      <c r="G1339" s="21"/>
      <c r="H1339" s="21"/>
      <c r="I1339" s="21"/>
      <c r="J1339" s="26"/>
      <c r="K1339" s="26"/>
      <c r="L1339" s="21"/>
      <c r="M1339" s="21"/>
      <c r="N1339" s="21"/>
      <c r="O1339" s="21"/>
      <c r="P1339" s="21"/>
      <c r="Q1339" s="21"/>
    </row>
    <row r="1340" spans="1:17" s="258" customFormat="1" ht="12.75" hidden="1" customHeight="1">
      <c r="A1340" s="378"/>
      <c r="B1340" s="26"/>
      <c r="C1340" s="26"/>
      <c r="D1340" s="26"/>
      <c r="E1340" s="21"/>
      <c r="F1340" s="21"/>
      <c r="G1340" s="21"/>
      <c r="H1340" s="21"/>
      <c r="I1340" s="21"/>
      <c r="J1340" s="26"/>
      <c r="K1340" s="26"/>
      <c r="L1340" s="21"/>
      <c r="M1340" s="21"/>
      <c r="N1340" s="21"/>
      <c r="O1340" s="21"/>
      <c r="P1340" s="21"/>
      <c r="Q1340" s="21"/>
    </row>
    <row r="1341" spans="1:17" s="258" customFormat="1" ht="12.75" hidden="1" customHeight="1">
      <c r="A1341" s="378"/>
      <c r="B1341" s="26"/>
      <c r="C1341" s="26"/>
      <c r="D1341" s="26"/>
      <c r="E1341" s="21"/>
      <c r="F1341" s="21"/>
      <c r="G1341" s="21"/>
      <c r="H1341" s="21"/>
      <c r="I1341" s="21"/>
      <c r="J1341" s="26"/>
      <c r="K1341" s="26"/>
      <c r="L1341" s="21"/>
      <c r="M1341" s="21"/>
      <c r="N1341" s="21"/>
      <c r="O1341" s="21"/>
      <c r="P1341" s="21"/>
      <c r="Q1341" s="21"/>
    </row>
    <row r="1342" spans="1:17" s="258" customFormat="1" ht="12.75" hidden="1" customHeight="1">
      <c r="A1342" s="378"/>
      <c r="B1342" s="26"/>
      <c r="C1342" s="26"/>
      <c r="D1342" s="26"/>
      <c r="E1342" s="21"/>
      <c r="F1342" s="21"/>
      <c r="G1342" s="21"/>
      <c r="H1342" s="21"/>
      <c r="I1342" s="21"/>
      <c r="J1342" s="26"/>
      <c r="K1342" s="26"/>
      <c r="L1342" s="21"/>
      <c r="M1342" s="21"/>
      <c r="N1342" s="21"/>
      <c r="O1342" s="21"/>
      <c r="P1342" s="21"/>
      <c r="Q1342" s="21"/>
    </row>
    <row r="1343" spans="1:17" s="258" customFormat="1" ht="12.75" hidden="1" customHeight="1">
      <c r="A1343" s="378"/>
      <c r="B1343" s="26"/>
      <c r="C1343" s="26"/>
      <c r="D1343" s="26"/>
      <c r="E1343" s="21"/>
      <c r="F1343" s="21"/>
      <c r="G1343" s="21"/>
      <c r="H1343" s="21"/>
      <c r="I1343" s="21"/>
      <c r="J1343" s="26"/>
      <c r="K1343" s="26"/>
      <c r="L1343" s="21"/>
      <c r="M1343" s="21"/>
      <c r="N1343" s="21"/>
      <c r="O1343" s="21"/>
      <c r="P1343" s="21"/>
      <c r="Q1343" s="21"/>
    </row>
    <row r="1344" spans="1:17" s="258" customFormat="1" ht="12.75" hidden="1" customHeight="1">
      <c r="A1344" s="378"/>
      <c r="B1344" s="26"/>
      <c r="C1344" s="26"/>
      <c r="D1344" s="26"/>
      <c r="E1344" s="21"/>
      <c r="F1344" s="21"/>
      <c r="G1344" s="21"/>
      <c r="H1344" s="21"/>
      <c r="I1344" s="21"/>
      <c r="J1344" s="26"/>
      <c r="K1344" s="26"/>
      <c r="L1344" s="21"/>
      <c r="M1344" s="21"/>
      <c r="N1344" s="21"/>
      <c r="O1344" s="21"/>
      <c r="P1344" s="21"/>
      <c r="Q1344" s="21"/>
    </row>
    <row r="1345" spans="1:17" s="258" customFormat="1" ht="12.75" hidden="1" customHeight="1">
      <c r="A1345" s="378"/>
      <c r="B1345" s="26"/>
      <c r="C1345" s="26"/>
      <c r="D1345" s="26"/>
      <c r="E1345" s="21"/>
      <c r="F1345" s="21"/>
      <c r="G1345" s="21"/>
      <c r="H1345" s="21"/>
      <c r="I1345" s="21"/>
      <c r="J1345" s="26"/>
      <c r="K1345" s="26"/>
      <c r="L1345" s="21"/>
      <c r="M1345" s="21"/>
      <c r="N1345" s="21"/>
      <c r="O1345" s="21"/>
      <c r="P1345" s="21"/>
      <c r="Q1345" s="21"/>
    </row>
    <row r="1346" spans="1:17" s="258" customFormat="1" ht="12.75" hidden="1" customHeight="1">
      <c r="A1346" s="378"/>
      <c r="B1346" s="26"/>
      <c r="C1346" s="26"/>
      <c r="D1346" s="26"/>
      <c r="E1346" s="21"/>
      <c r="F1346" s="21"/>
      <c r="G1346" s="21"/>
      <c r="H1346" s="21"/>
      <c r="I1346" s="21"/>
      <c r="J1346" s="26"/>
      <c r="K1346" s="26"/>
      <c r="L1346" s="21"/>
      <c r="M1346" s="21"/>
      <c r="N1346" s="21"/>
      <c r="O1346" s="21"/>
      <c r="P1346" s="21"/>
      <c r="Q1346" s="21"/>
    </row>
    <row r="1347" spans="1:17" s="258" customFormat="1" ht="12.75" hidden="1" customHeight="1">
      <c r="A1347" s="378"/>
      <c r="B1347" s="26"/>
      <c r="C1347" s="26"/>
      <c r="D1347" s="26"/>
      <c r="E1347" s="21"/>
      <c r="F1347" s="21"/>
      <c r="G1347" s="21"/>
      <c r="H1347" s="21"/>
      <c r="I1347" s="21"/>
      <c r="J1347" s="26"/>
      <c r="K1347" s="26"/>
      <c r="L1347" s="21"/>
      <c r="M1347" s="21"/>
      <c r="N1347" s="21"/>
      <c r="O1347" s="21"/>
      <c r="P1347" s="21"/>
      <c r="Q1347" s="21"/>
    </row>
    <row r="1348" spans="1:17" s="258" customFormat="1" ht="12.75" hidden="1" customHeight="1">
      <c r="A1348" s="378"/>
      <c r="B1348" s="26"/>
      <c r="C1348" s="26"/>
      <c r="D1348" s="26"/>
      <c r="E1348" s="21"/>
      <c r="F1348" s="21"/>
      <c r="G1348" s="21"/>
      <c r="H1348" s="21"/>
      <c r="I1348" s="21"/>
      <c r="J1348" s="26"/>
      <c r="K1348" s="26"/>
      <c r="L1348" s="21"/>
      <c r="M1348" s="21"/>
      <c r="N1348" s="21"/>
      <c r="O1348" s="21"/>
      <c r="P1348" s="21"/>
      <c r="Q1348" s="21"/>
    </row>
    <row r="1349" spans="1:17" s="258" customFormat="1" ht="12.75" hidden="1" customHeight="1">
      <c r="A1349" s="378"/>
      <c r="B1349" s="26"/>
      <c r="C1349" s="26"/>
      <c r="D1349" s="26"/>
      <c r="E1349" s="21"/>
      <c r="F1349" s="21"/>
      <c r="G1349" s="21"/>
      <c r="H1349" s="21"/>
      <c r="I1349" s="21"/>
      <c r="J1349" s="26"/>
      <c r="K1349" s="26"/>
      <c r="L1349" s="21"/>
      <c r="M1349" s="21"/>
      <c r="N1349" s="21"/>
      <c r="O1349" s="21"/>
      <c r="P1349" s="21"/>
      <c r="Q1349" s="21"/>
    </row>
    <row r="1350" spans="1:17" s="258" customFormat="1" ht="12.75" hidden="1" customHeight="1">
      <c r="A1350" s="378"/>
      <c r="B1350" s="26"/>
      <c r="C1350" s="26"/>
      <c r="D1350" s="26"/>
      <c r="E1350" s="21"/>
      <c r="F1350" s="21"/>
      <c r="G1350" s="21"/>
      <c r="H1350" s="21"/>
      <c r="I1350" s="21"/>
      <c r="J1350" s="26"/>
      <c r="K1350" s="26"/>
      <c r="L1350" s="21"/>
      <c r="M1350" s="21"/>
      <c r="N1350" s="21"/>
      <c r="O1350" s="21"/>
      <c r="P1350" s="21"/>
      <c r="Q1350" s="21"/>
    </row>
    <row r="1351" spans="1:17" s="258" customFormat="1" ht="12.75" hidden="1" customHeight="1">
      <c r="A1351" s="378"/>
      <c r="B1351" s="26"/>
      <c r="C1351" s="26"/>
      <c r="D1351" s="26"/>
      <c r="E1351" s="21"/>
      <c r="F1351" s="21"/>
      <c r="G1351" s="21"/>
      <c r="H1351" s="21"/>
      <c r="I1351" s="21"/>
      <c r="J1351" s="26"/>
      <c r="K1351" s="26"/>
      <c r="L1351" s="21"/>
      <c r="M1351" s="21"/>
      <c r="N1351" s="21"/>
      <c r="O1351" s="21"/>
      <c r="P1351" s="21"/>
      <c r="Q1351" s="21"/>
    </row>
    <row r="1352" spans="1:17" s="258" customFormat="1" ht="12.75" hidden="1" customHeight="1">
      <c r="A1352" s="378"/>
      <c r="B1352" s="26"/>
      <c r="C1352" s="26"/>
      <c r="D1352" s="26"/>
      <c r="E1352" s="21"/>
      <c r="F1352" s="21"/>
      <c r="G1352" s="21"/>
      <c r="H1352" s="21"/>
      <c r="I1352" s="21"/>
      <c r="J1352" s="26"/>
      <c r="K1352" s="26"/>
      <c r="L1352" s="21"/>
      <c r="M1352" s="21"/>
      <c r="N1352" s="21"/>
      <c r="O1352" s="21"/>
      <c r="P1352" s="21"/>
      <c r="Q1352" s="21"/>
    </row>
    <row r="1353" spans="1:17" s="258" customFormat="1" ht="12.75" hidden="1" customHeight="1">
      <c r="A1353" s="378"/>
      <c r="B1353" s="26"/>
      <c r="C1353" s="26"/>
      <c r="D1353" s="26"/>
      <c r="E1353" s="21"/>
      <c r="F1353" s="21"/>
      <c r="G1353" s="21"/>
      <c r="H1353" s="21"/>
      <c r="I1353" s="21"/>
      <c r="J1353" s="26"/>
      <c r="K1353" s="26"/>
      <c r="L1353" s="21"/>
      <c r="M1353" s="21"/>
      <c r="N1353" s="21"/>
      <c r="O1353" s="21"/>
      <c r="P1353" s="21"/>
      <c r="Q1353" s="21"/>
    </row>
    <row r="1354" spans="1:17" s="258" customFormat="1" ht="12.75" hidden="1" customHeight="1">
      <c r="A1354" s="378"/>
      <c r="B1354" s="26"/>
      <c r="C1354" s="26"/>
      <c r="D1354" s="26"/>
      <c r="E1354" s="21"/>
      <c r="F1354" s="21"/>
      <c r="G1354" s="21"/>
      <c r="H1354" s="21"/>
      <c r="I1354" s="21"/>
      <c r="J1354" s="26"/>
      <c r="K1354" s="26"/>
      <c r="L1354" s="21"/>
      <c r="M1354" s="21"/>
      <c r="N1354" s="21"/>
      <c r="O1354" s="21"/>
      <c r="P1354" s="21"/>
      <c r="Q1354" s="21"/>
    </row>
    <row r="1355" spans="1:17" s="258" customFormat="1" ht="12.75" hidden="1" customHeight="1">
      <c r="A1355" s="378"/>
      <c r="B1355" s="26"/>
      <c r="C1355" s="26"/>
      <c r="D1355" s="26"/>
      <c r="E1355" s="21"/>
      <c r="F1355" s="21"/>
      <c r="G1355" s="21"/>
      <c r="H1355" s="21"/>
      <c r="I1355" s="21"/>
      <c r="J1355" s="26"/>
      <c r="K1355" s="26"/>
      <c r="L1355" s="21"/>
      <c r="M1355" s="21"/>
      <c r="N1355" s="21"/>
      <c r="O1355" s="21"/>
      <c r="P1355" s="21"/>
      <c r="Q1355" s="21"/>
    </row>
    <row r="1356" spans="1:17" s="258" customFormat="1" ht="12.75" hidden="1" customHeight="1">
      <c r="A1356" s="378"/>
      <c r="B1356" s="26"/>
      <c r="C1356" s="26"/>
      <c r="D1356" s="26"/>
      <c r="E1356" s="21"/>
      <c r="F1356" s="21"/>
      <c r="G1356" s="21"/>
      <c r="H1356" s="21"/>
      <c r="I1356" s="21"/>
      <c r="J1356" s="26"/>
      <c r="K1356" s="26"/>
      <c r="L1356" s="21"/>
      <c r="M1356" s="21"/>
      <c r="N1356" s="21"/>
      <c r="O1356" s="21"/>
      <c r="P1356" s="21"/>
      <c r="Q1356" s="21"/>
    </row>
    <row r="1357" spans="1:17" s="258" customFormat="1" ht="12.75" hidden="1" customHeight="1">
      <c r="A1357" s="378"/>
      <c r="B1357" s="26"/>
      <c r="C1357" s="26"/>
      <c r="D1357" s="26"/>
      <c r="E1357" s="21"/>
      <c r="F1357" s="21"/>
      <c r="G1357" s="21"/>
      <c r="H1357" s="21"/>
      <c r="I1357" s="21"/>
      <c r="J1357" s="26"/>
      <c r="K1357" s="26"/>
      <c r="L1357" s="21"/>
      <c r="M1357" s="21"/>
      <c r="N1357" s="21"/>
      <c r="O1357" s="21"/>
      <c r="P1357" s="21"/>
      <c r="Q1357" s="21"/>
    </row>
    <row r="1358" spans="1:17" s="258" customFormat="1" ht="12.75" hidden="1" customHeight="1">
      <c r="A1358" s="378"/>
      <c r="B1358" s="26"/>
      <c r="C1358" s="26"/>
      <c r="D1358" s="26"/>
      <c r="E1358" s="21"/>
      <c r="F1358" s="21"/>
      <c r="G1358" s="21"/>
      <c r="H1358" s="21"/>
      <c r="I1358" s="21"/>
      <c r="J1358" s="26"/>
      <c r="K1358" s="26"/>
      <c r="L1358" s="21"/>
      <c r="M1358" s="21"/>
      <c r="N1358" s="21"/>
      <c r="O1358" s="21"/>
      <c r="P1358" s="21"/>
      <c r="Q1358" s="21"/>
    </row>
    <row r="1359" spans="1:17" s="258" customFormat="1" ht="12.75" hidden="1" customHeight="1">
      <c r="A1359" s="378"/>
      <c r="B1359" s="26"/>
      <c r="C1359" s="26"/>
      <c r="D1359" s="26"/>
      <c r="E1359" s="21"/>
      <c r="F1359" s="21"/>
      <c r="G1359" s="21"/>
      <c r="H1359" s="21"/>
      <c r="I1359" s="21"/>
      <c r="J1359" s="26"/>
      <c r="K1359" s="26"/>
      <c r="L1359" s="21"/>
      <c r="M1359" s="21"/>
      <c r="N1359" s="21"/>
      <c r="O1359" s="21"/>
      <c r="P1359" s="21"/>
      <c r="Q1359" s="21"/>
    </row>
    <row r="1360" spans="1:17" s="258" customFormat="1" ht="12.75" hidden="1" customHeight="1">
      <c r="A1360" s="378"/>
      <c r="B1360" s="26"/>
      <c r="C1360" s="26"/>
      <c r="D1360" s="26"/>
      <c r="E1360" s="21"/>
      <c r="F1360" s="21"/>
      <c r="G1360" s="21"/>
      <c r="H1360" s="21"/>
      <c r="I1360" s="21"/>
      <c r="J1360" s="26"/>
      <c r="K1360" s="26"/>
      <c r="L1360" s="21"/>
      <c r="M1360" s="21"/>
      <c r="N1360" s="21"/>
      <c r="O1360" s="21"/>
      <c r="P1360" s="21"/>
      <c r="Q1360" s="21"/>
    </row>
    <row r="1361" spans="1:17" s="258" customFormat="1" ht="12.75" hidden="1" customHeight="1">
      <c r="A1361" s="378"/>
      <c r="B1361" s="26"/>
      <c r="C1361" s="26"/>
      <c r="D1361" s="26"/>
      <c r="E1361" s="21"/>
      <c r="F1361" s="21"/>
      <c r="G1361" s="21"/>
      <c r="H1361" s="21"/>
      <c r="I1361" s="21"/>
      <c r="J1361" s="26"/>
      <c r="K1361" s="26"/>
      <c r="L1361" s="21"/>
      <c r="M1361" s="21"/>
      <c r="N1361" s="21"/>
      <c r="O1361" s="21"/>
      <c r="P1361" s="21"/>
      <c r="Q1361" s="21"/>
    </row>
    <row r="1362" spans="1:17" s="258" customFormat="1" ht="12.75" hidden="1" customHeight="1">
      <c r="A1362" s="378"/>
      <c r="B1362" s="26"/>
      <c r="C1362" s="26"/>
      <c r="D1362" s="26"/>
      <c r="E1362" s="21"/>
      <c r="F1362" s="21"/>
      <c r="G1362" s="21"/>
      <c r="H1362" s="21"/>
      <c r="I1362" s="21"/>
      <c r="J1362" s="26"/>
      <c r="K1362" s="26"/>
      <c r="L1362" s="21"/>
      <c r="M1362" s="21"/>
      <c r="N1362" s="21"/>
      <c r="O1362" s="21"/>
      <c r="P1362" s="21"/>
      <c r="Q1362" s="21"/>
    </row>
    <row r="1363" spans="1:17" s="258" customFormat="1" ht="12.75" hidden="1" customHeight="1">
      <c r="A1363" s="378"/>
      <c r="B1363" s="26"/>
      <c r="C1363" s="26"/>
      <c r="D1363" s="26"/>
      <c r="E1363" s="21"/>
      <c r="F1363" s="21"/>
      <c r="G1363" s="21"/>
      <c r="H1363" s="21"/>
      <c r="I1363" s="21"/>
      <c r="J1363" s="26"/>
      <c r="K1363" s="26"/>
      <c r="L1363" s="21"/>
      <c r="M1363" s="21"/>
      <c r="N1363" s="21"/>
      <c r="O1363" s="21"/>
      <c r="P1363" s="21"/>
      <c r="Q1363" s="21"/>
    </row>
    <row r="1364" spans="1:17" s="258" customFormat="1" ht="12.75" hidden="1" customHeight="1">
      <c r="A1364" s="378"/>
      <c r="B1364" s="26"/>
      <c r="C1364" s="26"/>
      <c r="D1364" s="26"/>
      <c r="E1364" s="21"/>
      <c r="F1364" s="21"/>
      <c r="G1364" s="21"/>
      <c r="H1364" s="21"/>
      <c r="I1364" s="21"/>
      <c r="J1364" s="26"/>
      <c r="K1364" s="26"/>
      <c r="L1364" s="21"/>
      <c r="M1364" s="21"/>
      <c r="N1364" s="21"/>
      <c r="O1364" s="21"/>
      <c r="P1364" s="21"/>
      <c r="Q1364" s="21"/>
    </row>
    <row r="1365" spans="1:17" s="258" customFormat="1" ht="12.75" hidden="1" customHeight="1">
      <c r="A1365" s="378"/>
      <c r="B1365" s="26"/>
      <c r="C1365" s="26"/>
      <c r="D1365" s="26"/>
      <c r="E1365" s="21"/>
      <c r="F1365" s="21"/>
      <c r="G1365" s="21"/>
      <c r="H1365" s="21"/>
      <c r="I1365" s="21"/>
      <c r="J1365" s="26"/>
      <c r="K1365" s="26"/>
      <c r="L1365" s="21"/>
      <c r="M1365" s="21"/>
      <c r="N1365" s="21"/>
      <c r="O1365" s="21"/>
      <c r="P1365" s="21"/>
      <c r="Q1365" s="21"/>
    </row>
    <row r="1366" spans="1:17" s="258" customFormat="1" ht="12.75" hidden="1" customHeight="1">
      <c r="A1366" s="378"/>
      <c r="B1366" s="26"/>
      <c r="C1366" s="26"/>
      <c r="D1366" s="26"/>
      <c r="E1366" s="21"/>
      <c r="F1366" s="21"/>
      <c r="G1366" s="21"/>
      <c r="H1366" s="21"/>
      <c r="I1366" s="21"/>
      <c r="J1366" s="26"/>
      <c r="K1366" s="26"/>
      <c r="L1366" s="21"/>
      <c r="M1366" s="21"/>
      <c r="N1366" s="21"/>
      <c r="O1366" s="21"/>
      <c r="P1366" s="21"/>
      <c r="Q1366" s="21"/>
    </row>
    <row r="1367" spans="1:17" s="258" customFormat="1" ht="12.75" hidden="1" customHeight="1">
      <c r="A1367" s="378"/>
      <c r="B1367" s="26"/>
      <c r="C1367" s="26"/>
      <c r="D1367" s="26"/>
      <c r="E1367" s="21"/>
      <c r="F1367" s="21"/>
      <c r="G1367" s="21"/>
      <c r="H1367" s="21"/>
      <c r="I1367" s="21"/>
      <c r="J1367" s="26"/>
      <c r="K1367" s="26"/>
      <c r="L1367" s="21"/>
      <c r="M1367" s="21"/>
      <c r="N1367" s="21"/>
      <c r="O1367" s="21"/>
      <c r="P1367" s="21"/>
      <c r="Q1367" s="21"/>
    </row>
    <row r="1368" spans="1:17" s="258" customFormat="1" ht="12.75" hidden="1" customHeight="1">
      <c r="A1368" s="378"/>
      <c r="B1368" s="26"/>
      <c r="C1368" s="26"/>
      <c r="D1368" s="26"/>
      <c r="E1368" s="21"/>
      <c r="F1368" s="21"/>
      <c r="G1368" s="21"/>
      <c r="H1368" s="21"/>
      <c r="I1368" s="21"/>
      <c r="J1368" s="26"/>
      <c r="K1368" s="26"/>
      <c r="L1368" s="21"/>
      <c r="M1368" s="21"/>
      <c r="N1368" s="21"/>
      <c r="O1368" s="21"/>
      <c r="P1368" s="21"/>
      <c r="Q1368" s="21"/>
    </row>
    <row r="1369" spans="1:17" s="258" customFormat="1" ht="12.75" hidden="1" customHeight="1">
      <c r="A1369" s="378"/>
      <c r="B1369" s="26"/>
      <c r="C1369" s="26"/>
      <c r="D1369" s="26"/>
      <c r="E1369" s="21"/>
      <c r="F1369" s="21"/>
      <c r="G1369" s="21"/>
      <c r="H1369" s="21"/>
      <c r="I1369" s="21"/>
      <c r="J1369" s="26"/>
      <c r="K1369" s="26"/>
      <c r="L1369" s="21"/>
      <c r="M1369" s="21"/>
      <c r="N1369" s="21"/>
      <c r="O1369" s="21"/>
      <c r="P1369" s="21"/>
      <c r="Q1369" s="21"/>
    </row>
    <row r="1370" spans="1:17" s="258" customFormat="1" ht="12.75" hidden="1" customHeight="1">
      <c r="A1370" s="378"/>
      <c r="B1370" s="26"/>
      <c r="C1370" s="26"/>
      <c r="D1370" s="26"/>
      <c r="E1370" s="21"/>
      <c r="F1370" s="21"/>
      <c r="G1370" s="21"/>
      <c r="H1370" s="21"/>
      <c r="I1370" s="21"/>
      <c r="J1370" s="26"/>
      <c r="K1370" s="26"/>
      <c r="L1370" s="21"/>
      <c r="M1370" s="21"/>
      <c r="N1370" s="21"/>
      <c r="O1370" s="21"/>
      <c r="P1370" s="21"/>
      <c r="Q1370" s="21"/>
    </row>
    <row r="1371" spans="1:17" s="258" customFormat="1" ht="12.75" hidden="1" customHeight="1">
      <c r="A1371" s="378"/>
      <c r="B1371" s="26"/>
      <c r="C1371" s="26"/>
      <c r="D1371" s="26"/>
      <c r="E1371" s="21"/>
      <c r="F1371" s="21"/>
      <c r="G1371" s="21"/>
      <c r="H1371" s="21"/>
      <c r="I1371" s="21"/>
      <c r="J1371" s="26"/>
      <c r="K1371" s="26"/>
      <c r="L1371" s="21"/>
      <c r="M1371" s="21"/>
      <c r="N1371" s="21"/>
      <c r="O1371" s="21"/>
      <c r="P1371" s="21"/>
      <c r="Q1371" s="21"/>
    </row>
    <row r="1372" spans="1:17" s="258" customFormat="1" ht="12.75" hidden="1" customHeight="1">
      <c r="A1372" s="378"/>
      <c r="B1372" s="26"/>
      <c r="C1372" s="26"/>
      <c r="D1372" s="26"/>
      <c r="E1372" s="21"/>
      <c r="F1372" s="21"/>
      <c r="G1372" s="21"/>
      <c r="H1372" s="21"/>
      <c r="I1372" s="21"/>
      <c r="J1372" s="26"/>
      <c r="K1372" s="26"/>
      <c r="L1372" s="21"/>
      <c r="M1372" s="21"/>
      <c r="N1372" s="21"/>
      <c r="O1372" s="21"/>
      <c r="P1372" s="21"/>
      <c r="Q1372" s="21"/>
    </row>
    <row r="1373" spans="1:17" s="258" customFormat="1" ht="12.75" hidden="1" customHeight="1">
      <c r="A1373" s="378"/>
      <c r="B1373" s="26"/>
      <c r="C1373" s="26"/>
      <c r="D1373" s="26"/>
      <c r="E1373" s="21"/>
      <c r="F1373" s="21"/>
      <c r="G1373" s="21"/>
      <c r="H1373" s="21"/>
      <c r="I1373" s="21"/>
      <c r="J1373" s="26"/>
      <c r="K1373" s="26"/>
      <c r="L1373" s="21"/>
      <c r="M1373" s="21"/>
      <c r="N1373" s="21"/>
      <c r="O1373" s="21"/>
      <c r="P1373" s="21"/>
      <c r="Q1373" s="21"/>
    </row>
    <row r="1374" spans="1:17" s="258" customFormat="1" ht="12.75" hidden="1" customHeight="1">
      <c r="A1374" s="378"/>
      <c r="B1374" s="26"/>
      <c r="C1374" s="26"/>
      <c r="D1374" s="26"/>
      <c r="E1374" s="21"/>
      <c r="F1374" s="21"/>
      <c r="G1374" s="21"/>
      <c r="H1374" s="21"/>
      <c r="I1374" s="21"/>
      <c r="J1374" s="26"/>
      <c r="K1374" s="26"/>
      <c r="L1374" s="21"/>
      <c r="M1374" s="21"/>
      <c r="N1374" s="21"/>
      <c r="O1374" s="21"/>
      <c r="P1374" s="21"/>
      <c r="Q1374" s="21"/>
    </row>
    <row r="1375" spans="1:17" s="258" customFormat="1" ht="12.75" hidden="1" customHeight="1">
      <c r="A1375" s="378"/>
      <c r="B1375" s="26"/>
      <c r="C1375" s="26"/>
      <c r="D1375" s="26"/>
      <c r="E1375" s="21"/>
      <c r="F1375" s="21"/>
      <c r="G1375" s="21"/>
      <c r="H1375" s="21"/>
      <c r="I1375" s="21"/>
      <c r="J1375" s="26"/>
      <c r="K1375" s="26"/>
      <c r="L1375" s="21"/>
      <c r="M1375" s="21"/>
      <c r="N1375" s="21"/>
      <c r="O1375" s="21"/>
      <c r="P1375" s="21"/>
      <c r="Q1375" s="21"/>
    </row>
    <row r="1376" spans="1:17" s="258" customFormat="1" ht="12.75" hidden="1" customHeight="1">
      <c r="A1376" s="378"/>
      <c r="B1376" s="26"/>
      <c r="C1376" s="26"/>
      <c r="D1376" s="26"/>
      <c r="E1376" s="21"/>
      <c r="F1376" s="21"/>
      <c r="G1376" s="21"/>
      <c r="H1376" s="21"/>
      <c r="I1376" s="21"/>
      <c r="J1376" s="26"/>
      <c r="K1376" s="26"/>
      <c r="L1376" s="21"/>
      <c r="M1376" s="21"/>
      <c r="N1376" s="21"/>
      <c r="O1376" s="21"/>
      <c r="P1376" s="21"/>
      <c r="Q1376" s="21"/>
    </row>
    <row r="1377" spans="1:17" s="258" customFormat="1" ht="12.75" hidden="1" customHeight="1">
      <c r="A1377" s="378"/>
      <c r="B1377" s="26"/>
      <c r="C1377" s="26"/>
      <c r="D1377" s="26"/>
      <c r="E1377" s="21"/>
      <c r="F1377" s="21"/>
      <c r="G1377" s="21"/>
      <c r="H1377" s="21"/>
      <c r="I1377" s="21"/>
      <c r="J1377" s="26"/>
      <c r="K1377" s="26"/>
      <c r="L1377" s="21"/>
      <c r="M1377" s="21"/>
      <c r="N1377" s="21"/>
      <c r="O1377" s="21"/>
      <c r="P1377" s="21"/>
      <c r="Q1377" s="21"/>
    </row>
    <row r="1378" spans="1:17" s="258" customFormat="1" ht="12.75" hidden="1" customHeight="1">
      <c r="A1378" s="378"/>
      <c r="B1378" s="26"/>
      <c r="C1378" s="26"/>
      <c r="D1378" s="26"/>
      <c r="E1378" s="21"/>
      <c r="F1378" s="21"/>
      <c r="G1378" s="21"/>
      <c r="H1378" s="21"/>
      <c r="I1378" s="21"/>
      <c r="J1378" s="26"/>
      <c r="K1378" s="26"/>
      <c r="L1378" s="21"/>
      <c r="M1378" s="21"/>
      <c r="N1378" s="21"/>
      <c r="O1378" s="21"/>
      <c r="P1378" s="21"/>
      <c r="Q1378" s="21"/>
    </row>
    <row r="1379" spans="1:17" s="258" customFormat="1" ht="12.75" hidden="1" customHeight="1">
      <c r="A1379" s="378"/>
      <c r="B1379" s="26"/>
      <c r="C1379" s="26"/>
      <c r="D1379" s="26"/>
      <c r="E1379" s="21"/>
      <c r="F1379" s="21"/>
      <c r="G1379" s="21"/>
      <c r="H1379" s="21"/>
      <c r="I1379" s="21"/>
      <c r="J1379" s="26"/>
      <c r="K1379" s="26"/>
      <c r="L1379" s="21"/>
      <c r="M1379" s="21"/>
      <c r="N1379" s="21"/>
      <c r="O1379" s="21"/>
      <c r="P1379" s="21"/>
      <c r="Q1379" s="21"/>
    </row>
    <row r="1380" spans="1:17" s="258" customFormat="1" ht="12.75" hidden="1" customHeight="1">
      <c r="A1380" s="378"/>
      <c r="B1380" s="26"/>
      <c r="C1380" s="26"/>
      <c r="D1380" s="26"/>
      <c r="E1380" s="21"/>
      <c r="F1380" s="21"/>
      <c r="G1380" s="21"/>
      <c r="H1380" s="21"/>
      <c r="I1380" s="21"/>
      <c r="J1380" s="26"/>
      <c r="K1380" s="26"/>
      <c r="L1380" s="21"/>
      <c r="M1380" s="21"/>
      <c r="N1380" s="21"/>
      <c r="O1380" s="21"/>
      <c r="P1380" s="21"/>
      <c r="Q1380" s="21"/>
    </row>
    <row r="1381" spans="1:17" s="258" customFormat="1" ht="12.75" hidden="1" customHeight="1">
      <c r="A1381" s="378"/>
      <c r="B1381" s="26"/>
      <c r="C1381" s="26"/>
      <c r="D1381" s="26"/>
      <c r="E1381" s="21"/>
      <c r="F1381" s="21"/>
      <c r="G1381" s="21"/>
      <c r="H1381" s="21"/>
      <c r="I1381" s="21"/>
      <c r="J1381" s="26"/>
      <c r="K1381" s="26"/>
      <c r="L1381" s="21"/>
      <c r="M1381" s="21"/>
      <c r="N1381" s="21"/>
      <c r="O1381" s="21"/>
      <c r="P1381" s="21"/>
      <c r="Q1381" s="21"/>
    </row>
    <row r="1382" spans="1:17" s="258" customFormat="1" ht="12.75" hidden="1" customHeight="1">
      <c r="A1382" s="378"/>
      <c r="B1382" s="26"/>
      <c r="C1382" s="26"/>
      <c r="D1382" s="26"/>
      <c r="E1382" s="21"/>
      <c r="F1382" s="21"/>
      <c r="G1382" s="21"/>
      <c r="H1382" s="21"/>
      <c r="I1382" s="21"/>
      <c r="J1382" s="26"/>
      <c r="K1382" s="26"/>
      <c r="L1382" s="21"/>
      <c r="M1382" s="21"/>
      <c r="N1382" s="21"/>
      <c r="O1382" s="21"/>
      <c r="P1382" s="21"/>
      <c r="Q1382" s="21"/>
    </row>
    <row r="1383" spans="1:17" s="258" customFormat="1" ht="12.75" hidden="1" customHeight="1">
      <c r="A1383" s="378"/>
      <c r="B1383" s="26"/>
      <c r="C1383" s="26"/>
      <c r="D1383" s="26"/>
      <c r="E1383" s="21"/>
      <c r="F1383" s="21"/>
      <c r="G1383" s="21"/>
      <c r="H1383" s="21"/>
      <c r="I1383" s="21"/>
      <c r="J1383" s="26"/>
      <c r="K1383" s="26"/>
      <c r="L1383" s="21"/>
      <c r="M1383" s="21"/>
      <c r="N1383" s="21"/>
      <c r="O1383" s="21"/>
      <c r="P1383" s="21"/>
      <c r="Q1383" s="21"/>
    </row>
    <row r="1384" spans="1:17" s="258" customFormat="1" ht="12.75" hidden="1" customHeight="1">
      <c r="A1384" s="378"/>
      <c r="B1384" s="26"/>
      <c r="C1384" s="26"/>
      <c r="D1384" s="26"/>
      <c r="E1384" s="21"/>
      <c r="F1384" s="21"/>
      <c r="G1384" s="21"/>
      <c r="H1384" s="21"/>
      <c r="I1384" s="21"/>
      <c r="J1384" s="26"/>
      <c r="K1384" s="26"/>
      <c r="L1384" s="21"/>
      <c r="M1384" s="21"/>
      <c r="N1384" s="21"/>
      <c r="O1384" s="21"/>
      <c r="P1384" s="21"/>
      <c r="Q1384" s="21"/>
    </row>
    <row r="1385" spans="1:17" s="258" customFormat="1" ht="12.75" hidden="1" customHeight="1">
      <c r="A1385" s="378"/>
      <c r="B1385" s="26"/>
      <c r="C1385" s="26"/>
      <c r="D1385" s="26"/>
      <c r="E1385" s="21"/>
      <c r="F1385" s="21"/>
      <c r="G1385" s="21"/>
      <c r="H1385" s="21"/>
      <c r="I1385" s="21"/>
      <c r="J1385" s="26"/>
      <c r="K1385" s="26"/>
      <c r="L1385" s="21"/>
      <c r="M1385" s="21"/>
      <c r="N1385" s="21"/>
      <c r="O1385" s="21"/>
      <c r="P1385" s="21"/>
      <c r="Q1385" s="21"/>
    </row>
    <row r="1386" spans="1:17" s="258" customFormat="1" ht="12.75" hidden="1" customHeight="1">
      <c r="A1386" s="378"/>
      <c r="B1386" s="26"/>
      <c r="C1386" s="26"/>
      <c r="D1386" s="26"/>
      <c r="E1386" s="21"/>
      <c r="F1386" s="21"/>
      <c r="G1386" s="21"/>
      <c r="H1386" s="21"/>
      <c r="I1386" s="21"/>
      <c r="J1386" s="26"/>
      <c r="K1386" s="26"/>
      <c r="L1386" s="21"/>
      <c r="M1386" s="21"/>
      <c r="N1386" s="21"/>
      <c r="O1386" s="21"/>
      <c r="P1386" s="21"/>
      <c r="Q1386" s="21"/>
    </row>
    <row r="1387" spans="1:17" s="258" customFormat="1" ht="12.75" hidden="1" customHeight="1">
      <c r="A1387" s="378"/>
      <c r="B1387" s="26"/>
      <c r="C1387" s="26"/>
      <c r="D1387" s="26"/>
      <c r="E1387" s="21"/>
      <c r="F1387" s="21"/>
      <c r="G1387" s="21"/>
      <c r="H1387" s="21"/>
      <c r="I1387" s="21"/>
      <c r="J1387" s="26"/>
      <c r="K1387" s="26"/>
      <c r="L1387" s="21"/>
      <c r="M1387" s="21"/>
      <c r="N1387" s="21"/>
      <c r="O1387" s="21"/>
      <c r="P1387" s="21"/>
      <c r="Q1387" s="21"/>
    </row>
    <row r="1388" spans="1:17" s="258" customFormat="1" ht="12.75" hidden="1" customHeight="1">
      <c r="A1388" s="378"/>
      <c r="B1388" s="26"/>
      <c r="C1388" s="26"/>
      <c r="D1388" s="26"/>
      <c r="E1388" s="21"/>
      <c r="F1388" s="21"/>
      <c r="G1388" s="21"/>
      <c r="H1388" s="21"/>
      <c r="I1388" s="21"/>
      <c r="J1388" s="26"/>
      <c r="K1388" s="26"/>
      <c r="L1388" s="21"/>
      <c r="M1388" s="21"/>
      <c r="N1388" s="21"/>
      <c r="O1388" s="21"/>
      <c r="P1388" s="21"/>
      <c r="Q1388" s="21"/>
    </row>
    <row r="1389" spans="1:17" s="258" customFormat="1" ht="12.75" hidden="1" customHeight="1">
      <c r="A1389" s="378"/>
      <c r="B1389" s="26"/>
      <c r="C1389" s="26"/>
      <c r="D1389" s="26"/>
      <c r="E1389" s="21"/>
      <c r="F1389" s="21"/>
      <c r="G1389" s="21"/>
      <c r="H1389" s="21"/>
      <c r="I1389" s="21"/>
      <c r="J1389" s="26"/>
      <c r="K1389" s="26"/>
      <c r="L1389" s="21"/>
      <c r="M1389" s="21"/>
      <c r="N1389" s="21"/>
      <c r="O1389" s="21"/>
      <c r="P1389" s="21"/>
      <c r="Q1389" s="21"/>
    </row>
    <row r="1390" spans="1:17" s="258" customFormat="1" ht="12.75" hidden="1" customHeight="1">
      <c r="A1390" s="378"/>
      <c r="B1390" s="26"/>
      <c r="C1390" s="26"/>
      <c r="D1390" s="26"/>
      <c r="E1390" s="21"/>
      <c r="F1390" s="21"/>
      <c r="G1390" s="21"/>
      <c r="H1390" s="21"/>
      <c r="I1390" s="21"/>
      <c r="J1390" s="26"/>
      <c r="K1390" s="26"/>
      <c r="L1390" s="21"/>
      <c r="M1390" s="21"/>
      <c r="N1390" s="21"/>
      <c r="O1390" s="21"/>
      <c r="P1390" s="21"/>
      <c r="Q1390" s="21"/>
    </row>
    <row r="1391" spans="1:17" s="258" customFormat="1" ht="12.75" hidden="1" customHeight="1">
      <c r="A1391" s="378"/>
      <c r="B1391" s="26"/>
      <c r="C1391" s="26"/>
      <c r="D1391" s="26"/>
      <c r="E1391" s="21"/>
      <c r="F1391" s="21"/>
      <c r="G1391" s="21"/>
      <c r="H1391" s="21"/>
      <c r="I1391" s="21"/>
      <c r="J1391" s="26"/>
      <c r="K1391" s="26"/>
      <c r="L1391" s="21"/>
      <c r="M1391" s="21"/>
      <c r="N1391" s="21"/>
      <c r="O1391" s="21"/>
      <c r="P1391" s="21"/>
      <c r="Q1391" s="21"/>
    </row>
    <row r="1392" spans="1:17" s="258" customFormat="1" ht="12.75" hidden="1" customHeight="1">
      <c r="A1392" s="378"/>
      <c r="B1392" s="26"/>
      <c r="C1392" s="26"/>
      <c r="D1392" s="26"/>
      <c r="E1392" s="21"/>
      <c r="F1392" s="21"/>
      <c r="G1392" s="21"/>
      <c r="H1392" s="21"/>
      <c r="I1392" s="21"/>
      <c r="J1392" s="26"/>
      <c r="K1392" s="26"/>
      <c r="L1392" s="21"/>
      <c r="M1392" s="21"/>
      <c r="N1392" s="21"/>
      <c r="O1392" s="21"/>
      <c r="P1392" s="21"/>
      <c r="Q1392" s="21"/>
    </row>
    <row r="1393" spans="1:17" s="258" customFormat="1" ht="12.75" hidden="1" customHeight="1">
      <c r="A1393" s="378"/>
      <c r="B1393" s="26"/>
      <c r="C1393" s="26"/>
      <c r="D1393" s="26"/>
      <c r="E1393" s="21"/>
      <c r="F1393" s="21"/>
      <c r="G1393" s="21"/>
      <c r="H1393" s="21"/>
      <c r="I1393" s="21"/>
      <c r="J1393" s="26"/>
      <c r="K1393" s="26"/>
      <c r="L1393" s="21"/>
      <c r="M1393" s="21"/>
      <c r="N1393" s="21"/>
      <c r="O1393" s="21"/>
      <c r="P1393" s="21"/>
      <c r="Q1393" s="21"/>
    </row>
    <row r="1394" spans="1:17" s="258" customFormat="1" ht="12.75" hidden="1" customHeight="1">
      <c r="A1394" s="378"/>
      <c r="B1394" s="26"/>
      <c r="C1394" s="26"/>
      <c r="D1394" s="26"/>
      <c r="E1394" s="21"/>
      <c r="F1394" s="21"/>
      <c r="G1394" s="21"/>
      <c r="H1394" s="21"/>
      <c r="I1394" s="21"/>
      <c r="J1394" s="26"/>
      <c r="K1394" s="26"/>
      <c r="L1394" s="21"/>
      <c r="M1394" s="21"/>
      <c r="N1394" s="21"/>
      <c r="O1394" s="21"/>
      <c r="P1394" s="21"/>
      <c r="Q1394" s="21"/>
    </row>
    <row r="1395" spans="1:17" s="258" customFormat="1" ht="12.75" hidden="1" customHeight="1">
      <c r="A1395" s="378"/>
      <c r="B1395" s="26"/>
      <c r="C1395" s="26"/>
      <c r="D1395" s="26"/>
      <c r="E1395" s="21"/>
      <c r="F1395" s="21"/>
      <c r="G1395" s="21"/>
      <c r="H1395" s="21"/>
      <c r="I1395" s="21"/>
      <c r="J1395" s="26"/>
      <c r="K1395" s="26"/>
      <c r="L1395" s="21"/>
      <c r="M1395" s="21"/>
      <c r="N1395" s="21"/>
      <c r="O1395" s="21"/>
      <c r="P1395" s="21"/>
      <c r="Q1395" s="21"/>
    </row>
    <row r="1396" spans="1:17" s="258" customFormat="1" ht="12.75" hidden="1" customHeight="1">
      <c r="A1396" s="378"/>
      <c r="B1396" s="26"/>
      <c r="C1396" s="26"/>
      <c r="D1396" s="26"/>
      <c r="E1396" s="21"/>
      <c r="F1396" s="21"/>
      <c r="G1396" s="21"/>
      <c r="H1396" s="21"/>
      <c r="I1396" s="21"/>
      <c r="J1396" s="26"/>
      <c r="K1396" s="26"/>
      <c r="L1396" s="21"/>
      <c r="M1396" s="21"/>
      <c r="N1396" s="21"/>
      <c r="O1396" s="21"/>
      <c r="P1396" s="21"/>
      <c r="Q1396" s="21"/>
    </row>
    <row r="1397" spans="1:17" s="258" customFormat="1" ht="12.75" hidden="1" customHeight="1">
      <c r="A1397" s="378"/>
      <c r="B1397" s="26"/>
      <c r="C1397" s="26"/>
      <c r="D1397" s="26"/>
      <c r="E1397" s="21"/>
      <c r="F1397" s="21"/>
      <c r="G1397" s="21"/>
      <c r="H1397" s="21"/>
      <c r="I1397" s="21"/>
      <c r="J1397" s="26"/>
      <c r="K1397" s="26"/>
      <c r="L1397" s="21"/>
      <c r="M1397" s="21"/>
      <c r="N1397" s="21"/>
      <c r="O1397" s="21"/>
      <c r="P1397" s="21"/>
      <c r="Q1397" s="21"/>
    </row>
    <row r="1398" spans="1:17" s="258" customFormat="1" ht="12.75" hidden="1" customHeight="1">
      <c r="A1398" s="378"/>
      <c r="B1398" s="26"/>
      <c r="C1398" s="26"/>
      <c r="D1398" s="26"/>
      <c r="E1398" s="21"/>
      <c r="F1398" s="21"/>
      <c r="G1398" s="21"/>
      <c r="H1398" s="21"/>
      <c r="I1398" s="21"/>
      <c r="J1398" s="26"/>
      <c r="K1398" s="26"/>
      <c r="L1398" s="21"/>
      <c r="M1398" s="21"/>
      <c r="N1398" s="21"/>
      <c r="O1398" s="21"/>
      <c r="P1398" s="21"/>
      <c r="Q1398" s="21"/>
    </row>
    <row r="1399" spans="1:17" s="258" customFormat="1" ht="12.75" hidden="1" customHeight="1">
      <c r="A1399" s="378"/>
      <c r="B1399" s="26"/>
      <c r="C1399" s="26"/>
      <c r="D1399" s="26"/>
      <c r="E1399" s="21"/>
      <c r="F1399" s="21"/>
      <c r="G1399" s="21"/>
      <c r="H1399" s="21"/>
      <c r="I1399" s="21"/>
      <c r="J1399" s="26"/>
      <c r="K1399" s="26"/>
      <c r="L1399" s="21"/>
      <c r="M1399" s="21"/>
      <c r="N1399" s="21"/>
      <c r="O1399" s="21"/>
      <c r="P1399" s="21"/>
      <c r="Q1399" s="21"/>
    </row>
    <row r="1400" spans="1:17" s="258" customFormat="1" ht="12.75" hidden="1" customHeight="1">
      <c r="A1400" s="378"/>
      <c r="B1400" s="26"/>
      <c r="C1400" s="26"/>
      <c r="D1400" s="26"/>
      <c r="E1400" s="21"/>
      <c r="F1400" s="21"/>
      <c r="G1400" s="21"/>
      <c r="H1400" s="21"/>
      <c r="I1400" s="21"/>
      <c r="J1400" s="26"/>
      <c r="K1400" s="26"/>
      <c r="L1400" s="21"/>
      <c r="M1400" s="21"/>
      <c r="N1400" s="21"/>
      <c r="O1400" s="21"/>
      <c r="P1400" s="21"/>
      <c r="Q1400" s="21"/>
    </row>
    <row r="1401" spans="1:17" s="258" customFormat="1" ht="12.75" hidden="1" customHeight="1">
      <c r="A1401" s="378"/>
      <c r="B1401" s="26"/>
      <c r="C1401" s="26"/>
      <c r="D1401" s="26"/>
      <c r="E1401" s="21"/>
      <c r="F1401" s="21"/>
      <c r="G1401" s="21"/>
      <c r="H1401" s="21"/>
      <c r="I1401" s="21"/>
      <c r="J1401" s="26"/>
      <c r="K1401" s="26"/>
      <c r="L1401" s="21"/>
      <c r="M1401" s="21"/>
      <c r="N1401" s="21"/>
      <c r="O1401" s="21"/>
      <c r="P1401" s="21"/>
      <c r="Q1401" s="21"/>
    </row>
    <row r="1402" spans="1:17" s="258" customFormat="1" ht="12.75" hidden="1" customHeight="1">
      <c r="A1402" s="378"/>
      <c r="B1402" s="26"/>
      <c r="C1402" s="26"/>
      <c r="D1402" s="26"/>
      <c r="E1402" s="21"/>
      <c r="F1402" s="21"/>
      <c r="G1402" s="21"/>
      <c r="H1402" s="21"/>
      <c r="I1402" s="21"/>
      <c r="J1402" s="26"/>
      <c r="K1402" s="26"/>
      <c r="L1402" s="21"/>
      <c r="M1402" s="21"/>
      <c r="N1402" s="21"/>
      <c r="O1402" s="21"/>
      <c r="P1402" s="21"/>
      <c r="Q1402" s="21"/>
    </row>
    <row r="1403" spans="1:17" s="258" customFormat="1" ht="12.75" hidden="1" customHeight="1">
      <c r="A1403" s="378"/>
      <c r="B1403" s="26"/>
      <c r="C1403" s="26"/>
      <c r="D1403" s="26"/>
      <c r="E1403" s="21"/>
      <c r="F1403" s="21"/>
      <c r="G1403" s="21"/>
      <c r="H1403" s="21"/>
      <c r="I1403" s="21"/>
      <c r="J1403" s="26"/>
      <c r="K1403" s="26"/>
      <c r="L1403" s="21"/>
      <c r="M1403" s="21"/>
      <c r="N1403" s="21"/>
      <c r="O1403" s="21"/>
      <c r="P1403" s="21"/>
      <c r="Q1403" s="21"/>
    </row>
    <row r="1404" spans="1:17" s="258" customFormat="1" ht="12.75" hidden="1" customHeight="1">
      <c r="A1404" s="378"/>
      <c r="B1404" s="26"/>
      <c r="C1404" s="26"/>
      <c r="D1404" s="26"/>
      <c r="E1404" s="21"/>
      <c r="F1404" s="21"/>
      <c r="G1404" s="21"/>
      <c r="H1404" s="21"/>
      <c r="I1404" s="21"/>
      <c r="J1404" s="26"/>
      <c r="K1404" s="26"/>
      <c r="L1404" s="21"/>
      <c r="M1404" s="21"/>
      <c r="N1404" s="21"/>
      <c r="O1404" s="21"/>
      <c r="P1404" s="21"/>
      <c r="Q1404" s="21"/>
    </row>
    <row r="1405" spans="1:17" s="258" customFormat="1" ht="12.75" hidden="1" customHeight="1">
      <c r="A1405" s="378"/>
      <c r="B1405" s="26"/>
      <c r="C1405" s="26"/>
      <c r="D1405" s="26"/>
      <c r="E1405" s="21"/>
      <c r="F1405" s="21"/>
      <c r="G1405" s="21"/>
      <c r="H1405" s="21"/>
      <c r="I1405" s="21"/>
      <c r="J1405" s="26"/>
      <c r="K1405" s="26"/>
      <c r="L1405" s="21"/>
      <c r="M1405" s="21"/>
      <c r="N1405" s="21"/>
      <c r="O1405" s="21"/>
      <c r="P1405" s="21"/>
      <c r="Q1405" s="21"/>
    </row>
    <row r="1406" spans="1:17" s="258" customFormat="1" ht="12.75" hidden="1" customHeight="1">
      <c r="A1406" s="378"/>
      <c r="B1406" s="26"/>
      <c r="C1406" s="26"/>
      <c r="D1406" s="26"/>
      <c r="E1406" s="21"/>
      <c r="F1406" s="21"/>
      <c r="G1406" s="21"/>
      <c r="H1406" s="21"/>
      <c r="I1406" s="21"/>
      <c r="J1406" s="26"/>
      <c r="K1406" s="26"/>
      <c r="L1406" s="21"/>
      <c r="M1406" s="21"/>
      <c r="N1406" s="21"/>
      <c r="O1406" s="21"/>
      <c r="P1406" s="21"/>
      <c r="Q1406" s="21"/>
    </row>
    <row r="1407" spans="1:17" s="258" customFormat="1" ht="12.75" hidden="1" customHeight="1">
      <c r="A1407" s="378"/>
      <c r="B1407" s="26"/>
      <c r="C1407" s="26"/>
      <c r="D1407" s="26"/>
      <c r="E1407" s="21"/>
      <c r="F1407" s="21"/>
      <c r="G1407" s="21"/>
      <c r="H1407" s="21"/>
      <c r="I1407" s="21"/>
      <c r="J1407" s="26"/>
      <c r="K1407" s="26"/>
      <c r="L1407" s="21"/>
      <c r="M1407" s="21"/>
      <c r="N1407" s="21"/>
      <c r="O1407" s="21"/>
      <c r="P1407" s="21"/>
      <c r="Q1407" s="21"/>
    </row>
    <row r="1408" spans="1:17" s="258" customFormat="1" ht="12.75" hidden="1" customHeight="1">
      <c r="A1408" s="378"/>
      <c r="B1408" s="26"/>
      <c r="C1408" s="26"/>
      <c r="D1408" s="26"/>
      <c r="E1408" s="21"/>
      <c r="F1408" s="21"/>
      <c r="G1408" s="21"/>
      <c r="H1408" s="21"/>
      <c r="I1408" s="21"/>
      <c r="J1408" s="26"/>
      <c r="K1408" s="26"/>
      <c r="L1408" s="21"/>
      <c r="M1408" s="21"/>
      <c r="N1408" s="21"/>
      <c r="O1408" s="21"/>
      <c r="P1408" s="21"/>
      <c r="Q1408" s="21"/>
    </row>
    <row r="1409" spans="1:17" s="258" customFormat="1" ht="12.75" hidden="1" customHeight="1">
      <c r="A1409" s="378"/>
      <c r="B1409" s="26"/>
      <c r="C1409" s="26"/>
      <c r="D1409" s="26"/>
      <c r="E1409" s="21"/>
      <c r="F1409" s="21"/>
      <c r="G1409" s="21"/>
      <c r="H1409" s="21"/>
      <c r="I1409" s="21"/>
      <c r="J1409" s="26"/>
      <c r="K1409" s="26"/>
      <c r="L1409" s="21"/>
      <c r="M1409" s="21"/>
      <c r="N1409" s="21"/>
      <c r="O1409" s="21"/>
      <c r="P1409" s="21"/>
      <c r="Q1409" s="21"/>
    </row>
    <row r="1410" spans="1:17" s="258" customFormat="1" ht="12.75" hidden="1" customHeight="1">
      <c r="A1410" s="378"/>
      <c r="B1410" s="26"/>
      <c r="C1410" s="26"/>
      <c r="D1410" s="26"/>
      <c r="E1410" s="21"/>
      <c r="F1410" s="21"/>
      <c r="G1410" s="21"/>
      <c r="H1410" s="21"/>
      <c r="I1410" s="21"/>
      <c r="J1410" s="26"/>
      <c r="K1410" s="26"/>
      <c r="L1410" s="21"/>
      <c r="M1410" s="21"/>
      <c r="N1410" s="21"/>
      <c r="O1410" s="21"/>
      <c r="P1410" s="21"/>
      <c r="Q1410" s="21"/>
    </row>
    <row r="1411" spans="1:17" s="258" customFormat="1" ht="12.75" hidden="1" customHeight="1">
      <c r="A1411" s="378"/>
      <c r="B1411" s="26"/>
      <c r="C1411" s="26"/>
      <c r="D1411" s="26"/>
      <c r="E1411" s="21"/>
      <c r="F1411" s="21"/>
      <c r="G1411" s="21"/>
      <c r="H1411" s="21"/>
      <c r="I1411" s="21"/>
      <c r="J1411" s="26"/>
      <c r="K1411" s="26"/>
      <c r="L1411" s="21"/>
      <c r="M1411" s="21"/>
      <c r="N1411" s="21"/>
      <c r="O1411" s="21"/>
      <c r="P1411" s="21"/>
      <c r="Q1411" s="21"/>
    </row>
    <row r="1412" spans="1:17" s="258" customFormat="1" ht="12.75" hidden="1" customHeight="1">
      <c r="A1412" s="378"/>
      <c r="B1412" s="26"/>
      <c r="C1412" s="26"/>
      <c r="D1412" s="26"/>
      <c r="E1412" s="21"/>
      <c r="F1412" s="21"/>
      <c r="G1412" s="21"/>
      <c r="H1412" s="21"/>
      <c r="I1412" s="21"/>
      <c r="J1412" s="26"/>
      <c r="K1412" s="26"/>
      <c r="L1412" s="21"/>
      <c r="M1412" s="21"/>
      <c r="N1412" s="21"/>
      <c r="O1412" s="21"/>
      <c r="P1412" s="21"/>
      <c r="Q1412" s="21"/>
    </row>
    <row r="1413" spans="1:17" s="258" customFormat="1" ht="12.75" hidden="1" customHeight="1">
      <c r="A1413" s="378"/>
      <c r="B1413" s="26"/>
      <c r="C1413" s="26"/>
      <c r="D1413" s="26"/>
      <c r="E1413" s="21"/>
      <c r="F1413" s="21"/>
      <c r="G1413" s="21"/>
      <c r="H1413" s="21"/>
      <c r="I1413" s="21"/>
      <c r="J1413" s="26"/>
      <c r="K1413" s="26"/>
      <c r="L1413" s="21"/>
      <c r="M1413" s="21"/>
      <c r="N1413" s="21"/>
      <c r="O1413" s="21"/>
      <c r="P1413" s="21"/>
      <c r="Q1413" s="21"/>
    </row>
    <row r="1414" spans="1:17" s="258" customFormat="1" ht="12.75" hidden="1" customHeight="1">
      <c r="A1414" s="378"/>
      <c r="B1414" s="26"/>
      <c r="C1414" s="26"/>
      <c r="D1414" s="26"/>
      <c r="E1414" s="21"/>
      <c r="F1414" s="21"/>
      <c r="G1414" s="21"/>
      <c r="H1414" s="21"/>
      <c r="I1414" s="21"/>
      <c r="J1414" s="26"/>
      <c r="K1414" s="26"/>
      <c r="L1414" s="21"/>
      <c r="M1414" s="21"/>
      <c r="N1414" s="21"/>
      <c r="O1414" s="21"/>
      <c r="P1414" s="21"/>
      <c r="Q1414" s="21"/>
    </row>
    <row r="1415" spans="1:17" s="258" customFormat="1" ht="12.75" hidden="1" customHeight="1">
      <c r="A1415" s="378"/>
      <c r="B1415" s="26"/>
      <c r="C1415" s="26"/>
      <c r="D1415" s="26"/>
      <c r="E1415" s="21"/>
      <c r="F1415" s="21"/>
      <c r="G1415" s="21"/>
      <c r="H1415" s="21"/>
      <c r="I1415" s="21"/>
      <c r="J1415" s="26"/>
      <c r="K1415" s="26"/>
      <c r="L1415" s="21"/>
      <c r="M1415" s="21"/>
      <c r="N1415" s="21"/>
      <c r="O1415" s="21"/>
      <c r="P1415" s="21"/>
      <c r="Q1415" s="21"/>
    </row>
    <row r="1416" spans="1:17" s="258" customFormat="1" ht="12.75" hidden="1" customHeight="1">
      <c r="A1416" s="378"/>
      <c r="B1416" s="26"/>
      <c r="C1416" s="26"/>
      <c r="D1416" s="26"/>
      <c r="E1416" s="21"/>
      <c r="F1416" s="21"/>
      <c r="G1416" s="21"/>
      <c r="H1416" s="21"/>
      <c r="I1416" s="21"/>
      <c r="J1416" s="26"/>
      <c r="K1416" s="26"/>
      <c r="L1416" s="21"/>
      <c r="M1416" s="21"/>
      <c r="N1416" s="21"/>
      <c r="O1416" s="21"/>
      <c r="P1416" s="21"/>
      <c r="Q1416" s="21"/>
    </row>
    <row r="1417" spans="1:17" s="258" customFormat="1" ht="12.75" hidden="1" customHeight="1">
      <c r="A1417" s="378"/>
      <c r="B1417" s="26"/>
      <c r="C1417" s="26"/>
      <c r="D1417" s="26"/>
      <c r="E1417" s="21"/>
      <c r="F1417" s="21"/>
      <c r="G1417" s="21"/>
      <c r="H1417" s="21"/>
      <c r="I1417" s="21"/>
      <c r="J1417" s="26"/>
      <c r="K1417" s="26"/>
      <c r="L1417" s="21"/>
      <c r="M1417" s="21"/>
      <c r="N1417" s="21"/>
      <c r="O1417" s="21"/>
      <c r="P1417" s="21"/>
      <c r="Q1417" s="21"/>
    </row>
    <row r="1418" spans="1:17" s="258" customFormat="1" ht="12.75" hidden="1" customHeight="1">
      <c r="A1418" s="378"/>
      <c r="B1418" s="26"/>
      <c r="C1418" s="26"/>
      <c r="D1418" s="26"/>
      <c r="E1418" s="21"/>
      <c r="F1418" s="21"/>
      <c r="G1418" s="21"/>
      <c r="H1418" s="21"/>
      <c r="I1418" s="21"/>
      <c r="J1418" s="26"/>
      <c r="K1418" s="26"/>
      <c r="L1418" s="21"/>
      <c r="M1418" s="21"/>
      <c r="N1418" s="21"/>
      <c r="O1418" s="21"/>
      <c r="P1418" s="21"/>
      <c r="Q1418" s="21"/>
    </row>
    <row r="1419" spans="1:17" s="258" customFormat="1" ht="12.75" hidden="1" customHeight="1">
      <c r="A1419" s="378"/>
      <c r="B1419" s="26"/>
      <c r="C1419" s="26"/>
      <c r="D1419" s="26"/>
      <c r="E1419" s="21"/>
      <c r="F1419" s="21"/>
      <c r="G1419" s="21"/>
      <c r="H1419" s="21"/>
      <c r="I1419" s="21"/>
      <c r="J1419" s="26"/>
      <c r="K1419" s="26"/>
      <c r="L1419" s="21"/>
      <c r="M1419" s="21"/>
      <c r="N1419" s="21"/>
      <c r="O1419" s="21"/>
      <c r="P1419" s="21"/>
      <c r="Q1419" s="21"/>
    </row>
    <row r="1420" spans="1:17" s="258" customFormat="1" ht="12.75" hidden="1" customHeight="1">
      <c r="A1420" s="378"/>
      <c r="B1420" s="26"/>
      <c r="C1420" s="26"/>
      <c r="D1420" s="26"/>
      <c r="E1420" s="21"/>
      <c r="F1420" s="21"/>
      <c r="G1420" s="21"/>
      <c r="H1420" s="21"/>
      <c r="I1420" s="21"/>
      <c r="J1420" s="26"/>
      <c r="K1420" s="26"/>
      <c r="L1420" s="21"/>
      <c r="M1420" s="21"/>
      <c r="N1420" s="21"/>
      <c r="O1420" s="21"/>
      <c r="P1420" s="21"/>
      <c r="Q1420" s="21"/>
    </row>
    <row r="1421" spans="1:17" s="258" customFormat="1" ht="12.75" hidden="1" customHeight="1">
      <c r="A1421" s="378"/>
      <c r="B1421" s="26"/>
      <c r="C1421" s="26"/>
      <c r="D1421" s="26"/>
      <c r="E1421" s="21"/>
      <c r="F1421" s="21"/>
      <c r="G1421" s="21"/>
      <c r="H1421" s="21"/>
      <c r="I1421" s="21"/>
      <c r="J1421" s="26"/>
      <c r="K1421" s="26"/>
      <c r="L1421" s="21"/>
      <c r="M1421" s="21"/>
      <c r="N1421" s="21"/>
      <c r="O1421" s="21"/>
      <c r="P1421" s="21"/>
      <c r="Q1421" s="21"/>
    </row>
    <row r="1422" spans="1:17" s="258" customFormat="1" ht="12.75" hidden="1" customHeight="1">
      <c r="A1422" s="378"/>
      <c r="B1422" s="26"/>
      <c r="C1422" s="26"/>
      <c r="D1422" s="26"/>
      <c r="E1422" s="21"/>
      <c r="F1422" s="21"/>
      <c r="G1422" s="21"/>
      <c r="H1422" s="21"/>
      <c r="I1422" s="21"/>
      <c r="J1422" s="26"/>
      <c r="K1422" s="26"/>
      <c r="L1422" s="21"/>
      <c r="M1422" s="21"/>
      <c r="N1422" s="21"/>
      <c r="O1422" s="21"/>
      <c r="P1422" s="21"/>
      <c r="Q1422" s="21"/>
    </row>
    <row r="1423" spans="1:17" s="258" customFormat="1" ht="12.75" hidden="1" customHeight="1">
      <c r="A1423" s="378"/>
      <c r="B1423" s="26"/>
      <c r="C1423" s="26"/>
      <c r="D1423" s="26"/>
      <c r="E1423" s="21"/>
      <c r="F1423" s="21"/>
      <c r="G1423" s="21"/>
      <c r="H1423" s="21"/>
      <c r="I1423" s="21"/>
      <c r="J1423" s="26"/>
      <c r="K1423" s="26"/>
      <c r="L1423" s="21"/>
      <c r="M1423" s="21"/>
      <c r="N1423" s="21"/>
      <c r="O1423" s="21"/>
      <c r="P1423" s="21"/>
      <c r="Q1423" s="21"/>
    </row>
    <row r="1424" spans="1:17" s="258" customFormat="1" ht="12.75" hidden="1" customHeight="1">
      <c r="A1424" s="378"/>
      <c r="B1424" s="26"/>
      <c r="C1424" s="26"/>
      <c r="D1424" s="26"/>
      <c r="E1424" s="21"/>
      <c r="F1424" s="21"/>
      <c r="G1424" s="21"/>
      <c r="H1424" s="21"/>
      <c r="I1424" s="21"/>
      <c r="J1424" s="26"/>
      <c r="K1424" s="26"/>
      <c r="L1424" s="21"/>
      <c r="M1424" s="21"/>
      <c r="N1424" s="21"/>
      <c r="O1424" s="21"/>
      <c r="P1424" s="21"/>
      <c r="Q1424" s="21"/>
    </row>
    <row r="1425" spans="1:17" s="258" customFormat="1" ht="12.75" hidden="1" customHeight="1">
      <c r="A1425" s="378"/>
      <c r="B1425" s="26"/>
      <c r="C1425" s="26"/>
      <c r="D1425" s="26"/>
      <c r="E1425" s="21"/>
      <c r="F1425" s="21"/>
      <c r="G1425" s="21"/>
      <c r="H1425" s="21"/>
      <c r="I1425" s="21"/>
      <c r="J1425" s="26"/>
      <c r="K1425" s="26"/>
      <c r="L1425" s="21"/>
      <c r="M1425" s="21"/>
      <c r="N1425" s="21"/>
      <c r="O1425" s="21"/>
      <c r="P1425" s="21"/>
      <c r="Q1425" s="21"/>
    </row>
    <row r="1426" spans="1:17" s="258" customFormat="1" ht="12.75" hidden="1" customHeight="1">
      <c r="A1426" s="378"/>
      <c r="B1426" s="26"/>
      <c r="C1426" s="26"/>
      <c r="D1426" s="26"/>
      <c r="E1426" s="21"/>
      <c r="F1426" s="21"/>
      <c r="G1426" s="21"/>
      <c r="H1426" s="21"/>
      <c r="I1426" s="21"/>
      <c r="J1426" s="26"/>
      <c r="K1426" s="26"/>
      <c r="L1426" s="21"/>
      <c r="M1426" s="21"/>
      <c r="N1426" s="21"/>
      <c r="O1426" s="21"/>
      <c r="P1426" s="21"/>
      <c r="Q1426" s="21"/>
    </row>
    <row r="1427" spans="1:17" s="258" customFormat="1" ht="12.75" hidden="1" customHeight="1">
      <c r="A1427" s="378"/>
      <c r="B1427" s="26"/>
      <c r="C1427" s="26"/>
      <c r="D1427" s="26"/>
      <c r="E1427" s="21"/>
      <c r="F1427" s="21"/>
      <c r="G1427" s="21"/>
      <c r="H1427" s="21"/>
      <c r="I1427" s="21"/>
      <c r="J1427" s="26"/>
      <c r="K1427" s="26"/>
      <c r="L1427" s="21"/>
      <c r="M1427" s="21"/>
      <c r="N1427" s="21"/>
      <c r="O1427" s="21"/>
      <c r="P1427" s="21"/>
      <c r="Q1427" s="21"/>
    </row>
    <row r="1428" spans="1:17" s="258" customFormat="1" ht="12.75" hidden="1" customHeight="1">
      <c r="A1428" s="378"/>
      <c r="B1428" s="26"/>
      <c r="C1428" s="26"/>
      <c r="D1428" s="26"/>
      <c r="E1428" s="21"/>
      <c r="F1428" s="21"/>
      <c r="G1428" s="21"/>
      <c r="H1428" s="21"/>
      <c r="I1428" s="21"/>
      <c r="J1428" s="26"/>
      <c r="K1428" s="26"/>
      <c r="L1428" s="21"/>
      <c r="M1428" s="21"/>
      <c r="N1428" s="21"/>
      <c r="O1428" s="21"/>
      <c r="P1428" s="21"/>
      <c r="Q1428" s="21"/>
    </row>
    <row r="1429" spans="1:17" s="258" customFormat="1" ht="12.75" hidden="1" customHeight="1">
      <c r="A1429" s="378"/>
      <c r="B1429" s="26"/>
      <c r="C1429" s="26"/>
      <c r="D1429" s="26"/>
      <c r="E1429" s="21"/>
      <c r="F1429" s="21"/>
      <c r="G1429" s="21"/>
      <c r="H1429" s="21"/>
      <c r="I1429" s="21"/>
      <c r="J1429" s="26"/>
      <c r="K1429" s="26"/>
      <c r="L1429" s="21"/>
      <c r="M1429" s="21"/>
      <c r="N1429" s="21"/>
      <c r="O1429" s="21"/>
      <c r="P1429" s="21"/>
      <c r="Q1429" s="21"/>
    </row>
    <row r="1430" spans="1:17" s="258" customFormat="1" ht="12.75" hidden="1" customHeight="1">
      <c r="A1430" s="378"/>
      <c r="B1430" s="26"/>
      <c r="C1430" s="26"/>
      <c r="D1430" s="26"/>
      <c r="E1430" s="21"/>
      <c r="F1430" s="21"/>
      <c r="G1430" s="21"/>
      <c r="H1430" s="21"/>
      <c r="I1430" s="21"/>
      <c r="J1430" s="26"/>
      <c r="K1430" s="26"/>
      <c r="L1430" s="21"/>
      <c r="M1430" s="21"/>
      <c r="N1430" s="21"/>
      <c r="O1430" s="21"/>
      <c r="P1430" s="21"/>
      <c r="Q1430" s="21"/>
    </row>
    <row r="1431" spans="1:17" s="258" customFormat="1" ht="12.75" hidden="1" customHeight="1">
      <c r="A1431" s="378"/>
      <c r="B1431" s="26"/>
      <c r="C1431" s="26"/>
      <c r="D1431" s="26"/>
      <c r="E1431" s="21"/>
      <c r="F1431" s="21"/>
      <c r="G1431" s="21"/>
      <c r="H1431" s="21"/>
      <c r="I1431" s="21"/>
      <c r="J1431" s="26"/>
      <c r="K1431" s="26"/>
      <c r="L1431" s="21"/>
      <c r="M1431" s="21"/>
      <c r="N1431" s="21"/>
      <c r="O1431" s="21"/>
      <c r="P1431" s="21"/>
      <c r="Q1431" s="21"/>
    </row>
    <row r="1432" spans="1:17" s="258" customFormat="1" ht="12.75" hidden="1" customHeight="1">
      <c r="A1432" s="378"/>
      <c r="B1432" s="26"/>
      <c r="C1432" s="26"/>
      <c r="D1432" s="26"/>
      <c r="E1432" s="21"/>
      <c r="F1432" s="21"/>
      <c r="G1432" s="21"/>
      <c r="H1432" s="21"/>
      <c r="I1432" s="21"/>
      <c r="J1432" s="26"/>
      <c r="K1432" s="26"/>
      <c r="L1432" s="21"/>
      <c r="M1432" s="21"/>
      <c r="N1432" s="21"/>
      <c r="O1432" s="21"/>
      <c r="P1432" s="21"/>
      <c r="Q1432" s="21"/>
    </row>
    <row r="1433" spans="1:17" s="258" customFormat="1" ht="12.75" hidden="1" customHeight="1">
      <c r="A1433" s="378"/>
      <c r="B1433" s="26"/>
      <c r="C1433" s="26"/>
      <c r="D1433" s="26"/>
      <c r="E1433" s="21"/>
      <c r="F1433" s="21"/>
      <c r="G1433" s="21"/>
      <c r="H1433" s="21"/>
      <c r="I1433" s="21"/>
      <c r="J1433" s="26"/>
      <c r="K1433" s="26"/>
      <c r="L1433" s="21"/>
      <c r="M1433" s="21"/>
      <c r="N1433" s="21"/>
      <c r="O1433" s="21"/>
      <c r="P1433" s="21"/>
      <c r="Q1433" s="21"/>
    </row>
    <row r="1434" spans="1:17" s="258" customFormat="1" ht="12.75" hidden="1" customHeight="1">
      <c r="A1434" s="378"/>
      <c r="B1434" s="26"/>
      <c r="C1434" s="26"/>
      <c r="D1434" s="26"/>
      <c r="E1434" s="21"/>
      <c r="F1434" s="21"/>
      <c r="G1434" s="21"/>
      <c r="H1434" s="21"/>
      <c r="I1434" s="21"/>
      <c r="J1434" s="26"/>
      <c r="K1434" s="26"/>
      <c r="L1434" s="21"/>
      <c r="M1434" s="21"/>
      <c r="N1434" s="21"/>
      <c r="O1434" s="21"/>
      <c r="P1434" s="21"/>
      <c r="Q1434" s="21"/>
    </row>
    <row r="1435" spans="1:17" s="258" customFormat="1" ht="12.75" hidden="1" customHeight="1">
      <c r="A1435" s="378"/>
      <c r="B1435" s="26"/>
      <c r="C1435" s="26"/>
      <c r="D1435" s="26"/>
      <c r="E1435" s="21"/>
      <c r="F1435" s="21"/>
      <c r="G1435" s="21"/>
      <c r="H1435" s="21"/>
      <c r="I1435" s="21"/>
      <c r="J1435" s="26"/>
      <c r="K1435" s="26"/>
      <c r="L1435" s="21"/>
      <c r="M1435" s="21"/>
      <c r="N1435" s="21"/>
      <c r="O1435" s="21"/>
      <c r="P1435" s="21"/>
      <c r="Q1435" s="21"/>
    </row>
    <row r="1436" spans="1:17" s="258" customFormat="1" ht="12.75" hidden="1" customHeight="1">
      <c r="A1436" s="378"/>
      <c r="B1436" s="26"/>
      <c r="C1436" s="26"/>
      <c r="D1436" s="26"/>
      <c r="E1436" s="21"/>
      <c r="F1436" s="21"/>
      <c r="G1436" s="21"/>
      <c r="H1436" s="21"/>
      <c r="I1436" s="21"/>
      <c r="J1436" s="26"/>
      <c r="K1436" s="26"/>
      <c r="L1436" s="21"/>
      <c r="M1436" s="21"/>
      <c r="N1436" s="21"/>
      <c r="O1436" s="21"/>
      <c r="P1436" s="21"/>
      <c r="Q1436" s="21"/>
    </row>
    <row r="1437" spans="1:17" s="258" customFormat="1" ht="12.75" hidden="1" customHeight="1">
      <c r="A1437" s="378"/>
      <c r="B1437" s="26"/>
      <c r="C1437" s="26"/>
      <c r="D1437" s="26"/>
      <c r="E1437" s="21"/>
      <c r="F1437" s="21"/>
      <c r="G1437" s="21"/>
      <c r="H1437" s="21"/>
      <c r="I1437" s="21"/>
      <c r="J1437" s="26"/>
      <c r="K1437" s="26"/>
      <c r="L1437" s="21"/>
      <c r="M1437" s="21"/>
      <c r="N1437" s="21"/>
      <c r="O1437" s="21"/>
      <c r="P1437" s="21"/>
      <c r="Q1437" s="21"/>
    </row>
    <row r="1438" spans="1:17" s="258" customFormat="1" ht="12.75" hidden="1" customHeight="1">
      <c r="A1438" s="378"/>
      <c r="B1438" s="26"/>
      <c r="C1438" s="26"/>
      <c r="D1438" s="26"/>
      <c r="E1438" s="21"/>
      <c r="F1438" s="21"/>
      <c r="G1438" s="21"/>
      <c r="H1438" s="21"/>
      <c r="I1438" s="21"/>
      <c r="J1438" s="26"/>
      <c r="K1438" s="26"/>
      <c r="L1438" s="21"/>
      <c r="M1438" s="21"/>
      <c r="N1438" s="21"/>
      <c r="O1438" s="21"/>
      <c r="P1438" s="21"/>
      <c r="Q1438" s="21"/>
    </row>
    <row r="1439" spans="1:17" s="258" customFormat="1" ht="12.75" hidden="1" customHeight="1">
      <c r="A1439" s="378"/>
      <c r="B1439" s="26"/>
      <c r="C1439" s="26"/>
      <c r="D1439" s="26"/>
      <c r="E1439" s="21"/>
      <c r="F1439" s="21"/>
      <c r="G1439" s="21"/>
      <c r="H1439" s="21"/>
      <c r="I1439" s="21"/>
      <c r="J1439" s="26"/>
      <c r="K1439" s="26"/>
      <c r="L1439" s="21"/>
      <c r="M1439" s="21"/>
      <c r="N1439" s="21"/>
      <c r="O1439" s="21"/>
      <c r="P1439" s="21"/>
      <c r="Q1439" s="21"/>
    </row>
    <row r="1440" spans="1:17" s="258" customFormat="1" ht="12.75" hidden="1" customHeight="1">
      <c r="A1440" s="378"/>
      <c r="B1440" s="26"/>
      <c r="C1440" s="26"/>
      <c r="D1440" s="26"/>
      <c r="E1440" s="21"/>
      <c r="F1440" s="21"/>
      <c r="G1440" s="21"/>
      <c r="H1440" s="21"/>
      <c r="I1440" s="21"/>
      <c r="J1440" s="26"/>
      <c r="K1440" s="26"/>
      <c r="L1440" s="21"/>
      <c r="M1440" s="21"/>
      <c r="N1440" s="21"/>
      <c r="O1440" s="21"/>
      <c r="P1440" s="21"/>
      <c r="Q1440" s="21"/>
    </row>
    <row r="1441" spans="1:17" s="258" customFormat="1" ht="12.75" hidden="1" customHeight="1">
      <c r="A1441" s="378"/>
      <c r="B1441" s="26"/>
      <c r="C1441" s="26"/>
      <c r="D1441" s="26"/>
      <c r="E1441" s="21"/>
      <c r="F1441" s="21"/>
      <c r="G1441" s="21"/>
      <c r="H1441" s="21"/>
      <c r="I1441" s="21"/>
      <c r="J1441" s="26"/>
      <c r="K1441" s="26"/>
      <c r="L1441" s="21"/>
      <c r="M1441" s="21"/>
      <c r="N1441" s="21"/>
      <c r="O1441" s="21"/>
      <c r="P1441" s="21"/>
      <c r="Q1441" s="21"/>
    </row>
    <row r="1442" spans="1:17" s="258" customFormat="1" ht="12.75" hidden="1" customHeight="1">
      <c r="A1442" s="378"/>
      <c r="B1442" s="26"/>
      <c r="C1442" s="26"/>
      <c r="D1442" s="26"/>
      <c r="E1442" s="21"/>
      <c r="F1442" s="21"/>
      <c r="G1442" s="21"/>
      <c r="H1442" s="21"/>
      <c r="I1442" s="21"/>
      <c r="J1442" s="26"/>
      <c r="K1442" s="26"/>
      <c r="L1442" s="21"/>
      <c r="M1442" s="21"/>
      <c r="N1442" s="21"/>
      <c r="O1442" s="21"/>
      <c r="P1442" s="21"/>
      <c r="Q1442" s="21"/>
    </row>
    <row r="1443" spans="1:17" s="258" customFormat="1" ht="12.75" hidden="1" customHeight="1">
      <c r="A1443" s="378"/>
      <c r="B1443" s="26"/>
      <c r="C1443" s="26"/>
      <c r="D1443" s="26"/>
      <c r="E1443" s="21"/>
      <c r="F1443" s="21"/>
      <c r="G1443" s="21"/>
      <c r="H1443" s="21"/>
      <c r="I1443" s="21"/>
      <c r="J1443" s="26"/>
      <c r="K1443" s="26"/>
      <c r="L1443" s="21"/>
      <c r="M1443" s="21"/>
      <c r="N1443" s="21"/>
      <c r="O1443" s="21"/>
      <c r="P1443" s="21"/>
      <c r="Q1443" s="21"/>
    </row>
    <row r="1444" spans="1:17" s="258" customFormat="1" ht="12.75" hidden="1" customHeight="1">
      <c r="A1444" s="378"/>
      <c r="B1444" s="26"/>
      <c r="C1444" s="26"/>
      <c r="D1444" s="26"/>
      <c r="E1444" s="21"/>
      <c r="F1444" s="21"/>
      <c r="G1444" s="21"/>
      <c r="H1444" s="21"/>
      <c r="I1444" s="21"/>
      <c r="J1444" s="26"/>
      <c r="K1444" s="26"/>
      <c r="L1444" s="21"/>
      <c r="M1444" s="21"/>
      <c r="N1444" s="21"/>
      <c r="O1444" s="21"/>
      <c r="P1444" s="21"/>
      <c r="Q1444" s="21"/>
    </row>
    <row r="1445" spans="1:17" s="258" customFormat="1" ht="12.75" hidden="1" customHeight="1">
      <c r="A1445" s="378"/>
      <c r="B1445" s="26"/>
      <c r="C1445" s="26"/>
      <c r="D1445" s="26"/>
      <c r="E1445" s="21"/>
      <c r="F1445" s="21"/>
      <c r="G1445" s="21"/>
      <c r="H1445" s="21"/>
      <c r="I1445" s="21"/>
      <c r="J1445" s="26"/>
      <c r="K1445" s="26"/>
      <c r="L1445" s="21"/>
      <c r="M1445" s="21"/>
      <c r="N1445" s="21"/>
      <c r="O1445" s="21"/>
      <c r="P1445" s="21"/>
      <c r="Q1445" s="21"/>
    </row>
    <row r="1446" spans="1:17" s="258" customFormat="1" ht="12.75" hidden="1" customHeight="1">
      <c r="A1446" s="378"/>
      <c r="B1446" s="26"/>
      <c r="C1446" s="26"/>
      <c r="D1446" s="26"/>
      <c r="E1446" s="21"/>
      <c r="F1446" s="21"/>
      <c r="G1446" s="21"/>
      <c r="H1446" s="21"/>
      <c r="I1446" s="21"/>
      <c r="J1446" s="26"/>
      <c r="K1446" s="26"/>
      <c r="L1446" s="21"/>
      <c r="M1446" s="21"/>
      <c r="N1446" s="21"/>
      <c r="O1446" s="21"/>
      <c r="P1446" s="21"/>
      <c r="Q1446" s="21"/>
    </row>
    <row r="1447" spans="1:17" s="258" customFormat="1" ht="12.75" hidden="1" customHeight="1">
      <c r="A1447" s="378"/>
      <c r="B1447" s="26"/>
      <c r="C1447" s="26"/>
      <c r="D1447" s="26"/>
      <c r="E1447" s="21"/>
      <c r="F1447" s="21"/>
      <c r="G1447" s="21"/>
      <c r="H1447" s="21"/>
      <c r="I1447" s="21"/>
      <c r="J1447" s="26"/>
      <c r="K1447" s="26"/>
      <c r="L1447" s="21"/>
      <c r="M1447" s="21"/>
      <c r="N1447" s="21"/>
      <c r="O1447" s="21"/>
      <c r="P1447" s="21"/>
      <c r="Q1447" s="21"/>
    </row>
    <row r="1448" spans="1:17" s="258" customFormat="1" ht="12.75" hidden="1" customHeight="1">
      <c r="A1448" s="378"/>
      <c r="B1448" s="26"/>
      <c r="C1448" s="26"/>
      <c r="D1448" s="26"/>
      <c r="E1448" s="21"/>
      <c r="F1448" s="21"/>
      <c r="G1448" s="21"/>
      <c r="H1448" s="21"/>
      <c r="I1448" s="21"/>
      <c r="J1448" s="26"/>
      <c r="K1448" s="26"/>
      <c r="L1448" s="21"/>
      <c r="M1448" s="21"/>
      <c r="N1448" s="21"/>
      <c r="O1448" s="21"/>
      <c r="P1448" s="21"/>
      <c r="Q1448" s="21"/>
    </row>
    <row r="1449" spans="1:17" s="258" customFormat="1" ht="12.75" hidden="1" customHeight="1">
      <c r="A1449" s="378"/>
      <c r="B1449" s="26"/>
      <c r="C1449" s="26"/>
      <c r="D1449" s="26"/>
      <c r="E1449" s="21"/>
      <c r="F1449" s="21"/>
      <c r="G1449" s="21"/>
      <c r="H1449" s="21"/>
      <c r="I1449" s="21"/>
      <c r="J1449" s="26"/>
      <c r="K1449" s="26"/>
      <c r="L1449" s="21"/>
      <c r="M1449" s="21"/>
      <c r="N1449" s="21"/>
      <c r="O1449" s="21"/>
      <c r="P1449" s="21"/>
      <c r="Q1449" s="21"/>
    </row>
    <row r="1450" spans="1:17" s="258" customFormat="1" ht="12.75" hidden="1" customHeight="1">
      <c r="A1450" s="378"/>
      <c r="B1450" s="26"/>
      <c r="C1450" s="26"/>
      <c r="D1450" s="26"/>
      <c r="E1450" s="21"/>
      <c r="F1450" s="21"/>
      <c r="G1450" s="21"/>
      <c r="H1450" s="21"/>
      <c r="I1450" s="21"/>
      <c r="J1450" s="26"/>
      <c r="K1450" s="26"/>
      <c r="L1450" s="21"/>
      <c r="M1450" s="21"/>
      <c r="N1450" s="21"/>
      <c r="O1450" s="21"/>
      <c r="P1450" s="21"/>
      <c r="Q1450" s="21"/>
    </row>
    <row r="1451" spans="1:17" s="258" customFormat="1" ht="12.75" hidden="1" customHeight="1">
      <c r="A1451" s="378"/>
      <c r="B1451" s="26"/>
      <c r="C1451" s="26"/>
      <c r="D1451" s="26"/>
      <c r="E1451" s="21"/>
      <c r="F1451" s="21"/>
      <c r="G1451" s="21"/>
      <c r="H1451" s="21"/>
      <c r="I1451" s="21"/>
      <c r="J1451" s="26"/>
      <c r="K1451" s="26"/>
      <c r="L1451" s="21"/>
      <c r="M1451" s="21"/>
      <c r="N1451" s="21"/>
      <c r="O1451" s="21"/>
      <c r="P1451" s="21"/>
      <c r="Q1451" s="21"/>
    </row>
    <row r="1452" spans="1:17" s="258" customFormat="1" ht="12.75" hidden="1" customHeight="1">
      <c r="A1452" s="378"/>
      <c r="B1452" s="26"/>
      <c r="C1452" s="26"/>
      <c r="D1452" s="26"/>
      <c r="E1452" s="21"/>
      <c r="F1452" s="21"/>
      <c r="G1452" s="21"/>
      <c r="H1452" s="21"/>
      <c r="I1452" s="21"/>
      <c r="J1452" s="26"/>
      <c r="K1452" s="26"/>
      <c r="L1452" s="21"/>
      <c r="M1452" s="21"/>
      <c r="N1452" s="21"/>
      <c r="O1452" s="21"/>
      <c r="P1452" s="21"/>
      <c r="Q1452" s="21"/>
    </row>
    <row r="1453" spans="1:17" s="258" customFormat="1" ht="12.75" hidden="1" customHeight="1">
      <c r="A1453" s="378"/>
      <c r="B1453" s="26"/>
      <c r="C1453" s="26"/>
      <c r="D1453" s="26"/>
      <c r="E1453" s="21"/>
      <c r="F1453" s="21"/>
      <c r="G1453" s="21"/>
      <c r="H1453" s="21"/>
      <c r="I1453" s="21"/>
      <c r="J1453" s="26"/>
      <c r="K1453" s="26"/>
      <c r="L1453" s="21"/>
      <c r="M1453" s="21"/>
      <c r="N1453" s="21"/>
      <c r="O1453" s="21"/>
      <c r="P1453" s="21"/>
      <c r="Q1453" s="21"/>
    </row>
    <row r="1454" spans="1:17" s="258" customFormat="1" ht="12.75" hidden="1" customHeight="1">
      <c r="A1454" s="378"/>
      <c r="B1454" s="26"/>
      <c r="C1454" s="26"/>
      <c r="D1454" s="26"/>
      <c r="E1454" s="21"/>
      <c r="F1454" s="21"/>
      <c r="G1454" s="21"/>
      <c r="H1454" s="21"/>
      <c r="I1454" s="21"/>
      <c r="J1454" s="26"/>
      <c r="K1454" s="26"/>
      <c r="L1454" s="21"/>
      <c r="M1454" s="21"/>
      <c r="N1454" s="21"/>
      <c r="O1454" s="21"/>
      <c r="P1454" s="21"/>
      <c r="Q1454" s="21"/>
    </row>
    <row r="1455" spans="1:17" s="258" customFormat="1" ht="12.75" hidden="1" customHeight="1">
      <c r="A1455" s="378"/>
      <c r="B1455" s="26"/>
      <c r="C1455" s="26"/>
      <c r="D1455" s="26"/>
      <c r="E1455" s="21"/>
      <c r="F1455" s="21"/>
      <c r="G1455" s="21"/>
      <c r="H1455" s="21"/>
      <c r="I1455" s="21"/>
      <c r="J1455" s="26"/>
      <c r="K1455" s="26"/>
      <c r="L1455" s="21"/>
      <c r="M1455" s="21"/>
      <c r="N1455" s="21"/>
      <c r="O1455" s="21"/>
      <c r="P1455" s="21"/>
      <c r="Q1455" s="21"/>
    </row>
    <row r="1456" spans="1:17" s="258" customFormat="1" ht="12.75" hidden="1" customHeight="1">
      <c r="A1456" s="378"/>
      <c r="B1456" s="26"/>
      <c r="C1456" s="26"/>
      <c r="D1456" s="26"/>
      <c r="E1456" s="21"/>
      <c r="F1456" s="21"/>
      <c r="G1456" s="21"/>
      <c r="H1456" s="21"/>
      <c r="I1456" s="21"/>
      <c r="J1456" s="26"/>
      <c r="K1456" s="26"/>
      <c r="L1456" s="21"/>
      <c r="M1456" s="21"/>
      <c r="N1456" s="21"/>
      <c r="O1456" s="21"/>
      <c r="P1456" s="21"/>
      <c r="Q1456" s="21"/>
    </row>
    <row r="1457" spans="1:17" s="258" customFormat="1" ht="12.75" hidden="1" customHeight="1">
      <c r="A1457" s="378"/>
      <c r="B1457" s="26"/>
      <c r="C1457" s="26"/>
      <c r="D1457" s="26"/>
      <c r="E1457" s="21"/>
      <c r="F1457" s="21"/>
      <c r="G1457" s="21"/>
      <c r="H1457" s="21"/>
      <c r="I1457" s="21"/>
      <c r="J1457" s="26"/>
      <c r="K1457" s="26"/>
      <c r="L1457" s="21"/>
      <c r="M1457" s="21"/>
      <c r="N1457" s="21"/>
      <c r="O1457" s="21"/>
      <c r="P1457" s="21"/>
      <c r="Q1457" s="21"/>
    </row>
    <row r="1458" spans="1:17" s="258" customFormat="1" ht="12.75" hidden="1" customHeight="1">
      <c r="A1458" s="378"/>
      <c r="B1458" s="26"/>
      <c r="C1458" s="26"/>
      <c r="D1458" s="26"/>
      <c r="E1458" s="21"/>
      <c r="F1458" s="21"/>
      <c r="G1458" s="21"/>
      <c r="H1458" s="21"/>
      <c r="I1458" s="21"/>
      <c r="J1458" s="26"/>
      <c r="K1458" s="26"/>
      <c r="L1458" s="21"/>
      <c r="M1458" s="21"/>
      <c r="N1458" s="21"/>
      <c r="O1458" s="21"/>
      <c r="P1458" s="21"/>
      <c r="Q1458" s="21"/>
    </row>
    <row r="1459" spans="1:17" s="258" customFormat="1" ht="12.75" hidden="1" customHeight="1">
      <c r="A1459" s="378"/>
      <c r="B1459" s="26"/>
      <c r="C1459" s="26"/>
      <c r="D1459" s="26"/>
      <c r="E1459" s="21"/>
      <c r="F1459" s="21"/>
      <c r="G1459" s="21"/>
      <c r="H1459" s="21"/>
      <c r="I1459" s="21"/>
      <c r="J1459" s="26"/>
      <c r="K1459" s="26"/>
      <c r="L1459" s="21"/>
      <c r="M1459" s="21"/>
      <c r="N1459" s="21"/>
      <c r="O1459" s="21"/>
      <c r="P1459" s="21"/>
      <c r="Q1459" s="21"/>
    </row>
    <row r="1460" spans="1:17" s="258" customFormat="1" ht="12.75" hidden="1" customHeight="1">
      <c r="A1460" s="378"/>
      <c r="B1460" s="26"/>
      <c r="C1460" s="26"/>
      <c r="D1460" s="26"/>
      <c r="E1460" s="21"/>
      <c r="F1460" s="21"/>
      <c r="G1460" s="21"/>
      <c r="H1460" s="21"/>
      <c r="I1460" s="21"/>
      <c r="J1460" s="26"/>
      <c r="K1460" s="26"/>
      <c r="L1460" s="21"/>
      <c r="M1460" s="21"/>
      <c r="N1460" s="21"/>
      <c r="O1460" s="21"/>
      <c r="P1460" s="21"/>
      <c r="Q1460" s="21"/>
    </row>
    <row r="1461" spans="1:17" s="258" customFormat="1" ht="12.75" hidden="1" customHeight="1">
      <c r="A1461" s="378"/>
      <c r="B1461" s="26"/>
      <c r="C1461" s="26"/>
      <c r="D1461" s="26"/>
      <c r="E1461" s="21"/>
      <c r="F1461" s="21"/>
      <c r="G1461" s="21"/>
      <c r="H1461" s="21"/>
      <c r="I1461" s="21"/>
      <c r="J1461" s="26"/>
      <c r="K1461" s="26"/>
      <c r="L1461" s="21"/>
      <c r="M1461" s="21"/>
      <c r="N1461" s="21"/>
      <c r="O1461" s="21"/>
      <c r="P1461" s="21"/>
      <c r="Q1461" s="21"/>
    </row>
    <row r="1462" spans="1:17" s="258" customFormat="1" ht="12.75" hidden="1" customHeight="1">
      <c r="A1462" s="378"/>
      <c r="B1462" s="26"/>
      <c r="C1462" s="26"/>
      <c r="D1462" s="26"/>
      <c r="E1462" s="21"/>
      <c r="F1462" s="21"/>
      <c r="G1462" s="21"/>
      <c r="H1462" s="21"/>
      <c r="I1462" s="21"/>
      <c r="J1462" s="26"/>
      <c r="K1462" s="26"/>
      <c r="L1462" s="21"/>
      <c r="M1462" s="21"/>
      <c r="N1462" s="21"/>
      <c r="O1462" s="21"/>
      <c r="P1462" s="21"/>
      <c r="Q1462" s="21"/>
    </row>
    <row r="1463" spans="1:17" s="258" customFormat="1" ht="12.75" hidden="1" customHeight="1">
      <c r="A1463" s="378"/>
      <c r="B1463" s="26"/>
      <c r="C1463" s="26"/>
      <c r="D1463" s="26"/>
      <c r="E1463" s="21"/>
      <c r="F1463" s="21"/>
      <c r="G1463" s="21"/>
      <c r="H1463" s="21"/>
      <c r="I1463" s="21"/>
      <c r="J1463" s="26"/>
      <c r="K1463" s="26"/>
      <c r="L1463" s="21"/>
      <c r="M1463" s="21"/>
      <c r="N1463" s="21"/>
      <c r="O1463" s="21"/>
      <c r="P1463" s="21"/>
      <c r="Q1463" s="21"/>
    </row>
    <row r="1464" spans="1:17" s="258" customFormat="1" ht="12.75" hidden="1" customHeight="1">
      <c r="A1464" s="378"/>
      <c r="B1464" s="26"/>
      <c r="C1464" s="26"/>
      <c r="D1464" s="26"/>
      <c r="E1464" s="21"/>
      <c r="F1464" s="21"/>
      <c r="G1464" s="21"/>
      <c r="H1464" s="21"/>
      <c r="I1464" s="21"/>
      <c r="J1464" s="26"/>
      <c r="K1464" s="26"/>
      <c r="L1464" s="21"/>
      <c r="M1464" s="21"/>
      <c r="N1464" s="21"/>
      <c r="O1464" s="21"/>
      <c r="P1464" s="21"/>
      <c r="Q1464" s="21"/>
    </row>
    <row r="1465" spans="1:17" s="258" customFormat="1" ht="12.75" hidden="1" customHeight="1">
      <c r="A1465" s="378"/>
      <c r="B1465" s="26"/>
      <c r="C1465" s="26"/>
      <c r="D1465" s="26"/>
      <c r="E1465" s="21"/>
      <c r="F1465" s="21"/>
      <c r="G1465" s="21"/>
      <c r="H1465" s="21"/>
      <c r="I1465" s="21"/>
      <c r="J1465" s="26"/>
      <c r="K1465" s="26"/>
      <c r="L1465" s="21"/>
      <c r="M1465" s="21"/>
      <c r="N1465" s="21"/>
      <c r="O1465" s="21"/>
      <c r="P1465" s="21"/>
      <c r="Q1465" s="21"/>
    </row>
    <row r="1466" spans="1:17" s="258" customFormat="1" ht="12.75" hidden="1" customHeight="1">
      <c r="A1466" s="378"/>
      <c r="B1466" s="26"/>
      <c r="C1466" s="26"/>
      <c r="D1466" s="26"/>
      <c r="E1466" s="21"/>
      <c r="F1466" s="21"/>
      <c r="G1466" s="21"/>
      <c r="H1466" s="21"/>
      <c r="I1466" s="21"/>
      <c r="J1466" s="26"/>
      <c r="K1466" s="26"/>
      <c r="L1466" s="21"/>
      <c r="M1466" s="21"/>
      <c r="N1466" s="21"/>
      <c r="O1466" s="21"/>
      <c r="P1466" s="21"/>
      <c r="Q1466" s="21"/>
    </row>
    <row r="1467" spans="1:17" s="258" customFormat="1" ht="12.75" hidden="1" customHeight="1">
      <c r="A1467" s="378"/>
      <c r="B1467" s="26"/>
      <c r="C1467" s="26"/>
      <c r="D1467" s="26"/>
      <c r="E1467" s="21"/>
      <c r="F1467" s="21"/>
      <c r="G1467" s="21"/>
      <c r="H1467" s="21"/>
      <c r="I1467" s="21"/>
      <c r="J1467" s="26"/>
      <c r="K1467" s="26"/>
      <c r="L1467" s="21"/>
      <c r="M1467" s="21"/>
      <c r="N1467" s="21"/>
      <c r="O1467" s="21"/>
      <c r="P1467" s="21"/>
      <c r="Q1467" s="21"/>
    </row>
    <row r="1468" spans="1:17" s="258" customFormat="1" ht="12.75" hidden="1" customHeight="1">
      <c r="A1468" s="378"/>
      <c r="B1468" s="26"/>
      <c r="C1468" s="26"/>
      <c r="D1468" s="26"/>
      <c r="E1468" s="21"/>
      <c r="F1468" s="21"/>
      <c r="G1468" s="21"/>
      <c r="H1468" s="21"/>
      <c r="I1468" s="21"/>
      <c r="J1468" s="26"/>
      <c r="K1468" s="26"/>
      <c r="L1468" s="21"/>
      <c r="M1468" s="21"/>
      <c r="N1468" s="21"/>
      <c r="O1468" s="21"/>
      <c r="P1468" s="21"/>
      <c r="Q1468" s="21"/>
    </row>
    <row r="1469" spans="1:17" s="258" customFormat="1" ht="12.75" hidden="1" customHeight="1">
      <c r="A1469" s="378"/>
      <c r="B1469" s="26"/>
      <c r="C1469" s="26"/>
      <c r="D1469" s="26"/>
      <c r="E1469" s="21"/>
      <c r="F1469" s="21"/>
      <c r="G1469" s="21"/>
      <c r="H1469" s="21"/>
      <c r="I1469" s="21"/>
      <c r="J1469" s="26"/>
      <c r="K1469" s="26"/>
      <c r="L1469" s="21"/>
      <c r="M1469" s="21"/>
      <c r="N1469" s="21"/>
      <c r="O1469" s="21"/>
      <c r="P1469" s="21"/>
      <c r="Q1469" s="21"/>
    </row>
    <row r="1470" spans="1:17" s="258" customFormat="1" ht="12.75" hidden="1" customHeight="1">
      <c r="A1470" s="378"/>
      <c r="B1470" s="26"/>
      <c r="C1470" s="26"/>
      <c r="D1470" s="26"/>
      <c r="E1470" s="21"/>
      <c r="F1470" s="21"/>
      <c r="G1470" s="21"/>
      <c r="H1470" s="21"/>
      <c r="I1470" s="21"/>
      <c r="J1470" s="26"/>
      <c r="K1470" s="26"/>
      <c r="L1470" s="21"/>
      <c r="M1470" s="21"/>
      <c r="N1470" s="21"/>
      <c r="O1470" s="21"/>
      <c r="P1470" s="21"/>
      <c r="Q1470" s="21"/>
    </row>
    <row r="1471" spans="1:17" s="258" customFormat="1" ht="12.75" hidden="1" customHeight="1">
      <c r="A1471" s="378"/>
      <c r="B1471" s="26"/>
      <c r="C1471" s="26"/>
      <c r="D1471" s="26"/>
      <c r="E1471" s="21"/>
      <c r="F1471" s="21"/>
      <c r="G1471" s="21"/>
      <c r="H1471" s="21"/>
      <c r="I1471" s="21"/>
      <c r="J1471" s="26"/>
      <c r="K1471" s="26"/>
      <c r="L1471" s="21"/>
      <c r="M1471" s="21"/>
      <c r="N1471" s="21"/>
      <c r="O1471" s="21"/>
      <c r="P1471" s="21"/>
      <c r="Q1471" s="21"/>
    </row>
    <row r="1472" spans="1:17" s="258" customFormat="1" ht="12.75" hidden="1" customHeight="1">
      <c r="A1472" s="378"/>
      <c r="B1472" s="26"/>
      <c r="C1472" s="26"/>
      <c r="D1472" s="26"/>
      <c r="E1472" s="21"/>
      <c r="F1472" s="21"/>
      <c r="G1472" s="21"/>
      <c r="H1472" s="21"/>
      <c r="I1472" s="21"/>
      <c r="J1472" s="26"/>
      <c r="K1472" s="26"/>
      <c r="L1472" s="21"/>
      <c r="M1472" s="21"/>
      <c r="N1472" s="21"/>
      <c r="O1472" s="21"/>
      <c r="P1472" s="21"/>
      <c r="Q1472" s="21"/>
    </row>
    <row r="1473" spans="1:17" s="258" customFormat="1" ht="12.75" hidden="1" customHeight="1">
      <c r="A1473" s="378"/>
      <c r="B1473" s="26"/>
      <c r="C1473" s="26"/>
      <c r="D1473" s="26"/>
      <c r="E1473" s="21"/>
      <c r="F1473" s="21"/>
      <c r="G1473" s="21"/>
      <c r="H1473" s="21"/>
      <c r="I1473" s="21"/>
      <c r="J1473" s="26"/>
      <c r="K1473" s="26"/>
      <c r="L1473" s="21"/>
      <c r="M1473" s="21"/>
      <c r="N1473" s="21"/>
      <c r="O1473" s="21"/>
      <c r="P1473" s="21"/>
      <c r="Q1473" s="21"/>
    </row>
    <row r="1474" spans="1:17" s="258" customFormat="1" ht="12.75" hidden="1" customHeight="1">
      <c r="A1474" s="378"/>
      <c r="B1474" s="26"/>
      <c r="C1474" s="26"/>
      <c r="D1474" s="26"/>
      <c r="E1474" s="21"/>
      <c r="F1474" s="21"/>
      <c r="G1474" s="21"/>
      <c r="H1474" s="21"/>
      <c r="I1474" s="21"/>
      <c r="J1474" s="26"/>
      <c r="K1474" s="26"/>
      <c r="L1474" s="21"/>
      <c r="M1474" s="21"/>
      <c r="N1474" s="21"/>
      <c r="O1474" s="21"/>
      <c r="P1474" s="21"/>
      <c r="Q1474" s="21"/>
    </row>
    <row r="1475" spans="1:17" s="258" customFormat="1" ht="12.75" hidden="1" customHeight="1">
      <c r="A1475" s="378"/>
      <c r="B1475" s="26"/>
      <c r="C1475" s="26"/>
      <c r="D1475" s="26"/>
      <c r="E1475" s="21"/>
      <c r="F1475" s="21"/>
      <c r="G1475" s="21"/>
      <c r="H1475" s="21"/>
      <c r="I1475" s="21"/>
      <c r="J1475" s="26"/>
      <c r="K1475" s="26"/>
      <c r="L1475" s="21"/>
      <c r="M1475" s="21"/>
      <c r="N1475" s="21"/>
      <c r="O1475" s="21"/>
      <c r="P1475" s="21"/>
      <c r="Q1475" s="21"/>
    </row>
    <row r="1476" spans="1:17" s="258" customFormat="1" ht="12.75" hidden="1" customHeight="1">
      <c r="A1476" s="378"/>
      <c r="B1476" s="26"/>
      <c r="C1476" s="26"/>
      <c r="D1476" s="26"/>
      <c r="E1476" s="21"/>
      <c r="F1476" s="21"/>
      <c r="G1476" s="21"/>
      <c r="H1476" s="21"/>
      <c r="I1476" s="21"/>
      <c r="J1476" s="26"/>
      <c r="K1476" s="26"/>
      <c r="L1476" s="21"/>
      <c r="M1476" s="21"/>
      <c r="N1476" s="21"/>
      <c r="O1476" s="21"/>
      <c r="P1476" s="21"/>
      <c r="Q1476" s="21"/>
    </row>
    <row r="1477" spans="1:17" s="258" customFormat="1" ht="12.75" hidden="1" customHeight="1">
      <c r="A1477" s="378"/>
      <c r="B1477" s="26"/>
      <c r="C1477" s="26"/>
      <c r="D1477" s="26"/>
      <c r="E1477" s="21"/>
      <c r="F1477" s="21"/>
      <c r="G1477" s="21"/>
      <c r="H1477" s="21"/>
      <c r="I1477" s="21"/>
      <c r="J1477" s="26"/>
      <c r="K1477" s="26"/>
      <c r="L1477" s="21"/>
      <c r="M1477" s="21"/>
      <c r="N1477" s="21"/>
      <c r="O1477" s="21"/>
      <c r="P1477" s="21"/>
      <c r="Q1477" s="21"/>
    </row>
    <row r="1478" spans="1:17" s="258" customFormat="1" ht="12.75" hidden="1" customHeight="1">
      <c r="A1478" s="378"/>
      <c r="B1478" s="26"/>
      <c r="C1478" s="26"/>
      <c r="D1478" s="26"/>
      <c r="E1478" s="21"/>
      <c r="F1478" s="21"/>
      <c r="G1478" s="21"/>
      <c r="H1478" s="21"/>
      <c r="I1478" s="21"/>
      <c r="J1478" s="26"/>
      <c r="K1478" s="26"/>
      <c r="L1478" s="21"/>
      <c r="M1478" s="21"/>
      <c r="N1478" s="21"/>
      <c r="O1478" s="21"/>
      <c r="P1478" s="21"/>
      <c r="Q1478" s="21"/>
    </row>
    <row r="1479" spans="1:17" s="258" customFormat="1" ht="12.75" hidden="1" customHeight="1">
      <c r="A1479" s="378"/>
      <c r="B1479" s="26"/>
      <c r="C1479" s="26"/>
      <c r="D1479" s="26"/>
      <c r="E1479" s="21"/>
      <c r="F1479" s="21"/>
      <c r="G1479" s="21"/>
      <c r="H1479" s="21"/>
      <c r="I1479" s="21"/>
      <c r="J1479" s="26"/>
      <c r="K1479" s="26"/>
      <c r="L1479" s="21"/>
      <c r="M1479" s="21"/>
      <c r="N1479" s="21"/>
      <c r="O1479" s="21"/>
      <c r="P1479" s="21"/>
      <c r="Q1479" s="21"/>
    </row>
    <row r="1480" spans="1:17" s="258" customFormat="1" ht="12.75" hidden="1" customHeight="1">
      <c r="A1480" s="378"/>
      <c r="B1480" s="26"/>
      <c r="C1480" s="26"/>
      <c r="D1480" s="26"/>
      <c r="E1480" s="21"/>
      <c r="F1480" s="21"/>
      <c r="G1480" s="21"/>
      <c r="H1480" s="21"/>
      <c r="I1480" s="21"/>
      <c r="J1480" s="26"/>
      <c r="K1480" s="26"/>
      <c r="L1480" s="21"/>
      <c r="M1480" s="21"/>
      <c r="N1480" s="21"/>
      <c r="O1480" s="21"/>
      <c r="P1480" s="21"/>
      <c r="Q1480" s="21"/>
    </row>
    <row r="1481" spans="1:17" s="258" customFormat="1" ht="12.75" hidden="1" customHeight="1">
      <c r="A1481" s="378"/>
      <c r="B1481" s="26"/>
      <c r="C1481" s="26"/>
      <c r="D1481" s="26"/>
      <c r="E1481" s="21"/>
      <c r="F1481" s="21"/>
      <c r="G1481" s="21"/>
      <c r="H1481" s="21"/>
      <c r="I1481" s="21"/>
      <c r="J1481" s="26"/>
      <c r="K1481" s="26"/>
      <c r="L1481" s="21"/>
      <c r="M1481" s="21"/>
      <c r="N1481" s="21"/>
      <c r="O1481" s="21"/>
      <c r="P1481" s="21"/>
      <c r="Q1481" s="21"/>
    </row>
    <row r="1482" spans="1:17" s="258" customFormat="1" ht="12.75" hidden="1" customHeight="1">
      <c r="A1482" s="378"/>
      <c r="B1482" s="26"/>
      <c r="C1482" s="26"/>
      <c r="D1482" s="26"/>
      <c r="E1482" s="21"/>
      <c r="F1482" s="21"/>
      <c r="G1482" s="21"/>
      <c r="H1482" s="21"/>
      <c r="I1482" s="21"/>
      <c r="J1482" s="26"/>
      <c r="K1482" s="26"/>
      <c r="L1482" s="21"/>
      <c r="M1482" s="21"/>
      <c r="N1482" s="21"/>
      <c r="O1482" s="21"/>
      <c r="P1482" s="21"/>
      <c r="Q1482" s="21"/>
    </row>
    <row r="1483" spans="1:17" s="258" customFormat="1" ht="12.75" hidden="1" customHeight="1">
      <c r="A1483" s="378"/>
      <c r="B1483" s="26"/>
      <c r="C1483" s="26"/>
      <c r="D1483" s="26"/>
      <c r="E1483" s="21"/>
      <c r="F1483" s="21"/>
      <c r="G1483" s="21"/>
      <c r="H1483" s="21"/>
      <c r="I1483" s="21"/>
      <c r="J1483" s="26"/>
      <c r="K1483" s="26"/>
      <c r="L1483" s="21"/>
      <c r="M1483" s="21"/>
      <c r="N1483" s="21"/>
      <c r="O1483" s="21"/>
      <c r="P1483" s="21"/>
      <c r="Q1483" s="21"/>
    </row>
    <row r="1484" spans="1:17" s="258" customFormat="1" ht="12.75" hidden="1" customHeight="1">
      <c r="A1484" s="378"/>
      <c r="B1484" s="26"/>
      <c r="C1484" s="26"/>
      <c r="D1484" s="26"/>
      <c r="E1484" s="21"/>
      <c r="F1484" s="21"/>
      <c r="G1484" s="21"/>
      <c r="H1484" s="21"/>
      <c r="I1484" s="21"/>
      <c r="J1484" s="26"/>
      <c r="K1484" s="26"/>
      <c r="L1484" s="21"/>
      <c r="M1484" s="21"/>
      <c r="N1484" s="21"/>
      <c r="O1484" s="21"/>
      <c r="P1484" s="21"/>
      <c r="Q1484" s="21"/>
    </row>
    <row r="1485" spans="1:17" s="258" customFormat="1" ht="12.75" hidden="1" customHeight="1">
      <c r="A1485" s="378"/>
      <c r="B1485" s="26"/>
      <c r="C1485" s="26"/>
      <c r="D1485" s="26"/>
      <c r="E1485" s="21"/>
      <c r="F1485" s="21"/>
      <c r="G1485" s="21"/>
      <c r="H1485" s="21"/>
      <c r="I1485" s="21"/>
      <c r="J1485" s="26"/>
      <c r="K1485" s="26"/>
      <c r="L1485" s="21"/>
      <c r="M1485" s="21"/>
      <c r="N1485" s="21"/>
      <c r="O1485" s="21"/>
      <c r="P1485" s="21"/>
      <c r="Q1485" s="21"/>
    </row>
    <row r="1486" spans="1:17" s="258" customFormat="1" ht="12.75" hidden="1" customHeight="1">
      <c r="A1486" s="378"/>
      <c r="B1486" s="26"/>
      <c r="C1486" s="26"/>
      <c r="D1486" s="26"/>
      <c r="E1486" s="21"/>
      <c r="F1486" s="21"/>
      <c r="G1486" s="21"/>
      <c r="H1486" s="21"/>
      <c r="I1486" s="21"/>
      <c r="J1486" s="26"/>
      <c r="K1486" s="26"/>
      <c r="L1486" s="21"/>
      <c r="M1486" s="21"/>
      <c r="N1486" s="21"/>
      <c r="O1486" s="21"/>
      <c r="P1486" s="21"/>
      <c r="Q1486" s="21"/>
    </row>
    <row r="1487" spans="1:17" s="258" customFormat="1" ht="12.75" hidden="1" customHeight="1">
      <c r="A1487" s="378"/>
      <c r="B1487" s="26"/>
      <c r="C1487" s="26"/>
      <c r="D1487" s="26"/>
      <c r="E1487" s="21"/>
      <c r="F1487" s="21"/>
      <c r="G1487" s="21"/>
      <c r="H1487" s="21"/>
      <c r="I1487" s="21"/>
      <c r="J1487" s="26"/>
      <c r="K1487" s="26"/>
      <c r="L1487" s="21"/>
      <c r="M1487" s="21"/>
      <c r="N1487" s="21"/>
      <c r="O1487" s="21"/>
      <c r="P1487" s="21"/>
      <c r="Q1487" s="21"/>
    </row>
    <row r="1488" spans="1:17" s="258" customFormat="1" ht="12.75" hidden="1" customHeight="1">
      <c r="A1488" s="378"/>
      <c r="B1488" s="26"/>
      <c r="C1488" s="26"/>
      <c r="D1488" s="26"/>
      <c r="E1488" s="21"/>
      <c r="F1488" s="21"/>
      <c r="G1488" s="21"/>
      <c r="H1488" s="21"/>
      <c r="I1488" s="21"/>
      <c r="J1488" s="26"/>
      <c r="K1488" s="26"/>
      <c r="L1488" s="21"/>
      <c r="M1488" s="21"/>
      <c r="N1488" s="21"/>
      <c r="O1488" s="21"/>
      <c r="P1488" s="21"/>
      <c r="Q1488" s="21"/>
    </row>
    <row r="1489" spans="1:17" s="258" customFormat="1" ht="12.75" hidden="1" customHeight="1">
      <c r="A1489" s="378"/>
      <c r="B1489" s="26"/>
      <c r="C1489" s="26"/>
      <c r="D1489" s="26"/>
      <c r="E1489" s="21"/>
      <c r="F1489" s="21"/>
      <c r="G1489" s="21"/>
      <c r="H1489" s="21"/>
      <c r="I1489" s="21"/>
      <c r="J1489" s="26"/>
      <c r="K1489" s="26"/>
      <c r="L1489" s="21"/>
      <c r="M1489" s="21"/>
      <c r="N1489" s="21"/>
      <c r="O1489" s="21"/>
      <c r="P1489" s="21"/>
      <c r="Q1489" s="21"/>
    </row>
    <row r="1490" spans="1:17" s="258" customFormat="1" ht="12.75" hidden="1" customHeight="1">
      <c r="A1490" s="378"/>
      <c r="B1490" s="26"/>
      <c r="C1490" s="26"/>
      <c r="D1490" s="26"/>
      <c r="E1490" s="21"/>
      <c r="F1490" s="21"/>
      <c r="G1490" s="21"/>
      <c r="H1490" s="21"/>
      <c r="I1490" s="21"/>
      <c r="J1490" s="26"/>
      <c r="K1490" s="26"/>
      <c r="L1490" s="21"/>
      <c r="M1490" s="21"/>
      <c r="N1490" s="21"/>
      <c r="O1490" s="21"/>
      <c r="P1490" s="21"/>
      <c r="Q1490" s="21"/>
    </row>
    <row r="1491" spans="1:17" s="258" customFormat="1" ht="12.75" hidden="1" customHeight="1">
      <c r="A1491" s="378"/>
      <c r="B1491" s="26"/>
      <c r="C1491" s="26"/>
      <c r="D1491" s="26"/>
      <c r="E1491" s="21"/>
      <c r="F1491" s="21"/>
      <c r="G1491" s="21"/>
      <c r="H1491" s="21"/>
      <c r="I1491" s="21"/>
      <c r="J1491" s="26"/>
      <c r="K1491" s="26"/>
      <c r="L1491" s="21"/>
      <c r="M1491" s="21"/>
      <c r="N1491" s="21"/>
      <c r="O1491" s="21"/>
      <c r="P1491" s="21"/>
      <c r="Q1491" s="21"/>
    </row>
    <row r="1492" spans="1:17" s="258" customFormat="1" ht="12.75" hidden="1" customHeight="1">
      <c r="A1492" s="378"/>
      <c r="B1492" s="26"/>
      <c r="C1492" s="26"/>
      <c r="D1492" s="26"/>
      <c r="E1492" s="21"/>
      <c r="F1492" s="21"/>
      <c r="G1492" s="21"/>
      <c r="H1492" s="21"/>
      <c r="I1492" s="21"/>
      <c r="J1492" s="26"/>
      <c r="K1492" s="26"/>
      <c r="L1492" s="21"/>
      <c r="M1492" s="21"/>
      <c r="N1492" s="21"/>
      <c r="O1492" s="21"/>
      <c r="P1492" s="21"/>
      <c r="Q1492" s="21"/>
    </row>
    <row r="1493" spans="1:17" s="258" customFormat="1" ht="12.75" hidden="1" customHeight="1">
      <c r="A1493" s="378"/>
      <c r="B1493" s="26"/>
      <c r="C1493" s="26"/>
      <c r="D1493" s="26"/>
      <c r="E1493" s="21"/>
      <c r="F1493" s="21"/>
      <c r="G1493" s="21"/>
      <c r="H1493" s="21"/>
      <c r="I1493" s="21"/>
      <c r="J1493" s="26"/>
      <c r="K1493" s="26"/>
      <c r="L1493" s="21"/>
      <c r="M1493" s="21"/>
      <c r="N1493" s="21"/>
      <c r="O1493" s="21"/>
      <c r="P1493" s="21"/>
      <c r="Q1493" s="21"/>
    </row>
    <row r="1494" spans="1:17" s="258" customFormat="1" ht="12.75" hidden="1" customHeight="1">
      <c r="A1494" s="378"/>
      <c r="B1494" s="26"/>
      <c r="C1494" s="26"/>
      <c r="D1494" s="26"/>
      <c r="E1494" s="21"/>
      <c r="F1494" s="21"/>
      <c r="G1494" s="21"/>
      <c r="H1494" s="21"/>
      <c r="I1494" s="21"/>
      <c r="J1494" s="26"/>
      <c r="K1494" s="26"/>
      <c r="L1494" s="21"/>
      <c r="M1494" s="21"/>
      <c r="N1494" s="21"/>
      <c r="O1494" s="21"/>
      <c r="P1494" s="21"/>
      <c r="Q1494" s="21"/>
    </row>
    <row r="1495" spans="1:17" s="258" customFormat="1" ht="12.75" hidden="1" customHeight="1">
      <c r="A1495" s="378"/>
      <c r="B1495" s="26"/>
      <c r="C1495" s="26"/>
      <c r="D1495" s="26"/>
      <c r="E1495" s="21"/>
      <c r="F1495" s="21"/>
      <c r="G1495" s="21"/>
      <c r="H1495" s="21"/>
      <c r="I1495" s="21"/>
      <c r="J1495" s="26"/>
      <c r="K1495" s="26"/>
      <c r="L1495" s="21"/>
      <c r="M1495" s="21"/>
      <c r="N1495" s="21"/>
      <c r="O1495" s="21"/>
      <c r="P1495" s="21"/>
      <c r="Q1495" s="21"/>
    </row>
    <row r="1496" spans="1:17" s="258" customFormat="1" ht="12.75" hidden="1" customHeight="1">
      <c r="A1496" s="378"/>
      <c r="B1496" s="26"/>
      <c r="C1496" s="26"/>
      <c r="D1496" s="26"/>
      <c r="E1496" s="21"/>
      <c r="F1496" s="21"/>
      <c r="G1496" s="21"/>
      <c r="H1496" s="21"/>
      <c r="I1496" s="21"/>
      <c r="J1496" s="26"/>
      <c r="K1496" s="26"/>
      <c r="L1496" s="21"/>
      <c r="M1496" s="21"/>
      <c r="N1496" s="21"/>
      <c r="O1496" s="21"/>
      <c r="P1496" s="21"/>
      <c r="Q1496" s="21"/>
    </row>
    <row r="1497" spans="1:17" s="258" customFormat="1" ht="12.75" hidden="1" customHeight="1">
      <c r="A1497" s="378"/>
      <c r="B1497" s="26"/>
      <c r="C1497" s="26"/>
      <c r="D1497" s="26"/>
      <c r="E1497" s="21"/>
      <c r="F1497" s="21"/>
      <c r="G1497" s="21"/>
      <c r="H1497" s="21"/>
      <c r="I1497" s="21"/>
      <c r="J1497" s="26"/>
      <c r="K1497" s="26"/>
      <c r="L1497" s="21"/>
      <c r="M1497" s="21"/>
      <c r="N1497" s="21"/>
      <c r="O1497" s="21"/>
      <c r="P1497" s="21"/>
      <c r="Q1497" s="21"/>
    </row>
    <row r="1498" spans="1:17" s="258" customFormat="1" ht="12.75" hidden="1" customHeight="1">
      <c r="A1498" s="378"/>
      <c r="B1498" s="26"/>
      <c r="C1498" s="26"/>
      <c r="D1498" s="26"/>
      <c r="E1498" s="21"/>
      <c r="F1498" s="21"/>
      <c r="G1498" s="21"/>
      <c r="H1498" s="21"/>
      <c r="I1498" s="21"/>
      <c r="J1498" s="26"/>
      <c r="K1498" s="26"/>
      <c r="L1498" s="21"/>
      <c r="M1498" s="21"/>
      <c r="N1498" s="21"/>
      <c r="O1498" s="21"/>
      <c r="P1498" s="21"/>
      <c r="Q1498" s="21"/>
    </row>
    <row r="1499" spans="1:17" s="258" customFormat="1" ht="12.75" hidden="1" customHeight="1">
      <c r="A1499" s="378"/>
      <c r="B1499" s="26"/>
      <c r="C1499" s="26"/>
      <c r="D1499" s="26"/>
      <c r="E1499" s="21"/>
      <c r="F1499" s="21"/>
      <c r="G1499" s="21"/>
      <c r="H1499" s="21"/>
      <c r="I1499" s="21"/>
      <c r="J1499" s="26"/>
      <c r="K1499" s="26"/>
      <c r="L1499" s="21"/>
      <c r="M1499" s="21"/>
      <c r="N1499" s="21"/>
      <c r="O1499" s="21"/>
      <c r="P1499" s="21"/>
      <c r="Q1499" s="21"/>
    </row>
    <row r="1500" spans="1:17" s="258" customFormat="1" ht="12.75" hidden="1" customHeight="1">
      <c r="A1500" s="378"/>
      <c r="B1500" s="26"/>
      <c r="C1500" s="26"/>
      <c r="D1500" s="26"/>
      <c r="E1500" s="21"/>
      <c r="F1500" s="21"/>
      <c r="G1500" s="21"/>
      <c r="H1500" s="21"/>
      <c r="I1500" s="21"/>
      <c r="J1500" s="26"/>
      <c r="K1500" s="26"/>
      <c r="L1500" s="21"/>
      <c r="M1500" s="21"/>
      <c r="N1500" s="21"/>
      <c r="O1500" s="21"/>
      <c r="P1500" s="21"/>
      <c r="Q1500" s="21"/>
    </row>
    <row r="1501" spans="1:17" s="258" customFormat="1" ht="12.75" hidden="1" customHeight="1">
      <c r="A1501" s="378"/>
      <c r="B1501" s="26"/>
      <c r="C1501" s="26"/>
      <c r="D1501" s="26"/>
      <c r="E1501" s="21"/>
      <c r="F1501" s="21"/>
      <c r="G1501" s="21"/>
      <c r="H1501" s="21"/>
      <c r="I1501" s="21"/>
      <c r="J1501" s="26"/>
      <c r="K1501" s="26"/>
      <c r="L1501" s="21"/>
      <c r="M1501" s="21"/>
      <c r="N1501" s="21"/>
      <c r="O1501" s="21"/>
      <c r="P1501" s="21"/>
      <c r="Q1501" s="21"/>
    </row>
    <row r="1502" spans="1:17" s="258" customFormat="1" ht="12.75" hidden="1" customHeight="1">
      <c r="A1502" s="378"/>
      <c r="B1502" s="26"/>
      <c r="C1502" s="26"/>
      <c r="D1502" s="26"/>
      <c r="E1502" s="21"/>
      <c r="F1502" s="21"/>
      <c r="G1502" s="21"/>
      <c r="H1502" s="21"/>
      <c r="I1502" s="21"/>
      <c r="J1502" s="26"/>
      <c r="K1502" s="26"/>
      <c r="L1502" s="21"/>
      <c r="M1502" s="21"/>
      <c r="N1502" s="21"/>
      <c r="O1502" s="21"/>
      <c r="P1502" s="21"/>
      <c r="Q1502" s="21"/>
    </row>
    <row r="1503" spans="1:17" s="258" customFormat="1" ht="12.75" hidden="1" customHeight="1">
      <c r="A1503" s="378"/>
      <c r="B1503" s="26"/>
      <c r="C1503" s="26"/>
      <c r="D1503" s="26"/>
      <c r="E1503" s="21"/>
      <c r="F1503" s="21"/>
      <c r="G1503" s="21"/>
      <c r="H1503" s="21"/>
      <c r="I1503" s="21"/>
      <c r="J1503" s="26"/>
      <c r="K1503" s="26"/>
      <c r="L1503" s="21"/>
      <c r="M1503" s="21"/>
      <c r="N1503" s="21"/>
      <c r="O1503" s="21"/>
      <c r="P1503" s="21"/>
      <c r="Q1503" s="21"/>
    </row>
    <row r="1504" spans="1:17" s="258" customFormat="1" ht="12.75" hidden="1" customHeight="1">
      <c r="A1504" s="378"/>
      <c r="B1504" s="26"/>
      <c r="C1504" s="26"/>
      <c r="D1504" s="26"/>
      <c r="E1504" s="21"/>
      <c r="F1504" s="21"/>
      <c r="G1504" s="21"/>
      <c r="H1504" s="21"/>
      <c r="I1504" s="21"/>
      <c r="J1504" s="26"/>
      <c r="K1504" s="26"/>
      <c r="L1504" s="21"/>
      <c r="M1504" s="21"/>
      <c r="N1504" s="21"/>
      <c r="O1504" s="21"/>
      <c r="P1504" s="21"/>
      <c r="Q1504" s="21"/>
    </row>
    <row r="1505" spans="1:17" s="258" customFormat="1" ht="12.75" hidden="1" customHeight="1">
      <c r="A1505" s="378"/>
      <c r="B1505" s="26"/>
      <c r="C1505" s="26"/>
      <c r="D1505" s="26"/>
      <c r="E1505" s="21"/>
      <c r="F1505" s="21"/>
      <c r="G1505" s="21"/>
      <c r="H1505" s="21"/>
      <c r="I1505" s="21"/>
      <c r="J1505" s="26"/>
      <c r="K1505" s="26"/>
      <c r="L1505" s="21"/>
      <c r="M1505" s="21"/>
      <c r="N1505" s="21"/>
      <c r="O1505" s="21"/>
      <c r="P1505" s="21"/>
      <c r="Q1505" s="21"/>
    </row>
    <row r="1506" spans="1:17" s="258" customFormat="1" ht="12.75" hidden="1" customHeight="1">
      <c r="A1506" s="378"/>
      <c r="B1506" s="26"/>
      <c r="C1506" s="26"/>
      <c r="D1506" s="26"/>
      <c r="E1506" s="21"/>
      <c r="F1506" s="21"/>
      <c r="G1506" s="21"/>
      <c r="H1506" s="21"/>
      <c r="I1506" s="21"/>
      <c r="J1506" s="26"/>
      <c r="K1506" s="26"/>
      <c r="L1506" s="21"/>
      <c r="M1506" s="21"/>
      <c r="N1506" s="21"/>
      <c r="O1506" s="21"/>
      <c r="P1506" s="21"/>
      <c r="Q1506" s="21"/>
    </row>
    <row r="1507" spans="1:17" s="258" customFormat="1" ht="12.75" hidden="1" customHeight="1">
      <c r="A1507" s="378"/>
      <c r="B1507" s="26"/>
      <c r="C1507" s="26"/>
      <c r="D1507" s="26"/>
      <c r="E1507" s="21"/>
      <c r="F1507" s="21"/>
      <c r="G1507" s="21"/>
      <c r="H1507" s="21"/>
      <c r="I1507" s="21"/>
      <c r="J1507" s="26"/>
      <c r="K1507" s="26"/>
      <c r="L1507" s="21"/>
      <c r="M1507" s="21"/>
      <c r="N1507" s="21"/>
      <c r="O1507" s="21"/>
      <c r="P1507" s="21"/>
      <c r="Q1507" s="21"/>
    </row>
    <row r="1508" spans="1:17" s="258" customFormat="1" ht="12.75" hidden="1" customHeight="1">
      <c r="A1508" s="378"/>
      <c r="B1508" s="26"/>
      <c r="C1508" s="26"/>
      <c r="D1508" s="26"/>
      <c r="E1508" s="21"/>
      <c r="F1508" s="21"/>
      <c r="G1508" s="21"/>
      <c r="H1508" s="21"/>
      <c r="I1508" s="21"/>
      <c r="J1508" s="26"/>
      <c r="K1508" s="26"/>
      <c r="L1508" s="21"/>
      <c r="M1508" s="21"/>
      <c r="N1508" s="21"/>
      <c r="O1508" s="21"/>
      <c r="P1508" s="21"/>
      <c r="Q1508" s="21"/>
    </row>
    <row r="1509" spans="1:17" s="258" customFormat="1" ht="12.75" hidden="1" customHeight="1">
      <c r="A1509" s="378"/>
      <c r="B1509" s="26"/>
      <c r="C1509" s="26"/>
      <c r="D1509" s="26"/>
      <c r="E1509" s="21"/>
      <c r="F1509" s="21"/>
      <c r="G1509" s="21"/>
      <c r="H1509" s="21"/>
      <c r="I1509" s="21"/>
      <c r="J1509" s="26"/>
      <c r="K1509" s="26"/>
      <c r="L1509" s="21"/>
      <c r="M1509" s="21"/>
      <c r="N1509" s="21"/>
      <c r="O1509" s="21"/>
      <c r="P1509" s="21"/>
      <c r="Q1509" s="21"/>
    </row>
    <row r="1510" spans="1:17" s="258" customFormat="1" ht="12.75" hidden="1" customHeight="1">
      <c r="A1510" s="378"/>
      <c r="B1510" s="26"/>
      <c r="C1510" s="26"/>
      <c r="D1510" s="26"/>
      <c r="E1510" s="21"/>
      <c r="F1510" s="21"/>
      <c r="G1510" s="21"/>
      <c r="H1510" s="21"/>
      <c r="I1510" s="21"/>
      <c r="J1510" s="26"/>
      <c r="K1510" s="26"/>
      <c r="L1510" s="21"/>
      <c r="M1510" s="21"/>
      <c r="N1510" s="21"/>
      <c r="O1510" s="21"/>
      <c r="P1510" s="21"/>
      <c r="Q1510" s="21"/>
    </row>
    <row r="1511" spans="1:17" s="258" customFormat="1" ht="12.75" hidden="1" customHeight="1">
      <c r="A1511" s="378"/>
      <c r="B1511" s="26"/>
      <c r="C1511" s="26"/>
      <c r="D1511" s="26"/>
      <c r="E1511" s="21"/>
      <c r="F1511" s="21"/>
      <c r="G1511" s="21"/>
      <c r="H1511" s="21"/>
      <c r="I1511" s="21"/>
      <c r="J1511" s="26"/>
      <c r="K1511" s="26"/>
      <c r="L1511" s="21"/>
      <c r="M1511" s="21"/>
      <c r="N1511" s="21"/>
      <c r="O1511" s="21"/>
      <c r="P1511" s="21"/>
      <c r="Q1511" s="21"/>
    </row>
    <row r="1512" spans="1:17" s="258" customFormat="1" ht="12.75" hidden="1" customHeight="1">
      <c r="A1512" s="378"/>
      <c r="B1512" s="26"/>
      <c r="C1512" s="26"/>
      <c r="D1512" s="26"/>
      <c r="E1512" s="21"/>
      <c r="F1512" s="21"/>
      <c r="G1512" s="21"/>
      <c r="H1512" s="21"/>
      <c r="I1512" s="21"/>
      <c r="J1512" s="26"/>
      <c r="K1512" s="26"/>
      <c r="L1512" s="21"/>
      <c r="M1512" s="21"/>
      <c r="N1512" s="21"/>
      <c r="O1512" s="21"/>
      <c r="P1512" s="21"/>
      <c r="Q1512" s="21"/>
    </row>
    <row r="1513" spans="1:17" s="258" customFormat="1" ht="12.75" hidden="1" customHeight="1">
      <c r="A1513" s="378"/>
      <c r="B1513" s="26"/>
      <c r="C1513" s="26"/>
      <c r="D1513" s="26"/>
      <c r="E1513" s="21"/>
      <c r="F1513" s="21"/>
      <c r="G1513" s="21"/>
      <c r="H1513" s="21"/>
      <c r="I1513" s="21"/>
      <c r="J1513" s="26"/>
      <c r="K1513" s="26"/>
      <c r="L1513" s="21"/>
      <c r="M1513" s="21"/>
      <c r="N1513" s="21"/>
      <c r="O1513" s="21"/>
      <c r="P1513" s="21"/>
      <c r="Q1513" s="21"/>
    </row>
    <row r="1514" spans="1:17" s="258" customFormat="1" ht="12.75" hidden="1" customHeight="1">
      <c r="A1514" s="378"/>
      <c r="B1514" s="26"/>
      <c r="C1514" s="26"/>
      <c r="D1514" s="26"/>
      <c r="E1514" s="21"/>
      <c r="F1514" s="21"/>
      <c r="G1514" s="21"/>
      <c r="H1514" s="21"/>
      <c r="I1514" s="21"/>
      <c r="J1514" s="26"/>
      <c r="K1514" s="26"/>
      <c r="L1514" s="21"/>
      <c r="M1514" s="21"/>
      <c r="N1514" s="21"/>
      <c r="O1514" s="21"/>
      <c r="P1514" s="21"/>
      <c r="Q1514" s="21"/>
    </row>
    <row r="1515" spans="1:17" s="258" customFormat="1" ht="12.75" hidden="1" customHeight="1">
      <c r="A1515" s="378"/>
      <c r="B1515" s="26"/>
      <c r="C1515" s="26"/>
      <c r="D1515" s="26"/>
      <c r="E1515" s="21"/>
      <c r="F1515" s="21"/>
      <c r="G1515" s="21"/>
      <c r="H1515" s="21"/>
      <c r="I1515" s="21"/>
      <c r="J1515" s="26"/>
      <c r="K1515" s="26"/>
      <c r="L1515" s="21"/>
      <c r="M1515" s="21"/>
      <c r="N1515" s="21"/>
      <c r="O1515" s="21"/>
      <c r="P1515" s="21"/>
      <c r="Q1515" s="21"/>
    </row>
    <row r="1516" spans="1:17" s="258" customFormat="1" ht="12.75" hidden="1" customHeight="1">
      <c r="A1516" s="378"/>
      <c r="B1516" s="26"/>
      <c r="C1516" s="26"/>
      <c r="D1516" s="26"/>
      <c r="E1516" s="21"/>
      <c r="F1516" s="21"/>
      <c r="G1516" s="21"/>
      <c r="H1516" s="21"/>
      <c r="I1516" s="21"/>
      <c r="J1516" s="26"/>
      <c r="K1516" s="26"/>
      <c r="L1516" s="21"/>
      <c r="M1516" s="21"/>
      <c r="N1516" s="21"/>
      <c r="O1516" s="21"/>
      <c r="P1516" s="21"/>
      <c r="Q1516" s="21"/>
    </row>
    <row r="1517" spans="1:17" s="258" customFormat="1" ht="12.75" hidden="1" customHeight="1">
      <c r="A1517" s="378"/>
      <c r="B1517" s="26"/>
      <c r="C1517" s="26"/>
      <c r="D1517" s="26"/>
      <c r="E1517" s="21"/>
      <c r="F1517" s="21"/>
      <c r="G1517" s="21"/>
      <c r="H1517" s="21"/>
      <c r="I1517" s="21"/>
      <c r="J1517" s="26"/>
      <c r="K1517" s="26"/>
      <c r="L1517" s="21"/>
      <c r="M1517" s="21"/>
      <c r="N1517" s="21"/>
      <c r="O1517" s="21"/>
      <c r="P1517" s="21"/>
      <c r="Q1517" s="21"/>
    </row>
    <row r="1518" spans="1:17" s="258" customFormat="1" ht="12.75" hidden="1" customHeight="1">
      <c r="A1518" s="378"/>
      <c r="B1518" s="26"/>
      <c r="C1518" s="26"/>
      <c r="D1518" s="26"/>
      <c r="E1518" s="21"/>
      <c r="F1518" s="21"/>
      <c r="G1518" s="21"/>
      <c r="H1518" s="21"/>
      <c r="I1518" s="21"/>
      <c r="J1518" s="26"/>
      <c r="K1518" s="26"/>
      <c r="L1518" s="21"/>
      <c r="M1518" s="21"/>
      <c r="N1518" s="21"/>
      <c r="O1518" s="21"/>
      <c r="P1518" s="21"/>
      <c r="Q1518" s="21"/>
    </row>
    <row r="1519" spans="1:17" s="258" customFormat="1" ht="12.75" hidden="1" customHeight="1">
      <c r="A1519" s="378"/>
      <c r="B1519" s="26"/>
      <c r="C1519" s="26"/>
      <c r="D1519" s="26"/>
      <c r="E1519" s="21"/>
      <c r="F1519" s="21"/>
      <c r="G1519" s="21"/>
      <c r="H1519" s="21"/>
      <c r="I1519" s="21"/>
      <c r="J1519" s="26"/>
      <c r="K1519" s="26"/>
      <c r="L1519" s="21"/>
      <c r="M1519" s="21"/>
      <c r="N1519" s="21"/>
      <c r="O1519" s="21"/>
      <c r="P1519" s="21"/>
      <c r="Q1519" s="21"/>
    </row>
    <row r="1520" spans="1:17" s="258" customFormat="1" ht="12.75" hidden="1" customHeight="1">
      <c r="A1520" s="378"/>
      <c r="B1520" s="26"/>
      <c r="C1520" s="26"/>
      <c r="D1520" s="26"/>
      <c r="E1520" s="21"/>
      <c r="F1520" s="21"/>
      <c r="G1520" s="21"/>
      <c r="H1520" s="21"/>
      <c r="I1520" s="21"/>
      <c r="J1520" s="26"/>
      <c r="K1520" s="26"/>
      <c r="L1520" s="21"/>
      <c r="M1520" s="21"/>
      <c r="N1520" s="21"/>
      <c r="O1520" s="21"/>
      <c r="P1520" s="21"/>
      <c r="Q1520" s="21"/>
    </row>
    <row r="1521" spans="1:17" s="258" customFormat="1" ht="12.75" hidden="1" customHeight="1">
      <c r="A1521" s="378"/>
      <c r="B1521" s="26"/>
      <c r="C1521" s="26"/>
      <c r="D1521" s="26"/>
      <c r="E1521" s="21"/>
      <c r="F1521" s="21"/>
      <c r="G1521" s="21"/>
      <c r="H1521" s="21"/>
      <c r="I1521" s="21"/>
      <c r="J1521" s="26"/>
      <c r="K1521" s="26"/>
      <c r="L1521" s="21"/>
      <c r="M1521" s="21"/>
      <c r="N1521" s="21"/>
      <c r="O1521" s="21"/>
      <c r="P1521" s="21"/>
      <c r="Q1521" s="21"/>
    </row>
    <row r="1522" spans="1:17" s="258" customFormat="1" ht="12.75" hidden="1" customHeight="1">
      <c r="A1522" s="378"/>
      <c r="B1522" s="26"/>
      <c r="C1522" s="26"/>
      <c r="D1522" s="26"/>
      <c r="E1522" s="21"/>
      <c r="F1522" s="21"/>
      <c r="G1522" s="21"/>
      <c r="H1522" s="21"/>
      <c r="I1522" s="21"/>
      <c r="J1522" s="26"/>
      <c r="K1522" s="26"/>
      <c r="L1522" s="21"/>
      <c r="M1522" s="21"/>
      <c r="N1522" s="21"/>
      <c r="O1522" s="21"/>
      <c r="P1522" s="21"/>
      <c r="Q1522" s="21"/>
    </row>
    <row r="1523" spans="1:17" s="258" customFormat="1" ht="12.75" hidden="1" customHeight="1">
      <c r="A1523" s="378"/>
      <c r="B1523" s="26"/>
      <c r="C1523" s="26"/>
      <c r="D1523" s="26"/>
      <c r="E1523" s="21"/>
      <c r="F1523" s="21"/>
      <c r="G1523" s="21"/>
      <c r="H1523" s="21"/>
      <c r="I1523" s="21"/>
      <c r="J1523" s="26"/>
      <c r="K1523" s="26"/>
      <c r="L1523" s="21"/>
      <c r="M1523" s="21"/>
      <c r="N1523" s="21"/>
      <c r="O1523" s="21"/>
      <c r="P1523" s="21"/>
      <c r="Q1523" s="21"/>
    </row>
    <row r="1524" spans="1:17" s="258" customFormat="1" ht="12.75" hidden="1" customHeight="1">
      <c r="A1524" s="378"/>
      <c r="B1524" s="26"/>
      <c r="C1524" s="26"/>
      <c r="D1524" s="26"/>
      <c r="E1524" s="21"/>
      <c r="F1524" s="21"/>
      <c r="G1524" s="21"/>
      <c r="H1524" s="21"/>
      <c r="I1524" s="21"/>
      <c r="J1524" s="26"/>
      <c r="K1524" s="26"/>
      <c r="L1524" s="21"/>
      <c r="M1524" s="21"/>
      <c r="N1524" s="21"/>
      <c r="O1524" s="21"/>
      <c r="P1524" s="21"/>
      <c r="Q1524" s="21"/>
    </row>
    <row r="1525" spans="1:17" s="258" customFormat="1" ht="12.75" hidden="1" customHeight="1">
      <c r="A1525" s="378"/>
      <c r="B1525" s="26"/>
      <c r="C1525" s="26"/>
      <c r="D1525" s="26"/>
      <c r="E1525" s="21"/>
      <c r="F1525" s="21"/>
      <c r="G1525" s="21"/>
      <c r="H1525" s="21"/>
      <c r="I1525" s="21"/>
      <c r="J1525" s="26"/>
      <c r="K1525" s="26"/>
      <c r="L1525" s="21"/>
      <c r="M1525" s="21"/>
      <c r="N1525" s="21"/>
      <c r="O1525" s="21"/>
      <c r="P1525" s="21"/>
      <c r="Q1525" s="21"/>
    </row>
    <row r="1526" spans="1:17" s="258" customFormat="1" ht="12.75" hidden="1" customHeight="1">
      <c r="A1526" s="378"/>
      <c r="B1526" s="26"/>
      <c r="C1526" s="26"/>
      <c r="D1526" s="26"/>
      <c r="E1526" s="21"/>
      <c r="F1526" s="21"/>
      <c r="G1526" s="21"/>
      <c r="H1526" s="21"/>
      <c r="I1526" s="21"/>
      <c r="J1526" s="26"/>
      <c r="K1526" s="26"/>
      <c r="L1526" s="21"/>
      <c r="M1526" s="21"/>
      <c r="N1526" s="21"/>
      <c r="O1526" s="21"/>
      <c r="P1526" s="21"/>
      <c r="Q1526" s="21"/>
    </row>
    <row r="1527" spans="1:17" s="258" customFormat="1" ht="12.75" hidden="1" customHeight="1">
      <c r="A1527" s="378"/>
      <c r="B1527" s="26"/>
      <c r="C1527" s="26"/>
      <c r="D1527" s="26"/>
      <c r="E1527" s="21"/>
      <c r="F1527" s="21"/>
      <c r="G1527" s="21"/>
      <c r="H1527" s="21"/>
      <c r="I1527" s="21"/>
      <c r="J1527" s="26"/>
      <c r="K1527" s="26"/>
      <c r="L1527" s="21"/>
      <c r="M1527" s="21"/>
      <c r="N1527" s="21"/>
      <c r="O1527" s="21"/>
      <c r="P1527" s="21"/>
      <c r="Q1527" s="21"/>
    </row>
    <row r="1528" spans="1:17" s="258" customFormat="1" ht="12.75" hidden="1" customHeight="1">
      <c r="A1528" s="378"/>
      <c r="B1528" s="26"/>
      <c r="C1528" s="26"/>
      <c r="D1528" s="26"/>
      <c r="E1528" s="21"/>
      <c r="F1528" s="21"/>
      <c r="G1528" s="21"/>
      <c r="H1528" s="21"/>
      <c r="I1528" s="21"/>
      <c r="J1528" s="26"/>
      <c r="K1528" s="26"/>
      <c r="L1528" s="21"/>
      <c r="M1528" s="21"/>
      <c r="N1528" s="21"/>
      <c r="O1528" s="21"/>
      <c r="P1528" s="21"/>
      <c r="Q1528" s="21"/>
    </row>
    <row r="1529" spans="1:17" s="258" customFormat="1" ht="12.75" hidden="1" customHeight="1">
      <c r="A1529" s="378"/>
      <c r="B1529" s="26"/>
      <c r="C1529" s="26"/>
      <c r="D1529" s="26"/>
      <c r="E1529" s="21"/>
      <c r="F1529" s="21"/>
      <c r="G1529" s="21"/>
      <c r="H1529" s="21"/>
      <c r="I1529" s="21"/>
      <c r="J1529" s="26"/>
      <c r="K1529" s="26"/>
      <c r="L1529" s="21"/>
      <c r="M1529" s="21"/>
      <c r="N1529" s="21"/>
      <c r="O1529" s="21"/>
      <c r="P1529" s="21"/>
      <c r="Q1529" s="21"/>
    </row>
    <row r="1530" spans="1:17" s="258" customFormat="1" ht="12.75" hidden="1" customHeight="1">
      <c r="A1530" s="378"/>
      <c r="B1530" s="26"/>
      <c r="C1530" s="26"/>
      <c r="D1530" s="26"/>
      <c r="E1530" s="21"/>
      <c r="F1530" s="21"/>
      <c r="G1530" s="21"/>
      <c r="H1530" s="21"/>
      <c r="I1530" s="21"/>
      <c r="J1530" s="26"/>
      <c r="K1530" s="26"/>
      <c r="L1530" s="21"/>
      <c r="M1530" s="21"/>
      <c r="N1530" s="21"/>
      <c r="O1530" s="21"/>
      <c r="P1530" s="21"/>
      <c r="Q1530" s="21"/>
    </row>
    <row r="1531" spans="1:17" s="258" customFormat="1" ht="12.75" hidden="1" customHeight="1">
      <c r="A1531" s="378"/>
      <c r="B1531" s="26"/>
      <c r="C1531" s="26"/>
      <c r="D1531" s="26"/>
      <c r="E1531" s="21"/>
      <c r="F1531" s="21"/>
      <c r="G1531" s="21"/>
      <c r="H1531" s="21"/>
      <c r="I1531" s="21"/>
      <c r="J1531" s="26"/>
      <c r="K1531" s="26"/>
      <c r="L1531" s="21"/>
      <c r="M1531" s="21"/>
      <c r="N1531" s="21"/>
      <c r="O1531" s="21"/>
      <c r="P1531" s="21"/>
      <c r="Q1531" s="21"/>
    </row>
    <row r="1532" spans="1:17" s="258" customFormat="1" ht="12.75" hidden="1" customHeight="1">
      <c r="A1532" s="378"/>
      <c r="B1532" s="26"/>
      <c r="C1532" s="26"/>
      <c r="D1532" s="26"/>
      <c r="E1532" s="21"/>
      <c r="F1532" s="21"/>
      <c r="G1532" s="21"/>
      <c r="H1532" s="21"/>
      <c r="I1532" s="21"/>
      <c r="J1532" s="26"/>
      <c r="K1532" s="26"/>
      <c r="L1532" s="21"/>
      <c r="M1532" s="21"/>
      <c r="N1532" s="21"/>
      <c r="O1532" s="21"/>
      <c r="P1532" s="21"/>
      <c r="Q1532" s="21"/>
    </row>
    <row r="1533" spans="1:17" s="258" customFormat="1" ht="12.75" hidden="1" customHeight="1">
      <c r="A1533" s="378"/>
      <c r="B1533" s="26"/>
      <c r="C1533" s="26"/>
      <c r="D1533" s="26"/>
      <c r="E1533" s="21"/>
      <c r="F1533" s="21"/>
      <c r="G1533" s="21"/>
      <c r="H1533" s="21"/>
      <c r="I1533" s="21"/>
      <c r="J1533" s="26"/>
      <c r="K1533" s="26"/>
      <c r="L1533" s="21"/>
      <c r="M1533" s="21"/>
      <c r="N1533" s="21"/>
      <c r="O1533" s="21"/>
      <c r="P1533" s="21"/>
      <c r="Q1533" s="21"/>
    </row>
    <row r="1534" spans="1:17" s="258" customFormat="1" ht="12.75" hidden="1" customHeight="1">
      <c r="A1534" s="378"/>
      <c r="B1534" s="26"/>
      <c r="C1534" s="26"/>
      <c r="D1534" s="26"/>
      <c r="E1534" s="21"/>
      <c r="F1534" s="21"/>
      <c r="G1534" s="21"/>
      <c r="H1534" s="21"/>
      <c r="I1534" s="21"/>
      <c r="J1534" s="26"/>
      <c r="K1534" s="26"/>
      <c r="L1534" s="21"/>
      <c r="M1534" s="21"/>
      <c r="N1534" s="21"/>
      <c r="O1534" s="21"/>
      <c r="P1534" s="21"/>
      <c r="Q1534" s="21"/>
    </row>
    <row r="1535" spans="1:17" s="258" customFormat="1" ht="12.75" hidden="1" customHeight="1">
      <c r="A1535" s="378"/>
      <c r="B1535" s="26"/>
      <c r="C1535" s="26"/>
      <c r="D1535" s="26"/>
      <c r="E1535" s="21"/>
      <c r="F1535" s="21"/>
      <c r="G1535" s="21"/>
      <c r="H1535" s="21"/>
      <c r="I1535" s="21"/>
      <c r="J1535" s="26"/>
      <c r="K1535" s="26"/>
      <c r="L1535" s="21"/>
      <c r="M1535" s="21"/>
      <c r="N1535" s="21"/>
      <c r="O1535" s="21"/>
      <c r="P1535" s="21"/>
      <c r="Q1535" s="21"/>
    </row>
    <row r="1536" spans="1:17" s="258" customFormat="1" ht="12.75" hidden="1" customHeight="1">
      <c r="A1536" s="378"/>
      <c r="B1536" s="26"/>
      <c r="C1536" s="26"/>
      <c r="D1536" s="26"/>
      <c r="E1536" s="21"/>
      <c r="F1536" s="21"/>
      <c r="G1536" s="21"/>
      <c r="H1536" s="21"/>
      <c r="I1536" s="21"/>
      <c r="J1536" s="26"/>
      <c r="K1536" s="26"/>
      <c r="L1536" s="21"/>
      <c r="M1536" s="21"/>
      <c r="N1536" s="21"/>
      <c r="O1536" s="21"/>
      <c r="P1536" s="21"/>
      <c r="Q1536" s="21"/>
    </row>
    <row r="1537" spans="1:17" s="258" customFormat="1" ht="12.75" hidden="1" customHeight="1">
      <c r="A1537" s="378"/>
      <c r="B1537" s="26"/>
      <c r="C1537" s="26"/>
      <c r="D1537" s="26"/>
      <c r="E1537" s="21"/>
      <c r="F1537" s="21"/>
      <c r="G1537" s="21"/>
      <c r="H1537" s="21"/>
      <c r="I1537" s="21"/>
      <c r="J1537" s="26"/>
      <c r="K1537" s="26"/>
      <c r="L1537" s="21"/>
      <c r="M1537" s="21"/>
      <c r="N1537" s="21"/>
      <c r="O1537" s="21"/>
      <c r="P1537" s="21"/>
      <c r="Q1537" s="21"/>
    </row>
    <row r="1538" spans="1:17" s="258" customFormat="1" ht="12.75" hidden="1" customHeight="1">
      <c r="A1538" s="378"/>
      <c r="B1538" s="26"/>
      <c r="C1538" s="26"/>
      <c r="D1538" s="26"/>
      <c r="E1538" s="21"/>
      <c r="F1538" s="21"/>
      <c r="G1538" s="21"/>
      <c r="H1538" s="21"/>
      <c r="I1538" s="21"/>
      <c r="J1538" s="26"/>
      <c r="K1538" s="26"/>
      <c r="L1538" s="21"/>
      <c r="M1538" s="21"/>
      <c r="N1538" s="21"/>
      <c r="O1538" s="21"/>
      <c r="P1538" s="21"/>
      <c r="Q1538" s="21"/>
    </row>
    <row r="1539" spans="1:17" s="258" customFormat="1" ht="12.75" hidden="1" customHeight="1">
      <c r="A1539" s="378"/>
      <c r="B1539" s="26"/>
      <c r="C1539" s="26"/>
      <c r="D1539" s="26"/>
      <c r="E1539" s="21"/>
      <c r="F1539" s="21"/>
      <c r="G1539" s="21"/>
      <c r="H1539" s="21"/>
      <c r="I1539" s="21"/>
      <c r="J1539" s="26"/>
      <c r="K1539" s="26"/>
      <c r="L1539" s="21"/>
      <c r="M1539" s="21"/>
      <c r="N1539" s="21"/>
      <c r="O1539" s="21"/>
      <c r="P1539" s="21"/>
      <c r="Q1539" s="21"/>
    </row>
    <row r="1540" spans="1:17" s="258" customFormat="1" ht="12.75" hidden="1" customHeight="1">
      <c r="A1540" s="378"/>
      <c r="B1540" s="26"/>
      <c r="C1540" s="26"/>
      <c r="D1540" s="26"/>
      <c r="E1540" s="21"/>
      <c r="F1540" s="21"/>
      <c r="G1540" s="21"/>
      <c r="H1540" s="21"/>
      <c r="I1540" s="21"/>
      <c r="J1540" s="26"/>
      <c r="K1540" s="26"/>
      <c r="L1540" s="21"/>
      <c r="M1540" s="21"/>
      <c r="N1540" s="21"/>
      <c r="O1540" s="21"/>
      <c r="P1540" s="21"/>
      <c r="Q1540" s="21"/>
    </row>
    <row r="1541" spans="1:17" s="258" customFormat="1" ht="12.75" hidden="1" customHeight="1">
      <c r="A1541" s="378"/>
      <c r="B1541" s="26"/>
      <c r="C1541" s="26"/>
      <c r="D1541" s="26"/>
      <c r="E1541" s="21"/>
      <c r="F1541" s="21"/>
      <c r="G1541" s="21"/>
      <c r="H1541" s="21"/>
      <c r="I1541" s="21"/>
      <c r="J1541" s="26"/>
      <c r="K1541" s="26"/>
      <c r="L1541" s="21"/>
      <c r="M1541" s="21"/>
      <c r="N1541" s="21"/>
      <c r="O1541" s="21"/>
      <c r="P1541" s="21"/>
      <c r="Q1541" s="21"/>
    </row>
    <row r="1542" spans="1:17" s="258" customFormat="1" ht="12.75" hidden="1" customHeight="1">
      <c r="A1542" s="378"/>
      <c r="B1542" s="26"/>
      <c r="C1542" s="26"/>
      <c r="D1542" s="26"/>
      <c r="E1542" s="21"/>
      <c r="F1542" s="21"/>
      <c r="G1542" s="21"/>
      <c r="H1542" s="21"/>
      <c r="I1542" s="21"/>
      <c r="J1542" s="26"/>
      <c r="K1542" s="26"/>
      <c r="L1542" s="21"/>
      <c r="M1542" s="21"/>
      <c r="N1542" s="21"/>
      <c r="O1542" s="21"/>
      <c r="P1542" s="21"/>
      <c r="Q1542" s="21"/>
    </row>
    <row r="1543" spans="1:17" s="258" customFormat="1" ht="12.75" hidden="1" customHeight="1">
      <c r="A1543" s="378"/>
      <c r="B1543" s="26"/>
      <c r="C1543" s="26"/>
      <c r="D1543" s="26"/>
      <c r="E1543" s="21"/>
      <c r="F1543" s="21"/>
      <c r="G1543" s="21"/>
      <c r="H1543" s="21"/>
      <c r="I1543" s="21"/>
      <c r="J1543" s="26"/>
      <c r="K1543" s="26"/>
      <c r="L1543" s="21"/>
      <c r="M1543" s="21"/>
      <c r="N1543" s="21"/>
      <c r="O1543" s="21"/>
      <c r="P1543" s="21"/>
      <c r="Q1543" s="21"/>
    </row>
    <row r="1544" spans="1:17" s="258" customFormat="1" ht="12.75" hidden="1" customHeight="1">
      <c r="A1544" s="378"/>
      <c r="B1544" s="26"/>
      <c r="C1544" s="26"/>
      <c r="D1544" s="26"/>
      <c r="E1544" s="21"/>
      <c r="F1544" s="21"/>
      <c r="G1544" s="21"/>
      <c r="H1544" s="21"/>
      <c r="I1544" s="21"/>
      <c r="J1544" s="26"/>
      <c r="K1544" s="26"/>
      <c r="L1544" s="21"/>
      <c r="M1544" s="21"/>
      <c r="N1544" s="21"/>
      <c r="O1544" s="21"/>
      <c r="P1544" s="21"/>
      <c r="Q1544" s="21"/>
    </row>
    <row r="1545" spans="1:17" s="258" customFormat="1" ht="12.75" hidden="1" customHeight="1">
      <c r="A1545" s="378"/>
      <c r="B1545" s="26"/>
      <c r="C1545" s="26"/>
      <c r="D1545" s="26"/>
      <c r="E1545" s="21"/>
      <c r="F1545" s="21"/>
      <c r="G1545" s="21"/>
      <c r="H1545" s="21"/>
      <c r="I1545" s="21"/>
      <c r="J1545" s="26"/>
      <c r="K1545" s="26"/>
      <c r="L1545" s="21"/>
      <c r="M1545" s="21"/>
      <c r="N1545" s="21"/>
      <c r="O1545" s="21"/>
      <c r="P1545" s="21"/>
      <c r="Q1545" s="21"/>
    </row>
    <row r="1546" spans="1:17" s="258" customFormat="1" ht="12.75" hidden="1" customHeight="1">
      <c r="A1546" s="378"/>
      <c r="B1546" s="26"/>
      <c r="C1546" s="26"/>
      <c r="D1546" s="26"/>
      <c r="E1546" s="21"/>
      <c r="F1546" s="21"/>
      <c r="G1546" s="21"/>
      <c r="H1546" s="21"/>
      <c r="I1546" s="21"/>
      <c r="J1546" s="26"/>
      <c r="K1546" s="26"/>
      <c r="L1546" s="21"/>
      <c r="M1546" s="21"/>
      <c r="N1546" s="21"/>
      <c r="O1546" s="21"/>
      <c r="P1546" s="21"/>
      <c r="Q1546" s="21"/>
    </row>
    <row r="1547" spans="1:17" s="258" customFormat="1" ht="12.75" hidden="1" customHeight="1">
      <c r="A1547" s="378"/>
      <c r="B1547" s="26"/>
      <c r="C1547" s="26"/>
      <c r="D1547" s="26"/>
      <c r="E1547" s="21"/>
      <c r="F1547" s="21"/>
      <c r="G1547" s="21"/>
      <c r="H1547" s="21"/>
      <c r="I1547" s="21"/>
      <c r="J1547" s="26"/>
      <c r="K1547" s="26"/>
      <c r="L1547" s="21"/>
      <c r="M1547" s="21"/>
      <c r="N1547" s="21"/>
      <c r="O1547" s="21"/>
      <c r="P1547" s="21"/>
      <c r="Q1547" s="21"/>
    </row>
    <row r="1548" spans="1:17" s="258" customFormat="1" ht="12.75" hidden="1" customHeight="1">
      <c r="A1548" s="378"/>
      <c r="B1548" s="26"/>
      <c r="C1548" s="26"/>
      <c r="D1548" s="26"/>
      <c r="E1548" s="21"/>
      <c r="F1548" s="21"/>
      <c r="G1548" s="21"/>
      <c r="H1548" s="21"/>
      <c r="I1548" s="21"/>
      <c r="J1548" s="26"/>
      <c r="K1548" s="26"/>
      <c r="L1548" s="21"/>
      <c r="M1548" s="21"/>
      <c r="N1548" s="21"/>
      <c r="O1548" s="21"/>
      <c r="P1548" s="21"/>
      <c r="Q1548" s="21"/>
    </row>
    <row r="1549" spans="1:17" s="258" customFormat="1" ht="12.75" hidden="1" customHeight="1">
      <c r="A1549" s="378"/>
      <c r="B1549" s="26"/>
      <c r="C1549" s="26"/>
      <c r="D1549" s="26"/>
      <c r="E1549" s="21"/>
      <c r="F1549" s="21"/>
      <c r="G1549" s="21"/>
      <c r="H1549" s="21"/>
      <c r="I1549" s="21"/>
      <c r="J1549" s="26"/>
      <c r="K1549" s="26"/>
      <c r="L1549" s="21"/>
      <c r="M1549" s="21"/>
      <c r="N1549" s="21"/>
      <c r="O1549" s="21"/>
      <c r="P1549" s="21"/>
      <c r="Q1549" s="21"/>
    </row>
    <row r="1550" spans="1:17" s="258" customFormat="1" ht="12.75" hidden="1" customHeight="1">
      <c r="A1550" s="378"/>
      <c r="B1550" s="26"/>
      <c r="C1550" s="26"/>
      <c r="D1550" s="26"/>
      <c r="E1550" s="21"/>
      <c r="F1550" s="21"/>
      <c r="G1550" s="21"/>
      <c r="H1550" s="21"/>
      <c r="I1550" s="21"/>
      <c r="J1550" s="26"/>
      <c r="K1550" s="26"/>
      <c r="L1550" s="21"/>
      <c r="M1550" s="21"/>
      <c r="N1550" s="21"/>
      <c r="O1550" s="21"/>
      <c r="P1550" s="21"/>
      <c r="Q1550" s="21"/>
    </row>
    <row r="1551" spans="1:17" s="258" customFormat="1" ht="12.75" hidden="1" customHeight="1">
      <c r="A1551" s="378"/>
      <c r="B1551" s="26"/>
      <c r="C1551" s="26"/>
      <c r="D1551" s="26"/>
      <c r="E1551" s="21"/>
      <c r="F1551" s="21"/>
      <c r="G1551" s="21"/>
      <c r="H1551" s="21"/>
      <c r="I1551" s="21"/>
      <c r="J1551" s="26"/>
      <c r="K1551" s="26"/>
      <c r="L1551" s="21"/>
      <c r="M1551" s="21"/>
      <c r="N1551" s="21"/>
      <c r="O1551" s="21"/>
      <c r="P1551" s="21"/>
      <c r="Q1551" s="21"/>
    </row>
    <row r="1552" spans="1:17" s="258" customFormat="1" ht="12.75" hidden="1" customHeight="1">
      <c r="A1552" s="378"/>
      <c r="B1552" s="26"/>
      <c r="C1552" s="26"/>
      <c r="D1552" s="26"/>
      <c r="E1552" s="21"/>
      <c r="F1552" s="21"/>
      <c r="G1552" s="21"/>
      <c r="H1552" s="21"/>
      <c r="I1552" s="21"/>
      <c r="J1552" s="26"/>
      <c r="K1552" s="26"/>
      <c r="L1552" s="21"/>
      <c r="M1552" s="21"/>
      <c r="N1552" s="21"/>
      <c r="O1552" s="21"/>
      <c r="P1552" s="21"/>
      <c r="Q1552" s="21"/>
    </row>
    <row r="1553" spans="1:17" s="258" customFormat="1" ht="12.75" hidden="1" customHeight="1">
      <c r="A1553" s="378"/>
      <c r="B1553" s="26"/>
      <c r="C1553" s="26"/>
      <c r="D1553" s="26"/>
      <c r="E1553" s="21"/>
      <c r="F1553" s="21"/>
      <c r="G1553" s="21"/>
      <c r="H1553" s="21"/>
      <c r="I1553" s="21"/>
      <c r="J1553" s="26"/>
      <c r="K1553" s="26"/>
      <c r="L1553" s="21"/>
      <c r="M1553" s="21"/>
      <c r="N1553" s="21"/>
      <c r="O1553" s="21"/>
      <c r="P1553" s="21"/>
      <c r="Q1553" s="21"/>
    </row>
    <row r="1554" spans="1:17" s="258" customFormat="1" ht="12.75" hidden="1" customHeight="1">
      <c r="A1554" s="378"/>
      <c r="B1554" s="26"/>
      <c r="C1554" s="26"/>
      <c r="D1554" s="26"/>
      <c r="E1554" s="21"/>
      <c r="F1554" s="21"/>
      <c r="G1554" s="21"/>
      <c r="H1554" s="21"/>
      <c r="I1554" s="21"/>
      <c r="J1554" s="26"/>
      <c r="K1554" s="26"/>
      <c r="L1554" s="21"/>
      <c r="M1554" s="21"/>
      <c r="N1554" s="21"/>
      <c r="O1554" s="21"/>
      <c r="P1554" s="21"/>
      <c r="Q1554" s="21"/>
    </row>
    <row r="1555" spans="1:17" s="258" customFormat="1" ht="12.75" hidden="1" customHeight="1">
      <c r="A1555" s="378"/>
      <c r="B1555" s="26"/>
      <c r="C1555" s="26"/>
      <c r="D1555" s="26"/>
      <c r="E1555" s="21"/>
      <c r="F1555" s="21"/>
      <c r="G1555" s="21"/>
      <c r="H1555" s="21"/>
      <c r="I1555" s="21"/>
      <c r="J1555" s="26"/>
      <c r="K1555" s="26"/>
      <c r="L1555" s="21"/>
      <c r="M1555" s="21"/>
      <c r="N1555" s="21"/>
      <c r="O1555" s="21"/>
      <c r="P1555" s="21"/>
      <c r="Q1555" s="21"/>
    </row>
    <row r="1556" spans="1:17" s="258" customFormat="1" ht="12.75" hidden="1" customHeight="1">
      <c r="A1556" s="378"/>
      <c r="B1556" s="26"/>
      <c r="C1556" s="26"/>
      <c r="D1556" s="26"/>
      <c r="E1556" s="21"/>
      <c r="F1556" s="21"/>
      <c r="G1556" s="21"/>
      <c r="H1556" s="21"/>
      <c r="I1556" s="21"/>
      <c r="J1556" s="26"/>
      <c r="K1556" s="26"/>
      <c r="L1556" s="21"/>
      <c r="M1556" s="21"/>
      <c r="N1556" s="21"/>
      <c r="O1556" s="21"/>
      <c r="P1556" s="21"/>
      <c r="Q1556" s="21"/>
    </row>
    <row r="1557" spans="1:17" s="258" customFormat="1" ht="12.75" hidden="1" customHeight="1">
      <c r="A1557" s="378"/>
      <c r="B1557" s="26"/>
      <c r="C1557" s="26"/>
      <c r="D1557" s="26"/>
      <c r="E1557" s="21"/>
      <c r="F1557" s="21"/>
      <c r="G1557" s="21"/>
      <c r="H1557" s="21"/>
      <c r="I1557" s="21"/>
      <c r="J1557" s="26"/>
      <c r="K1557" s="26"/>
      <c r="L1557" s="21"/>
      <c r="M1557" s="21"/>
      <c r="N1557" s="21"/>
      <c r="O1557" s="21"/>
      <c r="P1557" s="21"/>
      <c r="Q1557" s="21"/>
    </row>
    <row r="1558" spans="1:17" s="258" customFormat="1" ht="12.75" hidden="1" customHeight="1">
      <c r="A1558" s="378"/>
      <c r="B1558" s="26"/>
      <c r="C1558" s="26"/>
      <c r="D1558" s="26"/>
      <c r="E1558" s="21"/>
      <c r="F1558" s="21"/>
      <c r="G1558" s="21"/>
      <c r="H1558" s="21"/>
      <c r="I1558" s="21"/>
      <c r="J1558" s="26"/>
      <c r="K1558" s="26"/>
      <c r="L1558" s="21"/>
      <c r="M1558" s="21"/>
      <c r="N1558" s="21"/>
      <c r="O1558" s="21"/>
      <c r="P1558" s="21"/>
      <c r="Q1558" s="21"/>
    </row>
    <row r="1559" spans="1:17" s="258" customFormat="1" ht="12.75" hidden="1" customHeight="1">
      <c r="A1559" s="378"/>
      <c r="B1559" s="26"/>
      <c r="C1559" s="26"/>
      <c r="D1559" s="26"/>
      <c r="E1559" s="21"/>
      <c r="F1559" s="21"/>
      <c r="G1559" s="21"/>
      <c r="H1559" s="21"/>
      <c r="I1559" s="21"/>
      <c r="J1559" s="26"/>
      <c r="K1559" s="26"/>
      <c r="L1559" s="21"/>
      <c r="M1559" s="21"/>
      <c r="N1559" s="21"/>
      <c r="O1559" s="21"/>
      <c r="P1559" s="21"/>
      <c r="Q1559" s="21"/>
    </row>
    <row r="1560" spans="1:17" s="258" customFormat="1" ht="12.75" hidden="1" customHeight="1">
      <c r="A1560" s="378"/>
      <c r="B1560" s="26"/>
      <c r="C1560" s="26"/>
      <c r="D1560" s="26"/>
      <c r="E1560" s="21"/>
      <c r="F1560" s="21"/>
      <c r="G1560" s="21"/>
      <c r="H1560" s="21"/>
      <c r="I1560" s="21"/>
      <c r="J1560" s="26"/>
      <c r="K1560" s="26"/>
      <c r="L1560" s="21"/>
      <c r="M1560" s="21"/>
      <c r="N1560" s="21"/>
      <c r="O1560" s="21"/>
      <c r="P1560" s="21"/>
      <c r="Q1560" s="21"/>
    </row>
    <row r="1561" spans="1:17" s="258" customFormat="1" ht="12.75" hidden="1" customHeight="1">
      <c r="A1561" s="378"/>
      <c r="B1561" s="26"/>
      <c r="C1561" s="26"/>
      <c r="D1561" s="26"/>
      <c r="E1561" s="21"/>
      <c r="F1561" s="21"/>
      <c r="G1561" s="21"/>
      <c r="H1561" s="21"/>
      <c r="I1561" s="21"/>
      <c r="J1561" s="26"/>
      <c r="K1561" s="26"/>
      <c r="L1561" s="21"/>
      <c r="M1561" s="21"/>
      <c r="N1561" s="21"/>
      <c r="O1561" s="21"/>
      <c r="P1561" s="21"/>
      <c r="Q1561" s="21"/>
    </row>
    <row r="1562" spans="1:17" s="258" customFormat="1" ht="12.75" hidden="1" customHeight="1">
      <c r="A1562" s="378"/>
      <c r="B1562" s="26"/>
      <c r="C1562" s="26"/>
      <c r="D1562" s="26"/>
      <c r="E1562" s="21"/>
      <c r="F1562" s="21"/>
      <c r="G1562" s="21"/>
      <c r="H1562" s="21"/>
      <c r="I1562" s="21"/>
      <c r="J1562" s="26"/>
      <c r="K1562" s="26"/>
      <c r="L1562" s="21"/>
      <c r="M1562" s="21"/>
      <c r="N1562" s="21"/>
      <c r="O1562" s="21"/>
      <c r="P1562" s="21"/>
      <c r="Q1562" s="21"/>
    </row>
    <row r="1563" spans="1:17" s="258" customFormat="1" ht="12.75" hidden="1" customHeight="1">
      <c r="A1563" s="378"/>
      <c r="B1563" s="26"/>
      <c r="C1563" s="26"/>
      <c r="D1563" s="26"/>
      <c r="E1563" s="21"/>
      <c r="F1563" s="21"/>
      <c r="G1563" s="21"/>
      <c r="H1563" s="21"/>
      <c r="I1563" s="21"/>
      <c r="J1563" s="26"/>
      <c r="K1563" s="26"/>
      <c r="L1563" s="21"/>
      <c r="M1563" s="21"/>
      <c r="N1563" s="21"/>
      <c r="O1563" s="21"/>
      <c r="P1563" s="21"/>
      <c r="Q1563" s="21"/>
    </row>
    <row r="1564" spans="1:17" s="258" customFormat="1" ht="12.75" hidden="1" customHeight="1">
      <c r="A1564" s="378"/>
      <c r="B1564" s="26"/>
      <c r="C1564" s="26"/>
      <c r="D1564" s="26"/>
      <c r="E1564" s="21"/>
      <c r="F1564" s="21"/>
      <c r="G1564" s="21"/>
      <c r="H1564" s="21"/>
      <c r="I1564" s="21"/>
      <c r="J1564" s="26"/>
      <c r="K1564" s="26"/>
      <c r="L1564" s="21"/>
      <c r="M1564" s="21"/>
      <c r="N1564" s="21"/>
      <c r="O1564" s="21"/>
      <c r="P1564" s="21"/>
      <c r="Q1564" s="21"/>
    </row>
    <row r="1565" spans="1:17" s="258" customFormat="1" ht="12.75" hidden="1" customHeight="1">
      <c r="A1565" s="378"/>
      <c r="B1565" s="26"/>
      <c r="C1565" s="26"/>
      <c r="D1565" s="26"/>
      <c r="E1565" s="21"/>
      <c r="F1565" s="21"/>
      <c r="G1565" s="21"/>
      <c r="H1565" s="21"/>
      <c r="I1565" s="21"/>
      <c r="J1565" s="26"/>
      <c r="K1565" s="26"/>
      <c r="L1565" s="21"/>
      <c r="M1565" s="21"/>
      <c r="N1565" s="21"/>
      <c r="O1565" s="21"/>
      <c r="P1565" s="21"/>
      <c r="Q1565" s="21"/>
    </row>
    <row r="1566" spans="1:17" s="258" customFormat="1" ht="12.75" hidden="1" customHeight="1">
      <c r="A1566" s="378"/>
      <c r="B1566" s="26"/>
      <c r="C1566" s="26"/>
      <c r="D1566" s="26"/>
      <c r="E1566" s="21"/>
      <c r="F1566" s="21"/>
      <c r="G1566" s="21"/>
      <c r="H1566" s="21"/>
      <c r="I1566" s="21"/>
      <c r="J1566" s="26"/>
      <c r="K1566" s="26"/>
      <c r="L1566" s="21"/>
      <c r="M1566" s="21"/>
      <c r="N1566" s="21"/>
      <c r="O1566" s="21"/>
      <c r="P1566" s="21"/>
      <c r="Q1566" s="21"/>
    </row>
    <row r="1567" spans="1:17" s="258" customFormat="1" ht="12.75" hidden="1" customHeight="1">
      <c r="A1567" s="378"/>
      <c r="B1567" s="26"/>
      <c r="C1567" s="26"/>
      <c r="D1567" s="26"/>
      <c r="E1567" s="21"/>
      <c r="F1567" s="21"/>
      <c r="G1567" s="21"/>
      <c r="H1567" s="21"/>
      <c r="I1567" s="21"/>
      <c r="J1567" s="26"/>
      <c r="K1567" s="26"/>
      <c r="L1567" s="21"/>
      <c r="M1567" s="21"/>
      <c r="N1567" s="21"/>
      <c r="O1567" s="21"/>
      <c r="P1567" s="21"/>
      <c r="Q1567" s="21"/>
    </row>
    <row r="1568" spans="1:17" s="258" customFormat="1" ht="12.75" hidden="1" customHeight="1">
      <c r="A1568" s="378"/>
      <c r="B1568" s="26"/>
      <c r="C1568" s="26"/>
      <c r="D1568" s="26"/>
      <c r="E1568" s="21"/>
      <c r="F1568" s="21"/>
      <c r="G1568" s="21"/>
      <c r="H1568" s="21"/>
      <c r="I1568" s="21"/>
      <c r="J1568" s="26"/>
      <c r="K1568" s="26"/>
      <c r="L1568" s="21"/>
      <c r="M1568" s="21"/>
      <c r="N1568" s="21"/>
      <c r="O1568" s="21"/>
      <c r="P1568" s="21"/>
      <c r="Q1568" s="21"/>
    </row>
    <row r="1569" spans="1:17" s="258" customFormat="1" ht="12.75" hidden="1" customHeight="1">
      <c r="A1569" s="378"/>
      <c r="B1569" s="26"/>
      <c r="C1569" s="26"/>
      <c r="D1569" s="26"/>
      <c r="E1569" s="21"/>
      <c r="F1569" s="21"/>
      <c r="G1569" s="21"/>
      <c r="H1569" s="21"/>
      <c r="I1569" s="21"/>
      <c r="J1569" s="26"/>
      <c r="K1569" s="26"/>
      <c r="L1569" s="21"/>
      <c r="M1569" s="21"/>
      <c r="N1569" s="21"/>
      <c r="O1569" s="21"/>
      <c r="P1569" s="21"/>
      <c r="Q1569" s="21"/>
    </row>
    <row r="1570" spans="1:17" s="258" customFormat="1" ht="12.75" hidden="1" customHeight="1">
      <c r="A1570" s="378"/>
      <c r="B1570" s="26"/>
      <c r="C1570" s="26"/>
      <c r="D1570" s="26"/>
      <c r="E1570" s="21"/>
      <c r="F1570" s="21"/>
      <c r="G1570" s="21"/>
      <c r="H1570" s="21"/>
      <c r="I1570" s="21"/>
      <c r="J1570" s="26"/>
      <c r="K1570" s="26"/>
      <c r="L1570" s="21"/>
      <c r="M1570" s="21"/>
      <c r="N1570" s="21"/>
      <c r="O1570" s="21"/>
      <c r="P1570" s="21"/>
      <c r="Q1570" s="21"/>
    </row>
    <row r="1571" spans="1:17" s="258" customFormat="1" ht="12.75" hidden="1" customHeight="1">
      <c r="A1571" s="378"/>
      <c r="B1571" s="26"/>
      <c r="C1571" s="26"/>
      <c r="D1571" s="26"/>
      <c r="E1571" s="21"/>
      <c r="F1571" s="21"/>
      <c r="G1571" s="21"/>
      <c r="H1571" s="21"/>
      <c r="I1571" s="21"/>
      <c r="J1571" s="26"/>
      <c r="K1571" s="26"/>
      <c r="L1571" s="21"/>
      <c r="M1571" s="21"/>
      <c r="N1571" s="21"/>
      <c r="O1571" s="21"/>
      <c r="P1571" s="21"/>
      <c r="Q1571" s="21"/>
    </row>
    <row r="1572" spans="1:17" s="258" customFormat="1" ht="12.75" hidden="1" customHeight="1">
      <c r="A1572" s="378"/>
      <c r="B1572" s="26"/>
      <c r="C1572" s="26"/>
      <c r="D1572" s="26"/>
      <c r="E1572" s="21"/>
      <c r="F1572" s="21"/>
      <c r="G1572" s="21"/>
      <c r="H1572" s="21"/>
      <c r="I1572" s="21"/>
      <c r="J1572" s="26"/>
      <c r="K1572" s="26"/>
      <c r="L1572" s="21"/>
      <c r="M1572" s="21"/>
      <c r="N1572" s="21"/>
      <c r="O1572" s="21"/>
      <c r="P1572" s="21"/>
      <c r="Q1572" s="21"/>
    </row>
    <row r="1573" spans="1:17" s="258" customFormat="1" ht="12.75" hidden="1" customHeight="1">
      <c r="A1573" s="378"/>
      <c r="B1573" s="26"/>
      <c r="C1573" s="26"/>
      <c r="D1573" s="26"/>
      <c r="E1573" s="21"/>
      <c r="F1573" s="21"/>
      <c r="G1573" s="21"/>
      <c r="H1573" s="21"/>
      <c r="I1573" s="21"/>
      <c r="J1573" s="26"/>
      <c r="K1573" s="26"/>
      <c r="L1573" s="21"/>
      <c r="M1573" s="21"/>
      <c r="N1573" s="21"/>
      <c r="O1573" s="21"/>
      <c r="P1573" s="21"/>
      <c r="Q1573" s="21"/>
    </row>
    <row r="1574" spans="1:17" s="258" customFormat="1" ht="12.75" hidden="1" customHeight="1">
      <c r="A1574" s="378"/>
      <c r="B1574" s="26"/>
      <c r="C1574" s="26"/>
      <c r="D1574" s="26"/>
      <c r="E1574" s="21"/>
      <c r="F1574" s="21"/>
      <c r="G1574" s="21"/>
      <c r="H1574" s="21"/>
      <c r="I1574" s="21"/>
      <c r="J1574" s="26"/>
      <c r="K1574" s="26"/>
      <c r="L1574" s="21"/>
      <c r="M1574" s="21"/>
      <c r="N1574" s="21"/>
      <c r="O1574" s="21"/>
      <c r="P1574" s="21"/>
      <c r="Q1574" s="21"/>
    </row>
    <row r="1575" spans="1:17" s="258" customFormat="1" ht="12.75" hidden="1" customHeight="1">
      <c r="A1575" s="378"/>
      <c r="B1575" s="26"/>
      <c r="C1575" s="26"/>
      <c r="D1575" s="26"/>
      <c r="E1575" s="21"/>
      <c r="F1575" s="21"/>
      <c r="G1575" s="21"/>
      <c r="H1575" s="21"/>
      <c r="I1575" s="21"/>
      <c r="J1575" s="26"/>
      <c r="K1575" s="26"/>
      <c r="L1575" s="21"/>
      <c r="M1575" s="21"/>
      <c r="N1575" s="21"/>
      <c r="O1575" s="21"/>
      <c r="P1575" s="21"/>
      <c r="Q1575" s="21"/>
    </row>
    <row r="1576" spans="1:17" s="258" customFormat="1" ht="12.75" hidden="1" customHeight="1">
      <c r="A1576" s="378"/>
      <c r="B1576" s="26"/>
      <c r="C1576" s="26"/>
      <c r="D1576" s="26"/>
      <c r="E1576" s="21"/>
      <c r="F1576" s="21"/>
      <c r="G1576" s="21"/>
      <c r="H1576" s="21"/>
      <c r="I1576" s="21"/>
      <c r="J1576" s="26"/>
      <c r="K1576" s="26"/>
      <c r="L1576" s="21"/>
      <c r="M1576" s="21"/>
      <c r="N1576" s="21"/>
      <c r="O1576" s="21"/>
      <c r="P1576" s="21"/>
      <c r="Q1576" s="21"/>
    </row>
    <row r="1577" spans="1:17" s="258" customFormat="1" ht="12.75" hidden="1" customHeight="1">
      <c r="A1577" s="378"/>
      <c r="B1577" s="26"/>
      <c r="C1577" s="26"/>
      <c r="D1577" s="26"/>
      <c r="E1577" s="21"/>
      <c r="F1577" s="21"/>
      <c r="G1577" s="21"/>
      <c r="H1577" s="21"/>
      <c r="I1577" s="21"/>
      <c r="J1577" s="26"/>
      <c r="K1577" s="26"/>
      <c r="L1577" s="21"/>
      <c r="M1577" s="21"/>
      <c r="N1577" s="21"/>
      <c r="O1577" s="21"/>
      <c r="P1577" s="21"/>
      <c r="Q1577" s="21"/>
    </row>
    <row r="1578" spans="1:17" s="258" customFormat="1" ht="12.75" hidden="1" customHeight="1">
      <c r="A1578" s="378"/>
      <c r="B1578" s="26"/>
      <c r="C1578" s="26"/>
      <c r="D1578" s="26"/>
      <c r="E1578" s="21"/>
      <c r="F1578" s="21"/>
      <c r="G1578" s="21"/>
      <c r="H1578" s="21"/>
      <c r="I1578" s="21"/>
      <c r="J1578" s="26"/>
      <c r="K1578" s="26"/>
      <c r="L1578" s="21"/>
      <c r="M1578" s="21"/>
      <c r="N1578" s="21"/>
      <c r="O1578" s="21"/>
      <c r="P1578" s="21"/>
      <c r="Q1578" s="21"/>
    </row>
    <row r="1579" spans="1:17" s="258" customFormat="1" ht="12.75" hidden="1" customHeight="1">
      <c r="A1579" s="378"/>
      <c r="B1579" s="26"/>
      <c r="C1579" s="26"/>
      <c r="D1579" s="26"/>
      <c r="E1579" s="21"/>
      <c r="F1579" s="21"/>
      <c r="G1579" s="21"/>
      <c r="H1579" s="21"/>
      <c r="I1579" s="21"/>
      <c r="J1579" s="26"/>
      <c r="K1579" s="26"/>
      <c r="L1579" s="21"/>
      <c r="M1579" s="21"/>
      <c r="N1579" s="21"/>
      <c r="O1579" s="21"/>
      <c r="P1579" s="21"/>
      <c r="Q1579" s="21"/>
    </row>
    <row r="1580" spans="1:17" s="258" customFormat="1" ht="12.75" hidden="1" customHeight="1">
      <c r="A1580" s="378"/>
      <c r="B1580" s="26"/>
      <c r="C1580" s="26"/>
      <c r="D1580" s="26"/>
      <c r="E1580" s="21"/>
      <c r="F1580" s="21"/>
      <c r="G1580" s="21"/>
      <c r="H1580" s="21"/>
      <c r="I1580" s="21"/>
      <c r="J1580" s="26"/>
      <c r="K1580" s="26"/>
      <c r="L1580" s="21"/>
      <c r="M1580" s="21"/>
      <c r="N1580" s="21"/>
      <c r="O1580" s="21"/>
      <c r="P1580" s="21"/>
      <c r="Q1580" s="21"/>
    </row>
    <row r="1581" spans="1:17" s="258" customFormat="1" ht="12.75" hidden="1" customHeight="1">
      <c r="A1581" s="378"/>
      <c r="B1581" s="26"/>
      <c r="C1581" s="26"/>
      <c r="D1581" s="26"/>
      <c r="E1581" s="21"/>
      <c r="F1581" s="21"/>
      <c r="G1581" s="21"/>
      <c r="H1581" s="21"/>
      <c r="I1581" s="21"/>
      <c r="J1581" s="26"/>
      <c r="K1581" s="26"/>
      <c r="L1581" s="21"/>
      <c r="M1581" s="21"/>
      <c r="N1581" s="21"/>
      <c r="O1581" s="21"/>
      <c r="P1581" s="21"/>
      <c r="Q1581" s="21"/>
    </row>
    <row r="1582" spans="1:17" s="258" customFormat="1" ht="12.75" hidden="1" customHeight="1">
      <c r="A1582" s="378"/>
      <c r="B1582" s="26"/>
      <c r="C1582" s="26"/>
      <c r="D1582" s="26"/>
      <c r="E1582" s="21"/>
      <c r="F1582" s="21"/>
      <c r="G1582" s="21"/>
      <c r="H1582" s="21"/>
      <c r="I1582" s="21"/>
      <c r="J1582" s="26"/>
      <c r="K1582" s="26"/>
      <c r="L1582" s="21"/>
      <c r="M1582" s="21"/>
      <c r="N1582" s="21"/>
      <c r="O1582" s="21"/>
      <c r="P1582" s="21"/>
      <c r="Q1582" s="21"/>
    </row>
    <row r="1583" spans="1:17" s="258" customFormat="1" ht="12.75" hidden="1" customHeight="1">
      <c r="A1583" s="378"/>
      <c r="B1583" s="26"/>
      <c r="C1583" s="26"/>
      <c r="D1583" s="26"/>
      <c r="E1583" s="21"/>
      <c r="F1583" s="21"/>
      <c r="G1583" s="21"/>
      <c r="H1583" s="21"/>
      <c r="I1583" s="21"/>
      <c r="J1583" s="26"/>
      <c r="K1583" s="26"/>
      <c r="L1583" s="21"/>
      <c r="M1583" s="21"/>
      <c r="N1583" s="21"/>
      <c r="O1583" s="21"/>
      <c r="P1583" s="21"/>
      <c r="Q1583" s="21"/>
    </row>
    <row r="1584" spans="1:17" s="258" customFormat="1" ht="12.75" hidden="1" customHeight="1">
      <c r="A1584" s="378"/>
      <c r="B1584" s="26"/>
      <c r="C1584" s="26"/>
      <c r="D1584" s="26"/>
      <c r="E1584" s="21"/>
      <c r="F1584" s="21"/>
      <c r="G1584" s="21"/>
      <c r="H1584" s="21"/>
      <c r="I1584" s="21"/>
      <c r="J1584" s="26"/>
      <c r="K1584" s="26"/>
      <c r="L1584" s="21"/>
      <c r="M1584" s="21"/>
      <c r="N1584" s="21"/>
      <c r="O1584" s="21"/>
      <c r="P1584" s="21"/>
      <c r="Q1584" s="21"/>
    </row>
    <row r="1585" spans="1:17" s="258" customFormat="1" ht="12.75" hidden="1" customHeight="1">
      <c r="A1585" s="378"/>
      <c r="B1585" s="26"/>
      <c r="C1585" s="26"/>
      <c r="D1585" s="26"/>
      <c r="E1585" s="21"/>
      <c r="F1585" s="21"/>
      <c r="G1585" s="21"/>
      <c r="H1585" s="21"/>
      <c r="I1585" s="21"/>
      <c r="J1585" s="26"/>
      <c r="K1585" s="26"/>
      <c r="L1585" s="21"/>
      <c r="M1585" s="21"/>
      <c r="N1585" s="21"/>
      <c r="O1585" s="21"/>
      <c r="P1585" s="21"/>
      <c r="Q1585" s="21"/>
    </row>
    <row r="1586" spans="1:17" s="258" customFormat="1" ht="12.75" hidden="1" customHeight="1">
      <c r="A1586" s="378"/>
      <c r="B1586" s="26"/>
      <c r="C1586" s="26"/>
      <c r="D1586" s="26"/>
      <c r="E1586" s="21"/>
      <c r="F1586" s="21"/>
      <c r="G1586" s="21"/>
      <c r="H1586" s="21"/>
      <c r="I1586" s="21"/>
      <c r="J1586" s="26"/>
      <c r="K1586" s="26"/>
      <c r="L1586" s="21"/>
      <c r="M1586" s="21"/>
      <c r="N1586" s="21"/>
      <c r="O1586" s="21"/>
      <c r="P1586" s="21"/>
      <c r="Q1586" s="21"/>
    </row>
    <row r="1587" spans="1:17" s="258" customFormat="1" ht="12.75" hidden="1" customHeight="1">
      <c r="A1587" s="378"/>
      <c r="B1587" s="26"/>
      <c r="C1587" s="26"/>
      <c r="D1587" s="26"/>
      <c r="E1587" s="21"/>
      <c r="F1587" s="21"/>
      <c r="G1587" s="21"/>
      <c r="H1587" s="21"/>
      <c r="I1587" s="21"/>
      <c r="J1587" s="26"/>
      <c r="K1587" s="26"/>
      <c r="L1587" s="21"/>
      <c r="M1587" s="21"/>
      <c r="N1587" s="21"/>
      <c r="O1587" s="21"/>
      <c r="P1587" s="21"/>
      <c r="Q1587" s="21"/>
    </row>
    <row r="1588" spans="1:17" s="258" customFormat="1" ht="12.75" hidden="1" customHeight="1">
      <c r="A1588" s="378"/>
      <c r="B1588" s="26"/>
      <c r="C1588" s="26"/>
      <c r="D1588" s="26"/>
      <c r="E1588" s="21"/>
      <c r="F1588" s="21"/>
      <c r="G1588" s="21"/>
      <c r="H1588" s="21"/>
      <c r="I1588" s="21"/>
      <c r="J1588" s="26"/>
      <c r="K1588" s="26"/>
      <c r="L1588" s="21"/>
      <c r="M1588" s="21"/>
      <c r="N1588" s="21"/>
      <c r="O1588" s="21"/>
      <c r="P1588" s="21"/>
      <c r="Q1588" s="21"/>
    </row>
    <row r="1589" spans="1:17" s="258" customFormat="1" ht="12.75" hidden="1" customHeight="1">
      <c r="A1589" s="378"/>
      <c r="B1589" s="26"/>
      <c r="C1589" s="26"/>
      <c r="D1589" s="26"/>
      <c r="E1589" s="21"/>
      <c r="F1589" s="21"/>
      <c r="G1589" s="21"/>
      <c r="H1589" s="21"/>
      <c r="I1589" s="21"/>
      <c r="J1589" s="26"/>
      <c r="K1589" s="26"/>
      <c r="L1589" s="21"/>
      <c r="M1589" s="21"/>
      <c r="N1589" s="21"/>
      <c r="O1589" s="21"/>
      <c r="P1589" s="21"/>
      <c r="Q1589" s="21"/>
    </row>
    <row r="1590" spans="1:17" s="258" customFormat="1" ht="12.75" hidden="1" customHeight="1">
      <c r="A1590" s="378"/>
      <c r="B1590" s="26"/>
      <c r="C1590" s="26"/>
      <c r="D1590" s="26"/>
      <c r="E1590" s="21"/>
      <c r="F1590" s="21"/>
      <c r="G1590" s="21"/>
      <c r="H1590" s="21"/>
      <c r="I1590" s="21"/>
      <c r="J1590" s="26"/>
      <c r="K1590" s="26"/>
      <c r="L1590" s="21"/>
      <c r="M1590" s="21"/>
      <c r="N1590" s="21"/>
      <c r="O1590" s="21"/>
      <c r="P1590" s="21"/>
      <c r="Q1590" s="21"/>
    </row>
    <row r="1591" spans="1:17" s="258" customFormat="1" ht="12.75" hidden="1" customHeight="1">
      <c r="A1591" s="378"/>
      <c r="B1591" s="26"/>
      <c r="C1591" s="26"/>
      <c r="D1591" s="26"/>
      <c r="E1591" s="21"/>
      <c r="F1591" s="21"/>
      <c r="G1591" s="21"/>
      <c r="H1591" s="21"/>
      <c r="I1591" s="21"/>
      <c r="J1591" s="26"/>
      <c r="K1591" s="26"/>
      <c r="L1591" s="21"/>
      <c r="M1591" s="21"/>
      <c r="N1591" s="21"/>
      <c r="O1591" s="21"/>
      <c r="P1591" s="21"/>
      <c r="Q1591" s="21"/>
    </row>
    <row r="1592" spans="1:17" s="258" customFormat="1" ht="12.75" hidden="1" customHeight="1">
      <c r="A1592" s="378"/>
      <c r="B1592" s="26"/>
      <c r="C1592" s="26"/>
      <c r="D1592" s="26"/>
      <c r="E1592" s="21"/>
      <c r="F1592" s="21"/>
      <c r="G1592" s="21"/>
      <c r="H1592" s="21"/>
      <c r="I1592" s="21"/>
      <c r="J1592" s="26"/>
      <c r="K1592" s="26"/>
      <c r="L1592" s="21"/>
      <c r="M1592" s="21"/>
      <c r="N1592" s="21"/>
      <c r="O1592" s="21"/>
      <c r="P1592" s="21"/>
      <c r="Q1592" s="21"/>
    </row>
    <row r="1593" spans="1:17" s="258" customFormat="1" ht="12.75" hidden="1" customHeight="1">
      <c r="A1593" s="378"/>
      <c r="B1593" s="26"/>
      <c r="C1593" s="26"/>
      <c r="D1593" s="26"/>
      <c r="E1593" s="21"/>
      <c r="F1593" s="21"/>
      <c r="G1593" s="21"/>
      <c r="H1593" s="21"/>
      <c r="I1593" s="21"/>
      <c r="J1593" s="26"/>
      <c r="K1593" s="26"/>
      <c r="L1593" s="21"/>
      <c r="M1593" s="21"/>
      <c r="N1593" s="21"/>
      <c r="O1593" s="21"/>
      <c r="P1593" s="21"/>
      <c r="Q1593" s="21"/>
    </row>
    <row r="1594" spans="1:17" s="258" customFormat="1" ht="12.75" hidden="1" customHeight="1">
      <c r="A1594" s="378"/>
      <c r="B1594" s="26"/>
      <c r="C1594" s="26"/>
      <c r="D1594" s="26"/>
      <c r="E1594" s="21"/>
      <c r="F1594" s="21"/>
      <c r="G1594" s="21"/>
      <c r="H1594" s="21"/>
      <c r="I1594" s="21"/>
      <c r="J1594" s="26"/>
      <c r="K1594" s="26"/>
      <c r="L1594" s="21"/>
      <c r="M1594" s="21"/>
      <c r="N1594" s="21"/>
      <c r="O1594" s="21"/>
      <c r="P1594" s="21"/>
      <c r="Q1594" s="21"/>
    </row>
    <row r="1595" spans="1:17" s="258" customFormat="1" ht="12.75" hidden="1" customHeight="1">
      <c r="A1595" s="378"/>
      <c r="B1595" s="26"/>
      <c r="C1595" s="26"/>
      <c r="D1595" s="26"/>
      <c r="E1595" s="21"/>
      <c r="F1595" s="21"/>
      <c r="G1595" s="21"/>
      <c r="H1595" s="21"/>
      <c r="I1595" s="21"/>
      <c r="J1595" s="26"/>
      <c r="K1595" s="26"/>
      <c r="L1595" s="21"/>
      <c r="M1595" s="21"/>
      <c r="N1595" s="21"/>
      <c r="O1595" s="21"/>
      <c r="P1595" s="21"/>
      <c r="Q1595" s="21"/>
    </row>
    <row r="1596" spans="1:17" s="258" customFormat="1" ht="12.75" hidden="1" customHeight="1">
      <c r="A1596" s="378"/>
      <c r="B1596" s="26"/>
      <c r="C1596" s="26"/>
      <c r="D1596" s="26"/>
      <c r="E1596" s="21"/>
      <c r="F1596" s="21"/>
      <c r="G1596" s="21"/>
      <c r="H1596" s="21"/>
      <c r="I1596" s="21"/>
      <c r="J1596" s="26"/>
      <c r="K1596" s="26"/>
      <c r="L1596" s="21"/>
      <c r="M1596" s="21"/>
      <c r="N1596" s="21"/>
      <c r="O1596" s="21"/>
      <c r="P1596" s="21"/>
      <c r="Q1596" s="21"/>
    </row>
    <row r="1597" spans="1:17" s="258" customFormat="1" ht="12.75" hidden="1" customHeight="1">
      <c r="A1597" s="378"/>
      <c r="B1597" s="26"/>
      <c r="C1597" s="26"/>
      <c r="D1597" s="26"/>
      <c r="E1597" s="21"/>
      <c r="F1597" s="21"/>
      <c r="G1597" s="21"/>
      <c r="H1597" s="21"/>
      <c r="I1597" s="21"/>
      <c r="J1597" s="26"/>
      <c r="K1597" s="26"/>
      <c r="L1597" s="21"/>
      <c r="M1597" s="21"/>
      <c r="N1597" s="21"/>
      <c r="O1597" s="21"/>
      <c r="P1597" s="21"/>
      <c r="Q1597" s="21"/>
    </row>
    <row r="1598" spans="1:17" s="258" customFormat="1" ht="12.75" hidden="1" customHeight="1">
      <c r="A1598" s="378"/>
      <c r="B1598" s="26"/>
      <c r="C1598" s="26"/>
      <c r="D1598" s="26"/>
      <c r="E1598" s="21"/>
      <c r="F1598" s="21"/>
      <c r="G1598" s="21"/>
      <c r="H1598" s="21"/>
      <c r="I1598" s="21"/>
      <c r="J1598" s="26"/>
      <c r="K1598" s="26"/>
      <c r="L1598" s="21"/>
      <c r="M1598" s="21"/>
      <c r="N1598" s="21"/>
      <c r="O1598" s="21"/>
      <c r="P1598" s="21"/>
      <c r="Q1598" s="21"/>
    </row>
    <row r="1599" spans="1:17" s="258" customFormat="1" ht="12.75" hidden="1" customHeight="1">
      <c r="A1599" s="378"/>
      <c r="B1599" s="26"/>
      <c r="C1599" s="26"/>
      <c r="D1599" s="26"/>
      <c r="E1599" s="21"/>
      <c r="F1599" s="21"/>
      <c r="G1599" s="21"/>
      <c r="H1599" s="21"/>
      <c r="I1599" s="21"/>
      <c r="J1599" s="26"/>
      <c r="K1599" s="26"/>
      <c r="L1599" s="21"/>
      <c r="M1599" s="21"/>
      <c r="N1599" s="21"/>
      <c r="O1599" s="21"/>
      <c r="P1599" s="21"/>
      <c r="Q1599" s="21"/>
    </row>
    <row r="1600" spans="1:17" s="258" customFormat="1" ht="12.75" hidden="1" customHeight="1">
      <c r="A1600" s="378"/>
      <c r="B1600" s="26"/>
      <c r="C1600" s="26"/>
      <c r="D1600" s="26"/>
      <c r="E1600" s="21"/>
      <c r="F1600" s="21"/>
      <c r="G1600" s="21"/>
      <c r="H1600" s="21"/>
      <c r="I1600" s="21"/>
      <c r="J1600" s="26"/>
      <c r="K1600" s="26"/>
      <c r="L1600" s="21"/>
      <c r="M1600" s="21"/>
      <c r="N1600" s="21"/>
      <c r="O1600" s="21"/>
      <c r="P1600" s="21"/>
      <c r="Q1600" s="21"/>
    </row>
    <row r="1601" spans="1:17" s="258" customFormat="1" ht="12.75" hidden="1" customHeight="1">
      <c r="A1601" s="378"/>
      <c r="B1601" s="26"/>
      <c r="C1601" s="26"/>
      <c r="D1601" s="26"/>
      <c r="E1601" s="21"/>
      <c r="F1601" s="21"/>
      <c r="G1601" s="21"/>
      <c r="H1601" s="21"/>
      <c r="I1601" s="21"/>
      <c r="J1601" s="26"/>
      <c r="K1601" s="26"/>
      <c r="L1601" s="21"/>
      <c r="M1601" s="21"/>
      <c r="N1601" s="21"/>
      <c r="O1601" s="21"/>
      <c r="P1601" s="21"/>
      <c r="Q1601" s="21"/>
    </row>
    <row r="1602" spans="1:17" s="258" customFormat="1" ht="12.75" hidden="1" customHeight="1">
      <c r="A1602" s="378"/>
      <c r="B1602" s="26"/>
      <c r="C1602" s="26"/>
      <c r="D1602" s="26"/>
      <c r="E1602" s="21"/>
      <c r="F1602" s="21"/>
      <c r="G1602" s="21"/>
      <c r="H1602" s="21"/>
      <c r="I1602" s="21"/>
      <c r="J1602" s="26"/>
      <c r="K1602" s="26"/>
      <c r="L1602" s="21"/>
      <c r="M1602" s="21"/>
      <c r="N1602" s="21"/>
      <c r="O1602" s="21"/>
      <c r="P1602" s="21"/>
      <c r="Q1602" s="21"/>
    </row>
    <row r="1603" spans="1:17" s="258" customFormat="1" ht="12.75" hidden="1" customHeight="1">
      <c r="A1603" s="378"/>
      <c r="B1603" s="26"/>
      <c r="C1603" s="26"/>
      <c r="D1603" s="26"/>
      <c r="E1603" s="21"/>
      <c r="F1603" s="21"/>
      <c r="G1603" s="21"/>
      <c r="H1603" s="21"/>
      <c r="I1603" s="21"/>
      <c r="J1603" s="26"/>
      <c r="K1603" s="26"/>
      <c r="L1603" s="21"/>
      <c r="M1603" s="21"/>
      <c r="N1603" s="21"/>
      <c r="O1603" s="21"/>
      <c r="P1603" s="21"/>
      <c r="Q1603" s="21"/>
    </row>
    <row r="1604" spans="1:17" s="258" customFormat="1" ht="12.75" hidden="1" customHeight="1">
      <c r="A1604" s="378"/>
      <c r="B1604" s="26"/>
      <c r="C1604" s="26"/>
      <c r="D1604" s="26"/>
      <c r="E1604" s="21"/>
      <c r="F1604" s="21"/>
      <c r="G1604" s="21"/>
      <c r="H1604" s="21"/>
      <c r="I1604" s="21"/>
      <c r="J1604" s="26"/>
      <c r="K1604" s="26"/>
      <c r="L1604" s="21"/>
      <c r="M1604" s="21"/>
      <c r="N1604" s="21"/>
      <c r="O1604" s="21"/>
      <c r="P1604" s="21"/>
      <c r="Q1604" s="21"/>
    </row>
    <row r="1605" spans="1:17" s="258" customFormat="1" ht="12.75" hidden="1" customHeight="1">
      <c r="A1605" s="378"/>
      <c r="B1605" s="26"/>
      <c r="C1605" s="26"/>
      <c r="D1605" s="26"/>
      <c r="E1605" s="21"/>
      <c r="F1605" s="21"/>
      <c r="G1605" s="21"/>
      <c r="H1605" s="21"/>
      <c r="I1605" s="21"/>
      <c r="J1605" s="26"/>
      <c r="K1605" s="26"/>
      <c r="L1605" s="21"/>
      <c r="M1605" s="21"/>
      <c r="N1605" s="21"/>
      <c r="O1605" s="21"/>
      <c r="P1605" s="21"/>
      <c r="Q1605" s="21"/>
    </row>
    <row r="1606" spans="1:17" s="258" customFormat="1" ht="12.75" hidden="1" customHeight="1">
      <c r="A1606" s="378"/>
      <c r="B1606" s="26"/>
      <c r="C1606" s="26"/>
      <c r="D1606" s="26"/>
      <c r="E1606" s="21"/>
      <c r="F1606" s="21"/>
      <c r="G1606" s="21"/>
      <c r="H1606" s="21"/>
      <c r="I1606" s="21"/>
      <c r="J1606" s="26"/>
      <c r="K1606" s="26"/>
      <c r="L1606" s="21"/>
      <c r="M1606" s="21"/>
      <c r="N1606" s="21"/>
      <c r="O1606" s="21"/>
      <c r="P1606" s="21"/>
      <c r="Q1606" s="21"/>
    </row>
    <row r="1607" spans="1:17" s="258" customFormat="1" ht="12.75" hidden="1" customHeight="1">
      <c r="A1607" s="378"/>
      <c r="B1607" s="26"/>
      <c r="C1607" s="26"/>
      <c r="D1607" s="26"/>
      <c r="E1607" s="21"/>
      <c r="F1607" s="21"/>
      <c r="G1607" s="21"/>
      <c r="H1607" s="21"/>
      <c r="I1607" s="21"/>
      <c r="J1607" s="26"/>
      <c r="K1607" s="26"/>
      <c r="L1607" s="21"/>
      <c r="M1607" s="21"/>
      <c r="N1607" s="21"/>
      <c r="O1607" s="21"/>
      <c r="P1607" s="21"/>
      <c r="Q1607" s="21"/>
    </row>
    <row r="1608" spans="1:17" s="258" customFormat="1" ht="12.75" hidden="1" customHeight="1">
      <c r="A1608" s="378"/>
      <c r="B1608" s="26"/>
      <c r="C1608" s="26"/>
      <c r="D1608" s="26"/>
      <c r="E1608" s="21"/>
      <c r="F1608" s="21"/>
      <c r="G1608" s="21"/>
      <c r="H1608" s="21"/>
      <c r="I1608" s="21"/>
      <c r="J1608" s="26"/>
      <c r="K1608" s="26"/>
      <c r="L1608" s="21"/>
      <c r="M1608" s="21"/>
      <c r="N1608" s="21"/>
      <c r="O1608" s="21"/>
      <c r="P1608" s="21"/>
      <c r="Q1608" s="21"/>
    </row>
    <row r="1609" spans="1:17" s="258" customFormat="1" ht="12.75" hidden="1" customHeight="1">
      <c r="A1609" s="378"/>
      <c r="B1609" s="26"/>
      <c r="C1609" s="26"/>
      <c r="D1609" s="26"/>
      <c r="E1609" s="21"/>
      <c r="F1609" s="21"/>
      <c r="G1609" s="21"/>
      <c r="H1609" s="21"/>
      <c r="I1609" s="21"/>
      <c r="J1609" s="26"/>
      <c r="K1609" s="26"/>
      <c r="L1609" s="21"/>
      <c r="M1609" s="21"/>
      <c r="N1609" s="21"/>
      <c r="O1609" s="21"/>
      <c r="P1609" s="21"/>
      <c r="Q1609" s="21"/>
    </row>
    <row r="1610" spans="1:17" s="258" customFormat="1" ht="12.75" hidden="1" customHeight="1">
      <c r="A1610" s="378"/>
      <c r="B1610" s="26"/>
      <c r="C1610" s="26"/>
      <c r="D1610" s="26"/>
      <c r="E1610" s="21"/>
      <c r="F1610" s="21"/>
      <c r="G1610" s="21"/>
      <c r="H1610" s="21"/>
      <c r="I1610" s="21"/>
      <c r="J1610" s="26"/>
      <c r="K1610" s="26"/>
      <c r="L1610" s="21"/>
      <c r="M1610" s="21"/>
      <c r="N1610" s="21"/>
      <c r="O1610" s="21"/>
      <c r="P1610" s="21"/>
      <c r="Q1610" s="21"/>
    </row>
    <row r="1611" spans="1:17" s="258" customFormat="1" ht="12.75" hidden="1" customHeight="1">
      <c r="A1611" s="378"/>
      <c r="B1611" s="26"/>
      <c r="C1611" s="26"/>
      <c r="D1611" s="26"/>
      <c r="E1611" s="21"/>
      <c r="F1611" s="21"/>
      <c r="G1611" s="21"/>
      <c r="H1611" s="21"/>
      <c r="I1611" s="21"/>
      <c r="J1611" s="26"/>
      <c r="K1611" s="26"/>
      <c r="L1611" s="21"/>
      <c r="M1611" s="21"/>
      <c r="N1611" s="21"/>
      <c r="O1611" s="21"/>
      <c r="P1611" s="21"/>
      <c r="Q1611" s="21"/>
    </row>
    <row r="1612" spans="1:17" s="258" customFormat="1" ht="12.75" hidden="1" customHeight="1">
      <c r="A1612" s="378"/>
      <c r="B1612" s="26"/>
      <c r="C1612" s="26"/>
      <c r="D1612" s="26"/>
      <c r="E1612" s="21"/>
      <c r="F1612" s="21"/>
      <c r="G1612" s="21"/>
      <c r="H1612" s="21"/>
      <c r="I1612" s="21"/>
      <c r="J1612" s="26"/>
      <c r="K1612" s="26"/>
      <c r="L1612" s="21"/>
      <c r="M1612" s="21"/>
      <c r="N1612" s="21"/>
      <c r="O1612" s="21"/>
      <c r="P1612" s="21"/>
      <c r="Q1612" s="21"/>
    </row>
    <row r="1613" spans="1:17" s="258" customFormat="1" ht="12.75" hidden="1" customHeight="1">
      <c r="A1613" s="378"/>
      <c r="B1613" s="26"/>
      <c r="C1613" s="26"/>
      <c r="D1613" s="26"/>
      <c r="E1613" s="21"/>
      <c r="F1613" s="21"/>
      <c r="G1613" s="21"/>
      <c r="H1613" s="21"/>
      <c r="I1613" s="21"/>
      <c r="J1613" s="26"/>
      <c r="K1613" s="26"/>
      <c r="L1613" s="21"/>
      <c r="M1613" s="21"/>
      <c r="N1613" s="21"/>
      <c r="O1613" s="21"/>
      <c r="P1613" s="21"/>
      <c r="Q1613" s="21"/>
    </row>
    <row r="1614" spans="1:17" s="258" customFormat="1" ht="12.75" hidden="1" customHeight="1">
      <c r="A1614" s="378"/>
      <c r="B1614" s="26"/>
      <c r="C1614" s="26"/>
      <c r="D1614" s="26"/>
      <c r="E1614" s="21"/>
      <c r="F1614" s="21"/>
      <c r="G1614" s="21"/>
      <c r="H1614" s="21"/>
      <c r="I1614" s="21"/>
      <c r="J1614" s="26"/>
      <c r="K1614" s="26"/>
      <c r="L1614" s="21"/>
      <c r="M1614" s="21"/>
      <c r="N1614" s="21"/>
      <c r="O1614" s="21"/>
      <c r="P1614" s="21"/>
      <c r="Q1614" s="21"/>
    </row>
    <row r="1615" spans="1:17" s="258" customFormat="1" ht="12.75" hidden="1" customHeight="1">
      <c r="A1615" s="378"/>
      <c r="B1615" s="26"/>
      <c r="C1615" s="26"/>
      <c r="D1615" s="26"/>
      <c r="E1615" s="21"/>
      <c r="F1615" s="21"/>
      <c r="G1615" s="21"/>
      <c r="H1615" s="21"/>
      <c r="I1615" s="21"/>
      <c r="J1615" s="26"/>
      <c r="K1615" s="26"/>
      <c r="L1615" s="21"/>
      <c r="M1615" s="21"/>
      <c r="N1615" s="21"/>
      <c r="O1615" s="21"/>
      <c r="P1615" s="21"/>
      <c r="Q1615" s="21"/>
    </row>
    <row r="1616" spans="1:17" s="258" customFormat="1" ht="12.75" hidden="1" customHeight="1">
      <c r="A1616" s="378"/>
      <c r="B1616" s="26"/>
      <c r="C1616" s="26"/>
      <c r="D1616" s="26"/>
      <c r="E1616" s="21"/>
      <c r="F1616" s="21"/>
      <c r="G1616" s="21"/>
      <c r="H1616" s="21"/>
      <c r="I1616" s="21"/>
      <c r="J1616" s="26"/>
      <c r="K1616" s="26"/>
      <c r="L1616" s="21"/>
      <c r="M1616" s="21"/>
      <c r="N1616" s="21"/>
      <c r="O1616" s="21"/>
      <c r="P1616" s="21"/>
      <c r="Q1616" s="21"/>
    </row>
    <row r="1617" spans="1:17" s="258" customFormat="1" ht="12.75" hidden="1" customHeight="1">
      <c r="A1617" s="378"/>
      <c r="B1617" s="26"/>
      <c r="C1617" s="26"/>
      <c r="D1617" s="26"/>
      <c r="E1617" s="21"/>
      <c r="F1617" s="21"/>
      <c r="G1617" s="21"/>
      <c r="H1617" s="21"/>
      <c r="I1617" s="21"/>
      <c r="J1617" s="26"/>
      <c r="K1617" s="26"/>
      <c r="L1617" s="21"/>
      <c r="M1617" s="21"/>
      <c r="N1617" s="21"/>
      <c r="O1617" s="21"/>
      <c r="P1617" s="21"/>
      <c r="Q1617" s="21"/>
    </row>
    <row r="1618" spans="1:17" s="258" customFormat="1" ht="12.75" hidden="1" customHeight="1">
      <c r="A1618" s="378"/>
      <c r="B1618" s="26"/>
      <c r="C1618" s="26"/>
      <c r="D1618" s="26"/>
      <c r="E1618" s="21"/>
      <c r="F1618" s="21"/>
      <c r="G1618" s="21"/>
      <c r="H1618" s="21"/>
      <c r="I1618" s="21"/>
      <c r="J1618" s="26"/>
      <c r="K1618" s="26"/>
      <c r="L1618" s="21"/>
      <c r="M1618" s="21"/>
      <c r="N1618" s="21"/>
      <c r="O1618" s="21"/>
      <c r="P1618" s="21"/>
      <c r="Q1618" s="21"/>
    </row>
    <row r="1619" spans="1:17" s="258" customFormat="1" ht="12.75" hidden="1" customHeight="1">
      <c r="A1619" s="378"/>
      <c r="B1619" s="26"/>
      <c r="C1619" s="26"/>
      <c r="D1619" s="26"/>
      <c r="E1619" s="21"/>
      <c r="F1619" s="21"/>
      <c r="G1619" s="21"/>
      <c r="H1619" s="21"/>
      <c r="I1619" s="21"/>
      <c r="J1619" s="26"/>
      <c r="K1619" s="26"/>
      <c r="L1619" s="21"/>
      <c r="M1619" s="21"/>
      <c r="N1619" s="21"/>
      <c r="O1619" s="21"/>
      <c r="P1619" s="21"/>
      <c r="Q1619" s="21"/>
    </row>
    <row r="1620" spans="1:17" s="258" customFormat="1" ht="12.75" hidden="1" customHeight="1">
      <c r="A1620" s="378"/>
      <c r="B1620" s="26"/>
      <c r="C1620" s="26"/>
      <c r="D1620" s="26"/>
      <c r="E1620" s="21"/>
      <c r="F1620" s="21"/>
      <c r="G1620" s="21"/>
      <c r="H1620" s="21"/>
      <c r="I1620" s="21"/>
      <c r="J1620" s="26"/>
      <c r="K1620" s="26"/>
      <c r="L1620" s="21"/>
      <c r="M1620" s="21"/>
      <c r="N1620" s="21"/>
      <c r="O1620" s="21"/>
      <c r="P1620" s="21"/>
      <c r="Q1620" s="21"/>
    </row>
    <row r="1621" spans="1:17" s="258" customFormat="1" ht="12.75" hidden="1" customHeight="1">
      <c r="A1621" s="378"/>
      <c r="B1621" s="26"/>
      <c r="C1621" s="26"/>
      <c r="D1621" s="26"/>
      <c r="E1621" s="21"/>
      <c r="F1621" s="21"/>
      <c r="G1621" s="21"/>
      <c r="H1621" s="21"/>
      <c r="I1621" s="21"/>
      <c r="J1621" s="26"/>
      <c r="K1621" s="26"/>
      <c r="L1621" s="21"/>
      <c r="M1621" s="21"/>
      <c r="N1621" s="21"/>
      <c r="O1621" s="21"/>
      <c r="P1621" s="21"/>
      <c r="Q1621" s="21"/>
    </row>
    <row r="1622" spans="1:17" s="258" customFormat="1" ht="12.75" hidden="1" customHeight="1">
      <c r="A1622" s="378"/>
      <c r="B1622" s="26"/>
      <c r="C1622" s="26"/>
      <c r="D1622" s="26"/>
      <c r="E1622" s="21"/>
      <c r="F1622" s="21"/>
      <c r="G1622" s="21"/>
      <c r="H1622" s="21"/>
      <c r="I1622" s="21"/>
      <c r="J1622" s="26"/>
      <c r="K1622" s="26"/>
      <c r="L1622" s="21"/>
      <c r="M1622" s="21"/>
      <c r="N1622" s="21"/>
      <c r="O1622" s="21"/>
      <c r="P1622" s="21"/>
      <c r="Q1622" s="21"/>
    </row>
    <row r="1623" spans="1:17" s="258" customFormat="1" ht="12.75" hidden="1" customHeight="1">
      <c r="A1623" s="378"/>
      <c r="B1623" s="26"/>
      <c r="C1623" s="26"/>
      <c r="D1623" s="26"/>
      <c r="E1623" s="21"/>
      <c r="F1623" s="21"/>
      <c r="G1623" s="21"/>
      <c r="H1623" s="21"/>
      <c r="I1623" s="21"/>
      <c r="J1623" s="26"/>
      <c r="K1623" s="26"/>
      <c r="L1623" s="21"/>
      <c r="M1623" s="21"/>
      <c r="N1623" s="21"/>
      <c r="O1623" s="21"/>
      <c r="P1623" s="21"/>
      <c r="Q1623" s="21"/>
    </row>
    <row r="1624" spans="1:17" s="258" customFormat="1" ht="12.75" hidden="1" customHeight="1">
      <c r="A1624" s="378"/>
      <c r="B1624" s="26"/>
      <c r="C1624" s="26"/>
      <c r="D1624" s="26"/>
      <c r="E1624" s="21"/>
      <c r="F1624" s="21"/>
      <c r="G1624" s="21"/>
      <c r="H1624" s="21"/>
      <c r="I1624" s="21"/>
      <c r="J1624" s="26"/>
      <c r="K1624" s="26"/>
      <c r="L1624" s="21"/>
      <c r="M1624" s="21"/>
      <c r="N1624" s="21"/>
      <c r="O1624" s="21"/>
      <c r="P1624" s="21"/>
      <c r="Q1624" s="21"/>
    </row>
    <row r="1625" spans="1:17" s="258" customFormat="1" ht="12.75" hidden="1" customHeight="1">
      <c r="A1625" s="378"/>
      <c r="B1625" s="26"/>
      <c r="C1625" s="26"/>
      <c r="D1625" s="26"/>
      <c r="E1625" s="21"/>
      <c r="F1625" s="21"/>
      <c r="G1625" s="21"/>
      <c r="H1625" s="21"/>
      <c r="I1625" s="21"/>
      <c r="J1625" s="26"/>
      <c r="K1625" s="26"/>
      <c r="L1625" s="21"/>
      <c r="M1625" s="21"/>
      <c r="N1625" s="21"/>
      <c r="O1625" s="21"/>
      <c r="P1625" s="21"/>
      <c r="Q1625" s="21"/>
    </row>
    <row r="1626" spans="1:17" s="258" customFormat="1" ht="12.75" hidden="1" customHeight="1">
      <c r="A1626" s="378"/>
      <c r="B1626" s="26"/>
      <c r="C1626" s="26"/>
      <c r="D1626" s="26"/>
      <c r="E1626" s="21"/>
      <c r="F1626" s="21"/>
      <c r="G1626" s="21"/>
      <c r="H1626" s="21"/>
      <c r="I1626" s="21"/>
      <c r="J1626" s="26"/>
      <c r="K1626" s="26"/>
      <c r="L1626" s="21"/>
      <c r="M1626" s="21"/>
      <c r="N1626" s="21"/>
      <c r="O1626" s="21"/>
      <c r="P1626" s="21"/>
      <c r="Q1626" s="21"/>
    </row>
    <row r="1627" spans="1:17" s="258" customFormat="1" ht="12.75" hidden="1" customHeight="1">
      <c r="A1627" s="378"/>
      <c r="B1627" s="26"/>
      <c r="C1627" s="26"/>
      <c r="D1627" s="26"/>
      <c r="E1627" s="21"/>
      <c r="F1627" s="21"/>
      <c r="G1627" s="21"/>
      <c r="H1627" s="21"/>
      <c r="I1627" s="21"/>
      <c r="J1627" s="26"/>
      <c r="K1627" s="26"/>
      <c r="L1627" s="21"/>
      <c r="M1627" s="21"/>
      <c r="N1627" s="21"/>
      <c r="O1627" s="21"/>
      <c r="P1627" s="21"/>
      <c r="Q1627" s="21"/>
    </row>
    <row r="1628" spans="1:17" s="258" customFormat="1" ht="12.75" hidden="1" customHeight="1">
      <c r="A1628" s="378"/>
      <c r="B1628" s="26"/>
      <c r="C1628" s="26"/>
      <c r="D1628" s="26"/>
      <c r="E1628" s="21"/>
      <c r="F1628" s="21"/>
      <c r="G1628" s="21"/>
      <c r="H1628" s="21"/>
      <c r="I1628" s="21"/>
      <c r="J1628" s="26"/>
      <c r="K1628" s="26"/>
      <c r="L1628" s="21"/>
      <c r="M1628" s="21"/>
      <c r="N1628" s="21"/>
      <c r="O1628" s="21"/>
      <c r="P1628" s="21"/>
      <c r="Q1628" s="21"/>
    </row>
    <row r="1629" spans="1:17" s="258" customFormat="1" ht="12.75" hidden="1" customHeight="1">
      <c r="A1629" s="378"/>
      <c r="B1629" s="26"/>
      <c r="C1629" s="26"/>
      <c r="D1629" s="26"/>
      <c r="E1629" s="21"/>
      <c r="F1629" s="21"/>
      <c r="G1629" s="21"/>
      <c r="H1629" s="21"/>
      <c r="I1629" s="21"/>
      <c r="J1629" s="26"/>
      <c r="K1629" s="26"/>
      <c r="L1629" s="21"/>
      <c r="M1629" s="21"/>
      <c r="N1629" s="21"/>
      <c r="O1629" s="21"/>
      <c r="P1629" s="21"/>
      <c r="Q1629" s="21"/>
    </row>
    <row r="1630" spans="1:17" s="258" customFormat="1" ht="12.75" hidden="1" customHeight="1">
      <c r="A1630" s="378"/>
      <c r="B1630" s="26"/>
      <c r="C1630" s="26"/>
      <c r="D1630" s="26"/>
      <c r="E1630" s="21"/>
      <c r="F1630" s="21"/>
      <c r="G1630" s="21"/>
      <c r="H1630" s="21"/>
      <c r="I1630" s="21"/>
      <c r="J1630" s="26"/>
      <c r="K1630" s="26"/>
      <c r="L1630" s="21"/>
      <c r="M1630" s="21"/>
      <c r="N1630" s="21"/>
      <c r="O1630" s="21"/>
      <c r="P1630" s="21"/>
      <c r="Q1630" s="21"/>
    </row>
    <row r="1631" spans="1:17" s="258" customFormat="1" ht="12.75" hidden="1" customHeight="1">
      <c r="A1631" s="378"/>
      <c r="B1631" s="26"/>
      <c r="C1631" s="26"/>
      <c r="D1631" s="26"/>
      <c r="E1631" s="21"/>
      <c r="F1631" s="21"/>
      <c r="G1631" s="21"/>
      <c r="H1631" s="21"/>
      <c r="I1631" s="21"/>
      <c r="J1631" s="26"/>
      <c r="K1631" s="26"/>
      <c r="L1631" s="21"/>
      <c r="M1631" s="21"/>
      <c r="N1631" s="21"/>
      <c r="O1631" s="21"/>
      <c r="P1631" s="21"/>
      <c r="Q1631" s="21"/>
    </row>
    <row r="1632" spans="1:17" s="258" customFormat="1" ht="12.75" hidden="1" customHeight="1">
      <c r="A1632" s="378"/>
      <c r="B1632" s="26"/>
      <c r="C1632" s="26"/>
      <c r="D1632" s="26"/>
      <c r="E1632" s="21"/>
      <c r="F1632" s="21"/>
      <c r="G1632" s="21"/>
      <c r="H1632" s="21"/>
      <c r="I1632" s="21"/>
      <c r="J1632" s="26"/>
      <c r="K1632" s="26"/>
      <c r="L1632" s="21"/>
      <c r="M1632" s="21"/>
      <c r="N1632" s="21"/>
      <c r="O1632" s="21"/>
      <c r="P1632" s="21"/>
      <c r="Q1632" s="21"/>
    </row>
    <row r="1633" spans="1:17" s="258" customFormat="1" ht="12.75" hidden="1" customHeight="1">
      <c r="A1633" s="378"/>
      <c r="B1633" s="26"/>
      <c r="C1633" s="26"/>
      <c r="D1633" s="26"/>
      <c r="E1633" s="21"/>
      <c r="F1633" s="21"/>
      <c r="G1633" s="21"/>
      <c r="H1633" s="21"/>
      <c r="I1633" s="21"/>
      <c r="J1633" s="26"/>
      <c r="K1633" s="26"/>
      <c r="L1633" s="21"/>
      <c r="M1633" s="21"/>
      <c r="N1633" s="21"/>
      <c r="O1633" s="21"/>
      <c r="P1633" s="21"/>
      <c r="Q1633" s="21"/>
    </row>
    <row r="1634" spans="1:17" s="258" customFormat="1" ht="12.75" hidden="1" customHeight="1">
      <c r="A1634" s="378"/>
      <c r="B1634" s="26"/>
      <c r="C1634" s="26"/>
      <c r="D1634" s="26"/>
      <c r="E1634" s="21"/>
      <c r="F1634" s="21"/>
      <c r="G1634" s="21"/>
      <c r="H1634" s="21"/>
      <c r="I1634" s="21"/>
      <c r="J1634" s="26"/>
      <c r="K1634" s="26"/>
      <c r="L1634" s="21"/>
      <c r="M1634" s="21"/>
      <c r="N1634" s="21"/>
      <c r="O1634" s="21"/>
      <c r="P1634" s="21"/>
      <c r="Q1634" s="21"/>
    </row>
    <row r="1635" spans="1:17" s="258" customFormat="1" ht="12.75" hidden="1" customHeight="1">
      <c r="A1635" s="378"/>
      <c r="B1635" s="26"/>
      <c r="C1635" s="26"/>
      <c r="D1635" s="26"/>
      <c r="E1635" s="21"/>
      <c r="F1635" s="21"/>
      <c r="G1635" s="21"/>
      <c r="H1635" s="21"/>
      <c r="I1635" s="21"/>
      <c r="J1635" s="26"/>
      <c r="K1635" s="26"/>
      <c r="L1635" s="21"/>
      <c r="M1635" s="21"/>
      <c r="N1635" s="21"/>
      <c r="O1635" s="21"/>
      <c r="P1635" s="21"/>
      <c r="Q1635" s="21"/>
    </row>
    <row r="1636" spans="1:17" s="258" customFormat="1" ht="12.75" hidden="1" customHeight="1">
      <c r="A1636" s="378"/>
      <c r="B1636" s="26"/>
      <c r="C1636" s="26"/>
      <c r="D1636" s="26"/>
      <c r="E1636" s="21"/>
      <c r="F1636" s="21"/>
      <c r="G1636" s="21"/>
      <c r="H1636" s="21"/>
      <c r="I1636" s="21"/>
      <c r="J1636" s="26"/>
      <c r="K1636" s="26"/>
      <c r="L1636" s="21"/>
      <c r="M1636" s="21"/>
      <c r="N1636" s="21"/>
      <c r="O1636" s="21"/>
      <c r="P1636" s="21"/>
      <c r="Q1636" s="21"/>
    </row>
    <row r="1637" spans="1:17" s="258" customFormat="1" ht="12.75" hidden="1" customHeight="1">
      <c r="A1637" s="378"/>
      <c r="B1637" s="26"/>
      <c r="C1637" s="26"/>
      <c r="D1637" s="26"/>
      <c r="E1637" s="21"/>
      <c r="F1637" s="21"/>
      <c r="G1637" s="21"/>
      <c r="H1637" s="21"/>
      <c r="I1637" s="21"/>
      <c r="J1637" s="26"/>
      <c r="K1637" s="26"/>
      <c r="L1637" s="21"/>
      <c r="M1637" s="21"/>
      <c r="N1637" s="21"/>
      <c r="O1637" s="21"/>
      <c r="P1637" s="21"/>
      <c r="Q1637" s="21"/>
    </row>
    <row r="1638" spans="1:17" s="258" customFormat="1" ht="12.75" hidden="1" customHeight="1">
      <c r="A1638" s="378"/>
      <c r="B1638" s="26"/>
      <c r="C1638" s="26"/>
      <c r="D1638" s="26"/>
      <c r="E1638" s="21"/>
      <c r="F1638" s="21"/>
      <c r="G1638" s="21"/>
      <c r="H1638" s="21"/>
      <c r="I1638" s="21"/>
      <c r="J1638" s="26"/>
      <c r="K1638" s="26"/>
      <c r="L1638" s="21"/>
      <c r="M1638" s="21"/>
      <c r="N1638" s="21"/>
      <c r="O1638" s="21"/>
      <c r="P1638" s="21"/>
      <c r="Q1638" s="21"/>
    </row>
    <row r="1639" spans="1:17" s="258" customFormat="1" ht="12.75" hidden="1" customHeight="1">
      <c r="A1639" s="378"/>
      <c r="B1639" s="26"/>
      <c r="C1639" s="26"/>
      <c r="D1639" s="26"/>
      <c r="E1639" s="21"/>
      <c r="F1639" s="21"/>
      <c r="G1639" s="21"/>
      <c r="H1639" s="21"/>
      <c r="I1639" s="21"/>
      <c r="J1639" s="26"/>
      <c r="K1639" s="26"/>
      <c r="L1639" s="21"/>
      <c r="M1639" s="21"/>
      <c r="N1639" s="21"/>
      <c r="O1639" s="21"/>
      <c r="P1639" s="21"/>
      <c r="Q1639" s="21"/>
    </row>
    <row r="1640" spans="1:17" s="258" customFormat="1" ht="12.75" hidden="1" customHeight="1">
      <c r="A1640" s="378"/>
      <c r="B1640" s="26"/>
      <c r="C1640" s="26"/>
      <c r="D1640" s="26"/>
      <c r="E1640" s="21"/>
      <c r="F1640" s="21"/>
      <c r="G1640" s="21"/>
      <c r="H1640" s="21"/>
      <c r="I1640" s="21"/>
      <c r="J1640" s="26"/>
      <c r="K1640" s="26"/>
      <c r="L1640" s="21"/>
      <c r="M1640" s="21"/>
      <c r="N1640" s="21"/>
      <c r="O1640" s="21"/>
      <c r="P1640" s="21"/>
      <c r="Q1640" s="21"/>
    </row>
    <row r="1641" spans="1:17" s="258" customFormat="1" ht="12.75" hidden="1" customHeight="1">
      <c r="A1641" s="378"/>
      <c r="B1641" s="26"/>
      <c r="C1641" s="26"/>
      <c r="D1641" s="26"/>
      <c r="E1641" s="21"/>
      <c r="F1641" s="21"/>
      <c r="G1641" s="21"/>
      <c r="H1641" s="21"/>
      <c r="I1641" s="21"/>
      <c r="J1641" s="26"/>
      <c r="K1641" s="26"/>
      <c r="L1641" s="21"/>
      <c r="M1641" s="21"/>
      <c r="N1641" s="21"/>
      <c r="O1641" s="21"/>
      <c r="P1641" s="21"/>
      <c r="Q1641" s="21"/>
    </row>
    <row r="1642" spans="1:17" s="258" customFormat="1" ht="12.75" hidden="1" customHeight="1">
      <c r="A1642" s="378"/>
      <c r="B1642" s="26"/>
      <c r="C1642" s="26"/>
      <c r="D1642" s="26"/>
      <c r="E1642" s="21"/>
      <c r="F1642" s="21"/>
      <c r="G1642" s="21"/>
      <c r="H1642" s="21"/>
      <c r="I1642" s="21"/>
      <c r="J1642" s="26"/>
      <c r="K1642" s="26"/>
      <c r="L1642" s="21"/>
      <c r="M1642" s="21"/>
      <c r="N1642" s="21"/>
      <c r="O1642" s="21"/>
      <c r="P1642" s="21"/>
      <c r="Q1642" s="21"/>
    </row>
    <row r="1643" spans="1:17" s="258" customFormat="1" ht="12.75" hidden="1" customHeight="1">
      <c r="A1643" s="378"/>
      <c r="B1643" s="26"/>
      <c r="C1643" s="26"/>
      <c r="D1643" s="26"/>
      <c r="E1643" s="21"/>
      <c r="F1643" s="21"/>
      <c r="G1643" s="21"/>
      <c r="H1643" s="21"/>
      <c r="I1643" s="21"/>
      <c r="J1643" s="26"/>
      <c r="K1643" s="26"/>
      <c r="L1643" s="21"/>
      <c r="M1643" s="21"/>
      <c r="N1643" s="21"/>
      <c r="O1643" s="21"/>
      <c r="P1643" s="21"/>
      <c r="Q1643" s="21"/>
    </row>
    <row r="1644" spans="1:17" s="258" customFormat="1" ht="12.75" hidden="1" customHeight="1">
      <c r="A1644" s="378"/>
      <c r="B1644" s="26"/>
      <c r="C1644" s="26"/>
      <c r="D1644" s="26"/>
      <c r="E1644" s="21"/>
      <c r="F1644" s="21"/>
      <c r="G1644" s="21"/>
      <c r="H1644" s="21"/>
      <c r="I1644" s="21"/>
      <c r="J1644" s="26"/>
      <c r="K1644" s="26"/>
      <c r="L1644" s="21"/>
      <c r="M1644" s="21"/>
      <c r="N1644" s="21"/>
      <c r="O1644" s="21"/>
      <c r="P1644" s="21"/>
      <c r="Q1644" s="21"/>
    </row>
    <row r="1645" spans="1:17" s="258" customFormat="1" ht="12.75" hidden="1" customHeight="1">
      <c r="A1645" s="378"/>
      <c r="B1645" s="26"/>
      <c r="C1645" s="26"/>
      <c r="D1645" s="26"/>
      <c r="E1645" s="21"/>
      <c r="F1645" s="21"/>
      <c r="G1645" s="21"/>
      <c r="H1645" s="21"/>
      <c r="I1645" s="21"/>
      <c r="J1645" s="26"/>
      <c r="K1645" s="26"/>
      <c r="L1645" s="21"/>
      <c r="M1645" s="21"/>
      <c r="N1645" s="21"/>
      <c r="O1645" s="21"/>
      <c r="P1645" s="21"/>
      <c r="Q1645" s="21"/>
    </row>
    <row r="1646" spans="1:17" s="258" customFormat="1" ht="12.75" hidden="1" customHeight="1">
      <c r="A1646" s="378"/>
      <c r="B1646" s="26"/>
      <c r="C1646" s="26"/>
      <c r="D1646" s="26"/>
      <c r="E1646" s="21"/>
      <c r="F1646" s="21"/>
      <c r="G1646" s="21"/>
      <c r="H1646" s="21"/>
      <c r="I1646" s="21"/>
      <c r="J1646" s="26"/>
      <c r="K1646" s="26"/>
      <c r="L1646" s="21"/>
      <c r="M1646" s="21"/>
      <c r="N1646" s="21"/>
      <c r="O1646" s="21"/>
      <c r="P1646" s="21"/>
      <c r="Q1646" s="21"/>
    </row>
    <row r="1647" spans="1:17" s="258" customFormat="1" ht="12.75" hidden="1" customHeight="1">
      <c r="A1647" s="378"/>
      <c r="B1647" s="26"/>
      <c r="C1647" s="26"/>
      <c r="D1647" s="26"/>
      <c r="E1647" s="21"/>
      <c r="F1647" s="21"/>
      <c r="G1647" s="21"/>
      <c r="H1647" s="21"/>
      <c r="I1647" s="21"/>
      <c r="J1647" s="26"/>
      <c r="K1647" s="26"/>
      <c r="L1647" s="21"/>
      <c r="M1647" s="21"/>
      <c r="N1647" s="21"/>
      <c r="O1647" s="21"/>
      <c r="P1647" s="21"/>
      <c r="Q1647" s="21"/>
    </row>
    <row r="1648" spans="1:17" s="258" customFormat="1" ht="12.75" hidden="1" customHeight="1">
      <c r="A1648" s="378"/>
      <c r="B1648" s="26"/>
      <c r="C1648" s="26"/>
      <c r="D1648" s="26"/>
      <c r="E1648" s="21"/>
      <c r="F1648" s="21"/>
      <c r="G1648" s="21"/>
      <c r="H1648" s="21"/>
      <c r="I1648" s="21"/>
      <c r="J1648" s="26"/>
      <c r="K1648" s="26"/>
      <c r="L1648" s="21"/>
      <c r="M1648" s="21"/>
      <c r="N1648" s="21"/>
      <c r="O1648" s="21"/>
      <c r="P1648" s="21"/>
      <c r="Q1648" s="21"/>
    </row>
    <row r="1649" spans="1:17" s="258" customFormat="1" ht="12.75" hidden="1" customHeight="1">
      <c r="A1649" s="378"/>
      <c r="B1649" s="26"/>
      <c r="C1649" s="26"/>
      <c r="D1649" s="26"/>
      <c r="E1649" s="21"/>
      <c r="F1649" s="21"/>
      <c r="G1649" s="21"/>
      <c r="H1649" s="21"/>
      <c r="I1649" s="21"/>
      <c r="J1649" s="26"/>
      <c r="K1649" s="26"/>
      <c r="L1649" s="21"/>
      <c r="M1649" s="21"/>
      <c r="N1649" s="21"/>
      <c r="O1649" s="21"/>
      <c r="P1649" s="21"/>
      <c r="Q1649" s="21"/>
    </row>
    <row r="1650" spans="1:17" s="258" customFormat="1" ht="12.75" hidden="1" customHeight="1">
      <c r="A1650" s="378"/>
      <c r="B1650" s="26"/>
      <c r="C1650" s="26"/>
      <c r="D1650" s="26"/>
      <c r="E1650" s="21"/>
      <c r="F1650" s="21"/>
      <c r="G1650" s="21"/>
      <c r="H1650" s="21"/>
      <c r="I1650" s="21"/>
      <c r="J1650" s="26"/>
      <c r="K1650" s="26"/>
      <c r="L1650" s="21"/>
      <c r="M1650" s="21"/>
      <c r="N1650" s="21"/>
      <c r="O1650" s="21"/>
      <c r="P1650" s="21"/>
      <c r="Q1650" s="21"/>
    </row>
    <row r="1651" spans="1:17" s="258" customFormat="1" ht="12.75" hidden="1" customHeight="1">
      <c r="A1651" s="378"/>
      <c r="B1651" s="26"/>
      <c r="C1651" s="26"/>
      <c r="D1651" s="26"/>
      <c r="E1651" s="21"/>
      <c r="F1651" s="21"/>
      <c r="G1651" s="21"/>
      <c r="H1651" s="21"/>
      <c r="I1651" s="21"/>
      <c r="J1651" s="26"/>
      <c r="K1651" s="26"/>
      <c r="L1651" s="21"/>
      <c r="M1651" s="21"/>
      <c r="N1651" s="21"/>
      <c r="O1651" s="21"/>
      <c r="P1651" s="21"/>
      <c r="Q1651" s="21"/>
    </row>
    <row r="1652" spans="1:17" s="258" customFormat="1" ht="12.75" hidden="1" customHeight="1">
      <c r="A1652" s="378"/>
      <c r="B1652" s="26"/>
      <c r="C1652" s="26"/>
      <c r="D1652" s="26"/>
      <c r="E1652" s="21"/>
      <c r="F1652" s="21"/>
      <c r="G1652" s="21"/>
      <c r="H1652" s="21"/>
      <c r="I1652" s="21"/>
      <c r="J1652" s="26"/>
      <c r="K1652" s="26"/>
      <c r="L1652" s="21"/>
      <c r="M1652" s="21"/>
      <c r="N1652" s="21"/>
      <c r="O1652" s="21"/>
      <c r="P1652" s="21"/>
      <c r="Q1652" s="21"/>
    </row>
    <row r="1653" spans="1:17" s="258" customFormat="1" ht="12.75" hidden="1" customHeight="1">
      <c r="A1653" s="378"/>
      <c r="B1653" s="26"/>
      <c r="C1653" s="26"/>
      <c r="D1653" s="26"/>
      <c r="E1653" s="21"/>
      <c r="F1653" s="21"/>
      <c r="G1653" s="21"/>
      <c r="H1653" s="21"/>
      <c r="I1653" s="21"/>
      <c r="J1653" s="26"/>
      <c r="K1653" s="26"/>
      <c r="L1653" s="21"/>
      <c r="M1653" s="21"/>
      <c r="N1653" s="21"/>
      <c r="O1653" s="21"/>
      <c r="P1653" s="21"/>
      <c r="Q1653" s="21"/>
    </row>
    <row r="1654" spans="1:17" s="258" customFormat="1" ht="12.75" hidden="1" customHeight="1">
      <c r="A1654" s="378"/>
      <c r="B1654" s="26"/>
      <c r="C1654" s="26"/>
      <c r="D1654" s="26"/>
      <c r="E1654" s="21"/>
      <c r="F1654" s="21"/>
      <c r="G1654" s="21"/>
      <c r="H1654" s="21"/>
      <c r="I1654" s="21"/>
      <c r="J1654" s="26"/>
      <c r="K1654" s="26"/>
      <c r="L1654" s="21"/>
      <c r="M1654" s="21"/>
      <c r="N1654" s="21"/>
      <c r="O1654" s="21"/>
      <c r="P1654" s="21"/>
      <c r="Q1654" s="21"/>
    </row>
    <row r="1655" spans="1:17" s="258" customFormat="1" ht="12.75" hidden="1" customHeight="1">
      <c r="A1655" s="378"/>
      <c r="B1655" s="26"/>
      <c r="C1655" s="26"/>
      <c r="D1655" s="26"/>
      <c r="E1655" s="21"/>
      <c r="F1655" s="21"/>
      <c r="G1655" s="21"/>
      <c r="H1655" s="21"/>
      <c r="I1655" s="21"/>
      <c r="J1655" s="26"/>
      <c r="K1655" s="26"/>
      <c r="L1655" s="21"/>
      <c r="M1655" s="21"/>
      <c r="N1655" s="21"/>
      <c r="O1655" s="21"/>
      <c r="P1655" s="21"/>
      <c r="Q1655" s="21"/>
    </row>
    <row r="1656" spans="1:17" s="258" customFormat="1" ht="12.75" hidden="1" customHeight="1">
      <c r="A1656" s="378"/>
      <c r="B1656" s="26"/>
      <c r="C1656" s="26"/>
      <c r="D1656" s="26"/>
      <c r="E1656" s="21"/>
      <c r="F1656" s="21"/>
      <c r="G1656" s="21"/>
      <c r="H1656" s="21"/>
      <c r="I1656" s="21"/>
      <c r="J1656" s="26"/>
      <c r="K1656" s="26"/>
      <c r="L1656" s="21"/>
      <c r="M1656" s="21"/>
      <c r="N1656" s="21"/>
      <c r="O1656" s="21"/>
      <c r="P1656" s="21"/>
      <c r="Q1656" s="21"/>
    </row>
    <row r="1657" spans="1:17" s="258" customFormat="1" ht="12.75" hidden="1" customHeight="1">
      <c r="A1657" s="378"/>
      <c r="B1657" s="26"/>
      <c r="C1657" s="26"/>
      <c r="D1657" s="26"/>
      <c r="E1657" s="21"/>
      <c r="F1657" s="21"/>
      <c r="G1657" s="21"/>
      <c r="H1657" s="21"/>
      <c r="I1657" s="21"/>
      <c r="J1657" s="26"/>
      <c r="K1657" s="26"/>
      <c r="L1657" s="21"/>
      <c r="M1657" s="21"/>
      <c r="N1657" s="21"/>
      <c r="O1657" s="21"/>
      <c r="P1657" s="21"/>
      <c r="Q1657" s="21"/>
    </row>
    <row r="1658" spans="1:17" s="258" customFormat="1" ht="12.75" hidden="1" customHeight="1">
      <c r="A1658" s="378"/>
      <c r="B1658" s="26"/>
      <c r="C1658" s="26"/>
      <c r="D1658" s="26"/>
      <c r="E1658" s="21"/>
      <c r="F1658" s="21"/>
      <c r="G1658" s="21"/>
      <c r="H1658" s="21"/>
      <c r="I1658" s="21"/>
      <c r="J1658" s="26"/>
      <c r="K1658" s="26"/>
      <c r="L1658" s="21"/>
      <c r="M1658" s="21"/>
      <c r="N1658" s="21"/>
      <c r="O1658" s="21"/>
      <c r="P1658" s="21"/>
      <c r="Q1658" s="21"/>
    </row>
    <row r="1659" spans="1:17" s="258" customFormat="1" ht="12.75" hidden="1" customHeight="1">
      <c r="A1659" s="378"/>
      <c r="B1659" s="26"/>
      <c r="C1659" s="26"/>
      <c r="D1659" s="26"/>
      <c r="E1659" s="21"/>
      <c r="F1659" s="21"/>
      <c r="G1659" s="21"/>
      <c r="H1659" s="21"/>
      <c r="I1659" s="21"/>
      <c r="J1659" s="26"/>
      <c r="K1659" s="26"/>
      <c r="L1659" s="21"/>
      <c r="M1659" s="21"/>
      <c r="N1659" s="21"/>
      <c r="O1659" s="21"/>
      <c r="P1659" s="21"/>
      <c r="Q1659" s="21"/>
    </row>
    <row r="1660" spans="1:17" s="258" customFormat="1" ht="12.75" hidden="1" customHeight="1">
      <c r="A1660" s="378"/>
      <c r="B1660" s="26"/>
      <c r="C1660" s="26"/>
      <c r="D1660" s="26"/>
      <c r="E1660" s="21"/>
      <c r="F1660" s="21"/>
      <c r="G1660" s="21"/>
      <c r="H1660" s="21"/>
      <c r="I1660" s="21"/>
      <c r="J1660" s="26"/>
      <c r="K1660" s="26"/>
      <c r="L1660" s="21"/>
      <c r="M1660" s="21"/>
      <c r="N1660" s="21"/>
      <c r="O1660" s="21"/>
      <c r="P1660" s="21"/>
      <c r="Q1660" s="21"/>
    </row>
    <row r="1661" spans="1:17" s="258" customFormat="1" ht="12.75" hidden="1" customHeight="1">
      <c r="A1661" s="378"/>
      <c r="B1661" s="26"/>
      <c r="C1661" s="26"/>
      <c r="D1661" s="26"/>
      <c r="E1661" s="21"/>
      <c r="F1661" s="21"/>
      <c r="G1661" s="21"/>
      <c r="H1661" s="21"/>
      <c r="I1661" s="21"/>
      <c r="J1661" s="26"/>
      <c r="K1661" s="26"/>
      <c r="L1661" s="21"/>
      <c r="M1661" s="21"/>
      <c r="N1661" s="21"/>
      <c r="O1661" s="21"/>
      <c r="P1661" s="21"/>
      <c r="Q1661" s="21"/>
    </row>
    <row r="1662" spans="1:17" s="258" customFormat="1" ht="12.75" hidden="1" customHeight="1">
      <c r="A1662" s="378"/>
      <c r="B1662" s="26"/>
      <c r="C1662" s="26"/>
      <c r="D1662" s="26"/>
      <c r="E1662" s="21"/>
      <c r="F1662" s="21"/>
      <c r="G1662" s="21"/>
      <c r="H1662" s="21"/>
      <c r="I1662" s="21"/>
      <c r="J1662" s="26"/>
      <c r="K1662" s="26"/>
      <c r="L1662" s="21"/>
      <c r="M1662" s="21"/>
      <c r="N1662" s="21"/>
      <c r="O1662" s="21"/>
      <c r="P1662" s="21"/>
      <c r="Q1662" s="21"/>
    </row>
    <row r="1663" spans="1:17" s="258" customFormat="1" ht="12.75" hidden="1" customHeight="1">
      <c r="A1663" s="378"/>
      <c r="B1663" s="26"/>
      <c r="C1663" s="26"/>
      <c r="D1663" s="26"/>
      <c r="E1663" s="21"/>
      <c r="F1663" s="21"/>
      <c r="G1663" s="21"/>
      <c r="H1663" s="21"/>
      <c r="I1663" s="21"/>
      <c r="J1663" s="26"/>
      <c r="K1663" s="26"/>
      <c r="L1663" s="21"/>
      <c r="M1663" s="21"/>
      <c r="N1663" s="21"/>
      <c r="O1663" s="21"/>
      <c r="P1663" s="21"/>
      <c r="Q1663" s="21"/>
    </row>
    <row r="1664" spans="1:17" s="258" customFormat="1" ht="12.75" hidden="1" customHeight="1">
      <c r="A1664" s="378"/>
      <c r="B1664" s="26"/>
      <c r="C1664" s="26"/>
      <c r="D1664" s="26"/>
      <c r="E1664" s="21"/>
      <c r="F1664" s="21"/>
      <c r="G1664" s="21"/>
      <c r="H1664" s="21"/>
      <c r="I1664" s="21"/>
      <c r="J1664" s="26"/>
      <c r="K1664" s="26"/>
      <c r="L1664" s="21"/>
      <c r="M1664" s="21"/>
      <c r="N1664" s="21"/>
      <c r="O1664" s="21"/>
      <c r="P1664" s="21"/>
      <c r="Q1664" s="21"/>
    </row>
    <row r="1665" spans="1:17" s="258" customFormat="1" ht="12.75" hidden="1" customHeight="1">
      <c r="A1665" s="378"/>
      <c r="B1665" s="26"/>
      <c r="C1665" s="26"/>
      <c r="D1665" s="26"/>
      <c r="E1665" s="21"/>
      <c r="F1665" s="21"/>
      <c r="G1665" s="21"/>
      <c r="H1665" s="21"/>
      <c r="I1665" s="21"/>
      <c r="J1665" s="26"/>
      <c r="K1665" s="26"/>
      <c r="L1665" s="21"/>
      <c r="M1665" s="21"/>
      <c r="N1665" s="21"/>
      <c r="O1665" s="21"/>
      <c r="P1665" s="21"/>
      <c r="Q1665" s="21"/>
    </row>
    <row r="1666" spans="1:17" s="258" customFormat="1" ht="12.75" hidden="1" customHeight="1">
      <c r="A1666" s="378"/>
      <c r="B1666" s="26"/>
      <c r="C1666" s="26"/>
      <c r="D1666" s="26"/>
      <c r="E1666" s="21"/>
      <c r="F1666" s="21"/>
      <c r="G1666" s="21"/>
      <c r="H1666" s="21"/>
      <c r="I1666" s="21"/>
      <c r="J1666" s="26"/>
      <c r="K1666" s="26"/>
      <c r="L1666" s="21"/>
      <c r="M1666" s="21"/>
      <c r="N1666" s="21"/>
      <c r="O1666" s="21"/>
      <c r="P1666" s="21"/>
      <c r="Q1666" s="21"/>
    </row>
    <row r="1667" spans="1:17" s="258" customFormat="1" ht="12.75" hidden="1" customHeight="1">
      <c r="A1667" s="378"/>
      <c r="B1667" s="26"/>
      <c r="C1667" s="26"/>
      <c r="D1667" s="26"/>
      <c r="E1667" s="21"/>
      <c r="F1667" s="21"/>
      <c r="G1667" s="21"/>
      <c r="H1667" s="21"/>
      <c r="I1667" s="21"/>
      <c r="J1667" s="26"/>
      <c r="K1667" s="26"/>
      <c r="L1667" s="21"/>
      <c r="M1667" s="21"/>
      <c r="N1667" s="21"/>
      <c r="O1667" s="21"/>
      <c r="P1667" s="21"/>
      <c r="Q1667" s="21"/>
    </row>
    <row r="1668" spans="1:17" s="258" customFormat="1" ht="12.75" hidden="1" customHeight="1">
      <c r="A1668" s="378"/>
      <c r="B1668" s="26"/>
      <c r="C1668" s="26"/>
      <c r="D1668" s="26"/>
      <c r="E1668" s="21"/>
      <c r="F1668" s="21"/>
      <c r="G1668" s="21"/>
      <c r="H1668" s="21"/>
      <c r="I1668" s="21"/>
      <c r="J1668" s="26"/>
      <c r="K1668" s="26"/>
      <c r="L1668" s="21"/>
      <c r="M1668" s="21"/>
      <c r="N1668" s="21"/>
      <c r="O1668" s="21"/>
      <c r="P1668" s="21"/>
      <c r="Q1668" s="21"/>
    </row>
    <row r="1669" spans="1:17" s="258" customFormat="1" ht="12.75" hidden="1" customHeight="1">
      <c r="A1669" s="378"/>
      <c r="B1669" s="26"/>
      <c r="C1669" s="26"/>
      <c r="D1669" s="26"/>
      <c r="E1669" s="21"/>
      <c r="F1669" s="21"/>
      <c r="G1669" s="21"/>
      <c r="H1669" s="21"/>
      <c r="I1669" s="21"/>
      <c r="J1669" s="26"/>
      <c r="K1669" s="26"/>
      <c r="L1669" s="21"/>
      <c r="M1669" s="21"/>
      <c r="N1669" s="21"/>
      <c r="O1669" s="21"/>
      <c r="P1669" s="21"/>
      <c r="Q1669" s="21"/>
    </row>
    <row r="1670" spans="1:17" s="258" customFormat="1" ht="12.75" hidden="1" customHeight="1">
      <c r="A1670" s="378"/>
      <c r="B1670" s="26"/>
      <c r="C1670" s="26"/>
      <c r="D1670" s="26"/>
      <c r="E1670" s="21"/>
      <c r="F1670" s="21"/>
      <c r="G1670" s="21"/>
      <c r="H1670" s="21"/>
      <c r="I1670" s="21"/>
      <c r="J1670" s="26"/>
      <c r="K1670" s="26"/>
      <c r="L1670" s="21"/>
      <c r="M1670" s="21"/>
      <c r="N1670" s="21"/>
      <c r="O1670" s="21"/>
      <c r="P1670" s="21"/>
      <c r="Q1670" s="21"/>
    </row>
    <row r="1671" spans="1:17" s="258" customFormat="1" ht="12.75" hidden="1" customHeight="1">
      <c r="A1671" s="378"/>
      <c r="B1671" s="26"/>
      <c r="C1671" s="26"/>
      <c r="D1671" s="26"/>
      <c r="E1671" s="21"/>
      <c r="F1671" s="21"/>
      <c r="G1671" s="21"/>
      <c r="H1671" s="21"/>
      <c r="I1671" s="21"/>
      <c r="J1671" s="26"/>
      <c r="K1671" s="26"/>
      <c r="L1671" s="21"/>
      <c r="M1671" s="21"/>
      <c r="N1671" s="21"/>
      <c r="O1671" s="21"/>
      <c r="P1671" s="21"/>
      <c r="Q1671" s="21"/>
    </row>
    <row r="1672" spans="1:17" s="258" customFormat="1" ht="12.75" hidden="1" customHeight="1">
      <c r="A1672" s="378"/>
      <c r="B1672" s="26"/>
      <c r="C1672" s="26"/>
      <c r="D1672" s="26"/>
      <c r="E1672" s="21"/>
      <c r="F1672" s="21"/>
      <c r="G1672" s="21"/>
      <c r="H1672" s="21"/>
      <c r="I1672" s="21"/>
      <c r="J1672" s="26"/>
      <c r="K1672" s="26"/>
      <c r="L1672" s="21"/>
      <c r="M1672" s="21"/>
      <c r="N1672" s="21"/>
      <c r="O1672" s="21"/>
      <c r="P1672" s="21"/>
      <c r="Q1672" s="21"/>
    </row>
    <row r="1673" spans="1:17" s="258" customFormat="1" ht="12.75" hidden="1" customHeight="1">
      <c r="A1673" s="378"/>
      <c r="B1673" s="26"/>
      <c r="C1673" s="26"/>
      <c r="D1673" s="26"/>
      <c r="E1673" s="21"/>
      <c r="F1673" s="21"/>
      <c r="G1673" s="21"/>
      <c r="H1673" s="21"/>
      <c r="I1673" s="21"/>
      <c r="J1673" s="26"/>
      <c r="K1673" s="26"/>
      <c r="L1673" s="21"/>
      <c r="M1673" s="21"/>
      <c r="N1673" s="21"/>
      <c r="O1673" s="21"/>
      <c r="P1673" s="21"/>
      <c r="Q1673" s="21"/>
    </row>
    <row r="1674" spans="1:17" s="258" customFormat="1" ht="12.75" hidden="1" customHeight="1">
      <c r="A1674" s="378"/>
      <c r="B1674" s="26"/>
      <c r="C1674" s="26"/>
      <c r="D1674" s="26"/>
      <c r="E1674" s="21"/>
      <c r="F1674" s="21"/>
      <c r="G1674" s="21"/>
      <c r="H1674" s="21"/>
      <c r="I1674" s="21"/>
      <c r="J1674" s="26"/>
      <c r="K1674" s="26"/>
      <c r="L1674" s="21"/>
      <c r="M1674" s="21"/>
      <c r="N1674" s="21"/>
      <c r="O1674" s="21"/>
      <c r="P1674" s="21"/>
      <c r="Q1674" s="21"/>
    </row>
    <row r="1675" spans="1:17" s="258" customFormat="1" ht="12.75" hidden="1" customHeight="1">
      <c r="A1675" s="378"/>
      <c r="B1675" s="26"/>
      <c r="C1675" s="26"/>
      <c r="D1675" s="26"/>
      <c r="E1675" s="21"/>
      <c r="F1675" s="21"/>
      <c r="G1675" s="21"/>
      <c r="H1675" s="21"/>
      <c r="I1675" s="21"/>
      <c r="J1675" s="26"/>
      <c r="K1675" s="26"/>
      <c r="L1675" s="21"/>
      <c r="M1675" s="21"/>
      <c r="N1675" s="21"/>
      <c r="O1675" s="21"/>
      <c r="P1675" s="21"/>
      <c r="Q1675" s="21"/>
    </row>
    <row r="1676" spans="1:17" s="258" customFormat="1" ht="12.75" hidden="1" customHeight="1">
      <c r="A1676" s="378"/>
      <c r="B1676" s="26"/>
      <c r="C1676" s="26"/>
      <c r="D1676" s="26"/>
      <c r="E1676" s="21"/>
      <c r="F1676" s="21"/>
      <c r="G1676" s="21"/>
      <c r="H1676" s="21"/>
      <c r="I1676" s="21"/>
      <c r="J1676" s="26"/>
      <c r="K1676" s="26"/>
      <c r="L1676" s="21"/>
      <c r="M1676" s="21"/>
      <c r="N1676" s="21"/>
      <c r="O1676" s="21"/>
      <c r="P1676" s="21"/>
      <c r="Q1676" s="21"/>
    </row>
    <row r="1677" spans="1:17" s="258" customFormat="1" ht="12.75" hidden="1" customHeight="1">
      <c r="A1677" s="378"/>
      <c r="B1677" s="26"/>
      <c r="C1677" s="26"/>
      <c r="D1677" s="26"/>
      <c r="E1677" s="21"/>
      <c r="F1677" s="21"/>
      <c r="G1677" s="21"/>
      <c r="H1677" s="21"/>
      <c r="I1677" s="21"/>
      <c r="J1677" s="26"/>
      <c r="K1677" s="26"/>
      <c r="L1677" s="21"/>
      <c r="M1677" s="21"/>
      <c r="N1677" s="21"/>
      <c r="O1677" s="21"/>
      <c r="P1677" s="21"/>
      <c r="Q1677" s="21"/>
    </row>
    <row r="1678" spans="1:17" s="258" customFormat="1" ht="12.75" hidden="1" customHeight="1">
      <c r="A1678" s="378"/>
      <c r="B1678" s="26"/>
      <c r="C1678" s="26"/>
      <c r="D1678" s="26"/>
      <c r="E1678" s="21"/>
      <c r="F1678" s="21"/>
      <c r="G1678" s="21"/>
      <c r="H1678" s="21"/>
      <c r="I1678" s="21"/>
      <c r="J1678" s="26"/>
      <c r="K1678" s="26"/>
      <c r="L1678" s="21"/>
      <c r="M1678" s="21"/>
      <c r="N1678" s="21"/>
      <c r="O1678" s="21"/>
      <c r="P1678" s="21"/>
      <c r="Q1678" s="21"/>
    </row>
    <row r="1679" spans="1:17" s="258" customFormat="1" ht="12.75" hidden="1" customHeight="1">
      <c r="A1679" s="378"/>
      <c r="B1679" s="26"/>
      <c r="C1679" s="26"/>
      <c r="D1679" s="26"/>
      <c r="E1679" s="21"/>
      <c r="F1679" s="21"/>
      <c r="G1679" s="21"/>
      <c r="H1679" s="21"/>
      <c r="I1679" s="21"/>
      <c r="J1679" s="26"/>
      <c r="K1679" s="26"/>
      <c r="L1679" s="21"/>
      <c r="M1679" s="21"/>
      <c r="N1679" s="21"/>
      <c r="O1679" s="21"/>
      <c r="P1679" s="21"/>
      <c r="Q1679" s="21"/>
    </row>
    <row r="1680" spans="1:17" s="258" customFormat="1" ht="12.75" hidden="1" customHeight="1">
      <c r="A1680" s="378"/>
      <c r="B1680" s="26"/>
      <c r="C1680" s="26"/>
      <c r="D1680" s="26"/>
      <c r="E1680" s="21"/>
      <c r="F1680" s="21"/>
      <c r="G1680" s="21"/>
      <c r="H1680" s="21"/>
      <c r="I1680" s="21"/>
      <c r="J1680" s="26"/>
      <c r="K1680" s="26"/>
      <c r="L1680" s="21"/>
      <c r="M1680" s="21"/>
      <c r="N1680" s="21"/>
      <c r="O1680" s="21"/>
      <c r="P1680" s="21"/>
      <c r="Q1680" s="21"/>
    </row>
    <row r="1681" spans="1:17" s="258" customFormat="1" ht="12.75" hidden="1" customHeight="1">
      <c r="A1681" s="378"/>
      <c r="B1681" s="26"/>
      <c r="C1681" s="26"/>
      <c r="D1681" s="26"/>
      <c r="E1681" s="21"/>
      <c r="F1681" s="21"/>
      <c r="G1681" s="21"/>
      <c r="H1681" s="21"/>
      <c r="I1681" s="21"/>
      <c r="J1681" s="26"/>
      <c r="K1681" s="26"/>
      <c r="L1681" s="21"/>
      <c r="M1681" s="21"/>
      <c r="N1681" s="21"/>
      <c r="O1681" s="21"/>
      <c r="P1681" s="21"/>
      <c r="Q1681" s="21"/>
    </row>
    <row r="1682" spans="1:17" s="258" customFormat="1" ht="12.75" hidden="1" customHeight="1">
      <c r="A1682" s="378"/>
      <c r="B1682" s="26"/>
      <c r="C1682" s="26"/>
      <c r="D1682" s="26"/>
      <c r="E1682" s="21"/>
      <c r="F1682" s="21"/>
      <c r="G1682" s="21"/>
      <c r="H1682" s="21"/>
      <c r="I1682" s="21"/>
      <c r="J1682" s="26"/>
      <c r="K1682" s="26"/>
      <c r="L1682" s="21"/>
      <c r="M1682" s="21"/>
      <c r="N1682" s="21"/>
      <c r="O1682" s="21"/>
      <c r="P1682" s="21"/>
      <c r="Q1682" s="21"/>
    </row>
    <row r="1683" spans="1:17" s="258" customFormat="1" ht="12.75" hidden="1" customHeight="1">
      <c r="A1683" s="378"/>
      <c r="B1683" s="26"/>
      <c r="C1683" s="26"/>
      <c r="D1683" s="26"/>
      <c r="E1683" s="21"/>
      <c r="F1683" s="21"/>
      <c r="G1683" s="21"/>
      <c r="H1683" s="21"/>
      <c r="I1683" s="21"/>
      <c r="J1683" s="26"/>
      <c r="K1683" s="26"/>
      <c r="L1683" s="21"/>
      <c r="M1683" s="21"/>
      <c r="N1683" s="21"/>
      <c r="O1683" s="21"/>
      <c r="P1683" s="21"/>
      <c r="Q1683" s="21"/>
    </row>
    <row r="1684" spans="1:17" s="258" customFormat="1" ht="12.75" hidden="1" customHeight="1">
      <c r="A1684" s="378"/>
      <c r="B1684" s="26"/>
      <c r="C1684" s="26"/>
      <c r="D1684" s="26"/>
      <c r="E1684" s="21"/>
      <c r="F1684" s="21"/>
      <c r="G1684" s="21"/>
      <c r="H1684" s="21"/>
      <c r="I1684" s="21"/>
      <c r="J1684" s="26"/>
      <c r="K1684" s="26"/>
      <c r="L1684" s="21"/>
      <c r="M1684" s="21"/>
      <c r="N1684" s="21"/>
      <c r="O1684" s="21"/>
      <c r="P1684" s="21"/>
      <c r="Q1684" s="21"/>
    </row>
    <row r="1685" spans="1:17" s="258" customFormat="1" ht="12.75" hidden="1" customHeight="1">
      <c r="A1685" s="378"/>
      <c r="B1685" s="26"/>
      <c r="C1685" s="26"/>
      <c r="D1685" s="26"/>
      <c r="E1685" s="21"/>
      <c r="F1685" s="21"/>
      <c r="G1685" s="21"/>
      <c r="H1685" s="21"/>
      <c r="I1685" s="21"/>
      <c r="J1685" s="26"/>
      <c r="K1685" s="26"/>
      <c r="L1685" s="21"/>
      <c r="M1685" s="21"/>
      <c r="N1685" s="21"/>
      <c r="O1685" s="21"/>
      <c r="P1685" s="21"/>
      <c r="Q1685" s="21"/>
    </row>
    <row r="1686" spans="1:17" s="258" customFormat="1" ht="12.75" hidden="1" customHeight="1">
      <c r="A1686" s="378"/>
      <c r="B1686" s="26"/>
      <c r="C1686" s="26"/>
      <c r="D1686" s="26"/>
      <c r="E1686" s="21"/>
      <c r="F1686" s="21"/>
      <c r="G1686" s="21"/>
      <c r="H1686" s="21"/>
      <c r="I1686" s="21"/>
      <c r="J1686" s="26"/>
      <c r="K1686" s="26"/>
      <c r="L1686" s="21"/>
      <c r="M1686" s="21"/>
      <c r="N1686" s="21"/>
      <c r="O1686" s="21"/>
      <c r="P1686" s="21"/>
      <c r="Q1686" s="21"/>
    </row>
    <row r="1687" spans="1:17" s="258" customFormat="1" ht="12.75" hidden="1" customHeight="1">
      <c r="A1687" s="378"/>
      <c r="B1687" s="26"/>
      <c r="C1687" s="26"/>
      <c r="D1687" s="26"/>
      <c r="E1687" s="21"/>
      <c r="F1687" s="21"/>
      <c r="G1687" s="21"/>
      <c r="H1687" s="21"/>
      <c r="I1687" s="21"/>
      <c r="J1687" s="26"/>
      <c r="K1687" s="26"/>
      <c r="L1687" s="21"/>
      <c r="M1687" s="21"/>
      <c r="N1687" s="21"/>
      <c r="O1687" s="21"/>
      <c r="P1687" s="21"/>
      <c r="Q1687" s="21"/>
    </row>
    <row r="1688" spans="1:17" s="258" customFormat="1" ht="12.75" hidden="1" customHeight="1">
      <c r="A1688" s="378"/>
      <c r="B1688" s="26"/>
      <c r="C1688" s="26"/>
      <c r="D1688" s="26"/>
      <c r="E1688" s="21"/>
      <c r="F1688" s="21"/>
      <c r="G1688" s="21"/>
      <c r="H1688" s="21"/>
      <c r="I1688" s="21"/>
      <c r="J1688" s="26"/>
      <c r="K1688" s="26"/>
      <c r="L1688" s="21"/>
      <c r="M1688" s="21"/>
      <c r="N1688" s="21"/>
      <c r="O1688" s="21"/>
      <c r="P1688" s="21"/>
      <c r="Q1688" s="21"/>
    </row>
    <row r="1689" spans="1:17" s="258" customFormat="1" ht="12.75" hidden="1" customHeight="1">
      <c r="A1689" s="378"/>
      <c r="B1689" s="26"/>
      <c r="C1689" s="26"/>
      <c r="D1689" s="26"/>
      <c r="E1689" s="21"/>
      <c r="F1689" s="21"/>
      <c r="G1689" s="21"/>
      <c r="H1689" s="21"/>
      <c r="I1689" s="21"/>
      <c r="J1689" s="26"/>
      <c r="K1689" s="26"/>
      <c r="L1689" s="21"/>
      <c r="M1689" s="21"/>
      <c r="N1689" s="21"/>
      <c r="O1689" s="21"/>
      <c r="P1689" s="21"/>
      <c r="Q1689" s="21"/>
    </row>
    <row r="1690" spans="1:17" s="258" customFormat="1" ht="12.75" hidden="1" customHeight="1">
      <c r="A1690" s="378"/>
      <c r="B1690" s="26"/>
      <c r="C1690" s="26"/>
      <c r="D1690" s="26"/>
      <c r="E1690" s="21"/>
      <c r="F1690" s="21"/>
      <c r="G1690" s="21"/>
      <c r="H1690" s="21"/>
      <c r="I1690" s="21"/>
      <c r="J1690" s="26"/>
      <c r="K1690" s="26"/>
      <c r="L1690" s="21"/>
      <c r="M1690" s="21"/>
      <c r="N1690" s="21"/>
      <c r="O1690" s="21"/>
      <c r="P1690" s="21"/>
      <c r="Q1690" s="21"/>
    </row>
    <row r="1691" spans="1:17" s="258" customFormat="1" ht="12.75" hidden="1" customHeight="1">
      <c r="A1691" s="378"/>
      <c r="B1691" s="26"/>
      <c r="C1691" s="26"/>
      <c r="D1691" s="26"/>
      <c r="E1691" s="21"/>
      <c r="F1691" s="21"/>
      <c r="G1691" s="21"/>
      <c r="H1691" s="21"/>
      <c r="I1691" s="21"/>
      <c r="J1691" s="26"/>
      <c r="K1691" s="26"/>
      <c r="L1691" s="21"/>
      <c r="M1691" s="21"/>
      <c r="N1691" s="21"/>
      <c r="O1691" s="21"/>
      <c r="P1691" s="21"/>
      <c r="Q1691" s="21"/>
    </row>
    <row r="1692" spans="1:17" s="258" customFormat="1" ht="12.75" hidden="1" customHeight="1">
      <c r="A1692" s="378"/>
      <c r="B1692" s="26"/>
      <c r="C1692" s="26"/>
      <c r="D1692" s="26"/>
      <c r="E1692" s="21"/>
      <c r="F1692" s="21"/>
      <c r="G1692" s="21"/>
      <c r="H1692" s="21"/>
      <c r="I1692" s="21"/>
      <c r="J1692" s="26"/>
      <c r="K1692" s="26"/>
      <c r="L1692" s="21"/>
      <c r="M1692" s="21"/>
      <c r="N1692" s="21"/>
      <c r="O1692" s="21"/>
      <c r="P1692" s="21"/>
      <c r="Q1692" s="21"/>
    </row>
    <row r="1693" spans="1:17" s="258" customFormat="1" ht="12.75" hidden="1" customHeight="1">
      <c r="A1693" s="378"/>
      <c r="B1693" s="26"/>
      <c r="C1693" s="26"/>
      <c r="D1693" s="26"/>
      <c r="E1693" s="21"/>
      <c r="F1693" s="21"/>
      <c r="G1693" s="21"/>
      <c r="H1693" s="21"/>
      <c r="I1693" s="21"/>
      <c r="J1693" s="26"/>
      <c r="K1693" s="26"/>
      <c r="L1693" s="21"/>
      <c r="M1693" s="21"/>
      <c r="N1693" s="21"/>
      <c r="O1693" s="21"/>
      <c r="P1693" s="21"/>
      <c r="Q1693" s="21"/>
    </row>
    <row r="1694" spans="1:17" s="258" customFormat="1" ht="12.75" hidden="1" customHeight="1">
      <c r="A1694" s="378"/>
      <c r="B1694" s="26"/>
      <c r="C1694" s="26"/>
      <c r="D1694" s="26"/>
      <c r="E1694" s="21"/>
      <c r="F1694" s="21"/>
      <c r="G1694" s="21"/>
      <c r="H1694" s="21"/>
      <c r="I1694" s="21"/>
      <c r="J1694" s="26"/>
      <c r="K1694" s="26"/>
      <c r="L1694" s="21"/>
      <c r="M1694" s="21"/>
      <c r="N1694" s="21"/>
      <c r="O1694" s="21"/>
      <c r="P1694" s="21"/>
      <c r="Q1694" s="21"/>
    </row>
    <row r="1695" spans="1:17" s="258" customFormat="1" ht="12.75" hidden="1" customHeight="1">
      <c r="A1695" s="378"/>
      <c r="B1695" s="26"/>
      <c r="C1695" s="26"/>
      <c r="D1695" s="26"/>
      <c r="E1695" s="21"/>
      <c r="F1695" s="21"/>
      <c r="G1695" s="21"/>
      <c r="H1695" s="21"/>
      <c r="I1695" s="21"/>
      <c r="J1695" s="26"/>
      <c r="K1695" s="26"/>
      <c r="L1695" s="21"/>
      <c r="M1695" s="21"/>
      <c r="N1695" s="21"/>
      <c r="O1695" s="21"/>
      <c r="P1695" s="21"/>
      <c r="Q1695" s="21"/>
    </row>
    <row r="1696" spans="1:17" s="258" customFormat="1" ht="12.75" hidden="1" customHeight="1">
      <c r="A1696" s="378"/>
      <c r="B1696" s="26"/>
      <c r="C1696" s="26"/>
      <c r="D1696" s="26"/>
      <c r="E1696" s="21"/>
      <c r="F1696" s="21"/>
      <c r="G1696" s="21"/>
      <c r="H1696" s="21"/>
      <c r="I1696" s="21"/>
      <c r="J1696" s="26"/>
      <c r="K1696" s="26"/>
      <c r="L1696" s="21"/>
      <c r="M1696" s="21"/>
      <c r="N1696" s="21"/>
      <c r="O1696" s="21"/>
      <c r="P1696" s="21"/>
      <c r="Q1696" s="21"/>
    </row>
    <row r="1697" spans="1:17" s="258" customFormat="1" ht="12.75" hidden="1" customHeight="1">
      <c r="A1697" s="378"/>
      <c r="B1697" s="26"/>
      <c r="C1697" s="26"/>
      <c r="D1697" s="26"/>
      <c r="E1697" s="21"/>
      <c r="F1697" s="21"/>
      <c r="G1697" s="21"/>
      <c r="H1697" s="21"/>
      <c r="I1697" s="21"/>
      <c r="J1697" s="26"/>
      <c r="K1697" s="26"/>
      <c r="L1697" s="21"/>
      <c r="M1697" s="21"/>
      <c r="N1697" s="21"/>
      <c r="O1697" s="21"/>
      <c r="P1697" s="21"/>
      <c r="Q1697" s="21"/>
    </row>
    <row r="1698" spans="1:17" s="258" customFormat="1" ht="12.75" hidden="1" customHeight="1">
      <c r="A1698" s="378"/>
      <c r="B1698" s="26"/>
      <c r="C1698" s="26"/>
      <c r="D1698" s="26"/>
      <c r="E1698" s="21"/>
      <c r="F1698" s="21"/>
      <c r="G1698" s="21"/>
      <c r="H1698" s="21"/>
      <c r="I1698" s="21"/>
      <c r="J1698" s="26"/>
      <c r="K1698" s="26"/>
      <c r="L1698" s="21"/>
      <c r="M1698" s="21"/>
      <c r="N1698" s="21"/>
      <c r="O1698" s="21"/>
      <c r="P1698" s="21"/>
      <c r="Q1698" s="21"/>
    </row>
    <row r="1699" spans="1:17" s="258" customFormat="1" ht="12.75" hidden="1" customHeight="1">
      <c r="A1699" s="378"/>
      <c r="B1699" s="26"/>
      <c r="C1699" s="26"/>
      <c r="D1699" s="26"/>
      <c r="E1699" s="21"/>
      <c r="F1699" s="21"/>
      <c r="G1699" s="21"/>
      <c r="H1699" s="21"/>
      <c r="I1699" s="21"/>
      <c r="J1699" s="26"/>
      <c r="K1699" s="26"/>
      <c r="L1699" s="21"/>
      <c r="M1699" s="21"/>
      <c r="N1699" s="21"/>
      <c r="O1699" s="21"/>
      <c r="P1699" s="21"/>
      <c r="Q1699" s="21"/>
    </row>
    <row r="1700" spans="1:17" s="258" customFormat="1" ht="12.75" hidden="1" customHeight="1">
      <c r="A1700" s="378"/>
      <c r="B1700" s="26"/>
      <c r="C1700" s="26"/>
      <c r="D1700" s="26"/>
      <c r="E1700" s="21"/>
      <c r="F1700" s="21"/>
      <c r="G1700" s="21"/>
      <c r="H1700" s="21"/>
      <c r="I1700" s="21"/>
      <c r="J1700" s="26"/>
      <c r="K1700" s="26"/>
      <c r="L1700" s="21"/>
      <c r="M1700" s="21"/>
      <c r="N1700" s="21"/>
      <c r="O1700" s="21"/>
      <c r="P1700" s="21"/>
      <c r="Q1700" s="21"/>
    </row>
    <row r="1701" spans="1:17" s="258" customFormat="1" ht="12.75" hidden="1" customHeight="1">
      <c r="A1701" s="378"/>
      <c r="B1701" s="26"/>
      <c r="C1701" s="26"/>
      <c r="D1701" s="26"/>
      <c r="E1701" s="21"/>
      <c r="F1701" s="21"/>
      <c r="G1701" s="21"/>
      <c r="H1701" s="21"/>
      <c r="I1701" s="21"/>
      <c r="J1701" s="26"/>
      <c r="K1701" s="26"/>
      <c r="L1701" s="21"/>
      <c r="M1701" s="21"/>
      <c r="N1701" s="21"/>
      <c r="O1701" s="21"/>
      <c r="P1701" s="21"/>
      <c r="Q1701" s="21"/>
    </row>
    <row r="1702" spans="1:17" s="258" customFormat="1" ht="12.75" hidden="1" customHeight="1">
      <c r="A1702" s="378"/>
      <c r="B1702" s="26"/>
      <c r="C1702" s="26"/>
      <c r="D1702" s="26"/>
      <c r="E1702" s="21"/>
      <c r="F1702" s="21"/>
      <c r="G1702" s="21"/>
      <c r="H1702" s="21"/>
      <c r="I1702" s="21"/>
      <c r="J1702" s="26"/>
      <c r="K1702" s="26"/>
      <c r="L1702" s="21"/>
      <c r="M1702" s="21"/>
      <c r="N1702" s="21"/>
      <c r="O1702" s="21"/>
      <c r="P1702" s="21"/>
      <c r="Q1702" s="21"/>
    </row>
    <row r="1703" spans="1:17" s="258" customFormat="1" ht="12.75" hidden="1" customHeight="1">
      <c r="A1703" s="378"/>
      <c r="B1703" s="26"/>
      <c r="C1703" s="26"/>
      <c r="D1703" s="26"/>
      <c r="E1703" s="21"/>
      <c r="F1703" s="21"/>
      <c r="G1703" s="21"/>
      <c r="H1703" s="21"/>
      <c r="I1703" s="21"/>
      <c r="J1703" s="26"/>
      <c r="K1703" s="26"/>
      <c r="L1703" s="21"/>
      <c r="M1703" s="21"/>
      <c r="N1703" s="21"/>
      <c r="O1703" s="21"/>
      <c r="P1703" s="21"/>
      <c r="Q1703" s="21"/>
    </row>
    <row r="1704" spans="1:17" s="258" customFormat="1" ht="12.75" hidden="1" customHeight="1">
      <c r="A1704" s="378"/>
      <c r="B1704" s="26"/>
      <c r="C1704" s="26"/>
      <c r="D1704" s="26"/>
      <c r="E1704" s="21"/>
      <c r="F1704" s="21"/>
      <c r="G1704" s="21"/>
      <c r="H1704" s="21"/>
      <c r="I1704" s="21"/>
      <c r="J1704" s="26"/>
      <c r="K1704" s="26"/>
      <c r="L1704" s="21"/>
      <c r="M1704" s="21"/>
      <c r="N1704" s="21"/>
      <c r="O1704" s="21"/>
      <c r="P1704" s="21"/>
      <c r="Q1704" s="21"/>
    </row>
    <row r="1705" spans="1:17" s="258" customFormat="1" ht="12.75" hidden="1" customHeight="1">
      <c r="A1705" s="378"/>
      <c r="B1705" s="26"/>
      <c r="C1705" s="26"/>
      <c r="D1705" s="26"/>
      <c r="E1705" s="21"/>
      <c r="F1705" s="21"/>
      <c r="G1705" s="21"/>
      <c r="H1705" s="21"/>
      <c r="I1705" s="21"/>
      <c r="J1705" s="26"/>
      <c r="K1705" s="26"/>
      <c r="L1705" s="21"/>
      <c r="M1705" s="21"/>
      <c r="N1705" s="21"/>
      <c r="O1705" s="21"/>
      <c r="P1705" s="21"/>
      <c r="Q1705" s="21"/>
    </row>
    <row r="1706" spans="1:17" s="258" customFormat="1" ht="12.75" hidden="1" customHeight="1">
      <c r="A1706" s="378"/>
      <c r="B1706" s="26"/>
      <c r="C1706" s="26"/>
      <c r="D1706" s="26"/>
      <c r="E1706" s="21"/>
      <c r="F1706" s="21"/>
      <c r="G1706" s="21"/>
      <c r="H1706" s="21"/>
      <c r="I1706" s="21"/>
      <c r="J1706" s="26"/>
      <c r="K1706" s="26"/>
      <c r="L1706" s="21"/>
      <c r="M1706" s="21"/>
      <c r="N1706" s="21"/>
      <c r="O1706" s="21"/>
      <c r="P1706" s="21"/>
      <c r="Q1706" s="21"/>
    </row>
    <row r="1707" spans="1:17" s="258" customFormat="1" ht="12.75" hidden="1" customHeight="1">
      <c r="A1707" s="378"/>
      <c r="B1707" s="26"/>
      <c r="C1707" s="26"/>
      <c r="D1707" s="26"/>
      <c r="E1707" s="21"/>
      <c r="F1707" s="21"/>
      <c r="G1707" s="21"/>
      <c r="H1707" s="21"/>
      <c r="I1707" s="21"/>
      <c r="J1707" s="26"/>
      <c r="K1707" s="26"/>
      <c r="L1707" s="21"/>
      <c r="M1707" s="21"/>
      <c r="N1707" s="21"/>
      <c r="O1707" s="21"/>
      <c r="P1707" s="21"/>
      <c r="Q1707" s="21"/>
    </row>
    <row r="1708" spans="1:17" s="258" customFormat="1" ht="12.75" hidden="1" customHeight="1">
      <c r="A1708" s="378"/>
      <c r="B1708" s="26"/>
      <c r="C1708" s="26"/>
      <c r="D1708" s="26"/>
      <c r="E1708" s="21"/>
      <c r="F1708" s="21"/>
      <c r="G1708" s="21"/>
      <c r="H1708" s="21"/>
      <c r="I1708" s="21"/>
      <c r="J1708" s="26"/>
      <c r="K1708" s="26"/>
      <c r="L1708" s="21"/>
      <c r="M1708" s="21"/>
      <c r="N1708" s="21"/>
      <c r="O1708" s="21"/>
      <c r="P1708" s="21"/>
      <c r="Q1708" s="21"/>
    </row>
    <row r="1709" spans="1:17" s="258" customFormat="1" ht="12.75" hidden="1" customHeight="1">
      <c r="A1709" s="378"/>
      <c r="B1709" s="26"/>
      <c r="C1709" s="26"/>
      <c r="D1709" s="26"/>
      <c r="E1709" s="21"/>
      <c r="F1709" s="21"/>
      <c r="G1709" s="21"/>
      <c r="H1709" s="21"/>
      <c r="I1709" s="21"/>
      <c r="J1709" s="26"/>
      <c r="K1709" s="26"/>
      <c r="L1709" s="21"/>
      <c r="M1709" s="21"/>
      <c r="N1709" s="21"/>
      <c r="O1709" s="21"/>
      <c r="P1709" s="21"/>
      <c r="Q1709" s="21"/>
    </row>
    <row r="1710" spans="1:17" s="258" customFormat="1" ht="12.75" hidden="1" customHeight="1">
      <c r="A1710" s="378"/>
      <c r="B1710" s="26"/>
      <c r="C1710" s="26"/>
      <c r="D1710" s="26"/>
      <c r="E1710" s="21"/>
      <c r="F1710" s="21"/>
      <c r="G1710" s="21"/>
      <c r="H1710" s="21"/>
      <c r="I1710" s="21"/>
      <c r="J1710" s="26"/>
      <c r="K1710" s="26"/>
      <c r="L1710" s="21"/>
      <c r="M1710" s="21"/>
      <c r="N1710" s="21"/>
      <c r="O1710" s="21"/>
      <c r="P1710" s="21"/>
      <c r="Q1710" s="21"/>
    </row>
    <row r="1711" spans="1:17" s="258" customFormat="1" ht="12.75" hidden="1" customHeight="1">
      <c r="A1711" s="378"/>
      <c r="B1711" s="26"/>
      <c r="C1711" s="26"/>
      <c r="D1711" s="26"/>
      <c r="E1711" s="21"/>
      <c r="F1711" s="21"/>
      <c r="G1711" s="21"/>
      <c r="H1711" s="21"/>
      <c r="I1711" s="21"/>
      <c r="J1711" s="26"/>
      <c r="K1711" s="26"/>
      <c r="L1711" s="21"/>
      <c r="M1711" s="21"/>
      <c r="N1711" s="21"/>
      <c r="O1711" s="21"/>
      <c r="P1711" s="21"/>
      <c r="Q1711" s="21"/>
    </row>
    <row r="1712" spans="1:17" s="258" customFormat="1" ht="12.75" hidden="1" customHeight="1">
      <c r="A1712" s="378"/>
      <c r="B1712" s="26"/>
      <c r="C1712" s="26"/>
      <c r="D1712" s="26"/>
      <c r="E1712" s="21"/>
      <c r="F1712" s="21"/>
      <c r="G1712" s="21"/>
      <c r="H1712" s="21"/>
      <c r="I1712" s="21"/>
      <c r="J1712" s="26"/>
      <c r="K1712" s="26"/>
      <c r="L1712" s="21"/>
      <c r="M1712" s="21"/>
      <c r="N1712" s="21"/>
      <c r="O1712" s="21"/>
      <c r="P1712" s="21"/>
      <c r="Q1712" s="21"/>
    </row>
    <row r="1713" spans="1:17" s="258" customFormat="1" ht="12.75" hidden="1" customHeight="1">
      <c r="A1713" s="378"/>
      <c r="B1713" s="26"/>
      <c r="C1713" s="26"/>
      <c r="D1713" s="26"/>
      <c r="E1713" s="21"/>
      <c r="F1713" s="21"/>
      <c r="G1713" s="21"/>
      <c r="H1713" s="21"/>
      <c r="I1713" s="21"/>
      <c r="J1713" s="26"/>
      <c r="K1713" s="26"/>
      <c r="L1713" s="21"/>
      <c r="M1713" s="21"/>
      <c r="N1713" s="21"/>
      <c r="O1713" s="21"/>
      <c r="P1713" s="21"/>
      <c r="Q1713" s="21"/>
    </row>
    <row r="1714" spans="1:17" s="258" customFormat="1" ht="12.75" hidden="1" customHeight="1">
      <c r="A1714" s="378"/>
      <c r="B1714" s="26"/>
      <c r="C1714" s="26"/>
      <c r="D1714" s="26"/>
      <c r="E1714" s="21"/>
      <c r="F1714" s="21"/>
      <c r="G1714" s="21"/>
      <c r="H1714" s="21"/>
      <c r="I1714" s="21"/>
      <c r="J1714" s="26"/>
      <c r="K1714" s="26"/>
      <c r="L1714" s="21"/>
      <c r="M1714" s="21"/>
      <c r="N1714" s="21"/>
      <c r="O1714" s="21"/>
      <c r="P1714" s="21"/>
      <c r="Q1714" s="21"/>
    </row>
    <row r="1715" spans="1:17" s="258" customFormat="1" ht="12.75" hidden="1" customHeight="1">
      <c r="A1715" s="378"/>
      <c r="B1715" s="26"/>
      <c r="C1715" s="26"/>
      <c r="D1715" s="26"/>
      <c r="E1715" s="21"/>
      <c r="F1715" s="21"/>
      <c r="G1715" s="21"/>
      <c r="H1715" s="21"/>
      <c r="I1715" s="21"/>
      <c r="J1715" s="26"/>
      <c r="K1715" s="26"/>
      <c r="L1715" s="21"/>
      <c r="M1715" s="21"/>
      <c r="N1715" s="21"/>
      <c r="O1715" s="21"/>
      <c r="P1715" s="21"/>
      <c r="Q1715" s="21"/>
    </row>
    <row r="1716" spans="1:17" s="258" customFormat="1" ht="12.75" hidden="1" customHeight="1">
      <c r="A1716" s="378"/>
      <c r="B1716" s="26"/>
      <c r="C1716" s="26"/>
      <c r="D1716" s="26"/>
      <c r="E1716" s="21"/>
      <c r="F1716" s="21"/>
      <c r="G1716" s="21"/>
      <c r="H1716" s="21"/>
      <c r="I1716" s="21"/>
      <c r="J1716" s="26"/>
      <c r="K1716" s="26"/>
      <c r="L1716" s="21"/>
      <c r="M1716" s="21"/>
      <c r="N1716" s="21"/>
      <c r="O1716" s="21"/>
      <c r="P1716" s="21"/>
      <c r="Q1716" s="21"/>
    </row>
    <row r="1717" spans="1:17" s="258" customFormat="1" ht="12.75" hidden="1" customHeight="1">
      <c r="A1717" s="378"/>
      <c r="B1717" s="26"/>
      <c r="C1717" s="26"/>
      <c r="D1717" s="26"/>
      <c r="E1717" s="21"/>
      <c r="F1717" s="21"/>
      <c r="G1717" s="21"/>
      <c r="H1717" s="21"/>
      <c r="I1717" s="21"/>
      <c r="J1717" s="26"/>
      <c r="K1717" s="26"/>
      <c r="L1717" s="21"/>
      <c r="M1717" s="21"/>
      <c r="N1717" s="21"/>
      <c r="O1717" s="21"/>
      <c r="P1717" s="21"/>
      <c r="Q1717" s="21"/>
    </row>
    <row r="1718" spans="1:17" s="258" customFormat="1" ht="12.75" hidden="1" customHeight="1">
      <c r="A1718" s="378"/>
      <c r="B1718" s="26"/>
      <c r="C1718" s="26"/>
      <c r="D1718" s="26"/>
      <c r="E1718" s="21"/>
      <c r="F1718" s="21"/>
      <c r="G1718" s="21"/>
      <c r="H1718" s="21"/>
      <c r="I1718" s="21"/>
      <c r="J1718" s="26"/>
      <c r="K1718" s="26"/>
      <c r="L1718" s="21"/>
      <c r="M1718" s="21"/>
      <c r="N1718" s="21"/>
      <c r="O1718" s="21"/>
      <c r="P1718" s="21"/>
      <c r="Q1718" s="21"/>
    </row>
    <row r="1719" spans="1:17" s="258" customFormat="1" ht="12.75" hidden="1" customHeight="1">
      <c r="A1719" s="378"/>
      <c r="B1719" s="26"/>
      <c r="C1719" s="26"/>
      <c r="D1719" s="26"/>
      <c r="E1719" s="21"/>
      <c r="F1719" s="21"/>
      <c r="G1719" s="21"/>
      <c r="H1719" s="21"/>
      <c r="I1719" s="21"/>
      <c r="J1719" s="26"/>
      <c r="K1719" s="26"/>
      <c r="L1719" s="21"/>
      <c r="M1719" s="21"/>
      <c r="N1719" s="21"/>
      <c r="O1719" s="21"/>
      <c r="P1719" s="21"/>
      <c r="Q1719" s="21"/>
    </row>
    <row r="1720" spans="1:17" s="258" customFormat="1" ht="12.75" hidden="1" customHeight="1">
      <c r="A1720" s="378"/>
      <c r="B1720" s="26"/>
      <c r="C1720" s="26"/>
      <c r="D1720" s="26"/>
      <c r="E1720" s="21"/>
      <c r="F1720" s="21"/>
      <c r="G1720" s="21"/>
      <c r="H1720" s="21"/>
      <c r="I1720" s="21"/>
      <c r="J1720" s="26"/>
      <c r="K1720" s="26"/>
      <c r="L1720" s="21"/>
      <c r="M1720" s="21"/>
      <c r="N1720" s="21"/>
      <c r="O1720" s="21"/>
      <c r="P1720" s="21"/>
      <c r="Q1720" s="21"/>
    </row>
    <row r="1721" spans="1:17" s="258" customFormat="1" ht="12.75" hidden="1" customHeight="1">
      <c r="A1721" s="378"/>
      <c r="B1721" s="26"/>
      <c r="C1721" s="26"/>
      <c r="D1721" s="26"/>
      <c r="E1721" s="21"/>
      <c r="F1721" s="21"/>
      <c r="G1721" s="21"/>
      <c r="H1721" s="21"/>
      <c r="I1721" s="21"/>
      <c r="J1721" s="26"/>
      <c r="K1721" s="26"/>
      <c r="L1721" s="21"/>
      <c r="M1721" s="21"/>
      <c r="N1721" s="21"/>
      <c r="O1721" s="21"/>
      <c r="P1721" s="21"/>
      <c r="Q1721" s="21"/>
    </row>
    <row r="1722" spans="1:17" s="258" customFormat="1" ht="12.75" hidden="1" customHeight="1">
      <c r="A1722" s="378"/>
      <c r="B1722" s="26"/>
      <c r="C1722" s="26"/>
      <c r="D1722" s="26"/>
      <c r="E1722" s="21"/>
      <c r="F1722" s="21"/>
      <c r="G1722" s="21"/>
      <c r="H1722" s="21"/>
      <c r="I1722" s="21"/>
      <c r="J1722" s="26"/>
      <c r="K1722" s="26"/>
      <c r="L1722" s="21"/>
      <c r="M1722" s="21"/>
      <c r="N1722" s="21"/>
      <c r="O1722" s="21"/>
      <c r="P1722" s="21"/>
      <c r="Q1722" s="21"/>
    </row>
    <row r="1723" spans="1:17" s="258" customFormat="1" ht="12.75" hidden="1" customHeight="1">
      <c r="A1723" s="378"/>
      <c r="B1723" s="26"/>
      <c r="C1723" s="26"/>
      <c r="D1723" s="26"/>
      <c r="E1723" s="21"/>
      <c r="F1723" s="21"/>
      <c r="G1723" s="21"/>
      <c r="H1723" s="21"/>
      <c r="I1723" s="21"/>
      <c r="J1723" s="26"/>
      <c r="K1723" s="26"/>
      <c r="L1723" s="21"/>
      <c r="M1723" s="21"/>
      <c r="N1723" s="21"/>
      <c r="O1723" s="21"/>
      <c r="P1723" s="21"/>
      <c r="Q1723" s="21"/>
    </row>
    <row r="1724" spans="1:17" s="258" customFormat="1" ht="12.75" hidden="1" customHeight="1">
      <c r="A1724" s="378"/>
      <c r="B1724" s="26"/>
      <c r="C1724" s="26"/>
      <c r="D1724" s="26"/>
      <c r="E1724" s="21"/>
      <c r="F1724" s="21"/>
      <c r="G1724" s="21"/>
      <c r="H1724" s="21"/>
      <c r="I1724" s="21"/>
      <c r="J1724" s="26"/>
      <c r="K1724" s="26"/>
      <c r="L1724" s="21"/>
      <c r="M1724" s="21"/>
      <c r="N1724" s="21"/>
      <c r="O1724" s="21"/>
      <c r="P1724" s="21"/>
      <c r="Q1724" s="21"/>
    </row>
    <row r="1725" spans="1:17" s="258" customFormat="1" ht="12.75" hidden="1" customHeight="1">
      <c r="A1725" s="378"/>
      <c r="B1725" s="26"/>
      <c r="C1725" s="26"/>
      <c r="D1725" s="26"/>
      <c r="E1725" s="21"/>
      <c r="F1725" s="21"/>
      <c r="G1725" s="21"/>
      <c r="H1725" s="21"/>
      <c r="I1725" s="21"/>
      <c r="J1725" s="26"/>
      <c r="K1725" s="26"/>
      <c r="L1725" s="21"/>
      <c r="M1725" s="21"/>
      <c r="N1725" s="21"/>
      <c r="O1725" s="21"/>
      <c r="P1725" s="21"/>
      <c r="Q1725" s="21"/>
    </row>
    <row r="1726" spans="1:17" s="258" customFormat="1" ht="12.75" hidden="1" customHeight="1">
      <c r="A1726" s="378"/>
      <c r="B1726" s="26"/>
      <c r="C1726" s="26"/>
      <c r="D1726" s="26"/>
      <c r="E1726" s="21"/>
      <c r="F1726" s="21"/>
      <c r="G1726" s="21"/>
      <c r="H1726" s="21"/>
      <c r="I1726" s="21"/>
      <c r="J1726" s="26"/>
      <c r="K1726" s="26"/>
      <c r="L1726" s="21"/>
      <c r="M1726" s="21"/>
      <c r="N1726" s="21"/>
      <c r="O1726" s="21"/>
      <c r="P1726" s="21"/>
      <c r="Q1726" s="21"/>
    </row>
    <row r="1727" spans="1:17" s="258" customFormat="1" ht="12.75" hidden="1" customHeight="1">
      <c r="A1727" s="378"/>
      <c r="B1727" s="26"/>
      <c r="C1727" s="26"/>
      <c r="D1727" s="26"/>
      <c r="E1727" s="21"/>
      <c r="F1727" s="21"/>
      <c r="G1727" s="21"/>
      <c r="H1727" s="21"/>
      <c r="I1727" s="21"/>
      <c r="J1727" s="26"/>
      <c r="K1727" s="26"/>
      <c r="L1727" s="21"/>
      <c r="M1727" s="21"/>
      <c r="N1727" s="21"/>
      <c r="O1727" s="21"/>
      <c r="P1727" s="21"/>
      <c r="Q1727" s="21"/>
    </row>
    <row r="1728" spans="1:17" s="258" customFormat="1" ht="12.75" hidden="1" customHeight="1">
      <c r="A1728" s="378"/>
      <c r="B1728" s="26"/>
      <c r="C1728" s="26"/>
      <c r="D1728" s="26"/>
      <c r="E1728" s="21"/>
      <c r="F1728" s="21"/>
      <c r="G1728" s="21"/>
      <c r="H1728" s="21"/>
      <c r="I1728" s="21"/>
      <c r="J1728" s="26"/>
      <c r="K1728" s="26"/>
      <c r="L1728" s="21"/>
      <c r="M1728" s="21"/>
      <c r="N1728" s="21"/>
      <c r="O1728" s="21"/>
      <c r="P1728" s="21"/>
      <c r="Q1728" s="21"/>
    </row>
    <row r="1729" spans="1:17" s="258" customFormat="1" ht="12.75" hidden="1" customHeight="1">
      <c r="A1729" s="378"/>
      <c r="B1729" s="26"/>
      <c r="C1729" s="26"/>
      <c r="D1729" s="26"/>
      <c r="E1729" s="21"/>
      <c r="F1729" s="21"/>
      <c r="G1729" s="21"/>
      <c r="H1729" s="21"/>
      <c r="I1729" s="21"/>
      <c r="J1729" s="26"/>
      <c r="K1729" s="26"/>
      <c r="L1729" s="21"/>
      <c r="M1729" s="21"/>
      <c r="N1729" s="21"/>
      <c r="O1729" s="21"/>
      <c r="P1729" s="21"/>
      <c r="Q1729" s="21"/>
    </row>
    <row r="1730" spans="1:17" s="258" customFormat="1" ht="12.75" hidden="1" customHeight="1">
      <c r="A1730" s="378"/>
      <c r="B1730" s="26"/>
      <c r="C1730" s="26"/>
      <c r="D1730" s="26"/>
      <c r="E1730" s="21"/>
      <c r="F1730" s="21"/>
      <c r="G1730" s="21"/>
      <c r="H1730" s="21"/>
      <c r="I1730" s="21"/>
      <c r="J1730" s="26"/>
      <c r="K1730" s="26"/>
      <c r="L1730" s="21"/>
      <c r="M1730" s="21"/>
      <c r="N1730" s="21"/>
      <c r="O1730" s="21"/>
      <c r="P1730" s="21"/>
      <c r="Q1730" s="21"/>
    </row>
    <row r="1731" spans="1:17" s="258" customFormat="1" ht="12.75" hidden="1" customHeight="1">
      <c r="A1731" s="378"/>
      <c r="B1731" s="26"/>
      <c r="C1731" s="26"/>
      <c r="D1731" s="26"/>
      <c r="E1731" s="21"/>
      <c r="F1731" s="21"/>
      <c r="G1731" s="21"/>
      <c r="H1731" s="21"/>
      <c r="I1731" s="21"/>
      <c r="J1731" s="26"/>
      <c r="K1731" s="26"/>
      <c r="L1731" s="21"/>
      <c r="M1731" s="21"/>
      <c r="N1731" s="21"/>
      <c r="O1731" s="21"/>
      <c r="P1731" s="21"/>
      <c r="Q1731" s="21"/>
    </row>
    <row r="1732" spans="1:17" s="258" customFormat="1" ht="12.75" hidden="1" customHeight="1">
      <c r="A1732" s="378"/>
      <c r="B1732" s="26"/>
      <c r="C1732" s="26"/>
      <c r="D1732" s="26"/>
      <c r="E1732" s="21"/>
      <c r="F1732" s="21"/>
      <c r="G1732" s="21"/>
      <c r="H1732" s="21"/>
      <c r="I1732" s="21"/>
      <c r="J1732" s="26"/>
      <c r="K1732" s="26"/>
      <c r="L1732" s="21"/>
      <c r="M1732" s="21"/>
      <c r="N1732" s="21"/>
      <c r="O1732" s="21"/>
      <c r="P1732" s="21"/>
      <c r="Q1732" s="21"/>
    </row>
    <row r="1733" spans="1:17" s="258" customFormat="1" ht="12.75" hidden="1" customHeight="1">
      <c r="A1733" s="378"/>
      <c r="B1733" s="26"/>
      <c r="C1733" s="26"/>
      <c r="D1733" s="26"/>
      <c r="E1733" s="21"/>
      <c r="F1733" s="21"/>
      <c r="G1733" s="21"/>
      <c r="H1733" s="21"/>
      <c r="I1733" s="21"/>
      <c r="J1733" s="26"/>
      <c r="K1733" s="26"/>
      <c r="L1733" s="21"/>
      <c r="M1733" s="21"/>
      <c r="N1733" s="21"/>
      <c r="O1733" s="21"/>
      <c r="P1733" s="21"/>
      <c r="Q1733" s="21"/>
    </row>
    <row r="1734" spans="1:17" s="258" customFormat="1" ht="12.75" hidden="1" customHeight="1">
      <c r="A1734" s="378"/>
      <c r="B1734" s="26"/>
      <c r="C1734" s="26"/>
      <c r="D1734" s="26"/>
      <c r="E1734" s="21"/>
      <c r="F1734" s="21"/>
      <c r="G1734" s="21"/>
      <c r="H1734" s="21"/>
      <c r="I1734" s="21"/>
      <c r="J1734" s="26"/>
      <c r="K1734" s="26"/>
      <c r="L1734" s="21"/>
      <c r="M1734" s="21"/>
      <c r="N1734" s="21"/>
      <c r="O1734" s="21"/>
      <c r="P1734" s="21"/>
      <c r="Q1734" s="21"/>
    </row>
    <row r="1735" spans="1:17" s="258" customFormat="1" ht="12.75" hidden="1" customHeight="1">
      <c r="A1735" s="378"/>
      <c r="B1735" s="26"/>
      <c r="C1735" s="26"/>
      <c r="D1735" s="26"/>
      <c r="E1735" s="21"/>
      <c r="F1735" s="21"/>
      <c r="G1735" s="21"/>
      <c r="H1735" s="21"/>
      <c r="I1735" s="21"/>
      <c r="J1735" s="26"/>
      <c r="K1735" s="26"/>
      <c r="L1735" s="21"/>
      <c r="M1735" s="21"/>
      <c r="N1735" s="21"/>
      <c r="O1735" s="21"/>
      <c r="P1735" s="21"/>
      <c r="Q1735" s="21"/>
    </row>
    <row r="1736" spans="1:17" s="258" customFormat="1" ht="12.75" hidden="1" customHeight="1">
      <c r="A1736" s="378"/>
      <c r="B1736" s="26"/>
      <c r="C1736" s="26"/>
      <c r="D1736" s="26"/>
      <c r="E1736" s="21"/>
      <c r="F1736" s="21"/>
      <c r="G1736" s="21"/>
      <c r="H1736" s="21"/>
      <c r="I1736" s="21"/>
      <c r="J1736" s="26"/>
      <c r="K1736" s="26"/>
      <c r="L1736" s="21"/>
      <c r="M1736" s="21"/>
      <c r="N1736" s="21"/>
      <c r="O1736" s="21"/>
      <c r="P1736" s="21"/>
      <c r="Q1736" s="21"/>
    </row>
    <row r="1737" spans="1:17" s="258" customFormat="1" ht="12.75" hidden="1" customHeight="1">
      <c r="A1737" s="378"/>
      <c r="B1737" s="26"/>
      <c r="C1737" s="26"/>
      <c r="D1737" s="26"/>
      <c r="E1737" s="21"/>
      <c r="F1737" s="21"/>
      <c r="G1737" s="21"/>
      <c r="H1737" s="21"/>
      <c r="I1737" s="21"/>
      <c r="J1737" s="26"/>
      <c r="K1737" s="26"/>
      <c r="L1737" s="21"/>
      <c r="M1737" s="21"/>
      <c r="N1737" s="21"/>
      <c r="O1737" s="21"/>
      <c r="P1737" s="21"/>
      <c r="Q1737" s="21"/>
    </row>
    <row r="1738" spans="1:17" s="258" customFormat="1" ht="12.75" hidden="1" customHeight="1">
      <c r="A1738" s="378"/>
      <c r="B1738" s="26"/>
      <c r="C1738" s="26"/>
      <c r="D1738" s="26"/>
      <c r="E1738" s="21"/>
      <c r="F1738" s="21"/>
      <c r="G1738" s="21"/>
      <c r="H1738" s="21"/>
      <c r="I1738" s="21"/>
      <c r="J1738" s="26"/>
      <c r="K1738" s="26"/>
      <c r="L1738" s="21"/>
      <c r="M1738" s="21"/>
      <c r="N1738" s="21"/>
      <c r="O1738" s="21"/>
      <c r="P1738" s="21"/>
      <c r="Q1738" s="21"/>
    </row>
    <row r="1739" spans="1:17" s="258" customFormat="1" ht="12.75" hidden="1" customHeight="1">
      <c r="A1739" s="378"/>
      <c r="B1739" s="26"/>
      <c r="C1739" s="26"/>
      <c r="D1739" s="26"/>
      <c r="E1739" s="21"/>
      <c r="F1739" s="21"/>
      <c r="G1739" s="21"/>
      <c r="H1739" s="21"/>
      <c r="I1739" s="21"/>
      <c r="J1739" s="26"/>
      <c r="K1739" s="26"/>
      <c r="L1739" s="21"/>
      <c r="M1739" s="21"/>
      <c r="N1739" s="21"/>
      <c r="O1739" s="21"/>
      <c r="P1739" s="21"/>
      <c r="Q1739" s="21"/>
    </row>
    <row r="1740" spans="1:17" s="258" customFormat="1" ht="12.75" hidden="1" customHeight="1">
      <c r="A1740" s="378"/>
      <c r="B1740" s="26"/>
      <c r="C1740" s="26"/>
      <c r="D1740" s="26"/>
      <c r="E1740" s="21"/>
      <c r="F1740" s="21"/>
      <c r="G1740" s="21"/>
      <c r="H1740" s="21"/>
      <c r="I1740" s="21"/>
      <c r="J1740" s="26"/>
      <c r="K1740" s="26"/>
      <c r="L1740" s="21"/>
      <c r="M1740" s="21"/>
      <c r="N1740" s="21"/>
      <c r="O1740" s="21"/>
      <c r="P1740" s="21"/>
      <c r="Q1740" s="21"/>
    </row>
    <row r="1741" spans="1:17" s="258" customFormat="1" ht="12.75" hidden="1" customHeight="1">
      <c r="A1741" s="378"/>
      <c r="B1741" s="26"/>
      <c r="C1741" s="26"/>
      <c r="D1741" s="26"/>
      <c r="E1741" s="21"/>
      <c r="F1741" s="21"/>
      <c r="G1741" s="21"/>
      <c r="H1741" s="21"/>
      <c r="I1741" s="21"/>
      <c r="J1741" s="26"/>
      <c r="K1741" s="26"/>
      <c r="L1741" s="21"/>
      <c r="M1741" s="21"/>
      <c r="N1741" s="21"/>
      <c r="O1741" s="21"/>
      <c r="P1741" s="21"/>
      <c r="Q1741" s="21"/>
    </row>
    <row r="1742" spans="1:17" s="258" customFormat="1" ht="12.75" hidden="1" customHeight="1">
      <c r="A1742" s="378"/>
      <c r="B1742" s="26"/>
      <c r="C1742" s="26"/>
      <c r="D1742" s="26"/>
      <c r="E1742" s="21"/>
      <c r="F1742" s="21"/>
      <c r="G1742" s="21"/>
      <c r="H1742" s="21"/>
      <c r="I1742" s="21"/>
      <c r="J1742" s="26"/>
      <c r="K1742" s="26"/>
      <c r="L1742" s="21"/>
      <c r="M1742" s="21"/>
      <c r="N1742" s="21"/>
      <c r="O1742" s="21"/>
      <c r="P1742" s="21"/>
      <c r="Q1742" s="21"/>
    </row>
    <row r="1743" spans="1:17" s="258" customFormat="1" ht="12.75" hidden="1" customHeight="1">
      <c r="A1743" s="378"/>
      <c r="B1743" s="26"/>
      <c r="C1743" s="26"/>
      <c r="D1743" s="26"/>
      <c r="E1743" s="21"/>
      <c r="F1743" s="21"/>
      <c r="G1743" s="21"/>
      <c r="H1743" s="21"/>
      <c r="I1743" s="21"/>
      <c r="J1743" s="26"/>
      <c r="K1743" s="26"/>
      <c r="L1743" s="21"/>
      <c r="M1743" s="21"/>
      <c r="N1743" s="21"/>
      <c r="O1743" s="21"/>
      <c r="P1743" s="21"/>
      <c r="Q1743" s="21"/>
    </row>
    <row r="1744" spans="1:17" s="258" customFormat="1" ht="12.75" hidden="1" customHeight="1">
      <c r="A1744" s="378"/>
      <c r="B1744" s="26"/>
      <c r="C1744" s="26"/>
      <c r="D1744" s="26"/>
      <c r="E1744" s="21"/>
      <c r="F1744" s="21"/>
      <c r="G1744" s="21"/>
      <c r="H1744" s="21"/>
      <c r="I1744" s="21"/>
      <c r="J1744" s="26"/>
      <c r="K1744" s="26"/>
      <c r="L1744" s="21"/>
      <c r="M1744" s="21"/>
      <c r="N1744" s="21"/>
      <c r="O1744" s="21"/>
      <c r="P1744" s="21"/>
      <c r="Q1744" s="21"/>
    </row>
    <row r="1745" spans="1:17" s="258" customFormat="1" ht="12.75" hidden="1" customHeight="1">
      <c r="A1745" s="378"/>
      <c r="B1745" s="26"/>
      <c r="C1745" s="26"/>
      <c r="D1745" s="26"/>
      <c r="E1745" s="21"/>
      <c r="F1745" s="21"/>
      <c r="G1745" s="21"/>
      <c r="H1745" s="21"/>
      <c r="I1745" s="21"/>
      <c r="J1745" s="26"/>
      <c r="K1745" s="26"/>
      <c r="L1745" s="21"/>
      <c r="M1745" s="21"/>
      <c r="N1745" s="21"/>
      <c r="O1745" s="21"/>
      <c r="P1745" s="21"/>
      <c r="Q1745" s="21"/>
    </row>
    <row r="1746" spans="1:17" s="258" customFormat="1" ht="12.75" hidden="1" customHeight="1">
      <c r="A1746" s="378"/>
      <c r="B1746" s="26"/>
      <c r="C1746" s="26"/>
      <c r="D1746" s="26"/>
      <c r="E1746" s="21"/>
      <c r="F1746" s="21"/>
      <c r="G1746" s="21"/>
      <c r="H1746" s="21"/>
      <c r="I1746" s="21"/>
      <c r="J1746" s="26"/>
      <c r="K1746" s="26"/>
      <c r="L1746" s="21"/>
      <c r="M1746" s="21"/>
      <c r="N1746" s="21"/>
      <c r="O1746" s="21"/>
      <c r="P1746" s="21"/>
      <c r="Q1746" s="21"/>
    </row>
    <row r="1747" spans="1:17" s="258" customFormat="1" ht="12.75" hidden="1" customHeight="1">
      <c r="A1747" s="378"/>
      <c r="B1747" s="26"/>
      <c r="C1747" s="26"/>
      <c r="D1747" s="26"/>
      <c r="E1747" s="21"/>
      <c r="F1747" s="21"/>
      <c r="G1747" s="21"/>
      <c r="H1747" s="21"/>
      <c r="I1747" s="21"/>
      <c r="J1747" s="26"/>
      <c r="K1747" s="26"/>
      <c r="L1747" s="21"/>
      <c r="M1747" s="21"/>
      <c r="N1747" s="21"/>
      <c r="O1747" s="21"/>
      <c r="P1747" s="21"/>
      <c r="Q1747" s="21"/>
    </row>
    <row r="1748" spans="1:17" s="258" customFormat="1" ht="12.75" hidden="1" customHeight="1">
      <c r="A1748" s="378"/>
      <c r="B1748" s="26"/>
      <c r="C1748" s="26"/>
      <c r="D1748" s="26"/>
      <c r="E1748" s="21"/>
      <c r="F1748" s="21"/>
      <c r="G1748" s="21"/>
      <c r="H1748" s="21"/>
      <c r="I1748" s="21"/>
      <c r="J1748" s="26"/>
      <c r="K1748" s="26"/>
      <c r="L1748" s="21"/>
      <c r="M1748" s="21"/>
      <c r="N1748" s="21"/>
      <c r="O1748" s="21"/>
      <c r="P1748" s="21"/>
      <c r="Q1748" s="21"/>
    </row>
    <row r="1749" spans="1:17" s="258" customFormat="1" ht="12.75" hidden="1" customHeight="1">
      <c r="A1749" s="378"/>
      <c r="B1749" s="26"/>
      <c r="C1749" s="26"/>
      <c r="D1749" s="26"/>
      <c r="E1749" s="21"/>
      <c r="F1749" s="21"/>
      <c r="G1749" s="21"/>
      <c r="H1749" s="21"/>
      <c r="I1749" s="21"/>
      <c r="J1749" s="26"/>
      <c r="K1749" s="26"/>
      <c r="L1749" s="21"/>
      <c r="M1749" s="21"/>
      <c r="N1749" s="21"/>
      <c r="O1749" s="21"/>
      <c r="P1749" s="21"/>
      <c r="Q1749" s="21"/>
    </row>
    <row r="1750" spans="1:17" s="258" customFormat="1" ht="12.75" hidden="1" customHeight="1">
      <c r="A1750" s="378"/>
      <c r="B1750" s="26"/>
      <c r="C1750" s="26"/>
      <c r="D1750" s="26"/>
      <c r="E1750" s="21"/>
      <c r="F1750" s="21"/>
      <c r="G1750" s="21"/>
      <c r="H1750" s="21"/>
      <c r="I1750" s="21"/>
      <c r="J1750" s="26"/>
      <c r="K1750" s="26"/>
      <c r="L1750" s="21"/>
      <c r="M1750" s="21"/>
      <c r="N1750" s="21"/>
      <c r="O1750" s="21"/>
      <c r="P1750" s="21"/>
      <c r="Q1750" s="21"/>
    </row>
    <row r="1751" spans="1:17" s="258" customFormat="1" ht="12.75" hidden="1" customHeight="1">
      <c r="A1751" s="378"/>
      <c r="B1751" s="26"/>
      <c r="C1751" s="26"/>
      <c r="D1751" s="26"/>
      <c r="E1751" s="21"/>
      <c r="F1751" s="21"/>
      <c r="G1751" s="21"/>
      <c r="H1751" s="21"/>
      <c r="I1751" s="21"/>
      <c r="J1751" s="26"/>
      <c r="K1751" s="26"/>
      <c r="L1751" s="21"/>
      <c r="M1751" s="21"/>
      <c r="N1751" s="21"/>
      <c r="O1751" s="21"/>
      <c r="P1751" s="21"/>
      <c r="Q1751" s="21"/>
    </row>
    <row r="1752" spans="1:17" s="258" customFormat="1" ht="12.75" hidden="1" customHeight="1">
      <c r="A1752" s="378"/>
      <c r="B1752" s="26"/>
      <c r="C1752" s="26"/>
      <c r="D1752" s="26"/>
      <c r="E1752" s="21"/>
      <c r="F1752" s="21"/>
      <c r="G1752" s="21"/>
      <c r="H1752" s="21"/>
      <c r="I1752" s="21"/>
      <c r="J1752" s="26"/>
      <c r="K1752" s="26"/>
      <c r="L1752" s="21"/>
      <c r="M1752" s="21"/>
      <c r="N1752" s="21"/>
      <c r="O1752" s="21"/>
      <c r="P1752" s="21"/>
      <c r="Q1752" s="21"/>
    </row>
    <row r="1753" spans="1:17" s="258" customFormat="1" ht="12.75" hidden="1" customHeight="1">
      <c r="A1753" s="378"/>
      <c r="B1753" s="26"/>
      <c r="C1753" s="26"/>
      <c r="D1753" s="26"/>
      <c r="E1753" s="21"/>
      <c r="F1753" s="21"/>
      <c r="G1753" s="21"/>
      <c r="H1753" s="21"/>
      <c r="I1753" s="21"/>
      <c r="J1753" s="26"/>
      <c r="K1753" s="26"/>
      <c r="L1753" s="21"/>
      <c r="M1753" s="21"/>
      <c r="N1753" s="21"/>
      <c r="O1753" s="21"/>
      <c r="P1753" s="21"/>
      <c r="Q1753" s="21"/>
    </row>
    <row r="1754" spans="1:17" s="258" customFormat="1" ht="12.75" hidden="1" customHeight="1">
      <c r="A1754" s="378"/>
      <c r="B1754" s="26"/>
      <c r="C1754" s="26"/>
      <c r="D1754" s="26"/>
      <c r="E1754" s="21"/>
      <c r="F1754" s="21"/>
      <c r="G1754" s="21"/>
      <c r="H1754" s="21"/>
      <c r="I1754" s="21"/>
      <c r="J1754" s="26"/>
      <c r="K1754" s="26"/>
      <c r="L1754" s="21"/>
      <c r="M1754" s="21"/>
      <c r="N1754" s="21"/>
      <c r="O1754" s="21"/>
      <c r="P1754" s="21"/>
      <c r="Q1754" s="21"/>
    </row>
    <row r="1755" spans="1:17" s="258" customFormat="1" ht="12.75" hidden="1" customHeight="1">
      <c r="A1755" s="378"/>
      <c r="B1755" s="26"/>
      <c r="C1755" s="26"/>
      <c r="D1755" s="26"/>
      <c r="E1755" s="21"/>
      <c r="F1755" s="21"/>
      <c r="G1755" s="21"/>
      <c r="H1755" s="21"/>
      <c r="I1755" s="21"/>
      <c r="J1755" s="26"/>
      <c r="K1755" s="26"/>
      <c r="L1755" s="21"/>
      <c r="M1755" s="21"/>
      <c r="N1755" s="21"/>
      <c r="O1755" s="21"/>
      <c r="P1755" s="21"/>
      <c r="Q1755" s="21"/>
    </row>
    <row r="1756" spans="1:17" s="258" customFormat="1" ht="12.75" hidden="1" customHeight="1">
      <c r="A1756" s="378"/>
      <c r="B1756" s="26"/>
      <c r="C1756" s="26"/>
      <c r="D1756" s="26"/>
      <c r="E1756" s="21"/>
      <c r="F1756" s="21"/>
      <c r="G1756" s="21"/>
      <c r="H1756" s="21"/>
      <c r="I1756" s="21"/>
      <c r="J1756" s="26"/>
      <c r="K1756" s="26"/>
      <c r="L1756" s="21"/>
      <c r="M1756" s="21"/>
      <c r="N1756" s="21"/>
      <c r="O1756" s="21"/>
      <c r="P1756" s="21"/>
      <c r="Q1756" s="21"/>
    </row>
    <row r="1757" spans="1:17" s="258" customFormat="1" ht="12.75" hidden="1" customHeight="1">
      <c r="A1757" s="378"/>
      <c r="B1757" s="26"/>
      <c r="C1757" s="26"/>
      <c r="D1757" s="26"/>
      <c r="E1757" s="21"/>
      <c r="F1757" s="21"/>
      <c r="G1757" s="21"/>
      <c r="H1757" s="21"/>
      <c r="I1757" s="21"/>
      <c r="J1757" s="26"/>
      <c r="K1757" s="26"/>
      <c r="L1757" s="21"/>
      <c r="M1757" s="21"/>
      <c r="N1757" s="21"/>
      <c r="O1757" s="21"/>
      <c r="P1757" s="21"/>
      <c r="Q1757" s="21"/>
    </row>
    <row r="1758" spans="1:17" s="258" customFormat="1" ht="12.75" hidden="1" customHeight="1">
      <c r="A1758" s="378"/>
      <c r="B1758" s="26"/>
      <c r="C1758" s="26"/>
      <c r="D1758" s="26"/>
      <c r="E1758" s="21"/>
      <c r="F1758" s="21"/>
      <c r="G1758" s="21"/>
      <c r="H1758" s="21"/>
      <c r="I1758" s="21"/>
      <c r="J1758" s="26"/>
      <c r="K1758" s="26"/>
      <c r="L1758" s="21"/>
      <c r="M1758" s="21"/>
      <c r="N1758" s="21"/>
      <c r="O1758" s="21"/>
      <c r="P1758" s="21"/>
      <c r="Q1758" s="21"/>
    </row>
    <row r="1759" spans="1:17" s="258" customFormat="1" ht="12.75" hidden="1" customHeight="1">
      <c r="A1759" s="378"/>
      <c r="B1759" s="26"/>
      <c r="C1759" s="26"/>
      <c r="D1759" s="26"/>
      <c r="E1759" s="21"/>
      <c r="F1759" s="21"/>
      <c r="G1759" s="21"/>
      <c r="H1759" s="21"/>
      <c r="I1759" s="21"/>
      <c r="J1759" s="26"/>
      <c r="K1759" s="26"/>
      <c r="L1759" s="21"/>
      <c r="M1759" s="21"/>
      <c r="N1759" s="21"/>
      <c r="O1759" s="21"/>
      <c r="P1759" s="21"/>
      <c r="Q1759" s="21"/>
    </row>
    <row r="1760" spans="1:17" s="258" customFormat="1" ht="12.75" hidden="1" customHeight="1">
      <c r="A1760" s="378"/>
      <c r="B1760" s="26"/>
      <c r="C1760" s="26"/>
      <c r="D1760" s="26"/>
      <c r="E1760" s="21"/>
      <c r="F1760" s="21"/>
      <c r="G1760" s="21"/>
      <c r="H1760" s="21"/>
      <c r="I1760" s="21"/>
      <c r="J1760" s="26"/>
      <c r="K1760" s="26"/>
      <c r="L1760" s="21"/>
      <c r="M1760" s="21"/>
      <c r="N1760" s="21"/>
      <c r="O1760" s="21"/>
      <c r="P1760" s="21"/>
      <c r="Q1760" s="21"/>
    </row>
    <row r="1761" spans="1:17" s="258" customFormat="1" ht="12.75" hidden="1" customHeight="1">
      <c r="A1761" s="378"/>
      <c r="B1761" s="26"/>
      <c r="C1761" s="26"/>
      <c r="D1761" s="26"/>
      <c r="E1761" s="21"/>
      <c r="F1761" s="21"/>
      <c r="G1761" s="21"/>
      <c r="H1761" s="21"/>
      <c r="I1761" s="21"/>
      <c r="J1761" s="26"/>
      <c r="K1761" s="26"/>
      <c r="L1761" s="21"/>
      <c r="M1761" s="21"/>
      <c r="N1761" s="21"/>
      <c r="O1761" s="21"/>
      <c r="P1761" s="21"/>
      <c r="Q1761" s="21"/>
    </row>
    <row r="1762" spans="1:17" s="258" customFormat="1" ht="12.75" hidden="1" customHeight="1">
      <c r="A1762" s="378"/>
      <c r="B1762" s="26"/>
      <c r="C1762" s="26"/>
      <c r="D1762" s="26"/>
      <c r="E1762" s="21"/>
      <c r="F1762" s="21"/>
      <c r="G1762" s="21"/>
      <c r="H1762" s="21"/>
      <c r="I1762" s="21"/>
      <c r="J1762" s="26"/>
      <c r="K1762" s="26"/>
      <c r="L1762" s="21"/>
      <c r="M1762" s="21"/>
      <c r="N1762" s="21"/>
      <c r="O1762" s="21"/>
      <c r="P1762" s="21"/>
      <c r="Q1762" s="21"/>
    </row>
    <row r="1763" spans="1:17" s="258" customFormat="1" ht="12.75" hidden="1" customHeight="1">
      <c r="A1763" s="378"/>
      <c r="B1763" s="26"/>
      <c r="C1763" s="26"/>
      <c r="D1763" s="26"/>
      <c r="E1763" s="21"/>
      <c r="F1763" s="21"/>
      <c r="G1763" s="21"/>
      <c r="H1763" s="21"/>
      <c r="I1763" s="21"/>
      <c r="J1763" s="26"/>
      <c r="K1763" s="26"/>
      <c r="L1763" s="21"/>
      <c r="M1763" s="21"/>
      <c r="N1763" s="21"/>
      <c r="O1763" s="21"/>
      <c r="P1763" s="21"/>
      <c r="Q1763" s="21"/>
    </row>
    <row r="1764" spans="1:17" s="258" customFormat="1" ht="12.75" hidden="1" customHeight="1">
      <c r="A1764" s="378"/>
      <c r="B1764" s="26"/>
      <c r="C1764" s="26"/>
      <c r="D1764" s="26"/>
      <c r="E1764" s="21"/>
      <c r="F1764" s="21"/>
      <c r="G1764" s="21"/>
      <c r="H1764" s="21"/>
      <c r="I1764" s="21"/>
      <c r="J1764" s="26"/>
      <c r="K1764" s="26"/>
      <c r="L1764" s="21"/>
      <c r="M1764" s="21"/>
      <c r="N1764" s="21"/>
      <c r="O1764" s="21"/>
      <c r="P1764" s="21"/>
      <c r="Q1764" s="21"/>
    </row>
    <row r="1765" spans="1:17" s="258" customFormat="1" ht="12.75" hidden="1" customHeight="1">
      <c r="A1765" s="378"/>
      <c r="B1765" s="26"/>
      <c r="C1765" s="26"/>
      <c r="D1765" s="26"/>
      <c r="E1765" s="21"/>
      <c r="F1765" s="21"/>
      <c r="G1765" s="21"/>
      <c r="H1765" s="21"/>
      <c r="I1765" s="21"/>
      <c r="J1765" s="26"/>
      <c r="K1765" s="26"/>
      <c r="L1765" s="21"/>
      <c r="M1765" s="21"/>
      <c r="N1765" s="21"/>
      <c r="O1765" s="21"/>
      <c r="P1765" s="21"/>
      <c r="Q1765" s="21"/>
    </row>
    <row r="1766" spans="1:17" s="258" customFormat="1" ht="12.75" hidden="1" customHeight="1">
      <c r="A1766" s="378"/>
      <c r="B1766" s="26"/>
      <c r="C1766" s="26"/>
      <c r="D1766" s="26"/>
      <c r="E1766" s="21"/>
      <c r="F1766" s="21"/>
      <c r="G1766" s="21"/>
      <c r="H1766" s="21"/>
      <c r="I1766" s="21"/>
      <c r="J1766" s="26"/>
      <c r="K1766" s="26"/>
      <c r="L1766" s="21"/>
      <c r="M1766" s="21"/>
      <c r="N1766" s="21"/>
      <c r="O1766" s="21"/>
      <c r="P1766" s="21"/>
      <c r="Q1766" s="21"/>
    </row>
    <row r="1767" spans="1:17" s="258" customFormat="1" ht="12.75" hidden="1" customHeight="1">
      <c r="A1767" s="378"/>
      <c r="B1767" s="26"/>
      <c r="C1767" s="26"/>
      <c r="D1767" s="26"/>
      <c r="E1767" s="21"/>
      <c r="F1767" s="21"/>
      <c r="G1767" s="21"/>
      <c r="H1767" s="21"/>
      <c r="I1767" s="21"/>
      <c r="J1767" s="26"/>
      <c r="K1767" s="26"/>
      <c r="L1767" s="21"/>
      <c r="M1767" s="21"/>
      <c r="N1767" s="21"/>
      <c r="O1767" s="21"/>
      <c r="P1767" s="21"/>
      <c r="Q1767" s="21"/>
    </row>
    <row r="1768" spans="1:17" s="258" customFormat="1" ht="12.75" hidden="1" customHeight="1">
      <c r="A1768" s="378"/>
      <c r="B1768" s="26"/>
      <c r="C1768" s="26"/>
      <c r="D1768" s="26"/>
      <c r="E1768" s="21"/>
      <c r="F1768" s="21"/>
      <c r="G1768" s="21"/>
      <c r="H1768" s="21"/>
      <c r="I1768" s="21"/>
      <c r="J1768" s="26"/>
      <c r="K1768" s="26"/>
      <c r="L1768" s="21"/>
      <c r="M1768" s="21"/>
      <c r="N1768" s="21"/>
      <c r="O1768" s="21"/>
      <c r="P1768" s="21"/>
      <c r="Q1768" s="21"/>
    </row>
    <row r="1769" spans="1:17" s="258" customFormat="1" ht="12.75" hidden="1" customHeight="1">
      <c r="A1769" s="378"/>
      <c r="B1769" s="26"/>
      <c r="C1769" s="26"/>
      <c r="D1769" s="26"/>
      <c r="E1769" s="21"/>
      <c r="F1769" s="21"/>
      <c r="G1769" s="21"/>
      <c r="H1769" s="21"/>
      <c r="I1769" s="21"/>
      <c r="J1769" s="26"/>
      <c r="K1769" s="26"/>
      <c r="L1769" s="21"/>
      <c r="M1769" s="21"/>
      <c r="N1769" s="21"/>
      <c r="O1769" s="21"/>
      <c r="P1769" s="21"/>
      <c r="Q1769" s="21"/>
    </row>
    <row r="1770" spans="1:17" s="258" customFormat="1" ht="12.75" hidden="1" customHeight="1">
      <c r="A1770" s="378"/>
      <c r="B1770" s="26"/>
      <c r="C1770" s="26"/>
      <c r="D1770" s="26"/>
      <c r="E1770" s="21"/>
      <c r="F1770" s="21"/>
      <c r="G1770" s="21"/>
      <c r="H1770" s="21"/>
      <c r="I1770" s="21"/>
      <c r="J1770" s="26"/>
      <c r="K1770" s="26"/>
      <c r="L1770" s="21"/>
      <c r="M1770" s="21"/>
      <c r="N1770" s="21"/>
      <c r="O1770" s="21"/>
      <c r="P1770" s="21"/>
      <c r="Q1770" s="21"/>
    </row>
    <row r="1771" spans="1:17" s="258" customFormat="1" ht="12.75" hidden="1" customHeight="1">
      <c r="A1771" s="378"/>
      <c r="B1771" s="26"/>
      <c r="C1771" s="26"/>
      <c r="D1771" s="26"/>
      <c r="E1771" s="21"/>
      <c r="F1771" s="21"/>
      <c r="G1771" s="21"/>
      <c r="H1771" s="21"/>
      <c r="I1771" s="21"/>
      <c r="J1771" s="26"/>
      <c r="K1771" s="26"/>
      <c r="L1771" s="21"/>
      <c r="M1771" s="21"/>
      <c r="N1771" s="21"/>
      <c r="O1771" s="21"/>
      <c r="P1771" s="21"/>
      <c r="Q1771" s="21"/>
    </row>
    <row r="1772" spans="1:17" s="258" customFormat="1" ht="12.75" hidden="1" customHeight="1">
      <c r="A1772" s="378"/>
      <c r="B1772" s="26"/>
      <c r="C1772" s="26"/>
      <c r="D1772" s="26"/>
      <c r="E1772" s="21"/>
      <c r="F1772" s="21"/>
      <c r="G1772" s="21"/>
      <c r="H1772" s="21"/>
      <c r="I1772" s="21"/>
      <c r="J1772" s="26"/>
      <c r="K1772" s="26"/>
      <c r="L1772" s="21"/>
      <c r="M1772" s="21"/>
      <c r="N1772" s="21"/>
      <c r="O1772" s="21"/>
      <c r="P1772" s="21"/>
      <c r="Q1772" s="21"/>
    </row>
    <row r="1773" spans="1:17" s="258" customFormat="1" ht="12.75" hidden="1" customHeight="1">
      <c r="A1773" s="378"/>
      <c r="B1773" s="26"/>
      <c r="C1773" s="26"/>
      <c r="D1773" s="26"/>
      <c r="E1773" s="21"/>
      <c r="F1773" s="21"/>
      <c r="G1773" s="21"/>
      <c r="H1773" s="21"/>
      <c r="I1773" s="21"/>
      <c r="J1773" s="26"/>
      <c r="K1773" s="26"/>
      <c r="L1773" s="21"/>
      <c r="M1773" s="21"/>
      <c r="N1773" s="21"/>
      <c r="O1773" s="21"/>
      <c r="P1773" s="21"/>
      <c r="Q1773" s="21"/>
    </row>
    <row r="1774" spans="1:17" s="258" customFormat="1" ht="12.75" hidden="1" customHeight="1">
      <c r="A1774" s="378"/>
      <c r="B1774" s="26"/>
      <c r="C1774" s="26"/>
      <c r="D1774" s="26"/>
      <c r="E1774" s="21"/>
      <c r="F1774" s="21"/>
      <c r="G1774" s="21"/>
      <c r="H1774" s="21"/>
      <c r="I1774" s="21"/>
      <c r="J1774" s="26"/>
      <c r="K1774" s="26"/>
      <c r="L1774" s="21"/>
      <c r="M1774" s="21"/>
      <c r="N1774" s="21"/>
      <c r="O1774" s="21"/>
      <c r="P1774" s="21"/>
      <c r="Q1774" s="21"/>
    </row>
    <row r="1775" spans="1:17" s="258" customFormat="1" ht="12.75" hidden="1" customHeight="1">
      <c r="A1775" s="378"/>
      <c r="B1775" s="26"/>
      <c r="C1775" s="26"/>
      <c r="D1775" s="26"/>
      <c r="E1775" s="21"/>
      <c r="F1775" s="21"/>
      <c r="G1775" s="21"/>
      <c r="H1775" s="21"/>
      <c r="I1775" s="21"/>
      <c r="J1775" s="26"/>
      <c r="K1775" s="26"/>
      <c r="L1775" s="21"/>
      <c r="M1775" s="21"/>
      <c r="N1775" s="21"/>
      <c r="O1775" s="21"/>
      <c r="P1775" s="21"/>
      <c r="Q1775" s="21"/>
    </row>
    <row r="1776" spans="1:17" s="258" customFormat="1" ht="12.75" hidden="1" customHeight="1">
      <c r="A1776" s="378"/>
      <c r="B1776" s="26"/>
      <c r="C1776" s="26"/>
      <c r="D1776" s="26"/>
      <c r="E1776" s="21"/>
      <c r="F1776" s="21"/>
      <c r="G1776" s="21"/>
      <c r="H1776" s="21"/>
      <c r="I1776" s="21"/>
      <c r="J1776" s="26"/>
      <c r="K1776" s="26"/>
      <c r="L1776" s="21"/>
      <c r="M1776" s="21"/>
      <c r="N1776" s="21"/>
      <c r="O1776" s="21"/>
      <c r="P1776" s="21"/>
      <c r="Q1776" s="21"/>
    </row>
    <row r="1777" spans="1:17" s="258" customFormat="1" ht="12.75" hidden="1" customHeight="1">
      <c r="A1777" s="378"/>
      <c r="B1777" s="26"/>
      <c r="C1777" s="26"/>
      <c r="D1777" s="26"/>
      <c r="E1777" s="21"/>
      <c r="F1777" s="21"/>
      <c r="G1777" s="21"/>
      <c r="H1777" s="21"/>
      <c r="I1777" s="21"/>
      <c r="J1777" s="26"/>
      <c r="K1777" s="26"/>
      <c r="L1777" s="21"/>
      <c r="M1777" s="21"/>
      <c r="N1777" s="21"/>
      <c r="O1777" s="21"/>
      <c r="P1777" s="21"/>
      <c r="Q1777" s="21"/>
    </row>
    <row r="1778" spans="1:17" s="258" customFormat="1" ht="12.75" hidden="1" customHeight="1">
      <c r="A1778" s="378"/>
      <c r="B1778" s="26"/>
      <c r="C1778" s="26"/>
      <c r="D1778" s="26"/>
      <c r="E1778" s="21"/>
      <c r="F1778" s="21"/>
      <c r="G1778" s="21"/>
      <c r="H1778" s="21"/>
      <c r="I1778" s="21"/>
      <c r="J1778" s="26"/>
      <c r="K1778" s="26"/>
      <c r="L1778" s="21"/>
      <c r="M1778" s="21"/>
      <c r="N1778" s="21"/>
      <c r="O1778" s="21"/>
      <c r="P1778" s="21"/>
      <c r="Q1778" s="21"/>
    </row>
    <row r="1779" spans="1:17" s="258" customFormat="1" ht="12.75" hidden="1" customHeight="1">
      <c r="A1779" s="378"/>
      <c r="B1779" s="26"/>
      <c r="C1779" s="26"/>
      <c r="D1779" s="26"/>
      <c r="E1779" s="21"/>
      <c r="F1779" s="21"/>
      <c r="G1779" s="21"/>
      <c r="H1779" s="21"/>
      <c r="I1779" s="21"/>
      <c r="J1779" s="26"/>
      <c r="K1779" s="26"/>
      <c r="L1779" s="21"/>
      <c r="M1779" s="21"/>
      <c r="N1779" s="21"/>
      <c r="O1779" s="21"/>
      <c r="P1779" s="21"/>
      <c r="Q1779" s="21"/>
    </row>
    <row r="1780" spans="1:17" s="258" customFormat="1" ht="12.75" hidden="1" customHeight="1">
      <c r="A1780" s="378"/>
      <c r="B1780" s="26"/>
      <c r="C1780" s="26"/>
      <c r="D1780" s="26"/>
      <c r="E1780" s="21"/>
      <c r="F1780" s="21"/>
      <c r="G1780" s="21"/>
      <c r="H1780" s="21"/>
      <c r="I1780" s="21"/>
      <c r="J1780" s="26"/>
      <c r="K1780" s="26"/>
      <c r="L1780" s="21"/>
      <c r="M1780" s="21"/>
      <c r="N1780" s="21"/>
      <c r="O1780" s="21"/>
      <c r="P1780" s="21"/>
      <c r="Q1780" s="21"/>
    </row>
    <row r="1781" spans="1:17" s="258" customFormat="1" ht="12.75" hidden="1" customHeight="1">
      <c r="A1781" s="378"/>
      <c r="B1781" s="26"/>
      <c r="C1781" s="26"/>
      <c r="D1781" s="26"/>
      <c r="E1781" s="21"/>
      <c r="F1781" s="21"/>
      <c r="G1781" s="21"/>
      <c r="H1781" s="21"/>
      <c r="I1781" s="21"/>
      <c r="J1781" s="26"/>
      <c r="K1781" s="26"/>
      <c r="L1781" s="21"/>
      <c r="M1781" s="21"/>
      <c r="N1781" s="21"/>
      <c r="O1781" s="21"/>
      <c r="P1781" s="21"/>
      <c r="Q1781" s="21"/>
    </row>
    <row r="1782" spans="1:17" s="258" customFormat="1" ht="12.75" hidden="1" customHeight="1">
      <c r="A1782" s="378"/>
      <c r="B1782" s="26"/>
      <c r="C1782" s="26"/>
      <c r="D1782" s="26"/>
      <c r="E1782" s="21"/>
      <c r="F1782" s="21"/>
      <c r="G1782" s="21"/>
      <c r="H1782" s="21"/>
      <c r="I1782" s="21"/>
      <c r="J1782" s="26"/>
      <c r="K1782" s="26"/>
      <c r="L1782" s="21"/>
      <c r="M1782" s="21"/>
      <c r="N1782" s="21"/>
      <c r="O1782" s="21"/>
      <c r="P1782" s="21"/>
      <c r="Q1782" s="21"/>
    </row>
    <row r="1783" spans="1:17" s="258" customFormat="1" ht="12.75" hidden="1" customHeight="1">
      <c r="A1783" s="378"/>
      <c r="B1783" s="26"/>
      <c r="C1783" s="26"/>
      <c r="D1783" s="26"/>
      <c r="E1783" s="21"/>
      <c r="F1783" s="21"/>
      <c r="G1783" s="21"/>
      <c r="H1783" s="21"/>
      <c r="I1783" s="21"/>
      <c r="J1783" s="26"/>
      <c r="K1783" s="26"/>
      <c r="L1783" s="21"/>
      <c r="M1783" s="21"/>
      <c r="N1783" s="21"/>
      <c r="O1783" s="21"/>
      <c r="P1783" s="21"/>
      <c r="Q1783" s="21"/>
    </row>
    <row r="1784" spans="1:17" s="258" customFormat="1" ht="12.75" hidden="1" customHeight="1">
      <c r="A1784" s="378"/>
      <c r="B1784" s="26"/>
      <c r="C1784" s="26"/>
      <c r="D1784" s="26"/>
      <c r="E1784" s="21"/>
      <c r="F1784" s="21"/>
      <c r="G1784" s="21"/>
      <c r="H1784" s="21"/>
      <c r="I1784" s="21"/>
      <c r="J1784" s="26"/>
      <c r="K1784" s="26"/>
      <c r="L1784" s="21"/>
      <c r="M1784" s="21"/>
      <c r="N1784" s="21"/>
      <c r="O1784" s="21"/>
      <c r="P1784" s="21"/>
      <c r="Q1784" s="21"/>
    </row>
    <row r="1785" spans="1:17" s="258" customFormat="1" ht="12.75" hidden="1" customHeight="1">
      <c r="A1785" s="378"/>
      <c r="B1785" s="26"/>
      <c r="C1785" s="26"/>
      <c r="D1785" s="26"/>
      <c r="E1785" s="21"/>
      <c r="F1785" s="21"/>
      <c r="G1785" s="21"/>
      <c r="H1785" s="21"/>
      <c r="I1785" s="21"/>
      <c r="J1785" s="26"/>
      <c r="K1785" s="26"/>
      <c r="L1785" s="21"/>
      <c r="M1785" s="21"/>
      <c r="N1785" s="21"/>
      <c r="O1785" s="21"/>
      <c r="P1785" s="21"/>
      <c r="Q1785" s="21"/>
    </row>
    <row r="1786" spans="1:17" s="258" customFormat="1" ht="12.75" hidden="1" customHeight="1">
      <c r="A1786" s="378"/>
      <c r="B1786" s="26"/>
      <c r="C1786" s="26"/>
      <c r="D1786" s="26"/>
      <c r="E1786" s="21"/>
      <c r="F1786" s="21"/>
      <c r="G1786" s="21"/>
      <c r="H1786" s="21"/>
      <c r="I1786" s="21"/>
      <c r="J1786" s="26"/>
      <c r="K1786" s="26"/>
      <c r="L1786" s="21"/>
      <c r="M1786" s="21"/>
      <c r="N1786" s="21"/>
      <c r="O1786" s="21"/>
      <c r="P1786" s="21"/>
      <c r="Q1786" s="21"/>
    </row>
    <row r="1787" spans="1:17" s="258" customFormat="1" ht="12.75" hidden="1" customHeight="1">
      <c r="A1787" s="378"/>
      <c r="B1787" s="26"/>
      <c r="C1787" s="26"/>
      <c r="D1787" s="26"/>
      <c r="E1787" s="21"/>
      <c r="F1787" s="21"/>
      <c r="G1787" s="21"/>
      <c r="H1787" s="21"/>
      <c r="I1787" s="21"/>
      <c r="J1787" s="26"/>
      <c r="K1787" s="26"/>
      <c r="L1787" s="21"/>
      <c r="M1787" s="21"/>
      <c r="N1787" s="21"/>
      <c r="O1787" s="21"/>
      <c r="P1787" s="21"/>
      <c r="Q1787" s="21"/>
    </row>
    <row r="1788" spans="1:17" s="258" customFormat="1" ht="12.75" hidden="1" customHeight="1">
      <c r="A1788" s="378"/>
      <c r="B1788" s="26"/>
      <c r="C1788" s="26"/>
      <c r="D1788" s="26"/>
      <c r="E1788" s="21"/>
      <c r="F1788" s="21"/>
      <c r="G1788" s="21"/>
      <c r="H1788" s="21"/>
      <c r="I1788" s="21"/>
      <c r="J1788" s="26"/>
      <c r="K1788" s="26"/>
      <c r="L1788" s="21"/>
      <c r="M1788" s="21"/>
      <c r="N1788" s="21"/>
      <c r="O1788" s="21"/>
      <c r="P1788" s="21"/>
      <c r="Q1788" s="21"/>
    </row>
    <row r="1789" spans="1:17" s="258" customFormat="1" ht="12.75" hidden="1" customHeight="1">
      <c r="A1789" s="378"/>
      <c r="B1789" s="26"/>
      <c r="C1789" s="26"/>
      <c r="D1789" s="26"/>
      <c r="E1789" s="21"/>
      <c r="F1789" s="21"/>
      <c r="G1789" s="21"/>
      <c r="H1789" s="21"/>
      <c r="I1789" s="21"/>
      <c r="J1789" s="26"/>
      <c r="K1789" s="26"/>
      <c r="L1789" s="21"/>
      <c r="M1789" s="21"/>
      <c r="N1789" s="21"/>
      <c r="O1789" s="21"/>
      <c r="P1789" s="21"/>
      <c r="Q1789" s="21"/>
    </row>
    <row r="1790" spans="1:17" s="258" customFormat="1" ht="12.75" hidden="1" customHeight="1">
      <c r="A1790" s="378"/>
      <c r="B1790" s="26"/>
      <c r="C1790" s="26"/>
      <c r="D1790" s="26"/>
      <c r="E1790" s="21"/>
      <c r="F1790" s="21"/>
      <c r="G1790" s="21"/>
      <c r="H1790" s="21"/>
      <c r="I1790" s="21"/>
      <c r="J1790" s="26"/>
      <c r="K1790" s="26"/>
      <c r="L1790" s="21"/>
      <c r="M1790" s="21"/>
      <c r="N1790" s="21"/>
      <c r="O1790" s="21"/>
      <c r="P1790" s="21"/>
      <c r="Q1790" s="21"/>
    </row>
    <row r="1791" spans="1:17" s="258" customFormat="1" ht="12.75" hidden="1" customHeight="1">
      <c r="A1791" s="378"/>
      <c r="B1791" s="26"/>
      <c r="C1791" s="26"/>
      <c r="D1791" s="26"/>
      <c r="E1791" s="21"/>
      <c r="F1791" s="21"/>
      <c r="G1791" s="21"/>
      <c r="H1791" s="21"/>
      <c r="I1791" s="21"/>
      <c r="J1791" s="26"/>
      <c r="K1791" s="26"/>
      <c r="L1791" s="21"/>
      <c r="M1791" s="21"/>
      <c r="N1791" s="21"/>
      <c r="O1791" s="21"/>
      <c r="P1791" s="21"/>
      <c r="Q1791" s="21"/>
    </row>
    <row r="1792" spans="1:17" s="258" customFormat="1" ht="12.75" hidden="1" customHeight="1">
      <c r="A1792" s="378"/>
      <c r="B1792" s="26"/>
      <c r="C1792" s="26"/>
      <c r="D1792" s="26"/>
      <c r="E1792" s="21"/>
      <c r="F1792" s="21"/>
      <c r="G1792" s="21"/>
      <c r="H1792" s="21"/>
      <c r="I1792" s="21"/>
      <c r="J1792" s="26"/>
      <c r="K1792" s="26"/>
      <c r="L1792" s="21"/>
      <c r="M1792" s="21"/>
      <c r="N1792" s="21"/>
      <c r="O1792" s="21"/>
      <c r="P1792" s="21"/>
      <c r="Q1792" s="21"/>
    </row>
    <row r="1793" spans="1:17" s="258" customFormat="1" ht="12.75" hidden="1" customHeight="1">
      <c r="A1793" s="378"/>
      <c r="B1793" s="26"/>
      <c r="C1793" s="26"/>
      <c r="D1793" s="26"/>
      <c r="E1793" s="21"/>
      <c r="F1793" s="21"/>
      <c r="G1793" s="21"/>
      <c r="H1793" s="21"/>
      <c r="I1793" s="21"/>
      <c r="J1793" s="26"/>
      <c r="K1793" s="26"/>
      <c r="L1793" s="21"/>
      <c r="M1793" s="21"/>
      <c r="N1793" s="21"/>
      <c r="O1793" s="21"/>
      <c r="P1793" s="21"/>
      <c r="Q1793" s="21"/>
    </row>
    <row r="1794" spans="1:17" s="258" customFormat="1" ht="12.75" hidden="1" customHeight="1">
      <c r="A1794" s="378"/>
      <c r="B1794" s="26"/>
      <c r="C1794" s="26"/>
      <c r="D1794" s="26"/>
      <c r="E1794" s="21"/>
      <c r="F1794" s="21"/>
      <c r="G1794" s="21"/>
      <c r="H1794" s="21"/>
      <c r="I1794" s="21"/>
      <c r="J1794" s="26"/>
      <c r="K1794" s="26"/>
      <c r="L1794" s="21"/>
      <c r="M1794" s="21"/>
      <c r="N1794" s="21"/>
      <c r="O1794" s="21"/>
      <c r="P1794" s="21"/>
      <c r="Q1794" s="21"/>
    </row>
    <row r="1795" spans="1:17" s="258" customFormat="1" ht="12.75" hidden="1" customHeight="1">
      <c r="A1795" s="378"/>
      <c r="B1795" s="26"/>
      <c r="C1795" s="26"/>
      <c r="D1795" s="26"/>
      <c r="E1795" s="21"/>
      <c r="F1795" s="21"/>
      <c r="G1795" s="21"/>
      <c r="H1795" s="21"/>
      <c r="I1795" s="21"/>
      <c r="J1795" s="26"/>
      <c r="K1795" s="26"/>
      <c r="L1795" s="21"/>
      <c r="M1795" s="21"/>
      <c r="N1795" s="21"/>
      <c r="O1795" s="21"/>
      <c r="P1795" s="21"/>
      <c r="Q1795" s="21"/>
    </row>
    <row r="1796" spans="1:17" s="258" customFormat="1" ht="12.75" hidden="1" customHeight="1">
      <c r="A1796" s="378"/>
      <c r="B1796" s="26"/>
      <c r="C1796" s="26"/>
      <c r="D1796" s="26"/>
      <c r="E1796" s="21"/>
      <c r="F1796" s="21"/>
      <c r="G1796" s="21"/>
      <c r="H1796" s="21"/>
      <c r="I1796" s="21"/>
      <c r="J1796" s="26"/>
      <c r="K1796" s="26"/>
      <c r="L1796" s="21"/>
      <c r="M1796" s="21"/>
      <c r="N1796" s="21"/>
      <c r="O1796" s="21"/>
      <c r="P1796" s="21"/>
      <c r="Q1796" s="21"/>
    </row>
    <row r="1797" spans="1:17" s="258" customFormat="1" ht="12.75" hidden="1" customHeight="1">
      <c r="A1797" s="378"/>
      <c r="B1797" s="26"/>
      <c r="C1797" s="26"/>
      <c r="D1797" s="26"/>
      <c r="E1797" s="21"/>
      <c r="F1797" s="21"/>
      <c r="G1797" s="21"/>
      <c r="H1797" s="21"/>
      <c r="I1797" s="21"/>
      <c r="J1797" s="26"/>
      <c r="K1797" s="26"/>
      <c r="L1797" s="21"/>
      <c r="M1797" s="21"/>
      <c r="N1797" s="21"/>
      <c r="O1797" s="21"/>
      <c r="P1797" s="21"/>
      <c r="Q1797" s="21"/>
    </row>
    <row r="1798" spans="1:17" s="258" customFormat="1" ht="12.75" hidden="1" customHeight="1">
      <c r="A1798" s="378"/>
      <c r="B1798" s="26"/>
      <c r="C1798" s="26"/>
      <c r="D1798" s="26"/>
      <c r="E1798" s="21"/>
      <c r="F1798" s="21"/>
      <c r="G1798" s="21"/>
      <c r="H1798" s="21"/>
      <c r="I1798" s="21"/>
      <c r="J1798" s="26"/>
      <c r="K1798" s="26"/>
      <c r="L1798" s="21"/>
      <c r="M1798" s="21"/>
      <c r="N1798" s="21"/>
      <c r="O1798" s="21"/>
      <c r="P1798" s="21"/>
      <c r="Q1798" s="21"/>
    </row>
    <row r="1799" spans="1:17" s="258" customFormat="1" ht="12.75" hidden="1" customHeight="1">
      <c r="A1799" s="378"/>
      <c r="B1799" s="26"/>
      <c r="C1799" s="26"/>
      <c r="D1799" s="26"/>
      <c r="E1799" s="21"/>
      <c r="F1799" s="21"/>
      <c r="G1799" s="21"/>
      <c r="H1799" s="21"/>
      <c r="I1799" s="21"/>
      <c r="J1799" s="26"/>
      <c r="K1799" s="26"/>
      <c r="L1799" s="21"/>
      <c r="M1799" s="21"/>
      <c r="N1799" s="21"/>
      <c r="O1799" s="21"/>
      <c r="P1799" s="21"/>
      <c r="Q1799" s="21"/>
    </row>
    <row r="1800" spans="1:17" s="258" customFormat="1" ht="12.75" hidden="1" customHeight="1">
      <c r="A1800" s="378"/>
      <c r="B1800" s="26"/>
      <c r="C1800" s="26"/>
      <c r="D1800" s="26"/>
      <c r="E1800" s="21"/>
      <c r="F1800" s="21"/>
      <c r="G1800" s="21"/>
      <c r="H1800" s="21"/>
      <c r="I1800" s="21"/>
      <c r="J1800" s="26"/>
      <c r="K1800" s="26"/>
      <c r="L1800" s="21"/>
      <c r="M1800" s="21"/>
      <c r="N1800" s="21"/>
      <c r="O1800" s="21"/>
      <c r="P1800" s="21"/>
      <c r="Q1800" s="21"/>
    </row>
    <row r="1801" spans="1:17" s="258" customFormat="1" ht="12.75" hidden="1" customHeight="1">
      <c r="A1801" s="378"/>
      <c r="B1801" s="26"/>
      <c r="C1801" s="26"/>
      <c r="D1801" s="26"/>
      <c r="E1801" s="21"/>
      <c r="F1801" s="21"/>
      <c r="G1801" s="21"/>
      <c r="H1801" s="21"/>
      <c r="I1801" s="21"/>
      <c r="J1801" s="26"/>
      <c r="K1801" s="26"/>
      <c r="L1801" s="21"/>
      <c r="M1801" s="21"/>
      <c r="N1801" s="21"/>
      <c r="O1801" s="21"/>
      <c r="P1801" s="21"/>
      <c r="Q1801" s="21"/>
    </row>
    <row r="1802" spans="1:17" s="258" customFormat="1" ht="12.75" hidden="1" customHeight="1">
      <c r="A1802" s="378"/>
      <c r="B1802" s="26"/>
      <c r="C1802" s="26"/>
      <c r="D1802" s="26"/>
      <c r="E1802" s="21"/>
      <c r="F1802" s="21"/>
      <c r="G1802" s="21"/>
      <c r="H1802" s="21"/>
      <c r="I1802" s="21"/>
      <c r="J1802" s="26"/>
      <c r="K1802" s="26"/>
      <c r="L1802" s="21"/>
      <c r="M1802" s="21"/>
      <c r="N1802" s="21"/>
      <c r="O1802" s="21"/>
      <c r="P1802" s="21"/>
      <c r="Q1802" s="21"/>
    </row>
    <row r="1803" spans="1:17" s="258" customFormat="1" ht="12.75" hidden="1" customHeight="1">
      <c r="A1803" s="378"/>
      <c r="B1803" s="26"/>
      <c r="C1803" s="26"/>
      <c r="D1803" s="26"/>
      <c r="E1803" s="21"/>
      <c r="F1803" s="21"/>
      <c r="G1803" s="21"/>
      <c r="H1803" s="21"/>
      <c r="I1803" s="21"/>
      <c r="J1803" s="26"/>
      <c r="K1803" s="26"/>
      <c r="L1803" s="21"/>
      <c r="M1803" s="21"/>
      <c r="N1803" s="21"/>
      <c r="O1803" s="21"/>
      <c r="P1803" s="21"/>
      <c r="Q1803" s="21"/>
    </row>
    <row r="1804" spans="1:17" s="258" customFormat="1" ht="12.75" hidden="1" customHeight="1">
      <c r="A1804" s="378"/>
      <c r="B1804" s="26"/>
      <c r="C1804" s="26"/>
      <c r="D1804" s="26"/>
      <c r="E1804" s="21"/>
      <c r="F1804" s="21"/>
      <c r="G1804" s="21"/>
      <c r="H1804" s="21"/>
      <c r="I1804" s="21"/>
      <c r="J1804" s="26"/>
      <c r="K1804" s="26"/>
      <c r="L1804" s="21"/>
      <c r="M1804" s="21"/>
      <c r="N1804" s="21"/>
      <c r="O1804" s="21"/>
      <c r="P1804" s="21"/>
      <c r="Q1804" s="21"/>
    </row>
    <row r="1805" spans="1:17" s="258" customFormat="1" ht="12.75" hidden="1" customHeight="1">
      <c r="A1805" s="378"/>
      <c r="B1805" s="26"/>
      <c r="C1805" s="26"/>
      <c r="D1805" s="26"/>
      <c r="E1805" s="21"/>
      <c r="F1805" s="21"/>
      <c r="G1805" s="21"/>
      <c r="H1805" s="21"/>
      <c r="I1805" s="21"/>
      <c r="J1805" s="26"/>
      <c r="K1805" s="26"/>
      <c r="L1805" s="21"/>
      <c r="M1805" s="21"/>
      <c r="N1805" s="21"/>
      <c r="O1805" s="21"/>
      <c r="P1805" s="21"/>
      <c r="Q1805" s="21"/>
    </row>
    <row r="1806" spans="1:17" s="258" customFormat="1" ht="12.75" hidden="1" customHeight="1">
      <c r="A1806" s="378"/>
      <c r="B1806" s="26"/>
      <c r="C1806" s="26"/>
      <c r="D1806" s="26"/>
      <c r="E1806" s="21"/>
      <c r="F1806" s="21"/>
      <c r="G1806" s="21"/>
      <c r="H1806" s="21"/>
      <c r="I1806" s="21"/>
      <c r="J1806" s="26"/>
      <c r="K1806" s="26"/>
      <c r="L1806" s="21"/>
      <c r="M1806" s="21"/>
      <c r="N1806" s="21"/>
      <c r="O1806" s="21"/>
      <c r="P1806" s="21"/>
      <c r="Q1806" s="21"/>
    </row>
    <row r="1807" spans="1:17" s="258" customFormat="1" ht="12.75" hidden="1" customHeight="1">
      <c r="A1807" s="378"/>
      <c r="B1807" s="26"/>
      <c r="C1807" s="26"/>
      <c r="D1807" s="26"/>
      <c r="E1807" s="21"/>
      <c r="F1807" s="21"/>
      <c r="G1807" s="21"/>
      <c r="H1807" s="21"/>
      <c r="I1807" s="21"/>
      <c r="J1807" s="26"/>
      <c r="K1807" s="26"/>
      <c r="L1807" s="21"/>
      <c r="M1807" s="21"/>
      <c r="N1807" s="21"/>
      <c r="O1807" s="21"/>
      <c r="P1807" s="21"/>
      <c r="Q1807" s="21"/>
    </row>
    <row r="1808" spans="1:17" s="258" customFormat="1" ht="12.75" hidden="1" customHeight="1">
      <c r="A1808" s="378"/>
      <c r="B1808" s="26"/>
      <c r="C1808" s="26"/>
      <c r="D1808" s="26"/>
      <c r="E1808" s="21"/>
      <c r="F1808" s="21"/>
      <c r="G1808" s="21"/>
      <c r="H1808" s="21"/>
      <c r="I1808" s="21"/>
      <c r="J1808" s="26"/>
      <c r="K1808" s="26"/>
      <c r="L1808" s="21"/>
      <c r="M1808" s="21"/>
      <c r="N1808" s="21"/>
      <c r="O1808" s="21"/>
      <c r="P1808" s="21"/>
      <c r="Q1808" s="21"/>
    </row>
    <row r="1809" spans="1:17" s="258" customFormat="1" ht="12.75" hidden="1" customHeight="1">
      <c r="A1809" s="378"/>
      <c r="B1809" s="26"/>
      <c r="C1809" s="26"/>
      <c r="D1809" s="26"/>
      <c r="E1809" s="21"/>
      <c r="F1809" s="21"/>
      <c r="G1809" s="21"/>
      <c r="H1809" s="21"/>
      <c r="I1809" s="21"/>
      <c r="J1809" s="26"/>
      <c r="K1809" s="26"/>
      <c r="L1809" s="21"/>
      <c r="M1809" s="21"/>
      <c r="N1809" s="21"/>
      <c r="O1809" s="21"/>
      <c r="P1809" s="21"/>
      <c r="Q1809" s="21"/>
    </row>
    <row r="1810" spans="1:17" s="258" customFormat="1" ht="12.75" hidden="1" customHeight="1">
      <c r="A1810" s="378"/>
      <c r="B1810" s="26"/>
      <c r="C1810" s="26"/>
      <c r="D1810" s="26"/>
      <c r="E1810" s="21"/>
      <c r="F1810" s="21"/>
      <c r="G1810" s="21"/>
      <c r="H1810" s="21"/>
      <c r="I1810" s="21"/>
      <c r="J1810" s="26"/>
      <c r="K1810" s="26"/>
      <c r="L1810" s="21"/>
      <c r="M1810" s="21"/>
      <c r="N1810" s="21"/>
      <c r="O1810" s="21"/>
      <c r="P1810" s="21"/>
      <c r="Q1810" s="21"/>
    </row>
    <row r="1811" spans="1:17" s="258" customFormat="1" ht="12.75" hidden="1" customHeight="1">
      <c r="A1811" s="378"/>
      <c r="B1811" s="26"/>
      <c r="C1811" s="26"/>
      <c r="D1811" s="26"/>
      <c r="E1811" s="21"/>
      <c r="F1811" s="21"/>
      <c r="G1811" s="21"/>
      <c r="H1811" s="21"/>
      <c r="I1811" s="21"/>
      <c r="J1811" s="26"/>
      <c r="K1811" s="26"/>
      <c r="L1811" s="21"/>
      <c r="M1811" s="21"/>
      <c r="N1811" s="21"/>
      <c r="O1811" s="21"/>
      <c r="P1811" s="21"/>
      <c r="Q1811" s="21"/>
    </row>
    <row r="1812" spans="1:17" s="258" customFormat="1" ht="12.75" hidden="1" customHeight="1">
      <c r="A1812" s="378"/>
      <c r="B1812" s="26"/>
      <c r="C1812" s="26"/>
      <c r="D1812" s="26"/>
      <c r="E1812" s="21"/>
      <c r="F1812" s="21"/>
      <c r="G1812" s="21"/>
      <c r="H1812" s="21"/>
      <c r="I1812" s="21"/>
      <c r="J1812" s="26"/>
      <c r="K1812" s="26"/>
      <c r="L1812" s="21"/>
      <c r="M1812" s="21"/>
      <c r="N1812" s="21"/>
      <c r="O1812" s="21"/>
      <c r="P1812" s="21"/>
      <c r="Q1812" s="21"/>
    </row>
    <row r="1813" spans="1:17" s="258" customFormat="1" ht="12.75" hidden="1" customHeight="1">
      <c r="A1813" s="378"/>
      <c r="B1813" s="26"/>
      <c r="C1813" s="26"/>
      <c r="D1813" s="26"/>
      <c r="E1813" s="21"/>
      <c r="F1813" s="21"/>
      <c r="G1813" s="21"/>
      <c r="H1813" s="21"/>
      <c r="I1813" s="21"/>
      <c r="J1813" s="26"/>
      <c r="K1813" s="26"/>
      <c r="L1813" s="21"/>
      <c r="M1813" s="21"/>
      <c r="N1813" s="21"/>
      <c r="O1813" s="21"/>
      <c r="P1813" s="21"/>
      <c r="Q1813" s="21"/>
    </row>
    <row r="1814" spans="1:17" s="258" customFormat="1" ht="12.75" hidden="1" customHeight="1">
      <c r="A1814" s="378"/>
      <c r="B1814" s="26"/>
      <c r="C1814" s="26"/>
      <c r="D1814" s="26"/>
      <c r="E1814" s="21"/>
      <c r="F1814" s="21"/>
      <c r="G1814" s="21"/>
      <c r="H1814" s="21"/>
      <c r="I1814" s="21"/>
      <c r="J1814" s="26"/>
      <c r="K1814" s="26"/>
      <c r="L1814" s="21"/>
      <c r="M1814" s="21"/>
      <c r="N1814" s="21"/>
      <c r="O1814" s="21"/>
      <c r="P1814" s="21"/>
      <c r="Q1814" s="21"/>
    </row>
    <row r="1815" spans="1:17" s="258" customFormat="1" ht="12.75" hidden="1" customHeight="1">
      <c r="A1815" s="378"/>
      <c r="B1815" s="26"/>
      <c r="C1815" s="26"/>
      <c r="D1815" s="26"/>
      <c r="E1815" s="21"/>
      <c r="F1815" s="21"/>
      <c r="G1815" s="21"/>
      <c r="H1815" s="21"/>
      <c r="I1815" s="21"/>
      <c r="J1815" s="26"/>
      <c r="K1815" s="26"/>
      <c r="L1815" s="21"/>
      <c r="M1815" s="21"/>
      <c r="N1815" s="21"/>
      <c r="O1815" s="21"/>
      <c r="P1815" s="21"/>
      <c r="Q1815" s="21"/>
    </row>
    <row r="1816" spans="1:17" s="258" customFormat="1" ht="12.75" hidden="1" customHeight="1">
      <c r="A1816" s="378"/>
      <c r="B1816" s="26"/>
      <c r="C1816" s="26"/>
      <c r="D1816" s="26"/>
      <c r="E1816" s="21"/>
      <c r="F1816" s="21"/>
      <c r="G1816" s="21"/>
      <c r="H1816" s="21"/>
      <c r="I1816" s="21"/>
      <c r="J1816" s="26"/>
      <c r="K1816" s="26"/>
      <c r="L1816" s="21"/>
      <c r="M1816" s="21"/>
      <c r="N1816" s="21"/>
      <c r="O1816" s="21"/>
      <c r="P1816" s="21"/>
      <c r="Q1816" s="21"/>
    </row>
    <row r="1817" spans="1:17" s="258" customFormat="1" ht="12.75" hidden="1" customHeight="1">
      <c r="A1817" s="378"/>
      <c r="B1817" s="26"/>
      <c r="C1817" s="26"/>
      <c r="D1817" s="26"/>
      <c r="E1817" s="21"/>
      <c r="F1817" s="21"/>
      <c r="G1817" s="21"/>
      <c r="H1817" s="21"/>
      <c r="I1817" s="21"/>
      <c r="J1817" s="26"/>
      <c r="K1817" s="26"/>
      <c r="L1817" s="21"/>
      <c r="M1817" s="21"/>
      <c r="N1817" s="21"/>
      <c r="O1817" s="21"/>
      <c r="P1817" s="21"/>
      <c r="Q1817" s="21"/>
    </row>
    <row r="1818" spans="1:17" s="258" customFormat="1" ht="12.75" hidden="1" customHeight="1">
      <c r="A1818" s="378"/>
      <c r="B1818" s="26"/>
      <c r="C1818" s="26"/>
      <c r="D1818" s="26"/>
      <c r="E1818" s="21"/>
      <c r="F1818" s="21"/>
      <c r="G1818" s="21"/>
      <c r="H1818" s="21"/>
      <c r="I1818" s="21"/>
      <c r="J1818" s="26"/>
      <c r="K1818" s="26"/>
      <c r="L1818" s="21"/>
      <c r="M1818" s="21"/>
      <c r="N1818" s="21"/>
      <c r="O1818" s="21"/>
      <c r="P1818" s="21"/>
      <c r="Q1818" s="21"/>
    </row>
    <row r="1819" spans="1:17" s="258" customFormat="1" ht="12.75" hidden="1" customHeight="1">
      <c r="A1819" s="378"/>
      <c r="B1819" s="26"/>
      <c r="C1819" s="26"/>
      <c r="D1819" s="26"/>
      <c r="E1819" s="21"/>
      <c r="F1819" s="21"/>
      <c r="G1819" s="21"/>
      <c r="H1819" s="21"/>
      <c r="I1819" s="21"/>
      <c r="J1819" s="26"/>
      <c r="K1819" s="26"/>
      <c r="L1819" s="21"/>
      <c r="M1819" s="21"/>
      <c r="N1819" s="21"/>
      <c r="O1819" s="21"/>
      <c r="P1819" s="21"/>
      <c r="Q1819" s="21"/>
    </row>
    <row r="1820" spans="1:17" s="258" customFormat="1" ht="12.75" hidden="1" customHeight="1">
      <c r="A1820" s="378"/>
      <c r="B1820" s="26"/>
      <c r="C1820" s="26"/>
      <c r="D1820" s="26"/>
      <c r="E1820" s="21"/>
      <c r="F1820" s="21"/>
      <c r="G1820" s="21"/>
      <c r="H1820" s="21"/>
      <c r="I1820" s="21"/>
      <c r="J1820" s="26"/>
      <c r="K1820" s="26"/>
      <c r="L1820" s="21"/>
      <c r="M1820" s="21"/>
      <c r="N1820" s="21"/>
      <c r="O1820" s="21"/>
      <c r="P1820" s="21"/>
      <c r="Q1820" s="21"/>
    </row>
    <row r="1821" spans="1:17" s="258" customFormat="1" ht="12.75" hidden="1" customHeight="1">
      <c r="A1821" s="378"/>
      <c r="B1821" s="26"/>
      <c r="C1821" s="26"/>
      <c r="D1821" s="26"/>
      <c r="E1821" s="21"/>
      <c r="F1821" s="21"/>
      <c r="G1821" s="21"/>
      <c r="H1821" s="21"/>
      <c r="I1821" s="21"/>
      <c r="J1821" s="26"/>
      <c r="K1821" s="26"/>
      <c r="L1821" s="21"/>
      <c r="M1821" s="21"/>
      <c r="N1821" s="21"/>
      <c r="O1821" s="21"/>
      <c r="P1821" s="21"/>
      <c r="Q1821" s="21"/>
    </row>
    <row r="1822" spans="1:17" s="258" customFormat="1" ht="12.75" hidden="1" customHeight="1">
      <c r="A1822" s="378"/>
      <c r="B1822" s="26"/>
      <c r="C1822" s="26"/>
      <c r="D1822" s="26"/>
      <c r="E1822" s="21"/>
      <c r="F1822" s="21"/>
      <c r="G1822" s="21"/>
      <c r="H1822" s="21"/>
      <c r="I1822" s="21"/>
      <c r="J1822" s="26"/>
      <c r="K1822" s="26"/>
      <c r="L1822" s="21"/>
      <c r="M1822" s="21"/>
      <c r="N1822" s="21"/>
      <c r="O1822" s="21"/>
      <c r="P1822" s="21"/>
      <c r="Q1822" s="21"/>
    </row>
    <row r="1823" spans="1:17" s="258" customFormat="1" ht="12.75" hidden="1" customHeight="1">
      <c r="A1823" s="378"/>
      <c r="B1823" s="26"/>
      <c r="C1823" s="26"/>
      <c r="D1823" s="26"/>
      <c r="E1823" s="21"/>
      <c r="F1823" s="21"/>
      <c r="G1823" s="21"/>
      <c r="H1823" s="21"/>
      <c r="I1823" s="21"/>
      <c r="J1823" s="26"/>
      <c r="K1823" s="26"/>
      <c r="L1823" s="21"/>
      <c r="M1823" s="21"/>
      <c r="N1823" s="21"/>
      <c r="O1823" s="21"/>
      <c r="P1823" s="21"/>
      <c r="Q1823" s="21"/>
    </row>
    <row r="1824" spans="1:17" s="258" customFormat="1" ht="12.75" hidden="1" customHeight="1">
      <c r="A1824" s="378"/>
      <c r="B1824" s="26"/>
      <c r="C1824" s="26"/>
      <c r="D1824" s="26"/>
      <c r="E1824" s="21"/>
      <c r="F1824" s="21"/>
      <c r="G1824" s="21"/>
      <c r="H1824" s="21"/>
      <c r="I1824" s="21"/>
      <c r="J1824" s="26"/>
      <c r="K1824" s="26"/>
      <c r="L1824" s="21"/>
      <c r="M1824" s="21"/>
      <c r="N1824" s="21"/>
      <c r="O1824" s="21"/>
      <c r="P1824" s="21"/>
      <c r="Q1824" s="21"/>
    </row>
    <row r="1825" spans="1:17" s="258" customFormat="1" ht="12.75" hidden="1" customHeight="1">
      <c r="A1825" s="378"/>
      <c r="B1825" s="26"/>
      <c r="C1825" s="26"/>
      <c r="D1825" s="26"/>
      <c r="E1825" s="21"/>
      <c r="F1825" s="21"/>
      <c r="G1825" s="21"/>
      <c r="H1825" s="21"/>
      <c r="I1825" s="21"/>
      <c r="J1825" s="26"/>
      <c r="K1825" s="26"/>
      <c r="L1825" s="21"/>
      <c r="M1825" s="21"/>
      <c r="N1825" s="21"/>
      <c r="O1825" s="21"/>
      <c r="P1825" s="21"/>
      <c r="Q1825" s="21"/>
    </row>
    <row r="1826" spans="1:17" s="258" customFormat="1" ht="12.75" hidden="1" customHeight="1">
      <c r="A1826" s="378"/>
      <c r="B1826" s="26"/>
      <c r="C1826" s="26"/>
      <c r="D1826" s="26"/>
      <c r="E1826" s="21"/>
      <c r="F1826" s="21"/>
      <c r="G1826" s="21"/>
      <c r="H1826" s="21"/>
      <c r="I1826" s="21"/>
      <c r="J1826" s="26"/>
      <c r="K1826" s="26"/>
      <c r="L1826" s="21"/>
      <c r="M1826" s="21"/>
      <c r="N1826" s="21"/>
      <c r="O1826" s="21"/>
      <c r="P1826" s="21"/>
      <c r="Q1826" s="21"/>
    </row>
    <row r="1827" spans="1:17" s="258" customFormat="1" ht="12.75" hidden="1" customHeight="1">
      <c r="A1827" s="378"/>
      <c r="B1827" s="26"/>
      <c r="C1827" s="26"/>
      <c r="D1827" s="26"/>
      <c r="E1827" s="21"/>
      <c r="F1827" s="21"/>
      <c r="G1827" s="21"/>
      <c r="H1827" s="21"/>
      <c r="I1827" s="21"/>
      <c r="J1827" s="26"/>
      <c r="K1827" s="26"/>
      <c r="L1827" s="21"/>
      <c r="M1827" s="21"/>
      <c r="N1827" s="21"/>
      <c r="O1827" s="21"/>
      <c r="P1827" s="21"/>
      <c r="Q1827" s="21"/>
    </row>
    <row r="1828" spans="1:17" s="258" customFormat="1" ht="12.75" hidden="1" customHeight="1">
      <c r="A1828" s="378"/>
      <c r="B1828" s="26"/>
      <c r="C1828" s="26"/>
      <c r="D1828" s="26"/>
      <c r="E1828" s="21"/>
      <c r="F1828" s="21"/>
      <c r="G1828" s="21"/>
      <c r="H1828" s="21"/>
      <c r="I1828" s="21"/>
      <c r="J1828" s="26"/>
      <c r="K1828" s="26"/>
      <c r="L1828" s="21"/>
      <c r="M1828" s="21"/>
      <c r="N1828" s="21"/>
      <c r="O1828" s="21"/>
      <c r="P1828" s="21"/>
      <c r="Q1828" s="21"/>
    </row>
    <row r="1829" spans="1:17" s="258" customFormat="1" ht="12.75" hidden="1" customHeight="1">
      <c r="A1829" s="378"/>
      <c r="B1829" s="26"/>
      <c r="C1829" s="26"/>
      <c r="D1829" s="26"/>
      <c r="E1829" s="21"/>
      <c r="F1829" s="21"/>
      <c r="G1829" s="21"/>
      <c r="H1829" s="21"/>
      <c r="I1829" s="21"/>
      <c r="J1829" s="26"/>
      <c r="K1829" s="26"/>
      <c r="L1829" s="21"/>
      <c r="M1829" s="21"/>
      <c r="N1829" s="21"/>
      <c r="O1829" s="21"/>
      <c r="P1829" s="21"/>
      <c r="Q1829" s="21"/>
    </row>
    <row r="1830" spans="1:17" s="258" customFormat="1" ht="12.75" hidden="1" customHeight="1">
      <c r="A1830" s="378"/>
      <c r="B1830" s="26"/>
      <c r="C1830" s="26"/>
      <c r="D1830" s="26"/>
      <c r="E1830" s="21"/>
      <c r="F1830" s="21"/>
      <c r="G1830" s="21"/>
      <c r="H1830" s="21"/>
      <c r="I1830" s="21"/>
      <c r="J1830" s="26"/>
      <c r="K1830" s="26"/>
      <c r="L1830" s="21"/>
      <c r="M1830" s="21"/>
      <c r="N1830" s="21"/>
      <c r="O1830" s="21"/>
      <c r="P1830" s="21"/>
      <c r="Q1830" s="21"/>
    </row>
    <row r="1831" spans="1:17" s="258" customFormat="1" ht="12.75" hidden="1" customHeight="1">
      <c r="A1831" s="378"/>
      <c r="B1831" s="26"/>
      <c r="C1831" s="26"/>
      <c r="D1831" s="26"/>
      <c r="E1831" s="21"/>
      <c r="F1831" s="21"/>
      <c r="G1831" s="21"/>
      <c r="H1831" s="21"/>
      <c r="I1831" s="21"/>
      <c r="J1831" s="26"/>
      <c r="K1831" s="26"/>
      <c r="L1831" s="21"/>
      <c r="M1831" s="21"/>
      <c r="N1831" s="21"/>
      <c r="O1831" s="21"/>
      <c r="P1831" s="21"/>
      <c r="Q1831" s="21"/>
    </row>
    <row r="1832" spans="1:17" s="258" customFormat="1" ht="12.75" hidden="1" customHeight="1">
      <c r="A1832" s="378"/>
      <c r="B1832" s="26"/>
      <c r="C1832" s="26"/>
      <c r="D1832" s="26"/>
      <c r="E1832" s="21"/>
      <c r="F1832" s="21"/>
      <c r="G1832" s="21"/>
      <c r="H1832" s="21"/>
      <c r="I1832" s="21"/>
      <c r="J1832" s="26"/>
      <c r="K1832" s="26"/>
      <c r="L1832" s="21"/>
      <c r="M1832" s="21"/>
      <c r="N1832" s="21"/>
      <c r="O1832" s="21"/>
      <c r="P1832" s="21"/>
      <c r="Q1832" s="21"/>
    </row>
    <row r="1833" spans="1:17" s="258" customFormat="1" ht="12.75" hidden="1" customHeight="1">
      <c r="A1833" s="378"/>
      <c r="B1833" s="26"/>
      <c r="C1833" s="26"/>
      <c r="D1833" s="26"/>
      <c r="E1833" s="21"/>
      <c r="F1833" s="21"/>
      <c r="G1833" s="21"/>
      <c r="H1833" s="21"/>
      <c r="I1833" s="21"/>
      <c r="J1833" s="26"/>
      <c r="K1833" s="26"/>
      <c r="L1833" s="21"/>
      <c r="M1833" s="21"/>
      <c r="N1833" s="21"/>
      <c r="O1833" s="21"/>
      <c r="P1833" s="21"/>
      <c r="Q1833" s="21"/>
    </row>
    <row r="1834" spans="1:17" s="258" customFormat="1" ht="12.75" hidden="1" customHeight="1">
      <c r="A1834" s="378"/>
      <c r="B1834" s="26"/>
      <c r="C1834" s="26"/>
      <c r="D1834" s="26"/>
      <c r="E1834" s="21"/>
      <c r="F1834" s="21"/>
      <c r="G1834" s="21"/>
      <c r="H1834" s="21"/>
      <c r="I1834" s="21"/>
      <c r="J1834" s="26"/>
      <c r="K1834" s="26"/>
      <c r="L1834" s="21"/>
      <c r="M1834" s="21"/>
      <c r="N1834" s="21"/>
      <c r="O1834" s="21"/>
      <c r="P1834" s="21"/>
      <c r="Q1834" s="21"/>
    </row>
    <row r="1835" spans="1:17" s="258" customFormat="1" ht="12.75" hidden="1" customHeight="1">
      <c r="A1835" s="378"/>
      <c r="B1835" s="26"/>
      <c r="C1835" s="26"/>
      <c r="D1835" s="26"/>
      <c r="E1835" s="21"/>
      <c r="F1835" s="21"/>
      <c r="G1835" s="21"/>
      <c r="H1835" s="21"/>
      <c r="I1835" s="21"/>
      <c r="J1835" s="26"/>
      <c r="K1835" s="26"/>
      <c r="L1835" s="21"/>
      <c r="M1835" s="21"/>
      <c r="N1835" s="21"/>
      <c r="O1835" s="21"/>
      <c r="P1835" s="21"/>
      <c r="Q1835" s="21"/>
    </row>
    <row r="1836" spans="1:17" s="258" customFormat="1" ht="12.75" hidden="1" customHeight="1">
      <c r="A1836" s="378"/>
      <c r="B1836" s="26"/>
      <c r="C1836" s="26"/>
      <c r="D1836" s="26"/>
      <c r="E1836" s="21"/>
      <c r="F1836" s="21"/>
      <c r="G1836" s="21"/>
      <c r="H1836" s="21"/>
      <c r="I1836" s="21"/>
      <c r="J1836" s="26"/>
      <c r="K1836" s="26"/>
      <c r="L1836" s="21"/>
      <c r="M1836" s="21"/>
      <c r="N1836" s="21"/>
      <c r="O1836" s="21"/>
      <c r="P1836" s="21"/>
      <c r="Q1836" s="21"/>
    </row>
    <row r="1837" spans="1:17" s="258" customFormat="1" ht="12.75" hidden="1" customHeight="1">
      <c r="A1837" s="378"/>
      <c r="B1837" s="26"/>
      <c r="C1837" s="26"/>
      <c r="D1837" s="26"/>
      <c r="E1837" s="21"/>
      <c r="F1837" s="21"/>
      <c r="G1837" s="21"/>
      <c r="H1837" s="21"/>
      <c r="I1837" s="21"/>
      <c r="J1837" s="26"/>
      <c r="K1837" s="26"/>
      <c r="L1837" s="21"/>
      <c r="M1837" s="21"/>
      <c r="N1837" s="21"/>
      <c r="O1837" s="21"/>
      <c r="P1837" s="21"/>
      <c r="Q1837" s="21"/>
    </row>
    <row r="1838" spans="1:17" s="258" customFormat="1" ht="12.75" hidden="1" customHeight="1">
      <c r="A1838" s="378"/>
      <c r="B1838" s="26"/>
      <c r="C1838" s="26"/>
      <c r="D1838" s="26"/>
      <c r="E1838" s="21"/>
      <c r="F1838" s="21"/>
      <c r="G1838" s="21"/>
      <c r="H1838" s="21"/>
      <c r="I1838" s="21"/>
      <c r="J1838" s="26"/>
      <c r="K1838" s="26"/>
      <c r="L1838" s="21"/>
      <c r="M1838" s="21"/>
      <c r="N1838" s="21"/>
      <c r="O1838" s="21"/>
      <c r="P1838" s="21"/>
      <c r="Q1838" s="21"/>
    </row>
    <row r="1839" spans="1:17" s="258" customFormat="1" ht="12.75" hidden="1" customHeight="1">
      <c r="A1839" s="378"/>
      <c r="B1839" s="26"/>
      <c r="C1839" s="26"/>
      <c r="D1839" s="26"/>
      <c r="E1839" s="21"/>
      <c r="F1839" s="21"/>
      <c r="G1839" s="21"/>
      <c r="H1839" s="21"/>
      <c r="I1839" s="21"/>
      <c r="J1839" s="26"/>
      <c r="K1839" s="26"/>
      <c r="L1839" s="21"/>
      <c r="M1839" s="21"/>
      <c r="N1839" s="21"/>
      <c r="O1839" s="21"/>
      <c r="P1839" s="21"/>
      <c r="Q1839" s="21"/>
    </row>
    <row r="1840" spans="1:17" s="258" customFormat="1" ht="12.75" hidden="1" customHeight="1">
      <c r="A1840" s="378"/>
      <c r="B1840" s="26"/>
      <c r="C1840" s="26"/>
      <c r="D1840" s="26"/>
      <c r="E1840" s="21"/>
      <c r="F1840" s="21"/>
      <c r="G1840" s="21"/>
      <c r="H1840" s="21"/>
      <c r="I1840" s="21"/>
      <c r="J1840" s="26"/>
      <c r="K1840" s="26"/>
      <c r="L1840" s="21"/>
      <c r="M1840" s="21"/>
      <c r="N1840" s="21"/>
      <c r="O1840" s="21"/>
      <c r="P1840" s="21"/>
      <c r="Q1840" s="21"/>
    </row>
    <row r="1841" spans="1:17" s="258" customFormat="1" ht="12.75" hidden="1" customHeight="1">
      <c r="A1841" s="378"/>
      <c r="B1841" s="26"/>
      <c r="C1841" s="26"/>
      <c r="D1841" s="26"/>
      <c r="E1841" s="21"/>
      <c r="F1841" s="21"/>
      <c r="G1841" s="21"/>
      <c r="H1841" s="21"/>
      <c r="I1841" s="21"/>
      <c r="J1841" s="26"/>
      <c r="K1841" s="26"/>
      <c r="L1841" s="21"/>
      <c r="M1841" s="21"/>
      <c r="N1841" s="21"/>
      <c r="O1841" s="21"/>
      <c r="P1841" s="21"/>
      <c r="Q1841" s="21"/>
    </row>
    <row r="1842" spans="1:17" s="258" customFormat="1" ht="12.75" hidden="1" customHeight="1">
      <c r="A1842" s="378"/>
      <c r="B1842" s="26"/>
      <c r="C1842" s="26"/>
      <c r="D1842" s="26"/>
      <c r="E1842" s="21"/>
      <c r="F1842" s="21"/>
      <c r="G1842" s="21"/>
      <c r="H1842" s="21"/>
      <c r="I1842" s="21"/>
      <c r="J1842" s="26"/>
      <c r="K1842" s="26"/>
      <c r="L1842" s="21"/>
      <c r="M1842" s="21"/>
      <c r="N1842" s="21"/>
      <c r="O1842" s="21"/>
      <c r="P1842" s="21"/>
      <c r="Q1842" s="21"/>
    </row>
    <row r="1843" spans="1:17" s="258" customFormat="1" ht="12.75" hidden="1" customHeight="1">
      <c r="A1843" s="378"/>
      <c r="B1843" s="26"/>
      <c r="C1843" s="26"/>
      <c r="D1843" s="26"/>
      <c r="E1843" s="21"/>
      <c r="F1843" s="21"/>
      <c r="G1843" s="21"/>
      <c r="H1843" s="21"/>
      <c r="I1843" s="21"/>
      <c r="J1843" s="26"/>
      <c r="K1843" s="26"/>
      <c r="L1843" s="21"/>
      <c r="M1843" s="21"/>
      <c r="N1843" s="21"/>
      <c r="O1843" s="21"/>
      <c r="P1843" s="21"/>
      <c r="Q1843" s="21"/>
    </row>
    <row r="1844" spans="1:17" s="258" customFormat="1" ht="12.75" hidden="1" customHeight="1">
      <c r="A1844" s="378"/>
      <c r="B1844" s="26"/>
      <c r="C1844" s="26"/>
      <c r="D1844" s="26"/>
      <c r="E1844" s="21"/>
      <c r="F1844" s="21"/>
      <c r="G1844" s="21"/>
      <c r="H1844" s="21"/>
      <c r="I1844" s="21"/>
      <c r="J1844" s="26"/>
      <c r="K1844" s="26"/>
      <c r="L1844" s="21"/>
      <c r="M1844" s="21"/>
      <c r="N1844" s="21"/>
      <c r="O1844" s="21"/>
      <c r="P1844" s="21"/>
      <c r="Q1844" s="21"/>
    </row>
    <row r="1845" spans="1:17" s="258" customFormat="1" ht="12.75" hidden="1" customHeight="1">
      <c r="A1845" s="378"/>
      <c r="B1845" s="26"/>
      <c r="C1845" s="26"/>
      <c r="D1845" s="26"/>
      <c r="E1845" s="21"/>
      <c r="F1845" s="21"/>
      <c r="G1845" s="21"/>
      <c r="H1845" s="21"/>
      <c r="I1845" s="21"/>
      <c r="J1845" s="26"/>
      <c r="K1845" s="26"/>
      <c r="L1845" s="21"/>
      <c r="M1845" s="21"/>
      <c r="N1845" s="21"/>
      <c r="O1845" s="21"/>
      <c r="P1845" s="21"/>
      <c r="Q1845" s="21"/>
    </row>
    <row r="1846" spans="1:17" s="258" customFormat="1" ht="12.75" hidden="1" customHeight="1">
      <c r="A1846" s="378"/>
      <c r="B1846" s="26"/>
      <c r="C1846" s="26"/>
      <c r="D1846" s="26"/>
      <c r="E1846" s="21"/>
      <c r="F1846" s="21"/>
      <c r="G1846" s="21"/>
      <c r="H1846" s="21"/>
      <c r="I1846" s="21"/>
      <c r="J1846" s="26"/>
      <c r="K1846" s="26"/>
      <c r="L1846" s="21"/>
      <c r="M1846" s="21"/>
      <c r="N1846" s="21"/>
      <c r="O1846" s="21"/>
      <c r="P1846" s="21"/>
      <c r="Q1846" s="21"/>
    </row>
    <row r="1847" spans="1:17" s="258" customFormat="1" ht="12.75" hidden="1" customHeight="1">
      <c r="A1847" s="378"/>
      <c r="B1847" s="26"/>
      <c r="C1847" s="26"/>
      <c r="D1847" s="26"/>
      <c r="E1847" s="21"/>
      <c r="F1847" s="21"/>
      <c r="G1847" s="21"/>
      <c r="H1847" s="21"/>
      <c r="I1847" s="21"/>
      <c r="J1847" s="26"/>
      <c r="K1847" s="26"/>
      <c r="L1847" s="21"/>
      <c r="M1847" s="21"/>
      <c r="N1847" s="21"/>
      <c r="O1847" s="21"/>
      <c r="P1847" s="21"/>
      <c r="Q1847" s="21"/>
    </row>
    <row r="1848" spans="1:17" s="258" customFormat="1" ht="12.75" hidden="1" customHeight="1">
      <c r="A1848" s="378"/>
      <c r="B1848" s="26"/>
      <c r="C1848" s="26"/>
      <c r="D1848" s="26"/>
      <c r="E1848" s="21"/>
      <c r="F1848" s="21"/>
      <c r="G1848" s="21"/>
      <c r="H1848" s="21"/>
      <c r="I1848" s="21"/>
      <c r="J1848" s="26"/>
      <c r="K1848" s="26"/>
      <c r="L1848" s="21"/>
      <c r="M1848" s="21"/>
      <c r="N1848" s="21"/>
      <c r="O1848" s="21"/>
      <c r="P1848" s="21"/>
      <c r="Q1848" s="21"/>
    </row>
    <row r="1849" spans="1:17" s="258" customFormat="1" ht="12.75" hidden="1" customHeight="1">
      <c r="A1849" s="378"/>
      <c r="B1849" s="26"/>
      <c r="C1849" s="26"/>
      <c r="D1849" s="26"/>
      <c r="E1849" s="21"/>
      <c r="F1849" s="21"/>
      <c r="G1849" s="21"/>
      <c r="H1849" s="21"/>
      <c r="I1849" s="21"/>
      <c r="J1849" s="26"/>
      <c r="K1849" s="26"/>
      <c r="L1849" s="21"/>
      <c r="M1849" s="21"/>
      <c r="N1849" s="21"/>
      <c r="O1849" s="21"/>
      <c r="P1849" s="21"/>
      <c r="Q1849" s="21"/>
    </row>
    <row r="1850" spans="1:17" s="258" customFormat="1" ht="12.75" hidden="1" customHeight="1">
      <c r="A1850" s="378"/>
      <c r="B1850" s="26"/>
      <c r="C1850" s="26"/>
      <c r="D1850" s="26"/>
      <c r="E1850" s="21"/>
      <c r="F1850" s="21"/>
      <c r="G1850" s="21"/>
      <c r="H1850" s="21"/>
      <c r="I1850" s="21"/>
      <c r="J1850" s="26"/>
      <c r="K1850" s="26"/>
      <c r="L1850" s="21"/>
      <c r="M1850" s="21"/>
      <c r="N1850" s="21"/>
      <c r="O1850" s="21"/>
      <c r="P1850" s="21"/>
      <c r="Q1850" s="21"/>
    </row>
    <row r="1851" spans="1:17" s="258" customFormat="1" ht="12.75" hidden="1" customHeight="1">
      <c r="A1851" s="378"/>
      <c r="B1851" s="26"/>
      <c r="C1851" s="26"/>
      <c r="D1851" s="26"/>
      <c r="E1851" s="21"/>
      <c r="F1851" s="21"/>
      <c r="G1851" s="21"/>
      <c r="H1851" s="21"/>
      <c r="I1851" s="21"/>
      <c r="J1851" s="26"/>
      <c r="K1851" s="26"/>
      <c r="L1851" s="21"/>
      <c r="M1851" s="21"/>
      <c r="N1851" s="21"/>
      <c r="O1851" s="21"/>
      <c r="P1851" s="21"/>
      <c r="Q1851" s="21"/>
    </row>
    <row r="1852" spans="1:17" s="258" customFormat="1" ht="12.75" hidden="1" customHeight="1">
      <c r="A1852" s="378"/>
      <c r="B1852" s="26"/>
      <c r="C1852" s="26"/>
      <c r="D1852" s="26"/>
      <c r="E1852" s="21"/>
      <c r="F1852" s="21"/>
      <c r="G1852" s="21"/>
      <c r="H1852" s="21"/>
      <c r="I1852" s="21"/>
      <c r="J1852" s="26"/>
      <c r="K1852" s="26"/>
      <c r="L1852" s="21"/>
      <c r="M1852" s="21"/>
      <c r="N1852" s="21"/>
      <c r="O1852" s="21"/>
      <c r="P1852" s="21"/>
      <c r="Q1852" s="21"/>
    </row>
    <row r="1853" spans="1:17" s="258" customFormat="1" ht="12.75" hidden="1" customHeight="1">
      <c r="A1853" s="378"/>
      <c r="B1853" s="26"/>
      <c r="C1853" s="26"/>
      <c r="D1853" s="26"/>
      <c r="E1853" s="21"/>
      <c r="F1853" s="21"/>
      <c r="G1853" s="21"/>
      <c r="H1853" s="21"/>
      <c r="I1853" s="21"/>
      <c r="J1853" s="26"/>
      <c r="K1853" s="26"/>
      <c r="L1853" s="21"/>
      <c r="M1853" s="21"/>
      <c r="N1853" s="21"/>
      <c r="O1853" s="21"/>
      <c r="P1853" s="21"/>
      <c r="Q1853" s="21"/>
    </row>
    <row r="1854" spans="1:17" s="258" customFormat="1" ht="12.75" hidden="1" customHeight="1">
      <c r="A1854" s="378"/>
      <c r="B1854" s="26"/>
      <c r="C1854" s="26"/>
      <c r="D1854" s="26"/>
      <c r="E1854" s="21"/>
      <c r="F1854" s="21"/>
      <c r="G1854" s="21"/>
      <c r="H1854" s="21"/>
      <c r="I1854" s="21"/>
      <c r="J1854" s="26"/>
      <c r="K1854" s="26"/>
      <c r="L1854" s="21"/>
      <c r="M1854" s="21"/>
      <c r="N1854" s="21"/>
      <c r="O1854" s="21"/>
      <c r="P1854" s="21"/>
      <c r="Q1854" s="21"/>
    </row>
    <row r="1855" spans="1:17" s="258" customFormat="1" ht="12.75" hidden="1" customHeight="1">
      <c r="A1855" s="378"/>
      <c r="B1855" s="26"/>
      <c r="C1855" s="26"/>
      <c r="D1855" s="26"/>
      <c r="E1855" s="21"/>
      <c r="F1855" s="21"/>
      <c r="G1855" s="21"/>
      <c r="H1855" s="21"/>
      <c r="I1855" s="21"/>
      <c r="J1855" s="26"/>
      <c r="K1855" s="26"/>
      <c r="L1855" s="21"/>
      <c r="M1855" s="21"/>
      <c r="N1855" s="21"/>
      <c r="O1855" s="21"/>
      <c r="P1855" s="21"/>
      <c r="Q1855" s="21"/>
    </row>
    <row r="1856" spans="1:17" s="258" customFormat="1" ht="12.75" hidden="1" customHeight="1">
      <c r="A1856" s="378"/>
      <c r="B1856" s="26"/>
      <c r="C1856" s="26"/>
      <c r="D1856" s="26"/>
      <c r="E1856" s="21"/>
      <c r="F1856" s="21"/>
      <c r="G1856" s="21"/>
      <c r="H1856" s="21"/>
      <c r="I1856" s="21"/>
      <c r="J1856" s="26"/>
      <c r="K1856" s="26"/>
      <c r="L1856" s="21"/>
      <c r="M1856" s="21"/>
      <c r="N1856" s="21"/>
      <c r="O1856" s="21"/>
      <c r="P1856" s="21"/>
      <c r="Q1856" s="21"/>
    </row>
    <row r="1857" spans="1:17" s="258" customFormat="1" ht="12.75" hidden="1" customHeight="1">
      <c r="A1857" s="378"/>
      <c r="B1857" s="26"/>
      <c r="C1857" s="26"/>
      <c r="D1857" s="26"/>
      <c r="E1857" s="21"/>
      <c r="F1857" s="21"/>
      <c r="G1857" s="21"/>
      <c r="H1857" s="21"/>
      <c r="I1857" s="21"/>
      <c r="J1857" s="26"/>
      <c r="K1857" s="26"/>
      <c r="L1857" s="21"/>
      <c r="M1857" s="21"/>
      <c r="N1857" s="21"/>
      <c r="O1857" s="21"/>
      <c r="P1857" s="21"/>
      <c r="Q1857" s="21"/>
    </row>
    <row r="1858" spans="1:17" s="258" customFormat="1" ht="12.75" hidden="1" customHeight="1">
      <c r="A1858" s="378"/>
      <c r="B1858" s="26"/>
      <c r="C1858" s="26"/>
      <c r="D1858" s="26"/>
      <c r="E1858" s="21"/>
      <c r="F1858" s="21"/>
      <c r="G1858" s="21"/>
      <c r="H1858" s="21"/>
      <c r="I1858" s="21"/>
      <c r="J1858" s="26"/>
      <c r="K1858" s="26"/>
      <c r="L1858" s="21"/>
      <c r="M1858" s="21"/>
      <c r="N1858" s="21"/>
      <c r="O1858" s="21"/>
      <c r="P1858" s="21"/>
      <c r="Q1858" s="21"/>
    </row>
    <row r="1859" spans="1:17" s="258" customFormat="1" ht="12.75" hidden="1" customHeight="1">
      <c r="A1859" s="378"/>
      <c r="B1859" s="26"/>
      <c r="C1859" s="26"/>
      <c r="D1859" s="26"/>
      <c r="E1859" s="21"/>
      <c r="F1859" s="21"/>
      <c r="G1859" s="21"/>
      <c r="H1859" s="21"/>
      <c r="I1859" s="21"/>
      <c r="J1859" s="26"/>
      <c r="K1859" s="26"/>
      <c r="L1859" s="21"/>
      <c r="M1859" s="21"/>
      <c r="N1859" s="21"/>
      <c r="O1859" s="21"/>
      <c r="P1859" s="21"/>
      <c r="Q1859" s="21"/>
    </row>
    <row r="1860" spans="1:17" s="258" customFormat="1" ht="12.75" hidden="1" customHeight="1">
      <c r="A1860" s="378"/>
      <c r="B1860" s="26"/>
      <c r="C1860" s="26"/>
      <c r="D1860" s="26"/>
      <c r="E1860" s="21"/>
      <c r="F1860" s="21"/>
      <c r="G1860" s="21"/>
      <c r="H1860" s="21"/>
      <c r="I1860" s="21"/>
      <c r="J1860" s="26"/>
      <c r="K1860" s="26"/>
      <c r="L1860" s="21"/>
      <c r="M1860" s="21"/>
      <c r="N1860" s="21"/>
      <c r="O1860" s="21"/>
      <c r="P1860" s="21"/>
      <c r="Q1860" s="21"/>
    </row>
    <row r="1861" spans="1:17" s="258" customFormat="1" ht="12.75" hidden="1" customHeight="1">
      <c r="A1861" s="378"/>
      <c r="B1861" s="26"/>
      <c r="C1861" s="26"/>
      <c r="D1861" s="26"/>
      <c r="E1861" s="21"/>
      <c r="F1861" s="21"/>
      <c r="G1861" s="21"/>
      <c r="H1861" s="21"/>
      <c r="I1861" s="21"/>
      <c r="J1861" s="26"/>
      <c r="K1861" s="26"/>
      <c r="L1861" s="21"/>
      <c r="M1861" s="21"/>
      <c r="N1861" s="21"/>
      <c r="O1861" s="21"/>
      <c r="P1861" s="21"/>
      <c r="Q1861" s="21"/>
    </row>
    <row r="1862" spans="1:17" s="258" customFormat="1" ht="12.75" hidden="1" customHeight="1">
      <c r="A1862" s="378"/>
      <c r="B1862" s="26"/>
      <c r="C1862" s="26"/>
      <c r="D1862" s="26"/>
      <c r="E1862" s="21"/>
      <c r="F1862" s="21"/>
      <c r="G1862" s="21"/>
      <c r="H1862" s="21"/>
      <c r="I1862" s="21"/>
      <c r="J1862" s="26"/>
      <c r="K1862" s="26"/>
      <c r="L1862" s="21"/>
      <c r="M1862" s="21"/>
      <c r="N1862" s="21"/>
      <c r="O1862" s="21"/>
      <c r="P1862" s="21"/>
      <c r="Q1862" s="21"/>
    </row>
    <row r="1863" spans="1:17" s="258" customFormat="1" ht="12.75" hidden="1" customHeight="1">
      <c r="A1863" s="378"/>
      <c r="B1863" s="26"/>
      <c r="C1863" s="26"/>
      <c r="D1863" s="26"/>
      <c r="E1863" s="21"/>
      <c r="F1863" s="21"/>
      <c r="G1863" s="21"/>
      <c r="H1863" s="21"/>
      <c r="I1863" s="21"/>
      <c r="J1863" s="26"/>
      <c r="K1863" s="26"/>
      <c r="L1863" s="21"/>
      <c r="M1863" s="21"/>
      <c r="N1863" s="21"/>
      <c r="O1863" s="21"/>
      <c r="P1863" s="21"/>
      <c r="Q1863" s="21"/>
    </row>
    <row r="1864" spans="1:17" s="258" customFormat="1" ht="12.75" hidden="1" customHeight="1">
      <c r="A1864" s="378"/>
      <c r="B1864" s="26"/>
      <c r="C1864" s="26"/>
      <c r="D1864" s="26"/>
      <c r="E1864" s="21"/>
      <c r="F1864" s="21"/>
      <c r="G1864" s="21"/>
      <c r="H1864" s="21"/>
      <c r="I1864" s="21"/>
      <c r="J1864" s="26"/>
      <c r="K1864" s="26"/>
      <c r="L1864" s="21"/>
      <c r="M1864" s="21"/>
      <c r="N1864" s="21"/>
      <c r="O1864" s="21"/>
      <c r="P1864" s="21"/>
      <c r="Q1864" s="21"/>
    </row>
    <row r="1865" spans="1:17" s="258" customFormat="1" ht="12.75" hidden="1" customHeight="1">
      <c r="A1865" s="378"/>
      <c r="B1865" s="26"/>
      <c r="C1865" s="26"/>
      <c r="D1865" s="26"/>
      <c r="E1865" s="21"/>
      <c r="F1865" s="21"/>
      <c r="G1865" s="21"/>
      <c r="H1865" s="21"/>
      <c r="I1865" s="21"/>
      <c r="J1865" s="26"/>
      <c r="K1865" s="26"/>
      <c r="L1865" s="21"/>
      <c r="M1865" s="21"/>
      <c r="N1865" s="21"/>
      <c r="O1865" s="21"/>
      <c r="P1865" s="21"/>
      <c r="Q1865" s="21"/>
    </row>
    <row r="1866" spans="1:17" s="258" customFormat="1" ht="12.75" hidden="1" customHeight="1">
      <c r="A1866" s="378"/>
      <c r="B1866" s="26"/>
      <c r="C1866" s="26"/>
      <c r="D1866" s="26"/>
      <c r="E1866" s="21"/>
      <c r="F1866" s="21"/>
      <c r="G1866" s="21"/>
      <c r="H1866" s="21"/>
      <c r="I1866" s="21"/>
      <c r="J1866" s="26"/>
      <c r="K1866" s="26"/>
      <c r="L1866" s="21"/>
      <c r="M1866" s="21"/>
      <c r="N1866" s="21"/>
      <c r="O1866" s="21"/>
      <c r="P1866" s="21"/>
      <c r="Q1866" s="21"/>
    </row>
    <row r="1867" spans="1:17" s="258" customFormat="1" ht="12.75" hidden="1" customHeight="1">
      <c r="A1867" s="378"/>
      <c r="B1867" s="26"/>
      <c r="C1867" s="26"/>
      <c r="D1867" s="26"/>
      <c r="E1867" s="21"/>
      <c r="F1867" s="21"/>
      <c r="G1867" s="21"/>
      <c r="H1867" s="21"/>
      <c r="I1867" s="21"/>
      <c r="J1867" s="26"/>
      <c r="K1867" s="26"/>
      <c r="L1867" s="21"/>
      <c r="M1867" s="21"/>
      <c r="N1867" s="21"/>
      <c r="O1867" s="21"/>
      <c r="P1867" s="21"/>
      <c r="Q1867" s="21"/>
    </row>
    <row r="1868" spans="1:17" s="258" customFormat="1" ht="12.75" hidden="1" customHeight="1">
      <c r="A1868" s="378"/>
      <c r="B1868" s="26"/>
      <c r="C1868" s="26"/>
      <c r="D1868" s="26"/>
      <c r="E1868" s="21"/>
      <c r="F1868" s="21"/>
      <c r="G1868" s="21"/>
      <c r="H1868" s="21"/>
      <c r="I1868" s="21"/>
      <c r="J1868" s="26"/>
      <c r="K1868" s="26"/>
      <c r="L1868" s="21"/>
      <c r="M1868" s="21"/>
      <c r="N1868" s="21"/>
      <c r="O1868" s="21"/>
      <c r="P1868" s="21"/>
      <c r="Q1868" s="21"/>
    </row>
    <row r="1869" spans="1:17" s="258" customFormat="1" ht="12.75" hidden="1" customHeight="1">
      <c r="A1869" s="378"/>
      <c r="B1869" s="26"/>
      <c r="C1869" s="26"/>
      <c r="D1869" s="26"/>
      <c r="E1869" s="21"/>
      <c r="F1869" s="21"/>
      <c r="G1869" s="21"/>
      <c r="H1869" s="21"/>
      <c r="I1869" s="21"/>
      <c r="J1869" s="26"/>
      <c r="K1869" s="26"/>
      <c r="L1869" s="21"/>
      <c r="M1869" s="21"/>
      <c r="N1869" s="21"/>
      <c r="O1869" s="21"/>
      <c r="P1869" s="21"/>
      <c r="Q1869" s="21"/>
    </row>
    <row r="1870" spans="1:17" s="258" customFormat="1" ht="12.75" hidden="1" customHeight="1">
      <c r="A1870" s="378"/>
      <c r="B1870" s="26"/>
      <c r="C1870" s="26"/>
      <c r="D1870" s="26"/>
      <c r="E1870" s="21"/>
      <c r="F1870" s="21"/>
      <c r="G1870" s="21"/>
      <c r="H1870" s="21"/>
      <c r="I1870" s="21"/>
      <c r="J1870" s="26"/>
      <c r="K1870" s="26"/>
      <c r="L1870" s="21"/>
      <c r="M1870" s="21"/>
      <c r="N1870" s="21"/>
      <c r="O1870" s="21"/>
      <c r="P1870" s="21"/>
      <c r="Q1870" s="21"/>
    </row>
    <row r="1871" spans="1:17" s="258" customFormat="1" ht="12.75" hidden="1" customHeight="1">
      <c r="A1871" s="378"/>
      <c r="B1871" s="26"/>
      <c r="C1871" s="26"/>
      <c r="D1871" s="26"/>
      <c r="E1871" s="21"/>
      <c r="F1871" s="21"/>
      <c r="G1871" s="21"/>
      <c r="H1871" s="21"/>
      <c r="I1871" s="21"/>
      <c r="J1871" s="26"/>
      <c r="K1871" s="26"/>
      <c r="L1871" s="21"/>
      <c r="M1871" s="21"/>
      <c r="N1871" s="21"/>
      <c r="O1871" s="21"/>
      <c r="P1871" s="21"/>
      <c r="Q1871" s="21"/>
    </row>
    <row r="1872" spans="1:17" s="258" customFormat="1" ht="12.75" hidden="1" customHeight="1">
      <c r="A1872" s="378"/>
      <c r="B1872" s="26"/>
      <c r="C1872" s="26"/>
      <c r="D1872" s="26"/>
      <c r="E1872" s="21"/>
      <c r="F1872" s="21"/>
      <c r="G1872" s="21"/>
      <c r="H1872" s="21"/>
      <c r="I1872" s="21"/>
      <c r="J1872" s="26"/>
      <c r="K1872" s="26"/>
      <c r="L1872" s="21"/>
      <c r="M1872" s="21"/>
      <c r="N1872" s="21"/>
      <c r="O1872" s="21"/>
      <c r="P1872" s="21"/>
      <c r="Q1872" s="21"/>
    </row>
    <row r="1873" spans="1:17" s="258" customFormat="1" ht="12.75" hidden="1" customHeight="1">
      <c r="A1873" s="378"/>
      <c r="B1873" s="26"/>
      <c r="C1873" s="26"/>
      <c r="D1873" s="26"/>
      <c r="E1873" s="21"/>
      <c r="F1873" s="21"/>
      <c r="G1873" s="21"/>
      <c r="H1873" s="21"/>
      <c r="I1873" s="21"/>
      <c r="J1873" s="26"/>
      <c r="K1873" s="26"/>
      <c r="L1873" s="21"/>
      <c r="M1873" s="21"/>
      <c r="N1873" s="21"/>
      <c r="O1873" s="21"/>
      <c r="P1873" s="21"/>
      <c r="Q1873" s="21"/>
    </row>
    <row r="1874" spans="1:17" s="258" customFormat="1" ht="12.75" hidden="1" customHeight="1">
      <c r="A1874" s="378"/>
      <c r="B1874" s="26"/>
      <c r="C1874" s="26"/>
      <c r="D1874" s="26"/>
      <c r="E1874" s="21"/>
      <c r="F1874" s="21"/>
      <c r="G1874" s="21"/>
      <c r="H1874" s="21"/>
      <c r="I1874" s="21"/>
      <c r="J1874" s="26"/>
      <c r="K1874" s="26"/>
      <c r="L1874" s="21"/>
      <c r="M1874" s="21"/>
      <c r="N1874" s="21"/>
      <c r="O1874" s="21"/>
      <c r="P1874" s="21"/>
      <c r="Q1874" s="21"/>
    </row>
    <row r="1875" spans="1:17" s="258" customFormat="1" ht="12.75" hidden="1" customHeight="1">
      <c r="A1875" s="378"/>
      <c r="B1875" s="26"/>
      <c r="C1875" s="26"/>
      <c r="D1875" s="26"/>
      <c r="E1875" s="21"/>
      <c r="F1875" s="21"/>
      <c r="G1875" s="21"/>
      <c r="H1875" s="21"/>
      <c r="I1875" s="21"/>
      <c r="J1875" s="26"/>
      <c r="K1875" s="26"/>
      <c r="L1875" s="21"/>
      <c r="M1875" s="21"/>
      <c r="N1875" s="21"/>
      <c r="O1875" s="21"/>
      <c r="P1875" s="21"/>
      <c r="Q1875" s="21"/>
    </row>
    <row r="1876" spans="1:17" s="258" customFormat="1" ht="12.75" hidden="1" customHeight="1">
      <c r="A1876" s="378"/>
      <c r="B1876" s="26"/>
      <c r="C1876" s="26"/>
      <c r="D1876" s="26"/>
      <c r="E1876" s="21"/>
      <c r="F1876" s="21"/>
      <c r="G1876" s="21"/>
      <c r="H1876" s="21"/>
      <c r="I1876" s="21"/>
      <c r="J1876" s="26"/>
      <c r="K1876" s="26"/>
      <c r="L1876" s="21"/>
      <c r="M1876" s="21"/>
      <c r="N1876" s="21"/>
      <c r="O1876" s="21"/>
      <c r="P1876" s="21"/>
      <c r="Q1876" s="21"/>
    </row>
    <row r="1877" spans="1:17" s="258" customFormat="1" ht="12.75" hidden="1" customHeight="1">
      <c r="A1877" s="378"/>
      <c r="B1877" s="26"/>
      <c r="C1877" s="26"/>
      <c r="D1877" s="26"/>
      <c r="E1877" s="21"/>
      <c r="F1877" s="21"/>
      <c r="G1877" s="21"/>
      <c r="H1877" s="21"/>
      <c r="I1877" s="21"/>
      <c r="J1877" s="26"/>
      <c r="K1877" s="26"/>
      <c r="L1877" s="21"/>
      <c r="M1877" s="21"/>
      <c r="N1877" s="21"/>
      <c r="O1877" s="21"/>
      <c r="P1877" s="21"/>
      <c r="Q1877" s="21"/>
    </row>
    <row r="1878" spans="1:17" s="258" customFormat="1" ht="12.75" hidden="1" customHeight="1">
      <c r="A1878" s="378"/>
      <c r="B1878" s="26"/>
      <c r="C1878" s="26"/>
      <c r="D1878" s="26"/>
      <c r="E1878" s="21"/>
      <c r="F1878" s="21"/>
      <c r="G1878" s="21"/>
      <c r="H1878" s="21"/>
      <c r="I1878" s="21"/>
      <c r="J1878" s="26"/>
      <c r="K1878" s="26"/>
      <c r="L1878" s="21"/>
      <c r="M1878" s="21"/>
      <c r="N1878" s="21"/>
      <c r="O1878" s="21"/>
      <c r="P1878" s="21"/>
      <c r="Q1878" s="21"/>
    </row>
    <row r="1879" spans="1:17" s="258" customFormat="1" ht="12.75" hidden="1" customHeight="1">
      <c r="A1879" s="378"/>
      <c r="B1879" s="26"/>
      <c r="C1879" s="26"/>
      <c r="D1879" s="26"/>
      <c r="E1879" s="21"/>
      <c r="F1879" s="21"/>
      <c r="G1879" s="21"/>
      <c r="H1879" s="21"/>
      <c r="I1879" s="21"/>
      <c r="J1879" s="26"/>
      <c r="K1879" s="26"/>
      <c r="L1879" s="21"/>
      <c r="M1879" s="21"/>
      <c r="N1879" s="21"/>
      <c r="O1879" s="21"/>
      <c r="P1879" s="21"/>
      <c r="Q1879" s="21"/>
    </row>
    <row r="1880" spans="1:17" s="258" customFormat="1" ht="12.75" hidden="1" customHeight="1">
      <c r="A1880" s="378"/>
      <c r="B1880" s="26"/>
      <c r="C1880" s="26"/>
      <c r="D1880" s="26"/>
      <c r="E1880" s="21"/>
      <c r="F1880" s="21"/>
      <c r="G1880" s="21"/>
      <c r="H1880" s="21"/>
      <c r="I1880" s="21"/>
      <c r="J1880" s="26"/>
      <c r="K1880" s="26"/>
      <c r="L1880" s="21"/>
      <c r="M1880" s="21"/>
      <c r="N1880" s="21"/>
      <c r="O1880" s="21"/>
      <c r="P1880" s="21"/>
      <c r="Q1880" s="21"/>
    </row>
    <row r="1881" spans="1:17" s="258" customFormat="1" ht="12.75" hidden="1" customHeight="1">
      <c r="A1881" s="378"/>
      <c r="B1881" s="26"/>
      <c r="C1881" s="26"/>
      <c r="D1881" s="26"/>
      <c r="E1881" s="21"/>
      <c r="F1881" s="21"/>
      <c r="G1881" s="21"/>
      <c r="H1881" s="21"/>
      <c r="I1881" s="21"/>
      <c r="J1881" s="26"/>
      <c r="K1881" s="26"/>
      <c r="L1881" s="21"/>
      <c r="M1881" s="21"/>
      <c r="N1881" s="21"/>
      <c r="O1881" s="21"/>
      <c r="P1881" s="21"/>
      <c r="Q1881" s="21"/>
    </row>
    <row r="1882" spans="1:17" s="258" customFormat="1" ht="12.75" hidden="1" customHeight="1">
      <c r="A1882" s="378"/>
      <c r="B1882" s="26"/>
      <c r="C1882" s="26"/>
      <c r="D1882" s="26"/>
      <c r="E1882" s="21"/>
      <c r="F1882" s="21"/>
      <c r="G1882" s="21"/>
      <c r="H1882" s="21"/>
      <c r="I1882" s="21"/>
      <c r="J1882" s="26"/>
      <c r="K1882" s="26"/>
      <c r="L1882" s="21"/>
      <c r="M1882" s="21"/>
      <c r="N1882" s="21"/>
      <c r="O1882" s="21"/>
      <c r="P1882" s="21"/>
      <c r="Q1882" s="21"/>
    </row>
    <row r="1883" spans="1:17" s="258" customFormat="1" ht="12.75" hidden="1" customHeight="1">
      <c r="A1883" s="378"/>
      <c r="B1883" s="26"/>
      <c r="C1883" s="26"/>
      <c r="D1883" s="26"/>
      <c r="E1883" s="21"/>
      <c r="F1883" s="21"/>
      <c r="G1883" s="21"/>
      <c r="H1883" s="21"/>
      <c r="I1883" s="21"/>
      <c r="J1883" s="26"/>
      <c r="K1883" s="26"/>
      <c r="L1883" s="21"/>
      <c r="M1883" s="21"/>
      <c r="N1883" s="21"/>
      <c r="O1883" s="21"/>
      <c r="P1883" s="21"/>
      <c r="Q1883" s="21"/>
    </row>
    <row r="1884" spans="1:17" s="258" customFormat="1" ht="12.75" hidden="1" customHeight="1">
      <c r="A1884" s="378"/>
      <c r="B1884" s="26"/>
      <c r="C1884" s="26"/>
      <c r="D1884" s="26"/>
      <c r="E1884" s="21"/>
      <c r="F1884" s="21"/>
      <c r="G1884" s="21"/>
      <c r="H1884" s="21"/>
      <c r="I1884" s="21"/>
      <c r="J1884" s="26"/>
      <c r="K1884" s="26"/>
      <c r="L1884" s="21"/>
      <c r="M1884" s="21"/>
      <c r="N1884" s="21"/>
      <c r="O1884" s="21"/>
      <c r="P1884" s="21"/>
      <c r="Q1884" s="21"/>
    </row>
    <row r="1885" spans="1:17" s="258" customFormat="1" ht="12.75" hidden="1" customHeight="1">
      <c r="A1885" s="378"/>
      <c r="B1885" s="26"/>
      <c r="C1885" s="26"/>
      <c r="D1885" s="26"/>
      <c r="E1885" s="21"/>
      <c r="F1885" s="21"/>
      <c r="G1885" s="21"/>
      <c r="H1885" s="21"/>
      <c r="I1885" s="21"/>
      <c r="J1885" s="26"/>
      <c r="K1885" s="26"/>
      <c r="L1885" s="21"/>
      <c r="M1885" s="21"/>
      <c r="N1885" s="21"/>
      <c r="O1885" s="21"/>
      <c r="P1885" s="21"/>
      <c r="Q1885" s="21"/>
    </row>
    <row r="1886" spans="1:17" s="258" customFormat="1" ht="12.75" hidden="1" customHeight="1">
      <c r="A1886" s="378"/>
      <c r="B1886" s="26"/>
      <c r="C1886" s="26"/>
      <c r="D1886" s="26"/>
      <c r="E1886" s="21"/>
      <c r="F1886" s="21"/>
      <c r="G1886" s="21"/>
      <c r="H1886" s="21"/>
      <c r="I1886" s="21"/>
      <c r="J1886" s="26"/>
      <c r="K1886" s="26"/>
      <c r="L1886" s="21"/>
      <c r="M1886" s="21"/>
      <c r="N1886" s="21"/>
      <c r="O1886" s="21"/>
      <c r="P1886" s="21"/>
      <c r="Q1886" s="21"/>
    </row>
    <row r="1887" spans="1:17" s="258" customFormat="1" ht="12.75" hidden="1" customHeight="1">
      <c r="A1887" s="378"/>
      <c r="B1887" s="26"/>
      <c r="C1887" s="26"/>
      <c r="D1887" s="26"/>
      <c r="E1887" s="21"/>
      <c r="F1887" s="21"/>
      <c r="G1887" s="21"/>
      <c r="H1887" s="21"/>
      <c r="I1887" s="21"/>
      <c r="J1887" s="26"/>
      <c r="K1887" s="26"/>
      <c r="L1887" s="21"/>
      <c r="M1887" s="21"/>
      <c r="N1887" s="21"/>
      <c r="O1887" s="21"/>
      <c r="P1887" s="21"/>
      <c r="Q1887" s="21"/>
    </row>
    <row r="1888" spans="1:17" s="258" customFormat="1" ht="12.75" hidden="1" customHeight="1">
      <c r="A1888" s="378"/>
      <c r="B1888" s="26"/>
      <c r="C1888" s="26"/>
      <c r="D1888" s="26"/>
      <c r="E1888" s="21"/>
      <c r="F1888" s="21"/>
      <c r="G1888" s="21"/>
      <c r="H1888" s="21"/>
      <c r="I1888" s="21"/>
      <c r="J1888" s="26"/>
      <c r="K1888" s="26"/>
      <c r="L1888" s="21"/>
      <c r="M1888" s="21"/>
      <c r="N1888" s="21"/>
      <c r="O1888" s="21"/>
      <c r="P1888" s="21"/>
      <c r="Q1888" s="21"/>
    </row>
    <row r="1889" spans="1:17" s="258" customFormat="1" ht="12.75" hidden="1" customHeight="1">
      <c r="A1889" s="378"/>
      <c r="B1889" s="26"/>
      <c r="C1889" s="26"/>
      <c r="D1889" s="26"/>
      <c r="E1889" s="21"/>
      <c r="F1889" s="21"/>
      <c r="G1889" s="21"/>
      <c r="H1889" s="21"/>
      <c r="I1889" s="21"/>
      <c r="J1889" s="26"/>
      <c r="K1889" s="26"/>
      <c r="L1889" s="21"/>
      <c r="M1889" s="21"/>
      <c r="N1889" s="21"/>
      <c r="O1889" s="21"/>
      <c r="P1889" s="21"/>
      <c r="Q1889" s="21"/>
    </row>
    <row r="1890" spans="1:17" s="258" customFormat="1" ht="12.75" hidden="1" customHeight="1">
      <c r="A1890" s="378"/>
      <c r="B1890" s="26"/>
      <c r="C1890" s="26"/>
      <c r="D1890" s="26"/>
      <c r="E1890" s="21"/>
      <c r="F1890" s="21"/>
      <c r="G1890" s="21"/>
      <c r="H1890" s="21"/>
      <c r="I1890" s="21"/>
      <c r="J1890" s="26"/>
      <c r="K1890" s="26"/>
      <c r="L1890" s="21"/>
      <c r="M1890" s="21"/>
      <c r="N1890" s="21"/>
      <c r="O1890" s="21"/>
      <c r="P1890" s="21"/>
      <c r="Q1890" s="21"/>
    </row>
    <row r="1891" spans="1:17" s="258" customFormat="1" ht="12.75" hidden="1" customHeight="1">
      <c r="A1891" s="378"/>
      <c r="B1891" s="26"/>
      <c r="C1891" s="26"/>
      <c r="D1891" s="26"/>
      <c r="E1891" s="21"/>
      <c r="F1891" s="21"/>
      <c r="G1891" s="21"/>
      <c r="H1891" s="21"/>
      <c r="I1891" s="21"/>
      <c r="J1891" s="26"/>
      <c r="K1891" s="26"/>
      <c r="L1891" s="21"/>
      <c r="M1891" s="21"/>
      <c r="N1891" s="21"/>
      <c r="O1891" s="21"/>
      <c r="P1891" s="21"/>
      <c r="Q1891" s="21"/>
    </row>
    <row r="1892" spans="1:17" s="258" customFormat="1" ht="12.75" hidden="1" customHeight="1">
      <c r="A1892" s="378"/>
      <c r="B1892" s="26"/>
      <c r="C1892" s="26"/>
      <c r="D1892" s="26"/>
      <c r="E1892" s="21"/>
      <c r="F1892" s="21"/>
      <c r="G1892" s="21"/>
      <c r="H1892" s="21"/>
      <c r="I1892" s="21"/>
      <c r="J1892" s="26"/>
      <c r="K1892" s="26"/>
      <c r="L1892" s="21"/>
      <c r="M1892" s="21"/>
      <c r="N1892" s="21"/>
      <c r="O1892" s="21"/>
      <c r="P1892" s="21"/>
      <c r="Q1892" s="21"/>
    </row>
    <row r="1893" spans="1:17" s="258" customFormat="1" ht="12.75" hidden="1" customHeight="1">
      <c r="A1893" s="378"/>
      <c r="B1893" s="26"/>
      <c r="C1893" s="26"/>
      <c r="D1893" s="26"/>
      <c r="E1893" s="21"/>
      <c r="F1893" s="21"/>
      <c r="G1893" s="21"/>
      <c r="H1893" s="21"/>
      <c r="I1893" s="21"/>
      <c r="J1893" s="26"/>
      <c r="K1893" s="26"/>
      <c r="L1893" s="21"/>
      <c r="M1893" s="21"/>
      <c r="N1893" s="21"/>
      <c r="O1893" s="21"/>
      <c r="P1893" s="21"/>
      <c r="Q1893" s="21"/>
    </row>
    <row r="1894" spans="1:17" s="258" customFormat="1" ht="12.75" hidden="1" customHeight="1">
      <c r="A1894" s="378"/>
      <c r="B1894" s="26"/>
      <c r="C1894" s="26"/>
      <c r="D1894" s="26"/>
      <c r="E1894" s="21"/>
      <c r="F1894" s="21"/>
      <c r="G1894" s="21"/>
      <c r="H1894" s="21"/>
      <c r="I1894" s="21"/>
      <c r="J1894" s="26"/>
      <c r="K1894" s="26"/>
      <c r="L1894" s="21"/>
      <c r="M1894" s="21"/>
      <c r="N1894" s="21"/>
      <c r="O1894" s="21"/>
      <c r="P1894" s="21"/>
      <c r="Q1894" s="21"/>
    </row>
    <row r="1895" spans="1:17" s="258" customFormat="1" ht="12.75" hidden="1" customHeight="1">
      <c r="A1895" s="378"/>
      <c r="B1895" s="26"/>
      <c r="C1895" s="26"/>
      <c r="D1895" s="26"/>
      <c r="E1895" s="21"/>
      <c r="F1895" s="21"/>
      <c r="G1895" s="21"/>
      <c r="H1895" s="21"/>
      <c r="I1895" s="21"/>
      <c r="J1895" s="26"/>
      <c r="K1895" s="26"/>
      <c r="L1895" s="21"/>
      <c r="M1895" s="21"/>
      <c r="N1895" s="21"/>
      <c r="O1895" s="21"/>
      <c r="P1895" s="21"/>
      <c r="Q1895" s="21"/>
    </row>
    <row r="1896" spans="1:17" s="258" customFormat="1" ht="12.75" hidden="1" customHeight="1">
      <c r="A1896" s="378"/>
      <c r="B1896" s="26"/>
      <c r="C1896" s="26"/>
      <c r="D1896" s="26"/>
      <c r="E1896" s="21"/>
      <c r="F1896" s="21"/>
      <c r="G1896" s="21"/>
      <c r="H1896" s="21"/>
      <c r="I1896" s="21"/>
      <c r="J1896" s="26"/>
      <c r="K1896" s="26"/>
      <c r="L1896" s="21"/>
      <c r="M1896" s="21"/>
      <c r="N1896" s="21"/>
      <c r="O1896" s="21"/>
      <c r="P1896" s="21"/>
      <c r="Q1896" s="21"/>
    </row>
    <row r="1897" spans="1:17" s="258" customFormat="1" ht="12.75" hidden="1" customHeight="1">
      <c r="A1897" s="378"/>
      <c r="B1897" s="26"/>
      <c r="C1897" s="26"/>
      <c r="D1897" s="26"/>
      <c r="E1897" s="21"/>
      <c r="F1897" s="21"/>
      <c r="G1897" s="21"/>
      <c r="H1897" s="21"/>
      <c r="I1897" s="21"/>
      <c r="J1897" s="26"/>
      <c r="K1897" s="26"/>
      <c r="L1897" s="21"/>
      <c r="M1897" s="21"/>
      <c r="N1897" s="21"/>
      <c r="O1897" s="21"/>
      <c r="P1897" s="21"/>
      <c r="Q1897" s="21"/>
    </row>
    <row r="1898" spans="1:17" s="258" customFormat="1" ht="12.75" hidden="1" customHeight="1">
      <c r="A1898" s="378"/>
      <c r="B1898" s="26"/>
      <c r="C1898" s="26"/>
      <c r="D1898" s="26"/>
      <c r="E1898" s="21"/>
      <c r="F1898" s="21"/>
      <c r="G1898" s="21"/>
      <c r="H1898" s="21"/>
      <c r="I1898" s="21"/>
      <c r="J1898" s="26"/>
      <c r="K1898" s="26"/>
      <c r="L1898" s="21"/>
      <c r="M1898" s="21"/>
      <c r="N1898" s="21"/>
      <c r="O1898" s="21"/>
      <c r="P1898" s="21"/>
      <c r="Q1898" s="21"/>
    </row>
    <row r="1899" spans="1:17" s="258" customFormat="1" ht="12.75" hidden="1" customHeight="1">
      <c r="A1899" s="378"/>
      <c r="B1899" s="26"/>
      <c r="C1899" s="26"/>
      <c r="D1899" s="26"/>
      <c r="E1899" s="21"/>
      <c r="F1899" s="21"/>
      <c r="G1899" s="21"/>
      <c r="H1899" s="21"/>
      <c r="I1899" s="21"/>
      <c r="J1899" s="26"/>
      <c r="K1899" s="26"/>
      <c r="L1899" s="21"/>
      <c r="M1899" s="21"/>
      <c r="N1899" s="21"/>
      <c r="O1899" s="21"/>
      <c r="P1899" s="21"/>
      <c r="Q1899" s="21"/>
    </row>
    <row r="1900" spans="1:17" s="258" customFormat="1" ht="12.75" hidden="1" customHeight="1">
      <c r="A1900" s="378"/>
      <c r="B1900" s="26"/>
      <c r="C1900" s="26"/>
      <c r="D1900" s="26"/>
      <c r="E1900" s="21"/>
      <c r="F1900" s="21"/>
      <c r="G1900" s="21"/>
      <c r="H1900" s="21"/>
      <c r="I1900" s="21"/>
      <c r="J1900" s="26"/>
      <c r="K1900" s="26"/>
      <c r="L1900" s="21"/>
      <c r="M1900" s="21"/>
      <c r="N1900" s="21"/>
      <c r="O1900" s="21"/>
      <c r="P1900" s="21"/>
      <c r="Q1900" s="21"/>
    </row>
    <row r="1901" spans="1:17" s="258" customFormat="1" ht="12.75" hidden="1" customHeight="1">
      <c r="A1901" s="378"/>
      <c r="B1901" s="26"/>
      <c r="C1901" s="26"/>
      <c r="D1901" s="26"/>
      <c r="E1901" s="21"/>
      <c r="F1901" s="21"/>
      <c r="G1901" s="21"/>
      <c r="H1901" s="21"/>
      <c r="I1901" s="21"/>
      <c r="J1901" s="26"/>
      <c r="K1901" s="26"/>
      <c r="L1901" s="21"/>
      <c r="M1901" s="21"/>
      <c r="N1901" s="21"/>
      <c r="O1901" s="21"/>
      <c r="P1901" s="21"/>
      <c r="Q1901" s="21"/>
    </row>
    <row r="1902" spans="1:17" s="258" customFormat="1" ht="12.75" hidden="1" customHeight="1">
      <c r="A1902" s="378"/>
      <c r="B1902" s="26"/>
      <c r="C1902" s="26"/>
      <c r="D1902" s="26"/>
      <c r="E1902" s="21"/>
      <c r="F1902" s="21"/>
      <c r="G1902" s="21"/>
      <c r="H1902" s="21"/>
      <c r="I1902" s="21"/>
      <c r="J1902" s="26"/>
      <c r="K1902" s="26"/>
      <c r="L1902" s="21"/>
      <c r="M1902" s="21"/>
      <c r="N1902" s="21"/>
      <c r="O1902" s="21"/>
      <c r="P1902" s="21"/>
      <c r="Q1902" s="21"/>
    </row>
    <row r="1903" spans="1:17" s="258" customFormat="1" ht="12.75" hidden="1" customHeight="1">
      <c r="A1903" s="378"/>
      <c r="B1903" s="26"/>
      <c r="C1903" s="26"/>
      <c r="D1903" s="26"/>
      <c r="E1903" s="21"/>
      <c r="F1903" s="21"/>
      <c r="G1903" s="21"/>
      <c r="H1903" s="21"/>
      <c r="I1903" s="21"/>
      <c r="J1903" s="26"/>
      <c r="K1903" s="26"/>
      <c r="L1903" s="21"/>
      <c r="M1903" s="21"/>
      <c r="N1903" s="21"/>
      <c r="O1903" s="21"/>
      <c r="P1903" s="21"/>
      <c r="Q1903" s="21"/>
    </row>
    <row r="1904" spans="1:17" s="258" customFormat="1" ht="12.75" hidden="1" customHeight="1">
      <c r="A1904" s="378"/>
      <c r="B1904" s="26"/>
      <c r="C1904" s="26"/>
      <c r="D1904" s="26"/>
      <c r="E1904" s="21"/>
      <c r="F1904" s="21"/>
      <c r="G1904" s="21"/>
      <c r="H1904" s="21"/>
      <c r="I1904" s="21"/>
      <c r="J1904" s="26"/>
      <c r="K1904" s="26"/>
      <c r="L1904" s="21"/>
      <c r="M1904" s="21"/>
      <c r="N1904" s="21"/>
      <c r="O1904" s="21"/>
      <c r="P1904" s="21"/>
      <c r="Q1904" s="21"/>
    </row>
    <row r="1905" spans="1:17" s="258" customFormat="1" ht="12.75" hidden="1" customHeight="1">
      <c r="A1905" s="378"/>
      <c r="B1905" s="26"/>
      <c r="C1905" s="26"/>
      <c r="D1905" s="26"/>
      <c r="E1905" s="21"/>
      <c r="F1905" s="21"/>
      <c r="G1905" s="21"/>
      <c r="H1905" s="21"/>
      <c r="I1905" s="21"/>
      <c r="J1905" s="26"/>
      <c r="K1905" s="26"/>
      <c r="L1905" s="21"/>
      <c r="M1905" s="21"/>
      <c r="N1905" s="21"/>
      <c r="O1905" s="21"/>
      <c r="P1905" s="21"/>
      <c r="Q1905" s="21"/>
    </row>
    <row r="1906" spans="1:17" s="258" customFormat="1" ht="12.75" hidden="1" customHeight="1">
      <c r="A1906" s="378"/>
      <c r="B1906" s="26"/>
      <c r="C1906" s="26"/>
      <c r="D1906" s="26"/>
      <c r="E1906" s="21"/>
      <c r="F1906" s="21"/>
      <c r="G1906" s="21"/>
      <c r="H1906" s="21"/>
      <c r="I1906" s="21"/>
      <c r="J1906" s="26"/>
      <c r="K1906" s="26"/>
      <c r="L1906" s="21"/>
      <c r="M1906" s="21"/>
      <c r="N1906" s="21"/>
      <c r="O1906" s="21"/>
      <c r="P1906" s="21"/>
      <c r="Q1906" s="21"/>
    </row>
    <row r="1907" spans="1:17" s="258" customFormat="1" ht="12.75" hidden="1" customHeight="1">
      <c r="A1907" s="378"/>
      <c r="B1907" s="26"/>
      <c r="C1907" s="26"/>
      <c r="D1907" s="26"/>
      <c r="E1907" s="21"/>
      <c r="F1907" s="21"/>
      <c r="G1907" s="21"/>
      <c r="H1907" s="21"/>
      <c r="I1907" s="21"/>
      <c r="J1907" s="26"/>
      <c r="K1907" s="26"/>
      <c r="L1907" s="21"/>
      <c r="M1907" s="21"/>
      <c r="N1907" s="21"/>
      <c r="O1907" s="21"/>
      <c r="P1907" s="21"/>
      <c r="Q1907" s="21"/>
    </row>
    <row r="1908" spans="1:17" s="258" customFormat="1" ht="12.75" hidden="1" customHeight="1">
      <c r="A1908" s="378"/>
      <c r="B1908" s="26"/>
      <c r="C1908" s="26"/>
      <c r="D1908" s="26"/>
      <c r="E1908" s="21"/>
      <c r="F1908" s="21"/>
      <c r="G1908" s="21"/>
      <c r="H1908" s="21"/>
      <c r="I1908" s="21"/>
      <c r="J1908" s="26"/>
      <c r="K1908" s="26"/>
      <c r="L1908" s="21"/>
      <c r="M1908" s="21"/>
      <c r="N1908" s="21"/>
      <c r="O1908" s="21"/>
      <c r="P1908" s="21"/>
      <c r="Q1908" s="21"/>
    </row>
    <row r="1909" spans="1:17" s="258" customFormat="1" ht="12.75" hidden="1" customHeight="1">
      <c r="A1909" s="378"/>
      <c r="B1909" s="26"/>
      <c r="C1909" s="26"/>
      <c r="D1909" s="26"/>
      <c r="E1909" s="21"/>
      <c r="F1909" s="21"/>
      <c r="G1909" s="21"/>
      <c r="H1909" s="21"/>
      <c r="I1909" s="21"/>
      <c r="J1909" s="26"/>
      <c r="K1909" s="26"/>
      <c r="L1909" s="21"/>
      <c r="M1909" s="21"/>
      <c r="N1909" s="21"/>
      <c r="O1909" s="21"/>
      <c r="P1909" s="21"/>
      <c r="Q1909" s="21"/>
    </row>
    <row r="1910" spans="1:17" s="258" customFormat="1" ht="12.75" hidden="1" customHeight="1">
      <c r="A1910" s="378"/>
      <c r="B1910" s="26"/>
      <c r="C1910" s="26"/>
      <c r="D1910" s="26"/>
      <c r="E1910" s="21"/>
      <c r="F1910" s="21"/>
      <c r="G1910" s="21"/>
      <c r="H1910" s="21"/>
      <c r="I1910" s="21"/>
      <c r="J1910" s="26"/>
      <c r="K1910" s="26"/>
      <c r="L1910" s="21"/>
      <c r="M1910" s="21"/>
      <c r="N1910" s="21"/>
      <c r="O1910" s="21"/>
      <c r="P1910" s="21"/>
      <c r="Q1910" s="21"/>
    </row>
    <row r="1911" spans="1:17" s="258" customFormat="1" ht="12.75" hidden="1" customHeight="1">
      <c r="A1911" s="378"/>
      <c r="B1911" s="26"/>
      <c r="C1911" s="26"/>
      <c r="D1911" s="26"/>
      <c r="E1911" s="21"/>
      <c r="F1911" s="21"/>
      <c r="G1911" s="21"/>
      <c r="H1911" s="21"/>
      <c r="I1911" s="21"/>
      <c r="J1911" s="26"/>
      <c r="K1911" s="26"/>
      <c r="L1911" s="21"/>
      <c r="M1911" s="21"/>
      <c r="N1911" s="21"/>
      <c r="O1911" s="21"/>
      <c r="P1911" s="21"/>
      <c r="Q1911" s="21"/>
    </row>
    <row r="1912" spans="1:17" s="258" customFormat="1" ht="12.75" hidden="1" customHeight="1">
      <c r="A1912" s="378"/>
      <c r="B1912" s="26"/>
      <c r="C1912" s="26"/>
      <c r="D1912" s="26"/>
      <c r="E1912" s="21"/>
      <c r="F1912" s="21"/>
      <c r="G1912" s="21"/>
      <c r="H1912" s="21"/>
      <c r="I1912" s="21"/>
      <c r="J1912" s="26"/>
      <c r="K1912" s="26"/>
      <c r="L1912" s="21"/>
      <c r="M1912" s="21"/>
      <c r="N1912" s="21"/>
      <c r="O1912" s="21"/>
      <c r="P1912" s="21"/>
      <c r="Q1912" s="21"/>
    </row>
    <row r="1913" spans="1:17" s="258" customFormat="1" ht="12.75" hidden="1" customHeight="1">
      <c r="A1913" s="378"/>
      <c r="B1913" s="26"/>
      <c r="C1913" s="26"/>
      <c r="D1913" s="26"/>
      <c r="E1913" s="21"/>
      <c r="F1913" s="21"/>
      <c r="G1913" s="21"/>
      <c r="H1913" s="21"/>
      <c r="I1913" s="21"/>
      <c r="J1913" s="26"/>
      <c r="K1913" s="26"/>
      <c r="L1913" s="21"/>
      <c r="M1913" s="21"/>
      <c r="N1913" s="21"/>
      <c r="O1913" s="21"/>
      <c r="P1913" s="21"/>
      <c r="Q1913" s="21"/>
    </row>
    <row r="1914" spans="1:17" s="258" customFormat="1" ht="12.75" hidden="1" customHeight="1">
      <c r="A1914" s="378"/>
      <c r="B1914" s="26"/>
      <c r="C1914" s="26"/>
      <c r="D1914" s="26"/>
      <c r="E1914" s="21"/>
      <c r="F1914" s="21"/>
      <c r="G1914" s="21"/>
      <c r="H1914" s="21"/>
      <c r="I1914" s="21"/>
      <c r="J1914" s="26"/>
      <c r="K1914" s="26"/>
      <c r="L1914" s="21"/>
      <c r="M1914" s="21"/>
      <c r="N1914" s="21"/>
      <c r="O1914" s="21"/>
      <c r="P1914" s="21"/>
      <c r="Q1914" s="21"/>
    </row>
    <row r="1915" spans="1:17" s="258" customFormat="1" ht="12.75" hidden="1" customHeight="1">
      <c r="A1915" s="378"/>
      <c r="B1915" s="26"/>
      <c r="C1915" s="26"/>
      <c r="D1915" s="26"/>
      <c r="E1915" s="21"/>
      <c r="F1915" s="21"/>
      <c r="G1915" s="21"/>
      <c r="H1915" s="21"/>
      <c r="I1915" s="21"/>
      <c r="J1915" s="26"/>
      <c r="K1915" s="26"/>
      <c r="L1915" s="21"/>
      <c r="M1915" s="21"/>
      <c r="N1915" s="21"/>
      <c r="O1915" s="21"/>
      <c r="P1915" s="21"/>
      <c r="Q1915" s="21"/>
    </row>
    <row r="1916" spans="1:17" s="258" customFormat="1" ht="12.75" hidden="1" customHeight="1">
      <c r="A1916" s="378"/>
      <c r="B1916" s="26"/>
      <c r="C1916" s="26"/>
      <c r="D1916" s="26"/>
      <c r="E1916" s="21"/>
      <c r="F1916" s="21"/>
      <c r="G1916" s="21"/>
      <c r="H1916" s="21"/>
      <c r="I1916" s="21"/>
      <c r="J1916" s="26"/>
      <c r="K1916" s="26"/>
      <c r="L1916" s="21"/>
      <c r="M1916" s="21"/>
      <c r="N1916" s="21"/>
      <c r="O1916" s="21"/>
      <c r="P1916" s="21"/>
      <c r="Q1916" s="21"/>
    </row>
    <row r="1917" spans="1:17" s="258" customFormat="1" ht="12.75" hidden="1" customHeight="1">
      <c r="A1917" s="378"/>
      <c r="B1917" s="26"/>
      <c r="C1917" s="26"/>
      <c r="D1917" s="26"/>
      <c r="E1917" s="21"/>
      <c r="F1917" s="21"/>
      <c r="G1917" s="21"/>
      <c r="H1917" s="21"/>
      <c r="I1917" s="21"/>
      <c r="J1917" s="26"/>
      <c r="K1917" s="26"/>
      <c r="L1917" s="21"/>
      <c r="M1917" s="21"/>
      <c r="N1917" s="21"/>
      <c r="O1917" s="21"/>
      <c r="P1917" s="21"/>
      <c r="Q1917" s="21"/>
    </row>
    <row r="1918" spans="1:17" s="258" customFormat="1" ht="12.75" hidden="1" customHeight="1">
      <c r="A1918" s="378"/>
      <c r="B1918" s="26"/>
      <c r="C1918" s="26"/>
      <c r="D1918" s="26"/>
      <c r="E1918" s="21"/>
      <c r="F1918" s="21"/>
      <c r="G1918" s="21"/>
      <c r="H1918" s="21"/>
      <c r="I1918" s="21"/>
      <c r="J1918" s="26"/>
      <c r="K1918" s="26"/>
      <c r="L1918" s="21"/>
      <c r="M1918" s="21"/>
      <c r="N1918" s="21"/>
      <c r="O1918" s="21"/>
      <c r="P1918" s="21"/>
      <c r="Q1918" s="21"/>
    </row>
    <row r="1919" spans="1:17" s="258" customFormat="1" ht="12.75" hidden="1" customHeight="1">
      <c r="A1919" s="378"/>
      <c r="B1919" s="26"/>
      <c r="C1919" s="26"/>
      <c r="D1919" s="26"/>
      <c r="E1919" s="21"/>
      <c r="F1919" s="21"/>
      <c r="G1919" s="21"/>
      <c r="H1919" s="21"/>
      <c r="I1919" s="21"/>
      <c r="J1919" s="26"/>
      <c r="K1919" s="26"/>
      <c r="L1919" s="21"/>
      <c r="M1919" s="21"/>
      <c r="N1919" s="21"/>
      <c r="O1919" s="21"/>
      <c r="P1919" s="21"/>
      <c r="Q1919" s="21"/>
    </row>
    <row r="1920" spans="1:17" s="258" customFormat="1" ht="12.75" hidden="1" customHeight="1">
      <c r="A1920" s="378"/>
      <c r="B1920" s="26"/>
      <c r="C1920" s="26"/>
      <c r="D1920" s="26"/>
      <c r="E1920" s="21"/>
      <c r="F1920" s="21"/>
      <c r="G1920" s="21"/>
      <c r="H1920" s="21"/>
      <c r="I1920" s="21"/>
      <c r="J1920" s="26"/>
      <c r="K1920" s="26"/>
      <c r="L1920" s="21"/>
      <c r="M1920" s="21"/>
      <c r="N1920" s="21"/>
      <c r="O1920" s="21"/>
      <c r="P1920" s="21"/>
      <c r="Q1920" s="21"/>
    </row>
    <row r="1921" spans="1:17" s="258" customFormat="1" ht="12.75" hidden="1" customHeight="1">
      <c r="A1921" s="378"/>
      <c r="B1921" s="26"/>
      <c r="C1921" s="26"/>
      <c r="D1921" s="26"/>
      <c r="E1921" s="21"/>
      <c r="F1921" s="21"/>
      <c r="G1921" s="21"/>
      <c r="H1921" s="21"/>
      <c r="I1921" s="21"/>
      <c r="J1921" s="26"/>
      <c r="K1921" s="26"/>
      <c r="L1921" s="21"/>
      <c r="M1921" s="21"/>
      <c r="N1921" s="21"/>
      <c r="O1921" s="21"/>
      <c r="P1921" s="21"/>
      <c r="Q1921" s="21"/>
    </row>
    <row r="1922" spans="1:17" s="258" customFormat="1" ht="12.75" hidden="1" customHeight="1">
      <c r="A1922" s="378"/>
      <c r="B1922" s="26"/>
      <c r="C1922" s="26"/>
      <c r="D1922" s="26"/>
      <c r="E1922" s="21"/>
      <c r="F1922" s="21"/>
      <c r="G1922" s="21"/>
      <c r="H1922" s="21"/>
      <c r="I1922" s="21"/>
      <c r="J1922" s="26"/>
      <c r="K1922" s="26"/>
      <c r="L1922" s="21"/>
      <c r="M1922" s="21"/>
      <c r="N1922" s="21"/>
      <c r="O1922" s="21"/>
      <c r="P1922" s="21"/>
      <c r="Q1922" s="21"/>
    </row>
    <row r="1923" spans="1:17" s="258" customFormat="1" ht="12.75" hidden="1" customHeight="1">
      <c r="A1923" s="378"/>
      <c r="B1923" s="26"/>
      <c r="C1923" s="26"/>
      <c r="D1923" s="26"/>
      <c r="E1923" s="21"/>
      <c r="F1923" s="21"/>
      <c r="G1923" s="21"/>
      <c r="H1923" s="21"/>
      <c r="I1923" s="21"/>
      <c r="J1923" s="26"/>
      <c r="K1923" s="26"/>
      <c r="L1923" s="21"/>
      <c r="M1923" s="21"/>
      <c r="N1923" s="21"/>
      <c r="O1923" s="21"/>
      <c r="P1923" s="21"/>
      <c r="Q1923" s="21"/>
    </row>
    <row r="1924" spans="1:17" s="258" customFormat="1" ht="12.75" hidden="1" customHeight="1">
      <c r="A1924" s="378"/>
      <c r="B1924" s="26"/>
      <c r="C1924" s="26"/>
      <c r="D1924" s="26"/>
      <c r="E1924" s="21"/>
      <c r="F1924" s="21"/>
      <c r="G1924" s="21"/>
      <c r="H1924" s="21"/>
      <c r="I1924" s="21"/>
      <c r="J1924" s="26"/>
      <c r="K1924" s="26"/>
      <c r="L1924" s="21"/>
      <c r="M1924" s="21"/>
      <c r="N1924" s="21"/>
      <c r="O1924" s="21"/>
      <c r="P1924" s="21"/>
      <c r="Q1924" s="21"/>
    </row>
    <row r="1925" spans="1:17" s="258" customFormat="1" ht="12.75" hidden="1" customHeight="1">
      <c r="A1925" s="378"/>
      <c r="B1925" s="26"/>
      <c r="C1925" s="26"/>
      <c r="D1925" s="26"/>
      <c r="E1925" s="21"/>
      <c r="F1925" s="21"/>
      <c r="G1925" s="21"/>
      <c r="H1925" s="21"/>
      <c r="I1925" s="21"/>
      <c r="J1925" s="26"/>
      <c r="K1925" s="26"/>
      <c r="L1925" s="21"/>
      <c r="M1925" s="21"/>
      <c r="N1925" s="21"/>
      <c r="O1925" s="21"/>
      <c r="P1925" s="21"/>
      <c r="Q1925" s="21"/>
    </row>
    <row r="1926" spans="1:17" s="258" customFormat="1" ht="12.75" hidden="1" customHeight="1">
      <c r="A1926" s="378"/>
      <c r="B1926" s="26"/>
      <c r="C1926" s="26"/>
      <c r="D1926" s="26"/>
      <c r="E1926" s="21"/>
      <c r="F1926" s="21"/>
      <c r="G1926" s="21"/>
      <c r="H1926" s="21"/>
      <c r="I1926" s="21"/>
      <c r="J1926" s="26"/>
      <c r="K1926" s="26"/>
      <c r="L1926" s="21"/>
      <c r="M1926" s="21"/>
      <c r="N1926" s="21"/>
      <c r="O1926" s="21"/>
      <c r="P1926" s="21"/>
      <c r="Q1926" s="21"/>
    </row>
    <row r="1927" spans="1:17" s="258" customFormat="1" ht="12.75" hidden="1" customHeight="1">
      <c r="A1927" s="378"/>
      <c r="B1927" s="26"/>
      <c r="C1927" s="26"/>
      <c r="D1927" s="26"/>
      <c r="E1927" s="21"/>
      <c r="F1927" s="21"/>
      <c r="G1927" s="21"/>
      <c r="H1927" s="21"/>
      <c r="I1927" s="21"/>
      <c r="J1927" s="26"/>
      <c r="K1927" s="26"/>
      <c r="L1927" s="21"/>
      <c r="M1927" s="21"/>
      <c r="N1927" s="21"/>
      <c r="O1927" s="21"/>
      <c r="P1927" s="21"/>
      <c r="Q1927" s="21"/>
    </row>
    <row r="1928" spans="1:17" s="258" customFormat="1" ht="12.75" hidden="1" customHeight="1">
      <c r="A1928" s="378"/>
      <c r="B1928" s="26"/>
      <c r="C1928" s="26"/>
      <c r="D1928" s="26"/>
      <c r="E1928" s="21"/>
      <c r="F1928" s="21"/>
      <c r="G1928" s="21"/>
      <c r="H1928" s="21"/>
      <c r="I1928" s="21"/>
      <c r="J1928" s="26"/>
      <c r="K1928" s="26"/>
      <c r="L1928" s="21"/>
      <c r="M1928" s="21"/>
      <c r="N1928" s="21"/>
      <c r="O1928" s="21"/>
      <c r="P1928" s="21"/>
      <c r="Q1928" s="21"/>
    </row>
    <row r="1929" spans="1:17" s="258" customFormat="1" ht="12.75" hidden="1" customHeight="1">
      <c r="A1929" s="378"/>
      <c r="B1929" s="26"/>
      <c r="C1929" s="26"/>
      <c r="D1929" s="26"/>
      <c r="E1929" s="21"/>
      <c r="F1929" s="21"/>
      <c r="G1929" s="21"/>
      <c r="H1929" s="21"/>
      <c r="I1929" s="21"/>
      <c r="J1929" s="26"/>
      <c r="K1929" s="26"/>
      <c r="L1929" s="21"/>
      <c r="M1929" s="21"/>
      <c r="N1929" s="21"/>
      <c r="O1929" s="21"/>
      <c r="P1929" s="21"/>
      <c r="Q1929" s="21"/>
    </row>
    <row r="1930" spans="1:17" s="258" customFormat="1" ht="12.75" hidden="1" customHeight="1">
      <c r="A1930" s="378"/>
      <c r="B1930" s="26"/>
      <c r="C1930" s="26"/>
      <c r="D1930" s="26"/>
      <c r="E1930" s="21"/>
      <c r="F1930" s="21"/>
      <c r="G1930" s="21"/>
      <c r="H1930" s="21"/>
      <c r="I1930" s="21"/>
      <c r="J1930" s="26"/>
      <c r="K1930" s="26"/>
      <c r="L1930" s="21"/>
      <c r="M1930" s="21"/>
      <c r="N1930" s="21"/>
      <c r="O1930" s="21"/>
      <c r="P1930" s="21"/>
      <c r="Q1930" s="21"/>
    </row>
    <row r="1931" spans="1:17" s="258" customFormat="1" ht="12.75" hidden="1" customHeight="1">
      <c r="A1931" s="378"/>
      <c r="B1931" s="26"/>
      <c r="C1931" s="26"/>
      <c r="D1931" s="26"/>
      <c r="E1931" s="21"/>
      <c r="F1931" s="21"/>
      <c r="G1931" s="21"/>
      <c r="H1931" s="21"/>
      <c r="I1931" s="21"/>
      <c r="J1931" s="26"/>
      <c r="K1931" s="26"/>
      <c r="L1931" s="21"/>
      <c r="M1931" s="21"/>
      <c r="N1931" s="21"/>
      <c r="O1931" s="21"/>
      <c r="P1931" s="21"/>
      <c r="Q1931" s="21"/>
    </row>
    <row r="1932" spans="1:17" s="258" customFormat="1" ht="12.75" hidden="1" customHeight="1">
      <c r="A1932" s="378"/>
      <c r="B1932" s="26"/>
      <c r="C1932" s="26"/>
      <c r="D1932" s="26"/>
      <c r="E1932" s="21"/>
      <c r="F1932" s="21"/>
      <c r="G1932" s="21"/>
      <c r="H1932" s="21"/>
      <c r="I1932" s="21"/>
      <c r="J1932" s="26"/>
      <c r="K1932" s="26"/>
      <c r="L1932" s="21"/>
      <c r="M1932" s="21"/>
      <c r="N1932" s="21"/>
      <c r="O1932" s="21"/>
      <c r="P1932" s="21"/>
      <c r="Q1932" s="21"/>
    </row>
    <row r="1933" spans="1:17" s="258" customFormat="1" ht="12.75" hidden="1" customHeight="1">
      <c r="A1933" s="378"/>
      <c r="B1933" s="26"/>
      <c r="C1933" s="26"/>
      <c r="D1933" s="26"/>
      <c r="E1933" s="21"/>
      <c r="F1933" s="21"/>
      <c r="G1933" s="21"/>
      <c r="H1933" s="21"/>
      <c r="I1933" s="21"/>
      <c r="J1933" s="26"/>
      <c r="K1933" s="26"/>
      <c r="L1933" s="21"/>
      <c r="M1933" s="21"/>
      <c r="N1933" s="21"/>
      <c r="O1933" s="21"/>
      <c r="P1933" s="21"/>
      <c r="Q1933" s="21"/>
    </row>
    <row r="1934" spans="1:17" s="258" customFormat="1" ht="12.75" hidden="1" customHeight="1">
      <c r="A1934" s="378"/>
      <c r="B1934" s="26"/>
      <c r="C1934" s="26"/>
      <c r="D1934" s="26"/>
      <c r="E1934" s="21"/>
      <c r="F1934" s="21"/>
      <c r="G1934" s="21"/>
      <c r="H1934" s="21"/>
      <c r="I1934" s="21"/>
      <c r="J1934" s="26"/>
      <c r="K1934" s="26"/>
      <c r="L1934" s="21"/>
      <c r="M1934" s="21"/>
      <c r="N1934" s="21"/>
      <c r="O1934" s="21"/>
      <c r="P1934" s="21"/>
      <c r="Q1934" s="21"/>
    </row>
    <row r="1935" spans="1:17" s="258" customFormat="1" ht="12.75" hidden="1" customHeight="1">
      <c r="A1935" s="378"/>
      <c r="B1935" s="26"/>
      <c r="C1935" s="26"/>
      <c r="D1935" s="26"/>
      <c r="E1935" s="21"/>
      <c r="F1935" s="21"/>
      <c r="G1935" s="21"/>
      <c r="H1935" s="21"/>
      <c r="I1935" s="21"/>
      <c r="J1935" s="26"/>
      <c r="K1935" s="26"/>
      <c r="L1935" s="21"/>
      <c r="M1935" s="21"/>
      <c r="N1935" s="21"/>
      <c r="O1935" s="21"/>
      <c r="P1935" s="21"/>
      <c r="Q1935" s="21"/>
    </row>
    <row r="1936" spans="1:17" s="258" customFormat="1" ht="12.75" hidden="1" customHeight="1">
      <c r="A1936" s="378"/>
      <c r="B1936" s="26"/>
      <c r="C1936" s="26"/>
      <c r="D1936" s="26"/>
      <c r="E1936" s="21"/>
      <c r="F1936" s="21"/>
      <c r="G1936" s="21"/>
      <c r="H1936" s="21"/>
      <c r="I1936" s="21"/>
      <c r="J1936" s="26"/>
      <c r="K1936" s="26"/>
      <c r="L1936" s="21"/>
      <c r="M1936" s="21"/>
      <c r="N1936" s="21"/>
      <c r="O1936" s="21"/>
      <c r="P1936" s="21"/>
      <c r="Q1936" s="21"/>
    </row>
    <row r="1937" spans="1:17" s="258" customFormat="1" ht="12.75" hidden="1" customHeight="1">
      <c r="A1937" s="378"/>
      <c r="B1937" s="26"/>
      <c r="C1937" s="26"/>
      <c r="D1937" s="26"/>
      <c r="E1937" s="21"/>
      <c r="F1937" s="21"/>
      <c r="G1937" s="21"/>
      <c r="H1937" s="21"/>
      <c r="I1937" s="21"/>
      <c r="J1937" s="26"/>
      <c r="K1937" s="26"/>
      <c r="L1937" s="21"/>
      <c r="M1937" s="21"/>
      <c r="N1937" s="21"/>
      <c r="O1937" s="21"/>
      <c r="P1937" s="21"/>
      <c r="Q1937" s="21"/>
    </row>
    <row r="1938" spans="1:17" s="258" customFormat="1" ht="12.75" hidden="1" customHeight="1">
      <c r="A1938" s="378"/>
      <c r="B1938" s="26"/>
      <c r="C1938" s="26"/>
      <c r="D1938" s="26"/>
      <c r="E1938" s="21"/>
      <c r="F1938" s="21"/>
      <c r="G1938" s="21"/>
      <c r="H1938" s="21"/>
      <c r="I1938" s="21"/>
      <c r="J1938" s="26"/>
      <c r="K1938" s="26"/>
      <c r="L1938" s="21"/>
      <c r="M1938" s="21"/>
      <c r="N1938" s="21"/>
      <c r="O1938" s="21"/>
      <c r="P1938" s="21"/>
      <c r="Q1938" s="21"/>
    </row>
    <row r="1939" spans="1:17" s="258" customFormat="1" ht="12.75" hidden="1" customHeight="1">
      <c r="A1939" s="378"/>
      <c r="B1939" s="26"/>
      <c r="C1939" s="26"/>
      <c r="D1939" s="26"/>
      <c r="E1939" s="21"/>
      <c r="F1939" s="21"/>
      <c r="G1939" s="21"/>
      <c r="H1939" s="21"/>
      <c r="I1939" s="21"/>
      <c r="J1939" s="26"/>
      <c r="K1939" s="26"/>
      <c r="L1939" s="21"/>
      <c r="M1939" s="21"/>
      <c r="N1939" s="21"/>
      <c r="O1939" s="21"/>
      <c r="P1939" s="21"/>
      <c r="Q1939" s="21"/>
    </row>
    <row r="1940" spans="1:17" s="258" customFormat="1" ht="12.75" hidden="1" customHeight="1">
      <c r="A1940" s="378"/>
      <c r="B1940" s="26"/>
      <c r="C1940" s="26"/>
      <c r="D1940" s="26"/>
      <c r="E1940" s="21"/>
      <c r="F1940" s="21"/>
      <c r="G1940" s="21"/>
      <c r="H1940" s="21"/>
      <c r="I1940" s="21"/>
      <c r="J1940" s="26"/>
      <c r="K1940" s="26"/>
      <c r="L1940" s="21"/>
      <c r="M1940" s="21"/>
      <c r="N1940" s="21"/>
      <c r="O1940" s="21"/>
      <c r="P1940" s="21"/>
      <c r="Q1940" s="21"/>
    </row>
    <row r="1941" spans="1:17" s="258" customFormat="1" ht="12.75" hidden="1" customHeight="1">
      <c r="A1941" s="378"/>
      <c r="B1941" s="26"/>
      <c r="C1941" s="26"/>
      <c r="D1941" s="26"/>
      <c r="E1941" s="21"/>
      <c r="F1941" s="21"/>
      <c r="G1941" s="21"/>
      <c r="H1941" s="21"/>
      <c r="I1941" s="21"/>
      <c r="J1941" s="26"/>
      <c r="K1941" s="26"/>
      <c r="L1941" s="21"/>
      <c r="M1941" s="21"/>
      <c r="N1941" s="21"/>
      <c r="O1941" s="21"/>
      <c r="P1941" s="21"/>
      <c r="Q1941" s="21"/>
    </row>
    <row r="1942" spans="1:17" s="258" customFormat="1" ht="12.75" hidden="1" customHeight="1">
      <c r="A1942" s="378"/>
      <c r="B1942" s="26"/>
      <c r="C1942" s="26"/>
      <c r="D1942" s="26"/>
      <c r="E1942" s="21"/>
      <c r="F1942" s="21"/>
      <c r="G1942" s="21"/>
      <c r="H1942" s="21"/>
      <c r="I1942" s="21"/>
      <c r="J1942" s="26"/>
      <c r="K1942" s="26"/>
      <c r="L1942" s="21"/>
      <c r="M1942" s="21"/>
      <c r="N1942" s="21"/>
      <c r="O1942" s="21"/>
      <c r="P1942" s="21"/>
      <c r="Q1942" s="21"/>
    </row>
    <row r="1943" spans="1:17" s="258" customFormat="1" ht="12.75" hidden="1" customHeight="1">
      <c r="A1943" s="378"/>
      <c r="B1943" s="26"/>
      <c r="C1943" s="26"/>
      <c r="D1943" s="26"/>
      <c r="E1943" s="21"/>
      <c r="F1943" s="21"/>
      <c r="G1943" s="21"/>
      <c r="H1943" s="21"/>
      <c r="I1943" s="21"/>
      <c r="J1943" s="26"/>
      <c r="K1943" s="26"/>
      <c r="L1943" s="21"/>
      <c r="M1943" s="21"/>
      <c r="N1943" s="21"/>
      <c r="O1943" s="21"/>
      <c r="P1943" s="21"/>
      <c r="Q1943" s="21"/>
    </row>
    <row r="1944" spans="1:17" s="258" customFormat="1" ht="12.75" hidden="1" customHeight="1">
      <c r="A1944" s="378"/>
      <c r="B1944" s="26"/>
      <c r="C1944" s="26"/>
      <c r="D1944" s="26"/>
      <c r="E1944" s="21"/>
      <c r="F1944" s="21"/>
      <c r="G1944" s="21"/>
      <c r="H1944" s="21"/>
      <c r="I1944" s="21"/>
      <c r="J1944" s="26"/>
      <c r="K1944" s="26"/>
      <c r="L1944" s="21"/>
      <c r="M1944" s="21"/>
      <c r="N1944" s="21"/>
      <c r="O1944" s="21"/>
      <c r="P1944" s="21"/>
      <c r="Q1944" s="21"/>
    </row>
    <row r="1945" spans="1:17" s="258" customFormat="1" ht="12.75" hidden="1" customHeight="1">
      <c r="A1945" s="378"/>
      <c r="B1945" s="26"/>
      <c r="C1945" s="26"/>
      <c r="D1945" s="26"/>
      <c r="E1945" s="21"/>
      <c r="F1945" s="21"/>
      <c r="G1945" s="21"/>
      <c r="H1945" s="21"/>
      <c r="I1945" s="21"/>
      <c r="J1945" s="26"/>
      <c r="K1945" s="26"/>
      <c r="L1945" s="21"/>
      <c r="M1945" s="21"/>
      <c r="N1945" s="21"/>
      <c r="O1945" s="21"/>
      <c r="P1945" s="21"/>
      <c r="Q1945" s="21"/>
    </row>
    <row r="1946" spans="1:17" s="258" customFormat="1" ht="12.75" hidden="1" customHeight="1">
      <c r="A1946" s="378"/>
      <c r="B1946" s="26"/>
      <c r="C1946" s="26"/>
      <c r="D1946" s="26"/>
      <c r="E1946" s="21"/>
      <c r="F1946" s="21"/>
      <c r="G1946" s="21"/>
      <c r="H1946" s="21"/>
      <c r="I1946" s="21"/>
      <c r="J1946" s="26"/>
      <c r="K1946" s="26"/>
      <c r="L1946" s="21"/>
      <c r="M1946" s="21"/>
      <c r="N1946" s="21"/>
      <c r="O1946" s="21"/>
      <c r="P1946" s="21"/>
      <c r="Q1946" s="21"/>
    </row>
    <row r="1947" spans="1:17" s="258" customFormat="1" ht="12.75" hidden="1" customHeight="1">
      <c r="A1947" s="378"/>
      <c r="B1947" s="26"/>
      <c r="C1947" s="26"/>
      <c r="D1947" s="26"/>
      <c r="E1947" s="21"/>
      <c r="F1947" s="21"/>
      <c r="G1947" s="21"/>
      <c r="H1947" s="21"/>
      <c r="I1947" s="21"/>
      <c r="J1947" s="26"/>
      <c r="K1947" s="26"/>
      <c r="L1947" s="21"/>
      <c r="M1947" s="21"/>
      <c r="N1947" s="21"/>
      <c r="O1947" s="21"/>
      <c r="P1947" s="21"/>
      <c r="Q1947" s="21"/>
    </row>
    <row r="1948" spans="1:17" s="258" customFormat="1" ht="12.75" hidden="1" customHeight="1">
      <c r="A1948" s="378"/>
      <c r="B1948" s="26"/>
      <c r="C1948" s="26"/>
      <c r="D1948" s="26"/>
      <c r="E1948" s="21"/>
      <c r="F1948" s="21"/>
      <c r="G1948" s="21"/>
      <c r="H1948" s="21"/>
      <c r="I1948" s="21"/>
      <c r="J1948" s="26"/>
      <c r="K1948" s="26"/>
      <c r="L1948" s="21"/>
      <c r="M1948" s="21"/>
      <c r="N1948" s="21"/>
      <c r="O1948" s="21"/>
      <c r="P1948" s="21"/>
      <c r="Q1948" s="21"/>
    </row>
    <row r="1949" spans="1:17" s="258" customFormat="1" ht="12.75" hidden="1" customHeight="1">
      <c r="A1949" s="378"/>
      <c r="B1949" s="26"/>
      <c r="C1949" s="26"/>
      <c r="D1949" s="26"/>
      <c r="E1949" s="21"/>
      <c r="F1949" s="21"/>
      <c r="G1949" s="21"/>
      <c r="H1949" s="21"/>
      <c r="I1949" s="21"/>
      <c r="J1949" s="26"/>
      <c r="K1949" s="26"/>
      <c r="L1949" s="21"/>
      <c r="M1949" s="21"/>
      <c r="N1949" s="21"/>
      <c r="O1949" s="21"/>
      <c r="P1949" s="21"/>
      <c r="Q1949" s="21"/>
    </row>
    <row r="1950" spans="1:17" s="258" customFormat="1" ht="12.75" hidden="1" customHeight="1">
      <c r="A1950" s="378"/>
      <c r="B1950" s="26"/>
      <c r="C1950" s="26"/>
      <c r="D1950" s="26"/>
      <c r="E1950" s="21"/>
      <c r="F1950" s="21"/>
      <c r="G1950" s="21"/>
      <c r="H1950" s="21"/>
      <c r="I1950" s="21"/>
      <c r="J1950" s="26"/>
      <c r="K1950" s="26"/>
      <c r="L1950" s="21"/>
      <c r="M1950" s="21"/>
      <c r="N1950" s="21"/>
      <c r="O1950" s="21"/>
      <c r="P1950" s="21"/>
      <c r="Q1950" s="21"/>
    </row>
    <row r="1951" spans="1:17" s="258" customFormat="1" ht="12.75" hidden="1" customHeight="1">
      <c r="A1951" s="378"/>
      <c r="B1951" s="26"/>
      <c r="C1951" s="26"/>
      <c r="D1951" s="26"/>
      <c r="E1951" s="21"/>
      <c r="F1951" s="21"/>
      <c r="G1951" s="21"/>
      <c r="H1951" s="21"/>
      <c r="I1951" s="21"/>
      <c r="J1951" s="26"/>
      <c r="K1951" s="26"/>
      <c r="L1951" s="21"/>
      <c r="M1951" s="21"/>
      <c r="N1951" s="21"/>
      <c r="O1951" s="21"/>
      <c r="P1951" s="21"/>
      <c r="Q1951" s="21"/>
    </row>
    <row r="1952" spans="1:17" s="258" customFormat="1" ht="12.75" hidden="1" customHeight="1">
      <c r="A1952" s="378"/>
      <c r="B1952" s="26"/>
      <c r="C1952" s="26"/>
      <c r="D1952" s="26"/>
      <c r="E1952" s="21"/>
      <c r="F1952" s="21"/>
      <c r="G1952" s="21"/>
      <c r="H1952" s="21"/>
      <c r="I1952" s="21"/>
      <c r="J1952" s="26"/>
      <c r="K1952" s="26"/>
      <c r="L1952" s="21"/>
      <c r="M1952" s="21"/>
      <c r="N1952" s="21"/>
      <c r="O1952" s="21"/>
      <c r="P1952" s="21"/>
      <c r="Q1952" s="21"/>
    </row>
    <row r="1953" spans="1:17" s="258" customFormat="1" ht="12.75" hidden="1" customHeight="1">
      <c r="A1953" s="378"/>
      <c r="B1953" s="26"/>
      <c r="C1953" s="26"/>
      <c r="D1953" s="26"/>
      <c r="E1953" s="21"/>
      <c r="F1953" s="21"/>
      <c r="G1953" s="21"/>
      <c r="H1953" s="21"/>
      <c r="I1953" s="21"/>
      <c r="J1953" s="26"/>
      <c r="K1953" s="26"/>
      <c r="L1953" s="21"/>
      <c r="M1953" s="21"/>
      <c r="N1953" s="21"/>
      <c r="O1953" s="21"/>
      <c r="P1953" s="21"/>
      <c r="Q1953" s="21"/>
    </row>
    <row r="1954" spans="1:17" s="258" customFormat="1" ht="12.75" hidden="1" customHeight="1">
      <c r="A1954" s="378"/>
      <c r="B1954" s="26"/>
      <c r="C1954" s="26"/>
      <c r="D1954" s="26"/>
      <c r="E1954" s="21"/>
      <c r="F1954" s="21"/>
      <c r="G1954" s="21"/>
      <c r="H1954" s="21"/>
      <c r="I1954" s="21"/>
      <c r="J1954" s="26"/>
      <c r="K1954" s="26"/>
      <c r="L1954" s="21"/>
      <c r="M1954" s="21"/>
      <c r="N1954" s="21"/>
      <c r="O1954" s="21"/>
      <c r="P1954" s="21"/>
      <c r="Q1954" s="21"/>
    </row>
    <row r="1955" spans="1:17" s="258" customFormat="1" ht="12.75" hidden="1" customHeight="1">
      <c r="A1955" s="378"/>
      <c r="B1955" s="26"/>
      <c r="C1955" s="26"/>
      <c r="D1955" s="26"/>
      <c r="E1955" s="21"/>
      <c r="F1955" s="21"/>
      <c r="G1955" s="21"/>
      <c r="H1955" s="21"/>
      <c r="I1955" s="21"/>
      <c r="J1955" s="26"/>
      <c r="K1955" s="26"/>
      <c r="L1955" s="21"/>
      <c r="M1955" s="21"/>
      <c r="N1955" s="21"/>
      <c r="O1955" s="21"/>
      <c r="P1955" s="21"/>
      <c r="Q1955" s="21"/>
    </row>
    <row r="1956" spans="1:17" s="258" customFormat="1" ht="12.75" hidden="1" customHeight="1">
      <c r="A1956" s="378"/>
      <c r="B1956" s="26"/>
      <c r="C1956" s="26"/>
      <c r="D1956" s="26"/>
      <c r="E1956" s="21"/>
      <c r="F1956" s="21"/>
      <c r="G1956" s="21"/>
      <c r="H1956" s="21"/>
      <c r="I1956" s="21"/>
      <c r="J1956" s="26"/>
      <c r="K1956" s="26"/>
      <c r="L1956" s="21"/>
      <c r="M1956" s="21"/>
      <c r="N1956" s="21"/>
      <c r="O1956" s="21"/>
      <c r="P1956" s="21"/>
      <c r="Q1956" s="21"/>
    </row>
    <row r="1957" spans="1:17" s="258" customFormat="1" ht="12.75" hidden="1" customHeight="1">
      <c r="A1957" s="378"/>
      <c r="B1957" s="26"/>
      <c r="C1957" s="26"/>
      <c r="D1957" s="26"/>
      <c r="E1957" s="21"/>
      <c r="F1957" s="21"/>
      <c r="G1957" s="21"/>
      <c r="H1957" s="21"/>
      <c r="I1957" s="21"/>
      <c r="J1957" s="26"/>
      <c r="K1957" s="26"/>
      <c r="L1957" s="21"/>
      <c r="M1957" s="21"/>
      <c r="N1957" s="21"/>
      <c r="O1957" s="21"/>
      <c r="P1957" s="21"/>
      <c r="Q1957" s="21"/>
    </row>
    <row r="1958" spans="1:17" s="258" customFormat="1" ht="12.75" hidden="1" customHeight="1">
      <c r="A1958" s="378"/>
      <c r="B1958" s="26"/>
      <c r="C1958" s="26"/>
      <c r="D1958" s="26"/>
      <c r="E1958" s="21"/>
      <c r="F1958" s="21"/>
      <c r="G1958" s="21"/>
      <c r="H1958" s="21"/>
      <c r="I1958" s="21"/>
      <c r="J1958" s="26"/>
      <c r="K1958" s="26"/>
      <c r="L1958" s="21"/>
      <c r="M1958" s="21"/>
      <c r="N1958" s="21"/>
      <c r="O1958" s="21"/>
      <c r="P1958" s="21"/>
      <c r="Q1958" s="21"/>
    </row>
    <row r="1959" spans="1:17" s="258" customFormat="1" ht="12.75" hidden="1" customHeight="1">
      <c r="A1959" s="378"/>
      <c r="B1959" s="26"/>
      <c r="C1959" s="26"/>
      <c r="D1959" s="26"/>
      <c r="E1959" s="21"/>
      <c r="F1959" s="21"/>
      <c r="G1959" s="21"/>
      <c r="H1959" s="21"/>
      <c r="I1959" s="21"/>
      <c r="J1959" s="26"/>
      <c r="K1959" s="26"/>
      <c r="L1959" s="21"/>
      <c r="M1959" s="21"/>
      <c r="N1959" s="21"/>
      <c r="O1959" s="21"/>
      <c r="P1959" s="21"/>
      <c r="Q1959" s="21"/>
    </row>
    <row r="1960" spans="1:17" s="258" customFormat="1" ht="12.75" hidden="1" customHeight="1">
      <c r="A1960" s="378"/>
      <c r="B1960" s="26"/>
      <c r="C1960" s="26"/>
      <c r="D1960" s="26"/>
      <c r="E1960" s="21"/>
      <c r="F1960" s="21"/>
      <c r="G1960" s="21"/>
      <c r="H1960" s="21"/>
      <c r="I1960" s="21"/>
      <c r="J1960" s="26"/>
      <c r="K1960" s="26"/>
      <c r="L1960" s="21"/>
      <c r="M1960" s="21"/>
      <c r="N1960" s="21"/>
      <c r="O1960" s="21"/>
      <c r="P1960" s="21"/>
      <c r="Q1960" s="21"/>
    </row>
    <row r="1961" spans="1:17" s="258" customFormat="1" ht="12.75" hidden="1" customHeight="1">
      <c r="A1961" s="378"/>
      <c r="B1961" s="26"/>
      <c r="C1961" s="26"/>
      <c r="D1961" s="26"/>
      <c r="E1961" s="21"/>
      <c r="F1961" s="21"/>
      <c r="G1961" s="21"/>
      <c r="H1961" s="21"/>
      <c r="I1961" s="21"/>
      <c r="J1961" s="26"/>
      <c r="K1961" s="26"/>
      <c r="L1961" s="21"/>
      <c r="M1961" s="21"/>
      <c r="N1961" s="21"/>
      <c r="O1961" s="21"/>
      <c r="P1961" s="21"/>
      <c r="Q1961" s="21"/>
    </row>
    <row r="1962" spans="1:17" s="258" customFormat="1" ht="12.75" hidden="1" customHeight="1">
      <c r="A1962" s="378"/>
      <c r="B1962" s="26"/>
      <c r="C1962" s="26"/>
      <c r="D1962" s="26"/>
      <c r="E1962" s="21"/>
      <c r="F1962" s="21"/>
      <c r="G1962" s="21"/>
      <c r="H1962" s="21"/>
      <c r="I1962" s="21"/>
      <c r="J1962" s="26"/>
      <c r="K1962" s="26"/>
      <c r="L1962" s="21"/>
      <c r="M1962" s="21"/>
      <c r="N1962" s="21"/>
      <c r="O1962" s="21"/>
      <c r="P1962" s="21"/>
      <c r="Q1962" s="21"/>
    </row>
    <row r="1963" spans="1:17" s="258" customFormat="1" ht="12.75" hidden="1" customHeight="1">
      <c r="A1963" s="378"/>
      <c r="B1963" s="26"/>
      <c r="C1963" s="26"/>
      <c r="D1963" s="26"/>
      <c r="E1963" s="21"/>
      <c r="F1963" s="21"/>
      <c r="G1963" s="21"/>
      <c r="H1963" s="21"/>
      <c r="I1963" s="21"/>
      <c r="J1963" s="26"/>
      <c r="K1963" s="26"/>
      <c r="L1963" s="21"/>
      <c r="M1963" s="21"/>
      <c r="N1963" s="21"/>
      <c r="O1963" s="21"/>
      <c r="P1963" s="21"/>
      <c r="Q1963" s="21"/>
    </row>
    <row r="1964" spans="1:17" s="258" customFormat="1" ht="12.75" hidden="1" customHeight="1">
      <c r="A1964" s="378"/>
      <c r="B1964" s="26"/>
      <c r="C1964" s="26"/>
      <c r="D1964" s="26"/>
      <c r="E1964" s="21"/>
      <c r="F1964" s="21"/>
      <c r="G1964" s="21"/>
      <c r="H1964" s="21"/>
      <c r="I1964" s="21"/>
      <c r="J1964" s="26"/>
      <c r="K1964" s="26"/>
      <c r="L1964" s="21"/>
      <c r="M1964" s="21"/>
      <c r="N1964" s="21"/>
      <c r="O1964" s="21"/>
      <c r="P1964" s="21"/>
      <c r="Q1964" s="21"/>
    </row>
    <row r="1965" spans="1:17" s="258" customFormat="1" ht="12.75" hidden="1" customHeight="1">
      <c r="A1965" s="378"/>
      <c r="B1965" s="26"/>
      <c r="C1965" s="26"/>
      <c r="D1965" s="26"/>
      <c r="E1965" s="21"/>
      <c r="F1965" s="21"/>
      <c r="G1965" s="21"/>
      <c r="H1965" s="21"/>
      <c r="I1965" s="21"/>
      <c r="J1965" s="26"/>
      <c r="K1965" s="26"/>
      <c r="L1965" s="21"/>
      <c r="M1965" s="21"/>
      <c r="N1965" s="21"/>
      <c r="O1965" s="21"/>
      <c r="P1965" s="21"/>
      <c r="Q1965" s="21"/>
    </row>
    <row r="1966" spans="1:17" s="258" customFormat="1" ht="12.75" hidden="1" customHeight="1">
      <c r="A1966" s="378"/>
      <c r="B1966" s="26"/>
      <c r="C1966" s="26"/>
      <c r="D1966" s="26"/>
      <c r="E1966" s="21"/>
      <c r="F1966" s="21"/>
      <c r="G1966" s="21"/>
      <c r="H1966" s="21"/>
      <c r="I1966" s="21"/>
      <c r="J1966" s="26"/>
      <c r="K1966" s="26"/>
      <c r="L1966" s="21"/>
      <c r="M1966" s="21"/>
      <c r="N1966" s="21"/>
      <c r="O1966" s="21"/>
      <c r="P1966" s="21"/>
      <c r="Q1966" s="21"/>
    </row>
    <row r="1967" spans="1:17" s="258" customFormat="1" ht="12.75" hidden="1" customHeight="1">
      <c r="A1967" s="378"/>
      <c r="B1967" s="26"/>
      <c r="C1967" s="26"/>
      <c r="D1967" s="26"/>
      <c r="E1967" s="21"/>
      <c r="F1967" s="21"/>
      <c r="G1967" s="21"/>
      <c r="H1967" s="21"/>
      <c r="I1967" s="21"/>
      <c r="J1967" s="26"/>
      <c r="K1967" s="26"/>
      <c r="L1967" s="21"/>
      <c r="M1967" s="21"/>
      <c r="N1967" s="21"/>
      <c r="O1967" s="21"/>
      <c r="P1967" s="21"/>
      <c r="Q1967" s="21"/>
    </row>
    <row r="1968" spans="1:17" s="258" customFormat="1" ht="12.75" hidden="1" customHeight="1">
      <c r="A1968" s="378"/>
      <c r="B1968" s="26"/>
      <c r="C1968" s="26"/>
      <c r="D1968" s="26"/>
      <c r="E1968" s="21"/>
      <c r="F1968" s="21"/>
      <c r="G1968" s="21"/>
      <c r="H1968" s="21"/>
      <c r="I1968" s="21"/>
      <c r="J1968" s="26"/>
      <c r="K1968" s="26"/>
      <c r="L1968" s="21"/>
      <c r="M1968" s="21"/>
      <c r="N1968" s="21"/>
      <c r="O1968" s="21"/>
      <c r="P1968" s="21"/>
      <c r="Q1968" s="21"/>
    </row>
    <row r="1969" spans="1:17" s="258" customFormat="1" ht="12.75" hidden="1" customHeight="1">
      <c r="A1969" s="378"/>
      <c r="B1969" s="26"/>
      <c r="C1969" s="26"/>
      <c r="D1969" s="26"/>
      <c r="E1969" s="21"/>
      <c r="F1969" s="21"/>
      <c r="G1969" s="21"/>
      <c r="H1969" s="21"/>
      <c r="I1969" s="21"/>
      <c r="J1969" s="26"/>
      <c r="K1969" s="26"/>
      <c r="L1969" s="21"/>
      <c r="M1969" s="21"/>
      <c r="N1969" s="21"/>
      <c r="O1969" s="21"/>
      <c r="P1969" s="21"/>
      <c r="Q1969" s="21"/>
    </row>
    <row r="1970" spans="1:17" s="258" customFormat="1" ht="12.75" hidden="1" customHeight="1">
      <c r="A1970" s="378"/>
      <c r="B1970" s="26"/>
      <c r="C1970" s="26"/>
      <c r="D1970" s="26"/>
      <c r="E1970" s="21"/>
      <c r="F1970" s="21"/>
      <c r="G1970" s="21"/>
      <c r="H1970" s="21"/>
      <c r="I1970" s="21"/>
      <c r="J1970" s="26"/>
      <c r="K1970" s="26"/>
      <c r="L1970" s="21"/>
      <c r="M1970" s="21"/>
      <c r="N1970" s="21"/>
      <c r="O1970" s="21"/>
      <c r="P1970" s="21"/>
      <c r="Q1970" s="21"/>
    </row>
    <row r="1971" spans="1:17" s="258" customFormat="1" ht="12.75" hidden="1" customHeight="1">
      <c r="A1971" s="378"/>
      <c r="B1971" s="26"/>
      <c r="C1971" s="26"/>
      <c r="D1971" s="26"/>
      <c r="E1971" s="21"/>
      <c r="F1971" s="21"/>
      <c r="G1971" s="21"/>
      <c r="H1971" s="21"/>
      <c r="I1971" s="21"/>
      <c r="J1971" s="26"/>
      <c r="K1971" s="26"/>
      <c r="L1971" s="21"/>
      <c r="M1971" s="21"/>
      <c r="N1971" s="21"/>
      <c r="O1971" s="21"/>
      <c r="P1971" s="21"/>
      <c r="Q1971" s="21"/>
    </row>
    <row r="1972" spans="1:17" s="258" customFormat="1" ht="12.75" hidden="1" customHeight="1">
      <c r="A1972" s="378"/>
      <c r="B1972" s="26"/>
      <c r="C1972" s="26"/>
      <c r="D1972" s="26"/>
      <c r="E1972" s="21"/>
      <c r="F1972" s="21"/>
      <c r="G1972" s="21"/>
      <c r="H1972" s="21"/>
      <c r="I1972" s="21"/>
      <c r="J1972" s="26"/>
      <c r="K1972" s="26"/>
      <c r="L1972" s="21"/>
      <c r="M1972" s="21"/>
      <c r="N1972" s="21"/>
      <c r="O1972" s="21"/>
      <c r="P1972" s="21"/>
      <c r="Q1972" s="21"/>
    </row>
    <row r="1973" spans="1:17" s="258" customFormat="1" ht="12.75" hidden="1" customHeight="1">
      <c r="A1973" s="378"/>
      <c r="B1973" s="26"/>
      <c r="C1973" s="26"/>
      <c r="D1973" s="26"/>
      <c r="E1973" s="21"/>
      <c r="F1973" s="21"/>
      <c r="G1973" s="21"/>
      <c r="H1973" s="21"/>
      <c r="I1973" s="21"/>
      <c r="J1973" s="26"/>
      <c r="K1973" s="26"/>
      <c r="L1973" s="21"/>
      <c r="M1973" s="21"/>
      <c r="N1973" s="21"/>
      <c r="O1973" s="21"/>
      <c r="P1973" s="21"/>
      <c r="Q1973" s="21"/>
    </row>
    <row r="1974" spans="1:17" s="258" customFormat="1" ht="12.75" hidden="1" customHeight="1">
      <c r="A1974" s="378"/>
      <c r="B1974" s="26"/>
      <c r="C1974" s="26"/>
      <c r="D1974" s="26"/>
      <c r="E1974" s="21"/>
      <c r="F1974" s="21"/>
      <c r="G1974" s="21"/>
      <c r="H1974" s="21"/>
      <c r="I1974" s="21"/>
      <c r="J1974" s="26"/>
      <c r="K1974" s="26"/>
      <c r="L1974" s="21"/>
      <c r="M1974" s="21"/>
      <c r="N1974" s="21"/>
      <c r="O1974" s="21"/>
      <c r="P1974" s="21"/>
      <c r="Q1974" s="21"/>
    </row>
    <row r="1975" spans="1:17" s="258" customFormat="1" ht="12.75" hidden="1" customHeight="1">
      <c r="A1975" s="378"/>
      <c r="B1975" s="26"/>
      <c r="C1975" s="26"/>
      <c r="D1975" s="26"/>
      <c r="E1975" s="21"/>
      <c r="F1975" s="21"/>
      <c r="G1975" s="21"/>
      <c r="H1975" s="21"/>
      <c r="I1975" s="21"/>
      <c r="J1975" s="26"/>
      <c r="K1975" s="26"/>
      <c r="L1975" s="21"/>
      <c r="M1975" s="21"/>
      <c r="N1975" s="21"/>
      <c r="O1975" s="21"/>
      <c r="P1975" s="21"/>
      <c r="Q1975" s="21"/>
    </row>
    <row r="1976" spans="1:17" s="258" customFormat="1" ht="12.75" hidden="1" customHeight="1">
      <c r="A1976" s="378"/>
      <c r="B1976" s="26"/>
      <c r="C1976" s="26"/>
      <c r="D1976" s="26"/>
      <c r="E1976" s="21"/>
      <c r="F1976" s="21"/>
      <c r="G1976" s="21"/>
      <c r="H1976" s="21"/>
      <c r="I1976" s="21"/>
      <c r="J1976" s="26"/>
      <c r="K1976" s="26"/>
      <c r="L1976" s="21"/>
      <c r="M1976" s="21"/>
      <c r="N1976" s="21"/>
      <c r="O1976" s="21"/>
      <c r="P1976" s="21"/>
      <c r="Q1976" s="21"/>
    </row>
    <row r="1977" spans="1:17" s="258" customFormat="1" ht="12.75" hidden="1" customHeight="1">
      <c r="A1977" s="378"/>
      <c r="B1977" s="26"/>
      <c r="C1977" s="26"/>
      <c r="D1977" s="26"/>
      <c r="E1977" s="21"/>
      <c r="F1977" s="21"/>
      <c r="G1977" s="21"/>
      <c r="H1977" s="21"/>
      <c r="I1977" s="21"/>
      <c r="J1977" s="26"/>
      <c r="K1977" s="26"/>
      <c r="L1977" s="21"/>
      <c r="M1977" s="21"/>
      <c r="N1977" s="21"/>
      <c r="O1977" s="21"/>
      <c r="P1977" s="21"/>
      <c r="Q1977" s="21"/>
    </row>
    <row r="1978" spans="1:17" s="258" customFormat="1" ht="12.75" hidden="1" customHeight="1">
      <c r="A1978" s="378"/>
      <c r="B1978" s="26"/>
      <c r="C1978" s="26"/>
      <c r="D1978" s="26"/>
      <c r="E1978" s="21"/>
      <c r="F1978" s="21"/>
      <c r="G1978" s="21"/>
      <c r="H1978" s="21"/>
      <c r="I1978" s="21"/>
      <c r="J1978" s="26"/>
      <c r="K1978" s="26"/>
      <c r="L1978" s="21"/>
      <c r="M1978" s="21"/>
      <c r="N1978" s="21"/>
      <c r="O1978" s="21"/>
      <c r="P1978" s="21"/>
      <c r="Q1978" s="21"/>
    </row>
    <row r="1979" spans="1:17" s="258" customFormat="1" ht="12.75" hidden="1" customHeight="1">
      <c r="A1979" s="378"/>
      <c r="B1979" s="26"/>
      <c r="C1979" s="26"/>
      <c r="D1979" s="26"/>
      <c r="E1979" s="21"/>
      <c r="F1979" s="21"/>
      <c r="G1979" s="21"/>
      <c r="H1979" s="21"/>
      <c r="I1979" s="21"/>
      <c r="J1979" s="26"/>
      <c r="K1979" s="26"/>
      <c r="L1979" s="21"/>
      <c r="M1979" s="21"/>
      <c r="N1979" s="21"/>
      <c r="O1979" s="21"/>
      <c r="P1979" s="21"/>
      <c r="Q1979" s="21"/>
    </row>
    <row r="1980" spans="1:17" s="258" customFormat="1" ht="12.75" hidden="1" customHeight="1">
      <c r="A1980" s="378"/>
      <c r="B1980" s="26"/>
      <c r="C1980" s="26"/>
      <c r="D1980" s="26"/>
      <c r="E1980" s="21"/>
      <c r="F1980" s="21"/>
      <c r="G1980" s="21"/>
      <c r="H1980" s="21"/>
      <c r="I1980" s="21"/>
      <c r="J1980" s="26"/>
      <c r="K1980" s="26"/>
      <c r="L1980" s="21"/>
      <c r="M1980" s="21"/>
      <c r="N1980" s="21"/>
      <c r="O1980" s="21"/>
      <c r="P1980" s="21"/>
      <c r="Q1980" s="21"/>
    </row>
    <row r="1981" spans="1:17" s="258" customFormat="1" ht="12.75" hidden="1" customHeight="1">
      <c r="A1981" s="378"/>
      <c r="B1981" s="26"/>
      <c r="C1981" s="26"/>
      <c r="D1981" s="26"/>
      <c r="E1981" s="21"/>
      <c r="F1981" s="21"/>
      <c r="G1981" s="21"/>
      <c r="H1981" s="21"/>
      <c r="I1981" s="21"/>
      <c r="J1981" s="26"/>
      <c r="K1981" s="26"/>
      <c r="L1981" s="21"/>
      <c r="M1981" s="21"/>
      <c r="N1981" s="21"/>
      <c r="O1981" s="21"/>
      <c r="P1981" s="21"/>
      <c r="Q1981" s="21"/>
    </row>
    <row r="1982" spans="1:17" s="258" customFormat="1" ht="12.75" hidden="1" customHeight="1">
      <c r="A1982" s="378"/>
      <c r="B1982" s="26"/>
      <c r="C1982" s="26"/>
      <c r="D1982" s="26"/>
      <c r="E1982" s="21"/>
      <c r="F1982" s="21"/>
      <c r="G1982" s="21"/>
      <c r="H1982" s="21"/>
      <c r="I1982" s="21"/>
      <c r="J1982" s="26"/>
      <c r="K1982" s="26"/>
      <c r="L1982" s="21"/>
      <c r="M1982" s="21"/>
      <c r="N1982" s="21"/>
      <c r="O1982" s="21"/>
      <c r="P1982" s="21"/>
      <c r="Q1982" s="21"/>
    </row>
    <row r="1983" spans="1:17" s="258" customFormat="1" ht="12.75" hidden="1" customHeight="1">
      <c r="A1983" s="378"/>
      <c r="B1983" s="26"/>
      <c r="C1983" s="26"/>
      <c r="D1983" s="26"/>
      <c r="E1983" s="21"/>
      <c r="F1983" s="21"/>
      <c r="G1983" s="21"/>
      <c r="H1983" s="21"/>
      <c r="I1983" s="21"/>
      <c r="J1983" s="26"/>
      <c r="K1983" s="26"/>
      <c r="L1983" s="21"/>
      <c r="M1983" s="21"/>
      <c r="N1983" s="21"/>
      <c r="O1983" s="21"/>
      <c r="P1983" s="21"/>
      <c r="Q1983" s="21"/>
    </row>
    <row r="1984" spans="1:17" s="258" customFormat="1" ht="12.75" hidden="1" customHeight="1">
      <c r="A1984" s="378"/>
      <c r="B1984" s="26"/>
      <c r="C1984" s="26"/>
      <c r="D1984" s="26"/>
      <c r="E1984" s="21"/>
      <c r="F1984" s="21"/>
      <c r="G1984" s="21"/>
      <c r="H1984" s="21"/>
      <c r="I1984" s="21"/>
      <c r="J1984" s="26"/>
      <c r="K1984" s="26"/>
      <c r="L1984" s="21"/>
      <c r="M1984" s="21"/>
      <c r="N1984" s="21"/>
      <c r="O1984" s="21"/>
      <c r="P1984" s="21"/>
      <c r="Q1984" s="21"/>
    </row>
    <row r="1985" spans="1:17" s="258" customFormat="1" ht="12.75" hidden="1" customHeight="1">
      <c r="A1985" s="378"/>
      <c r="B1985" s="26"/>
      <c r="C1985" s="26"/>
      <c r="D1985" s="26"/>
      <c r="E1985" s="21"/>
      <c r="F1985" s="21"/>
      <c r="G1985" s="21"/>
      <c r="H1985" s="21"/>
      <c r="I1985" s="21"/>
      <c r="J1985" s="26"/>
      <c r="K1985" s="26"/>
      <c r="L1985" s="21"/>
      <c r="M1985" s="21"/>
      <c r="N1985" s="21"/>
      <c r="O1985" s="21"/>
      <c r="P1985" s="21"/>
      <c r="Q1985" s="21"/>
    </row>
    <row r="1986" spans="1:17" s="258" customFormat="1" ht="12.75" hidden="1" customHeight="1">
      <c r="A1986" s="378"/>
      <c r="B1986" s="26"/>
      <c r="C1986" s="26"/>
      <c r="D1986" s="26"/>
      <c r="E1986" s="21"/>
      <c r="F1986" s="21"/>
      <c r="G1986" s="21"/>
      <c r="H1986" s="21"/>
      <c r="I1986" s="21"/>
      <c r="J1986" s="26"/>
      <c r="K1986" s="26"/>
      <c r="L1986" s="21"/>
      <c r="M1986" s="21"/>
      <c r="N1986" s="21"/>
      <c r="O1986" s="21"/>
      <c r="P1986" s="21"/>
      <c r="Q1986" s="21"/>
    </row>
    <row r="1987" spans="1:17" s="258" customFormat="1" ht="12.75" hidden="1" customHeight="1">
      <c r="A1987" s="378"/>
      <c r="B1987" s="26"/>
      <c r="C1987" s="26"/>
      <c r="D1987" s="26"/>
      <c r="E1987" s="21"/>
      <c r="F1987" s="21"/>
      <c r="G1987" s="21"/>
      <c r="H1987" s="21"/>
      <c r="I1987" s="21"/>
      <c r="J1987" s="26"/>
      <c r="K1987" s="26"/>
      <c r="L1987" s="21"/>
      <c r="M1987" s="21"/>
      <c r="N1987" s="21"/>
      <c r="O1987" s="21"/>
      <c r="P1987" s="21"/>
      <c r="Q1987" s="21"/>
    </row>
    <row r="1988" spans="1:17" s="258" customFormat="1" ht="12.75" hidden="1" customHeight="1">
      <c r="A1988" s="378"/>
      <c r="B1988" s="26"/>
      <c r="C1988" s="26"/>
      <c r="D1988" s="26"/>
      <c r="E1988" s="21"/>
      <c r="F1988" s="21"/>
      <c r="G1988" s="21"/>
      <c r="H1988" s="21"/>
      <c r="I1988" s="21"/>
      <c r="J1988" s="26"/>
      <c r="K1988" s="26"/>
      <c r="L1988" s="21"/>
      <c r="M1988" s="21"/>
      <c r="N1988" s="21"/>
      <c r="O1988" s="21"/>
      <c r="P1988" s="21"/>
      <c r="Q1988" s="21"/>
    </row>
    <row r="1989" spans="1:17" s="258" customFormat="1" ht="12.75" hidden="1" customHeight="1">
      <c r="A1989" s="378"/>
      <c r="B1989" s="26"/>
      <c r="C1989" s="26"/>
      <c r="D1989" s="26"/>
      <c r="E1989" s="21"/>
      <c r="F1989" s="21"/>
      <c r="G1989" s="21"/>
      <c r="H1989" s="21"/>
      <c r="I1989" s="21"/>
      <c r="J1989" s="26"/>
      <c r="K1989" s="26"/>
      <c r="L1989" s="21"/>
      <c r="M1989" s="21"/>
      <c r="N1989" s="21"/>
      <c r="O1989" s="21"/>
      <c r="P1989" s="21"/>
      <c r="Q1989" s="21"/>
    </row>
    <row r="1990" spans="1:17" s="258" customFormat="1" ht="12.75" hidden="1" customHeight="1">
      <c r="A1990" s="378"/>
      <c r="B1990" s="26"/>
      <c r="C1990" s="26"/>
      <c r="D1990" s="26"/>
      <c r="E1990" s="21"/>
      <c r="F1990" s="21"/>
      <c r="G1990" s="21"/>
      <c r="H1990" s="21"/>
      <c r="I1990" s="21"/>
      <c r="J1990" s="26"/>
      <c r="K1990" s="26"/>
      <c r="L1990" s="21"/>
      <c r="M1990" s="21"/>
      <c r="N1990" s="21"/>
      <c r="O1990" s="21"/>
      <c r="P1990" s="21"/>
      <c r="Q1990" s="21"/>
    </row>
    <row r="1991" spans="1:17" s="258" customFormat="1" ht="12.75" hidden="1" customHeight="1">
      <c r="A1991" s="378"/>
      <c r="B1991" s="26"/>
      <c r="C1991" s="26"/>
      <c r="D1991" s="26"/>
      <c r="E1991" s="21"/>
      <c r="F1991" s="21"/>
      <c r="G1991" s="21"/>
      <c r="H1991" s="21"/>
      <c r="I1991" s="21"/>
      <c r="J1991" s="26"/>
      <c r="K1991" s="26"/>
      <c r="L1991" s="21"/>
      <c r="M1991" s="21"/>
      <c r="N1991" s="21"/>
      <c r="O1991" s="21"/>
      <c r="P1991" s="21"/>
      <c r="Q1991" s="21"/>
    </row>
    <row r="1992" spans="1:17" s="258" customFormat="1" ht="12.75" hidden="1" customHeight="1">
      <c r="A1992" s="378"/>
      <c r="B1992" s="26"/>
      <c r="C1992" s="26"/>
      <c r="D1992" s="26"/>
      <c r="E1992" s="21"/>
      <c r="F1992" s="21"/>
      <c r="G1992" s="21"/>
      <c r="H1992" s="21"/>
      <c r="I1992" s="21"/>
      <c r="J1992" s="26"/>
      <c r="K1992" s="26"/>
      <c r="L1992" s="21"/>
      <c r="M1992" s="21"/>
      <c r="N1992" s="21"/>
      <c r="O1992" s="21"/>
      <c r="P1992" s="21"/>
      <c r="Q1992" s="21"/>
    </row>
    <row r="1993" spans="1:17" s="258" customFormat="1" ht="12.75" hidden="1" customHeight="1">
      <c r="A1993" s="378"/>
      <c r="B1993" s="26"/>
      <c r="C1993" s="26"/>
      <c r="D1993" s="26"/>
      <c r="E1993" s="21"/>
      <c r="F1993" s="21"/>
      <c r="G1993" s="21"/>
      <c r="H1993" s="21"/>
      <c r="I1993" s="21"/>
      <c r="J1993" s="26"/>
      <c r="K1993" s="26"/>
      <c r="L1993" s="21"/>
      <c r="M1993" s="21"/>
      <c r="N1993" s="21"/>
      <c r="O1993" s="21"/>
      <c r="P1993" s="21"/>
      <c r="Q1993" s="21"/>
    </row>
    <row r="1994" spans="1:17" s="258" customFormat="1" ht="12.75" hidden="1" customHeight="1">
      <c r="A1994" s="378"/>
      <c r="B1994" s="26"/>
      <c r="C1994" s="26"/>
      <c r="D1994" s="26"/>
      <c r="E1994" s="21"/>
      <c r="F1994" s="21"/>
      <c r="G1994" s="21"/>
      <c r="H1994" s="21"/>
      <c r="I1994" s="21"/>
      <c r="J1994" s="26"/>
      <c r="K1994" s="26"/>
      <c r="L1994" s="21"/>
      <c r="M1994" s="21"/>
      <c r="N1994" s="21"/>
      <c r="O1994" s="21"/>
      <c r="P1994" s="21"/>
      <c r="Q1994" s="21"/>
    </row>
    <row r="1995" spans="1:17" s="258" customFormat="1" ht="12.75" hidden="1" customHeight="1">
      <c r="A1995" s="378"/>
      <c r="B1995" s="26"/>
      <c r="C1995" s="26"/>
      <c r="D1995" s="26"/>
      <c r="E1995" s="21"/>
      <c r="F1995" s="21"/>
      <c r="G1995" s="21"/>
      <c r="H1995" s="21"/>
      <c r="I1995" s="21"/>
      <c r="J1995" s="26"/>
      <c r="K1995" s="26"/>
      <c r="L1995" s="21"/>
      <c r="M1995" s="21"/>
      <c r="N1995" s="21"/>
      <c r="O1995" s="21"/>
      <c r="P1995" s="21"/>
      <c r="Q1995" s="21"/>
    </row>
    <row r="1996" spans="1:17" s="258" customFormat="1" ht="12.75" hidden="1" customHeight="1">
      <c r="A1996" s="378"/>
      <c r="B1996" s="26"/>
      <c r="C1996" s="26"/>
      <c r="D1996" s="26"/>
      <c r="E1996" s="21"/>
      <c r="F1996" s="21"/>
      <c r="G1996" s="21"/>
      <c r="H1996" s="21"/>
      <c r="I1996" s="21"/>
      <c r="J1996" s="26"/>
      <c r="K1996" s="26"/>
      <c r="L1996" s="21"/>
      <c r="M1996" s="21"/>
      <c r="N1996" s="21"/>
      <c r="O1996" s="21"/>
      <c r="P1996" s="21"/>
      <c r="Q1996" s="21"/>
    </row>
    <row r="1997" spans="1:17" s="258" customFormat="1" ht="12.75" hidden="1" customHeight="1">
      <c r="A1997" s="378"/>
      <c r="B1997" s="26"/>
      <c r="C1997" s="26"/>
      <c r="D1997" s="26"/>
      <c r="E1997" s="21"/>
      <c r="F1997" s="21"/>
      <c r="G1997" s="21"/>
      <c r="H1997" s="21"/>
      <c r="I1997" s="21"/>
      <c r="J1997" s="26"/>
      <c r="K1997" s="26"/>
      <c r="L1997" s="21"/>
      <c r="M1997" s="21"/>
      <c r="N1997" s="21"/>
      <c r="O1997" s="21"/>
      <c r="P1997" s="21"/>
      <c r="Q1997" s="21"/>
    </row>
    <row r="1998" spans="1:17" s="258" customFormat="1" ht="12.75" hidden="1" customHeight="1">
      <c r="A1998" s="378"/>
      <c r="B1998" s="26"/>
      <c r="C1998" s="26"/>
      <c r="D1998" s="26"/>
      <c r="E1998" s="21"/>
      <c r="F1998" s="21"/>
      <c r="G1998" s="21"/>
      <c r="H1998" s="21"/>
      <c r="I1998" s="21"/>
      <c r="J1998" s="26"/>
      <c r="K1998" s="26"/>
      <c r="L1998" s="21"/>
      <c r="M1998" s="21"/>
      <c r="N1998" s="21"/>
      <c r="O1998" s="21"/>
      <c r="P1998" s="21"/>
      <c r="Q1998" s="21"/>
    </row>
    <row r="1999" spans="1:17" s="258" customFormat="1" ht="12.75" hidden="1" customHeight="1">
      <c r="A1999" s="378"/>
      <c r="B1999" s="26"/>
      <c r="C1999" s="26"/>
      <c r="D1999" s="26"/>
      <c r="E1999" s="21"/>
      <c r="F1999" s="21"/>
      <c r="G1999" s="21"/>
      <c r="H1999" s="21"/>
      <c r="I1999" s="21"/>
      <c r="J1999" s="26"/>
      <c r="K1999" s="26"/>
      <c r="L1999" s="21"/>
      <c r="M1999" s="21"/>
      <c r="N1999" s="21"/>
      <c r="O1999" s="21"/>
      <c r="P1999" s="21"/>
      <c r="Q1999" s="21"/>
    </row>
    <row r="2000" spans="1:17" s="258" customFormat="1" ht="12.75" hidden="1" customHeight="1">
      <c r="A2000" s="378"/>
      <c r="B2000" s="26"/>
      <c r="C2000" s="26"/>
      <c r="D2000" s="26"/>
      <c r="E2000" s="21"/>
      <c r="F2000" s="21"/>
      <c r="G2000" s="21"/>
      <c r="H2000" s="21"/>
      <c r="I2000" s="21"/>
      <c r="J2000" s="26"/>
      <c r="K2000" s="26"/>
      <c r="L2000" s="21"/>
      <c r="M2000" s="21"/>
      <c r="N2000" s="21"/>
      <c r="O2000" s="21"/>
      <c r="P2000" s="21"/>
      <c r="Q2000" s="21"/>
    </row>
    <row r="2001" spans="1:17" s="258" customFormat="1" ht="12.75" hidden="1" customHeight="1">
      <c r="A2001" s="378"/>
      <c r="B2001" s="26"/>
      <c r="C2001" s="26"/>
      <c r="D2001" s="26"/>
      <c r="E2001" s="21"/>
      <c r="F2001" s="21"/>
      <c r="G2001" s="21"/>
      <c r="H2001" s="21"/>
      <c r="I2001" s="21"/>
      <c r="J2001" s="26"/>
      <c r="K2001" s="26"/>
      <c r="L2001" s="21"/>
      <c r="M2001" s="21"/>
      <c r="N2001" s="21"/>
      <c r="O2001" s="21"/>
      <c r="P2001" s="21"/>
      <c r="Q2001" s="21"/>
    </row>
    <row r="2002" spans="1:17" s="258" customFormat="1" ht="12.75" hidden="1" customHeight="1">
      <c r="A2002" s="378"/>
      <c r="B2002" s="26"/>
      <c r="C2002" s="26"/>
      <c r="D2002" s="26"/>
      <c r="E2002" s="21"/>
      <c r="F2002" s="21"/>
      <c r="G2002" s="21"/>
      <c r="H2002" s="21"/>
      <c r="I2002" s="21"/>
      <c r="J2002" s="26"/>
      <c r="K2002" s="26"/>
      <c r="L2002" s="21"/>
      <c r="M2002" s="21"/>
      <c r="N2002" s="21"/>
      <c r="O2002" s="21"/>
      <c r="P2002" s="21"/>
      <c r="Q2002" s="21"/>
    </row>
    <row r="2003" spans="1:17" s="258" customFormat="1" ht="12.75" hidden="1" customHeight="1">
      <c r="A2003" s="378"/>
      <c r="B2003" s="26"/>
      <c r="C2003" s="26"/>
      <c r="D2003" s="26"/>
      <c r="E2003" s="21"/>
      <c r="F2003" s="21"/>
      <c r="G2003" s="21"/>
      <c r="H2003" s="21"/>
      <c r="I2003" s="21"/>
      <c r="J2003" s="26"/>
      <c r="K2003" s="26"/>
      <c r="L2003" s="21"/>
      <c r="M2003" s="21"/>
      <c r="N2003" s="21"/>
      <c r="O2003" s="21"/>
      <c r="P2003" s="21"/>
      <c r="Q2003" s="21"/>
    </row>
    <row r="2004" spans="1:17" s="258" customFormat="1" ht="12.75" hidden="1" customHeight="1">
      <c r="A2004" s="378"/>
      <c r="B2004" s="26"/>
      <c r="C2004" s="26"/>
      <c r="D2004" s="26"/>
      <c r="E2004" s="21"/>
      <c r="F2004" s="21"/>
      <c r="G2004" s="21"/>
      <c r="H2004" s="21"/>
      <c r="I2004" s="21"/>
      <c r="J2004" s="26"/>
      <c r="K2004" s="26"/>
      <c r="L2004" s="21"/>
      <c r="M2004" s="21"/>
      <c r="N2004" s="21"/>
      <c r="O2004" s="21"/>
      <c r="P2004" s="21"/>
      <c r="Q2004" s="21"/>
    </row>
    <row r="2005" spans="1:17" s="258" customFormat="1" ht="12.75" hidden="1" customHeight="1">
      <c r="A2005" s="378"/>
      <c r="B2005" s="26"/>
      <c r="C2005" s="26"/>
      <c r="D2005" s="26"/>
      <c r="E2005" s="21"/>
      <c r="F2005" s="21"/>
      <c r="G2005" s="21"/>
      <c r="H2005" s="21"/>
      <c r="I2005" s="21"/>
      <c r="J2005" s="26"/>
      <c r="K2005" s="26"/>
      <c r="L2005" s="21"/>
      <c r="M2005" s="21"/>
      <c r="N2005" s="21"/>
      <c r="O2005" s="21"/>
      <c r="P2005" s="21"/>
      <c r="Q2005" s="21"/>
    </row>
    <row r="2006" spans="1:17" s="258" customFormat="1" ht="12.75" hidden="1" customHeight="1">
      <c r="A2006" s="378"/>
      <c r="B2006" s="26"/>
      <c r="C2006" s="26"/>
      <c r="D2006" s="26"/>
      <c r="E2006" s="21"/>
      <c r="F2006" s="21"/>
      <c r="G2006" s="21"/>
      <c r="H2006" s="21"/>
      <c r="I2006" s="21"/>
      <c r="J2006" s="26"/>
      <c r="K2006" s="26"/>
      <c r="L2006" s="21"/>
      <c r="M2006" s="21"/>
      <c r="N2006" s="21"/>
      <c r="O2006" s="21"/>
      <c r="P2006" s="21"/>
      <c r="Q2006" s="21"/>
    </row>
    <row r="2007" spans="1:17" s="258" customFormat="1" ht="12.75" hidden="1" customHeight="1">
      <c r="A2007" s="378"/>
      <c r="B2007" s="26"/>
      <c r="C2007" s="26"/>
      <c r="D2007" s="26"/>
      <c r="E2007" s="21"/>
      <c r="F2007" s="21"/>
      <c r="G2007" s="21"/>
      <c r="H2007" s="21"/>
      <c r="I2007" s="21"/>
      <c r="J2007" s="26"/>
      <c r="K2007" s="26"/>
      <c r="L2007" s="21"/>
      <c r="M2007" s="21"/>
      <c r="N2007" s="21"/>
      <c r="O2007" s="21"/>
      <c r="P2007" s="21"/>
      <c r="Q2007" s="21"/>
    </row>
    <row r="2008" spans="1:17" s="258" customFormat="1" ht="12.75" hidden="1" customHeight="1">
      <c r="A2008" s="378"/>
      <c r="B2008" s="26"/>
      <c r="C2008" s="26"/>
      <c r="D2008" s="26"/>
      <c r="E2008" s="21"/>
      <c r="F2008" s="21"/>
      <c r="G2008" s="21"/>
      <c r="H2008" s="21"/>
      <c r="I2008" s="21"/>
      <c r="J2008" s="26"/>
      <c r="K2008" s="26"/>
      <c r="L2008" s="21"/>
      <c r="M2008" s="21"/>
      <c r="N2008" s="21"/>
      <c r="O2008" s="21"/>
      <c r="P2008" s="21"/>
      <c r="Q2008" s="21"/>
    </row>
    <row r="2009" spans="1:17" s="258" customFormat="1" ht="12.75" hidden="1" customHeight="1">
      <c r="A2009" s="378"/>
      <c r="B2009" s="26"/>
      <c r="C2009" s="26"/>
      <c r="D2009" s="26"/>
      <c r="E2009" s="21"/>
      <c r="F2009" s="21"/>
      <c r="G2009" s="21"/>
      <c r="H2009" s="21"/>
      <c r="I2009" s="21"/>
      <c r="J2009" s="26"/>
      <c r="K2009" s="26"/>
      <c r="L2009" s="21"/>
      <c r="M2009" s="21"/>
      <c r="N2009" s="21"/>
      <c r="O2009" s="21"/>
      <c r="P2009" s="21"/>
      <c r="Q2009" s="21"/>
    </row>
    <row r="2010" spans="1:17" s="258" customFormat="1" ht="12.75" hidden="1" customHeight="1">
      <c r="A2010" s="378"/>
      <c r="B2010" s="26"/>
      <c r="C2010" s="26"/>
      <c r="D2010" s="26"/>
      <c r="E2010" s="21"/>
      <c r="F2010" s="21"/>
      <c r="G2010" s="21"/>
      <c r="H2010" s="21"/>
      <c r="I2010" s="21"/>
      <c r="J2010" s="26"/>
      <c r="K2010" s="26"/>
      <c r="L2010" s="21"/>
      <c r="M2010" s="21"/>
      <c r="N2010" s="21"/>
      <c r="O2010" s="21"/>
      <c r="P2010" s="21"/>
      <c r="Q2010" s="21"/>
    </row>
    <row r="2011" spans="1:17" s="258" customFormat="1" ht="12.75" hidden="1" customHeight="1">
      <c r="A2011" s="378"/>
      <c r="B2011" s="26"/>
      <c r="C2011" s="26"/>
      <c r="D2011" s="26"/>
      <c r="E2011" s="21"/>
      <c r="F2011" s="21"/>
      <c r="G2011" s="21"/>
      <c r="H2011" s="21"/>
      <c r="I2011" s="21"/>
      <c r="J2011" s="26"/>
      <c r="K2011" s="26"/>
      <c r="L2011" s="21"/>
      <c r="M2011" s="21"/>
      <c r="N2011" s="21"/>
      <c r="O2011" s="21"/>
      <c r="P2011" s="21"/>
      <c r="Q2011" s="21"/>
    </row>
    <row r="2012" spans="1:17" s="258" customFormat="1" ht="12.75" hidden="1" customHeight="1">
      <c r="A2012" s="378"/>
      <c r="B2012" s="26"/>
      <c r="C2012" s="26"/>
      <c r="D2012" s="26"/>
      <c r="E2012" s="21"/>
      <c r="F2012" s="21"/>
      <c r="G2012" s="21"/>
      <c r="H2012" s="21"/>
      <c r="I2012" s="21"/>
      <c r="J2012" s="26"/>
      <c r="K2012" s="26"/>
      <c r="L2012" s="21"/>
      <c r="M2012" s="21"/>
      <c r="N2012" s="21"/>
      <c r="O2012" s="21"/>
      <c r="P2012" s="21"/>
      <c r="Q2012" s="21"/>
    </row>
    <row r="2013" spans="1:17" s="258" customFormat="1" ht="12.75" hidden="1" customHeight="1">
      <c r="A2013" s="378"/>
      <c r="B2013" s="26"/>
      <c r="C2013" s="26"/>
      <c r="D2013" s="26"/>
      <c r="E2013" s="21"/>
      <c r="F2013" s="21"/>
      <c r="G2013" s="21"/>
      <c r="H2013" s="21"/>
      <c r="I2013" s="21"/>
      <c r="J2013" s="26"/>
      <c r="K2013" s="26"/>
      <c r="L2013" s="21"/>
      <c r="M2013" s="21"/>
      <c r="N2013" s="21"/>
      <c r="O2013" s="21"/>
      <c r="P2013" s="21"/>
      <c r="Q2013" s="21"/>
    </row>
    <row r="2014" spans="1:17" s="258" customFormat="1" ht="12.75" hidden="1" customHeight="1">
      <c r="A2014" s="378"/>
      <c r="B2014" s="26"/>
      <c r="C2014" s="26"/>
      <c r="D2014" s="26"/>
      <c r="E2014" s="21"/>
      <c r="F2014" s="21"/>
      <c r="G2014" s="21"/>
      <c r="H2014" s="21"/>
      <c r="I2014" s="21"/>
      <c r="J2014" s="26"/>
      <c r="K2014" s="26"/>
      <c r="L2014" s="21"/>
      <c r="M2014" s="21"/>
      <c r="N2014" s="21"/>
      <c r="O2014" s="21"/>
      <c r="P2014" s="21"/>
      <c r="Q2014" s="21"/>
    </row>
    <row r="2015" spans="1:17" s="258" customFormat="1" ht="12.75" hidden="1" customHeight="1">
      <c r="A2015" s="378"/>
      <c r="B2015" s="26"/>
      <c r="C2015" s="26"/>
      <c r="D2015" s="26"/>
      <c r="E2015" s="21"/>
      <c r="F2015" s="21"/>
      <c r="G2015" s="21"/>
      <c r="H2015" s="21"/>
      <c r="I2015" s="21"/>
      <c r="J2015" s="26"/>
      <c r="K2015" s="26"/>
      <c r="L2015" s="21"/>
      <c r="M2015" s="21"/>
      <c r="N2015" s="21"/>
      <c r="O2015" s="21"/>
      <c r="P2015" s="21"/>
      <c r="Q2015" s="21"/>
    </row>
    <row r="2016" spans="1:17" s="258" customFormat="1" ht="12.75" hidden="1" customHeight="1">
      <c r="A2016" s="378"/>
      <c r="B2016" s="26"/>
      <c r="C2016" s="26"/>
      <c r="D2016" s="26"/>
      <c r="E2016" s="21"/>
      <c r="F2016" s="21"/>
      <c r="G2016" s="21"/>
      <c r="H2016" s="21"/>
      <c r="I2016" s="21"/>
      <c r="J2016" s="26"/>
      <c r="K2016" s="26"/>
      <c r="L2016" s="21"/>
      <c r="M2016" s="21"/>
      <c r="N2016" s="21"/>
      <c r="O2016" s="21"/>
      <c r="P2016" s="21"/>
      <c r="Q2016" s="21"/>
    </row>
    <row r="2017" spans="1:17" s="258" customFormat="1" ht="12.75" hidden="1" customHeight="1">
      <c r="A2017" s="378"/>
      <c r="B2017" s="26"/>
      <c r="C2017" s="26"/>
      <c r="D2017" s="26"/>
      <c r="E2017" s="21"/>
      <c r="F2017" s="21"/>
      <c r="G2017" s="21"/>
      <c r="H2017" s="21"/>
      <c r="I2017" s="21"/>
      <c r="J2017" s="26"/>
      <c r="K2017" s="26"/>
      <c r="L2017" s="21"/>
      <c r="M2017" s="21"/>
      <c r="N2017" s="21"/>
      <c r="O2017" s="21"/>
      <c r="P2017" s="21"/>
      <c r="Q2017" s="21"/>
    </row>
    <row r="2018" spans="1:17" s="258" customFormat="1" ht="12.75" hidden="1" customHeight="1">
      <c r="A2018" s="378"/>
      <c r="B2018" s="26"/>
      <c r="C2018" s="26"/>
      <c r="D2018" s="26"/>
      <c r="E2018" s="21"/>
      <c r="F2018" s="21"/>
      <c r="G2018" s="21"/>
      <c r="H2018" s="21"/>
      <c r="I2018" s="21"/>
      <c r="J2018" s="26"/>
      <c r="K2018" s="26"/>
      <c r="L2018" s="21"/>
      <c r="M2018" s="21"/>
      <c r="N2018" s="21"/>
      <c r="O2018" s="21"/>
      <c r="P2018" s="21"/>
      <c r="Q2018" s="21"/>
    </row>
    <row r="2019" spans="1:17" s="258" customFormat="1" ht="12.75" hidden="1" customHeight="1">
      <c r="A2019" s="378"/>
      <c r="B2019" s="26"/>
      <c r="C2019" s="26"/>
      <c r="D2019" s="26"/>
      <c r="E2019" s="21"/>
      <c r="F2019" s="21"/>
      <c r="G2019" s="21"/>
      <c r="H2019" s="21"/>
      <c r="I2019" s="21"/>
      <c r="J2019" s="26"/>
      <c r="K2019" s="26"/>
      <c r="L2019" s="21"/>
      <c r="M2019" s="21"/>
      <c r="N2019" s="21"/>
      <c r="O2019" s="21"/>
      <c r="P2019" s="21"/>
      <c r="Q2019" s="21"/>
    </row>
    <row r="2020" spans="1:17" s="258" customFormat="1" ht="12.75" hidden="1" customHeight="1">
      <c r="A2020" s="378"/>
      <c r="B2020" s="26"/>
      <c r="C2020" s="26"/>
      <c r="D2020" s="26"/>
      <c r="E2020" s="21"/>
      <c r="F2020" s="21"/>
      <c r="G2020" s="21"/>
      <c r="H2020" s="21"/>
      <c r="I2020" s="21"/>
      <c r="J2020" s="26"/>
      <c r="K2020" s="26"/>
      <c r="L2020" s="21"/>
      <c r="M2020" s="21"/>
      <c r="N2020" s="21"/>
      <c r="O2020" s="21"/>
      <c r="P2020" s="21"/>
      <c r="Q2020" s="21"/>
    </row>
    <row r="2021" spans="1:17" s="258" customFormat="1" ht="12.75" hidden="1" customHeight="1">
      <c r="A2021" s="378"/>
      <c r="B2021" s="26"/>
      <c r="C2021" s="26"/>
      <c r="D2021" s="26"/>
      <c r="E2021" s="21"/>
      <c r="F2021" s="21"/>
      <c r="G2021" s="21"/>
      <c r="H2021" s="21"/>
      <c r="I2021" s="21"/>
      <c r="J2021" s="26"/>
      <c r="K2021" s="26"/>
      <c r="L2021" s="21"/>
      <c r="M2021" s="21"/>
      <c r="N2021" s="21"/>
      <c r="O2021" s="21"/>
      <c r="P2021" s="21"/>
      <c r="Q2021" s="21"/>
    </row>
    <row r="2022" spans="1:17" s="258" customFormat="1" ht="12.75" hidden="1" customHeight="1">
      <c r="A2022" s="378"/>
      <c r="B2022" s="26"/>
      <c r="C2022" s="26"/>
      <c r="D2022" s="26"/>
      <c r="E2022" s="21"/>
      <c r="F2022" s="21"/>
      <c r="G2022" s="21"/>
      <c r="H2022" s="21"/>
      <c r="I2022" s="21"/>
      <c r="J2022" s="26"/>
      <c r="K2022" s="26"/>
      <c r="L2022" s="21"/>
      <c r="M2022" s="21"/>
      <c r="N2022" s="21"/>
      <c r="O2022" s="21"/>
      <c r="P2022" s="21"/>
      <c r="Q2022" s="21"/>
    </row>
    <row r="2023" spans="1:17" s="258" customFormat="1" ht="12.75" hidden="1" customHeight="1">
      <c r="A2023" s="378"/>
      <c r="B2023" s="26"/>
      <c r="C2023" s="26"/>
      <c r="D2023" s="26"/>
      <c r="E2023" s="21"/>
      <c r="F2023" s="21"/>
      <c r="G2023" s="21"/>
      <c r="H2023" s="21"/>
      <c r="I2023" s="21"/>
      <c r="J2023" s="26"/>
      <c r="K2023" s="26"/>
      <c r="L2023" s="21"/>
      <c r="M2023" s="21"/>
      <c r="N2023" s="21"/>
      <c r="O2023" s="21"/>
      <c r="P2023" s="21"/>
      <c r="Q2023" s="21"/>
    </row>
    <row r="2024" spans="1:17" s="258" customFormat="1" ht="12.75" hidden="1" customHeight="1">
      <c r="A2024" s="378"/>
      <c r="B2024" s="26"/>
      <c r="C2024" s="26"/>
      <c r="D2024" s="26"/>
      <c r="E2024" s="21"/>
      <c r="F2024" s="21"/>
      <c r="G2024" s="21"/>
      <c r="H2024" s="21"/>
      <c r="I2024" s="21"/>
      <c r="J2024" s="26"/>
      <c r="K2024" s="26"/>
      <c r="L2024" s="21"/>
      <c r="M2024" s="21"/>
      <c r="N2024" s="21"/>
      <c r="O2024" s="21"/>
      <c r="P2024" s="21"/>
      <c r="Q2024" s="21"/>
    </row>
    <row r="2025" spans="1:17" s="258" customFormat="1" ht="12.75" hidden="1" customHeight="1">
      <c r="A2025" s="378"/>
      <c r="B2025" s="26"/>
      <c r="C2025" s="26"/>
      <c r="D2025" s="26"/>
      <c r="E2025" s="21"/>
      <c r="F2025" s="21"/>
      <c r="G2025" s="21"/>
      <c r="H2025" s="21"/>
      <c r="I2025" s="21"/>
      <c r="J2025" s="26"/>
      <c r="K2025" s="26"/>
      <c r="L2025" s="21"/>
      <c r="M2025" s="21"/>
      <c r="N2025" s="21"/>
      <c r="O2025" s="21"/>
      <c r="P2025" s="21"/>
      <c r="Q2025" s="21"/>
    </row>
    <row r="2026" spans="1:17" s="258" customFormat="1" ht="12.75" hidden="1" customHeight="1">
      <c r="A2026" s="378"/>
      <c r="B2026" s="26"/>
      <c r="C2026" s="26"/>
      <c r="D2026" s="26"/>
      <c r="E2026" s="21"/>
      <c r="F2026" s="21"/>
      <c r="G2026" s="21"/>
      <c r="H2026" s="21"/>
      <c r="I2026" s="21"/>
      <c r="J2026" s="26"/>
      <c r="K2026" s="26"/>
      <c r="L2026" s="21"/>
      <c r="M2026" s="21"/>
      <c r="N2026" s="21"/>
      <c r="O2026" s="21"/>
      <c r="P2026" s="21"/>
      <c r="Q2026" s="21"/>
    </row>
    <row r="2027" spans="1:17" s="258" customFormat="1" ht="12.75" hidden="1" customHeight="1">
      <c r="A2027" s="378"/>
      <c r="B2027" s="26"/>
      <c r="C2027" s="26"/>
      <c r="D2027" s="26"/>
      <c r="E2027" s="21"/>
      <c r="F2027" s="21"/>
      <c r="G2027" s="21"/>
      <c r="H2027" s="21"/>
      <c r="I2027" s="21"/>
      <c r="J2027" s="26"/>
      <c r="K2027" s="26"/>
      <c r="L2027" s="21"/>
      <c r="M2027" s="21"/>
      <c r="N2027" s="21"/>
      <c r="O2027" s="21"/>
      <c r="P2027" s="21"/>
      <c r="Q2027" s="21"/>
    </row>
    <row r="2028" spans="1:17" s="258" customFormat="1" ht="12.75" hidden="1" customHeight="1">
      <c r="A2028" s="378"/>
      <c r="B2028" s="26"/>
      <c r="C2028" s="26"/>
      <c r="D2028" s="26"/>
      <c r="E2028" s="21"/>
      <c r="F2028" s="21"/>
      <c r="G2028" s="21"/>
      <c r="H2028" s="21"/>
      <c r="I2028" s="21"/>
      <c r="J2028" s="26"/>
      <c r="K2028" s="26"/>
      <c r="L2028" s="21"/>
      <c r="M2028" s="21"/>
      <c r="N2028" s="21"/>
      <c r="O2028" s="21"/>
      <c r="P2028" s="21"/>
      <c r="Q2028" s="21"/>
    </row>
    <row r="2029" spans="1:17" s="258" customFormat="1" ht="12.75" hidden="1" customHeight="1">
      <c r="A2029" s="378"/>
      <c r="B2029" s="26"/>
      <c r="C2029" s="26"/>
      <c r="D2029" s="26"/>
      <c r="E2029" s="21"/>
      <c r="F2029" s="21"/>
      <c r="G2029" s="21"/>
      <c r="H2029" s="21"/>
      <c r="I2029" s="21"/>
      <c r="J2029" s="26"/>
      <c r="K2029" s="26"/>
      <c r="L2029" s="21"/>
      <c r="M2029" s="21"/>
      <c r="N2029" s="21"/>
      <c r="O2029" s="21"/>
      <c r="P2029" s="21"/>
      <c r="Q2029" s="21"/>
    </row>
    <row r="2030" spans="1:17" s="258" customFormat="1" ht="12.75" hidden="1" customHeight="1">
      <c r="A2030" s="378"/>
      <c r="B2030" s="26"/>
      <c r="C2030" s="26"/>
      <c r="D2030" s="26"/>
      <c r="E2030" s="21"/>
      <c r="F2030" s="21"/>
      <c r="G2030" s="21"/>
      <c r="H2030" s="21"/>
      <c r="I2030" s="21"/>
      <c r="J2030" s="26"/>
      <c r="K2030" s="26"/>
      <c r="L2030" s="21"/>
      <c r="M2030" s="21"/>
      <c r="N2030" s="21"/>
      <c r="O2030" s="21"/>
      <c r="P2030" s="21"/>
      <c r="Q2030" s="21"/>
    </row>
    <row r="2031" spans="1:17" s="258" customFormat="1" ht="12.75" hidden="1" customHeight="1">
      <c r="A2031" s="378"/>
      <c r="B2031" s="26"/>
      <c r="C2031" s="26"/>
      <c r="D2031" s="26"/>
      <c r="E2031" s="21"/>
      <c r="F2031" s="21"/>
      <c r="G2031" s="21"/>
      <c r="H2031" s="21"/>
      <c r="I2031" s="21"/>
      <c r="J2031" s="26"/>
      <c r="K2031" s="26"/>
      <c r="L2031" s="21"/>
      <c r="M2031" s="21"/>
      <c r="N2031" s="21"/>
      <c r="O2031" s="21"/>
      <c r="P2031" s="21"/>
      <c r="Q2031" s="21"/>
    </row>
    <row r="2032" spans="1:17" s="258" customFormat="1" ht="12.75" hidden="1" customHeight="1">
      <c r="A2032" s="378"/>
      <c r="B2032" s="26"/>
      <c r="C2032" s="26"/>
      <c r="D2032" s="26"/>
      <c r="E2032" s="21"/>
      <c r="F2032" s="21"/>
      <c r="G2032" s="21"/>
      <c r="H2032" s="21"/>
      <c r="I2032" s="21"/>
      <c r="J2032" s="26"/>
      <c r="K2032" s="26"/>
      <c r="L2032" s="21"/>
      <c r="M2032" s="21"/>
      <c r="N2032" s="21"/>
      <c r="O2032" s="21"/>
      <c r="P2032" s="21"/>
      <c r="Q2032" s="21"/>
    </row>
    <row r="2033" spans="1:17" s="258" customFormat="1" ht="12.75" hidden="1" customHeight="1">
      <c r="A2033" s="378"/>
      <c r="B2033" s="26"/>
      <c r="C2033" s="26"/>
      <c r="D2033" s="26"/>
      <c r="E2033" s="21"/>
      <c r="F2033" s="21"/>
      <c r="G2033" s="21"/>
      <c r="H2033" s="21"/>
      <c r="I2033" s="21"/>
      <c r="J2033" s="26"/>
      <c r="K2033" s="26"/>
      <c r="L2033" s="21"/>
      <c r="M2033" s="21"/>
      <c r="N2033" s="21"/>
      <c r="O2033" s="21"/>
      <c r="P2033" s="21"/>
      <c r="Q2033" s="21"/>
    </row>
    <row r="2034" spans="1:17" s="258" customFormat="1" ht="12.75" hidden="1" customHeight="1">
      <c r="A2034" s="378"/>
      <c r="B2034" s="26"/>
      <c r="C2034" s="26"/>
      <c r="D2034" s="26"/>
      <c r="E2034" s="21"/>
      <c r="F2034" s="21"/>
      <c r="G2034" s="21"/>
      <c r="H2034" s="21"/>
      <c r="I2034" s="21"/>
      <c r="J2034" s="26"/>
      <c r="K2034" s="26"/>
      <c r="L2034" s="21"/>
      <c r="M2034" s="21"/>
      <c r="N2034" s="21"/>
      <c r="O2034" s="21"/>
      <c r="P2034" s="21"/>
      <c r="Q2034" s="21"/>
    </row>
    <row r="2035" spans="1:17" s="258" customFormat="1" ht="12.75" hidden="1" customHeight="1">
      <c r="A2035" s="378"/>
      <c r="B2035" s="26"/>
      <c r="C2035" s="26"/>
      <c r="D2035" s="26"/>
      <c r="E2035" s="21"/>
      <c r="F2035" s="21"/>
      <c r="G2035" s="21"/>
      <c r="H2035" s="21"/>
      <c r="I2035" s="21"/>
      <c r="J2035" s="26"/>
      <c r="K2035" s="26"/>
      <c r="L2035" s="21"/>
      <c r="M2035" s="21"/>
      <c r="N2035" s="21"/>
      <c r="O2035" s="21"/>
      <c r="P2035" s="21"/>
      <c r="Q2035" s="21"/>
    </row>
    <row r="2036" spans="1:17" s="258" customFormat="1" ht="12.75" hidden="1" customHeight="1">
      <c r="A2036" s="378"/>
      <c r="B2036" s="26"/>
      <c r="C2036" s="26"/>
      <c r="D2036" s="26"/>
      <c r="E2036" s="21"/>
      <c r="F2036" s="21"/>
      <c r="G2036" s="21"/>
      <c r="H2036" s="21"/>
      <c r="I2036" s="21"/>
      <c r="J2036" s="26"/>
      <c r="K2036" s="26"/>
      <c r="L2036" s="21"/>
      <c r="M2036" s="21"/>
      <c r="N2036" s="21"/>
      <c r="O2036" s="21"/>
      <c r="P2036" s="21"/>
      <c r="Q2036" s="21"/>
    </row>
    <row r="2037" spans="1:17" s="258" customFormat="1" ht="12.75" hidden="1" customHeight="1">
      <c r="A2037" s="378"/>
      <c r="B2037" s="26"/>
      <c r="C2037" s="26"/>
      <c r="D2037" s="26"/>
      <c r="E2037" s="21"/>
      <c r="F2037" s="21"/>
      <c r="G2037" s="21"/>
      <c r="H2037" s="21"/>
      <c r="I2037" s="21"/>
      <c r="J2037" s="26"/>
      <c r="K2037" s="26"/>
      <c r="L2037" s="21"/>
      <c r="M2037" s="21"/>
      <c r="N2037" s="21"/>
      <c r="O2037" s="21"/>
      <c r="P2037" s="21"/>
      <c r="Q2037" s="21"/>
    </row>
    <row r="2038" spans="1:17" s="258" customFormat="1" ht="12.75" hidden="1" customHeight="1">
      <c r="A2038" s="378"/>
      <c r="B2038" s="26"/>
      <c r="C2038" s="26"/>
      <c r="D2038" s="26"/>
      <c r="E2038" s="21"/>
      <c r="F2038" s="21"/>
      <c r="G2038" s="21"/>
      <c r="H2038" s="21"/>
      <c r="I2038" s="21"/>
      <c r="J2038" s="26"/>
      <c r="K2038" s="26"/>
      <c r="L2038" s="21"/>
      <c r="M2038" s="21"/>
      <c r="N2038" s="21"/>
      <c r="O2038" s="21"/>
      <c r="P2038" s="21"/>
      <c r="Q2038" s="21"/>
    </row>
    <row r="2039" spans="1:17" s="258" customFormat="1" ht="12.75" hidden="1" customHeight="1">
      <c r="A2039" s="378"/>
      <c r="B2039" s="26"/>
      <c r="C2039" s="26"/>
      <c r="D2039" s="26"/>
      <c r="E2039" s="21"/>
      <c r="F2039" s="21"/>
      <c r="G2039" s="21"/>
      <c r="H2039" s="21"/>
      <c r="I2039" s="21"/>
      <c r="J2039" s="26"/>
      <c r="K2039" s="26"/>
      <c r="L2039" s="21"/>
      <c r="M2039" s="21"/>
      <c r="N2039" s="21"/>
      <c r="O2039" s="21"/>
      <c r="P2039" s="21"/>
      <c r="Q2039" s="21"/>
    </row>
    <row r="2040" spans="1:17" s="258" customFormat="1" ht="12.75" hidden="1" customHeight="1">
      <c r="A2040" s="378"/>
      <c r="B2040" s="26"/>
      <c r="C2040" s="26"/>
      <c r="D2040" s="26"/>
      <c r="E2040" s="21"/>
      <c r="F2040" s="21"/>
      <c r="G2040" s="21"/>
      <c r="H2040" s="21"/>
      <c r="I2040" s="21"/>
      <c r="J2040" s="26"/>
      <c r="K2040" s="26"/>
      <c r="L2040" s="21"/>
      <c r="M2040" s="21"/>
      <c r="N2040" s="21"/>
      <c r="O2040" s="21"/>
      <c r="P2040" s="21"/>
      <c r="Q2040" s="21"/>
    </row>
    <row r="2041" spans="1:17" s="258" customFormat="1" ht="12.75" hidden="1" customHeight="1">
      <c r="A2041" s="378"/>
      <c r="B2041" s="26"/>
      <c r="C2041" s="26"/>
      <c r="D2041" s="26"/>
      <c r="E2041" s="21"/>
      <c r="F2041" s="21"/>
      <c r="G2041" s="21"/>
      <c r="H2041" s="21"/>
      <c r="I2041" s="21"/>
      <c r="J2041" s="26"/>
      <c r="K2041" s="26"/>
      <c r="L2041" s="21"/>
      <c r="M2041" s="21"/>
      <c r="N2041" s="21"/>
      <c r="O2041" s="21"/>
      <c r="P2041" s="21"/>
      <c r="Q2041" s="21"/>
    </row>
    <row r="2042" spans="1:17" s="258" customFormat="1" ht="12.75" hidden="1" customHeight="1">
      <c r="A2042" s="378"/>
      <c r="B2042" s="26"/>
      <c r="C2042" s="26"/>
      <c r="D2042" s="26"/>
      <c r="E2042" s="21"/>
      <c r="F2042" s="21"/>
      <c r="G2042" s="21"/>
      <c r="H2042" s="21"/>
      <c r="I2042" s="21"/>
      <c r="J2042" s="26"/>
      <c r="K2042" s="26"/>
      <c r="L2042" s="21"/>
      <c r="M2042" s="21"/>
      <c r="N2042" s="21"/>
      <c r="O2042" s="21"/>
      <c r="P2042" s="21"/>
      <c r="Q2042" s="21"/>
    </row>
    <row r="2043" spans="1:17" s="258" customFormat="1" ht="12.75" hidden="1" customHeight="1">
      <c r="A2043" s="378"/>
      <c r="B2043" s="26"/>
      <c r="C2043" s="26"/>
      <c r="D2043" s="26"/>
      <c r="E2043" s="21"/>
      <c r="F2043" s="21"/>
      <c r="G2043" s="21"/>
      <c r="H2043" s="21"/>
      <c r="I2043" s="21"/>
      <c r="J2043" s="26"/>
      <c r="K2043" s="26"/>
      <c r="L2043" s="21"/>
      <c r="M2043" s="21"/>
      <c r="N2043" s="21"/>
      <c r="O2043" s="21"/>
      <c r="P2043" s="21"/>
      <c r="Q2043" s="21"/>
    </row>
    <row r="2044" spans="1:17" s="258" customFormat="1" ht="12.75" hidden="1" customHeight="1">
      <c r="A2044" s="378"/>
      <c r="B2044" s="26"/>
      <c r="C2044" s="26"/>
      <c r="D2044" s="26"/>
      <c r="E2044" s="21"/>
      <c r="F2044" s="21"/>
      <c r="G2044" s="21"/>
      <c r="H2044" s="21"/>
      <c r="I2044" s="21"/>
      <c r="J2044" s="26"/>
      <c r="K2044" s="26"/>
      <c r="L2044" s="21"/>
      <c r="M2044" s="21"/>
      <c r="N2044" s="21"/>
      <c r="O2044" s="21"/>
      <c r="P2044" s="21"/>
      <c r="Q2044" s="21"/>
    </row>
    <row r="2045" spans="1:17" s="258" customFormat="1" ht="12.75" hidden="1" customHeight="1">
      <c r="A2045" s="378"/>
      <c r="B2045" s="26"/>
      <c r="C2045" s="26"/>
      <c r="D2045" s="26"/>
      <c r="E2045" s="21"/>
      <c r="F2045" s="21"/>
      <c r="G2045" s="21"/>
      <c r="H2045" s="21"/>
      <c r="I2045" s="21"/>
      <c r="J2045" s="26"/>
      <c r="K2045" s="26"/>
      <c r="L2045" s="21"/>
      <c r="M2045" s="21"/>
      <c r="N2045" s="21"/>
      <c r="O2045" s="21"/>
      <c r="P2045" s="21"/>
      <c r="Q2045" s="21"/>
    </row>
    <row r="2046" spans="1:17" s="258" customFormat="1" ht="12.75" hidden="1" customHeight="1">
      <c r="A2046" s="378"/>
      <c r="B2046" s="26"/>
      <c r="C2046" s="26"/>
      <c r="D2046" s="26"/>
      <c r="E2046" s="21"/>
      <c r="F2046" s="21"/>
      <c r="G2046" s="21"/>
      <c r="H2046" s="21"/>
      <c r="I2046" s="21"/>
      <c r="J2046" s="26"/>
      <c r="K2046" s="26"/>
      <c r="L2046" s="21"/>
      <c r="M2046" s="21"/>
      <c r="N2046" s="21"/>
      <c r="O2046" s="21"/>
      <c r="P2046" s="21"/>
      <c r="Q2046" s="21"/>
    </row>
    <row r="2047" spans="1:17" s="258" customFormat="1" ht="12.75" hidden="1" customHeight="1">
      <c r="A2047" s="378"/>
      <c r="B2047" s="26"/>
      <c r="C2047" s="26"/>
      <c r="D2047" s="26"/>
      <c r="E2047" s="21"/>
      <c r="F2047" s="21"/>
      <c r="G2047" s="21"/>
      <c r="H2047" s="21"/>
      <c r="I2047" s="21"/>
      <c r="J2047" s="26"/>
      <c r="K2047" s="26"/>
      <c r="L2047" s="21"/>
      <c r="M2047" s="21"/>
      <c r="N2047" s="21"/>
      <c r="O2047" s="21"/>
      <c r="P2047" s="21"/>
      <c r="Q2047" s="21"/>
    </row>
    <row r="2048" spans="1:17" s="258" customFormat="1" ht="12.75" hidden="1" customHeight="1">
      <c r="A2048" s="378"/>
      <c r="B2048" s="26"/>
      <c r="C2048" s="26"/>
      <c r="D2048" s="26"/>
      <c r="E2048" s="21"/>
      <c r="F2048" s="21"/>
      <c r="G2048" s="21"/>
      <c r="H2048" s="21"/>
      <c r="I2048" s="21"/>
      <c r="J2048" s="26"/>
      <c r="K2048" s="26"/>
      <c r="L2048" s="21"/>
      <c r="M2048" s="21"/>
      <c r="N2048" s="21"/>
      <c r="O2048" s="21"/>
      <c r="P2048" s="21"/>
      <c r="Q2048" s="21"/>
    </row>
    <row r="2049" spans="1:17" s="258" customFormat="1" ht="12.75" hidden="1" customHeight="1">
      <c r="A2049" s="378"/>
      <c r="B2049" s="26"/>
      <c r="C2049" s="26"/>
      <c r="D2049" s="26"/>
      <c r="E2049" s="21"/>
      <c r="F2049" s="21"/>
      <c r="G2049" s="21"/>
      <c r="H2049" s="21"/>
      <c r="I2049" s="21"/>
      <c r="J2049" s="26"/>
      <c r="K2049" s="26"/>
      <c r="L2049" s="21"/>
      <c r="M2049" s="21"/>
      <c r="N2049" s="21"/>
      <c r="O2049" s="21"/>
      <c r="P2049" s="21"/>
      <c r="Q2049" s="21"/>
    </row>
    <row r="2050" spans="1:17" s="258" customFormat="1" ht="12.75" hidden="1" customHeight="1">
      <c r="A2050" s="378"/>
      <c r="B2050" s="26"/>
      <c r="C2050" s="26"/>
      <c r="D2050" s="26"/>
      <c r="E2050" s="21"/>
      <c r="F2050" s="21"/>
      <c r="G2050" s="21"/>
      <c r="H2050" s="21"/>
      <c r="I2050" s="21"/>
      <c r="J2050" s="26"/>
      <c r="K2050" s="26"/>
      <c r="L2050" s="21"/>
      <c r="M2050" s="21"/>
      <c r="N2050" s="21"/>
      <c r="O2050" s="21"/>
      <c r="P2050" s="21"/>
      <c r="Q2050" s="21"/>
    </row>
    <row r="2051" spans="1:17" s="258" customFormat="1" ht="12.75" hidden="1" customHeight="1">
      <c r="A2051" s="378"/>
      <c r="B2051" s="26"/>
      <c r="C2051" s="26"/>
      <c r="D2051" s="26"/>
      <c r="E2051" s="21"/>
      <c r="F2051" s="21"/>
      <c r="G2051" s="21"/>
      <c r="H2051" s="21"/>
      <c r="I2051" s="21"/>
      <c r="J2051" s="26"/>
      <c r="K2051" s="26"/>
      <c r="L2051" s="21"/>
      <c r="M2051" s="21"/>
      <c r="N2051" s="21"/>
      <c r="O2051" s="21"/>
      <c r="P2051" s="21"/>
      <c r="Q2051" s="21"/>
    </row>
    <row r="2052" spans="1:17" s="258" customFormat="1" ht="12.75" hidden="1" customHeight="1">
      <c r="A2052" s="378"/>
      <c r="B2052" s="26"/>
      <c r="C2052" s="26"/>
      <c r="D2052" s="26"/>
      <c r="E2052" s="21"/>
      <c r="F2052" s="21"/>
      <c r="G2052" s="21"/>
      <c r="H2052" s="21"/>
      <c r="I2052" s="21"/>
      <c r="J2052" s="26"/>
      <c r="K2052" s="26"/>
      <c r="L2052" s="21"/>
      <c r="M2052" s="21"/>
      <c r="N2052" s="21"/>
      <c r="O2052" s="21"/>
      <c r="P2052" s="21"/>
      <c r="Q2052" s="21"/>
    </row>
    <row r="2053" spans="1:17" s="258" customFormat="1" ht="12.75" hidden="1" customHeight="1">
      <c r="A2053" s="378"/>
      <c r="B2053" s="26"/>
      <c r="C2053" s="26"/>
      <c r="D2053" s="26"/>
      <c r="E2053" s="21"/>
      <c r="F2053" s="21"/>
      <c r="G2053" s="21"/>
      <c r="H2053" s="21"/>
      <c r="I2053" s="21"/>
      <c r="J2053" s="26"/>
      <c r="K2053" s="26"/>
      <c r="L2053" s="21"/>
      <c r="M2053" s="21"/>
      <c r="N2053" s="21"/>
      <c r="O2053" s="21"/>
      <c r="P2053" s="21"/>
      <c r="Q2053" s="21"/>
    </row>
    <row r="2054" spans="1:17" s="258" customFormat="1" ht="12.75" hidden="1" customHeight="1">
      <c r="A2054" s="378"/>
      <c r="B2054" s="26"/>
      <c r="C2054" s="26"/>
      <c r="D2054" s="26"/>
      <c r="E2054" s="21"/>
      <c r="F2054" s="21"/>
      <c r="G2054" s="21"/>
      <c r="H2054" s="21"/>
      <c r="I2054" s="21"/>
      <c r="J2054" s="26"/>
      <c r="K2054" s="26"/>
      <c r="L2054" s="21"/>
      <c r="M2054" s="21"/>
      <c r="N2054" s="21"/>
      <c r="O2054" s="21"/>
      <c r="P2054" s="21"/>
      <c r="Q2054" s="21"/>
    </row>
    <row r="2055" spans="1:17" s="258" customFormat="1" ht="12.75" hidden="1" customHeight="1">
      <c r="A2055" s="378"/>
      <c r="B2055" s="26"/>
      <c r="C2055" s="26"/>
      <c r="D2055" s="26"/>
      <c r="E2055" s="21"/>
      <c r="F2055" s="21"/>
      <c r="G2055" s="21"/>
      <c r="H2055" s="21"/>
      <c r="I2055" s="21"/>
      <c r="J2055" s="26"/>
      <c r="K2055" s="26"/>
      <c r="L2055" s="21"/>
      <c r="M2055" s="21"/>
      <c r="N2055" s="21"/>
      <c r="O2055" s="21"/>
      <c r="P2055" s="21"/>
      <c r="Q2055" s="21"/>
    </row>
    <row r="2056" spans="1:17" s="258" customFormat="1" ht="12.75" hidden="1" customHeight="1">
      <c r="A2056" s="378"/>
      <c r="B2056" s="26"/>
      <c r="C2056" s="26"/>
      <c r="D2056" s="26"/>
      <c r="E2056" s="21"/>
      <c r="F2056" s="21"/>
      <c r="G2056" s="21"/>
      <c r="H2056" s="21"/>
      <c r="I2056" s="21"/>
      <c r="J2056" s="26"/>
      <c r="K2056" s="26"/>
      <c r="L2056" s="21"/>
      <c r="M2056" s="21"/>
      <c r="N2056" s="21"/>
      <c r="O2056" s="21"/>
      <c r="P2056" s="21"/>
      <c r="Q2056" s="21"/>
    </row>
    <row r="2057" spans="1:17" s="258" customFormat="1" ht="12.75" hidden="1" customHeight="1">
      <c r="A2057" s="378"/>
      <c r="B2057" s="26"/>
      <c r="C2057" s="26"/>
      <c r="D2057" s="26"/>
      <c r="E2057" s="21"/>
      <c r="F2057" s="21"/>
      <c r="G2057" s="21"/>
      <c r="H2057" s="21"/>
      <c r="I2057" s="21"/>
      <c r="J2057" s="26"/>
      <c r="K2057" s="26"/>
      <c r="L2057" s="21"/>
      <c r="M2057" s="21"/>
      <c r="N2057" s="21"/>
      <c r="O2057" s="21"/>
      <c r="P2057" s="21"/>
      <c r="Q2057" s="21"/>
    </row>
    <row r="2058" spans="1:17" s="258" customFormat="1" ht="12.75" hidden="1" customHeight="1">
      <c r="A2058" s="378"/>
      <c r="B2058" s="26"/>
      <c r="C2058" s="26"/>
      <c r="D2058" s="26"/>
      <c r="E2058" s="21"/>
      <c r="F2058" s="21"/>
      <c r="G2058" s="21"/>
      <c r="H2058" s="21"/>
      <c r="I2058" s="21"/>
      <c r="J2058" s="26"/>
      <c r="K2058" s="26"/>
      <c r="L2058" s="21"/>
      <c r="M2058" s="21"/>
      <c r="N2058" s="21"/>
      <c r="O2058" s="21"/>
      <c r="P2058" s="21"/>
      <c r="Q2058" s="21"/>
    </row>
    <row r="2059" spans="1:17" s="258" customFormat="1" ht="12.75" hidden="1" customHeight="1">
      <c r="A2059" s="378"/>
      <c r="B2059" s="26"/>
      <c r="C2059" s="26"/>
      <c r="D2059" s="26"/>
      <c r="E2059" s="21"/>
      <c r="F2059" s="21"/>
      <c r="G2059" s="21"/>
      <c r="H2059" s="21"/>
      <c r="I2059" s="21"/>
      <c r="J2059" s="26"/>
      <c r="K2059" s="26"/>
      <c r="L2059" s="21"/>
      <c r="M2059" s="21"/>
      <c r="N2059" s="21"/>
      <c r="O2059" s="21"/>
      <c r="P2059" s="21"/>
      <c r="Q2059" s="21"/>
    </row>
    <row r="2060" spans="1:17" s="258" customFormat="1" ht="12.75" hidden="1" customHeight="1">
      <c r="A2060" s="378"/>
      <c r="B2060" s="26"/>
      <c r="C2060" s="26"/>
      <c r="D2060" s="26"/>
      <c r="E2060" s="21"/>
      <c r="F2060" s="21"/>
      <c r="G2060" s="21"/>
      <c r="H2060" s="21"/>
      <c r="I2060" s="21"/>
      <c r="J2060" s="26"/>
      <c r="K2060" s="26"/>
      <c r="L2060" s="21"/>
      <c r="M2060" s="21"/>
      <c r="N2060" s="21"/>
      <c r="O2060" s="21"/>
      <c r="P2060" s="21"/>
      <c r="Q2060" s="21"/>
    </row>
    <row r="2061" spans="1:17" s="258" customFormat="1" ht="12.75" hidden="1" customHeight="1">
      <c r="A2061" s="378"/>
      <c r="B2061" s="26"/>
      <c r="C2061" s="26"/>
      <c r="D2061" s="26"/>
      <c r="E2061" s="21"/>
      <c r="F2061" s="21"/>
      <c r="G2061" s="21"/>
      <c r="H2061" s="21"/>
      <c r="I2061" s="21"/>
      <c r="J2061" s="26"/>
      <c r="K2061" s="26"/>
      <c r="L2061" s="21"/>
      <c r="M2061" s="21"/>
      <c r="N2061" s="21"/>
      <c r="O2061" s="21"/>
      <c r="P2061" s="21"/>
      <c r="Q2061" s="21"/>
    </row>
    <row r="2062" spans="1:17" s="258" customFormat="1" ht="12.75" hidden="1" customHeight="1">
      <c r="A2062" s="378"/>
      <c r="B2062" s="26"/>
      <c r="C2062" s="26"/>
      <c r="D2062" s="26"/>
      <c r="E2062" s="21"/>
      <c r="F2062" s="21"/>
      <c r="G2062" s="21"/>
      <c r="H2062" s="21"/>
      <c r="I2062" s="21"/>
      <c r="J2062" s="26"/>
      <c r="K2062" s="26"/>
      <c r="L2062" s="21"/>
      <c r="M2062" s="21"/>
      <c r="N2062" s="21"/>
      <c r="O2062" s="21"/>
      <c r="P2062" s="21"/>
      <c r="Q2062" s="21"/>
    </row>
    <row r="2063" spans="1:17" s="258" customFormat="1" ht="12.75" hidden="1" customHeight="1">
      <c r="A2063" s="378"/>
      <c r="B2063" s="26"/>
      <c r="C2063" s="26"/>
      <c r="D2063" s="26"/>
      <c r="E2063" s="21"/>
      <c r="F2063" s="21"/>
      <c r="G2063" s="21"/>
      <c r="H2063" s="21"/>
      <c r="I2063" s="21"/>
      <c r="J2063" s="26"/>
      <c r="K2063" s="26"/>
      <c r="L2063" s="21"/>
      <c r="M2063" s="21"/>
      <c r="N2063" s="21"/>
      <c r="O2063" s="21"/>
      <c r="P2063" s="21"/>
      <c r="Q2063" s="21"/>
    </row>
    <row r="2064" spans="1:17" s="258" customFormat="1" ht="12.75" hidden="1" customHeight="1">
      <c r="A2064" s="378"/>
      <c r="B2064" s="26"/>
      <c r="C2064" s="26"/>
      <c r="D2064" s="26"/>
      <c r="E2064" s="21"/>
      <c r="F2064" s="21"/>
      <c r="G2064" s="21"/>
      <c r="H2064" s="21"/>
      <c r="I2064" s="21"/>
      <c r="J2064" s="26"/>
      <c r="K2064" s="26"/>
      <c r="L2064" s="21"/>
      <c r="M2064" s="21"/>
      <c r="N2064" s="21"/>
      <c r="O2064" s="21"/>
      <c r="P2064" s="21"/>
      <c r="Q2064" s="21"/>
    </row>
    <row r="2065" spans="1:17" s="258" customFormat="1" ht="12.75" hidden="1" customHeight="1">
      <c r="A2065" s="378"/>
      <c r="B2065" s="26"/>
      <c r="C2065" s="26"/>
      <c r="D2065" s="26"/>
      <c r="E2065" s="21"/>
      <c r="F2065" s="21"/>
      <c r="G2065" s="21"/>
      <c r="H2065" s="21"/>
      <c r="I2065" s="21"/>
      <c r="J2065" s="26"/>
      <c r="K2065" s="26"/>
      <c r="L2065" s="21"/>
      <c r="M2065" s="21"/>
      <c r="N2065" s="21"/>
      <c r="O2065" s="21"/>
      <c r="P2065" s="21"/>
      <c r="Q2065" s="21"/>
    </row>
    <row r="2066" spans="1:17" s="258" customFormat="1" ht="12.75" hidden="1" customHeight="1">
      <c r="A2066" s="378"/>
      <c r="B2066" s="26"/>
      <c r="C2066" s="26"/>
      <c r="D2066" s="26"/>
      <c r="E2066" s="21"/>
      <c r="F2066" s="21"/>
      <c r="G2066" s="21"/>
      <c r="H2066" s="21"/>
      <c r="I2066" s="21"/>
      <c r="J2066" s="26"/>
      <c r="K2066" s="26"/>
      <c r="L2066" s="21"/>
      <c r="M2066" s="21"/>
      <c r="N2066" s="21"/>
      <c r="O2066" s="21"/>
      <c r="P2066" s="21"/>
      <c r="Q2066" s="21"/>
    </row>
    <row r="2067" spans="1:17" s="258" customFormat="1" ht="12.75" hidden="1" customHeight="1">
      <c r="A2067" s="378"/>
      <c r="B2067" s="26"/>
      <c r="C2067" s="26"/>
      <c r="D2067" s="26"/>
      <c r="E2067" s="21"/>
      <c r="F2067" s="21"/>
      <c r="G2067" s="21"/>
      <c r="H2067" s="21"/>
      <c r="I2067" s="21"/>
      <c r="J2067" s="26"/>
      <c r="K2067" s="26"/>
      <c r="L2067" s="21"/>
      <c r="M2067" s="21"/>
      <c r="N2067" s="21"/>
      <c r="O2067" s="21"/>
      <c r="P2067" s="21"/>
      <c r="Q2067" s="21"/>
    </row>
    <row r="2068" spans="1:17" s="258" customFormat="1" ht="12.75" hidden="1" customHeight="1">
      <c r="A2068" s="378"/>
      <c r="B2068" s="26"/>
      <c r="C2068" s="26"/>
      <c r="D2068" s="26"/>
      <c r="E2068" s="21"/>
      <c r="F2068" s="21"/>
      <c r="G2068" s="21"/>
      <c r="H2068" s="21"/>
      <c r="I2068" s="21"/>
      <c r="J2068" s="26"/>
      <c r="K2068" s="26"/>
      <c r="L2068" s="21"/>
      <c r="M2068" s="21"/>
      <c r="N2068" s="21"/>
      <c r="O2068" s="21"/>
      <c r="P2068" s="21"/>
      <c r="Q2068" s="21"/>
    </row>
    <row r="2069" spans="1:17" s="258" customFormat="1" ht="12.75" hidden="1" customHeight="1">
      <c r="A2069" s="378"/>
      <c r="B2069" s="26"/>
      <c r="C2069" s="26"/>
      <c r="D2069" s="26"/>
      <c r="E2069" s="21"/>
      <c r="F2069" s="21"/>
      <c r="G2069" s="21"/>
      <c r="H2069" s="21"/>
      <c r="I2069" s="21"/>
      <c r="J2069" s="26"/>
      <c r="K2069" s="26"/>
      <c r="L2069" s="21"/>
      <c r="M2069" s="21"/>
      <c r="N2069" s="21"/>
      <c r="O2069" s="21"/>
      <c r="P2069" s="21"/>
      <c r="Q2069" s="21"/>
    </row>
    <row r="2070" spans="1:17" s="258" customFormat="1" ht="12.75" hidden="1" customHeight="1">
      <c r="A2070" s="378"/>
      <c r="B2070" s="26"/>
      <c r="C2070" s="26"/>
      <c r="D2070" s="26"/>
      <c r="E2070" s="21"/>
      <c r="F2070" s="21"/>
      <c r="G2070" s="21"/>
      <c r="H2070" s="21"/>
      <c r="I2070" s="21"/>
      <c r="J2070" s="26"/>
      <c r="K2070" s="26"/>
      <c r="L2070" s="21"/>
      <c r="M2070" s="21"/>
      <c r="N2070" s="21"/>
      <c r="O2070" s="21"/>
      <c r="P2070" s="21"/>
      <c r="Q2070" s="21"/>
    </row>
    <row r="2071" spans="1:17" s="258" customFormat="1" ht="12.75" hidden="1" customHeight="1">
      <c r="A2071" s="378"/>
      <c r="B2071" s="26"/>
      <c r="C2071" s="26"/>
      <c r="D2071" s="26"/>
      <c r="E2071" s="21"/>
      <c r="F2071" s="21"/>
      <c r="G2071" s="21"/>
      <c r="H2071" s="21"/>
      <c r="I2071" s="21"/>
      <c r="J2071" s="26"/>
      <c r="K2071" s="26"/>
      <c r="L2071" s="21"/>
      <c r="M2071" s="21"/>
      <c r="N2071" s="21"/>
      <c r="O2071" s="21"/>
      <c r="P2071" s="21"/>
      <c r="Q2071" s="21"/>
    </row>
    <row r="2072" spans="1:17" s="258" customFormat="1" ht="12.75" hidden="1" customHeight="1">
      <c r="A2072" s="378"/>
      <c r="B2072" s="26"/>
      <c r="C2072" s="26"/>
      <c r="D2072" s="26"/>
      <c r="E2072" s="21"/>
      <c r="F2072" s="21"/>
      <c r="G2072" s="21"/>
      <c r="H2072" s="21"/>
      <c r="I2072" s="21"/>
      <c r="J2072" s="26"/>
      <c r="K2072" s="26"/>
      <c r="L2072" s="21"/>
      <c r="M2072" s="21"/>
      <c r="N2072" s="21"/>
      <c r="O2072" s="21"/>
      <c r="P2072" s="21"/>
      <c r="Q2072" s="21"/>
    </row>
    <row r="2073" spans="1:17" s="258" customFormat="1" ht="12.75" hidden="1" customHeight="1">
      <c r="A2073" s="378"/>
      <c r="B2073" s="26"/>
      <c r="C2073" s="26"/>
      <c r="D2073" s="26"/>
      <c r="E2073" s="21"/>
      <c r="F2073" s="21"/>
      <c r="G2073" s="21"/>
      <c r="H2073" s="21"/>
      <c r="I2073" s="21"/>
      <c r="J2073" s="26"/>
      <c r="K2073" s="26"/>
      <c r="L2073" s="21"/>
      <c r="M2073" s="21"/>
      <c r="N2073" s="21"/>
      <c r="O2073" s="21"/>
      <c r="P2073" s="21"/>
      <c r="Q2073" s="21"/>
    </row>
    <row r="2074" spans="1:17" s="258" customFormat="1" ht="12.75" hidden="1" customHeight="1">
      <c r="A2074" s="378"/>
      <c r="B2074" s="26"/>
      <c r="C2074" s="26"/>
      <c r="D2074" s="26"/>
      <c r="E2074" s="21"/>
      <c r="F2074" s="21"/>
      <c r="G2074" s="21"/>
      <c r="H2074" s="21"/>
      <c r="I2074" s="21"/>
      <c r="J2074" s="26"/>
      <c r="K2074" s="26"/>
      <c r="L2074" s="21"/>
      <c r="M2074" s="21"/>
      <c r="N2074" s="21"/>
      <c r="O2074" s="21"/>
      <c r="P2074" s="21"/>
      <c r="Q2074" s="21"/>
    </row>
    <row r="2075" spans="1:17" s="258" customFormat="1" ht="12.75" hidden="1" customHeight="1">
      <c r="A2075" s="378"/>
      <c r="B2075" s="26"/>
      <c r="C2075" s="26"/>
      <c r="D2075" s="26"/>
      <c r="E2075" s="21"/>
      <c r="F2075" s="21"/>
      <c r="G2075" s="21"/>
      <c r="H2075" s="21"/>
      <c r="I2075" s="21"/>
      <c r="J2075" s="26"/>
      <c r="K2075" s="26"/>
      <c r="L2075" s="21"/>
      <c r="M2075" s="21"/>
      <c r="N2075" s="21"/>
      <c r="O2075" s="21"/>
      <c r="P2075" s="21"/>
      <c r="Q2075" s="21"/>
    </row>
    <row r="2076" spans="1:17" s="258" customFormat="1" ht="12.75" hidden="1" customHeight="1">
      <c r="A2076" s="378"/>
      <c r="B2076" s="26"/>
      <c r="C2076" s="26"/>
      <c r="D2076" s="26"/>
      <c r="E2076" s="21"/>
      <c r="F2076" s="21"/>
      <c r="G2076" s="21"/>
      <c r="H2076" s="21"/>
      <c r="I2076" s="21"/>
      <c r="J2076" s="26"/>
      <c r="K2076" s="26"/>
      <c r="L2076" s="21"/>
      <c r="M2076" s="21"/>
      <c r="N2076" s="21"/>
      <c r="O2076" s="21"/>
      <c r="P2076" s="21"/>
      <c r="Q2076" s="21"/>
    </row>
    <row r="2077" spans="1:17" s="258" customFormat="1" ht="12.75" hidden="1" customHeight="1">
      <c r="A2077" s="378"/>
      <c r="B2077" s="26"/>
      <c r="C2077" s="26"/>
      <c r="D2077" s="26"/>
      <c r="E2077" s="21"/>
      <c r="F2077" s="21"/>
      <c r="G2077" s="21"/>
      <c r="H2077" s="21"/>
      <c r="I2077" s="21"/>
      <c r="J2077" s="26"/>
      <c r="K2077" s="26"/>
      <c r="L2077" s="21"/>
      <c r="M2077" s="21"/>
      <c r="N2077" s="21"/>
      <c r="O2077" s="21"/>
      <c r="P2077" s="21"/>
      <c r="Q2077" s="21"/>
    </row>
    <row r="2078" spans="1:17" s="258" customFormat="1" ht="12.75" hidden="1" customHeight="1">
      <c r="A2078" s="378"/>
      <c r="B2078" s="26"/>
      <c r="C2078" s="26"/>
      <c r="D2078" s="26"/>
      <c r="E2078" s="21"/>
      <c r="F2078" s="21"/>
      <c r="G2078" s="21"/>
      <c r="H2078" s="21"/>
      <c r="I2078" s="21"/>
      <c r="J2078" s="26"/>
      <c r="K2078" s="26"/>
      <c r="L2078" s="21"/>
      <c r="M2078" s="21"/>
      <c r="N2078" s="21"/>
      <c r="O2078" s="21"/>
      <c r="P2078" s="21"/>
      <c r="Q2078" s="21"/>
    </row>
    <row r="2079" spans="1:17" s="258" customFormat="1" ht="12.75" hidden="1" customHeight="1">
      <c r="A2079" s="378"/>
      <c r="B2079" s="26"/>
      <c r="C2079" s="26"/>
      <c r="D2079" s="26"/>
      <c r="E2079" s="21"/>
      <c r="F2079" s="21"/>
      <c r="G2079" s="21"/>
      <c r="H2079" s="21"/>
      <c r="I2079" s="21"/>
      <c r="J2079" s="26"/>
      <c r="K2079" s="26"/>
      <c r="L2079" s="21"/>
      <c r="M2079" s="21"/>
      <c r="N2079" s="21"/>
      <c r="O2079" s="21"/>
      <c r="P2079" s="21"/>
      <c r="Q2079" s="21"/>
    </row>
    <row r="2080" spans="1:17" s="258" customFormat="1" ht="12.75" hidden="1" customHeight="1">
      <c r="A2080" s="378"/>
      <c r="B2080" s="26"/>
      <c r="C2080" s="26"/>
      <c r="D2080" s="26"/>
      <c r="E2080" s="21"/>
      <c r="F2080" s="21"/>
      <c r="G2080" s="21"/>
      <c r="H2080" s="21"/>
      <c r="I2080" s="21"/>
      <c r="J2080" s="26"/>
      <c r="K2080" s="26"/>
      <c r="L2080" s="21"/>
      <c r="M2080" s="21"/>
      <c r="N2080" s="21"/>
      <c r="O2080" s="21"/>
      <c r="P2080" s="21"/>
      <c r="Q2080" s="21"/>
    </row>
    <row r="2081" spans="1:17" s="258" customFormat="1" ht="12.75" hidden="1" customHeight="1">
      <c r="A2081" s="378"/>
      <c r="B2081" s="26"/>
      <c r="C2081" s="26"/>
      <c r="D2081" s="26"/>
      <c r="E2081" s="21"/>
      <c r="F2081" s="21"/>
      <c r="G2081" s="21"/>
      <c r="H2081" s="21"/>
      <c r="I2081" s="21"/>
      <c r="J2081" s="26"/>
      <c r="K2081" s="26"/>
      <c r="L2081" s="21"/>
      <c r="M2081" s="21"/>
      <c r="N2081" s="21"/>
      <c r="O2081" s="21"/>
      <c r="P2081" s="21"/>
      <c r="Q2081" s="21"/>
    </row>
    <row r="2082" spans="1:17" s="258" customFormat="1" ht="12.75" hidden="1" customHeight="1">
      <c r="A2082" s="378"/>
      <c r="B2082" s="26"/>
      <c r="C2082" s="26"/>
      <c r="D2082" s="26"/>
      <c r="E2082" s="21"/>
      <c r="F2082" s="21"/>
      <c r="G2082" s="21"/>
      <c r="H2082" s="21"/>
      <c r="I2082" s="21"/>
      <c r="J2082" s="26"/>
      <c r="K2082" s="26"/>
      <c r="L2082" s="21"/>
      <c r="M2082" s="21"/>
      <c r="N2082" s="21"/>
      <c r="O2082" s="21"/>
      <c r="P2082" s="21"/>
      <c r="Q2082" s="21"/>
    </row>
    <row r="2083" spans="1:17" s="258" customFormat="1" ht="12.75" hidden="1" customHeight="1">
      <c r="A2083" s="378"/>
      <c r="B2083" s="26"/>
      <c r="C2083" s="26"/>
      <c r="D2083" s="26"/>
      <c r="E2083" s="21"/>
      <c r="F2083" s="21"/>
      <c r="G2083" s="21"/>
      <c r="H2083" s="21"/>
      <c r="I2083" s="21"/>
      <c r="J2083" s="26"/>
      <c r="K2083" s="26"/>
      <c r="L2083" s="21"/>
      <c r="M2083" s="21"/>
      <c r="N2083" s="21"/>
      <c r="O2083" s="21"/>
      <c r="P2083" s="21"/>
      <c r="Q2083" s="21"/>
    </row>
    <row r="2084" spans="1:17" s="258" customFormat="1" ht="12.75" hidden="1" customHeight="1">
      <c r="A2084" s="378"/>
      <c r="B2084" s="26"/>
      <c r="C2084" s="26"/>
      <c r="D2084" s="26"/>
      <c r="E2084" s="21"/>
      <c r="F2084" s="21"/>
      <c r="G2084" s="21"/>
      <c r="H2084" s="21"/>
      <c r="I2084" s="21"/>
      <c r="J2084" s="26"/>
      <c r="K2084" s="26"/>
      <c r="L2084" s="21"/>
      <c r="M2084" s="21"/>
      <c r="N2084" s="21"/>
      <c r="O2084" s="21"/>
      <c r="P2084" s="21"/>
      <c r="Q2084" s="21"/>
    </row>
    <row r="2085" spans="1:17" s="258" customFormat="1" ht="12.75" hidden="1" customHeight="1">
      <c r="A2085" s="378"/>
      <c r="B2085" s="26"/>
      <c r="C2085" s="26"/>
      <c r="D2085" s="26"/>
      <c r="E2085" s="21"/>
      <c r="F2085" s="21"/>
      <c r="G2085" s="21"/>
      <c r="H2085" s="21"/>
      <c r="I2085" s="21"/>
      <c r="J2085" s="26"/>
      <c r="K2085" s="26"/>
      <c r="L2085" s="21"/>
      <c r="M2085" s="21"/>
      <c r="N2085" s="21"/>
      <c r="O2085" s="21"/>
      <c r="P2085" s="21"/>
      <c r="Q2085" s="21"/>
    </row>
    <row r="2086" spans="1:17" s="258" customFormat="1" ht="12.75" hidden="1" customHeight="1">
      <c r="A2086" s="378"/>
      <c r="B2086" s="26"/>
      <c r="C2086" s="26"/>
      <c r="D2086" s="26"/>
      <c r="E2086" s="21"/>
      <c r="F2086" s="21"/>
      <c r="G2086" s="21"/>
      <c r="H2086" s="21"/>
      <c r="I2086" s="21"/>
      <c r="J2086" s="26"/>
      <c r="K2086" s="26"/>
      <c r="L2086" s="21"/>
      <c r="M2086" s="21"/>
      <c r="N2086" s="21"/>
      <c r="O2086" s="21"/>
      <c r="P2086" s="21"/>
      <c r="Q2086" s="21"/>
    </row>
    <row r="2087" spans="1:17" s="258" customFormat="1" ht="12.75" hidden="1" customHeight="1">
      <c r="A2087" s="378"/>
      <c r="B2087" s="26"/>
      <c r="C2087" s="26"/>
      <c r="D2087" s="26"/>
      <c r="E2087" s="21"/>
      <c r="F2087" s="21"/>
      <c r="G2087" s="21"/>
      <c r="H2087" s="21"/>
      <c r="I2087" s="21"/>
      <c r="J2087" s="26"/>
      <c r="K2087" s="26"/>
      <c r="L2087" s="21"/>
      <c r="M2087" s="21"/>
      <c r="N2087" s="21"/>
      <c r="O2087" s="21"/>
      <c r="P2087" s="21"/>
      <c r="Q2087" s="21"/>
    </row>
    <row r="2088" spans="1:17" s="258" customFormat="1" ht="12.75" hidden="1" customHeight="1">
      <c r="A2088" s="378"/>
      <c r="B2088" s="26"/>
      <c r="C2088" s="26"/>
      <c r="D2088" s="26"/>
      <c r="E2088" s="21"/>
      <c r="F2088" s="21"/>
      <c r="G2088" s="21"/>
      <c r="H2088" s="21"/>
      <c r="I2088" s="21"/>
      <c r="J2088" s="26"/>
      <c r="K2088" s="26"/>
      <c r="L2088" s="21"/>
      <c r="M2088" s="21"/>
      <c r="N2088" s="21"/>
      <c r="O2088" s="21"/>
      <c r="P2088" s="21"/>
      <c r="Q2088" s="21"/>
    </row>
    <row r="2089" spans="1:17" s="258" customFormat="1" ht="12.75" hidden="1" customHeight="1">
      <c r="A2089" s="378"/>
      <c r="B2089" s="26"/>
      <c r="C2089" s="26"/>
      <c r="D2089" s="26"/>
      <c r="E2089" s="21"/>
      <c r="F2089" s="21"/>
      <c r="G2089" s="21"/>
      <c r="H2089" s="21"/>
      <c r="I2089" s="21"/>
      <c r="J2089" s="26"/>
      <c r="K2089" s="26"/>
      <c r="L2089" s="21"/>
      <c r="M2089" s="21"/>
      <c r="N2089" s="21"/>
      <c r="O2089" s="21"/>
      <c r="P2089" s="21"/>
      <c r="Q2089" s="21"/>
    </row>
    <row r="2090" spans="1:17" s="258" customFormat="1" ht="12.75" hidden="1" customHeight="1">
      <c r="A2090" s="378"/>
      <c r="B2090" s="26"/>
      <c r="C2090" s="26"/>
      <c r="D2090" s="26"/>
      <c r="E2090" s="21"/>
      <c r="F2090" s="21"/>
      <c r="G2090" s="21"/>
      <c r="H2090" s="21"/>
      <c r="I2090" s="21"/>
      <c r="J2090" s="26"/>
      <c r="K2090" s="26"/>
      <c r="L2090" s="21"/>
      <c r="M2090" s="21"/>
      <c r="N2090" s="21"/>
      <c r="O2090" s="21"/>
      <c r="P2090" s="21"/>
      <c r="Q2090" s="21"/>
    </row>
    <row r="2091" spans="1:17" s="258" customFormat="1" ht="12.75" hidden="1" customHeight="1">
      <c r="A2091" s="378"/>
      <c r="B2091" s="26"/>
      <c r="C2091" s="26"/>
      <c r="D2091" s="26"/>
      <c r="E2091" s="21"/>
      <c r="F2091" s="21"/>
      <c r="G2091" s="21"/>
      <c r="H2091" s="21"/>
      <c r="I2091" s="21"/>
      <c r="J2091" s="26"/>
      <c r="K2091" s="26"/>
      <c r="L2091" s="21"/>
      <c r="M2091" s="21"/>
      <c r="N2091" s="21"/>
      <c r="O2091" s="21"/>
      <c r="P2091" s="21"/>
      <c r="Q2091" s="21"/>
    </row>
    <row r="2092" spans="1:17" s="258" customFormat="1" ht="12.75" hidden="1" customHeight="1">
      <c r="A2092" s="378"/>
      <c r="B2092" s="26"/>
      <c r="C2092" s="26"/>
      <c r="D2092" s="26"/>
      <c r="E2092" s="21"/>
      <c r="F2092" s="21"/>
      <c r="G2092" s="21"/>
      <c r="H2092" s="21"/>
      <c r="I2092" s="21"/>
      <c r="J2092" s="26"/>
      <c r="K2092" s="26"/>
      <c r="L2092" s="21"/>
      <c r="M2092" s="21"/>
      <c r="N2092" s="21"/>
      <c r="O2092" s="21"/>
      <c r="P2092" s="21"/>
      <c r="Q2092" s="21"/>
    </row>
    <row r="2093" spans="1:17" s="258" customFormat="1" ht="12.75" hidden="1" customHeight="1">
      <c r="A2093" s="378"/>
      <c r="B2093" s="26"/>
      <c r="C2093" s="26"/>
      <c r="D2093" s="26"/>
      <c r="E2093" s="21"/>
      <c r="F2093" s="21"/>
      <c r="G2093" s="21"/>
      <c r="H2093" s="21"/>
      <c r="I2093" s="21"/>
      <c r="J2093" s="26"/>
      <c r="K2093" s="26"/>
      <c r="L2093" s="21"/>
      <c r="M2093" s="21"/>
      <c r="N2093" s="21"/>
      <c r="O2093" s="21"/>
      <c r="P2093" s="21"/>
      <c r="Q2093" s="21"/>
    </row>
    <row r="2094" spans="1:17" s="258" customFormat="1" ht="12.75" hidden="1" customHeight="1">
      <c r="A2094" s="378"/>
      <c r="B2094" s="26"/>
      <c r="C2094" s="26"/>
      <c r="D2094" s="26"/>
      <c r="E2094" s="21"/>
      <c r="F2094" s="21"/>
      <c r="G2094" s="21"/>
      <c r="H2094" s="21"/>
      <c r="I2094" s="21"/>
      <c r="J2094" s="26"/>
      <c r="K2094" s="26"/>
      <c r="L2094" s="21"/>
      <c r="M2094" s="21"/>
      <c r="N2094" s="21"/>
      <c r="O2094" s="21"/>
      <c r="P2094" s="21"/>
      <c r="Q2094" s="21"/>
    </row>
    <row r="2095" spans="1:17" s="258" customFormat="1" ht="12.75" hidden="1" customHeight="1">
      <c r="A2095" s="378"/>
      <c r="B2095" s="26"/>
      <c r="C2095" s="26"/>
      <c r="D2095" s="26"/>
      <c r="E2095" s="21"/>
      <c r="F2095" s="21"/>
      <c r="G2095" s="21"/>
      <c r="H2095" s="21"/>
      <c r="I2095" s="21"/>
      <c r="J2095" s="26"/>
      <c r="K2095" s="26"/>
      <c r="L2095" s="21"/>
      <c r="M2095" s="21"/>
      <c r="N2095" s="21"/>
      <c r="O2095" s="21"/>
      <c r="P2095" s="21"/>
      <c r="Q2095" s="21"/>
    </row>
    <row r="2096" spans="1:17" s="258" customFormat="1" ht="12.75" hidden="1" customHeight="1">
      <c r="A2096" s="378"/>
      <c r="B2096" s="26"/>
      <c r="C2096" s="26"/>
      <c r="D2096" s="26"/>
      <c r="E2096" s="21"/>
      <c r="F2096" s="21"/>
      <c r="G2096" s="21"/>
      <c r="H2096" s="21"/>
      <c r="I2096" s="21"/>
      <c r="J2096" s="26"/>
      <c r="K2096" s="26"/>
      <c r="L2096" s="21"/>
      <c r="M2096" s="21"/>
      <c r="N2096" s="21"/>
      <c r="O2096" s="21"/>
      <c r="P2096" s="21"/>
      <c r="Q2096" s="21"/>
    </row>
    <row r="2097" spans="1:17" s="258" customFormat="1" ht="12.75" hidden="1" customHeight="1">
      <c r="A2097" s="378"/>
      <c r="B2097" s="26"/>
      <c r="C2097" s="26"/>
      <c r="D2097" s="26"/>
      <c r="E2097" s="21"/>
      <c r="F2097" s="21"/>
      <c r="G2097" s="21"/>
      <c r="H2097" s="21"/>
      <c r="I2097" s="21"/>
      <c r="J2097" s="26"/>
      <c r="K2097" s="26"/>
      <c r="L2097" s="21"/>
      <c r="M2097" s="21"/>
      <c r="N2097" s="21"/>
      <c r="O2097" s="21"/>
      <c r="P2097" s="21"/>
      <c r="Q2097" s="21"/>
    </row>
    <row r="2098" spans="1:17" s="258" customFormat="1" ht="12.75" hidden="1" customHeight="1">
      <c r="A2098" s="378"/>
      <c r="B2098" s="26"/>
      <c r="C2098" s="26"/>
      <c r="D2098" s="26"/>
      <c r="E2098" s="21"/>
      <c r="F2098" s="21"/>
      <c r="G2098" s="21"/>
      <c r="H2098" s="21"/>
      <c r="I2098" s="21"/>
      <c r="J2098" s="26"/>
      <c r="K2098" s="26"/>
      <c r="L2098" s="21"/>
      <c r="M2098" s="21"/>
      <c r="N2098" s="21"/>
      <c r="O2098" s="21"/>
      <c r="P2098" s="21"/>
      <c r="Q2098" s="21"/>
    </row>
    <row r="2099" spans="1:17" s="258" customFormat="1" ht="12.75" hidden="1" customHeight="1">
      <c r="A2099" s="378"/>
      <c r="B2099" s="26"/>
      <c r="C2099" s="26"/>
      <c r="D2099" s="26"/>
      <c r="E2099" s="21"/>
      <c r="F2099" s="21"/>
      <c r="G2099" s="21"/>
      <c r="H2099" s="21"/>
      <c r="I2099" s="21"/>
      <c r="J2099" s="26"/>
      <c r="K2099" s="26"/>
      <c r="L2099" s="21"/>
      <c r="M2099" s="21"/>
      <c r="N2099" s="21"/>
      <c r="O2099" s="21"/>
      <c r="P2099" s="21"/>
      <c r="Q2099" s="21"/>
    </row>
    <row r="2100" spans="1:17" s="258" customFormat="1" ht="12.75" hidden="1" customHeight="1">
      <c r="A2100" s="378"/>
      <c r="B2100" s="26"/>
      <c r="C2100" s="26"/>
      <c r="D2100" s="26"/>
      <c r="E2100" s="21"/>
      <c r="F2100" s="21"/>
      <c r="G2100" s="21"/>
      <c r="H2100" s="21"/>
      <c r="I2100" s="21"/>
      <c r="J2100" s="26"/>
      <c r="K2100" s="26"/>
      <c r="L2100" s="21"/>
      <c r="M2100" s="21"/>
      <c r="N2100" s="21"/>
      <c r="O2100" s="21"/>
      <c r="P2100" s="21"/>
      <c r="Q2100" s="21"/>
    </row>
    <row r="2101" spans="1:17" s="258" customFormat="1" ht="12.75" hidden="1" customHeight="1">
      <c r="A2101" s="378"/>
      <c r="B2101" s="26"/>
      <c r="C2101" s="26"/>
      <c r="D2101" s="26"/>
      <c r="E2101" s="21"/>
      <c r="F2101" s="21"/>
      <c r="G2101" s="21"/>
      <c r="H2101" s="21"/>
      <c r="I2101" s="21"/>
      <c r="J2101" s="26"/>
      <c r="K2101" s="26"/>
      <c r="L2101" s="21"/>
      <c r="M2101" s="21"/>
      <c r="N2101" s="21"/>
      <c r="O2101" s="21"/>
      <c r="P2101" s="21"/>
      <c r="Q2101" s="21"/>
    </row>
    <row r="2102" spans="1:17" s="258" customFormat="1" ht="12.75" hidden="1" customHeight="1">
      <c r="A2102" s="378"/>
      <c r="B2102" s="26"/>
      <c r="C2102" s="26"/>
      <c r="D2102" s="26"/>
      <c r="E2102" s="21"/>
      <c r="F2102" s="21"/>
      <c r="G2102" s="21"/>
      <c r="H2102" s="21"/>
      <c r="I2102" s="21"/>
      <c r="J2102" s="26"/>
      <c r="K2102" s="26"/>
      <c r="L2102" s="21"/>
      <c r="M2102" s="21"/>
      <c r="N2102" s="21"/>
      <c r="O2102" s="21"/>
      <c r="P2102" s="21"/>
      <c r="Q2102" s="21"/>
    </row>
    <row r="2103" spans="1:17" s="258" customFormat="1" ht="12.75" hidden="1" customHeight="1">
      <c r="A2103" s="378"/>
      <c r="B2103" s="26"/>
      <c r="C2103" s="26"/>
      <c r="D2103" s="26"/>
      <c r="E2103" s="21"/>
      <c r="F2103" s="21"/>
      <c r="G2103" s="21"/>
      <c r="H2103" s="21"/>
      <c r="I2103" s="21"/>
      <c r="J2103" s="26"/>
      <c r="K2103" s="26"/>
      <c r="L2103" s="21"/>
      <c r="M2103" s="21"/>
      <c r="N2103" s="21"/>
      <c r="O2103" s="21"/>
      <c r="P2103" s="21"/>
      <c r="Q2103" s="21"/>
    </row>
    <row r="2104" spans="1:17" s="258" customFormat="1" ht="12.75" hidden="1" customHeight="1">
      <c r="A2104" s="378"/>
      <c r="B2104" s="26"/>
      <c r="C2104" s="26"/>
      <c r="D2104" s="26"/>
      <c r="E2104" s="21"/>
      <c r="F2104" s="21"/>
      <c r="G2104" s="21"/>
      <c r="H2104" s="21"/>
      <c r="I2104" s="21"/>
      <c r="J2104" s="26"/>
      <c r="K2104" s="26"/>
      <c r="L2104" s="21"/>
      <c r="M2104" s="21"/>
      <c r="N2104" s="21"/>
      <c r="O2104" s="21"/>
      <c r="P2104" s="21"/>
      <c r="Q2104" s="21"/>
    </row>
    <row r="2105" spans="1:17" s="258" customFormat="1" ht="12.75" hidden="1" customHeight="1">
      <c r="A2105" s="378"/>
      <c r="B2105" s="26"/>
      <c r="C2105" s="26"/>
      <c r="D2105" s="26"/>
      <c r="E2105" s="21"/>
      <c r="F2105" s="21"/>
      <c r="G2105" s="21"/>
      <c r="H2105" s="21"/>
      <c r="I2105" s="21"/>
      <c r="J2105" s="26"/>
      <c r="K2105" s="26"/>
      <c r="L2105" s="21"/>
      <c r="M2105" s="21"/>
      <c r="N2105" s="21"/>
      <c r="O2105" s="21"/>
      <c r="P2105" s="21"/>
      <c r="Q2105" s="21"/>
    </row>
    <row r="2106" spans="1:17" s="258" customFormat="1" ht="12.75" hidden="1" customHeight="1">
      <c r="A2106" s="378"/>
      <c r="B2106" s="26"/>
      <c r="C2106" s="26"/>
      <c r="D2106" s="26"/>
      <c r="E2106" s="21"/>
      <c r="F2106" s="21"/>
      <c r="G2106" s="21"/>
      <c r="H2106" s="21"/>
      <c r="I2106" s="21"/>
      <c r="J2106" s="26"/>
      <c r="K2106" s="26"/>
      <c r="L2106" s="21"/>
      <c r="M2106" s="21"/>
      <c r="N2106" s="21"/>
      <c r="O2106" s="21"/>
      <c r="P2106" s="21"/>
      <c r="Q2106" s="21"/>
    </row>
    <row r="2107" spans="1:17" s="258" customFormat="1" ht="12.75" hidden="1" customHeight="1">
      <c r="A2107" s="378"/>
      <c r="B2107" s="26"/>
      <c r="C2107" s="26"/>
      <c r="D2107" s="26"/>
      <c r="E2107" s="21"/>
      <c r="F2107" s="21"/>
      <c r="G2107" s="21"/>
      <c r="H2107" s="21"/>
      <c r="I2107" s="21"/>
      <c r="J2107" s="26"/>
      <c r="K2107" s="26"/>
      <c r="L2107" s="21"/>
      <c r="M2107" s="21"/>
      <c r="N2107" s="21"/>
      <c r="O2107" s="21"/>
      <c r="P2107" s="21"/>
      <c r="Q2107" s="21"/>
    </row>
    <row r="2108" spans="1:17" s="258" customFormat="1" ht="12.75" hidden="1" customHeight="1">
      <c r="A2108" s="378"/>
      <c r="B2108" s="26"/>
      <c r="C2108" s="26"/>
      <c r="D2108" s="26"/>
      <c r="E2108" s="21"/>
      <c r="F2108" s="21"/>
      <c r="G2108" s="21"/>
      <c r="H2108" s="21"/>
      <c r="I2108" s="21"/>
      <c r="J2108" s="26"/>
      <c r="K2108" s="26"/>
      <c r="L2108" s="21"/>
      <c r="M2108" s="21"/>
      <c r="N2108" s="21"/>
      <c r="O2108" s="21"/>
      <c r="P2108" s="21"/>
      <c r="Q2108" s="21"/>
    </row>
    <row r="2109" spans="1:17" s="258" customFormat="1" ht="12.75" hidden="1" customHeight="1">
      <c r="A2109" s="378"/>
      <c r="B2109" s="26"/>
      <c r="C2109" s="26"/>
      <c r="D2109" s="26"/>
      <c r="E2109" s="21"/>
      <c r="F2109" s="21"/>
      <c r="G2109" s="21"/>
      <c r="H2109" s="21"/>
      <c r="I2109" s="21"/>
      <c r="J2109" s="26"/>
      <c r="K2109" s="26"/>
      <c r="L2109" s="21"/>
      <c r="M2109" s="21"/>
      <c r="N2109" s="21"/>
      <c r="O2109" s="21"/>
      <c r="P2109" s="21"/>
      <c r="Q2109" s="21"/>
    </row>
    <row r="2110" spans="1:17" s="258" customFormat="1" ht="12.75" hidden="1" customHeight="1">
      <c r="A2110" s="378"/>
      <c r="B2110" s="26"/>
      <c r="C2110" s="26"/>
      <c r="D2110" s="26"/>
      <c r="E2110" s="21"/>
      <c r="F2110" s="21"/>
      <c r="G2110" s="21"/>
      <c r="H2110" s="21"/>
      <c r="I2110" s="21"/>
      <c r="J2110" s="26"/>
      <c r="K2110" s="26"/>
      <c r="L2110" s="21"/>
      <c r="M2110" s="21"/>
      <c r="N2110" s="21"/>
      <c r="O2110" s="21"/>
      <c r="P2110" s="21"/>
      <c r="Q2110" s="21"/>
    </row>
    <row r="2111" spans="1:17" s="258" customFormat="1" ht="12.75" hidden="1" customHeight="1">
      <c r="A2111" s="378"/>
      <c r="B2111" s="26"/>
      <c r="C2111" s="26"/>
      <c r="D2111" s="26"/>
      <c r="E2111" s="21"/>
      <c r="F2111" s="21"/>
      <c r="G2111" s="21"/>
      <c r="H2111" s="21"/>
      <c r="I2111" s="21"/>
      <c r="J2111" s="26"/>
      <c r="K2111" s="26"/>
      <c r="L2111" s="21"/>
      <c r="M2111" s="21"/>
      <c r="N2111" s="21"/>
      <c r="O2111" s="21"/>
      <c r="P2111" s="21"/>
      <c r="Q2111" s="21"/>
    </row>
    <row r="2112" spans="1:17" s="258" customFormat="1" ht="12.75" hidden="1" customHeight="1">
      <c r="A2112" s="378"/>
      <c r="B2112" s="26"/>
      <c r="C2112" s="26"/>
      <c r="D2112" s="26"/>
      <c r="E2112" s="21"/>
      <c r="F2112" s="21"/>
      <c r="G2112" s="21"/>
      <c r="H2112" s="21"/>
      <c r="I2112" s="21"/>
      <c r="J2112" s="26"/>
      <c r="K2112" s="26"/>
      <c r="L2112" s="21"/>
      <c r="M2112" s="21"/>
      <c r="N2112" s="21"/>
      <c r="O2112" s="21"/>
      <c r="P2112" s="21"/>
      <c r="Q2112" s="21"/>
    </row>
    <row r="2113" spans="1:17" s="258" customFormat="1" ht="12.75" hidden="1" customHeight="1">
      <c r="A2113" s="378"/>
      <c r="B2113" s="26"/>
      <c r="C2113" s="26"/>
      <c r="D2113" s="26"/>
      <c r="E2113" s="21"/>
      <c r="F2113" s="21"/>
      <c r="G2113" s="21"/>
      <c r="H2113" s="21"/>
      <c r="I2113" s="21"/>
      <c r="J2113" s="26"/>
      <c r="K2113" s="26"/>
      <c r="L2113" s="21"/>
      <c r="M2113" s="21"/>
      <c r="N2113" s="21"/>
      <c r="O2113" s="21"/>
      <c r="P2113" s="21"/>
      <c r="Q2113" s="21"/>
    </row>
    <row r="2114" spans="1:17" s="258" customFormat="1" ht="12.75" hidden="1" customHeight="1">
      <c r="A2114" s="378"/>
      <c r="B2114" s="26"/>
      <c r="C2114" s="26"/>
      <c r="D2114" s="26"/>
      <c r="E2114" s="21"/>
      <c r="F2114" s="21"/>
      <c r="G2114" s="21"/>
      <c r="H2114" s="21"/>
      <c r="I2114" s="21"/>
      <c r="J2114" s="26"/>
      <c r="K2114" s="26"/>
      <c r="L2114" s="21"/>
      <c r="M2114" s="21"/>
      <c r="N2114" s="21"/>
      <c r="O2114" s="21"/>
      <c r="P2114" s="21"/>
      <c r="Q2114" s="21"/>
    </row>
    <row r="2115" spans="1:17" s="258" customFormat="1" ht="12.75" hidden="1" customHeight="1">
      <c r="A2115" s="378"/>
      <c r="B2115" s="26"/>
      <c r="C2115" s="26"/>
      <c r="D2115" s="26"/>
      <c r="E2115" s="21"/>
      <c r="F2115" s="21"/>
      <c r="G2115" s="21"/>
      <c r="H2115" s="21"/>
      <c r="I2115" s="21"/>
      <c r="J2115" s="26"/>
      <c r="K2115" s="26"/>
      <c r="L2115" s="21"/>
      <c r="M2115" s="21"/>
      <c r="N2115" s="21"/>
      <c r="O2115" s="21"/>
      <c r="P2115" s="21"/>
      <c r="Q2115" s="21"/>
    </row>
    <row r="2116" spans="1:17" s="258" customFormat="1" ht="12.75" hidden="1" customHeight="1">
      <c r="A2116" s="378"/>
      <c r="B2116" s="26"/>
      <c r="C2116" s="26"/>
      <c r="D2116" s="26"/>
      <c r="E2116" s="21"/>
      <c r="F2116" s="21"/>
      <c r="G2116" s="21"/>
      <c r="H2116" s="21"/>
      <c r="I2116" s="21"/>
      <c r="J2116" s="26"/>
      <c r="K2116" s="26"/>
      <c r="L2116" s="21"/>
      <c r="M2116" s="21"/>
      <c r="N2116" s="21"/>
      <c r="O2116" s="21"/>
      <c r="P2116" s="21"/>
      <c r="Q2116" s="21"/>
    </row>
    <row r="2117" spans="1:17" s="258" customFormat="1" ht="12.75" hidden="1" customHeight="1">
      <c r="A2117" s="378"/>
      <c r="B2117" s="26"/>
      <c r="C2117" s="26"/>
      <c r="D2117" s="26"/>
      <c r="E2117" s="21"/>
      <c r="F2117" s="21"/>
      <c r="G2117" s="21"/>
      <c r="H2117" s="21"/>
      <c r="I2117" s="21"/>
      <c r="J2117" s="26"/>
      <c r="K2117" s="26"/>
      <c r="L2117" s="21"/>
      <c r="M2117" s="21"/>
      <c r="N2117" s="21"/>
      <c r="O2117" s="21"/>
      <c r="P2117" s="21"/>
      <c r="Q2117" s="21"/>
    </row>
    <row r="2118" spans="1:17" s="258" customFormat="1" ht="12.75" hidden="1" customHeight="1">
      <c r="A2118" s="378"/>
      <c r="B2118" s="26"/>
      <c r="C2118" s="26"/>
      <c r="D2118" s="26"/>
      <c r="E2118" s="21"/>
      <c r="F2118" s="21"/>
      <c r="G2118" s="21"/>
      <c r="H2118" s="21"/>
      <c r="I2118" s="21"/>
      <c r="J2118" s="26"/>
      <c r="K2118" s="26"/>
      <c r="L2118" s="21"/>
      <c r="M2118" s="21"/>
      <c r="N2118" s="21"/>
      <c r="O2118" s="21"/>
      <c r="P2118" s="21"/>
      <c r="Q2118" s="21"/>
    </row>
    <row r="2119" spans="1:17" s="258" customFormat="1" ht="12.75" hidden="1" customHeight="1">
      <c r="A2119" s="378"/>
      <c r="B2119" s="26"/>
      <c r="C2119" s="26"/>
      <c r="D2119" s="26"/>
      <c r="E2119" s="21"/>
      <c r="F2119" s="21"/>
      <c r="G2119" s="21"/>
      <c r="H2119" s="21"/>
      <c r="I2119" s="21"/>
      <c r="J2119" s="26"/>
      <c r="K2119" s="26"/>
      <c r="L2119" s="21"/>
      <c r="M2119" s="21"/>
      <c r="N2119" s="21"/>
      <c r="O2119" s="21"/>
      <c r="P2119" s="21"/>
      <c r="Q2119" s="21"/>
    </row>
    <row r="2120" spans="1:17" s="258" customFormat="1" ht="12.75" hidden="1" customHeight="1">
      <c r="A2120" s="378"/>
      <c r="B2120" s="26"/>
      <c r="C2120" s="26"/>
      <c r="D2120" s="26"/>
      <c r="E2120" s="21"/>
      <c r="F2120" s="21"/>
      <c r="G2120" s="21"/>
      <c r="H2120" s="21"/>
      <c r="I2120" s="21"/>
      <c r="J2120" s="26"/>
      <c r="K2120" s="26"/>
      <c r="L2120" s="21"/>
      <c r="M2120" s="21"/>
      <c r="N2120" s="21"/>
      <c r="O2120" s="21"/>
      <c r="P2120" s="21"/>
      <c r="Q2120" s="21"/>
    </row>
    <row r="2121" spans="1:17" s="258" customFormat="1" ht="12.75" hidden="1" customHeight="1">
      <c r="A2121" s="378"/>
      <c r="B2121" s="26"/>
      <c r="C2121" s="26"/>
      <c r="D2121" s="26"/>
      <c r="E2121" s="21"/>
      <c r="F2121" s="21"/>
      <c r="G2121" s="21"/>
      <c r="H2121" s="21"/>
      <c r="I2121" s="21"/>
      <c r="J2121" s="26"/>
      <c r="K2121" s="26"/>
      <c r="L2121" s="21"/>
      <c r="M2121" s="21"/>
      <c r="N2121" s="21"/>
      <c r="O2121" s="21"/>
      <c r="P2121" s="21"/>
      <c r="Q2121" s="21"/>
    </row>
    <row r="2122" spans="1:17" s="258" customFormat="1" ht="12.75" hidden="1" customHeight="1">
      <c r="A2122" s="378"/>
      <c r="B2122" s="26"/>
      <c r="C2122" s="26"/>
      <c r="D2122" s="26"/>
      <c r="E2122" s="21"/>
      <c r="F2122" s="21"/>
      <c r="G2122" s="21"/>
      <c r="H2122" s="21"/>
      <c r="I2122" s="21"/>
      <c r="J2122" s="26"/>
      <c r="K2122" s="26"/>
      <c r="L2122" s="21"/>
      <c r="M2122" s="21"/>
      <c r="N2122" s="21"/>
      <c r="O2122" s="21"/>
      <c r="P2122" s="21"/>
      <c r="Q2122" s="21"/>
    </row>
    <row r="2123" spans="1:17" s="258" customFormat="1" ht="12.75" hidden="1" customHeight="1">
      <c r="A2123" s="378"/>
      <c r="B2123" s="26"/>
      <c r="C2123" s="26"/>
      <c r="D2123" s="26"/>
      <c r="E2123" s="21"/>
      <c r="F2123" s="21"/>
      <c r="G2123" s="21"/>
      <c r="H2123" s="21"/>
      <c r="I2123" s="21"/>
      <c r="J2123" s="26"/>
      <c r="K2123" s="26"/>
      <c r="L2123" s="21"/>
      <c r="M2123" s="21"/>
      <c r="N2123" s="21"/>
      <c r="O2123" s="21"/>
      <c r="P2123" s="21"/>
      <c r="Q2123" s="21"/>
    </row>
    <row r="2124" spans="1:17" s="258" customFormat="1" ht="12.75" hidden="1" customHeight="1">
      <c r="A2124" s="378"/>
      <c r="B2124" s="26"/>
      <c r="C2124" s="26"/>
      <c r="D2124" s="26"/>
      <c r="E2124" s="21"/>
      <c r="F2124" s="21"/>
      <c r="G2124" s="21"/>
      <c r="H2124" s="21"/>
      <c r="I2124" s="21"/>
      <c r="J2124" s="26"/>
      <c r="K2124" s="26"/>
      <c r="L2124" s="21"/>
      <c r="M2124" s="21"/>
      <c r="N2124" s="21"/>
      <c r="O2124" s="21"/>
      <c r="P2124" s="21"/>
      <c r="Q2124" s="21"/>
    </row>
    <row r="2125" spans="1:17" s="258" customFormat="1" ht="12.75" hidden="1" customHeight="1">
      <c r="A2125" s="378"/>
      <c r="B2125" s="26"/>
      <c r="C2125" s="26"/>
      <c r="D2125" s="26"/>
      <c r="E2125" s="21"/>
      <c r="F2125" s="21"/>
      <c r="G2125" s="21"/>
      <c r="H2125" s="21"/>
      <c r="I2125" s="21"/>
      <c r="J2125" s="26"/>
      <c r="K2125" s="26"/>
      <c r="L2125" s="21"/>
      <c r="M2125" s="21"/>
      <c r="N2125" s="21"/>
      <c r="O2125" s="21"/>
      <c r="P2125" s="21"/>
      <c r="Q2125" s="21"/>
    </row>
    <row r="2126" spans="1:17" s="258" customFormat="1" ht="12.75" hidden="1" customHeight="1">
      <c r="A2126" s="378"/>
      <c r="B2126" s="26"/>
      <c r="C2126" s="26"/>
      <c r="D2126" s="26"/>
      <c r="E2126" s="21"/>
      <c r="F2126" s="21"/>
      <c r="G2126" s="21"/>
      <c r="H2126" s="21"/>
      <c r="I2126" s="21"/>
      <c r="J2126" s="26"/>
      <c r="K2126" s="26"/>
      <c r="L2126" s="21"/>
      <c r="M2126" s="21"/>
      <c r="N2126" s="21"/>
      <c r="O2126" s="21"/>
      <c r="P2126" s="21"/>
      <c r="Q2126" s="21"/>
    </row>
    <row r="2127" spans="1:17" s="258" customFormat="1" ht="12.75" hidden="1" customHeight="1">
      <c r="A2127" s="378"/>
      <c r="B2127" s="26"/>
      <c r="C2127" s="26"/>
      <c r="D2127" s="26"/>
      <c r="E2127" s="21"/>
      <c r="F2127" s="21"/>
      <c r="G2127" s="21"/>
      <c r="H2127" s="21"/>
      <c r="I2127" s="21"/>
      <c r="J2127" s="26"/>
      <c r="K2127" s="26"/>
      <c r="L2127" s="21"/>
      <c r="M2127" s="21"/>
      <c r="N2127" s="21"/>
      <c r="O2127" s="21"/>
      <c r="P2127" s="21"/>
      <c r="Q2127" s="21"/>
    </row>
    <row r="2128" spans="1:17" s="258" customFormat="1" ht="12.75" hidden="1" customHeight="1">
      <c r="A2128" s="378"/>
      <c r="B2128" s="26"/>
      <c r="C2128" s="26"/>
      <c r="D2128" s="26"/>
      <c r="E2128" s="21"/>
      <c r="F2128" s="21"/>
      <c r="G2128" s="21"/>
      <c r="H2128" s="21"/>
      <c r="I2128" s="21"/>
      <c r="J2128" s="26"/>
      <c r="K2128" s="26"/>
      <c r="L2128" s="21"/>
      <c r="M2128" s="21"/>
      <c r="N2128" s="21"/>
      <c r="O2128" s="21"/>
      <c r="P2128" s="21"/>
      <c r="Q2128" s="21"/>
    </row>
    <row r="2129" spans="1:17" s="258" customFormat="1" ht="12.75" hidden="1" customHeight="1">
      <c r="A2129" s="378"/>
      <c r="B2129" s="26"/>
      <c r="C2129" s="26"/>
      <c r="D2129" s="26"/>
      <c r="E2129" s="21"/>
      <c r="F2129" s="21"/>
      <c r="G2129" s="21"/>
      <c r="H2129" s="21"/>
      <c r="I2129" s="21"/>
      <c r="J2129" s="26"/>
      <c r="K2129" s="26"/>
      <c r="L2129" s="21"/>
      <c r="M2129" s="21"/>
      <c r="N2129" s="21"/>
      <c r="O2129" s="21"/>
      <c r="P2129" s="21"/>
      <c r="Q2129" s="21"/>
    </row>
    <row r="2130" spans="1:17" s="258" customFormat="1" ht="12.75" hidden="1" customHeight="1">
      <c r="A2130" s="378"/>
      <c r="B2130" s="26"/>
      <c r="C2130" s="26"/>
      <c r="D2130" s="26"/>
      <c r="E2130" s="21"/>
      <c r="F2130" s="21"/>
      <c r="G2130" s="21"/>
      <c r="H2130" s="21"/>
      <c r="I2130" s="21"/>
      <c r="J2130" s="26"/>
      <c r="K2130" s="26"/>
      <c r="L2130" s="21"/>
      <c r="M2130" s="21"/>
      <c r="N2130" s="21"/>
      <c r="O2130" s="21"/>
      <c r="P2130" s="21"/>
      <c r="Q2130" s="21"/>
    </row>
    <row r="2131" spans="1:17" s="258" customFormat="1" ht="12.75" hidden="1" customHeight="1">
      <c r="A2131" s="378"/>
      <c r="B2131" s="26"/>
      <c r="C2131" s="26"/>
      <c r="D2131" s="26"/>
      <c r="E2131" s="21"/>
      <c r="F2131" s="21"/>
      <c r="G2131" s="21"/>
      <c r="H2131" s="21"/>
      <c r="I2131" s="21"/>
      <c r="J2131" s="26"/>
      <c r="K2131" s="26"/>
      <c r="L2131" s="21"/>
      <c r="M2131" s="21"/>
      <c r="N2131" s="21"/>
      <c r="O2131" s="21"/>
      <c r="P2131" s="21"/>
      <c r="Q2131" s="21"/>
    </row>
    <row r="2132" spans="1:17" s="258" customFormat="1" ht="12.75" hidden="1" customHeight="1">
      <c r="A2132" s="378"/>
      <c r="B2132" s="26"/>
      <c r="C2132" s="26"/>
      <c r="D2132" s="26"/>
      <c r="E2132" s="21"/>
      <c r="F2132" s="21"/>
      <c r="G2132" s="21"/>
      <c r="H2132" s="21"/>
      <c r="I2132" s="21"/>
      <c r="J2132" s="26"/>
      <c r="K2132" s="26"/>
      <c r="L2132" s="21"/>
      <c r="M2132" s="21"/>
      <c r="N2132" s="21"/>
      <c r="O2132" s="21"/>
      <c r="P2132" s="21"/>
      <c r="Q2132" s="21"/>
    </row>
    <row r="2133" spans="1:17" s="258" customFormat="1" ht="12.75" hidden="1" customHeight="1">
      <c r="A2133" s="378"/>
      <c r="B2133" s="26"/>
      <c r="C2133" s="26"/>
      <c r="D2133" s="26"/>
      <c r="E2133" s="21"/>
      <c r="F2133" s="21"/>
      <c r="G2133" s="21"/>
      <c r="H2133" s="21"/>
      <c r="I2133" s="21"/>
      <c r="J2133" s="26"/>
      <c r="K2133" s="26"/>
      <c r="L2133" s="21"/>
      <c r="M2133" s="21"/>
      <c r="N2133" s="21"/>
      <c r="O2133" s="21"/>
      <c r="P2133" s="21"/>
      <c r="Q2133" s="21"/>
    </row>
    <row r="2134" spans="1:17" s="258" customFormat="1" ht="12.75" hidden="1" customHeight="1">
      <c r="A2134" s="378"/>
      <c r="B2134" s="26"/>
      <c r="C2134" s="26"/>
      <c r="D2134" s="26"/>
      <c r="E2134" s="21"/>
      <c r="F2134" s="21"/>
      <c r="G2134" s="21"/>
      <c r="H2134" s="21"/>
      <c r="I2134" s="21"/>
      <c r="J2134" s="26"/>
      <c r="K2134" s="26"/>
      <c r="L2134" s="21"/>
      <c r="M2134" s="21"/>
      <c r="N2134" s="21"/>
      <c r="O2134" s="21"/>
      <c r="P2134" s="21"/>
      <c r="Q2134" s="21"/>
    </row>
    <row r="2135" spans="1:17" s="258" customFormat="1" ht="12.75" hidden="1" customHeight="1">
      <c r="A2135" s="378"/>
      <c r="B2135" s="26"/>
      <c r="C2135" s="26"/>
      <c r="D2135" s="26"/>
      <c r="E2135" s="21"/>
      <c r="F2135" s="21"/>
      <c r="G2135" s="21"/>
      <c r="H2135" s="21"/>
      <c r="I2135" s="21"/>
      <c r="J2135" s="26"/>
      <c r="K2135" s="26"/>
      <c r="L2135" s="21"/>
      <c r="M2135" s="21"/>
      <c r="N2135" s="21"/>
      <c r="O2135" s="21"/>
      <c r="P2135" s="21"/>
      <c r="Q2135" s="21"/>
    </row>
    <row r="2136" spans="1:17" s="258" customFormat="1" ht="12.75" hidden="1" customHeight="1">
      <c r="A2136" s="378"/>
      <c r="B2136" s="26"/>
      <c r="C2136" s="26"/>
      <c r="D2136" s="26"/>
      <c r="E2136" s="21"/>
      <c r="F2136" s="21"/>
      <c r="G2136" s="21"/>
      <c r="H2136" s="21"/>
      <c r="I2136" s="21"/>
      <c r="J2136" s="26"/>
      <c r="K2136" s="26"/>
      <c r="L2136" s="21"/>
      <c r="M2136" s="21"/>
      <c r="N2136" s="21"/>
      <c r="O2136" s="21"/>
      <c r="P2136" s="21"/>
      <c r="Q2136" s="21"/>
    </row>
    <row r="2137" spans="1:17" s="258" customFormat="1" ht="12.75" hidden="1" customHeight="1">
      <c r="A2137" s="378"/>
      <c r="B2137" s="26"/>
      <c r="C2137" s="26"/>
      <c r="D2137" s="26"/>
      <c r="E2137" s="21"/>
      <c r="F2137" s="21"/>
      <c r="G2137" s="21"/>
      <c r="H2137" s="21"/>
      <c r="I2137" s="21"/>
      <c r="J2137" s="26"/>
      <c r="K2137" s="26"/>
      <c r="L2137" s="21"/>
      <c r="M2137" s="21"/>
      <c r="N2137" s="21"/>
      <c r="O2137" s="21"/>
      <c r="P2137" s="21"/>
      <c r="Q2137" s="21"/>
    </row>
    <row r="2138" spans="1:17" s="258" customFormat="1" ht="12.75" hidden="1" customHeight="1">
      <c r="A2138" s="378"/>
      <c r="B2138" s="26"/>
      <c r="C2138" s="26"/>
      <c r="D2138" s="26"/>
      <c r="E2138" s="21"/>
      <c r="F2138" s="21"/>
      <c r="G2138" s="21"/>
      <c r="H2138" s="21"/>
      <c r="I2138" s="21"/>
      <c r="J2138" s="26"/>
      <c r="K2138" s="26"/>
      <c r="L2138" s="21"/>
      <c r="M2138" s="21"/>
      <c r="N2138" s="21"/>
      <c r="O2138" s="21"/>
      <c r="P2138" s="21"/>
      <c r="Q2138" s="21"/>
    </row>
    <row r="2139" spans="1:17" s="258" customFormat="1" ht="12.75" hidden="1" customHeight="1">
      <c r="A2139" s="378"/>
      <c r="B2139" s="26"/>
      <c r="C2139" s="26"/>
      <c r="D2139" s="26"/>
      <c r="E2139" s="21"/>
      <c r="F2139" s="21"/>
      <c r="G2139" s="21"/>
      <c r="H2139" s="21"/>
      <c r="I2139" s="21"/>
      <c r="J2139" s="26"/>
      <c r="K2139" s="26"/>
      <c r="L2139" s="21"/>
      <c r="M2139" s="21"/>
      <c r="N2139" s="21"/>
      <c r="O2139" s="21"/>
      <c r="P2139" s="21"/>
      <c r="Q2139" s="21"/>
    </row>
    <row r="2140" spans="1:17" s="258" customFormat="1" ht="12.75" hidden="1" customHeight="1">
      <c r="A2140" s="378"/>
      <c r="B2140" s="26"/>
      <c r="C2140" s="26"/>
      <c r="D2140" s="26"/>
      <c r="E2140" s="21"/>
      <c r="F2140" s="21"/>
      <c r="G2140" s="21"/>
      <c r="H2140" s="21"/>
      <c r="I2140" s="21"/>
      <c r="J2140" s="26"/>
      <c r="K2140" s="26"/>
      <c r="L2140" s="21"/>
      <c r="M2140" s="21"/>
      <c r="N2140" s="21"/>
      <c r="O2140" s="21"/>
      <c r="P2140" s="21"/>
      <c r="Q2140" s="21"/>
    </row>
    <row r="2141" spans="1:17" s="258" customFormat="1" ht="12.75" hidden="1" customHeight="1">
      <c r="A2141" s="378"/>
      <c r="B2141" s="26"/>
      <c r="C2141" s="26"/>
      <c r="D2141" s="26"/>
      <c r="E2141" s="21"/>
      <c r="F2141" s="21"/>
      <c r="G2141" s="21"/>
      <c r="H2141" s="21"/>
      <c r="I2141" s="21"/>
      <c r="J2141" s="26"/>
      <c r="K2141" s="26"/>
      <c r="L2141" s="21"/>
      <c r="M2141" s="21"/>
      <c r="N2141" s="21"/>
      <c r="O2141" s="21"/>
      <c r="P2141" s="21"/>
      <c r="Q2141" s="21"/>
    </row>
    <row r="2142" spans="1:17" s="258" customFormat="1" ht="12.75" hidden="1" customHeight="1">
      <c r="A2142" s="378"/>
      <c r="B2142" s="26"/>
      <c r="C2142" s="26"/>
      <c r="D2142" s="26"/>
      <c r="E2142" s="21"/>
      <c r="F2142" s="21"/>
      <c r="G2142" s="21"/>
      <c r="H2142" s="21"/>
      <c r="I2142" s="21"/>
      <c r="J2142" s="26"/>
      <c r="K2142" s="26"/>
      <c r="L2142" s="21"/>
      <c r="M2142" s="21"/>
      <c r="N2142" s="21"/>
      <c r="O2142" s="21"/>
      <c r="P2142" s="21"/>
      <c r="Q2142" s="21"/>
    </row>
    <row r="2143" spans="1:17" s="258" customFormat="1" ht="12.75" hidden="1" customHeight="1">
      <c r="A2143" s="378"/>
      <c r="B2143" s="26"/>
      <c r="C2143" s="26"/>
      <c r="D2143" s="26"/>
      <c r="E2143" s="21"/>
      <c r="F2143" s="21"/>
      <c r="G2143" s="21"/>
      <c r="H2143" s="21"/>
      <c r="I2143" s="21"/>
      <c r="J2143" s="26"/>
      <c r="K2143" s="26"/>
      <c r="L2143" s="21"/>
      <c r="M2143" s="21"/>
      <c r="N2143" s="21"/>
      <c r="O2143" s="21"/>
      <c r="P2143" s="21"/>
      <c r="Q2143" s="21"/>
    </row>
    <row r="2144" spans="1:17" s="258" customFormat="1" ht="12.75" hidden="1" customHeight="1">
      <c r="A2144" s="378"/>
      <c r="B2144" s="26"/>
      <c r="C2144" s="26"/>
      <c r="D2144" s="26"/>
      <c r="E2144" s="21"/>
      <c r="F2144" s="21"/>
      <c r="G2144" s="21"/>
      <c r="H2144" s="21"/>
      <c r="I2144" s="21"/>
      <c r="J2144" s="26"/>
      <c r="K2144" s="26"/>
      <c r="L2144" s="21"/>
      <c r="M2144" s="21"/>
      <c r="N2144" s="21"/>
      <c r="O2144" s="21"/>
      <c r="P2144" s="21"/>
      <c r="Q2144" s="21"/>
    </row>
    <row r="2145" spans="1:17" s="258" customFormat="1" ht="12.75" hidden="1" customHeight="1">
      <c r="A2145" s="378"/>
      <c r="B2145" s="26"/>
      <c r="C2145" s="26"/>
      <c r="D2145" s="26"/>
      <c r="E2145" s="21"/>
      <c r="F2145" s="21"/>
      <c r="G2145" s="21"/>
      <c r="H2145" s="21"/>
      <c r="I2145" s="21"/>
      <c r="J2145" s="26"/>
      <c r="K2145" s="26"/>
      <c r="L2145" s="21"/>
      <c r="M2145" s="21"/>
      <c r="N2145" s="21"/>
      <c r="O2145" s="21"/>
      <c r="P2145" s="21"/>
      <c r="Q2145" s="21"/>
    </row>
    <row r="2146" spans="1:17" s="258" customFormat="1" ht="12.75" hidden="1" customHeight="1">
      <c r="A2146" s="378"/>
      <c r="B2146" s="26"/>
      <c r="C2146" s="26"/>
      <c r="D2146" s="26"/>
      <c r="E2146" s="21"/>
      <c r="F2146" s="21"/>
      <c r="G2146" s="21"/>
      <c r="H2146" s="21"/>
      <c r="I2146" s="21"/>
      <c r="J2146" s="26"/>
      <c r="K2146" s="26"/>
      <c r="L2146" s="21"/>
      <c r="M2146" s="21"/>
      <c r="N2146" s="21"/>
      <c r="O2146" s="21"/>
      <c r="P2146" s="21"/>
      <c r="Q2146" s="21"/>
    </row>
    <row r="2147" spans="1:17" s="258" customFormat="1" ht="12.75" hidden="1" customHeight="1">
      <c r="A2147" s="378"/>
      <c r="B2147" s="26"/>
      <c r="C2147" s="26"/>
      <c r="D2147" s="26"/>
      <c r="E2147" s="21"/>
      <c r="F2147" s="21"/>
      <c r="G2147" s="21"/>
      <c r="H2147" s="21"/>
      <c r="I2147" s="21"/>
      <c r="J2147" s="26"/>
      <c r="K2147" s="26"/>
      <c r="L2147" s="21"/>
      <c r="M2147" s="21"/>
      <c r="N2147" s="21"/>
      <c r="O2147" s="21"/>
      <c r="P2147" s="21"/>
      <c r="Q2147" s="21"/>
    </row>
    <row r="2148" spans="1:17" s="258" customFormat="1" ht="12.75" hidden="1" customHeight="1">
      <c r="A2148" s="378"/>
      <c r="B2148" s="26"/>
      <c r="C2148" s="26"/>
      <c r="D2148" s="26"/>
      <c r="E2148" s="21"/>
      <c r="F2148" s="21"/>
      <c r="G2148" s="21"/>
      <c r="H2148" s="21"/>
      <c r="I2148" s="21"/>
      <c r="J2148" s="26"/>
      <c r="K2148" s="26"/>
      <c r="L2148" s="21"/>
      <c r="M2148" s="21"/>
      <c r="N2148" s="21"/>
      <c r="O2148" s="21"/>
      <c r="P2148" s="21"/>
      <c r="Q2148" s="21"/>
    </row>
    <row r="2149" spans="1:17" s="258" customFormat="1" ht="12.75" hidden="1" customHeight="1">
      <c r="A2149" s="378"/>
      <c r="B2149" s="26"/>
      <c r="C2149" s="26"/>
      <c r="D2149" s="26"/>
      <c r="E2149" s="21"/>
      <c r="F2149" s="21"/>
      <c r="G2149" s="21"/>
      <c r="H2149" s="21"/>
      <c r="I2149" s="21"/>
      <c r="J2149" s="26"/>
      <c r="K2149" s="26"/>
      <c r="L2149" s="21"/>
      <c r="M2149" s="21"/>
      <c r="N2149" s="21"/>
      <c r="O2149" s="21"/>
      <c r="P2149" s="21"/>
      <c r="Q2149" s="21"/>
    </row>
    <row r="2150" spans="1:17" s="258" customFormat="1" ht="12.75" hidden="1" customHeight="1">
      <c r="A2150" s="378"/>
      <c r="B2150" s="26"/>
      <c r="C2150" s="26"/>
      <c r="D2150" s="26"/>
      <c r="E2150" s="21"/>
      <c r="F2150" s="21"/>
      <c r="G2150" s="21"/>
      <c r="H2150" s="21"/>
      <c r="I2150" s="21"/>
      <c r="J2150" s="26"/>
      <c r="K2150" s="26"/>
      <c r="L2150" s="21"/>
      <c r="M2150" s="21"/>
      <c r="N2150" s="21"/>
      <c r="O2150" s="21"/>
      <c r="P2150" s="21"/>
      <c r="Q2150" s="21"/>
    </row>
    <row r="2151" spans="1:17" s="258" customFormat="1" ht="12.75" hidden="1" customHeight="1">
      <c r="A2151" s="378"/>
      <c r="B2151" s="26"/>
      <c r="C2151" s="26"/>
      <c r="D2151" s="26"/>
      <c r="E2151" s="21"/>
      <c r="F2151" s="21"/>
      <c r="G2151" s="21"/>
      <c r="H2151" s="21"/>
      <c r="I2151" s="21"/>
      <c r="J2151" s="26"/>
      <c r="K2151" s="26"/>
      <c r="L2151" s="21"/>
      <c r="M2151" s="21"/>
      <c r="N2151" s="21"/>
      <c r="O2151" s="21"/>
      <c r="P2151" s="21"/>
      <c r="Q2151" s="21"/>
    </row>
    <row r="2152" spans="1:17" s="258" customFormat="1" ht="12.75" hidden="1" customHeight="1">
      <c r="A2152" s="378"/>
      <c r="B2152" s="26"/>
      <c r="C2152" s="26"/>
      <c r="D2152" s="26"/>
      <c r="E2152" s="21"/>
      <c r="F2152" s="21"/>
      <c r="G2152" s="21"/>
      <c r="H2152" s="21"/>
      <c r="I2152" s="21"/>
      <c r="J2152" s="26"/>
      <c r="K2152" s="26"/>
      <c r="L2152" s="21"/>
      <c r="M2152" s="21"/>
      <c r="N2152" s="21"/>
      <c r="O2152" s="21"/>
      <c r="P2152" s="21"/>
      <c r="Q2152" s="21"/>
    </row>
    <row r="2153" spans="1:17" s="258" customFormat="1" ht="12.75" hidden="1" customHeight="1">
      <c r="A2153" s="378"/>
      <c r="B2153" s="26"/>
      <c r="C2153" s="26"/>
      <c r="D2153" s="26"/>
      <c r="E2153" s="21"/>
      <c r="F2153" s="21"/>
      <c r="G2153" s="21"/>
      <c r="H2153" s="21"/>
      <c r="I2153" s="21"/>
      <c r="J2153" s="26"/>
      <c r="K2153" s="26"/>
      <c r="L2153" s="21"/>
      <c r="M2153" s="21"/>
      <c r="N2153" s="21"/>
      <c r="O2153" s="21"/>
      <c r="P2153" s="21"/>
      <c r="Q2153" s="21"/>
    </row>
    <row r="2154" spans="1:17" s="258" customFormat="1" ht="12.75" hidden="1" customHeight="1">
      <c r="A2154" s="378"/>
      <c r="B2154" s="26"/>
      <c r="C2154" s="26"/>
      <c r="D2154" s="26"/>
      <c r="E2154" s="21"/>
      <c r="F2154" s="21"/>
      <c r="G2154" s="21"/>
      <c r="H2154" s="21"/>
      <c r="I2154" s="21"/>
      <c r="J2154" s="26"/>
      <c r="K2154" s="26"/>
      <c r="L2154" s="21"/>
      <c r="M2154" s="21"/>
      <c r="N2154" s="21"/>
      <c r="O2154" s="21"/>
      <c r="P2154" s="21"/>
      <c r="Q2154" s="21"/>
    </row>
    <row r="2155" spans="1:17" s="258" customFormat="1" ht="12.75" hidden="1" customHeight="1">
      <c r="A2155" s="378"/>
      <c r="B2155" s="26"/>
      <c r="C2155" s="26"/>
      <c r="D2155" s="26"/>
      <c r="E2155" s="21"/>
      <c r="F2155" s="21"/>
      <c r="G2155" s="21"/>
      <c r="H2155" s="21"/>
      <c r="I2155" s="21"/>
      <c r="J2155" s="26"/>
      <c r="K2155" s="26"/>
      <c r="L2155" s="21"/>
      <c r="M2155" s="21"/>
      <c r="N2155" s="21"/>
      <c r="O2155" s="21"/>
      <c r="P2155" s="21"/>
      <c r="Q2155" s="21"/>
    </row>
    <row r="2156" spans="1:17" s="258" customFormat="1" ht="12.75" hidden="1" customHeight="1">
      <c r="A2156" s="378"/>
      <c r="B2156" s="26"/>
      <c r="C2156" s="26"/>
      <c r="D2156" s="26"/>
      <c r="E2156" s="21"/>
      <c r="F2156" s="21"/>
      <c r="G2156" s="21"/>
      <c r="H2156" s="21"/>
      <c r="I2156" s="21"/>
      <c r="J2156" s="26"/>
      <c r="K2156" s="26"/>
      <c r="L2156" s="21"/>
      <c r="M2156" s="21"/>
      <c r="N2156" s="21"/>
      <c r="O2156" s="21"/>
      <c r="P2156" s="21"/>
      <c r="Q2156" s="21"/>
    </row>
    <row r="2157" spans="1:17" s="258" customFormat="1" ht="12.75" hidden="1" customHeight="1">
      <c r="A2157" s="378"/>
      <c r="B2157" s="26"/>
      <c r="C2157" s="26"/>
      <c r="D2157" s="26"/>
      <c r="E2157" s="21"/>
      <c r="F2157" s="21"/>
      <c r="G2157" s="21"/>
      <c r="H2157" s="21"/>
      <c r="I2157" s="21"/>
      <c r="J2157" s="26"/>
      <c r="K2157" s="26"/>
      <c r="L2157" s="21"/>
      <c r="M2157" s="21"/>
      <c r="N2157" s="21"/>
      <c r="O2157" s="21"/>
      <c r="P2157" s="21"/>
      <c r="Q2157" s="21"/>
    </row>
    <row r="2158" spans="1:17" s="258" customFormat="1" ht="12.75" hidden="1" customHeight="1">
      <c r="A2158" s="378"/>
      <c r="B2158" s="26"/>
      <c r="C2158" s="26"/>
      <c r="D2158" s="26"/>
      <c r="E2158" s="21"/>
      <c r="F2158" s="21"/>
      <c r="G2158" s="21"/>
      <c r="H2158" s="21"/>
      <c r="I2158" s="21"/>
      <c r="J2158" s="26"/>
      <c r="K2158" s="26"/>
      <c r="L2158" s="21"/>
      <c r="M2158" s="21"/>
      <c r="N2158" s="21"/>
      <c r="O2158" s="21"/>
      <c r="P2158" s="21"/>
      <c r="Q2158" s="21"/>
    </row>
    <row r="2159" spans="1:17" s="258" customFormat="1" ht="12.75" hidden="1" customHeight="1">
      <c r="A2159" s="378"/>
      <c r="B2159" s="26"/>
      <c r="C2159" s="26"/>
      <c r="D2159" s="26"/>
      <c r="E2159" s="21"/>
      <c r="F2159" s="21"/>
      <c r="G2159" s="21"/>
      <c r="H2159" s="21"/>
      <c r="I2159" s="21"/>
      <c r="J2159" s="26"/>
      <c r="K2159" s="26"/>
      <c r="L2159" s="21"/>
      <c r="M2159" s="21"/>
      <c r="N2159" s="21"/>
      <c r="O2159" s="21"/>
      <c r="P2159" s="21"/>
      <c r="Q2159" s="21"/>
    </row>
    <row r="2160" spans="1:17" s="258" customFormat="1" ht="12.75" hidden="1" customHeight="1">
      <c r="A2160" s="378"/>
      <c r="B2160" s="26"/>
      <c r="C2160" s="26"/>
      <c r="D2160" s="26"/>
      <c r="E2160" s="21"/>
      <c r="F2160" s="21"/>
      <c r="G2160" s="21"/>
      <c r="H2160" s="21"/>
      <c r="I2160" s="21"/>
      <c r="J2160" s="26"/>
      <c r="K2160" s="26"/>
      <c r="L2160" s="21"/>
      <c r="M2160" s="21"/>
      <c r="N2160" s="21"/>
      <c r="O2160" s="21"/>
      <c r="P2160" s="21"/>
      <c r="Q2160" s="21"/>
    </row>
    <row r="2161" spans="1:17" s="258" customFormat="1" ht="12.75" hidden="1" customHeight="1">
      <c r="A2161" s="378"/>
      <c r="B2161" s="26"/>
      <c r="C2161" s="26"/>
      <c r="D2161" s="26"/>
      <c r="E2161" s="21"/>
      <c r="F2161" s="21"/>
      <c r="G2161" s="21"/>
      <c r="H2161" s="21"/>
      <c r="I2161" s="21"/>
      <c r="J2161" s="26"/>
      <c r="K2161" s="26"/>
      <c r="L2161" s="21"/>
      <c r="M2161" s="21"/>
      <c r="N2161" s="21"/>
      <c r="O2161" s="21"/>
      <c r="P2161" s="21"/>
      <c r="Q2161" s="21"/>
    </row>
    <row r="2162" spans="1:17" s="258" customFormat="1" ht="12.75" hidden="1" customHeight="1">
      <c r="A2162" s="378"/>
      <c r="B2162" s="26"/>
      <c r="C2162" s="26"/>
      <c r="D2162" s="26"/>
      <c r="E2162" s="21"/>
      <c r="F2162" s="21"/>
      <c r="G2162" s="21"/>
      <c r="H2162" s="21"/>
      <c r="I2162" s="21"/>
      <c r="J2162" s="26"/>
      <c r="K2162" s="26"/>
      <c r="L2162" s="21"/>
      <c r="M2162" s="21"/>
      <c r="N2162" s="21"/>
      <c r="O2162" s="21"/>
      <c r="P2162" s="21"/>
      <c r="Q2162" s="21"/>
    </row>
    <row r="2163" spans="1:17" s="258" customFormat="1" ht="12.75" hidden="1" customHeight="1">
      <c r="A2163" s="378"/>
      <c r="B2163" s="26"/>
      <c r="C2163" s="26"/>
      <c r="D2163" s="26"/>
      <c r="E2163" s="21"/>
      <c r="F2163" s="21"/>
      <c r="G2163" s="21"/>
      <c r="H2163" s="21"/>
      <c r="I2163" s="21"/>
      <c r="J2163" s="26"/>
      <c r="K2163" s="26"/>
      <c r="L2163" s="21"/>
      <c r="M2163" s="21"/>
      <c r="N2163" s="21"/>
      <c r="O2163" s="21"/>
      <c r="P2163" s="21"/>
      <c r="Q2163" s="21"/>
    </row>
    <row r="2164" spans="1:17" s="258" customFormat="1" ht="12.75" hidden="1" customHeight="1">
      <c r="A2164" s="378"/>
      <c r="B2164" s="26"/>
      <c r="C2164" s="26"/>
      <c r="D2164" s="26"/>
      <c r="E2164" s="21"/>
      <c r="F2164" s="21"/>
      <c r="G2164" s="21"/>
      <c r="H2164" s="21"/>
      <c r="I2164" s="21"/>
      <c r="J2164" s="26"/>
      <c r="K2164" s="26"/>
      <c r="L2164" s="21"/>
      <c r="M2164" s="21"/>
      <c r="N2164" s="21"/>
      <c r="O2164" s="21"/>
      <c r="P2164" s="21"/>
      <c r="Q2164" s="21"/>
    </row>
    <row r="2165" spans="1:17" s="258" customFormat="1" ht="12.75" hidden="1" customHeight="1">
      <c r="A2165" s="378"/>
      <c r="B2165" s="26"/>
      <c r="C2165" s="26"/>
      <c r="D2165" s="26"/>
      <c r="E2165" s="21"/>
      <c r="F2165" s="21"/>
      <c r="G2165" s="21"/>
      <c r="H2165" s="21"/>
      <c r="I2165" s="21"/>
      <c r="J2165" s="26"/>
      <c r="K2165" s="26"/>
      <c r="L2165" s="21"/>
      <c r="M2165" s="21"/>
      <c r="N2165" s="21"/>
      <c r="O2165" s="21"/>
      <c r="P2165" s="21"/>
      <c r="Q2165" s="21"/>
    </row>
    <row r="2166" spans="1:17" s="258" customFormat="1" ht="12.75" hidden="1" customHeight="1">
      <c r="A2166" s="378"/>
      <c r="B2166" s="26"/>
      <c r="C2166" s="26"/>
      <c r="D2166" s="26"/>
      <c r="E2166" s="21"/>
      <c r="F2166" s="21"/>
      <c r="G2166" s="21"/>
      <c r="H2166" s="21"/>
      <c r="I2166" s="21"/>
      <c r="J2166" s="26"/>
      <c r="K2166" s="26"/>
      <c r="L2166" s="21"/>
      <c r="M2166" s="21"/>
      <c r="N2166" s="21"/>
      <c r="O2166" s="21"/>
      <c r="P2166" s="21"/>
      <c r="Q2166" s="21"/>
    </row>
    <row r="2167" spans="1:17" s="258" customFormat="1" ht="12.75" hidden="1" customHeight="1">
      <c r="A2167" s="378"/>
      <c r="B2167" s="26"/>
      <c r="C2167" s="26"/>
      <c r="D2167" s="26"/>
      <c r="E2167" s="21"/>
      <c r="F2167" s="21"/>
      <c r="G2167" s="21"/>
      <c r="H2167" s="21"/>
      <c r="I2167" s="21"/>
      <c r="J2167" s="26"/>
      <c r="K2167" s="26"/>
      <c r="L2167" s="21"/>
      <c r="M2167" s="21"/>
      <c r="N2167" s="21"/>
      <c r="O2167" s="21"/>
      <c r="P2167" s="21"/>
      <c r="Q2167" s="21"/>
    </row>
    <row r="2168" spans="1:17" s="258" customFormat="1" ht="12.75" hidden="1" customHeight="1">
      <c r="A2168" s="378"/>
      <c r="B2168" s="26"/>
      <c r="C2168" s="26"/>
      <c r="D2168" s="26"/>
      <c r="E2168" s="21"/>
      <c r="F2168" s="21"/>
      <c r="G2168" s="21"/>
      <c r="H2168" s="21"/>
      <c r="I2168" s="21"/>
      <c r="J2168" s="26"/>
      <c r="K2168" s="26"/>
      <c r="L2168" s="21"/>
      <c r="M2168" s="21"/>
      <c r="N2168" s="21"/>
      <c r="O2168" s="21"/>
      <c r="P2168" s="21"/>
      <c r="Q2168" s="21"/>
    </row>
    <row r="2169" spans="1:17" s="258" customFormat="1" ht="12.75" hidden="1" customHeight="1">
      <c r="A2169" s="378"/>
      <c r="B2169" s="26"/>
      <c r="C2169" s="26"/>
      <c r="D2169" s="26"/>
      <c r="E2169" s="21"/>
      <c r="F2169" s="21"/>
      <c r="G2169" s="21"/>
      <c r="H2169" s="21"/>
      <c r="I2169" s="21"/>
      <c r="J2169" s="26"/>
      <c r="K2169" s="26"/>
      <c r="L2169" s="21"/>
      <c r="M2169" s="21"/>
      <c r="N2169" s="21"/>
      <c r="O2169" s="21"/>
      <c r="P2169" s="21"/>
      <c r="Q2169" s="21"/>
    </row>
    <row r="2170" spans="1:17" s="258" customFormat="1" ht="12.75" hidden="1" customHeight="1">
      <c r="A2170" s="378"/>
      <c r="B2170" s="26"/>
      <c r="C2170" s="26"/>
      <c r="D2170" s="26"/>
      <c r="E2170" s="21"/>
      <c r="F2170" s="21"/>
      <c r="G2170" s="21"/>
      <c r="H2170" s="21"/>
      <c r="I2170" s="21"/>
      <c r="J2170" s="26"/>
      <c r="K2170" s="26"/>
      <c r="L2170" s="21"/>
      <c r="M2170" s="21"/>
      <c r="N2170" s="21"/>
      <c r="O2170" s="21"/>
      <c r="P2170" s="21"/>
      <c r="Q2170" s="21"/>
    </row>
    <row r="2171" spans="1:17" s="258" customFormat="1" ht="12.75" hidden="1" customHeight="1">
      <c r="A2171" s="378"/>
      <c r="B2171" s="26"/>
      <c r="C2171" s="26"/>
      <c r="D2171" s="26"/>
      <c r="E2171" s="21"/>
      <c r="F2171" s="21"/>
      <c r="G2171" s="21"/>
      <c r="H2171" s="21"/>
      <c r="I2171" s="21"/>
      <c r="J2171" s="26"/>
      <c r="K2171" s="26"/>
      <c r="L2171" s="21"/>
      <c r="M2171" s="21"/>
      <c r="N2171" s="21"/>
      <c r="O2171" s="21"/>
      <c r="P2171" s="21"/>
      <c r="Q2171" s="21"/>
    </row>
    <row r="2172" spans="1:17" s="258" customFormat="1" ht="12.75" hidden="1" customHeight="1">
      <c r="A2172" s="378"/>
      <c r="B2172" s="26"/>
      <c r="C2172" s="26"/>
      <c r="D2172" s="26"/>
      <c r="E2172" s="21"/>
      <c r="F2172" s="21"/>
      <c r="G2172" s="21"/>
      <c r="H2172" s="21"/>
      <c r="I2172" s="21"/>
      <c r="J2172" s="26"/>
      <c r="K2172" s="26"/>
      <c r="L2172" s="21"/>
      <c r="M2172" s="21"/>
      <c r="N2172" s="21"/>
      <c r="O2172" s="21"/>
      <c r="P2172" s="21"/>
      <c r="Q2172" s="21"/>
    </row>
    <row r="2173" spans="1:17" s="258" customFormat="1" ht="12.75" hidden="1" customHeight="1">
      <c r="A2173" s="378"/>
      <c r="B2173" s="26"/>
      <c r="C2173" s="26"/>
      <c r="D2173" s="26"/>
      <c r="E2173" s="21"/>
      <c r="F2173" s="21"/>
      <c r="G2173" s="21"/>
      <c r="H2173" s="21"/>
      <c r="I2173" s="21"/>
      <c r="J2173" s="26"/>
      <c r="K2173" s="26"/>
      <c r="L2173" s="21"/>
      <c r="M2173" s="21"/>
      <c r="N2173" s="21"/>
      <c r="O2173" s="21"/>
      <c r="P2173" s="21"/>
      <c r="Q2173" s="21"/>
    </row>
    <row r="2174" spans="1:17" s="258" customFormat="1" ht="12.75" hidden="1" customHeight="1">
      <c r="A2174" s="378"/>
      <c r="B2174" s="26"/>
      <c r="C2174" s="26"/>
      <c r="D2174" s="26"/>
      <c r="E2174" s="21"/>
      <c r="F2174" s="21"/>
      <c r="G2174" s="21"/>
      <c r="H2174" s="21"/>
      <c r="I2174" s="21"/>
      <c r="J2174" s="26"/>
      <c r="K2174" s="26"/>
      <c r="L2174" s="21"/>
      <c r="M2174" s="21"/>
      <c r="N2174" s="21"/>
      <c r="O2174" s="21"/>
      <c r="P2174" s="21"/>
      <c r="Q2174" s="21"/>
    </row>
    <row r="2175" spans="1:17" s="258" customFormat="1" ht="12.75" hidden="1" customHeight="1">
      <c r="A2175" s="378"/>
      <c r="B2175" s="26"/>
      <c r="C2175" s="26"/>
      <c r="D2175" s="26"/>
      <c r="E2175" s="21"/>
      <c r="F2175" s="21"/>
      <c r="G2175" s="21"/>
      <c r="H2175" s="21"/>
      <c r="I2175" s="21"/>
      <c r="J2175" s="26"/>
      <c r="K2175" s="26"/>
      <c r="L2175" s="21"/>
      <c r="M2175" s="21"/>
      <c r="N2175" s="21"/>
      <c r="O2175" s="21"/>
      <c r="P2175" s="21"/>
      <c r="Q2175" s="21"/>
    </row>
    <row r="2176" spans="1:17" s="258" customFormat="1" ht="12.75" hidden="1" customHeight="1">
      <c r="A2176" s="378"/>
      <c r="B2176" s="26"/>
      <c r="C2176" s="26"/>
      <c r="D2176" s="26"/>
      <c r="E2176" s="21"/>
      <c r="F2176" s="21"/>
      <c r="G2176" s="21"/>
      <c r="H2176" s="21"/>
      <c r="I2176" s="21"/>
      <c r="J2176" s="26"/>
      <c r="K2176" s="26"/>
      <c r="L2176" s="21"/>
      <c r="M2176" s="21"/>
      <c r="N2176" s="21"/>
      <c r="O2176" s="21"/>
      <c r="P2176" s="21"/>
      <c r="Q2176" s="21"/>
    </row>
    <row r="2177" spans="1:17" s="258" customFormat="1" ht="12.75" hidden="1" customHeight="1">
      <c r="A2177" s="378"/>
      <c r="B2177" s="26"/>
      <c r="C2177" s="26"/>
      <c r="D2177" s="26"/>
      <c r="E2177" s="21"/>
      <c r="F2177" s="21"/>
      <c r="G2177" s="21"/>
      <c r="H2177" s="21"/>
      <c r="I2177" s="21"/>
      <c r="J2177" s="26"/>
      <c r="K2177" s="26"/>
      <c r="L2177" s="21"/>
      <c r="M2177" s="21"/>
      <c r="N2177" s="21"/>
      <c r="O2177" s="21"/>
      <c r="P2177" s="21"/>
      <c r="Q2177" s="21"/>
    </row>
    <row r="2178" spans="1:17" s="258" customFormat="1" ht="12.75" hidden="1" customHeight="1">
      <c r="A2178" s="378"/>
      <c r="B2178" s="26"/>
      <c r="C2178" s="26"/>
      <c r="D2178" s="26"/>
      <c r="E2178" s="21"/>
      <c r="F2178" s="21"/>
      <c r="G2178" s="21"/>
      <c r="H2178" s="21"/>
      <c r="I2178" s="21"/>
      <c r="J2178" s="26"/>
      <c r="K2178" s="26"/>
      <c r="L2178" s="21"/>
      <c r="M2178" s="21"/>
      <c r="N2178" s="21"/>
      <c r="O2178" s="21"/>
      <c r="P2178" s="21"/>
      <c r="Q2178" s="21"/>
    </row>
    <row r="2179" spans="1:17" s="258" customFormat="1" ht="12.75" hidden="1" customHeight="1">
      <c r="A2179" s="378"/>
      <c r="B2179" s="26"/>
      <c r="C2179" s="26"/>
      <c r="D2179" s="26"/>
      <c r="E2179" s="21"/>
      <c r="F2179" s="21"/>
      <c r="G2179" s="21"/>
      <c r="H2179" s="21"/>
      <c r="I2179" s="21"/>
      <c r="J2179" s="26"/>
      <c r="K2179" s="26"/>
      <c r="L2179" s="21"/>
      <c r="M2179" s="21"/>
      <c r="N2179" s="21"/>
      <c r="O2179" s="21"/>
      <c r="P2179" s="21"/>
      <c r="Q2179" s="21"/>
    </row>
    <row r="2180" spans="1:17" s="258" customFormat="1" ht="12.75" hidden="1" customHeight="1">
      <c r="A2180" s="378"/>
      <c r="B2180" s="26"/>
      <c r="C2180" s="26"/>
      <c r="D2180" s="26"/>
      <c r="E2180" s="21"/>
      <c r="F2180" s="21"/>
      <c r="G2180" s="21"/>
      <c r="H2180" s="21"/>
      <c r="I2180" s="21"/>
      <c r="J2180" s="26"/>
      <c r="K2180" s="26"/>
      <c r="L2180" s="21"/>
      <c r="M2180" s="21"/>
      <c r="N2180" s="21"/>
      <c r="O2180" s="21"/>
      <c r="P2180" s="21"/>
      <c r="Q2180" s="21"/>
    </row>
    <row r="2181" spans="1:17" s="258" customFormat="1" ht="12.75" hidden="1" customHeight="1">
      <c r="A2181" s="378"/>
      <c r="B2181" s="26"/>
      <c r="C2181" s="26"/>
      <c r="D2181" s="26"/>
      <c r="E2181" s="21"/>
      <c r="F2181" s="21"/>
      <c r="G2181" s="21"/>
      <c r="H2181" s="21"/>
      <c r="I2181" s="21"/>
      <c r="J2181" s="26"/>
      <c r="K2181" s="26"/>
      <c r="L2181" s="21"/>
      <c r="M2181" s="21"/>
      <c r="N2181" s="21"/>
      <c r="O2181" s="21"/>
      <c r="P2181" s="21"/>
      <c r="Q2181" s="21"/>
    </row>
    <row r="2182" spans="1:17" s="258" customFormat="1" ht="12.75" hidden="1" customHeight="1">
      <c r="A2182" s="378"/>
      <c r="B2182" s="26"/>
      <c r="C2182" s="26"/>
      <c r="D2182" s="26"/>
      <c r="E2182" s="21"/>
      <c r="F2182" s="21"/>
      <c r="G2182" s="21"/>
      <c r="H2182" s="21"/>
      <c r="I2182" s="21"/>
      <c r="J2182" s="26"/>
      <c r="K2182" s="26"/>
      <c r="L2182" s="21"/>
      <c r="M2182" s="21"/>
      <c r="N2182" s="21"/>
      <c r="O2182" s="21"/>
      <c r="P2182" s="21"/>
      <c r="Q2182" s="21"/>
    </row>
    <row r="2183" spans="1:17" s="258" customFormat="1" ht="12.75" hidden="1" customHeight="1">
      <c r="A2183" s="378"/>
      <c r="B2183" s="26"/>
      <c r="C2183" s="26"/>
      <c r="D2183" s="26"/>
      <c r="E2183" s="21"/>
      <c r="F2183" s="21"/>
      <c r="G2183" s="21"/>
      <c r="H2183" s="21"/>
      <c r="I2183" s="21"/>
      <c r="J2183" s="26"/>
      <c r="K2183" s="26"/>
      <c r="L2183" s="21"/>
      <c r="M2183" s="21"/>
      <c r="N2183" s="21"/>
      <c r="O2183" s="21"/>
      <c r="P2183" s="21"/>
      <c r="Q2183" s="21"/>
    </row>
    <row r="2184" spans="1:17" s="258" customFormat="1" ht="12.75" hidden="1" customHeight="1">
      <c r="A2184" s="378"/>
      <c r="B2184" s="26"/>
      <c r="C2184" s="26"/>
      <c r="D2184" s="26"/>
      <c r="E2184" s="21"/>
      <c r="F2184" s="21"/>
      <c r="G2184" s="21"/>
      <c r="H2184" s="21"/>
      <c r="I2184" s="21"/>
      <c r="J2184" s="26"/>
      <c r="K2184" s="26"/>
      <c r="L2184" s="21"/>
      <c r="M2184" s="21"/>
      <c r="N2184" s="21"/>
      <c r="O2184" s="21"/>
      <c r="P2184" s="21"/>
      <c r="Q2184" s="21"/>
    </row>
    <row r="2185" spans="1:17" s="258" customFormat="1" ht="12.75" hidden="1" customHeight="1">
      <c r="A2185" s="378"/>
      <c r="B2185" s="26"/>
      <c r="C2185" s="26"/>
      <c r="D2185" s="26"/>
      <c r="E2185" s="21"/>
      <c r="F2185" s="21"/>
      <c r="G2185" s="21"/>
      <c r="H2185" s="21"/>
      <c r="I2185" s="21"/>
      <c r="J2185" s="26"/>
      <c r="K2185" s="26"/>
      <c r="L2185" s="21"/>
      <c r="M2185" s="21"/>
      <c r="N2185" s="21"/>
      <c r="O2185" s="21"/>
      <c r="P2185" s="21"/>
      <c r="Q2185" s="21"/>
    </row>
    <row r="2186" spans="1:17" s="258" customFormat="1" ht="12.75" hidden="1" customHeight="1">
      <c r="A2186" s="378"/>
      <c r="B2186" s="26"/>
      <c r="C2186" s="26"/>
      <c r="D2186" s="26"/>
      <c r="E2186" s="21"/>
      <c r="F2186" s="21"/>
      <c r="G2186" s="21"/>
      <c r="H2186" s="21"/>
      <c r="I2186" s="21"/>
      <c r="J2186" s="26"/>
      <c r="K2186" s="26"/>
      <c r="L2186" s="21"/>
      <c r="M2186" s="21"/>
      <c r="N2186" s="21"/>
      <c r="O2186" s="21"/>
      <c r="P2186" s="21"/>
      <c r="Q2186" s="21"/>
    </row>
    <row r="2187" spans="1:17" s="258" customFormat="1" ht="12.75" hidden="1" customHeight="1">
      <c r="A2187" s="378"/>
      <c r="B2187" s="26"/>
      <c r="C2187" s="26"/>
      <c r="D2187" s="26"/>
      <c r="E2187" s="21"/>
      <c r="F2187" s="21"/>
      <c r="G2187" s="21"/>
      <c r="H2187" s="21"/>
      <c r="I2187" s="21"/>
      <c r="J2187" s="26"/>
      <c r="K2187" s="26"/>
      <c r="L2187" s="21"/>
      <c r="M2187" s="21"/>
      <c r="N2187" s="21"/>
      <c r="O2187" s="21"/>
      <c r="P2187" s="21"/>
      <c r="Q2187" s="21"/>
    </row>
    <row r="2188" spans="1:17" s="258" customFormat="1" ht="12.75" hidden="1" customHeight="1">
      <c r="A2188" s="378"/>
      <c r="B2188" s="26"/>
      <c r="C2188" s="26"/>
      <c r="D2188" s="26"/>
      <c r="E2188" s="21"/>
      <c r="F2188" s="21"/>
      <c r="G2188" s="21"/>
      <c r="H2188" s="21"/>
      <c r="I2188" s="21"/>
      <c r="J2188" s="26"/>
      <c r="K2188" s="26"/>
      <c r="L2188" s="21"/>
      <c r="M2188" s="21"/>
      <c r="N2188" s="21"/>
      <c r="O2188" s="21"/>
      <c r="P2188" s="21"/>
      <c r="Q2188" s="21"/>
    </row>
    <row r="2189" spans="1:17" s="258" customFormat="1" ht="12.75" hidden="1" customHeight="1">
      <c r="A2189" s="378"/>
      <c r="B2189" s="26"/>
      <c r="C2189" s="26"/>
      <c r="D2189" s="26"/>
      <c r="E2189" s="21"/>
      <c r="F2189" s="21"/>
      <c r="G2189" s="21"/>
      <c r="H2189" s="21"/>
      <c r="I2189" s="21"/>
      <c r="J2189" s="26"/>
      <c r="K2189" s="26"/>
      <c r="L2189" s="21"/>
      <c r="M2189" s="21"/>
      <c r="N2189" s="21"/>
      <c r="O2189" s="21"/>
      <c r="P2189" s="21"/>
      <c r="Q2189" s="21"/>
    </row>
    <row r="2190" spans="1:17" s="258" customFormat="1" ht="12.75" hidden="1" customHeight="1">
      <c r="A2190" s="378"/>
      <c r="B2190" s="26"/>
      <c r="C2190" s="26"/>
      <c r="D2190" s="26"/>
      <c r="E2190" s="21"/>
      <c r="F2190" s="21"/>
      <c r="G2190" s="21"/>
      <c r="H2190" s="21"/>
      <c r="I2190" s="21"/>
      <c r="J2190" s="26"/>
      <c r="K2190" s="26"/>
      <c r="L2190" s="21"/>
      <c r="M2190" s="21"/>
      <c r="N2190" s="21"/>
      <c r="O2190" s="21"/>
      <c r="P2190" s="21"/>
      <c r="Q2190" s="21"/>
    </row>
    <row r="2191" spans="1:17" s="258" customFormat="1" ht="12.75" hidden="1" customHeight="1">
      <c r="A2191" s="378"/>
      <c r="B2191" s="26"/>
      <c r="C2191" s="26"/>
      <c r="D2191" s="26"/>
      <c r="E2191" s="21"/>
      <c r="F2191" s="21"/>
      <c r="G2191" s="21"/>
      <c r="H2191" s="21"/>
      <c r="I2191" s="21"/>
      <c r="J2191" s="26"/>
      <c r="K2191" s="26"/>
      <c r="L2191" s="21"/>
      <c r="M2191" s="21"/>
      <c r="N2191" s="21"/>
      <c r="O2191" s="21"/>
      <c r="P2191" s="21"/>
      <c r="Q2191" s="21"/>
    </row>
    <row r="2192" spans="1:17" s="258" customFormat="1" ht="12.75" hidden="1" customHeight="1">
      <c r="A2192" s="378"/>
      <c r="B2192" s="26"/>
      <c r="C2192" s="26"/>
      <c r="D2192" s="26"/>
      <c r="E2192" s="21"/>
      <c r="F2192" s="21"/>
      <c r="G2192" s="21"/>
      <c r="H2192" s="21"/>
      <c r="I2192" s="21"/>
      <c r="J2192" s="26"/>
      <c r="K2192" s="26"/>
      <c r="L2192" s="21"/>
      <c r="M2192" s="21"/>
      <c r="N2192" s="21"/>
      <c r="O2192" s="21"/>
      <c r="P2192" s="21"/>
      <c r="Q2192" s="21"/>
    </row>
    <row r="2193" spans="1:17" s="258" customFormat="1" ht="12.75" hidden="1" customHeight="1">
      <c r="A2193" s="378"/>
      <c r="B2193" s="26"/>
      <c r="C2193" s="26"/>
      <c r="D2193" s="26"/>
      <c r="E2193" s="21"/>
      <c r="F2193" s="21"/>
      <c r="G2193" s="21"/>
      <c r="H2193" s="21"/>
      <c r="I2193" s="21"/>
      <c r="J2193" s="26"/>
      <c r="K2193" s="26"/>
      <c r="L2193" s="21"/>
      <c r="M2193" s="21"/>
      <c r="N2193" s="21"/>
      <c r="O2193" s="21"/>
      <c r="P2193" s="21"/>
      <c r="Q2193" s="21"/>
    </row>
    <row r="2194" spans="1:17" s="258" customFormat="1" ht="12.75" hidden="1" customHeight="1">
      <c r="A2194" s="378"/>
      <c r="B2194" s="26"/>
      <c r="C2194" s="26"/>
      <c r="D2194" s="26"/>
      <c r="E2194" s="21"/>
      <c r="F2194" s="21"/>
      <c r="G2194" s="21"/>
      <c r="H2194" s="21"/>
      <c r="I2194" s="21"/>
      <c r="J2194" s="26"/>
      <c r="K2194" s="26"/>
      <c r="L2194" s="21"/>
      <c r="M2194" s="21"/>
      <c r="N2194" s="21"/>
      <c r="O2194" s="21"/>
      <c r="P2194" s="21"/>
      <c r="Q2194" s="21"/>
    </row>
    <row r="2195" spans="1:17" s="258" customFormat="1" ht="12.75" hidden="1" customHeight="1">
      <c r="A2195" s="378"/>
      <c r="B2195" s="26"/>
      <c r="C2195" s="26"/>
      <c r="D2195" s="26"/>
      <c r="E2195" s="21"/>
      <c r="F2195" s="21"/>
      <c r="G2195" s="21"/>
      <c r="H2195" s="21"/>
      <c r="I2195" s="21"/>
      <c r="J2195" s="26"/>
      <c r="K2195" s="26"/>
      <c r="L2195" s="21"/>
      <c r="M2195" s="21"/>
      <c r="N2195" s="21"/>
      <c r="O2195" s="21"/>
      <c r="P2195" s="21"/>
      <c r="Q2195" s="21"/>
    </row>
    <row r="2196" spans="1:17" s="258" customFormat="1" ht="12.75" hidden="1" customHeight="1">
      <c r="A2196" s="378"/>
      <c r="B2196" s="26"/>
      <c r="C2196" s="26"/>
      <c r="D2196" s="26"/>
      <c r="E2196" s="21"/>
      <c r="F2196" s="21"/>
      <c r="G2196" s="21"/>
      <c r="H2196" s="21"/>
      <c r="I2196" s="21"/>
      <c r="J2196" s="26"/>
      <c r="K2196" s="26"/>
      <c r="L2196" s="21"/>
      <c r="M2196" s="21"/>
      <c r="N2196" s="21"/>
      <c r="O2196" s="21"/>
      <c r="P2196" s="21"/>
      <c r="Q2196" s="21"/>
    </row>
    <row r="2197" spans="1:17" s="258" customFormat="1" ht="12.75" hidden="1" customHeight="1">
      <c r="A2197" s="378"/>
      <c r="B2197" s="26"/>
      <c r="C2197" s="26"/>
      <c r="D2197" s="26"/>
      <c r="E2197" s="21"/>
      <c r="F2197" s="21"/>
      <c r="G2197" s="21"/>
      <c r="H2197" s="21"/>
      <c r="I2197" s="21"/>
      <c r="J2197" s="26"/>
      <c r="K2197" s="26"/>
      <c r="L2197" s="21"/>
      <c r="M2197" s="21"/>
      <c r="N2197" s="21"/>
      <c r="O2197" s="21"/>
      <c r="P2197" s="21"/>
      <c r="Q2197" s="21"/>
    </row>
    <row r="2198" spans="1:17" s="258" customFormat="1" ht="12.75" hidden="1" customHeight="1">
      <c r="A2198" s="378"/>
      <c r="B2198" s="26"/>
      <c r="C2198" s="26"/>
      <c r="D2198" s="26"/>
      <c r="E2198" s="21"/>
      <c r="F2198" s="21"/>
      <c r="G2198" s="21"/>
      <c r="H2198" s="21"/>
      <c r="I2198" s="21"/>
      <c r="J2198" s="26"/>
      <c r="K2198" s="26"/>
      <c r="L2198" s="21"/>
      <c r="M2198" s="21"/>
      <c r="N2198" s="21"/>
      <c r="O2198" s="21"/>
      <c r="P2198" s="21"/>
      <c r="Q2198" s="21"/>
    </row>
    <row r="2199" spans="1:17" s="258" customFormat="1" ht="12.75" hidden="1" customHeight="1">
      <c r="A2199" s="378"/>
      <c r="B2199" s="26"/>
      <c r="C2199" s="26"/>
      <c r="D2199" s="26"/>
      <c r="E2199" s="21"/>
      <c r="F2199" s="21"/>
      <c r="G2199" s="21"/>
      <c r="H2199" s="21"/>
      <c r="I2199" s="21"/>
      <c r="J2199" s="26"/>
      <c r="K2199" s="26"/>
      <c r="L2199" s="21"/>
      <c r="M2199" s="21"/>
      <c r="N2199" s="21"/>
      <c r="O2199" s="21"/>
      <c r="P2199" s="21"/>
      <c r="Q2199" s="21"/>
    </row>
    <row r="2200" spans="1:17" s="258" customFormat="1" ht="12.75" hidden="1" customHeight="1">
      <c r="A2200" s="378"/>
      <c r="B2200" s="26"/>
      <c r="C2200" s="26"/>
      <c r="D2200" s="26"/>
      <c r="E2200" s="21"/>
      <c r="F2200" s="21"/>
      <c r="G2200" s="21"/>
      <c r="H2200" s="21"/>
      <c r="I2200" s="21"/>
      <c r="J2200" s="26"/>
      <c r="K2200" s="26"/>
      <c r="L2200" s="21"/>
      <c r="M2200" s="21"/>
      <c r="N2200" s="21"/>
      <c r="O2200" s="21"/>
      <c r="P2200" s="21"/>
      <c r="Q2200" s="21"/>
    </row>
    <row r="2201" spans="1:17" s="258" customFormat="1" ht="12.75" hidden="1" customHeight="1">
      <c r="A2201" s="378"/>
      <c r="B2201" s="26"/>
      <c r="C2201" s="26"/>
      <c r="D2201" s="26"/>
      <c r="E2201" s="21"/>
      <c r="F2201" s="21"/>
      <c r="G2201" s="21"/>
      <c r="H2201" s="21"/>
      <c r="I2201" s="21"/>
      <c r="J2201" s="26"/>
      <c r="K2201" s="26"/>
      <c r="L2201" s="21"/>
      <c r="M2201" s="21"/>
      <c r="N2201" s="21"/>
      <c r="O2201" s="21"/>
      <c r="P2201" s="21"/>
      <c r="Q2201" s="21"/>
    </row>
    <row r="2202" spans="1:17" s="258" customFormat="1" ht="12.75" hidden="1" customHeight="1">
      <c r="A2202" s="378"/>
      <c r="B2202" s="26"/>
      <c r="C2202" s="26"/>
      <c r="D2202" s="26"/>
      <c r="E2202" s="21"/>
      <c r="F2202" s="21"/>
      <c r="G2202" s="21"/>
      <c r="H2202" s="21"/>
      <c r="I2202" s="21"/>
      <c r="J2202" s="26"/>
      <c r="K2202" s="26"/>
      <c r="L2202" s="21"/>
      <c r="M2202" s="21"/>
      <c r="N2202" s="21"/>
      <c r="O2202" s="21"/>
      <c r="P2202" s="21"/>
      <c r="Q2202" s="21"/>
    </row>
    <row r="2203" spans="1:17" s="258" customFormat="1" ht="12.75" hidden="1" customHeight="1">
      <c r="A2203" s="378"/>
      <c r="B2203" s="26"/>
      <c r="C2203" s="26"/>
      <c r="D2203" s="26"/>
      <c r="E2203" s="21"/>
      <c r="F2203" s="21"/>
      <c r="G2203" s="21"/>
      <c r="H2203" s="21"/>
      <c r="I2203" s="21"/>
      <c r="J2203" s="26"/>
      <c r="K2203" s="26"/>
      <c r="L2203" s="21"/>
      <c r="M2203" s="21"/>
      <c r="N2203" s="21"/>
      <c r="O2203" s="21"/>
      <c r="P2203" s="21"/>
      <c r="Q2203" s="21"/>
    </row>
    <row r="2204" spans="1:17" s="258" customFormat="1" ht="12.75" hidden="1" customHeight="1">
      <c r="A2204" s="378"/>
      <c r="B2204" s="26"/>
      <c r="C2204" s="26"/>
      <c r="D2204" s="26"/>
      <c r="E2204" s="21"/>
      <c r="F2204" s="21"/>
      <c r="G2204" s="21"/>
      <c r="H2204" s="21"/>
      <c r="I2204" s="21"/>
      <c r="J2204" s="26"/>
      <c r="K2204" s="26"/>
      <c r="L2204" s="21"/>
      <c r="M2204" s="21"/>
      <c r="N2204" s="21"/>
      <c r="O2204" s="21"/>
      <c r="P2204" s="21"/>
      <c r="Q2204" s="21"/>
    </row>
    <row r="2205" spans="1:17" s="258" customFormat="1" ht="12.75" hidden="1" customHeight="1">
      <c r="A2205" s="378"/>
      <c r="B2205" s="26"/>
      <c r="C2205" s="26"/>
      <c r="D2205" s="26"/>
      <c r="E2205" s="21"/>
      <c r="F2205" s="21"/>
      <c r="G2205" s="21"/>
      <c r="H2205" s="21"/>
      <c r="I2205" s="21"/>
      <c r="J2205" s="26"/>
      <c r="K2205" s="26"/>
      <c r="L2205" s="21"/>
      <c r="M2205" s="21"/>
      <c r="N2205" s="21"/>
      <c r="O2205" s="21"/>
      <c r="P2205" s="21"/>
      <c r="Q2205" s="21"/>
    </row>
    <row r="2206" spans="1:17" s="258" customFormat="1" ht="12.75" hidden="1" customHeight="1">
      <c r="A2206" s="378"/>
      <c r="B2206" s="26"/>
      <c r="C2206" s="26"/>
      <c r="D2206" s="26"/>
      <c r="E2206" s="21"/>
      <c r="F2206" s="21"/>
      <c r="G2206" s="21"/>
      <c r="H2206" s="21"/>
      <c r="I2206" s="21"/>
      <c r="J2206" s="26"/>
      <c r="K2206" s="26"/>
      <c r="L2206" s="21"/>
      <c r="M2206" s="21"/>
      <c r="N2206" s="21"/>
      <c r="O2206" s="21"/>
      <c r="P2206" s="21"/>
      <c r="Q2206" s="21"/>
    </row>
    <row r="2207" spans="1:17" s="258" customFormat="1" ht="12.75" hidden="1" customHeight="1">
      <c r="A2207" s="378"/>
      <c r="B2207" s="26"/>
      <c r="C2207" s="26"/>
      <c r="D2207" s="26"/>
      <c r="E2207" s="21"/>
      <c r="F2207" s="21"/>
      <c r="G2207" s="21"/>
      <c r="H2207" s="21"/>
      <c r="I2207" s="21"/>
      <c r="J2207" s="26"/>
      <c r="K2207" s="26"/>
      <c r="L2207" s="21"/>
      <c r="M2207" s="21"/>
      <c r="N2207" s="21"/>
      <c r="O2207" s="21"/>
      <c r="P2207" s="21"/>
      <c r="Q2207" s="21"/>
    </row>
    <row r="2208" spans="1:17" s="258" customFormat="1" ht="12.75" hidden="1" customHeight="1">
      <c r="A2208" s="378"/>
      <c r="B2208" s="26"/>
      <c r="C2208" s="26"/>
      <c r="D2208" s="26"/>
      <c r="E2208" s="21"/>
      <c r="F2208" s="21"/>
      <c r="G2208" s="21"/>
      <c r="H2208" s="21"/>
      <c r="I2208" s="21"/>
      <c r="J2208" s="26"/>
      <c r="K2208" s="26"/>
      <c r="L2208" s="21"/>
      <c r="M2208" s="21"/>
      <c r="N2208" s="21"/>
      <c r="O2208" s="21"/>
      <c r="P2208" s="21"/>
      <c r="Q2208" s="21"/>
    </row>
    <row r="2209" spans="1:17" s="258" customFormat="1" ht="12.75" hidden="1" customHeight="1">
      <c r="A2209" s="378"/>
      <c r="B2209" s="26"/>
      <c r="C2209" s="26"/>
      <c r="D2209" s="26"/>
      <c r="E2209" s="21"/>
      <c r="F2209" s="21"/>
      <c r="G2209" s="21"/>
      <c r="H2209" s="21"/>
      <c r="I2209" s="21"/>
      <c r="J2209" s="26"/>
      <c r="K2209" s="26"/>
      <c r="L2209" s="21"/>
      <c r="M2209" s="21"/>
      <c r="N2209" s="21"/>
      <c r="O2209" s="21"/>
      <c r="P2209" s="21"/>
      <c r="Q2209" s="21"/>
    </row>
    <row r="2210" spans="1:17" s="258" customFormat="1" ht="12.75" hidden="1" customHeight="1">
      <c r="A2210" s="378"/>
      <c r="B2210" s="26"/>
      <c r="C2210" s="26"/>
      <c r="D2210" s="26"/>
      <c r="E2210" s="21"/>
      <c r="F2210" s="21"/>
      <c r="G2210" s="21"/>
      <c r="H2210" s="21"/>
      <c r="I2210" s="21"/>
      <c r="J2210" s="26"/>
      <c r="K2210" s="26"/>
      <c r="L2210" s="21"/>
      <c r="M2210" s="21"/>
      <c r="N2210" s="21"/>
      <c r="O2210" s="21"/>
      <c r="P2210" s="21"/>
      <c r="Q2210" s="21"/>
    </row>
    <row r="2211" spans="1:17" s="258" customFormat="1" ht="12.75" hidden="1" customHeight="1">
      <c r="A2211" s="378"/>
      <c r="B2211" s="26"/>
      <c r="C2211" s="26"/>
      <c r="D2211" s="26"/>
      <c r="E2211" s="21"/>
      <c r="F2211" s="21"/>
      <c r="G2211" s="21"/>
      <c r="H2211" s="21"/>
      <c r="I2211" s="21"/>
      <c r="J2211" s="26"/>
      <c r="K2211" s="26"/>
      <c r="L2211" s="21"/>
      <c r="M2211" s="21"/>
      <c r="N2211" s="21"/>
      <c r="O2211" s="21"/>
      <c r="P2211" s="21"/>
      <c r="Q2211" s="21"/>
    </row>
    <row r="2212" spans="1:17" s="258" customFormat="1" ht="12.75" hidden="1" customHeight="1">
      <c r="A2212" s="378"/>
      <c r="B2212" s="26"/>
      <c r="C2212" s="26"/>
      <c r="D2212" s="26"/>
      <c r="E2212" s="21"/>
      <c r="F2212" s="21"/>
      <c r="G2212" s="21"/>
      <c r="H2212" s="21"/>
      <c r="I2212" s="21"/>
      <c r="J2212" s="26"/>
      <c r="K2212" s="26"/>
      <c r="L2212" s="21"/>
      <c r="M2212" s="21"/>
      <c r="N2212" s="21"/>
      <c r="O2212" s="21"/>
      <c r="P2212" s="21"/>
      <c r="Q2212" s="21"/>
    </row>
    <row r="2213" spans="1:17" s="258" customFormat="1" ht="12.75" hidden="1" customHeight="1">
      <c r="A2213" s="378"/>
      <c r="B2213" s="26"/>
      <c r="C2213" s="26"/>
      <c r="D2213" s="26"/>
      <c r="E2213" s="21"/>
      <c r="F2213" s="21"/>
      <c r="G2213" s="21"/>
      <c r="H2213" s="21"/>
      <c r="I2213" s="21"/>
      <c r="J2213" s="26"/>
      <c r="K2213" s="26"/>
      <c r="L2213" s="21"/>
      <c r="M2213" s="21"/>
      <c r="N2213" s="21"/>
      <c r="O2213" s="21"/>
      <c r="P2213" s="21"/>
      <c r="Q2213" s="21"/>
    </row>
    <row r="2214" spans="1:17" s="258" customFormat="1" ht="12.75" hidden="1" customHeight="1">
      <c r="A2214" s="378"/>
      <c r="B2214" s="26"/>
      <c r="C2214" s="26"/>
      <c r="D2214" s="26"/>
      <c r="E2214" s="21"/>
      <c r="F2214" s="21"/>
      <c r="G2214" s="21"/>
      <c r="H2214" s="21"/>
      <c r="I2214" s="21"/>
      <c r="J2214" s="26"/>
      <c r="K2214" s="26"/>
      <c r="L2214" s="21"/>
      <c r="M2214" s="21"/>
      <c r="N2214" s="21"/>
      <c r="O2214" s="21"/>
      <c r="P2214" s="21"/>
      <c r="Q2214" s="21"/>
    </row>
    <row r="2215" spans="1:17" s="258" customFormat="1" ht="12.75" hidden="1" customHeight="1">
      <c r="A2215" s="378"/>
      <c r="B2215" s="26"/>
      <c r="C2215" s="26"/>
      <c r="D2215" s="26"/>
      <c r="E2215" s="21"/>
      <c r="F2215" s="21"/>
      <c r="G2215" s="21"/>
      <c r="H2215" s="21"/>
      <c r="I2215" s="21"/>
      <c r="J2215" s="26"/>
      <c r="K2215" s="26"/>
      <c r="L2215" s="21"/>
      <c r="M2215" s="21"/>
      <c r="N2215" s="21"/>
      <c r="O2215" s="21"/>
      <c r="P2215" s="21"/>
      <c r="Q2215" s="21"/>
    </row>
    <row r="2216" spans="1:17" s="258" customFormat="1" ht="12.75" hidden="1" customHeight="1">
      <c r="A2216" s="378"/>
      <c r="B2216" s="26"/>
      <c r="C2216" s="26"/>
      <c r="D2216" s="26"/>
      <c r="E2216" s="21"/>
      <c r="F2216" s="21"/>
      <c r="G2216" s="21"/>
      <c r="H2216" s="21"/>
      <c r="I2216" s="21"/>
      <c r="J2216" s="26"/>
      <c r="K2216" s="26"/>
      <c r="L2216" s="21"/>
      <c r="M2216" s="21"/>
      <c r="N2216" s="21"/>
      <c r="O2216" s="21"/>
      <c r="P2216" s="21"/>
      <c r="Q2216" s="21"/>
    </row>
    <row r="2217" spans="1:17" s="258" customFormat="1" ht="12.75" hidden="1" customHeight="1">
      <c r="A2217" s="378"/>
      <c r="B2217" s="26"/>
      <c r="C2217" s="26"/>
      <c r="D2217" s="26"/>
      <c r="E2217" s="21"/>
      <c r="F2217" s="21"/>
      <c r="G2217" s="21"/>
      <c r="H2217" s="21"/>
      <c r="I2217" s="21"/>
      <c r="J2217" s="26"/>
      <c r="K2217" s="26"/>
      <c r="L2217" s="21"/>
      <c r="M2217" s="21"/>
      <c r="N2217" s="21"/>
      <c r="O2217" s="21"/>
      <c r="P2217" s="21"/>
      <c r="Q2217" s="21"/>
    </row>
    <row r="2218" spans="1:17" s="258" customFormat="1" ht="12.75" hidden="1" customHeight="1">
      <c r="A2218" s="378"/>
      <c r="B2218" s="26"/>
      <c r="C2218" s="26"/>
      <c r="D2218" s="26"/>
      <c r="E2218" s="21"/>
      <c r="F2218" s="21"/>
      <c r="G2218" s="21"/>
      <c r="H2218" s="21"/>
      <c r="I2218" s="21"/>
      <c r="J2218" s="26"/>
      <c r="K2218" s="26"/>
      <c r="L2218" s="21"/>
      <c r="M2218" s="21"/>
      <c r="N2218" s="21"/>
      <c r="O2218" s="21"/>
      <c r="P2218" s="21"/>
      <c r="Q2218" s="21"/>
    </row>
    <row r="2219" spans="1:17" s="258" customFormat="1" ht="12.75" hidden="1" customHeight="1">
      <c r="A2219" s="378"/>
      <c r="B2219" s="26"/>
      <c r="C2219" s="26"/>
      <c r="D2219" s="26"/>
      <c r="E2219" s="21"/>
      <c r="F2219" s="21"/>
      <c r="G2219" s="21"/>
      <c r="H2219" s="21"/>
      <c r="I2219" s="21"/>
      <c r="J2219" s="26"/>
      <c r="K2219" s="26"/>
      <c r="L2219" s="21"/>
      <c r="M2219" s="21"/>
      <c r="N2219" s="21"/>
      <c r="O2219" s="21"/>
      <c r="P2219" s="21"/>
      <c r="Q2219" s="21"/>
    </row>
    <row r="2220" spans="1:17" s="258" customFormat="1" ht="12.75" hidden="1" customHeight="1">
      <c r="A2220" s="378"/>
      <c r="B2220" s="26"/>
      <c r="C2220" s="26"/>
      <c r="D2220" s="26"/>
      <c r="E2220" s="21"/>
      <c r="F2220" s="21"/>
      <c r="G2220" s="21"/>
      <c r="H2220" s="21"/>
      <c r="I2220" s="21"/>
      <c r="J2220" s="26"/>
      <c r="K2220" s="26"/>
      <c r="L2220" s="21"/>
      <c r="M2220" s="21"/>
      <c r="N2220" s="21"/>
      <c r="O2220" s="21"/>
      <c r="P2220" s="21"/>
      <c r="Q2220" s="21"/>
    </row>
    <row r="2221" spans="1:17" s="258" customFormat="1" ht="12.75" hidden="1" customHeight="1">
      <c r="A2221" s="378"/>
      <c r="B2221" s="26"/>
      <c r="C2221" s="26"/>
      <c r="D2221" s="26"/>
      <c r="E2221" s="21"/>
      <c r="F2221" s="21"/>
      <c r="G2221" s="21"/>
      <c r="H2221" s="21"/>
      <c r="I2221" s="21"/>
      <c r="J2221" s="26"/>
      <c r="K2221" s="26"/>
      <c r="L2221" s="21"/>
      <c r="M2221" s="21"/>
      <c r="N2221" s="21"/>
      <c r="O2221" s="21"/>
      <c r="P2221" s="21"/>
      <c r="Q2221" s="21"/>
    </row>
    <row r="2222" spans="1:17" s="258" customFormat="1" ht="12.75" hidden="1" customHeight="1">
      <c r="A2222" s="378"/>
      <c r="B2222" s="26"/>
      <c r="C2222" s="26"/>
      <c r="D2222" s="26"/>
      <c r="E2222" s="21"/>
      <c r="F2222" s="21"/>
      <c r="G2222" s="21"/>
      <c r="H2222" s="21"/>
      <c r="I2222" s="21"/>
      <c r="J2222" s="26"/>
      <c r="K2222" s="26"/>
      <c r="L2222" s="21"/>
      <c r="M2222" s="21"/>
      <c r="N2222" s="21"/>
      <c r="O2222" s="21"/>
      <c r="P2222" s="21"/>
      <c r="Q2222" s="21"/>
    </row>
    <row r="2223" spans="1:17" s="258" customFormat="1" ht="12.75" hidden="1" customHeight="1">
      <c r="A2223" s="378"/>
      <c r="B2223" s="26"/>
      <c r="C2223" s="26"/>
      <c r="D2223" s="26"/>
      <c r="E2223" s="21"/>
      <c r="F2223" s="21"/>
      <c r="G2223" s="21"/>
      <c r="H2223" s="21"/>
      <c r="I2223" s="21"/>
      <c r="J2223" s="26"/>
      <c r="K2223" s="26"/>
      <c r="L2223" s="21"/>
      <c r="M2223" s="21"/>
      <c r="N2223" s="21"/>
      <c r="O2223" s="21"/>
      <c r="P2223" s="21"/>
      <c r="Q2223" s="21"/>
    </row>
    <row r="2224" spans="1:17" s="258" customFormat="1" ht="12.75" hidden="1" customHeight="1">
      <c r="A2224" s="378"/>
      <c r="B2224" s="26"/>
      <c r="C2224" s="26"/>
      <c r="D2224" s="26"/>
      <c r="E2224" s="21"/>
      <c r="F2224" s="21"/>
      <c r="G2224" s="21"/>
      <c r="H2224" s="21"/>
      <c r="I2224" s="21"/>
      <c r="J2224" s="26"/>
      <c r="K2224" s="26"/>
      <c r="L2224" s="21"/>
      <c r="M2224" s="21"/>
      <c r="N2224" s="21"/>
      <c r="O2224" s="21"/>
      <c r="P2224" s="21"/>
      <c r="Q2224" s="21"/>
    </row>
    <row r="2225" spans="1:17" s="258" customFormat="1" ht="12.75" hidden="1" customHeight="1">
      <c r="A2225" s="378"/>
      <c r="B2225" s="26"/>
      <c r="C2225" s="26"/>
      <c r="D2225" s="26"/>
      <c r="E2225" s="21"/>
      <c r="F2225" s="21"/>
      <c r="G2225" s="21"/>
      <c r="H2225" s="21"/>
      <c r="I2225" s="21"/>
      <c r="J2225" s="26"/>
      <c r="K2225" s="26"/>
      <c r="L2225" s="21"/>
      <c r="M2225" s="21"/>
      <c r="N2225" s="21"/>
      <c r="O2225" s="21"/>
      <c r="P2225" s="21"/>
      <c r="Q2225" s="21"/>
    </row>
    <row r="2226" spans="1:17" s="258" customFormat="1" ht="12.75" hidden="1" customHeight="1">
      <c r="A2226" s="378"/>
      <c r="B2226" s="26"/>
      <c r="C2226" s="26"/>
      <c r="D2226" s="26"/>
      <c r="E2226" s="21"/>
      <c r="F2226" s="21"/>
      <c r="G2226" s="21"/>
      <c r="H2226" s="21"/>
      <c r="I2226" s="21"/>
      <c r="J2226" s="26"/>
      <c r="K2226" s="26"/>
      <c r="L2226" s="21"/>
      <c r="M2226" s="21"/>
      <c r="N2226" s="21"/>
      <c r="O2226" s="21"/>
      <c r="P2226" s="21"/>
      <c r="Q2226" s="21"/>
    </row>
    <row r="2227" spans="1:17" s="258" customFormat="1" ht="12.75" hidden="1" customHeight="1">
      <c r="A2227" s="378"/>
      <c r="B2227" s="26"/>
      <c r="C2227" s="26"/>
      <c r="D2227" s="26"/>
      <c r="E2227" s="21"/>
      <c r="F2227" s="21"/>
      <c r="G2227" s="21"/>
      <c r="H2227" s="21"/>
      <c r="I2227" s="21"/>
      <c r="J2227" s="26"/>
      <c r="K2227" s="26"/>
      <c r="L2227" s="21"/>
      <c r="M2227" s="21"/>
      <c r="N2227" s="21"/>
      <c r="O2227" s="21"/>
      <c r="P2227" s="21"/>
      <c r="Q2227" s="21"/>
    </row>
    <row r="2228" spans="1:17" s="258" customFormat="1" ht="12.75" hidden="1" customHeight="1">
      <c r="A2228" s="378"/>
      <c r="B2228" s="26"/>
      <c r="C2228" s="26"/>
      <c r="D2228" s="26"/>
      <c r="E2228" s="21"/>
      <c r="F2228" s="21"/>
      <c r="G2228" s="21"/>
      <c r="H2228" s="21"/>
      <c r="I2228" s="21"/>
      <c r="J2228" s="26"/>
      <c r="K2228" s="26"/>
      <c r="L2228" s="21"/>
      <c r="M2228" s="21"/>
      <c r="N2228" s="21"/>
      <c r="O2228" s="21"/>
      <c r="P2228" s="21"/>
      <c r="Q2228" s="21"/>
    </row>
    <row r="2229" spans="1:17" s="258" customFormat="1" ht="12.75" hidden="1" customHeight="1">
      <c r="A2229" s="378"/>
      <c r="B2229" s="26"/>
      <c r="C2229" s="26"/>
      <c r="D2229" s="26"/>
      <c r="E2229" s="21"/>
      <c r="F2229" s="21"/>
      <c r="G2229" s="21"/>
      <c r="H2229" s="21"/>
      <c r="I2229" s="21"/>
      <c r="J2229" s="26"/>
      <c r="K2229" s="26"/>
      <c r="L2229" s="21"/>
      <c r="M2229" s="21"/>
      <c r="N2229" s="21"/>
      <c r="O2229" s="21"/>
      <c r="P2229" s="21"/>
      <c r="Q2229" s="21"/>
    </row>
    <row r="2230" spans="1:17" s="258" customFormat="1" ht="12.75" hidden="1" customHeight="1">
      <c r="A2230" s="378"/>
      <c r="B2230" s="26"/>
      <c r="C2230" s="26"/>
      <c r="D2230" s="26"/>
      <c r="E2230" s="21"/>
      <c r="F2230" s="21"/>
      <c r="G2230" s="21"/>
      <c r="H2230" s="21"/>
      <c r="I2230" s="21"/>
      <c r="J2230" s="26"/>
      <c r="K2230" s="26"/>
      <c r="L2230" s="21"/>
      <c r="M2230" s="21"/>
      <c r="N2230" s="21"/>
      <c r="O2230" s="21"/>
      <c r="P2230" s="21"/>
      <c r="Q2230" s="21"/>
    </row>
    <row r="2231" spans="1:17" s="258" customFormat="1" ht="12.75" hidden="1" customHeight="1">
      <c r="A2231" s="378"/>
      <c r="B2231" s="26"/>
      <c r="C2231" s="26"/>
      <c r="D2231" s="26"/>
      <c r="E2231" s="21"/>
      <c r="F2231" s="21"/>
      <c r="G2231" s="21"/>
      <c r="H2231" s="21"/>
      <c r="I2231" s="21"/>
      <c r="J2231" s="26"/>
      <c r="K2231" s="26"/>
      <c r="L2231" s="21"/>
      <c r="M2231" s="21"/>
      <c r="N2231" s="21"/>
      <c r="O2231" s="21"/>
      <c r="P2231" s="21"/>
      <c r="Q2231" s="21"/>
    </row>
    <row r="2232" spans="1:17" s="258" customFormat="1" ht="12.75" hidden="1" customHeight="1">
      <c r="A2232" s="378"/>
      <c r="B2232" s="26"/>
      <c r="C2232" s="26"/>
      <c r="D2232" s="26"/>
      <c r="E2232" s="21"/>
      <c r="F2232" s="21"/>
      <c r="G2232" s="21"/>
      <c r="H2232" s="21"/>
      <c r="I2232" s="21"/>
      <c r="J2232" s="26"/>
      <c r="K2232" s="26"/>
      <c r="L2232" s="21"/>
      <c r="M2232" s="21"/>
      <c r="N2232" s="21"/>
      <c r="O2232" s="21"/>
      <c r="P2232" s="21"/>
      <c r="Q2232" s="21"/>
    </row>
    <row r="2233" spans="1:17" s="258" customFormat="1" ht="12.75" hidden="1" customHeight="1">
      <c r="A2233" s="378"/>
      <c r="B2233" s="26"/>
      <c r="C2233" s="26"/>
      <c r="D2233" s="26"/>
      <c r="E2233" s="21"/>
      <c r="F2233" s="21"/>
      <c r="G2233" s="21"/>
      <c r="H2233" s="21"/>
      <c r="I2233" s="21"/>
      <c r="J2233" s="26"/>
      <c r="K2233" s="26"/>
      <c r="L2233" s="21"/>
      <c r="M2233" s="21"/>
      <c r="N2233" s="21"/>
      <c r="O2233" s="21"/>
      <c r="P2233" s="21"/>
      <c r="Q2233" s="21"/>
    </row>
    <row r="2234" spans="1:17" s="258" customFormat="1" ht="12.75" hidden="1" customHeight="1">
      <c r="A2234" s="378"/>
      <c r="B2234" s="26"/>
      <c r="C2234" s="26"/>
      <c r="D2234" s="26"/>
      <c r="E2234" s="21"/>
      <c r="F2234" s="21"/>
      <c r="G2234" s="21"/>
      <c r="H2234" s="21"/>
      <c r="I2234" s="21"/>
      <c r="J2234" s="26"/>
      <c r="K2234" s="26"/>
      <c r="L2234" s="21"/>
      <c r="M2234" s="21"/>
      <c r="N2234" s="21"/>
      <c r="O2234" s="21"/>
      <c r="P2234" s="21"/>
      <c r="Q2234" s="21"/>
    </row>
    <row r="2235" spans="1:17" s="258" customFormat="1" ht="12.75" hidden="1" customHeight="1">
      <c r="A2235" s="378"/>
      <c r="B2235" s="26"/>
      <c r="C2235" s="26"/>
      <c r="D2235" s="26"/>
      <c r="E2235" s="21"/>
      <c r="F2235" s="21"/>
      <c r="G2235" s="21"/>
      <c r="H2235" s="21"/>
      <c r="I2235" s="21"/>
      <c r="J2235" s="26"/>
      <c r="K2235" s="26"/>
      <c r="L2235" s="21"/>
      <c r="M2235" s="21"/>
      <c r="N2235" s="21"/>
      <c r="O2235" s="21"/>
      <c r="P2235" s="21"/>
      <c r="Q2235" s="21"/>
    </row>
    <row r="2236" spans="1:17" s="258" customFormat="1" ht="12.75" hidden="1" customHeight="1">
      <c r="A2236" s="378"/>
      <c r="B2236" s="26"/>
      <c r="C2236" s="26"/>
      <c r="D2236" s="26"/>
      <c r="E2236" s="21"/>
      <c r="F2236" s="21"/>
      <c r="G2236" s="21"/>
      <c r="H2236" s="21"/>
      <c r="I2236" s="21"/>
      <c r="J2236" s="26"/>
      <c r="K2236" s="26"/>
      <c r="L2236" s="21"/>
      <c r="M2236" s="21"/>
      <c r="N2236" s="21"/>
      <c r="O2236" s="21"/>
      <c r="P2236" s="21"/>
      <c r="Q2236" s="21"/>
    </row>
    <row r="2237" spans="1:17" s="258" customFormat="1" ht="12.75" hidden="1" customHeight="1">
      <c r="A2237" s="378"/>
      <c r="B2237" s="26"/>
      <c r="C2237" s="26"/>
      <c r="D2237" s="26"/>
      <c r="E2237" s="21"/>
      <c r="F2237" s="21"/>
      <c r="G2237" s="21"/>
      <c r="H2237" s="21"/>
      <c r="I2237" s="21"/>
      <c r="J2237" s="26"/>
      <c r="K2237" s="26"/>
      <c r="L2237" s="21"/>
      <c r="M2237" s="21"/>
      <c r="N2237" s="21"/>
      <c r="O2237" s="21"/>
      <c r="P2237" s="21"/>
      <c r="Q2237" s="21"/>
    </row>
    <row r="2238" spans="1:17" s="258" customFormat="1" ht="12.75" hidden="1" customHeight="1">
      <c r="A2238" s="378"/>
      <c r="B2238" s="26"/>
      <c r="C2238" s="26"/>
      <c r="D2238" s="26"/>
      <c r="E2238" s="21"/>
      <c r="F2238" s="21"/>
      <c r="G2238" s="21"/>
      <c r="H2238" s="21"/>
      <c r="I2238" s="21"/>
      <c r="J2238" s="26"/>
      <c r="K2238" s="26"/>
      <c r="L2238" s="21"/>
      <c r="M2238" s="21"/>
      <c r="N2238" s="21"/>
      <c r="O2238" s="21"/>
      <c r="P2238" s="21"/>
      <c r="Q2238" s="21"/>
    </row>
    <row r="2239" spans="1:17" s="258" customFormat="1" ht="12.75" hidden="1" customHeight="1">
      <c r="A2239" s="378"/>
      <c r="B2239" s="26"/>
      <c r="C2239" s="26"/>
      <c r="D2239" s="26"/>
      <c r="E2239" s="21"/>
      <c r="F2239" s="21"/>
      <c r="G2239" s="21"/>
      <c r="H2239" s="21"/>
      <c r="I2239" s="21"/>
      <c r="J2239" s="26"/>
      <c r="K2239" s="26"/>
      <c r="L2239" s="21"/>
      <c r="M2239" s="21"/>
      <c r="N2239" s="21"/>
      <c r="O2239" s="21"/>
      <c r="P2239" s="21"/>
      <c r="Q2239" s="21"/>
    </row>
    <row r="2240" spans="1:17" s="258" customFormat="1" ht="12.75" hidden="1" customHeight="1">
      <c r="A2240" s="378"/>
      <c r="B2240" s="26"/>
      <c r="C2240" s="26"/>
      <c r="D2240" s="26"/>
      <c r="E2240" s="21"/>
      <c r="F2240" s="21"/>
      <c r="G2240" s="21"/>
      <c r="H2240" s="21"/>
      <c r="I2240" s="21"/>
      <c r="J2240" s="26"/>
      <c r="K2240" s="26"/>
      <c r="L2240" s="21"/>
      <c r="M2240" s="21"/>
      <c r="N2240" s="21"/>
      <c r="O2240" s="21"/>
      <c r="P2240" s="21"/>
      <c r="Q2240" s="21"/>
    </row>
    <row r="2241" spans="1:17" s="258" customFormat="1" ht="12.75" hidden="1" customHeight="1">
      <c r="A2241" s="378"/>
      <c r="B2241" s="26"/>
      <c r="C2241" s="26"/>
      <c r="D2241" s="26"/>
      <c r="E2241" s="21"/>
      <c r="F2241" s="21"/>
      <c r="G2241" s="21"/>
      <c r="H2241" s="21"/>
      <c r="I2241" s="21"/>
      <c r="J2241" s="26"/>
      <c r="K2241" s="26"/>
      <c r="L2241" s="21"/>
      <c r="M2241" s="21"/>
      <c r="N2241" s="21"/>
      <c r="O2241" s="21"/>
      <c r="P2241" s="21"/>
      <c r="Q2241" s="21"/>
    </row>
    <row r="2242" spans="1:17" s="258" customFormat="1" ht="12.75" hidden="1" customHeight="1">
      <c r="A2242" s="378"/>
      <c r="B2242" s="26"/>
      <c r="C2242" s="26"/>
      <c r="D2242" s="26"/>
      <c r="E2242" s="21"/>
      <c r="F2242" s="21"/>
      <c r="G2242" s="21"/>
      <c r="H2242" s="21"/>
      <c r="I2242" s="21"/>
      <c r="J2242" s="26"/>
      <c r="K2242" s="26"/>
      <c r="L2242" s="21"/>
      <c r="M2242" s="21"/>
      <c r="N2242" s="21"/>
      <c r="O2242" s="21"/>
      <c r="P2242" s="21"/>
      <c r="Q2242" s="21"/>
    </row>
    <row r="2243" spans="1:17" s="258" customFormat="1" ht="12.75" hidden="1" customHeight="1">
      <c r="A2243" s="378"/>
      <c r="B2243" s="26"/>
      <c r="C2243" s="26"/>
      <c r="D2243" s="26"/>
      <c r="E2243" s="21"/>
      <c r="F2243" s="21"/>
      <c r="G2243" s="21"/>
      <c r="H2243" s="21"/>
      <c r="I2243" s="21"/>
      <c r="J2243" s="26"/>
      <c r="K2243" s="26"/>
      <c r="L2243" s="21"/>
      <c r="M2243" s="21"/>
      <c r="N2243" s="21"/>
      <c r="O2243" s="21"/>
      <c r="P2243" s="21"/>
      <c r="Q2243" s="21"/>
    </row>
    <row r="2244" spans="1:17" s="258" customFormat="1" ht="12.75" hidden="1" customHeight="1">
      <c r="A2244" s="378"/>
      <c r="B2244" s="26"/>
      <c r="C2244" s="26"/>
      <c r="D2244" s="26"/>
      <c r="E2244" s="21"/>
      <c r="F2244" s="21"/>
      <c r="G2244" s="21"/>
      <c r="H2244" s="21"/>
      <c r="I2244" s="21"/>
      <c r="J2244" s="26"/>
      <c r="K2244" s="26"/>
      <c r="L2244" s="21"/>
      <c r="M2244" s="21"/>
      <c r="N2244" s="21"/>
      <c r="O2244" s="21"/>
      <c r="P2244" s="21"/>
      <c r="Q2244" s="21"/>
    </row>
    <row r="2245" spans="1:17" s="258" customFormat="1" ht="12.75" hidden="1" customHeight="1">
      <c r="A2245" s="378"/>
      <c r="B2245" s="26"/>
      <c r="C2245" s="26"/>
      <c r="D2245" s="26"/>
      <c r="E2245" s="21"/>
      <c r="F2245" s="21"/>
      <c r="G2245" s="21"/>
      <c r="H2245" s="21"/>
      <c r="I2245" s="21"/>
      <c r="J2245" s="26"/>
      <c r="K2245" s="26"/>
      <c r="L2245" s="21"/>
      <c r="M2245" s="21"/>
      <c r="N2245" s="21"/>
      <c r="O2245" s="21"/>
      <c r="P2245" s="21"/>
      <c r="Q2245" s="21"/>
    </row>
    <row r="2246" spans="1:17" s="258" customFormat="1" ht="12.75" hidden="1" customHeight="1">
      <c r="A2246" s="378"/>
      <c r="B2246" s="26"/>
      <c r="C2246" s="26"/>
      <c r="D2246" s="26"/>
      <c r="E2246" s="21"/>
      <c r="F2246" s="21"/>
      <c r="G2246" s="21"/>
      <c r="H2246" s="21"/>
      <c r="I2246" s="21"/>
      <c r="J2246" s="26"/>
      <c r="K2246" s="26"/>
      <c r="L2246" s="21"/>
      <c r="M2246" s="21"/>
      <c r="N2246" s="21"/>
      <c r="O2246" s="21"/>
      <c r="P2246" s="21"/>
      <c r="Q2246" s="21"/>
    </row>
    <row r="2247" spans="1:17" s="258" customFormat="1" ht="12.75" hidden="1" customHeight="1">
      <c r="A2247" s="378"/>
      <c r="B2247" s="26"/>
      <c r="C2247" s="26"/>
      <c r="D2247" s="26"/>
      <c r="E2247" s="21"/>
      <c r="F2247" s="21"/>
      <c r="G2247" s="21"/>
      <c r="H2247" s="21"/>
      <c r="I2247" s="21"/>
      <c r="J2247" s="26"/>
      <c r="K2247" s="26"/>
      <c r="L2247" s="21"/>
      <c r="M2247" s="21"/>
      <c r="N2247" s="21"/>
      <c r="O2247" s="21"/>
      <c r="P2247" s="21"/>
      <c r="Q2247" s="21"/>
    </row>
    <row r="2248" spans="1:17" s="258" customFormat="1" ht="12.75" hidden="1" customHeight="1">
      <c r="A2248" s="378"/>
      <c r="B2248" s="26"/>
      <c r="C2248" s="26"/>
      <c r="D2248" s="26"/>
      <c r="E2248" s="21"/>
      <c r="F2248" s="21"/>
      <c r="G2248" s="21"/>
      <c r="H2248" s="21"/>
      <c r="I2248" s="21"/>
      <c r="J2248" s="26"/>
      <c r="K2248" s="26"/>
      <c r="L2248" s="21"/>
      <c r="M2248" s="21"/>
      <c r="N2248" s="21"/>
      <c r="O2248" s="21"/>
      <c r="P2248" s="21"/>
      <c r="Q2248" s="21"/>
    </row>
    <row r="2249" spans="1:17" s="258" customFormat="1" ht="12.75" hidden="1" customHeight="1">
      <c r="A2249" s="378"/>
      <c r="B2249" s="26"/>
      <c r="C2249" s="26"/>
      <c r="D2249" s="26"/>
      <c r="E2249" s="21"/>
      <c r="F2249" s="21"/>
      <c r="G2249" s="21"/>
      <c r="H2249" s="21"/>
      <c r="I2249" s="21"/>
      <c r="J2249" s="26"/>
      <c r="K2249" s="26"/>
      <c r="L2249" s="21"/>
      <c r="M2249" s="21"/>
      <c r="N2249" s="21"/>
      <c r="O2249" s="21"/>
      <c r="P2249" s="21"/>
      <c r="Q2249" s="21"/>
    </row>
    <row r="2250" spans="1:17" s="258" customFormat="1" ht="12.75" hidden="1" customHeight="1">
      <c r="A2250" s="378"/>
      <c r="B2250" s="26"/>
      <c r="C2250" s="26"/>
      <c r="D2250" s="26"/>
      <c r="E2250" s="21"/>
      <c r="F2250" s="21"/>
      <c r="G2250" s="21"/>
      <c r="H2250" s="21"/>
      <c r="I2250" s="21"/>
      <c r="J2250" s="26"/>
      <c r="K2250" s="26"/>
      <c r="L2250" s="21"/>
      <c r="M2250" s="21"/>
      <c r="N2250" s="21"/>
      <c r="O2250" s="21"/>
      <c r="P2250" s="21"/>
      <c r="Q2250" s="21"/>
    </row>
    <row r="2251" spans="1:17" s="258" customFormat="1" ht="12.75" hidden="1" customHeight="1">
      <c r="A2251" s="378"/>
      <c r="B2251" s="26"/>
      <c r="C2251" s="26"/>
      <c r="D2251" s="26"/>
      <c r="E2251" s="21"/>
      <c r="F2251" s="21"/>
      <c r="G2251" s="21"/>
      <c r="H2251" s="21"/>
      <c r="I2251" s="21"/>
      <c r="J2251" s="26"/>
      <c r="K2251" s="26"/>
      <c r="L2251" s="21"/>
      <c r="M2251" s="21"/>
      <c r="N2251" s="21"/>
      <c r="O2251" s="21"/>
      <c r="P2251" s="21"/>
      <c r="Q2251" s="21"/>
    </row>
    <row r="2252" spans="1:17" s="258" customFormat="1" ht="12.75" hidden="1" customHeight="1">
      <c r="A2252" s="378"/>
      <c r="B2252" s="26"/>
      <c r="C2252" s="26"/>
      <c r="D2252" s="26"/>
      <c r="E2252" s="21"/>
      <c r="F2252" s="21"/>
      <c r="G2252" s="21"/>
      <c r="H2252" s="21"/>
      <c r="I2252" s="21"/>
      <c r="J2252" s="26"/>
      <c r="K2252" s="26"/>
      <c r="L2252" s="21"/>
      <c r="M2252" s="21"/>
      <c r="N2252" s="21"/>
      <c r="O2252" s="21"/>
      <c r="P2252" s="21"/>
      <c r="Q2252" s="21"/>
    </row>
    <row r="2253" spans="1:17" s="258" customFormat="1" ht="12.75" hidden="1" customHeight="1">
      <c r="A2253" s="378"/>
      <c r="B2253" s="26"/>
      <c r="C2253" s="26"/>
      <c r="D2253" s="26"/>
      <c r="E2253" s="21"/>
      <c r="F2253" s="21"/>
      <c r="G2253" s="21"/>
      <c r="H2253" s="21"/>
      <c r="I2253" s="21"/>
      <c r="J2253" s="26"/>
      <c r="K2253" s="26"/>
      <c r="L2253" s="21"/>
      <c r="M2253" s="21"/>
      <c r="N2253" s="21"/>
      <c r="O2253" s="21"/>
      <c r="P2253" s="21"/>
      <c r="Q2253" s="21"/>
    </row>
    <row r="2254" spans="1:17" s="258" customFormat="1" ht="12.75" hidden="1" customHeight="1">
      <c r="A2254" s="378"/>
      <c r="B2254" s="26"/>
      <c r="C2254" s="26"/>
      <c r="D2254" s="26"/>
      <c r="E2254" s="21"/>
      <c r="F2254" s="21"/>
      <c r="G2254" s="21"/>
      <c r="H2254" s="21"/>
      <c r="I2254" s="21"/>
      <c r="J2254" s="26"/>
      <c r="K2254" s="26"/>
      <c r="L2254" s="21"/>
      <c r="M2254" s="21"/>
      <c r="N2254" s="21"/>
      <c r="O2254" s="21"/>
      <c r="P2254" s="21"/>
      <c r="Q2254" s="21"/>
    </row>
    <row r="2255" spans="1:17" s="258" customFormat="1" ht="12.75" hidden="1" customHeight="1">
      <c r="A2255" s="378"/>
      <c r="B2255" s="26"/>
      <c r="C2255" s="26"/>
      <c r="D2255" s="26"/>
      <c r="E2255" s="21"/>
      <c r="F2255" s="21"/>
      <c r="G2255" s="21"/>
      <c r="H2255" s="21"/>
      <c r="I2255" s="21"/>
      <c r="J2255" s="26"/>
      <c r="K2255" s="26"/>
      <c r="L2255" s="21"/>
      <c r="M2255" s="21"/>
      <c r="N2255" s="21"/>
      <c r="O2255" s="21"/>
      <c r="P2255" s="21"/>
      <c r="Q2255" s="21"/>
    </row>
    <row r="2256" spans="1:17" s="258" customFormat="1" ht="12.75" hidden="1" customHeight="1">
      <c r="A2256" s="378"/>
      <c r="B2256" s="26"/>
      <c r="C2256" s="26"/>
      <c r="D2256" s="26"/>
      <c r="E2256" s="21"/>
      <c r="F2256" s="21"/>
      <c r="G2256" s="21"/>
      <c r="H2256" s="21"/>
      <c r="I2256" s="21"/>
      <c r="J2256" s="26"/>
      <c r="K2256" s="26"/>
      <c r="L2256" s="21"/>
      <c r="M2256" s="21"/>
      <c r="N2256" s="21"/>
      <c r="O2256" s="21"/>
      <c r="P2256" s="21"/>
      <c r="Q2256" s="21"/>
    </row>
    <row r="2257" spans="1:17" s="258" customFormat="1" ht="12.75" hidden="1" customHeight="1">
      <c r="A2257" s="378"/>
      <c r="B2257" s="26"/>
      <c r="C2257" s="26"/>
      <c r="D2257" s="26"/>
      <c r="E2257" s="21"/>
      <c r="F2257" s="21"/>
      <c r="G2257" s="21"/>
      <c r="H2257" s="21"/>
      <c r="I2257" s="21"/>
      <c r="J2257" s="26"/>
      <c r="K2257" s="26"/>
      <c r="L2257" s="21"/>
      <c r="M2257" s="21"/>
      <c r="N2257" s="21"/>
      <c r="O2257" s="21"/>
      <c r="P2257" s="21"/>
      <c r="Q2257" s="21"/>
    </row>
    <row r="2258" spans="1:17" s="258" customFormat="1" ht="12.75" hidden="1" customHeight="1">
      <c r="A2258" s="378"/>
      <c r="B2258" s="26"/>
      <c r="C2258" s="26"/>
      <c r="D2258" s="26"/>
      <c r="E2258" s="21"/>
      <c r="F2258" s="21"/>
      <c r="G2258" s="21"/>
      <c r="H2258" s="21"/>
      <c r="I2258" s="21"/>
      <c r="J2258" s="26"/>
      <c r="K2258" s="26"/>
      <c r="L2258" s="21"/>
      <c r="M2258" s="21"/>
      <c r="N2258" s="21"/>
      <c r="O2258" s="21"/>
      <c r="P2258" s="21"/>
      <c r="Q2258" s="21"/>
    </row>
    <row r="2259" spans="1:17" s="258" customFormat="1" ht="12.75" hidden="1" customHeight="1">
      <c r="A2259" s="378"/>
      <c r="B2259" s="26"/>
      <c r="C2259" s="26"/>
      <c r="D2259" s="26"/>
      <c r="E2259" s="21"/>
      <c r="F2259" s="21"/>
      <c r="G2259" s="21"/>
      <c r="H2259" s="21"/>
      <c r="I2259" s="21"/>
      <c r="J2259" s="26"/>
      <c r="K2259" s="26"/>
      <c r="L2259" s="21"/>
      <c r="M2259" s="21"/>
      <c r="N2259" s="21"/>
      <c r="O2259" s="21"/>
      <c r="P2259" s="21"/>
      <c r="Q2259" s="21"/>
    </row>
    <row r="2260" spans="1:17" s="258" customFormat="1" ht="12.75" hidden="1" customHeight="1">
      <c r="A2260" s="378"/>
      <c r="B2260" s="26"/>
      <c r="C2260" s="26"/>
      <c r="D2260" s="26"/>
      <c r="E2260" s="21"/>
      <c r="F2260" s="21"/>
      <c r="G2260" s="21"/>
      <c r="H2260" s="21"/>
      <c r="I2260" s="21"/>
      <c r="J2260" s="26"/>
      <c r="K2260" s="26"/>
      <c r="L2260" s="21"/>
      <c r="M2260" s="21"/>
      <c r="N2260" s="21"/>
      <c r="O2260" s="21"/>
      <c r="P2260" s="21"/>
      <c r="Q2260" s="21"/>
    </row>
    <row r="2261" spans="1:17" s="258" customFormat="1" ht="12.75" hidden="1" customHeight="1">
      <c r="A2261" s="378"/>
      <c r="B2261" s="26"/>
      <c r="C2261" s="26"/>
      <c r="D2261" s="26"/>
      <c r="E2261" s="21"/>
      <c r="F2261" s="21"/>
      <c r="G2261" s="21"/>
      <c r="H2261" s="21"/>
      <c r="I2261" s="21"/>
      <c r="J2261" s="26"/>
      <c r="K2261" s="26"/>
      <c r="L2261" s="21"/>
      <c r="M2261" s="21"/>
      <c r="N2261" s="21"/>
      <c r="O2261" s="21"/>
      <c r="P2261" s="21"/>
      <c r="Q2261" s="21"/>
    </row>
    <row r="2262" spans="1:17" s="258" customFormat="1" ht="12.75" hidden="1" customHeight="1">
      <c r="A2262" s="378"/>
      <c r="B2262" s="26"/>
      <c r="C2262" s="26"/>
      <c r="D2262" s="26"/>
      <c r="E2262" s="21"/>
      <c r="F2262" s="21"/>
      <c r="G2262" s="21"/>
      <c r="H2262" s="21"/>
      <c r="I2262" s="21"/>
      <c r="J2262" s="26"/>
      <c r="K2262" s="26"/>
      <c r="L2262" s="21"/>
      <c r="M2262" s="21"/>
      <c r="N2262" s="21"/>
      <c r="O2262" s="21"/>
      <c r="P2262" s="21"/>
      <c r="Q2262" s="21"/>
    </row>
    <row r="2263" spans="1:17" s="258" customFormat="1" ht="12.75" hidden="1" customHeight="1">
      <c r="A2263" s="378"/>
      <c r="B2263" s="26"/>
      <c r="C2263" s="26"/>
      <c r="D2263" s="26"/>
      <c r="E2263" s="21"/>
      <c r="F2263" s="21"/>
      <c r="G2263" s="21"/>
      <c r="H2263" s="21"/>
      <c r="I2263" s="21"/>
      <c r="J2263" s="26"/>
      <c r="K2263" s="26"/>
      <c r="L2263" s="21"/>
      <c r="M2263" s="21"/>
      <c r="N2263" s="21"/>
      <c r="O2263" s="21"/>
      <c r="P2263" s="21"/>
      <c r="Q2263" s="21"/>
    </row>
    <row r="2264" spans="1:17" s="258" customFormat="1" ht="12.75" hidden="1" customHeight="1">
      <c r="A2264" s="378"/>
      <c r="B2264" s="26"/>
      <c r="C2264" s="26"/>
      <c r="D2264" s="26"/>
      <c r="E2264" s="21"/>
      <c r="F2264" s="21"/>
      <c r="G2264" s="21"/>
      <c r="H2264" s="21"/>
      <c r="I2264" s="21"/>
      <c r="J2264" s="26"/>
      <c r="K2264" s="26"/>
      <c r="L2264" s="21"/>
      <c r="M2264" s="21"/>
      <c r="N2264" s="21"/>
      <c r="O2264" s="21"/>
      <c r="P2264" s="21"/>
      <c r="Q2264" s="21"/>
    </row>
    <row r="2265" spans="1:17" s="258" customFormat="1" ht="12.75" hidden="1" customHeight="1">
      <c r="A2265" s="378"/>
      <c r="B2265" s="26"/>
      <c r="C2265" s="26"/>
      <c r="D2265" s="26"/>
      <c r="E2265" s="21"/>
      <c r="F2265" s="21"/>
      <c r="G2265" s="21"/>
      <c r="H2265" s="21"/>
      <c r="I2265" s="21"/>
      <c r="J2265" s="26"/>
      <c r="K2265" s="26"/>
      <c r="L2265" s="21"/>
      <c r="M2265" s="21"/>
      <c r="N2265" s="21"/>
      <c r="O2265" s="21"/>
      <c r="P2265" s="21"/>
      <c r="Q2265" s="21"/>
    </row>
    <row r="2266" spans="1:17" s="258" customFormat="1" ht="12.75" hidden="1" customHeight="1">
      <c r="A2266" s="378"/>
      <c r="B2266" s="26"/>
      <c r="C2266" s="26"/>
      <c r="D2266" s="26"/>
      <c r="E2266" s="21"/>
      <c r="F2266" s="21"/>
      <c r="G2266" s="21"/>
      <c r="H2266" s="21"/>
      <c r="I2266" s="21"/>
      <c r="J2266" s="26"/>
      <c r="K2266" s="26"/>
      <c r="L2266" s="21"/>
      <c r="M2266" s="21"/>
      <c r="N2266" s="21"/>
      <c r="O2266" s="21"/>
      <c r="P2266" s="21"/>
      <c r="Q2266" s="21"/>
    </row>
    <row r="2267" spans="1:17" s="258" customFormat="1" ht="12.75" hidden="1" customHeight="1">
      <c r="A2267" s="378"/>
      <c r="B2267" s="26"/>
      <c r="C2267" s="26"/>
      <c r="D2267" s="26"/>
      <c r="E2267" s="21"/>
      <c r="F2267" s="21"/>
      <c r="G2267" s="21"/>
      <c r="H2267" s="21"/>
      <c r="I2267" s="21"/>
      <c r="J2267" s="26"/>
      <c r="K2267" s="26"/>
      <c r="L2267" s="21"/>
      <c r="M2267" s="21"/>
      <c r="N2267" s="21"/>
      <c r="O2267" s="21"/>
      <c r="P2267" s="21"/>
      <c r="Q2267" s="21"/>
    </row>
    <row r="2268" spans="1:17" s="258" customFormat="1" ht="12.75" hidden="1" customHeight="1">
      <c r="A2268" s="378"/>
      <c r="B2268" s="26"/>
      <c r="C2268" s="26"/>
      <c r="D2268" s="26"/>
      <c r="E2268" s="21"/>
      <c r="F2268" s="21"/>
      <c r="G2268" s="21"/>
      <c r="H2268" s="21"/>
      <c r="I2268" s="21"/>
      <c r="J2268" s="26"/>
      <c r="K2268" s="26"/>
      <c r="L2268" s="21"/>
      <c r="M2268" s="21"/>
      <c r="N2268" s="21"/>
      <c r="O2268" s="21"/>
      <c r="P2268" s="21"/>
      <c r="Q2268" s="21"/>
    </row>
    <row r="2269" spans="1:17" s="258" customFormat="1" ht="12.75" hidden="1" customHeight="1">
      <c r="A2269" s="378"/>
      <c r="B2269" s="26"/>
      <c r="C2269" s="26"/>
      <c r="D2269" s="26"/>
      <c r="E2269" s="21"/>
      <c r="F2269" s="21"/>
      <c r="G2269" s="21"/>
      <c r="H2269" s="21"/>
      <c r="I2269" s="21"/>
      <c r="J2269" s="26"/>
      <c r="K2269" s="26"/>
      <c r="L2269" s="21"/>
      <c r="M2269" s="21"/>
      <c r="N2269" s="21"/>
      <c r="O2269" s="21"/>
      <c r="P2269" s="21"/>
      <c r="Q2269" s="21"/>
    </row>
    <row r="2270" spans="1:17" s="258" customFormat="1" ht="12.75" hidden="1" customHeight="1">
      <c r="A2270" s="378"/>
      <c r="B2270" s="26"/>
      <c r="C2270" s="26"/>
      <c r="D2270" s="26"/>
      <c r="E2270" s="21"/>
      <c r="F2270" s="21"/>
      <c r="G2270" s="21"/>
      <c r="H2270" s="21"/>
      <c r="I2270" s="21"/>
      <c r="J2270" s="26"/>
      <c r="K2270" s="26"/>
      <c r="L2270" s="21"/>
      <c r="M2270" s="21"/>
      <c r="N2270" s="21"/>
      <c r="O2270" s="21"/>
      <c r="P2270" s="21"/>
      <c r="Q2270" s="21"/>
    </row>
    <row r="2271" spans="1:17" s="258" customFormat="1" ht="12.75" hidden="1" customHeight="1">
      <c r="A2271" s="378"/>
      <c r="B2271" s="26"/>
      <c r="C2271" s="26"/>
      <c r="D2271" s="26"/>
      <c r="E2271" s="21"/>
      <c r="F2271" s="21"/>
      <c r="G2271" s="21"/>
      <c r="H2271" s="21"/>
      <c r="I2271" s="21"/>
      <c r="J2271" s="26"/>
      <c r="K2271" s="26"/>
      <c r="L2271" s="21"/>
      <c r="M2271" s="21"/>
      <c r="N2271" s="21"/>
      <c r="O2271" s="21"/>
      <c r="P2271" s="21"/>
      <c r="Q2271" s="21"/>
    </row>
    <row r="2272" spans="1:17" s="258" customFormat="1" ht="12.75" hidden="1" customHeight="1">
      <c r="A2272" s="378"/>
      <c r="B2272" s="26"/>
      <c r="C2272" s="26"/>
      <c r="D2272" s="26"/>
      <c r="E2272" s="21"/>
      <c r="F2272" s="21"/>
      <c r="G2272" s="21"/>
      <c r="H2272" s="21"/>
      <c r="I2272" s="21"/>
      <c r="J2272" s="26"/>
      <c r="K2272" s="26"/>
      <c r="L2272" s="21"/>
      <c r="M2272" s="21"/>
      <c r="N2272" s="21"/>
      <c r="O2272" s="21"/>
      <c r="P2272" s="21"/>
      <c r="Q2272" s="21"/>
    </row>
    <row r="2273" spans="1:17" s="258" customFormat="1" ht="12.75" hidden="1" customHeight="1">
      <c r="A2273" s="378"/>
      <c r="B2273" s="26"/>
      <c r="C2273" s="26"/>
      <c r="D2273" s="26"/>
      <c r="E2273" s="21"/>
      <c r="F2273" s="21"/>
      <c r="G2273" s="21"/>
      <c r="H2273" s="21"/>
      <c r="I2273" s="21"/>
      <c r="J2273" s="26"/>
      <c r="K2273" s="26"/>
      <c r="L2273" s="21"/>
      <c r="M2273" s="21"/>
      <c r="N2273" s="21"/>
      <c r="O2273" s="21"/>
      <c r="P2273" s="21"/>
      <c r="Q2273" s="21"/>
    </row>
    <row r="2274" spans="1:17" s="258" customFormat="1" ht="12.75" hidden="1" customHeight="1">
      <c r="A2274" s="378"/>
      <c r="B2274" s="26"/>
      <c r="C2274" s="26"/>
      <c r="D2274" s="26"/>
      <c r="E2274" s="21"/>
      <c r="F2274" s="21"/>
      <c r="G2274" s="21"/>
      <c r="H2274" s="21"/>
      <c r="I2274" s="21"/>
      <c r="J2274" s="26"/>
      <c r="K2274" s="26"/>
      <c r="L2274" s="21"/>
      <c r="M2274" s="21"/>
      <c r="N2274" s="21"/>
      <c r="O2274" s="21"/>
      <c r="P2274" s="21"/>
      <c r="Q2274" s="21"/>
    </row>
    <row r="2275" spans="1:17" s="258" customFormat="1" ht="12.75" hidden="1" customHeight="1">
      <c r="A2275" s="378"/>
      <c r="B2275" s="26"/>
      <c r="C2275" s="26"/>
      <c r="D2275" s="26"/>
      <c r="E2275" s="21"/>
      <c r="F2275" s="21"/>
      <c r="G2275" s="21"/>
      <c r="H2275" s="21"/>
      <c r="I2275" s="21"/>
      <c r="J2275" s="26"/>
      <c r="K2275" s="26"/>
      <c r="L2275" s="21"/>
      <c r="M2275" s="21"/>
      <c r="N2275" s="21"/>
      <c r="O2275" s="21"/>
      <c r="P2275" s="21"/>
      <c r="Q2275" s="21"/>
    </row>
    <row r="2276" spans="1:17" s="258" customFormat="1" ht="12.75" hidden="1" customHeight="1">
      <c r="A2276" s="378"/>
      <c r="B2276" s="26"/>
      <c r="C2276" s="26"/>
      <c r="D2276" s="26"/>
      <c r="E2276" s="21"/>
      <c r="F2276" s="21"/>
      <c r="G2276" s="21"/>
      <c r="H2276" s="21"/>
      <c r="I2276" s="21"/>
      <c r="J2276" s="26"/>
      <c r="K2276" s="26"/>
      <c r="L2276" s="21"/>
      <c r="M2276" s="21"/>
      <c r="N2276" s="21"/>
      <c r="O2276" s="21"/>
      <c r="P2276" s="21"/>
      <c r="Q2276" s="21"/>
    </row>
    <row r="2277" spans="1:17" s="258" customFormat="1" ht="12.75" hidden="1" customHeight="1">
      <c r="A2277" s="378"/>
      <c r="B2277" s="26"/>
      <c r="C2277" s="26"/>
      <c r="D2277" s="26"/>
      <c r="E2277" s="21"/>
      <c r="F2277" s="21"/>
      <c r="G2277" s="21"/>
      <c r="H2277" s="21"/>
      <c r="I2277" s="21"/>
      <c r="J2277" s="26"/>
      <c r="K2277" s="26"/>
      <c r="L2277" s="21"/>
      <c r="M2277" s="21"/>
      <c r="N2277" s="21"/>
      <c r="O2277" s="21"/>
      <c r="P2277" s="21"/>
      <c r="Q2277" s="21"/>
    </row>
    <row r="2278" spans="1:17" s="258" customFormat="1" ht="12.75" hidden="1" customHeight="1">
      <c r="A2278" s="378"/>
      <c r="B2278" s="26"/>
      <c r="C2278" s="26"/>
      <c r="D2278" s="26"/>
      <c r="E2278" s="21"/>
      <c r="F2278" s="21"/>
      <c r="G2278" s="21"/>
      <c r="H2278" s="21"/>
      <c r="I2278" s="21"/>
      <c r="J2278" s="26"/>
      <c r="K2278" s="26"/>
      <c r="L2278" s="21"/>
      <c r="M2278" s="21"/>
      <c r="N2278" s="21"/>
      <c r="O2278" s="21"/>
      <c r="P2278" s="21"/>
      <c r="Q2278" s="21"/>
    </row>
    <row r="2279" spans="1:17" s="258" customFormat="1" ht="12.75" hidden="1" customHeight="1">
      <c r="A2279" s="378"/>
      <c r="B2279" s="26"/>
      <c r="C2279" s="26"/>
      <c r="D2279" s="26"/>
      <c r="E2279" s="21"/>
      <c r="F2279" s="21"/>
      <c r="G2279" s="21"/>
      <c r="H2279" s="21"/>
      <c r="I2279" s="21"/>
      <c r="J2279" s="26"/>
      <c r="K2279" s="26"/>
      <c r="L2279" s="21"/>
      <c r="M2279" s="21"/>
      <c r="N2279" s="21"/>
      <c r="O2279" s="21"/>
      <c r="P2279" s="21"/>
      <c r="Q2279" s="21"/>
    </row>
    <row r="2280" spans="1:17" s="258" customFormat="1" ht="12.75" hidden="1" customHeight="1">
      <c r="A2280" s="378"/>
      <c r="B2280" s="26"/>
      <c r="C2280" s="26"/>
      <c r="D2280" s="26"/>
      <c r="E2280" s="21"/>
      <c r="F2280" s="21"/>
      <c r="G2280" s="21"/>
      <c r="H2280" s="21"/>
      <c r="I2280" s="21"/>
      <c r="J2280" s="26"/>
      <c r="K2280" s="26"/>
      <c r="L2280" s="21"/>
      <c r="M2280" s="21"/>
      <c r="N2280" s="21"/>
      <c r="O2280" s="21"/>
      <c r="P2280" s="21"/>
      <c r="Q2280" s="21"/>
    </row>
    <row r="2281" spans="1:17" s="258" customFormat="1" ht="12.75" hidden="1" customHeight="1">
      <c r="A2281" s="378"/>
      <c r="B2281" s="26"/>
      <c r="C2281" s="26"/>
      <c r="D2281" s="26"/>
      <c r="E2281" s="21"/>
      <c r="F2281" s="21"/>
      <c r="G2281" s="21"/>
      <c r="H2281" s="21"/>
      <c r="I2281" s="21"/>
      <c r="J2281" s="26"/>
      <c r="K2281" s="26"/>
      <c r="L2281" s="21"/>
      <c r="M2281" s="21"/>
      <c r="N2281" s="21"/>
      <c r="O2281" s="21"/>
      <c r="P2281" s="21"/>
      <c r="Q2281" s="21"/>
    </row>
    <row r="2282" spans="1:17" s="258" customFormat="1" ht="12.75" hidden="1" customHeight="1">
      <c r="A2282" s="378"/>
      <c r="B2282" s="26"/>
      <c r="C2282" s="26"/>
      <c r="D2282" s="26"/>
      <c r="E2282" s="21"/>
      <c r="F2282" s="21"/>
      <c r="G2282" s="21"/>
      <c r="H2282" s="21"/>
      <c r="I2282" s="21"/>
      <c r="J2282" s="26"/>
      <c r="K2282" s="26"/>
      <c r="L2282" s="21"/>
      <c r="M2282" s="21"/>
      <c r="N2282" s="21"/>
      <c r="O2282" s="21"/>
      <c r="P2282" s="21"/>
      <c r="Q2282" s="21"/>
    </row>
    <row r="2283" spans="1:17" s="258" customFormat="1" ht="12.75" hidden="1" customHeight="1">
      <c r="A2283" s="378"/>
      <c r="B2283" s="26"/>
      <c r="C2283" s="26"/>
      <c r="D2283" s="26"/>
      <c r="E2283" s="21"/>
      <c r="F2283" s="21"/>
      <c r="G2283" s="21"/>
      <c r="H2283" s="21"/>
      <c r="I2283" s="21"/>
      <c r="J2283" s="26"/>
      <c r="K2283" s="26"/>
      <c r="L2283" s="21"/>
      <c r="M2283" s="21"/>
      <c r="N2283" s="21"/>
      <c r="O2283" s="21"/>
      <c r="P2283" s="21"/>
      <c r="Q2283" s="21"/>
    </row>
    <row r="2284" spans="1:17" s="258" customFormat="1" ht="12.75" hidden="1" customHeight="1">
      <c r="A2284" s="378"/>
      <c r="B2284" s="26"/>
      <c r="C2284" s="26"/>
      <c r="D2284" s="26"/>
      <c r="E2284" s="21"/>
      <c r="F2284" s="21"/>
      <c r="G2284" s="21"/>
      <c r="H2284" s="21"/>
      <c r="I2284" s="21"/>
      <c r="J2284" s="26"/>
      <c r="K2284" s="26"/>
      <c r="L2284" s="21"/>
      <c r="M2284" s="21"/>
      <c r="N2284" s="21"/>
      <c r="O2284" s="21"/>
      <c r="P2284" s="21"/>
      <c r="Q2284" s="21"/>
    </row>
    <row r="2285" spans="1:17" s="258" customFormat="1" ht="12.75" hidden="1" customHeight="1">
      <c r="A2285" s="378"/>
      <c r="B2285" s="26"/>
      <c r="C2285" s="26"/>
      <c r="D2285" s="26"/>
      <c r="E2285" s="21"/>
      <c r="F2285" s="21"/>
      <c r="G2285" s="21"/>
      <c r="H2285" s="21"/>
      <c r="I2285" s="21"/>
      <c r="J2285" s="26"/>
      <c r="K2285" s="26"/>
      <c r="L2285" s="21"/>
      <c r="M2285" s="21"/>
      <c r="N2285" s="21"/>
      <c r="O2285" s="21"/>
      <c r="P2285" s="21"/>
      <c r="Q2285" s="21"/>
    </row>
    <row r="2286" spans="1:17" s="258" customFormat="1" ht="12.75" hidden="1" customHeight="1">
      <c r="A2286" s="378"/>
      <c r="B2286" s="26"/>
      <c r="C2286" s="26"/>
      <c r="D2286" s="26"/>
      <c r="E2286" s="21"/>
      <c r="F2286" s="21"/>
      <c r="G2286" s="21"/>
      <c r="H2286" s="21"/>
      <c r="I2286" s="21"/>
      <c r="J2286" s="26"/>
      <c r="K2286" s="26"/>
      <c r="L2286" s="21"/>
      <c r="M2286" s="21"/>
      <c r="N2286" s="21"/>
      <c r="O2286" s="21"/>
      <c r="P2286" s="21"/>
      <c r="Q2286" s="21"/>
    </row>
    <row r="2287" spans="1:17" s="258" customFormat="1" ht="12.75" hidden="1" customHeight="1">
      <c r="A2287" s="378"/>
      <c r="B2287" s="26"/>
      <c r="C2287" s="26"/>
      <c r="D2287" s="26"/>
      <c r="E2287" s="21"/>
      <c r="F2287" s="21"/>
      <c r="G2287" s="21"/>
      <c r="H2287" s="21"/>
      <c r="I2287" s="21"/>
      <c r="J2287" s="26"/>
      <c r="K2287" s="26"/>
      <c r="L2287" s="21"/>
      <c r="M2287" s="21"/>
      <c r="N2287" s="21"/>
      <c r="O2287" s="21"/>
      <c r="P2287" s="21"/>
      <c r="Q2287" s="21"/>
    </row>
    <row r="2288" spans="1:17" s="258" customFormat="1" ht="12.75" hidden="1" customHeight="1">
      <c r="A2288" s="378"/>
      <c r="B2288" s="26"/>
      <c r="C2288" s="26"/>
      <c r="D2288" s="26"/>
      <c r="E2288" s="21"/>
      <c r="F2288" s="21"/>
      <c r="G2288" s="21"/>
      <c r="H2288" s="21"/>
      <c r="I2288" s="21"/>
      <c r="J2288" s="26"/>
      <c r="K2288" s="26"/>
      <c r="L2288" s="21"/>
      <c r="M2288" s="21"/>
      <c r="N2288" s="21"/>
      <c r="O2288" s="21"/>
      <c r="P2288" s="21"/>
      <c r="Q2288" s="21"/>
    </row>
    <row r="2289" spans="1:17" s="258" customFormat="1" ht="12.75" hidden="1" customHeight="1">
      <c r="A2289" s="378"/>
      <c r="B2289" s="26"/>
      <c r="C2289" s="26"/>
      <c r="D2289" s="26"/>
      <c r="E2289" s="21"/>
      <c r="F2289" s="21"/>
      <c r="G2289" s="21"/>
      <c r="H2289" s="21"/>
      <c r="I2289" s="21"/>
      <c r="J2289" s="26"/>
      <c r="K2289" s="26"/>
      <c r="L2289" s="21"/>
      <c r="M2289" s="21"/>
      <c r="N2289" s="21"/>
      <c r="O2289" s="21"/>
      <c r="P2289" s="21"/>
      <c r="Q2289" s="21"/>
    </row>
    <row r="2290" spans="1:17" s="258" customFormat="1" ht="12.75" hidden="1" customHeight="1">
      <c r="A2290" s="378"/>
      <c r="B2290" s="26"/>
      <c r="C2290" s="26"/>
      <c r="D2290" s="26"/>
      <c r="E2290" s="21"/>
      <c r="F2290" s="21"/>
      <c r="G2290" s="21"/>
      <c r="H2290" s="21"/>
      <c r="I2290" s="21"/>
      <c r="J2290" s="26"/>
      <c r="K2290" s="26"/>
      <c r="L2290" s="21"/>
      <c r="M2290" s="21"/>
      <c r="N2290" s="21"/>
      <c r="O2290" s="21"/>
      <c r="P2290" s="21"/>
      <c r="Q2290" s="21"/>
    </row>
    <row r="2291" spans="1:17" s="258" customFormat="1" ht="12.75" hidden="1" customHeight="1">
      <c r="A2291" s="378"/>
      <c r="B2291" s="26"/>
      <c r="C2291" s="26"/>
      <c r="D2291" s="26"/>
      <c r="E2291" s="21"/>
      <c r="F2291" s="21"/>
      <c r="G2291" s="21"/>
      <c r="H2291" s="21"/>
      <c r="I2291" s="21"/>
      <c r="J2291" s="26"/>
      <c r="K2291" s="26"/>
      <c r="L2291" s="21"/>
      <c r="M2291" s="21"/>
      <c r="N2291" s="21"/>
      <c r="O2291" s="21"/>
      <c r="P2291" s="21"/>
      <c r="Q2291" s="21"/>
    </row>
    <row r="2292" spans="1:17" s="258" customFormat="1" ht="12.75" hidden="1" customHeight="1">
      <c r="A2292" s="378"/>
      <c r="B2292" s="26"/>
      <c r="C2292" s="26"/>
      <c r="D2292" s="26"/>
      <c r="E2292" s="21"/>
      <c r="F2292" s="21"/>
      <c r="G2292" s="21"/>
      <c r="H2292" s="21"/>
      <c r="I2292" s="21"/>
      <c r="J2292" s="26"/>
      <c r="K2292" s="26"/>
      <c r="L2292" s="21"/>
      <c r="M2292" s="21"/>
      <c r="N2292" s="21"/>
      <c r="O2292" s="21"/>
      <c r="P2292" s="21"/>
      <c r="Q2292" s="21"/>
    </row>
    <row r="2293" spans="1:17" s="258" customFormat="1" ht="12.75" hidden="1" customHeight="1">
      <c r="A2293" s="378"/>
      <c r="B2293" s="26"/>
      <c r="C2293" s="26"/>
      <c r="D2293" s="26"/>
      <c r="E2293" s="21"/>
      <c r="F2293" s="21"/>
      <c r="G2293" s="21"/>
      <c r="H2293" s="21"/>
      <c r="I2293" s="21"/>
      <c r="J2293" s="26"/>
      <c r="K2293" s="26"/>
      <c r="L2293" s="21"/>
      <c r="M2293" s="21"/>
      <c r="N2293" s="21"/>
      <c r="O2293" s="21"/>
      <c r="P2293" s="21"/>
      <c r="Q2293" s="21"/>
    </row>
    <row r="2294" spans="1:17" s="258" customFormat="1" ht="12.75" hidden="1" customHeight="1">
      <c r="A2294" s="378"/>
      <c r="B2294" s="26"/>
      <c r="C2294" s="26"/>
      <c r="D2294" s="26"/>
      <c r="E2294" s="21"/>
      <c r="F2294" s="21"/>
      <c r="G2294" s="21"/>
      <c r="H2294" s="21"/>
      <c r="I2294" s="21"/>
      <c r="J2294" s="26"/>
      <c r="K2294" s="26"/>
      <c r="L2294" s="21"/>
      <c r="M2294" s="21"/>
      <c r="N2294" s="21"/>
      <c r="O2294" s="21"/>
      <c r="P2294" s="21"/>
      <c r="Q2294" s="21"/>
    </row>
    <row r="2295" spans="1:17" s="258" customFormat="1" ht="12.75" hidden="1" customHeight="1">
      <c r="A2295" s="378"/>
      <c r="B2295" s="26"/>
      <c r="C2295" s="26"/>
      <c r="D2295" s="26"/>
      <c r="E2295" s="21"/>
      <c r="F2295" s="21"/>
      <c r="G2295" s="21"/>
      <c r="H2295" s="21"/>
      <c r="I2295" s="21"/>
      <c r="J2295" s="26"/>
      <c r="K2295" s="26"/>
      <c r="L2295" s="21"/>
      <c r="M2295" s="21"/>
      <c r="N2295" s="21"/>
      <c r="O2295" s="21"/>
      <c r="P2295" s="21"/>
      <c r="Q2295" s="21"/>
    </row>
    <row r="2296" spans="1:17" s="258" customFormat="1" ht="12.75" hidden="1" customHeight="1">
      <c r="A2296" s="378"/>
      <c r="B2296" s="26"/>
      <c r="C2296" s="26"/>
      <c r="D2296" s="26"/>
      <c r="E2296" s="21"/>
      <c r="F2296" s="21"/>
      <c r="G2296" s="21"/>
      <c r="H2296" s="21"/>
      <c r="I2296" s="21"/>
      <c r="J2296" s="26"/>
      <c r="K2296" s="26"/>
      <c r="L2296" s="21"/>
      <c r="M2296" s="21"/>
      <c r="N2296" s="21"/>
      <c r="O2296" s="21"/>
      <c r="P2296" s="21"/>
      <c r="Q2296" s="21"/>
    </row>
    <row r="2297" spans="1:17" s="258" customFormat="1" ht="12.75" hidden="1" customHeight="1">
      <c r="A2297" s="378"/>
      <c r="B2297" s="26"/>
      <c r="C2297" s="26"/>
      <c r="D2297" s="26"/>
      <c r="E2297" s="21"/>
      <c r="F2297" s="21"/>
      <c r="G2297" s="21"/>
      <c r="H2297" s="21"/>
      <c r="I2297" s="21"/>
      <c r="J2297" s="26"/>
      <c r="K2297" s="26"/>
      <c r="L2297" s="21"/>
      <c r="M2297" s="21"/>
      <c r="N2297" s="21"/>
      <c r="O2297" s="21"/>
      <c r="P2297" s="21"/>
      <c r="Q2297" s="21"/>
    </row>
    <row r="2298" spans="1:17" s="258" customFormat="1" ht="12.75" hidden="1" customHeight="1">
      <c r="A2298" s="378"/>
      <c r="B2298" s="26"/>
      <c r="C2298" s="26"/>
      <c r="D2298" s="26"/>
      <c r="E2298" s="21"/>
      <c r="F2298" s="21"/>
      <c r="G2298" s="21"/>
      <c r="H2298" s="21"/>
      <c r="I2298" s="21"/>
      <c r="J2298" s="26"/>
      <c r="K2298" s="26"/>
      <c r="L2298" s="21"/>
      <c r="M2298" s="21"/>
      <c r="N2298" s="21"/>
      <c r="O2298" s="21"/>
      <c r="P2298" s="21"/>
      <c r="Q2298" s="21"/>
    </row>
    <row r="2299" spans="1:17" s="258" customFormat="1" ht="12.75" hidden="1" customHeight="1">
      <c r="A2299" s="378"/>
      <c r="B2299" s="26"/>
      <c r="C2299" s="26"/>
      <c r="D2299" s="26"/>
      <c r="E2299" s="21"/>
      <c r="F2299" s="21"/>
      <c r="G2299" s="21"/>
      <c r="H2299" s="21"/>
      <c r="I2299" s="21"/>
      <c r="J2299" s="26"/>
      <c r="K2299" s="26"/>
      <c r="L2299" s="21"/>
      <c r="M2299" s="21"/>
      <c r="N2299" s="21"/>
      <c r="O2299" s="21"/>
      <c r="P2299" s="21"/>
      <c r="Q2299" s="21"/>
    </row>
    <row r="2300" spans="1:17" s="258" customFormat="1" ht="12.75" hidden="1" customHeight="1">
      <c r="A2300" s="378"/>
      <c r="B2300" s="26"/>
      <c r="C2300" s="26"/>
      <c r="D2300" s="26"/>
      <c r="E2300" s="21"/>
      <c r="F2300" s="21"/>
      <c r="G2300" s="21"/>
      <c r="H2300" s="21"/>
      <c r="I2300" s="21"/>
      <c r="J2300" s="26"/>
      <c r="K2300" s="26"/>
      <c r="L2300" s="21"/>
      <c r="M2300" s="21"/>
      <c r="N2300" s="21"/>
      <c r="O2300" s="21"/>
      <c r="P2300" s="21"/>
      <c r="Q2300" s="21"/>
    </row>
    <row r="2301" spans="1:17" s="258" customFormat="1" ht="12.75" hidden="1" customHeight="1">
      <c r="A2301" s="378"/>
      <c r="B2301" s="26"/>
      <c r="C2301" s="26"/>
      <c r="D2301" s="26"/>
      <c r="E2301" s="21"/>
      <c r="F2301" s="21"/>
      <c r="G2301" s="21"/>
      <c r="H2301" s="21"/>
      <c r="I2301" s="21"/>
      <c r="J2301" s="26"/>
      <c r="K2301" s="26"/>
      <c r="L2301" s="21"/>
      <c r="M2301" s="21"/>
      <c r="N2301" s="21"/>
      <c r="O2301" s="21"/>
      <c r="P2301" s="21"/>
      <c r="Q2301" s="21"/>
    </row>
    <row r="2302" spans="1:17" s="258" customFormat="1" ht="12.75" hidden="1" customHeight="1">
      <c r="A2302" s="378"/>
      <c r="B2302" s="26"/>
      <c r="C2302" s="26"/>
      <c r="D2302" s="26"/>
      <c r="E2302" s="21"/>
      <c r="F2302" s="21"/>
      <c r="G2302" s="21"/>
      <c r="H2302" s="21"/>
      <c r="I2302" s="21"/>
      <c r="J2302" s="26"/>
      <c r="K2302" s="26"/>
      <c r="L2302" s="21"/>
      <c r="M2302" s="21"/>
      <c r="N2302" s="21"/>
      <c r="O2302" s="21"/>
      <c r="P2302" s="21"/>
      <c r="Q2302" s="21"/>
    </row>
    <row r="2303" spans="1:17" s="258" customFormat="1" ht="12.75" hidden="1" customHeight="1">
      <c r="A2303" s="378"/>
      <c r="B2303" s="26"/>
      <c r="C2303" s="26"/>
      <c r="D2303" s="26"/>
      <c r="E2303" s="21"/>
      <c r="F2303" s="21"/>
      <c r="G2303" s="21"/>
      <c r="H2303" s="21"/>
      <c r="I2303" s="21"/>
      <c r="J2303" s="26"/>
      <c r="K2303" s="26"/>
      <c r="L2303" s="21"/>
      <c r="M2303" s="21"/>
      <c r="N2303" s="21"/>
      <c r="O2303" s="21"/>
      <c r="P2303" s="21"/>
      <c r="Q2303" s="21"/>
    </row>
    <row r="2304" spans="1:17" s="258" customFormat="1" ht="12.75" hidden="1" customHeight="1">
      <c r="A2304" s="378"/>
      <c r="B2304" s="26"/>
      <c r="C2304" s="26"/>
      <c r="D2304" s="26"/>
      <c r="E2304" s="21"/>
      <c r="F2304" s="21"/>
      <c r="G2304" s="21"/>
      <c r="H2304" s="21"/>
      <c r="I2304" s="21"/>
      <c r="J2304" s="26"/>
      <c r="K2304" s="26"/>
      <c r="L2304" s="21"/>
      <c r="M2304" s="21"/>
      <c r="N2304" s="21"/>
      <c r="O2304" s="21"/>
      <c r="P2304" s="21"/>
      <c r="Q2304" s="21"/>
    </row>
    <row r="2305" spans="1:17" s="258" customFormat="1" ht="12.75" hidden="1" customHeight="1">
      <c r="A2305" s="378"/>
      <c r="B2305" s="26"/>
      <c r="C2305" s="26"/>
      <c r="D2305" s="26"/>
      <c r="E2305" s="21"/>
      <c r="F2305" s="21"/>
      <c r="G2305" s="21"/>
      <c r="H2305" s="21"/>
      <c r="I2305" s="21"/>
      <c r="J2305" s="26"/>
      <c r="K2305" s="26"/>
      <c r="L2305" s="21"/>
      <c r="M2305" s="21"/>
      <c r="N2305" s="21"/>
      <c r="O2305" s="21"/>
      <c r="P2305" s="21"/>
      <c r="Q2305" s="21"/>
    </row>
    <row r="2306" spans="1:17" s="258" customFormat="1" ht="12.75" hidden="1" customHeight="1">
      <c r="A2306" s="378"/>
      <c r="B2306" s="26"/>
      <c r="C2306" s="26"/>
      <c r="D2306" s="26"/>
      <c r="E2306" s="21"/>
      <c r="F2306" s="21"/>
      <c r="G2306" s="21"/>
      <c r="H2306" s="21"/>
      <c r="I2306" s="21"/>
      <c r="J2306" s="26"/>
      <c r="K2306" s="26"/>
      <c r="L2306" s="21"/>
      <c r="M2306" s="21"/>
      <c r="N2306" s="21"/>
      <c r="O2306" s="21"/>
      <c r="P2306" s="21"/>
      <c r="Q2306" s="21"/>
    </row>
    <row r="2307" spans="1:17" s="258" customFormat="1" ht="12.75" hidden="1" customHeight="1">
      <c r="A2307" s="378"/>
      <c r="B2307" s="26"/>
      <c r="C2307" s="26"/>
      <c r="D2307" s="26"/>
      <c r="E2307" s="21"/>
      <c r="F2307" s="21"/>
      <c r="G2307" s="21"/>
      <c r="H2307" s="21"/>
      <c r="I2307" s="21"/>
      <c r="J2307" s="26"/>
      <c r="K2307" s="26"/>
      <c r="L2307" s="21"/>
      <c r="M2307" s="21"/>
      <c r="N2307" s="21"/>
      <c r="O2307" s="21"/>
      <c r="P2307" s="21"/>
      <c r="Q2307" s="21"/>
    </row>
    <row r="2308" spans="1:17" s="258" customFormat="1" ht="12.75" hidden="1" customHeight="1">
      <c r="A2308" s="378"/>
      <c r="B2308" s="26"/>
      <c r="C2308" s="26"/>
      <c r="D2308" s="26"/>
      <c r="E2308" s="21"/>
      <c r="F2308" s="21"/>
      <c r="G2308" s="21"/>
      <c r="H2308" s="21"/>
      <c r="I2308" s="21"/>
      <c r="J2308" s="26"/>
      <c r="K2308" s="26"/>
      <c r="L2308" s="21"/>
      <c r="M2308" s="21"/>
      <c r="N2308" s="21"/>
      <c r="O2308" s="21"/>
      <c r="P2308" s="21"/>
      <c r="Q2308" s="21"/>
    </row>
    <row r="2309" spans="1:17" s="258" customFormat="1" ht="12.75" hidden="1" customHeight="1">
      <c r="A2309" s="378"/>
      <c r="B2309" s="26"/>
      <c r="C2309" s="26"/>
      <c r="D2309" s="26"/>
      <c r="E2309" s="21"/>
      <c r="F2309" s="21"/>
      <c r="G2309" s="21"/>
      <c r="H2309" s="21"/>
      <c r="I2309" s="21"/>
      <c r="J2309" s="26"/>
      <c r="K2309" s="26"/>
      <c r="L2309" s="21"/>
      <c r="M2309" s="21"/>
      <c r="N2309" s="21"/>
      <c r="O2309" s="21"/>
      <c r="P2309" s="21"/>
      <c r="Q2309" s="21"/>
    </row>
    <row r="2310" spans="1:17" s="258" customFormat="1" ht="12.75" hidden="1" customHeight="1">
      <c r="A2310" s="378"/>
      <c r="B2310" s="26"/>
      <c r="C2310" s="26"/>
      <c r="D2310" s="26"/>
      <c r="E2310" s="21"/>
      <c r="F2310" s="21"/>
      <c r="G2310" s="21"/>
      <c r="H2310" s="21"/>
      <c r="I2310" s="21"/>
      <c r="J2310" s="26"/>
      <c r="K2310" s="26"/>
      <c r="L2310" s="21"/>
      <c r="M2310" s="21"/>
      <c r="N2310" s="21"/>
      <c r="O2310" s="21"/>
      <c r="P2310" s="21"/>
      <c r="Q2310" s="21"/>
    </row>
    <row r="2311" spans="1:17" s="258" customFormat="1" ht="12.75" hidden="1" customHeight="1">
      <c r="A2311" s="378"/>
      <c r="B2311" s="26"/>
      <c r="C2311" s="26"/>
      <c r="D2311" s="26"/>
      <c r="E2311" s="21"/>
      <c r="F2311" s="21"/>
      <c r="G2311" s="21"/>
      <c r="H2311" s="21"/>
      <c r="I2311" s="21"/>
      <c r="J2311" s="26"/>
      <c r="K2311" s="26"/>
      <c r="L2311" s="21"/>
      <c r="M2311" s="21"/>
      <c r="N2311" s="21"/>
      <c r="O2311" s="21"/>
      <c r="P2311" s="21"/>
      <c r="Q2311" s="21"/>
    </row>
    <row r="2312" spans="1:17" s="258" customFormat="1" ht="12.75" hidden="1" customHeight="1">
      <c r="A2312" s="378"/>
      <c r="B2312" s="26"/>
      <c r="C2312" s="26"/>
      <c r="D2312" s="26"/>
      <c r="E2312" s="21"/>
      <c r="F2312" s="21"/>
      <c r="G2312" s="21"/>
      <c r="H2312" s="21"/>
      <c r="I2312" s="21"/>
      <c r="J2312" s="26"/>
      <c r="K2312" s="26"/>
      <c r="L2312" s="21"/>
      <c r="M2312" s="21"/>
      <c r="N2312" s="21"/>
      <c r="O2312" s="21"/>
      <c r="P2312" s="21"/>
      <c r="Q2312" s="21"/>
    </row>
    <row r="2313" spans="1:17" s="258" customFormat="1" ht="12.75" hidden="1" customHeight="1">
      <c r="A2313" s="378"/>
      <c r="B2313" s="26"/>
      <c r="C2313" s="26"/>
      <c r="D2313" s="26"/>
      <c r="E2313" s="21"/>
      <c r="F2313" s="21"/>
      <c r="G2313" s="21"/>
      <c r="H2313" s="21"/>
      <c r="I2313" s="21"/>
      <c r="J2313" s="26"/>
      <c r="K2313" s="26"/>
      <c r="L2313" s="21"/>
      <c r="M2313" s="21"/>
      <c r="N2313" s="21"/>
      <c r="O2313" s="21"/>
      <c r="P2313" s="21"/>
      <c r="Q2313" s="21"/>
    </row>
    <row r="2314" spans="1:17" s="258" customFormat="1" ht="12.75" hidden="1" customHeight="1">
      <c r="A2314" s="378"/>
      <c r="B2314" s="26"/>
      <c r="C2314" s="26"/>
      <c r="D2314" s="26"/>
      <c r="E2314" s="21"/>
      <c r="F2314" s="21"/>
      <c r="G2314" s="21"/>
      <c r="H2314" s="21"/>
      <c r="I2314" s="21"/>
      <c r="J2314" s="26"/>
      <c r="K2314" s="26"/>
      <c r="L2314" s="21"/>
      <c r="M2314" s="21"/>
      <c r="N2314" s="21"/>
      <c r="O2314" s="21"/>
      <c r="P2314" s="21"/>
      <c r="Q2314" s="21"/>
    </row>
    <row r="2315" spans="1:17" s="258" customFormat="1" ht="12.75" hidden="1" customHeight="1">
      <c r="A2315" s="378"/>
      <c r="B2315" s="26"/>
      <c r="C2315" s="26"/>
      <c r="D2315" s="26"/>
      <c r="E2315" s="21"/>
      <c r="F2315" s="21"/>
      <c r="G2315" s="21"/>
      <c r="H2315" s="21"/>
      <c r="I2315" s="21"/>
      <c r="J2315" s="26"/>
      <c r="K2315" s="26"/>
      <c r="L2315" s="21"/>
      <c r="M2315" s="21"/>
      <c r="N2315" s="21"/>
      <c r="O2315" s="21"/>
      <c r="P2315" s="21"/>
      <c r="Q2315" s="21"/>
    </row>
    <row r="2316" spans="1:17" s="258" customFormat="1" ht="12.75" hidden="1" customHeight="1">
      <c r="A2316" s="378"/>
      <c r="B2316" s="26"/>
      <c r="C2316" s="26"/>
      <c r="D2316" s="26"/>
      <c r="E2316" s="21"/>
      <c r="F2316" s="21"/>
      <c r="G2316" s="21"/>
      <c r="H2316" s="21"/>
      <c r="I2316" s="21"/>
      <c r="J2316" s="26"/>
      <c r="K2316" s="26"/>
      <c r="L2316" s="21"/>
      <c r="M2316" s="21"/>
      <c r="N2316" s="21"/>
      <c r="O2316" s="21"/>
      <c r="P2316" s="21"/>
      <c r="Q2316" s="21"/>
    </row>
    <row r="2317" spans="1:17" s="258" customFormat="1" ht="12.75" hidden="1" customHeight="1">
      <c r="A2317" s="378"/>
      <c r="B2317" s="26"/>
      <c r="C2317" s="26"/>
      <c r="D2317" s="26"/>
      <c r="E2317" s="21"/>
      <c r="F2317" s="21"/>
      <c r="G2317" s="21"/>
      <c r="H2317" s="21"/>
      <c r="I2317" s="21"/>
      <c r="J2317" s="26"/>
      <c r="K2317" s="26"/>
      <c r="L2317" s="21"/>
      <c r="M2317" s="21"/>
      <c r="N2317" s="21"/>
      <c r="O2317" s="21"/>
      <c r="P2317" s="21"/>
      <c r="Q2317" s="21"/>
    </row>
    <row r="2318" spans="1:17" s="258" customFormat="1" ht="12.75" hidden="1" customHeight="1">
      <c r="A2318" s="378"/>
      <c r="B2318" s="26"/>
      <c r="C2318" s="26"/>
      <c r="D2318" s="26"/>
      <c r="E2318" s="21"/>
      <c r="F2318" s="21"/>
      <c r="G2318" s="21"/>
      <c r="H2318" s="21"/>
      <c r="I2318" s="21"/>
      <c r="J2318" s="26"/>
      <c r="K2318" s="26"/>
      <c r="L2318" s="21"/>
      <c r="M2318" s="21"/>
      <c r="N2318" s="21"/>
      <c r="O2318" s="21"/>
      <c r="P2318" s="21"/>
      <c r="Q2318" s="21"/>
    </row>
    <row r="2319" spans="1:17" s="258" customFormat="1" ht="12.75" hidden="1" customHeight="1">
      <c r="A2319" s="378"/>
      <c r="B2319" s="26"/>
      <c r="C2319" s="26"/>
      <c r="D2319" s="26"/>
      <c r="E2319" s="21"/>
      <c r="F2319" s="21"/>
      <c r="G2319" s="21"/>
      <c r="H2319" s="21"/>
      <c r="I2319" s="21"/>
      <c r="J2319" s="26"/>
      <c r="K2319" s="26"/>
      <c r="L2319" s="21"/>
      <c r="M2319" s="21"/>
      <c r="N2319" s="21"/>
      <c r="O2319" s="21"/>
      <c r="P2319" s="21"/>
      <c r="Q2319" s="21"/>
    </row>
    <row r="2320" spans="1:17" s="258" customFormat="1" ht="12.75" hidden="1" customHeight="1">
      <c r="A2320" s="378"/>
      <c r="B2320" s="26"/>
      <c r="C2320" s="26"/>
      <c r="D2320" s="26"/>
      <c r="E2320" s="21"/>
      <c r="F2320" s="21"/>
      <c r="G2320" s="21"/>
      <c r="H2320" s="21"/>
      <c r="I2320" s="21"/>
      <c r="J2320" s="26"/>
      <c r="K2320" s="26"/>
      <c r="L2320" s="21"/>
      <c r="M2320" s="21"/>
      <c r="N2320" s="21"/>
      <c r="O2320" s="21"/>
      <c r="P2320" s="21"/>
      <c r="Q2320" s="21"/>
    </row>
    <row r="2321" spans="1:17" s="258" customFormat="1" ht="12.75" hidden="1" customHeight="1">
      <c r="A2321" s="378"/>
      <c r="B2321" s="26"/>
      <c r="C2321" s="26"/>
      <c r="D2321" s="26"/>
      <c r="E2321" s="21"/>
      <c r="F2321" s="21"/>
      <c r="G2321" s="21"/>
      <c r="H2321" s="21"/>
      <c r="I2321" s="21"/>
      <c r="J2321" s="26"/>
      <c r="K2321" s="26"/>
      <c r="L2321" s="21"/>
      <c r="M2321" s="21"/>
      <c r="N2321" s="21"/>
      <c r="O2321" s="21"/>
      <c r="P2321" s="21"/>
      <c r="Q2321" s="21"/>
    </row>
    <row r="2322" spans="1:17" s="258" customFormat="1" ht="12.75" hidden="1" customHeight="1">
      <c r="A2322" s="378"/>
      <c r="B2322" s="26"/>
      <c r="C2322" s="26"/>
      <c r="D2322" s="26"/>
      <c r="E2322" s="21"/>
      <c r="F2322" s="21"/>
      <c r="G2322" s="21"/>
      <c r="H2322" s="21"/>
      <c r="I2322" s="21"/>
      <c r="J2322" s="26"/>
      <c r="K2322" s="26"/>
      <c r="L2322" s="21"/>
      <c r="M2322" s="21"/>
      <c r="N2322" s="21"/>
      <c r="O2322" s="21"/>
      <c r="P2322" s="21"/>
      <c r="Q2322" s="21"/>
    </row>
    <row r="2323" spans="1:17" s="258" customFormat="1" ht="12.75" hidden="1" customHeight="1">
      <c r="A2323" s="378"/>
      <c r="B2323" s="26"/>
      <c r="C2323" s="26"/>
      <c r="D2323" s="26"/>
      <c r="E2323" s="21"/>
      <c r="F2323" s="21"/>
      <c r="G2323" s="21"/>
      <c r="H2323" s="21"/>
      <c r="I2323" s="21"/>
      <c r="J2323" s="26"/>
      <c r="K2323" s="26"/>
      <c r="L2323" s="21"/>
      <c r="M2323" s="21"/>
      <c r="N2323" s="21"/>
      <c r="O2323" s="21"/>
      <c r="P2323" s="21"/>
      <c r="Q2323" s="21"/>
    </row>
    <row r="2324" spans="1:17" s="258" customFormat="1" ht="12.75" hidden="1" customHeight="1">
      <c r="A2324" s="378"/>
      <c r="B2324" s="26"/>
      <c r="C2324" s="26"/>
      <c r="D2324" s="26"/>
      <c r="E2324" s="21"/>
      <c r="F2324" s="21"/>
      <c r="G2324" s="21"/>
      <c r="H2324" s="21"/>
      <c r="I2324" s="21"/>
      <c r="J2324" s="26"/>
      <c r="K2324" s="26"/>
      <c r="L2324" s="21"/>
      <c r="M2324" s="21"/>
      <c r="N2324" s="21"/>
      <c r="O2324" s="21"/>
      <c r="P2324" s="21"/>
      <c r="Q2324" s="21"/>
    </row>
    <row r="2325" spans="1:17" s="258" customFormat="1" ht="12.75" hidden="1" customHeight="1">
      <c r="A2325" s="378"/>
      <c r="B2325" s="26"/>
      <c r="C2325" s="26"/>
      <c r="D2325" s="26"/>
      <c r="E2325" s="21"/>
      <c r="F2325" s="21"/>
      <c r="G2325" s="21"/>
      <c r="H2325" s="21"/>
      <c r="I2325" s="21"/>
      <c r="J2325" s="26"/>
      <c r="K2325" s="26"/>
      <c r="L2325" s="21"/>
      <c r="M2325" s="21"/>
      <c r="N2325" s="21"/>
      <c r="O2325" s="21"/>
      <c r="P2325" s="21"/>
      <c r="Q2325" s="21"/>
    </row>
    <row r="2326" spans="1:17" s="258" customFormat="1" ht="12.75" hidden="1" customHeight="1">
      <c r="A2326" s="378"/>
      <c r="B2326" s="26"/>
      <c r="C2326" s="26"/>
      <c r="D2326" s="26"/>
      <c r="E2326" s="21"/>
      <c r="F2326" s="21"/>
      <c r="G2326" s="21"/>
      <c r="H2326" s="21"/>
      <c r="I2326" s="21"/>
      <c r="J2326" s="26"/>
      <c r="K2326" s="26"/>
      <c r="L2326" s="21"/>
      <c r="M2326" s="21"/>
      <c r="N2326" s="21"/>
      <c r="O2326" s="21"/>
      <c r="P2326" s="21"/>
      <c r="Q2326" s="21"/>
    </row>
    <row r="2327" spans="1:17" s="258" customFormat="1" ht="12.75" hidden="1" customHeight="1">
      <c r="A2327" s="378"/>
      <c r="B2327" s="26"/>
      <c r="C2327" s="26"/>
      <c r="D2327" s="26"/>
      <c r="E2327" s="21"/>
      <c r="F2327" s="21"/>
      <c r="G2327" s="21"/>
      <c r="H2327" s="21"/>
      <c r="I2327" s="21"/>
      <c r="J2327" s="26"/>
      <c r="K2327" s="26"/>
      <c r="L2327" s="21"/>
      <c r="M2327" s="21"/>
      <c r="N2327" s="21"/>
      <c r="O2327" s="21"/>
      <c r="P2327" s="21"/>
      <c r="Q2327" s="21"/>
    </row>
    <row r="2328" spans="1:17" s="258" customFormat="1" ht="12.75" hidden="1" customHeight="1">
      <c r="A2328" s="378"/>
      <c r="B2328" s="26"/>
      <c r="C2328" s="26"/>
      <c r="D2328" s="26"/>
      <c r="E2328" s="21"/>
      <c r="F2328" s="21"/>
      <c r="G2328" s="21"/>
      <c r="H2328" s="21"/>
      <c r="I2328" s="21"/>
      <c r="J2328" s="26"/>
      <c r="K2328" s="26"/>
      <c r="L2328" s="21"/>
      <c r="M2328" s="21"/>
      <c r="N2328" s="21"/>
      <c r="O2328" s="21"/>
      <c r="P2328" s="21"/>
      <c r="Q2328" s="21"/>
    </row>
    <row r="2329" spans="1:17" s="258" customFormat="1" ht="12.75" hidden="1" customHeight="1">
      <c r="A2329" s="378"/>
      <c r="B2329" s="26"/>
      <c r="C2329" s="26"/>
      <c r="D2329" s="26"/>
      <c r="E2329" s="21"/>
      <c r="F2329" s="21"/>
      <c r="G2329" s="21"/>
      <c r="H2329" s="21"/>
      <c r="I2329" s="21"/>
      <c r="J2329" s="26"/>
      <c r="K2329" s="26"/>
      <c r="L2329" s="21"/>
      <c r="M2329" s="21"/>
      <c r="N2329" s="21"/>
      <c r="O2329" s="21"/>
      <c r="P2329" s="21"/>
      <c r="Q2329" s="21"/>
    </row>
    <row r="2330" spans="1:17" s="258" customFormat="1" ht="12.75" hidden="1" customHeight="1">
      <c r="A2330" s="378"/>
      <c r="B2330" s="26"/>
      <c r="C2330" s="26"/>
      <c r="D2330" s="26"/>
      <c r="E2330" s="21"/>
      <c r="F2330" s="21"/>
      <c r="G2330" s="21"/>
      <c r="H2330" s="21"/>
      <c r="I2330" s="21"/>
      <c r="J2330" s="26"/>
      <c r="K2330" s="26"/>
      <c r="L2330" s="21"/>
      <c r="M2330" s="21"/>
      <c r="N2330" s="21"/>
      <c r="O2330" s="21"/>
      <c r="P2330" s="21"/>
      <c r="Q2330" s="21"/>
    </row>
    <row r="2331" spans="1:17" s="258" customFormat="1" ht="12.75" hidden="1" customHeight="1">
      <c r="A2331" s="378"/>
      <c r="B2331" s="26"/>
      <c r="C2331" s="26"/>
      <c r="D2331" s="26"/>
      <c r="E2331" s="21"/>
      <c r="F2331" s="21"/>
      <c r="G2331" s="21"/>
      <c r="H2331" s="21"/>
      <c r="I2331" s="21"/>
      <c r="J2331" s="26"/>
      <c r="K2331" s="26"/>
      <c r="L2331" s="21"/>
      <c r="M2331" s="21"/>
      <c r="N2331" s="21"/>
      <c r="O2331" s="21"/>
      <c r="P2331" s="21"/>
      <c r="Q2331" s="21"/>
    </row>
    <row r="2332" spans="1:17" s="258" customFormat="1" ht="12.75" hidden="1" customHeight="1">
      <c r="A2332" s="378"/>
      <c r="B2332" s="26"/>
      <c r="C2332" s="26"/>
      <c r="D2332" s="26"/>
      <c r="E2332" s="21"/>
      <c r="F2332" s="21"/>
      <c r="G2332" s="21"/>
      <c r="H2332" s="21"/>
      <c r="I2332" s="21"/>
      <c r="J2332" s="26"/>
      <c r="K2332" s="26"/>
      <c r="L2332" s="21"/>
      <c r="M2332" s="21"/>
      <c r="N2332" s="21"/>
      <c r="O2332" s="21"/>
      <c r="P2332" s="21"/>
      <c r="Q2332" s="21"/>
    </row>
    <row r="2333" spans="1:17" s="258" customFormat="1" ht="12.75" hidden="1" customHeight="1">
      <c r="A2333" s="378"/>
      <c r="B2333" s="26"/>
      <c r="C2333" s="26"/>
      <c r="D2333" s="26"/>
      <c r="E2333" s="21"/>
      <c r="F2333" s="21"/>
      <c r="G2333" s="21"/>
      <c r="H2333" s="21"/>
      <c r="I2333" s="21"/>
      <c r="J2333" s="26"/>
      <c r="K2333" s="26"/>
      <c r="L2333" s="21"/>
      <c r="M2333" s="21"/>
      <c r="N2333" s="21"/>
      <c r="O2333" s="21"/>
      <c r="P2333" s="21"/>
      <c r="Q2333" s="21"/>
    </row>
    <row r="2334" spans="1:17" s="258" customFormat="1" ht="12.75" hidden="1" customHeight="1">
      <c r="A2334" s="378"/>
      <c r="B2334" s="26"/>
      <c r="C2334" s="26"/>
      <c r="D2334" s="26"/>
      <c r="E2334" s="21"/>
      <c r="F2334" s="21"/>
      <c r="G2334" s="21"/>
      <c r="H2334" s="21"/>
      <c r="I2334" s="21"/>
      <c r="J2334" s="26"/>
      <c r="K2334" s="26"/>
      <c r="L2334" s="21"/>
      <c r="M2334" s="21"/>
      <c r="N2334" s="21"/>
      <c r="O2334" s="21"/>
      <c r="P2334" s="21"/>
      <c r="Q2334" s="21"/>
    </row>
    <row r="2335" spans="1:17" s="258" customFormat="1" ht="12.75" hidden="1" customHeight="1">
      <c r="A2335" s="378"/>
      <c r="B2335" s="26"/>
      <c r="C2335" s="26"/>
      <c r="D2335" s="26"/>
      <c r="E2335" s="21"/>
      <c r="F2335" s="21"/>
      <c r="G2335" s="21"/>
      <c r="H2335" s="21"/>
      <c r="I2335" s="21"/>
      <c r="J2335" s="26"/>
      <c r="K2335" s="26"/>
      <c r="L2335" s="21"/>
      <c r="M2335" s="21"/>
      <c r="N2335" s="21"/>
      <c r="O2335" s="21"/>
      <c r="P2335" s="21"/>
      <c r="Q2335" s="21"/>
    </row>
    <row r="2336" spans="1:17" s="258" customFormat="1" ht="12.75" hidden="1" customHeight="1">
      <c r="A2336" s="378"/>
      <c r="B2336" s="26"/>
      <c r="C2336" s="26"/>
      <c r="D2336" s="26"/>
      <c r="E2336" s="21"/>
      <c r="F2336" s="21"/>
      <c r="G2336" s="21"/>
      <c r="H2336" s="21"/>
      <c r="I2336" s="21"/>
      <c r="J2336" s="26"/>
      <c r="K2336" s="26"/>
      <c r="L2336" s="21"/>
      <c r="M2336" s="21"/>
      <c r="N2336" s="21"/>
      <c r="O2336" s="21"/>
      <c r="P2336" s="21"/>
      <c r="Q2336" s="21"/>
    </row>
    <row r="2337" spans="1:17" s="258" customFormat="1" ht="12.75" hidden="1" customHeight="1">
      <c r="A2337" s="378"/>
      <c r="B2337" s="26"/>
      <c r="C2337" s="26"/>
      <c r="D2337" s="26"/>
      <c r="E2337" s="21"/>
      <c r="F2337" s="21"/>
      <c r="G2337" s="21"/>
      <c r="H2337" s="21"/>
      <c r="I2337" s="21"/>
      <c r="J2337" s="26"/>
      <c r="K2337" s="26"/>
      <c r="L2337" s="21"/>
      <c r="M2337" s="21"/>
      <c r="N2337" s="21"/>
      <c r="O2337" s="21"/>
      <c r="P2337" s="21"/>
      <c r="Q2337" s="21"/>
    </row>
    <row r="2338" spans="1:17" s="258" customFormat="1" ht="12.75" hidden="1" customHeight="1">
      <c r="A2338" s="378"/>
      <c r="B2338" s="26"/>
      <c r="C2338" s="26"/>
      <c r="D2338" s="26"/>
      <c r="E2338" s="21"/>
      <c r="F2338" s="21"/>
      <c r="G2338" s="21"/>
      <c r="H2338" s="21"/>
      <c r="I2338" s="21"/>
      <c r="J2338" s="26"/>
      <c r="K2338" s="26"/>
      <c r="L2338" s="21"/>
      <c r="M2338" s="21"/>
      <c r="N2338" s="21"/>
      <c r="O2338" s="21"/>
      <c r="P2338" s="21"/>
      <c r="Q2338" s="21"/>
    </row>
    <row r="2339" spans="1:17" s="258" customFormat="1" ht="12.75" hidden="1" customHeight="1">
      <c r="A2339" s="378"/>
      <c r="B2339" s="26"/>
      <c r="C2339" s="26"/>
      <c r="D2339" s="26"/>
      <c r="E2339" s="21"/>
      <c r="F2339" s="21"/>
      <c r="G2339" s="21"/>
      <c r="H2339" s="21"/>
      <c r="I2339" s="21"/>
      <c r="J2339" s="26"/>
      <c r="K2339" s="26"/>
      <c r="L2339" s="21"/>
      <c r="M2339" s="21"/>
      <c r="N2339" s="21"/>
      <c r="O2339" s="21"/>
      <c r="P2339" s="21"/>
      <c r="Q2339" s="21"/>
    </row>
    <row r="2340" spans="1:17" s="258" customFormat="1" ht="12.75" hidden="1" customHeight="1">
      <c r="A2340" s="378"/>
      <c r="B2340" s="26"/>
      <c r="C2340" s="26"/>
      <c r="D2340" s="26"/>
      <c r="E2340" s="21"/>
      <c r="F2340" s="21"/>
      <c r="G2340" s="21"/>
      <c r="H2340" s="21"/>
      <c r="I2340" s="21"/>
      <c r="J2340" s="26"/>
      <c r="K2340" s="26"/>
      <c r="L2340" s="21"/>
      <c r="M2340" s="21"/>
      <c r="N2340" s="21"/>
      <c r="O2340" s="21"/>
      <c r="P2340" s="21"/>
      <c r="Q2340" s="21"/>
    </row>
    <row r="2341" spans="1:17" s="258" customFormat="1" ht="12.75" hidden="1" customHeight="1">
      <c r="A2341" s="378"/>
      <c r="B2341" s="26"/>
      <c r="C2341" s="26"/>
      <c r="D2341" s="26"/>
      <c r="E2341" s="21"/>
      <c r="F2341" s="21"/>
      <c r="G2341" s="21"/>
      <c r="H2341" s="21"/>
      <c r="I2341" s="21"/>
      <c r="J2341" s="26"/>
      <c r="K2341" s="26"/>
      <c r="L2341" s="21"/>
      <c r="M2341" s="21"/>
      <c r="N2341" s="21"/>
      <c r="O2341" s="21"/>
      <c r="P2341" s="21"/>
      <c r="Q2341" s="21"/>
    </row>
    <row r="2342" spans="1:17" s="258" customFormat="1" ht="12.75" hidden="1" customHeight="1">
      <c r="A2342" s="378"/>
      <c r="B2342" s="26"/>
      <c r="C2342" s="26"/>
      <c r="D2342" s="26"/>
      <c r="E2342" s="21"/>
      <c r="F2342" s="21"/>
      <c r="G2342" s="21"/>
      <c r="H2342" s="21"/>
      <c r="I2342" s="21"/>
      <c r="J2342" s="26"/>
      <c r="K2342" s="26"/>
      <c r="L2342" s="21"/>
      <c r="M2342" s="21"/>
      <c r="N2342" s="21"/>
      <c r="O2342" s="21"/>
      <c r="P2342" s="21"/>
      <c r="Q2342" s="21"/>
    </row>
    <row r="2343" spans="1:17" s="258" customFormat="1" ht="12.75" hidden="1" customHeight="1">
      <c r="A2343" s="378"/>
      <c r="B2343" s="26"/>
      <c r="C2343" s="26"/>
      <c r="D2343" s="26"/>
      <c r="E2343" s="21"/>
      <c r="F2343" s="21"/>
      <c r="G2343" s="21"/>
      <c r="H2343" s="21"/>
      <c r="I2343" s="21"/>
      <c r="J2343" s="26"/>
      <c r="K2343" s="26"/>
      <c r="L2343" s="21"/>
      <c r="M2343" s="21"/>
      <c r="N2343" s="21"/>
      <c r="O2343" s="21"/>
      <c r="P2343" s="21"/>
      <c r="Q2343" s="21"/>
    </row>
    <row r="2344" spans="1:17" s="258" customFormat="1" ht="12.75" hidden="1" customHeight="1">
      <c r="A2344" s="378"/>
      <c r="B2344" s="26"/>
      <c r="C2344" s="26"/>
      <c r="D2344" s="26"/>
      <c r="E2344" s="21"/>
      <c r="F2344" s="21"/>
      <c r="G2344" s="21"/>
      <c r="H2344" s="21"/>
      <c r="I2344" s="21"/>
      <c r="J2344" s="26"/>
      <c r="K2344" s="26"/>
      <c r="L2344" s="21"/>
      <c r="M2344" s="21"/>
      <c r="N2344" s="21"/>
      <c r="O2344" s="21"/>
      <c r="P2344" s="21"/>
      <c r="Q2344" s="21"/>
    </row>
    <row r="2345" spans="1:17" s="258" customFormat="1" ht="12.75" hidden="1" customHeight="1">
      <c r="A2345" s="378"/>
      <c r="B2345" s="26"/>
      <c r="C2345" s="26"/>
      <c r="D2345" s="26"/>
      <c r="E2345" s="21"/>
      <c r="F2345" s="21"/>
      <c r="G2345" s="21"/>
      <c r="H2345" s="21"/>
      <c r="I2345" s="21"/>
      <c r="J2345" s="26"/>
      <c r="K2345" s="26"/>
      <c r="L2345" s="21"/>
      <c r="M2345" s="21"/>
      <c r="N2345" s="21"/>
      <c r="O2345" s="21"/>
      <c r="P2345" s="21"/>
      <c r="Q2345" s="21"/>
    </row>
    <row r="2346" spans="1:17" s="258" customFormat="1" ht="12.75" hidden="1" customHeight="1">
      <c r="A2346" s="378"/>
      <c r="B2346" s="26"/>
      <c r="C2346" s="26"/>
      <c r="D2346" s="26"/>
      <c r="E2346" s="21"/>
      <c r="F2346" s="21"/>
      <c r="G2346" s="21"/>
      <c r="H2346" s="21"/>
      <c r="I2346" s="21"/>
      <c r="J2346" s="26"/>
      <c r="K2346" s="26"/>
      <c r="L2346" s="21"/>
      <c r="M2346" s="21"/>
      <c r="N2346" s="21"/>
      <c r="O2346" s="21"/>
      <c r="P2346" s="21"/>
      <c r="Q2346" s="21"/>
    </row>
    <row r="2347" spans="1:17" s="258" customFormat="1" ht="12.75" hidden="1" customHeight="1">
      <c r="A2347" s="378"/>
      <c r="B2347" s="26"/>
      <c r="C2347" s="26"/>
      <c r="D2347" s="26"/>
      <c r="E2347" s="21"/>
      <c r="F2347" s="21"/>
      <c r="G2347" s="21"/>
      <c r="H2347" s="21"/>
      <c r="I2347" s="21"/>
      <c r="J2347" s="26"/>
      <c r="K2347" s="26"/>
      <c r="L2347" s="21"/>
      <c r="M2347" s="21"/>
      <c r="N2347" s="21"/>
      <c r="O2347" s="21"/>
      <c r="P2347" s="21"/>
      <c r="Q2347" s="21"/>
    </row>
    <row r="2348" spans="1:17" s="258" customFormat="1" ht="12.75" hidden="1" customHeight="1">
      <c r="A2348" s="378"/>
      <c r="B2348" s="26"/>
      <c r="C2348" s="26"/>
      <c r="D2348" s="26"/>
      <c r="E2348" s="21"/>
      <c r="F2348" s="21"/>
      <c r="G2348" s="21"/>
      <c r="H2348" s="21"/>
      <c r="I2348" s="21"/>
      <c r="J2348" s="26"/>
      <c r="K2348" s="26"/>
      <c r="L2348" s="21"/>
      <c r="M2348" s="21"/>
      <c r="N2348" s="21"/>
      <c r="O2348" s="21"/>
      <c r="P2348" s="21"/>
      <c r="Q2348" s="21"/>
    </row>
    <row r="2349" spans="1:17" s="258" customFormat="1" ht="12.75" hidden="1" customHeight="1">
      <c r="A2349" s="378"/>
      <c r="B2349" s="26"/>
      <c r="C2349" s="26"/>
      <c r="D2349" s="26"/>
      <c r="E2349" s="21"/>
      <c r="F2349" s="21"/>
      <c r="G2349" s="21"/>
      <c r="H2349" s="21"/>
      <c r="I2349" s="21"/>
      <c r="J2349" s="26"/>
      <c r="K2349" s="26"/>
      <c r="L2349" s="21"/>
      <c r="M2349" s="21"/>
      <c r="N2349" s="21"/>
      <c r="O2349" s="21"/>
      <c r="P2349" s="21"/>
      <c r="Q2349" s="21"/>
    </row>
    <row r="2350" spans="1:17" s="258" customFormat="1" ht="12.75" hidden="1" customHeight="1">
      <c r="A2350" s="378"/>
      <c r="B2350" s="26"/>
      <c r="C2350" s="26"/>
      <c r="D2350" s="26"/>
      <c r="E2350" s="21"/>
      <c r="F2350" s="21"/>
      <c r="G2350" s="21"/>
      <c r="H2350" s="21"/>
      <c r="I2350" s="21"/>
      <c r="J2350" s="26"/>
      <c r="K2350" s="26"/>
      <c r="L2350" s="21"/>
      <c r="M2350" s="21"/>
      <c r="N2350" s="21"/>
      <c r="O2350" s="21"/>
      <c r="P2350" s="21"/>
      <c r="Q2350" s="21"/>
    </row>
    <row r="2351" spans="1:17" s="258" customFormat="1" ht="12.75" hidden="1" customHeight="1">
      <c r="A2351" s="378"/>
      <c r="B2351" s="26"/>
      <c r="C2351" s="26"/>
      <c r="D2351" s="26"/>
      <c r="E2351" s="21"/>
      <c r="F2351" s="21"/>
      <c r="G2351" s="21"/>
      <c r="H2351" s="21"/>
      <c r="I2351" s="21"/>
      <c r="J2351" s="26"/>
      <c r="K2351" s="26"/>
      <c r="L2351" s="21"/>
      <c r="M2351" s="21"/>
      <c r="N2351" s="21"/>
      <c r="O2351" s="21"/>
      <c r="P2351" s="21"/>
      <c r="Q2351" s="21"/>
    </row>
    <row r="2352" spans="1:17" s="258" customFormat="1" ht="12.75" hidden="1" customHeight="1">
      <c r="A2352" s="378"/>
      <c r="B2352" s="26"/>
      <c r="C2352" s="26"/>
      <c r="D2352" s="26"/>
      <c r="E2352" s="21"/>
      <c r="F2352" s="21"/>
      <c r="G2352" s="21"/>
      <c r="H2352" s="21"/>
      <c r="I2352" s="21"/>
      <c r="J2352" s="26"/>
      <c r="K2352" s="26"/>
      <c r="L2352" s="21"/>
      <c r="M2352" s="21"/>
      <c r="N2352" s="21"/>
      <c r="O2352" s="21"/>
      <c r="P2352" s="21"/>
      <c r="Q2352" s="21"/>
    </row>
    <row r="2353" spans="1:17" s="258" customFormat="1" ht="12.75" hidden="1" customHeight="1">
      <c r="A2353" s="378"/>
      <c r="B2353" s="26"/>
      <c r="C2353" s="26"/>
      <c r="D2353" s="26"/>
      <c r="E2353" s="21"/>
      <c r="F2353" s="21"/>
      <c r="G2353" s="21"/>
      <c r="H2353" s="21"/>
      <c r="I2353" s="21"/>
      <c r="J2353" s="26"/>
      <c r="K2353" s="26"/>
      <c r="L2353" s="21"/>
      <c r="M2353" s="21"/>
      <c r="N2353" s="21"/>
      <c r="O2353" s="21"/>
      <c r="P2353" s="21"/>
      <c r="Q2353" s="21"/>
    </row>
    <row r="2354" spans="1:17" s="258" customFormat="1" ht="12.75" hidden="1" customHeight="1">
      <c r="A2354" s="378"/>
      <c r="B2354" s="26"/>
      <c r="C2354" s="26"/>
      <c r="D2354" s="26"/>
      <c r="E2354" s="21"/>
      <c r="F2354" s="21"/>
      <c r="G2354" s="21"/>
      <c r="H2354" s="21"/>
      <c r="I2354" s="21"/>
      <c r="J2354" s="26"/>
      <c r="K2354" s="26"/>
      <c r="L2354" s="21"/>
      <c r="M2354" s="21"/>
      <c r="N2354" s="21"/>
      <c r="O2354" s="21"/>
      <c r="P2354" s="21"/>
      <c r="Q2354" s="21"/>
    </row>
    <row r="2355" spans="1:17" s="258" customFormat="1" ht="12.75" hidden="1" customHeight="1">
      <c r="A2355" s="378"/>
      <c r="B2355" s="26"/>
      <c r="C2355" s="26"/>
      <c r="D2355" s="26"/>
      <c r="E2355" s="21"/>
      <c r="F2355" s="21"/>
      <c r="G2355" s="21"/>
      <c r="H2355" s="21"/>
      <c r="I2355" s="21"/>
      <c r="J2355" s="26"/>
      <c r="K2355" s="26"/>
      <c r="L2355" s="21"/>
      <c r="M2355" s="21"/>
      <c r="N2355" s="21"/>
      <c r="O2355" s="21"/>
      <c r="P2355" s="21"/>
      <c r="Q2355" s="21"/>
    </row>
    <row r="2356" spans="1:17" s="258" customFormat="1" ht="12.75" hidden="1" customHeight="1">
      <c r="A2356" s="378"/>
      <c r="B2356" s="26"/>
      <c r="C2356" s="26"/>
      <c r="D2356" s="26"/>
      <c r="E2356" s="21"/>
      <c r="F2356" s="21"/>
      <c r="G2356" s="21"/>
      <c r="H2356" s="21"/>
      <c r="I2356" s="21"/>
      <c r="J2356" s="26"/>
      <c r="K2356" s="26"/>
      <c r="L2356" s="21"/>
      <c r="M2356" s="21"/>
      <c r="N2356" s="21"/>
      <c r="O2356" s="21"/>
      <c r="P2356" s="21"/>
      <c r="Q2356" s="21"/>
    </row>
    <row r="2357" spans="1:17" s="258" customFormat="1" ht="12.75" hidden="1" customHeight="1">
      <c r="A2357" s="378"/>
      <c r="B2357" s="26"/>
      <c r="C2357" s="26"/>
      <c r="D2357" s="26"/>
      <c r="E2357" s="21"/>
      <c r="F2357" s="21"/>
      <c r="G2357" s="21"/>
      <c r="H2357" s="21"/>
      <c r="I2357" s="21"/>
      <c r="J2357" s="26"/>
      <c r="K2357" s="26"/>
      <c r="L2357" s="21"/>
      <c r="M2357" s="21"/>
      <c r="N2357" s="21"/>
      <c r="O2357" s="21"/>
      <c r="P2357" s="21"/>
      <c r="Q2357" s="21"/>
    </row>
    <row r="2358" spans="1:17" s="258" customFormat="1" ht="12.75" hidden="1" customHeight="1">
      <c r="A2358" s="378"/>
      <c r="B2358" s="26"/>
      <c r="C2358" s="26"/>
      <c r="D2358" s="26"/>
      <c r="E2358" s="21"/>
      <c r="F2358" s="21"/>
      <c r="G2358" s="21"/>
      <c r="H2358" s="21"/>
      <c r="I2358" s="21"/>
      <c r="J2358" s="26"/>
      <c r="K2358" s="26"/>
      <c r="L2358" s="21"/>
      <c r="M2358" s="21"/>
      <c r="N2358" s="21"/>
      <c r="O2358" s="21"/>
      <c r="P2358" s="21"/>
      <c r="Q2358" s="21"/>
    </row>
    <row r="2359" spans="1:17" s="258" customFormat="1" ht="12.75" hidden="1" customHeight="1">
      <c r="A2359" s="378"/>
      <c r="B2359" s="26"/>
      <c r="C2359" s="26"/>
      <c r="D2359" s="26"/>
      <c r="E2359" s="21"/>
      <c r="F2359" s="21"/>
      <c r="G2359" s="21"/>
      <c r="H2359" s="21"/>
      <c r="I2359" s="21"/>
      <c r="J2359" s="26"/>
      <c r="K2359" s="26"/>
      <c r="L2359" s="21"/>
      <c r="M2359" s="21"/>
      <c r="N2359" s="21"/>
      <c r="O2359" s="21"/>
      <c r="P2359" s="21"/>
      <c r="Q2359" s="21"/>
    </row>
    <row r="2360" spans="1:17" s="258" customFormat="1" ht="12.75" hidden="1" customHeight="1">
      <c r="A2360" s="378"/>
      <c r="B2360" s="26"/>
      <c r="C2360" s="26"/>
      <c r="D2360" s="26"/>
      <c r="E2360" s="21"/>
      <c r="F2360" s="21"/>
      <c r="G2360" s="21"/>
      <c r="H2360" s="21"/>
      <c r="I2360" s="21"/>
      <c r="J2360" s="26"/>
      <c r="K2360" s="26"/>
      <c r="L2360" s="21"/>
      <c r="M2360" s="21"/>
      <c r="N2360" s="21"/>
      <c r="O2360" s="21"/>
      <c r="P2360" s="21"/>
      <c r="Q2360" s="21"/>
    </row>
    <row r="2361" spans="1:17" s="258" customFormat="1" ht="12.75" hidden="1" customHeight="1">
      <c r="A2361" s="378"/>
      <c r="B2361" s="26"/>
      <c r="C2361" s="26"/>
      <c r="D2361" s="26"/>
      <c r="E2361" s="21"/>
      <c r="F2361" s="21"/>
      <c r="G2361" s="21"/>
      <c r="H2361" s="21"/>
      <c r="I2361" s="21"/>
      <c r="J2361" s="26"/>
      <c r="K2361" s="26"/>
      <c r="L2361" s="21"/>
      <c r="M2361" s="21"/>
      <c r="N2361" s="21"/>
      <c r="O2361" s="21"/>
      <c r="P2361" s="21"/>
      <c r="Q2361" s="21"/>
    </row>
    <row r="2362" spans="1:17" s="258" customFormat="1" ht="12.75" hidden="1" customHeight="1">
      <c r="A2362" s="378"/>
      <c r="B2362" s="26"/>
      <c r="C2362" s="26"/>
      <c r="D2362" s="26"/>
      <c r="E2362" s="21"/>
      <c r="F2362" s="21"/>
      <c r="G2362" s="21"/>
      <c r="H2362" s="21"/>
      <c r="I2362" s="21"/>
      <c r="J2362" s="26"/>
      <c r="K2362" s="26"/>
      <c r="L2362" s="21"/>
      <c r="M2362" s="21"/>
      <c r="N2362" s="21"/>
      <c r="O2362" s="21"/>
      <c r="P2362" s="21"/>
      <c r="Q2362" s="21"/>
    </row>
    <row r="2363" spans="1:17" s="258" customFormat="1" ht="12.75" hidden="1" customHeight="1">
      <c r="A2363" s="378"/>
      <c r="B2363" s="26"/>
      <c r="C2363" s="26"/>
      <c r="D2363" s="26"/>
      <c r="E2363" s="21"/>
      <c r="F2363" s="21"/>
      <c r="G2363" s="21"/>
      <c r="H2363" s="21"/>
      <c r="I2363" s="21"/>
      <c r="J2363" s="26"/>
      <c r="K2363" s="26"/>
      <c r="L2363" s="21"/>
      <c r="M2363" s="21"/>
      <c r="N2363" s="21"/>
      <c r="O2363" s="21"/>
      <c r="P2363" s="21"/>
      <c r="Q2363" s="21"/>
    </row>
    <row r="2364" spans="1:17" s="258" customFormat="1" ht="12.75" hidden="1" customHeight="1">
      <c r="A2364" s="378"/>
      <c r="B2364" s="26"/>
      <c r="C2364" s="26"/>
      <c r="D2364" s="26"/>
      <c r="E2364" s="21"/>
      <c r="F2364" s="21"/>
      <c r="G2364" s="21"/>
      <c r="H2364" s="21"/>
      <c r="I2364" s="21"/>
      <c r="J2364" s="26"/>
      <c r="K2364" s="26"/>
      <c r="L2364" s="21"/>
      <c r="M2364" s="21"/>
      <c r="N2364" s="21"/>
      <c r="O2364" s="21"/>
      <c r="P2364" s="21"/>
      <c r="Q2364" s="21"/>
    </row>
    <row r="2365" spans="1:17" s="258" customFormat="1" ht="12.75" hidden="1" customHeight="1">
      <c r="A2365" s="378"/>
      <c r="B2365" s="26"/>
      <c r="C2365" s="26"/>
      <c r="D2365" s="26"/>
      <c r="E2365" s="21"/>
      <c r="F2365" s="21"/>
      <c r="G2365" s="21"/>
      <c r="H2365" s="21"/>
      <c r="I2365" s="21"/>
      <c r="J2365" s="26"/>
      <c r="K2365" s="26"/>
      <c r="L2365" s="21"/>
      <c r="M2365" s="21"/>
      <c r="N2365" s="21"/>
      <c r="O2365" s="21"/>
      <c r="P2365" s="21"/>
      <c r="Q2365" s="21"/>
    </row>
    <row r="2366" spans="1:17" s="258" customFormat="1" ht="12.75" hidden="1" customHeight="1">
      <c r="A2366" s="378"/>
      <c r="B2366" s="26"/>
      <c r="C2366" s="26"/>
      <c r="D2366" s="26"/>
      <c r="E2366" s="21"/>
      <c r="F2366" s="21"/>
      <c r="G2366" s="21"/>
      <c r="H2366" s="21"/>
      <c r="I2366" s="21"/>
      <c r="J2366" s="26"/>
      <c r="K2366" s="26"/>
      <c r="L2366" s="21"/>
      <c r="M2366" s="21"/>
      <c r="N2366" s="21"/>
      <c r="O2366" s="21"/>
      <c r="P2366" s="21"/>
      <c r="Q2366" s="21"/>
    </row>
    <row r="2367" spans="1:17" s="258" customFormat="1" ht="12.75" hidden="1" customHeight="1">
      <c r="A2367" s="378"/>
      <c r="B2367" s="26"/>
      <c r="C2367" s="26"/>
      <c r="D2367" s="26"/>
      <c r="E2367" s="21"/>
      <c r="F2367" s="21"/>
      <c r="G2367" s="21"/>
      <c r="H2367" s="21"/>
      <c r="I2367" s="21"/>
      <c r="J2367" s="26"/>
      <c r="K2367" s="26"/>
      <c r="L2367" s="21"/>
      <c r="M2367" s="21"/>
      <c r="N2367" s="21"/>
      <c r="O2367" s="21"/>
      <c r="P2367" s="21"/>
      <c r="Q2367" s="21"/>
    </row>
    <row r="2368" spans="1:17" s="258" customFormat="1" ht="12.75" hidden="1" customHeight="1">
      <c r="A2368" s="378"/>
      <c r="B2368" s="26"/>
      <c r="C2368" s="26"/>
      <c r="D2368" s="26"/>
      <c r="E2368" s="21"/>
      <c r="F2368" s="21"/>
      <c r="G2368" s="21"/>
      <c r="H2368" s="21"/>
      <c r="I2368" s="21"/>
      <c r="J2368" s="26"/>
      <c r="K2368" s="26"/>
      <c r="L2368" s="21"/>
      <c r="M2368" s="21"/>
      <c r="N2368" s="21"/>
      <c r="O2368" s="21"/>
      <c r="P2368" s="21"/>
      <c r="Q2368" s="21"/>
    </row>
    <row r="2369" spans="1:17" s="258" customFormat="1" ht="12.75" hidden="1" customHeight="1">
      <c r="A2369" s="378"/>
      <c r="B2369" s="26"/>
      <c r="C2369" s="26"/>
      <c r="D2369" s="26"/>
      <c r="E2369" s="21"/>
      <c r="F2369" s="21"/>
      <c r="G2369" s="21"/>
      <c r="H2369" s="21"/>
      <c r="I2369" s="21"/>
      <c r="J2369" s="26"/>
      <c r="K2369" s="26"/>
      <c r="L2369" s="21"/>
      <c r="M2369" s="21"/>
      <c r="N2369" s="21"/>
      <c r="O2369" s="21"/>
      <c r="P2369" s="21"/>
      <c r="Q2369" s="21"/>
    </row>
    <row r="2370" spans="1:17" s="258" customFormat="1" ht="12.75" hidden="1" customHeight="1">
      <c r="A2370" s="378"/>
      <c r="B2370" s="26"/>
      <c r="C2370" s="26"/>
      <c r="D2370" s="26"/>
      <c r="E2370" s="21"/>
      <c r="F2370" s="21"/>
      <c r="G2370" s="21"/>
      <c r="H2370" s="21"/>
      <c r="I2370" s="21"/>
      <c r="J2370" s="26"/>
      <c r="K2370" s="26"/>
      <c r="L2370" s="21"/>
      <c r="M2370" s="21"/>
      <c r="N2370" s="21"/>
      <c r="O2370" s="21"/>
      <c r="P2370" s="21"/>
      <c r="Q2370" s="21"/>
    </row>
    <row r="2371" spans="1:17" s="258" customFormat="1" ht="12.75" hidden="1" customHeight="1">
      <c r="A2371" s="378"/>
      <c r="B2371" s="26"/>
      <c r="C2371" s="26"/>
      <c r="D2371" s="26"/>
      <c r="E2371" s="21"/>
      <c r="F2371" s="21"/>
      <c r="G2371" s="21"/>
      <c r="H2371" s="21"/>
      <c r="I2371" s="21"/>
      <c r="J2371" s="26"/>
      <c r="K2371" s="26"/>
      <c r="L2371" s="21"/>
      <c r="M2371" s="21"/>
      <c r="N2371" s="21"/>
      <c r="O2371" s="21"/>
      <c r="P2371" s="21"/>
      <c r="Q2371" s="21"/>
    </row>
    <row r="2372" spans="1:17" s="258" customFormat="1" ht="12.75" hidden="1" customHeight="1">
      <c r="A2372" s="378"/>
      <c r="B2372" s="26"/>
      <c r="C2372" s="26"/>
      <c r="D2372" s="26"/>
      <c r="E2372" s="21"/>
      <c r="F2372" s="21"/>
      <c r="G2372" s="21"/>
      <c r="H2372" s="21"/>
      <c r="I2372" s="21"/>
      <c r="J2372" s="26"/>
      <c r="K2372" s="26"/>
      <c r="L2372" s="21"/>
      <c r="M2372" s="21"/>
      <c r="N2372" s="21"/>
      <c r="O2372" s="21"/>
      <c r="P2372" s="21"/>
      <c r="Q2372" s="21"/>
    </row>
    <row r="2373" spans="1:17" s="258" customFormat="1" ht="12.75" hidden="1" customHeight="1">
      <c r="A2373" s="378"/>
      <c r="B2373" s="26"/>
      <c r="C2373" s="26"/>
      <c r="D2373" s="26"/>
      <c r="E2373" s="21"/>
      <c r="F2373" s="21"/>
      <c r="G2373" s="21"/>
      <c r="H2373" s="21"/>
      <c r="I2373" s="21"/>
      <c r="J2373" s="26"/>
      <c r="K2373" s="26"/>
      <c r="L2373" s="21"/>
      <c r="M2373" s="21"/>
      <c r="N2373" s="21"/>
      <c r="O2373" s="21"/>
      <c r="P2373" s="21"/>
      <c r="Q2373" s="21"/>
    </row>
    <row r="2374" spans="1:17" s="258" customFormat="1" ht="12.75" hidden="1" customHeight="1">
      <c r="A2374" s="378"/>
      <c r="B2374" s="26"/>
      <c r="C2374" s="26"/>
      <c r="D2374" s="26"/>
      <c r="E2374" s="21"/>
      <c r="F2374" s="21"/>
      <c r="G2374" s="21"/>
      <c r="H2374" s="21"/>
      <c r="I2374" s="21"/>
      <c r="J2374" s="26"/>
      <c r="K2374" s="26"/>
      <c r="L2374" s="21"/>
      <c r="M2374" s="21"/>
      <c r="N2374" s="21"/>
      <c r="O2374" s="21"/>
      <c r="P2374" s="21"/>
      <c r="Q2374" s="21"/>
    </row>
    <row r="2375" spans="1:17" s="258" customFormat="1" ht="12.75" hidden="1" customHeight="1">
      <c r="A2375" s="378"/>
      <c r="B2375" s="26"/>
      <c r="C2375" s="26"/>
      <c r="D2375" s="26"/>
      <c r="E2375" s="21"/>
      <c r="F2375" s="21"/>
      <c r="G2375" s="21"/>
      <c r="H2375" s="21"/>
      <c r="I2375" s="21"/>
      <c r="J2375" s="26"/>
      <c r="K2375" s="26"/>
      <c r="L2375" s="21"/>
      <c r="M2375" s="21"/>
      <c r="N2375" s="21"/>
      <c r="O2375" s="21"/>
      <c r="P2375" s="21"/>
      <c r="Q2375" s="21"/>
    </row>
    <row r="2376" spans="1:17" s="258" customFormat="1" ht="12.75" hidden="1" customHeight="1">
      <c r="A2376" s="378"/>
      <c r="B2376" s="26"/>
      <c r="C2376" s="26"/>
      <c r="D2376" s="26"/>
      <c r="E2376" s="21"/>
      <c r="F2376" s="21"/>
      <c r="G2376" s="21"/>
      <c r="H2376" s="21"/>
      <c r="I2376" s="21"/>
      <c r="J2376" s="26"/>
      <c r="K2376" s="26"/>
      <c r="L2376" s="21"/>
      <c r="M2376" s="21"/>
      <c r="N2376" s="21"/>
      <c r="O2376" s="21"/>
      <c r="P2376" s="21"/>
      <c r="Q2376" s="21"/>
    </row>
    <row r="2377" spans="1:17" s="258" customFormat="1" ht="12.75" hidden="1" customHeight="1">
      <c r="A2377" s="378"/>
      <c r="B2377" s="26"/>
      <c r="C2377" s="26"/>
      <c r="D2377" s="26"/>
      <c r="E2377" s="21"/>
      <c r="F2377" s="21"/>
      <c r="G2377" s="21"/>
      <c r="H2377" s="21"/>
      <c r="I2377" s="21"/>
      <c r="J2377" s="26"/>
      <c r="K2377" s="26"/>
      <c r="L2377" s="21"/>
      <c r="M2377" s="21"/>
      <c r="N2377" s="21"/>
      <c r="O2377" s="21"/>
      <c r="P2377" s="21"/>
      <c r="Q2377" s="21"/>
    </row>
    <row r="2378" spans="1:17" s="258" customFormat="1" ht="12.75" hidden="1" customHeight="1">
      <c r="A2378" s="378"/>
      <c r="B2378" s="26"/>
      <c r="C2378" s="26"/>
      <c r="D2378" s="26"/>
      <c r="E2378" s="21"/>
      <c r="F2378" s="21"/>
      <c r="G2378" s="21"/>
      <c r="H2378" s="21"/>
      <c r="I2378" s="21"/>
      <c r="J2378" s="26"/>
      <c r="K2378" s="26"/>
      <c r="L2378" s="21"/>
      <c r="M2378" s="21"/>
      <c r="N2378" s="21"/>
      <c r="O2378" s="21"/>
      <c r="P2378" s="21"/>
      <c r="Q2378" s="21"/>
    </row>
    <row r="2379" spans="1:17" s="258" customFormat="1" ht="12.75" hidden="1" customHeight="1">
      <c r="A2379" s="378"/>
      <c r="B2379" s="26"/>
      <c r="C2379" s="26"/>
      <c r="D2379" s="26"/>
      <c r="E2379" s="21"/>
      <c r="F2379" s="21"/>
      <c r="G2379" s="21"/>
      <c r="H2379" s="21"/>
      <c r="I2379" s="21"/>
      <c r="J2379" s="26"/>
      <c r="K2379" s="26"/>
      <c r="L2379" s="21"/>
      <c r="M2379" s="21"/>
      <c r="N2379" s="21"/>
      <c r="O2379" s="21"/>
      <c r="P2379" s="21"/>
      <c r="Q2379" s="21"/>
    </row>
    <row r="2380" spans="1:17" s="258" customFormat="1" ht="12.75" hidden="1" customHeight="1">
      <c r="A2380" s="378"/>
      <c r="B2380" s="26"/>
      <c r="C2380" s="26"/>
      <c r="D2380" s="26"/>
      <c r="E2380" s="21"/>
      <c r="F2380" s="21"/>
      <c r="G2380" s="21"/>
      <c r="H2380" s="21"/>
      <c r="I2380" s="21"/>
      <c r="J2380" s="26"/>
      <c r="K2380" s="26"/>
      <c r="L2380" s="21"/>
      <c r="M2380" s="21"/>
      <c r="N2380" s="21"/>
      <c r="O2380" s="21"/>
      <c r="P2380" s="21"/>
      <c r="Q2380" s="21"/>
    </row>
    <row r="2381" spans="1:17" s="258" customFormat="1" ht="12.75" hidden="1" customHeight="1">
      <c r="A2381" s="378"/>
      <c r="B2381" s="26"/>
      <c r="C2381" s="26"/>
      <c r="D2381" s="26"/>
      <c r="E2381" s="21"/>
      <c r="F2381" s="21"/>
      <c r="G2381" s="21"/>
      <c r="H2381" s="21"/>
      <c r="I2381" s="21"/>
      <c r="J2381" s="26"/>
      <c r="K2381" s="26"/>
      <c r="L2381" s="21"/>
      <c r="M2381" s="21"/>
      <c r="N2381" s="21"/>
      <c r="O2381" s="21"/>
      <c r="P2381" s="21"/>
      <c r="Q2381" s="21"/>
    </row>
    <row r="2382" spans="1:17" s="258" customFormat="1" ht="12.75" hidden="1" customHeight="1">
      <c r="A2382" s="378"/>
      <c r="B2382" s="26"/>
      <c r="C2382" s="26"/>
      <c r="D2382" s="26"/>
      <c r="E2382" s="21"/>
      <c r="F2382" s="21"/>
      <c r="G2382" s="21"/>
      <c r="H2382" s="21"/>
      <c r="I2382" s="21"/>
      <c r="J2382" s="26"/>
      <c r="K2382" s="26"/>
      <c r="L2382" s="21"/>
      <c r="M2382" s="21"/>
      <c r="N2382" s="21"/>
      <c r="O2382" s="21"/>
      <c r="P2382" s="21"/>
      <c r="Q2382" s="21"/>
    </row>
    <row r="2383" spans="1:17" s="258" customFormat="1" ht="12.75" hidden="1" customHeight="1">
      <c r="A2383" s="378"/>
      <c r="B2383" s="26"/>
      <c r="C2383" s="26"/>
      <c r="D2383" s="26"/>
      <c r="E2383" s="21"/>
      <c r="F2383" s="21"/>
      <c r="G2383" s="21"/>
      <c r="H2383" s="21"/>
      <c r="I2383" s="21"/>
      <c r="J2383" s="26"/>
      <c r="K2383" s="26"/>
      <c r="L2383" s="21"/>
      <c r="M2383" s="21"/>
      <c r="N2383" s="21"/>
      <c r="O2383" s="21"/>
      <c r="P2383" s="21"/>
      <c r="Q2383" s="21"/>
    </row>
    <row r="2384" spans="1:17" s="258" customFormat="1" ht="12.75" hidden="1" customHeight="1">
      <c r="A2384" s="378"/>
      <c r="B2384" s="26"/>
      <c r="C2384" s="26"/>
      <c r="D2384" s="26"/>
      <c r="E2384" s="21"/>
      <c r="F2384" s="21"/>
      <c r="G2384" s="21"/>
      <c r="H2384" s="21"/>
      <c r="I2384" s="21"/>
      <c r="J2384" s="26"/>
      <c r="K2384" s="26"/>
      <c r="L2384" s="21"/>
      <c r="M2384" s="21"/>
      <c r="N2384" s="21"/>
      <c r="O2384" s="21"/>
      <c r="P2384" s="21"/>
      <c r="Q2384" s="21"/>
    </row>
    <row r="2385" spans="1:17" s="258" customFormat="1" ht="12.75" hidden="1" customHeight="1">
      <c r="A2385" s="378"/>
      <c r="B2385" s="26"/>
      <c r="C2385" s="26"/>
      <c r="D2385" s="26"/>
      <c r="E2385" s="21"/>
      <c r="F2385" s="21"/>
      <c r="G2385" s="21"/>
      <c r="H2385" s="21"/>
      <c r="I2385" s="21"/>
      <c r="J2385" s="26"/>
      <c r="K2385" s="26"/>
      <c r="L2385" s="21"/>
      <c r="M2385" s="21"/>
      <c r="N2385" s="21"/>
      <c r="O2385" s="21"/>
      <c r="P2385" s="21"/>
      <c r="Q2385" s="21"/>
    </row>
    <row r="2386" spans="1:17" s="258" customFormat="1" ht="12.75" hidden="1" customHeight="1">
      <c r="A2386" s="378"/>
      <c r="B2386" s="26"/>
      <c r="C2386" s="26"/>
      <c r="D2386" s="26"/>
      <c r="E2386" s="21"/>
      <c r="F2386" s="21"/>
      <c r="G2386" s="21"/>
      <c r="H2386" s="21"/>
      <c r="I2386" s="21"/>
      <c r="J2386" s="26"/>
      <c r="K2386" s="26"/>
      <c r="L2386" s="21"/>
      <c r="M2386" s="21"/>
      <c r="N2386" s="21"/>
      <c r="O2386" s="21"/>
      <c r="P2386" s="21"/>
      <c r="Q2386" s="21"/>
    </row>
    <row r="2387" spans="1:17" s="258" customFormat="1" ht="12.75" hidden="1" customHeight="1">
      <c r="A2387" s="378"/>
      <c r="B2387" s="26"/>
      <c r="C2387" s="26"/>
      <c r="D2387" s="26"/>
      <c r="E2387" s="21"/>
      <c r="F2387" s="21"/>
      <c r="G2387" s="21"/>
      <c r="H2387" s="21"/>
      <c r="I2387" s="21"/>
      <c r="J2387" s="26"/>
      <c r="K2387" s="26"/>
      <c r="L2387" s="21"/>
      <c r="M2387" s="21"/>
      <c r="N2387" s="21"/>
      <c r="O2387" s="21"/>
      <c r="P2387" s="21"/>
      <c r="Q2387" s="21"/>
    </row>
    <row r="2388" spans="1:17" s="258" customFormat="1" ht="12.75" hidden="1" customHeight="1">
      <c r="A2388" s="378"/>
      <c r="B2388" s="26"/>
      <c r="C2388" s="26"/>
      <c r="D2388" s="26"/>
      <c r="E2388" s="21"/>
      <c r="F2388" s="21"/>
      <c r="G2388" s="21"/>
      <c r="H2388" s="21"/>
      <c r="I2388" s="21"/>
      <c r="J2388" s="26"/>
      <c r="K2388" s="26"/>
      <c r="L2388" s="21"/>
      <c r="M2388" s="21"/>
      <c r="N2388" s="21"/>
      <c r="O2388" s="21"/>
      <c r="P2388" s="21"/>
      <c r="Q2388" s="21"/>
    </row>
    <row r="2389" spans="1:17" s="258" customFormat="1" ht="12.75" hidden="1" customHeight="1">
      <c r="A2389" s="378"/>
      <c r="B2389" s="26"/>
      <c r="C2389" s="26"/>
      <c r="D2389" s="26"/>
      <c r="E2389" s="21"/>
      <c r="F2389" s="21"/>
      <c r="G2389" s="21"/>
      <c r="H2389" s="21"/>
      <c r="I2389" s="21"/>
      <c r="J2389" s="26"/>
      <c r="K2389" s="26"/>
      <c r="L2389" s="21"/>
      <c r="M2389" s="21"/>
      <c r="N2389" s="21"/>
      <c r="O2389" s="21"/>
      <c r="P2389" s="21"/>
      <c r="Q2389" s="21"/>
    </row>
    <row r="2390" spans="1:17" s="258" customFormat="1" ht="12.75" hidden="1" customHeight="1">
      <c r="A2390" s="378"/>
      <c r="B2390" s="26"/>
      <c r="C2390" s="26"/>
      <c r="D2390" s="26"/>
      <c r="E2390" s="21"/>
      <c r="F2390" s="21"/>
      <c r="G2390" s="21"/>
      <c r="H2390" s="21"/>
      <c r="I2390" s="21"/>
      <c r="J2390" s="26"/>
      <c r="K2390" s="26"/>
      <c r="L2390" s="21"/>
      <c r="M2390" s="21"/>
      <c r="N2390" s="21"/>
      <c r="O2390" s="21"/>
      <c r="P2390" s="21"/>
      <c r="Q2390" s="21"/>
    </row>
    <row r="2391" spans="1:17" s="258" customFormat="1" ht="12.75" hidden="1" customHeight="1">
      <c r="A2391" s="378"/>
      <c r="B2391" s="26"/>
      <c r="C2391" s="26"/>
      <c r="D2391" s="26"/>
      <c r="E2391" s="21"/>
      <c r="F2391" s="21"/>
      <c r="G2391" s="21"/>
      <c r="H2391" s="21"/>
      <c r="I2391" s="21"/>
      <c r="J2391" s="26"/>
      <c r="K2391" s="26"/>
      <c r="L2391" s="21"/>
      <c r="M2391" s="21"/>
      <c r="N2391" s="21"/>
      <c r="O2391" s="21"/>
      <c r="P2391" s="21"/>
      <c r="Q2391" s="21"/>
    </row>
    <row r="2392" spans="1:17" s="258" customFormat="1" ht="12.75" hidden="1" customHeight="1">
      <c r="A2392" s="378"/>
      <c r="B2392" s="26"/>
      <c r="C2392" s="26"/>
      <c r="D2392" s="26"/>
      <c r="E2392" s="21"/>
      <c r="F2392" s="21"/>
      <c r="G2392" s="21"/>
      <c r="H2392" s="21"/>
      <c r="I2392" s="21"/>
      <c r="J2392" s="26"/>
      <c r="K2392" s="26"/>
      <c r="L2392" s="21"/>
      <c r="M2392" s="21"/>
      <c r="N2392" s="21"/>
      <c r="O2392" s="21"/>
      <c r="P2392" s="21"/>
      <c r="Q2392" s="21"/>
    </row>
    <row r="2393" spans="1:17" s="258" customFormat="1" ht="12.75" hidden="1" customHeight="1">
      <c r="A2393" s="378"/>
      <c r="B2393" s="26"/>
      <c r="C2393" s="26"/>
      <c r="D2393" s="26"/>
      <c r="E2393" s="21"/>
      <c r="F2393" s="21"/>
      <c r="G2393" s="21"/>
      <c r="H2393" s="21"/>
      <c r="I2393" s="21"/>
      <c r="J2393" s="26"/>
      <c r="K2393" s="26"/>
      <c r="L2393" s="21"/>
      <c r="M2393" s="21"/>
      <c r="N2393" s="21"/>
      <c r="O2393" s="21"/>
      <c r="P2393" s="21"/>
      <c r="Q2393" s="21"/>
    </row>
    <row r="2394" spans="1:17" s="258" customFormat="1" ht="12.75" hidden="1" customHeight="1">
      <c r="A2394" s="378"/>
      <c r="B2394" s="26"/>
      <c r="C2394" s="26"/>
      <c r="D2394" s="26"/>
      <c r="E2394" s="21"/>
      <c r="F2394" s="21"/>
      <c r="G2394" s="21"/>
      <c r="H2394" s="21"/>
      <c r="I2394" s="21"/>
      <c r="J2394" s="26"/>
      <c r="K2394" s="26"/>
      <c r="L2394" s="21"/>
      <c r="M2394" s="21"/>
      <c r="N2394" s="21"/>
      <c r="O2394" s="21"/>
      <c r="P2394" s="21"/>
      <c r="Q2394" s="21"/>
    </row>
    <row r="2395" spans="1:17" s="258" customFormat="1" ht="12.75" hidden="1" customHeight="1">
      <c r="A2395" s="378"/>
      <c r="B2395" s="26"/>
      <c r="C2395" s="26"/>
      <c r="D2395" s="26"/>
      <c r="E2395" s="21"/>
      <c r="F2395" s="21"/>
      <c r="G2395" s="21"/>
      <c r="H2395" s="21"/>
      <c r="I2395" s="21"/>
      <c r="J2395" s="26"/>
      <c r="K2395" s="26"/>
      <c r="L2395" s="21"/>
      <c r="M2395" s="21"/>
      <c r="N2395" s="21"/>
      <c r="O2395" s="21"/>
      <c r="P2395" s="21"/>
      <c r="Q2395" s="21"/>
    </row>
    <row r="2396" spans="1:17" s="258" customFormat="1" ht="12.75" hidden="1" customHeight="1">
      <c r="A2396" s="378"/>
      <c r="B2396" s="26"/>
      <c r="C2396" s="26"/>
      <c r="D2396" s="26"/>
      <c r="E2396" s="21"/>
      <c r="F2396" s="21"/>
      <c r="G2396" s="21"/>
      <c r="H2396" s="21"/>
      <c r="I2396" s="21"/>
      <c r="J2396" s="26"/>
      <c r="K2396" s="26"/>
      <c r="L2396" s="21"/>
      <c r="M2396" s="21"/>
      <c r="N2396" s="21"/>
      <c r="O2396" s="21"/>
      <c r="P2396" s="21"/>
      <c r="Q2396" s="21"/>
    </row>
    <row r="2397" spans="1:17" s="258" customFormat="1" ht="12.75" hidden="1" customHeight="1">
      <c r="A2397" s="378"/>
      <c r="B2397" s="26"/>
      <c r="C2397" s="26"/>
      <c r="D2397" s="26"/>
      <c r="E2397" s="21"/>
      <c r="F2397" s="21"/>
      <c r="G2397" s="21"/>
      <c r="H2397" s="21"/>
      <c r="I2397" s="21"/>
      <c r="J2397" s="26"/>
      <c r="K2397" s="26"/>
      <c r="L2397" s="21"/>
      <c r="M2397" s="21"/>
      <c r="N2397" s="21"/>
      <c r="O2397" s="21"/>
      <c r="P2397" s="21"/>
      <c r="Q2397" s="21"/>
    </row>
    <row r="2398" spans="1:17" s="258" customFormat="1" ht="12.75" hidden="1" customHeight="1">
      <c r="A2398" s="378"/>
      <c r="B2398" s="26"/>
      <c r="C2398" s="26"/>
      <c r="D2398" s="26"/>
      <c r="E2398" s="21"/>
      <c r="F2398" s="21"/>
      <c r="G2398" s="21"/>
      <c r="H2398" s="21"/>
      <c r="I2398" s="21"/>
      <c r="J2398" s="26"/>
      <c r="K2398" s="26"/>
      <c r="L2398" s="21"/>
      <c r="M2398" s="21"/>
      <c r="N2398" s="21"/>
      <c r="O2398" s="21"/>
      <c r="P2398" s="21"/>
      <c r="Q2398" s="21"/>
    </row>
    <row r="2399" spans="1:17" s="258" customFormat="1" ht="12.75" hidden="1" customHeight="1">
      <c r="A2399" s="378"/>
      <c r="B2399" s="26"/>
      <c r="C2399" s="26"/>
      <c r="D2399" s="26"/>
      <c r="E2399" s="21"/>
      <c r="F2399" s="21"/>
      <c r="G2399" s="21"/>
      <c r="H2399" s="21"/>
      <c r="I2399" s="21"/>
      <c r="J2399" s="26"/>
      <c r="K2399" s="26"/>
      <c r="L2399" s="21"/>
      <c r="M2399" s="21"/>
      <c r="N2399" s="21"/>
      <c r="O2399" s="21"/>
      <c r="P2399" s="21"/>
      <c r="Q2399" s="21"/>
    </row>
    <row r="2400" spans="1:17" s="258" customFormat="1" ht="12.75" hidden="1" customHeight="1">
      <c r="A2400" s="378"/>
      <c r="B2400" s="26"/>
      <c r="C2400" s="26"/>
      <c r="D2400" s="26"/>
      <c r="E2400" s="21"/>
      <c r="F2400" s="21"/>
      <c r="G2400" s="21"/>
      <c r="H2400" s="21"/>
      <c r="I2400" s="21"/>
      <c r="J2400" s="26"/>
      <c r="K2400" s="26"/>
      <c r="L2400" s="21"/>
      <c r="M2400" s="21"/>
      <c r="N2400" s="21"/>
      <c r="O2400" s="21"/>
      <c r="P2400" s="21"/>
      <c r="Q2400" s="21"/>
    </row>
    <row r="2401" spans="1:17" s="258" customFormat="1" ht="12.75" hidden="1" customHeight="1">
      <c r="A2401" s="378"/>
      <c r="B2401" s="26"/>
      <c r="C2401" s="26"/>
      <c r="D2401" s="26"/>
      <c r="E2401" s="21"/>
      <c r="F2401" s="21"/>
      <c r="G2401" s="21"/>
      <c r="H2401" s="21"/>
      <c r="I2401" s="21"/>
      <c r="J2401" s="26"/>
      <c r="K2401" s="26"/>
      <c r="L2401" s="21"/>
      <c r="M2401" s="21"/>
      <c r="N2401" s="21"/>
      <c r="O2401" s="21"/>
      <c r="P2401" s="21"/>
      <c r="Q2401" s="21"/>
    </row>
    <row r="2402" spans="1:17" s="258" customFormat="1" ht="12.75" hidden="1" customHeight="1">
      <c r="A2402" s="378"/>
      <c r="B2402" s="26"/>
      <c r="C2402" s="26"/>
      <c r="D2402" s="26"/>
      <c r="E2402" s="21"/>
      <c r="F2402" s="21"/>
      <c r="G2402" s="21"/>
      <c r="H2402" s="21"/>
      <c r="I2402" s="21"/>
      <c r="J2402" s="26"/>
      <c r="K2402" s="26"/>
      <c r="L2402" s="21"/>
      <c r="M2402" s="21"/>
      <c r="N2402" s="21"/>
      <c r="O2402" s="21"/>
      <c r="P2402" s="21"/>
      <c r="Q2402" s="21"/>
    </row>
    <row r="2403" spans="1:17" s="258" customFormat="1" ht="12.75" hidden="1" customHeight="1">
      <c r="A2403" s="378"/>
      <c r="B2403" s="26"/>
      <c r="C2403" s="26"/>
      <c r="D2403" s="26"/>
      <c r="E2403" s="21"/>
      <c r="F2403" s="21"/>
      <c r="G2403" s="21"/>
      <c r="H2403" s="21"/>
      <c r="I2403" s="21"/>
      <c r="J2403" s="26"/>
      <c r="K2403" s="26"/>
      <c r="L2403" s="21"/>
      <c r="M2403" s="21"/>
      <c r="N2403" s="21"/>
      <c r="O2403" s="21"/>
      <c r="P2403" s="21"/>
      <c r="Q2403" s="21"/>
    </row>
    <row r="2404" spans="1:17" s="258" customFormat="1" ht="12.75" hidden="1" customHeight="1">
      <c r="A2404" s="378"/>
      <c r="B2404" s="26"/>
      <c r="C2404" s="26"/>
      <c r="D2404" s="26"/>
      <c r="E2404" s="21"/>
      <c r="F2404" s="21"/>
      <c r="G2404" s="21"/>
      <c r="H2404" s="21"/>
      <c r="I2404" s="21"/>
      <c r="J2404" s="26"/>
      <c r="K2404" s="26"/>
      <c r="L2404" s="21"/>
      <c r="M2404" s="21"/>
      <c r="N2404" s="21"/>
      <c r="O2404" s="21"/>
      <c r="P2404" s="21"/>
      <c r="Q2404" s="21"/>
    </row>
    <row r="2405" spans="1:17" s="258" customFormat="1" ht="12.75" hidden="1" customHeight="1">
      <c r="A2405" s="378"/>
      <c r="B2405" s="26"/>
      <c r="C2405" s="26"/>
      <c r="D2405" s="26"/>
      <c r="E2405" s="21"/>
      <c r="F2405" s="21"/>
      <c r="G2405" s="21"/>
      <c r="H2405" s="21"/>
      <c r="I2405" s="21"/>
      <c r="J2405" s="26"/>
      <c r="K2405" s="26"/>
      <c r="L2405" s="21"/>
      <c r="M2405" s="21"/>
      <c r="N2405" s="21"/>
      <c r="O2405" s="21"/>
      <c r="P2405" s="21"/>
      <c r="Q2405" s="21"/>
    </row>
    <row r="2406" spans="1:17" s="258" customFormat="1" ht="12.75" hidden="1" customHeight="1">
      <c r="A2406" s="378"/>
      <c r="B2406" s="26"/>
      <c r="C2406" s="26"/>
      <c r="D2406" s="26"/>
      <c r="E2406" s="21"/>
      <c r="F2406" s="21"/>
      <c r="G2406" s="21"/>
      <c r="H2406" s="21"/>
      <c r="I2406" s="21"/>
      <c r="J2406" s="26"/>
      <c r="K2406" s="26"/>
      <c r="L2406" s="21"/>
      <c r="M2406" s="21"/>
      <c r="N2406" s="21"/>
      <c r="O2406" s="21"/>
      <c r="P2406" s="21"/>
      <c r="Q2406" s="21"/>
    </row>
    <row r="2407" spans="1:17" s="258" customFormat="1" ht="12.75" hidden="1" customHeight="1">
      <c r="A2407" s="378"/>
      <c r="B2407" s="26"/>
      <c r="C2407" s="26"/>
      <c r="D2407" s="26"/>
      <c r="E2407" s="21"/>
      <c r="F2407" s="21"/>
      <c r="G2407" s="21"/>
      <c r="H2407" s="21"/>
      <c r="I2407" s="21"/>
      <c r="J2407" s="26"/>
      <c r="K2407" s="26"/>
      <c r="L2407" s="21"/>
      <c r="M2407" s="21"/>
      <c r="N2407" s="21"/>
      <c r="O2407" s="21"/>
      <c r="P2407" s="21"/>
      <c r="Q2407" s="21"/>
    </row>
    <row r="2408" spans="1:17" s="258" customFormat="1" ht="12.75" hidden="1" customHeight="1">
      <c r="A2408" s="378"/>
      <c r="B2408" s="26"/>
      <c r="C2408" s="26"/>
      <c r="D2408" s="26"/>
      <c r="E2408" s="21"/>
      <c r="F2408" s="21"/>
      <c r="G2408" s="21"/>
      <c r="H2408" s="21"/>
      <c r="I2408" s="21"/>
      <c r="J2408" s="26"/>
      <c r="K2408" s="26"/>
      <c r="L2408" s="21"/>
      <c r="M2408" s="21"/>
      <c r="N2408" s="21"/>
      <c r="O2408" s="21"/>
      <c r="P2408" s="21"/>
      <c r="Q2408" s="21"/>
    </row>
    <row r="2409" spans="1:17" s="258" customFormat="1" ht="12.75" hidden="1" customHeight="1">
      <c r="A2409" s="378"/>
      <c r="B2409" s="26"/>
      <c r="C2409" s="26"/>
      <c r="D2409" s="26"/>
      <c r="E2409" s="21"/>
      <c r="F2409" s="21"/>
      <c r="G2409" s="21"/>
      <c r="H2409" s="21"/>
      <c r="I2409" s="21"/>
      <c r="J2409" s="26"/>
      <c r="K2409" s="26"/>
      <c r="L2409" s="21"/>
      <c r="M2409" s="21"/>
      <c r="N2409" s="21"/>
      <c r="O2409" s="21"/>
      <c r="P2409" s="21"/>
      <c r="Q2409" s="21"/>
    </row>
    <row r="2410" spans="1:17" s="258" customFormat="1" ht="12.75" hidden="1" customHeight="1">
      <c r="A2410" s="378"/>
      <c r="B2410" s="26"/>
      <c r="C2410" s="26"/>
      <c r="D2410" s="26"/>
      <c r="E2410" s="21"/>
      <c r="F2410" s="21"/>
      <c r="G2410" s="21"/>
      <c r="H2410" s="21"/>
      <c r="I2410" s="21"/>
      <c r="J2410" s="26"/>
      <c r="K2410" s="26"/>
      <c r="L2410" s="21"/>
      <c r="M2410" s="21"/>
      <c r="N2410" s="21"/>
      <c r="O2410" s="21"/>
      <c r="P2410" s="21"/>
      <c r="Q2410" s="21"/>
    </row>
    <row r="2411" spans="1:17" s="258" customFormat="1" ht="12.75" hidden="1" customHeight="1">
      <c r="A2411" s="378"/>
      <c r="B2411" s="26"/>
      <c r="C2411" s="26"/>
      <c r="D2411" s="26"/>
      <c r="E2411" s="21"/>
      <c r="F2411" s="21"/>
      <c r="G2411" s="21"/>
      <c r="H2411" s="21"/>
      <c r="I2411" s="21"/>
      <c r="J2411" s="26"/>
      <c r="K2411" s="26"/>
      <c r="L2411" s="21"/>
      <c r="M2411" s="21"/>
      <c r="N2411" s="21"/>
      <c r="O2411" s="21"/>
      <c r="P2411" s="21"/>
      <c r="Q2411" s="21"/>
    </row>
    <row r="2412" spans="1:17" s="258" customFormat="1" ht="12.75" hidden="1" customHeight="1">
      <c r="A2412" s="378"/>
      <c r="B2412" s="26"/>
      <c r="C2412" s="26"/>
      <c r="D2412" s="26"/>
      <c r="E2412" s="21"/>
      <c r="F2412" s="21"/>
      <c r="G2412" s="21"/>
      <c r="H2412" s="21"/>
      <c r="I2412" s="21"/>
      <c r="J2412" s="26"/>
      <c r="K2412" s="26"/>
      <c r="L2412" s="21"/>
      <c r="M2412" s="21"/>
      <c r="N2412" s="21"/>
      <c r="O2412" s="21"/>
      <c r="P2412" s="21"/>
      <c r="Q2412" s="21"/>
    </row>
    <row r="2413" spans="1:17" s="258" customFormat="1" ht="12.75" hidden="1" customHeight="1">
      <c r="A2413" s="378"/>
      <c r="B2413" s="26"/>
      <c r="C2413" s="26"/>
      <c r="D2413" s="26"/>
      <c r="E2413" s="21"/>
      <c r="F2413" s="21"/>
      <c r="G2413" s="21"/>
      <c r="H2413" s="21"/>
      <c r="I2413" s="21"/>
      <c r="J2413" s="26"/>
      <c r="K2413" s="26"/>
      <c r="L2413" s="21"/>
      <c r="M2413" s="21"/>
      <c r="N2413" s="21"/>
      <c r="O2413" s="21"/>
      <c r="P2413" s="21"/>
      <c r="Q2413" s="21"/>
    </row>
    <row r="2414" spans="1:17" s="258" customFormat="1" ht="12.75" hidden="1" customHeight="1">
      <c r="A2414" s="378"/>
      <c r="B2414" s="26"/>
      <c r="C2414" s="26"/>
      <c r="D2414" s="26"/>
      <c r="E2414" s="21"/>
      <c r="F2414" s="21"/>
      <c r="G2414" s="21"/>
      <c r="H2414" s="21"/>
      <c r="I2414" s="21"/>
      <c r="J2414" s="26"/>
      <c r="K2414" s="26"/>
      <c r="L2414" s="21"/>
      <c r="M2414" s="21"/>
      <c r="N2414" s="21"/>
      <c r="O2414" s="21"/>
      <c r="P2414" s="21"/>
      <c r="Q2414" s="21"/>
    </row>
    <row r="2415" spans="1:17" s="258" customFormat="1" ht="12.75" hidden="1" customHeight="1">
      <c r="A2415" s="378"/>
      <c r="B2415" s="26"/>
      <c r="C2415" s="26"/>
      <c r="D2415" s="26"/>
      <c r="E2415" s="21"/>
      <c r="F2415" s="21"/>
      <c r="G2415" s="21"/>
      <c r="H2415" s="21"/>
      <c r="I2415" s="21"/>
      <c r="J2415" s="26"/>
      <c r="K2415" s="26"/>
      <c r="L2415" s="21"/>
      <c r="M2415" s="21"/>
      <c r="N2415" s="21"/>
      <c r="O2415" s="21"/>
      <c r="P2415" s="21"/>
      <c r="Q2415" s="21"/>
    </row>
    <row r="2416" spans="1:17" s="258" customFormat="1" ht="12.75" hidden="1" customHeight="1">
      <c r="A2416" s="378"/>
      <c r="B2416" s="26"/>
      <c r="C2416" s="26"/>
      <c r="D2416" s="26"/>
      <c r="E2416" s="21"/>
      <c r="F2416" s="21"/>
      <c r="G2416" s="21"/>
      <c r="H2416" s="21"/>
      <c r="I2416" s="21"/>
      <c r="J2416" s="26"/>
      <c r="K2416" s="26"/>
      <c r="L2416" s="21"/>
      <c r="M2416" s="21"/>
      <c r="N2416" s="21"/>
      <c r="O2416" s="21"/>
      <c r="P2416" s="21"/>
      <c r="Q2416" s="21"/>
    </row>
    <row r="2417" spans="1:17" s="258" customFormat="1" ht="12.75" hidden="1" customHeight="1">
      <c r="A2417" s="378"/>
      <c r="B2417" s="26"/>
      <c r="C2417" s="26"/>
      <c r="D2417" s="26"/>
      <c r="E2417" s="21"/>
      <c r="F2417" s="21"/>
      <c r="G2417" s="21"/>
      <c r="H2417" s="21"/>
      <c r="I2417" s="21"/>
      <c r="J2417" s="26"/>
      <c r="K2417" s="26"/>
      <c r="L2417" s="21"/>
      <c r="M2417" s="21"/>
      <c r="N2417" s="21"/>
      <c r="O2417" s="21"/>
      <c r="P2417" s="21"/>
      <c r="Q2417" s="21"/>
    </row>
    <row r="2418" spans="1:17" s="258" customFormat="1" ht="12.75" hidden="1" customHeight="1">
      <c r="A2418" s="378"/>
      <c r="B2418" s="26"/>
      <c r="C2418" s="26"/>
      <c r="D2418" s="26"/>
      <c r="E2418" s="21"/>
      <c r="F2418" s="21"/>
      <c r="G2418" s="21"/>
      <c r="H2418" s="21"/>
      <c r="I2418" s="21"/>
      <c r="J2418" s="26"/>
      <c r="K2418" s="26"/>
      <c r="L2418" s="21"/>
      <c r="M2418" s="21"/>
      <c r="N2418" s="21"/>
      <c r="O2418" s="21"/>
      <c r="P2418" s="21"/>
      <c r="Q2418" s="21"/>
    </row>
    <row r="2419" spans="1:17" s="258" customFormat="1" ht="12.75" hidden="1" customHeight="1">
      <c r="A2419" s="378"/>
      <c r="B2419" s="26"/>
      <c r="C2419" s="26"/>
      <c r="D2419" s="26"/>
      <c r="E2419" s="21"/>
      <c r="F2419" s="21"/>
      <c r="G2419" s="21"/>
      <c r="H2419" s="21"/>
      <c r="I2419" s="21"/>
      <c r="J2419" s="26"/>
      <c r="K2419" s="26"/>
      <c r="L2419" s="21"/>
      <c r="M2419" s="21"/>
      <c r="N2419" s="21"/>
      <c r="O2419" s="21"/>
      <c r="P2419" s="21"/>
      <c r="Q2419" s="21"/>
    </row>
    <row r="2420" spans="1:17" s="258" customFormat="1" ht="12.75" hidden="1" customHeight="1">
      <c r="A2420" s="378"/>
      <c r="B2420" s="26"/>
      <c r="C2420" s="26"/>
      <c r="D2420" s="26"/>
      <c r="E2420" s="21"/>
      <c r="F2420" s="21"/>
      <c r="G2420" s="21"/>
      <c r="H2420" s="21"/>
      <c r="I2420" s="21"/>
      <c r="J2420" s="26"/>
      <c r="K2420" s="26"/>
      <c r="L2420" s="21"/>
      <c r="M2420" s="21"/>
      <c r="N2420" s="21"/>
      <c r="O2420" s="21"/>
      <c r="P2420" s="21"/>
      <c r="Q2420" s="21"/>
    </row>
    <row r="2421" spans="1:17" s="258" customFormat="1" ht="12.75" hidden="1" customHeight="1">
      <c r="A2421" s="378"/>
      <c r="B2421" s="26"/>
      <c r="C2421" s="26"/>
      <c r="D2421" s="26"/>
      <c r="E2421" s="21"/>
      <c r="F2421" s="21"/>
      <c r="G2421" s="21"/>
      <c r="H2421" s="21"/>
      <c r="I2421" s="21"/>
      <c r="J2421" s="26"/>
      <c r="K2421" s="26"/>
      <c r="L2421" s="21"/>
      <c r="M2421" s="21"/>
      <c r="N2421" s="21"/>
      <c r="O2421" s="21"/>
      <c r="P2421" s="21"/>
      <c r="Q2421" s="21"/>
    </row>
    <row r="2422" spans="1:17" s="258" customFormat="1" ht="12.75" hidden="1" customHeight="1">
      <c r="A2422" s="378"/>
      <c r="B2422" s="26"/>
      <c r="C2422" s="26"/>
      <c r="D2422" s="26"/>
      <c r="E2422" s="21"/>
      <c r="F2422" s="21"/>
      <c r="G2422" s="21"/>
      <c r="H2422" s="21"/>
      <c r="I2422" s="21"/>
      <c r="J2422" s="26"/>
      <c r="K2422" s="26"/>
      <c r="L2422" s="21"/>
      <c r="M2422" s="21"/>
      <c r="N2422" s="21"/>
      <c r="O2422" s="21"/>
      <c r="P2422" s="21"/>
      <c r="Q2422" s="21"/>
    </row>
    <row r="2423" spans="1:17" s="258" customFormat="1" ht="12.75" hidden="1" customHeight="1">
      <c r="A2423" s="378"/>
      <c r="B2423" s="26"/>
      <c r="C2423" s="26"/>
      <c r="D2423" s="26"/>
      <c r="E2423" s="21"/>
      <c r="F2423" s="21"/>
      <c r="G2423" s="21"/>
      <c r="H2423" s="21"/>
      <c r="I2423" s="21"/>
      <c r="J2423" s="26"/>
      <c r="K2423" s="26"/>
      <c r="L2423" s="21"/>
      <c r="M2423" s="21"/>
      <c r="N2423" s="21"/>
      <c r="O2423" s="21"/>
      <c r="P2423" s="21"/>
      <c r="Q2423" s="21"/>
    </row>
    <row r="2424" spans="1:17" s="258" customFormat="1" ht="12.75" hidden="1" customHeight="1">
      <c r="A2424" s="378"/>
      <c r="B2424" s="26"/>
      <c r="C2424" s="26"/>
      <c r="D2424" s="26"/>
      <c r="E2424" s="21"/>
      <c r="F2424" s="21"/>
      <c r="G2424" s="21"/>
      <c r="H2424" s="21"/>
      <c r="I2424" s="21"/>
      <c r="J2424" s="26"/>
      <c r="K2424" s="26"/>
      <c r="L2424" s="21"/>
      <c r="M2424" s="21"/>
      <c r="N2424" s="21"/>
      <c r="O2424" s="21"/>
      <c r="P2424" s="21"/>
      <c r="Q2424" s="21"/>
    </row>
    <row r="2425" spans="1:17" s="258" customFormat="1" ht="12.75" hidden="1" customHeight="1">
      <c r="A2425" s="378"/>
      <c r="B2425" s="26"/>
      <c r="C2425" s="26"/>
      <c r="D2425" s="26"/>
      <c r="E2425" s="21"/>
      <c r="F2425" s="21"/>
      <c r="G2425" s="21"/>
      <c r="H2425" s="21"/>
      <c r="I2425" s="21"/>
      <c r="J2425" s="26"/>
      <c r="K2425" s="26"/>
      <c r="L2425" s="21"/>
      <c r="M2425" s="21"/>
      <c r="N2425" s="21"/>
      <c r="O2425" s="21"/>
      <c r="P2425" s="21"/>
      <c r="Q2425" s="21"/>
    </row>
    <row r="2426" spans="1:17" s="258" customFormat="1" ht="12.75" hidden="1" customHeight="1">
      <c r="A2426" s="378"/>
      <c r="B2426" s="26"/>
      <c r="C2426" s="26"/>
      <c r="D2426" s="26"/>
      <c r="E2426" s="21"/>
      <c r="F2426" s="21"/>
      <c r="G2426" s="21"/>
      <c r="H2426" s="21"/>
      <c r="I2426" s="21"/>
      <c r="J2426" s="26"/>
      <c r="K2426" s="26"/>
      <c r="L2426" s="21"/>
      <c r="M2426" s="21"/>
      <c r="N2426" s="21"/>
      <c r="O2426" s="21"/>
      <c r="P2426" s="21"/>
      <c r="Q2426" s="21"/>
    </row>
    <row r="2427" spans="1:17" s="258" customFormat="1" ht="12.75" hidden="1" customHeight="1">
      <c r="A2427" s="378"/>
      <c r="B2427" s="26"/>
      <c r="C2427" s="26"/>
      <c r="D2427" s="26"/>
      <c r="E2427" s="21"/>
      <c r="F2427" s="21"/>
      <c r="G2427" s="21"/>
      <c r="H2427" s="21"/>
      <c r="I2427" s="21"/>
      <c r="J2427" s="26"/>
      <c r="K2427" s="26"/>
      <c r="L2427" s="21"/>
      <c r="M2427" s="21"/>
      <c r="N2427" s="21"/>
      <c r="O2427" s="21"/>
      <c r="P2427" s="21"/>
      <c r="Q2427" s="21"/>
    </row>
    <row r="2428" spans="1:17" s="258" customFormat="1" ht="12.75" hidden="1" customHeight="1">
      <c r="A2428" s="378"/>
      <c r="B2428" s="26"/>
      <c r="C2428" s="26"/>
      <c r="D2428" s="26"/>
      <c r="E2428" s="21"/>
      <c r="F2428" s="21"/>
      <c r="G2428" s="21"/>
      <c r="H2428" s="21"/>
      <c r="I2428" s="21"/>
      <c r="J2428" s="26"/>
      <c r="K2428" s="26"/>
      <c r="L2428" s="21"/>
      <c r="M2428" s="21"/>
      <c r="N2428" s="21"/>
      <c r="O2428" s="21"/>
      <c r="P2428" s="21"/>
      <c r="Q2428" s="21"/>
    </row>
    <row r="2429" spans="1:17" s="258" customFormat="1" ht="12.75" hidden="1" customHeight="1">
      <c r="A2429" s="378"/>
      <c r="B2429" s="26"/>
      <c r="C2429" s="26"/>
      <c r="D2429" s="26"/>
      <c r="E2429" s="21"/>
      <c r="F2429" s="21"/>
      <c r="G2429" s="21"/>
      <c r="H2429" s="21"/>
      <c r="I2429" s="21"/>
      <c r="J2429" s="26"/>
      <c r="K2429" s="26"/>
      <c r="L2429" s="21"/>
      <c r="M2429" s="21"/>
      <c r="N2429" s="21"/>
      <c r="O2429" s="21"/>
      <c r="P2429" s="21"/>
      <c r="Q2429" s="21"/>
    </row>
    <row r="2430" spans="1:17" s="258" customFormat="1" ht="12.75" hidden="1" customHeight="1">
      <c r="A2430" s="378"/>
      <c r="B2430" s="26"/>
      <c r="C2430" s="26"/>
      <c r="D2430" s="26"/>
      <c r="E2430" s="21"/>
      <c r="F2430" s="21"/>
      <c r="G2430" s="21"/>
      <c r="H2430" s="21"/>
      <c r="I2430" s="21"/>
      <c r="J2430" s="26"/>
      <c r="K2430" s="26"/>
      <c r="L2430" s="21"/>
      <c r="M2430" s="21"/>
      <c r="N2430" s="21"/>
      <c r="O2430" s="21"/>
      <c r="P2430" s="21"/>
      <c r="Q2430" s="21"/>
    </row>
    <row r="2431" spans="1:17" s="258" customFormat="1" ht="12.75" hidden="1" customHeight="1">
      <c r="A2431" s="378"/>
      <c r="B2431" s="26"/>
      <c r="C2431" s="26"/>
      <c r="D2431" s="26"/>
      <c r="E2431" s="21"/>
      <c r="F2431" s="21"/>
      <c r="G2431" s="21"/>
      <c r="H2431" s="21"/>
      <c r="I2431" s="21"/>
      <c r="J2431" s="26"/>
      <c r="K2431" s="26"/>
      <c r="L2431" s="21"/>
      <c r="M2431" s="21"/>
      <c r="N2431" s="21"/>
      <c r="O2431" s="21"/>
      <c r="P2431" s="21"/>
      <c r="Q2431" s="21"/>
    </row>
    <row r="2432" spans="1:17" s="258" customFormat="1" ht="12.75" hidden="1" customHeight="1">
      <c r="A2432" s="378"/>
      <c r="B2432" s="26"/>
      <c r="C2432" s="26"/>
      <c r="D2432" s="26"/>
      <c r="E2432" s="21"/>
      <c r="F2432" s="21"/>
      <c r="G2432" s="21"/>
      <c r="H2432" s="21"/>
      <c r="I2432" s="21"/>
      <c r="J2432" s="26"/>
      <c r="K2432" s="26"/>
      <c r="L2432" s="21"/>
      <c r="M2432" s="21"/>
      <c r="N2432" s="21"/>
      <c r="O2432" s="21"/>
      <c r="P2432" s="21"/>
      <c r="Q2432" s="21"/>
    </row>
    <row r="2433" spans="1:17" s="258" customFormat="1" ht="12.75" hidden="1" customHeight="1">
      <c r="A2433" s="378"/>
      <c r="B2433" s="26"/>
      <c r="C2433" s="26"/>
      <c r="D2433" s="26"/>
      <c r="E2433" s="21"/>
      <c r="F2433" s="21"/>
      <c r="G2433" s="21"/>
      <c r="H2433" s="21"/>
      <c r="I2433" s="21"/>
      <c r="J2433" s="26"/>
      <c r="K2433" s="26"/>
      <c r="L2433" s="21"/>
      <c r="M2433" s="21"/>
      <c r="N2433" s="21"/>
      <c r="O2433" s="21"/>
      <c r="P2433" s="21"/>
      <c r="Q2433" s="21"/>
    </row>
    <row r="2434" spans="1:17" s="258" customFormat="1" ht="12.75" hidden="1" customHeight="1">
      <c r="A2434" s="378"/>
      <c r="B2434" s="26"/>
      <c r="C2434" s="26"/>
      <c r="D2434" s="26"/>
      <c r="E2434" s="21"/>
      <c r="F2434" s="21"/>
      <c r="G2434" s="21"/>
      <c r="H2434" s="21"/>
      <c r="I2434" s="21"/>
      <c r="J2434" s="26"/>
      <c r="K2434" s="26"/>
      <c r="L2434" s="21"/>
      <c r="M2434" s="21"/>
      <c r="N2434" s="21"/>
      <c r="O2434" s="21"/>
      <c r="P2434" s="21"/>
      <c r="Q2434" s="21"/>
    </row>
    <row r="2435" spans="1:17" s="258" customFormat="1" ht="12.75" hidden="1" customHeight="1">
      <c r="A2435" s="378"/>
      <c r="B2435" s="26"/>
      <c r="C2435" s="26"/>
      <c r="D2435" s="26"/>
      <c r="E2435" s="21"/>
      <c r="F2435" s="21"/>
      <c r="G2435" s="21"/>
      <c r="H2435" s="21"/>
      <c r="I2435" s="21"/>
      <c r="J2435" s="26"/>
      <c r="K2435" s="26"/>
      <c r="L2435" s="21"/>
      <c r="M2435" s="21"/>
      <c r="N2435" s="21"/>
      <c r="O2435" s="21"/>
      <c r="P2435" s="21"/>
      <c r="Q2435" s="21"/>
    </row>
    <row r="2436" spans="1:17" s="258" customFormat="1" ht="12.75" hidden="1" customHeight="1">
      <c r="A2436" s="378"/>
      <c r="B2436" s="26"/>
      <c r="C2436" s="26"/>
      <c r="D2436" s="26"/>
      <c r="E2436" s="21"/>
      <c r="F2436" s="21"/>
      <c r="G2436" s="21"/>
      <c r="H2436" s="21"/>
      <c r="I2436" s="21"/>
      <c r="J2436" s="26"/>
      <c r="K2436" s="26"/>
      <c r="L2436" s="21"/>
      <c r="M2436" s="21"/>
      <c r="N2436" s="21"/>
      <c r="O2436" s="21"/>
      <c r="P2436" s="21"/>
      <c r="Q2436" s="21"/>
    </row>
    <row r="2437" spans="1:17" s="258" customFormat="1" ht="12.75" hidden="1" customHeight="1">
      <c r="A2437" s="378"/>
      <c r="B2437" s="26"/>
      <c r="C2437" s="26"/>
      <c r="D2437" s="26"/>
      <c r="E2437" s="21"/>
      <c r="F2437" s="21"/>
      <c r="G2437" s="21"/>
      <c r="H2437" s="21"/>
      <c r="I2437" s="21"/>
      <c r="J2437" s="26"/>
      <c r="K2437" s="26"/>
      <c r="L2437" s="21"/>
      <c r="M2437" s="21"/>
      <c r="N2437" s="21"/>
      <c r="O2437" s="21"/>
      <c r="P2437" s="21"/>
      <c r="Q2437" s="21"/>
    </row>
    <row r="2438" spans="1:17" s="258" customFormat="1" ht="12.75" hidden="1" customHeight="1">
      <c r="A2438" s="378"/>
      <c r="B2438" s="26"/>
      <c r="C2438" s="26"/>
      <c r="D2438" s="26"/>
      <c r="E2438" s="21"/>
      <c r="F2438" s="21"/>
      <c r="G2438" s="21"/>
      <c r="H2438" s="21"/>
      <c r="I2438" s="21"/>
      <c r="J2438" s="26"/>
      <c r="K2438" s="26"/>
      <c r="L2438" s="21"/>
      <c r="M2438" s="21"/>
      <c r="N2438" s="21"/>
      <c r="O2438" s="21"/>
      <c r="P2438" s="21"/>
      <c r="Q2438" s="21"/>
    </row>
    <row r="2439" spans="1:17" s="258" customFormat="1" ht="12.75" hidden="1" customHeight="1">
      <c r="A2439" s="378"/>
      <c r="B2439" s="26"/>
      <c r="C2439" s="26"/>
      <c r="D2439" s="26"/>
      <c r="E2439" s="21"/>
      <c r="F2439" s="21"/>
      <c r="G2439" s="21"/>
      <c r="H2439" s="21"/>
      <c r="I2439" s="21"/>
      <c r="J2439" s="26"/>
      <c r="K2439" s="26"/>
      <c r="L2439" s="21"/>
      <c r="M2439" s="21"/>
      <c r="N2439" s="21"/>
      <c r="O2439" s="21"/>
      <c r="P2439" s="21"/>
      <c r="Q2439" s="21"/>
    </row>
    <row r="2440" spans="1:17" s="258" customFormat="1" ht="12.75" hidden="1" customHeight="1">
      <c r="A2440" s="378"/>
      <c r="B2440" s="26"/>
      <c r="C2440" s="26"/>
      <c r="D2440" s="26"/>
      <c r="E2440" s="21"/>
      <c r="F2440" s="21"/>
      <c r="G2440" s="21"/>
      <c r="H2440" s="21"/>
      <c r="I2440" s="21"/>
      <c r="J2440" s="26"/>
      <c r="K2440" s="26"/>
      <c r="L2440" s="21"/>
      <c r="M2440" s="21"/>
      <c r="N2440" s="21"/>
      <c r="O2440" s="21"/>
      <c r="P2440" s="21"/>
      <c r="Q2440" s="21"/>
    </row>
    <row r="2441" spans="1:17" s="258" customFormat="1" ht="12.75" hidden="1" customHeight="1">
      <c r="A2441" s="378"/>
      <c r="B2441" s="26"/>
      <c r="C2441" s="26"/>
      <c r="D2441" s="26"/>
      <c r="E2441" s="21"/>
      <c r="F2441" s="21"/>
      <c r="G2441" s="21"/>
      <c r="H2441" s="21"/>
      <c r="I2441" s="21"/>
      <c r="J2441" s="26"/>
      <c r="K2441" s="26"/>
      <c r="L2441" s="21"/>
      <c r="M2441" s="21"/>
      <c r="N2441" s="21"/>
      <c r="O2441" s="21"/>
      <c r="P2441" s="21"/>
      <c r="Q2441" s="21"/>
    </row>
    <row r="2442" spans="1:17" s="258" customFormat="1" ht="12.75" hidden="1" customHeight="1">
      <c r="A2442" s="378"/>
      <c r="B2442" s="26"/>
      <c r="C2442" s="26"/>
      <c r="D2442" s="26"/>
      <c r="E2442" s="21"/>
      <c r="F2442" s="21"/>
      <c r="G2442" s="21"/>
      <c r="H2442" s="21"/>
      <c r="I2442" s="21"/>
      <c r="J2442" s="26"/>
      <c r="K2442" s="26"/>
      <c r="L2442" s="21"/>
      <c r="M2442" s="21"/>
      <c r="N2442" s="21"/>
      <c r="O2442" s="21"/>
      <c r="P2442" s="21"/>
      <c r="Q2442" s="21"/>
    </row>
    <row r="2443" spans="1:17" s="258" customFormat="1" ht="12.75" hidden="1" customHeight="1">
      <c r="A2443" s="378"/>
      <c r="B2443" s="26"/>
      <c r="C2443" s="26"/>
      <c r="D2443" s="26"/>
      <c r="E2443" s="21"/>
      <c r="F2443" s="21"/>
      <c r="G2443" s="21"/>
      <c r="H2443" s="21"/>
      <c r="I2443" s="21"/>
      <c r="J2443" s="26"/>
      <c r="K2443" s="26"/>
      <c r="L2443" s="21"/>
      <c r="M2443" s="21"/>
      <c r="N2443" s="21"/>
      <c r="O2443" s="21"/>
      <c r="P2443" s="21"/>
      <c r="Q2443" s="21"/>
    </row>
    <row r="2444" spans="1:17" s="258" customFormat="1" ht="12.75" hidden="1" customHeight="1">
      <c r="A2444" s="378"/>
      <c r="B2444" s="26"/>
      <c r="C2444" s="26"/>
      <c r="D2444" s="26"/>
      <c r="E2444" s="21"/>
      <c r="F2444" s="21"/>
      <c r="G2444" s="21"/>
      <c r="H2444" s="21"/>
      <c r="I2444" s="21"/>
      <c r="J2444" s="26"/>
      <c r="K2444" s="26"/>
      <c r="L2444" s="21"/>
      <c r="M2444" s="21"/>
      <c r="N2444" s="21"/>
      <c r="O2444" s="21"/>
      <c r="P2444" s="21"/>
      <c r="Q2444" s="21"/>
    </row>
    <row r="2445" spans="1:17" s="258" customFormat="1" ht="12.75" hidden="1" customHeight="1">
      <c r="A2445" s="378"/>
      <c r="B2445" s="26"/>
      <c r="C2445" s="26"/>
      <c r="D2445" s="26"/>
      <c r="E2445" s="21"/>
      <c r="F2445" s="21"/>
      <c r="G2445" s="21"/>
      <c r="H2445" s="21"/>
      <c r="I2445" s="21"/>
      <c r="J2445" s="26"/>
      <c r="K2445" s="26"/>
      <c r="L2445" s="21"/>
      <c r="M2445" s="21"/>
      <c r="N2445" s="21"/>
      <c r="O2445" s="21"/>
      <c r="P2445" s="21"/>
      <c r="Q2445" s="21"/>
    </row>
    <row r="2446" spans="1:17" s="258" customFormat="1" ht="12.75" hidden="1" customHeight="1">
      <c r="A2446" s="378"/>
      <c r="B2446" s="26"/>
      <c r="C2446" s="26"/>
      <c r="D2446" s="26"/>
      <c r="E2446" s="21"/>
      <c r="F2446" s="21"/>
      <c r="G2446" s="21"/>
      <c r="H2446" s="21"/>
      <c r="I2446" s="21"/>
      <c r="J2446" s="26"/>
      <c r="K2446" s="26"/>
      <c r="L2446" s="21"/>
      <c r="M2446" s="21"/>
      <c r="N2446" s="21"/>
      <c r="O2446" s="21"/>
      <c r="P2446" s="21"/>
      <c r="Q2446" s="21"/>
    </row>
    <row r="2447" spans="1:17" s="258" customFormat="1" ht="12.75" hidden="1" customHeight="1">
      <c r="A2447" s="378"/>
      <c r="B2447" s="26"/>
      <c r="C2447" s="26"/>
      <c r="D2447" s="26"/>
      <c r="E2447" s="21"/>
      <c r="F2447" s="21"/>
      <c r="G2447" s="21"/>
      <c r="H2447" s="21"/>
      <c r="I2447" s="21"/>
      <c r="J2447" s="26"/>
      <c r="K2447" s="26"/>
      <c r="L2447" s="21"/>
      <c r="M2447" s="21"/>
      <c r="N2447" s="21"/>
      <c r="O2447" s="21"/>
      <c r="P2447" s="21"/>
      <c r="Q2447" s="21"/>
    </row>
    <row r="2448" spans="1:17" s="258" customFormat="1" ht="12.75" hidden="1" customHeight="1">
      <c r="A2448" s="378"/>
      <c r="B2448" s="26"/>
      <c r="C2448" s="26"/>
      <c r="D2448" s="26"/>
      <c r="E2448" s="21"/>
      <c r="F2448" s="21"/>
      <c r="G2448" s="21"/>
      <c r="H2448" s="21"/>
      <c r="I2448" s="21"/>
      <c r="J2448" s="26"/>
      <c r="K2448" s="26"/>
      <c r="L2448" s="21"/>
      <c r="M2448" s="21"/>
      <c r="N2448" s="21"/>
      <c r="O2448" s="21"/>
      <c r="P2448" s="21"/>
      <c r="Q2448" s="21"/>
    </row>
    <row r="2449" spans="1:17" s="258" customFormat="1" ht="12.75" hidden="1" customHeight="1">
      <c r="A2449" s="378"/>
      <c r="B2449" s="26"/>
      <c r="C2449" s="26"/>
      <c r="D2449" s="26"/>
      <c r="E2449" s="21"/>
      <c r="F2449" s="21"/>
      <c r="G2449" s="21"/>
      <c r="H2449" s="21"/>
      <c r="I2449" s="21"/>
      <c r="J2449" s="26"/>
      <c r="K2449" s="26"/>
      <c r="L2449" s="21"/>
      <c r="M2449" s="21"/>
      <c r="N2449" s="21"/>
      <c r="O2449" s="21"/>
      <c r="P2449" s="21"/>
      <c r="Q2449" s="21"/>
    </row>
    <row r="2450" spans="1:17" s="258" customFormat="1" ht="12.75" hidden="1" customHeight="1">
      <c r="A2450" s="378"/>
      <c r="B2450" s="26"/>
      <c r="C2450" s="26"/>
      <c r="D2450" s="26"/>
      <c r="E2450" s="21"/>
      <c r="F2450" s="21"/>
      <c r="G2450" s="21"/>
      <c r="H2450" s="21"/>
      <c r="I2450" s="21"/>
      <c r="J2450" s="26"/>
      <c r="K2450" s="26"/>
      <c r="L2450" s="21"/>
      <c r="M2450" s="21"/>
      <c r="N2450" s="21"/>
      <c r="O2450" s="21"/>
      <c r="P2450" s="21"/>
      <c r="Q2450" s="21"/>
    </row>
    <row r="2451" spans="1:17" s="258" customFormat="1" ht="12.75" hidden="1" customHeight="1">
      <c r="A2451" s="378"/>
      <c r="B2451" s="26"/>
      <c r="C2451" s="26"/>
      <c r="D2451" s="26"/>
      <c r="E2451" s="21"/>
      <c r="F2451" s="21"/>
      <c r="G2451" s="21"/>
      <c r="H2451" s="21"/>
      <c r="I2451" s="21"/>
      <c r="J2451" s="26"/>
      <c r="K2451" s="26"/>
      <c r="L2451" s="21"/>
      <c r="M2451" s="21"/>
      <c r="N2451" s="21"/>
      <c r="O2451" s="21"/>
      <c r="P2451" s="21"/>
      <c r="Q2451" s="21"/>
    </row>
    <row r="2452" spans="1:17" s="258" customFormat="1" ht="12.75" hidden="1" customHeight="1">
      <c r="A2452" s="378"/>
      <c r="B2452" s="26"/>
      <c r="C2452" s="26"/>
      <c r="D2452" s="26"/>
      <c r="E2452" s="21"/>
      <c r="F2452" s="21"/>
      <c r="G2452" s="21"/>
      <c r="H2452" s="21"/>
      <c r="I2452" s="21"/>
      <c r="J2452" s="26"/>
      <c r="K2452" s="26"/>
      <c r="L2452" s="21"/>
      <c r="M2452" s="21"/>
      <c r="N2452" s="21"/>
      <c r="O2452" s="21"/>
      <c r="P2452" s="21"/>
      <c r="Q2452" s="21"/>
    </row>
    <row r="2453" spans="1:17" s="258" customFormat="1" ht="12.75" hidden="1" customHeight="1">
      <c r="A2453" s="378"/>
      <c r="B2453" s="26"/>
      <c r="C2453" s="26"/>
      <c r="D2453" s="26"/>
      <c r="E2453" s="21"/>
      <c r="F2453" s="21"/>
      <c r="G2453" s="21"/>
      <c r="H2453" s="21"/>
      <c r="I2453" s="21"/>
      <c r="J2453" s="26"/>
      <c r="K2453" s="26"/>
      <c r="L2453" s="21"/>
      <c r="M2453" s="21"/>
      <c r="N2453" s="21"/>
      <c r="O2453" s="21"/>
      <c r="P2453" s="21"/>
      <c r="Q2453" s="21"/>
    </row>
    <row r="2454" spans="1:17" s="258" customFormat="1" ht="12.75" hidden="1" customHeight="1">
      <c r="A2454" s="378"/>
      <c r="B2454" s="26"/>
      <c r="C2454" s="26"/>
      <c r="D2454" s="26"/>
      <c r="E2454" s="21"/>
      <c r="F2454" s="21"/>
      <c r="G2454" s="21"/>
      <c r="H2454" s="21"/>
      <c r="I2454" s="21"/>
      <c r="J2454" s="26"/>
      <c r="K2454" s="26"/>
      <c r="L2454" s="21"/>
      <c r="M2454" s="21"/>
      <c r="N2454" s="21"/>
      <c r="O2454" s="21"/>
      <c r="P2454" s="21"/>
      <c r="Q2454" s="21"/>
    </row>
    <row r="2455" spans="1:17" s="258" customFormat="1" ht="12.75" hidden="1" customHeight="1">
      <c r="A2455" s="378"/>
      <c r="B2455" s="26"/>
      <c r="C2455" s="26"/>
      <c r="D2455" s="26"/>
      <c r="E2455" s="21"/>
      <c r="F2455" s="21"/>
      <c r="G2455" s="21"/>
      <c r="H2455" s="21"/>
      <c r="I2455" s="21"/>
      <c r="J2455" s="26"/>
      <c r="K2455" s="26"/>
      <c r="L2455" s="21"/>
      <c r="M2455" s="21"/>
      <c r="N2455" s="21"/>
      <c r="O2455" s="21"/>
      <c r="P2455" s="21"/>
      <c r="Q2455" s="21"/>
    </row>
    <row r="2456" spans="1:17" s="258" customFormat="1" ht="12.75" hidden="1" customHeight="1">
      <c r="A2456" s="378"/>
      <c r="B2456" s="26"/>
      <c r="C2456" s="26"/>
      <c r="D2456" s="26"/>
      <c r="E2456" s="21"/>
      <c r="F2456" s="21"/>
      <c r="G2456" s="21"/>
      <c r="H2456" s="21"/>
      <c r="I2456" s="21"/>
      <c r="J2456" s="26"/>
      <c r="K2456" s="26"/>
      <c r="L2456" s="21"/>
      <c r="M2456" s="21"/>
      <c r="N2456" s="21"/>
      <c r="O2456" s="21"/>
      <c r="P2456" s="21"/>
      <c r="Q2456" s="21"/>
    </row>
    <row r="2457" spans="1:17" s="258" customFormat="1" ht="12.75" hidden="1" customHeight="1">
      <c r="A2457" s="378"/>
      <c r="B2457" s="26"/>
      <c r="C2457" s="26"/>
      <c r="D2457" s="26"/>
      <c r="E2457" s="21"/>
      <c r="F2457" s="21"/>
      <c r="G2457" s="21"/>
      <c r="H2457" s="21"/>
      <c r="I2457" s="21"/>
      <c r="J2457" s="26"/>
      <c r="K2457" s="26"/>
      <c r="L2457" s="21"/>
      <c r="M2457" s="21"/>
      <c r="N2457" s="21"/>
      <c r="O2457" s="21"/>
      <c r="P2457" s="21"/>
      <c r="Q2457" s="21"/>
    </row>
    <row r="2458" spans="1:17" s="258" customFormat="1" ht="12.75" hidden="1" customHeight="1">
      <c r="A2458" s="378"/>
      <c r="B2458" s="26"/>
      <c r="C2458" s="26"/>
      <c r="D2458" s="26"/>
      <c r="E2458" s="21"/>
      <c r="F2458" s="21"/>
      <c r="G2458" s="21"/>
      <c r="H2458" s="21"/>
      <c r="I2458" s="21"/>
      <c r="J2458" s="26"/>
      <c r="K2458" s="26"/>
      <c r="L2458" s="21"/>
      <c r="M2458" s="21"/>
      <c r="N2458" s="21"/>
      <c r="O2458" s="21"/>
      <c r="P2458" s="21"/>
      <c r="Q2458" s="21"/>
    </row>
    <row r="2459" spans="1:17" s="258" customFormat="1" ht="12.75" hidden="1" customHeight="1">
      <c r="A2459" s="378"/>
      <c r="B2459" s="26"/>
      <c r="C2459" s="26"/>
      <c r="D2459" s="26"/>
      <c r="E2459" s="21"/>
      <c r="F2459" s="21"/>
      <c r="G2459" s="21"/>
      <c r="H2459" s="21"/>
      <c r="I2459" s="21"/>
      <c r="J2459" s="26"/>
      <c r="K2459" s="26"/>
      <c r="L2459" s="21"/>
      <c r="M2459" s="21"/>
      <c r="N2459" s="21"/>
      <c r="O2459" s="21"/>
      <c r="P2459" s="21"/>
      <c r="Q2459" s="21"/>
    </row>
    <row r="2460" spans="1:17" s="258" customFormat="1" ht="12.75" hidden="1" customHeight="1">
      <c r="A2460" s="378"/>
      <c r="B2460" s="26"/>
      <c r="C2460" s="26"/>
      <c r="D2460" s="26"/>
      <c r="E2460" s="21"/>
      <c r="F2460" s="21"/>
      <c r="G2460" s="21"/>
      <c r="H2460" s="21"/>
      <c r="I2460" s="21"/>
      <c r="J2460" s="26"/>
      <c r="K2460" s="26"/>
      <c r="L2460" s="21"/>
      <c r="M2460" s="21"/>
      <c r="N2460" s="21"/>
      <c r="O2460" s="21"/>
      <c r="P2460" s="21"/>
      <c r="Q2460" s="21"/>
    </row>
    <row r="2461" spans="1:17" s="258" customFormat="1" ht="12.75" hidden="1" customHeight="1">
      <c r="A2461" s="378"/>
      <c r="B2461" s="26"/>
      <c r="C2461" s="26"/>
      <c r="D2461" s="26"/>
      <c r="E2461" s="21"/>
      <c r="F2461" s="21"/>
      <c r="G2461" s="21"/>
      <c r="H2461" s="21"/>
      <c r="I2461" s="21"/>
      <c r="J2461" s="26"/>
      <c r="K2461" s="26"/>
      <c r="L2461" s="21"/>
      <c r="M2461" s="21"/>
      <c r="N2461" s="21"/>
      <c r="O2461" s="21"/>
      <c r="P2461" s="21"/>
      <c r="Q2461" s="21"/>
    </row>
    <row r="2462" spans="1:17" s="258" customFormat="1" ht="12.75" hidden="1" customHeight="1">
      <c r="A2462" s="378"/>
      <c r="B2462" s="26"/>
      <c r="C2462" s="26"/>
      <c r="D2462" s="26"/>
      <c r="E2462" s="21"/>
      <c r="F2462" s="21"/>
      <c r="G2462" s="21"/>
      <c r="H2462" s="21"/>
      <c r="I2462" s="21"/>
      <c r="J2462" s="26"/>
      <c r="K2462" s="26"/>
      <c r="L2462" s="21"/>
      <c r="M2462" s="21"/>
      <c r="N2462" s="21"/>
      <c r="O2462" s="21"/>
      <c r="P2462" s="21"/>
      <c r="Q2462" s="21"/>
    </row>
    <row r="2463" spans="1:17" s="258" customFormat="1" ht="12.75" hidden="1" customHeight="1">
      <c r="A2463" s="378"/>
      <c r="B2463" s="26"/>
      <c r="C2463" s="26"/>
      <c r="D2463" s="26"/>
      <c r="E2463" s="21"/>
      <c r="F2463" s="21"/>
      <c r="G2463" s="21"/>
      <c r="H2463" s="21"/>
      <c r="I2463" s="21"/>
      <c r="J2463" s="26"/>
      <c r="K2463" s="26"/>
      <c r="L2463" s="21"/>
      <c r="M2463" s="21"/>
      <c r="N2463" s="21"/>
      <c r="O2463" s="21"/>
      <c r="P2463" s="21"/>
      <c r="Q2463" s="21"/>
    </row>
    <row r="2464" spans="1:17" s="258" customFormat="1" ht="12.75" hidden="1" customHeight="1">
      <c r="A2464" s="378"/>
      <c r="B2464" s="26"/>
      <c r="C2464" s="26"/>
      <c r="D2464" s="26"/>
      <c r="E2464" s="21"/>
      <c r="F2464" s="21"/>
      <c r="G2464" s="21"/>
      <c r="H2464" s="21"/>
      <c r="I2464" s="21"/>
      <c r="J2464" s="26"/>
      <c r="K2464" s="26"/>
      <c r="L2464" s="21"/>
      <c r="M2464" s="21"/>
      <c r="N2464" s="21"/>
      <c r="O2464" s="21"/>
      <c r="P2464" s="21"/>
      <c r="Q2464" s="21"/>
    </row>
    <row r="2465" spans="1:17" s="258" customFormat="1" ht="12.75" hidden="1" customHeight="1">
      <c r="A2465" s="378"/>
      <c r="B2465" s="26"/>
      <c r="C2465" s="26"/>
      <c r="D2465" s="26"/>
      <c r="E2465" s="21"/>
      <c r="F2465" s="21"/>
      <c r="G2465" s="21"/>
      <c r="H2465" s="21"/>
      <c r="I2465" s="21"/>
      <c r="J2465" s="26"/>
      <c r="K2465" s="26"/>
      <c r="L2465" s="21"/>
      <c r="M2465" s="21"/>
      <c r="N2465" s="21"/>
      <c r="O2465" s="21"/>
      <c r="P2465" s="21"/>
      <c r="Q2465" s="21"/>
    </row>
    <row r="2466" spans="1:17" s="258" customFormat="1" ht="12.75" hidden="1" customHeight="1">
      <c r="A2466" s="378"/>
      <c r="B2466" s="26"/>
      <c r="C2466" s="26"/>
      <c r="D2466" s="26"/>
      <c r="E2466" s="21"/>
      <c r="F2466" s="21"/>
      <c r="G2466" s="21"/>
      <c r="H2466" s="21"/>
      <c r="I2466" s="21"/>
      <c r="J2466" s="26"/>
      <c r="K2466" s="26"/>
      <c r="L2466" s="21"/>
      <c r="M2466" s="21"/>
      <c r="N2466" s="21"/>
      <c r="O2466" s="21"/>
      <c r="P2466" s="21"/>
      <c r="Q2466" s="21"/>
    </row>
    <row r="2467" spans="1:17" s="258" customFormat="1" ht="12.75" hidden="1" customHeight="1">
      <c r="A2467" s="378"/>
      <c r="B2467" s="26"/>
      <c r="C2467" s="26"/>
      <c r="D2467" s="26"/>
      <c r="E2467" s="21"/>
      <c r="F2467" s="21"/>
      <c r="G2467" s="21"/>
      <c r="H2467" s="21"/>
      <c r="I2467" s="21"/>
      <c r="J2467" s="26"/>
      <c r="K2467" s="26"/>
      <c r="L2467" s="21"/>
      <c r="M2467" s="21"/>
      <c r="N2467" s="21"/>
      <c r="O2467" s="21"/>
      <c r="P2467" s="21"/>
      <c r="Q2467" s="21"/>
    </row>
    <row r="2468" spans="1:17" s="258" customFormat="1" ht="12.75" hidden="1" customHeight="1">
      <c r="A2468" s="378"/>
      <c r="B2468" s="26"/>
      <c r="C2468" s="26"/>
      <c r="D2468" s="26"/>
      <c r="E2468" s="21"/>
      <c r="F2468" s="21"/>
      <c r="G2468" s="21"/>
      <c r="H2468" s="21"/>
      <c r="I2468" s="21"/>
      <c r="J2468" s="26"/>
      <c r="K2468" s="26"/>
      <c r="L2468" s="21"/>
      <c r="M2468" s="21"/>
      <c r="N2468" s="21"/>
      <c r="O2468" s="21"/>
      <c r="P2468" s="21"/>
      <c r="Q2468" s="21"/>
    </row>
    <row r="2469" spans="1:17" s="258" customFormat="1" ht="12.75" hidden="1" customHeight="1">
      <c r="A2469" s="378"/>
      <c r="B2469" s="26"/>
      <c r="C2469" s="26"/>
      <c r="D2469" s="26"/>
      <c r="E2469" s="21"/>
      <c r="F2469" s="21"/>
      <c r="G2469" s="21"/>
      <c r="H2469" s="21"/>
      <c r="I2469" s="21"/>
      <c r="J2469" s="26"/>
      <c r="K2469" s="26"/>
      <c r="L2469" s="21"/>
      <c r="M2469" s="21"/>
      <c r="N2469" s="21"/>
      <c r="O2469" s="21"/>
      <c r="P2469" s="21"/>
      <c r="Q2469" s="21"/>
    </row>
    <row r="2470" spans="1:17" s="258" customFormat="1" ht="12.75" hidden="1" customHeight="1">
      <c r="A2470" s="378"/>
      <c r="B2470" s="26"/>
      <c r="C2470" s="26"/>
      <c r="D2470" s="26"/>
      <c r="E2470" s="21"/>
      <c r="F2470" s="21"/>
      <c r="G2470" s="21"/>
      <c r="H2470" s="21"/>
      <c r="I2470" s="21"/>
      <c r="J2470" s="26"/>
      <c r="K2470" s="26"/>
      <c r="L2470" s="21"/>
      <c r="M2470" s="21"/>
      <c r="N2470" s="21"/>
      <c r="O2470" s="21"/>
      <c r="P2470" s="21"/>
      <c r="Q2470" s="21"/>
    </row>
    <row r="2471" spans="1:17" s="258" customFormat="1" ht="12.75" hidden="1" customHeight="1">
      <c r="A2471" s="378"/>
      <c r="B2471" s="26"/>
      <c r="C2471" s="26"/>
      <c r="D2471" s="26"/>
      <c r="E2471" s="21"/>
      <c r="F2471" s="21"/>
      <c r="G2471" s="21"/>
      <c r="H2471" s="21"/>
      <c r="I2471" s="21"/>
      <c r="J2471" s="26"/>
      <c r="K2471" s="26"/>
      <c r="L2471" s="21"/>
      <c r="M2471" s="21"/>
      <c r="N2471" s="21"/>
      <c r="O2471" s="21"/>
      <c r="P2471" s="21"/>
      <c r="Q2471" s="21"/>
    </row>
    <row r="2472" spans="1:17" s="258" customFormat="1" ht="12.75" hidden="1" customHeight="1">
      <c r="A2472" s="378"/>
      <c r="B2472" s="26"/>
      <c r="C2472" s="26"/>
      <c r="D2472" s="26"/>
      <c r="E2472" s="21"/>
      <c r="F2472" s="21"/>
      <c r="G2472" s="21"/>
      <c r="H2472" s="21"/>
      <c r="I2472" s="21"/>
      <c r="J2472" s="26"/>
      <c r="K2472" s="26"/>
      <c r="L2472" s="21"/>
      <c r="M2472" s="21"/>
      <c r="N2472" s="21"/>
      <c r="O2472" s="21"/>
      <c r="P2472" s="21"/>
      <c r="Q2472" s="21"/>
    </row>
    <row r="2473" spans="1:17" s="258" customFormat="1" ht="12.75" hidden="1" customHeight="1">
      <c r="A2473" s="378"/>
      <c r="B2473" s="26"/>
      <c r="C2473" s="26"/>
      <c r="D2473" s="26"/>
      <c r="E2473" s="21"/>
      <c r="F2473" s="21"/>
      <c r="G2473" s="21"/>
      <c r="H2473" s="21"/>
      <c r="I2473" s="21"/>
      <c r="J2473" s="26"/>
      <c r="K2473" s="26"/>
      <c r="L2473" s="21"/>
      <c r="M2473" s="21"/>
      <c r="N2473" s="21"/>
      <c r="O2473" s="21"/>
      <c r="P2473" s="21"/>
      <c r="Q2473" s="21"/>
    </row>
    <row r="2474" spans="1:17" s="258" customFormat="1" ht="12.75" hidden="1" customHeight="1">
      <c r="A2474" s="378"/>
      <c r="B2474" s="26"/>
      <c r="C2474" s="26"/>
      <c r="D2474" s="26"/>
      <c r="E2474" s="21"/>
      <c r="F2474" s="21"/>
      <c r="G2474" s="21"/>
      <c r="H2474" s="21"/>
      <c r="I2474" s="21"/>
      <c r="J2474" s="26"/>
      <c r="K2474" s="26"/>
      <c r="L2474" s="21"/>
      <c r="M2474" s="21"/>
      <c r="N2474" s="21"/>
      <c r="O2474" s="21"/>
      <c r="P2474" s="21"/>
      <c r="Q2474" s="21"/>
    </row>
    <row r="2475" spans="1:17" s="258" customFormat="1" ht="12.75" hidden="1" customHeight="1">
      <c r="A2475" s="378"/>
      <c r="B2475" s="26"/>
      <c r="C2475" s="26"/>
      <c r="D2475" s="26"/>
      <c r="E2475" s="21"/>
      <c r="F2475" s="21"/>
      <c r="G2475" s="21"/>
      <c r="H2475" s="21"/>
      <c r="I2475" s="21"/>
      <c r="J2475" s="26"/>
      <c r="K2475" s="26"/>
      <c r="L2475" s="21"/>
      <c r="M2475" s="21"/>
      <c r="N2475" s="21"/>
      <c r="O2475" s="21"/>
      <c r="P2475" s="21"/>
      <c r="Q2475" s="21"/>
    </row>
    <row r="2476" spans="1:17" s="258" customFormat="1" ht="12.75" hidden="1" customHeight="1">
      <c r="A2476" s="378"/>
      <c r="B2476" s="26"/>
      <c r="C2476" s="26"/>
      <c r="D2476" s="26"/>
      <c r="E2476" s="21"/>
      <c r="F2476" s="21"/>
      <c r="G2476" s="21"/>
      <c r="H2476" s="21"/>
      <c r="I2476" s="21"/>
      <c r="J2476" s="26"/>
      <c r="K2476" s="26"/>
      <c r="L2476" s="21"/>
      <c r="M2476" s="21"/>
      <c r="N2476" s="21"/>
      <c r="O2476" s="21"/>
      <c r="P2476" s="21"/>
      <c r="Q2476" s="21"/>
    </row>
    <row r="2477" spans="1:17" s="258" customFormat="1" ht="12.75" hidden="1" customHeight="1">
      <c r="A2477" s="378"/>
      <c r="B2477" s="26"/>
      <c r="C2477" s="26"/>
      <c r="D2477" s="26"/>
      <c r="E2477" s="21"/>
      <c r="F2477" s="21"/>
      <c r="G2477" s="21"/>
      <c r="H2477" s="21"/>
      <c r="I2477" s="21"/>
      <c r="J2477" s="26"/>
      <c r="K2477" s="26"/>
      <c r="L2477" s="21"/>
      <c r="M2477" s="21"/>
      <c r="N2477" s="21"/>
      <c r="O2477" s="21"/>
      <c r="P2477" s="21"/>
      <c r="Q2477" s="21"/>
    </row>
    <row r="2478" spans="1:17" s="258" customFormat="1" ht="12.75" hidden="1" customHeight="1">
      <c r="A2478" s="378"/>
      <c r="B2478" s="26"/>
      <c r="C2478" s="26"/>
      <c r="D2478" s="26"/>
      <c r="E2478" s="21"/>
      <c r="F2478" s="21"/>
      <c r="G2478" s="21"/>
      <c r="H2478" s="21"/>
      <c r="I2478" s="21"/>
      <c r="J2478" s="26"/>
      <c r="K2478" s="26"/>
      <c r="L2478" s="21"/>
      <c r="M2478" s="21"/>
      <c r="N2478" s="21"/>
      <c r="O2478" s="21"/>
      <c r="P2478" s="21"/>
      <c r="Q2478" s="21"/>
    </row>
    <row r="2479" spans="1:17" s="258" customFormat="1" ht="12.75" hidden="1" customHeight="1">
      <c r="A2479" s="378"/>
      <c r="B2479" s="26"/>
      <c r="C2479" s="26"/>
      <c r="D2479" s="26"/>
      <c r="E2479" s="21"/>
      <c r="F2479" s="21"/>
      <c r="G2479" s="21"/>
      <c r="H2479" s="21"/>
      <c r="I2479" s="21"/>
      <c r="J2479" s="26"/>
      <c r="K2479" s="26"/>
      <c r="L2479" s="21"/>
      <c r="M2479" s="21"/>
      <c r="N2479" s="21"/>
      <c r="O2479" s="21"/>
      <c r="P2479" s="21"/>
      <c r="Q2479" s="21"/>
    </row>
    <row r="2480" spans="1:17" s="258" customFormat="1" ht="12.75" hidden="1" customHeight="1">
      <c r="A2480" s="378"/>
      <c r="B2480" s="26"/>
      <c r="C2480" s="26"/>
      <c r="D2480" s="26"/>
      <c r="E2480" s="21"/>
      <c r="F2480" s="21"/>
      <c r="G2480" s="21"/>
      <c r="H2480" s="21"/>
      <c r="I2480" s="21"/>
      <c r="J2480" s="26"/>
      <c r="K2480" s="26"/>
      <c r="L2480" s="21"/>
      <c r="M2480" s="21"/>
      <c r="N2480" s="21"/>
      <c r="O2480" s="21"/>
      <c r="P2480" s="21"/>
      <c r="Q2480" s="21"/>
    </row>
    <row r="2481" spans="1:17" s="258" customFormat="1" ht="12.75" hidden="1" customHeight="1">
      <c r="A2481" s="378"/>
      <c r="B2481" s="26"/>
      <c r="C2481" s="26"/>
      <c r="D2481" s="26"/>
      <c r="E2481" s="21"/>
      <c r="F2481" s="21"/>
      <c r="G2481" s="21"/>
      <c r="H2481" s="21"/>
      <c r="I2481" s="21"/>
      <c r="J2481" s="26"/>
      <c r="K2481" s="26"/>
      <c r="L2481" s="21"/>
      <c r="M2481" s="21"/>
      <c r="N2481" s="21"/>
      <c r="O2481" s="21"/>
      <c r="P2481" s="21"/>
      <c r="Q2481" s="21"/>
    </row>
    <row r="2482" spans="1:17" s="258" customFormat="1" ht="12.75" hidden="1" customHeight="1">
      <c r="A2482" s="378"/>
      <c r="B2482" s="26"/>
      <c r="C2482" s="26"/>
      <c r="D2482" s="26"/>
      <c r="E2482" s="21"/>
      <c r="F2482" s="21"/>
      <c r="G2482" s="21"/>
      <c r="H2482" s="21"/>
      <c r="I2482" s="21"/>
      <c r="J2482" s="26"/>
      <c r="K2482" s="26"/>
      <c r="L2482" s="21"/>
      <c r="M2482" s="21"/>
      <c r="N2482" s="21"/>
      <c r="O2482" s="21"/>
      <c r="P2482" s="21"/>
      <c r="Q2482" s="21"/>
    </row>
    <row r="2483" spans="1:17" s="258" customFormat="1" ht="12.75" hidden="1" customHeight="1">
      <c r="A2483" s="378"/>
      <c r="B2483" s="26"/>
      <c r="C2483" s="26"/>
      <c r="D2483" s="26"/>
      <c r="E2483" s="21"/>
      <c r="F2483" s="21"/>
      <c r="G2483" s="21"/>
      <c r="H2483" s="21"/>
      <c r="I2483" s="21"/>
      <c r="J2483" s="26"/>
      <c r="K2483" s="26"/>
      <c r="L2483" s="21"/>
      <c r="M2483" s="21"/>
      <c r="N2483" s="21"/>
      <c r="O2483" s="21"/>
      <c r="P2483" s="21"/>
      <c r="Q2483" s="21"/>
    </row>
    <row r="2484" spans="1:17" s="258" customFormat="1" ht="12.75" hidden="1" customHeight="1">
      <c r="A2484" s="378"/>
      <c r="B2484" s="26"/>
      <c r="C2484" s="26"/>
      <c r="D2484" s="26"/>
      <c r="E2484" s="21"/>
      <c r="F2484" s="21"/>
      <c r="G2484" s="21"/>
      <c r="H2484" s="21"/>
      <c r="I2484" s="21"/>
      <c r="J2484" s="26"/>
      <c r="K2484" s="26"/>
      <c r="L2484" s="21"/>
      <c r="M2484" s="21"/>
      <c r="N2484" s="21"/>
      <c r="O2484" s="21"/>
      <c r="P2484" s="21"/>
      <c r="Q2484" s="21"/>
    </row>
    <row r="2485" spans="1:17" s="258" customFormat="1" ht="12.75" hidden="1" customHeight="1">
      <c r="A2485" s="378"/>
      <c r="B2485" s="26"/>
      <c r="C2485" s="26"/>
      <c r="D2485" s="26"/>
      <c r="E2485" s="21"/>
      <c r="F2485" s="21"/>
      <c r="G2485" s="21"/>
      <c r="H2485" s="21"/>
      <c r="I2485" s="21"/>
      <c r="J2485" s="26"/>
      <c r="K2485" s="26"/>
      <c r="L2485" s="21"/>
      <c r="M2485" s="21"/>
      <c r="N2485" s="21"/>
      <c r="O2485" s="21"/>
      <c r="P2485" s="21"/>
      <c r="Q2485" s="21"/>
    </row>
    <row r="2486" spans="1:17" s="258" customFormat="1" ht="12.75" hidden="1" customHeight="1">
      <c r="A2486" s="378"/>
      <c r="B2486" s="26"/>
      <c r="C2486" s="26"/>
      <c r="D2486" s="26"/>
      <c r="E2486" s="21"/>
      <c r="F2486" s="21"/>
      <c r="G2486" s="21"/>
      <c r="H2486" s="21"/>
      <c r="I2486" s="21"/>
      <c r="J2486" s="26"/>
      <c r="K2486" s="26"/>
      <c r="L2486" s="21"/>
      <c r="M2486" s="21"/>
      <c r="N2486" s="21"/>
      <c r="O2486" s="21"/>
      <c r="P2486" s="21"/>
      <c r="Q2486" s="21"/>
    </row>
    <row r="2487" spans="1:17" s="258" customFormat="1" ht="12.75" hidden="1" customHeight="1">
      <c r="A2487" s="378"/>
      <c r="B2487" s="26"/>
      <c r="C2487" s="26"/>
      <c r="D2487" s="26"/>
      <c r="E2487" s="21"/>
      <c r="F2487" s="21"/>
      <c r="G2487" s="21"/>
      <c r="H2487" s="21"/>
      <c r="I2487" s="21"/>
      <c r="J2487" s="26"/>
      <c r="K2487" s="26"/>
      <c r="L2487" s="21"/>
      <c r="M2487" s="21"/>
      <c r="N2487" s="21"/>
      <c r="O2487" s="21"/>
      <c r="P2487" s="21"/>
      <c r="Q2487" s="21"/>
    </row>
    <row r="2488" spans="1:17" s="258" customFormat="1" ht="12.75" hidden="1" customHeight="1">
      <c r="A2488" s="378"/>
      <c r="B2488" s="26"/>
      <c r="C2488" s="26"/>
      <c r="D2488" s="26"/>
      <c r="E2488" s="21"/>
      <c r="F2488" s="21"/>
      <c r="G2488" s="21"/>
      <c r="H2488" s="21"/>
      <c r="I2488" s="21"/>
      <c r="J2488" s="26"/>
      <c r="K2488" s="26"/>
      <c r="L2488" s="21"/>
      <c r="M2488" s="21"/>
      <c r="N2488" s="21"/>
      <c r="O2488" s="21"/>
      <c r="P2488" s="21"/>
      <c r="Q2488" s="21"/>
    </row>
    <row r="2489" spans="1:17" s="258" customFormat="1" ht="12.75" hidden="1" customHeight="1">
      <c r="A2489" s="378"/>
      <c r="B2489" s="26"/>
      <c r="C2489" s="26"/>
      <c r="D2489" s="26"/>
      <c r="E2489" s="21"/>
      <c r="F2489" s="21"/>
      <c r="G2489" s="21"/>
      <c r="H2489" s="21"/>
      <c r="I2489" s="21"/>
      <c r="J2489" s="26"/>
      <c r="K2489" s="26"/>
      <c r="L2489" s="21"/>
      <c r="M2489" s="21"/>
      <c r="N2489" s="21"/>
      <c r="O2489" s="21"/>
      <c r="P2489" s="21"/>
      <c r="Q2489" s="21"/>
    </row>
    <row r="2490" spans="1:17" s="258" customFormat="1" ht="12.75" hidden="1" customHeight="1">
      <c r="A2490" s="378"/>
      <c r="B2490" s="26"/>
      <c r="C2490" s="26"/>
      <c r="D2490" s="26"/>
      <c r="E2490" s="21"/>
      <c r="F2490" s="21"/>
      <c r="G2490" s="21"/>
      <c r="H2490" s="21"/>
      <c r="I2490" s="21"/>
      <c r="J2490" s="26"/>
      <c r="K2490" s="26"/>
      <c r="L2490" s="21"/>
      <c r="M2490" s="21"/>
      <c r="N2490" s="21"/>
      <c r="O2490" s="21"/>
      <c r="P2490" s="21"/>
      <c r="Q2490" s="21"/>
    </row>
    <row r="2491" spans="1:17" s="258" customFormat="1" ht="12.75" hidden="1" customHeight="1">
      <c r="A2491" s="378"/>
      <c r="B2491" s="26"/>
      <c r="C2491" s="26"/>
      <c r="D2491" s="26"/>
      <c r="E2491" s="21"/>
      <c r="F2491" s="21"/>
      <c r="G2491" s="21"/>
      <c r="H2491" s="21"/>
      <c r="I2491" s="21"/>
      <c r="J2491" s="26"/>
      <c r="K2491" s="26"/>
      <c r="L2491" s="21"/>
      <c r="M2491" s="21"/>
      <c r="N2491" s="21"/>
      <c r="O2491" s="21"/>
      <c r="P2491" s="21"/>
      <c r="Q2491" s="21"/>
    </row>
    <row r="2492" spans="1:17" s="258" customFormat="1" ht="12.75" hidden="1" customHeight="1">
      <c r="A2492" s="378"/>
      <c r="B2492" s="26"/>
      <c r="C2492" s="26"/>
      <c r="D2492" s="26"/>
      <c r="E2492" s="21"/>
      <c r="F2492" s="21"/>
      <c r="G2492" s="21"/>
      <c r="H2492" s="21"/>
      <c r="I2492" s="21"/>
      <c r="J2492" s="26"/>
      <c r="K2492" s="26"/>
      <c r="L2492" s="21"/>
      <c r="M2492" s="21"/>
      <c r="N2492" s="21"/>
      <c r="O2492" s="21"/>
      <c r="P2492" s="21"/>
      <c r="Q2492" s="21"/>
    </row>
    <row r="2493" spans="1:17" s="258" customFormat="1" ht="12.75" hidden="1" customHeight="1">
      <c r="A2493" s="378"/>
      <c r="B2493" s="26"/>
      <c r="C2493" s="26"/>
      <c r="D2493" s="26"/>
      <c r="E2493" s="21"/>
      <c r="F2493" s="21"/>
      <c r="G2493" s="21"/>
      <c r="H2493" s="21"/>
      <c r="I2493" s="21"/>
      <c r="J2493" s="26"/>
      <c r="K2493" s="26"/>
      <c r="L2493" s="21"/>
      <c r="M2493" s="21"/>
      <c r="N2493" s="21"/>
      <c r="O2493" s="21"/>
      <c r="P2493" s="21"/>
      <c r="Q2493" s="21"/>
    </row>
    <row r="2494" spans="1:17" s="258" customFormat="1" ht="12.75" hidden="1" customHeight="1">
      <c r="A2494" s="378"/>
      <c r="B2494" s="26"/>
      <c r="C2494" s="26"/>
      <c r="D2494" s="26"/>
      <c r="E2494" s="21"/>
      <c r="F2494" s="21"/>
      <c r="G2494" s="21"/>
      <c r="H2494" s="21"/>
      <c r="I2494" s="21"/>
      <c r="J2494" s="26"/>
      <c r="K2494" s="26"/>
      <c r="L2494" s="21"/>
      <c r="M2494" s="21"/>
      <c r="N2494" s="21"/>
      <c r="O2494" s="21"/>
      <c r="P2494" s="21"/>
      <c r="Q2494" s="21"/>
    </row>
    <row r="2495" spans="1:17" s="258" customFormat="1" ht="12.75" hidden="1" customHeight="1">
      <c r="A2495" s="378"/>
      <c r="B2495" s="26"/>
      <c r="C2495" s="26"/>
      <c r="D2495" s="26"/>
      <c r="E2495" s="21"/>
      <c r="F2495" s="21"/>
      <c r="G2495" s="21"/>
      <c r="H2495" s="21"/>
      <c r="I2495" s="21"/>
      <c r="J2495" s="26"/>
      <c r="K2495" s="26"/>
      <c r="L2495" s="21"/>
      <c r="M2495" s="21"/>
      <c r="N2495" s="21"/>
      <c r="O2495" s="21"/>
      <c r="P2495" s="21"/>
      <c r="Q2495" s="21"/>
    </row>
    <row r="2496" spans="1:17" s="258" customFormat="1" ht="12.75" hidden="1" customHeight="1">
      <c r="A2496" s="378"/>
      <c r="B2496" s="26"/>
      <c r="C2496" s="26"/>
      <c r="D2496" s="26"/>
      <c r="E2496" s="21"/>
      <c r="F2496" s="21"/>
      <c r="G2496" s="21"/>
      <c r="H2496" s="21"/>
      <c r="I2496" s="21"/>
      <c r="J2496" s="26"/>
      <c r="K2496" s="26"/>
      <c r="L2496" s="21"/>
      <c r="M2496" s="21"/>
      <c r="N2496" s="21"/>
      <c r="O2496" s="21"/>
      <c r="P2496" s="21"/>
      <c r="Q2496" s="21"/>
    </row>
    <row r="2497" spans="1:17" s="258" customFormat="1" ht="12.75" hidden="1" customHeight="1">
      <c r="A2497" s="378"/>
      <c r="B2497" s="26"/>
      <c r="C2497" s="26"/>
      <c r="D2497" s="26"/>
      <c r="E2497" s="21"/>
      <c r="F2497" s="21"/>
      <c r="G2497" s="21"/>
      <c r="H2497" s="21"/>
      <c r="I2497" s="21"/>
      <c r="J2497" s="26"/>
      <c r="K2497" s="26"/>
      <c r="L2497" s="21"/>
      <c r="M2497" s="21"/>
      <c r="N2497" s="21"/>
      <c r="O2497" s="21"/>
      <c r="P2497" s="21"/>
      <c r="Q2497" s="21"/>
    </row>
    <row r="2498" spans="1:17" s="258" customFormat="1" ht="12.75" hidden="1" customHeight="1">
      <c r="A2498" s="378"/>
      <c r="B2498" s="26"/>
      <c r="C2498" s="26"/>
      <c r="D2498" s="26"/>
      <c r="E2498" s="21"/>
      <c r="F2498" s="21"/>
      <c r="G2498" s="21"/>
      <c r="H2498" s="21"/>
      <c r="I2498" s="21"/>
      <c r="J2498" s="26"/>
      <c r="K2498" s="26"/>
      <c r="L2498" s="21"/>
      <c r="M2498" s="21"/>
      <c r="N2498" s="21"/>
      <c r="O2498" s="21"/>
      <c r="P2498" s="21"/>
      <c r="Q2498" s="21"/>
    </row>
    <row r="2499" spans="1:17" s="258" customFormat="1" ht="12.75" hidden="1" customHeight="1">
      <c r="A2499" s="378"/>
      <c r="B2499" s="26"/>
      <c r="C2499" s="26"/>
      <c r="D2499" s="26"/>
      <c r="E2499" s="21"/>
      <c r="F2499" s="21"/>
      <c r="G2499" s="21"/>
      <c r="H2499" s="21"/>
      <c r="I2499" s="21"/>
      <c r="J2499" s="26"/>
      <c r="K2499" s="26"/>
      <c r="L2499" s="21"/>
      <c r="M2499" s="21"/>
      <c r="N2499" s="21"/>
      <c r="O2499" s="21"/>
      <c r="P2499" s="21"/>
      <c r="Q2499" s="21"/>
    </row>
    <row r="2500" spans="1:17" s="258" customFormat="1" ht="12.75" hidden="1" customHeight="1">
      <c r="A2500" s="378"/>
      <c r="B2500" s="26"/>
      <c r="C2500" s="26"/>
      <c r="D2500" s="26"/>
      <c r="E2500" s="21"/>
      <c r="F2500" s="21"/>
      <c r="G2500" s="21"/>
      <c r="H2500" s="21"/>
      <c r="I2500" s="21"/>
      <c r="J2500" s="26"/>
      <c r="K2500" s="26"/>
      <c r="L2500" s="21"/>
      <c r="M2500" s="21"/>
      <c r="N2500" s="21"/>
      <c r="O2500" s="21"/>
      <c r="P2500" s="21"/>
      <c r="Q2500" s="21"/>
    </row>
    <row r="2501" spans="1:17" s="258" customFormat="1" ht="12.75" hidden="1" customHeight="1">
      <c r="A2501" s="378"/>
      <c r="B2501" s="26"/>
      <c r="C2501" s="26"/>
      <c r="D2501" s="26"/>
      <c r="E2501" s="21"/>
      <c r="F2501" s="21"/>
      <c r="G2501" s="21"/>
      <c r="H2501" s="21"/>
      <c r="I2501" s="21"/>
      <c r="J2501" s="26"/>
      <c r="K2501" s="26"/>
      <c r="L2501" s="21"/>
      <c r="M2501" s="21"/>
      <c r="N2501" s="21"/>
      <c r="O2501" s="21"/>
      <c r="P2501" s="21"/>
      <c r="Q2501" s="21"/>
    </row>
    <row r="2502" spans="1:17" s="258" customFormat="1" ht="12.75" hidden="1" customHeight="1">
      <c r="A2502" s="378"/>
      <c r="B2502" s="26"/>
      <c r="C2502" s="26"/>
      <c r="D2502" s="26"/>
      <c r="E2502" s="21"/>
      <c r="F2502" s="21"/>
      <c r="G2502" s="21"/>
      <c r="H2502" s="21"/>
      <c r="I2502" s="21"/>
      <c r="J2502" s="26"/>
      <c r="K2502" s="26"/>
      <c r="L2502" s="21"/>
      <c r="M2502" s="21"/>
      <c r="N2502" s="21"/>
      <c r="O2502" s="21"/>
      <c r="P2502" s="21"/>
      <c r="Q2502" s="21"/>
    </row>
    <row r="2503" spans="1:17" s="258" customFormat="1" ht="12.75" hidden="1" customHeight="1">
      <c r="A2503" s="378"/>
      <c r="B2503" s="26"/>
      <c r="C2503" s="26"/>
      <c r="D2503" s="26"/>
      <c r="E2503" s="21"/>
      <c r="F2503" s="21"/>
      <c r="G2503" s="21"/>
      <c r="H2503" s="21"/>
      <c r="I2503" s="21"/>
      <c r="J2503" s="26"/>
      <c r="K2503" s="26"/>
      <c r="L2503" s="21"/>
      <c r="M2503" s="21"/>
      <c r="N2503" s="21"/>
      <c r="O2503" s="21"/>
      <c r="P2503" s="21"/>
      <c r="Q2503" s="21"/>
    </row>
    <row r="2504" spans="1:17" s="258" customFormat="1" ht="12.75" hidden="1" customHeight="1">
      <c r="A2504" s="378"/>
      <c r="B2504" s="26"/>
      <c r="C2504" s="26"/>
      <c r="D2504" s="26"/>
      <c r="E2504" s="21"/>
      <c r="F2504" s="21"/>
      <c r="G2504" s="21"/>
      <c r="H2504" s="21"/>
      <c r="I2504" s="21"/>
      <c r="J2504" s="26"/>
      <c r="K2504" s="26"/>
      <c r="L2504" s="21"/>
      <c r="M2504" s="21"/>
      <c r="N2504" s="21"/>
      <c r="O2504" s="21"/>
      <c r="P2504" s="21"/>
      <c r="Q2504" s="21"/>
    </row>
    <row r="2505" spans="1:17" s="258" customFormat="1" ht="12.75" hidden="1" customHeight="1">
      <c r="A2505" s="378"/>
      <c r="B2505" s="26"/>
      <c r="C2505" s="26"/>
      <c r="D2505" s="26"/>
      <c r="E2505" s="21"/>
      <c r="F2505" s="21"/>
      <c r="G2505" s="21"/>
      <c r="H2505" s="21"/>
      <c r="I2505" s="21"/>
      <c r="J2505" s="26"/>
      <c r="K2505" s="26"/>
      <c r="L2505" s="21"/>
      <c r="M2505" s="21"/>
      <c r="N2505" s="21"/>
      <c r="O2505" s="21"/>
      <c r="P2505" s="21"/>
      <c r="Q2505" s="21"/>
    </row>
    <row r="2506" spans="1:17" s="258" customFormat="1" ht="12.75" hidden="1" customHeight="1">
      <c r="A2506" s="378"/>
      <c r="B2506" s="26"/>
      <c r="C2506" s="26"/>
      <c r="D2506" s="26"/>
      <c r="E2506" s="21"/>
      <c r="F2506" s="21"/>
      <c r="G2506" s="21"/>
      <c r="H2506" s="21"/>
      <c r="I2506" s="21"/>
      <c r="J2506" s="26"/>
      <c r="K2506" s="26"/>
      <c r="L2506" s="21"/>
      <c r="M2506" s="21"/>
      <c r="N2506" s="21"/>
      <c r="O2506" s="21"/>
      <c r="P2506" s="21"/>
      <c r="Q2506" s="21"/>
    </row>
    <row r="2507" spans="1:17" s="258" customFormat="1" ht="12.75" hidden="1" customHeight="1">
      <c r="A2507" s="378"/>
      <c r="B2507" s="26"/>
      <c r="C2507" s="26"/>
      <c r="D2507" s="26"/>
      <c r="E2507" s="21"/>
      <c r="F2507" s="21"/>
      <c r="G2507" s="21"/>
      <c r="H2507" s="21"/>
      <c r="I2507" s="21"/>
      <c r="J2507" s="26"/>
      <c r="K2507" s="26"/>
      <c r="L2507" s="21"/>
      <c r="M2507" s="21"/>
      <c r="N2507" s="21"/>
      <c r="O2507" s="21"/>
      <c r="P2507" s="21"/>
      <c r="Q2507" s="21"/>
    </row>
    <row r="2508" spans="1:17" s="258" customFormat="1" ht="12.75" hidden="1" customHeight="1">
      <c r="A2508" s="378"/>
      <c r="B2508" s="26"/>
      <c r="C2508" s="26"/>
      <c r="D2508" s="26"/>
      <c r="E2508" s="21"/>
      <c r="F2508" s="21"/>
      <c r="G2508" s="21"/>
      <c r="H2508" s="21"/>
      <c r="I2508" s="21"/>
      <c r="J2508" s="26"/>
      <c r="K2508" s="26"/>
      <c r="L2508" s="21"/>
      <c r="M2508" s="21"/>
      <c r="N2508" s="21"/>
      <c r="O2508" s="21"/>
      <c r="P2508" s="21"/>
      <c r="Q2508" s="21"/>
    </row>
    <row r="2509" spans="1:17" s="258" customFormat="1" ht="12.75" hidden="1" customHeight="1">
      <c r="A2509" s="378"/>
      <c r="B2509" s="26"/>
      <c r="C2509" s="26"/>
      <c r="D2509" s="26"/>
      <c r="E2509" s="21"/>
      <c r="F2509" s="21"/>
      <c r="G2509" s="21"/>
      <c r="H2509" s="21"/>
      <c r="I2509" s="21"/>
      <c r="J2509" s="26"/>
      <c r="K2509" s="26"/>
      <c r="L2509" s="21"/>
      <c r="M2509" s="21"/>
      <c r="N2509" s="21"/>
      <c r="O2509" s="21"/>
      <c r="P2509" s="21"/>
      <c r="Q2509" s="21"/>
    </row>
    <row r="2510" spans="1:17" s="258" customFormat="1" ht="12.75" hidden="1" customHeight="1">
      <c r="A2510" s="378"/>
      <c r="B2510" s="26"/>
      <c r="C2510" s="26"/>
      <c r="D2510" s="26"/>
      <c r="E2510" s="21"/>
      <c r="F2510" s="21"/>
      <c r="G2510" s="21"/>
      <c r="H2510" s="21"/>
      <c r="I2510" s="21"/>
      <c r="J2510" s="26"/>
      <c r="K2510" s="26"/>
      <c r="L2510" s="21"/>
      <c r="M2510" s="21"/>
      <c r="N2510" s="21"/>
      <c r="O2510" s="21"/>
      <c r="P2510" s="21"/>
      <c r="Q2510" s="21"/>
    </row>
    <row r="2511" spans="1:17" s="258" customFormat="1" ht="12.75" hidden="1" customHeight="1">
      <c r="A2511" s="378"/>
      <c r="B2511" s="26"/>
      <c r="C2511" s="26"/>
      <c r="D2511" s="26"/>
      <c r="E2511" s="21"/>
      <c r="F2511" s="21"/>
      <c r="G2511" s="21"/>
      <c r="H2511" s="21"/>
      <c r="I2511" s="21"/>
      <c r="J2511" s="26"/>
      <c r="K2511" s="26"/>
      <c r="L2511" s="21"/>
      <c r="M2511" s="21"/>
      <c r="N2511" s="21"/>
      <c r="O2511" s="21"/>
      <c r="P2511" s="21"/>
      <c r="Q2511" s="21"/>
    </row>
    <row r="2512" spans="1:17" s="258" customFormat="1" ht="12.75" hidden="1" customHeight="1">
      <c r="A2512" s="378"/>
      <c r="B2512" s="26"/>
      <c r="C2512" s="26"/>
      <c r="D2512" s="26"/>
      <c r="E2512" s="21"/>
      <c r="F2512" s="21"/>
      <c r="G2512" s="21"/>
      <c r="H2512" s="21"/>
      <c r="I2512" s="21"/>
      <c r="J2512" s="26"/>
      <c r="K2512" s="26"/>
      <c r="L2512" s="21"/>
      <c r="M2512" s="21"/>
      <c r="N2512" s="21"/>
      <c r="O2512" s="21"/>
      <c r="P2512" s="21"/>
      <c r="Q2512" s="21"/>
    </row>
    <row r="2513" spans="1:17" s="258" customFormat="1" ht="12.75" hidden="1" customHeight="1">
      <c r="A2513" s="378"/>
      <c r="B2513" s="26"/>
      <c r="C2513" s="26"/>
      <c r="D2513" s="26"/>
      <c r="E2513" s="21"/>
      <c r="F2513" s="21"/>
      <c r="G2513" s="21"/>
      <c r="H2513" s="21"/>
      <c r="I2513" s="21"/>
      <c r="J2513" s="26"/>
      <c r="K2513" s="26"/>
      <c r="L2513" s="21"/>
      <c r="M2513" s="21"/>
      <c r="N2513" s="21"/>
      <c r="O2513" s="21"/>
      <c r="P2513" s="21"/>
      <c r="Q2513" s="21"/>
    </row>
    <row r="2514" spans="1:17" s="258" customFormat="1" ht="12.75" hidden="1" customHeight="1">
      <c r="A2514" s="378"/>
      <c r="B2514" s="26"/>
      <c r="C2514" s="26"/>
      <c r="D2514" s="26"/>
      <c r="E2514" s="21"/>
      <c r="F2514" s="21"/>
      <c r="G2514" s="21"/>
      <c r="H2514" s="21"/>
      <c r="I2514" s="21"/>
      <c r="J2514" s="26"/>
      <c r="K2514" s="26"/>
      <c r="L2514" s="21"/>
      <c r="M2514" s="21"/>
      <c r="N2514" s="21"/>
      <c r="O2514" s="21"/>
      <c r="P2514" s="21"/>
      <c r="Q2514" s="21"/>
    </row>
    <row r="2515" spans="1:17" s="258" customFormat="1" ht="12.75" hidden="1" customHeight="1">
      <c r="A2515" s="378"/>
      <c r="B2515" s="26"/>
      <c r="C2515" s="26"/>
      <c r="D2515" s="26"/>
      <c r="E2515" s="21"/>
      <c r="F2515" s="21"/>
      <c r="G2515" s="21"/>
      <c r="H2515" s="21"/>
      <c r="I2515" s="21"/>
      <c r="J2515" s="26"/>
      <c r="K2515" s="26"/>
      <c r="L2515" s="21"/>
      <c r="M2515" s="21"/>
      <c r="N2515" s="21"/>
      <c r="O2515" s="21"/>
      <c r="P2515" s="21"/>
      <c r="Q2515" s="21"/>
    </row>
    <row r="2516" spans="1:17" s="258" customFormat="1" ht="12.75" hidden="1" customHeight="1">
      <c r="A2516" s="378"/>
      <c r="B2516" s="26"/>
      <c r="C2516" s="26"/>
      <c r="D2516" s="26"/>
      <c r="E2516" s="21"/>
      <c r="F2516" s="21"/>
      <c r="G2516" s="21"/>
      <c r="H2516" s="21"/>
      <c r="I2516" s="21"/>
      <c r="J2516" s="26"/>
      <c r="K2516" s="26"/>
      <c r="L2516" s="21"/>
      <c r="M2516" s="21"/>
      <c r="N2516" s="21"/>
      <c r="O2516" s="21"/>
      <c r="P2516" s="21"/>
      <c r="Q2516" s="21"/>
    </row>
    <row r="2517" spans="1:17" s="258" customFormat="1" ht="12.75" hidden="1" customHeight="1">
      <c r="A2517" s="378"/>
      <c r="B2517" s="26"/>
      <c r="C2517" s="26"/>
      <c r="D2517" s="26"/>
      <c r="E2517" s="21"/>
      <c r="F2517" s="21"/>
      <c r="G2517" s="21"/>
      <c r="H2517" s="21"/>
      <c r="I2517" s="21"/>
      <c r="J2517" s="26"/>
      <c r="K2517" s="26"/>
      <c r="L2517" s="21"/>
      <c r="M2517" s="21"/>
      <c r="N2517" s="21"/>
      <c r="O2517" s="21"/>
      <c r="P2517" s="21"/>
      <c r="Q2517" s="21"/>
    </row>
    <row r="2518" spans="1:17" s="258" customFormat="1" ht="12.75" hidden="1" customHeight="1">
      <c r="A2518" s="378"/>
      <c r="B2518" s="26"/>
      <c r="C2518" s="26"/>
      <c r="D2518" s="26"/>
      <c r="E2518" s="21"/>
      <c r="F2518" s="21"/>
      <c r="G2518" s="21"/>
      <c r="H2518" s="21"/>
      <c r="I2518" s="21"/>
      <c r="J2518" s="26"/>
      <c r="K2518" s="26"/>
      <c r="L2518" s="21"/>
      <c r="M2518" s="21"/>
      <c r="N2518" s="21"/>
      <c r="O2518" s="21"/>
      <c r="P2518" s="21"/>
      <c r="Q2518" s="21"/>
    </row>
    <row r="2519" spans="1:17" s="258" customFormat="1" ht="12.75" hidden="1" customHeight="1">
      <c r="A2519" s="378"/>
      <c r="B2519" s="26"/>
      <c r="C2519" s="26"/>
      <c r="D2519" s="26"/>
      <c r="E2519" s="21"/>
      <c r="F2519" s="21"/>
      <c r="G2519" s="21"/>
      <c r="H2519" s="21"/>
      <c r="I2519" s="21"/>
      <c r="J2519" s="26"/>
      <c r="K2519" s="26"/>
      <c r="L2519" s="21"/>
      <c r="M2519" s="21"/>
      <c r="N2519" s="21"/>
      <c r="O2519" s="21"/>
      <c r="P2519" s="21"/>
      <c r="Q2519" s="21"/>
    </row>
    <row r="2520" spans="1:17" s="258" customFormat="1" ht="12.75" hidden="1" customHeight="1">
      <c r="A2520" s="378"/>
      <c r="B2520" s="26"/>
      <c r="C2520" s="26"/>
      <c r="D2520" s="26"/>
      <c r="E2520" s="21"/>
      <c r="F2520" s="21"/>
      <c r="G2520" s="21"/>
      <c r="H2520" s="21"/>
      <c r="I2520" s="21"/>
      <c r="J2520" s="26"/>
      <c r="K2520" s="26"/>
      <c r="L2520" s="21"/>
      <c r="M2520" s="21"/>
      <c r="N2520" s="21"/>
      <c r="O2520" s="21"/>
      <c r="P2520" s="21"/>
      <c r="Q2520" s="21"/>
    </row>
    <row r="2521" spans="1:17" s="258" customFormat="1" ht="12.75" hidden="1" customHeight="1">
      <c r="A2521" s="378"/>
      <c r="B2521" s="26"/>
      <c r="C2521" s="26"/>
      <c r="D2521" s="26"/>
      <c r="E2521" s="21"/>
      <c r="F2521" s="21"/>
      <c r="G2521" s="21"/>
      <c r="H2521" s="21"/>
      <c r="I2521" s="21"/>
      <c r="J2521" s="26"/>
      <c r="K2521" s="26"/>
      <c r="L2521" s="21"/>
      <c r="M2521" s="21"/>
      <c r="N2521" s="21"/>
      <c r="O2521" s="21"/>
      <c r="P2521" s="21"/>
      <c r="Q2521" s="21"/>
    </row>
    <row r="2522" spans="1:17" s="258" customFormat="1" ht="12.75" hidden="1" customHeight="1">
      <c r="A2522" s="378"/>
      <c r="B2522" s="26"/>
      <c r="C2522" s="26"/>
      <c r="D2522" s="26"/>
      <c r="E2522" s="21"/>
      <c r="F2522" s="21"/>
      <c r="G2522" s="21"/>
      <c r="H2522" s="21"/>
      <c r="I2522" s="21"/>
      <c r="J2522" s="26"/>
      <c r="K2522" s="26"/>
      <c r="L2522" s="21"/>
      <c r="M2522" s="21"/>
      <c r="N2522" s="21"/>
      <c r="O2522" s="21"/>
      <c r="P2522" s="21"/>
      <c r="Q2522" s="21"/>
    </row>
    <row r="2523" spans="1:17" s="258" customFormat="1" ht="12.75" hidden="1" customHeight="1">
      <c r="A2523" s="378"/>
      <c r="B2523" s="26"/>
      <c r="C2523" s="26"/>
      <c r="D2523" s="26"/>
      <c r="E2523" s="21"/>
      <c r="F2523" s="21"/>
      <c r="G2523" s="21"/>
      <c r="H2523" s="21"/>
      <c r="I2523" s="21"/>
      <c r="J2523" s="26"/>
      <c r="K2523" s="26"/>
      <c r="L2523" s="21"/>
      <c r="M2523" s="21"/>
      <c r="N2523" s="21"/>
      <c r="O2523" s="21"/>
      <c r="P2523" s="21"/>
      <c r="Q2523" s="21"/>
    </row>
    <row r="2524" spans="1:17" s="258" customFormat="1" ht="12.75" hidden="1" customHeight="1">
      <c r="A2524" s="378"/>
      <c r="B2524" s="26"/>
      <c r="C2524" s="26"/>
      <c r="D2524" s="26"/>
      <c r="E2524" s="21"/>
      <c r="F2524" s="21"/>
      <c r="G2524" s="21"/>
      <c r="H2524" s="21"/>
      <c r="I2524" s="21"/>
      <c r="J2524" s="26"/>
      <c r="K2524" s="26"/>
      <c r="L2524" s="21"/>
      <c r="M2524" s="21"/>
      <c r="N2524" s="21"/>
      <c r="O2524" s="21"/>
      <c r="P2524" s="21"/>
      <c r="Q2524" s="21"/>
    </row>
    <row r="2525" spans="1:17" s="258" customFormat="1" ht="12.75" hidden="1" customHeight="1">
      <c r="A2525" s="378"/>
      <c r="B2525" s="26"/>
      <c r="C2525" s="26"/>
      <c r="D2525" s="26"/>
      <c r="E2525" s="21"/>
      <c r="F2525" s="21"/>
      <c r="G2525" s="21"/>
      <c r="H2525" s="21"/>
      <c r="I2525" s="21"/>
      <c r="J2525" s="26"/>
      <c r="K2525" s="26"/>
      <c r="L2525" s="21"/>
      <c r="M2525" s="21"/>
      <c r="N2525" s="21"/>
      <c r="O2525" s="21"/>
      <c r="P2525" s="21"/>
      <c r="Q2525" s="21"/>
    </row>
    <row r="2526" spans="1:17" s="258" customFormat="1" ht="12.75" hidden="1" customHeight="1">
      <c r="A2526" s="378"/>
      <c r="B2526" s="26"/>
      <c r="C2526" s="26"/>
      <c r="D2526" s="26"/>
      <c r="E2526" s="21"/>
      <c r="F2526" s="21"/>
      <c r="G2526" s="21"/>
      <c r="H2526" s="21"/>
      <c r="I2526" s="21"/>
      <c r="J2526" s="26"/>
      <c r="K2526" s="26"/>
      <c r="L2526" s="21"/>
      <c r="M2526" s="21"/>
      <c r="N2526" s="21"/>
      <c r="O2526" s="21"/>
      <c r="P2526" s="21"/>
      <c r="Q2526" s="21"/>
    </row>
    <row r="2527" spans="1:17" s="258" customFormat="1" ht="12.75" hidden="1" customHeight="1">
      <c r="A2527" s="378"/>
      <c r="B2527" s="26"/>
      <c r="C2527" s="26"/>
      <c r="D2527" s="26"/>
      <c r="E2527" s="21"/>
      <c r="F2527" s="21"/>
      <c r="G2527" s="21"/>
      <c r="H2527" s="21"/>
      <c r="I2527" s="21"/>
      <c r="J2527" s="26"/>
      <c r="K2527" s="26"/>
      <c r="L2527" s="21"/>
      <c r="M2527" s="21"/>
      <c r="N2527" s="21"/>
      <c r="O2527" s="21"/>
      <c r="P2527" s="21"/>
      <c r="Q2527" s="21"/>
    </row>
    <row r="2528" spans="1:17" s="258" customFormat="1" ht="12.75" hidden="1" customHeight="1">
      <c r="A2528" s="378"/>
      <c r="B2528" s="26"/>
      <c r="C2528" s="26"/>
      <c r="D2528" s="26"/>
      <c r="E2528" s="21"/>
      <c r="F2528" s="21"/>
      <c r="G2528" s="21"/>
      <c r="H2528" s="21"/>
      <c r="I2528" s="21"/>
      <c r="J2528" s="26"/>
      <c r="K2528" s="26"/>
      <c r="L2528" s="21"/>
      <c r="M2528" s="21"/>
      <c r="N2528" s="21"/>
      <c r="O2528" s="21"/>
      <c r="P2528" s="21"/>
      <c r="Q2528" s="21"/>
    </row>
    <row r="2529" spans="1:17" s="258" customFormat="1" ht="12.75" hidden="1" customHeight="1">
      <c r="A2529" s="378"/>
      <c r="B2529" s="26"/>
      <c r="C2529" s="26"/>
      <c r="D2529" s="26"/>
      <c r="E2529" s="21"/>
      <c r="F2529" s="21"/>
      <c r="G2529" s="21"/>
      <c r="H2529" s="21"/>
      <c r="I2529" s="21"/>
      <c r="J2529" s="26"/>
      <c r="K2529" s="26"/>
      <c r="L2529" s="21"/>
      <c r="M2529" s="21"/>
      <c r="N2529" s="21"/>
      <c r="O2529" s="21"/>
      <c r="P2529" s="21"/>
      <c r="Q2529" s="21"/>
    </row>
    <row r="2530" spans="1:17" s="258" customFormat="1" ht="12.75" hidden="1" customHeight="1">
      <c r="A2530" s="378"/>
      <c r="B2530" s="26"/>
      <c r="C2530" s="26"/>
      <c r="D2530" s="26"/>
      <c r="E2530" s="21"/>
      <c r="F2530" s="21"/>
      <c r="G2530" s="21"/>
      <c r="H2530" s="21"/>
      <c r="I2530" s="21"/>
      <c r="J2530" s="26"/>
      <c r="K2530" s="26"/>
      <c r="L2530" s="21"/>
      <c r="M2530" s="21"/>
      <c r="N2530" s="21"/>
      <c r="O2530" s="21"/>
      <c r="P2530" s="21"/>
      <c r="Q2530" s="21"/>
    </row>
    <row r="2531" spans="1:17" s="258" customFormat="1" ht="12.75" hidden="1" customHeight="1">
      <c r="A2531" s="378"/>
      <c r="B2531" s="26"/>
      <c r="C2531" s="26"/>
      <c r="D2531" s="26"/>
      <c r="E2531" s="21"/>
      <c r="F2531" s="21"/>
      <c r="G2531" s="21"/>
      <c r="H2531" s="21"/>
      <c r="I2531" s="21"/>
      <c r="J2531" s="26"/>
      <c r="K2531" s="26"/>
      <c r="L2531" s="21"/>
      <c r="M2531" s="21"/>
      <c r="N2531" s="21"/>
      <c r="O2531" s="21"/>
      <c r="P2531" s="21"/>
      <c r="Q2531" s="21"/>
    </row>
    <row r="2532" spans="1:17" s="258" customFormat="1" ht="12.75" hidden="1" customHeight="1">
      <c r="A2532" s="378"/>
      <c r="B2532" s="26"/>
      <c r="C2532" s="26"/>
      <c r="D2532" s="26"/>
      <c r="E2532" s="21"/>
      <c r="F2532" s="21"/>
      <c r="G2532" s="21"/>
      <c r="H2532" s="21"/>
      <c r="I2532" s="21"/>
      <c r="J2532" s="26"/>
      <c r="K2532" s="26"/>
      <c r="L2532" s="21"/>
      <c r="M2532" s="21"/>
      <c r="N2532" s="21"/>
      <c r="O2532" s="21"/>
      <c r="P2532" s="21"/>
      <c r="Q2532" s="21"/>
    </row>
    <row r="2533" spans="1:17" s="258" customFormat="1" ht="12.75" hidden="1" customHeight="1">
      <c r="A2533" s="378"/>
      <c r="B2533" s="26"/>
      <c r="C2533" s="26"/>
      <c r="D2533" s="26"/>
      <c r="E2533" s="21"/>
      <c r="F2533" s="21"/>
      <c r="G2533" s="21"/>
      <c r="H2533" s="21"/>
      <c r="I2533" s="21"/>
      <c r="J2533" s="26"/>
      <c r="K2533" s="26"/>
      <c r="L2533" s="21"/>
      <c r="M2533" s="21"/>
      <c r="N2533" s="21"/>
      <c r="O2533" s="21"/>
      <c r="P2533" s="21"/>
      <c r="Q2533" s="21"/>
    </row>
    <row r="2534" spans="1:17" s="258" customFormat="1" ht="12.75" hidden="1" customHeight="1">
      <c r="A2534" s="378"/>
      <c r="B2534" s="26"/>
      <c r="C2534" s="26"/>
      <c r="D2534" s="26"/>
      <c r="E2534" s="21"/>
      <c r="F2534" s="21"/>
      <c r="G2534" s="21"/>
      <c r="H2534" s="21"/>
      <c r="I2534" s="21"/>
      <c r="J2534" s="26"/>
      <c r="K2534" s="26"/>
      <c r="L2534" s="21"/>
      <c r="M2534" s="21"/>
      <c r="N2534" s="21"/>
      <c r="O2534" s="21"/>
      <c r="P2534" s="21"/>
      <c r="Q2534" s="21"/>
    </row>
    <row r="2535" spans="1:17" s="258" customFormat="1" ht="12.75" hidden="1" customHeight="1">
      <c r="A2535" s="378"/>
      <c r="B2535" s="26"/>
      <c r="C2535" s="26"/>
      <c r="D2535" s="26"/>
      <c r="E2535" s="21"/>
      <c r="F2535" s="21"/>
      <c r="G2535" s="21"/>
      <c r="H2535" s="21"/>
      <c r="I2535" s="21"/>
      <c r="J2535" s="26"/>
      <c r="K2535" s="26"/>
      <c r="L2535" s="21"/>
      <c r="M2535" s="21"/>
      <c r="N2535" s="21"/>
      <c r="O2535" s="21"/>
      <c r="P2535" s="21"/>
      <c r="Q2535" s="21"/>
    </row>
    <row r="2536" spans="1:17" s="258" customFormat="1" ht="12.75" hidden="1" customHeight="1">
      <c r="A2536" s="378"/>
      <c r="B2536" s="26"/>
      <c r="C2536" s="26"/>
      <c r="D2536" s="26"/>
      <c r="E2536" s="21"/>
      <c r="F2536" s="21"/>
      <c r="G2536" s="21"/>
      <c r="H2536" s="21"/>
      <c r="I2536" s="21"/>
      <c r="J2536" s="26"/>
      <c r="K2536" s="26"/>
      <c r="L2536" s="21"/>
      <c r="M2536" s="21"/>
      <c r="N2536" s="21"/>
      <c r="O2536" s="21"/>
      <c r="P2536" s="21"/>
      <c r="Q2536" s="21"/>
    </row>
    <row r="2537" spans="1:17" s="258" customFormat="1" ht="12.75" hidden="1" customHeight="1">
      <c r="A2537" s="378"/>
      <c r="B2537" s="26"/>
      <c r="C2537" s="26"/>
      <c r="D2537" s="26"/>
      <c r="E2537" s="21"/>
      <c r="F2537" s="21"/>
      <c r="G2537" s="21"/>
      <c r="H2537" s="21"/>
      <c r="I2537" s="21"/>
      <c r="J2537" s="26"/>
      <c r="K2537" s="26"/>
      <c r="L2537" s="21"/>
      <c r="M2537" s="21"/>
      <c r="N2537" s="21"/>
      <c r="O2537" s="21"/>
      <c r="P2537" s="21"/>
      <c r="Q2537" s="21"/>
    </row>
    <row r="2538" spans="1:17" s="258" customFormat="1" ht="12.75" hidden="1" customHeight="1">
      <c r="A2538" s="378"/>
      <c r="B2538" s="26"/>
      <c r="C2538" s="26"/>
      <c r="D2538" s="26"/>
      <c r="E2538" s="21"/>
      <c r="F2538" s="21"/>
      <c r="G2538" s="21"/>
      <c r="H2538" s="21"/>
      <c r="I2538" s="21"/>
      <c r="J2538" s="26"/>
      <c r="K2538" s="26"/>
      <c r="L2538" s="21"/>
      <c r="M2538" s="21"/>
      <c r="N2538" s="21"/>
      <c r="O2538" s="21"/>
      <c r="P2538" s="21"/>
      <c r="Q2538" s="21"/>
    </row>
    <row r="2539" spans="1:17" s="258" customFormat="1" ht="12.75" hidden="1" customHeight="1">
      <c r="A2539" s="378"/>
      <c r="B2539" s="26"/>
      <c r="C2539" s="26"/>
      <c r="D2539" s="26"/>
      <c r="E2539" s="21"/>
      <c r="F2539" s="21"/>
      <c r="G2539" s="21"/>
      <c r="H2539" s="21"/>
      <c r="I2539" s="21"/>
      <c r="J2539" s="26"/>
      <c r="K2539" s="26"/>
      <c r="L2539" s="21"/>
      <c r="M2539" s="21"/>
      <c r="N2539" s="21"/>
      <c r="O2539" s="21"/>
      <c r="P2539" s="21"/>
      <c r="Q2539" s="21"/>
    </row>
    <row r="2540" spans="1:17" s="258" customFormat="1" ht="12.75" hidden="1" customHeight="1">
      <c r="A2540" s="378"/>
      <c r="B2540" s="26"/>
      <c r="C2540" s="26"/>
      <c r="D2540" s="26"/>
      <c r="E2540" s="21"/>
      <c r="F2540" s="21"/>
      <c r="G2540" s="21"/>
      <c r="H2540" s="21"/>
      <c r="I2540" s="21"/>
      <c r="J2540" s="26"/>
      <c r="K2540" s="26"/>
      <c r="L2540" s="21"/>
      <c r="M2540" s="21"/>
      <c r="N2540" s="21"/>
      <c r="O2540" s="21"/>
      <c r="P2540" s="21"/>
      <c r="Q2540" s="21"/>
    </row>
    <row r="2541" spans="1:17" s="258" customFormat="1" ht="12.75" hidden="1" customHeight="1">
      <c r="A2541" s="378"/>
      <c r="B2541" s="26"/>
      <c r="C2541" s="26"/>
      <c r="D2541" s="26"/>
      <c r="E2541" s="21"/>
      <c r="F2541" s="21"/>
      <c r="G2541" s="21"/>
      <c r="H2541" s="21"/>
      <c r="I2541" s="21"/>
      <c r="J2541" s="26"/>
      <c r="K2541" s="26"/>
      <c r="L2541" s="21"/>
      <c r="M2541" s="21"/>
      <c r="N2541" s="21"/>
      <c r="O2541" s="21"/>
      <c r="P2541" s="21"/>
      <c r="Q2541" s="21"/>
    </row>
    <row r="2542" spans="1:17" s="258" customFormat="1" ht="12.75" hidden="1" customHeight="1">
      <c r="A2542" s="378"/>
      <c r="B2542" s="26"/>
      <c r="C2542" s="26"/>
      <c r="D2542" s="26"/>
      <c r="E2542" s="21"/>
      <c r="F2542" s="21"/>
      <c r="G2542" s="21"/>
      <c r="H2542" s="21"/>
      <c r="I2542" s="21"/>
      <c r="J2542" s="26"/>
      <c r="K2542" s="26"/>
      <c r="L2542" s="21"/>
      <c r="M2542" s="21"/>
      <c r="N2542" s="21"/>
      <c r="O2542" s="21"/>
      <c r="P2542" s="21"/>
      <c r="Q2542" s="21"/>
    </row>
    <row r="2543" spans="1:17" s="258" customFormat="1" ht="12.75" hidden="1" customHeight="1">
      <c r="A2543" s="378"/>
      <c r="B2543" s="26"/>
      <c r="C2543" s="26"/>
      <c r="D2543" s="26"/>
      <c r="E2543" s="21"/>
      <c r="F2543" s="21"/>
      <c r="G2543" s="21"/>
      <c r="H2543" s="21"/>
      <c r="I2543" s="21"/>
      <c r="J2543" s="26"/>
      <c r="K2543" s="26"/>
      <c r="L2543" s="21"/>
      <c r="M2543" s="21"/>
      <c r="N2543" s="21"/>
      <c r="O2543" s="21"/>
      <c r="P2543" s="21"/>
      <c r="Q2543" s="21"/>
    </row>
    <row r="2544" spans="1:17" s="258" customFormat="1" ht="12.75" hidden="1" customHeight="1">
      <c r="A2544" s="378"/>
      <c r="B2544" s="26"/>
      <c r="C2544" s="26"/>
      <c r="D2544" s="26"/>
      <c r="E2544" s="21"/>
      <c r="F2544" s="21"/>
      <c r="G2544" s="21"/>
      <c r="H2544" s="21"/>
      <c r="I2544" s="21"/>
      <c r="J2544" s="26"/>
      <c r="K2544" s="26"/>
      <c r="L2544" s="21"/>
      <c r="M2544" s="21"/>
      <c r="N2544" s="21"/>
      <c r="O2544" s="21"/>
      <c r="P2544" s="21"/>
      <c r="Q2544" s="21"/>
    </row>
    <row r="2545" spans="1:17" s="258" customFormat="1" ht="12.75" hidden="1" customHeight="1">
      <c r="A2545" s="378"/>
      <c r="B2545" s="26"/>
      <c r="C2545" s="26"/>
      <c r="D2545" s="26"/>
      <c r="E2545" s="21"/>
      <c r="F2545" s="21"/>
      <c r="G2545" s="21"/>
      <c r="H2545" s="21"/>
      <c r="I2545" s="21"/>
      <c r="J2545" s="26"/>
      <c r="K2545" s="26"/>
      <c r="L2545" s="21"/>
      <c r="M2545" s="21"/>
      <c r="N2545" s="21"/>
      <c r="O2545" s="21"/>
      <c r="P2545" s="21"/>
      <c r="Q2545" s="21"/>
    </row>
    <row r="2546" spans="1:17" s="258" customFormat="1" ht="12.75" hidden="1" customHeight="1">
      <c r="A2546" s="378"/>
      <c r="B2546" s="26"/>
      <c r="C2546" s="26"/>
      <c r="D2546" s="26"/>
      <c r="E2546" s="21"/>
      <c r="F2546" s="21"/>
      <c r="G2546" s="21"/>
      <c r="H2546" s="21"/>
      <c r="I2546" s="21"/>
      <c r="J2546" s="26"/>
      <c r="K2546" s="26"/>
      <c r="L2546" s="21"/>
      <c r="M2546" s="21"/>
      <c r="N2546" s="21"/>
      <c r="O2546" s="21"/>
      <c r="P2546" s="21"/>
      <c r="Q2546" s="21"/>
    </row>
    <row r="2547" spans="1:17" s="258" customFormat="1" ht="12.75" hidden="1" customHeight="1">
      <c r="A2547" s="378"/>
      <c r="B2547" s="26"/>
      <c r="C2547" s="26"/>
      <c r="D2547" s="26"/>
      <c r="E2547" s="21"/>
      <c r="F2547" s="21"/>
      <c r="G2547" s="21"/>
      <c r="H2547" s="21"/>
      <c r="I2547" s="21"/>
      <c r="J2547" s="26"/>
      <c r="K2547" s="26"/>
      <c r="L2547" s="21"/>
      <c r="M2547" s="21"/>
      <c r="N2547" s="21"/>
      <c r="O2547" s="21"/>
      <c r="P2547" s="21"/>
      <c r="Q2547" s="21"/>
    </row>
    <row r="2548" spans="1:17" s="258" customFormat="1" ht="12.75" hidden="1" customHeight="1">
      <c r="A2548" s="378"/>
      <c r="B2548" s="26"/>
      <c r="C2548" s="26"/>
      <c r="D2548" s="26"/>
      <c r="E2548" s="21"/>
      <c r="F2548" s="21"/>
      <c r="G2548" s="21"/>
      <c r="H2548" s="21"/>
      <c r="I2548" s="21"/>
      <c r="J2548" s="26"/>
      <c r="K2548" s="26"/>
      <c r="L2548" s="21"/>
      <c r="M2548" s="21"/>
      <c r="N2548" s="21"/>
      <c r="O2548" s="21"/>
      <c r="P2548" s="21"/>
      <c r="Q2548" s="21"/>
    </row>
    <row r="2549" spans="1:17" s="258" customFormat="1" ht="12.75" hidden="1" customHeight="1">
      <c r="A2549" s="378"/>
      <c r="B2549" s="26"/>
      <c r="C2549" s="26"/>
      <c r="D2549" s="26"/>
      <c r="E2549" s="21"/>
      <c r="F2549" s="21"/>
      <c r="G2549" s="21"/>
      <c r="H2549" s="21"/>
      <c r="I2549" s="21"/>
      <c r="J2549" s="26"/>
      <c r="K2549" s="26"/>
      <c r="L2549" s="21"/>
      <c r="M2549" s="21"/>
      <c r="N2549" s="21"/>
      <c r="O2549" s="21"/>
      <c r="P2549" s="21"/>
      <c r="Q2549" s="21"/>
    </row>
    <row r="2550" spans="1:17" s="258" customFormat="1" ht="12.75" hidden="1" customHeight="1">
      <c r="A2550" s="378"/>
      <c r="B2550" s="26"/>
      <c r="C2550" s="26"/>
      <c r="D2550" s="26"/>
      <c r="E2550" s="21"/>
      <c r="F2550" s="21"/>
      <c r="G2550" s="21"/>
      <c r="H2550" s="21"/>
      <c r="I2550" s="21"/>
      <c r="J2550" s="26"/>
      <c r="K2550" s="26"/>
      <c r="L2550" s="21"/>
      <c r="M2550" s="21"/>
      <c r="N2550" s="21"/>
      <c r="O2550" s="21"/>
      <c r="P2550" s="21"/>
      <c r="Q2550" s="21"/>
    </row>
    <row r="2551" spans="1:17" s="258" customFormat="1" ht="12.75" hidden="1" customHeight="1">
      <c r="A2551" s="378"/>
      <c r="B2551" s="26"/>
      <c r="C2551" s="26"/>
      <c r="D2551" s="26"/>
      <c r="E2551" s="21"/>
      <c r="F2551" s="21"/>
      <c r="G2551" s="21"/>
      <c r="H2551" s="21"/>
      <c r="I2551" s="21"/>
      <c r="J2551" s="26"/>
      <c r="K2551" s="26"/>
      <c r="L2551" s="21"/>
      <c r="M2551" s="21"/>
      <c r="N2551" s="21"/>
      <c r="O2551" s="21"/>
      <c r="P2551" s="21"/>
      <c r="Q2551" s="21"/>
    </row>
    <row r="2552" spans="1:17" s="258" customFormat="1" ht="12.75" hidden="1" customHeight="1">
      <c r="A2552" s="378"/>
      <c r="B2552" s="26"/>
      <c r="C2552" s="26"/>
      <c r="D2552" s="26"/>
      <c r="E2552" s="21"/>
      <c r="F2552" s="21"/>
      <c r="G2552" s="21"/>
      <c r="H2552" s="21"/>
      <c r="I2552" s="21"/>
      <c r="J2552" s="26"/>
      <c r="K2552" s="26"/>
      <c r="L2552" s="21"/>
      <c r="M2552" s="21"/>
      <c r="N2552" s="21"/>
      <c r="O2552" s="21"/>
      <c r="P2552" s="21"/>
      <c r="Q2552" s="21"/>
    </row>
    <row r="2553" spans="1:17" s="258" customFormat="1" ht="12.75" hidden="1" customHeight="1">
      <c r="A2553" s="378"/>
      <c r="B2553" s="26"/>
      <c r="C2553" s="26"/>
      <c r="D2553" s="26"/>
      <c r="E2553" s="21"/>
      <c r="F2553" s="21"/>
      <c r="G2553" s="21"/>
      <c r="H2553" s="21"/>
      <c r="I2553" s="21"/>
      <c r="J2553" s="26"/>
      <c r="K2553" s="26"/>
      <c r="L2553" s="21"/>
      <c r="M2553" s="21"/>
      <c r="N2553" s="21"/>
      <c r="O2553" s="21"/>
      <c r="P2553" s="21"/>
      <c r="Q2553" s="21"/>
    </row>
    <row r="2554" spans="1:17" s="258" customFormat="1" ht="12.75" hidden="1" customHeight="1">
      <c r="A2554" s="378"/>
      <c r="B2554" s="26"/>
      <c r="C2554" s="26"/>
      <c r="D2554" s="26"/>
      <c r="E2554" s="21"/>
      <c r="F2554" s="21"/>
      <c r="G2554" s="21"/>
      <c r="H2554" s="21"/>
      <c r="I2554" s="21"/>
      <c r="J2554" s="26"/>
      <c r="K2554" s="26"/>
      <c r="L2554" s="21"/>
      <c r="M2554" s="21"/>
      <c r="N2554" s="21"/>
      <c r="O2554" s="21"/>
      <c r="P2554" s="21"/>
      <c r="Q2554" s="21"/>
    </row>
    <row r="2555" spans="1:17" s="258" customFormat="1" ht="12.75" hidden="1" customHeight="1">
      <c r="A2555" s="378"/>
      <c r="B2555" s="26"/>
      <c r="C2555" s="26"/>
      <c r="D2555" s="26"/>
      <c r="E2555" s="21"/>
      <c r="F2555" s="21"/>
      <c r="G2555" s="21"/>
      <c r="H2555" s="21"/>
      <c r="I2555" s="21"/>
      <c r="J2555" s="26"/>
      <c r="K2555" s="26"/>
      <c r="L2555" s="21"/>
      <c r="M2555" s="21"/>
      <c r="N2555" s="21"/>
      <c r="O2555" s="21"/>
      <c r="P2555" s="21"/>
      <c r="Q2555" s="21"/>
    </row>
    <row r="2556" spans="1:17" s="258" customFormat="1" ht="12.75" hidden="1" customHeight="1">
      <c r="A2556" s="378"/>
      <c r="B2556" s="26"/>
      <c r="C2556" s="26"/>
      <c r="D2556" s="26"/>
      <c r="E2556" s="21"/>
      <c r="F2556" s="21"/>
      <c r="G2556" s="21"/>
      <c r="H2556" s="21"/>
      <c r="I2556" s="21"/>
      <c r="J2556" s="26"/>
      <c r="K2556" s="26"/>
      <c r="L2556" s="21"/>
      <c r="M2556" s="21"/>
      <c r="N2556" s="21"/>
      <c r="O2556" s="21"/>
      <c r="P2556" s="21"/>
      <c r="Q2556" s="21"/>
    </row>
    <row r="2557" spans="1:17" s="258" customFormat="1" ht="12.75" hidden="1" customHeight="1">
      <c r="A2557" s="378"/>
      <c r="B2557" s="26"/>
      <c r="C2557" s="26"/>
      <c r="D2557" s="26"/>
      <c r="E2557" s="21"/>
      <c r="F2557" s="21"/>
      <c r="G2557" s="21"/>
      <c r="H2557" s="21"/>
      <c r="I2557" s="21"/>
      <c r="J2557" s="26"/>
      <c r="K2557" s="26"/>
      <c r="L2557" s="21"/>
      <c r="M2557" s="21"/>
      <c r="N2557" s="21"/>
      <c r="O2557" s="21"/>
      <c r="P2557" s="21"/>
      <c r="Q2557" s="21"/>
    </row>
    <row r="2558" spans="1:17" s="258" customFormat="1" ht="12.75" hidden="1" customHeight="1">
      <c r="A2558" s="378"/>
      <c r="B2558" s="26"/>
      <c r="C2558" s="26"/>
      <c r="D2558" s="26"/>
      <c r="E2558" s="21"/>
      <c r="F2558" s="21"/>
      <c r="G2558" s="21"/>
      <c r="H2558" s="21"/>
      <c r="I2558" s="21"/>
      <c r="J2558" s="26"/>
      <c r="K2558" s="26"/>
      <c r="L2558" s="21"/>
      <c r="M2558" s="21"/>
      <c r="N2558" s="21"/>
      <c r="O2558" s="21"/>
      <c r="P2558" s="21"/>
      <c r="Q2558" s="21"/>
    </row>
    <row r="2559" spans="1:17" s="258" customFormat="1" ht="12.75" hidden="1" customHeight="1">
      <c r="A2559" s="378"/>
      <c r="B2559" s="26"/>
      <c r="C2559" s="26"/>
      <c r="D2559" s="26"/>
      <c r="E2559" s="21"/>
      <c r="F2559" s="21"/>
      <c r="G2559" s="21"/>
      <c r="H2559" s="21"/>
      <c r="I2559" s="21"/>
      <c r="J2559" s="26"/>
      <c r="K2559" s="26"/>
      <c r="L2559" s="21"/>
      <c r="M2559" s="21"/>
      <c r="N2559" s="21"/>
      <c r="O2559" s="21"/>
      <c r="P2559" s="21"/>
      <c r="Q2559" s="21"/>
    </row>
    <row r="2560" spans="1:17" s="258" customFormat="1" ht="12.75" hidden="1" customHeight="1">
      <c r="A2560" s="378"/>
      <c r="B2560" s="26"/>
      <c r="C2560" s="26"/>
      <c r="D2560" s="26"/>
      <c r="E2560" s="21"/>
      <c r="F2560" s="21"/>
      <c r="G2560" s="21"/>
      <c r="H2560" s="21"/>
      <c r="I2560" s="21"/>
      <c r="J2560" s="26"/>
      <c r="K2560" s="26"/>
      <c r="L2560" s="21"/>
      <c r="M2560" s="21"/>
      <c r="N2560" s="21"/>
      <c r="O2560" s="21"/>
      <c r="P2560" s="21"/>
      <c r="Q2560" s="21"/>
    </row>
    <row r="2561" spans="1:17" s="258" customFormat="1" ht="12.75" hidden="1" customHeight="1">
      <c r="A2561" s="378"/>
      <c r="B2561" s="26"/>
      <c r="C2561" s="26"/>
      <c r="D2561" s="26"/>
      <c r="E2561" s="21"/>
      <c r="F2561" s="21"/>
      <c r="G2561" s="21"/>
      <c r="H2561" s="21"/>
      <c r="I2561" s="21"/>
      <c r="J2561" s="26"/>
      <c r="K2561" s="26"/>
      <c r="L2561" s="21"/>
      <c r="M2561" s="21"/>
      <c r="N2561" s="21"/>
      <c r="O2561" s="21"/>
      <c r="P2561" s="21"/>
      <c r="Q2561" s="21"/>
    </row>
    <row r="2562" spans="1:17" s="258" customFormat="1" ht="12.75" hidden="1" customHeight="1">
      <c r="A2562" s="378"/>
      <c r="B2562" s="26"/>
      <c r="C2562" s="26"/>
      <c r="D2562" s="26"/>
      <c r="E2562" s="21"/>
      <c r="F2562" s="21"/>
      <c r="G2562" s="21"/>
      <c r="H2562" s="21"/>
      <c r="I2562" s="21"/>
      <c r="J2562" s="26"/>
      <c r="K2562" s="26"/>
      <c r="L2562" s="21"/>
      <c r="M2562" s="21"/>
      <c r="N2562" s="21"/>
      <c r="O2562" s="21"/>
      <c r="P2562" s="21"/>
      <c r="Q2562" s="21"/>
    </row>
    <row r="2563" spans="1:17" s="258" customFormat="1" ht="12.75" hidden="1" customHeight="1">
      <c r="A2563" s="378"/>
      <c r="B2563" s="26"/>
      <c r="C2563" s="26"/>
      <c r="D2563" s="26"/>
      <c r="E2563" s="21"/>
      <c r="F2563" s="21"/>
      <c r="G2563" s="21"/>
      <c r="H2563" s="21"/>
      <c r="I2563" s="21"/>
      <c r="J2563" s="26"/>
      <c r="K2563" s="26"/>
      <c r="L2563" s="21"/>
      <c r="M2563" s="21"/>
      <c r="N2563" s="21"/>
      <c r="O2563" s="21"/>
      <c r="P2563" s="21"/>
      <c r="Q2563" s="21"/>
    </row>
    <row r="2564" spans="1:17" s="258" customFormat="1" ht="12.75" hidden="1" customHeight="1">
      <c r="A2564" s="378"/>
      <c r="B2564" s="26"/>
      <c r="C2564" s="26"/>
      <c r="D2564" s="26"/>
      <c r="E2564" s="21"/>
      <c r="F2564" s="21"/>
      <c r="G2564" s="21"/>
      <c r="H2564" s="21"/>
      <c r="I2564" s="21"/>
      <c r="J2564" s="26"/>
      <c r="K2564" s="26"/>
      <c r="L2564" s="21"/>
      <c r="M2564" s="21"/>
      <c r="N2564" s="21"/>
      <c r="O2564" s="21"/>
      <c r="P2564" s="21"/>
      <c r="Q2564" s="21"/>
    </row>
    <row r="2565" spans="1:17" s="258" customFormat="1" ht="12.75" hidden="1" customHeight="1">
      <c r="A2565" s="378"/>
      <c r="B2565" s="26"/>
      <c r="C2565" s="26"/>
      <c r="D2565" s="26"/>
      <c r="E2565" s="21"/>
      <c r="F2565" s="21"/>
      <c r="G2565" s="21"/>
      <c r="H2565" s="21"/>
      <c r="I2565" s="21"/>
      <c r="J2565" s="26"/>
      <c r="K2565" s="26"/>
      <c r="L2565" s="21"/>
      <c r="M2565" s="21"/>
      <c r="N2565" s="21"/>
      <c r="O2565" s="21"/>
      <c r="P2565" s="21"/>
      <c r="Q2565" s="21"/>
    </row>
    <row r="2566" spans="1:17" s="258" customFormat="1" ht="12.75" hidden="1" customHeight="1">
      <c r="A2566" s="378"/>
      <c r="B2566" s="26"/>
      <c r="C2566" s="26"/>
      <c r="D2566" s="26"/>
      <c r="E2566" s="21"/>
      <c r="F2566" s="21"/>
      <c r="G2566" s="21"/>
      <c r="H2566" s="21"/>
      <c r="I2566" s="21"/>
      <c r="J2566" s="26"/>
      <c r="K2566" s="26"/>
      <c r="L2566" s="21"/>
      <c r="M2566" s="21"/>
      <c r="N2566" s="21"/>
      <c r="O2566" s="21"/>
      <c r="P2566" s="21"/>
      <c r="Q2566" s="21"/>
    </row>
    <row r="2567" spans="1:17" s="258" customFormat="1" ht="12.75" hidden="1" customHeight="1">
      <c r="A2567" s="378"/>
      <c r="B2567" s="26"/>
      <c r="C2567" s="26"/>
      <c r="D2567" s="26"/>
      <c r="E2567" s="21"/>
      <c r="F2567" s="21"/>
      <c r="G2567" s="21"/>
      <c r="H2567" s="21"/>
      <c r="I2567" s="21"/>
      <c r="J2567" s="26"/>
      <c r="K2567" s="26"/>
      <c r="L2567" s="21"/>
      <c r="M2567" s="21"/>
      <c r="N2567" s="21"/>
      <c r="O2567" s="21"/>
      <c r="P2567" s="21"/>
      <c r="Q2567" s="21"/>
    </row>
    <row r="2568" spans="1:17" s="258" customFormat="1" ht="12.75" hidden="1" customHeight="1">
      <c r="A2568" s="378"/>
      <c r="B2568" s="26"/>
      <c r="C2568" s="26"/>
      <c r="D2568" s="26"/>
      <c r="E2568" s="21"/>
      <c r="F2568" s="21"/>
      <c r="G2568" s="21"/>
      <c r="H2568" s="21"/>
      <c r="I2568" s="21"/>
      <c r="J2568" s="26"/>
      <c r="K2568" s="26"/>
      <c r="L2568" s="21"/>
      <c r="M2568" s="21"/>
      <c r="N2568" s="21"/>
      <c r="O2568" s="21"/>
      <c r="P2568" s="21"/>
      <c r="Q2568" s="21"/>
    </row>
    <row r="2569" spans="1:17" s="258" customFormat="1" ht="12.75" hidden="1" customHeight="1">
      <c r="A2569" s="378"/>
      <c r="B2569" s="26"/>
      <c r="C2569" s="26"/>
      <c r="D2569" s="26"/>
      <c r="E2569" s="21"/>
      <c r="F2569" s="21"/>
      <c r="G2569" s="21"/>
      <c r="H2569" s="21"/>
      <c r="I2569" s="21"/>
      <c r="J2569" s="26"/>
      <c r="K2569" s="26"/>
      <c r="L2569" s="21"/>
      <c r="M2569" s="21"/>
      <c r="N2569" s="21"/>
      <c r="O2569" s="21"/>
      <c r="P2569" s="21"/>
      <c r="Q2569" s="21"/>
    </row>
    <row r="2570" spans="1:17" s="258" customFormat="1" ht="12.75" hidden="1" customHeight="1">
      <c r="A2570" s="378"/>
      <c r="B2570" s="26"/>
      <c r="C2570" s="26"/>
      <c r="D2570" s="26"/>
      <c r="E2570" s="21"/>
      <c r="F2570" s="21"/>
      <c r="G2570" s="21"/>
      <c r="H2570" s="21"/>
      <c r="I2570" s="21"/>
      <c r="J2570" s="26"/>
      <c r="K2570" s="26"/>
      <c r="L2570" s="21"/>
      <c r="M2570" s="21"/>
      <c r="N2570" s="21"/>
      <c r="O2570" s="21"/>
      <c r="P2570" s="21"/>
      <c r="Q2570" s="21"/>
    </row>
    <row r="2571" spans="1:17" s="258" customFormat="1" ht="12.75" hidden="1" customHeight="1">
      <c r="A2571" s="378"/>
      <c r="B2571" s="26"/>
      <c r="C2571" s="26"/>
      <c r="D2571" s="26"/>
      <c r="E2571" s="21"/>
      <c r="F2571" s="21"/>
      <c r="G2571" s="21"/>
      <c r="H2571" s="21"/>
      <c r="I2571" s="21"/>
      <c r="J2571" s="26"/>
      <c r="K2571" s="26"/>
      <c r="L2571" s="21"/>
      <c r="M2571" s="21"/>
      <c r="N2571" s="21"/>
      <c r="O2571" s="21"/>
      <c r="P2571" s="21"/>
      <c r="Q2571" s="21"/>
    </row>
    <row r="2572" spans="1:17" s="258" customFormat="1" ht="12.75" hidden="1" customHeight="1">
      <c r="A2572" s="378"/>
      <c r="B2572" s="26"/>
      <c r="C2572" s="26"/>
      <c r="D2572" s="26"/>
      <c r="E2572" s="21"/>
      <c r="F2572" s="21"/>
      <c r="G2572" s="21"/>
      <c r="H2572" s="21"/>
      <c r="I2572" s="21"/>
      <c r="J2572" s="26"/>
      <c r="K2572" s="26"/>
      <c r="L2572" s="21"/>
      <c r="M2572" s="21"/>
      <c r="N2572" s="21"/>
      <c r="O2572" s="21"/>
      <c r="P2572" s="21"/>
      <c r="Q2572" s="21"/>
    </row>
    <row r="2573" spans="1:17" s="258" customFormat="1" ht="12.75" hidden="1" customHeight="1">
      <c r="A2573" s="378"/>
      <c r="B2573" s="26"/>
      <c r="C2573" s="26"/>
      <c r="D2573" s="26"/>
      <c r="E2573" s="21"/>
      <c r="F2573" s="21"/>
      <c r="G2573" s="21"/>
      <c r="H2573" s="21"/>
      <c r="I2573" s="21"/>
      <c r="J2573" s="26"/>
      <c r="K2573" s="26"/>
      <c r="L2573" s="21"/>
      <c r="M2573" s="21"/>
      <c r="N2573" s="21"/>
      <c r="O2573" s="21"/>
      <c r="P2573" s="21"/>
      <c r="Q2573" s="21"/>
    </row>
    <row r="2574" spans="1:17" s="258" customFormat="1" ht="12.75" hidden="1" customHeight="1">
      <c r="A2574" s="378"/>
      <c r="B2574" s="26"/>
      <c r="C2574" s="26"/>
      <c r="D2574" s="26"/>
      <c r="E2574" s="21"/>
      <c r="F2574" s="21"/>
      <c r="G2574" s="21"/>
      <c r="H2574" s="21"/>
      <c r="I2574" s="21"/>
      <c r="J2574" s="26"/>
      <c r="K2574" s="26"/>
      <c r="L2574" s="21"/>
      <c r="M2574" s="21"/>
      <c r="N2574" s="21"/>
      <c r="O2574" s="21"/>
      <c r="P2574" s="21"/>
      <c r="Q2574" s="21"/>
    </row>
    <row r="2575" spans="1:17" s="258" customFormat="1" ht="12.75" hidden="1" customHeight="1">
      <c r="A2575" s="378"/>
      <c r="B2575" s="26"/>
      <c r="C2575" s="26"/>
      <c r="D2575" s="26"/>
      <c r="E2575" s="21"/>
      <c r="F2575" s="21"/>
      <c r="G2575" s="21"/>
      <c r="H2575" s="21"/>
      <c r="I2575" s="21"/>
      <c r="J2575" s="26"/>
      <c r="K2575" s="26"/>
      <c r="L2575" s="21"/>
      <c r="M2575" s="21"/>
      <c r="N2575" s="21"/>
      <c r="O2575" s="21"/>
      <c r="P2575" s="21"/>
      <c r="Q2575" s="21"/>
    </row>
    <row r="2576" spans="1:17" s="258" customFormat="1" ht="12.75" hidden="1" customHeight="1">
      <c r="A2576" s="378"/>
      <c r="B2576" s="26"/>
      <c r="C2576" s="26"/>
      <c r="D2576" s="26"/>
      <c r="E2576" s="21"/>
      <c r="F2576" s="21"/>
      <c r="G2576" s="21"/>
      <c r="H2576" s="21"/>
      <c r="I2576" s="21"/>
      <c r="J2576" s="26"/>
      <c r="K2576" s="26"/>
      <c r="L2576" s="21"/>
      <c r="M2576" s="21"/>
      <c r="N2576" s="21"/>
      <c r="O2576" s="21"/>
      <c r="P2576" s="21"/>
      <c r="Q2576" s="21"/>
    </row>
    <row r="2577" spans="1:17" s="258" customFormat="1" ht="12.75" hidden="1" customHeight="1">
      <c r="A2577" s="378"/>
      <c r="B2577" s="26"/>
      <c r="C2577" s="26"/>
      <c r="D2577" s="26"/>
      <c r="E2577" s="21"/>
      <c r="F2577" s="21"/>
      <c r="G2577" s="21"/>
      <c r="H2577" s="21"/>
      <c r="I2577" s="21"/>
      <c r="J2577" s="26"/>
      <c r="K2577" s="26"/>
      <c r="L2577" s="21"/>
      <c r="M2577" s="21"/>
      <c r="N2577" s="21"/>
      <c r="O2577" s="21"/>
      <c r="P2577" s="21"/>
      <c r="Q2577" s="21"/>
    </row>
    <row r="2578" spans="1:17" s="258" customFormat="1" ht="12.75" hidden="1" customHeight="1">
      <c r="A2578" s="378"/>
      <c r="B2578" s="26"/>
      <c r="C2578" s="26"/>
      <c r="D2578" s="26"/>
      <c r="E2578" s="21"/>
      <c r="F2578" s="21"/>
      <c r="G2578" s="21"/>
      <c r="H2578" s="21"/>
      <c r="I2578" s="21"/>
      <c r="J2578" s="26"/>
      <c r="K2578" s="26"/>
      <c r="L2578" s="21"/>
      <c r="M2578" s="21"/>
      <c r="N2578" s="21"/>
      <c r="O2578" s="21"/>
      <c r="P2578" s="21"/>
      <c r="Q2578" s="21"/>
    </row>
    <row r="2579" spans="1:17" s="258" customFormat="1" ht="12.75" hidden="1" customHeight="1">
      <c r="A2579" s="378"/>
      <c r="B2579" s="26"/>
      <c r="C2579" s="26"/>
      <c r="D2579" s="26"/>
      <c r="E2579" s="21"/>
      <c r="F2579" s="21"/>
      <c r="G2579" s="21"/>
      <c r="H2579" s="21"/>
      <c r="I2579" s="21"/>
      <c r="J2579" s="26"/>
      <c r="K2579" s="26"/>
      <c r="L2579" s="21"/>
      <c r="M2579" s="21"/>
      <c r="N2579" s="21"/>
      <c r="O2579" s="21"/>
      <c r="P2579" s="21"/>
      <c r="Q2579" s="21"/>
    </row>
    <row r="2580" spans="1:17" s="258" customFormat="1" ht="12.75" hidden="1" customHeight="1">
      <c r="A2580" s="378"/>
      <c r="B2580" s="26"/>
      <c r="C2580" s="26"/>
      <c r="D2580" s="26"/>
      <c r="E2580" s="21"/>
      <c r="F2580" s="21"/>
      <c r="G2580" s="21"/>
      <c r="H2580" s="21"/>
      <c r="I2580" s="21"/>
      <c r="J2580" s="26"/>
      <c r="K2580" s="26"/>
      <c r="L2580" s="21"/>
      <c r="M2580" s="21"/>
      <c r="N2580" s="21"/>
      <c r="O2580" s="21"/>
      <c r="P2580" s="21"/>
      <c r="Q2580" s="21"/>
    </row>
    <row r="2581" spans="1:17" s="258" customFormat="1" ht="12.75" hidden="1" customHeight="1">
      <c r="A2581" s="378"/>
      <c r="B2581" s="26"/>
      <c r="C2581" s="26"/>
      <c r="D2581" s="26"/>
      <c r="E2581" s="21"/>
      <c r="F2581" s="21"/>
      <c r="G2581" s="21"/>
      <c r="H2581" s="21"/>
      <c r="I2581" s="21"/>
      <c r="J2581" s="26"/>
      <c r="K2581" s="26"/>
      <c r="L2581" s="21"/>
      <c r="M2581" s="21"/>
      <c r="N2581" s="21"/>
      <c r="O2581" s="21"/>
      <c r="P2581" s="21"/>
      <c r="Q2581" s="21"/>
    </row>
    <row r="2582" spans="1:17" s="258" customFormat="1" ht="12.75" hidden="1" customHeight="1">
      <c r="A2582" s="378"/>
      <c r="B2582" s="26"/>
      <c r="C2582" s="26"/>
      <c r="D2582" s="26"/>
      <c r="E2582" s="21"/>
      <c r="F2582" s="21"/>
      <c r="G2582" s="21"/>
      <c r="H2582" s="21"/>
      <c r="I2582" s="21"/>
      <c r="J2582" s="26"/>
      <c r="K2582" s="26"/>
      <c r="L2582" s="21"/>
      <c r="M2582" s="21"/>
      <c r="N2582" s="21"/>
      <c r="O2582" s="21"/>
      <c r="P2582" s="21"/>
      <c r="Q2582" s="21"/>
    </row>
    <row r="2583" spans="1:17" s="258" customFormat="1" ht="12.75" hidden="1" customHeight="1">
      <c r="A2583" s="378"/>
      <c r="B2583" s="26"/>
      <c r="C2583" s="26"/>
      <c r="D2583" s="26"/>
      <c r="E2583" s="21"/>
      <c r="F2583" s="21"/>
      <c r="G2583" s="21"/>
      <c r="H2583" s="21"/>
      <c r="I2583" s="21"/>
      <c r="J2583" s="26"/>
      <c r="K2583" s="26"/>
      <c r="L2583" s="21"/>
      <c r="M2583" s="21"/>
      <c r="N2583" s="21"/>
      <c r="O2583" s="21"/>
      <c r="P2583" s="21"/>
      <c r="Q2583" s="21"/>
    </row>
    <row r="2584" spans="1:17" s="258" customFormat="1" ht="12.75" hidden="1" customHeight="1">
      <c r="A2584" s="378"/>
      <c r="B2584" s="26"/>
      <c r="C2584" s="26"/>
      <c r="D2584" s="26"/>
      <c r="E2584" s="21"/>
      <c r="F2584" s="21"/>
      <c r="G2584" s="21"/>
      <c r="H2584" s="21"/>
      <c r="I2584" s="21"/>
      <c r="J2584" s="26"/>
      <c r="K2584" s="26"/>
      <c r="L2584" s="21"/>
      <c r="M2584" s="21"/>
      <c r="N2584" s="21"/>
      <c r="O2584" s="21"/>
      <c r="P2584" s="21"/>
      <c r="Q2584" s="21"/>
    </row>
    <row r="2585" spans="1:17" s="258" customFormat="1" ht="12.75" hidden="1" customHeight="1">
      <c r="A2585" s="378"/>
      <c r="B2585" s="26"/>
      <c r="C2585" s="26"/>
      <c r="D2585" s="26"/>
      <c r="E2585" s="21"/>
      <c r="F2585" s="21"/>
      <c r="G2585" s="21"/>
      <c r="H2585" s="21"/>
      <c r="I2585" s="21"/>
      <c r="J2585" s="26"/>
      <c r="K2585" s="26"/>
      <c r="L2585" s="21"/>
      <c r="M2585" s="21"/>
      <c r="N2585" s="21"/>
      <c r="O2585" s="21"/>
      <c r="P2585" s="21"/>
      <c r="Q2585" s="21"/>
    </row>
    <row r="2586" spans="1:17" s="258" customFormat="1" ht="12.75" hidden="1" customHeight="1">
      <c r="A2586" s="378"/>
      <c r="B2586" s="26"/>
      <c r="C2586" s="26"/>
      <c r="D2586" s="26"/>
      <c r="E2586" s="21"/>
      <c r="F2586" s="21"/>
      <c r="G2586" s="21"/>
      <c r="H2586" s="21"/>
      <c r="I2586" s="21"/>
      <c r="J2586" s="26"/>
      <c r="K2586" s="26"/>
      <c r="L2586" s="21"/>
      <c r="M2586" s="21"/>
      <c r="N2586" s="21"/>
      <c r="O2586" s="21"/>
      <c r="P2586" s="21"/>
      <c r="Q2586" s="21"/>
    </row>
    <row r="2587" spans="1:17" s="258" customFormat="1" ht="12.75" hidden="1" customHeight="1">
      <c r="A2587" s="378"/>
      <c r="B2587" s="26"/>
      <c r="C2587" s="26"/>
      <c r="D2587" s="26"/>
      <c r="E2587" s="21"/>
      <c r="F2587" s="21"/>
      <c r="G2587" s="21"/>
      <c r="H2587" s="21"/>
      <c r="I2587" s="21"/>
      <c r="J2587" s="26"/>
      <c r="K2587" s="26"/>
      <c r="L2587" s="21"/>
      <c r="M2587" s="21"/>
      <c r="N2587" s="21"/>
      <c r="O2587" s="21"/>
      <c r="P2587" s="21"/>
      <c r="Q2587" s="21"/>
    </row>
    <row r="2588" spans="1:17" s="258" customFormat="1" ht="12.75" hidden="1" customHeight="1">
      <c r="A2588" s="378"/>
      <c r="B2588" s="26"/>
      <c r="C2588" s="26"/>
      <c r="D2588" s="26"/>
      <c r="E2588" s="21"/>
      <c r="F2588" s="21"/>
      <c r="G2588" s="21"/>
      <c r="H2588" s="21"/>
      <c r="I2588" s="21"/>
      <c r="J2588" s="26"/>
      <c r="K2588" s="26"/>
      <c r="L2588" s="21"/>
      <c r="M2588" s="21"/>
      <c r="N2588" s="21"/>
      <c r="O2588" s="21"/>
      <c r="P2588" s="21"/>
      <c r="Q2588" s="21"/>
    </row>
    <row r="2589" spans="1:17" s="258" customFormat="1" ht="12.75" hidden="1" customHeight="1">
      <c r="A2589" s="378"/>
      <c r="B2589" s="26"/>
      <c r="C2589" s="26"/>
      <c r="D2589" s="26"/>
      <c r="E2589" s="21"/>
      <c r="F2589" s="21"/>
      <c r="G2589" s="21"/>
      <c r="H2589" s="21"/>
      <c r="I2589" s="21"/>
      <c r="J2589" s="26"/>
      <c r="K2589" s="26"/>
      <c r="L2589" s="21"/>
      <c r="M2589" s="21"/>
      <c r="N2589" s="21"/>
      <c r="O2589" s="21"/>
      <c r="P2589" s="21"/>
      <c r="Q2589" s="21"/>
    </row>
    <row r="2590" spans="1:17" s="258" customFormat="1" ht="12.75" hidden="1" customHeight="1">
      <c r="A2590" s="378"/>
      <c r="B2590" s="26"/>
      <c r="C2590" s="26"/>
      <c r="D2590" s="26"/>
      <c r="E2590" s="21"/>
      <c r="F2590" s="21"/>
      <c r="G2590" s="21"/>
      <c r="H2590" s="21"/>
      <c r="I2590" s="21"/>
      <c r="J2590" s="26"/>
      <c r="K2590" s="26"/>
      <c r="L2590" s="21"/>
      <c r="M2590" s="21"/>
      <c r="N2590" s="21"/>
      <c r="O2590" s="21"/>
      <c r="P2590" s="21"/>
      <c r="Q2590" s="21"/>
    </row>
    <row r="2591" spans="1:17" s="258" customFormat="1" ht="12.75" hidden="1" customHeight="1">
      <c r="A2591" s="378"/>
      <c r="B2591" s="26"/>
      <c r="C2591" s="26"/>
      <c r="D2591" s="26"/>
      <c r="E2591" s="21"/>
      <c r="F2591" s="21"/>
      <c r="G2591" s="21"/>
      <c r="H2591" s="21"/>
      <c r="I2591" s="21"/>
      <c r="J2591" s="26"/>
      <c r="K2591" s="26"/>
      <c r="L2591" s="21"/>
      <c r="M2591" s="21"/>
      <c r="N2591" s="21"/>
      <c r="O2591" s="21"/>
      <c r="P2591" s="21"/>
      <c r="Q2591" s="21"/>
    </row>
    <row r="2592" spans="1:17" s="258" customFormat="1" ht="12.75" hidden="1" customHeight="1">
      <c r="A2592" s="378"/>
      <c r="B2592" s="26"/>
      <c r="C2592" s="26"/>
      <c r="D2592" s="26"/>
      <c r="E2592" s="21"/>
      <c r="F2592" s="21"/>
      <c r="G2592" s="21"/>
      <c r="H2592" s="21"/>
      <c r="I2592" s="21"/>
      <c r="J2592" s="26"/>
      <c r="K2592" s="26"/>
      <c r="L2592" s="21"/>
      <c r="M2592" s="21"/>
      <c r="N2592" s="21"/>
      <c r="O2592" s="21"/>
      <c r="P2592" s="21"/>
      <c r="Q2592" s="21"/>
    </row>
    <row r="2593" spans="1:17" s="258" customFormat="1" ht="12.75" hidden="1" customHeight="1">
      <c r="A2593" s="378"/>
      <c r="B2593" s="26"/>
      <c r="C2593" s="26"/>
      <c r="D2593" s="26"/>
      <c r="E2593" s="21"/>
      <c r="F2593" s="21"/>
      <c r="G2593" s="21"/>
      <c r="H2593" s="21"/>
      <c r="I2593" s="21"/>
      <c r="J2593" s="26"/>
      <c r="K2593" s="26"/>
      <c r="L2593" s="21"/>
      <c r="M2593" s="21"/>
      <c r="N2593" s="21"/>
      <c r="O2593" s="21"/>
      <c r="P2593" s="21"/>
      <c r="Q2593" s="21"/>
    </row>
    <row r="2594" spans="1:17" s="258" customFormat="1" ht="12.75" hidden="1" customHeight="1">
      <c r="A2594" s="378"/>
      <c r="B2594" s="26"/>
      <c r="C2594" s="26"/>
      <c r="D2594" s="26"/>
      <c r="E2594" s="21"/>
      <c r="F2594" s="21"/>
      <c r="G2594" s="21"/>
      <c r="H2594" s="21"/>
      <c r="I2594" s="21"/>
      <c r="J2594" s="26"/>
      <c r="K2594" s="26"/>
      <c r="L2594" s="21"/>
      <c r="M2594" s="21"/>
      <c r="N2594" s="21"/>
      <c r="O2594" s="21"/>
      <c r="P2594" s="21"/>
      <c r="Q2594" s="21"/>
    </row>
    <row r="2595" spans="1:17" s="258" customFormat="1" ht="12.75" hidden="1" customHeight="1">
      <c r="A2595" s="378"/>
      <c r="B2595" s="26"/>
      <c r="C2595" s="26"/>
      <c r="D2595" s="26"/>
      <c r="E2595" s="21"/>
      <c r="F2595" s="21"/>
      <c r="G2595" s="21"/>
      <c r="H2595" s="21"/>
      <c r="I2595" s="21"/>
      <c r="J2595" s="26"/>
      <c r="K2595" s="26"/>
      <c r="L2595" s="21"/>
      <c r="M2595" s="21"/>
      <c r="N2595" s="21"/>
      <c r="O2595" s="21"/>
      <c r="P2595" s="21"/>
      <c r="Q2595" s="21"/>
    </row>
    <row r="2596" spans="1:17" s="258" customFormat="1" ht="12.75" hidden="1" customHeight="1">
      <c r="A2596" s="378"/>
      <c r="B2596" s="26"/>
      <c r="C2596" s="26"/>
      <c r="D2596" s="26"/>
      <c r="E2596" s="21"/>
      <c r="F2596" s="21"/>
      <c r="G2596" s="21"/>
      <c r="H2596" s="21"/>
      <c r="I2596" s="21"/>
      <c r="J2596" s="26"/>
      <c r="K2596" s="26"/>
      <c r="L2596" s="21"/>
      <c r="M2596" s="21"/>
      <c r="N2596" s="21"/>
      <c r="O2596" s="21"/>
      <c r="P2596" s="21"/>
      <c r="Q2596" s="21"/>
    </row>
    <row r="2597" spans="1:17" s="258" customFormat="1" ht="12.75" hidden="1" customHeight="1">
      <c r="A2597" s="378"/>
      <c r="B2597" s="26"/>
      <c r="C2597" s="26"/>
      <c r="D2597" s="26"/>
      <c r="E2597" s="21"/>
      <c r="F2597" s="21"/>
      <c r="G2597" s="21"/>
      <c r="H2597" s="21"/>
      <c r="I2597" s="21"/>
      <c r="J2597" s="26"/>
      <c r="K2597" s="26"/>
      <c r="L2597" s="21"/>
      <c r="M2597" s="21"/>
      <c r="N2597" s="21"/>
      <c r="O2597" s="21"/>
      <c r="P2597" s="21"/>
      <c r="Q2597" s="21"/>
    </row>
    <row r="2598" spans="1:17" s="258" customFormat="1" ht="12.75" hidden="1" customHeight="1">
      <c r="A2598" s="378"/>
      <c r="B2598" s="26"/>
      <c r="C2598" s="26"/>
      <c r="D2598" s="26"/>
      <c r="E2598" s="21"/>
      <c r="F2598" s="21"/>
      <c r="G2598" s="21"/>
      <c r="H2598" s="21"/>
      <c r="I2598" s="21"/>
      <c r="J2598" s="26"/>
      <c r="K2598" s="26"/>
      <c r="L2598" s="21"/>
      <c r="M2598" s="21"/>
      <c r="N2598" s="21"/>
      <c r="O2598" s="21"/>
      <c r="P2598" s="21"/>
      <c r="Q2598" s="21"/>
    </row>
    <row r="2599" spans="1:17" s="258" customFormat="1" ht="12.75" hidden="1" customHeight="1">
      <c r="A2599" s="378"/>
      <c r="B2599" s="26"/>
      <c r="C2599" s="26"/>
      <c r="D2599" s="26"/>
      <c r="E2599" s="21"/>
      <c r="F2599" s="21"/>
      <c r="G2599" s="21"/>
      <c r="H2599" s="21"/>
      <c r="I2599" s="21"/>
      <c r="J2599" s="26"/>
      <c r="K2599" s="26"/>
      <c r="L2599" s="21"/>
      <c r="M2599" s="21"/>
      <c r="N2599" s="21"/>
      <c r="O2599" s="21"/>
      <c r="P2599" s="21"/>
      <c r="Q2599" s="21"/>
    </row>
    <row r="2600" spans="1:17" s="258" customFormat="1" ht="12.75" hidden="1" customHeight="1">
      <c r="A2600" s="378"/>
      <c r="B2600" s="26"/>
      <c r="C2600" s="26"/>
      <c r="D2600" s="26"/>
      <c r="E2600" s="21"/>
      <c r="F2600" s="21"/>
      <c r="G2600" s="21"/>
      <c r="H2600" s="21"/>
      <c r="I2600" s="21"/>
      <c r="J2600" s="26"/>
      <c r="K2600" s="26"/>
      <c r="L2600" s="21"/>
      <c r="M2600" s="21"/>
      <c r="N2600" s="21"/>
      <c r="O2600" s="21"/>
      <c r="P2600" s="21"/>
      <c r="Q2600" s="21"/>
    </row>
    <row r="2601" spans="1:17" s="258" customFormat="1" ht="12.75" hidden="1" customHeight="1">
      <c r="A2601" s="378"/>
      <c r="B2601" s="26"/>
      <c r="C2601" s="26"/>
      <c r="D2601" s="26"/>
      <c r="E2601" s="21"/>
      <c r="F2601" s="21"/>
      <c r="G2601" s="21"/>
      <c r="H2601" s="21"/>
      <c r="I2601" s="21"/>
      <c r="J2601" s="26"/>
      <c r="K2601" s="26"/>
      <c r="L2601" s="21"/>
      <c r="M2601" s="21"/>
      <c r="N2601" s="21"/>
      <c r="O2601" s="21"/>
      <c r="P2601" s="21"/>
      <c r="Q2601" s="21"/>
    </row>
    <row r="2602" spans="1:17" s="258" customFormat="1" ht="12.75" hidden="1" customHeight="1">
      <c r="A2602" s="378"/>
      <c r="B2602" s="26"/>
      <c r="C2602" s="26"/>
      <c r="D2602" s="26"/>
      <c r="E2602" s="21"/>
      <c r="F2602" s="21"/>
      <c r="G2602" s="21"/>
      <c r="H2602" s="21"/>
      <c r="I2602" s="21"/>
      <c r="J2602" s="26"/>
      <c r="K2602" s="26"/>
      <c r="L2602" s="21"/>
      <c r="M2602" s="21"/>
      <c r="N2602" s="21"/>
      <c r="O2602" s="21"/>
      <c r="P2602" s="21"/>
      <c r="Q2602" s="21"/>
    </row>
    <row r="2603" spans="1:17" s="258" customFormat="1" ht="12.75" hidden="1" customHeight="1">
      <c r="A2603" s="378"/>
      <c r="B2603" s="26"/>
      <c r="C2603" s="26"/>
      <c r="D2603" s="26"/>
      <c r="E2603" s="21"/>
      <c r="F2603" s="21"/>
      <c r="G2603" s="21"/>
      <c r="H2603" s="21"/>
      <c r="I2603" s="21"/>
      <c r="J2603" s="26"/>
      <c r="K2603" s="26"/>
      <c r="L2603" s="21"/>
      <c r="M2603" s="21"/>
      <c r="N2603" s="21"/>
      <c r="O2603" s="21"/>
      <c r="P2603" s="21"/>
      <c r="Q2603" s="21"/>
    </row>
    <row r="2604" spans="1:17" s="258" customFormat="1" ht="12.75" hidden="1" customHeight="1">
      <c r="A2604" s="378"/>
      <c r="B2604" s="26"/>
      <c r="C2604" s="26"/>
      <c r="D2604" s="26"/>
      <c r="E2604" s="21"/>
      <c r="F2604" s="21"/>
      <c r="G2604" s="21"/>
      <c r="H2604" s="21"/>
      <c r="I2604" s="21"/>
      <c r="J2604" s="26"/>
      <c r="K2604" s="26"/>
      <c r="L2604" s="21"/>
      <c r="M2604" s="21"/>
      <c r="N2604" s="21"/>
      <c r="O2604" s="21"/>
      <c r="P2604" s="21"/>
      <c r="Q2604" s="21"/>
    </row>
    <row r="2605" spans="1:17" s="258" customFormat="1" ht="12.75" hidden="1" customHeight="1">
      <c r="A2605" s="378"/>
      <c r="B2605" s="26"/>
      <c r="C2605" s="26"/>
      <c r="D2605" s="26"/>
      <c r="E2605" s="21"/>
      <c r="F2605" s="21"/>
      <c r="G2605" s="21"/>
      <c r="H2605" s="21"/>
      <c r="I2605" s="21"/>
      <c r="J2605" s="26"/>
      <c r="K2605" s="26"/>
      <c r="L2605" s="21"/>
      <c r="M2605" s="21"/>
      <c r="N2605" s="21"/>
      <c r="O2605" s="21"/>
      <c r="P2605" s="21"/>
      <c r="Q2605" s="21"/>
    </row>
    <row r="2606" spans="1:17" s="258" customFormat="1" ht="12.75" hidden="1" customHeight="1">
      <c r="A2606" s="378"/>
      <c r="B2606" s="26"/>
      <c r="C2606" s="26"/>
      <c r="D2606" s="26"/>
      <c r="E2606" s="21"/>
      <c r="F2606" s="21"/>
      <c r="G2606" s="21"/>
      <c r="H2606" s="21"/>
      <c r="I2606" s="21"/>
      <c r="J2606" s="26"/>
      <c r="K2606" s="26"/>
      <c r="L2606" s="21"/>
      <c r="M2606" s="21"/>
      <c r="N2606" s="21"/>
      <c r="O2606" s="21"/>
      <c r="P2606" s="21"/>
      <c r="Q2606" s="21"/>
    </row>
    <row r="2607" spans="1:17" s="258" customFormat="1" ht="12.75" hidden="1" customHeight="1">
      <c r="A2607" s="378"/>
      <c r="B2607" s="26"/>
      <c r="C2607" s="26"/>
      <c r="D2607" s="26"/>
      <c r="E2607" s="21"/>
      <c r="F2607" s="21"/>
      <c r="G2607" s="21"/>
      <c r="H2607" s="21"/>
      <c r="I2607" s="21"/>
      <c r="J2607" s="26"/>
      <c r="K2607" s="26"/>
      <c r="L2607" s="21"/>
      <c r="M2607" s="21"/>
      <c r="N2607" s="21"/>
      <c r="O2607" s="21"/>
      <c r="P2607" s="21"/>
      <c r="Q2607" s="21"/>
    </row>
    <row r="2608" spans="1:17" s="258" customFormat="1" ht="12.75" hidden="1" customHeight="1">
      <c r="A2608" s="378"/>
      <c r="B2608" s="26"/>
      <c r="C2608" s="26"/>
      <c r="D2608" s="26"/>
      <c r="E2608" s="21"/>
      <c r="F2608" s="21"/>
      <c r="G2608" s="21"/>
      <c r="H2608" s="21"/>
      <c r="I2608" s="21"/>
      <c r="J2608" s="26"/>
      <c r="K2608" s="26"/>
      <c r="L2608" s="21"/>
      <c r="M2608" s="21"/>
      <c r="N2608" s="21"/>
      <c r="O2608" s="21"/>
      <c r="P2608" s="21"/>
      <c r="Q2608" s="21"/>
    </row>
    <row r="2609" spans="1:17" s="258" customFormat="1" ht="12.75" hidden="1" customHeight="1">
      <c r="A2609" s="378"/>
      <c r="B2609" s="26"/>
      <c r="C2609" s="26"/>
      <c r="D2609" s="26"/>
      <c r="E2609" s="21"/>
      <c r="F2609" s="21"/>
      <c r="G2609" s="21"/>
      <c r="H2609" s="21"/>
      <c r="I2609" s="21"/>
      <c r="J2609" s="26"/>
      <c r="K2609" s="26"/>
      <c r="L2609" s="21"/>
      <c r="M2609" s="21"/>
      <c r="N2609" s="21"/>
      <c r="O2609" s="21"/>
      <c r="P2609" s="21"/>
      <c r="Q2609" s="21"/>
    </row>
    <row r="2610" spans="1:17" s="258" customFormat="1" ht="12.75" hidden="1" customHeight="1">
      <c r="A2610" s="378"/>
      <c r="B2610" s="26"/>
      <c r="C2610" s="26"/>
      <c r="D2610" s="26"/>
      <c r="E2610" s="21"/>
      <c r="F2610" s="21"/>
      <c r="G2610" s="21"/>
      <c r="H2610" s="21"/>
      <c r="I2610" s="21"/>
      <c r="J2610" s="26"/>
      <c r="K2610" s="26"/>
      <c r="L2610" s="21"/>
      <c r="M2610" s="21"/>
      <c r="N2610" s="21"/>
      <c r="O2610" s="21"/>
      <c r="P2610" s="21"/>
      <c r="Q2610" s="21"/>
    </row>
    <row r="2611" spans="1:17" s="258" customFormat="1" ht="12.75" hidden="1" customHeight="1">
      <c r="A2611" s="378"/>
      <c r="B2611" s="26"/>
      <c r="C2611" s="26"/>
      <c r="D2611" s="26"/>
      <c r="E2611" s="21"/>
      <c r="F2611" s="21"/>
      <c r="G2611" s="21"/>
      <c r="H2611" s="21"/>
      <c r="I2611" s="21"/>
      <c r="J2611" s="26"/>
      <c r="K2611" s="26"/>
      <c r="L2611" s="21"/>
      <c r="M2611" s="21"/>
      <c r="N2611" s="21"/>
      <c r="O2611" s="21"/>
      <c r="P2611" s="21"/>
      <c r="Q2611" s="21"/>
    </row>
    <row r="2612" spans="1:17" s="258" customFormat="1" ht="12.75" hidden="1" customHeight="1">
      <c r="A2612" s="378"/>
      <c r="B2612" s="26"/>
      <c r="C2612" s="26"/>
      <c r="D2612" s="26"/>
      <c r="E2612" s="21"/>
      <c r="F2612" s="21"/>
      <c r="G2612" s="21"/>
      <c r="H2612" s="21"/>
      <c r="I2612" s="21"/>
      <c r="J2612" s="26"/>
      <c r="K2612" s="26"/>
      <c r="L2612" s="21"/>
      <c r="M2612" s="21"/>
      <c r="N2612" s="21"/>
      <c r="O2612" s="21"/>
      <c r="P2612" s="21"/>
      <c r="Q2612" s="21"/>
    </row>
    <row r="2613" spans="1:17" s="258" customFormat="1" ht="12.75" hidden="1" customHeight="1">
      <c r="A2613" s="378"/>
      <c r="B2613" s="26"/>
      <c r="C2613" s="26"/>
      <c r="D2613" s="26"/>
      <c r="E2613" s="21"/>
      <c r="F2613" s="21"/>
      <c r="G2613" s="21"/>
      <c r="H2613" s="21"/>
      <c r="I2613" s="21"/>
      <c r="J2613" s="26"/>
      <c r="K2613" s="26"/>
      <c r="L2613" s="21"/>
      <c r="M2613" s="21"/>
      <c r="N2613" s="21"/>
      <c r="O2613" s="21"/>
      <c r="P2613" s="21"/>
      <c r="Q2613" s="21"/>
    </row>
    <row r="2614" spans="1:17" s="258" customFormat="1" ht="12.75" hidden="1" customHeight="1">
      <c r="A2614" s="378"/>
      <c r="B2614" s="26"/>
      <c r="C2614" s="26"/>
      <c r="D2614" s="26"/>
      <c r="E2614" s="21"/>
      <c r="F2614" s="21"/>
      <c r="G2614" s="21"/>
      <c r="H2614" s="21"/>
      <c r="I2614" s="21"/>
      <c r="J2614" s="26"/>
      <c r="K2614" s="26"/>
      <c r="L2614" s="21"/>
      <c r="M2614" s="21"/>
      <c r="N2614" s="21"/>
      <c r="O2614" s="21"/>
      <c r="P2614" s="21"/>
      <c r="Q2614" s="21"/>
    </row>
    <row r="2615" spans="1:17" s="258" customFormat="1" ht="12.75" hidden="1" customHeight="1">
      <c r="A2615" s="378"/>
      <c r="B2615" s="26"/>
      <c r="C2615" s="26"/>
      <c r="D2615" s="26"/>
      <c r="E2615" s="21"/>
      <c r="F2615" s="21"/>
      <c r="G2615" s="21"/>
      <c r="H2615" s="21"/>
      <c r="I2615" s="21"/>
      <c r="J2615" s="26"/>
      <c r="K2615" s="26"/>
      <c r="L2615" s="21"/>
      <c r="M2615" s="21"/>
      <c r="N2615" s="21"/>
      <c r="O2615" s="21"/>
      <c r="P2615" s="21"/>
      <c r="Q2615" s="21"/>
    </row>
    <row r="2616" spans="1:17" s="258" customFormat="1" ht="12.75" hidden="1" customHeight="1">
      <c r="A2616" s="378"/>
      <c r="B2616" s="26"/>
      <c r="C2616" s="26"/>
      <c r="D2616" s="26"/>
      <c r="E2616" s="21"/>
      <c r="F2616" s="21"/>
      <c r="G2616" s="21"/>
      <c r="H2616" s="21"/>
      <c r="I2616" s="21"/>
      <c r="J2616" s="26"/>
      <c r="K2616" s="26"/>
      <c r="L2616" s="21"/>
      <c r="M2616" s="21"/>
      <c r="N2616" s="21"/>
      <c r="O2616" s="21"/>
      <c r="P2616" s="21"/>
      <c r="Q2616" s="21"/>
    </row>
    <row r="2617" spans="1:17" s="258" customFormat="1" ht="12.75" hidden="1" customHeight="1">
      <c r="A2617" s="378"/>
      <c r="B2617" s="26"/>
      <c r="C2617" s="26"/>
      <c r="D2617" s="26"/>
      <c r="E2617" s="21"/>
      <c r="F2617" s="21"/>
      <c r="G2617" s="21"/>
      <c r="H2617" s="21"/>
      <c r="I2617" s="21"/>
      <c r="J2617" s="26"/>
      <c r="K2617" s="26"/>
      <c r="L2617" s="21"/>
      <c r="M2617" s="21"/>
      <c r="N2617" s="21"/>
      <c r="O2617" s="21"/>
      <c r="P2617" s="21"/>
      <c r="Q2617" s="21"/>
    </row>
    <row r="2618" spans="1:17" s="258" customFormat="1" ht="12.75" hidden="1" customHeight="1">
      <c r="A2618" s="378"/>
      <c r="B2618" s="26"/>
      <c r="C2618" s="26"/>
      <c r="D2618" s="26"/>
      <c r="E2618" s="21"/>
      <c r="F2618" s="21"/>
      <c r="G2618" s="21"/>
      <c r="H2618" s="21"/>
      <c r="I2618" s="21"/>
      <c r="J2618" s="26"/>
      <c r="K2618" s="26"/>
      <c r="L2618" s="21"/>
      <c r="M2618" s="21"/>
      <c r="N2618" s="21"/>
      <c r="O2618" s="21"/>
      <c r="P2618" s="21"/>
      <c r="Q2618" s="21"/>
    </row>
    <row r="2619" spans="1:17" s="258" customFormat="1" ht="12.75" hidden="1" customHeight="1">
      <c r="A2619" s="378"/>
      <c r="B2619" s="26"/>
      <c r="C2619" s="26"/>
      <c r="D2619" s="26"/>
      <c r="E2619" s="21"/>
      <c r="F2619" s="21"/>
      <c r="G2619" s="21"/>
      <c r="H2619" s="21"/>
      <c r="I2619" s="21"/>
      <c r="J2619" s="26"/>
      <c r="K2619" s="26"/>
      <c r="L2619" s="21"/>
      <c r="M2619" s="21"/>
      <c r="N2619" s="21"/>
      <c r="O2619" s="21"/>
      <c r="P2619" s="21"/>
      <c r="Q2619" s="21"/>
    </row>
    <row r="2620" spans="1:17" s="258" customFormat="1" ht="12.75" hidden="1" customHeight="1">
      <c r="A2620" s="378"/>
      <c r="B2620" s="26"/>
      <c r="C2620" s="26"/>
      <c r="D2620" s="26"/>
      <c r="E2620" s="21"/>
      <c r="F2620" s="21"/>
      <c r="G2620" s="21"/>
      <c r="H2620" s="21"/>
      <c r="I2620" s="21"/>
      <c r="J2620" s="26"/>
      <c r="K2620" s="26"/>
      <c r="L2620" s="21"/>
      <c r="M2620" s="21"/>
      <c r="N2620" s="21"/>
      <c r="O2620" s="21"/>
      <c r="P2620" s="21"/>
      <c r="Q2620" s="21"/>
    </row>
    <row r="2621" spans="1:17" s="258" customFormat="1" ht="12.75" hidden="1" customHeight="1">
      <c r="A2621" s="378"/>
      <c r="B2621" s="26"/>
      <c r="C2621" s="26"/>
      <c r="D2621" s="26"/>
      <c r="E2621" s="21"/>
      <c r="F2621" s="21"/>
      <c r="G2621" s="21"/>
      <c r="H2621" s="21"/>
      <c r="I2621" s="21"/>
      <c r="J2621" s="26"/>
      <c r="K2621" s="26"/>
      <c r="L2621" s="21"/>
      <c r="M2621" s="21"/>
      <c r="N2621" s="21"/>
      <c r="O2621" s="21"/>
      <c r="P2621" s="21"/>
      <c r="Q2621" s="21"/>
    </row>
    <row r="2622" spans="1:17" s="258" customFormat="1" ht="12.75" hidden="1" customHeight="1">
      <c r="A2622" s="378"/>
      <c r="B2622" s="26"/>
      <c r="C2622" s="26"/>
      <c r="D2622" s="26"/>
      <c r="E2622" s="21"/>
      <c r="F2622" s="21"/>
      <c r="G2622" s="21"/>
      <c r="H2622" s="21"/>
      <c r="I2622" s="21"/>
      <c r="J2622" s="26"/>
      <c r="K2622" s="26"/>
      <c r="L2622" s="21"/>
      <c r="M2622" s="21"/>
      <c r="N2622" s="21"/>
      <c r="O2622" s="21"/>
      <c r="P2622" s="21"/>
      <c r="Q2622" s="21"/>
    </row>
    <row r="2623" spans="1:17" s="258" customFormat="1" ht="12.75" hidden="1" customHeight="1">
      <c r="A2623" s="378"/>
      <c r="B2623" s="26"/>
      <c r="C2623" s="26"/>
      <c r="D2623" s="26"/>
      <c r="E2623" s="21"/>
      <c r="F2623" s="21"/>
      <c r="G2623" s="21"/>
      <c r="H2623" s="21"/>
      <c r="I2623" s="21"/>
      <c r="J2623" s="26"/>
      <c r="K2623" s="26"/>
      <c r="L2623" s="21"/>
      <c r="M2623" s="21"/>
      <c r="N2623" s="21"/>
      <c r="O2623" s="21"/>
      <c r="P2623" s="21"/>
      <c r="Q2623" s="21"/>
    </row>
    <row r="2624" spans="1:17" s="258" customFormat="1" ht="12.75" hidden="1" customHeight="1">
      <c r="A2624" s="378"/>
      <c r="B2624" s="26"/>
      <c r="C2624" s="26"/>
      <c r="D2624" s="26"/>
      <c r="E2624" s="21"/>
      <c r="F2624" s="21"/>
      <c r="G2624" s="21"/>
      <c r="H2624" s="21"/>
      <c r="I2624" s="21"/>
      <c r="J2624" s="26"/>
      <c r="K2624" s="26"/>
      <c r="L2624" s="21"/>
      <c r="M2624" s="21"/>
      <c r="N2624" s="21"/>
      <c r="O2624" s="21"/>
      <c r="P2624" s="21"/>
      <c r="Q2624" s="21"/>
    </row>
    <row r="2625" spans="1:17" s="258" customFormat="1" ht="12.75" hidden="1" customHeight="1">
      <c r="A2625" s="378"/>
      <c r="B2625" s="26"/>
      <c r="C2625" s="26"/>
      <c r="D2625" s="26"/>
      <c r="E2625" s="21"/>
      <c r="F2625" s="21"/>
      <c r="G2625" s="21"/>
      <c r="H2625" s="21"/>
      <c r="I2625" s="21"/>
      <c r="J2625" s="26"/>
      <c r="K2625" s="26"/>
      <c r="L2625" s="21"/>
      <c r="M2625" s="21"/>
      <c r="N2625" s="21"/>
      <c r="O2625" s="21"/>
      <c r="P2625" s="21"/>
      <c r="Q2625" s="21"/>
    </row>
    <row r="2626" spans="1:17" s="258" customFormat="1" ht="12.75" hidden="1" customHeight="1">
      <c r="A2626" s="378"/>
      <c r="B2626" s="26"/>
      <c r="C2626" s="26"/>
      <c r="D2626" s="26"/>
      <c r="E2626" s="21"/>
      <c r="F2626" s="21"/>
      <c r="G2626" s="21"/>
      <c r="H2626" s="21"/>
      <c r="I2626" s="21"/>
      <c r="J2626" s="26"/>
      <c r="K2626" s="26"/>
      <c r="L2626" s="21"/>
      <c r="M2626" s="21"/>
      <c r="N2626" s="21"/>
      <c r="O2626" s="21"/>
      <c r="P2626" s="21"/>
      <c r="Q2626" s="21"/>
    </row>
    <row r="2627" spans="1:17" s="258" customFormat="1" ht="12.75" hidden="1" customHeight="1">
      <c r="A2627" s="378"/>
      <c r="B2627" s="26"/>
      <c r="C2627" s="26"/>
      <c r="D2627" s="26"/>
      <c r="E2627" s="21"/>
      <c r="F2627" s="21"/>
      <c r="G2627" s="21"/>
      <c r="H2627" s="21"/>
      <c r="I2627" s="21"/>
      <c r="J2627" s="26"/>
      <c r="K2627" s="26"/>
      <c r="L2627" s="21"/>
      <c r="M2627" s="21"/>
      <c r="N2627" s="21"/>
      <c r="O2627" s="21"/>
      <c r="P2627" s="21"/>
      <c r="Q2627" s="21"/>
    </row>
    <row r="2628" spans="1:17" s="258" customFormat="1" ht="12.75" hidden="1" customHeight="1">
      <c r="A2628" s="378"/>
      <c r="B2628" s="26"/>
      <c r="C2628" s="26"/>
      <c r="D2628" s="26"/>
      <c r="E2628" s="21"/>
      <c r="F2628" s="21"/>
      <c r="G2628" s="21"/>
      <c r="H2628" s="21"/>
      <c r="I2628" s="21"/>
      <c r="J2628" s="26"/>
      <c r="K2628" s="26"/>
      <c r="L2628" s="21"/>
      <c r="M2628" s="21"/>
      <c r="N2628" s="21"/>
      <c r="O2628" s="21"/>
      <c r="P2628" s="21"/>
      <c r="Q2628" s="21"/>
    </row>
    <row r="2629" spans="1:17" s="258" customFormat="1" ht="12.75" hidden="1" customHeight="1">
      <c r="A2629" s="378"/>
      <c r="B2629" s="26"/>
      <c r="C2629" s="26"/>
      <c r="D2629" s="26"/>
      <c r="E2629" s="21"/>
      <c r="F2629" s="21"/>
      <c r="G2629" s="21"/>
      <c r="H2629" s="21"/>
      <c r="I2629" s="21"/>
      <c r="J2629" s="26"/>
      <c r="K2629" s="26"/>
      <c r="L2629" s="21"/>
      <c r="M2629" s="21"/>
      <c r="N2629" s="21"/>
      <c r="O2629" s="21"/>
      <c r="P2629" s="21"/>
      <c r="Q2629" s="21"/>
    </row>
    <row r="2630" spans="1:17" s="258" customFormat="1" ht="12.75" hidden="1" customHeight="1">
      <c r="A2630" s="378"/>
      <c r="B2630" s="26"/>
      <c r="C2630" s="26"/>
      <c r="D2630" s="26"/>
      <c r="E2630" s="21"/>
      <c r="F2630" s="21"/>
      <c r="G2630" s="21"/>
      <c r="H2630" s="21"/>
      <c r="I2630" s="21"/>
      <c r="J2630" s="26"/>
      <c r="K2630" s="26"/>
      <c r="L2630" s="21"/>
      <c r="M2630" s="21"/>
      <c r="N2630" s="21"/>
      <c r="O2630" s="21"/>
      <c r="P2630" s="21"/>
      <c r="Q2630" s="21"/>
    </row>
    <row r="2631" spans="1:17" s="258" customFormat="1" ht="12.75" hidden="1" customHeight="1">
      <c r="A2631" s="378"/>
      <c r="B2631" s="26"/>
      <c r="C2631" s="26"/>
      <c r="D2631" s="26"/>
      <c r="E2631" s="21"/>
      <c r="F2631" s="21"/>
      <c r="G2631" s="21"/>
      <c r="H2631" s="21"/>
      <c r="I2631" s="21"/>
      <c r="J2631" s="26"/>
      <c r="K2631" s="26"/>
      <c r="L2631" s="21"/>
      <c r="M2631" s="21"/>
      <c r="N2631" s="21"/>
      <c r="O2631" s="21"/>
      <c r="P2631" s="21"/>
      <c r="Q2631" s="21"/>
    </row>
    <row r="2632" spans="1:17" s="258" customFormat="1" ht="12.75" hidden="1" customHeight="1">
      <c r="A2632" s="378"/>
      <c r="B2632" s="26"/>
      <c r="C2632" s="26"/>
      <c r="D2632" s="26"/>
      <c r="E2632" s="21"/>
      <c r="F2632" s="21"/>
      <c r="G2632" s="21"/>
      <c r="H2632" s="21"/>
      <c r="I2632" s="21"/>
      <c r="J2632" s="26"/>
      <c r="K2632" s="26"/>
      <c r="L2632" s="21"/>
      <c r="M2632" s="21"/>
      <c r="N2632" s="21"/>
      <c r="O2632" s="21"/>
      <c r="P2632" s="21"/>
      <c r="Q2632" s="21"/>
    </row>
    <row r="2633" spans="1:17" s="258" customFormat="1" ht="12.75" hidden="1" customHeight="1">
      <c r="A2633" s="378"/>
      <c r="B2633" s="26"/>
      <c r="C2633" s="26"/>
      <c r="D2633" s="26"/>
      <c r="E2633" s="21"/>
      <c r="F2633" s="21"/>
      <c r="G2633" s="21"/>
      <c r="H2633" s="21"/>
      <c r="I2633" s="21"/>
      <c r="J2633" s="26"/>
      <c r="K2633" s="26"/>
      <c r="L2633" s="21"/>
      <c r="M2633" s="21"/>
      <c r="N2633" s="21"/>
      <c r="O2633" s="21"/>
      <c r="P2633" s="21"/>
      <c r="Q2633" s="21"/>
    </row>
    <row r="2634" spans="1:17" s="258" customFormat="1" ht="12.75" hidden="1" customHeight="1">
      <c r="A2634" s="378"/>
      <c r="B2634" s="26"/>
      <c r="C2634" s="26"/>
      <c r="D2634" s="26"/>
      <c r="E2634" s="21"/>
      <c r="F2634" s="21"/>
      <c r="G2634" s="21"/>
      <c r="H2634" s="21"/>
      <c r="I2634" s="21"/>
      <c r="J2634" s="26"/>
      <c r="K2634" s="26"/>
      <c r="L2634" s="21"/>
      <c r="M2634" s="21"/>
      <c r="N2634" s="21"/>
      <c r="O2634" s="21"/>
      <c r="P2634" s="21"/>
      <c r="Q2634" s="21"/>
    </row>
    <row r="2635" spans="1:17" s="258" customFormat="1" ht="12.75" hidden="1" customHeight="1">
      <c r="A2635" s="378"/>
      <c r="B2635" s="26"/>
      <c r="C2635" s="26"/>
      <c r="D2635" s="26"/>
      <c r="E2635" s="21"/>
      <c r="F2635" s="21"/>
      <c r="G2635" s="21"/>
      <c r="H2635" s="21"/>
      <c r="I2635" s="21"/>
      <c r="J2635" s="26"/>
      <c r="K2635" s="26"/>
      <c r="L2635" s="21"/>
      <c r="M2635" s="21"/>
      <c r="N2635" s="21"/>
      <c r="O2635" s="21"/>
      <c r="P2635" s="21"/>
      <c r="Q2635" s="21"/>
    </row>
    <row r="2636" spans="1:17" s="258" customFormat="1" ht="12.75" hidden="1" customHeight="1">
      <c r="A2636" s="378"/>
      <c r="B2636" s="26"/>
      <c r="C2636" s="26"/>
      <c r="D2636" s="26"/>
      <c r="E2636" s="21"/>
      <c r="F2636" s="21"/>
      <c r="G2636" s="21"/>
      <c r="H2636" s="21"/>
      <c r="I2636" s="21"/>
      <c r="J2636" s="26"/>
      <c r="K2636" s="26"/>
      <c r="L2636" s="21"/>
      <c r="M2636" s="21"/>
      <c r="N2636" s="21"/>
      <c r="O2636" s="21"/>
      <c r="P2636" s="21"/>
      <c r="Q2636" s="21"/>
    </row>
    <row r="2637" spans="1:17" s="258" customFormat="1" ht="12.75" hidden="1" customHeight="1">
      <c r="A2637" s="378"/>
      <c r="B2637" s="26"/>
      <c r="C2637" s="26"/>
      <c r="D2637" s="26"/>
      <c r="E2637" s="21"/>
      <c r="F2637" s="21"/>
      <c r="G2637" s="21"/>
      <c r="H2637" s="21"/>
      <c r="I2637" s="21"/>
      <c r="J2637" s="26"/>
      <c r="K2637" s="26"/>
      <c r="L2637" s="21"/>
      <c r="M2637" s="21"/>
      <c r="N2637" s="21"/>
      <c r="O2637" s="21"/>
      <c r="P2637" s="21"/>
      <c r="Q2637" s="21"/>
    </row>
    <row r="2638" spans="1:17" s="258" customFormat="1" ht="12.75" hidden="1" customHeight="1">
      <c r="A2638" s="378"/>
      <c r="B2638" s="26"/>
      <c r="C2638" s="26"/>
      <c r="D2638" s="26"/>
      <c r="E2638" s="21"/>
      <c r="F2638" s="21"/>
      <c r="G2638" s="21"/>
      <c r="H2638" s="21"/>
      <c r="I2638" s="21"/>
      <c r="J2638" s="26"/>
      <c r="K2638" s="26"/>
      <c r="L2638" s="21"/>
      <c r="M2638" s="21"/>
      <c r="N2638" s="21"/>
      <c r="O2638" s="21"/>
      <c r="P2638" s="21"/>
      <c r="Q2638" s="21"/>
    </row>
    <row r="2639" spans="1:17" s="258" customFormat="1" ht="12.75" hidden="1" customHeight="1">
      <c r="A2639" s="378"/>
      <c r="B2639" s="26"/>
      <c r="C2639" s="26"/>
      <c r="D2639" s="26"/>
      <c r="E2639" s="21"/>
      <c r="F2639" s="21"/>
      <c r="G2639" s="21"/>
      <c r="H2639" s="21"/>
      <c r="I2639" s="21"/>
      <c r="J2639" s="26"/>
      <c r="K2639" s="26"/>
      <c r="L2639" s="21"/>
      <c r="M2639" s="21"/>
      <c r="N2639" s="21"/>
      <c r="O2639" s="21"/>
      <c r="P2639" s="21"/>
      <c r="Q2639" s="21"/>
    </row>
    <row r="2640" spans="1:17" s="258" customFormat="1" ht="12.75" hidden="1" customHeight="1">
      <c r="A2640" s="378"/>
      <c r="B2640" s="26"/>
      <c r="C2640" s="26"/>
      <c r="D2640" s="26"/>
      <c r="E2640" s="21"/>
      <c r="F2640" s="21"/>
      <c r="G2640" s="21"/>
      <c r="H2640" s="21"/>
      <c r="I2640" s="21"/>
      <c r="J2640" s="26"/>
      <c r="K2640" s="26"/>
      <c r="L2640" s="21"/>
      <c r="M2640" s="21"/>
      <c r="N2640" s="21"/>
      <c r="O2640" s="21"/>
      <c r="P2640" s="21"/>
      <c r="Q2640" s="21"/>
    </row>
    <row r="2641" spans="1:17" s="258" customFormat="1" ht="12.75" hidden="1" customHeight="1">
      <c r="A2641" s="378"/>
      <c r="B2641" s="26"/>
      <c r="C2641" s="26"/>
      <c r="D2641" s="26"/>
      <c r="E2641" s="21"/>
      <c r="F2641" s="21"/>
      <c r="G2641" s="21"/>
      <c r="H2641" s="21"/>
      <c r="I2641" s="21"/>
      <c r="J2641" s="26"/>
      <c r="K2641" s="26"/>
      <c r="L2641" s="21"/>
      <c r="M2641" s="21"/>
      <c r="N2641" s="21"/>
      <c r="O2641" s="21"/>
      <c r="P2641" s="21"/>
      <c r="Q2641" s="21"/>
    </row>
    <row r="2642" spans="1:17" s="258" customFormat="1" ht="12.75" hidden="1" customHeight="1">
      <c r="A2642" s="378"/>
      <c r="B2642" s="26"/>
      <c r="C2642" s="26"/>
      <c r="D2642" s="26"/>
      <c r="E2642" s="21"/>
      <c r="F2642" s="21"/>
      <c r="G2642" s="21"/>
      <c r="H2642" s="21"/>
      <c r="I2642" s="21"/>
      <c r="J2642" s="26"/>
      <c r="K2642" s="26"/>
      <c r="L2642" s="21"/>
      <c r="M2642" s="21"/>
      <c r="N2642" s="21"/>
      <c r="O2642" s="21"/>
      <c r="P2642" s="21"/>
      <c r="Q2642" s="21"/>
    </row>
    <row r="2643" spans="1:17" s="258" customFormat="1" ht="12.75" hidden="1" customHeight="1">
      <c r="A2643" s="378"/>
      <c r="B2643" s="26"/>
      <c r="C2643" s="26"/>
      <c r="D2643" s="26"/>
      <c r="E2643" s="21"/>
      <c r="F2643" s="21"/>
      <c r="G2643" s="21"/>
      <c r="H2643" s="21"/>
      <c r="I2643" s="21"/>
      <c r="J2643" s="26"/>
      <c r="K2643" s="26"/>
      <c r="L2643" s="21"/>
      <c r="M2643" s="21"/>
      <c r="N2643" s="21"/>
      <c r="O2643" s="21"/>
      <c r="P2643" s="21"/>
      <c r="Q2643" s="21"/>
    </row>
    <row r="2644" spans="1:17" s="258" customFormat="1" ht="12.75" hidden="1" customHeight="1">
      <c r="A2644" s="378"/>
      <c r="B2644" s="26"/>
      <c r="C2644" s="26"/>
      <c r="D2644" s="26"/>
      <c r="E2644" s="21"/>
      <c r="F2644" s="21"/>
      <c r="G2644" s="21"/>
      <c r="H2644" s="21"/>
      <c r="I2644" s="21"/>
      <c r="J2644" s="26"/>
      <c r="K2644" s="26"/>
      <c r="L2644" s="21"/>
      <c r="M2644" s="21"/>
      <c r="N2644" s="21"/>
      <c r="O2644" s="21"/>
      <c r="P2644" s="21"/>
      <c r="Q2644" s="21"/>
    </row>
    <row r="2645" spans="1:17" s="258" customFormat="1" ht="12.75" hidden="1" customHeight="1">
      <c r="A2645" s="378"/>
      <c r="B2645" s="26"/>
      <c r="C2645" s="26"/>
      <c r="D2645" s="26"/>
      <c r="E2645" s="21"/>
      <c r="F2645" s="21"/>
      <c r="G2645" s="21"/>
      <c r="H2645" s="21"/>
      <c r="I2645" s="21"/>
      <c r="J2645" s="26"/>
      <c r="K2645" s="26"/>
      <c r="L2645" s="21"/>
      <c r="M2645" s="21"/>
      <c r="N2645" s="21"/>
      <c r="O2645" s="21"/>
      <c r="P2645" s="21"/>
      <c r="Q2645" s="21"/>
    </row>
    <row r="2646" spans="1:17" s="258" customFormat="1" ht="12.75" hidden="1" customHeight="1">
      <c r="A2646" s="378"/>
      <c r="B2646" s="26"/>
      <c r="C2646" s="26"/>
      <c r="D2646" s="26"/>
      <c r="E2646" s="21"/>
      <c r="F2646" s="21"/>
      <c r="G2646" s="21"/>
      <c r="H2646" s="21"/>
      <c r="I2646" s="21"/>
      <c r="J2646" s="26"/>
      <c r="K2646" s="26"/>
      <c r="L2646" s="21"/>
      <c r="M2646" s="21"/>
      <c r="N2646" s="21"/>
      <c r="O2646" s="21"/>
      <c r="P2646" s="21"/>
      <c r="Q2646" s="21"/>
    </row>
    <row r="2647" spans="1:17" s="258" customFormat="1" ht="12.75" hidden="1" customHeight="1">
      <c r="A2647" s="378"/>
      <c r="B2647" s="26"/>
      <c r="C2647" s="26"/>
      <c r="D2647" s="26"/>
      <c r="E2647" s="21"/>
      <c r="F2647" s="21"/>
      <c r="G2647" s="21"/>
      <c r="H2647" s="21"/>
      <c r="I2647" s="21"/>
      <c r="J2647" s="26"/>
      <c r="K2647" s="26"/>
      <c r="L2647" s="21"/>
      <c r="M2647" s="21"/>
      <c r="N2647" s="21"/>
      <c r="O2647" s="21"/>
      <c r="P2647" s="21"/>
      <c r="Q2647" s="21"/>
    </row>
    <row r="2648" spans="1:17" s="258" customFormat="1" ht="12.75" hidden="1" customHeight="1">
      <c r="A2648" s="378"/>
      <c r="B2648" s="26"/>
      <c r="C2648" s="26"/>
      <c r="D2648" s="26"/>
      <c r="E2648" s="21"/>
      <c r="F2648" s="21"/>
      <c r="G2648" s="21"/>
      <c r="H2648" s="21"/>
      <c r="I2648" s="21"/>
      <c r="J2648" s="26"/>
      <c r="K2648" s="26"/>
      <c r="L2648" s="21"/>
      <c r="M2648" s="21"/>
      <c r="N2648" s="21"/>
      <c r="O2648" s="21"/>
      <c r="P2648" s="21"/>
      <c r="Q2648" s="21"/>
    </row>
    <row r="2649" spans="1:17" s="258" customFormat="1" ht="12.75" hidden="1" customHeight="1">
      <c r="A2649" s="378"/>
      <c r="B2649" s="26"/>
      <c r="C2649" s="26"/>
      <c r="D2649" s="26"/>
      <c r="E2649" s="21"/>
      <c r="F2649" s="21"/>
      <c r="G2649" s="21"/>
      <c r="H2649" s="21"/>
      <c r="I2649" s="21"/>
      <c r="J2649" s="26"/>
      <c r="K2649" s="26"/>
      <c r="L2649" s="21"/>
      <c r="M2649" s="21"/>
      <c r="N2649" s="21"/>
      <c r="O2649" s="21"/>
      <c r="P2649" s="21"/>
      <c r="Q2649" s="21"/>
    </row>
    <row r="2650" spans="1:17" s="258" customFormat="1" ht="12.75" hidden="1" customHeight="1">
      <c r="A2650" s="378"/>
      <c r="B2650" s="26"/>
      <c r="C2650" s="26"/>
      <c r="D2650" s="26"/>
      <c r="E2650" s="21"/>
      <c r="F2650" s="21"/>
      <c r="G2650" s="21"/>
      <c r="H2650" s="21"/>
      <c r="I2650" s="21"/>
      <c r="J2650" s="26"/>
      <c r="K2650" s="26"/>
      <c r="L2650" s="21"/>
      <c r="M2650" s="21"/>
      <c r="N2650" s="21"/>
      <c r="O2650" s="21"/>
      <c r="P2650" s="21"/>
      <c r="Q2650" s="21"/>
    </row>
    <row r="2651" spans="1:17" s="258" customFormat="1" ht="12.75" hidden="1" customHeight="1">
      <c r="A2651" s="378"/>
      <c r="B2651" s="26"/>
      <c r="C2651" s="26"/>
      <c r="D2651" s="26"/>
      <c r="E2651" s="21"/>
      <c r="F2651" s="21"/>
      <c r="G2651" s="21"/>
      <c r="H2651" s="21"/>
      <c r="I2651" s="21"/>
      <c r="J2651" s="26"/>
      <c r="K2651" s="26"/>
      <c r="L2651" s="21"/>
      <c r="M2651" s="21"/>
      <c r="N2651" s="21"/>
      <c r="O2651" s="21"/>
      <c r="P2651" s="21"/>
      <c r="Q2651" s="21"/>
    </row>
    <row r="2652" spans="1:17" s="258" customFormat="1" ht="12.75" hidden="1" customHeight="1">
      <c r="A2652" s="378"/>
      <c r="B2652" s="26"/>
      <c r="C2652" s="26"/>
      <c r="D2652" s="26"/>
      <c r="E2652" s="21"/>
      <c r="F2652" s="21"/>
      <c r="G2652" s="21"/>
      <c r="H2652" s="21"/>
      <c r="I2652" s="21"/>
      <c r="J2652" s="26"/>
      <c r="K2652" s="26"/>
      <c r="L2652" s="21"/>
      <c r="M2652" s="21"/>
      <c r="N2652" s="21"/>
      <c r="O2652" s="21"/>
      <c r="P2652" s="21"/>
      <c r="Q2652" s="21"/>
    </row>
    <row r="2653" spans="1:17" s="258" customFormat="1" ht="12.75" hidden="1" customHeight="1">
      <c r="A2653" s="378"/>
      <c r="B2653" s="26"/>
      <c r="C2653" s="26"/>
      <c r="D2653" s="26"/>
      <c r="E2653" s="21"/>
      <c r="F2653" s="21"/>
      <c r="G2653" s="21"/>
      <c r="H2653" s="21"/>
      <c r="I2653" s="21"/>
      <c r="J2653" s="26"/>
      <c r="K2653" s="26"/>
      <c r="L2653" s="21"/>
      <c r="M2653" s="21"/>
      <c r="N2653" s="21"/>
      <c r="O2653" s="21"/>
      <c r="P2653" s="21"/>
      <c r="Q2653" s="21"/>
    </row>
    <row r="2654" spans="1:17" s="258" customFormat="1" ht="12.75" hidden="1" customHeight="1">
      <c r="A2654" s="378"/>
      <c r="B2654" s="26"/>
      <c r="C2654" s="26"/>
      <c r="D2654" s="26"/>
      <c r="E2654" s="21"/>
      <c r="F2654" s="21"/>
      <c r="G2654" s="21"/>
      <c r="H2654" s="21"/>
      <c r="I2654" s="21"/>
      <c r="J2654" s="26"/>
      <c r="K2654" s="26"/>
      <c r="L2654" s="21"/>
      <c r="M2654" s="21"/>
      <c r="N2654" s="21"/>
      <c r="O2654" s="21"/>
      <c r="P2654" s="21"/>
      <c r="Q2654" s="21"/>
    </row>
    <row r="2655" spans="1:17" s="258" customFormat="1" ht="12.75" hidden="1" customHeight="1">
      <c r="A2655" s="378"/>
      <c r="B2655" s="26"/>
      <c r="C2655" s="26"/>
      <c r="D2655" s="26"/>
      <c r="E2655" s="21"/>
      <c r="F2655" s="21"/>
      <c r="G2655" s="21"/>
      <c r="H2655" s="21"/>
      <c r="I2655" s="21"/>
      <c r="J2655" s="26"/>
      <c r="K2655" s="26"/>
      <c r="L2655" s="21"/>
      <c r="M2655" s="21"/>
      <c r="N2655" s="21"/>
      <c r="O2655" s="21"/>
      <c r="P2655" s="21"/>
      <c r="Q2655" s="21"/>
    </row>
    <row r="2656" spans="1:17" s="258" customFormat="1" ht="12.75" hidden="1" customHeight="1">
      <c r="A2656" s="378"/>
      <c r="B2656" s="26"/>
      <c r="C2656" s="26"/>
      <c r="D2656" s="26"/>
      <c r="E2656" s="21"/>
      <c r="F2656" s="21"/>
      <c r="G2656" s="21"/>
      <c r="H2656" s="21"/>
      <c r="I2656" s="21"/>
      <c r="J2656" s="26"/>
      <c r="K2656" s="26"/>
      <c r="L2656" s="21"/>
      <c r="M2656" s="21"/>
      <c r="N2656" s="21"/>
      <c r="O2656" s="21"/>
      <c r="P2656" s="21"/>
      <c r="Q2656" s="21"/>
    </row>
    <row r="2657" spans="1:17" s="258" customFormat="1" ht="12.75" hidden="1" customHeight="1">
      <c r="A2657" s="378"/>
      <c r="B2657" s="26"/>
      <c r="C2657" s="26"/>
      <c r="D2657" s="26"/>
      <c r="E2657" s="21"/>
      <c r="F2657" s="21"/>
      <c r="G2657" s="21"/>
      <c r="H2657" s="21"/>
      <c r="I2657" s="21"/>
      <c r="J2657" s="26"/>
      <c r="K2657" s="26"/>
      <c r="L2657" s="21"/>
      <c r="M2657" s="21"/>
      <c r="N2657" s="21"/>
      <c r="O2657" s="21"/>
      <c r="P2657" s="21"/>
      <c r="Q2657" s="21"/>
    </row>
    <row r="2658" spans="1:17" s="258" customFormat="1" ht="12.75" hidden="1" customHeight="1">
      <c r="A2658" s="378"/>
      <c r="B2658" s="26"/>
      <c r="C2658" s="26"/>
      <c r="D2658" s="26"/>
      <c r="E2658" s="21"/>
      <c r="F2658" s="21"/>
      <c r="G2658" s="21"/>
      <c r="H2658" s="21"/>
      <c r="I2658" s="21"/>
      <c r="J2658" s="26"/>
      <c r="K2658" s="26"/>
      <c r="L2658" s="21"/>
      <c r="M2658" s="21"/>
      <c r="N2658" s="21"/>
      <c r="O2658" s="21"/>
      <c r="P2658" s="21"/>
      <c r="Q2658" s="21"/>
    </row>
    <row r="2659" spans="1:17" s="258" customFormat="1" ht="12.75" hidden="1" customHeight="1">
      <c r="A2659" s="378"/>
      <c r="B2659" s="26"/>
      <c r="C2659" s="26"/>
      <c r="D2659" s="26"/>
      <c r="E2659" s="21"/>
      <c r="F2659" s="21"/>
      <c r="G2659" s="21"/>
      <c r="H2659" s="21"/>
      <c r="I2659" s="21"/>
      <c r="J2659" s="26"/>
      <c r="K2659" s="26"/>
      <c r="L2659" s="21"/>
      <c r="M2659" s="21"/>
      <c r="N2659" s="21"/>
      <c r="O2659" s="21"/>
      <c r="P2659" s="21"/>
      <c r="Q2659" s="21"/>
    </row>
    <row r="2660" spans="1:17" s="258" customFormat="1" ht="12.75" hidden="1" customHeight="1">
      <c r="A2660" s="378"/>
      <c r="B2660" s="26"/>
      <c r="C2660" s="26"/>
      <c r="D2660" s="26"/>
      <c r="E2660" s="21"/>
      <c r="F2660" s="21"/>
      <c r="G2660" s="21"/>
      <c r="H2660" s="21"/>
      <c r="I2660" s="21"/>
      <c r="J2660" s="26"/>
      <c r="K2660" s="26"/>
      <c r="L2660" s="21"/>
      <c r="M2660" s="21"/>
      <c r="N2660" s="21"/>
      <c r="O2660" s="21"/>
      <c r="P2660" s="21"/>
      <c r="Q2660" s="21"/>
    </row>
    <row r="2661" spans="1:17" s="258" customFormat="1" ht="12.75" hidden="1" customHeight="1">
      <c r="A2661" s="378"/>
      <c r="B2661" s="26"/>
      <c r="C2661" s="26"/>
      <c r="D2661" s="26"/>
      <c r="E2661" s="21"/>
      <c r="F2661" s="21"/>
      <c r="G2661" s="21"/>
      <c r="H2661" s="21"/>
      <c r="I2661" s="21"/>
      <c r="J2661" s="26"/>
      <c r="K2661" s="26"/>
      <c r="L2661" s="21"/>
      <c r="M2661" s="21"/>
      <c r="N2661" s="21"/>
      <c r="O2661" s="21"/>
      <c r="P2661" s="21"/>
      <c r="Q2661" s="21"/>
    </row>
    <row r="2662" spans="1:17" s="258" customFormat="1" ht="12.75" hidden="1" customHeight="1">
      <c r="A2662" s="378"/>
      <c r="B2662" s="26"/>
      <c r="C2662" s="26"/>
      <c r="D2662" s="26"/>
      <c r="E2662" s="21"/>
      <c r="F2662" s="21"/>
      <c r="G2662" s="21"/>
      <c r="H2662" s="21"/>
      <c r="I2662" s="21"/>
      <c r="J2662" s="26"/>
      <c r="K2662" s="26"/>
      <c r="L2662" s="21"/>
      <c r="M2662" s="21"/>
      <c r="N2662" s="21"/>
      <c r="O2662" s="21"/>
      <c r="P2662" s="21"/>
      <c r="Q2662" s="21"/>
    </row>
    <row r="2663" spans="1:17" s="258" customFormat="1" ht="12.75" hidden="1" customHeight="1">
      <c r="A2663" s="378"/>
      <c r="B2663" s="26"/>
      <c r="C2663" s="26"/>
      <c r="D2663" s="26"/>
      <c r="E2663" s="21"/>
      <c r="F2663" s="21"/>
      <c r="G2663" s="21"/>
      <c r="H2663" s="21"/>
      <c r="I2663" s="21"/>
      <c r="J2663" s="26"/>
      <c r="K2663" s="26"/>
      <c r="L2663" s="21"/>
      <c r="M2663" s="21"/>
      <c r="N2663" s="21"/>
      <c r="O2663" s="21"/>
      <c r="P2663" s="21"/>
      <c r="Q2663" s="21"/>
    </row>
    <row r="2664" spans="1:17" s="258" customFormat="1" ht="12.75" hidden="1" customHeight="1">
      <c r="A2664" s="378"/>
      <c r="B2664" s="26"/>
      <c r="C2664" s="26"/>
      <c r="D2664" s="26"/>
      <c r="E2664" s="21"/>
      <c r="F2664" s="21"/>
      <c r="G2664" s="21"/>
      <c r="H2664" s="21"/>
      <c r="I2664" s="21"/>
      <c r="J2664" s="26"/>
      <c r="K2664" s="26"/>
      <c r="L2664" s="21"/>
      <c r="M2664" s="21"/>
      <c r="N2664" s="21"/>
      <c r="O2664" s="21"/>
      <c r="P2664" s="21"/>
      <c r="Q2664" s="21"/>
    </row>
    <row r="2665" spans="1:17" s="258" customFormat="1" ht="12.75" hidden="1" customHeight="1">
      <c r="A2665" s="378"/>
      <c r="B2665" s="26"/>
      <c r="C2665" s="26"/>
      <c r="D2665" s="26"/>
      <c r="E2665" s="21"/>
      <c r="F2665" s="21"/>
      <c r="G2665" s="21"/>
      <c r="H2665" s="21"/>
      <c r="I2665" s="21"/>
      <c r="J2665" s="26"/>
      <c r="K2665" s="26"/>
      <c r="L2665" s="21"/>
      <c r="M2665" s="21"/>
      <c r="N2665" s="21"/>
      <c r="O2665" s="21"/>
      <c r="P2665" s="21"/>
      <c r="Q2665" s="21"/>
    </row>
    <row r="2666" spans="1:17" s="258" customFormat="1" ht="12.75" hidden="1" customHeight="1">
      <c r="A2666" s="378"/>
      <c r="B2666" s="26"/>
      <c r="C2666" s="26"/>
      <c r="D2666" s="26"/>
      <c r="E2666" s="21"/>
      <c r="F2666" s="21"/>
      <c r="G2666" s="21"/>
      <c r="H2666" s="21"/>
      <c r="I2666" s="21"/>
      <c r="J2666" s="26"/>
      <c r="K2666" s="26"/>
      <c r="L2666" s="21"/>
      <c r="M2666" s="21"/>
      <c r="N2666" s="21"/>
      <c r="O2666" s="21"/>
      <c r="P2666" s="21"/>
      <c r="Q2666" s="21"/>
    </row>
    <row r="2667" spans="1:17" s="258" customFormat="1" ht="12.75" hidden="1" customHeight="1">
      <c r="A2667" s="378"/>
      <c r="B2667" s="26"/>
      <c r="C2667" s="26"/>
      <c r="D2667" s="26"/>
      <c r="E2667" s="21"/>
      <c r="F2667" s="21"/>
      <c r="G2667" s="21"/>
      <c r="H2667" s="21"/>
      <c r="I2667" s="21"/>
      <c r="J2667" s="26"/>
      <c r="K2667" s="26"/>
      <c r="L2667" s="21"/>
      <c r="M2667" s="21"/>
      <c r="N2667" s="21"/>
      <c r="O2667" s="21"/>
      <c r="P2667" s="21"/>
      <c r="Q2667" s="21"/>
    </row>
    <row r="2668" spans="1:17" s="258" customFormat="1" ht="12.75" hidden="1" customHeight="1">
      <c r="A2668" s="378"/>
      <c r="B2668" s="26"/>
      <c r="C2668" s="26"/>
      <c r="D2668" s="26"/>
      <c r="E2668" s="21"/>
      <c r="F2668" s="21"/>
      <c r="G2668" s="21"/>
      <c r="H2668" s="21"/>
      <c r="I2668" s="21"/>
      <c r="J2668" s="26"/>
      <c r="K2668" s="26"/>
      <c r="L2668" s="21"/>
      <c r="M2668" s="21"/>
      <c r="N2668" s="21"/>
      <c r="O2668" s="21"/>
      <c r="P2668" s="21"/>
      <c r="Q2668" s="21"/>
    </row>
    <row r="2669" spans="1:17" s="258" customFormat="1" ht="12.75" hidden="1" customHeight="1">
      <c r="A2669" s="378"/>
      <c r="B2669" s="26"/>
      <c r="C2669" s="26"/>
      <c r="D2669" s="26"/>
      <c r="E2669" s="21"/>
      <c r="F2669" s="21"/>
      <c r="G2669" s="21"/>
      <c r="H2669" s="21"/>
      <c r="I2669" s="21"/>
      <c r="J2669" s="26"/>
      <c r="K2669" s="26"/>
      <c r="L2669" s="21"/>
      <c r="M2669" s="21"/>
      <c r="N2669" s="21"/>
      <c r="O2669" s="21"/>
      <c r="P2669" s="21"/>
      <c r="Q2669" s="21"/>
    </row>
    <row r="2670" spans="1:17" s="258" customFormat="1" ht="12.75" hidden="1" customHeight="1">
      <c r="A2670" s="378"/>
      <c r="B2670" s="26"/>
      <c r="C2670" s="26"/>
      <c r="D2670" s="26"/>
      <c r="E2670" s="21"/>
      <c r="F2670" s="21"/>
      <c r="G2670" s="21"/>
      <c r="H2670" s="21"/>
      <c r="I2670" s="21"/>
      <c r="J2670" s="26"/>
      <c r="K2670" s="26"/>
      <c r="L2670" s="21"/>
      <c r="M2670" s="21"/>
      <c r="N2670" s="21"/>
      <c r="O2670" s="21"/>
      <c r="P2670" s="21"/>
      <c r="Q2670" s="21"/>
    </row>
    <row r="2671" spans="1:17" s="258" customFormat="1" ht="12.75" hidden="1" customHeight="1">
      <c r="A2671" s="378"/>
      <c r="B2671" s="26"/>
      <c r="C2671" s="26"/>
      <c r="D2671" s="26"/>
      <c r="E2671" s="21"/>
      <c r="F2671" s="21"/>
      <c r="G2671" s="21"/>
      <c r="H2671" s="21"/>
      <c r="I2671" s="21"/>
      <c r="J2671" s="26"/>
      <c r="K2671" s="26"/>
      <c r="L2671" s="21"/>
      <c r="M2671" s="21"/>
      <c r="N2671" s="21"/>
      <c r="O2671" s="21"/>
      <c r="P2671" s="21"/>
      <c r="Q2671" s="21"/>
    </row>
    <row r="2672" spans="1:17" s="258" customFormat="1" ht="12.75" hidden="1" customHeight="1">
      <c r="A2672" s="378"/>
      <c r="B2672" s="26"/>
      <c r="C2672" s="26"/>
      <c r="D2672" s="26"/>
      <c r="E2672" s="21"/>
      <c r="F2672" s="21"/>
      <c r="G2672" s="21"/>
      <c r="H2672" s="21"/>
      <c r="I2672" s="21"/>
      <c r="J2672" s="26"/>
      <c r="K2672" s="26"/>
      <c r="L2672" s="21"/>
      <c r="M2672" s="21"/>
      <c r="N2672" s="21"/>
      <c r="O2672" s="21"/>
      <c r="P2672" s="21"/>
      <c r="Q2672" s="21"/>
    </row>
    <row r="2673" spans="1:17" s="258" customFormat="1" ht="12.75" hidden="1" customHeight="1">
      <c r="A2673" s="378"/>
      <c r="B2673" s="26"/>
      <c r="C2673" s="26"/>
      <c r="D2673" s="26"/>
      <c r="E2673" s="21"/>
      <c r="F2673" s="21"/>
      <c r="G2673" s="21"/>
      <c r="H2673" s="21"/>
      <c r="I2673" s="21"/>
      <c r="J2673" s="26"/>
      <c r="K2673" s="26"/>
      <c r="L2673" s="21"/>
      <c r="M2673" s="21"/>
      <c r="N2673" s="21"/>
      <c r="O2673" s="21"/>
      <c r="P2673" s="21"/>
      <c r="Q2673" s="21"/>
    </row>
    <row r="2674" spans="1:17" s="258" customFormat="1" ht="12.75" hidden="1" customHeight="1">
      <c r="A2674" s="378"/>
      <c r="B2674" s="26"/>
      <c r="C2674" s="26"/>
      <c r="D2674" s="26"/>
      <c r="E2674" s="21"/>
      <c r="F2674" s="21"/>
      <c r="G2674" s="21"/>
      <c r="H2674" s="21"/>
      <c r="I2674" s="21"/>
      <c r="J2674" s="26"/>
      <c r="K2674" s="26"/>
      <c r="L2674" s="21"/>
      <c r="M2674" s="21"/>
      <c r="N2674" s="21"/>
      <c r="O2674" s="21"/>
      <c r="P2674" s="21"/>
      <c r="Q2674" s="21"/>
    </row>
    <row r="2675" spans="1:17" s="258" customFormat="1" ht="12.75" hidden="1" customHeight="1">
      <c r="A2675" s="378"/>
      <c r="B2675" s="26"/>
      <c r="C2675" s="26"/>
      <c r="D2675" s="26"/>
      <c r="E2675" s="21"/>
      <c r="F2675" s="21"/>
      <c r="G2675" s="21"/>
      <c r="H2675" s="21"/>
      <c r="I2675" s="21"/>
      <c r="J2675" s="26"/>
      <c r="K2675" s="26"/>
      <c r="L2675" s="21"/>
      <c r="M2675" s="21"/>
      <c r="N2675" s="21"/>
      <c r="O2675" s="21"/>
      <c r="P2675" s="21"/>
      <c r="Q2675" s="21"/>
    </row>
    <row r="2676" spans="1:17" s="258" customFormat="1" ht="12.75" hidden="1" customHeight="1">
      <c r="A2676" s="378"/>
      <c r="B2676" s="26"/>
      <c r="C2676" s="26"/>
      <c r="D2676" s="26"/>
      <c r="E2676" s="21"/>
      <c r="F2676" s="21"/>
      <c r="G2676" s="21"/>
      <c r="H2676" s="21"/>
      <c r="I2676" s="21"/>
      <c r="J2676" s="26"/>
      <c r="K2676" s="26"/>
      <c r="L2676" s="21"/>
      <c r="M2676" s="21"/>
      <c r="N2676" s="21"/>
      <c r="O2676" s="21"/>
      <c r="P2676" s="21"/>
      <c r="Q2676" s="21"/>
    </row>
    <row r="2677" spans="1:17" s="258" customFormat="1" ht="12.75" hidden="1" customHeight="1">
      <c r="A2677" s="378"/>
      <c r="B2677" s="26"/>
      <c r="C2677" s="26"/>
      <c r="D2677" s="26"/>
      <c r="E2677" s="21"/>
      <c r="F2677" s="21"/>
      <c r="G2677" s="21"/>
      <c r="H2677" s="21"/>
      <c r="I2677" s="21"/>
      <c r="J2677" s="26"/>
      <c r="K2677" s="26"/>
      <c r="L2677" s="21"/>
      <c r="M2677" s="21"/>
      <c r="N2677" s="21"/>
      <c r="O2677" s="21"/>
      <c r="P2677" s="21"/>
      <c r="Q2677" s="21"/>
    </row>
    <row r="2678" spans="1:17" s="258" customFormat="1" ht="12.75" hidden="1" customHeight="1">
      <c r="A2678" s="378"/>
      <c r="B2678" s="26"/>
      <c r="C2678" s="26"/>
      <c r="D2678" s="26"/>
      <c r="E2678" s="21"/>
      <c r="F2678" s="21"/>
      <c r="G2678" s="21"/>
      <c r="H2678" s="21"/>
      <c r="I2678" s="21"/>
      <c r="J2678" s="26"/>
      <c r="K2678" s="26"/>
      <c r="L2678" s="21"/>
      <c r="M2678" s="21"/>
      <c r="N2678" s="21"/>
      <c r="O2678" s="21"/>
      <c r="P2678" s="21"/>
      <c r="Q2678" s="21"/>
    </row>
    <row r="2679" spans="1:17" s="258" customFormat="1" ht="12.75" hidden="1" customHeight="1">
      <c r="A2679" s="378"/>
      <c r="B2679" s="26"/>
      <c r="C2679" s="26"/>
      <c r="D2679" s="26"/>
      <c r="E2679" s="21"/>
      <c r="F2679" s="21"/>
      <c r="G2679" s="21"/>
      <c r="H2679" s="21"/>
      <c r="I2679" s="21"/>
      <c r="J2679" s="26"/>
      <c r="K2679" s="26"/>
      <c r="L2679" s="21"/>
      <c r="M2679" s="21"/>
      <c r="N2679" s="21"/>
      <c r="O2679" s="21"/>
      <c r="P2679" s="21"/>
      <c r="Q2679" s="21"/>
    </row>
    <row r="2680" spans="1:17" s="258" customFormat="1" ht="12.75" hidden="1" customHeight="1">
      <c r="A2680" s="378"/>
      <c r="B2680" s="26"/>
      <c r="C2680" s="26"/>
      <c r="D2680" s="26"/>
      <c r="E2680" s="21"/>
      <c r="F2680" s="21"/>
      <c r="G2680" s="21"/>
      <c r="H2680" s="21"/>
      <c r="I2680" s="21"/>
      <c r="J2680" s="26"/>
      <c r="K2680" s="26"/>
      <c r="L2680" s="21"/>
      <c r="M2680" s="21"/>
      <c r="N2680" s="21"/>
      <c r="O2680" s="21"/>
      <c r="P2680" s="21"/>
      <c r="Q2680" s="21"/>
    </row>
    <row r="2681" spans="1:17" s="258" customFormat="1" ht="12.75" hidden="1" customHeight="1">
      <c r="A2681" s="378"/>
      <c r="B2681" s="26"/>
      <c r="C2681" s="26"/>
      <c r="D2681" s="26"/>
      <c r="E2681" s="21"/>
      <c r="F2681" s="21"/>
      <c r="G2681" s="21"/>
      <c r="H2681" s="21"/>
      <c r="I2681" s="21"/>
      <c r="J2681" s="26"/>
      <c r="K2681" s="26"/>
      <c r="L2681" s="21"/>
      <c r="M2681" s="21"/>
      <c r="N2681" s="21"/>
      <c r="O2681" s="21"/>
      <c r="P2681" s="21"/>
      <c r="Q2681" s="21"/>
    </row>
    <row r="2682" spans="1:17" s="258" customFormat="1" ht="12.75" hidden="1" customHeight="1">
      <c r="A2682" s="378"/>
      <c r="B2682" s="26"/>
      <c r="C2682" s="26"/>
      <c r="D2682" s="26"/>
      <c r="E2682" s="21"/>
      <c r="F2682" s="21"/>
      <c r="G2682" s="21"/>
      <c r="H2682" s="21"/>
      <c r="I2682" s="21"/>
      <c r="J2682" s="26"/>
      <c r="K2682" s="26"/>
      <c r="L2682" s="21"/>
      <c r="M2682" s="21"/>
      <c r="N2682" s="21"/>
      <c r="O2682" s="21"/>
      <c r="P2682" s="21"/>
      <c r="Q2682" s="21"/>
    </row>
    <row r="2683" spans="1:17" s="258" customFormat="1" ht="12.75" hidden="1" customHeight="1">
      <c r="A2683" s="378"/>
      <c r="B2683" s="26"/>
      <c r="C2683" s="26"/>
      <c r="D2683" s="26"/>
      <c r="E2683" s="21"/>
      <c r="F2683" s="21"/>
      <c r="G2683" s="21"/>
      <c r="H2683" s="21"/>
      <c r="I2683" s="21"/>
      <c r="J2683" s="26"/>
      <c r="K2683" s="26"/>
      <c r="L2683" s="21"/>
      <c r="M2683" s="21"/>
      <c r="N2683" s="21"/>
      <c r="O2683" s="21"/>
      <c r="P2683" s="21"/>
      <c r="Q2683" s="21"/>
    </row>
    <row r="2684" spans="1:17" s="258" customFormat="1" ht="12.75" hidden="1" customHeight="1">
      <c r="A2684" s="378"/>
      <c r="B2684" s="26"/>
      <c r="C2684" s="26"/>
      <c r="D2684" s="26"/>
      <c r="E2684" s="21"/>
      <c r="F2684" s="21"/>
      <c r="G2684" s="21"/>
      <c r="H2684" s="21"/>
      <c r="I2684" s="21"/>
      <c r="J2684" s="26"/>
      <c r="K2684" s="26"/>
      <c r="L2684" s="21"/>
      <c r="M2684" s="21"/>
      <c r="N2684" s="21"/>
      <c r="O2684" s="21"/>
      <c r="P2684" s="21"/>
      <c r="Q2684" s="21"/>
    </row>
    <row r="2685" spans="1:17" s="258" customFormat="1" ht="12.75" hidden="1" customHeight="1">
      <c r="A2685" s="378"/>
      <c r="B2685" s="26"/>
      <c r="C2685" s="26"/>
      <c r="D2685" s="26"/>
      <c r="E2685" s="21"/>
      <c r="F2685" s="21"/>
      <c r="G2685" s="21"/>
      <c r="H2685" s="21"/>
      <c r="I2685" s="21"/>
      <c r="J2685" s="26"/>
      <c r="K2685" s="26"/>
      <c r="L2685" s="21"/>
      <c r="M2685" s="21"/>
      <c r="N2685" s="21"/>
      <c r="O2685" s="21"/>
      <c r="P2685" s="21"/>
      <c r="Q2685" s="21"/>
    </row>
    <row r="2686" spans="1:17" s="258" customFormat="1" ht="12.75" hidden="1" customHeight="1">
      <c r="A2686" s="378"/>
      <c r="B2686" s="26"/>
      <c r="C2686" s="26"/>
      <c r="D2686" s="26"/>
      <c r="E2686" s="21"/>
      <c r="F2686" s="21"/>
      <c r="G2686" s="21"/>
      <c r="H2686" s="21"/>
      <c r="I2686" s="21"/>
      <c r="J2686" s="26"/>
      <c r="K2686" s="26"/>
      <c r="L2686" s="21"/>
      <c r="M2686" s="21"/>
      <c r="N2686" s="21"/>
      <c r="O2686" s="21"/>
      <c r="P2686" s="21"/>
      <c r="Q2686" s="21"/>
    </row>
    <row r="2687" spans="1:17" s="258" customFormat="1" ht="12.75" hidden="1" customHeight="1">
      <c r="A2687" s="378"/>
      <c r="B2687" s="26"/>
      <c r="C2687" s="26"/>
      <c r="D2687" s="26"/>
      <c r="E2687" s="21"/>
      <c r="F2687" s="21"/>
      <c r="G2687" s="21"/>
      <c r="H2687" s="21"/>
      <c r="I2687" s="21"/>
      <c r="J2687" s="26"/>
      <c r="K2687" s="26"/>
      <c r="L2687" s="21"/>
      <c r="M2687" s="21"/>
      <c r="N2687" s="21"/>
      <c r="O2687" s="21"/>
      <c r="P2687" s="21"/>
      <c r="Q2687" s="21"/>
    </row>
    <row r="2688" spans="1:17" s="258" customFormat="1" ht="12.75" hidden="1" customHeight="1">
      <c r="A2688" s="378"/>
      <c r="B2688" s="26"/>
      <c r="C2688" s="26"/>
      <c r="D2688" s="26"/>
      <c r="E2688" s="21"/>
      <c r="F2688" s="21"/>
      <c r="G2688" s="21"/>
      <c r="H2688" s="21"/>
      <c r="I2688" s="21"/>
      <c r="J2688" s="26"/>
      <c r="K2688" s="26"/>
      <c r="L2688" s="21"/>
      <c r="M2688" s="21"/>
      <c r="N2688" s="21"/>
      <c r="O2688" s="21"/>
      <c r="P2688" s="21"/>
      <c r="Q2688" s="21"/>
    </row>
    <row r="2689" spans="1:17" s="258" customFormat="1" ht="12.75" hidden="1" customHeight="1">
      <c r="A2689" s="378"/>
      <c r="B2689" s="26"/>
      <c r="C2689" s="26"/>
      <c r="D2689" s="26"/>
      <c r="E2689" s="21"/>
      <c r="F2689" s="21"/>
      <c r="G2689" s="21"/>
      <c r="H2689" s="21"/>
      <c r="I2689" s="21"/>
      <c r="J2689" s="26"/>
      <c r="K2689" s="26"/>
      <c r="L2689" s="21"/>
      <c r="M2689" s="21"/>
      <c r="N2689" s="21"/>
      <c r="O2689" s="21"/>
      <c r="P2689" s="21"/>
      <c r="Q2689" s="21"/>
    </row>
    <row r="2690" spans="1:17" s="258" customFormat="1" ht="12.75" hidden="1" customHeight="1">
      <c r="A2690" s="378"/>
      <c r="B2690" s="26"/>
      <c r="C2690" s="26"/>
      <c r="D2690" s="26"/>
      <c r="E2690" s="21"/>
      <c r="F2690" s="21"/>
      <c r="G2690" s="21"/>
      <c r="H2690" s="21"/>
      <c r="I2690" s="21"/>
      <c r="J2690" s="26"/>
      <c r="K2690" s="26"/>
      <c r="L2690" s="21"/>
      <c r="M2690" s="21"/>
      <c r="N2690" s="21"/>
      <c r="O2690" s="21"/>
      <c r="P2690" s="21"/>
      <c r="Q2690" s="21"/>
    </row>
    <row r="2691" spans="1:17" s="258" customFormat="1" ht="12.75" hidden="1" customHeight="1">
      <c r="A2691" s="378"/>
      <c r="B2691" s="26"/>
      <c r="C2691" s="26"/>
      <c r="D2691" s="26"/>
      <c r="E2691" s="21"/>
      <c r="F2691" s="21"/>
      <c r="G2691" s="21"/>
      <c r="H2691" s="21"/>
      <c r="I2691" s="21"/>
      <c r="J2691" s="26"/>
      <c r="K2691" s="26"/>
      <c r="L2691" s="21"/>
      <c r="M2691" s="21"/>
      <c r="N2691" s="21"/>
      <c r="O2691" s="21"/>
      <c r="P2691" s="21"/>
      <c r="Q2691" s="21"/>
    </row>
    <row r="2692" spans="1:17" s="258" customFormat="1" ht="12.75" hidden="1" customHeight="1">
      <c r="A2692" s="378"/>
      <c r="B2692" s="26"/>
      <c r="C2692" s="26"/>
      <c r="D2692" s="26"/>
      <c r="E2692" s="21"/>
      <c r="F2692" s="21"/>
      <c r="G2692" s="21"/>
      <c r="H2692" s="21"/>
      <c r="I2692" s="21"/>
      <c r="J2692" s="26"/>
      <c r="K2692" s="26"/>
      <c r="L2692" s="21"/>
      <c r="M2692" s="21"/>
      <c r="N2692" s="21"/>
      <c r="O2692" s="21"/>
      <c r="P2692" s="21"/>
      <c r="Q2692" s="21"/>
    </row>
    <row r="2693" spans="1:17" s="258" customFormat="1" ht="12.75" hidden="1" customHeight="1">
      <c r="A2693" s="378"/>
      <c r="B2693" s="26"/>
      <c r="C2693" s="26"/>
      <c r="D2693" s="26"/>
      <c r="E2693" s="21"/>
      <c r="F2693" s="21"/>
      <c r="G2693" s="21"/>
      <c r="H2693" s="21"/>
      <c r="I2693" s="21"/>
      <c r="J2693" s="26"/>
      <c r="K2693" s="26"/>
      <c r="L2693" s="21"/>
      <c r="M2693" s="21"/>
      <c r="N2693" s="21"/>
      <c r="O2693" s="21"/>
      <c r="P2693" s="21"/>
      <c r="Q2693" s="21"/>
    </row>
    <row r="2694" spans="1:17" s="258" customFormat="1" ht="12.75" hidden="1" customHeight="1">
      <c r="A2694" s="378"/>
      <c r="B2694" s="26"/>
      <c r="C2694" s="26"/>
      <c r="D2694" s="26"/>
      <c r="E2694" s="21"/>
      <c r="F2694" s="21"/>
      <c r="G2694" s="21"/>
      <c r="H2694" s="21"/>
      <c r="I2694" s="21"/>
      <c r="J2694" s="26"/>
      <c r="K2694" s="26"/>
      <c r="L2694" s="21"/>
      <c r="M2694" s="21"/>
      <c r="N2694" s="21"/>
      <c r="O2694" s="21"/>
      <c r="P2694" s="21"/>
      <c r="Q2694" s="21"/>
    </row>
    <row r="2695" spans="1:17" s="258" customFormat="1" ht="12.75" hidden="1" customHeight="1">
      <c r="A2695" s="378"/>
      <c r="B2695" s="26"/>
      <c r="C2695" s="26"/>
      <c r="D2695" s="26"/>
      <c r="E2695" s="21"/>
      <c r="F2695" s="21"/>
      <c r="G2695" s="21"/>
      <c r="H2695" s="21"/>
      <c r="I2695" s="21"/>
      <c r="J2695" s="26"/>
      <c r="K2695" s="26"/>
      <c r="L2695" s="21"/>
      <c r="M2695" s="21"/>
      <c r="N2695" s="21"/>
      <c r="O2695" s="21"/>
      <c r="P2695" s="21"/>
      <c r="Q2695" s="21"/>
    </row>
    <row r="2696" spans="1:17" s="258" customFormat="1" ht="12.75" hidden="1" customHeight="1">
      <c r="A2696" s="378"/>
      <c r="B2696" s="26"/>
      <c r="C2696" s="26"/>
      <c r="D2696" s="26"/>
      <c r="E2696" s="21"/>
      <c r="F2696" s="21"/>
      <c r="G2696" s="21"/>
      <c r="H2696" s="21"/>
      <c r="I2696" s="21"/>
      <c r="J2696" s="26"/>
      <c r="K2696" s="26"/>
      <c r="L2696" s="21"/>
      <c r="M2696" s="21"/>
      <c r="N2696" s="21"/>
      <c r="O2696" s="21"/>
      <c r="P2696" s="21"/>
      <c r="Q2696" s="21"/>
    </row>
    <row r="2697" spans="1:17" s="258" customFormat="1" ht="12.75" hidden="1" customHeight="1">
      <c r="A2697" s="378"/>
      <c r="B2697" s="26"/>
      <c r="C2697" s="26"/>
      <c r="D2697" s="26"/>
      <c r="E2697" s="21"/>
      <c r="F2697" s="21"/>
      <c r="G2697" s="21"/>
      <c r="H2697" s="21"/>
      <c r="I2697" s="21"/>
      <c r="J2697" s="26"/>
      <c r="K2697" s="26"/>
      <c r="L2697" s="21"/>
      <c r="M2697" s="21"/>
      <c r="N2697" s="21"/>
      <c r="O2697" s="21"/>
      <c r="P2697" s="21"/>
      <c r="Q2697" s="21"/>
    </row>
    <row r="2698" spans="1:17" s="258" customFormat="1" ht="12.75" hidden="1" customHeight="1">
      <c r="A2698" s="378"/>
      <c r="B2698" s="26"/>
      <c r="C2698" s="26"/>
      <c r="D2698" s="26"/>
      <c r="E2698" s="21"/>
      <c r="F2698" s="21"/>
      <c r="G2698" s="21"/>
      <c r="H2698" s="21"/>
      <c r="I2698" s="21"/>
      <c r="J2698" s="26"/>
      <c r="K2698" s="26"/>
      <c r="L2698" s="21"/>
      <c r="M2698" s="21"/>
      <c r="N2698" s="21"/>
      <c r="O2698" s="21"/>
      <c r="P2698" s="21"/>
      <c r="Q2698" s="21"/>
    </row>
    <row r="2699" spans="1:17" s="258" customFormat="1" ht="12.75" hidden="1" customHeight="1">
      <c r="A2699" s="378"/>
      <c r="B2699" s="26"/>
      <c r="C2699" s="26"/>
      <c r="D2699" s="26"/>
      <c r="E2699" s="21"/>
      <c r="F2699" s="21"/>
      <c r="G2699" s="21"/>
      <c r="H2699" s="21"/>
      <c r="I2699" s="21"/>
      <c r="J2699" s="26"/>
      <c r="K2699" s="26"/>
      <c r="L2699" s="21"/>
      <c r="M2699" s="21"/>
      <c r="N2699" s="21"/>
      <c r="O2699" s="21"/>
      <c r="P2699" s="21"/>
      <c r="Q2699" s="21"/>
    </row>
    <row r="2700" spans="1:17" s="258" customFormat="1" ht="12.75" hidden="1" customHeight="1">
      <c r="A2700" s="378"/>
      <c r="B2700" s="26"/>
      <c r="C2700" s="26"/>
      <c r="D2700" s="26"/>
      <c r="E2700" s="21"/>
      <c r="F2700" s="21"/>
      <c r="G2700" s="21"/>
      <c r="H2700" s="21"/>
      <c r="I2700" s="21"/>
      <c r="J2700" s="26"/>
      <c r="K2700" s="26"/>
      <c r="L2700" s="21"/>
      <c r="M2700" s="21"/>
      <c r="N2700" s="21"/>
      <c r="O2700" s="21"/>
      <c r="P2700" s="21"/>
      <c r="Q2700" s="21"/>
    </row>
    <row r="2701" spans="1:17" s="258" customFormat="1" ht="12.75" hidden="1" customHeight="1">
      <c r="A2701" s="378"/>
      <c r="B2701" s="26"/>
      <c r="C2701" s="26"/>
      <c r="D2701" s="26"/>
      <c r="E2701" s="21"/>
      <c r="F2701" s="21"/>
      <c r="G2701" s="21"/>
      <c r="H2701" s="21"/>
      <c r="I2701" s="21"/>
      <c r="J2701" s="26"/>
      <c r="K2701" s="26"/>
      <c r="L2701" s="21"/>
      <c r="M2701" s="21"/>
      <c r="N2701" s="21"/>
      <c r="O2701" s="21"/>
      <c r="P2701" s="21"/>
      <c r="Q2701" s="21"/>
    </row>
    <row r="2702" spans="1:17" s="258" customFormat="1" ht="12.75" hidden="1" customHeight="1">
      <c r="A2702" s="378"/>
      <c r="B2702" s="26"/>
      <c r="C2702" s="26"/>
      <c r="D2702" s="26"/>
      <c r="E2702" s="21"/>
      <c r="F2702" s="21"/>
      <c r="G2702" s="21"/>
      <c r="H2702" s="21"/>
      <c r="I2702" s="21"/>
      <c r="J2702" s="26"/>
      <c r="K2702" s="26"/>
      <c r="L2702" s="21"/>
      <c r="M2702" s="21"/>
      <c r="N2702" s="21"/>
      <c r="O2702" s="21"/>
      <c r="P2702" s="21"/>
      <c r="Q2702" s="21"/>
    </row>
    <row r="2703" spans="1:17" s="258" customFormat="1" ht="12.75" hidden="1" customHeight="1">
      <c r="A2703" s="378"/>
      <c r="B2703" s="26"/>
      <c r="C2703" s="26"/>
      <c r="D2703" s="26"/>
      <c r="E2703" s="21"/>
      <c r="F2703" s="21"/>
      <c r="G2703" s="21"/>
      <c r="H2703" s="21"/>
      <c r="I2703" s="21"/>
      <c r="J2703" s="26"/>
      <c r="K2703" s="26"/>
      <c r="L2703" s="21"/>
      <c r="M2703" s="21"/>
      <c r="N2703" s="21"/>
      <c r="O2703" s="21"/>
      <c r="P2703" s="21"/>
      <c r="Q2703" s="21"/>
    </row>
    <row r="2704" spans="1:17" s="258" customFormat="1" ht="12.75" hidden="1" customHeight="1">
      <c r="A2704" s="378"/>
      <c r="B2704" s="26"/>
      <c r="C2704" s="26"/>
      <c r="D2704" s="26"/>
      <c r="E2704" s="21"/>
      <c r="F2704" s="21"/>
      <c r="G2704" s="21"/>
      <c r="H2704" s="21"/>
      <c r="I2704" s="21"/>
      <c r="J2704" s="26"/>
      <c r="K2704" s="26"/>
      <c r="L2704" s="21"/>
      <c r="M2704" s="21"/>
      <c r="N2704" s="21"/>
      <c r="O2704" s="21"/>
      <c r="P2704" s="21"/>
      <c r="Q2704" s="21"/>
    </row>
    <row r="2705" spans="1:17" s="258" customFormat="1" ht="12.75" hidden="1" customHeight="1">
      <c r="A2705" s="378"/>
      <c r="B2705" s="26"/>
      <c r="C2705" s="26"/>
      <c r="D2705" s="26"/>
      <c r="E2705" s="21"/>
      <c r="F2705" s="21"/>
      <c r="G2705" s="21"/>
      <c r="H2705" s="21"/>
      <c r="I2705" s="21"/>
      <c r="J2705" s="26"/>
      <c r="K2705" s="26"/>
      <c r="L2705" s="21"/>
      <c r="M2705" s="21"/>
      <c r="N2705" s="21"/>
      <c r="O2705" s="21"/>
      <c r="P2705" s="21"/>
      <c r="Q2705" s="21"/>
    </row>
    <row r="2706" spans="1:17" s="258" customFormat="1" ht="12.75" hidden="1" customHeight="1">
      <c r="A2706" s="378"/>
      <c r="B2706" s="26"/>
      <c r="C2706" s="26"/>
      <c r="D2706" s="26"/>
      <c r="E2706" s="21"/>
      <c r="F2706" s="21"/>
      <c r="G2706" s="21"/>
      <c r="H2706" s="21"/>
      <c r="I2706" s="21"/>
      <c r="J2706" s="26"/>
      <c r="K2706" s="26"/>
      <c r="L2706" s="21"/>
      <c r="M2706" s="21"/>
      <c r="N2706" s="21"/>
      <c r="O2706" s="21"/>
      <c r="P2706" s="21"/>
      <c r="Q2706" s="21"/>
    </row>
    <row r="2707" spans="1:17" s="258" customFormat="1" ht="12.75" hidden="1" customHeight="1">
      <c r="A2707" s="378"/>
      <c r="B2707" s="26"/>
      <c r="C2707" s="26"/>
      <c r="D2707" s="26"/>
      <c r="E2707" s="21"/>
      <c r="F2707" s="21"/>
      <c r="G2707" s="21"/>
      <c r="H2707" s="21"/>
      <c r="I2707" s="21"/>
      <c r="J2707" s="26"/>
      <c r="K2707" s="26"/>
      <c r="L2707" s="21"/>
      <c r="M2707" s="21"/>
      <c r="N2707" s="21"/>
      <c r="O2707" s="21"/>
      <c r="P2707" s="21"/>
      <c r="Q2707" s="21"/>
    </row>
    <row r="2708" spans="1:17" s="258" customFormat="1" ht="12.75" hidden="1" customHeight="1">
      <c r="A2708" s="378"/>
      <c r="B2708" s="26"/>
      <c r="C2708" s="26"/>
      <c r="D2708" s="26"/>
      <c r="E2708" s="21"/>
      <c r="F2708" s="21"/>
      <c r="G2708" s="21"/>
      <c r="H2708" s="21"/>
      <c r="I2708" s="21"/>
      <c r="J2708" s="26"/>
      <c r="K2708" s="26"/>
      <c r="L2708" s="21"/>
      <c r="M2708" s="21"/>
      <c r="N2708" s="21"/>
      <c r="O2708" s="21"/>
      <c r="P2708" s="21"/>
      <c r="Q2708" s="21"/>
    </row>
    <row r="2709" spans="1:17" s="258" customFormat="1" ht="12.75" hidden="1" customHeight="1">
      <c r="A2709" s="378"/>
      <c r="B2709" s="26"/>
      <c r="C2709" s="26"/>
      <c r="D2709" s="26"/>
      <c r="E2709" s="21"/>
      <c r="F2709" s="21"/>
      <c r="G2709" s="21"/>
      <c r="H2709" s="21"/>
      <c r="I2709" s="21"/>
      <c r="J2709" s="26"/>
      <c r="K2709" s="26"/>
      <c r="L2709" s="21"/>
      <c r="M2709" s="21"/>
      <c r="N2709" s="21"/>
      <c r="O2709" s="21"/>
      <c r="P2709" s="21"/>
      <c r="Q2709" s="21"/>
    </row>
    <row r="2710" spans="1:17" s="258" customFormat="1" ht="12.75" hidden="1" customHeight="1">
      <c r="A2710" s="378"/>
      <c r="B2710" s="26"/>
      <c r="C2710" s="26"/>
      <c r="D2710" s="26"/>
      <c r="E2710" s="21"/>
      <c r="F2710" s="21"/>
      <c r="G2710" s="21"/>
      <c r="H2710" s="21"/>
      <c r="I2710" s="21"/>
      <c r="J2710" s="26"/>
      <c r="K2710" s="26"/>
      <c r="L2710" s="21"/>
      <c r="M2710" s="21"/>
      <c r="N2710" s="21"/>
      <c r="O2710" s="21"/>
      <c r="P2710" s="21"/>
      <c r="Q2710" s="21"/>
    </row>
    <row r="2711" spans="1:17" s="258" customFormat="1" ht="12.75" hidden="1" customHeight="1">
      <c r="A2711" s="378"/>
      <c r="B2711" s="26"/>
      <c r="C2711" s="26"/>
      <c r="D2711" s="26"/>
      <c r="E2711" s="21"/>
      <c r="F2711" s="21"/>
      <c r="G2711" s="21"/>
      <c r="H2711" s="21"/>
      <c r="I2711" s="21"/>
      <c r="J2711" s="26"/>
      <c r="K2711" s="26"/>
      <c r="L2711" s="21"/>
      <c r="M2711" s="21"/>
      <c r="N2711" s="21"/>
      <c r="O2711" s="21"/>
      <c r="P2711" s="21"/>
      <c r="Q2711" s="21"/>
    </row>
    <row r="2712" spans="1:17" s="258" customFormat="1" ht="12.75" hidden="1" customHeight="1">
      <c r="A2712" s="378"/>
      <c r="B2712" s="26"/>
      <c r="C2712" s="26"/>
      <c r="D2712" s="26"/>
      <c r="E2712" s="21"/>
      <c r="F2712" s="21"/>
      <c r="G2712" s="21"/>
      <c r="H2712" s="21"/>
      <c r="I2712" s="21"/>
      <c r="J2712" s="26"/>
      <c r="K2712" s="26"/>
      <c r="L2712" s="21"/>
      <c r="M2712" s="21"/>
      <c r="N2712" s="21"/>
      <c r="O2712" s="21"/>
      <c r="P2712" s="21"/>
      <c r="Q2712" s="21"/>
    </row>
    <row r="2713" spans="1:17" s="258" customFormat="1" ht="12.75" hidden="1" customHeight="1">
      <c r="A2713" s="378"/>
      <c r="B2713" s="26"/>
      <c r="C2713" s="26"/>
      <c r="D2713" s="26"/>
      <c r="E2713" s="21"/>
      <c r="F2713" s="21"/>
      <c r="G2713" s="21"/>
      <c r="H2713" s="21"/>
      <c r="I2713" s="21"/>
      <c r="J2713" s="26"/>
      <c r="K2713" s="26"/>
      <c r="L2713" s="21"/>
      <c r="M2713" s="21"/>
      <c r="N2713" s="21"/>
      <c r="O2713" s="21"/>
      <c r="P2713" s="21"/>
      <c r="Q2713" s="21"/>
    </row>
    <row r="2714" spans="1:17" s="258" customFormat="1" ht="12.75" hidden="1" customHeight="1">
      <c r="A2714" s="378"/>
      <c r="B2714" s="26"/>
      <c r="C2714" s="26"/>
      <c r="D2714" s="26"/>
      <c r="E2714" s="21"/>
      <c r="F2714" s="21"/>
      <c r="G2714" s="21"/>
      <c r="H2714" s="21"/>
      <c r="I2714" s="21"/>
      <c r="J2714" s="26"/>
      <c r="K2714" s="26"/>
      <c r="L2714" s="21"/>
      <c r="M2714" s="21"/>
      <c r="N2714" s="21"/>
      <c r="O2714" s="21"/>
      <c r="P2714" s="21"/>
      <c r="Q2714" s="21"/>
    </row>
    <row r="2715" spans="1:17" s="258" customFormat="1" ht="12.75" hidden="1" customHeight="1">
      <c r="A2715" s="378"/>
      <c r="B2715" s="26"/>
      <c r="C2715" s="26"/>
      <c r="D2715" s="26"/>
      <c r="E2715" s="21"/>
      <c r="F2715" s="21"/>
      <c r="G2715" s="21"/>
      <c r="H2715" s="21"/>
      <c r="I2715" s="21"/>
      <c r="J2715" s="26"/>
      <c r="K2715" s="26"/>
      <c r="L2715" s="21"/>
      <c r="M2715" s="21"/>
      <c r="N2715" s="21"/>
      <c r="O2715" s="21"/>
      <c r="P2715" s="21"/>
      <c r="Q2715" s="21"/>
    </row>
    <row r="2716" spans="1:17" s="258" customFormat="1" ht="12.75" hidden="1" customHeight="1">
      <c r="A2716" s="378"/>
      <c r="B2716" s="26"/>
      <c r="C2716" s="26"/>
      <c r="D2716" s="26"/>
      <c r="E2716" s="21"/>
      <c r="F2716" s="21"/>
      <c r="G2716" s="21"/>
      <c r="H2716" s="21"/>
      <c r="I2716" s="21"/>
      <c r="J2716" s="26"/>
      <c r="K2716" s="26"/>
      <c r="L2716" s="21"/>
      <c r="M2716" s="21"/>
      <c r="N2716" s="21"/>
      <c r="O2716" s="21"/>
      <c r="P2716" s="21"/>
      <c r="Q2716" s="21"/>
    </row>
    <row r="2717" spans="1:17" s="258" customFormat="1" ht="12.75" hidden="1" customHeight="1">
      <c r="A2717" s="378"/>
      <c r="B2717" s="26"/>
      <c r="C2717" s="26"/>
      <c r="D2717" s="26"/>
      <c r="E2717" s="21"/>
      <c r="F2717" s="21"/>
      <c r="G2717" s="21"/>
      <c r="H2717" s="21"/>
      <c r="I2717" s="21"/>
      <c r="J2717" s="26"/>
      <c r="K2717" s="26"/>
      <c r="L2717" s="21"/>
      <c r="M2717" s="21"/>
      <c r="N2717" s="21"/>
      <c r="O2717" s="21"/>
      <c r="P2717" s="21"/>
      <c r="Q2717" s="21"/>
    </row>
    <row r="2718" spans="1:17" s="258" customFormat="1" ht="12.75" hidden="1" customHeight="1">
      <c r="A2718" s="378"/>
      <c r="B2718" s="26"/>
      <c r="C2718" s="26"/>
      <c r="D2718" s="26"/>
      <c r="E2718" s="21"/>
      <c r="F2718" s="21"/>
      <c r="G2718" s="21"/>
      <c r="H2718" s="21"/>
      <c r="I2718" s="21"/>
      <c r="J2718" s="26"/>
      <c r="K2718" s="26"/>
      <c r="L2718" s="21"/>
      <c r="M2718" s="21"/>
      <c r="N2718" s="21"/>
      <c r="O2718" s="21"/>
      <c r="P2718" s="21"/>
      <c r="Q2718" s="21"/>
    </row>
    <row r="2719" spans="1:17" s="258" customFormat="1" ht="12.75" hidden="1" customHeight="1">
      <c r="A2719" s="378"/>
      <c r="B2719" s="26"/>
      <c r="C2719" s="26"/>
      <c r="D2719" s="26"/>
      <c r="E2719" s="21"/>
      <c r="F2719" s="21"/>
      <c r="G2719" s="21"/>
      <c r="H2719" s="21"/>
      <c r="I2719" s="21"/>
      <c r="J2719" s="26"/>
      <c r="K2719" s="26"/>
      <c r="L2719" s="21"/>
      <c r="M2719" s="21"/>
      <c r="N2719" s="21"/>
      <c r="O2719" s="21"/>
      <c r="P2719" s="21"/>
      <c r="Q2719" s="21"/>
    </row>
    <row r="2720" spans="1:17" s="258" customFormat="1" ht="12.75" hidden="1" customHeight="1">
      <c r="A2720" s="378"/>
      <c r="B2720" s="26"/>
      <c r="C2720" s="26"/>
      <c r="D2720" s="26"/>
      <c r="E2720" s="21"/>
      <c r="F2720" s="21"/>
      <c r="G2720" s="21"/>
      <c r="H2720" s="21"/>
      <c r="I2720" s="21"/>
      <c r="J2720" s="26"/>
      <c r="K2720" s="26"/>
      <c r="L2720" s="21"/>
      <c r="M2720" s="21"/>
      <c r="N2720" s="21"/>
      <c r="O2720" s="21"/>
      <c r="P2720" s="21"/>
      <c r="Q2720" s="21"/>
    </row>
    <row r="2721" spans="1:17" s="258" customFormat="1" ht="12.75" hidden="1" customHeight="1">
      <c r="A2721" s="378"/>
      <c r="B2721" s="26"/>
      <c r="C2721" s="26"/>
      <c r="D2721" s="26"/>
      <c r="E2721" s="21"/>
      <c r="F2721" s="21"/>
      <c r="G2721" s="21"/>
      <c r="H2721" s="21"/>
      <c r="I2721" s="21"/>
      <c r="J2721" s="26"/>
      <c r="K2721" s="26"/>
      <c r="L2721" s="21"/>
      <c r="M2721" s="21"/>
      <c r="N2721" s="21"/>
      <c r="O2721" s="21"/>
      <c r="P2721" s="21"/>
      <c r="Q2721" s="21"/>
    </row>
    <row r="2722" spans="1:17" s="258" customFormat="1" ht="12.75" hidden="1" customHeight="1">
      <c r="A2722" s="378"/>
      <c r="B2722" s="26"/>
      <c r="C2722" s="26"/>
      <c r="D2722" s="26"/>
      <c r="E2722" s="21"/>
      <c r="F2722" s="21"/>
      <c r="G2722" s="21"/>
      <c r="H2722" s="21"/>
      <c r="I2722" s="21"/>
      <c r="J2722" s="26"/>
      <c r="K2722" s="26"/>
      <c r="L2722" s="21"/>
      <c r="M2722" s="21"/>
      <c r="N2722" s="21"/>
      <c r="O2722" s="21"/>
      <c r="P2722" s="21"/>
      <c r="Q2722" s="21"/>
    </row>
    <row r="2723" spans="1:17" s="258" customFormat="1" ht="12.75" hidden="1" customHeight="1">
      <c r="A2723" s="378"/>
      <c r="B2723" s="26"/>
      <c r="C2723" s="26"/>
      <c r="D2723" s="26"/>
      <c r="E2723" s="21"/>
      <c r="F2723" s="21"/>
      <c r="G2723" s="21"/>
      <c r="H2723" s="21"/>
      <c r="I2723" s="21"/>
      <c r="J2723" s="26"/>
      <c r="K2723" s="26"/>
      <c r="L2723" s="21"/>
      <c r="M2723" s="21"/>
      <c r="N2723" s="21"/>
      <c r="O2723" s="21"/>
      <c r="P2723" s="21"/>
      <c r="Q2723" s="21"/>
    </row>
    <row r="2724" spans="1:17" s="258" customFormat="1" ht="12.75" hidden="1" customHeight="1">
      <c r="A2724" s="378"/>
      <c r="B2724" s="26"/>
      <c r="C2724" s="26"/>
      <c r="D2724" s="26"/>
      <c r="E2724" s="21"/>
      <c r="F2724" s="21"/>
      <c r="G2724" s="21"/>
      <c r="H2724" s="21"/>
      <c r="I2724" s="21"/>
      <c r="J2724" s="26"/>
      <c r="K2724" s="26"/>
      <c r="L2724" s="21"/>
      <c r="M2724" s="21"/>
      <c r="N2724" s="21"/>
      <c r="O2724" s="21"/>
      <c r="P2724" s="21"/>
      <c r="Q2724" s="21"/>
    </row>
    <row r="2725" spans="1:17" s="258" customFormat="1" ht="12.75" hidden="1" customHeight="1">
      <c r="A2725" s="378"/>
      <c r="B2725" s="26"/>
      <c r="C2725" s="26"/>
      <c r="D2725" s="26"/>
      <c r="E2725" s="21"/>
      <c r="F2725" s="21"/>
      <c r="G2725" s="21"/>
      <c r="H2725" s="21"/>
      <c r="I2725" s="21"/>
      <c r="J2725" s="26"/>
      <c r="K2725" s="26"/>
      <c r="L2725" s="21"/>
      <c r="M2725" s="21"/>
      <c r="N2725" s="21"/>
      <c r="O2725" s="21"/>
      <c r="P2725" s="21"/>
      <c r="Q2725" s="21"/>
    </row>
    <row r="2726" spans="1:17" s="258" customFormat="1" ht="12.75" hidden="1" customHeight="1">
      <c r="A2726" s="378"/>
      <c r="B2726" s="26"/>
      <c r="C2726" s="26"/>
      <c r="D2726" s="26"/>
      <c r="E2726" s="21"/>
      <c r="F2726" s="21"/>
      <c r="G2726" s="21"/>
      <c r="H2726" s="21"/>
      <c r="I2726" s="21"/>
      <c r="J2726" s="26"/>
      <c r="K2726" s="26"/>
      <c r="L2726" s="21"/>
      <c r="M2726" s="21"/>
      <c r="N2726" s="21"/>
      <c r="O2726" s="21"/>
      <c r="P2726" s="21"/>
      <c r="Q2726" s="21"/>
    </row>
    <row r="2727" spans="1:17" s="258" customFormat="1" ht="12.75" hidden="1" customHeight="1">
      <c r="A2727" s="378"/>
      <c r="B2727" s="26"/>
      <c r="C2727" s="26"/>
      <c r="D2727" s="26"/>
      <c r="E2727" s="21"/>
      <c r="F2727" s="21"/>
      <c r="G2727" s="21"/>
      <c r="H2727" s="21"/>
      <c r="I2727" s="21"/>
      <c r="J2727" s="26"/>
      <c r="K2727" s="26"/>
      <c r="L2727" s="21"/>
      <c r="M2727" s="21"/>
      <c r="N2727" s="21"/>
      <c r="O2727" s="21"/>
      <c r="P2727" s="21"/>
      <c r="Q2727" s="21"/>
    </row>
    <row r="2728" spans="1:17" s="258" customFormat="1" ht="12.75" hidden="1" customHeight="1">
      <c r="A2728" s="378"/>
      <c r="B2728" s="26"/>
      <c r="C2728" s="26"/>
      <c r="D2728" s="26"/>
      <c r="E2728" s="21"/>
      <c r="F2728" s="21"/>
      <c r="G2728" s="21"/>
      <c r="H2728" s="21"/>
      <c r="I2728" s="21"/>
      <c r="J2728" s="26"/>
      <c r="K2728" s="26"/>
      <c r="L2728" s="21"/>
      <c r="M2728" s="21"/>
      <c r="N2728" s="21"/>
      <c r="O2728" s="21"/>
      <c r="P2728" s="21"/>
      <c r="Q2728" s="21"/>
    </row>
    <row r="2729" spans="1:17" s="258" customFormat="1" ht="12.75" hidden="1" customHeight="1">
      <c r="A2729" s="378"/>
      <c r="B2729" s="26"/>
      <c r="C2729" s="26"/>
      <c r="D2729" s="26"/>
      <c r="E2729" s="21"/>
      <c r="F2729" s="21"/>
      <c r="G2729" s="21"/>
      <c r="H2729" s="21"/>
      <c r="I2729" s="21"/>
      <c r="J2729" s="26"/>
      <c r="K2729" s="26"/>
      <c r="L2729" s="21"/>
      <c r="M2729" s="21"/>
      <c r="N2729" s="21"/>
      <c r="O2729" s="21"/>
      <c r="P2729" s="21"/>
      <c r="Q2729" s="21"/>
    </row>
    <row r="2730" spans="1:17" s="258" customFormat="1" ht="12.75" hidden="1" customHeight="1">
      <c r="A2730" s="378"/>
      <c r="B2730" s="26"/>
      <c r="C2730" s="26"/>
      <c r="D2730" s="26"/>
      <c r="E2730" s="21"/>
      <c r="F2730" s="21"/>
      <c r="G2730" s="21"/>
      <c r="H2730" s="21"/>
      <c r="I2730" s="21"/>
      <c r="J2730" s="26"/>
      <c r="K2730" s="26"/>
      <c r="L2730" s="21"/>
      <c r="M2730" s="21"/>
      <c r="N2730" s="21"/>
      <c r="O2730" s="21"/>
      <c r="P2730" s="21"/>
      <c r="Q2730" s="21"/>
    </row>
    <row r="2731" spans="1:17" s="258" customFormat="1" ht="12.75" hidden="1" customHeight="1">
      <c r="A2731" s="378"/>
      <c r="B2731" s="26"/>
      <c r="C2731" s="26"/>
      <c r="D2731" s="26"/>
      <c r="E2731" s="21"/>
      <c r="F2731" s="21"/>
      <c r="G2731" s="21"/>
      <c r="H2731" s="21"/>
      <c r="I2731" s="21"/>
      <c r="J2731" s="26"/>
      <c r="K2731" s="26"/>
      <c r="L2731" s="21"/>
      <c r="M2731" s="21"/>
      <c r="N2731" s="21"/>
      <c r="O2731" s="21"/>
      <c r="P2731" s="21"/>
      <c r="Q2731" s="21"/>
    </row>
    <row r="2732" spans="1:17" s="258" customFormat="1" ht="12.75" hidden="1" customHeight="1">
      <c r="A2732" s="378"/>
      <c r="B2732" s="26"/>
      <c r="C2732" s="26"/>
      <c r="D2732" s="26"/>
      <c r="E2732" s="21"/>
      <c r="F2732" s="21"/>
      <c r="G2732" s="21"/>
      <c r="H2732" s="21"/>
      <c r="I2732" s="21"/>
      <c r="J2732" s="26"/>
      <c r="K2732" s="26"/>
      <c r="L2732" s="21"/>
      <c r="M2732" s="21"/>
      <c r="N2732" s="21"/>
      <c r="O2732" s="21"/>
      <c r="P2732" s="21"/>
      <c r="Q2732" s="21"/>
    </row>
    <row r="2733" spans="1:17" s="258" customFormat="1" ht="12.75" hidden="1" customHeight="1">
      <c r="A2733" s="378"/>
      <c r="B2733" s="26"/>
      <c r="C2733" s="26"/>
      <c r="D2733" s="26"/>
      <c r="E2733" s="21"/>
      <c r="F2733" s="21"/>
      <c r="G2733" s="21"/>
      <c r="H2733" s="21"/>
      <c r="I2733" s="21"/>
      <c r="J2733" s="26"/>
      <c r="K2733" s="26"/>
      <c r="L2733" s="21"/>
      <c r="M2733" s="21"/>
      <c r="N2733" s="21"/>
      <c r="O2733" s="21"/>
      <c r="P2733" s="21"/>
      <c r="Q2733" s="21"/>
    </row>
    <row r="2734" spans="1:17" s="258" customFormat="1" ht="12.75" hidden="1" customHeight="1">
      <c r="A2734" s="378"/>
      <c r="B2734" s="26"/>
      <c r="C2734" s="26"/>
      <c r="D2734" s="26"/>
      <c r="E2734" s="21"/>
      <c r="F2734" s="21"/>
      <c r="G2734" s="21"/>
      <c r="H2734" s="21"/>
      <c r="I2734" s="21"/>
      <c r="J2734" s="26"/>
      <c r="K2734" s="26"/>
      <c r="L2734" s="21"/>
      <c r="M2734" s="21"/>
      <c r="N2734" s="21"/>
      <c r="O2734" s="21"/>
      <c r="P2734" s="21"/>
      <c r="Q2734" s="21"/>
    </row>
    <row r="2735" spans="1:17" s="258" customFormat="1" ht="12.75" hidden="1" customHeight="1">
      <c r="A2735" s="378"/>
      <c r="B2735" s="26"/>
      <c r="C2735" s="26"/>
      <c r="D2735" s="26"/>
      <c r="E2735" s="21"/>
      <c r="F2735" s="21"/>
      <c r="G2735" s="21"/>
      <c r="H2735" s="21"/>
      <c r="I2735" s="21"/>
      <c r="J2735" s="26"/>
      <c r="K2735" s="26"/>
      <c r="L2735" s="21"/>
      <c r="M2735" s="21"/>
      <c r="N2735" s="21"/>
      <c r="O2735" s="21"/>
      <c r="P2735" s="21"/>
      <c r="Q2735" s="21"/>
    </row>
    <row r="2736" spans="1:17" s="258" customFormat="1" ht="12.75" hidden="1" customHeight="1">
      <c r="A2736" s="378"/>
      <c r="B2736" s="26"/>
      <c r="C2736" s="26"/>
      <c r="D2736" s="26"/>
      <c r="E2736" s="21"/>
      <c r="F2736" s="21"/>
      <c r="G2736" s="21"/>
      <c r="H2736" s="21"/>
      <c r="I2736" s="21"/>
      <c r="J2736" s="26"/>
      <c r="K2736" s="26"/>
      <c r="L2736" s="21"/>
      <c r="M2736" s="21"/>
      <c r="N2736" s="21"/>
      <c r="O2736" s="21"/>
      <c r="P2736" s="21"/>
      <c r="Q2736" s="21"/>
    </row>
    <row r="2737" spans="1:17" s="258" customFormat="1" ht="12.75" hidden="1" customHeight="1">
      <c r="A2737" s="378"/>
      <c r="B2737" s="26"/>
      <c r="C2737" s="26"/>
      <c r="D2737" s="26"/>
      <c r="E2737" s="21"/>
      <c r="F2737" s="21"/>
      <c r="G2737" s="21"/>
      <c r="H2737" s="21"/>
      <c r="I2737" s="21"/>
      <c r="J2737" s="26"/>
      <c r="K2737" s="26"/>
      <c r="L2737" s="21"/>
      <c r="M2737" s="21"/>
      <c r="N2737" s="21"/>
      <c r="O2737" s="21"/>
      <c r="P2737" s="21"/>
      <c r="Q2737" s="21"/>
    </row>
    <row r="2738" spans="1:17" s="258" customFormat="1" ht="12.75" hidden="1" customHeight="1">
      <c r="A2738" s="378"/>
      <c r="B2738" s="26"/>
      <c r="C2738" s="26"/>
      <c r="D2738" s="26"/>
      <c r="E2738" s="21"/>
      <c r="F2738" s="21"/>
      <c r="G2738" s="21"/>
      <c r="H2738" s="21"/>
      <c r="I2738" s="21"/>
      <c r="J2738" s="26"/>
      <c r="K2738" s="26"/>
      <c r="L2738" s="21"/>
      <c r="M2738" s="21"/>
      <c r="N2738" s="21"/>
      <c r="O2738" s="21"/>
      <c r="P2738" s="21"/>
      <c r="Q2738" s="21"/>
    </row>
    <row r="2739" spans="1:17" s="258" customFormat="1" ht="12.75" hidden="1" customHeight="1">
      <c r="A2739" s="378"/>
      <c r="B2739" s="26"/>
      <c r="C2739" s="26"/>
      <c r="D2739" s="26"/>
      <c r="E2739" s="21"/>
      <c r="F2739" s="21"/>
      <c r="G2739" s="21"/>
      <c r="H2739" s="21"/>
      <c r="I2739" s="21"/>
      <c r="J2739" s="26"/>
      <c r="K2739" s="26"/>
      <c r="L2739" s="21"/>
      <c r="M2739" s="21"/>
      <c r="N2739" s="21"/>
      <c r="O2739" s="21"/>
      <c r="P2739" s="21"/>
      <c r="Q2739" s="21"/>
    </row>
    <row r="2740" spans="1:17" s="258" customFormat="1" ht="12.75" hidden="1" customHeight="1">
      <c r="A2740" s="378"/>
      <c r="B2740" s="26"/>
      <c r="C2740" s="26"/>
      <c r="D2740" s="26"/>
      <c r="E2740" s="21"/>
      <c r="F2740" s="21"/>
      <c r="G2740" s="21"/>
      <c r="H2740" s="21"/>
      <c r="I2740" s="21"/>
      <c r="J2740" s="26"/>
      <c r="K2740" s="26"/>
      <c r="L2740" s="21"/>
      <c r="M2740" s="21"/>
      <c r="N2740" s="21"/>
      <c r="O2740" s="21"/>
      <c r="P2740" s="21"/>
      <c r="Q2740" s="21"/>
    </row>
    <row r="2741" spans="1:17" s="258" customFormat="1" ht="12.75" hidden="1" customHeight="1">
      <c r="A2741" s="378"/>
      <c r="B2741" s="26"/>
      <c r="C2741" s="26"/>
      <c r="D2741" s="26"/>
      <c r="E2741" s="21"/>
      <c r="F2741" s="21"/>
      <c r="G2741" s="21"/>
      <c r="H2741" s="21"/>
      <c r="I2741" s="21"/>
      <c r="J2741" s="26"/>
      <c r="K2741" s="26"/>
      <c r="L2741" s="21"/>
      <c r="M2741" s="21"/>
      <c r="N2741" s="21"/>
      <c r="O2741" s="21"/>
      <c r="P2741" s="21"/>
      <c r="Q2741" s="21"/>
    </row>
    <row r="2742" spans="1:17" s="258" customFormat="1" ht="12.75" hidden="1" customHeight="1">
      <c r="A2742" s="378"/>
      <c r="B2742" s="26"/>
      <c r="C2742" s="26"/>
      <c r="D2742" s="26"/>
      <c r="E2742" s="21"/>
      <c r="F2742" s="21"/>
      <c r="G2742" s="21"/>
      <c r="H2742" s="21"/>
      <c r="I2742" s="21"/>
      <c r="J2742" s="26"/>
      <c r="K2742" s="26"/>
      <c r="L2742" s="21"/>
      <c r="M2742" s="21"/>
      <c r="N2742" s="21"/>
      <c r="O2742" s="21"/>
      <c r="P2742" s="21"/>
      <c r="Q2742" s="21"/>
    </row>
    <row r="2743" spans="1:17" s="258" customFormat="1" ht="12.75" hidden="1" customHeight="1">
      <c r="A2743" s="378"/>
      <c r="B2743" s="26"/>
      <c r="C2743" s="26"/>
      <c r="D2743" s="26"/>
      <c r="E2743" s="21"/>
      <c r="F2743" s="21"/>
      <c r="G2743" s="21"/>
      <c r="H2743" s="21"/>
      <c r="I2743" s="21"/>
      <c r="J2743" s="26"/>
      <c r="K2743" s="26"/>
      <c r="L2743" s="21"/>
      <c r="M2743" s="21"/>
      <c r="N2743" s="21"/>
      <c r="O2743" s="21"/>
      <c r="P2743" s="21"/>
      <c r="Q2743" s="21"/>
    </row>
    <row r="2744" spans="1:17" s="258" customFormat="1" ht="12.75" hidden="1" customHeight="1">
      <c r="A2744" s="378"/>
      <c r="B2744" s="26"/>
      <c r="C2744" s="26"/>
      <c r="D2744" s="26"/>
      <c r="E2744" s="21"/>
      <c r="F2744" s="21"/>
      <c r="G2744" s="21"/>
      <c r="H2744" s="21"/>
      <c r="I2744" s="21"/>
      <c r="J2744" s="26"/>
      <c r="K2744" s="26"/>
      <c r="L2744" s="21"/>
      <c r="M2744" s="21"/>
      <c r="N2744" s="21"/>
      <c r="O2744" s="21"/>
      <c r="P2744" s="21"/>
      <c r="Q2744" s="21"/>
    </row>
    <row r="2745" spans="1:17" s="258" customFormat="1" ht="12.75" hidden="1" customHeight="1">
      <c r="A2745" s="378"/>
      <c r="B2745" s="26"/>
      <c r="C2745" s="26"/>
      <c r="D2745" s="26"/>
      <c r="E2745" s="21"/>
      <c r="F2745" s="21"/>
      <c r="G2745" s="21"/>
      <c r="H2745" s="21"/>
      <c r="I2745" s="21"/>
      <c r="J2745" s="26"/>
      <c r="K2745" s="26"/>
      <c r="L2745" s="21"/>
      <c r="M2745" s="21"/>
      <c r="N2745" s="21"/>
      <c r="O2745" s="21"/>
      <c r="P2745" s="21"/>
      <c r="Q2745" s="21"/>
    </row>
    <row r="2746" spans="1:17" s="258" customFormat="1" ht="12.75" hidden="1" customHeight="1">
      <c r="A2746" s="378"/>
      <c r="B2746" s="26"/>
      <c r="C2746" s="26"/>
      <c r="D2746" s="26"/>
      <c r="E2746" s="21"/>
      <c r="F2746" s="21"/>
      <c r="G2746" s="21"/>
      <c r="H2746" s="21"/>
      <c r="I2746" s="21"/>
      <c r="J2746" s="26"/>
      <c r="K2746" s="26"/>
      <c r="L2746" s="21"/>
      <c r="M2746" s="21"/>
      <c r="N2746" s="21"/>
      <c r="O2746" s="21"/>
      <c r="P2746" s="21"/>
      <c r="Q2746" s="21"/>
    </row>
    <row r="2747" spans="1:17" s="258" customFormat="1" ht="12.75" hidden="1" customHeight="1">
      <c r="A2747" s="378"/>
      <c r="B2747" s="26"/>
      <c r="C2747" s="26"/>
      <c r="D2747" s="26"/>
      <c r="E2747" s="21"/>
      <c r="F2747" s="21"/>
      <c r="G2747" s="21"/>
      <c r="H2747" s="21"/>
      <c r="I2747" s="21"/>
      <c r="J2747" s="26"/>
      <c r="K2747" s="26"/>
      <c r="L2747" s="21"/>
      <c r="M2747" s="21"/>
      <c r="N2747" s="21"/>
      <c r="O2747" s="21"/>
      <c r="P2747" s="21"/>
      <c r="Q2747" s="21"/>
    </row>
    <row r="2748" spans="1:17" s="258" customFormat="1" ht="12.75" hidden="1" customHeight="1">
      <c r="A2748" s="378"/>
      <c r="B2748" s="26"/>
      <c r="C2748" s="26"/>
      <c r="D2748" s="26"/>
      <c r="E2748" s="21"/>
      <c r="F2748" s="21"/>
      <c r="G2748" s="21"/>
      <c r="H2748" s="21"/>
      <c r="I2748" s="21"/>
      <c r="J2748" s="26"/>
      <c r="K2748" s="26"/>
      <c r="L2748" s="21"/>
      <c r="M2748" s="21"/>
      <c r="N2748" s="21"/>
      <c r="O2748" s="21"/>
      <c r="P2748" s="21"/>
      <c r="Q2748" s="21"/>
    </row>
    <row r="2749" spans="1:17" s="258" customFormat="1" ht="12.75" hidden="1" customHeight="1">
      <c r="A2749" s="378"/>
      <c r="B2749" s="26"/>
      <c r="C2749" s="26"/>
      <c r="D2749" s="26"/>
      <c r="E2749" s="21"/>
      <c r="F2749" s="21"/>
      <c r="G2749" s="21"/>
      <c r="H2749" s="21"/>
      <c r="I2749" s="21"/>
      <c r="J2749" s="26"/>
      <c r="K2749" s="26"/>
      <c r="L2749" s="21"/>
      <c r="M2749" s="21"/>
      <c r="N2749" s="21"/>
      <c r="O2749" s="21"/>
      <c r="P2749" s="21"/>
      <c r="Q2749" s="21"/>
    </row>
    <row r="2750" spans="1:17" s="258" customFormat="1" ht="12.75" hidden="1" customHeight="1">
      <c r="A2750" s="378"/>
      <c r="B2750" s="26"/>
      <c r="C2750" s="26"/>
      <c r="D2750" s="26"/>
      <c r="E2750" s="21"/>
      <c r="F2750" s="21"/>
      <c r="G2750" s="21"/>
      <c r="H2750" s="21"/>
      <c r="I2750" s="21"/>
      <c r="J2750" s="26"/>
      <c r="K2750" s="26"/>
      <c r="L2750" s="21"/>
      <c r="M2750" s="21"/>
      <c r="N2750" s="21"/>
      <c r="O2750" s="21"/>
      <c r="P2750" s="21"/>
      <c r="Q2750" s="21"/>
    </row>
    <row r="2751" spans="1:17" s="258" customFormat="1" ht="12.75" hidden="1" customHeight="1">
      <c r="A2751" s="378"/>
      <c r="B2751" s="26"/>
      <c r="C2751" s="26"/>
      <c r="D2751" s="26"/>
      <c r="E2751" s="21"/>
      <c r="F2751" s="21"/>
      <c r="G2751" s="21"/>
      <c r="H2751" s="21"/>
      <c r="I2751" s="21"/>
      <c r="J2751" s="26"/>
      <c r="K2751" s="26"/>
      <c r="L2751" s="21"/>
      <c r="M2751" s="21"/>
      <c r="N2751" s="21"/>
      <c r="O2751" s="21"/>
      <c r="P2751" s="21"/>
      <c r="Q2751" s="21"/>
    </row>
    <row r="2752" spans="1:17" s="258" customFormat="1" ht="12.75" hidden="1" customHeight="1">
      <c r="A2752" s="378"/>
      <c r="B2752" s="26"/>
      <c r="C2752" s="26"/>
      <c r="D2752" s="26"/>
      <c r="E2752" s="21"/>
      <c r="F2752" s="21"/>
      <c r="G2752" s="21"/>
      <c r="H2752" s="21"/>
      <c r="I2752" s="21"/>
      <c r="J2752" s="26"/>
      <c r="K2752" s="26"/>
      <c r="L2752" s="21"/>
      <c r="M2752" s="21"/>
      <c r="N2752" s="21"/>
      <c r="O2752" s="21"/>
      <c r="P2752" s="21"/>
      <c r="Q2752" s="21"/>
    </row>
    <row r="2753" spans="1:17" s="258" customFormat="1" ht="12.75" hidden="1" customHeight="1">
      <c r="A2753" s="378"/>
      <c r="B2753" s="26"/>
      <c r="C2753" s="26"/>
      <c r="D2753" s="26"/>
      <c r="E2753" s="21"/>
      <c r="F2753" s="21"/>
      <c r="G2753" s="21"/>
      <c r="H2753" s="21"/>
      <c r="I2753" s="21"/>
      <c r="J2753" s="26"/>
      <c r="K2753" s="26"/>
      <c r="L2753" s="21"/>
      <c r="M2753" s="21"/>
      <c r="N2753" s="21"/>
      <c r="O2753" s="21"/>
      <c r="P2753" s="21"/>
      <c r="Q2753" s="21"/>
    </row>
    <row r="2754" spans="1:17" s="258" customFormat="1" ht="12.75" hidden="1" customHeight="1">
      <c r="A2754" s="378"/>
      <c r="B2754" s="26"/>
      <c r="C2754" s="26"/>
      <c r="D2754" s="26"/>
      <c r="E2754" s="21"/>
      <c r="F2754" s="21"/>
      <c r="G2754" s="21"/>
      <c r="H2754" s="21"/>
      <c r="I2754" s="21"/>
      <c r="J2754" s="26"/>
      <c r="K2754" s="26"/>
      <c r="L2754" s="21"/>
      <c r="M2754" s="21"/>
      <c r="N2754" s="21"/>
      <c r="O2754" s="21"/>
      <c r="P2754" s="21"/>
      <c r="Q2754" s="21"/>
    </row>
    <row r="2755" spans="1:17" s="258" customFormat="1" ht="12.75" hidden="1" customHeight="1">
      <c r="A2755" s="378"/>
      <c r="B2755" s="26"/>
      <c r="C2755" s="26"/>
      <c r="D2755" s="26"/>
      <c r="E2755" s="21"/>
      <c r="F2755" s="21"/>
      <c r="G2755" s="21"/>
      <c r="H2755" s="21"/>
      <c r="I2755" s="21"/>
      <c r="J2755" s="26"/>
      <c r="K2755" s="26"/>
      <c r="L2755" s="21"/>
      <c r="M2755" s="21"/>
      <c r="N2755" s="21"/>
      <c r="O2755" s="21"/>
      <c r="P2755" s="21"/>
      <c r="Q2755" s="21"/>
    </row>
    <row r="2756" spans="1:17" s="258" customFormat="1" ht="12.75" hidden="1" customHeight="1">
      <c r="A2756" s="378"/>
      <c r="B2756" s="26"/>
      <c r="C2756" s="26"/>
      <c r="D2756" s="26"/>
      <c r="E2756" s="21"/>
      <c r="F2756" s="21"/>
      <c r="G2756" s="21"/>
      <c r="H2756" s="21"/>
      <c r="I2756" s="21"/>
      <c r="J2756" s="26"/>
      <c r="K2756" s="26"/>
      <c r="L2756" s="21"/>
      <c r="M2756" s="21"/>
      <c r="N2756" s="21"/>
      <c r="O2756" s="21"/>
      <c r="P2756" s="21"/>
      <c r="Q2756" s="21"/>
    </row>
    <row r="2757" spans="1:17" s="258" customFormat="1" ht="12.75" hidden="1" customHeight="1">
      <c r="A2757" s="378"/>
      <c r="B2757" s="26"/>
      <c r="C2757" s="26"/>
      <c r="D2757" s="26"/>
      <c r="E2757" s="21"/>
      <c r="F2757" s="21"/>
      <c r="G2757" s="21"/>
      <c r="H2757" s="21"/>
      <c r="I2757" s="21"/>
      <c r="J2757" s="26"/>
      <c r="K2757" s="26"/>
      <c r="L2757" s="21"/>
      <c r="M2757" s="21"/>
      <c r="N2757" s="21"/>
      <c r="O2757" s="21"/>
      <c r="P2757" s="21"/>
      <c r="Q2757" s="21"/>
    </row>
    <row r="2758" spans="1:17" s="258" customFormat="1" ht="12.75" hidden="1" customHeight="1">
      <c r="A2758" s="378"/>
      <c r="B2758" s="26"/>
      <c r="C2758" s="26"/>
      <c r="D2758" s="26"/>
      <c r="E2758" s="21"/>
      <c r="F2758" s="21"/>
      <c r="G2758" s="21"/>
      <c r="H2758" s="21"/>
      <c r="I2758" s="21"/>
      <c r="J2758" s="26"/>
      <c r="K2758" s="26"/>
      <c r="L2758" s="21"/>
      <c r="M2758" s="21"/>
      <c r="N2758" s="21"/>
      <c r="O2758" s="21"/>
      <c r="P2758" s="21"/>
      <c r="Q2758" s="21"/>
    </row>
    <row r="2759" spans="1:17" s="258" customFormat="1" ht="12.75" hidden="1" customHeight="1">
      <c r="A2759" s="378"/>
      <c r="B2759" s="26"/>
      <c r="C2759" s="26"/>
      <c r="D2759" s="26"/>
      <c r="E2759" s="21"/>
      <c r="F2759" s="21"/>
      <c r="G2759" s="21"/>
      <c r="H2759" s="21"/>
      <c r="I2759" s="21"/>
      <c r="J2759" s="26"/>
      <c r="K2759" s="26"/>
      <c r="L2759" s="21"/>
      <c r="M2759" s="21"/>
      <c r="N2759" s="21"/>
      <c r="O2759" s="21"/>
      <c r="P2759" s="21"/>
      <c r="Q2759" s="21"/>
    </row>
    <row r="2760" spans="1:17" s="258" customFormat="1" ht="12.75" hidden="1" customHeight="1">
      <c r="A2760" s="378"/>
      <c r="B2760" s="26"/>
      <c r="C2760" s="26"/>
      <c r="D2760" s="26"/>
      <c r="E2760" s="21"/>
      <c r="F2760" s="21"/>
      <c r="G2760" s="21"/>
      <c r="H2760" s="21"/>
      <c r="I2760" s="21"/>
      <c r="J2760" s="26"/>
      <c r="K2760" s="26"/>
      <c r="L2760" s="21"/>
      <c r="M2760" s="21"/>
      <c r="N2760" s="21"/>
      <c r="O2760" s="21"/>
      <c r="P2760" s="21"/>
      <c r="Q2760" s="21"/>
    </row>
    <row r="2761" spans="1:17" s="258" customFormat="1" ht="12.75" hidden="1" customHeight="1">
      <c r="A2761" s="378"/>
      <c r="B2761" s="26"/>
      <c r="C2761" s="26"/>
      <c r="D2761" s="26"/>
      <c r="E2761" s="21"/>
      <c r="F2761" s="21"/>
      <c r="G2761" s="21"/>
      <c r="H2761" s="21"/>
      <c r="I2761" s="21"/>
      <c r="J2761" s="26"/>
      <c r="K2761" s="26"/>
      <c r="L2761" s="21"/>
      <c r="M2761" s="21"/>
      <c r="N2761" s="21"/>
      <c r="O2761" s="21"/>
      <c r="P2761" s="21"/>
      <c r="Q2761" s="21"/>
    </row>
    <row r="2762" spans="1:17" s="258" customFormat="1" ht="12.75" hidden="1" customHeight="1">
      <c r="A2762" s="378"/>
      <c r="B2762" s="26"/>
      <c r="C2762" s="26"/>
      <c r="D2762" s="26"/>
      <c r="E2762" s="21"/>
      <c r="F2762" s="21"/>
      <c r="G2762" s="21"/>
      <c r="H2762" s="21"/>
      <c r="I2762" s="21"/>
      <c r="J2762" s="26"/>
      <c r="K2762" s="26"/>
      <c r="L2762" s="21"/>
      <c r="M2762" s="21"/>
      <c r="N2762" s="21"/>
      <c r="O2762" s="21"/>
      <c r="P2762" s="21"/>
      <c r="Q2762" s="21"/>
    </row>
    <row r="2763" spans="1:17" s="258" customFormat="1" ht="12.75" hidden="1" customHeight="1">
      <c r="A2763" s="378"/>
      <c r="B2763" s="26"/>
      <c r="C2763" s="26"/>
      <c r="D2763" s="26"/>
      <c r="E2763" s="21"/>
      <c r="F2763" s="21"/>
      <c r="G2763" s="21"/>
      <c r="H2763" s="21"/>
      <c r="I2763" s="21"/>
      <c r="J2763" s="26"/>
      <c r="K2763" s="26"/>
      <c r="L2763" s="21"/>
      <c r="M2763" s="21"/>
      <c r="N2763" s="21"/>
      <c r="O2763" s="21"/>
      <c r="P2763" s="21"/>
      <c r="Q2763" s="21"/>
    </row>
    <row r="2764" spans="1:17" s="258" customFormat="1" ht="12.75" hidden="1" customHeight="1">
      <c r="A2764" s="378"/>
      <c r="B2764" s="26"/>
      <c r="C2764" s="26"/>
      <c r="D2764" s="26"/>
      <c r="E2764" s="21"/>
      <c r="F2764" s="21"/>
      <c r="G2764" s="21"/>
      <c r="H2764" s="21"/>
      <c r="I2764" s="21"/>
      <c r="J2764" s="26"/>
      <c r="K2764" s="26"/>
      <c r="L2764" s="21"/>
      <c r="M2764" s="21"/>
      <c r="N2764" s="21"/>
      <c r="O2764" s="21"/>
      <c r="P2764" s="21"/>
      <c r="Q2764" s="21"/>
    </row>
    <row r="2765" spans="1:17" s="258" customFormat="1" ht="12.75" hidden="1" customHeight="1">
      <c r="A2765" s="378"/>
      <c r="B2765" s="26"/>
      <c r="C2765" s="26"/>
      <c r="D2765" s="26"/>
      <c r="E2765" s="21"/>
      <c r="F2765" s="21"/>
      <c r="G2765" s="21"/>
      <c r="H2765" s="21"/>
      <c r="I2765" s="21"/>
      <c r="J2765" s="26"/>
      <c r="K2765" s="26"/>
      <c r="L2765" s="21"/>
      <c r="M2765" s="21"/>
      <c r="N2765" s="21"/>
      <c r="O2765" s="21"/>
      <c r="P2765" s="21"/>
      <c r="Q2765" s="21"/>
    </row>
    <row r="2766" spans="1:17" s="258" customFormat="1" ht="12.75" hidden="1" customHeight="1">
      <c r="A2766" s="378"/>
      <c r="B2766" s="26"/>
      <c r="C2766" s="26"/>
      <c r="D2766" s="26"/>
      <c r="E2766" s="21"/>
      <c r="F2766" s="21"/>
      <c r="G2766" s="21"/>
      <c r="H2766" s="21"/>
      <c r="I2766" s="21"/>
      <c r="J2766" s="26"/>
      <c r="K2766" s="26"/>
      <c r="L2766" s="21"/>
      <c r="M2766" s="21"/>
      <c r="N2766" s="21"/>
      <c r="O2766" s="21"/>
      <c r="P2766" s="21"/>
      <c r="Q2766" s="21"/>
    </row>
    <row r="2767" spans="1:17" s="258" customFormat="1" ht="12.75" hidden="1" customHeight="1">
      <c r="A2767" s="378"/>
      <c r="B2767" s="26"/>
      <c r="C2767" s="26"/>
      <c r="D2767" s="26"/>
      <c r="E2767" s="21"/>
      <c r="F2767" s="21"/>
      <c r="G2767" s="21"/>
      <c r="H2767" s="21"/>
      <c r="I2767" s="21"/>
      <c r="J2767" s="26"/>
      <c r="K2767" s="26"/>
      <c r="L2767" s="21"/>
      <c r="M2767" s="21"/>
      <c r="N2767" s="21"/>
      <c r="O2767" s="21"/>
      <c r="P2767" s="21"/>
      <c r="Q2767" s="21"/>
    </row>
    <row r="2768" spans="1:17" s="258" customFormat="1" ht="12.75" hidden="1" customHeight="1">
      <c r="A2768" s="378"/>
      <c r="B2768" s="26"/>
      <c r="C2768" s="26"/>
      <c r="D2768" s="26"/>
      <c r="E2768" s="21"/>
      <c r="F2768" s="21"/>
      <c r="G2768" s="21"/>
      <c r="H2768" s="21"/>
      <c r="I2768" s="21"/>
      <c r="J2768" s="26"/>
      <c r="K2768" s="26"/>
      <c r="L2768" s="21"/>
      <c r="M2768" s="21"/>
      <c r="N2768" s="21"/>
      <c r="O2768" s="21"/>
      <c r="P2768" s="21"/>
      <c r="Q2768" s="21"/>
    </row>
    <row r="2769" spans="1:17" s="258" customFormat="1" ht="12.75" hidden="1" customHeight="1">
      <c r="A2769" s="378"/>
      <c r="B2769" s="26"/>
      <c r="C2769" s="26"/>
      <c r="D2769" s="26"/>
      <c r="E2769" s="21"/>
      <c r="F2769" s="21"/>
      <c r="G2769" s="21"/>
      <c r="H2769" s="21"/>
      <c r="I2769" s="21"/>
      <c r="J2769" s="26"/>
      <c r="K2769" s="26"/>
      <c r="L2769" s="21"/>
      <c r="M2769" s="21"/>
      <c r="N2769" s="21"/>
      <c r="O2769" s="21"/>
      <c r="P2769" s="21"/>
      <c r="Q2769" s="21"/>
    </row>
    <row r="2770" spans="1:17" s="258" customFormat="1" ht="12.75" hidden="1" customHeight="1">
      <c r="A2770" s="378"/>
      <c r="B2770" s="26"/>
      <c r="C2770" s="26"/>
      <c r="D2770" s="26"/>
      <c r="E2770" s="21"/>
      <c r="F2770" s="21"/>
      <c r="G2770" s="21"/>
      <c r="H2770" s="21"/>
      <c r="I2770" s="21"/>
      <c r="J2770" s="26"/>
      <c r="K2770" s="26"/>
      <c r="L2770" s="21"/>
      <c r="M2770" s="21"/>
      <c r="N2770" s="21"/>
      <c r="O2770" s="21"/>
      <c r="P2770" s="21"/>
      <c r="Q2770" s="21"/>
    </row>
    <row r="2771" spans="1:17" s="258" customFormat="1" ht="12.75" hidden="1" customHeight="1">
      <c r="A2771" s="378"/>
      <c r="B2771" s="26"/>
      <c r="C2771" s="26"/>
      <c r="D2771" s="26"/>
      <c r="E2771" s="21"/>
      <c r="F2771" s="21"/>
      <c r="G2771" s="21"/>
      <c r="H2771" s="21"/>
      <c r="I2771" s="21"/>
      <c r="J2771" s="26"/>
      <c r="K2771" s="26"/>
      <c r="L2771" s="21"/>
      <c r="M2771" s="21"/>
      <c r="N2771" s="21"/>
      <c r="O2771" s="21"/>
      <c r="P2771" s="21"/>
      <c r="Q2771" s="21"/>
    </row>
    <row r="2772" spans="1:17" s="258" customFormat="1" ht="12.75" hidden="1" customHeight="1">
      <c r="A2772" s="378"/>
      <c r="B2772" s="26"/>
      <c r="C2772" s="26"/>
      <c r="D2772" s="26"/>
      <c r="E2772" s="21"/>
      <c r="F2772" s="21"/>
      <c r="G2772" s="21"/>
      <c r="H2772" s="21"/>
      <c r="I2772" s="21"/>
      <c r="J2772" s="26"/>
      <c r="K2772" s="26"/>
      <c r="L2772" s="21"/>
      <c r="M2772" s="21"/>
      <c r="N2772" s="21"/>
      <c r="O2772" s="21"/>
      <c r="P2772" s="21"/>
      <c r="Q2772" s="21"/>
    </row>
    <row r="2773" spans="1:17" s="258" customFormat="1" ht="12.75" hidden="1" customHeight="1">
      <c r="A2773" s="378"/>
      <c r="B2773" s="26"/>
      <c r="C2773" s="26"/>
      <c r="D2773" s="26"/>
      <c r="E2773" s="21"/>
      <c r="F2773" s="21"/>
      <c r="G2773" s="21"/>
      <c r="H2773" s="21"/>
      <c r="I2773" s="21"/>
      <c r="J2773" s="26"/>
      <c r="K2773" s="26"/>
      <c r="L2773" s="21"/>
      <c r="M2773" s="21"/>
      <c r="N2773" s="21"/>
      <c r="O2773" s="21"/>
      <c r="P2773" s="21"/>
      <c r="Q2773" s="21"/>
    </row>
    <row r="2774" spans="1:17" s="258" customFormat="1" ht="12.75" hidden="1" customHeight="1">
      <c r="A2774" s="378"/>
      <c r="B2774" s="26"/>
      <c r="C2774" s="26"/>
      <c r="D2774" s="26"/>
      <c r="E2774" s="21"/>
      <c r="F2774" s="21"/>
      <c r="G2774" s="21"/>
      <c r="H2774" s="21"/>
      <c r="I2774" s="21"/>
      <c r="J2774" s="26"/>
      <c r="K2774" s="26"/>
      <c r="L2774" s="21"/>
      <c r="M2774" s="21"/>
      <c r="N2774" s="21"/>
      <c r="O2774" s="21"/>
      <c r="P2774" s="21"/>
      <c r="Q2774" s="21"/>
    </row>
    <row r="2775" spans="1:17" s="258" customFormat="1" ht="12.75" hidden="1" customHeight="1">
      <c r="A2775" s="378"/>
      <c r="B2775" s="26"/>
      <c r="C2775" s="26"/>
      <c r="D2775" s="26"/>
      <c r="E2775" s="21"/>
      <c r="F2775" s="21"/>
      <c r="G2775" s="21"/>
      <c r="H2775" s="21"/>
      <c r="I2775" s="21"/>
      <c r="J2775" s="26"/>
      <c r="K2775" s="26"/>
      <c r="L2775" s="21"/>
      <c r="M2775" s="21"/>
      <c r="N2775" s="21"/>
      <c r="O2775" s="21"/>
      <c r="P2775" s="21"/>
      <c r="Q2775" s="21"/>
    </row>
    <row r="2776" spans="1:17" s="258" customFormat="1" ht="12.75" hidden="1" customHeight="1">
      <c r="A2776" s="378"/>
      <c r="B2776" s="26"/>
      <c r="C2776" s="26"/>
      <c r="D2776" s="26"/>
      <c r="E2776" s="21"/>
      <c r="F2776" s="21"/>
      <c r="G2776" s="21"/>
      <c r="H2776" s="21"/>
      <c r="I2776" s="21"/>
      <c r="J2776" s="26"/>
      <c r="K2776" s="26"/>
      <c r="L2776" s="21"/>
      <c r="M2776" s="21"/>
      <c r="N2776" s="21"/>
      <c r="O2776" s="21"/>
      <c r="P2776" s="21"/>
      <c r="Q2776" s="21"/>
    </row>
    <row r="2777" spans="1:17" s="258" customFormat="1" ht="12.75" hidden="1" customHeight="1">
      <c r="A2777" s="378"/>
      <c r="B2777" s="26"/>
      <c r="C2777" s="26"/>
      <c r="D2777" s="26"/>
      <c r="E2777" s="21"/>
      <c r="F2777" s="21"/>
      <c r="G2777" s="21"/>
      <c r="H2777" s="21"/>
      <c r="I2777" s="21"/>
      <c r="J2777" s="26"/>
      <c r="K2777" s="26"/>
      <c r="L2777" s="21"/>
      <c r="M2777" s="21"/>
      <c r="N2777" s="21"/>
      <c r="O2777" s="21"/>
      <c r="P2777" s="21"/>
      <c r="Q2777" s="21"/>
    </row>
    <row r="2778" spans="1:17" s="258" customFormat="1" ht="12.75" hidden="1" customHeight="1">
      <c r="A2778" s="378"/>
      <c r="B2778" s="26"/>
      <c r="C2778" s="26"/>
      <c r="D2778" s="26"/>
      <c r="E2778" s="21"/>
      <c r="F2778" s="21"/>
      <c r="G2778" s="21"/>
      <c r="H2778" s="21"/>
      <c r="I2778" s="21"/>
      <c r="J2778" s="26"/>
      <c r="K2778" s="26"/>
      <c r="L2778" s="21"/>
      <c r="M2778" s="21"/>
      <c r="N2778" s="21"/>
      <c r="O2778" s="21"/>
      <c r="P2778" s="21"/>
      <c r="Q2778" s="21"/>
    </row>
    <row r="2779" spans="1:17" s="258" customFormat="1" ht="12.75" hidden="1" customHeight="1">
      <c r="A2779" s="378"/>
      <c r="B2779" s="26"/>
      <c r="C2779" s="26"/>
      <c r="D2779" s="26"/>
      <c r="E2779" s="21"/>
      <c r="F2779" s="21"/>
      <c r="G2779" s="21"/>
      <c r="H2779" s="21"/>
      <c r="I2779" s="21"/>
      <c r="J2779" s="26"/>
      <c r="K2779" s="26"/>
      <c r="L2779" s="21"/>
      <c r="M2779" s="21"/>
      <c r="N2779" s="21"/>
      <c r="O2779" s="21"/>
      <c r="P2779" s="21"/>
      <c r="Q2779" s="21"/>
    </row>
    <row r="2780" spans="1:17" s="258" customFormat="1" ht="12.75" hidden="1" customHeight="1">
      <c r="A2780" s="378"/>
      <c r="B2780" s="26"/>
      <c r="C2780" s="26"/>
      <c r="D2780" s="26"/>
      <c r="E2780" s="21"/>
      <c r="F2780" s="21"/>
      <c r="G2780" s="21"/>
      <c r="H2780" s="21"/>
      <c r="I2780" s="21"/>
      <c r="J2780" s="26"/>
      <c r="K2780" s="26"/>
      <c r="L2780" s="21"/>
      <c r="M2780" s="21"/>
      <c r="N2780" s="21"/>
      <c r="O2780" s="21"/>
      <c r="P2780" s="21"/>
      <c r="Q2780" s="21"/>
    </row>
    <row r="2781" spans="1:17" s="258" customFormat="1" ht="12.75" hidden="1" customHeight="1">
      <c r="A2781" s="378"/>
      <c r="B2781" s="26"/>
      <c r="C2781" s="26"/>
      <c r="D2781" s="26"/>
      <c r="E2781" s="21"/>
      <c r="F2781" s="21"/>
      <c r="G2781" s="21"/>
      <c r="H2781" s="21"/>
      <c r="I2781" s="21"/>
      <c r="J2781" s="26"/>
      <c r="K2781" s="26"/>
      <c r="L2781" s="21"/>
      <c r="M2781" s="21"/>
      <c r="N2781" s="21"/>
      <c r="O2781" s="21"/>
      <c r="P2781" s="21"/>
      <c r="Q2781" s="21"/>
    </row>
    <row r="2782" spans="1:17" s="258" customFormat="1" ht="12.75" hidden="1" customHeight="1">
      <c r="A2782" s="378"/>
      <c r="B2782" s="26"/>
      <c r="C2782" s="26"/>
      <c r="D2782" s="26"/>
      <c r="E2782" s="21"/>
      <c r="F2782" s="21"/>
      <c r="G2782" s="21"/>
      <c r="H2782" s="21"/>
      <c r="I2782" s="21"/>
      <c r="J2782" s="26"/>
      <c r="K2782" s="26"/>
      <c r="L2782" s="21"/>
      <c r="M2782" s="21"/>
      <c r="N2782" s="21"/>
      <c r="O2782" s="21"/>
      <c r="P2782" s="21"/>
      <c r="Q2782" s="21"/>
    </row>
    <row r="2783" spans="1:17" s="258" customFormat="1" ht="12.75" hidden="1" customHeight="1">
      <c r="A2783" s="378"/>
      <c r="B2783" s="26"/>
      <c r="C2783" s="26"/>
      <c r="D2783" s="26"/>
      <c r="E2783" s="21"/>
      <c r="F2783" s="21"/>
      <c r="G2783" s="21"/>
      <c r="H2783" s="21"/>
      <c r="I2783" s="21"/>
      <c r="J2783" s="26"/>
      <c r="K2783" s="26"/>
      <c r="L2783" s="21"/>
      <c r="M2783" s="21"/>
      <c r="N2783" s="21"/>
      <c r="O2783" s="21"/>
      <c r="P2783" s="21"/>
      <c r="Q2783" s="21"/>
    </row>
    <row r="2784" spans="1:17" s="258" customFormat="1" ht="12.75" hidden="1" customHeight="1">
      <c r="A2784" s="378"/>
      <c r="B2784" s="26"/>
      <c r="C2784" s="26"/>
      <c r="D2784" s="26"/>
      <c r="E2784" s="21"/>
      <c r="F2784" s="21"/>
      <c r="G2784" s="21"/>
      <c r="H2784" s="21"/>
      <c r="I2784" s="21"/>
      <c r="J2784" s="26"/>
      <c r="K2784" s="26"/>
      <c r="L2784" s="21"/>
      <c r="M2784" s="21"/>
      <c r="N2784" s="21"/>
      <c r="O2784" s="21"/>
      <c r="P2784" s="21"/>
      <c r="Q2784" s="21"/>
    </row>
    <row r="2785" spans="1:17" s="258" customFormat="1" ht="12.75" hidden="1" customHeight="1">
      <c r="A2785" s="378"/>
      <c r="B2785" s="26"/>
      <c r="C2785" s="26"/>
      <c r="D2785" s="26"/>
      <c r="E2785" s="21"/>
      <c r="F2785" s="21"/>
      <c r="G2785" s="21"/>
      <c r="H2785" s="21"/>
      <c r="I2785" s="21"/>
      <c r="J2785" s="26"/>
      <c r="K2785" s="26"/>
      <c r="L2785" s="21"/>
      <c r="M2785" s="21"/>
      <c r="N2785" s="21"/>
      <c r="O2785" s="21"/>
      <c r="P2785" s="21"/>
      <c r="Q2785" s="21"/>
    </row>
    <row r="2786" spans="1:17" s="258" customFormat="1" ht="12.75" hidden="1" customHeight="1">
      <c r="A2786" s="378"/>
      <c r="B2786" s="26"/>
      <c r="C2786" s="26"/>
      <c r="D2786" s="26"/>
      <c r="E2786" s="21"/>
      <c r="F2786" s="21"/>
      <c r="G2786" s="21"/>
      <c r="H2786" s="21"/>
      <c r="I2786" s="21"/>
      <c r="J2786" s="26"/>
      <c r="K2786" s="26"/>
      <c r="L2786" s="21"/>
      <c r="M2786" s="21"/>
      <c r="N2786" s="21"/>
      <c r="O2786" s="21"/>
      <c r="P2786" s="21"/>
      <c r="Q2786" s="21"/>
    </row>
    <row r="2787" spans="1:17" s="258" customFormat="1" ht="12.75" hidden="1" customHeight="1">
      <c r="A2787" s="378"/>
      <c r="B2787" s="26"/>
      <c r="C2787" s="26"/>
      <c r="D2787" s="26"/>
      <c r="E2787" s="21"/>
      <c r="F2787" s="21"/>
      <c r="G2787" s="21"/>
      <c r="H2787" s="21"/>
      <c r="I2787" s="21"/>
      <c r="J2787" s="26"/>
      <c r="K2787" s="26"/>
      <c r="L2787" s="21"/>
      <c r="M2787" s="21"/>
      <c r="N2787" s="21"/>
      <c r="O2787" s="21"/>
      <c r="P2787" s="21"/>
      <c r="Q2787" s="21"/>
    </row>
    <row r="2788" spans="1:17" s="258" customFormat="1" ht="12.75" hidden="1" customHeight="1">
      <c r="A2788" s="378"/>
      <c r="B2788" s="26"/>
      <c r="C2788" s="26"/>
      <c r="D2788" s="26"/>
      <c r="E2788" s="21"/>
      <c r="F2788" s="21"/>
      <c r="G2788" s="21"/>
      <c r="H2788" s="21"/>
      <c r="I2788" s="21"/>
      <c r="J2788" s="26"/>
      <c r="K2788" s="26"/>
      <c r="L2788" s="21"/>
      <c r="M2788" s="21"/>
      <c r="N2788" s="21"/>
      <c r="O2788" s="21"/>
      <c r="P2788" s="21"/>
      <c r="Q2788" s="21"/>
    </row>
    <row r="2789" spans="1:17" s="258" customFormat="1" ht="12.75" hidden="1" customHeight="1">
      <c r="A2789" s="378"/>
      <c r="B2789" s="26"/>
      <c r="C2789" s="26"/>
      <c r="D2789" s="26"/>
      <c r="E2789" s="21"/>
      <c r="F2789" s="21"/>
      <c r="G2789" s="21"/>
      <c r="H2789" s="21"/>
      <c r="I2789" s="21"/>
      <c r="J2789" s="26"/>
      <c r="K2789" s="26"/>
      <c r="L2789" s="21"/>
      <c r="M2789" s="21"/>
      <c r="N2789" s="21"/>
      <c r="O2789" s="21"/>
      <c r="P2789" s="21"/>
      <c r="Q2789" s="21"/>
    </row>
    <row r="2790" spans="1:17" s="258" customFormat="1" ht="12.75" hidden="1" customHeight="1">
      <c r="A2790" s="378"/>
      <c r="B2790" s="26"/>
      <c r="C2790" s="26"/>
      <c r="D2790" s="26"/>
      <c r="E2790" s="21"/>
      <c r="F2790" s="21"/>
      <c r="G2790" s="21"/>
      <c r="H2790" s="21"/>
      <c r="I2790" s="21"/>
      <c r="J2790" s="26"/>
      <c r="K2790" s="26"/>
      <c r="L2790" s="21"/>
      <c r="M2790" s="21"/>
      <c r="N2790" s="21"/>
      <c r="O2790" s="21"/>
      <c r="P2790" s="21"/>
      <c r="Q2790" s="21"/>
    </row>
    <row r="2791" spans="1:17" s="258" customFormat="1" ht="12.75" hidden="1" customHeight="1">
      <c r="A2791" s="378"/>
      <c r="B2791" s="26"/>
      <c r="C2791" s="26"/>
      <c r="D2791" s="26"/>
      <c r="E2791" s="21"/>
      <c r="F2791" s="21"/>
      <c r="G2791" s="21"/>
      <c r="H2791" s="21"/>
      <c r="I2791" s="21"/>
      <c r="J2791" s="26"/>
      <c r="K2791" s="26"/>
      <c r="L2791" s="21"/>
      <c r="M2791" s="21"/>
      <c r="N2791" s="21"/>
      <c r="O2791" s="21"/>
      <c r="P2791" s="21"/>
      <c r="Q2791" s="21"/>
    </row>
    <row r="2792" spans="1:17" s="258" customFormat="1" ht="12.75" hidden="1" customHeight="1">
      <c r="A2792" s="378"/>
      <c r="B2792" s="26"/>
      <c r="C2792" s="26"/>
      <c r="D2792" s="26"/>
      <c r="E2792" s="21"/>
      <c r="F2792" s="21"/>
      <c r="G2792" s="21"/>
      <c r="H2792" s="21"/>
      <c r="I2792" s="21"/>
      <c r="J2792" s="26"/>
      <c r="K2792" s="26"/>
      <c r="L2792" s="21"/>
      <c r="M2792" s="21"/>
      <c r="N2792" s="21"/>
      <c r="O2792" s="21"/>
      <c r="P2792" s="21"/>
      <c r="Q2792" s="21"/>
    </row>
    <row r="2793" spans="1:17" s="258" customFormat="1" ht="12.75" hidden="1" customHeight="1">
      <c r="A2793" s="378"/>
      <c r="B2793" s="26"/>
      <c r="C2793" s="26"/>
      <c r="D2793" s="26"/>
      <c r="E2793" s="21"/>
      <c r="F2793" s="21"/>
      <c r="G2793" s="21"/>
      <c r="H2793" s="21"/>
      <c r="I2793" s="21"/>
      <c r="J2793" s="26"/>
      <c r="K2793" s="26"/>
      <c r="L2793" s="21"/>
      <c r="M2793" s="21"/>
      <c r="N2793" s="21"/>
      <c r="O2793" s="21"/>
      <c r="P2793" s="21"/>
      <c r="Q2793" s="21"/>
    </row>
    <row r="2794" spans="1:17" s="258" customFormat="1" ht="12.75" hidden="1" customHeight="1">
      <c r="A2794" s="378"/>
      <c r="B2794" s="26"/>
      <c r="C2794" s="26"/>
      <c r="D2794" s="26"/>
      <c r="E2794" s="21"/>
      <c r="F2794" s="21"/>
      <c r="G2794" s="21"/>
      <c r="H2794" s="21"/>
      <c r="I2794" s="21"/>
      <c r="J2794" s="26"/>
      <c r="K2794" s="26"/>
      <c r="L2794" s="21"/>
      <c r="M2794" s="21"/>
      <c r="N2794" s="21"/>
      <c r="O2794" s="21"/>
      <c r="P2794" s="21"/>
      <c r="Q2794" s="21"/>
    </row>
    <row r="2795" spans="1:17" s="258" customFormat="1" ht="12.75" hidden="1" customHeight="1">
      <c r="A2795" s="378"/>
      <c r="B2795" s="26"/>
      <c r="C2795" s="26"/>
      <c r="D2795" s="26"/>
      <c r="E2795" s="21"/>
      <c r="F2795" s="21"/>
      <c r="G2795" s="21"/>
      <c r="H2795" s="21"/>
      <c r="I2795" s="21"/>
      <c r="J2795" s="26"/>
      <c r="K2795" s="26"/>
      <c r="L2795" s="21"/>
      <c r="M2795" s="21"/>
      <c r="N2795" s="21"/>
      <c r="O2795" s="21"/>
      <c r="P2795" s="21"/>
      <c r="Q2795" s="21"/>
    </row>
    <row r="2796" spans="1:17" s="258" customFormat="1" ht="12.75" hidden="1" customHeight="1">
      <c r="A2796" s="378"/>
      <c r="B2796" s="26"/>
      <c r="C2796" s="26"/>
      <c r="D2796" s="26"/>
      <c r="E2796" s="21"/>
      <c r="F2796" s="21"/>
      <c r="G2796" s="21"/>
      <c r="H2796" s="21"/>
      <c r="I2796" s="21"/>
      <c r="J2796" s="26"/>
      <c r="K2796" s="26"/>
      <c r="L2796" s="21"/>
      <c r="M2796" s="21"/>
      <c r="N2796" s="21"/>
      <c r="O2796" s="21"/>
      <c r="P2796" s="21"/>
      <c r="Q2796" s="21"/>
    </row>
    <row r="2797" spans="1:17" s="258" customFormat="1" ht="12.75" hidden="1" customHeight="1">
      <c r="A2797" s="378"/>
      <c r="B2797" s="26"/>
      <c r="C2797" s="26"/>
      <c r="D2797" s="26"/>
      <c r="E2797" s="21"/>
      <c r="F2797" s="21"/>
      <c r="G2797" s="21"/>
      <c r="H2797" s="21"/>
      <c r="I2797" s="21"/>
      <c r="J2797" s="26"/>
      <c r="K2797" s="26"/>
      <c r="L2797" s="21"/>
      <c r="M2797" s="21"/>
      <c r="N2797" s="21"/>
      <c r="O2797" s="21"/>
      <c r="P2797" s="21"/>
      <c r="Q2797" s="21"/>
    </row>
    <row r="2798" spans="1:17" s="258" customFormat="1" ht="12.75" hidden="1" customHeight="1">
      <c r="A2798" s="378"/>
      <c r="B2798" s="26"/>
      <c r="C2798" s="26"/>
      <c r="D2798" s="26"/>
      <c r="E2798" s="21"/>
      <c r="F2798" s="21"/>
      <c r="G2798" s="21"/>
      <c r="H2798" s="21"/>
      <c r="I2798" s="21"/>
      <c r="J2798" s="26"/>
      <c r="K2798" s="26"/>
      <c r="L2798" s="21"/>
      <c r="M2798" s="21"/>
      <c r="N2798" s="21"/>
      <c r="O2798" s="21"/>
      <c r="P2798" s="21"/>
      <c r="Q2798" s="21"/>
    </row>
    <row r="2799" spans="1:17" s="258" customFormat="1" ht="12.75" hidden="1" customHeight="1">
      <c r="A2799" s="378"/>
      <c r="B2799" s="26"/>
      <c r="C2799" s="26"/>
      <c r="D2799" s="26"/>
      <c r="E2799" s="21"/>
      <c r="F2799" s="21"/>
      <c r="G2799" s="21"/>
      <c r="H2799" s="21"/>
      <c r="I2799" s="21"/>
      <c r="J2799" s="26"/>
      <c r="K2799" s="26"/>
      <c r="L2799" s="21"/>
      <c r="M2799" s="21"/>
      <c r="N2799" s="21"/>
      <c r="O2799" s="21"/>
      <c r="P2799" s="21"/>
      <c r="Q2799" s="21"/>
    </row>
    <row r="2800" spans="1:17" s="258" customFormat="1" ht="12.75" hidden="1" customHeight="1">
      <c r="A2800" s="378"/>
      <c r="B2800" s="26"/>
      <c r="C2800" s="26"/>
      <c r="D2800" s="26"/>
      <c r="E2800" s="21"/>
      <c r="F2800" s="21"/>
      <c r="G2800" s="21"/>
      <c r="H2800" s="21"/>
      <c r="I2800" s="21"/>
      <c r="J2800" s="26"/>
      <c r="K2800" s="26"/>
      <c r="L2800" s="21"/>
      <c r="M2800" s="21"/>
      <c r="N2800" s="21"/>
      <c r="O2800" s="21"/>
      <c r="P2800" s="21"/>
      <c r="Q2800" s="21"/>
    </row>
    <row r="2801" spans="1:17" s="258" customFormat="1" ht="12.75" hidden="1" customHeight="1">
      <c r="A2801" s="378"/>
      <c r="B2801" s="26"/>
      <c r="C2801" s="26"/>
      <c r="D2801" s="26"/>
      <c r="E2801" s="21"/>
      <c r="F2801" s="21"/>
      <c r="G2801" s="21"/>
      <c r="H2801" s="21"/>
      <c r="I2801" s="21"/>
      <c r="J2801" s="26"/>
      <c r="K2801" s="26"/>
      <c r="L2801" s="21"/>
      <c r="M2801" s="21"/>
      <c r="N2801" s="21"/>
      <c r="O2801" s="21"/>
      <c r="P2801" s="21"/>
      <c r="Q2801" s="21"/>
    </row>
    <row r="2802" spans="1:17" s="258" customFormat="1" ht="12.75" hidden="1" customHeight="1">
      <c r="A2802" s="378"/>
      <c r="B2802" s="26"/>
      <c r="C2802" s="26"/>
      <c r="D2802" s="26"/>
      <c r="E2802" s="21"/>
      <c r="F2802" s="21"/>
      <c r="G2802" s="21"/>
      <c r="H2802" s="21"/>
      <c r="I2802" s="21"/>
      <c r="J2802" s="26"/>
      <c r="K2802" s="26"/>
      <c r="L2802" s="21"/>
      <c r="M2802" s="21"/>
      <c r="N2802" s="21"/>
      <c r="O2802" s="21"/>
      <c r="P2802" s="21"/>
      <c r="Q2802" s="21"/>
    </row>
    <row r="2803" spans="1:17" s="258" customFormat="1" ht="12.75" hidden="1" customHeight="1">
      <c r="A2803" s="378"/>
      <c r="B2803" s="26"/>
      <c r="C2803" s="26"/>
      <c r="D2803" s="26"/>
      <c r="E2803" s="21"/>
      <c r="F2803" s="21"/>
      <c r="G2803" s="21"/>
      <c r="H2803" s="21"/>
      <c r="I2803" s="21"/>
      <c r="J2803" s="26"/>
      <c r="K2803" s="26"/>
      <c r="L2803" s="21"/>
      <c r="M2803" s="21"/>
      <c r="N2803" s="21"/>
      <c r="O2803" s="21"/>
      <c r="P2803" s="21"/>
      <c r="Q2803" s="21"/>
    </row>
    <row r="2804" spans="1:17" s="258" customFormat="1" ht="12.75" hidden="1" customHeight="1">
      <c r="A2804" s="378"/>
      <c r="B2804" s="26"/>
      <c r="C2804" s="26"/>
      <c r="D2804" s="26"/>
      <c r="E2804" s="21"/>
      <c r="F2804" s="21"/>
      <c r="G2804" s="21"/>
      <c r="H2804" s="21"/>
      <c r="I2804" s="21"/>
      <c r="J2804" s="26"/>
      <c r="K2804" s="26"/>
      <c r="L2804" s="21"/>
      <c r="M2804" s="21"/>
      <c r="N2804" s="21"/>
      <c r="O2804" s="21"/>
      <c r="P2804" s="21"/>
      <c r="Q2804" s="21"/>
    </row>
    <row r="2805" spans="1:17" s="258" customFormat="1" ht="12.75" hidden="1" customHeight="1">
      <c r="A2805" s="378"/>
      <c r="B2805" s="26"/>
      <c r="C2805" s="26"/>
      <c r="D2805" s="26"/>
      <c r="E2805" s="21"/>
      <c r="F2805" s="21"/>
      <c r="G2805" s="21"/>
      <c r="H2805" s="21"/>
      <c r="I2805" s="21"/>
      <c r="J2805" s="26"/>
      <c r="K2805" s="26"/>
      <c r="L2805" s="21"/>
      <c r="M2805" s="21"/>
      <c r="N2805" s="21"/>
      <c r="O2805" s="21"/>
      <c r="P2805" s="21"/>
      <c r="Q2805" s="21"/>
    </row>
    <row r="2806" spans="1:17" s="258" customFormat="1" ht="12.75" hidden="1" customHeight="1">
      <c r="A2806" s="378"/>
      <c r="B2806" s="26"/>
      <c r="C2806" s="26"/>
      <c r="D2806" s="26"/>
      <c r="E2806" s="21"/>
      <c r="F2806" s="21"/>
      <c r="G2806" s="21"/>
      <c r="H2806" s="21"/>
      <c r="I2806" s="21"/>
      <c r="J2806" s="26"/>
      <c r="K2806" s="26"/>
      <c r="L2806" s="21"/>
      <c r="M2806" s="21"/>
      <c r="N2806" s="21"/>
      <c r="O2806" s="21"/>
      <c r="P2806" s="21"/>
      <c r="Q2806" s="21"/>
    </row>
    <row r="2807" spans="1:17" s="258" customFormat="1" ht="12.75" hidden="1" customHeight="1">
      <c r="A2807" s="378"/>
      <c r="B2807" s="26"/>
      <c r="C2807" s="26"/>
      <c r="D2807" s="26"/>
      <c r="E2807" s="21"/>
      <c r="F2807" s="21"/>
      <c r="G2807" s="21"/>
      <c r="H2807" s="21"/>
      <c r="I2807" s="21"/>
      <c r="J2807" s="26"/>
      <c r="K2807" s="26"/>
      <c r="L2807" s="21"/>
      <c r="M2807" s="21"/>
      <c r="N2807" s="21"/>
      <c r="O2807" s="21"/>
      <c r="P2807" s="21"/>
      <c r="Q2807" s="21"/>
    </row>
    <row r="2808" spans="1:17" s="258" customFormat="1" ht="12.75" hidden="1" customHeight="1">
      <c r="A2808" s="378"/>
      <c r="B2808" s="26"/>
      <c r="C2808" s="26"/>
      <c r="D2808" s="26"/>
      <c r="E2808" s="21"/>
      <c r="F2808" s="21"/>
      <c r="G2808" s="21"/>
      <c r="H2808" s="21"/>
      <c r="I2808" s="21"/>
      <c r="J2808" s="26"/>
      <c r="K2808" s="26"/>
      <c r="L2808" s="21"/>
      <c r="M2808" s="21"/>
      <c r="N2808" s="21"/>
      <c r="O2808" s="21"/>
      <c r="P2808" s="21"/>
      <c r="Q2808" s="21"/>
    </row>
    <row r="2809" spans="1:17" s="258" customFormat="1" ht="12.75" hidden="1" customHeight="1">
      <c r="A2809" s="378"/>
      <c r="B2809" s="26"/>
      <c r="C2809" s="26"/>
      <c r="D2809" s="26"/>
      <c r="E2809" s="21"/>
      <c r="F2809" s="21"/>
      <c r="G2809" s="21"/>
      <c r="H2809" s="21"/>
      <c r="I2809" s="21"/>
      <c r="J2809" s="26"/>
      <c r="K2809" s="26"/>
      <c r="L2809" s="21"/>
      <c r="M2809" s="21"/>
      <c r="N2809" s="21"/>
      <c r="O2809" s="21"/>
      <c r="P2809" s="21"/>
      <c r="Q2809" s="21"/>
    </row>
    <row r="2810" spans="1:17" s="258" customFormat="1" ht="12.75" hidden="1" customHeight="1">
      <c r="A2810" s="378"/>
      <c r="B2810" s="26"/>
      <c r="C2810" s="26"/>
      <c r="D2810" s="26"/>
      <c r="E2810" s="21"/>
      <c r="F2810" s="21"/>
      <c r="G2810" s="21"/>
      <c r="H2810" s="21"/>
      <c r="I2810" s="21"/>
      <c r="J2810" s="26"/>
      <c r="K2810" s="26"/>
      <c r="L2810" s="21"/>
      <c r="M2810" s="21"/>
      <c r="N2810" s="21"/>
      <c r="O2810" s="21"/>
      <c r="P2810" s="21"/>
      <c r="Q2810" s="21"/>
    </row>
    <row r="2811" spans="1:17" s="258" customFormat="1" ht="12.75" hidden="1" customHeight="1">
      <c r="A2811" s="378"/>
      <c r="B2811" s="26"/>
      <c r="C2811" s="26"/>
      <c r="D2811" s="26"/>
      <c r="E2811" s="21"/>
      <c r="F2811" s="21"/>
      <c r="G2811" s="21"/>
      <c r="H2811" s="21"/>
      <c r="I2811" s="21"/>
      <c r="J2811" s="26"/>
      <c r="K2811" s="26"/>
      <c r="L2811" s="21"/>
      <c r="M2811" s="21"/>
      <c r="N2811" s="21"/>
      <c r="O2811" s="21"/>
      <c r="P2811" s="21"/>
      <c r="Q2811" s="21"/>
    </row>
    <row r="2812" spans="1:17" s="258" customFormat="1" ht="12.75" hidden="1" customHeight="1">
      <c r="A2812" s="378"/>
      <c r="B2812" s="26"/>
      <c r="C2812" s="26"/>
      <c r="D2812" s="26"/>
      <c r="E2812" s="21"/>
      <c r="F2812" s="21"/>
      <c r="G2812" s="21"/>
      <c r="H2812" s="21"/>
      <c r="I2812" s="21"/>
      <c r="J2812" s="26"/>
      <c r="K2812" s="26"/>
      <c r="L2812" s="21"/>
      <c r="M2812" s="21"/>
      <c r="N2812" s="21"/>
      <c r="O2812" s="21"/>
      <c r="P2812" s="21"/>
      <c r="Q2812" s="21"/>
    </row>
    <row r="2813" spans="1:17" s="258" customFormat="1" ht="12.75" hidden="1" customHeight="1">
      <c r="A2813" s="378"/>
      <c r="B2813" s="26"/>
      <c r="C2813" s="26"/>
      <c r="D2813" s="26"/>
      <c r="E2813" s="21"/>
      <c r="F2813" s="21"/>
      <c r="G2813" s="21"/>
      <c r="H2813" s="21"/>
      <c r="I2813" s="21"/>
      <c r="J2813" s="26"/>
      <c r="K2813" s="26"/>
      <c r="L2813" s="21"/>
      <c r="M2813" s="21"/>
      <c r="N2813" s="21"/>
      <c r="O2813" s="21"/>
      <c r="P2813" s="21"/>
      <c r="Q2813" s="21"/>
    </row>
    <row r="2814" spans="1:17" s="258" customFormat="1" ht="12.75" hidden="1" customHeight="1">
      <c r="A2814" s="378"/>
      <c r="B2814" s="26"/>
      <c r="C2814" s="26"/>
      <c r="D2814" s="26"/>
      <c r="E2814" s="21"/>
      <c r="F2814" s="21"/>
      <c r="G2814" s="21"/>
      <c r="H2814" s="21"/>
      <c r="I2814" s="21"/>
      <c r="J2814" s="26"/>
      <c r="K2814" s="26"/>
      <c r="L2814" s="21"/>
      <c r="M2814" s="21"/>
      <c r="N2814" s="21"/>
      <c r="O2814" s="21"/>
      <c r="P2814" s="21"/>
      <c r="Q2814" s="21"/>
    </row>
    <row r="2815" spans="1:17" s="258" customFormat="1" ht="12.75" hidden="1" customHeight="1">
      <c r="A2815" s="378"/>
      <c r="B2815" s="26"/>
      <c r="C2815" s="26"/>
      <c r="D2815" s="26"/>
      <c r="E2815" s="21"/>
      <c r="F2815" s="21"/>
      <c r="G2815" s="21"/>
      <c r="H2815" s="21"/>
      <c r="I2815" s="21"/>
      <c r="J2815" s="26"/>
      <c r="K2815" s="26"/>
      <c r="L2815" s="21"/>
      <c r="M2815" s="21"/>
      <c r="N2815" s="21"/>
      <c r="O2815" s="21"/>
      <c r="P2815" s="21"/>
      <c r="Q2815" s="21"/>
    </row>
    <row r="2816" spans="1:17" s="258" customFormat="1" ht="12.75" hidden="1" customHeight="1">
      <c r="A2816" s="378"/>
      <c r="B2816" s="26"/>
      <c r="C2816" s="26"/>
      <c r="D2816" s="26"/>
      <c r="E2816" s="21"/>
      <c r="F2816" s="21"/>
      <c r="G2816" s="21"/>
      <c r="H2816" s="21"/>
      <c r="I2816" s="21"/>
      <c r="J2816" s="26"/>
      <c r="K2816" s="26"/>
      <c r="L2816" s="21"/>
      <c r="M2816" s="21"/>
      <c r="N2816" s="21"/>
      <c r="O2816" s="21"/>
      <c r="P2816" s="21"/>
      <c r="Q2816" s="21"/>
    </row>
    <row r="2817" spans="1:17" s="258" customFormat="1" ht="12.75" hidden="1" customHeight="1">
      <c r="A2817" s="378"/>
      <c r="B2817" s="26"/>
      <c r="C2817" s="26"/>
      <c r="D2817" s="26"/>
      <c r="E2817" s="21"/>
      <c r="F2817" s="21"/>
      <c r="G2817" s="21"/>
      <c r="H2817" s="21"/>
      <c r="I2817" s="21"/>
      <c r="J2817" s="26"/>
      <c r="K2817" s="26"/>
      <c r="L2817" s="21"/>
      <c r="M2817" s="21"/>
      <c r="N2817" s="21"/>
      <c r="O2817" s="21"/>
      <c r="P2817" s="21"/>
      <c r="Q2817" s="21"/>
    </row>
    <row r="2818" spans="1:17" s="258" customFormat="1" ht="12.75" hidden="1" customHeight="1">
      <c r="A2818" s="378"/>
      <c r="B2818" s="26"/>
      <c r="C2818" s="26"/>
      <c r="D2818" s="26"/>
      <c r="E2818" s="21"/>
      <c r="F2818" s="21"/>
      <c r="G2818" s="21"/>
      <c r="H2818" s="21"/>
      <c r="I2818" s="21"/>
      <c r="J2818" s="26"/>
      <c r="K2818" s="26"/>
      <c r="L2818" s="21"/>
      <c r="M2818" s="21"/>
      <c r="N2818" s="21"/>
      <c r="O2818" s="21"/>
      <c r="P2818" s="21"/>
      <c r="Q2818" s="21"/>
    </row>
    <row r="2819" spans="1:17" s="258" customFormat="1" ht="12.75" hidden="1" customHeight="1">
      <c r="A2819" s="378"/>
      <c r="B2819" s="26"/>
      <c r="C2819" s="26"/>
      <c r="D2819" s="26"/>
      <c r="E2819" s="21"/>
      <c r="F2819" s="21"/>
      <c r="G2819" s="21"/>
      <c r="H2819" s="21"/>
      <c r="I2819" s="21"/>
      <c r="J2819" s="26"/>
      <c r="K2819" s="26"/>
      <c r="L2819" s="21"/>
      <c r="M2819" s="21"/>
      <c r="N2819" s="21"/>
      <c r="O2819" s="21"/>
      <c r="P2819" s="21"/>
      <c r="Q2819" s="21"/>
    </row>
    <row r="2820" spans="1:17" s="258" customFormat="1" ht="12.75" hidden="1" customHeight="1">
      <c r="A2820" s="378"/>
      <c r="B2820" s="26"/>
      <c r="C2820" s="26"/>
      <c r="D2820" s="26"/>
      <c r="E2820" s="21"/>
      <c r="F2820" s="21"/>
      <c r="G2820" s="21"/>
      <c r="H2820" s="21"/>
      <c r="I2820" s="21"/>
      <c r="J2820" s="26"/>
      <c r="K2820" s="26"/>
      <c r="L2820" s="21"/>
      <c r="M2820" s="21"/>
      <c r="N2820" s="21"/>
      <c r="O2820" s="21"/>
      <c r="P2820" s="21"/>
      <c r="Q2820" s="21"/>
    </row>
    <row r="2821" spans="1:17" s="258" customFormat="1" ht="12.75" hidden="1" customHeight="1">
      <c r="A2821" s="378"/>
      <c r="B2821" s="26"/>
      <c r="C2821" s="26"/>
      <c r="D2821" s="26"/>
      <c r="E2821" s="21"/>
      <c r="F2821" s="21"/>
      <c r="G2821" s="21"/>
      <c r="H2821" s="21"/>
      <c r="I2821" s="21"/>
      <c r="J2821" s="26"/>
      <c r="K2821" s="26"/>
      <c r="L2821" s="21"/>
      <c r="M2821" s="21"/>
      <c r="N2821" s="21"/>
      <c r="O2821" s="21"/>
      <c r="P2821" s="21"/>
      <c r="Q2821" s="21"/>
    </row>
    <row r="2822" spans="1:17" s="258" customFormat="1" ht="12.75" hidden="1" customHeight="1">
      <c r="A2822" s="378"/>
      <c r="B2822" s="26"/>
      <c r="C2822" s="26"/>
      <c r="D2822" s="26"/>
      <c r="E2822" s="21"/>
      <c r="F2822" s="21"/>
      <c r="G2822" s="21"/>
      <c r="H2822" s="21"/>
      <c r="I2822" s="21"/>
      <c r="J2822" s="26"/>
      <c r="K2822" s="26"/>
      <c r="L2822" s="21"/>
      <c r="M2822" s="21"/>
      <c r="N2822" s="21"/>
      <c r="O2822" s="21"/>
      <c r="P2822" s="21"/>
      <c r="Q2822" s="21"/>
    </row>
    <row r="2823" spans="1:17" s="258" customFormat="1" ht="12.75" hidden="1" customHeight="1">
      <c r="A2823" s="378"/>
      <c r="B2823" s="26"/>
      <c r="C2823" s="26"/>
      <c r="D2823" s="26"/>
      <c r="E2823" s="21"/>
      <c r="F2823" s="21"/>
      <c r="G2823" s="21"/>
      <c r="H2823" s="21"/>
      <c r="I2823" s="21"/>
      <c r="J2823" s="26"/>
      <c r="K2823" s="26"/>
      <c r="L2823" s="21"/>
      <c r="M2823" s="21"/>
      <c r="N2823" s="21"/>
      <c r="O2823" s="21"/>
      <c r="P2823" s="21"/>
      <c r="Q2823" s="21"/>
    </row>
    <row r="2824" spans="1:17" s="258" customFormat="1" ht="12.75" hidden="1" customHeight="1">
      <c r="A2824" s="378"/>
      <c r="B2824" s="26"/>
      <c r="C2824" s="26"/>
      <c r="D2824" s="26"/>
      <c r="E2824" s="21"/>
      <c r="F2824" s="21"/>
      <c r="G2824" s="21"/>
      <c r="H2824" s="21"/>
      <c r="I2824" s="21"/>
      <c r="J2824" s="26"/>
      <c r="K2824" s="26"/>
      <c r="L2824" s="21"/>
      <c r="M2824" s="21"/>
      <c r="N2824" s="21"/>
      <c r="O2824" s="21"/>
      <c r="P2824" s="21"/>
      <c r="Q2824" s="21"/>
    </row>
    <row r="2825" spans="1:17" s="258" customFormat="1" ht="12.75" hidden="1" customHeight="1">
      <c r="A2825" s="378"/>
      <c r="B2825" s="26"/>
      <c r="C2825" s="26"/>
      <c r="D2825" s="26"/>
      <c r="E2825" s="21"/>
      <c r="F2825" s="21"/>
      <c r="G2825" s="21"/>
      <c r="H2825" s="21"/>
      <c r="I2825" s="21"/>
      <c r="J2825" s="26"/>
      <c r="K2825" s="26"/>
      <c r="L2825" s="21"/>
      <c r="M2825" s="21"/>
      <c r="N2825" s="21"/>
      <c r="O2825" s="21"/>
      <c r="P2825" s="21"/>
      <c r="Q2825" s="21"/>
    </row>
    <row r="2826" spans="1:17" s="258" customFormat="1" ht="12.75" hidden="1" customHeight="1">
      <c r="A2826" s="378"/>
      <c r="B2826" s="26"/>
      <c r="C2826" s="26"/>
      <c r="D2826" s="26"/>
      <c r="E2826" s="21"/>
      <c r="F2826" s="21"/>
      <c r="G2826" s="21"/>
      <c r="H2826" s="21"/>
      <c r="I2826" s="21"/>
      <c r="J2826" s="26"/>
      <c r="K2826" s="26"/>
      <c r="L2826" s="21"/>
      <c r="M2826" s="21"/>
      <c r="N2826" s="21"/>
      <c r="O2826" s="21"/>
      <c r="P2826" s="21"/>
      <c r="Q2826" s="21"/>
    </row>
    <row r="2827" spans="1:17" s="258" customFormat="1" ht="12.75" hidden="1" customHeight="1">
      <c r="A2827" s="378"/>
      <c r="B2827" s="26"/>
      <c r="C2827" s="26"/>
      <c r="D2827" s="26"/>
      <c r="E2827" s="21"/>
      <c r="F2827" s="21"/>
      <c r="G2827" s="21"/>
      <c r="H2827" s="21"/>
      <c r="I2827" s="21"/>
      <c r="J2827" s="26"/>
      <c r="K2827" s="26"/>
      <c r="L2827" s="21"/>
      <c r="M2827" s="21"/>
      <c r="N2827" s="21"/>
      <c r="O2827" s="21"/>
      <c r="P2827" s="21"/>
      <c r="Q2827" s="21"/>
    </row>
    <row r="2828" spans="1:17" s="258" customFormat="1" ht="12.75" hidden="1" customHeight="1">
      <c r="A2828" s="378"/>
      <c r="B2828" s="26"/>
      <c r="C2828" s="26"/>
      <c r="D2828" s="26"/>
      <c r="E2828" s="21"/>
      <c r="F2828" s="21"/>
      <c r="G2828" s="21"/>
      <c r="H2828" s="21"/>
      <c r="I2828" s="21"/>
      <c r="J2828" s="26"/>
      <c r="K2828" s="26"/>
      <c r="L2828" s="21"/>
      <c r="M2828" s="21"/>
      <c r="N2828" s="21"/>
      <c r="O2828" s="21"/>
      <c r="P2828" s="21"/>
      <c r="Q2828" s="21"/>
    </row>
    <row r="2829" spans="1:17" s="258" customFormat="1" ht="12.75" hidden="1" customHeight="1">
      <c r="A2829" s="378"/>
      <c r="B2829" s="26"/>
      <c r="C2829" s="26"/>
      <c r="D2829" s="26"/>
      <c r="E2829" s="21"/>
      <c r="F2829" s="21"/>
      <c r="G2829" s="21"/>
      <c r="H2829" s="21"/>
      <c r="I2829" s="21"/>
      <c r="J2829" s="26"/>
      <c r="K2829" s="26"/>
      <c r="L2829" s="21"/>
      <c r="M2829" s="21"/>
      <c r="N2829" s="21"/>
      <c r="O2829" s="21"/>
      <c r="P2829" s="21"/>
      <c r="Q2829" s="21"/>
    </row>
    <row r="2830" spans="1:17" s="258" customFormat="1" ht="12.75" hidden="1" customHeight="1">
      <c r="A2830" s="378"/>
      <c r="B2830" s="26"/>
      <c r="C2830" s="26"/>
      <c r="D2830" s="26"/>
      <c r="E2830" s="21"/>
      <c r="F2830" s="21"/>
      <c r="G2830" s="21"/>
      <c r="H2830" s="21"/>
      <c r="I2830" s="21"/>
      <c r="J2830" s="26"/>
      <c r="K2830" s="26"/>
      <c r="L2830" s="21"/>
      <c r="M2830" s="21"/>
      <c r="N2830" s="21"/>
      <c r="O2830" s="21"/>
      <c r="P2830" s="21"/>
      <c r="Q2830" s="21"/>
    </row>
    <row r="2831" spans="1:17" s="258" customFormat="1" ht="12.75" hidden="1" customHeight="1">
      <c r="A2831" s="378"/>
      <c r="B2831" s="26"/>
      <c r="C2831" s="26"/>
      <c r="D2831" s="26"/>
      <c r="E2831" s="21"/>
      <c r="F2831" s="21"/>
      <c r="G2831" s="21"/>
      <c r="H2831" s="21"/>
      <c r="I2831" s="21"/>
      <c r="J2831" s="26"/>
      <c r="K2831" s="26"/>
      <c r="L2831" s="21"/>
      <c r="M2831" s="21"/>
      <c r="N2831" s="21"/>
      <c r="O2831" s="21"/>
      <c r="P2831" s="21"/>
      <c r="Q2831" s="21"/>
    </row>
    <row r="2832" spans="1:17" s="258" customFormat="1" ht="12.75" hidden="1" customHeight="1">
      <c r="A2832" s="378"/>
      <c r="B2832" s="26"/>
      <c r="C2832" s="26"/>
      <c r="D2832" s="26"/>
      <c r="E2832" s="21"/>
      <c r="F2832" s="21"/>
      <c r="G2832" s="21"/>
      <c r="H2832" s="21"/>
      <c r="I2832" s="21"/>
      <c r="J2832" s="26"/>
      <c r="K2832" s="26"/>
      <c r="L2832" s="21"/>
      <c r="M2832" s="21"/>
      <c r="N2832" s="21"/>
      <c r="O2832" s="21"/>
      <c r="P2832" s="21"/>
      <c r="Q2832" s="21"/>
    </row>
    <row r="2833" spans="1:17" s="258" customFormat="1" ht="12.75" hidden="1" customHeight="1">
      <c r="A2833" s="378"/>
      <c r="B2833" s="26"/>
      <c r="C2833" s="26"/>
      <c r="D2833" s="26"/>
      <c r="E2833" s="21"/>
      <c r="F2833" s="21"/>
      <c r="G2833" s="21"/>
      <c r="H2833" s="21"/>
      <c r="I2833" s="21"/>
      <c r="J2833" s="26"/>
      <c r="K2833" s="26"/>
      <c r="L2833" s="21"/>
      <c r="M2833" s="21"/>
      <c r="N2833" s="21"/>
      <c r="O2833" s="21"/>
      <c r="P2833" s="21"/>
      <c r="Q2833" s="21"/>
    </row>
    <row r="2834" spans="1:17" s="258" customFormat="1" ht="12.75" hidden="1" customHeight="1">
      <c r="A2834" s="378"/>
      <c r="B2834" s="26"/>
      <c r="C2834" s="26"/>
      <c r="D2834" s="26"/>
      <c r="E2834" s="21"/>
      <c r="F2834" s="21"/>
      <c r="G2834" s="21"/>
      <c r="H2834" s="21"/>
      <c r="I2834" s="21"/>
      <c r="J2834" s="26"/>
      <c r="K2834" s="26"/>
      <c r="L2834" s="21"/>
      <c r="M2834" s="21"/>
      <c r="N2834" s="21"/>
      <c r="O2834" s="21"/>
      <c r="P2834" s="21"/>
      <c r="Q2834" s="21"/>
    </row>
    <row r="2835" spans="1:17" s="258" customFormat="1" ht="12.75" hidden="1" customHeight="1">
      <c r="A2835" s="378"/>
      <c r="B2835" s="26"/>
      <c r="C2835" s="26"/>
      <c r="D2835" s="26"/>
      <c r="E2835" s="21"/>
      <c r="F2835" s="21"/>
      <c r="G2835" s="21"/>
      <c r="H2835" s="21"/>
      <c r="I2835" s="21"/>
      <c r="J2835" s="26"/>
      <c r="K2835" s="26"/>
      <c r="L2835" s="21"/>
      <c r="M2835" s="21"/>
      <c r="N2835" s="21"/>
      <c r="O2835" s="21"/>
      <c r="P2835" s="21"/>
      <c r="Q2835" s="21"/>
    </row>
    <row r="2836" spans="1:17" s="258" customFormat="1" ht="12.75" hidden="1" customHeight="1">
      <c r="A2836" s="378"/>
      <c r="B2836" s="26"/>
      <c r="C2836" s="26"/>
      <c r="D2836" s="26"/>
      <c r="E2836" s="21"/>
      <c r="F2836" s="21"/>
      <c r="G2836" s="21"/>
      <c r="H2836" s="21"/>
      <c r="I2836" s="21"/>
      <c r="J2836" s="26"/>
      <c r="K2836" s="26"/>
      <c r="L2836" s="21"/>
      <c r="M2836" s="21"/>
      <c r="N2836" s="21"/>
      <c r="O2836" s="21"/>
      <c r="P2836" s="21"/>
      <c r="Q2836" s="21"/>
    </row>
    <row r="2837" spans="1:17" s="258" customFormat="1" ht="12.75" hidden="1" customHeight="1">
      <c r="A2837" s="378"/>
      <c r="B2837" s="26"/>
      <c r="C2837" s="26"/>
      <c r="D2837" s="26"/>
      <c r="E2837" s="21"/>
      <c r="F2837" s="21"/>
      <c r="G2837" s="21"/>
      <c r="H2837" s="21"/>
      <c r="I2837" s="21"/>
      <c r="J2837" s="26"/>
      <c r="K2837" s="26"/>
      <c r="L2837" s="21"/>
      <c r="M2837" s="21"/>
      <c r="N2837" s="21"/>
      <c r="O2837" s="21"/>
      <c r="P2837" s="21"/>
      <c r="Q2837" s="21"/>
    </row>
    <row r="2838" spans="1:17" s="258" customFormat="1" ht="12.75" hidden="1" customHeight="1">
      <c r="A2838" s="378"/>
      <c r="B2838" s="26"/>
      <c r="C2838" s="26"/>
      <c r="D2838" s="26"/>
      <c r="E2838" s="21"/>
      <c r="F2838" s="21"/>
      <c r="G2838" s="21"/>
      <c r="H2838" s="21"/>
      <c r="I2838" s="21"/>
      <c r="J2838" s="26"/>
      <c r="K2838" s="26"/>
      <c r="L2838" s="21"/>
      <c r="M2838" s="21"/>
      <c r="N2838" s="21"/>
      <c r="O2838" s="21"/>
      <c r="P2838" s="21"/>
      <c r="Q2838" s="21"/>
    </row>
    <row r="2839" spans="1:17" s="258" customFormat="1" ht="12.75" hidden="1" customHeight="1">
      <c r="A2839" s="378"/>
      <c r="B2839" s="26"/>
      <c r="C2839" s="26"/>
      <c r="D2839" s="26"/>
      <c r="E2839" s="21"/>
      <c r="F2839" s="21"/>
      <c r="G2839" s="21"/>
      <c r="H2839" s="21"/>
      <c r="I2839" s="21"/>
      <c r="J2839" s="26"/>
      <c r="K2839" s="26"/>
      <c r="L2839" s="21"/>
      <c r="M2839" s="21"/>
      <c r="N2839" s="21"/>
      <c r="O2839" s="21"/>
      <c r="P2839" s="21"/>
      <c r="Q2839" s="21"/>
    </row>
    <row r="2840" spans="1:17" s="258" customFormat="1" ht="12.75" hidden="1" customHeight="1">
      <c r="A2840" s="378"/>
      <c r="B2840" s="26"/>
      <c r="C2840" s="26"/>
      <c r="D2840" s="26"/>
      <c r="E2840" s="21"/>
      <c r="F2840" s="21"/>
      <c r="G2840" s="21"/>
      <c r="H2840" s="21"/>
      <c r="I2840" s="21"/>
      <c r="J2840" s="26"/>
      <c r="K2840" s="26"/>
      <c r="L2840" s="21"/>
      <c r="M2840" s="21"/>
      <c r="N2840" s="21"/>
      <c r="O2840" s="21"/>
      <c r="P2840" s="21"/>
      <c r="Q2840" s="21"/>
    </row>
    <row r="2841" spans="1:17" s="258" customFormat="1" ht="12.75" hidden="1" customHeight="1">
      <c r="A2841" s="378"/>
      <c r="B2841" s="26"/>
      <c r="C2841" s="26"/>
      <c r="D2841" s="26"/>
      <c r="E2841" s="21"/>
      <c r="F2841" s="21"/>
      <c r="G2841" s="21"/>
      <c r="H2841" s="21"/>
      <c r="I2841" s="21"/>
      <c r="J2841" s="26"/>
      <c r="K2841" s="26"/>
      <c r="L2841" s="21"/>
      <c r="M2841" s="21"/>
      <c r="N2841" s="21"/>
      <c r="O2841" s="21"/>
      <c r="P2841" s="21"/>
      <c r="Q2841" s="21"/>
    </row>
    <row r="2842" spans="1:17" s="258" customFormat="1" ht="12.75" hidden="1" customHeight="1">
      <c r="A2842" s="378"/>
      <c r="B2842" s="26"/>
      <c r="C2842" s="26"/>
      <c r="D2842" s="26"/>
      <c r="E2842" s="21"/>
      <c r="F2842" s="21"/>
      <c r="G2842" s="21"/>
      <c r="H2842" s="21"/>
      <c r="I2842" s="21"/>
      <c r="J2842" s="26"/>
      <c r="K2842" s="26"/>
      <c r="L2842" s="21"/>
      <c r="M2842" s="21"/>
      <c r="N2842" s="21"/>
      <c r="O2842" s="21"/>
      <c r="P2842" s="21"/>
      <c r="Q2842" s="21"/>
    </row>
    <row r="2843" spans="1:17" s="258" customFormat="1" ht="12.75" hidden="1" customHeight="1">
      <c r="A2843" s="378"/>
      <c r="B2843" s="26"/>
      <c r="C2843" s="26"/>
      <c r="D2843" s="26"/>
      <c r="E2843" s="21"/>
      <c r="F2843" s="21"/>
      <c r="G2843" s="21"/>
      <c r="H2843" s="21"/>
      <c r="I2843" s="21"/>
      <c r="J2843" s="26"/>
      <c r="K2843" s="26"/>
      <c r="L2843" s="21"/>
      <c r="M2843" s="21"/>
      <c r="N2843" s="21"/>
      <c r="O2843" s="21"/>
      <c r="P2843" s="21"/>
      <c r="Q2843" s="21"/>
    </row>
    <row r="2844" spans="1:17" s="258" customFormat="1" ht="12.75" hidden="1" customHeight="1">
      <c r="A2844" s="378"/>
      <c r="B2844" s="26"/>
      <c r="C2844" s="26"/>
      <c r="D2844" s="26"/>
      <c r="E2844" s="21"/>
      <c r="F2844" s="21"/>
      <c r="G2844" s="21"/>
      <c r="H2844" s="21"/>
      <c r="I2844" s="21"/>
      <c r="J2844" s="26"/>
      <c r="K2844" s="26"/>
      <c r="L2844" s="21"/>
      <c r="M2844" s="21"/>
      <c r="N2844" s="21"/>
      <c r="O2844" s="21"/>
      <c r="P2844" s="21"/>
      <c r="Q2844" s="21"/>
    </row>
    <row r="2845" spans="1:17" s="258" customFormat="1" ht="12.75" hidden="1" customHeight="1">
      <c r="A2845" s="378"/>
      <c r="B2845" s="26"/>
      <c r="C2845" s="26"/>
      <c r="D2845" s="26"/>
      <c r="E2845" s="21"/>
      <c r="F2845" s="21"/>
      <c r="G2845" s="21"/>
      <c r="H2845" s="21"/>
      <c r="I2845" s="21"/>
      <c r="J2845" s="26"/>
      <c r="K2845" s="26"/>
      <c r="L2845" s="21"/>
      <c r="M2845" s="21"/>
      <c r="N2845" s="21"/>
      <c r="O2845" s="21"/>
      <c r="P2845" s="21"/>
      <c r="Q2845" s="21"/>
    </row>
    <row r="2846" spans="1:17" s="258" customFormat="1" ht="12.75" hidden="1" customHeight="1">
      <c r="A2846" s="378"/>
      <c r="B2846" s="26"/>
      <c r="C2846" s="26"/>
      <c r="D2846" s="26"/>
      <c r="E2846" s="21"/>
      <c r="F2846" s="21"/>
      <c r="G2846" s="21"/>
      <c r="H2846" s="21"/>
      <c r="I2846" s="21"/>
      <c r="J2846" s="26"/>
      <c r="K2846" s="26"/>
      <c r="L2846" s="21"/>
      <c r="M2846" s="21"/>
      <c r="N2846" s="21"/>
      <c r="O2846" s="21"/>
      <c r="P2846" s="21"/>
      <c r="Q2846" s="21"/>
    </row>
    <row r="2847" spans="1:17" s="258" customFormat="1" ht="12.75" hidden="1" customHeight="1">
      <c r="A2847" s="378"/>
      <c r="B2847" s="26"/>
      <c r="C2847" s="26"/>
      <c r="D2847" s="26"/>
      <c r="E2847" s="21"/>
      <c r="F2847" s="21"/>
      <c r="G2847" s="21"/>
      <c r="H2847" s="21"/>
      <c r="I2847" s="21"/>
      <c r="J2847" s="26"/>
      <c r="K2847" s="26"/>
      <c r="L2847" s="21"/>
      <c r="M2847" s="21"/>
      <c r="N2847" s="21"/>
      <c r="O2847" s="21"/>
      <c r="P2847" s="21"/>
      <c r="Q2847" s="21"/>
    </row>
    <row r="2848" spans="1:17" s="258" customFormat="1" ht="12.75" hidden="1" customHeight="1">
      <c r="A2848" s="378"/>
      <c r="B2848" s="26"/>
      <c r="C2848" s="26"/>
      <c r="D2848" s="26"/>
      <c r="E2848" s="21"/>
      <c r="F2848" s="21"/>
      <c r="G2848" s="21"/>
      <c r="H2848" s="21"/>
      <c r="I2848" s="21"/>
      <c r="J2848" s="26"/>
      <c r="K2848" s="26"/>
      <c r="L2848" s="21"/>
      <c r="M2848" s="21"/>
      <c r="N2848" s="21"/>
      <c r="O2848" s="21"/>
      <c r="P2848" s="21"/>
      <c r="Q2848" s="21"/>
    </row>
    <row r="2849" spans="1:17" s="258" customFormat="1" ht="12.75" hidden="1" customHeight="1">
      <c r="A2849" s="378"/>
      <c r="B2849" s="26"/>
      <c r="C2849" s="26"/>
      <c r="D2849" s="26"/>
      <c r="E2849" s="21"/>
      <c r="F2849" s="21"/>
      <c r="G2849" s="21"/>
      <c r="H2849" s="21"/>
      <c r="I2849" s="21"/>
      <c r="J2849" s="26"/>
      <c r="K2849" s="26"/>
      <c r="L2849" s="21"/>
      <c r="M2849" s="21"/>
      <c r="N2849" s="21"/>
      <c r="O2849" s="21"/>
      <c r="P2849" s="21"/>
      <c r="Q2849" s="21"/>
    </row>
    <row r="2850" spans="1:17" s="258" customFormat="1" ht="12.75" hidden="1" customHeight="1">
      <c r="A2850" s="378"/>
      <c r="B2850" s="26"/>
      <c r="C2850" s="26"/>
      <c r="D2850" s="26"/>
      <c r="E2850" s="21"/>
      <c r="F2850" s="21"/>
      <c r="G2850" s="21"/>
      <c r="H2850" s="21"/>
      <c r="I2850" s="21"/>
      <c r="J2850" s="26"/>
      <c r="K2850" s="26"/>
      <c r="L2850" s="21"/>
      <c r="M2850" s="21"/>
      <c r="N2850" s="21"/>
      <c r="O2850" s="21"/>
      <c r="P2850" s="21"/>
      <c r="Q2850" s="21"/>
    </row>
    <row r="2851" spans="1:17" s="258" customFormat="1" ht="12.75" hidden="1" customHeight="1">
      <c r="A2851" s="378"/>
      <c r="B2851" s="26"/>
      <c r="C2851" s="26"/>
      <c r="D2851" s="26"/>
      <c r="E2851" s="21"/>
      <c r="F2851" s="21"/>
      <c r="G2851" s="21"/>
      <c r="H2851" s="21"/>
      <c r="I2851" s="21"/>
      <c r="J2851" s="26"/>
      <c r="K2851" s="26"/>
      <c r="L2851" s="21"/>
      <c r="M2851" s="21"/>
      <c r="N2851" s="21"/>
      <c r="O2851" s="21"/>
      <c r="P2851" s="21"/>
      <c r="Q2851" s="21"/>
    </row>
    <row r="2852" spans="1:17" s="258" customFormat="1" ht="12.75" hidden="1" customHeight="1">
      <c r="A2852" s="378"/>
      <c r="B2852" s="26"/>
      <c r="C2852" s="26"/>
      <c r="D2852" s="26"/>
      <c r="E2852" s="21"/>
      <c r="F2852" s="21"/>
      <c r="G2852" s="21"/>
      <c r="H2852" s="21"/>
      <c r="I2852" s="21"/>
      <c r="J2852" s="26"/>
      <c r="K2852" s="26"/>
      <c r="L2852" s="21"/>
      <c r="M2852" s="21"/>
      <c r="N2852" s="21"/>
      <c r="O2852" s="21"/>
      <c r="P2852" s="21"/>
      <c r="Q2852" s="21"/>
    </row>
    <row r="2853" spans="1:17" s="258" customFormat="1" ht="12.75" hidden="1" customHeight="1">
      <c r="A2853" s="378"/>
      <c r="B2853" s="26"/>
      <c r="C2853" s="26"/>
      <c r="D2853" s="26"/>
      <c r="E2853" s="21"/>
      <c r="F2853" s="21"/>
      <c r="G2853" s="21"/>
      <c r="H2853" s="21"/>
      <c r="I2853" s="21"/>
      <c r="J2853" s="26"/>
      <c r="K2853" s="26"/>
      <c r="L2853" s="21"/>
      <c r="M2853" s="21"/>
      <c r="N2853" s="21"/>
      <c r="O2853" s="21"/>
      <c r="P2853" s="21"/>
      <c r="Q2853" s="21"/>
    </row>
    <row r="2854" spans="1:17" s="258" customFormat="1" ht="12.75" hidden="1" customHeight="1">
      <c r="A2854" s="378"/>
      <c r="B2854" s="26"/>
      <c r="C2854" s="26"/>
      <c r="D2854" s="26"/>
      <c r="E2854" s="21"/>
      <c r="F2854" s="21"/>
      <c r="G2854" s="21"/>
      <c r="H2854" s="21"/>
      <c r="I2854" s="21"/>
      <c r="J2854" s="26"/>
      <c r="K2854" s="26"/>
      <c r="L2854" s="21"/>
      <c r="M2854" s="21"/>
      <c r="N2854" s="21"/>
      <c r="O2854" s="21"/>
      <c r="P2854" s="21"/>
      <c r="Q2854" s="21"/>
    </row>
    <row r="2855" spans="1:17" s="258" customFormat="1" ht="12.75" hidden="1" customHeight="1">
      <c r="A2855" s="378"/>
      <c r="B2855" s="26"/>
      <c r="C2855" s="26"/>
      <c r="D2855" s="26"/>
      <c r="E2855" s="21"/>
      <c r="F2855" s="21"/>
      <c r="G2855" s="21"/>
      <c r="H2855" s="21"/>
      <c r="I2855" s="21"/>
      <c r="J2855" s="26"/>
      <c r="K2855" s="26"/>
      <c r="L2855" s="21"/>
      <c r="M2855" s="21"/>
      <c r="N2855" s="21"/>
      <c r="O2855" s="21"/>
      <c r="P2855" s="21"/>
      <c r="Q2855" s="21"/>
    </row>
    <row r="2856" spans="1:17" s="258" customFormat="1" ht="12.75" hidden="1" customHeight="1">
      <c r="A2856" s="378"/>
      <c r="B2856" s="26"/>
      <c r="C2856" s="26"/>
      <c r="D2856" s="26"/>
      <c r="E2856" s="21"/>
      <c r="F2856" s="21"/>
      <c r="G2856" s="21"/>
      <c r="H2856" s="21"/>
      <c r="I2856" s="21"/>
      <c r="J2856" s="26"/>
      <c r="K2856" s="26"/>
      <c r="L2856" s="21"/>
      <c r="M2856" s="21"/>
      <c r="N2856" s="21"/>
      <c r="O2856" s="21"/>
      <c r="P2856" s="21"/>
      <c r="Q2856" s="21"/>
    </row>
    <row r="2857" spans="1:17" s="258" customFormat="1" ht="12.75" hidden="1" customHeight="1">
      <c r="A2857" s="378"/>
      <c r="B2857" s="26"/>
      <c r="C2857" s="26"/>
      <c r="D2857" s="26"/>
      <c r="E2857" s="21"/>
      <c r="F2857" s="21"/>
      <c r="G2857" s="21"/>
      <c r="H2857" s="21"/>
      <c r="I2857" s="21"/>
      <c r="J2857" s="26"/>
      <c r="K2857" s="26"/>
      <c r="L2857" s="21"/>
      <c r="M2857" s="21"/>
      <c r="N2857" s="21"/>
      <c r="O2857" s="21"/>
      <c r="P2857" s="21"/>
      <c r="Q2857" s="21"/>
    </row>
    <row r="2858" spans="1:17" s="258" customFormat="1" ht="12.75" hidden="1" customHeight="1">
      <c r="A2858" s="378"/>
      <c r="B2858" s="26"/>
      <c r="C2858" s="26"/>
      <c r="D2858" s="26"/>
      <c r="E2858" s="21"/>
      <c r="F2858" s="21"/>
      <c r="G2858" s="21"/>
      <c r="H2858" s="21"/>
      <c r="I2858" s="21"/>
      <c r="J2858" s="26"/>
      <c r="K2858" s="26"/>
      <c r="L2858" s="21"/>
      <c r="M2858" s="21"/>
      <c r="N2858" s="21"/>
      <c r="O2858" s="21"/>
      <c r="P2858" s="21"/>
      <c r="Q2858" s="21"/>
    </row>
    <row r="2859" spans="1:17" s="258" customFormat="1" ht="12.75" hidden="1" customHeight="1">
      <c r="A2859" s="378"/>
      <c r="B2859" s="26"/>
      <c r="C2859" s="26"/>
      <c r="D2859" s="26"/>
      <c r="E2859" s="21"/>
      <c r="F2859" s="21"/>
      <c r="G2859" s="21"/>
      <c r="H2859" s="21"/>
      <c r="I2859" s="21"/>
      <c r="J2859" s="26"/>
      <c r="K2859" s="26"/>
      <c r="L2859" s="21"/>
      <c r="M2859" s="21"/>
      <c r="N2859" s="21"/>
      <c r="O2859" s="21"/>
      <c r="P2859" s="21"/>
      <c r="Q2859" s="21"/>
    </row>
    <row r="2860" spans="1:17" s="258" customFormat="1" ht="12.75" hidden="1" customHeight="1">
      <c r="A2860" s="378"/>
      <c r="B2860" s="26"/>
      <c r="C2860" s="26"/>
      <c r="D2860" s="26"/>
      <c r="E2860" s="21"/>
      <c r="F2860" s="21"/>
      <c r="G2860" s="21"/>
      <c r="H2860" s="21"/>
      <c r="I2860" s="21"/>
      <c r="J2860" s="26"/>
      <c r="K2860" s="26"/>
      <c r="L2860" s="21"/>
      <c r="M2860" s="21"/>
      <c r="N2860" s="21"/>
      <c r="O2860" s="21"/>
      <c r="P2860" s="21"/>
      <c r="Q2860" s="21"/>
    </row>
    <row r="2861" spans="1:17" s="258" customFormat="1" ht="12.75" hidden="1" customHeight="1">
      <c r="A2861" s="378"/>
      <c r="B2861" s="26"/>
      <c r="C2861" s="26"/>
      <c r="D2861" s="26"/>
      <c r="E2861" s="21"/>
      <c r="F2861" s="21"/>
      <c r="G2861" s="21"/>
      <c r="H2861" s="21"/>
      <c r="I2861" s="21"/>
      <c r="J2861" s="26"/>
      <c r="K2861" s="26"/>
      <c r="L2861" s="21"/>
      <c r="M2861" s="21"/>
      <c r="N2861" s="21"/>
      <c r="O2861" s="21"/>
      <c r="P2861" s="21"/>
      <c r="Q2861" s="21"/>
    </row>
    <row r="2862" spans="1:17" s="258" customFormat="1" ht="12.75" hidden="1" customHeight="1">
      <c r="A2862" s="378"/>
      <c r="B2862" s="26"/>
      <c r="C2862" s="26"/>
      <c r="D2862" s="26"/>
      <c r="E2862" s="21"/>
      <c r="F2862" s="21"/>
      <c r="G2862" s="21"/>
      <c r="H2862" s="21"/>
      <c r="I2862" s="21"/>
      <c r="J2862" s="26"/>
      <c r="K2862" s="26"/>
      <c r="L2862" s="21"/>
      <c r="M2862" s="21"/>
      <c r="N2862" s="21"/>
      <c r="O2862" s="21"/>
      <c r="P2862" s="21"/>
      <c r="Q2862" s="21"/>
    </row>
    <row r="2863" spans="1:17" s="258" customFormat="1" ht="12.75" hidden="1" customHeight="1">
      <c r="A2863" s="378"/>
      <c r="B2863" s="26"/>
      <c r="C2863" s="26"/>
      <c r="D2863" s="26"/>
      <c r="E2863" s="21"/>
      <c r="F2863" s="21"/>
      <c r="G2863" s="21"/>
      <c r="H2863" s="21"/>
      <c r="I2863" s="21"/>
      <c r="J2863" s="26"/>
      <c r="K2863" s="26"/>
      <c r="L2863" s="21"/>
      <c r="M2863" s="21"/>
      <c r="N2863" s="21"/>
      <c r="O2863" s="21"/>
      <c r="P2863" s="21"/>
      <c r="Q2863" s="21"/>
    </row>
    <row r="2864" spans="1:17" s="258" customFormat="1" ht="12.75" hidden="1" customHeight="1">
      <c r="A2864" s="378"/>
      <c r="B2864" s="26"/>
      <c r="C2864" s="26"/>
      <c r="D2864" s="26"/>
      <c r="E2864" s="21"/>
      <c r="F2864" s="21"/>
      <c r="G2864" s="21"/>
      <c r="H2864" s="21"/>
      <c r="I2864" s="21"/>
      <c r="J2864" s="26"/>
      <c r="K2864" s="26"/>
      <c r="L2864" s="21"/>
      <c r="M2864" s="21"/>
      <c r="N2864" s="21"/>
      <c r="O2864" s="21"/>
      <c r="P2864" s="21"/>
      <c r="Q2864" s="21"/>
    </row>
    <row r="2865" spans="1:17" s="258" customFormat="1" ht="12.75" hidden="1" customHeight="1">
      <c r="A2865" s="378"/>
      <c r="B2865" s="26"/>
      <c r="C2865" s="26"/>
      <c r="D2865" s="26"/>
      <c r="E2865" s="21"/>
      <c r="F2865" s="21"/>
      <c r="G2865" s="21"/>
      <c r="H2865" s="21"/>
      <c r="I2865" s="21"/>
      <c r="J2865" s="26"/>
      <c r="K2865" s="26"/>
      <c r="L2865" s="21"/>
      <c r="M2865" s="21"/>
      <c r="N2865" s="21"/>
      <c r="O2865" s="21"/>
      <c r="P2865" s="21"/>
      <c r="Q2865" s="21"/>
    </row>
    <row r="2866" spans="1:17" s="258" customFormat="1" ht="12.75" hidden="1" customHeight="1">
      <c r="A2866" s="378"/>
      <c r="B2866" s="26"/>
      <c r="C2866" s="26"/>
      <c r="D2866" s="26"/>
      <c r="E2866" s="21"/>
      <c r="F2866" s="21"/>
      <c r="G2866" s="21"/>
      <c r="H2866" s="21"/>
      <c r="I2866" s="21"/>
      <c r="J2866" s="26"/>
      <c r="K2866" s="26"/>
      <c r="L2866" s="21"/>
      <c r="M2866" s="21"/>
      <c r="N2866" s="21"/>
      <c r="O2866" s="21"/>
      <c r="P2866" s="21"/>
      <c r="Q2866" s="21"/>
    </row>
    <row r="2867" spans="1:17" s="258" customFormat="1" ht="12.75" hidden="1" customHeight="1">
      <c r="A2867" s="378"/>
      <c r="B2867" s="26"/>
      <c r="C2867" s="26"/>
      <c r="D2867" s="26"/>
      <c r="E2867" s="21"/>
      <c r="F2867" s="21"/>
      <c r="G2867" s="21"/>
      <c r="H2867" s="21"/>
      <c r="I2867" s="21"/>
      <c r="J2867" s="26"/>
      <c r="K2867" s="26"/>
      <c r="L2867" s="21"/>
      <c r="M2867" s="21"/>
      <c r="N2867" s="21"/>
      <c r="O2867" s="21"/>
      <c r="P2867" s="21"/>
      <c r="Q2867" s="21"/>
    </row>
    <row r="2868" spans="1:17" s="258" customFormat="1" ht="12.75" hidden="1" customHeight="1">
      <c r="A2868" s="378"/>
      <c r="B2868" s="26"/>
      <c r="C2868" s="26"/>
      <c r="D2868" s="26"/>
      <c r="E2868" s="21"/>
      <c r="F2868" s="21"/>
      <c r="G2868" s="21"/>
      <c r="H2868" s="21"/>
      <c r="I2868" s="21"/>
      <c r="J2868" s="26"/>
      <c r="K2868" s="26"/>
      <c r="L2868" s="21"/>
      <c r="M2868" s="21"/>
      <c r="N2868" s="21"/>
      <c r="O2868" s="21"/>
      <c r="P2868" s="21"/>
      <c r="Q2868" s="21"/>
    </row>
    <row r="2869" spans="1:17" s="258" customFormat="1" ht="12.75" hidden="1" customHeight="1">
      <c r="A2869" s="378"/>
      <c r="B2869" s="26"/>
      <c r="C2869" s="26"/>
      <c r="D2869" s="26"/>
      <c r="E2869" s="21"/>
      <c r="F2869" s="21"/>
      <c r="G2869" s="21"/>
      <c r="H2869" s="21"/>
      <c r="I2869" s="21"/>
      <c r="J2869" s="26"/>
      <c r="K2869" s="26"/>
      <c r="L2869" s="21"/>
      <c r="M2869" s="21"/>
      <c r="N2869" s="21"/>
      <c r="O2869" s="21"/>
      <c r="P2869" s="21"/>
      <c r="Q2869" s="21"/>
    </row>
    <row r="2870" spans="1:17" s="258" customFormat="1" ht="12.75" hidden="1" customHeight="1">
      <c r="A2870" s="378"/>
      <c r="B2870" s="26"/>
      <c r="C2870" s="26"/>
      <c r="D2870" s="26"/>
      <c r="E2870" s="21"/>
      <c r="F2870" s="21"/>
      <c r="G2870" s="21"/>
      <c r="H2870" s="21"/>
      <c r="I2870" s="21"/>
      <c r="J2870" s="26"/>
      <c r="K2870" s="26"/>
      <c r="L2870" s="21"/>
      <c r="M2870" s="21"/>
      <c r="N2870" s="21"/>
      <c r="O2870" s="21"/>
      <c r="P2870" s="21"/>
      <c r="Q2870" s="21"/>
    </row>
    <row r="2871" spans="1:17" s="258" customFormat="1" ht="12.75" hidden="1" customHeight="1">
      <c r="A2871" s="378"/>
      <c r="B2871" s="26"/>
      <c r="C2871" s="26"/>
      <c r="D2871" s="26"/>
      <c r="E2871" s="21"/>
      <c r="F2871" s="21"/>
      <c r="G2871" s="21"/>
      <c r="H2871" s="21"/>
      <c r="I2871" s="21"/>
      <c r="J2871" s="26"/>
      <c r="K2871" s="26"/>
      <c r="L2871" s="21"/>
      <c r="M2871" s="21"/>
      <c r="N2871" s="21"/>
      <c r="O2871" s="21"/>
      <c r="P2871" s="21"/>
      <c r="Q2871" s="21"/>
    </row>
    <row r="2872" spans="1:17" s="258" customFormat="1" ht="12.75" hidden="1" customHeight="1">
      <c r="A2872" s="378"/>
      <c r="B2872" s="26"/>
      <c r="C2872" s="26"/>
      <c r="D2872" s="26"/>
      <c r="E2872" s="21"/>
      <c r="F2872" s="21"/>
      <c r="G2872" s="21"/>
      <c r="H2872" s="21"/>
      <c r="I2872" s="21"/>
      <c r="J2872" s="26"/>
      <c r="K2872" s="26"/>
      <c r="L2872" s="21"/>
      <c r="M2872" s="21"/>
      <c r="N2872" s="21"/>
      <c r="O2872" s="21"/>
      <c r="P2872" s="21"/>
      <c r="Q2872" s="21"/>
    </row>
    <row r="2873" spans="1:17" s="258" customFormat="1" ht="12.75" hidden="1" customHeight="1">
      <c r="A2873" s="378"/>
      <c r="B2873" s="26"/>
      <c r="C2873" s="26"/>
      <c r="D2873" s="26"/>
      <c r="E2873" s="21"/>
      <c r="F2873" s="21"/>
      <c r="G2873" s="21"/>
      <c r="H2873" s="21"/>
      <c r="I2873" s="21"/>
      <c r="J2873" s="26"/>
      <c r="K2873" s="26"/>
      <c r="L2873" s="21"/>
      <c r="M2873" s="21"/>
      <c r="N2873" s="21"/>
      <c r="O2873" s="21"/>
      <c r="P2873" s="21"/>
      <c r="Q2873" s="21"/>
    </row>
    <row r="2874" spans="1:17" s="258" customFormat="1" ht="12.75" hidden="1" customHeight="1">
      <c r="A2874" s="378"/>
      <c r="B2874" s="26"/>
      <c r="C2874" s="26"/>
      <c r="D2874" s="26"/>
      <c r="E2874" s="21"/>
      <c r="F2874" s="21"/>
      <c r="G2874" s="21"/>
      <c r="H2874" s="21"/>
      <c r="I2874" s="21"/>
      <c r="J2874" s="26"/>
      <c r="K2874" s="26"/>
      <c r="L2874" s="21"/>
      <c r="M2874" s="21"/>
      <c r="N2874" s="21"/>
      <c r="O2874" s="21"/>
      <c r="P2874" s="21"/>
      <c r="Q2874" s="21"/>
    </row>
    <row r="2875" spans="1:17" s="258" customFormat="1" ht="12.75" hidden="1" customHeight="1">
      <c r="A2875" s="378"/>
      <c r="B2875" s="26"/>
      <c r="C2875" s="26"/>
      <c r="D2875" s="26"/>
      <c r="E2875" s="21"/>
      <c r="F2875" s="21"/>
      <c r="G2875" s="21"/>
      <c r="H2875" s="21"/>
      <c r="I2875" s="21"/>
      <c r="J2875" s="26"/>
      <c r="K2875" s="26"/>
      <c r="L2875" s="21"/>
      <c r="M2875" s="21"/>
      <c r="N2875" s="21"/>
      <c r="O2875" s="21"/>
      <c r="P2875" s="21"/>
      <c r="Q2875" s="21"/>
    </row>
    <row r="2876" spans="1:17" s="258" customFormat="1" ht="12.75" hidden="1" customHeight="1">
      <c r="A2876" s="378"/>
      <c r="B2876" s="26"/>
      <c r="C2876" s="26"/>
      <c r="D2876" s="26"/>
      <c r="E2876" s="21"/>
      <c r="F2876" s="21"/>
      <c r="G2876" s="21"/>
      <c r="H2876" s="21"/>
      <c r="I2876" s="21"/>
      <c r="J2876" s="26"/>
      <c r="K2876" s="26"/>
      <c r="L2876" s="21"/>
      <c r="M2876" s="21"/>
      <c r="N2876" s="21"/>
      <c r="O2876" s="21"/>
      <c r="P2876" s="21"/>
      <c r="Q2876" s="21"/>
    </row>
    <row r="2877" spans="1:17" s="258" customFormat="1" ht="12.75" hidden="1" customHeight="1">
      <c r="A2877" s="378"/>
      <c r="B2877" s="26"/>
      <c r="C2877" s="26"/>
      <c r="D2877" s="26"/>
      <c r="E2877" s="21"/>
      <c r="F2877" s="21"/>
      <c r="G2877" s="21"/>
      <c r="H2877" s="21"/>
      <c r="I2877" s="21"/>
      <c r="J2877" s="26"/>
      <c r="K2877" s="26"/>
      <c r="L2877" s="21"/>
      <c r="M2877" s="21"/>
      <c r="N2877" s="21"/>
      <c r="O2877" s="21"/>
      <c r="P2877" s="21"/>
      <c r="Q2877" s="21"/>
    </row>
    <row r="2878" spans="1:17" s="258" customFormat="1" ht="12.75" hidden="1" customHeight="1">
      <c r="A2878" s="378"/>
      <c r="B2878" s="26"/>
      <c r="C2878" s="26"/>
      <c r="D2878" s="26"/>
      <c r="E2878" s="21"/>
      <c r="F2878" s="21"/>
      <c r="G2878" s="21"/>
      <c r="H2878" s="21"/>
      <c r="I2878" s="21"/>
      <c r="J2878" s="26"/>
      <c r="K2878" s="26"/>
      <c r="L2878" s="21"/>
      <c r="M2878" s="21"/>
      <c r="N2878" s="21"/>
      <c r="O2878" s="21"/>
      <c r="P2878" s="21"/>
      <c r="Q2878" s="21"/>
    </row>
    <row r="2879" spans="1:17" s="258" customFormat="1" ht="12.75" hidden="1" customHeight="1">
      <c r="A2879" s="378"/>
      <c r="B2879" s="26"/>
      <c r="C2879" s="26"/>
      <c r="D2879" s="26"/>
      <c r="E2879" s="21"/>
      <c r="F2879" s="21"/>
      <c r="G2879" s="21"/>
      <c r="H2879" s="21"/>
      <c r="I2879" s="21"/>
      <c r="J2879" s="26"/>
      <c r="K2879" s="26"/>
      <c r="L2879" s="21"/>
      <c r="M2879" s="21"/>
      <c r="N2879" s="21"/>
      <c r="O2879" s="21"/>
      <c r="P2879" s="21"/>
      <c r="Q2879" s="21"/>
    </row>
    <row r="2880" spans="1:17" s="258" customFormat="1" ht="12.75" hidden="1" customHeight="1">
      <c r="A2880" s="378"/>
      <c r="B2880" s="26"/>
      <c r="C2880" s="26"/>
      <c r="D2880" s="26"/>
      <c r="E2880" s="21"/>
      <c r="F2880" s="21"/>
      <c r="G2880" s="21"/>
      <c r="H2880" s="21"/>
      <c r="I2880" s="21"/>
      <c r="J2880" s="26"/>
      <c r="K2880" s="26"/>
      <c r="L2880" s="21"/>
      <c r="M2880" s="21"/>
      <c r="N2880" s="21"/>
      <c r="O2880" s="21"/>
      <c r="P2880" s="21"/>
      <c r="Q2880" s="21"/>
    </row>
    <row r="2881" spans="1:17" s="258" customFormat="1" ht="12.75" hidden="1" customHeight="1">
      <c r="A2881" s="378"/>
      <c r="B2881" s="26"/>
      <c r="C2881" s="26"/>
      <c r="D2881" s="26"/>
      <c r="E2881" s="21"/>
      <c r="F2881" s="21"/>
      <c r="G2881" s="21"/>
      <c r="H2881" s="21"/>
      <c r="I2881" s="21"/>
      <c r="J2881" s="26"/>
      <c r="K2881" s="26"/>
      <c r="L2881" s="21"/>
      <c r="M2881" s="21"/>
      <c r="N2881" s="21"/>
      <c r="O2881" s="21"/>
      <c r="P2881" s="21"/>
      <c r="Q2881" s="21"/>
    </row>
    <row r="2882" spans="1:17" s="258" customFormat="1" ht="12.75" hidden="1" customHeight="1">
      <c r="A2882" s="378"/>
      <c r="B2882" s="26"/>
      <c r="C2882" s="26"/>
      <c r="D2882" s="26"/>
      <c r="E2882" s="21"/>
      <c r="F2882" s="21"/>
      <c r="G2882" s="21"/>
      <c r="H2882" s="21"/>
      <c r="I2882" s="21"/>
      <c r="J2882" s="26"/>
      <c r="K2882" s="26"/>
      <c r="L2882" s="21"/>
      <c r="M2882" s="21"/>
      <c r="N2882" s="21"/>
      <c r="O2882" s="21"/>
      <c r="P2882" s="21"/>
      <c r="Q2882" s="21"/>
    </row>
    <row r="2883" spans="1:17" s="258" customFormat="1" ht="12.75" hidden="1" customHeight="1">
      <c r="A2883" s="378"/>
      <c r="B2883" s="26"/>
      <c r="C2883" s="26"/>
      <c r="D2883" s="26"/>
      <c r="E2883" s="21"/>
      <c r="F2883" s="21"/>
      <c r="G2883" s="21"/>
      <c r="H2883" s="21"/>
      <c r="I2883" s="21"/>
      <c r="J2883" s="26"/>
      <c r="K2883" s="26"/>
      <c r="L2883" s="21"/>
      <c r="M2883" s="21"/>
      <c r="N2883" s="21"/>
      <c r="O2883" s="21"/>
      <c r="P2883" s="21"/>
      <c r="Q2883" s="21"/>
    </row>
    <row r="2884" spans="1:17" s="258" customFormat="1" ht="12.75" hidden="1" customHeight="1">
      <c r="A2884" s="378"/>
      <c r="B2884" s="26"/>
      <c r="C2884" s="26"/>
      <c r="D2884" s="26"/>
      <c r="E2884" s="21"/>
      <c r="F2884" s="21"/>
      <c r="G2884" s="21"/>
      <c r="H2884" s="21"/>
      <c r="I2884" s="21"/>
      <c r="J2884" s="26"/>
      <c r="K2884" s="26"/>
      <c r="L2884" s="21"/>
      <c r="M2884" s="21"/>
      <c r="N2884" s="21"/>
      <c r="O2884" s="21"/>
      <c r="P2884" s="21"/>
      <c r="Q2884" s="21"/>
    </row>
    <row r="2885" spans="1:17" s="258" customFormat="1" ht="12.75" hidden="1" customHeight="1">
      <c r="A2885" s="378"/>
      <c r="B2885" s="26"/>
      <c r="C2885" s="26"/>
      <c r="D2885" s="26"/>
      <c r="E2885" s="21"/>
      <c r="F2885" s="21"/>
      <c r="G2885" s="21"/>
      <c r="H2885" s="21"/>
      <c r="I2885" s="21"/>
      <c r="J2885" s="26"/>
      <c r="K2885" s="26"/>
      <c r="L2885" s="21"/>
      <c r="M2885" s="21"/>
      <c r="N2885" s="21"/>
      <c r="O2885" s="21"/>
      <c r="P2885" s="21"/>
      <c r="Q2885" s="21"/>
    </row>
    <row r="2886" spans="1:17" s="258" customFormat="1" ht="12.75" hidden="1" customHeight="1">
      <c r="A2886" s="378"/>
      <c r="B2886" s="26"/>
      <c r="C2886" s="26"/>
      <c r="D2886" s="26"/>
      <c r="E2886" s="21"/>
      <c r="F2886" s="21"/>
      <c r="G2886" s="21"/>
      <c r="H2886" s="21"/>
      <c r="I2886" s="21"/>
      <c r="J2886" s="26"/>
      <c r="K2886" s="26"/>
      <c r="L2886" s="21"/>
      <c r="M2886" s="21"/>
      <c r="N2886" s="21"/>
      <c r="O2886" s="21"/>
      <c r="P2886" s="21"/>
      <c r="Q2886" s="21"/>
    </row>
    <row r="2887" spans="1:17" s="258" customFormat="1" ht="12.75" hidden="1" customHeight="1">
      <c r="A2887" s="378"/>
      <c r="B2887" s="26"/>
      <c r="C2887" s="26"/>
      <c r="D2887" s="26"/>
      <c r="E2887" s="21"/>
      <c r="F2887" s="21"/>
      <c r="G2887" s="21"/>
      <c r="H2887" s="21"/>
      <c r="I2887" s="21"/>
      <c r="J2887" s="26"/>
      <c r="K2887" s="26"/>
      <c r="L2887" s="21"/>
      <c r="M2887" s="21"/>
      <c r="N2887" s="21"/>
      <c r="O2887" s="21"/>
      <c r="P2887" s="21"/>
      <c r="Q2887" s="21"/>
    </row>
    <row r="2888" spans="1:17" s="258" customFormat="1" ht="12.75" hidden="1" customHeight="1">
      <c r="A2888" s="378"/>
      <c r="B2888" s="26"/>
      <c r="C2888" s="26"/>
      <c r="D2888" s="26"/>
      <c r="E2888" s="21"/>
      <c r="F2888" s="21"/>
      <c r="G2888" s="21"/>
      <c r="H2888" s="21"/>
      <c r="I2888" s="21"/>
      <c r="J2888" s="26"/>
      <c r="K2888" s="26"/>
      <c r="L2888" s="21"/>
      <c r="M2888" s="21"/>
      <c r="N2888" s="21"/>
      <c r="O2888" s="21"/>
      <c r="P2888" s="21"/>
      <c r="Q2888" s="21"/>
    </row>
    <row r="2889" spans="1:17" s="258" customFormat="1" ht="12.75" hidden="1" customHeight="1">
      <c r="A2889" s="378"/>
      <c r="B2889" s="26"/>
      <c r="C2889" s="26"/>
      <c r="D2889" s="26"/>
      <c r="E2889" s="21"/>
      <c r="F2889" s="21"/>
      <c r="G2889" s="21"/>
      <c r="H2889" s="21"/>
      <c r="I2889" s="21"/>
      <c r="J2889" s="26"/>
      <c r="K2889" s="26"/>
      <c r="L2889" s="21"/>
      <c r="M2889" s="21"/>
      <c r="N2889" s="21"/>
      <c r="O2889" s="21"/>
      <c r="P2889" s="21"/>
      <c r="Q2889" s="21"/>
    </row>
    <row r="2890" spans="1:17" s="258" customFormat="1" ht="12.75" hidden="1" customHeight="1">
      <c r="A2890" s="378"/>
      <c r="B2890" s="26"/>
      <c r="C2890" s="26"/>
      <c r="D2890" s="26"/>
      <c r="E2890" s="21"/>
      <c r="F2890" s="21"/>
      <c r="G2890" s="21"/>
      <c r="H2890" s="21"/>
      <c r="I2890" s="21"/>
      <c r="J2890" s="26"/>
      <c r="K2890" s="26"/>
      <c r="L2890" s="21"/>
      <c r="M2890" s="21"/>
      <c r="N2890" s="21"/>
      <c r="O2890" s="21"/>
      <c r="P2890" s="21"/>
      <c r="Q2890" s="21"/>
    </row>
    <row r="2891" spans="1:17" s="258" customFormat="1" ht="12.75" hidden="1" customHeight="1">
      <c r="A2891" s="378"/>
      <c r="B2891" s="26"/>
      <c r="C2891" s="26"/>
      <c r="D2891" s="26"/>
      <c r="E2891" s="21"/>
      <c r="F2891" s="21"/>
      <c r="G2891" s="21"/>
      <c r="H2891" s="21"/>
      <c r="I2891" s="21"/>
      <c r="J2891" s="26"/>
      <c r="K2891" s="26"/>
      <c r="L2891" s="21"/>
      <c r="M2891" s="21"/>
      <c r="N2891" s="21"/>
      <c r="O2891" s="21"/>
      <c r="P2891" s="21"/>
      <c r="Q2891" s="21"/>
    </row>
    <row r="2892" spans="1:17" s="258" customFormat="1" ht="12.75" hidden="1" customHeight="1">
      <c r="A2892" s="378"/>
      <c r="B2892" s="26"/>
      <c r="C2892" s="26"/>
      <c r="D2892" s="26"/>
      <c r="E2892" s="21"/>
      <c r="F2892" s="21"/>
      <c r="G2892" s="21"/>
      <c r="H2892" s="21"/>
      <c r="I2892" s="21"/>
      <c r="J2892" s="26"/>
      <c r="K2892" s="26"/>
      <c r="L2892" s="21"/>
      <c r="M2892" s="21"/>
      <c r="N2892" s="21"/>
      <c r="O2892" s="21"/>
      <c r="P2892" s="21"/>
      <c r="Q2892" s="21"/>
    </row>
    <row r="2893" spans="1:17" s="258" customFormat="1" ht="12.75" hidden="1" customHeight="1">
      <c r="A2893" s="378"/>
      <c r="B2893" s="26"/>
      <c r="C2893" s="26"/>
      <c r="D2893" s="26"/>
      <c r="E2893" s="21"/>
      <c r="F2893" s="21"/>
      <c r="G2893" s="21"/>
      <c r="H2893" s="21"/>
      <c r="I2893" s="21"/>
      <c r="J2893" s="26"/>
      <c r="K2893" s="26"/>
      <c r="L2893" s="21"/>
      <c r="M2893" s="21"/>
      <c r="N2893" s="21"/>
      <c r="O2893" s="21"/>
      <c r="P2893" s="21"/>
      <c r="Q2893" s="21"/>
    </row>
    <row r="2894" spans="1:17" s="258" customFormat="1" ht="12.75" hidden="1" customHeight="1">
      <c r="A2894" s="378"/>
      <c r="B2894" s="26"/>
      <c r="C2894" s="26"/>
      <c r="D2894" s="26"/>
      <c r="E2894" s="21"/>
      <c r="F2894" s="21"/>
      <c r="G2894" s="21"/>
      <c r="H2894" s="21"/>
      <c r="I2894" s="21"/>
      <c r="J2894" s="26"/>
      <c r="K2894" s="26"/>
      <c r="L2894" s="21"/>
      <c r="M2894" s="21"/>
      <c r="N2894" s="21"/>
      <c r="O2894" s="21"/>
      <c r="P2894" s="21"/>
      <c r="Q2894" s="21"/>
    </row>
    <row r="2895" spans="1:17" s="258" customFormat="1" ht="12.75" hidden="1" customHeight="1">
      <c r="A2895" s="378"/>
      <c r="B2895" s="26"/>
      <c r="C2895" s="26"/>
      <c r="D2895" s="26"/>
      <c r="E2895" s="21"/>
      <c r="F2895" s="21"/>
      <c r="G2895" s="21"/>
      <c r="H2895" s="21"/>
      <c r="I2895" s="21"/>
      <c r="J2895" s="26"/>
      <c r="K2895" s="26"/>
      <c r="L2895" s="21"/>
      <c r="M2895" s="21"/>
      <c r="N2895" s="21"/>
      <c r="O2895" s="21"/>
      <c r="P2895" s="21"/>
      <c r="Q2895" s="21"/>
    </row>
    <row r="2896" spans="1:17" s="258" customFormat="1" ht="12.75" hidden="1" customHeight="1">
      <c r="A2896" s="378"/>
      <c r="B2896" s="26"/>
      <c r="C2896" s="26"/>
      <c r="D2896" s="26"/>
      <c r="E2896" s="21"/>
      <c r="F2896" s="21"/>
      <c r="G2896" s="21"/>
      <c r="H2896" s="21"/>
      <c r="I2896" s="21"/>
      <c r="J2896" s="26"/>
      <c r="K2896" s="26"/>
      <c r="L2896" s="21"/>
      <c r="M2896" s="21"/>
      <c r="N2896" s="21"/>
      <c r="O2896" s="21"/>
      <c r="P2896" s="21"/>
      <c r="Q2896" s="21"/>
    </row>
    <row r="2897" spans="1:17" s="258" customFormat="1" ht="12.75" hidden="1" customHeight="1">
      <c r="A2897" s="378"/>
      <c r="B2897" s="26"/>
      <c r="C2897" s="26"/>
      <c r="D2897" s="26"/>
      <c r="E2897" s="21"/>
      <c r="F2897" s="21"/>
      <c r="G2897" s="21"/>
      <c r="H2897" s="21"/>
      <c r="I2897" s="21"/>
      <c r="J2897" s="26"/>
      <c r="K2897" s="26"/>
      <c r="L2897" s="21"/>
      <c r="M2897" s="21"/>
      <c r="N2897" s="21"/>
      <c r="O2897" s="21"/>
      <c r="P2897" s="21"/>
      <c r="Q2897" s="21"/>
    </row>
    <row r="2898" spans="1:17" s="258" customFormat="1" ht="12.75" hidden="1" customHeight="1">
      <c r="A2898" s="378"/>
      <c r="B2898" s="26"/>
      <c r="C2898" s="26"/>
      <c r="D2898" s="26"/>
      <c r="E2898" s="21"/>
      <c r="F2898" s="21"/>
      <c r="G2898" s="21"/>
      <c r="H2898" s="21"/>
      <c r="I2898" s="21"/>
      <c r="J2898" s="26"/>
      <c r="K2898" s="26"/>
      <c r="L2898" s="21"/>
      <c r="M2898" s="21"/>
      <c r="N2898" s="21"/>
      <c r="O2898" s="21"/>
      <c r="P2898" s="21"/>
      <c r="Q2898" s="21"/>
    </row>
    <row r="2899" spans="1:17" s="258" customFormat="1" ht="12.75" hidden="1" customHeight="1">
      <c r="A2899" s="378"/>
      <c r="B2899" s="26"/>
      <c r="C2899" s="26"/>
      <c r="D2899" s="26"/>
      <c r="E2899" s="21"/>
      <c r="F2899" s="21"/>
      <c r="G2899" s="21"/>
      <c r="H2899" s="21"/>
      <c r="I2899" s="21"/>
      <c r="J2899" s="26"/>
      <c r="K2899" s="26"/>
      <c r="L2899" s="21"/>
      <c r="M2899" s="21"/>
      <c r="N2899" s="21"/>
      <c r="O2899" s="21"/>
      <c r="P2899" s="21"/>
      <c r="Q2899" s="21"/>
    </row>
    <row r="2900" spans="1:17" s="258" customFormat="1" ht="12.75" hidden="1" customHeight="1">
      <c r="A2900" s="378"/>
      <c r="B2900" s="26"/>
      <c r="C2900" s="26"/>
      <c r="D2900" s="26"/>
      <c r="E2900" s="21"/>
      <c r="F2900" s="21"/>
      <c r="G2900" s="21"/>
      <c r="H2900" s="21"/>
      <c r="I2900" s="21"/>
      <c r="J2900" s="26"/>
      <c r="K2900" s="26"/>
      <c r="L2900" s="21"/>
      <c r="M2900" s="21"/>
      <c r="N2900" s="21"/>
      <c r="O2900" s="21"/>
      <c r="P2900" s="21"/>
      <c r="Q2900" s="21"/>
    </row>
    <row r="2901" spans="1:17" s="258" customFormat="1" ht="12.75" hidden="1" customHeight="1">
      <c r="A2901" s="378"/>
      <c r="B2901" s="26"/>
      <c r="C2901" s="26"/>
      <c r="D2901" s="26"/>
      <c r="E2901" s="21"/>
      <c r="F2901" s="21"/>
      <c r="G2901" s="21"/>
      <c r="H2901" s="21"/>
      <c r="I2901" s="21"/>
      <c r="J2901" s="26"/>
      <c r="K2901" s="26"/>
      <c r="L2901" s="21"/>
      <c r="M2901" s="21"/>
      <c r="N2901" s="21"/>
      <c r="O2901" s="21"/>
      <c r="P2901" s="21"/>
      <c r="Q2901" s="21"/>
    </row>
    <row r="2902" spans="1:17" s="258" customFormat="1" ht="12.75" hidden="1" customHeight="1">
      <c r="A2902" s="378"/>
      <c r="B2902" s="26"/>
      <c r="C2902" s="26"/>
      <c r="D2902" s="26"/>
      <c r="E2902" s="21"/>
      <c r="F2902" s="21"/>
      <c r="G2902" s="21"/>
      <c r="H2902" s="21"/>
      <c r="I2902" s="21"/>
      <c r="J2902" s="26"/>
      <c r="K2902" s="26"/>
      <c r="L2902" s="21"/>
      <c r="M2902" s="21"/>
      <c r="N2902" s="21"/>
      <c r="O2902" s="21"/>
      <c r="P2902" s="21"/>
      <c r="Q2902" s="21"/>
    </row>
    <row r="2903" spans="1:17" s="258" customFormat="1" ht="12.75" hidden="1" customHeight="1">
      <c r="A2903" s="378"/>
      <c r="B2903" s="26"/>
      <c r="C2903" s="26"/>
      <c r="D2903" s="26"/>
      <c r="E2903" s="21"/>
      <c r="F2903" s="21"/>
      <c r="G2903" s="21"/>
      <c r="H2903" s="21"/>
      <c r="I2903" s="21"/>
      <c r="J2903" s="26"/>
      <c r="K2903" s="26"/>
      <c r="L2903" s="21"/>
      <c r="M2903" s="21"/>
      <c r="N2903" s="21"/>
      <c r="O2903" s="21"/>
      <c r="P2903" s="21"/>
      <c r="Q2903" s="21"/>
    </row>
    <row r="2904" spans="1:17" s="258" customFormat="1" ht="12.75" hidden="1" customHeight="1">
      <c r="A2904" s="378"/>
      <c r="B2904" s="26"/>
      <c r="C2904" s="26"/>
      <c r="D2904" s="26"/>
      <c r="E2904" s="21"/>
      <c r="F2904" s="21"/>
      <c r="G2904" s="21"/>
      <c r="H2904" s="21"/>
      <c r="I2904" s="21"/>
      <c r="J2904" s="26"/>
      <c r="K2904" s="26"/>
      <c r="L2904" s="21"/>
      <c r="M2904" s="21"/>
      <c r="N2904" s="21"/>
      <c r="O2904" s="21"/>
      <c r="P2904" s="21"/>
      <c r="Q2904" s="21"/>
    </row>
    <row r="2905" spans="1:17" s="258" customFormat="1" ht="12.75" hidden="1" customHeight="1">
      <c r="A2905" s="378"/>
      <c r="B2905" s="26"/>
      <c r="C2905" s="26"/>
      <c r="D2905" s="26"/>
      <c r="E2905" s="21"/>
      <c r="F2905" s="21"/>
      <c r="G2905" s="21"/>
      <c r="H2905" s="21"/>
      <c r="I2905" s="21"/>
      <c r="J2905" s="26"/>
      <c r="K2905" s="26"/>
      <c r="L2905" s="21"/>
      <c r="M2905" s="21"/>
      <c r="N2905" s="21"/>
      <c r="O2905" s="21"/>
      <c r="P2905" s="21"/>
      <c r="Q2905" s="21"/>
    </row>
    <row r="2906" spans="1:17" s="258" customFormat="1" ht="12.75" hidden="1" customHeight="1">
      <c r="A2906" s="378"/>
      <c r="B2906" s="26"/>
      <c r="C2906" s="26"/>
      <c r="D2906" s="26"/>
      <c r="E2906" s="21"/>
      <c r="F2906" s="21"/>
      <c r="G2906" s="21"/>
      <c r="H2906" s="21"/>
      <c r="I2906" s="21"/>
      <c r="J2906" s="26"/>
      <c r="K2906" s="26"/>
      <c r="L2906" s="21"/>
      <c r="M2906" s="21"/>
      <c r="N2906" s="21"/>
      <c r="O2906" s="21"/>
      <c r="P2906" s="21"/>
      <c r="Q2906" s="21"/>
    </row>
    <row r="2907" spans="1:17" s="258" customFormat="1" ht="12.75" hidden="1" customHeight="1">
      <c r="A2907" s="378"/>
      <c r="B2907" s="26"/>
      <c r="C2907" s="26"/>
      <c r="D2907" s="26"/>
      <c r="E2907" s="21"/>
      <c r="F2907" s="21"/>
      <c r="G2907" s="21"/>
      <c r="H2907" s="21"/>
      <c r="I2907" s="21"/>
      <c r="J2907" s="26"/>
      <c r="K2907" s="26"/>
      <c r="L2907" s="21"/>
      <c r="M2907" s="21"/>
      <c r="N2907" s="21"/>
      <c r="O2907" s="21"/>
      <c r="P2907" s="21"/>
      <c r="Q2907" s="21"/>
    </row>
    <row r="2908" spans="1:17" s="258" customFormat="1" ht="12.75" hidden="1" customHeight="1">
      <c r="A2908" s="378"/>
      <c r="B2908" s="26"/>
      <c r="C2908" s="26"/>
      <c r="D2908" s="26"/>
      <c r="E2908" s="21"/>
      <c r="F2908" s="21"/>
      <c r="G2908" s="21"/>
      <c r="H2908" s="21"/>
      <c r="I2908" s="21"/>
      <c r="J2908" s="26"/>
      <c r="K2908" s="26"/>
      <c r="L2908" s="21"/>
      <c r="M2908" s="21"/>
      <c r="N2908" s="21"/>
      <c r="O2908" s="21"/>
      <c r="P2908" s="21"/>
      <c r="Q2908" s="21"/>
    </row>
    <row r="2909" spans="1:17" s="258" customFormat="1" ht="12.75" hidden="1" customHeight="1">
      <c r="A2909" s="378"/>
      <c r="B2909" s="26"/>
      <c r="C2909" s="26"/>
      <c r="D2909" s="26"/>
      <c r="E2909" s="21"/>
      <c r="F2909" s="21"/>
      <c r="G2909" s="21"/>
      <c r="H2909" s="21"/>
      <c r="I2909" s="21"/>
      <c r="J2909" s="26"/>
      <c r="K2909" s="26"/>
      <c r="L2909" s="21"/>
      <c r="M2909" s="21"/>
      <c r="N2909" s="21"/>
      <c r="O2909" s="21"/>
      <c r="P2909" s="21"/>
      <c r="Q2909" s="21"/>
    </row>
    <row r="2910" spans="1:17" s="258" customFormat="1" ht="12.75" hidden="1" customHeight="1">
      <c r="A2910" s="378"/>
      <c r="B2910" s="26"/>
      <c r="C2910" s="26"/>
      <c r="D2910" s="26"/>
      <c r="E2910" s="21"/>
      <c r="F2910" s="21"/>
      <c r="G2910" s="21"/>
      <c r="H2910" s="21"/>
      <c r="I2910" s="21"/>
      <c r="J2910" s="26"/>
      <c r="K2910" s="26"/>
      <c r="L2910" s="21"/>
      <c r="M2910" s="21"/>
      <c r="N2910" s="21"/>
      <c r="O2910" s="21"/>
      <c r="P2910" s="21"/>
      <c r="Q2910" s="21"/>
    </row>
    <row r="2911" spans="1:17" s="258" customFormat="1" ht="12.75" hidden="1" customHeight="1">
      <c r="A2911" s="378"/>
      <c r="B2911" s="26"/>
      <c r="C2911" s="26"/>
      <c r="D2911" s="26"/>
      <c r="E2911" s="21"/>
      <c r="F2911" s="21"/>
      <c r="G2911" s="21"/>
      <c r="H2911" s="21"/>
      <c r="I2911" s="21"/>
      <c r="J2911" s="26"/>
      <c r="K2911" s="26"/>
      <c r="L2911" s="21"/>
      <c r="M2911" s="21"/>
      <c r="N2911" s="21"/>
      <c r="O2911" s="21"/>
      <c r="P2911" s="21"/>
      <c r="Q2911" s="21"/>
    </row>
    <row r="2912" spans="1:17" s="258" customFormat="1" ht="12.75" hidden="1" customHeight="1">
      <c r="A2912" s="378"/>
      <c r="B2912" s="26"/>
      <c r="C2912" s="26"/>
      <c r="D2912" s="26"/>
      <c r="E2912" s="21"/>
      <c r="F2912" s="21"/>
      <c r="G2912" s="21"/>
      <c r="H2912" s="21"/>
      <c r="I2912" s="21"/>
      <c r="J2912" s="26"/>
      <c r="K2912" s="26"/>
      <c r="L2912" s="21"/>
      <c r="M2912" s="21"/>
      <c r="N2912" s="21"/>
      <c r="O2912" s="21"/>
      <c r="P2912" s="21"/>
      <c r="Q2912" s="21"/>
    </row>
    <row r="2913" spans="1:17" s="258" customFormat="1" ht="12.75" hidden="1" customHeight="1">
      <c r="A2913" s="378"/>
      <c r="B2913" s="26"/>
      <c r="C2913" s="26"/>
      <c r="D2913" s="26"/>
      <c r="E2913" s="21"/>
      <c r="F2913" s="21"/>
      <c r="G2913" s="21"/>
      <c r="H2913" s="21"/>
      <c r="I2913" s="21"/>
      <c r="J2913" s="26"/>
      <c r="K2913" s="26"/>
      <c r="L2913" s="21"/>
      <c r="M2913" s="21"/>
      <c r="N2913" s="21"/>
      <c r="O2913" s="21"/>
      <c r="P2913" s="21"/>
      <c r="Q2913" s="21"/>
    </row>
    <row r="2914" spans="1:17" s="258" customFormat="1" ht="12.75" hidden="1" customHeight="1">
      <c r="A2914" s="378"/>
      <c r="B2914" s="26"/>
      <c r="C2914" s="26"/>
      <c r="D2914" s="26"/>
      <c r="E2914" s="21"/>
      <c r="F2914" s="21"/>
      <c r="G2914" s="21"/>
      <c r="H2914" s="21"/>
      <c r="I2914" s="21"/>
      <c r="J2914" s="26"/>
      <c r="K2914" s="26"/>
      <c r="L2914" s="21"/>
      <c r="M2914" s="21"/>
      <c r="N2914" s="21"/>
      <c r="O2914" s="21"/>
      <c r="P2914" s="21"/>
      <c r="Q2914" s="21"/>
    </row>
    <row r="2915" spans="1:17" s="258" customFormat="1" ht="12.75" hidden="1" customHeight="1">
      <c r="A2915" s="378"/>
      <c r="B2915" s="26"/>
      <c r="C2915" s="26"/>
      <c r="D2915" s="26"/>
      <c r="E2915" s="21"/>
      <c r="F2915" s="21"/>
      <c r="G2915" s="21"/>
      <c r="H2915" s="21"/>
      <c r="I2915" s="21"/>
      <c r="J2915" s="26"/>
      <c r="K2915" s="26"/>
      <c r="L2915" s="21"/>
      <c r="M2915" s="21"/>
      <c r="N2915" s="21"/>
      <c r="O2915" s="21"/>
      <c r="P2915" s="21"/>
      <c r="Q2915" s="21"/>
    </row>
    <row r="2916" spans="1:17" s="258" customFormat="1" ht="12.75" hidden="1" customHeight="1">
      <c r="A2916" s="378"/>
      <c r="B2916" s="26"/>
      <c r="C2916" s="26"/>
      <c r="D2916" s="26"/>
      <c r="E2916" s="21"/>
      <c r="F2916" s="21"/>
      <c r="G2916" s="21"/>
      <c r="H2916" s="21"/>
      <c r="I2916" s="21"/>
      <c r="J2916" s="26"/>
      <c r="K2916" s="26"/>
      <c r="L2916" s="21"/>
      <c r="M2916" s="21"/>
      <c r="N2916" s="21"/>
      <c r="O2916" s="21"/>
      <c r="P2916" s="21"/>
      <c r="Q2916" s="21"/>
    </row>
    <row r="2917" spans="1:17" s="258" customFormat="1" ht="12.75" hidden="1" customHeight="1">
      <c r="A2917" s="378"/>
      <c r="B2917" s="26"/>
      <c r="C2917" s="26"/>
      <c r="D2917" s="26"/>
      <c r="E2917" s="21"/>
      <c r="F2917" s="21"/>
      <c r="G2917" s="21"/>
      <c r="H2917" s="21"/>
      <c r="I2917" s="21"/>
      <c r="J2917" s="26"/>
      <c r="K2917" s="26"/>
      <c r="L2917" s="21"/>
      <c r="M2917" s="21"/>
      <c r="N2917" s="21"/>
      <c r="O2917" s="21"/>
      <c r="P2917" s="21"/>
      <c r="Q2917" s="21"/>
    </row>
    <row r="2918" spans="1:17" s="258" customFormat="1" ht="12.75" hidden="1" customHeight="1">
      <c r="A2918" s="378"/>
      <c r="B2918" s="26"/>
      <c r="C2918" s="26"/>
      <c r="D2918" s="26"/>
      <c r="E2918" s="21"/>
      <c r="F2918" s="21"/>
      <c r="G2918" s="21"/>
      <c r="H2918" s="21"/>
      <c r="I2918" s="21"/>
      <c r="J2918" s="26"/>
      <c r="K2918" s="26"/>
      <c r="L2918" s="21"/>
      <c r="M2918" s="21"/>
      <c r="N2918" s="21"/>
      <c r="O2918" s="21"/>
      <c r="P2918" s="21"/>
      <c r="Q2918" s="21"/>
    </row>
    <row r="2919" spans="1:17" s="258" customFormat="1" ht="12.75" hidden="1" customHeight="1">
      <c r="A2919" s="378"/>
      <c r="B2919" s="26"/>
      <c r="C2919" s="26"/>
      <c r="D2919" s="26"/>
      <c r="E2919" s="21"/>
      <c r="F2919" s="21"/>
      <c r="G2919" s="21"/>
      <c r="H2919" s="21"/>
      <c r="I2919" s="21"/>
      <c r="J2919" s="26"/>
      <c r="K2919" s="26"/>
      <c r="L2919" s="21"/>
      <c r="M2919" s="21"/>
      <c r="N2919" s="21"/>
      <c r="O2919" s="21"/>
      <c r="P2919" s="21"/>
      <c r="Q2919" s="21"/>
    </row>
    <row r="2920" spans="1:17" s="258" customFormat="1" ht="12.75" hidden="1" customHeight="1">
      <c r="A2920" s="378"/>
      <c r="B2920" s="26"/>
      <c r="C2920" s="26"/>
      <c r="D2920" s="26"/>
      <c r="E2920" s="21"/>
      <c r="F2920" s="21"/>
      <c r="G2920" s="21"/>
      <c r="H2920" s="21"/>
      <c r="I2920" s="21"/>
      <c r="J2920" s="26"/>
      <c r="K2920" s="26"/>
      <c r="L2920" s="21"/>
      <c r="M2920" s="21"/>
      <c r="N2920" s="21"/>
      <c r="O2920" s="21"/>
      <c r="P2920" s="21"/>
      <c r="Q2920" s="21"/>
    </row>
    <row r="2921" spans="1:17" s="258" customFormat="1" ht="12.75" hidden="1" customHeight="1">
      <c r="A2921" s="378"/>
      <c r="B2921" s="26"/>
      <c r="C2921" s="26"/>
      <c r="D2921" s="26"/>
      <c r="E2921" s="21"/>
      <c r="F2921" s="21"/>
      <c r="G2921" s="21"/>
      <c r="H2921" s="21"/>
      <c r="I2921" s="21"/>
      <c r="J2921" s="26"/>
      <c r="K2921" s="26"/>
      <c r="L2921" s="21"/>
      <c r="M2921" s="21"/>
      <c r="N2921" s="21"/>
      <c r="O2921" s="21"/>
      <c r="P2921" s="21"/>
      <c r="Q2921" s="21"/>
    </row>
    <row r="2922" spans="1:17" s="258" customFormat="1" ht="12.75" hidden="1" customHeight="1">
      <c r="A2922" s="378"/>
      <c r="B2922" s="26"/>
      <c r="C2922" s="26"/>
      <c r="D2922" s="26"/>
      <c r="E2922" s="21"/>
      <c r="F2922" s="21"/>
      <c r="G2922" s="21"/>
      <c r="H2922" s="21"/>
      <c r="I2922" s="21"/>
      <c r="J2922" s="26"/>
      <c r="K2922" s="26"/>
      <c r="L2922" s="21"/>
      <c r="M2922" s="21"/>
      <c r="N2922" s="21"/>
      <c r="O2922" s="21"/>
      <c r="P2922" s="21"/>
      <c r="Q2922" s="21"/>
    </row>
    <row r="2923" spans="1:17" s="258" customFormat="1" ht="12.75" hidden="1" customHeight="1">
      <c r="A2923" s="378"/>
      <c r="B2923" s="26"/>
      <c r="C2923" s="26"/>
      <c r="D2923" s="26"/>
      <c r="E2923" s="21"/>
      <c r="F2923" s="21"/>
      <c r="G2923" s="21"/>
      <c r="H2923" s="21"/>
      <c r="I2923" s="21"/>
      <c r="J2923" s="26"/>
      <c r="K2923" s="26"/>
      <c r="L2923" s="21"/>
      <c r="M2923" s="21"/>
      <c r="N2923" s="21"/>
      <c r="O2923" s="21"/>
      <c r="P2923" s="21"/>
      <c r="Q2923" s="21"/>
    </row>
    <row r="2924" spans="1:17" s="258" customFormat="1" ht="12.75" hidden="1" customHeight="1">
      <c r="A2924" s="378"/>
      <c r="B2924" s="26"/>
      <c r="C2924" s="26"/>
      <c r="D2924" s="26"/>
      <c r="E2924" s="21"/>
      <c r="F2924" s="21"/>
      <c r="G2924" s="21"/>
      <c r="H2924" s="21"/>
      <c r="I2924" s="21"/>
      <c r="J2924" s="26"/>
      <c r="K2924" s="26"/>
      <c r="L2924" s="21"/>
      <c r="M2924" s="21"/>
      <c r="N2924" s="21"/>
      <c r="O2924" s="21"/>
      <c r="P2924" s="21"/>
      <c r="Q2924" s="21"/>
    </row>
    <row r="2925" spans="1:17" s="258" customFormat="1" ht="12.75" hidden="1" customHeight="1">
      <c r="A2925" s="378"/>
      <c r="B2925" s="26"/>
      <c r="C2925" s="26"/>
      <c r="D2925" s="26"/>
      <c r="E2925" s="21"/>
      <c r="F2925" s="21"/>
      <c r="G2925" s="21"/>
      <c r="H2925" s="21"/>
      <c r="I2925" s="21"/>
      <c r="J2925" s="26"/>
      <c r="K2925" s="26"/>
      <c r="L2925" s="21"/>
      <c r="M2925" s="21"/>
      <c r="N2925" s="21"/>
      <c r="O2925" s="21"/>
      <c r="P2925" s="21"/>
      <c r="Q2925" s="21"/>
    </row>
    <row r="2926" spans="1:17" s="258" customFormat="1" ht="12.75" hidden="1" customHeight="1">
      <c r="A2926" s="378"/>
      <c r="B2926" s="26"/>
      <c r="C2926" s="26"/>
      <c r="D2926" s="26"/>
      <c r="E2926" s="21"/>
      <c r="F2926" s="21"/>
      <c r="G2926" s="21"/>
      <c r="H2926" s="21"/>
      <c r="I2926" s="21"/>
      <c r="J2926" s="26"/>
      <c r="K2926" s="26"/>
      <c r="L2926" s="21"/>
      <c r="M2926" s="21"/>
      <c r="N2926" s="21"/>
      <c r="O2926" s="21"/>
      <c r="P2926" s="21"/>
      <c r="Q2926" s="21"/>
    </row>
    <row r="2927" spans="1:17" s="258" customFormat="1" ht="12.75" hidden="1" customHeight="1">
      <c r="A2927" s="378"/>
      <c r="B2927" s="26"/>
      <c r="C2927" s="26"/>
      <c r="D2927" s="26"/>
      <c r="E2927" s="21"/>
      <c r="F2927" s="21"/>
      <c r="G2927" s="21"/>
      <c r="H2927" s="21"/>
      <c r="I2927" s="21"/>
      <c r="J2927" s="26"/>
      <c r="K2927" s="26"/>
      <c r="L2927" s="21"/>
      <c r="M2927" s="21"/>
      <c r="N2927" s="21"/>
      <c r="O2927" s="21"/>
      <c r="P2927" s="21"/>
      <c r="Q2927" s="21"/>
    </row>
    <row r="2928" spans="1:17" s="258" customFormat="1" ht="12.75" hidden="1" customHeight="1">
      <c r="A2928" s="378"/>
      <c r="B2928" s="26"/>
      <c r="C2928" s="26"/>
      <c r="D2928" s="26"/>
      <c r="E2928" s="21"/>
      <c r="F2928" s="21"/>
      <c r="G2928" s="21"/>
      <c r="H2928" s="21"/>
      <c r="I2928" s="21"/>
      <c r="J2928" s="26"/>
      <c r="K2928" s="26"/>
      <c r="L2928" s="21"/>
      <c r="M2928" s="21"/>
      <c r="N2928" s="21"/>
      <c r="O2928" s="21"/>
      <c r="P2928" s="21"/>
      <c r="Q2928" s="21"/>
    </row>
    <row r="2929" spans="1:17" s="258" customFormat="1" ht="12.75" hidden="1" customHeight="1">
      <c r="A2929" s="378"/>
      <c r="B2929" s="26"/>
      <c r="C2929" s="26"/>
      <c r="D2929" s="26"/>
      <c r="E2929" s="21"/>
      <c r="F2929" s="21"/>
      <c r="G2929" s="21"/>
      <c r="H2929" s="21"/>
      <c r="I2929" s="21"/>
      <c r="J2929" s="26"/>
      <c r="K2929" s="26"/>
      <c r="L2929" s="21"/>
      <c r="M2929" s="21"/>
      <c r="N2929" s="21"/>
      <c r="O2929" s="21"/>
      <c r="P2929" s="21"/>
      <c r="Q2929" s="21"/>
    </row>
    <row r="2930" spans="1:17" s="258" customFormat="1" ht="12.75" hidden="1" customHeight="1">
      <c r="A2930" s="378"/>
      <c r="B2930" s="26"/>
      <c r="C2930" s="26"/>
      <c r="D2930" s="26"/>
      <c r="E2930" s="21"/>
      <c r="F2930" s="21"/>
      <c r="G2930" s="21"/>
      <c r="H2930" s="21"/>
      <c r="I2930" s="21"/>
      <c r="J2930" s="26"/>
      <c r="K2930" s="26"/>
      <c r="L2930" s="21"/>
      <c r="M2930" s="21"/>
      <c r="N2930" s="21"/>
      <c r="O2930" s="21"/>
      <c r="P2930" s="21"/>
      <c r="Q2930" s="21"/>
    </row>
    <row r="2931" spans="1:17" s="258" customFormat="1" ht="12.75" hidden="1" customHeight="1">
      <c r="A2931" s="378"/>
      <c r="B2931" s="26"/>
      <c r="C2931" s="26"/>
      <c r="D2931" s="26"/>
      <c r="E2931" s="21"/>
      <c r="F2931" s="21"/>
      <c r="G2931" s="21"/>
      <c r="H2931" s="21"/>
      <c r="I2931" s="21"/>
      <c r="J2931" s="26"/>
      <c r="K2931" s="26"/>
      <c r="L2931" s="21"/>
      <c r="M2931" s="21"/>
      <c r="N2931" s="21"/>
      <c r="O2931" s="21"/>
      <c r="P2931" s="21"/>
      <c r="Q2931" s="21"/>
    </row>
    <row r="2932" spans="1:17" s="258" customFormat="1" ht="12.75" hidden="1" customHeight="1">
      <c r="A2932" s="378"/>
      <c r="B2932" s="26"/>
      <c r="C2932" s="26"/>
      <c r="D2932" s="26"/>
      <c r="E2932" s="21"/>
      <c r="F2932" s="21"/>
      <c r="G2932" s="21"/>
      <c r="H2932" s="21"/>
      <c r="I2932" s="21"/>
      <c r="J2932" s="26"/>
      <c r="K2932" s="26"/>
      <c r="L2932" s="21"/>
      <c r="M2932" s="21"/>
      <c r="N2932" s="21"/>
      <c r="O2932" s="21"/>
      <c r="P2932" s="21"/>
      <c r="Q2932" s="21"/>
    </row>
    <row r="2933" spans="1:17" s="258" customFormat="1" ht="12.75" hidden="1" customHeight="1">
      <c r="A2933" s="378"/>
      <c r="B2933" s="26"/>
      <c r="C2933" s="26"/>
      <c r="D2933" s="26"/>
      <c r="E2933" s="21"/>
      <c r="F2933" s="21"/>
      <c r="G2933" s="21"/>
      <c r="H2933" s="21"/>
      <c r="I2933" s="21"/>
      <c r="J2933" s="26"/>
      <c r="K2933" s="26"/>
      <c r="L2933" s="21"/>
      <c r="M2933" s="21"/>
      <c r="N2933" s="21"/>
      <c r="O2933" s="21"/>
      <c r="P2933" s="21"/>
      <c r="Q2933" s="21"/>
    </row>
    <row r="2934" spans="1:17" s="258" customFormat="1" ht="12.75" hidden="1" customHeight="1">
      <c r="A2934" s="378"/>
      <c r="B2934" s="26"/>
      <c r="C2934" s="26"/>
      <c r="D2934" s="26"/>
      <c r="E2934" s="21"/>
      <c r="F2934" s="21"/>
      <c r="G2934" s="21"/>
      <c r="H2934" s="21"/>
      <c r="I2934" s="21"/>
      <c r="J2934" s="26"/>
      <c r="K2934" s="26"/>
      <c r="L2934" s="21"/>
      <c r="M2934" s="21"/>
      <c r="N2934" s="21"/>
      <c r="O2934" s="21"/>
      <c r="P2934" s="21"/>
      <c r="Q2934" s="21"/>
    </row>
    <row r="2935" spans="1:17" s="258" customFormat="1" ht="12.75" hidden="1" customHeight="1">
      <c r="A2935" s="378"/>
      <c r="B2935" s="26"/>
      <c r="C2935" s="26"/>
      <c r="D2935" s="26"/>
      <c r="E2935" s="21"/>
      <c r="F2935" s="21"/>
      <c r="G2935" s="21"/>
      <c r="H2935" s="21"/>
      <c r="I2935" s="21"/>
      <c r="J2935" s="26"/>
      <c r="K2935" s="26"/>
      <c r="L2935" s="21"/>
      <c r="M2935" s="21"/>
      <c r="N2935" s="21"/>
      <c r="O2935" s="21"/>
      <c r="P2935" s="21"/>
      <c r="Q2935" s="21"/>
    </row>
    <row r="2936" spans="1:17" s="258" customFormat="1" ht="12.75" hidden="1" customHeight="1">
      <c r="A2936" s="378"/>
      <c r="B2936" s="26"/>
      <c r="C2936" s="26"/>
      <c r="D2936" s="26"/>
      <c r="E2936" s="21"/>
      <c r="F2936" s="21"/>
      <c r="G2936" s="21"/>
      <c r="H2936" s="21"/>
      <c r="I2936" s="21"/>
      <c r="J2936" s="26"/>
      <c r="K2936" s="26"/>
      <c r="L2936" s="21"/>
      <c r="M2936" s="21"/>
      <c r="N2936" s="21"/>
      <c r="O2936" s="21"/>
      <c r="P2936" s="21"/>
      <c r="Q2936" s="21"/>
    </row>
    <row r="2937" spans="1:17" s="258" customFormat="1" ht="12.75" hidden="1" customHeight="1">
      <c r="A2937" s="378"/>
      <c r="B2937" s="26"/>
      <c r="C2937" s="26"/>
      <c r="D2937" s="26"/>
      <c r="E2937" s="21"/>
      <c r="F2937" s="21"/>
      <c r="G2937" s="21"/>
      <c r="H2937" s="21"/>
      <c r="I2937" s="21"/>
      <c r="J2937" s="26"/>
      <c r="K2937" s="26"/>
      <c r="L2937" s="21"/>
      <c r="M2937" s="21"/>
      <c r="N2937" s="21"/>
      <c r="O2937" s="21"/>
      <c r="P2937" s="21"/>
      <c r="Q2937" s="21"/>
    </row>
    <row r="2938" spans="1:17" s="258" customFormat="1" ht="12.75" hidden="1" customHeight="1">
      <c r="A2938" s="378"/>
      <c r="B2938" s="26"/>
      <c r="C2938" s="26"/>
      <c r="D2938" s="26"/>
      <c r="E2938" s="21"/>
      <c r="F2938" s="21"/>
      <c r="G2938" s="21"/>
      <c r="H2938" s="21"/>
      <c r="I2938" s="21"/>
      <c r="J2938" s="26"/>
      <c r="K2938" s="26"/>
      <c r="L2938" s="21"/>
      <c r="M2938" s="21"/>
      <c r="N2938" s="21"/>
      <c r="O2938" s="21"/>
      <c r="P2938" s="21"/>
      <c r="Q2938" s="21"/>
    </row>
    <row r="2939" spans="1:17" s="258" customFormat="1" ht="12.75" hidden="1" customHeight="1">
      <c r="A2939" s="378"/>
      <c r="B2939" s="26"/>
      <c r="C2939" s="26"/>
      <c r="D2939" s="26"/>
      <c r="E2939" s="21"/>
      <c r="F2939" s="21"/>
      <c r="G2939" s="21"/>
      <c r="H2939" s="21"/>
      <c r="I2939" s="21"/>
      <c r="J2939" s="26"/>
      <c r="K2939" s="26"/>
      <c r="L2939" s="21"/>
      <c r="M2939" s="21"/>
      <c r="N2939" s="21"/>
      <c r="O2939" s="21"/>
      <c r="P2939" s="21"/>
      <c r="Q2939" s="21"/>
    </row>
    <row r="2940" spans="1:17" s="258" customFormat="1" ht="12.75" hidden="1" customHeight="1">
      <c r="A2940" s="378"/>
      <c r="B2940" s="26"/>
      <c r="C2940" s="26"/>
      <c r="D2940" s="26"/>
      <c r="E2940" s="21"/>
      <c r="F2940" s="21"/>
      <c r="G2940" s="21"/>
      <c r="H2940" s="21"/>
      <c r="I2940" s="21"/>
      <c r="J2940" s="26"/>
      <c r="K2940" s="26"/>
      <c r="L2940" s="21"/>
      <c r="M2940" s="21"/>
      <c r="N2940" s="21"/>
      <c r="O2940" s="21"/>
      <c r="P2940" s="21"/>
      <c r="Q2940" s="21"/>
    </row>
    <row r="2941" spans="1:17" s="258" customFormat="1" ht="12.75" hidden="1" customHeight="1">
      <c r="A2941" s="378"/>
      <c r="B2941" s="26"/>
      <c r="C2941" s="26"/>
      <c r="D2941" s="26"/>
      <c r="E2941" s="21"/>
      <c r="F2941" s="21"/>
      <c r="G2941" s="21"/>
      <c r="H2941" s="21"/>
      <c r="I2941" s="21"/>
      <c r="J2941" s="26"/>
      <c r="K2941" s="26"/>
      <c r="L2941" s="21"/>
      <c r="M2941" s="21"/>
      <c r="N2941" s="21"/>
      <c r="O2941" s="21"/>
      <c r="P2941" s="21"/>
      <c r="Q2941" s="21"/>
    </row>
    <row r="2942" spans="1:17" s="258" customFormat="1" ht="12.75" hidden="1" customHeight="1">
      <c r="A2942" s="378"/>
      <c r="B2942" s="26"/>
      <c r="C2942" s="26"/>
      <c r="D2942" s="26"/>
      <c r="E2942" s="21"/>
      <c r="F2942" s="21"/>
      <c r="G2942" s="21"/>
      <c r="H2942" s="21"/>
      <c r="I2942" s="21"/>
      <c r="J2942" s="26"/>
      <c r="K2942" s="26"/>
      <c r="L2942" s="21"/>
      <c r="M2942" s="21"/>
      <c r="N2942" s="21"/>
      <c r="O2942" s="21"/>
      <c r="P2942" s="21"/>
      <c r="Q2942" s="21"/>
    </row>
    <row r="2943" spans="1:17" s="258" customFormat="1" ht="12.75" hidden="1" customHeight="1">
      <c r="A2943" s="378"/>
      <c r="B2943" s="26"/>
      <c r="C2943" s="26"/>
      <c r="D2943" s="26"/>
      <c r="E2943" s="21"/>
      <c r="F2943" s="21"/>
      <c r="G2943" s="21"/>
      <c r="H2943" s="21"/>
      <c r="I2943" s="21"/>
      <c r="J2943" s="26"/>
      <c r="K2943" s="26"/>
      <c r="L2943" s="21"/>
      <c r="M2943" s="21"/>
      <c r="N2943" s="21"/>
      <c r="O2943" s="21"/>
      <c r="P2943" s="21"/>
      <c r="Q2943" s="21"/>
    </row>
    <row r="2944" spans="1:17" s="258" customFormat="1" ht="12.75" hidden="1" customHeight="1">
      <c r="A2944" s="378"/>
      <c r="B2944" s="26"/>
      <c r="C2944" s="26"/>
      <c r="D2944" s="26"/>
      <c r="E2944" s="21"/>
      <c r="F2944" s="21"/>
      <c r="G2944" s="21"/>
      <c r="H2944" s="21"/>
      <c r="I2944" s="21"/>
      <c r="J2944" s="26"/>
      <c r="K2944" s="26"/>
      <c r="L2944" s="21"/>
      <c r="M2944" s="21"/>
      <c r="N2944" s="21"/>
      <c r="O2944" s="21"/>
      <c r="P2944" s="21"/>
      <c r="Q2944" s="21"/>
    </row>
    <row r="2945" spans="1:17" s="258" customFormat="1" ht="12.75" hidden="1" customHeight="1">
      <c r="A2945" s="378"/>
      <c r="B2945" s="26"/>
      <c r="C2945" s="26"/>
      <c r="D2945" s="26"/>
      <c r="E2945" s="21"/>
      <c r="F2945" s="21"/>
      <c r="G2945" s="21"/>
      <c r="H2945" s="21"/>
      <c r="I2945" s="21"/>
      <c r="J2945" s="26"/>
      <c r="K2945" s="26"/>
      <c r="L2945" s="21"/>
      <c r="M2945" s="21"/>
      <c r="N2945" s="21"/>
      <c r="O2945" s="21"/>
      <c r="P2945" s="21"/>
      <c r="Q2945" s="21"/>
    </row>
    <row r="2946" spans="1:17" s="258" customFormat="1" ht="12.75" hidden="1" customHeight="1">
      <c r="A2946" s="378"/>
      <c r="B2946" s="26"/>
      <c r="C2946" s="26"/>
      <c r="D2946" s="26"/>
      <c r="E2946" s="21"/>
      <c r="F2946" s="21"/>
      <c r="G2946" s="21"/>
      <c r="H2946" s="21"/>
      <c r="I2946" s="21"/>
      <c r="J2946" s="26"/>
      <c r="K2946" s="26"/>
      <c r="L2946" s="21"/>
      <c r="M2946" s="21"/>
      <c r="N2946" s="21"/>
      <c r="O2946" s="21"/>
      <c r="P2946" s="21"/>
      <c r="Q2946" s="21"/>
    </row>
    <row r="2947" spans="1:17" s="258" customFormat="1" ht="12.75" hidden="1" customHeight="1">
      <c r="A2947" s="378"/>
      <c r="B2947" s="26"/>
      <c r="C2947" s="26"/>
      <c r="D2947" s="26"/>
      <c r="E2947" s="21"/>
      <c r="F2947" s="21"/>
      <c r="G2947" s="21"/>
      <c r="H2947" s="21"/>
      <c r="I2947" s="21"/>
      <c r="J2947" s="26"/>
      <c r="K2947" s="26"/>
      <c r="L2947" s="21"/>
      <c r="M2947" s="21"/>
      <c r="N2947" s="21"/>
      <c r="O2947" s="21"/>
      <c r="P2947" s="21"/>
      <c r="Q2947" s="21"/>
    </row>
    <row r="2948" spans="1:17" s="258" customFormat="1" ht="12.75" hidden="1" customHeight="1">
      <c r="A2948" s="378"/>
      <c r="B2948" s="26"/>
      <c r="C2948" s="26"/>
      <c r="D2948" s="26"/>
      <c r="E2948" s="21"/>
      <c r="F2948" s="21"/>
      <c r="G2948" s="21"/>
      <c r="H2948" s="21"/>
      <c r="I2948" s="21"/>
      <c r="J2948" s="26"/>
      <c r="K2948" s="26"/>
      <c r="L2948" s="21"/>
      <c r="M2948" s="21"/>
      <c r="N2948" s="21"/>
      <c r="O2948" s="21"/>
      <c r="P2948" s="21"/>
      <c r="Q2948" s="21"/>
    </row>
    <row r="2949" spans="1:17" s="258" customFormat="1" ht="12.75" hidden="1" customHeight="1">
      <c r="A2949" s="378"/>
      <c r="B2949" s="26"/>
      <c r="C2949" s="26"/>
      <c r="D2949" s="26"/>
      <c r="E2949" s="21"/>
      <c r="F2949" s="21"/>
      <c r="G2949" s="21"/>
      <c r="H2949" s="21"/>
      <c r="I2949" s="21"/>
      <c r="J2949" s="26"/>
      <c r="K2949" s="26"/>
      <c r="L2949" s="21"/>
      <c r="M2949" s="21"/>
      <c r="N2949" s="21"/>
      <c r="O2949" s="21"/>
      <c r="P2949" s="21"/>
      <c r="Q2949" s="21"/>
    </row>
    <row r="2950" spans="1:17" s="258" customFormat="1" ht="12.75" hidden="1" customHeight="1">
      <c r="A2950" s="378"/>
      <c r="B2950" s="26"/>
      <c r="C2950" s="26"/>
      <c r="D2950" s="26"/>
      <c r="E2950" s="21"/>
      <c r="F2950" s="21"/>
      <c r="G2950" s="21"/>
      <c r="H2950" s="21"/>
      <c r="I2950" s="21"/>
      <c r="J2950" s="26"/>
      <c r="K2950" s="26"/>
      <c r="L2950" s="21"/>
      <c r="M2950" s="21"/>
      <c r="N2950" s="21"/>
      <c r="O2950" s="21"/>
      <c r="P2950" s="21"/>
      <c r="Q2950" s="21"/>
    </row>
    <row r="2951" spans="1:17" s="258" customFormat="1" ht="12.75" hidden="1" customHeight="1">
      <c r="A2951" s="378"/>
      <c r="B2951" s="26"/>
      <c r="C2951" s="26"/>
      <c r="D2951" s="26"/>
      <c r="E2951" s="21"/>
      <c r="F2951" s="21"/>
      <c r="G2951" s="21"/>
      <c r="H2951" s="21"/>
      <c r="I2951" s="21"/>
      <c r="J2951" s="26"/>
      <c r="K2951" s="26"/>
      <c r="L2951" s="21"/>
      <c r="M2951" s="21"/>
      <c r="N2951" s="21"/>
      <c r="O2951" s="21"/>
      <c r="P2951" s="21"/>
      <c r="Q2951" s="21"/>
    </row>
    <row r="2952" spans="1:17" s="258" customFormat="1" ht="12.75" hidden="1" customHeight="1">
      <c r="A2952" s="378"/>
      <c r="B2952" s="26"/>
      <c r="C2952" s="26"/>
      <c r="D2952" s="26"/>
      <c r="E2952" s="21"/>
      <c r="F2952" s="21"/>
      <c r="G2952" s="21"/>
      <c r="H2952" s="21"/>
      <c r="I2952" s="21"/>
      <c r="J2952" s="26"/>
      <c r="K2952" s="26"/>
      <c r="L2952" s="21"/>
      <c r="M2952" s="21"/>
      <c r="N2952" s="21"/>
      <c r="O2952" s="21"/>
      <c r="P2952" s="21"/>
      <c r="Q2952" s="21"/>
    </row>
    <row r="2953" spans="1:17" s="258" customFormat="1" ht="12.75" hidden="1" customHeight="1">
      <c r="A2953" s="378"/>
      <c r="B2953" s="26"/>
      <c r="C2953" s="26"/>
      <c r="D2953" s="26"/>
      <c r="E2953" s="21"/>
      <c r="F2953" s="21"/>
      <c r="G2953" s="21"/>
      <c r="H2953" s="21"/>
      <c r="I2953" s="21"/>
      <c r="J2953" s="26"/>
      <c r="K2953" s="26"/>
      <c r="L2953" s="21"/>
      <c r="M2953" s="21"/>
      <c r="N2953" s="21"/>
      <c r="O2953" s="21"/>
      <c r="P2953" s="21"/>
      <c r="Q2953" s="21"/>
    </row>
    <row r="2954" spans="1:17" s="258" customFormat="1" ht="12.75" hidden="1" customHeight="1">
      <c r="A2954" s="378"/>
      <c r="B2954" s="26"/>
      <c r="C2954" s="26"/>
      <c r="D2954" s="26"/>
      <c r="E2954" s="21"/>
      <c r="F2954" s="21"/>
      <c r="G2954" s="21"/>
      <c r="H2954" s="21"/>
      <c r="I2954" s="21"/>
      <c r="J2954" s="26"/>
      <c r="K2954" s="26"/>
      <c r="L2954" s="21"/>
      <c r="M2954" s="21"/>
      <c r="N2954" s="21"/>
      <c r="O2954" s="21"/>
      <c r="P2954" s="21"/>
      <c r="Q2954" s="21"/>
    </row>
    <row r="2955" spans="1:17" s="258" customFormat="1" ht="12.75" hidden="1" customHeight="1">
      <c r="A2955" s="378"/>
      <c r="B2955" s="26"/>
      <c r="C2955" s="26"/>
      <c r="D2955" s="26"/>
      <c r="E2955" s="21"/>
      <c r="F2955" s="21"/>
      <c r="G2955" s="21"/>
      <c r="H2955" s="21"/>
      <c r="I2955" s="21"/>
      <c r="J2955" s="26"/>
      <c r="K2955" s="26"/>
      <c r="L2955" s="21"/>
      <c r="M2955" s="21"/>
      <c r="N2955" s="21"/>
      <c r="O2955" s="21"/>
      <c r="P2955" s="21"/>
      <c r="Q2955" s="21"/>
    </row>
    <row r="2956" spans="1:17" s="258" customFormat="1" ht="12.75" hidden="1" customHeight="1">
      <c r="A2956" s="378"/>
      <c r="B2956" s="26"/>
      <c r="C2956" s="26"/>
      <c r="D2956" s="26"/>
      <c r="E2956" s="21"/>
      <c r="F2956" s="21"/>
      <c r="G2956" s="21"/>
      <c r="H2956" s="21"/>
      <c r="I2956" s="21"/>
      <c r="J2956" s="26"/>
      <c r="K2956" s="26"/>
      <c r="L2956" s="21"/>
      <c r="M2956" s="21"/>
      <c r="N2956" s="21"/>
      <c r="O2956" s="21"/>
      <c r="P2956" s="21"/>
      <c r="Q2956" s="21"/>
    </row>
    <row r="2957" spans="1:17" s="258" customFormat="1" ht="12.75" hidden="1" customHeight="1">
      <c r="A2957" s="378"/>
      <c r="B2957" s="26"/>
      <c r="C2957" s="26"/>
      <c r="D2957" s="26"/>
      <c r="E2957" s="21"/>
      <c r="F2957" s="21"/>
      <c r="G2957" s="21"/>
      <c r="H2957" s="21"/>
      <c r="I2957" s="21"/>
      <c r="J2957" s="26"/>
      <c r="K2957" s="26"/>
      <c r="L2957" s="21"/>
      <c r="M2957" s="21"/>
      <c r="N2957" s="21"/>
      <c r="O2957" s="21"/>
      <c r="P2957" s="21"/>
      <c r="Q2957" s="21"/>
    </row>
    <row r="2958" spans="1:17" s="258" customFormat="1" ht="12.75" hidden="1" customHeight="1">
      <c r="A2958" s="378"/>
      <c r="B2958" s="26"/>
      <c r="C2958" s="26"/>
      <c r="D2958" s="26"/>
      <c r="E2958" s="21"/>
      <c r="F2958" s="21"/>
      <c r="G2958" s="21"/>
      <c r="H2958" s="21"/>
      <c r="I2958" s="21"/>
      <c r="J2958" s="26"/>
      <c r="K2958" s="26"/>
      <c r="L2958" s="21"/>
      <c r="M2958" s="21"/>
      <c r="N2958" s="21"/>
      <c r="O2958" s="21"/>
      <c r="P2958" s="21"/>
      <c r="Q2958" s="21"/>
    </row>
    <row r="2959" spans="1:17" s="258" customFormat="1" ht="12.75" hidden="1" customHeight="1">
      <c r="A2959" s="378"/>
      <c r="B2959" s="26"/>
      <c r="C2959" s="26"/>
      <c r="D2959" s="26"/>
      <c r="E2959" s="21"/>
      <c r="F2959" s="21"/>
      <c r="G2959" s="21"/>
      <c r="H2959" s="21"/>
      <c r="I2959" s="21"/>
      <c r="J2959" s="26"/>
      <c r="K2959" s="26"/>
      <c r="L2959" s="21"/>
      <c r="M2959" s="21"/>
      <c r="N2959" s="21"/>
      <c r="O2959" s="21"/>
      <c r="P2959" s="21"/>
      <c r="Q2959" s="21"/>
    </row>
    <row r="2960" spans="1:17" s="258" customFormat="1" ht="12.75" hidden="1" customHeight="1">
      <c r="A2960" s="378"/>
      <c r="B2960" s="26"/>
      <c r="C2960" s="26"/>
      <c r="D2960" s="26"/>
      <c r="E2960" s="21"/>
      <c r="F2960" s="21"/>
      <c r="G2960" s="21"/>
      <c r="H2960" s="21"/>
      <c r="I2960" s="21"/>
      <c r="J2960" s="26"/>
      <c r="K2960" s="26"/>
      <c r="L2960" s="21"/>
      <c r="M2960" s="21"/>
      <c r="N2960" s="21"/>
      <c r="O2960" s="21"/>
      <c r="P2960" s="21"/>
      <c r="Q2960" s="21"/>
    </row>
    <row r="2961" spans="1:17" s="258" customFormat="1" ht="12.75" hidden="1" customHeight="1">
      <c r="A2961" s="378"/>
      <c r="B2961" s="26"/>
      <c r="C2961" s="26"/>
      <c r="D2961" s="26"/>
      <c r="E2961" s="21"/>
      <c r="F2961" s="21"/>
      <c r="G2961" s="21"/>
      <c r="H2961" s="21"/>
      <c r="I2961" s="21"/>
      <c r="J2961" s="26"/>
      <c r="K2961" s="26"/>
      <c r="L2961" s="21"/>
      <c r="M2961" s="21"/>
      <c r="N2961" s="21"/>
      <c r="O2961" s="21"/>
      <c r="P2961" s="21"/>
      <c r="Q2961" s="21"/>
    </row>
    <row r="2962" spans="1:17" s="258" customFormat="1" ht="12.75" hidden="1" customHeight="1">
      <c r="A2962" s="378"/>
      <c r="B2962" s="26"/>
      <c r="C2962" s="26"/>
      <c r="D2962" s="26"/>
      <c r="E2962" s="21"/>
      <c r="F2962" s="21"/>
      <c r="G2962" s="21"/>
      <c r="H2962" s="21"/>
      <c r="I2962" s="21"/>
      <c r="J2962" s="26"/>
      <c r="K2962" s="26"/>
      <c r="L2962" s="21"/>
      <c r="M2962" s="21"/>
      <c r="N2962" s="21"/>
      <c r="O2962" s="21"/>
      <c r="P2962" s="21"/>
      <c r="Q2962" s="21"/>
    </row>
    <row r="2963" spans="1:17" s="258" customFormat="1" ht="12.75" hidden="1" customHeight="1">
      <c r="A2963" s="378"/>
      <c r="B2963" s="26"/>
      <c r="C2963" s="26"/>
      <c r="D2963" s="26"/>
      <c r="E2963" s="21"/>
      <c r="F2963" s="21"/>
      <c r="G2963" s="21"/>
      <c r="H2963" s="21"/>
      <c r="I2963" s="21"/>
      <c r="J2963" s="26"/>
      <c r="K2963" s="26"/>
      <c r="L2963" s="21"/>
      <c r="M2963" s="21"/>
      <c r="N2963" s="21"/>
      <c r="O2963" s="21"/>
      <c r="P2963" s="21"/>
      <c r="Q2963" s="21"/>
    </row>
    <row r="2964" spans="1:17" s="258" customFormat="1" ht="12.75" hidden="1" customHeight="1">
      <c r="A2964" s="378"/>
      <c r="B2964" s="26"/>
      <c r="C2964" s="26"/>
      <c r="D2964" s="26"/>
      <c r="E2964" s="21"/>
      <c r="F2964" s="21"/>
      <c r="G2964" s="21"/>
      <c r="H2964" s="21"/>
      <c r="I2964" s="21"/>
      <c r="J2964" s="26"/>
      <c r="K2964" s="26"/>
      <c r="L2964" s="21"/>
      <c r="M2964" s="21"/>
      <c r="N2964" s="21"/>
      <c r="O2964" s="21"/>
      <c r="P2964" s="21"/>
      <c r="Q2964" s="21"/>
    </row>
    <row r="2965" spans="1:17" s="258" customFormat="1" ht="12.75" hidden="1" customHeight="1">
      <c r="A2965" s="378"/>
      <c r="B2965" s="26"/>
      <c r="C2965" s="26"/>
      <c r="D2965" s="26"/>
      <c r="E2965" s="21"/>
      <c r="F2965" s="21"/>
      <c r="G2965" s="21"/>
      <c r="H2965" s="21"/>
      <c r="I2965" s="21"/>
      <c r="J2965" s="26"/>
      <c r="K2965" s="26"/>
      <c r="L2965" s="21"/>
      <c r="M2965" s="21"/>
      <c r="N2965" s="21"/>
      <c r="O2965" s="21"/>
      <c r="P2965" s="21"/>
      <c r="Q2965" s="21"/>
    </row>
    <row r="2966" spans="1:17" s="258" customFormat="1" ht="12.75" hidden="1" customHeight="1">
      <c r="A2966" s="378"/>
      <c r="B2966" s="26"/>
      <c r="C2966" s="26"/>
      <c r="D2966" s="26"/>
      <c r="E2966" s="21"/>
      <c r="F2966" s="21"/>
      <c r="G2966" s="21"/>
      <c r="H2966" s="21"/>
      <c r="I2966" s="21"/>
      <c r="J2966" s="26"/>
      <c r="K2966" s="26"/>
      <c r="L2966" s="21"/>
      <c r="M2966" s="21"/>
      <c r="N2966" s="21"/>
      <c r="O2966" s="21"/>
      <c r="P2966" s="21"/>
      <c r="Q2966" s="21"/>
    </row>
    <row r="2967" spans="1:17" s="258" customFormat="1" ht="12.75" hidden="1" customHeight="1">
      <c r="A2967" s="378"/>
      <c r="B2967" s="26"/>
      <c r="C2967" s="26"/>
      <c r="D2967" s="26"/>
      <c r="E2967" s="21"/>
      <c r="F2967" s="21"/>
      <c r="G2967" s="21"/>
      <c r="H2967" s="21"/>
      <c r="I2967" s="21"/>
      <c r="J2967" s="26"/>
      <c r="K2967" s="26"/>
      <c r="L2967" s="21"/>
      <c r="M2967" s="21"/>
      <c r="N2967" s="21"/>
      <c r="O2967" s="21"/>
      <c r="P2967" s="21"/>
      <c r="Q2967" s="21"/>
    </row>
    <row r="2968" spans="1:17" s="258" customFormat="1" ht="12.75" hidden="1" customHeight="1">
      <c r="A2968" s="378"/>
      <c r="B2968" s="26"/>
      <c r="C2968" s="26"/>
      <c r="D2968" s="26"/>
      <c r="E2968" s="21"/>
      <c r="F2968" s="21"/>
      <c r="G2968" s="21"/>
      <c r="H2968" s="21"/>
      <c r="I2968" s="21"/>
      <c r="J2968" s="26"/>
      <c r="K2968" s="26"/>
      <c r="L2968" s="21"/>
      <c r="M2968" s="21"/>
      <c r="N2968" s="21"/>
      <c r="O2968" s="21"/>
      <c r="P2968" s="21"/>
      <c r="Q2968" s="21"/>
    </row>
    <row r="2969" spans="1:17" s="258" customFormat="1" ht="12.75" hidden="1" customHeight="1">
      <c r="A2969" s="378"/>
      <c r="B2969" s="26"/>
      <c r="C2969" s="26"/>
      <c r="D2969" s="26"/>
      <c r="E2969" s="21"/>
      <c r="F2969" s="21"/>
      <c r="G2969" s="21"/>
      <c r="H2969" s="21"/>
      <c r="I2969" s="21"/>
      <c r="J2969" s="26"/>
      <c r="K2969" s="26"/>
      <c r="L2969" s="21"/>
      <c r="M2969" s="21"/>
      <c r="N2969" s="21"/>
      <c r="O2969" s="21"/>
      <c r="P2969" s="21"/>
      <c r="Q2969" s="21"/>
    </row>
    <row r="2970" spans="1:17" s="258" customFormat="1" ht="12.75" hidden="1" customHeight="1">
      <c r="A2970" s="378"/>
      <c r="B2970" s="26"/>
      <c r="C2970" s="26"/>
      <c r="D2970" s="26"/>
      <c r="E2970" s="21"/>
      <c r="F2970" s="21"/>
      <c r="G2970" s="21"/>
      <c r="H2970" s="21"/>
      <c r="I2970" s="21"/>
      <c r="J2970" s="26"/>
      <c r="K2970" s="26"/>
      <c r="L2970" s="21"/>
      <c r="M2970" s="21"/>
      <c r="N2970" s="21"/>
      <c r="O2970" s="21"/>
      <c r="P2970" s="21"/>
      <c r="Q2970" s="21"/>
    </row>
    <row r="2971" spans="1:17" s="258" customFormat="1" ht="12.75" hidden="1" customHeight="1">
      <c r="A2971" s="378"/>
      <c r="B2971" s="26"/>
      <c r="C2971" s="26"/>
      <c r="D2971" s="26"/>
      <c r="E2971" s="21"/>
      <c r="F2971" s="21"/>
      <c r="G2971" s="21"/>
      <c r="H2971" s="21"/>
      <c r="I2971" s="21"/>
      <c r="J2971" s="26"/>
      <c r="K2971" s="26"/>
      <c r="L2971" s="21"/>
      <c r="M2971" s="21"/>
      <c r="N2971" s="21"/>
      <c r="O2971" s="21"/>
      <c r="P2971" s="21"/>
      <c r="Q2971" s="21"/>
    </row>
    <row r="2972" spans="1:17" s="258" customFormat="1" ht="12.75" hidden="1" customHeight="1">
      <c r="A2972" s="378"/>
      <c r="B2972" s="26"/>
      <c r="C2972" s="26"/>
      <c r="D2972" s="26"/>
      <c r="E2972" s="21"/>
      <c r="F2972" s="21"/>
      <c r="G2972" s="21"/>
      <c r="H2972" s="21"/>
      <c r="I2972" s="21"/>
      <c r="J2972" s="26"/>
      <c r="K2972" s="26"/>
      <c r="L2972" s="21"/>
      <c r="M2972" s="21"/>
      <c r="N2972" s="21"/>
      <c r="O2972" s="21"/>
      <c r="P2972" s="21"/>
      <c r="Q2972" s="21"/>
    </row>
    <row r="2973" spans="1:17" s="258" customFormat="1" ht="12.75" hidden="1" customHeight="1">
      <c r="A2973" s="378"/>
      <c r="B2973" s="26"/>
      <c r="C2973" s="26"/>
      <c r="D2973" s="26"/>
      <c r="E2973" s="21"/>
      <c r="F2973" s="21"/>
      <c r="G2973" s="21"/>
      <c r="H2973" s="21"/>
      <c r="I2973" s="21"/>
      <c r="J2973" s="26"/>
      <c r="K2973" s="26"/>
      <c r="L2973" s="21"/>
      <c r="M2973" s="21"/>
      <c r="N2973" s="21"/>
      <c r="O2973" s="21"/>
      <c r="P2973" s="21"/>
      <c r="Q2973" s="21"/>
    </row>
    <row r="2974" spans="1:17" s="258" customFormat="1" ht="12.75" hidden="1" customHeight="1">
      <c r="A2974" s="378"/>
      <c r="B2974" s="26"/>
      <c r="C2974" s="26"/>
      <c r="D2974" s="26"/>
      <c r="E2974" s="21"/>
      <c r="F2974" s="21"/>
      <c r="G2974" s="21"/>
      <c r="H2974" s="21"/>
      <c r="I2974" s="21"/>
      <c r="J2974" s="26"/>
      <c r="K2974" s="26"/>
      <c r="L2974" s="21"/>
      <c r="M2974" s="21"/>
      <c r="N2974" s="21"/>
      <c r="O2974" s="21"/>
      <c r="P2974" s="21"/>
      <c r="Q2974" s="21"/>
    </row>
    <row r="2975" spans="1:17" s="258" customFormat="1" ht="12.75" hidden="1" customHeight="1">
      <c r="A2975" s="378"/>
      <c r="B2975" s="26"/>
      <c r="C2975" s="26"/>
      <c r="D2975" s="26"/>
      <c r="E2975" s="21"/>
      <c r="F2975" s="21"/>
      <c r="G2975" s="21"/>
      <c r="H2975" s="21"/>
      <c r="I2975" s="21"/>
      <c r="J2975" s="26"/>
      <c r="K2975" s="26"/>
      <c r="L2975" s="21"/>
      <c r="M2975" s="21"/>
      <c r="N2975" s="21"/>
      <c r="O2975" s="21"/>
      <c r="P2975" s="21"/>
      <c r="Q2975" s="21"/>
    </row>
    <row r="2976" spans="1:17" s="258" customFormat="1" ht="12.75" hidden="1" customHeight="1">
      <c r="A2976" s="378"/>
      <c r="B2976" s="26"/>
      <c r="C2976" s="26"/>
      <c r="D2976" s="26"/>
      <c r="E2976" s="21"/>
      <c r="F2976" s="21"/>
      <c r="G2976" s="21"/>
      <c r="H2976" s="21"/>
      <c r="I2976" s="21"/>
      <c r="J2976" s="26"/>
      <c r="K2976" s="26"/>
      <c r="L2976" s="21"/>
      <c r="M2976" s="21"/>
      <c r="N2976" s="21"/>
      <c r="O2976" s="21"/>
      <c r="P2976" s="21"/>
      <c r="Q2976" s="21"/>
    </row>
    <row r="2977" spans="1:17" s="258" customFormat="1" ht="12.75" hidden="1" customHeight="1">
      <c r="A2977" s="378"/>
      <c r="B2977" s="26"/>
      <c r="C2977" s="26"/>
      <c r="D2977" s="26"/>
      <c r="E2977" s="21"/>
      <c r="F2977" s="21"/>
      <c r="G2977" s="21"/>
      <c r="H2977" s="21"/>
      <c r="I2977" s="21"/>
      <c r="J2977" s="26"/>
      <c r="K2977" s="26"/>
      <c r="L2977" s="21"/>
      <c r="M2977" s="21"/>
      <c r="N2977" s="21"/>
      <c r="O2977" s="21"/>
      <c r="P2977" s="21"/>
      <c r="Q2977" s="21"/>
    </row>
    <row r="2978" spans="1:17" s="258" customFormat="1" ht="12.75" hidden="1" customHeight="1">
      <c r="A2978" s="378"/>
      <c r="B2978" s="26"/>
      <c r="C2978" s="26"/>
      <c r="D2978" s="26"/>
      <c r="E2978" s="21"/>
      <c r="F2978" s="21"/>
      <c r="G2978" s="21"/>
      <c r="H2978" s="21"/>
      <c r="I2978" s="21"/>
      <c r="J2978" s="26"/>
      <c r="K2978" s="26"/>
      <c r="L2978" s="21"/>
      <c r="M2978" s="21"/>
      <c r="N2978" s="21"/>
      <c r="O2978" s="21"/>
      <c r="P2978" s="21"/>
      <c r="Q2978" s="21"/>
    </row>
    <row r="2979" spans="1:17" s="258" customFormat="1" ht="12.75" hidden="1" customHeight="1">
      <c r="A2979" s="378"/>
      <c r="B2979" s="26"/>
      <c r="C2979" s="26"/>
      <c r="D2979" s="26"/>
      <c r="E2979" s="21"/>
      <c r="F2979" s="21"/>
      <c r="G2979" s="21"/>
      <c r="H2979" s="21"/>
      <c r="I2979" s="21"/>
      <c r="J2979" s="26"/>
      <c r="K2979" s="26"/>
      <c r="L2979" s="21"/>
      <c r="M2979" s="21"/>
      <c r="N2979" s="21"/>
      <c r="O2979" s="21"/>
      <c r="P2979" s="21"/>
      <c r="Q2979" s="21"/>
    </row>
    <row r="2980" spans="1:17" s="258" customFormat="1" ht="12.75" hidden="1" customHeight="1">
      <c r="A2980" s="378"/>
      <c r="B2980" s="26"/>
      <c r="C2980" s="26"/>
      <c r="D2980" s="26"/>
      <c r="E2980" s="21"/>
      <c r="F2980" s="21"/>
      <c r="G2980" s="21"/>
      <c r="H2980" s="21"/>
      <c r="I2980" s="21"/>
      <c r="J2980" s="26"/>
      <c r="K2980" s="26"/>
      <c r="L2980" s="21"/>
      <c r="M2980" s="21"/>
      <c r="N2980" s="21"/>
      <c r="O2980" s="21"/>
      <c r="P2980" s="21"/>
      <c r="Q2980" s="21"/>
    </row>
    <row r="2981" spans="1:17" s="258" customFormat="1" ht="12.75" hidden="1" customHeight="1">
      <c r="A2981" s="378"/>
      <c r="B2981" s="26"/>
      <c r="C2981" s="26"/>
      <c r="D2981" s="26"/>
      <c r="E2981" s="21"/>
      <c r="F2981" s="21"/>
      <c r="G2981" s="21"/>
      <c r="H2981" s="21"/>
      <c r="I2981" s="21"/>
      <c r="J2981" s="26"/>
      <c r="K2981" s="26"/>
      <c r="L2981" s="21"/>
      <c r="M2981" s="21"/>
      <c r="N2981" s="21"/>
      <c r="O2981" s="21"/>
      <c r="P2981" s="21"/>
      <c r="Q2981" s="21"/>
    </row>
    <row r="2982" spans="1:17" s="258" customFormat="1" ht="12.75" hidden="1" customHeight="1">
      <c r="A2982" s="378"/>
      <c r="B2982" s="26"/>
      <c r="C2982" s="26"/>
      <c r="D2982" s="26"/>
      <c r="E2982" s="21"/>
      <c r="F2982" s="21"/>
      <c r="G2982" s="21"/>
      <c r="H2982" s="21"/>
      <c r="I2982" s="21"/>
      <c r="J2982" s="26"/>
      <c r="K2982" s="26"/>
      <c r="L2982" s="21"/>
      <c r="M2982" s="21"/>
      <c r="N2982" s="21"/>
      <c r="O2982" s="21"/>
      <c r="P2982" s="21"/>
      <c r="Q2982" s="21"/>
    </row>
    <row r="2983" spans="1:17" s="258" customFormat="1" ht="12.75" hidden="1" customHeight="1">
      <c r="A2983" s="378"/>
      <c r="B2983" s="26"/>
      <c r="C2983" s="26"/>
      <c r="D2983" s="26"/>
      <c r="E2983" s="21"/>
      <c r="F2983" s="21"/>
      <c r="G2983" s="21"/>
      <c r="H2983" s="21"/>
      <c r="I2983" s="21"/>
      <c r="J2983" s="26"/>
      <c r="K2983" s="26"/>
      <c r="L2983" s="21"/>
      <c r="M2983" s="21"/>
      <c r="N2983" s="21"/>
      <c r="O2983" s="21"/>
      <c r="P2983" s="21"/>
      <c r="Q2983" s="21"/>
    </row>
    <row r="2984" spans="1:17" s="258" customFormat="1" ht="12.75" hidden="1" customHeight="1">
      <c r="A2984" s="378"/>
      <c r="B2984" s="26"/>
      <c r="C2984" s="26"/>
      <c r="D2984" s="26"/>
      <c r="E2984" s="21"/>
      <c r="F2984" s="21"/>
      <c r="G2984" s="21"/>
      <c r="H2984" s="21"/>
      <c r="I2984" s="21"/>
      <c r="J2984" s="26"/>
      <c r="K2984" s="26"/>
      <c r="L2984" s="21"/>
      <c r="M2984" s="21"/>
      <c r="N2984" s="21"/>
      <c r="O2984" s="21"/>
      <c r="P2984" s="21"/>
      <c r="Q2984" s="21"/>
    </row>
    <row r="2985" spans="1:17" s="258" customFormat="1" ht="12.75" hidden="1" customHeight="1">
      <c r="A2985" s="378"/>
      <c r="B2985" s="26"/>
      <c r="C2985" s="26"/>
      <c r="D2985" s="26"/>
      <c r="E2985" s="21"/>
      <c r="F2985" s="21"/>
      <c r="G2985" s="21"/>
      <c r="H2985" s="21"/>
      <c r="I2985" s="21"/>
      <c r="J2985" s="26"/>
      <c r="K2985" s="26"/>
      <c r="L2985" s="21"/>
      <c r="M2985" s="21"/>
      <c r="N2985" s="21"/>
      <c r="O2985" s="21"/>
      <c r="P2985" s="21"/>
      <c r="Q2985" s="21"/>
    </row>
    <row r="2986" spans="1:17" s="258" customFormat="1" ht="12.75" hidden="1" customHeight="1">
      <c r="A2986" s="378"/>
      <c r="B2986" s="26"/>
      <c r="C2986" s="26"/>
      <c r="D2986" s="26"/>
      <c r="E2986" s="21"/>
      <c r="F2986" s="21"/>
      <c r="G2986" s="21"/>
      <c r="H2986" s="21"/>
      <c r="I2986" s="21"/>
      <c r="J2986" s="26"/>
      <c r="K2986" s="26"/>
      <c r="L2986" s="21"/>
      <c r="M2986" s="21"/>
      <c r="N2986" s="21"/>
      <c r="O2986" s="21"/>
      <c r="P2986" s="21"/>
      <c r="Q2986" s="21"/>
    </row>
    <row r="2987" spans="1:17" s="258" customFormat="1" ht="12.75" hidden="1" customHeight="1">
      <c r="A2987" s="378"/>
      <c r="B2987" s="26"/>
      <c r="C2987" s="26"/>
      <c r="D2987" s="26"/>
      <c r="E2987" s="21"/>
      <c r="F2987" s="21"/>
      <c r="G2987" s="21"/>
      <c r="H2987" s="21"/>
      <c r="I2987" s="21"/>
      <c r="J2987" s="26"/>
      <c r="K2987" s="26"/>
      <c r="L2987" s="21"/>
      <c r="M2987" s="21"/>
      <c r="N2987" s="21"/>
      <c r="O2987" s="21"/>
      <c r="P2987" s="21"/>
      <c r="Q2987" s="21"/>
    </row>
    <row r="2988" spans="1:17" s="258" customFormat="1" ht="12.75" hidden="1" customHeight="1">
      <c r="A2988" s="378"/>
      <c r="B2988" s="26"/>
      <c r="C2988" s="26"/>
      <c r="D2988" s="26"/>
      <c r="E2988" s="21"/>
      <c r="F2988" s="21"/>
      <c r="G2988" s="21"/>
      <c r="H2988" s="21"/>
      <c r="I2988" s="21"/>
      <c r="J2988" s="26"/>
      <c r="K2988" s="26"/>
      <c r="L2988" s="21"/>
      <c r="M2988" s="21"/>
      <c r="N2988" s="21"/>
      <c r="O2988" s="21"/>
      <c r="P2988" s="21"/>
      <c r="Q2988" s="21"/>
    </row>
    <row r="2989" spans="1:17" s="258" customFormat="1" ht="12.75" hidden="1" customHeight="1">
      <c r="A2989" s="378"/>
      <c r="B2989" s="26"/>
      <c r="C2989" s="26"/>
      <c r="D2989" s="26"/>
      <c r="E2989" s="21"/>
      <c r="F2989" s="21"/>
      <c r="G2989" s="21"/>
      <c r="H2989" s="21"/>
      <c r="I2989" s="21"/>
      <c r="J2989" s="26"/>
      <c r="K2989" s="26"/>
      <c r="L2989" s="21"/>
      <c r="M2989" s="21"/>
      <c r="N2989" s="21"/>
      <c r="O2989" s="21"/>
      <c r="P2989" s="21"/>
      <c r="Q2989" s="21"/>
    </row>
    <row r="2990" spans="1:17" s="258" customFormat="1" ht="12.75" hidden="1" customHeight="1">
      <c r="A2990" s="378"/>
      <c r="B2990" s="26"/>
      <c r="C2990" s="26"/>
      <c r="D2990" s="26"/>
      <c r="E2990" s="21"/>
      <c r="F2990" s="21"/>
      <c r="G2990" s="21"/>
      <c r="H2990" s="21"/>
      <c r="I2990" s="21"/>
      <c r="J2990" s="26"/>
      <c r="K2990" s="26"/>
      <c r="L2990" s="21"/>
      <c r="M2990" s="21"/>
      <c r="N2990" s="21"/>
      <c r="O2990" s="21"/>
      <c r="P2990" s="21"/>
      <c r="Q2990" s="21"/>
    </row>
    <row r="2991" spans="1:17" s="258" customFormat="1" ht="12.75" hidden="1" customHeight="1">
      <c r="A2991" s="378"/>
      <c r="B2991" s="26"/>
      <c r="C2991" s="26"/>
      <c r="D2991" s="26"/>
      <c r="E2991" s="21"/>
      <c r="F2991" s="21"/>
      <c r="G2991" s="21"/>
      <c r="H2991" s="21"/>
      <c r="I2991" s="21"/>
      <c r="J2991" s="26"/>
      <c r="K2991" s="26"/>
      <c r="L2991" s="21"/>
      <c r="M2991" s="21"/>
      <c r="N2991" s="21"/>
      <c r="O2991" s="21"/>
      <c r="P2991" s="21"/>
      <c r="Q2991" s="21"/>
    </row>
    <row r="2992" spans="1:17" s="258" customFormat="1" ht="12.75" hidden="1" customHeight="1">
      <c r="A2992" s="378"/>
      <c r="B2992" s="26"/>
      <c r="C2992" s="26"/>
      <c r="D2992" s="26"/>
      <c r="E2992" s="21"/>
      <c r="F2992" s="21"/>
      <c r="G2992" s="21"/>
      <c r="H2992" s="21"/>
      <c r="I2992" s="21"/>
      <c r="J2992" s="26"/>
      <c r="K2992" s="26"/>
      <c r="L2992" s="21"/>
      <c r="M2992" s="21"/>
      <c r="N2992" s="21"/>
      <c r="O2992" s="21"/>
      <c r="P2992" s="21"/>
      <c r="Q2992" s="21"/>
    </row>
    <row r="2993" spans="1:17" s="258" customFormat="1" ht="12.75" hidden="1" customHeight="1">
      <c r="A2993" s="378"/>
      <c r="B2993" s="26"/>
      <c r="C2993" s="26"/>
      <c r="D2993" s="26"/>
      <c r="E2993" s="21"/>
      <c r="F2993" s="21"/>
      <c r="G2993" s="21"/>
      <c r="H2993" s="21"/>
      <c r="I2993" s="21"/>
      <c r="J2993" s="26"/>
      <c r="K2993" s="26"/>
      <c r="L2993" s="21"/>
      <c r="M2993" s="21"/>
      <c r="N2993" s="21"/>
      <c r="O2993" s="21"/>
      <c r="P2993" s="21"/>
      <c r="Q2993" s="21"/>
    </row>
    <row r="2994" spans="1:17" s="258" customFormat="1" ht="12.75" hidden="1" customHeight="1">
      <c r="A2994" s="378"/>
      <c r="B2994" s="26"/>
      <c r="C2994" s="26"/>
      <c r="D2994" s="26"/>
      <c r="E2994" s="21"/>
      <c r="F2994" s="21"/>
      <c r="G2994" s="21"/>
      <c r="H2994" s="21"/>
      <c r="I2994" s="21"/>
      <c r="J2994" s="26"/>
      <c r="K2994" s="26"/>
      <c r="L2994" s="21"/>
      <c r="M2994" s="21"/>
      <c r="N2994" s="21"/>
      <c r="O2994" s="21"/>
      <c r="P2994" s="21"/>
      <c r="Q2994" s="21"/>
    </row>
    <row r="2995" spans="1:17" s="258" customFormat="1" ht="12.75" hidden="1" customHeight="1">
      <c r="A2995" s="378"/>
      <c r="B2995" s="26"/>
      <c r="C2995" s="26"/>
      <c r="D2995" s="26"/>
      <c r="E2995" s="21"/>
      <c r="F2995" s="21"/>
      <c r="G2995" s="21"/>
      <c r="H2995" s="21"/>
      <c r="I2995" s="21"/>
      <c r="J2995" s="26"/>
      <c r="K2995" s="26"/>
      <c r="L2995" s="21"/>
      <c r="M2995" s="21"/>
      <c r="N2995" s="21"/>
      <c r="O2995" s="21"/>
      <c r="P2995" s="21"/>
      <c r="Q2995" s="21"/>
    </row>
    <row r="2996" spans="1:17" s="258" customFormat="1" ht="12.75" hidden="1" customHeight="1">
      <c r="A2996" s="378"/>
      <c r="B2996" s="26"/>
      <c r="C2996" s="26"/>
      <c r="D2996" s="26"/>
      <c r="E2996" s="21"/>
      <c r="F2996" s="21"/>
      <c r="G2996" s="21"/>
      <c r="H2996" s="21"/>
      <c r="I2996" s="21"/>
      <c r="J2996" s="26"/>
      <c r="K2996" s="26"/>
      <c r="L2996" s="21"/>
      <c r="M2996" s="21"/>
      <c r="N2996" s="21"/>
      <c r="O2996" s="21"/>
      <c r="P2996" s="21"/>
      <c r="Q2996" s="21"/>
    </row>
    <row r="2997" spans="1:17" s="258" customFormat="1" ht="12.75" hidden="1" customHeight="1">
      <c r="A2997" s="378"/>
      <c r="B2997" s="26"/>
      <c r="C2997" s="26"/>
      <c r="D2997" s="26"/>
      <c r="E2997" s="21"/>
      <c r="F2997" s="21"/>
      <c r="G2997" s="21"/>
      <c r="H2997" s="21"/>
      <c r="I2997" s="21"/>
      <c r="J2997" s="26"/>
      <c r="K2997" s="26"/>
      <c r="L2997" s="21"/>
      <c r="M2997" s="21"/>
      <c r="N2997" s="21"/>
      <c r="O2997" s="21"/>
      <c r="P2997" s="21"/>
      <c r="Q2997" s="21"/>
    </row>
    <row r="2998" spans="1:17" s="258" customFormat="1" ht="12.75" hidden="1" customHeight="1">
      <c r="A2998" s="378"/>
      <c r="B2998" s="26"/>
      <c r="C2998" s="26"/>
      <c r="D2998" s="26"/>
      <c r="E2998" s="21"/>
      <c r="F2998" s="21"/>
      <c r="G2998" s="21"/>
      <c r="H2998" s="21"/>
      <c r="I2998" s="21"/>
      <c r="J2998" s="26"/>
      <c r="K2998" s="26"/>
      <c r="L2998" s="21"/>
      <c r="M2998" s="21"/>
      <c r="N2998" s="21"/>
      <c r="O2998" s="21"/>
      <c r="P2998" s="21"/>
      <c r="Q2998" s="21"/>
    </row>
    <row r="2999" spans="1:17" s="258" customFormat="1" ht="12.75" hidden="1" customHeight="1">
      <c r="A2999" s="378"/>
      <c r="B2999" s="26"/>
      <c r="C2999" s="26"/>
      <c r="D2999" s="26"/>
      <c r="E2999" s="21"/>
      <c r="F2999" s="21"/>
      <c r="G2999" s="21"/>
      <c r="H2999" s="21"/>
      <c r="I2999" s="21"/>
      <c r="J2999" s="26"/>
      <c r="K2999" s="26"/>
      <c r="L2999" s="21"/>
      <c r="M2999" s="21"/>
      <c r="N2999" s="21"/>
      <c r="O2999" s="21"/>
      <c r="P2999" s="21"/>
      <c r="Q2999" s="21"/>
    </row>
    <row r="3000" spans="1:17" s="258" customFormat="1" ht="12.75" hidden="1" customHeight="1">
      <c r="A3000" s="378"/>
      <c r="B3000" s="26"/>
      <c r="C3000" s="26"/>
      <c r="D3000" s="26"/>
      <c r="E3000" s="21"/>
      <c r="F3000" s="21"/>
      <c r="G3000" s="21"/>
      <c r="H3000" s="21"/>
      <c r="I3000" s="21"/>
      <c r="J3000" s="26"/>
      <c r="K3000" s="26"/>
      <c r="L3000" s="21"/>
      <c r="M3000" s="21"/>
      <c r="N3000" s="21"/>
      <c r="O3000" s="21"/>
      <c r="P3000" s="21"/>
      <c r="Q3000" s="21"/>
    </row>
    <row r="3001" spans="1:17" s="258" customFormat="1" ht="12.75" hidden="1" customHeight="1">
      <c r="A3001" s="378"/>
      <c r="B3001" s="26"/>
      <c r="C3001" s="26"/>
      <c r="D3001" s="26"/>
      <c r="E3001" s="21"/>
      <c r="F3001" s="21"/>
      <c r="G3001" s="21"/>
      <c r="H3001" s="21"/>
      <c r="I3001" s="21"/>
      <c r="J3001" s="26"/>
      <c r="K3001" s="26"/>
      <c r="L3001" s="21"/>
      <c r="M3001" s="21"/>
      <c r="N3001" s="21"/>
      <c r="O3001" s="21"/>
      <c r="P3001" s="21"/>
      <c r="Q3001" s="21"/>
    </row>
    <row r="3002" spans="1:17" s="258" customFormat="1" ht="12.75" hidden="1" customHeight="1">
      <c r="A3002" s="378"/>
      <c r="B3002" s="26"/>
      <c r="C3002" s="26"/>
      <c r="D3002" s="26"/>
      <c r="E3002" s="21"/>
      <c r="F3002" s="21"/>
      <c r="G3002" s="21"/>
      <c r="H3002" s="21"/>
      <c r="I3002" s="21"/>
      <c r="J3002" s="26"/>
      <c r="K3002" s="26"/>
      <c r="L3002" s="21"/>
      <c r="M3002" s="21"/>
      <c r="N3002" s="21"/>
      <c r="O3002" s="21"/>
      <c r="P3002" s="21"/>
      <c r="Q3002" s="21"/>
    </row>
    <row r="3003" spans="1:17" s="258" customFormat="1" ht="12.75" hidden="1" customHeight="1">
      <c r="A3003" s="378"/>
      <c r="B3003" s="26"/>
      <c r="C3003" s="26"/>
      <c r="D3003" s="26"/>
      <c r="E3003" s="21"/>
      <c r="F3003" s="21"/>
      <c r="G3003" s="21"/>
      <c r="H3003" s="21"/>
      <c r="I3003" s="21"/>
      <c r="J3003" s="26"/>
      <c r="K3003" s="26"/>
      <c r="L3003" s="21"/>
      <c r="M3003" s="21"/>
      <c r="N3003" s="21"/>
      <c r="O3003" s="21"/>
      <c r="P3003" s="21"/>
      <c r="Q3003" s="21"/>
    </row>
    <row r="3004" spans="1:17" s="258" customFormat="1" ht="12.75" hidden="1" customHeight="1">
      <c r="A3004" s="378"/>
      <c r="B3004" s="26"/>
      <c r="C3004" s="26"/>
      <c r="D3004" s="26"/>
      <c r="E3004" s="21"/>
      <c r="F3004" s="21"/>
      <c r="G3004" s="21"/>
      <c r="H3004" s="21"/>
      <c r="I3004" s="21"/>
      <c r="J3004" s="26"/>
      <c r="K3004" s="26"/>
      <c r="L3004" s="21"/>
      <c r="M3004" s="21"/>
      <c r="N3004" s="21"/>
      <c r="O3004" s="21"/>
      <c r="P3004" s="21"/>
      <c r="Q3004" s="21"/>
    </row>
    <row r="3005" spans="1:17" s="258" customFormat="1" ht="12.75" hidden="1" customHeight="1">
      <c r="A3005" s="378"/>
      <c r="B3005" s="26"/>
      <c r="C3005" s="26"/>
      <c r="D3005" s="26"/>
      <c r="E3005" s="21"/>
      <c r="F3005" s="21"/>
      <c r="G3005" s="21"/>
      <c r="H3005" s="21"/>
      <c r="I3005" s="21"/>
      <c r="J3005" s="26"/>
      <c r="K3005" s="26"/>
      <c r="L3005" s="21"/>
      <c r="M3005" s="21"/>
      <c r="N3005" s="21"/>
      <c r="O3005" s="21"/>
      <c r="P3005" s="21"/>
      <c r="Q3005" s="21"/>
    </row>
    <row r="3006" spans="1:17" s="258" customFormat="1" ht="12.75" hidden="1" customHeight="1">
      <c r="A3006" s="378"/>
      <c r="B3006" s="26"/>
      <c r="C3006" s="26"/>
      <c r="D3006" s="26"/>
      <c r="E3006" s="21"/>
      <c r="F3006" s="21"/>
      <c r="G3006" s="21"/>
      <c r="H3006" s="21"/>
      <c r="I3006" s="21"/>
      <c r="J3006" s="26"/>
      <c r="K3006" s="26"/>
      <c r="L3006" s="21"/>
      <c r="M3006" s="21"/>
      <c r="N3006" s="21"/>
      <c r="O3006" s="21"/>
      <c r="P3006" s="21"/>
      <c r="Q3006" s="21"/>
    </row>
    <row r="3007" spans="1:17" s="258" customFormat="1" ht="12.75" hidden="1" customHeight="1">
      <c r="A3007" s="378"/>
      <c r="B3007" s="26"/>
      <c r="C3007" s="26"/>
      <c r="D3007" s="26"/>
      <c r="E3007" s="21"/>
      <c r="F3007" s="21"/>
      <c r="G3007" s="21"/>
      <c r="H3007" s="21"/>
      <c r="I3007" s="21"/>
      <c r="J3007" s="26"/>
      <c r="K3007" s="26"/>
      <c r="L3007" s="21"/>
      <c r="M3007" s="21"/>
      <c r="N3007" s="21"/>
      <c r="O3007" s="21"/>
      <c r="P3007" s="21"/>
      <c r="Q3007" s="21"/>
    </row>
    <row r="3008" spans="1:17" s="258" customFormat="1" ht="12.75" hidden="1" customHeight="1">
      <c r="A3008" s="378"/>
      <c r="B3008" s="26"/>
      <c r="C3008" s="26"/>
      <c r="D3008" s="26"/>
      <c r="E3008" s="21"/>
      <c r="F3008" s="21"/>
      <c r="G3008" s="21"/>
      <c r="H3008" s="21"/>
      <c r="I3008" s="21"/>
      <c r="J3008" s="26"/>
      <c r="K3008" s="26"/>
      <c r="L3008" s="21"/>
      <c r="M3008" s="21"/>
      <c r="N3008" s="21"/>
      <c r="O3008" s="21"/>
      <c r="P3008" s="21"/>
      <c r="Q3008" s="21"/>
    </row>
    <row r="3009" spans="1:17" s="258" customFormat="1" ht="12.75" hidden="1" customHeight="1">
      <c r="A3009" s="378"/>
      <c r="B3009" s="26"/>
      <c r="C3009" s="26"/>
      <c r="D3009" s="26"/>
      <c r="E3009" s="21"/>
      <c r="F3009" s="21"/>
      <c r="G3009" s="21"/>
      <c r="H3009" s="21"/>
      <c r="I3009" s="21"/>
      <c r="J3009" s="26"/>
      <c r="K3009" s="26"/>
      <c r="L3009" s="21"/>
      <c r="M3009" s="21"/>
      <c r="N3009" s="21"/>
      <c r="O3009" s="21"/>
      <c r="P3009" s="21"/>
      <c r="Q3009" s="21"/>
    </row>
    <row r="3010" spans="1:17" s="258" customFormat="1" ht="12.75" hidden="1" customHeight="1">
      <c r="A3010" s="378"/>
      <c r="B3010" s="26"/>
      <c r="C3010" s="26"/>
      <c r="D3010" s="26"/>
      <c r="E3010" s="21"/>
      <c r="F3010" s="21"/>
      <c r="G3010" s="21"/>
      <c r="H3010" s="21"/>
      <c r="I3010" s="21"/>
      <c r="J3010" s="26"/>
      <c r="K3010" s="26"/>
      <c r="L3010" s="21"/>
      <c r="M3010" s="21"/>
      <c r="N3010" s="21"/>
      <c r="O3010" s="21"/>
      <c r="P3010" s="21"/>
      <c r="Q3010" s="21"/>
    </row>
    <row r="3011" spans="1:17" s="258" customFormat="1" ht="12.75" hidden="1" customHeight="1">
      <c r="A3011" s="378"/>
      <c r="B3011" s="26"/>
      <c r="C3011" s="26"/>
      <c r="D3011" s="26"/>
      <c r="E3011" s="21"/>
      <c r="F3011" s="21"/>
      <c r="G3011" s="21"/>
      <c r="H3011" s="21"/>
      <c r="I3011" s="21"/>
      <c r="J3011" s="26"/>
      <c r="K3011" s="26"/>
      <c r="L3011" s="21"/>
      <c r="M3011" s="21"/>
      <c r="N3011" s="21"/>
      <c r="O3011" s="21"/>
      <c r="P3011" s="21"/>
      <c r="Q3011" s="21"/>
    </row>
    <row r="3012" spans="1:17" s="258" customFormat="1" ht="12.75" hidden="1" customHeight="1">
      <c r="A3012" s="378"/>
      <c r="B3012" s="26"/>
      <c r="C3012" s="26"/>
      <c r="D3012" s="26"/>
      <c r="E3012" s="21"/>
      <c r="F3012" s="21"/>
      <c r="G3012" s="21"/>
      <c r="H3012" s="21"/>
      <c r="I3012" s="21"/>
      <c r="J3012" s="26"/>
      <c r="K3012" s="26"/>
      <c r="L3012" s="21"/>
      <c r="M3012" s="21"/>
      <c r="N3012" s="21"/>
      <c r="O3012" s="21"/>
      <c r="P3012" s="21"/>
      <c r="Q3012" s="21"/>
    </row>
    <row r="3013" spans="1:17" s="258" customFormat="1" ht="12.75" hidden="1" customHeight="1">
      <c r="A3013" s="378"/>
      <c r="B3013" s="26"/>
      <c r="C3013" s="26"/>
      <c r="D3013" s="26"/>
      <c r="E3013" s="21"/>
      <c r="F3013" s="21"/>
      <c r="G3013" s="21"/>
      <c r="H3013" s="21"/>
      <c r="I3013" s="21"/>
      <c r="J3013" s="26"/>
      <c r="K3013" s="26"/>
      <c r="L3013" s="21"/>
      <c r="M3013" s="21"/>
      <c r="N3013" s="21"/>
      <c r="O3013" s="21"/>
      <c r="P3013" s="21"/>
      <c r="Q3013" s="21"/>
    </row>
    <row r="3014" spans="1:17" s="258" customFormat="1" ht="12.75" hidden="1" customHeight="1">
      <c r="A3014" s="378"/>
      <c r="B3014" s="26"/>
      <c r="C3014" s="26"/>
      <c r="D3014" s="26"/>
      <c r="E3014" s="21"/>
      <c r="F3014" s="21"/>
      <c r="G3014" s="21"/>
      <c r="H3014" s="21"/>
      <c r="I3014" s="21"/>
      <c r="J3014" s="26"/>
      <c r="K3014" s="26"/>
      <c r="L3014" s="21"/>
      <c r="M3014" s="21"/>
      <c r="N3014" s="21"/>
      <c r="O3014" s="21"/>
      <c r="P3014" s="21"/>
      <c r="Q3014" s="21"/>
    </row>
    <row r="3015" spans="1:17" s="258" customFormat="1" ht="12.75" hidden="1" customHeight="1">
      <c r="A3015" s="378"/>
      <c r="B3015" s="26"/>
      <c r="C3015" s="26"/>
      <c r="D3015" s="26"/>
      <c r="E3015" s="21"/>
      <c r="F3015" s="21"/>
      <c r="G3015" s="21"/>
      <c r="H3015" s="21"/>
      <c r="I3015" s="21"/>
      <c r="J3015" s="26"/>
      <c r="K3015" s="26"/>
      <c r="L3015" s="21"/>
      <c r="M3015" s="21"/>
      <c r="N3015" s="21"/>
      <c r="O3015" s="21"/>
      <c r="P3015" s="21"/>
      <c r="Q3015" s="21"/>
    </row>
    <row r="3016" spans="1:17" s="258" customFormat="1" ht="12.75" hidden="1" customHeight="1">
      <c r="A3016" s="378"/>
      <c r="B3016" s="26"/>
      <c r="C3016" s="26"/>
      <c r="D3016" s="26"/>
      <c r="E3016" s="21"/>
      <c r="F3016" s="21"/>
      <c r="G3016" s="21"/>
      <c r="H3016" s="21"/>
      <c r="I3016" s="21"/>
      <c r="J3016" s="26"/>
      <c r="K3016" s="26"/>
      <c r="L3016" s="21"/>
      <c r="M3016" s="21"/>
      <c r="N3016" s="21"/>
      <c r="O3016" s="21"/>
      <c r="P3016" s="21"/>
      <c r="Q3016" s="21"/>
    </row>
    <row r="3017" spans="1:17" s="258" customFormat="1" ht="12.75" hidden="1" customHeight="1">
      <c r="A3017" s="378"/>
      <c r="B3017" s="26"/>
      <c r="C3017" s="26"/>
      <c r="D3017" s="26"/>
      <c r="E3017" s="21"/>
      <c r="F3017" s="21"/>
      <c r="G3017" s="21"/>
      <c r="H3017" s="21"/>
      <c r="I3017" s="21"/>
      <c r="J3017" s="26"/>
      <c r="K3017" s="26"/>
      <c r="L3017" s="21"/>
      <c r="M3017" s="21"/>
      <c r="N3017" s="21"/>
      <c r="O3017" s="21"/>
      <c r="P3017" s="21"/>
      <c r="Q3017" s="21"/>
    </row>
    <row r="3018" spans="1:17" s="258" customFormat="1" ht="12.75" hidden="1" customHeight="1">
      <c r="A3018" s="378"/>
      <c r="B3018" s="26"/>
      <c r="C3018" s="26"/>
      <c r="D3018" s="26"/>
      <c r="E3018" s="21"/>
      <c r="F3018" s="21"/>
      <c r="G3018" s="21"/>
      <c r="H3018" s="21"/>
      <c r="I3018" s="21"/>
      <c r="J3018" s="26"/>
      <c r="K3018" s="26"/>
      <c r="L3018" s="21"/>
      <c r="M3018" s="21"/>
      <c r="N3018" s="21"/>
      <c r="O3018" s="21"/>
      <c r="P3018" s="21"/>
      <c r="Q3018" s="21"/>
    </row>
    <row r="3019" spans="1:17" s="258" customFormat="1" ht="12.75" hidden="1" customHeight="1">
      <c r="A3019" s="378"/>
      <c r="B3019" s="26"/>
      <c r="C3019" s="26"/>
      <c r="D3019" s="26"/>
      <c r="E3019" s="21"/>
      <c r="F3019" s="21"/>
      <c r="G3019" s="21"/>
      <c r="H3019" s="21"/>
      <c r="I3019" s="21"/>
      <c r="J3019" s="26"/>
      <c r="K3019" s="26"/>
      <c r="L3019" s="21"/>
      <c r="M3019" s="21"/>
      <c r="N3019" s="21"/>
      <c r="O3019" s="21"/>
      <c r="P3019" s="21"/>
      <c r="Q3019" s="21"/>
    </row>
    <row r="3020" spans="1:17" s="258" customFormat="1" ht="12.75" hidden="1" customHeight="1">
      <c r="A3020" s="378"/>
      <c r="B3020" s="26"/>
      <c r="C3020" s="26"/>
      <c r="D3020" s="26"/>
      <c r="E3020" s="21"/>
      <c r="F3020" s="21"/>
      <c r="G3020" s="21"/>
      <c r="H3020" s="21"/>
      <c r="I3020" s="21"/>
      <c r="J3020" s="26"/>
      <c r="K3020" s="26"/>
      <c r="L3020" s="21"/>
      <c r="M3020" s="21"/>
      <c r="N3020" s="21"/>
      <c r="O3020" s="21"/>
      <c r="P3020" s="21"/>
      <c r="Q3020" s="21"/>
    </row>
    <row r="3021" spans="1:17" s="258" customFormat="1" ht="12.75" hidden="1" customHeight="1">
      <c r="A3021" s="378"/>
      <c r="B3021" s="26"/>
      <c r="C3021" s="26"/>
      <c r="D3021" s="26"/>
      <c r="E3021" s="21"/>
      <c r="F3021" s="21"/>
      <c r="G3021" s="21"/>
      <c r="H3021" s="21"/>
      <c r="I3021" s="21"/>
      <c r="J3021" s="26"/>
      <c r="K3021" s="26"/>
      <c r="L3021" s="21"/>
      <c r="M3021" s="21"/>
      <c r="N3021" s="21"/>
      <c r="O3021" s="21"/>
      <c r="P3021" s="21"/>
      <c r="Q3021" s="21"/>
    </row>
    <row r="3022" spans="1:17" s="258" customFormat="1" ht="12.75" hidden="1" customHeight="1">
      <c r="A3022" s="378"/>
      <c r="B3022" s="26"/>
      <c r="C3022" s="26"/>
      <c r="D3022" s="26"/>
      <c r="E3022" s="21"/>
      <c r="F3022" s="21"/>
      <c r="G3022" s="21"/>
      <c r="H3022" s="21"/>
      <c r="I3022" s="21"/>
      <c r="J3022" s="26"/>
      <c r="K3022" s="26"/>
      <c r="L3022" s="21"/>
      <c r="M3022" s="21"/>
      <c r="N3022" s="21"/>
      <c r="O3022" s="21"/>
      <c r="P3022" s="21"/>
      <c r="Q3022" s="21"/>
    </row>
    <row r="3023" spans="1:17" s="258" customFormat="1" ht="12.75" hidden="1" customHeight="1">
      <c r="A3023" s="378"/>
      <c r="B3023" s="26"/>
      <c r="C3023" s="26"/>
      <c r="D3023" s="26"/>
      <c r="E3023" s="21"/>
      <c r="F3023" s="21"/>
      <c r="G3023" s="21"/>
      <c r="H3023" s="21"/>
      <c r="I3023" s="21"/>
      <c r="J3023" s="26"/>
      <c r="K3023" s="26"/>
      <c r="L3023" s="21"/>
      <c r="M3023" s="21"/>
      <c r="N3023" s="21"/>
      <c r="O3023" s="21"/>
      <c r="P3023" s="21"/>
      <c r="Q3023" s="21"/>
    </row>
    <row r="3024" spans="1:17" s="258" customFormat="1" ht="12.75" hidden="1" customHeight="1">
      <c r="A3024" s="378"/>
      <c r="B3024" s="26"/>
      <c r="C3024" s="26"/>
      <c r="D3024" s="26"/>
      <c r="E3024" s="21"/>
      <c r="F3024" s="21"/>
      <c r="G3024" s="21"/>
      <c r="H3024" s="21"/>
      <c r="I3024" s="21"/>
      <c r="J3024" s="26"/>
      <c r="K3024" s="26"/>
      <c r="L3024" s="21"/>
      <c r="M3024" s="21"/>
      <c r="N3024" s="21"/>
      <c r="O3024" s="21"/>
      <c r="P3024" s="21"/>
      <c r="Q3024" s="21"/>
    </row>
    <row r="3025" spans="1:17" s="258" customFormat="1" ht="12.75" hidden="1" customHeight="1">
      <c r="A3025" s="378"/>
      <c r="B3025" s="26"/>
      <c r="C3025" s="26"/>
      <c r="D3025" s="26"/>
      <c r="E3025" s="21"/>
      <c r="F3025" s="21"/>
      <c r="G3025" s="21"/>
      <c r="H3025" s="21"/>
      <c r="I3025" s="21"/>
      <c r="J3025" s="26"/>
      <c r="K3025" s="26"/>
      <c r="L3025" s="21"/>
      <c r="M3025" s="21"/>
      <c r="N3025" s="21"/>
      <c r="O3025" s="21"/>
      <c r="P3025" s="21"/>
      <c r="Q3025" s="21"/>
    </row>
    <row r="3026" spans="1:17" s="258" customFormat="1" ht="12.75" hidden="1" customHeight="1">
      <c r="A3026" s="378"/>
      <c r="B3026" s="26"/>
      <c r="C3026" s="26"/>
      <c r="D3026" s="26"/>
      <c r="E3026" s="21"/>
      <c r="F3026" s="21"/>
      <c r="G3026" s="21"/>
      <c r="H3026" s="21"/>
      <c r="I3026" s="21"/>
      <c r="J3026" s="26"/>
      <c r="K3026" s="26"/>
      <c r="L3026" s="21"/>
      <c r="M3026" s="21"/>
      <c r="N3026" s="21"/>
      <c r="O3026" s="21"/>
      <c r="P3026" s="21"/>
      <c r="Q3026" s="21"/>
    </row>
    <row r="3027" spans="1:17" s="258" customFormat="1" ht="12.75" hidden="1" customHeight="1">
      <c r="A3027" s="378"/>
      <c r="B3027" s="26"/>
      <c r="C3027" s="26"/>
      <c r="D3027" s="26"/>
      <c r="E3027" s="21"/>
      <c r="F3027" s="21"/>
      <c r="G3027" s="21"/>
      <c r="H3027" s="21"/>
      <c r="I3027" s="21"/>
      <c r="J3027" s="26"/>
      <c r="K3027" s="26"/>
      <c r="L3027" s="21"/>
      <c r="M3027" s="21"/>
      <c r="N3027" s="21"/>
      <c r="O3027" s="21"/>
      <c r="P3027" s="21"/>
      <c r="Q3027" s="21"/>
    </row>
    <row r="3028" spans="1:17" s="258" customFormat="1" ht="12.75" hidden="1" customHeight="1">
      <c r="A3028" s="378"/>
      <c r="B3028" s="26"/>
      <c r="C3028" s="26"/>
      <c r="D3028" s="26"/>
      <c r="E3028" s="21"/>
      <c r="F3028" s="21"/>
      <c r="G3028" s="21"/>
      <c r="H3028" s="21"/>
      <c r="I3028" s="21"/>
      <c r="J3028" s="26"/>
      <c r="K3028" s="26"/>
      <c r="L3028" s="21"/>
      <c r="M3028" s="21"/>
      <c r="N3028" s="21"/>
      <c r="O3028" s="21"/>
      <c r="P3028" s="21"/>
      <c r="Q3028" s="21"/>
    </row>
    <row r="3029" spans="1:17" s="258" customFormat="1" ht="12.75" hidden="1" customHeight="1">
      <c r="A3029" s="378"/>
      <c r="B3029" s="26"/>
      <c r="C3029" s="26"/>
      <c r="D3029" s="26"/>
      <c r="E3029" s="21"/>
      <c r="F3029" s="21"/>
      <c r="G3029" s="21"/>
      <c r="H3029" s="21"/>
      <c r="I3029" s="21"/>
      <c r="J3029" s="26"/>
      <c r="K3029" s="26"/>
      <c r="L3029" s="21"/>
      <c r="M3029" s="21"/>
      <c r="N3029" s="21"/>
      <c r="O3029" s="21"/>
      <c r="P3029" s="21"/>
      <c r="Q3029" s="21"/>
    </row>
    <row r="3030" spans="1:17" s="258" customFormat="1" ht="12.75" hidden="1" customHeight="1">
      <c r="A3030" s="378"/>
      <c r="B3030" s="26"/>
      <c r="C3030" s="26"/>
      <c r="D3030" s="26"/>
      <c r="E3030" s="21"/>
      <c r="F3030" s="21"/>
      <c r="G3030" s="21"/>
      <c r="H3030" s="21"/>
      <c r="I3030" s="21"/>
      <c r="J3030" s="26"/>
      <c r="K3030" s="26"/>
      <c r="L3030" s="21"/>
      <c r="M3030" s="21"/>
      <c r="N3030" s="21"/>
      <c r="O3030" s="21"/>
      <c r="P3030" s="21"/>
      <c r="Q3030" s="21"/>
    </row>
    <row r="3031" spans="1:17" s="258" customFormat="1" ht="12.75" hidden="1" customHeight="1">
      <c r="A3031" s="378"/>
      <c r="B3031" s="26"/>
      <c r="C3031" s="26"/>
      <c r="D3031" s="26"/>
      <c r="E3031" s="21"/>
      <c r="F3031" s="21"/>
      <c r="G3031" s="21"/>
      <c r="H3031" s="21"/>
      <c r="I3031" s="21"/>
      <c r="J3031" s="26"/>
      <c r="K3031" s="26"/>
      <c r="L3031" s="21"/>
      <c r="M3031" s="21"/>
      <c r="N3031" s="21"/>
      <c r="O3031" s="21"/>
      <c r="P3031" s="21"/>
      <c r="Q3031" s="21"/>
    </row>
    <row r="3032" spans="1:17" s="258" customFormat="1" ht="12.75" hidden="1" customHeight="1">
      <c r="A3032" s="378"/>
      <c r="B3032" s="26"/>
      <c r="C3032" s="26"/>
      <c r="D3032" s="26"/>
      <c r="E3032" s="21"/>
      <c r="F3032" s="21"/>
      <c r="G3032" s="21"/>
      <c r="H3032" s="21"/>
      <c r="I3032" s="21"/>
      <c r="J3032" s="26"/>
      <c r="K3032" s="26"/>
      <c r="L3032" s="21"/>
      <c r="M3032" s="21"/>
      <c r="N3032" s="21"/>
      <c r="O3032" s="21"/>
      <c r="P3032" s="21"/>
      <c r="Q3032" s="21"/>
    </row>
    <row r="3033" spans="1:17" s="258" customFormat="1" ht="12.75" hidden="1" customHeight="1">
      <c r="A3033" s="378"/>
      <c r="B3033" s="26"/>
      <c r="C3033" s="26"/>
      <c r="D3033" s="26"/>
      <c r="E3033" s="21"/>
      <c r="F3033" s="21"/>
      <c r="G3033" s="21"/>
      <c r="H3033" s="21"/>
      <c r="I3033" s="21"/>
      <c r="J3033" s="26"/>
      <c r="K3033" s="26"/>
      <c r="L3033" s="21"/>
      <c r="M3033" s="21"/>
      <c r="N3033" s="21"/>
      <c r="O3033" s="21"/>
      <c r="P3033" s="21"/>
      <c r="Q3033" s="21"/>
    </row>
    <row r="3034" spans="1:17" s="258" customFormat="1" ht="12.75" hidden="1" customHeight="1">
      <c r="A3034" s="378"/>
      <c r="B3034" s="26"/>
      <c r="C3034" s="26"/>
      <c r="D3034" s="26"/>
      <c r="E3034" s="21"/>
      <c r="F3034" s="21"/>
      <c r="G3034" s="21"/>
      <c r="H3034" s="21"/>
      <c r="I3034" s="21"/>
      <c r="J3034" s="26"/>
      <c r="K3034" s="26"/>
      <c r="L3034" s="21"/>
      <c r="M3034" s="21"/>
      <c r="N3034" s="21"/>
      <c r="O3034" s="21"/>
      <c r="P3034" s="21"/>
      <c r="Q3034" s="21"/>
    </row>
    <row r="3035" spans="1:17" s="258" customFormat="1" ht="12.75" hidden="1" customHeight="1">
      <c r="A3035" s="378"/>
      <c r="B3035" s="26"/>
      <c r="C3035" s="26"/>
      <c r="D3035" s="26"/>
      <c r="E3035" s="21"/>
      <c r="F3035" s="21"/>
      <c r="G3035" s="21"/>
      <c r="H3035" s="21"/>
      <c r="I3035" s="21"/>
      <c r="J3035" s="26"/>
      <c r="K3035" s="26"/>
      <c r="L3035" s="21"/>
      <c r="M3035" s="21"/>
      <c r="N3035" s="21"/>
      <c r="O3035" s="21"/>
      <c r="P3035" s="21"/>
      <c r="Q3035" s="21"/>
    </row>
    <row r="3036" spans="1:17" s="258" customFormat="1" ht="12.75" hidden="1" customHeight="1">
      <c r="A3036" s="378"/>
      <c r="B3036" s="26"/>
      <c r="C3036" s="26"/>
      <c r="D3036" s="26"/>
      <c r="E3036" s="21"/>
      <c r="F3036" s="21"/>
      <c r="G3036" s="21"/>
      <c r="H3036" s="21"/>
      <c r="I3036" s="21"/>
      <c r="J3036" s="26"/>
      <c r="K3036" s="26"/>
      <c r="L3036" s="21"/>
      <c r="M3036" s="21"/>
      <c r="N3036" s="21"/>
      <c r="O3036" s="21"/>
      <c r="P3036" s="21"/>
      <c r="Q3036" s="21"/>
    </row>
    <row r="3037" spans="1:17" s="258" customFormat="1" ht="12.75" hidden="1" customHeight="1">
      <c r="A3037" s="378"/>
      <c r="B3037" s="26"/>
      <c r="C3037" s="26"/>
      <c r="D3037" s="26"/>
      <c r="E3037" s="21"/>
      <c r="F3037" s="21"/>
      <c r="G3037" s="21"/>
      <c r="H3037" s="21"/>
      <c r="I3037" s="21"/>
      <c r="J3037" s="26"/>
      <c r="K3037" s="26"/>
      <c r="L3037" s="21"/>
      <c r="M3037" s="21"/>
      <c r="N3037" s="21"/>
      <c r="O3037" s="21"/>
      <c r="P3037" s="21"/>
      <c r="Q3037" s="21"/>
    </row>
    <row r="3038" spans="1:17" s="258" customFormat="1" ht="12.75" hidden="1" customHeight="1">
      <c r="A3038" s="378"/>
      <c r="B3038" s="26"/>
      <c r="C3038" s="26"/>
      <c r="D3038" s="26"/>
      <c r="E3038" s="21"/>
      <c r="F3038" s="21"/>
      <c r="G3038" s="21"/>
      <c r="H3038" s="21"/>
      <c r="I3038" s="21"/>
      <c r="J3038" s="26"/>
      <c r="K3038" s="26"/>
      <c r="L3038" s="21"/>
      <c r="M3038" s="21"/>
      <c r="N3038" s="21"/>
      <c r="O3038" s="21"/>
      <c r="P3038" s="21"/>
      <c r="Q3038" s="21"/>
    </row>
    <row r="3039" spans="1:17" s="258" customFormat="1" ht="12.75" hidden="1" customHeight="1">
      <c r="A3039" s="378"/>
      <c r="B3039" s="26"/>
      <c r="C3039" s="26"/>
      <c r="D3039" s="26"/>
      <c r="E3039" s="21"/>
      <c r="F3039" s="21"/>
      <c r="G3039" s="21"/>
      <c r="H3039" s="21"/>
      <c r="I3039" s="21"/>
      <c r="J3039" s="26"/>
      <c r="K3039" s="26"/>
      <c r="L3039" s="21"/>
      <c r="M3039" s="21"/>
      <c r="N3039" s="21"/>
      <c r="O3039" s="21"/>
      <c r="P3039" s="21"/>
      <c r="Q3039" s="21"/>
    </row>
    <row r="3040" spans="1:17" s="258" customFormat="1" ht="12.75" hidden="1" customHeight="1">
      <c r="A3040" s="378"/>
      <c r="B3040" s="26"/>
      <c r="C3040" s="26"/>
      <c r="D3040" s="26"/>
      <c r="E3040" s="21"/>
      <c r="F3040" s="21"/>
      <c r="G3040" s="21"/>
      <c r="H3040" s="21"/>
      <c r="I3040" s="21"/>
      <c r="J3040" s="26"/>
      <c r="K3040" s="26"/>
      <c r="L3040" s="21"/>
      <c r="M3040" s="21"/>
      <c r="N3040" s="21"/>
      <c r="O3040" s="21"/>
      <c r="P3040" s="21"/>
      <c r="Q3040" s="21"/>
    </row>
    <row r="3041" spans="1:17" s="258" customFormat="1" ht="12.75" hidden="1" customHeight="1">
      <c r="A3041" s="378"/>
      <c r="B3041" s="26"/>
      <c r="C3041" s="26"/>
      <c r="D3041" s="26"/>
      <c r="E3041" s="21"/>
      <c r="F3041" s="21"/>
      <c r="G3041" s="21"/>
      <c r="H3041" s="21"/>
      <c r="I3041" s="21"/>
      <c r="J3041" s="26"/>
      <c r="K3041" s="26"/>
      <c r="L3041" s="21"/>
      <c r="M3041" s="21"/>
      <c r="N3041" s="21"/>
      <c r="O3041" s="21"/>
      <c r="P3041" s="21"/>
      <c r="Q3041" s="21"/>
    </row>
    <row r="3042" spans="1:17" s="258" customFormat="1" ht="12.75" hidden="1" customHeight="1">
      <c r="A3042" s="378"/>
      <c r="B3042" s="26"/>
      <c r="C3042" s="26"/>
      <c r="D3042" s="26"/>
      <c r="E3042" s="21"/>
      <c r="F3042" s="21"/>
      <c r="G3042" s="21"/>
      <c r="H3042" s="21"/>
      <c r="I3042" s="21"/>
      <c r="J3042" s="26"/>
      <c r="K3042" s="26"/>
      <c r="L3042" s="21"/>
      <c r="M3042" s="21"/>
      <c r="N3042" s="21"/>
      <c r="O3042" s="21"/>
      <c r="P3042" s="21"/>
      <c r="Q3042" s="21"/>
    </row>
    <row r="3043" spans="1:17" s="258" customFormat="1" ht="12.75" hidden="1" customHeight="1">
      <c r="A3043" s="378"/>
      <c r="B3043" s="26"/>
      <c r="C3043" s="26"/>
      <c r="D3043" s="26"/>
      <c r="E3043" s="21"/>
      <c r="F3043" s="21"/>
      <c r="G3043" s="21"/>
      <c r="H3043" s="21"/>
      <c r="I3043" s="21"/>
      <c r="J3043" s="26"/>
      <c r="K3043" s="26"/>
      <c r="L3043" s="21"/>
      <c r="M3043" s="21"/>
      <c r="N3043" s="21"/>
      <c r="O3043" s="21"/>
      <c r="P3043" s="21"/>
      <c r="Q3043" s="21"/>
    </row>
    <row r="3044" spans="1:17" s="258" customFormat="1" ht="12.75" hidden="1" customHeight="1">
      <c r="A3044" s="378"/>
      <c r="B3044" s="26"/>
      <c r="C3044" s="26"/>
      <c r="D3044" s="26"/>
      <c r="E3044" s="21"/>
      <c r="F3044" s="21"/>
      <c r="G3044" s="21"/>
      <c r="H3044" s="21"/>
      <c r="I3044" s="21"/>
      <c r="J3044" s="26"/>
      <c r="K3044" s="26"/>
      <c r="L3044" s="21"/>
      <c r="M3044" s="21"/>
      <c r="N3044" s="21"/>
      <c r="O3044" s="21"/>
      <c r="P3044" s="21"/>
      <c r="Q3044" s="21"/>
    </row>
    <row r="3045" spans="1:17" s="258" customFormat="1" ht="12.75" hidden="1" customHeight="1">
      <c r="A3045" s="378"/>
      <c r="B3045" s="26"/>
      <c r="C3045" s="26"/>
      <c r="D3045" s="26"/>
      <c r="E3045" s="21"/>
      <c r="F3045" s="21"/>
      <c r="G3045" s="21"/>
      <c r="H3045" s="21"/>
      <c r="I3045" s="21"/>
      <c r="J3045" s="26"/>
      <c r="K3045" s="26"/>
      <c r="L3045" s="21"/>
      <c r="M3045" s="21"/>
      <c r="N3045" s="21"/>
      <c r="O3045" s="21"/>
      <c r="P3045" s="21"/>
      <c r="Q3045" s="21"/>
    </row>
    <row r="3046" spans="1:17" s="258" customFormat="1" ht="12.75" hidden="1" customHeight="1">
      <c r="A3046" s="378"/>
      <c r="B3046" s="26"/>
      <c r="C3046" s="26"/>
      <c r="D3046" s="26"/>
      <c r="E3046" s="21"/>
      <c r="F3046" s="21"/>
      <c r="G3046" s="21"/>
      <c r="H3046" s="21"/>
      <c r="I3046" s="21"/>
      <c r="J3046" s="26"/>
      <c r="K3046" s="26"/>
      <c r="L3046" s="21"/>
      <c r="M3046" s="21"/>
      <c r="N3046" s="21"/>
      <c r="O3046" s="21"/>
      <c r="P3046" s="21"/>
      <c r="Q3046" s="21"/>
    </row>
    <row r="3047" spans="1:17" s="258" customFormat="1" ht="12.75" hidden="1" customHeight="1">
      <c r="A3047" s="378"/>
      <c r="B3047" s="26"/>
      <c r="C3047" s="26"/>
      <c r="D3047" s="26"/>
      <c r="E3047" s="21"/>
      <c r="F3047" s="21"/>
      <c r="G3047" s="21"/>
      <c r="H3047" s="21"/>
      <c r="I3047" s="21"/>
      <c r="J3047" s="26"/>
      <c r="K3047" s="26"/>
      <c r="L3047" s="21"/>
      <c r="M3047" s="21"/>
      <c r="N3047" s="21"/>
      <c r="O3047" s="21"/>
      <c r="P3047" s="21"/>
      <c r="Q3047" s="21"/>
    </row>
    <row r="3048" spans="1:17" s="258" customFormat="1" ht="12.75" hidden="1" customHeight="1">
      <c r="A3048" s="378"/>
      <c r="B3048" s="26"/>
      <c r="C3048" s="26"/>
      <c r="D3048" s="26"/>
      <c r="E3048" s="21"/>
      <c r="F3048" s="21"/>
      <c r="G3048" s="21"/>
      <c r="H3048" s="21"/>
      <c r="I3048" s="21"/>
      <c r="J3048" s="26"/>
      <c r="K3048" s="26"/>
      <c r="L3048" s="21"/>
      <c r="M3048" s="21"/>
      <c r="N3048" s="21"/>
      <c r="O3048" s="21"/>
      <c r="P3048" s="21"/>
      <c r="Q3048" s="21"/>
    </row>
    <row r="3049" spans="1:17" s="258" customFormat="1" ht="12.75" hidden="1" customHeight="1">
      <c r="A3049" s="378"/>
      <c r="B3049" s="26"/>
      <c r="C3049" s="26"/>
      <c r="D3049" s="26"/>
      <c r="E3049" s="21"/>
      <c r="F3049" s="21"/>
      <c r="G3049" s="21"/>
      <c r="H3049" s="21"/>
      <c r="I3049" s="21"/>
      <c r="J3049" s="26"/>
      <c r="K3049" s="26"/>
      <c r="L3049" s="21"/>
      <c r="M3049" s="21"/>
      <c r="N3049" s="21"/>
      <c r="O3049" s="21"/>
      <c r="P3049" s="21"/>
      <c r="Q3049" s="21"/>
    </row>
    <row r="3050" spans="1:17" s="258" customFormat="1" ht="12.75" hidden="1" customHeight="1">
      <c r="A3050" s="378"/>
      <c r="B3050" s="26"/>
      <c r="C3050" s="26"/>
      <c r="D3050" s="26"/>
      <c r="E3050" s="21"/>
      <c r="F3050" s="21"/>
      <c r="G3050" s="21"/>
      <c r="H3050" s="21"/>
      <c r="I3050" s="21"/>
      <c r="J3050" s="26"/>
      <c r="K3050" s="26"/>
      <c r="L3050" s="21"/>
      <c r="M3050" s="21"/>
      <c r="N3050" s="21"/>
      <c r="O3050" s="21"/>
      <c r="P3050" s="21"/>
      <c r="Q3050" s="21"/>
    </row>
    <row r="3051" spans="1:17" s="258" customFormat="1" ht="12.75" hidden="1" customHeight="1">
      <c r="A3051" s="378"/>
      <c r="B3051" s="26"/>
      <c r="C3051" s="26"/>
      <c r="D3051" s="26"/>
      <c r="E3051" s="21"/>
      <c r="F3051" s="21"/>
      <c r="G3051" s="21"/>
      <c r="H3051" s="21"/>
      <c r="I3051" s="21"/>
      <c r="J3051" s="26"/>
      <c r="K3051" s="26"/>
      <c r="L3051" s="21"/>
      <c r="M3051" s="21"/>
      <c r="N3051" s="21"/>
      <c r="O3051" s="21"/>
      <c r="P3051" s="21"/>
      <c r="Q3051" s="21"/>
    </row>
    <row r="3052" spans="1:17" s="258" customFormat="1" ht="12.75" hidden="1" customHeight="1">
      <c r="A3052" s="378"/>
      <c r="B3052" s="26"/>
      <c r="C3052" s="26"/>
      <c r="D3052" s="26"/>
      <c r="E3052" s="21"/>
      <c r="F3052" s="21"/>
      <c r="G3052" s="21"/>
      <c r="H3052" s="21"/>
      <c r="I3052" s="21"/>
      <c r="J3052" s="26"/>
      <c r="K3052" s="26"/>
      <c r="L3052" s="21"/>
      <c r="M3052" s="21"/>
      <c r="N3052" s="21"/>
      <c r="O3052" s="21"/>
      <c r="P3052" s="21"/>
      <c r="Q3052" s="21"/>
    </row>
    <row r="3053" spans="1:17" s="258" customFormat="1" ht="12.75" hidden="1" customHeight="1">
      <c r="A3053" s="378"/>
      <c r="B3053" s="26"/>
      <c r="C3053" s="26"/>
      <c r="D3053" s="26"/>
      <c r="E3053" s="21"/>
      <c r="F3053" s="21"/>
      <c r="G3053" s="21"/>
      <c r="H3053" s="21"/>
      <c r="I3053" s="21"/>
      <c r="J3053" s="26"/>
      <c r="K3053" s="26"/>
      <c r="L3053" s="21"/>
      <c r="M3053" s="21"/>
      <c r="N3053" s="21"/>
      <c r="O3053" s="21"/>
      <c r="P3053" s="21"/>
      <c r="Q3053" s="21"/>
    </row>
    <row r="3054" spans="1:17" s="258" customFormat="1" ht="12.75" hidden="1" customHeight="1">
      <c r="A3054" s="378"/>
      <c r="B3054" s="26"/>
      <c r="C3054" s="26"/>
      <c r="D3054" s="26"/>
      <c r="E3054" s="21"/>
      <c r="F3054" s="21"/>
      <c r="G3054" s="21"/>
      <c r="H3054" s="21"/>
      <c r="I3054" s="21"/>
      <c r="J3054" s="26"/>
      <c r="K3054" s="26"/>
      <c r="L3054" s="21"/>
      <c r="M3054" s="21"/>
      <c r="N3054" s="21"/>
      <c r="O3054" s="21"/>
      <c r="P3054" s="21"/>
      <c r="Q3054" s="21"/>
    </row>
    <row r="3055" spans="1:17" s="258" customFormat="1" ht="12.75" hidden="1" customHeight="1">
      <c r="A3055" s="378"/>
      <c r="B3055" s="26"/>
      <c r="C3055" s="26"/>
      <c r="D3055" s="26"/>
      <c r="E3055" s="21"/>
      <c r="F3055" s="21"/>
      <c r="G3055" s="21"/>
      <c r="H3055" s="21"/>
      <c r="I3055" s="21"/>
      <c r="J3055" s="26"/>
      <c r="K3055" s="26"/>
      <c r="L3055" s="21"/>
      <c r="M3055" s="21"/>
      <c r="N3055" s="21"/>
      <c r="O3055" s="21"/>
      <c r="P3055" s="21"/>
      <c r="Q3055" s="21"/>
    </row>
    <row r="3056" spans="1:17" s="258" customFormat="1" ht="12.75" hidden="1" customHeight="1">
      <c r="A3056" s="378"/>
      <c r="B3056" s="26"/>
      <c r="C3056" s="26"/>
      <c r="D3056" s="26"/>
      <c r="E3056" s="21"/>
      <c r="F3056" s="21"/>
      <c r="G3056" s="21"/>
      <c r="H3056" s="21"/>
      <c r="I3056" s="21"/>
      <c r="J3056" s="26"/>
      <c r="K3056" s="26"/>
      <c r="L3056" s="21"/>
      <c r="M3056" s="21"/>
      <c r="N3056" s="21"/>
      <c r="O3056" s="21"/>
      <c r="P3056" s="21"/>
      <c r="Q3056" s="21"/>
    </row>
    <row r="3057" spans="1:17" s="258" customFormat="1" ht="12.75" hidden="1" customHeight="1">
      <c r="A3057" s="378"/>
      <c r="B3057" s="26"/>
      <c r="C3057" s="26"/>
      <c r="D3057" s="26"/>
      <c r="E3057" s="21"/>
      <c r="F3057" s="21"/>
      <c r="G3057" s="21"/>
      <c r="H3057" s="21"/>
      <c r="I3057" s="21"/>
      <c r="J3057" s="26"/>
      <c r="K3057" s="26"/>
      <c r="L3057" s="21"/>
      <c r="M3057" s="21"/>
      <c r="N3057" s="21"/>
      <c r="O3057" s="21"/>
      <c r="P3057" s="21"/>
      <c r="Q3057" s="21"/>
    </row>
    <row r="3058" spans="1:17" s="258" customFormat="1" ht="12.75" hidden="1" customHeight="1">
      <c r="A3058" s="378"/>
      <c r="B3058" s="26"/>
      <c r="C3058" s="26"/>
      <c r="D3058" s="26"/>
      <c r="E3058" s="21"/>
      <c r="F3058" s="21"/>
      <c r="G3058" s="21"/>
      <c r="H3058" s="21"/>
      <c r="I3058" s="21"/>
      <c r="J3058" s="26"/>
      <c r="K3058" s="26"/>
      <c r="L3058" s="21"/>
      <c r="M3058" s="21"/>
      <c r="N3058" s="21"/>
      <c r="O3058" s="21"/>
      <c r="P3058" s="21"/>
      <c r="Q3058" s="21"/>
    </row>
    <row r="3059" spans="1:17" s="258" customFormat="1" ht="12.75" hidden="1" customHeight="1">
      <c r="A3059" s="378"/>
      <c r="B3059" s="26"/>
      <c r="C3059" s="26"/>
      <c r="D3059" s="26"/>
      <c r="E3059" s="21"/>
      <c r="F3059" s="21"/>
      <c r="G3059" s="21"/>
      <c r="H3059" s="21"/>
      <c r="I3059" s="21"/>
      <c r="J3059" s="26"/>
      <c r="K3059" s="26"/>
      <c r="L3059" s="21"/>
      <c r="M3059" s="21"/>
      <c r="N3059" s="21"/>
      <c r="O3059" s="21"/>
      <c r="P3059" s="21"/>
      <c r="Q3059" s="21"/>
    </row>
    <row r="3060" spans="1:17" s="258" customFormat="1" ht="12.75" hidden="1" customHeight="1">
      <c r="A3060" s="378"/>
      <c r="B3060" s="26"/>
      <c r="C3060" s="26"/>
      <c r="D3060" s="26"/>
      <c r="E3060" s="21"/>
      <c r="F3060" s="21"/>
      <c r="G3060" s="21"/>
      <c r="H3060" s="21"/>
      <c r="I3060" s="21"/>
      <c r="J3060" s="26"/>
      <c r="K3060" s="26"/>
      <c r="L3060" s="21"/>
      <c r="M3060" s="21"/>
      <c r="N3060" s="21"/>
      <c r="O3060" s="21"/>
      <c r="P3060" s="21"/>
      <c r="Q3060" s="21"/>
    </row>
    <row r="3061" spans="1:17" s="258" customFormat="1" ht="12.75" hidden="1" customHeight="1">
      <c r="A3061" s="378"/>
      <c r="B3061" s="26"/>
      <c r="C3061" s="26"/>
      <c r="D3061" s="26"/>
      <c r="E3061" s="21"/>
      <c r="F3061" s="21"/>
      <c r="G3061" s="21"/>
      <c r="H3061" s="21"/>
      <c r="I3061" s="21"/>
      <c r="J3061" s="26"/>
      <c r="K3061" s="26"/>
      <c r="L3061" s="21"/>
      <c r="M3061" s="21"/>
      <c r="N3061" s="21"/>
      <c r="O3061" s="21"/>
      <c r="P3061" s="21"/>
      <c r="Q3061" s="21"/>
    </row>
    <row r="3062" spans="1:17" s="258" customFormat="1" ht="12.75" hidden="1" customHeight="1">
      <c r="A3062" s="378"/>
      <c r="B3062" s="26"/>
      <c r="C3062" s="26"/>
      <c r="D3062" s="26"/>
      <c r="E3062" s="21"/>
      <c r="F3062" s="21"/>
      <c r="G3062" s="21"/>
      <c r="H3062" s="21"/>
      <c r="I3062" s="21"/>
      <c r="J3062" s="26"/>
      <c r="K3062" s="26"/>
      <c r="L3062" s="21"/>
      <c r="M3062" s="21"/>
      <c r="N3062" s="21"/>
      <c r="O3062" s="21"/>
      <c r="P3062" s="21"/>
      <c r="Q3062" s="21"/>
    </row>
    <row r="3063" spans="1:17" s="258" customFormat="1" ht="12.75" hidden="1" customHeight="1">
      <c r="A3063" s="378"/>
      <c r="B3063" s="26"/>
      <c r="C3063" s="26"/>
      <c r="D3063" s="26"/>
      <c r="E3063" s="21"/>
      <c r="F3063" s="21"/>
      <c r="G3063" s="21"/>
      <c r="H3063" s="21"/>
      <c r="I3063" s="21"/>
      <c r="J3063" s="26"/>
      <c r="K3063" s="26"/>
      <c r="L3063" s="21"/>
      <c r="M3063" s="21"/>
      <c r="N3063" s="21"/>
      <c r="O3063" s="21"/>
      <c r="P3063" s="21"/>
      <c r="Q3063" s="21"/>
    </row>
    <row r="3064" spans="1:17" s="258" customFormat="1" ht="12.75" hidden="1" customHeight="1">
      <c r="A3064" s="378"/>
      <c r="B3064" s="26"/>
      <c r="C3064" s="26"/>
      <c r="D3064" s="26"/>
      <c r="E3064" s="21"/>
      <c r="F3064" s="21"/>
      <c r="G3064" s="21"/>
      <c r="H3064" s="21"/>
      <c r="I3064" s="21"/>
      <c r="J3064" s="26"/>
      <c r="K3064" s="26"/>
      <c r="L3064" s="21"/>
      <c r="M3064" s="21"/>
      <c r="N3064" s="21"/>
      <c r="O3064" s="21"/>
      <c r="P3064" s="21"/>
      <c r="Q3064" s="21"/>
    </row>
    <row r="3065" spans="1:17" s="258" customFormat="1" ht="12.75" hidden="1" customHeight="1">
      <c r="A3065" s="378"/>
      <c r="B3065" s="26"/>
      <c r="C3065" s="26"/>
      <c r="D3065" s="26"/>
      <c r="E3065" s="21"/>
      <c r="F3065" s="21"/>
      <c r="G3065" s="21"/>
      <c r="H3065" s="21"/>
      <c r="I3065" s="21"/>
      <c r="J3065" s="26"/>
      <c r="K3065" s="26"/>
      <c r="L3065" s="21"/>
      <c r="M3065" s="21"/>
      <c r="N3065" s="21"/>
      <c r="O3065" s="21"/>
      <c r="P3065" s="21"/>
      <c r="Q3065" s="21"/>
    </row>
    <row r="3066" spans="1:17" s="258" customFormat="1" ht="12.75" hidden="1" customHeight="1">
      <c r="A3066" s="378"/>
      <c r="B3066" s="26"/>
      <c r="C3066" s="26"/>
      <c r="D3066" s="26"/>
      <c r="E3066" s="21"/>
      <c r="F3066" s="21"/>
      <c r="G3066" s="21"/>
      <c r="H3066" s="21"/>
      <c r="I3066" s="21"/>
      <c r="J3066" s="26"/>
      <c r="K3066" s="26"/>
      <c r="L3066" s="21"/>
      <c r="M3066" s="21"/>
      <c r="N3066" s="21"/>
      <c r="O3066" s="21"/>
      <c r="P3066" s="21"/>
      <c r="Q3066" s="21"/>
    </row>
    <row r="3067" spans="1:17" s="258" customFormat="1" ht="12.75" hidden="1" customHeight="1">
      <c r="A3067" s="378"/>
      <c r="B3067" s="26"/>
      <c r="C3067" s="26"/>
      <c r="D3067" s="26"/>
      <c r="E3067" s="21"/>
      <c r="F3067" s="21"/>
      <c r="G3067" s="21"/>
      <c r="H3067" s="21"/>
      <c r="I3067" s="21"/>
      <c r="J3067" s="26"/>
      <c r="K3067" s="26"/>
      <c r="L3067" s="21"/>
      <c r="M3067" s="21"/>
      <c r="N3067" s="21"/>
      <c r="O3067" s="21"/>
      <c r="P3067" s="21"/>
      <c r="Q3067" s="21"/>
    </row>
    <row r="3068" spans="1:17" s="258" customFormat="1" ht="12.75" hidden="1" customHeight="1">
      <c r="A3068" s="378"/>
      <c r="B3068" s="26"/>
      <c r="C3068" s="26"/>
      <c r="D3068" s="26"/>
      <c r="E3068" s="21"/>
      <c r="F3068" s="21"/>
      <c r="G3068" s="21"/>
      <c r="H3068" s="21"/>
      <c r="I3068" s="21"/>
      <c r="J3068" s="26"/>
      <c r="K3068" s="26"/>
      <c r="L3068" s="21"/>
      <c r="M3068" s="21"/>
      <c r="N3068" s="21"/>
      <c r="O3068" s="21"/>
      <c r="P3068" s="21"/>
      <c r="Q3068" s="21"/>
    </row>
    <row r="3069" spans="1:17" s="258" customFormat="1" ht="12.75" hidden="1" customHeight="1">
      <c r="A3069" s="378"/>
      <c r="B3069" s="26"/>
      <c r="C3069" s="26"/>
      <c r="D3069" s="26"/>
      <c r="E3069" s="21"/>
      <c r="F3069" s="21"/>
      <c r="G3069" s="21"/>
      <c r="H3069" s="21"/>
      <c r="I3069" s="21"/>
      <c r="J3069" s="26"/>
      <c r="K3069" s="26"/>
      <c r="L3069" s="21"/>
      <c r="M3069" s="21"/>
      <c r="N3069" s="21"/>
      <c r="O3069" s="21"/>
      <c r="P3069" s="21"/>
      <c r="Q3069" s="21"/>
    </row>
    <row r="3070" spans="1:17" s="258" customFormat="1" ht="12.75" hidden="1" customHeight="1">
      <c r="A3070" s="378"/>
      <c r="B3070" s="26"/>
      <c r="C3070" s="26"/>
      <c r="D3070" s="26"/>
      <c r="E3070" s="21"/>
      <c r="F3070" s="21"/>
      <c r="G3070" s="21"/>
      <c r="H3070" s="21"/>
      <c r="I3070" s="21"/>
      <c r="J3070" s="26"/>
      <c r="K3070" s="26"/>
      <c r="L3070" s="21"/>
      <c r="M3070" s="21"/>
      <c r="N3070" s="21"/>
      <c r="O3070" s="21"/>
      <c r="P3070" s="21"/>
      <c r="Q3070" s="21"/>
    </row>
    <row r="3071" spans="1:17" s="258" customFormat="1" ht="12.75" hidden="1" customHeight="1">
      <c r="A3071" s="378"/>
      <c r="B3071" s="26"/>
      <c r="C3071" s="26"/>
      <c r="D3071" s="26"/>
      <c r="E3071" s="21"/>
      <c r="F3071" s="21"/>
      <c r="G3071" s="21"/>
      <c r="H3071" s="21"/>
      <c r="I3071" s="21"/>
      <c r="J3071" s="26"/>
      <c r="K3071" s="26"/>
      <c r="L3071" s="21"/>
      <c r="M3071" s="21"/>
      <c r="N3071" s="21"/>
      <c r="O3071" s="21"/>
      <c r="P3071" s="21"/>
      <c r="Q3071" s="21"/>
    </row>
    <row r="3072" spans="1:17" s="258" customFormat="1" ht="12.75" hidden="1" customHeight="1">
      <c r="A3072" s="378"/>
      <c r="B3072" s="26"/>
      <c r="C3072" s="26"/>
      <c r="D3072" s="26"/>
      <c r="E3072" s="21"/>
      <c r="F3072" s="21"/>
      <c r="G3072" s="21"/>
      <c r="H3072" s="21"/>
      <c r="I3072" s="21"/>
      <c r="J3072" s="26"/>
      <c r="K3072" s="26"/>
      <c r="L3072" s="21"/>
      <c r="M3072" s="21"/>
      <c r="N3072" s="21"/>
      <c r="O3072" s="21"/>
      <c r="P3072" s="21"/>
      <c r="Q3072" s="21"/>
    </row>
    <row r="3073" spans="1:17" s="258" customFormat="1" ht="12.75" hidden="1" customHeight="1">
      <c r="A3073" s="378"/>
      <c r="B3073" s="26"/>
      <c r="C3073" s="26"/>
      <c r="D3073" s="26"/>
      <c r="E3073" s="21"/>
      <c r="F3073" s="21"/>
      <c r="G3073" s="21"/>
      <c r="H3073" s="21"/>
      <c r="I3073" s="21"/>
      <c r="J3073" s="26"/>
      <c r="K3073" s="26"/>
      <c r="L3073" s="21"/>
      <c r="M3073" s="21"/>
      <c r="N3073" s="21"/>
      <c r="O3073" s="21"/>
      <c r="P3073" s="21"/>
      <c r="Q3073" s="21"/>
    </row>
    <row r="3074" spans="1:17" s="258" customFormat="1" ht="12.75" hidden="1" customHeight="1">
      <c r="A3074" s="378"/>
      <c r="B3074" s="26"/>
      <c r="C3074" s="26"/>
      <c r="D3074" s="26"/>
      <c r="E3074" s="21"/>
      <c r="F3074" s="21"/>
      <c r="G3074" s="21"/>
      <c r="H3074" s="21"/>
      <c r="I3074" s="21"/>
      <c r="J3074" s="26"/>
      <c r="K3074" s="26"/>
      <c r="L3074" s="21"/>
      <c r="M3074" s="21"/>
      <c r="N3074" s="21"/>
      <c r="O3074" s="21"/>
      <c r="P3074" s="21"/>
      <c r="Q3074" s="21"/>
    </row>
    <row r="3075" spans="1:17" s="258" customFormat="1" ht="12.75" hidden="1" customHeight="1">
      <c r="A3075" s="378"/>
      <c r="B3075" s="26"/>
      <c r="C3075" s="26"/>
      <c r="D3075" s="26"/>
      <c r="E3075" s="21"/>
      <c r="F3075" s="21"/>
      <c r="G3075" s="21"/>
      <c r="H3075" s="21"/>
      <c r="I3075" s="21"/>
      <c r="J3075" s="26"/>
      <c r="K3075" s="26"/>
      <c r="L3075" s="21"/>
      <c r="M3075" s="21"/>
      <c r="N3075" s="21"/>
      <c r="O3075" s="21"/>
      <c r="P3075" s="21"/>
      <c r="Q3075" s="21"/>
    </row>
    <row r="3076" spans="1:17" s="258" customFormat="1" ht="12.75" hidden="1" customHeight="1">
      <c r="A3076" s="378"/>
      <c r="B3076" s="26"/>
      <c r="C3076" s="26"/>
      <c r="D3076" s="26"/>
      <c r="E3076" s="21"/>
      <c r="F3076" s="21"/>
      <c r="G3076" s="21"/>
      <c r="H3076" s="21"/>
      <c r="I3076" s="21"/>
      <c r="J3076" s="26"/>
      <c r="K3076" s="26"/>
      <c r="L3076" s="21"/>
      <c r="M3076" s="21"/>
      <c r="N3076" s="21"/>
      <c r="O3076" s="21"/>
      <c r="P3076" s="21"/>
      <c r="Q3076" s="21"/>
    </row>
    <row r="3077" spans="1:17" s="258" customFormat="1" ht="12.75" hidden="1" customHeight="1">
      <c r="A3077" s="378"/>
      <c r="B3077" s="26"/>
      <c r="C3077" s="26"/>
      <c r="D3077" s="26"/>
      <c r="E3077" s="21"/>
      <c r="F3077" s="21"/>
      <c r="G3077" s="21"/>
      <c r="H3077" s="21"/>
      <c r="I3077" s="21"/>
      <c r="J3077" s="26"/>
      <c r="K3077" s="26"/>
      <c r="L3077" s="21"/>
      <c r="M3077" s="21"/>
      <c r="N3077" s="21"/>
      <c r="O3077" s="21"/>
      <c r="P3077" s="21"/>
      <c r="Q3077" s="21"/>
    </row>
    <row r="3078" spans="1:17" s="258" customFormat="1" ht="12.75" hidden="1" customHeight="1">
      <c r="A3078" s="378"/>
      <c r="B3078" s="26"/>
      <c r="C3078" s="26"/>
      <c r="D3078" s="26"/>
      <c r="E3078" s="21"/>
      <c r="F3078" s="21"/>
      <c r="G3078" s="21"/>
      <c r="H3078" s="21"/>
      <c r="I3078" s="21"/>
      <c r="J3078" s="26"/>
      <c r="K3078" s="26"/>
      <c r="L3078" s="21"/>
      <c r="M3078" s="21"/>
      <c r="N3078" s="21"/>
      <c r="O3078" s="21"/>
      <c r="P3078" s="21"/>
      <c r="Q3078" s="21"/>
    </row>
    <row r="3079" spans="1:17" s="258" customFormat="1" ht="12.75" hidden="1" customHeight="1">
      <c r="A3079" s="378"/>
      <c r="B3079" s="26"/>
      <c r="C3079" s="26"/>
      <c r="D3079" s="26"/>
      <c r="E3079" s="21"/>
      <c r="F3079" s="21"/>
      <c r="G3079" s="21"/>
      <c r="H3079" s="21"/>
      <c r="I3079" s="21"/>
      <c r="J3079" s="26"/>
      <c r="K3079" s="26"/>
      <c r="L3079" s="21"/>
      <c r="M3079" s="21"/>
      <c r="N3079" s="21"/>
      <c r="O3079" s="21"/>
      <c r="P3079" s="21"/>
      <c r="Q3079" s="21"/>
    </row>
    <row r="3080" spans="1:17" s="258" customFormat="1" ht="12.75" hidden="1" customHeight="1">
      <c r="A3080" s="378"/>
      <c r="B3080" s="26"/>
      <c r="C3080" s="26"/>
      <c r="D3080" s="26"/>
      <c r="E3080" s="21"/>
      <c r="F3080" s="21"/>
      <c r="G3080" s="21"/>
      <c r="H3080" s="21"/>
      <c r="I3080" s="21"/>
      <c r="J3080" s="26"/>
      <c r="K3080" s="26"/>
      <c r="L3080" s="21"/>
      <c r="M3080" s="21"/>
      <c r="N3080" s="21"/>
      <c r="O3080" s="21"/>
      <c r="P3080" s="21"/>
      <c r="Q3080" s="21"/>
    </row>
    <row r="3081" spans="1:17" s="258" customFormat="1" ht="12.75" hidden="1" customHeight="1">
      <c r="A3081" s="378"/>
      <c r="B3081" s="26"/>
      <c r="C3081" s="26"/>
      <c r="D3081" s="26"/>
      <c r="E3081" s="21"/>
      <c r="F3081" s="21"/>
      <c r="G3081" s="21"/>
      <c r="H3081" s="21"/>
      <c r="I3081" s="21"/>
      <c r="J3081" s="26"/>
      <c r="K3081" s="26"/>
      <c r="L3081" s="21"/>
      <c r="M3081" s="21"/>
      <c r="N3081" s="21"/>
      <c r="O3081" s="21"/>
      <c r="P3081" s="21"/>
      <c r="Q3081" s="21"/>
    </row>
    <row r="3082" spans="1:17" s="258" customFormat="1" ht="12.75" hidden="1" customHeight="1">
      <c r="A3082" s="378"/>
      <c r="B3082" s="26"/>
      <c r="C3082" s="26"/>
      <c r="D3082" s="26"/>
      <c r="E3082" s="21"/>
      <c r="F3082" s="21"/>
      <c r="G3082" s="21"/>
      <c r="H3082" s="21"/>
      <c r="I3082" s="21"/>
      <c r="J3082" s="26"/>
      <c r="K3082" s="26"/>
      <c r="L3082" s="21"/>
      <c r="M3082" s="21"/>
      <c r="N3082" s="21"/>
      <c r="O3082" s="21"/>
      <c r="P3082" s="21"/>
      <c r="Q3082" s="21"/>
    </row>
    <row r="3083" spans="1:17" s="258" customFormat="1" ht="12.75" hidden="1" customHeight="1">
      <c r="A3083" s="378"/>
      <c r="B3083" s="26"/>
      <c r="C3083" s="26"/>
      <c r="D3083" s="26"/>
      <c r="E3083" s="21"/>
      <c r="F3083" s="21"/>
      <c r="G3083" s="21"/>
      <c r="H3083" s="21"/>
      <c r="I3083" s="21"/>
      <c r="J3083" s="26"/>
      <c r="K3083" s="26"/>
      <c r="L3083" s="21"/>
      <c r="M3083" s="21"/>
      <c r="N3083" s="21"/>
      <c r="O3083" s="21"/>
      <c r="P3083" s="21"/>
      <c r="Q3083" s="21"/>
    </row>
    <row r="3084" spans="1:17" s="258" customFormat="1" ht="12.75" hidden="1" customHeight="1">
      <c r="A3084" s="378"/>
      <c r="B3084" s="26"/>
      <c r="C3084" s="26"/>
      <c r="D3084" s="26"/>
      <c r="E3084" s="21"/>
      <c r="F3084" s="21"/>
      <c r="G3084" s="21"/>
      <c r="H3084" s="21"/>
      <c r="I3084" s="21"/>
      <c r="J3084" s="26"/>
      <c r="K3084" s="26"/>
      <c r="L3084" s="21"/>
      <c r="M3084" s="21"/>
      <c r="N3084" s="21"/>
      <c r="O3084" s="21"/>
      <c r="P3084" s="21"/>
      <c r="Q3084" s="21"/>
    </row>
    <row r="3085" spans="1:17" s="258" customFormat="1" ht="12.75" hidden="1" customHeight="1">
      <c r="A3085" s="378"/>
      <c r="B3085" s="26"/>
      <c r="C3085" s="26"/>
      <c r="D3085" s="26"/>
      <c r="E3085" s="21"/>
      <c r="F3085" s="21"/>
      <c r="G3085" s="21"/>
      <c r="H3085" s="21"/>
      <c r="I3085" s="21"/>
      <c r="J3085" s="26"/>
      <c r="K3085" s="26"/>
      <c r="L3085" s="21"/>
      <c r="M3085" s="21"/>
      <c r="N3085" s="21"/>
      <c r="O3085" s="21"/>
      <c r="P3085" s="21"/>
      <c r="Q3085" s="21"/>
    </row>
    <row r="3086" spans="1:17" s="258" customFormat="1" ht="12.75" hidden="1" customHeight="1">
      <c r="A3086" s="378"/>
      <c r="B3086" s="26"/>
      <c r="C3086" s="26"/>
      <c r="D3086" s="26"/>
      <c r="E3086" s="21"/>
      <c r="F3086" s="21"/>
      <c r="G3086" s="21"/>
      <c r="H3086" s="21"/>
      <c r="I3086" s="21"/>
      <c r="J3086" s="26"/>
      <c r="K3086" s="26"/>
      <c r="L3086" s="21"/>
      <c r="M3086" s="21"/>
      <c r="N3086" s="21"/>
      <c r="O3086" s="21"/>
      <c r="P3086" s="21"/>
      <c r="Q3086" s="21"/>
    </row>
    <row r="3087" spans="1:17" s="258" customFormat="1" ht="12.75" hidden="1" customHeight="1">
      <c r="A3087" s="378"/>
      <c r="B3087" s="26"/>
      <c r="C3087" s="26"/>
      <c r="D3087" s="26"/>
      <c r="E3087" s="21"/>
      <c r="F3087" s="21"/>
      <c r="G3087" s="21"/>
      <c r="H3087" s="21"/>
      <c r="I3087" s="21"/>
      <c r="J3087" s="26"/>
      <c r="K3087" s="26"/>
      <c r="L3087" s="21"/>
      <c r="M3087" s="21"/>
      <c r="N3087" s="21"/>
      <c r="O3087" s="21"/>
      <c r="P3087" s="21"/>
      <c r="Q3087" s="21"/>
    </row>
    <row r="3088" spans="1:17" s="258" customFormat="1" ht="12.75" hidden="1" customHeight="1">
      <c r="A3088" s="378"/>
      <c r="B3088" s="26"/>
      <c r="C3088" s="26"/>
      <c r="D3088" s="26"/>
      <c r="E3088" s="21"/>
      <c r="F3088" s="21"/>
      <c r="G3088" s="21"/>
      <c r="H3088" s="21"/>
      <c r="I3088" s="21"/>
      <c r="J3088" s="26"/>
      <c r="K3088" s="26"/>
      <c r="L3088" s="21"/>
      <c r="M3088" s="21"/>
      <c r="N3088" s="21"/>
      <c r="O3088" s="21"/>
      <c r="P3088" s="21"/>
      <c r="Q3088" s="21"/>
    </row>
    <row r="3089" spans="1:17" s="258" customFormat="1" ht="12.75" hidden="1" customHeight="1">
      <c r="A3089" s="378"/>
      <c r="B3089" s="26"/>
      <c r="C3089" s="26"/>
      <c r="D3089" s="26"/>
      <c r="E3089" s="21"/>
      <c r="F3089" s="21"/>
      <c r="G3089" s="21"/>
      <c r="H3089" s="21"/>
      <c r="I3089" s="21"/>
      <c r="J3089" s="26"/>
      <c r="K3089" s="26"/>
      <c r="L3089" s="21"/>
      <c r="M3089" s="21"/>
      <c r="N3089" s="21"/>
      <c r="O3089" s="21"/>
      <c r="P3089" s="21"/>
      <c r="Q3089" s="21"/>
    </row>
    <row r="3090" spans="1:17" s="258" customFormat="1" ht="12.75" hidden="1" customHeight="1">
      <c r="A3090" s="378"/>
      <c r="B3090" s="26"/>
      <c r="C3090" s="26"/>
      <c r="D3090" s="26"/>
      <c r="E3090" s="21"/>
      <c r="F3090" s="21"/>
      <c r="G3090" s="21"/>
      <c r="H3090" s="21"/>
      <c r="I3090" s="21"/>
      <c r="J3090" s="26"/>
      <c r="K3090" s="26"/>
      <c r="L3090" s="21"/>
      <c r="M3090" s="21"/>
      <c r="N3090" s="21"/>
      <c r="O3090" s="21"/>
      <c r="P3090" s="21"/>
      <c r="Q3090" s="21"/>
    </row>
    <row r="3091" spans="1:17" s="258" customFormat="1" ht="12.75" hidden="1" customHeight="1">
      <c r="A3091" s="378"/>
      <c r="B3091" s="26"/>
      <c r="C3091" s="26"/>
      <c r="D3091" s="26"/>
      <c r="E3091" s="21"/>
      <c r="F3091" s="21"/>
      <c r="G3091" s="21"/>
      <c r="H3091" s="21"/>
      <c r="I3091" s="21"/>
      <c r="J3091" s="26"/>
      <c r="K3091" s="26"/>
      <c r="L3091" s="21"/>
      <c r="M3091" s="21"/>
      <c r="N3091" s="21"/>
      <c r="O3091" s="21"/>
      <c r="P3091" s="21"/>
      <c r="Q3091" s="21"/>
    </row>
    <row r="3092" spans="1:17" s="258" customFormat="1" ht="12.75" hidden="1" customHeight="1">
      <c r="A3092" s="378"/>
      <c r="B3092" s="26"/>
      <c r="C3092" s="26"/>
      <c r="D3092" s="26"/>
      <c r="E3092" s="21"/>
      <c r="F3092" s="21"/>
      <c r="G3092" s="21"/>
      <c r="H3092" s="21"/>
      <c r="I3092" s="21"/>
      <c r="J3092" s="26"/>
      <c r="K3092" s="26"/>
      <c r="L3092" s="21"/>
      <c r="M3092" s="21"/>
      <c r="N3092" s="21"/>
      <c r="O3092" s="21"/>
      <c r="P3092" s="21"/>
      <c r="Q3092" s="21"/>
    </row>
    <row r="3093" spans="1:17" s="258" customFormat="1" ht="12.75" hidden="1" customHeight="1">
      <c r="A3093" s="378"/>
      <c r="B3093" s="26"/>
      <c r="C3093" s="26"/>
      <c r="D3093" s="26"/>
      <c r="E3093" s="21"/>
      <c r="F3093" s="21"/>
      <c r="G3093" s="21"/>
      <c r="H3093" s="21"/>
      <c r="I3093" s="21"/>
      <c r="J3093" s="26"/>
      <c r="K3093" s="26"/>
      <c r="L3093" s="21"/>
      <c r="M3093" s="21"/>
      <c r="N3093" s="21"/>
      <c r="O3093" s="21"/>
      <c r="P3093" s="21"/>
      <c r="Q3093" s="21"/>
    </row>
    <row r="3094" spans="1:17" s="258" customFormat="1" ht="12.75" hidden="1" customHeight="1">
      <c r="A3094" s="378"/>
      <c r="B3094" s="26"/>
      <c r="C3094" s="26"/>
      <c r="D3094" s="26"/>
      <c r="E3094" s="21"/>
      <c r="F3094" s="21"/>
      <c r="G3094" s="21"/>
      <c r="H3094" s="21"/>
      <c r="I3094" s="21"/>
      <c r="J3094" s="26"/>
      <c r="K3094" s="26"/>
      <c r="L3094" s="21"/>
      <c r="M3094" s="21"/>
      <c r="N3094" s="21"/>
      <c r="O3094" s="21"/>
      <c r="P3094" s="21"/>
      <c r="Q3094" s="21"/>
    </row>
    <row r="3095" spans="1:17" s="258" customFormat="1" ht="12.75" hidden="1" customHeight="1">
      <c r="A3095" s="378"/>
      <c r="B3095" s="26"/>
      <c r="C3095" s="26"/>
      <c r="D3095" s="26"/>
      <c r="E3095" s="21"/>
      <c r="F3095" s="21"/>
      <c r="G3095" s="21"/>
      <c r="H3095" s="21"/>
      <c r="I3095" s="21"/>
      <c r="J3095" s="26"/>
      <c r="K3095" s="26"/>
      <c r="L3095" s="21"/>
      <c r="M3095" s="21"/>
      <c r="N3095" s="21"/>
      <c r="O3095" s="21"/>
      <c r="P3095" s="21"/>
      <c r="Q3095" s="21"/>
    </row>
    <row r="3096" spans="1:17" s="258" customFormat="1" ht="12.75" hidden="1" customHeight="1">
      <c r="A3096" s="378"/>
      <c r="B3096" s="26"/>
      <c r="C3096" s="26"/>
      <c r="D3096" s="26"/>
      <c r="E3096" s="21"/>
      <c r="F3096" s="21"/>
      <c r="G3096" s="21"/>
      <c r="H3096" s="21"/>
      <c r="I3096" s="21"/>
      <c r="J3096" s="26"/>
      <c r="K3096" s="26"/>
      <c r="L3096" s="21"/>
      <c r="M3096" s="21"/>
      <c r="N3096" s="21"/>
      <c r="O3096" s="21"/>
      <c r="P3096" s="21"/>
      <c r="Q3096" s="21"/>
    </row>
    <row r="3097" spans="1:17" s="258" customFormat="1" ht="12.75" hidden="1" customHeight="1">
      <c r="A3097" s="378"/>
      <c r="B3097" s="26"/>
      <c r="C3097" s="26"/>
      <c r="D3097" s="26"/>
      <c r="E3097" s="21"/>
      <c r="F3097" s="21"/>
      <c r="G3097" s="21"/>
      <c r="H3097" s="21"/>
      <c r="I3097" s="21"/>
      <c r="J3097" s="26"/>
      <c r="K3097" s="26"/>
      <c r="L3097" s="21"/>
      <c r="M3097" s="21"/>
      <c r="N3097" s="21"/>
      <c r="O3097" s="21"/>
      <c r="P3097" s="21"/>
      <c r="Q3097" s="21"/>
    </row>
    <row r="3098" spans="1:17" s="258" customFormat="1" ht="12.75" hidden="1" customHeight="1">
      <c r="A3098" s="378"/>
      <c r="B3098" s="26"/>
      <c r="C3098" s="26"/>
      <c r="D3098" s="26"/>
      <c r="E3098" s="21"/>
      <c r="F3098" s="21"/>
      <c r="G3098" s="21"/>
      <c r="H3098" s="21"/>
      <c r="I3098" s="21"/>
      <c r="J3098" s="26"/>
      <c r="K3098" s="26"/>
      <c r="L3098" s="21"/>
      <c r="M3098" s="21"/>
      <c r="N3098" s="21"/>
      <c r="O3098" s="21"/>
      <c r="P3098" s="21"/>
      <c r="Q3098" s="21"/>
    </row>
    <row r="3099" spans="1:17" s="258" customFormat="1" ht="12.75" hidden="1" customHeight="1">
      <c r="A3099" s="378"/>
      <c r="B3099" s="26"/>
      <c r="C3099" s="26"/>
      <c r="D3099" s="26"/>
      <c r="E3099" s="21"/>
      <c r="F3099" s="21"/>
      <c r="G3099" s="21"/>
      <c r="H3099" s="21"/>
      <c r="I3099" s="21"/>
      <c r="J3099" s="26"/>
      <c r="K3099" s="26"/>
      <c r="L3099" s="21"/>
      <c r="M3099" s="21"/>
      <c r="N3099" s="21"/>
      <c r="O3099" s="21"/>
      <c r="P3099" s="21"/>
      <c r="Q3099" s="21"/>
    </row>
    <row r="3100" spans="1:17" s="258" customFormat="1" ht="12.75" hidden="1" customHeight="1">
      <c r="A3100" s="378"/>
      <c r="B3100" s="26"/>
      <c r="C3100" s="26"/>
      <c r="D3100" s="26"/>
      <c r="E3100" s="21"/>
      <c r="F3100" s="21"/>
      <c r="G3100" s="21"/>
      <c r="H3100" s="21"/>
      <c r="I3100" s="21"/>
      <c r="J3100" s="26"/>
      <c r="K3100" s="26"/>
      <c r="L3100" s="21"/>
      <c r="M3100" s="21"/>
      <c r="N3100" s="21"/>
      <c r="O3100" s="21"/>
      <c r="P3100" s="21"/>
      <c r="Q3100" s="21"/>
    </row>
    <row r="3101" spans="1:17" s="258" customFormat="1" ht="12.75" hidden="1" customHeight="1">
      <c r="A3101" s="378"/>
      <c r="B3101" s="26"/>
      <c r="C3101" s="26"/>
      <c r="D3101" s="26"/>
      <c r="E3101" s="21"/>
      <c r="F3101" s="21"/>
      <c r="G3101" s="21"/>
      <c r="H3101" s="21"/>
      <c r="I3101" s="21"/>
      <c r="J3101" s="26"/>
      <c r="K3101" s="26"/>
      <c r="L3101" s="21"/>
      <c r="M3101" s="21"/>
      <c r="N3101" s="21"/>
      <c r="O3101" s="21"/>
      <c r="P3101" s="21"/>
      <c r="Q3101" s="21"/>
    </row>
    <row r="3102" spans="1:17" s="258" customFormat="1" ht="12.75" hidden="1" customHeight="1">
      <c r="A3102" s="378"/>
      <c r="B3102" s="26"/>
      <c r="C3102" s="26"/>
      <c r="D3102" s="26"/>
      <c r="E3102" s="21"/>
      <c r="F3102" s="21"/>
      <c r="G3102" s="21"/>
      <c r="H3102" s="21"/>
      <c r="I3102" s="21"/>
      <c r="J3102" s="26"/>
      <c r="K3102" s="26"/>
      <c r="L3102" s="21"/>
      <c r="M3102" s="21"/>
      <c r="N3102" s="21"/>
      <c r="O3102" s="21"/>
      <c r="P3102" s="21"/>
      <c r="Q3102" s="21"/>
    </row>
    <row r="3103" spans="1:17" s="258" customFormat="1" ht="12.75" hidden="1" customHeight="1">
      <c r="A3103" s="378"/>
      <c r="B3103" s="26"/>
      <c r="C3103" s="26"/>
      <c r="D3103" s="26"/>
      <c r="E3103" s="21"/>
      <c r="F3103" s="21"/>
      <c r="G3103" s="21"/>
      <c r="H3103" s="21"/>
      <c r="I3103" s="21"/>
      <c r="J3103" s="26"/>
      <c r="K3103" s="26"/>
      <c r="L3103" s="21"/>
      <c r="M3103" s="21"/>
      <c r="N3103" s="21"/>
      <c r="O3103" s="21"/>
      <c r="P3103" s="21"/>
      <c r="Q3103" s="21"/>
    </row>
    <row r="3104" spans="1:17" s="258" customFormat="1" ht="12.75" hidden="1" customHeight="1">
      <c r="A3104" s="378"/>
      <c r="B3104" s="26"/>
      <c r="C3104" s="26"/>
      <c r="D3104" s="26"/>
      <c r="E3104" s="21"/>
      <c r="F3104" s="21"/>
      <c r="G3104" s="21"/>
      <c r="H3104" s="21"/>
      <c r="I3104" s="21"/>
      <c r="J3104" s="26"/>
      <c r="K3104" s="26"/>
      <c r="L3104" s="21"/>
      <c r="M3104" s="21"/>
      <c r="N3104" s="21"/>
      <c r="O3104" s="21"/>
      <c r="P3104" s="21"/>
      <c r="Q3104" s="21"/>
    </row>
    <row r="3105" spans="1:17" s="258" customFormat="1" ht="12.75" hidden="1" customHeight="1">
      <c r="A3105" s="378"/>
      <c r="B3105" s="26"/>
      <c r="C3105" s="26"/>
      <c r="D3105" s="26"/>
      <c r="E3105" s="21"/>
      <c r="F3105" s="21"/>
      <c r="G3105" s="21"/>
      <c r="H3105" s="21"/>
      <c r="I3105" s="21"/>
      <c r="J3105" s="26"/>
      <c r="K3105" s="26"/>
      <c r="L3105" s="21"/>
      <c r="M3105" s="21"/>
      <c r="N3105" s="21"/>
      <c r="O3105" s="21"/>
      <c r="P3105" s="21"/>
      <c r="Q3105" s="21"/>
    </row>
    <row r="3106" spans="1:17" s="258" customFormat="1" ht="12.75" hidden="1" customHeight="1">
      <c r="A3106" s="378"/>
      <c r="B3106" s="26"/>
      <c r="C3106" s="26"/>
      <c r="D3106" s="26"/>
      <c r="E3106" s="21"/>
      <c r="F3106" s="21"/>
      <c r="G3106" s="21"/>
      <c r="H3106" s="21"/>
      <c r="I3106" s="21"/>
      <c r="J3106" s="26"/>
      <c r="K3106" s="26"/>
      <c r="L3106" s="21"/>
      <c r="M3106" s="21"/>
      <c r="N3106" s="21"/>
      <c r="O3106" s="21"/>
      <c r="P3106" s="21"/>
      <c r="Q3106" s="21"/>
    </row>
    <row r="3107" spans="1:17" s="258" customFormat="1" ht="12.75" hidden="1" customHeight="1">
      <c r="A3107" s="378"/>
      <c r="B3107" s="26"/>
      <c r="C3107" s="26"/>
      <c r="D3107" s="26"/>
      <c r="E3107" s="21"/>
      <c r="F3107" s="21"/>
      <c r="G3107" s="21"/>
      <c r="H3107" s="21"/>
      <c r="I3107" s="21"/>
      <c r="J3107" s="26"/>
      <c r="K3107" s="26"/>
      <c r="L3107" s="21"/>
      <c r="M3107" s="21"/>
      <c r="N3107" s="21"/>
      <c r="O3107" s="21"/>
      <c r="P3107" s="21"/>
      <c r="Q3107" s="21"/>
    </row>
    <row r="3108" spans="1:17" s="258" customFormat="1" ht="12.75" hidden="1" customHeight="1">
      <c r="A3108" s="378"/>
      <c r="B3108" s="26"/>
      <c r="C3108" s="26"/>
      <c r="D3108" s="26"/>
      <c r="E3108" s="21"/>
      <c r="F3108" s="21"/>
      <c r="G3108" s="21"/>
      <c r="H3108" s="21"/>
      <c r="I3108" s="21"/>
      <c r="J3108" s="26"/>
      <c r="K3108" s="26"/>
      <c r="L3108" s="21"/>
      <c r="M3108" s="21"/>
      <c r="N3108" s="21"/>
      <c r="O3108" s="21"/>
      <c r="P3108" s="21"/>
      <c r="Q3108" s="21"/>
    </row>
    <row r="3109" spans="1:17" s="258" customFormat="1" ht="12.75" hidden="1" customHeight="1">
      <c r="A3109" s="378"/>
      <c r="B3109" s="26"/>
      <c r="C3109" s="26"/>
      <c r="D3109" s="26"/>
      <c r="E3109" s="21"/>
      <c r="F3109" s="21"/>
      <c r="G3109" s="21"/>
      <c r="H3109" s="21"/>
      <c r="I3109" s="21"/>
      <c r="J3109" s="26"/>
      <c r="K3109" s="26"/>
      <c r="L3109" s="21"/>
      <c r="M3109" s="21"/>
      <c r="N3109" s="21"/>
      <c r="O3109" s="21"/>
      <c r="P3109" s="21"/>
      <c r="Q3109" s="21"/>
    </row>
    <row r="3110" spans="1:17" s="258" customFormat="1" ht="12.75" hidden="1" customHeight="1">
      <c r="A3110" s="378"/>
      <c r="B3110" s="26"/>
      <c r="C3110" s="26"/>
      <c r="D3110" s="26"/>
      <c r="E3110" s="21"/>
      <c r="F3110" s="21"/>
      <c r="G3110" s="21"/>
      <c r="H3110" s="21"/>
      <c r="I3110" s="21"/>
      <c r="J3110" s="26"/>
      <c r="K3110" s="26"/>
      <c r="L3110" s="21"/>
      <c r="M3110" s="21"/>
      <c r="N3110" s="21"/>
      <c r="O3110" s="21"/>
      <c r="P3110" s="21"/>
      <c r="Q3110" s="21"/>
    </row>
    <row r="3111" spans="1:17" s="258" customFormat="1" ht="12.75" hidden="1" customHeight="1">
      <c r="A3111" s="378"/>
      <c r="B3111" s="26"/>
      <c r="C3111" s="26"/>
      <c r="D3111" s="26"/>
      <c r="E3111" s="21"/>
      <c r="F3111" s="21"/>
      <c r="G3111" s="21"/>
      <c r="H3111" s="21"/>
      <c r="I3111" s="21"/>
      <c r="J3111" s="26"/>
      <c r="K3111" s="26"/>
      <c r="L3111" s="21"/>
      <c r="M3111" s="21"/>
      <c r="N3111" s="21"/>
      <c r="O3111" s="21"/>
      <c r="P3111" s="21"/>
      <c r="Q3111" s="21"/>
    </row>
    <row r="3112" spans="1:17" s="258" customFormat="1" ht="12.75" hidden="1" customHeight="1">
      <c r="A3112" s="378"/>
      <c r="B3112" s="26"/>
      <c r="C3112" s="26"/>
      <c r="D3112" s="26"/>
      <c r="E3112" s="21"/>
      <c r="F3112" s="21"/>
      <c r="G3112" s="21"/>
      <c r="H3112" s="21"/>
      <c r="I3112" s="21"/>
      <c r="J3112" s="26"/>
      <c r="K3112" s="26"/>
      <c r="L3112" s="21"/>
      <c r="M3112" s="21"/>
      <c r="N3112" s="21"/>
      <c r="O3112" s="21"/>
      <c r="P3112" s="21"/>
      <c r="Q3112" s="21"/>
    </row>
    <row r="3113" spans="1:17" s="258" customFormat="1" ht="12.75" hidden="1" customHeight="1">
      <c r="A3113" s="378"/>
      <c r="B3113" s="26"/>
      <c r="C3113" s="26"/>
      <c r="D3113" s="26"/>
      <c r="E3113" s="21"/>
      <c r="F3113" s="21"/>
      <c r="G3113" s="21"/>
      <c r="H3113" s="21"/>
      <c r="I3113" s="21"/>
      <c r="J3113" s="26"/>
      <c r="K3113" s="26"/>
      <c r="L3113" s="21"/>
      <c r="M3113" s="21"/>
      <c r="N3113" s="21"/>
      <c r="O3113" s="21"/>
      <c r="P3113" s="21"/>
      <c r="Q3113" s="21"/>
    </row>
    <row r="3114" spans="1:17" s="258" customFormat="1" ht="12.75" hidden="1" customHeight="1">
      <c r="A3114" s="378"/>
      <c r="B3114" s="26"/>
      <c r="C3114" s="26"/>
      <c r="D3114" s="26"/>
      <c r="E3114" s="21"/>
      <c r="F3114" s="21"/>
      <c r="G3114" s="21"/>
      <c r="H3114" s="21"/>
      <c r="I3114" s="21"/>
      <c r="J3114" s="26"/>
      <c r="K3114" s="26"/>
      <c r="L3114" s="21"/>
      <c r="M3114" s="21"/>
      <c r="N3114" s="21"/>
      <c r="O3114" s="21"/>
      <c r="P3114" s="21"/>
      <c r="Q3114" s="21"/>
    </row>
    <row r="3115" spans="1:17" s="258" customFormat="1" ht="12.75" hidden="1" customHeight="1">
      <c r="A3115" s="378"/>
      <c r="B3115" s="26"/>
      <c r="C3115" s="26"/>
      <c r="D3115" s="26"/>
      <c r="E3115" s="21"/>
      <c r="F3115" s="21"/>
      <c r="G3115" s="21"/>
      <c r="H3115" s="21"/>
      <c r="I3115" s="21"/>
      <c r="J3115" s="26"/>
      <c r="K3115" s="26"/>
      <c r="L3115" s="21"/>
      <c r="M3115" s="21"/>
      <c r="N3115" s="21"/>
      <c r="O3115" s="21"/>
      <c r="P3115" s="21"/>
      <c r="Q3115" s="21"/>
    </row>
    <row r="3116" spans="1:17" s="258" customFormat="1" ht="12.75" hidden="1" customHeight="1">
      <c r="A3116" s="378"/>
      <c r="B3116" s="26"/>
      <c r="C3116" s="26"/>
      <c r="D3116" s="26"/>
      <c r="E3116" s="21"/>
      <c r="F3116" s="21"/>
      <c r="G3116" s="21"/>
      <c r="H3116" s="21"/>
      <c r="I3116" s="21"/>
      <c r="J3116" s="26"/>
      <c r="K3116" s="26"/>
      <c r="L3116" s="21"/>
      <c r="M3116" s="21"/>
      <c r="N3116" s="21"/>
      <c r="O3116" s="21"/>
      <c r="P3116" s="21"/>
      <c r="Q3116" s="21"/>
    </row>
    <row r="3117" spans="1:17" s="258" customFormat="1" ht="12.75" hidden="1" customHeight="1">
      <c r="A3117" s="378"/>
      <c r="B3117" s="26"/>
      <c r="C3117" s="26"/>
      <c r="D3117" s="26"/>
      <c r="E3117" s="21"/>
      <c r="F3117" s="21"/>
      <c r="G3117" s="21"/>
      <c r="H3117" s="21"/>
      <c r="I3117" s="21"/>
      <c r="J3117" s="26"/>
      <c r="K3117" s="26"/>
      <c r="L3117" s="21"/>
      <c r="M3117" s="21"/>
      <c r="N3117" s="21"/>
      <c r="O3117" s="21"/>
      <c r="P3117" s="21"/>
      <c r="Q3117" s="21"/>
    </row>
    <row r="3118" spans="1:17" s="258" customFormat="1" ht="12.75" hidden="1" customHeight="1">
      <c r="A3118" s="378"/>
      <c r="B3118" s="26"/>
      <c r="C3118" s="26"/>
      <c r="D3118" s="26"/>
      <c r="E3118" s="21"/>
      <c r="F3118" s="21"/>
      <c r="G3118" s="21"/>
      <c r="H3118" s="21"/>
      <c r="I3118" s="21"/>
      <c r="J3118" s="26"/>
      <c r="K3118" s="26"/>
      <c r="L3118" s="21"/>
      <c r="M3118" s="21"/>
      <c r="N3118" s="21"/>
      <c r="O3118" s="21"/>
      <c r="P3118" s="21"/>
      <c r="Q3118" s="21"/>
    </row>
    <row r="3119" spans="1:17" s="258" customFormat="1" ht="12.75" hidden="1" customHeight="1">
      <c r="A3119" s="378"/>
      <c r="B3119" s="26"/>
      <c r="C3119" s="26"/>
      <c r="D3119" s="26"/>
      <c r="E3119" s="21"/>
      <c r="F3119" s="21"/>
      <c r="G3119" s="21"/>
      <c r="H3119" s="21"/>
      <c r="I3119" s="21"/>
      <c r="J3119" s="26"/>
      <c r="K3119" s="26"/>
      <c r="L3119" s="21"/>
      <c r="M3119" s="21"/>
      <c r="N3119" s="21"/>
      <c r="O3119" s="21"/>
      <c r="P3119" s="21"/>
      <c r="Q3119" s="21"/>
    </row>
    <row r="3120" spans="1:17" s="258" customFormat="1" ht="12.75" hidden="1" customHeight="1">
      <c r="A3120" s="378"/>
      <c r="B3120" s="26"/>
      <c r="C3120" s="26"/>
      <c r="D3120" s="26"/>
      <c r="E3120" s="21"/>
      <c r="F3120" s="21"/>
      <c r="G3120" s="21"/>
      <c r="H3120" s="21"/>
      <c r="I3120" s="21"/>
      <c r="J3120" s="26"/>
      <c r="K3120" s="26"/>
      <c r="L3120" s="21"/>
      <c r="M3120" s="21"/>
      <c r="N3120" s="21"/>
      <c r="O3120" s="21"/>
      <c r="P3120" s="21"/>
      <c r="Q3120" s="21"/>
    </row>
    <row r="3121" spans="1:17" s="258" customFormat="1" ht="12.75" hidden="1" customHeight="1">
      <c r="A3121" s="378"/>
      <c r="B3121" s="26"/>
      <c r="C3121" s="26"/>
      <c r="D3121" s="26"/>
      <c r="E3121" s="21"/>
      <c r="F3121" s="21"/>
      <c r="G3121" s="21"/>
      <c r="H3121" s="21"/>
      <c r="I3121" s="21"/>
      <c r="J3121" s="26"/>
      <c r="K3121" s="26"/>
      <c r="L3121" s="21"/>
      <c r="M3121" s="21"/>
      <c r="N3121" s="21"/>
      <c r="O3121" s="21"/>
      <c r="P3121" s="21"/>
      <c r="Q3121" s="21"/>
    </row>
    <row r="3122" spans="1:17" s="258" customFormat="1" ht="12.75" hidden="1" customHeight="1">
      <c r="A3122" s="378"/>
      <c r="B3122" s="26"/>
      <c r="C3122" s="26"/>
      <c r="D3122" s="26"/>
      <c r="E3122" s="21"/>
      <c r="F3122" s="21"/>
      <c r="G3122" s="21"/>
      <c r="H3122" s="21"/>
      <c r="I3122" s="21"/>
      <c r="J3122" s="26"/>
      <c r="K3122" s="26"/>
      <c r="L3122" s="21"/>
      <c r="M3122" s="21"/>
      <c r="N3122" s="21"/>
      <c r="O3122" s="21"/>
      <c r="P3122" s="21"/>
      <c r="Q3122" s="21"/>
    </row>
    <row r="3123" spans="1:17" s="258" customFormat="1" ht="12.75" hidden="1" customHeight="1">
      <c r="A3123" s="378"/>
      <c r="B3123" s="26"/>
      <c r="C3123" s="26"/>
      <c r="D3123" s="26"/>
      <c r="E3123" s="21"/>
      <c r="F3123" s="21"/>
      <c r="G3123" s="21"/>
      <c r="H3123" s="21"/>
      <c r="I3123" s="21"/>
      <c r="J3123" s="26"/>
      <c r="K3123" s="26"/>
      <c r="L3123" s="21"/>
      <c r="M3123" s="21"/>
      <c r="N3123" s="21"/>
      <c r="O3123" s="21"/>
      <c r="P3123" s="21"/>
      <c r="Q3123" s="21"/>
    </row>
    <row r="3124" spans="1:17" s="258" customFormat="1" ht="12.75" hidden="1" customHeight="1">
      <c r="A3124" s="378"/>
      <c r="B3124" s="26"/>
      <c r="C3124" s="26"/>
      <c r="D3124" s="26"/>
      <c r="E3124" s="21"/>
      <c r="F3124" s="21"/>
      <c r="G3124" s="21"/>
      <c r="H3124" s="21"/>
      <c r="I3124" s="21"/>
      <c r="J3124" s="26"/>
      <c r="K3124" s="26"/>
      <c r="L3124" s="21"/>
      <c r="M3124" s="21"/>
      <c r="N3124" s="21"/>
      <c r="O3124" s="21"/>
      <c r="P3124" s="21"/>
      <c r="Q3124" s="21"/>
    </row>
    <row r="3125" spans="1:17" s="258" customFormat="1" ht="12.75" hidden="1" customHeight="1">
      <c r="A3125" s="378"/>
      <c r="B3125" s="26"/>
      <c r="C3125" s="26"/>
      <c r="D3125" s="26"/>
      <c r="E3125" s="21"/>
      <c r="F3125" s="21"/>
      <c r="G3125" s="21"/>
      <c r="H3125" s="21"/>
      <c r="I3125" s="21"/>
      <c r="J3125" s="26"/>
      <c r="K3125" s="26"/>
      <c r="L3125" s="21"/>
      <c r="M3125" s="21"/>
      <c r="N3125" s="21"/>
      <c r="O3125" s="21"/>
      <c r="P3125" s="21"/>
      <c r="Q3125" s="21"/>
    </row>
    <row r="3126" spans="1:17" s="258" customFormat="1" ht="12.75" hidden="1" customHeight="1">
      <c r="A3126" s="378"/>
      <c r="B3126" s="26"/>
      <c r="C3126" s="26"/>
      <c r="D3126" s="26"/>
      <c r="E3126" s="21"/>
      <c r="F3126" s="21"/>
      <c r="G3126" s="21"/>
      <c r="H3126" s="21"/>
      <c r="I3126" s="21"/>
      <c r="J3126" s="26"/>
      <c r="K3126" s="26"/>
      <c r="L3126" s="21"/>
      <c r="M3126" s="21"/>
      <c r="N3126" s="21"/>
      <c r="O3126" s="21"/>
      <c r="P3126" s="21"/>
      <c r="Q3126" s="21"/>
    </row>
    <row r="3127" spans="1:17" s="258" customFormat="1" ht="12.75" hidden="1" customHeight="1">
      <c r="A3127" s="378"/>
      <c r="B3127" s="26"/>
      <c r="C3127" s="26"/>
      <c r="D3127" s="26"/>
      <c r="E3127" s="21"/>
      <c r="F3127" s="21"/>
      <c r="G3127" s="21"/>
      <c r="H3127" s="21"/>
      <c r="I3127" s="21"/>
      <c r="J3127" s="26"/>
      <c r="K3127" s="26"/>
      <c r="L3127" s="21"/>
      <c r="M3127" s="21"/>
      <c r="N3127" s="21"/>
      <c r="O3127" s="21"/>
      <c r="P3127" s="21"/>
      <c r="Q3127" s="21"/>
    </row>
    <row r="3128" spans="1:17" s="258" customFormat="1" ht="12.75" hidden="1" customHeight="1">
      <c r="A3128" s="378"/>
      <c r="B3128" s="26"/>
      <c r="C3128" s="26"/>
      <c r="D3128" s="26"/>
      <c r="E3128" s="21"/>
      <c r="F3128" s="21"/>
      <c r="G3128" s="21"/>
      <c r="H3128" s="21"/>
      <c r="I3128" s="21"/>
      <c r="J3128" s="26"/>
      <c r="K3128" s="26"/>
      <c r="L3128" s="21"/>
      <c r="M3128" s="21"/>
      <c r="N3128" s="21"/>
      <c r="O3128" s="21"/>
      <c r="P3128" s="21"/>
      <c r="Q3128" s="21"/>
    </row>
    <row r="3129" spans="1:17" s="258" customFormat="1" ht="12.75" hidden="1" customHeight="1">
      <c r="A3129" s="378"/>
      <c r="B3129" s="26"/>
      <c r="C3129" s="26"/>
      <c r="D3129" s="26"/>
      <c r="E3129" s="21"/>
      <c r="F3129" s="21"/>
      <c r="G3129" s="21"/>
      <c r="H3129" s="21"/>
      <c r="I3129" s="21"/>
      <c r="J3129" s="26"/>
      <c r="K3129" s="26"/>
      <c r="L3129" s="21"/>
      <c r="M3129" s="21"/>
      <c r="N3129" s="21"/>
      <c r="O3129" s="21"/>
      <c r="P3129" s="21"/>
      <c r="Q3129" s="21"/>
    </row>
    <row r="3130" spans="1:17" s="258" customFormat="1" ht="12.75" hidden="1" customHeight="1">
      <c r="A3130" s="378"/>
      <c r="B3130" s="26"/>
      <c r="C3130" s="26"/>
      <c r="D3130" s="26"/>
      <c r="E3130" s="21"/>
      <c r="F3130" s="21"/>
      <c r="G3130" s="21"/>
      <c r="H3130" s="21"/>
      <c r="I3130" s="21"/>
      <c r="J3130" s="26"/>
      <c r="K3130" s="26"/>
      <c r="L3130" s="21"/>
      <c r="M3130" s="21"/>
      <c r="N3130" s="21"/>
      <c r="O3130" s="21"/>
      <c r="P3130" s="21"/>
      <c r="Q3130" s="21"/>
    </row>
    <row r="3131" spans="1:17" s="258" customFormat="1" ht="12.75" hidden="1" customHeight="1">
      <c r="A3131" s="378"/>
      <c r="B3131" s="26"/>
      <c r="C3131" s="26"/>
      <c r="D3131" s="26"/>
      <c r="E3131" s="21"/>
      <c r="F3131" s="21"/>
      <c r="G3131" s="21"/>
      <c r="H3131" s="21"/>
      <c r="I3131" s="21"/>
      <c r="J3131" s="26"/>
      <c r="K3131" s="26"/>
      <c r="L3131" s="21"/>
      <c r="M3131" s="21"/>
      <c r="N3131" s="21"/>
      <c r="O3131" s="21"/>
      <c r="P3131" s="21"/>
      <c r="Q3131" s="21"/>
    </row>
    <row r="3132" spans="1:17" s="258" customFormat="1" ht="12.75" hidden="1" customHeight="1">
      <c r="A3132" s="378"/>
      <c r="B3132" s="26"/>
      <c r="C3132" s="26"/>
      <c r="D3132" s="26"/>
      <c r="E3132" s="21"/>
      <c r="F3132" s="21"/>
      <c r="G3132" s="21"/>
      <c r="H3132" s="21"/>
      <c r="I3132" s="21"/>
      <c r="J3132" s="26"/>
      <c r="K3132" s="26"/>
      <c r="L3132" s="21"/>
      <c r="M3132" s="21"/>
      <c r="N3132" s="21"/>
      <c r="O3132" s="21"/>
      <c r="P3132" s="21"/>
      <c r="Q3132" s="21"/>
    </row>
    <row r="3133" spans="1:17" s="258" customFormat="1" ht="12.75" hidden="1" customHeight="1">
      <c r="A3133" s="378"/>
      <c r="B3133" s="26"/>
      <c r="C3133" s="26"/>
      <c r="D3133" s="26"/>
      <c r="E3133" s="21"/>
      <c r="F3133" s="21"/>
      <c r="G3133" s="21"/>
      <c r="H3133" s="21"/>
      <c r="I3133" s="21"/>
      <c r="J3133" s="26"/>
      <c r="K3133" s="26"/>
      <c r="L3133" s="21"/>
      <c r="M3133" s="21"/>
      <c r="N3133" s="21"/>
      <c r="O3133" s="21"/>
      <c r="P3133" s="21"/>
      <c r="Q3133" s="21"/>
    </row>
    <row r="3134" spans="1:17" s="258" customFormat="1" ht="12.75" hidden="1" customHeight="1">
      <c r="A3134" s="378"/>
      <c r="B3134" s="26"/>
      <c r="C3134" s="26"/>
      <c r="D3134" s="26"/>
      <c r="E3134" s="21"/>
      <c r="F3134" s="21"/>
      <c r="G3134" s="21"/>
      <c r="H3134" s="21"/>
      <c r="I3134" s="21"/>
      <c r="J3134" s="26"/>
      <c r="K3134" s="26"/>
      <c r="L3134" s="21"/>
      <c r="M3134" s="21"/>
      <c r="N3134" s="21"/>
      <c r="O3134" s="21"/>
      <c r="P3134" s="21"/>
      <c r="Q3134" s="21"/>
    </row>
    <row r="3135" spans="1:17" s="258" customFormat="1" ht="12.75" hidden="1" customHeight="1">
      <c r="A3135" s="378"/>
      <c r="B3135" s="26"/>
      <c r="C3135" s="26"/>
      <c r="D3135" s="26"/>
      <c r="E3135" s="21"/>
      <c r="F3135" s="21"/>
      <c r="G3135" s="21"/>
      <c r="H3135" s="21"/>
      <c r="I3135" s="21"/>
      <c r="J3135" s="26"/>
      <c r="K3135" s="26"/>
      <c r="L3135" s="21"/>
      <c r="M3135" s="21"/>
      <c r="N3135" s="21"/>
      <c r="O3135" s="21"/>
      <c r="P3135" s="21"/>
      <c r="Q3135" s="21"/>
    </row>
    <row r="3136" spans="1:17" s="258" customFormat="1" ht="12.75" hidden="1" customHeight="1">
      <c r="A3136" s="378"/>
      <c r="B3136" s="26"/>
      <c r="C3136" s="26"/>
      <c r="D3136" s="26"/>
      <c r="E3136" s="21"/>
      <c r="F3136" s="21"/>
      <c r="G3136" s="21"/>
      <c r="H3136" s="21"/>
      <c r="I3136" s="21"/>
      <c r="J3136" s="26"/>
      <c r="K3136" s="26"/>
      <c r="L3136" s="21"/>
      <c r="M3136" s="21"/>
      <c r="N3136" s="21"/>
      <c r="O3136" s="21"/>
      <c r="P3136" s="21"/>
      <c r="Q3136" s="21"/>
    </row>
    <row r="3137" spans="1:17" s="258" customFormat="1" ht="12.75" hidden="1" customHeight="1">
      <c r="A3137" s="378"/>
      <c r="B3137" s="26"/>
      <c r="C3137" s="26"/>
      <c r="D3137" s="26"/>
      <c r="E3137" s="21"/>
      <c r="F3137" s="21"/>
      <c r="G3137" s="21"/>
      <c r="H3137" s="21"/>
      <c r="I3137" s="21"/>
      <c r="J3137" s="26"/>
      <c r="K3137" s="26"/>
      <c r="L3137" s="21"/>
      <c r="M3137" s="21"/>
      <c r="N3137" s="21"/>
      <c r="O3137" s="21"/>
      <c r="P3137" s="21"/>
      <c r="Q3137" s="21"/>
    </row>
    <row r="3138" spans="1:17" s="258" customFormat="1" ht="12.75" hidden="1" customHeight="1">
      <c r="A3138" s="378"/>
      <c r="B3138" s="26"/>
      <c r="C3138" s="26"/>
      <c r="D3138" s="26"/>
      <c r="E3138" s="21"/>
      <c r="F3138" s="21"/>
      <c r="G3138" s="21"/>
      <c r="H3138" s="21"/>
      <c r="I3138" s="21"/>
      <c r="J3138" s="26"/>
      <c r="K3138" s="26"/>
      <c r="L3138" s="21"/>
      <c r="M3138" s="21"/>
      <c r="N3138" s="21"/>
      <c r="O3138" s="21"/>
      <c r="P3138" s="21"/>
      <c r="Q3138" s="21"/>
    </row>
    <row r="3139" spans="1:17" s="258" customFormat="1" ht="12.75" hidden="1" customHeight="1">
      <c r="A3139" s="378"/>
      <c r="B3139" s="26"/>
      <c r="C3139" s="26"/>
      <c r="D3139" s="26"/>
      <c r="E3139" s="21"/>
      <c r="F3139" s="21"/>
      <c r="G3139" s="21"/>
      <c r="H3139" s="21"/>
      <c r="I3139" s="21"/>
      <c r="J3139" s="26"/>
      <c r="K3139" s="26"/>
      <c r="L3139" s="21"/>
      <c r="M3139" s="21"/>
      <c r="N3139" s="21"/>
      <c r="O3139" s="21"/>
      <c r="P3139" s="21"/>
      <c r="Q3139" s="21"/>
    </row>
    <row r="3140" spans="1:17" s="258" customFormat="1" ht="12.75" hidden="1" customHeight="1">
      <c r="A3140" s="378"/>
      <c r="B3140" s="26"/>
      <c r="C3140" s="26"/>
      <c r="D3140" s="26"/>
      <c r="E3140" s="21"/>
      <c r="F3140" s="21"/>
      <c r="G3140" s="21"/>
      <c r="H3140" s="21"/>
      <c r="I3140" s="21"/>
      <c r="J3140" s="26"/>
      <c r="K3140" s="26"/>
      <c r="L3140" s="21"/>
      <c r="M3140" s="21"/>
      <c r="N3140" s="21"/>
      <c r="O3140" s="21"/>
      <c r="P3140" s="21"/>
      <c r="Q3140" s="21"/>
    </row>
    <row r="3141" spans="1:17" s="258" customFormat="1" ht="12.75" hidden="1" customHeight="1">
      <c r="A3141" s="378"/>
      <c r="B3141" s="26"/>
      <c r="C3141" s="26"/>
      <c r="D3141" s="26"/>
      <c r="E3141" s="21"/>
      <c r="F3141" s="21"/>
      <c r="G3141" s="21"/>
      <c r="H3141" s="21"/>
      <c r="I3141" s="21"/>
      <c r="J3141" s="26"/>
      <c r="K3141" s="26"/>
      <c r="L3141" s="21"/>
      <c r="M3141" s="21"/>
      <c r="N3141" s="21"/>
      <c r="O3141" s="21"/>
      <c r="P3141" s="21"/>
      <c r="Q3141" s="21"/>
    </row>
    <row r="3142" spans="1:17" s="258" customFormat="1" ht="12.75" hidden="1" customHeight="1">
      <c r="A3142" s="378"/>
      <c r="B3142" s="26"/>
      <c r="C3142" s="26"/>
      <c r="D3142" s="26"/>
      <c r="E3142" s="21"/>
      <c r="F3142" s="21"/>
      <c r="G3142" s="21"/>
      <c r="H3142" s="21"/>
      <c r="I3142" s="21"/>
      <c r="J3142" s="26"/>
      <c r="K3142" s="26"/>
      <c r="L3142" s="21"/>
      <c r="M3142" s="21"/>
      <c r="N3142" s="21"/>
      <c r="O3142" s="21"/>
      <c r="P3142" s="21"/>
      <c r="Q3142" s="21"/>
    </row>
    <row r="3143" spans="1:17" s="258" customFormat="1" ht="12.75" hidden="1" customHeight="1">
      <c r="A3143" s="378"/>
      <c r="B3143" s="26"/>
      <c r="C3143" s="26"/>
      <c r="D3143" s="26"/>
      <c r="E3143" s="21"/>
      <c r="F3143" s="21"/>
      <c r="G3143" s="21"/>
      <c r="H3143" s="21"/>
      <c r="I3143" s="21"/>
      <c r="J3143" s="26"/>
      <c r="K3143" s="26"/>
      <c r="L3143" s="21"/>
      <c r="M3143" s="21"/>
      <c r="N3143" s="21"/>
      <c r="O3143" s="21"/>
      <c r="P3143" s="21"/>
      <c r="Q3143" s="21"/>
    </row>
    <row r="3144" spans="1:17" s="258" customFormat="1" ht="12.75" hidden="1" customHeight="1">
      <c r="A3144" s="378"/>
      <c r="B3144" s="26"/>
      <c r="C3144" s="26"/>
      <c r="D3144" s="26"/>
      <c r="E3144" s="21"/>
      <c r="F3144" s="21"/>
      <c r="G3144" s="21"/>
      <c r="H3144" s="21"/>
      <c r="I3144" s="21"/>
      <c r="J3144" s="26"/>
      <c r="K3144" s="26"/>
      <c r="L3144" s="21"/>
      <c r="M3144" s="21"/>
      <c r="N3144" s="21"/>
      <c r="O3144" s="21"/>
      <c r="P3144" s="21"/>
      <c r="Q3144" s="21"/>
    </row>
    <row r="3145" spans="1:17" s="258" customFormat="1" ht="12.75" hidden="1" customHeight="1">
      <c r="A3145" s="378"/>
      <c r="B3145" s="26"/>
      <c r="C3145" s="26"/>
      <c r="D3145" s="26"/>
      <c r="E3145" s="21"/>
      <c r="F3145" s="21"/>
      <c r="G3145" s="21"/>
      <c r="H3145" s="21"/>
      <c r="I3145" s="21"/>
      <c r="J3145" s="26"/>
      <c r="K3145" s="26"/>
      <c r="L3145" s="21"/>
      <c r="M3145" s="21"/>
      <c r="N3145" s="21"/>
      <c r="O3145" s="21"/>
      <c r="P3145" s="21"/>
      <c r="Q3145" s="21"/>
    </row>
    <row r="3146" spans="1:17" s="258" customFormat="1" ht="12.75" hidden="1" customHeight="1">
      <c r="A3146" s="378"/>
      <c r="B3146" s="26"/>
      <c r="C3146" s="26"/>
      <c r="D3146" s="26"/>
      <c r="E3146" s="21"/>
      <c r="F3146" s="21"/>
      <c r="G3146" s="21"/>
      <c r="H3146" s="21"/>
      <c r="I3146" s="21"/>
      <c r="J3146" s="26"/>
      <c r="K3146" s="26"/>
      <c r="L3146" s="21"/>
      <c r="M3146" s="21"/>
      <c r="N3146" s="21"/>
      <c r="O3146" s="21"/>
      <c r="P3146" s="21"/>
      <c r="Q3146" s="21"/>
    </row>
    <row r="3147" spans="1:17" s="258" customFormat="1" ht="12.75" hidden="1" customHeight="1">
      <c r="A3147" s="378"/>
      <c r="B3147" s="26"/>
      <c r="C3147" s="26"/>
      <c r="D3147" s="26"/>
      <c r="E3147" s="21"/>
      <c r="F3147" s="21"/>
      <c r="G3147" s="21"/>
      <c r="H3147" s="21"/>
      <c r="I3147" s="21"/>
      <c r="J3147" s="26"/>
      <c r="K3147" s="26"/>
      <c r="L3147" s="21"/>
      <c r="M3147" s="21"/>
      <c r="N3147" s="21"/>
      <c r="O3147" s="21"/>
      <c r="P3147" s="21"/>
      <c r="Q3147" s="21"/>
    </row>
    <row r="3148" spans="1:17" s="258" customFormat="1" ht="12.75" hidden="1" customHeight="1">
      <c r="A3148" s="378"/>
      <c r="B3148" s="26"/>
      <c r="C3148" s="26"/>
      <c r="D3148" s="26"/>
      <c r="E3148" s="21"/>
      <c r="F3148" s="21"/>
      <c r="G3148" s="21"/>
      <c r="H3148" s="21"/>
      <c r="I3148" s="21"/>
      <c r="J3148" s="26"/>
      <c r="K3148" s="26"/>
      <c r="L3148" s="21"/>
      <c r="M3148" s="21"/>
      <c r="N3148" s="21"/>
      <c r="O3148" s="21"/>
      <c r="P3148" s="21"/>
      <c r="Q3148" s="21"/>
    </row>
    <row r="3149" spans="1:17" s="258" customFormat="1" ht="12.75" hidden="1" customHeight="1">
      <c r="A3149" s="378"/>
      <c r="B3149" s="26"/>
      <c r="C3149" s="26"/>
      <c r="D3149" s="26"/>
      <c r="E3149" s="21"/>
      <c r="F3149" s="21"/>
      <c r="G3149" s="21"/>
      <c r="H3149" s="21"/>
      <c r="I3149" s="21"/>
      <c r="J3149" s="26"/>
      <c r="K3149" s="26"/>
      <c r="L3149" s="21"/>
      <c r="M3149" s="21"/>
      <c r="N3149" s="21"/>
      <c r="O3149" s="21"/>
      <c r="P3149" s="21"/>
      <c r="Q3149" s="21"/>
    </row>
    <row r="3150" spans="1:17" s="258" customFormat="1" ht="12.75" hidden="1" customHeight="1">
      <c r="A3150" s="378"/>
      <c r="B3150" s="26"/>
      <c r="C3150" s="26"/>
      <c r="D3150" s="26"/>
      <c r="E3150" s="21"/>
      <c r="F3150" s="21"/>
      <c r="G3150" s="21"/>
      <c r="H3150" s="21"/>
      <c r="I3150" s="21"/>
      <c r="J3150" s="26"/>
      <c r="K3150" s="26"/>
      <c r="L3150" s="21"/>
      <c r="M3150" s="21"/>
      <c r="N3150" s="21"/>
      <c r="O3150" s="21"/>
      <c r="P3150" s="21"/>
      <c r="Q3150" s="21"/>
    </row>
    <row r="3151" spans="1:17" s="258" customFormat="1" ht="12.75" hidden="1" customHeight="1">
      <c r="A3151" s="378"/>
      <c r="B3151" s="26"/>
      <c r="C3151" s="26"/>
      <c r="D3151" s="26"/>
      <c r="E3151" s="21"/>
      <c r="F3151" s="21"/>
      <c r="G3151" s="21"/>
      <c r="H3151" s="21"/>
      <c r="I3151" s="21"/>
      <c r="J3151" s="26"/>
      <c r="K3151" s="26"/>
      <c r="L3151" s="21"/>
      <c r="M3151" s="21"/>
      <c r="N3151" s="21"/>
      <c r="O3151" s="21"/>
      <c r="P3151" s="21"/>
      <c r="Q3151" s="21"/>
    </row>
    <row r="3152" spans="1:17" s="258" customFormat="1" ht="12.75" hidden="1" customHeight="1">
      <c r="A3152" s="378"/>
      <c r="B3152" s="26"/>
      <c r="C3152" s="26"/>
      <c r="D3152" s="26"/>
      <c r="E3152" s="21"/>
      <c r="F3152" s="21"/>
      <c r="G3152" s="21"/>
      <c r="H3152" s="21"/>
      <c r="I3152" s="21"/>
      <c r="J3152" s="26"/>
      <c r="K3152" s="26"/>
      <c r="L3152" s="21"/>
      <c r="M3152" s="21"/>
      <c r="N3152" s="21"/>
      <c r="O3152" s="21"/>
      <c r="P3152" s="21"/>
      <c r="Q3152" s="21"/>
    </row>
    <row r="3153" spans="1:17" s="258" customFormat="1" ht="12.75" hidden="1" customHeight="1">
      <c r="A3153" s="378"/>
      <c r="B3153" s="26"/>
      <c r="C3153" s="26"/>
      <c r="D3153" s="26"/>
      <c r="E3153" s="21"/>
      <c r="F3153" s="21"/>
      <c r="G3153" s="21"/>
      <c r="H3153" s="21"/>
      <c r="I3153" s="21"/>
      <c r="J3153" s="26"/>
      <c r="K3153" s="26"/>
      <c r="L3153" s="21"/>
      <c r="M3153" s="21"/>
      <c r="N3153" s="21"/>
      <c r="O3153" s="21"/>
      <c r="P3153" s="21"/>
      <c r="Q3153" s="21"/>
    </row>
    <row r="3154" spans="1:17" s="258" customFormat="1" ht="12.75" hidden="1" customHeight="1">
      <c r="A3154" s="378"/>
      <c r="B3154" s="26"/>
      <c r="C3154" s="26"/>
      <c r="D3154" s="26"/>
      <c r="E3154" s="21"/>
      <c r="F3154" s="21"/>
      <c r="G3154" s="21"/>
      <c r="H3154" s="21"/>
      <c r="I3154" s="21"/>
      <c r="J3154" s="26"/>
      <c r="K3154" s="26"/>
      <c r="L3154" s="21"/>
      <c r="M3154" s="21"/>
      <c r="N3154" s="21"/>
      <c r="O3154" s="21"/>
      <c r="P3154" s="21"/>
      <c r="Q3154" s="21"/>
    </row>
    <row r="3155" spans="1:17" s="258" customFormat="1" ht="12.75" hidden="1" customHeight="1">
      <c r="A3155" s="378"/>
      <c r="B3155" s="26"/>
      <c r="C3155" s="26"/>
      <c r="D3155" s="26"/>
      <c r="E3155" s="21"/>
      <c r="F3155" s="21"/>
      <c r="G3155" s="21"/>
      <c r="H3155" s="21"/>
      <c r="I3155" s="21"/>
      <c r="J3155" s="26"/>
      <c r="K3155" s="26"/>
      <c r="L3155" s="21"/>
      <c r="M3155" s="21"/>
      <c r="N3155" s="21"/>
      <c r="O3155" s="21"/>
      <c r="P3155" s="21"/>
      <c r="Q3155" s="21"/>
    </row>
    <row r="3156" spans="1:17" s="258" customFormat="1" ht="12.75" hidden="1" customHeight="1">
      <c r="A3156" s="378"/>
      <c r="B3156" s="26"/>
      <c r="C3156" s="26"/>
      <c r="D3156" s="26"/>
      <c r="E3156" s="21"/>
      <c r="F3156" s="21"/>
      <c r="G3156" s="21"/>
      <c r="H3156" s="21"/>
      <c r="I3156" s="21"/>
      <c r="J3156" s="26"/>
      <c r="K3156" s="26"/>
      <c r="L3156" s="21"/>
      <c r="M3156" s="21"/>
      <c r="N3156" s="21"/>
      <c r="O3156" s="21"/>
      <c r="P3156" s="21"/>
      <c r="Q3156" s="21"/>
    </row>
    <row r="3157" spans="1:17" s="258" customFormat="1" ht="12.75" hidden="1" customHeight="1">
      <c r="A3157" s="378"/>
      <c r="B3157" s="26"/>
      <c r="C3157" s="26"/>
      <c r="D3157" s="26"/>
      <c r="E3157" s="21"/>
      <c r="F3157" s="21"/>
      <c r="G3157" s="21"/>
      <c r="H3157" s="21"/>
      <c r="I3157" s="21"/>
      <c r="J3157" s="26"/>
      <c r="K3157" s="26"/>
      <c r="L3157" s="21"/>
      <c r="M3157" s="21"/>
      <c r="N3157" s="21"/>
      <c r="O3157" s="21"/>
      <c r="P3157" s="21"/>
      <c r="Q3157" s="21"/>
    </row>
    <row r="3158" spans="1:17" s="258" customFormat="1" ht="12.75" hidden="1" customHeight="1">
      <c r="A3158" s="378"/>
      <c r="B3158" s="26"/>
      <c r="C3158" s="26"/>
      <c r="D3158" s="26"/>
      <c r="E3158" s="21"/>
      <c r="F3158" s="21"/>
      <c r="G3158" s="21"/>
      <c r="H3158" s="21"/>
      <c r="I3158" s="21"/>
      <c r="J3158" s="26"/>
      <c r="K3158" s="26"/>
      <c r="L3158" s="21"/>
      <c r="M3158" s="21"/>
      <c r="N3158" s="21"/>
      <c r="O3158" s="21"/>
      <c r="P3158" s="21"/>
      <c r="Q3158" s="21"/>
    </row>
    <row r="3159" spans="1:17" s="258" customFormat="1" ht="12.75" hidden="1" customHeight="1">
      <c r="A3159" s="378"/>
      <c r="B3159" s="26"/>
      <c r="C3159" s="26"/>
      <c r="D3159" s="26"/>
      <c r="E3159" s="21"/>
      <c r="F3159" s="21"/>
      <c r="G3159" s="21"/>
      <c r="H3159" s="21"/>
      <c r="I3159" s="21"/>
      <c r="J3159" s="26"/>
      <c r="K3159" s="26"/>
      <c r="L3159" s="21"/>
      <c r="M3159" s="21"/>
      <c r="N3159" s="21"/>
      <c r="O3159" s="21"/>
      <c r="P3159" s="21"/>
      <c r="Q3159" s="21"/>
    </row>
    <row r="3160" spans="1:17" s="258" customFormat="1" ht="12.75" hidden="1" customHeight="1">
      <c r="A3160" s="378"/>
      <c r="B3160" s="26"/>
      <c r="C3160" s="26"/>
      <c r="D3160" s="26"/>
      <c r="E3160" s="21"/>
      <c r="F3160" s="21"/>
      <c r="G3160" s="21"/>
      <c r="H3160" s="21"/>
      <c r="I3160" s="21"/>
      <c r="J3160" s="26"/>
      <c r="K3160" s="26"/>
      <c r="L3160" s="21"/>
      <c r="M3160" s="21"/>
      <c r="N3160" s="21"/>
      <c r="O3160" s="21"/>
      <c r="P3160" s="21"/>
      <c r="Q3160" s="21"/>
    </row>
    <row r="3161" spans="1:17" s="258" customFormat="1" ht="12.75" hidden="1" customHeight="1">
      <c r="A3161" s="378"/>
      <c r="B3161" s="26"/>
      <c r="C3161" s="26"/>
      <c r="D3161" s="26"/>
      <c r="E3161" s="21"/>
      <c r="F3161" s="21"/>
      <c r="G3161" s="21"/>
      <c r="H3161" s="21"/>
      <c r="I3161" s="21"/>
      <c r="J3161" s="26"/>
      <c r="K3161" s="26"/>
      <c r="L3161" s="21"/>
      <c r="M3161" s="21"/>
      <c r="N3161" s="21"/>
      <c r="O3161" s="21"/>
      <c r="P3161" s="21"/>
      <c r="Q3161" s="21"/>
    </row>
    <row r="3162" spans="1:17" s="258" customFormat="1" ht="12.75" hidden="1" customHeight="1">
      <c r="A3162" s="378"/>
      <c r="B3162" s="26"/>
      <c r="C3162" s="26"/>
      <c r="D3162" s="26"/>
      <c r="E3162" s="21"/>
      <c r="F3162" s="21"/>
      <c r="G3162" s="21"/>
      <c r="H3162" s="21"/>
      <c r="I3162" s="21"/>
      <c r="J3162" s="26"/>
      <c r="K3162" s="26"/>
      <c r="L3162" s="21"/>
      <c r="M3162" s="21"/>
      <c r="N3162" s="21"/>
      <c r="O3162" s="21"/>
      <c r="P3162" s="21"/>
      <c r="Q3162" s="21"/>
    </row>
    <row r="3163" spans="1:17" s="258" customFormat="1" ht="12.75" hidden="1" customHeight="1">
      <c r="A3163" s="378"/>
      <c r="B3163" s="26"/>
      <c r="C3163" s="26"/>
      <c r="D3163" s="26"/>
      <c r="E3163" s="21"/>
      <c r="F3163" s="21"/>
      <c r="G3163" s="21"/>
      <c r="H3163" s="21"/>
      <c r="I3163" s="21"/>
      <c r="J3163" s="26"/>
      <c r="K3163" s="26"/>
      <c r="L3163" s="21"/>
      <c r="M3163" s="21"/>
      <c r="N3163" s="21"/>
      <c r="O3163" s="21"/>
      <c r="P3163" s="21"/>
      <c r="Q3163" s="21"/>
    </row>
    <row r="3164" spans="1:17" s="258" customFormat="1" ht="12.75" hidden="1" customHeight="1">
      <c r="A3164" s="378"/>
      <c r="B3164" s="26"/>
      <c r="C3164" s="26"/>
      <c r="D3164" s="26"/>
      <c r="E3164" s="21"/>
      <c r="F3164" s="21"/>
      <c r="G3164" s="21"/>
      <c r="H3164" s="21"/>
      <c r="I3164" s="21"/>
      <c r="J3164" s="26"/>
      <c r="K3164" s="26"/>
      <c r="L3164" s="21"/>
      <c r="M3164" s="21"/>
      <c r="N3164" s="21"/>
      <c r="O3164" s="21"/>
      <c r="P3164" s="21"/>
      <c r="Q3164" s="21"/>
    </row>
    <row r="3165" spans="1:17" s="258" customFormat="1" ht="12.75" hidden="1" customHeight="1">
      <c r="A3165" s="378"/>
      <c r="B3165" s="26"/>
      <c r="C3165" s="26"/>
      <c r="D3165" s="26"/>
      <c r="E3165" s="21"/>
      <c r="F3165" s="21"/>
      <c r="G3165" s="21"/>
      <c r="H3165" s="21"/>
      <c r="I3165" s="21"/>
      <c r="J3165" s="26"/>
      <c r="K3165" s="26"/>
      <c r="L3165" s="21"/>
      <c r="M3165" s="21"/>
      <c r="N3165" s="21"/>
      <c r="O3165" s="21"/>
      <c r="P3165" s="21"/>
      <c r="Q3165" s="21"/>
    </row>
    <row r="3166" spans="1:17" s="258" customFormat="1" ht="12.75" hidden="1" customHeight="1">
      <c r="A3166" s="378"/>
      <c r="B3166" s="26"/>
      <c r="C3166" s="26"/>
      <c r="D3166" s="26"/>
      <c r="E3166" s="21"/>
      <c r="F3166" s="21"/>
      <c r="G3166" s="21"/>
      <c r="H3166" s="21"/>
      <c r="I3166" s="21"/>
      <c r="J3166" s="26"/>
      <c r="K3166" s="26"/>
      <c r="L3166" s="21"/>
      <c r="M3166" s="21"/>
      <c r="N3166" s="21"/>
      <c r="O3166" s="21"/>
      <c r="P3166" s="21"/>
      <c r="Q3166" s="21"/>
    </row>
    <row r="3167" spans="1:17" s="258" customFormat="1" ht="12.75" hidden="1" customHeight="1">
      <c r="A3167" s="378"/>
      <c r="B3167" s="26"/>
      <c r="C3167" s="26"/>
      <c r="D3167" s="26"/>
      <c r="E3167" s="21"/>
      <c r="F3167" s="21"/>
      <c r="G3167" s="21"/>
      <c r="H3167" s="21"/>
      <c r="I3167" s="21"/>
      <c r="J3167" s="26"/>
      <c r="K3167" s="26"/>
      <c r="L3167" s="21"/>
      <c r="M3167" s="21"/>
      <c r="N3167" s="21"/>
      <c r="O3167" s="21"/>
      <c r="P3167" s="21"/>
      <c r="Q3167" s="21"/>
    </row>
    <row r="3168" spans="1:17" s="258" customFormat="1" ht="12.75" hidden="1" customHeight="1">
      <c r="A3168" s="378"/>
      <c r="B3168" s="26"/>
      <c r="C3168" s="26"/>
      <c r="D3168" s="26"/>
      <c r="E3168" s="21"/>
      <c r="F3168" s="21"/>
      <c r="G3168" s="21"/>
      <c r="H3168" s="21"/>
      <c r="I3168" s="21"/>
      <c r="J3168" s="26"/>
      <c r="K3168" s="26"/>
      <c r="L3168" s="21"/>
      <c r="M3168" s="21"/>
      <c r="N3168" s="21"/>
      <c r="O3168" s="21"/>
      <c r="P3168" s="21"/>
      <c r="Q3168" s="21"/>
    </row>
    <row r="3169" spans="1:17" s="258" customFormat="1" ht="12.75" hidden="1" customHeight="1">
      <c r="A3169" s="378"/>
      <c r="B3169" s="26"/>
      <c r="C3169" s="26"/>
      <c r="D3169" s="26"/>
      <c r="E3169" s="21"/>
      <c r="F3169" s="21"/>
      <c r="G3169" s="21"/>
      <c r="H3169" s="21"/>
      <c r="I3169" s="21"/>
      <c r="J3169" s="26"/>
      <c r="K3169" s="26"/>
      <c r="L3169" s="21"/>
      <c r="M3169" s="21"/>
      <c r="N3169" s="21"/>
      <c r="O3169" s="21"/>
      <c r="P3169" s="21"/>
      <c r="Q3169" s="21"/>
    </row>
    <row r="3170" spans="1:17" s="258" customFormat="1" ht="12.75" hidden="1" customHeight="1">
      <c r="A3170" s="378"/>
      <c r="B3170" s="26"/>
      <c r="C3170" s="26"/>
      <c r="D3170" s="26"/>
      <c r="E3170" s="21"/>
      <c r="F3170" s="21"/>
      <c r="G3170" s="21"/>
      <c r="H3170" s="21"/>
      <c r="I3170" s="21"/>
      <c r="J3170" s="26"/>
      <c r="K3170" s="26"/>
      <c r="L3170" s="21"/>
      <c r="M3170" s="21"/>
      <c r="N3170" s="21"/>
      <c r="O3170" s="21"/>
      <c r="P3170" s="21"/>
      <c r="Q3170" s="21"/>
    </row>
    <row r="3171" spans="1:17" s="258" customFormat="1" ht="12.75" hidden="1" customHeight="1">
      <c r="A3171" s="378"/>
      <c r="B3171" s="26"/>
      <c r="C3171" s="26"/>
      <c r="D3171" s="26"/>
      <c r="E3171" s="21"/>
      <c r="F3171" s="21"/>
      <c r="G3171" s="21"/>
      <c r="H3171" s="21"/>
      <c r="I3171" s="21"/>
      <c r="J3171" s="26"/>
      <c r="K3171" s="26"/>
      <c r="L3171" s="21"/>
      <c r="M3171" s="21"/>
      <c r="N3171" s="21"/>
      <c r="O3171" s="21"/>
      <c r="P3171" s="21"/>
      <c r="Q3171" s="21"/>
    </row>
    <row r="3172" spans="1:17" s="258" customFormat="1" ht="12.75" hidden="1" customHeight="1">
      <c r="A3172" s="378"/>
      <c r="B3172" s="26"/>
      <c r="C3172" s="26"/>
      <c r="D3172" s="26"/>
      <c r="E3172" s="21"/>
      <c r="F3172" s="21"/>
      <c r="G3172" s="21"/>
      <c r="H3172" s="21"/>
      <c r="I3172" s="21"/>
      <c r="J3172" s="26"/>
      <c r="K3172" s="26"/>
      <c r="L3172" s="21"/>
      <c r="M3172" s="21"/>
      <c r="N3172" s="21"/>
      <c r="O3172" s="21"/>
      <c r="P3172" s="21"/>
      <c r="Q3172" s="21"/>
    </row>
    <row r="3173" spans="1:17" s="258" customFormat="1" ht="12.75" hidden="1" customHeight="1">
      <c r="A3173" s="378"/>
      <c r="B3173" s="26"/>
      <c r="C3173" s="26"/>
      <c r="D3173" s="26"/>
      <c r="E3173" s="21"/>
      <c r="F3173" s="21"/>
      <c r="G3173" s="21"/>
      <c r="H3173" s="21"/>
      <c r="I3173" s="21"/>
      <c r="J3173" s="26"/>
      <c r="K3173" s="26"/>
      <c r="L3173" s="21"/>
      <c r="M3173" s="21"/>
      <c r="N3173" s="21"/>
      <c r="O3173" s="21"/>
      <c r="P3173" s="21"/>
      <c r="Q3173" s="21"/>
    </row>
    <row r="3174" spans="1:17" s="258" customFormat="1" ht="12.75" hidden="1" customHeight="1">
      <c r="A3174" s="378"/>
      <c r="B3174" s="26"/>
      <c r="C3174" s="26"/>
      <c r="D3174" s="26"/>
      <c r="E3174" s="21"/>
      <c r="F3174" s="21"/>
      <c r="G3174" s="21"/>
      <c r="H3174" s="21"/>
      <c r="I3174" s="21"/>
      <c r="J3174" s="26"/>
      <c r="K3174" s="26"/>
      <c r="L3174" s="21"/>
      <c r="M3174" s="21"/>
      <c r="N3174" s="21"/>
      <c r="O3174" s="21"/>
      <c r="P3174" s="21"/>
      <c r="Q3174" s="21"/>
    </row>
    <row r="3175" spans="1:17" s="258" customFormat="1" ht="12.75" hidden="1" customHeight="1">
      <c r="A3175" s="378"/>
      <c r="B3175" s="26"/>
      <c r="C3175" s="26"/>
      <c r="D3175" s="26"/>
      <c r="E3175" s="21"/>
      <c r="F3175" s="21"/>
      <c r="G3175" s="21"/>
      <c r="H3175" s="21"/>
      <c r="I3175" s="21"/>
      <c r="J3175" s="26"/>
      <c r="K3175" s="26"/>
      <c r="L3175" s="21"/>
      <c r="M3175" s="21"/>
      <c r="N3175" s="21"/>
      <c r="O3175" s="21"/>
      <c r="P3175" s="21"/>
      <c r="Q3175" s="21"/>
    </row>
    <row r="3176" spans="1:17" s="258" customFormat="1" ht="12.75" hidden="1" customHeight="1">
      <c r="A3176" s="378"/>
      <c r="B3176" s="26"/>
      <c r="C3176" s="26"/>
      <c r="D3176" s="26"/>
      <c r="E3176" s="21"/>
      <c r="F3176" s="21"/>
      <c r="G3176" s="21"/>
      <c r="H3176" s="21"/>
      <c r="I3176" s="21"/>
      <c r="J3176" s="26"/>
      <c r="K3176" s="26"/>
      <c r="L3176" s="21"/>
      <c r="M3176" s="21"/>
      <c r="N3176" s="21"/>
      <c r="O3176" s="21"/>
      <c r="P3176" s="21"/>
      <c r="Q3176" s="21"/>
    </row>
    <row r="3177" spans="1:17" s="258" customFormat="1" ht="12.75" hidden="1" customHeight="1">
      <c r="A3177" s="378"/>
      <c r="B3177" s="26"/>
      <c r="C3177" s="26"/>
      <c r="D3177" s="26"/>
      <c r="E3177" s="21"/>
      <c r="F3177" s="21"/>
      <c r="G3177" s="21"/>
      <c r="H3177" s="21"/>
      <c r="I3177" s="21"/>
      <c r="J3177" s="26"/>
      <c r="K3177" s="26"/>
      <c r="L3177" s="21"/>
      <c r="M3177" s="21"/>
      <c r="N3177" s="21"/>
      <c r="O3177" s="21"/>
      <c r="P3177" s="21"/>
      <c r="Q3177" s="21"/>
    </row>
    <row r="3178" spans="1:17" s="258" customFormat="1" ht="12.75" hidden="1" customHeight="1">
      <c r="A3178" s="378"/>
      <c r="B3178" s="26"/>
      <c r="C3178" s="26"/>
      <c r="D3178" s="26"/>
      <c r="E3178" s="21"/>
      <c r="F3178" s="21"/>
      <c r="G3178" s="21"/>
      <c r="H3178" s="21"/>
      <c r="I3178" s="21"/>
      <c r="J3178" s="26"/>
      <c r="K3178" s="26"/>
      <c r="L3178" s="21"/>
      <c r="M3178" s="21"/>
      <c r="N3178" s="21"/>
      <c r="O3178" s="21"/>
      <c r="P3178" s="21"/>
      <c r="Q3178" s="21"/>
    </row>
    <row r="3179" spans="1:17" s="258" customFormat="1" ht="12.75" hidden="1" customHeight="1">
      <c r="A3179" s="378"/>
      <c r="B3179" s="26"/>
      <c r="C3179" s="26"/>
      <c r="D3179" s="26"/>
      <c r="E3179" s="21"/>
      <c r="F3179" s="21"/>
      <c r="G3179" s="21"/>
      <c r="H3179" s="21"/>
      <c r="I3179" s="21"/>
      <c r="J3179" s="26"/>
      <c r="K3179" s="26"/>
      <c r="L3179" s="21"/>
      <c r="M3179" s="21"/>
      <c r="N3179" s="21"/>
      <c r="O3179" s="21"/>
      <c r="P3179" s="21"/>
      <c r="Q3179" s="21"/>
    </row>
    <row r="3180" spans="1:17" s="258" customFormat="1" ht="12.75" hidden="1" customHeight="1">
      <c r="A3180" s="378"/>
      <c r="B3180" s="26"/>
      <c r="C3180" s="26"/>
      <c r="D3180" s="26"/>
      <c r="E3180" s="21"/>
      <c r="F3180" s="21"/>
      <c r="G3180" s="21"/>
      <c r="H3180" s="21"/>
      <c r="I3180" s="21"/>
      <c r="J3180" s="26"/>
      <c r="K3180" s="26"/>
      <c r="L3180" s="21"/>
      <c r="M3180" s="21"/>
      <c r="N3180" s="21"/>
      <c r="O3180" s="21"/>
      <c r="P3180" s="21"/>
      <c r="Q3180" s="21"/>
    </row>
    <row r="3181" spans="1:17" s="258" customFormat="1" ht="12.75" hidden="1" customHeight="1">
      <c r="A3181" s="378"/>
      <c r="B3181" s="26"/>
      <c r="C3181" s="26"/>
      <c r="D3181" s="26"/>
      <c r="E3181" s="21"/>
      <c r="F3181" s="21"/>
      <c r="G3181" s="21"/>
      <c r="H3181" s="21"/>
      <c r="I3181" s="21"/>
      <c r="J3181" s="26"/>
      <c r="K3181" s="26"/>
      <c r="L3181" s="21"/>
      <c r="M3181" s="21"/>
      <c r="N3181" s="21"/>
      <c r="O3181" s="21"/>
      <c r="P3181" s="21"/>
      <c r="Q3181" s="21"/>
    </row>
    <row r="3182" spans="1:17" s="258" customFormat="1" ht="12.75" hidden="1" customHeight="1">
      <c r="A3182" s="378"/>
      <c r="B3182" s="26"/>
      <c r="C3182" s="26"/>
      <c r="D3182" s="26"/>
      <c r="E3182" s="21"/>
      <c r="F3182" s="21"/>
      <c r="G3182" s="21"/>
      <c r="H3182" s="21"/>
      <c r="I3182" s="21"/>
      <c r="J3182" s="26"/>
      <c r="K3182" s="26"/>
      <c r="L3182" s="21"/>
      <c r="M3182" s="21"/>
      <c r="N3182" s="21"/>
      <c r="O3182" s="21"/>
      <c r="P3182" s="21"/>
      <c r="Q3182" s="21"/>
    </row>
    <row r="3183" spans="1:17" s="258" customFormat="1" ht="12.75" hidden="1" customHeight="1">
      <c r="A3183" s="378"/>
      <c r="B3183" s="26"/>
      <c r="C3183" s="26"/>
      <c r="D3183" s="26"/>
      <c r="E3183" s="21"/>
      <c r="F3183" s="21"/>
      <c r="G3183" s="21"/>
      <c r="H3183" s="21"/>
      <c r="I3183" s="21"/>
      <c r="J3183" s="26"/>
      <c r="K3183" s="26"/>
      <c r="L3183" s="21"/>
      <c r="M3183" s="21"/>
      <c r="N3183" s="21"/>
      <c r="O3183" s="21"/>
      <c r="P3183" s="21"/>
      <c r="Q3183" s="21"/>
    </row>
    <row r="3184" spans="1:17" s="258" customFormat="1" ht="12.75" hidden="1" customHeight="1">
      <c r="A3184" s="378"/>
      <c r="B3184" s="26"/>
      <c r="C3184" s="26"/>
      <c r="D3184" s="26"/>
      <c r="E3184" s="21"/>
      <c r="F3184" s="21"/>
      <c r="G3184" s="21"/>
      <c r="H3184" s="21"/>
      <c r="I3184" s="21"/>
      <c r="J3184" s="26"/>
      <c r="K3184" s="26"/>
      <c r="L3184" s="21"/>
      <c r="M3184" s="21"/>
      <c r="N3184" s="21"/>
      <c r="O3184" s="21"/>
      <c r="P3184" s="21"/>
      <c r="Q3184" s="21"/>
    </row>
    <row r="3185" spans="1:17" s="258" customFormat="1" ht="12.75" hidden="1" customHeight="1">
      <c r="A3185" s="378"/>
      <c r="B3185" s="26"/>
      <c r="C3185" s="26"/>
      <c r="D3185" s="26"/>
      <c r="E3185" s="21"/>
      <c r="F3185" s="21"/>
      <c r="G3185" s="21"/>
      <c r="H3185" s="21"/>
      <c r="I3185" s="21"/>
      <c r="J3185" s="26"/>
      <c r="K3185" s="26"/>
      <c r="L3185" s="21"/>
      <c r="M3185" s="21"/>
      <c r="N3185" s="21"/>
      <c r="O3185" s="21"/>
      <c r="P3185" s="21"/>
      <c r="Q3185" s="21"/>
    </row>
    <row r="3186" spans="1:17" s="258" customFormat="1" ht="12.75" hidden="1" customHeight="1">
      <c r="A3186" s="378"/>
      <c r="B3186" s="26"/>
      <c r="C3186" s="26"/>
      <c r="D3186" s="26"/>
      <c r="E3186" s="21"/>
      <c r="F3186" s="21"/>
      <c r="G3186" s="21"/>
      <c r="H3186" s="21"/>
      <c r="I3186" s="21"/>
      <c r="J3186" s="26"/>
      <c r="K3186" s="26"/>
      <c r="L3186" s="21"/>
      <c r="M3186" s="21"/>
      <c r="N3186" s="21"/>
      <c r="O3186" s="21"/>
      <c r="P3186" s="21"/>
      <c r="Q3186" s="21"/>
    </row>
    <row r="3187" spans="1:17" s="258" customFormat="1" ht="12.75" hidden="1" customHeight="1">
      <c r="A3187" s="378"/>
      <c r="B3187" s="26"/>
      <c r="C3187" s="26"/>
      <c r="D3187" s="26"/>
      <c r="E3187" s="21"/>
      <c r="F3187" s="21"/>
      <c r="G3187" s="21"/>
      <c r="H3187" s="21"/>
      <c r="I3187" s="21"/>
      <c r="J3187" s="26"/>
      <c r="K3187" s="26"/>
      <c r="L3187" s="21"/>
      <c r="M3187" s="21"/>
      <c r="N3187" s="21"/>
      <c r="O3187" s="21"/>
      <c r="P3187" s="21"/>
      <c r="Q3187" s="21"/>
    </row>
    <row r="3188" spans="1:17" s="258" customFormat="1" ht="12.75" hidden="1" customHeight="1">
      <c r="A3188" s="378"/>
      <c r="B3188" s="26"/>
      <c r="C3188" s="26"/>
      <c r="D3188" s="26"/>
      <c r="E3188" s="21"/>
      <c r="F3188" s="21"/>
      <c r="G3188" s="21"/>
      <c r="H3188" s="21"/>
      <c r="I3188" s="21"/>
      <c r="J3188" s="26"/>
      <c r="K3188" s="26"/>
      <c r="L3188" s="21"/>
      <c r="M3188" s="21"/>
      <c r="N3188" s="21"/>
      <c r="O3188" s="21"/>
      <c r="P3188" s="21"/>
      <c r="Q3188" s="21"/>
    </row>
    <row r="3189" spans="1:17" s="258" customFormat="1" ht="12.75" hidden="1" customHeight="1">
      <c r="A3189" s="378"/>
      <c r="B3189" s="26"/>
      <c r="C3189" s="26"/>
      <c r="D3189" s="26"/>
      <c r="E3189" s="21"/>
      <c r="F3189" s="21"/>
      <c r="G3189" s="21"/>
      <c r="H3189" s="21"/>
      <c r="I3189" s="21"/>
      <c r="J3189" s="26"/>
      <c r="K3189" s="26"/>
      <c r="L3189" s="21"/>
      <c r="M3189" s="21"/>
      <c r="N3189" s="21"/>
      <c r="O3189" s="21"/>
      <c r="P3189" s="21"/>
      <c r="Q3189" s="21"/>
    </row>
    <row r="3190" spans="1:17" s="258" customFormat="1" ht="12.75" hidden="1" customHeight="1">
      <c r="A3190" s="378"/>
      <c r="B3190" s="26"/>
      <c r="C3190" s="26"/>
      <c r="D3190" s="26"/>
      <c r="E3190" s="21"/>
      <c r="F3190" s="21"/>
      <c r="G3190" s="21"/>
      <c r="H3190" s="21"/>
      <c r="I3190" s="21"/>
      <c r="J3190" s="26"/>
      <c r="K3190" s="26"/>
      <c r="L3190" s="21"/>
      <c r="M3190" s="21"/>
      <c r="N3190" s="21"/>
      <c r="O3190" s="21"/>
      <c r="P3190" s="21"/>
      <c r="Q3190" s="21"/>
    </row>
    <row r="3191" spans="1:17" s="258" customFormat="1" ht="12.75" hidden="1" customHeight="1">
      <c r="A3191" s="378"/>
      <c r="B3191" s="26"/>
      <c r="C3191" s="26"/>
      <c r="D3191" s="26"/>
      <c r="E3191" s="21"/>
      <c r="F3191" s="21"/>
      <c r="G3191" s="21"/>
      <c r="H3191" s="21"/>
      <c r="I3191" s="21"/>
      <c r="J3191" s="26"/>
      <c r="K3191" s="26"/>
      <c r="L3191" s="21"/>
      <c r="M3191" s="21"/>
      <c r="N3191" s="21"/>
      <c r="O3191" s="21"/>
      <c r="P3191" s="21"/>
      <c r="Q3191" s="21"/>
    </row>
    <row r="3192" spans="1:17" s="258" customFormat="1" ht="12.75" hidden="1" customHeight="1">
      <c r="A3192" s="378"/>
      <c r="B3192" s="26"/>
      <c r="C3192" s="26"/>
      <c r="D3192" s="26"/>
      <c r="E3192" s="21"/>
      <c r="F3192" s="21"/>
      <c r="G3192" s="21"/>
      <c r="H3192" s="21"/>
      <c r="I3192" s="21"/>
      <c r="J3192" s="26"/>
      <c r="K3192" s="26"/>
      <c r="L3192" s="21"/>
      <c r="M3192" s="21"/>
      <c r="N3192" s="21"/>
      <c r="O3192" s="21"/>
      <c r="P3192" s="21"/>
      <c r="Q3192" s="21"/>
    </row>
    <row r="3193" spans="1:17" s="258" customFormat="1" ht="12.75" hidden="1" customHeight="1">
      <c r="A3193" s="378"/>
      <c r="B3193" s="26"/>
      <c r="C3193" s="26"/>
      <c r="D3193" s="26"/>
      <c r="E3193" s="21"/>
      <c r="F3193" s="21"/>
      <c r="G3193" s="21"/>
      <c r="H3193" s="21"/>
      <c r="I3193" s="21"/>
      <c r="J3193" s="26"/>
      <c r="K3193" s="26"/>
      <c r="L3193" s="21"/>
      <c r="M3193" s="21"/>
      <c r="N3193" s="21"/>
      <c r="O3193" s="21"/>
      <c r="P3193" s="21"/>
      <c r="Q3193" s="21"/>
    </row>
    <row r="3194" spans="1:17" s="258" customFormat="1" ht="12.75" hidden="1" customHeight="1">
      <c r="A3194" s="378"/>
      <c r="B3194" s="26"/>
      <c r="C3194" s="26"/>
      <c r="D3194" s="26"/>
      <c r="E3194" s="21"/>
      <c r="F3194" s="21"/>
      <c r="G3194" s="21"/>
      <c r="H3194" s="21"/>
      <c r="I3194" s="21"/>
      <c r="J3194" s="26"/>
      <c r="K3194" s="26"/>
      <c r="L3194" s="21"/>
      <c r="M3194" s="21"/>
      <c r="N3194" s="21"/>
      <c r="O3194" s="21"/>
      <c r="P3194" s="21"/>
      <c r="Q3194" s="21"/>
    </row>
    <row r="3195" spans="1:17" s="258" customFormat="1" ht="12.75" hidden="1" customHeight="1">
      <c r="A3195" s="378"/>
      <c r="B3195" s="26"/>
      <c r="C3195" s="26"/>
      <c r="D3195" s="26"/>
      <c r="E3195" s="21"/>
      <c r="F3195" s="21"/>
      <c r="G3195" s="21"/>
      <c r="H3195" s="21"/>
      <c r="I3195" s="21"/>
      <c r="J3195" s="26"/>
      <c r="K3195" s="26"/>
      <c r="L3195" s="21"/>
      <c r="M3195" s="21"/>
      <c r="N3195" s="21"/>
      <c r="O3195" s="21"/>
      <c r="P3195" s="21"/>
      <c r="Q3195" s="21"/>
    </row>
    <row r="3196" spans="1:17" s="258" customFormat="1" ht="12.75" hidden="1" customHeight="1">
      <c r="A3196" s="378"/>
      <c r="B3196" s="26"/>
      <c r="C3196" s="26"/>
      <c r="D3196" s="26"/>
      <c r="E3196" s="21"/>
      <c r="F3196" s="21"/>
      <c r="G3196" s="21"/>
      <c r="H3196" s="21"/>
      <c r="I3196" s="21"/>
      <c r="J3196" s="26"/>
      <c r="K3196" s="26"/>
      <c r="L3196" s="21"/>
      <c r="M3196" s="21"/>
      <c r="N3196" s="21"/>
      <c r="O3196" s="21"/>
      <c r="P3196" s="21"/>
      <c r="Q3196" s="21"/>
    </row>
    <row r="3197" spans="1:17" s="258" customFormat="1" ht="12.75" hidden="1" customHeight="1">
      <c r="A3197" s="378"/>
      <c r="B3197" s="26"/>
      <c r="C3197" s="26"/>
      <c r="D3197" s="26"/>
      <c r="E3197" s="21"/>
      <c r="F3197" s="21"/>
      <c r="G3197" s="21"/>
      <c r="H3197" s="21"/>
      <c r="I3197" s="21"/>
      <c r="J3197" s="26"/>
      <c r="K3197" s="26"/>
      <c r="L3197" s="21"/>
      <c r="M3197" s="21"/>
      <c r="N3197" s="21"/>
      <c r="O3197" s="21"/>
      <c r="P3197" s="21"/>
      <c r="Q3197" s="21"/>
    </row>
    <row r="3198" spans="1:17" s="258" customFormat="1" ht="12.75" hidden="1" customHeight="1">
      <c r="A3198" s="378"/>
      <c r="B3198" s="26"/>
      <c r="C3198" s="26"/>
      <c r="D3198" s="26"/>
      <c r="E3198" s="21"/>
      <c r="F3198" s="21"/>
      <c r="G3198" s="21"/>
      <c r="H3198" s="21"/>
      <c r="I3198" s="21"/>
      <c r="J3198" s="26"/>
      <c r="K3198" s="26"/>
      <c r="L3198" s="21"/>
      <c r="M3198" s="21"/>
      <c r="N3198" s="21"/>
      <c r="O3198" s="21"/>
      <c r="P3198" s="21"/>
      <c r="Q3198" s="21"/>
    </row>
    <row r="3199" spans="1:17" s="258" customFormat="1" ht="12.75" hidden="1" customHeight="1">
      <c r="A3199" s="378"/>
      <c r="B3199" s="26"/>
      <c r="C3199" s="26"/>
      <c r="D3199" s="26"/>
      <c r="E3199" s="21"/>
      <c r="F3199" s="21"/>
      <c r="G3199" s="21"/>
      <c r="H3199" s="21"/>
      <c r="I3199" s="21"/>
      <c r="J3199" s="26"/>
      <c r="K3199" s="26"/>
      <c r="L3199" s="21"/>
      <c r="M3199" s="21"/>
      <c r="N3199" s="21"/>
      <c r="O3199" s="21"/>
      <c r="P3199" s="21"/>
      <c r="Q3199" s="21"/>
    </row>
    <row r="3200" spans="1:17" s="258" customFormat="1" ht="12.75" hidden="1" customHeight="1">
      <c r="A3200" s="378"/>
      <c r="B3200" s="26"/>
      <c r="C3200" s="26"/>
      <c r="D3200" s="26"/>
      <c r="E3200" s="21"/>
      <c r="F3200" s="21"/>
      <c r="G3200" s="21"/>
      <c r="H3200" s="21"/>
      <c r="I3200" s="21"/>
      <c r="J3200" s="26"/>
      <c r="K3200" s="26"/>
      <c r="L3200" s="21"/>
      <c r="M3200" s="21"/>
      <c r="N3200" s="21"/>
      <c r="O3200" s="21"/>
      <c r="P3200" s="21"/>
      <c r="Q3200" s="21"/>
    </row>
    <row r="3201" spans="1:17" s="258" customFormat="1" ht="12.75" hidden="1" customHeight="1">
      <c r="A3201" s="378"/>
      <c r="B3201" s="26"/>
      <c r="C3201" s="26"/>
      <c r="D3201" s="26"/>
      <c r="E3201" s="21"/>
      <c r="F3201" s="21"/>
      <c r="G3201" s="21"/>
      <c r="H3201" s="21"/>
      <c r="I3201" s="21"/>
      <c r="J3201" s="26"/>
      <c r="K3201" s="26"/>
      <c r="L3201" s="21"/>
      <c r="M3201" s="21"/>
      <c r="N3201" s="21"/>
      <c r="O3201" s="21"/>
      <c r="P3201" s="21"/>
      <c r="Q3201" s="21"/>
    </row>
    <row r="3202" spans="1:17" s="258" customFormat="1" ht="12.75" hidden="1" customHeight="1">
      <c r="A3202" s="378"/>
      <c r="B3202" s="26"/>
      <c r="C3202" s="26"/>
      <c r="D3202" s="26"/>
      <c r="E3202" s="21"/>
      <c r="F3202" s="21"/>
      <c r="G3202" s="21"/>
      <c r="H3202" s="21"/>
      <c r="I3202" s="21"/>
      <c r="J3202" s="26"/>
      <c r="K3202" s="26"/>
      <c r="L3202" s="21"/>
      <c r="M3202" s="21"/>
      <c r="N3202" s="21"/>
      <c r="O3202" s="21"/>
      <c r="P3202" s="21"/>
      <c r="Q3202" s="21"/>
    </row>
    <row r="3203" spans="1:17" s="258" customFormat="1" ht="12.75" hidden="1" customHeight="1">
      <c r="A3203" s="378"/>
      <c r="B3203" s="26"/>
      <c r="C3203" s="26"/>
      <c r="D3203" s="26"/>
      <c r="E3203" s="21"/>
      <c r="F3203" s="21"/>
      <c r="G3203" s="21"/>
      <c r="H3203" s="21"/>
      <c r="I3203" s="21"/>
      <c r="J3203" s="26"/>
      <c r="K3203" s="26"/>
      <c r="L3203" s="21"/>
      <c r="M3203" s="21"/>
      <c r="N3203" s="21"/>
      <c r="O3203" s="21"/>
      <c r="P3203" s="21"/>
      <c r="Q3203" s="21"/>
    </row>
    <row r="3204" spans="1:17" s="258" customFormat="1" ht="12.75" hidden="1" customHeight="1">
      <c r="A3204" s="378"/>
      <c r="B3204" s="26"/>
      <c r="C3204" s="26"/>
      <c r="D3204" s="26"/>
      <c r="E3204" s="21"/>
      <c r="F3204" s="21"/>
      <c r="G3204" s="21"/>
      <c r="H3204" s="21"/>
      <c r="I3204" s="21"/>
      <c r="J3204" s="26"/>
      <c r="K3204" s="26"/>
      <c r="L3204" s="21"/>
      <c r="M3204" s="21"/>
      <c r="N3204" s="21"/>
      <c r="O3204" s="21"/>
      <c r="P3204" s="21"/>
      <c r="Q3204" s="21"/>
    </row>
    <row r="3205" spans="1:17" s="258" customFormat="1" ht="12.75" hidden="1" customHeight="1">
      <c r="A3205" s="378"/>
      <c r="B3205" s="26"/>
      <c r="C3205" s="26"/>
      <c r="D3205" s="26"/>
      <c r="E3205" s="21"/>
      <c r="F3205" s="21"/>
      <c r="G3205" s="21"/>
      <c r="H3205" s="21"/>
      <c r="I3205" s="21"/>
      <c r="J3205" s="26"/>
      <c r="K3205" s="26"/>
      <c r="L3205" s="21"/>
      <c r="M3205" s="21"/>
      <c r="N3205" s="21"/>
      <c r="O3205" s="21"/>
      <c r="P3205" s="21"/>
      <c r="Q3205" s="21"/>
    </row>
    <row r="3206" spans="1:17" s="258" customFormat="1" ht="12.75" hidden="1" customHeight="1">
      <c r="A3206" s="378"/>
      <c r="B3206" s="26"/>
      <c r="C3206" s="26"/>
      <c r="D3206" s="26"/>
      <c r="E3206" s="21"/>
      <c r="F3206" s="21"/>
      <c r="G3206" s="21"/>
      <c r="H3206" s="21"/>
      <c r="I3206" s="21"/>
      <c r="J3206" s="26"/>
      <c r="K3206" s="26"/>
      <c r="L3206" s="21"/>
      <c r="M3206" s="21"/>
      <c r="N3206" s="21"/>
      <c r="O3206" s="21"/>
      <c r="P3206" s="21"/>
      <c r="Q3206" s="21"/>
    </row>
    <row r="3207" spans="1:17" s="258" customFormat="1" ht="12.75" hidden="1" customHeight="1">
      <c r="A3207" s="378"/>
      <c r="B3207" s="26"/>
      <c r="C3207" s="26"/>
      <c r="D3207" s="26"/>
      <c r="E3207" s="21"/>
      <c r="F3207" s="21"/>
      <c r="G3207" s="21"/>
      <c r="H3207" s="21"/>
      <c r="I3207" s="21"/>
      <c r="J3207" s="26"/>
      <c r="K3207" s="26"/>
      <c r="L3207" s="21"/>
      <c r="M3207" s="21"/>
      <c r="N3207" s="21"/>
      <c r="O3207" s="21"/>
      <c r="P3207" s="21"/>
      <c r="Q3207" s="21"/>
    </row>
    <row r="3208" spans="1:17" s="258" customFormat="1" ht="12.75" hidden="1" customHeight="1">
      <c r="A3208" s="378"/>
      <c r="B3208" s="26"/>
      <c r="C3208" s="26"/>
      <c r="D3208" s="26"/>
      <c r="E3208" s="21"/>
      <c r="F3208" s="21"/>
      <c r="G3208" s="21"/>
      <c r="H3208" s="21"/>
      <c r="I3208" s="21"/>
      <c r="J3208" s="26"/>
      <c r="K3208" s="26"/>
      <c r="L3208" s="21"/>
      <c r="M3208" s="21"/>
      <c r="N3208" s="21"/>
      <c r="O3208" s="21"/>
      <c r="P3208" s="21"/>
      <c r="Q3208" s="21"/>
    </row>
    <row r="3209" spans="1:17" s="258" customFormat="1" ht="12.75" hidden="1" customHeight="1">
      <c r="A3209" s="378"/>
      <c r="B3209" s="26"/>
      <c r="C3209" s="26"/>
      <c r="D3209" s="26"/>
      <c r="E3209" s="21"/>
      <c r="F3209" s="21"/>
      <c r="G3209" s="21"/>
      <c r="H3209" s="21"/>
      <c r="I3209" s="21"/>
      <c r="J3209" s="26"/>
      <c r="K3209" s="26"/>
      <c r="L3209" s="21"/>
      <c r="M3209" s="21"/>
      <c r="N3209" s="21"/>
      <c r="O3209" s="21"/>
      <c r="P3209" s="21"/>
      <c r="Q3209" s="21"/>
    </row>
    <row r="3210" spans="1:17" s="258" customFormat="1" ht="12.75" hidden="1" customHeight="1">
      <c r="A3210" s="378"/>
      <c r="B3210" s="26"/>
      <c r="C3210" s="26"/>
      <c r="D3210" s="26"/>
      <c r="E3210" s="21"/>
      <c r="F3210" s="21"/>
      <c r="G3210" s="21"/>
      <c r="H3210" s="21"/>
      <c r="I3210" s="21"/>
      <c r="J3210" s="26"/>
      <c r="K3210" s="26"/>
      <c r="L3210" s="21"/>
      <c r="M3210" s="21"/>
      <c r="N3210" s="21"/>
      <c r="O3210" s="21"/>
      <c r="P3210" s="21"/>
      <c r="Q3210" s="21"/>
    </row>
    <row r="3211" spans="1:17" s="258" customFormat="1" ht="12.75" hidden="1" customHeight="1">
      <c r="A3211" s="378"/>
      <c r="B3211" s="26"/>
      <c r="C3211" s="26"/>
      <c r="D3211" s="26"/>
      <c r="E3211" s="21"/>
      <c r="F3211" s="21"/>
      <c r="G3211" s="21"/>
      <c r="H3211" s="21"/>
      <c r="I3211" s="21"/>
      <c r="J3211" s="26"/>
      <c r="K3211" s="26"/>
      <c r="L3211" s="21"/>
      <c r="M3211" s="21"/>
      <c r="N3211" s="21"/>
      <c r="O3211" s="21"/>
      <c r="P3211" s="21"/>
      <c r="Q3211" s="21"/>
    </row>
    <row r="3212" spans="1:17" s="258" customFormat="1" ht="12.75" hidden="1" customHeight="1">
      <c r="A3212" s="378"/>
      <c r="B3212" s="26"/>
      <c r="C3212" s="26"/>
      <c r="D3212" s="26"/>
      <c r="E3212" s="21"/>
      <c r="F3212" s="21"/>
      <c r="G3212" s="21"/>
      <c r="H3212" s="21"/>
      <c r="I3212" s="21"/>
      <c r="J3212" s="26"/>
      <c r="K3212" s="26"/>
      <c r="L3212" s="21"/>
      <c r="M3212" s="21"/>
      <c r="N3212" s="21"/>
      <c r="O3212" s="21"/>
      <c r="P3212" s="21"/>
      <c r="Q3212" s="21"/>
    </row>
    <row r="3213" spans="1:17" s="258" customFormat="1" ht="12.75" hidden="1" customHeight="1">
      <c r="A3213" s="378"/>
      <c r="B3213" s="26"/>
      <c r="C3213" s="26"/>
      <c r="D3213" s="26"/>
      <c r="E3213" s="21"/>
      <c r="F3213" s="21"/>
      <c r="G3213" s="21"/>
      <c r="H3213" s="21"/>
      <c r="I3213" s="21"/>
      <c r="J3213" s="26"/>
      <c r="K3213" s="26"/>
      <c r="L3213" s="21"/>
      <c r="M3213" s="21"/>
      <c r="N3213" s="21"/>
      <c r="O3213" s="21"/>
      <c r="P3213" s="21"/>
      <c r="Q3213" s="21"/>
    </row>
    <row r="3214" spans="1:17" s="258" customFormat="1" ht="12.75" hidden="1" customHeight="1">
      <c r="A3214" s="378"/>
      <c r="B3214" s="26"/>
      <c r="C3214" s="26"/>
      <c r="D3214" s="26"/>
      <c r="E3214" s="21"/>
      <c r="F3214" s="21"/>
      <c r="G3214" s="21"/>
      <c r="H3214" s="21"/>
      <c r="I3214" s="21"/>
      <c r="J3214" s="26"/>
      <c r="K3214" s="26"/>
      <c r="L3214" s="21"/>
      <c r="M3214" s="21"/>
      <c r="N3214" s="21"/>
      <c r="O3214" s="21"/>
      <c r="P3214" s="21"/>
      <c r="Q3214" s="21"/>
    </row>
    <row r="3215" spans="1:17" s="258" customFormat="1" ht="12.75" hidden="1" customHeight="1">
      <c r="A3215" s="378"/>
      <c r="B3215" s="26"/>
      <c r="C3215" s="26"/>
      <c r="D3215" s="26"/>
      <c r="E3215" s="21"/>
      <c r="F3215" s="21"/>
      <c r="G3215" s="21"/>
      <c r="H3215" s="21"/>
      <c r="I3215" s="21"/>
      <c r="J3215" s="26"/>
      <c r="K3215" s="26"/>
      <c r="L3215" s="21"/>
      <c r="M3215" s="21"/>
      <c r="N3215" s="21"/>
      <c r="O3215" s="21"/>
      <c r="P3215" s="21"/>
      <c r="Q3215" s="21"/>
    </row>
    <row r="3216" spans="1:17" s="258" customFormat="1" ht="12.75" hidden="1" customHeight="1">
      <c r="A3216" s="378"/>
      <c r="B3216" s="26"/>
      <c r="C3216" s="26"/>
      <c r="D3216" s="26"/>
      <c r="E3216" s="21"/>
      <c r="F3216" s="21"/>
      <c r="G3216" s="21"/>
      <c r="H3216" s="21"/>
      <c r="I3216" s="21"/>
      <c r="J3216" s="26"/>
      <c r="K3216" s="26"/>
      <c r="L3216" s="21"/>
      <c r="M3216" s="21"/>
      <c r="N3216" s="21"/>
      <c r="O3216" s="21"/>
      <c r="P3216" s="21"/>
      <c r="Q3216" s="21"/>
    </row>
    <row r="3217" spans="1:17" s="258" customFormat="1" ht="12.75" hidden="1" customHeight="1">
      <c r="A3217" s="378"/>
      <c r="B3217" s="26"/>
      <c r="C3217" s="26"/>
      <c r="D3217" s="26"/>
      <c r="E3217" s="21"/>
      <c r="F3217" s="21"/>
      <c r="G3217" s="21"/>
      <c r="H3217" s="21"/>
      <c r="I3217" s="21"/>
      <c r="J3217" s="26"/>
      <c r="K3217" s="26"/>
      <c r="L3217" s="21"/>
      <c r="M3217" s="21"/>
      <c r="N3217" s="21"/>
      <c r="O3217" s="21"/>
      <c r="P3217" s="21"/>
      <c r="Q3217" s="21"/>
    </row>
    <row r="3218" spans="1:17" s="258" customFormat="1" ht="12.75" hidden="1" customHeight="1">
      <c r="A3218" s="378"/>
      <c r="B3218" s="26"/>
      <c r="C3218" s="26"/>
      <c r="D3218" s="26"/>
      <c r="E3218" s="21"/>
      <c r="F3218" s="21"/>
      <c r="G3218" s="21"/>
      <c r="H3218" s="21"/>
      <c r="I3218" s="21"/>
      <c r="J3218" s="26"/>
      <c r="K3218" s="26"/>
      <c r="L3218" s="21"/>
      <c r="M3218" s="21"/>
      <c r="N3218" s="21"/>
      <c r="O3218" s="21"/>
      <c r="P3218" s="21"/>
      <c r="Q3218" s="21"/>
    </row>
    <row r="3219" spans="1:17" s="258" customFormat="1" ht="12.75" hidden="1" customHeight="1">
      <c r="A3219" s="378"/>
      <c r="B3219" s="26"/>
      <c r="C3219" s="26"/>
      <c r="D3219" s="26"/>
      <c r="E3219" s="21"/>
      <c r="F3219" s="21"/>
      <c r="G3219" s="21"/>
      <c r="H3219" s="21"/>
      <c r="I3219" s="21"/>
      <c r="J3219" s="26"/>
      <c r="K3219" s="26"/>
      <c r="L3219" s="21"/>
      <c r="M3219" s="21"/>
      <c r="N3219" s="21"/>
      <c r="O3219" s="21"/>
      <c r="P3219" s="21"/>
      <c r="Q3219" s="21"/>
    </row>
    <row r="3220" spans="1:17" s="258" customFormat="1" ht="12.75" hidden="1" customHeight="1">
      <c r="A3220" s="378"/>
      <c r="B3220" s="26"/>
      <c r="C3220" s="26"/>
      <c r="D3220" s="26"/>
      <c r="E3220" s="21"/>
      <c r="F3220" s="21"/>
      <c r="G3220" s="21"/>
      <c r="H3220" s="21"/>
      <c r="I3220" s="21"/>
      <c r="J3220" s="26"/>
      <c r="K3220" s="26"/>
      <c r="L3220" s="21"/>
      <c r="M3220" s="21"/>
      <c r="N3220" s="21"/>
      <c r="O3220" s="21"/>
      <c r="P3220" s="21"/>
      <c r="Q3220" s="21"/>
    </row>
    <row r="3221" spans="1:17" s="258" customFormat="1" ht="12.75" hidden="1" customHeight="1">
      <c r="A3221" s="378"/>
      <c r="B3221" s="26"/>
      <c r="C3221" s="26"/>
      <c r="D3221" s="26"/>
      <c r="E3221" s="21"/>
      <c r="F3221" s="21"/>
      <c r="G3221" s="21"/>
      <c r="H3221" s="21"/>
      <c r="I3221" s="21"/>
      <c r="J3221" s="26"/>
      <c r="K3221" s="26"/>
      <c r="L3221" s="21"/>
      <c r="M3221" s="21"/>
      <c r="N3221" s="21"/>
      <c r="O3221" s="21"/>
      <c r="P3221" s="21"/>
      <c r="Q3221" s="21"/>
    </row>
    <row r="3222" spans="1:17" s="258" customFormat="1" ht="12.75" hidden="1" customHeight="1">
      <c r="A3222" s="378"/>
      <c r="B3222" s="26"/>
      <c r="C3222" s="26"/>
      <c r="D3222" s="26"/>
      <c r="E3222" s="21"/>
      <c r="F3222" s="21"/>
      <c r="G3222" s="21"/>
      <c r="H3222" s="21"/>
      <c r="I3222" s="21"/>
      <c r="J3222" s="26"/>
      <c r="K3222" s="26"/>
      <c r="L3222" s="21"/>
      <c r="M3222" s="21"/>
      <c r="N3222" s="21"/>
      <c r="O3222" s="21"/>
      <c r="P3222" s="21"/>
      <c r="Q3222" s="21"/>
    </row>
    <row r="3223" spans="1:17" s="258" customFormat="1" ht="12.75" hidden="1" customHeight="1">
      <c r="A3223" s="378"/>
      <c r="B3223" s="26"/>
      <c r="C3223" s="26"/>
      <c r="D3223" s="26"/>
      <c r="E3223" s="21"/>
      <c r="F3223" s="21"/>
      <c r="G3223" s="21"/>
      <c r="H3223" s="21"/>
      <c r="I3223" s="21"/>
      <c r="J3223" s="26"/>
      <c r="K3223" s="26"/>
      <c r="L3223" s="21"/>
      <c r="M3223" s="21"/>
      <c r="N3223" s="21"/>
      <c r="O3223" s="21"/>
      <c r="P3223" s="21"/>
      <c r="Q3223" s="21"/>
    </row>
    <row r="3224" spans="1:17" s="258" customFormat="1" ht="12.75" hidden="1" customHeight="1">
      <c r="A3224" s="378"/>
      <c r="B3224" s="26"/>
      <c r="C3224" s="26"/>
      <c r="D3224" s="26"/>
      <c r="E3224" s="21"/>
      <c r="F3224" s="21"/>
      <c r="G3224" s="21"/>
      <c r="H3224" s="21"/>
      <c r="I3224" s="21"/>
      <c r="J3224" s="26"/>
      <c r="K3224" s="26"/>
      <c r="L3224" s="21"/>
      <c r="M3224" s="21"/>
      <c r="N3224" s="21"/>
      <c r="O3224" s="21"/>
      <c r="P3224" s="21"/>
      <c r="Q3224" s="21"/>
    </row>
    <row r="3225" spans="1:17" s="258" customFormat="1" ht="12.75" hidden="1" customHeight="1">
      <c r="A3225" s="378"/>
      <c r="B3225" s="26"/>
      <c r="C3225" s="26"/>
      <c r="D3225" s="26"/>
      <c r="E3225" s="21"/>
      <c r="F3225" s="21"/>
      <c r="G3225" s="21"/>
      <c r="H3225" s="21"/>
      <c r="I3225" s="21"/>
      <c r="J3225" s="26"/>
      <c r="K3225" s="26"/>
      <c r="L3225" s="21"/>
      <c r="M3225" s="21"/>
      <c r="N3225" s="21"/>
      <c r="O3225" s="21"/>
      <c r="P3225" s="21"/>
      <c r="Q3225" s="21"/>
    </row>
    <row r="3226" spans="1:17" s="258" customFormat="1" ht="12.75" hidden="1" customHeight="1">
      <c r="A3226" s="378"/>
      <c r="B3226" s="26"/>
      <c r="C3226" s="26"/>
      <c r="D3226" s="26"/>
      <c r="E3226" s="21"/>
      <c r="F3226" s="21"/>
      <c r="G3226" s="21"/>
      <c r="H3226" s="21"/>
      <c r="I3226" s="21"/>
      <c r="J3226" s="26"/>
      <c r="K3226" s="26"/>
      <c r="L3226" s="21"/>
      <c r="M3226" s="21"/>
      <c r="N3226" s="21"/>
      <c r="O3226" s="21"/>
      <c r="P3226" s="21"/>
      <c r="Q3226" s="21"/>
    </row>
    <row r="3227" spans="1:17" s="258" customFormat="1" ht="12.75" hidden="1" customHeight="1">
      <c r="A3227" s="378"/>
      <c r="B3227" s="26"/>
      <c r="C3227" s="26"/>
      <c r="D3227" s="26"/>
      <c r="E3227" s="21"/>
      <c r="F3227" s="21"/>
      <c r="G3227" s="21"/>
      <c r="H3227" s="21"/>
      <c r="I3227" s="21"/>
      <c r="J3227" s="26"/>
      <c r="K3227" s="26"/>
      <c r="L3227" s="21"/>
      <c r="M3227" s="21"/>
      <c r="N3227" s="21"/>
      <c r="O3227" s="21"/>
      <c r="P3227" s="21"/>
      <c r="Q3227" s="21"/>
    </row>
    <row r="3228" spans="1:17" s="258" customFormat="1" ht="12.75" hidden="1" customHeight="1">
      <c r="A3228" s="378"/>
      <c r="B3228" s="26"/>
      <c r="C3228" s="26"/>
      <c r="D3228" s="26"/>
      <c r="E3228" s="21"/>
      <c r="F3228" s="21"/>
      <c r="G3228" s="21"/>
      <c r="H3228" s="21"/>
      <c r="I3228" s="21"/>
      <c r="J3228" s="26"/>
      <c r="K3228" s="26"/>
      <c r="L3228" s="21"/>
      <c r="M3228" s="21"/>
      <c r="N3228" s="21"/>
      <c r="O3228" s="21"/>
      <c r="P3228" s="21"/>
      <c r="Q3228" s="21"/>
    </row>
    <row r="3229" spans="1:17" s="258" customFormat="1" ht="12.75" hidden="1" customHeight="1">
      <c r="A3229" s="378"/>
      <c r="B3229" s="26"/>
      <c r="C3229" s="26"/>
      <c r="D3229" s="26"/>
      <c r="E3229" s="21"/>
      <c r="F3229" s="21"/>
      <c r="G3229" s="21"/>
      <c r="H3229" s="21"/>
      <c r="I3229" s="21"/>
      <c r="J3229" s="26"/>
      <c r="K3229" s="26"/>
      <c r="L3229" s="21"/>
      <c r="M3229" s="21"/>
      <c r="N3229" s="21"/>
      <c r="O3229" s="21"/>
      <c r="P3229" s="21"/>
      <c r="Q3229" s="21"/>
    </row>
    <row r="3230" spans="1:17" s="258" customFormat="1" ht="12.75" hidden="1" customHeight="1">
      <c r="A3230" s="378"/>
      <c r="B3230" s="26"/>
      <c r="C3230" s="26"/>
      <c r="D3230" s="26"/>
      <c r="E3230" s="21"/>
      <c r="F3230" s="21"/>
      <c r="G3230" s="21"/>
      <c r="H3230" s="21"/>
      <c r="I3230" s="21"/>
      <c r="J3230" s="26"/>
      <c r="K3230" s="26"/>
      <c r="L3230" s="21"/>
      <c r="M3230" s="21"/>
      <c r="N3230" s="21"/>
      <c r="O3230" s="21"/>
      <c r="P3230" s="21"/>
      <c r="Q3230" s="21"/>
    </row>
    <row r="3231" spans="1:17" s="258" customFormat="1" ht="12.75" hidden="1" customHeight="1">
      <c r="A3231" s="378"/>
      <c r="B3231" s="26"/>
      <c r="C3231" s="26"/>
      <c r="D3231" s="26"/>
      <c r="E3231" s="21"/>
      <c r="F3231" s="21"/>
      <c r="G3231" s="21"/>
      <c r="H3231" s="21"/>
      <c r="I3231" s="21"/>
      <c r="J3231" s="26"/>
      <c r="K3231" s="26"/>
      <c r="L3231" s="21"/>
      <c r="M3231" s="21"/>
      <c r="N3231" s="21"/>
      <c r="O3231" s="21"/>
      <c r="P3231" s="21"/>
      <c r="Q3231" s="21"/>
    </row>
    <row r="3232" spans="1:17" s="258" customFormat="1" ht="12.75" hidden="1" customHeight="1">
      <c r="A3232" s="378"/>
      <c r="B3232" s="26"/>
      <c r="C3232" s="26"/>
      <c r="D3232" s="26"/>
      <c r="E3232" s="21"/>
      <c r="F3232" s="21"/>
      <c r="G3232" s="21"/>
      <c r="H3232" s="21"/>
      <c r="I3232" s="21"/>
      <c r="J3232" s="26"/>
      <c r="K3232" s="26"/>
      <c r="L3232" s="21"/>
      <c r="M3232" s="21"/>
      <c r="N3232" s="21"/>
      <c r="O3232" s="21"/>
      <c r="P3232" s="21"/>
      <c r="Q3232" s="21"/>
    </row>
    <row r="3233" spans="1:17" s="258" customFormat="1" ht="12.75" hidden="1" customHeight="1">
      <c r="A3233" s="378"/>
      <c r="B3233" s="26"/>
      <c r="C3233" s="26"/>
      <c r="D3233" s="26"/>
      <c r="E3233" s="21"/>
      <c r="F3233" s="21"/>
      <c r="G3233" s="21"/>
      <c r="H3233" s="21"/>
      <c r="I3233" s="21"/>
      <c r="J3233" s="26"/>
      <c r="K3233" s="26"/>
      <c r="L3233" s="21"/>
      <c r="M3233" s="21"/>
      <c r="N3233" s="21"/>
      <c r="O3233" s="21"/>
      <c r="P3233" s="21"/>
      <c r="Q3233" s="21"/>
    </row>
    <row r="3234" spans="1:17" s="258" customFormat="1" ht="12.75" hidden="1" customHeight="1">
      <c r="A3234" s="378"/>
      <c r="B3234" s="26"/>
      <c r="C3234" s="26"/>
      <c r="D3234" s="26"/>
      <c r="E3234" s="21"/>
      <c r="F3234" s="21"/>
      <c r="G3234" s="21"/>
      <c r="H3234" s="21"/>
      <c r="I3234" s="21"/>
      <c r="J3234" s="26"/>
      <c r="K3234" s="26"/>
      <c r="L3234" s="21"/>
      <c r="M3234" s="21"/>
      <c r="N3234" s="21"/>
      <c r="O3234" s="21"/>
      <c r="P3234" s="21"/>
      <c r="Q3234" s="21"/>
    </row>
    <row r="3235" spans="1:17" s="258" customFormat="1" ht="12.75" hidden="1" customHeight="1">
      <c r="A3235" s="378"/>
      <c r="B3235" s="26"/>
      <c r="C3235" s="26"/>
      <c r="D3235" s="26"/>
      <c r="E3235" s="21"/>
      <c r="F3235" s="21"/>
      <c r="G3235" s="21"/>
      <c r="H3235" s="21"/>
      <c r="I3235" s="21"/>
      <c r="J3235" s="26"/>
      <c r="K3235" s="26"/>
      <c r="L3235" s="21"/>
      <c r="M3235" s="21"/>
      <c r="N3235" s="21"/>
      <c r="O3235" s="21"/>
      <c r="P3235" s="21"/>
      <c r="Q3235" s="21"/>
    </row>
    <row r="3236" spans="1:17" s="258" customFormat="1" ht="12.75" hidden="1" customHeight="1">
      <c r="A3236" s="378"/>
      <c r="B3236" s="26"/>
      <c r="C3236" s="26"/>
      <c r="D3236" s="26"/>
      <c r="E3236" s="21"/>
      <c r="F3236" s="21"/>
      <c r="G3236" s="21"/>
      <c r="H3236" s="21"/>
      <c r="I3236" s="21"/>
      <c r="J3236" s="26"/>
      <c r="K3236" s="26"/>
      <c r="L3236" s="21"/>
      <c r="M3236" s="21"/>
      <c r="N3236" s="21"/>
      <c r="O3236" s="21"/>
      <c r="P3236" s="21"/>
      <c r="Q3236" s="21"/>
    </row>
    <row r="3237" spans="1:17" s="258" customFormat="1" ht="12.75" hidden="1" customHeight="1">
      <c r="A3237" s="378"/>
      <c r="B3237" s="26"/>
      <c r="C3237" s="26"/>
      <c r="D3237" s="26"/>
      <c r="E3237" s="21"/>
      <c r="F3237" s="21"/>
      <c r="G3237" s="21"/>
      <c r="H3237" s="21"/>
      <c r="I3237" s="21"/>
      <c r="J3237" s="26"/>
      <c r="K3237" s="26"/>
      <c r="L3237" s="21"/>
      <c r="M3237" s="21"/>
      <c r="N3237" s="21"/>
      <c r="O3237" s="21"/>
      <c r="P3237" s="21"/>
      <c r="Q3237" s="21"/>
    </row>
    <row r="3238" spans="1:17" s="258" customFormat="1" ht="12.75" hidden="1" customHeight="1">
      <c r="A3238" s="378"/>
      <c r="B3238" s="26"/>
      <c r="C3238" s="26"/>
      <c r="D3238" s="26"/>
      <c r="E3238" s="21"/>
      <c r="F3238" s="21"/>
      <c r="G3238" s="21"/>
      <c r="H3238" s="21"/>
      <c r="I3238" s="21"/>
      <c r="J3238" s="26"/>
      <c r="K3238" s="26"/>
      <c r="L3238" s="21"/>
      <c r="M3238" s="21"/>
      <c r="N3238" s="21"/>
      <c r="O3238" s="21"/>
      <c r="P3238" s="21"/>
      <c r="Q3238" s="21"/>
    </row>
    <row r="3239" spans="1:17" s="258" customFormat="1" ht="12.75" hidden="1" customHeight="1">
      <c r="A3239" s="378"/>
      <c r="B3239" s="26"/>
      <c r="C3239" s="26"/>
      <c r="D3239" s="26"/>
      <c r="E3239" s="21"/>
      <c r="F3239" s="21"/>
      <c r="G3239" s="21"/>
      <c r="H3239" s="21"/>
      <c r="I3239" s="21"/>
      <c r="J3239" s="26"/>
      <c r="K3239" s="26"/>
      <c r="L3239" s="21"/>
      <c r="M3239" s="21"/>
      <c r="N3239" s="21"/>
      <c r="O3239" s="21"/>
      <c r="P3239" s="21"/>
      <c r="Q3239" s="21"/>
    </row>
    <row r="3240" spans="1:17" s="258" customFormat="1" ht="12.75" hidden="1" customHeight="1">
      <c r="A3240" s="378"/>
      <c r="B3240" s="26"/>
      <c r="C3240" s="26"/>
      <c r="D3240" s="26"/>
      <c r="E3240" s="21"/>
      <c r="F3240" s="21"/>
      <c r="G3240" s="21"/>
      <c r="H3240" s="21"/>
      <c r="I3240" s="21"/>
      <c r="J3240" s="26"/>
      <c r="K3240" s="26"/>
      <c r="L3240" s="21"/>
      <c r="M3240" s="21"/>
      <c r="N3240" s="21"/>
      <c r="O3240" s="21"/>
      <c r="P3240" s="21"/>
      <c r="Q3240" s="21"/>
    </row>
    <row r="3241" spans="1:17" s="258" customFormat="1" ht="12.75" hidden="1" customHeight="1">
      <c r="A3241" s="378"/>
      <c r="B3241" s="26"/>
      <c r="C3241" s="26"/>
      <c r="D3241" s="26"/>
      <c r="E3241" s="21"/>
      <c r="F3241" s="21"/>
      <c r="G3241" s="21"/>
      <c r="H3241" s="21"/>
      <c r="I3241" s="21"/>
      <c r="J3241" s="26"/>
      <c r="K3241" s="26"/>
      <c r="L3241" s="21"/>
      <c r="M3241" s="21"/>
      <c r="N3241" s="21"/>
      <c r="O3241" s="21"/>
      <c r="P3241" s="21"/>
      <c r="Q3241" s="21"/>
    </row>
    <row r="3242" spans="1:17" s="258" customFormat="1" ht="12.75" hidden="1" customHeight="1">
      <c r="A3242" s="378"/>
      <c r="B3242" s="26"/>
      <c r="C3242" s="26"/>
      <c r="D3242" s="26"/>
      <c r="E3242" s="21"/>
      <c r="F3242" s="21"/>
      <c r="G3242" s="21"/>
      <c r="H3242" s="21"/>
      <c r="I3242" s="21"/>
      <c r="J3242" s="26"/>
      <c r="K3242" s="26"/>
      <c r="L3242" s="21"/>
      <c r="M3242" s="21"/>
      <c r="N3242" s="21"/>
      <c r="O3242" s="21"/>
      <c r="P3242" s="21"/>
      <c r="Q3242" s="21"/>
    </row>
    <row r="3243" spans="1:17" s="258" customFormat="1" ht="12.75" hidden="1" customHeight="1">
      <c r="A3243" s="378"/>
      <c r="B3243" s="26"/>
      <c r="C3243" s="26"/>
      <c r="D3243" s="26"/>
      <c r="E3243" s="21"/>
      <c r="F3243" s="21"/>
      <c r="G3243" s="21"/>
      <c r="H3243" s="21"/>
      <c r="I3243" s="21"/>
      <c r="J3243" s="26"/>
      <c r="K3243" s="26"/>
      <c r="L3243" s="21"/>
      <c r="M3243" s="21"/>
      <c r="N3243" s="21"/>
      <c r="O3243" s="21"/>
      <c r="P3243" s="21"/>
      <c r="Q3243" s="21"/>
    </row>
    <row r="3244" spans="1:17" s="258" customFormat="1" ht="12.75" hidden="1" customHeight="1">
      <c r="A3244" s="378"/>
      <c r="B3244" s="26"/>
      <c r="C3244" s="26"/>
      <c r="D3244" s="26"/>
      <c r="E3244" s="21"/>
      <c r="F3244" s="21"/>
      <c r="G3244" s="21"/>
      <c r="H3244" s="21"/>
      <c r="I3244" s="21"/>
      <c r="J3244" s="26"/>
      <c r="K3244" s="26"/>
      <c r="L3244" s="21"/>
      <c r="M3244" s="21"/>
      <c r="N3244" s="21"/>
      <c r="O3244" s="21"/>
      <c r="P3244" s="21"/>
      <c r="Q3244" s="21"/>
    </row>
    <row r="3245" spans="1:17" s="258" customFormat="1" ht="12.75" hidden="1" customHeight="1">
      <c r="A3245" s="378"/>
      <c r="B3245" s="26"/>
      <c r="C3245" s="26"/>
      <c r="D3245" s="26"/>
      <c r="E3245" s="21"/>
      <c r="F3245" s="21"/>
      <c r="G3245" s="21"/>
      <c r="H3245" s="21"/>
      <c r="I3245" s="21"/>
      <c r="J3245" s="26"/>
      <c r="K3245" s="26"/>
      <c r="L3245" s="21"/>
      <c r="M3245" s="21"/>
      <c r="N3245" s="21"/>
      <c r="O3245" s="21"/>
      <c r="P3245" s="21"/>
      <c r="Q3245" s="21"/>
    </row>
    <row r="3246" spans="1:17" s="258" customFormat="1" ht="12.75" hidden="1" customHeight="1">
      <c r="A3246" s="378"/>
      <c r="B3246" s="26"/>
      <c r="C3246" s="26"/>
      <c r="D3246" s="26"/>
      <c r="E3246" s="21"/>
      <c r="F3246" s="21"/>
      <c r="G3246" s="21"/>
      <c r="H3246" s="21"/>
      <c r="I3246" s="21"/>
      <c r="J3246" s="26"/>
      <c r="K3246" s="26"/>
      <c r="L3246" s="21"/>
      <c r="M3246" s="21"/>
      <c r="N3246" s="21"/>
      <c r="O3246" s="21"/>
      <c r="P3246" s="21"/>
      <c r="Q3246" s="21"/>
    </row>
    <row r="3247" spans="1:17" s="258" customFormat="1" ht="12.75" hidden="1" customHeight="1">
      <c r="A3247" s="378"/>
      <c r="B3247" s="26"/>
      <c r="C3247" s="26"/>
      <c r="D3247" s="26"/>
      <c r="E3247" s="21"/>
      <c r="F3247" s="21"/>
      <c r="G3247" s="21"/>
      <c r="H3247" s="21"/>
      <c r="I3247" s="21"/>
      <c r="J3247" s="26"/>
      <c r="K3247" s="26"/>
      <c r="L3247" s="21"/>
      <c r="M3247" s="21"/>
      <c r="N3247" s="21"/>
      <c r="O3247" s="21"/>
      <c r="P3247" s="21"/>
      <c r="Q3247" s="21"/>
    </row>
    <row r="3248" spans="1:17" s="258" customFormat="1" ht="12.75" hidden="1" customHeight="1">
      <c r="A3248" s="378"/>
      <c r="B3248" s="26"/>
      <c r="C3248" s="26"/>
      <c r="D3248" s="26"/>
      <c r="E3248" s="21"/>
      <c r="F3248" s="21"/>
      <c r="G3248" s="21"/>
      <c r="H3248" s="21"/>
      <c r="I3248" s="21"/>
      <c r="J3248" s="26"/>
      <c r="K3248" s="26"/>
      <c r="L3248" s="21"/>
      <c r="M3248" s="21"/>
      <c r="N3248" s="21"/>
      <c r="O3248" s="21"/>
      <c r="P3248" s="21"/>
      <c r="Q3248" s="21"/>
    </row>
    <row r="3249" spans="1:17" s="258" customFormat="1" ht="12.75" hidden="1" customHeight="1">
      <c r="A3249" s="378"/>
      <c r="B3249" s="26"/>
      <c r="C3249" s="26"/>
      <c r="D3249" s="26"/>
      <c r="E3249" s="21"/>
      <c r="F3249" s="21"/>
      <c r="G3249" s="21"/>
      <c r="H3249" s="21"/>
      <c r="I3249" s="21"/>
      <c r="J3249" s="26"/>
      <c r="K3249" s="26"/>
      <c r="L3249" s="21"/>
      <c r="M3249" s="21"/>
      <c r="N3249" s="21"/>
      <c r="O3249" s="21"/>
      <c r="P3249" s="21"/>
      <c r="Q3249" s="21"/>
    </row>
    <row r="3250" spans="1:17" s="258" customFormat="1" ht="12.75" hidden="1" customHeight="1">
      <c r="A3250" s="378"/>
      <c r="B3250" s="26"/>
      <c r="C3250" s="26"/>
      <c r="D3250" s="26"/>
      <c r="E3250" s="21"/>
      <c r="F3250" s="21"/>
      <c r="G3250" s="21"/>
      <c r="H3250" s="21"/>
      <c r="I3250" s="21"/>
      <c r="J3250" s="26"/>
      <c r="K3250" s="26"/>
      <c r="L3250" s="21"/>
      <c r="M3250" s="21"/>
      <c r="N3250" s="21"/>
      <c r="O3250" s="21"/>
      <c r="P3250" s="21"/>
      <c r="Q3250" s="21"/>
    </row>
    <row r="3251" spans="1:17" s="258" customFormat="1" ht="12.75" hidden="1" customHeight="1">
      <c r="A3251" s="378"/>
      <c r="B3251" s="26"/>
      <c r="C3251" s="26"/>
      <c r="D3251" s="26"/>
      <c r="E3251" s="21"/>
      <c r="F3251" s="21"/>
      <c r="G3251" s="21"/>
      <c r="H3251" s="21"/>
      <c r="I3251" s="21"/>
      <c r="J3251" s="26"/>
      <c r="K3251" s="26"/>
      <c r="L3251" s="21"/>
      <c r="M3251" s="21"/>
      <c r="N3251" s="21"/>
      <c r="O3251" s="21"/>
      <c r="P3251" s="21"/>
      <c r="Q3251" s="21"/>
    </row>
    <row r="3252" spans="1:17" s="258" customFormat="1" ht="12.75" hidden="1" customHeight="1">
      <c r="A3252" s="378"/>
      <c r="B3252" s="26"/>
      <c r="C3252" s="26"/>
      <c r="D3252" s="26"/>
      <c r="E3252" s="21"/>
      <c r="F3252" s="21"/>
      <c r="G3252" s="21"/>
      <c r="H3252" s="21"/>
      <c r="I3252" s="21"/>
      <c r="J3252" s="26"/>
      <c r="K3252" s="26"/>
      <c r="L3252" s="21"/>
      <c r="M3252" s="21"/>
      <c r="N3252" s="21"/>
      <c r="O3252" s="21"/>
      <c r="P3252" s="21"/>
      <c r="Q3252" s="21"/>
    </row>
    <row r="3253" spans="1:17" s="258" customFormat="1" ht="12.75" hidden="1" customHeight="1">
      <c r="A3253" s="378"/>
      <c r="B3253" s="26"/>
      <c r="C3253" s="26"/>
      <c r="D3253" s="26"/>
      <c r="E3253" s="21"/>
      <c r="F3253" s="21"/>
      <c r="G3253" s="21"/>
      <c r="H3253" s="21"/>
      <c r="I3253" s="21"/>
      <c r="J3253" s="26"/>
      <c r="K3253" s="26"/>
      <c r="L3253" s="21"/>
      <c r="M3253" s="21"/>
      <c r="N3253" s="21"/>
      <c r="O3253" s="21"/>
      <c r="P3253" s="21"/>
      <c r="Q3253" s="21"/>
    </row>
    <row r="3254" spans="1:17" s="258" customFormat="1" ht="12.75" hidden="1" customHeight="1">
      <c r="A3254" s="378"/>
      <c r="B3254" s="26"/>
      <c r="C3254" s="26"/>
      <c r="D3254" s="26"/>
      <c r="E3254" s="21"/>
      <c r="F3254" s="21"/>
      <c r="G3254" s="21"/>
      <c r="H3254" s="21"/>
      <c r="I3254" s="21"/>
      <c r="J3254" s="26"/>
      <c r="K3254" s="26"/>
      <c r="L3254" s="21"/>
      <c r="M3254" s="21"/>
      <c r="N3254" s="21"/>
      <c r="O3254" s="21"/>
      <c r="P3254" s="21"/>
      <c r="Q3254" s="21"/>
    </row>
    <row r="3255" spans="1:17" s="258" customFormat="1" ht="12.75" hidden="1" customHeight="1">
      <c r="A3255" s="378"/>
      <c r="B3255" s="26"/>
      <c r="C3255" s="26"/>
      <c r="D3255" s="26"/>
      <c r="E3255" s="21"/>
      <c r="F3255" s="21"/>
      <c r="G3255" s="21"/>
      <c r="H3255" s="21"/>
      <c r="I3255" s="21"/>
      <c r="J3255" s="26"/>
      <c r="K3255" s="26"/>
      <c r="L3255" s="21"/>
      <c r="M3255" s="21"/>
      <c r="N3255" s="21"/>
      <c r="O3255" s="21"/>
      <c r="P3255" s="21"/>
      <c r="Q3255" s="21"/>
    </row>
    <row r="3256" spans="1:17" s="258" customFormat="1" ht="12.75" hidden="1" customHeight="1">
      <c r="A3256" s="378"/>
      <c r="B3256" s="26"/>
      <c r="C3256" s="26"/>
      <c r="D3256" s="26"/>
      <c r="E3256" s="21"/>
      <c r="F3256" s="21"/>
      <c r="G3256" s="21"/>
      <c r="H3256" s="21"/>
      <c r="I3256" s="21"/>
      <c r="J3256" s="26"/>
      <c r="K3256" s="26"/>
      <c r="L3256" s="21"/>
      <c r="M3256" s="21"/>
      <c r="N3256" s="21"/>
      <c r="O3256" s="21"/>
      <c r="P3256" s="21"/>
      <c r="Q3256" s="21"/>
    </row>
    <row r="3257" spans="1:17" s="258" customFormat="1" ht="12.75" hidden="1" customHeight="1">
      <c r="A3257" s="378"/>
      <c r="B3257" s="26"/>
      <c r="C3257" s="26"/>
      <c r="D3257" s="26"/>
      <c r="E3257" s="21"/>
      <c r="F3257" s="21"/>
      <c r="G3257" s="21"/>
      <c r="H3257" s="21"/>
      <c r="I3257" s="21"/>
      <c r="J3257" s="26"/>
      <c r="K3257" s="26"/>
      <c r="L3257" s="21"/>
      <c r="M3257" s="21"/>
      <c r="N3257" s="21"/>
      <c r="O3257" s="21"/>
      <c r="P3257" s="21"/>
      <c r="Q3257" s="21"/>
    </row>
    <row r="3258" spans="1:17" s="258" customFormat="1" ht="12.75" hidden="1" customHeight="1">
      <c r="A3258" s="378"/>
      <c r="B3258" s="26"/>
      <c r="C3258" s="26"/>
      <c r="D3258" s="26"/>
      <c r="E3258" s="21"/>
      <c r="F3258" s="21"/>
      <c r="G3258" s="21"/>
      <c r="H3258" s="21"/>
      <c r="I3258" s="21"/>
      <c r="J3258" s="26"/>
      <c r="K3258" s="26"/>
      <c r="L3258" s="21"/>
      <c r="M3258" s="21"/>
      <c r="N3258" s="21"/>
      <c r="O3258" s="21"/>
      <c r="P3258" s="21"/>
      <c r="Q3258" s="21"/>
    </row>
    <row r="3259" spans="1:17" s="258" customFormat="1" ht="12.75" hidden="1" customHeight="1">
      <c r="A3259" s="378"/>
      <c r="B3259" s="26"/>
      <c r="C3259" s="26"/>
      <c r="D3259" s="26"/>
      <c r="E3259" s="21"/>
      <c r="F3259" s="21"/>
      <c r="G3259" s="21"/>
      <c r="H3259" s="21"/>
      <c r="I3259" s="21"/>
      <c r="J3259" s="26"/>
      <c r="K3259" s="26"/>
      <c r="L3259" s="21"/>
      <c r="M3259" s="21"/>
      <c r="N3259" s="21"/>
      <c r="O3259" s="21"/>
      <c r="P3259" s="21"/>
      <c r="Q3259" s="21"/>
    </row>
    <row r="3260" spans="1:17" s="258" customFormat="1" ht="12.75" hidden="1" customHeight="1">
      <c r="A3260" s="378"/>
      <c r="B3260" s="26"/>
      <c r="C3260" s="26"/>
      <c r="D3260" s="26"/>
      <c r="E3260" s="21"/>
      <c r="F3260" s="21"/>
      <c r="G3260" s="21"/>
      <c r="H3260" s="21"/>
      <c r="I3260" s="21"/>
      <c r="J3260" s="26"/>
      <c r="K3260" s="26"/>
      <c r="L3260" s="21"/>
      <c r="M3260" s="21"/>
      <c r="N3260" s="21"/>
      <c r="O3260" s="21"/>
      <c r="P3260" s="21"/>
      <c r="Q3260" s="21"/>
    </row>
    <row r="3261" spans="1:17" s="258" customFormat="1" ht="12.75" hidden="1" customHeight="1">
      <c r="A3261" s="378"/>
      <c r="B3261" s="26"/>
      <c r="C3261" s="26"/>
      <c r="D3261" s="26"/>
      <c r="E3261" s="21"/>
      <c r="F3261" s="21"/>
      <c r="G3261" s="21"/>
      <c r="H3261" s="21"/>
      <c r="I3261" s="21"/>
      <c r="J3261" s="26"/>
      <c r="K3261" s="26"/>
      <c r="L3261" s="21"/>
      <c r="M3261" s="21"/>
      <c r="N3261" s="21"/>
      <c r="O3261" s="21"/>
      <c r="P3261" s="21"/>
      <c r="Q3261" s="21"/>
    </row>
    <row r="3262" spans="1:17" s="258" customFormat="1" ht="12.75" hidden="1" customHeight="1">
      <c r="A3262" s="378"/>
      <c r="B3262" s="26"/>
      <c r="C3262" s="26"/>
      <c r="D3262" s="26"/>
      <c r="E3262" s="21"/>
      <c r="F3262" s="21"/>
      <c r="G3262" s="21"/>
      <c r="H3262" s="21"/>
      <c r="I3262" s="21"/>
      <c r="J3262" s="26"/>
      <c r="K3262" s="26"/>
      <c r="L3262" s="21"/>
      <c r="M3262" s="21"/>
      <c r="N3262" s="21"/>
      <c r="O3262" s="21"/>
      <c r="P3262" s="21"/>
      <c r="Q3262" s="21"/>
    </row>
    <row r="3263" spans="1:17" s="258" customFormat="1" ht="12.75" hidden="1" customHeight="1">
      <c r="A3263" s="378"/>
      <c r="B3263" s="26"/>
      <c r="C3263" s="26"/>
      <c r="D3263" s="26"/>
      <c r="E3263" s="21"/>
      <c r="F3263" s="21"/>
      <c r="G3263" s="21"/>
      <c r="H3263" s="21"/>
      <c r="I3263" s="21"/>
      <c r="J3263" s="26"/>
      <c r="K3263" s="26"/>
      <c r="L3263" s="21"/>
      <c r="M3263" s="21"/>
      <c r="N3263" s="21"/>
      <c r="O3263" s="21"/>
      <c r="P3263" s="21"/>
      <c r="Q3263" s="21"/>
    </row>
    <row r="3264" spans="1:17" s="258" customFormat="1" ht="12.75" hidden="1" customHeight="1">
      <c r="A3264" s="378"/>
      <c r="B3264" s="26"/>
      <c r="C3264" s="26"/>
      <c r="D3264" s="26"/>
      <c r="E3264" s="21"/>
      <c r="F3264" s="21"/>
      <c r="G3264" s="21"/>
      <c r="H3264" s="21"/>
      <c r="I3264" s="21"/>
      <c r="J3264" s="26"/>
      <c r="K3264" s="26"/>
      <c r="L3264" s="21"/>
      <c r="M3264" s="21"/>
      <c r="N3264" s="21"/>
      <c r="O3264" s="21"/>
      <c r="P3264" s="21"/>
      <c r="Q3264" s="21"/>
    </row>
    <row r="3265" spans="1:17" s="258" customFormat="1" ht="12.75" hidden="1" customHeight="1">
      <c r="A3265" s="378"/>
      <c r="B3265" s="26"/>
      <c r="C3265" s="26"/>
      <c r="D3265" s="26"/>
      <c r="E3265" s="21"/>
      <c r="F3265" s="21"/>
      <c r="G3265" s="21"/>
      <c r="H3265" s="21"/>
      <c r="I3265" s="21"/>
      <c r="J3265" s="26"/>
      <c r="K3265" s="26"/>
      <c r="L3265" s="21"/>
      <c r="M3265" s="21"/>
      <c r="N3265" s="21"/>
      <c r="O3265" s="21"/>
      <c r="P3265" s="21"/>
      <c r="Q3265" s="21"/>
    </row>
    <row r="3266" spans="1:17" s="258" customFormat="1" ht="12.75" hidden="1" customHeight="1">
      <c r="A3266" s="378"/>
      <c r="B3266" s="26"/>
      <c r="C3266" s="26"/>
      <c r="D3266" s="26"/>
      <c r="E3266" s="21"/>
      <c r="F3266" s="21"/>
      <c r="G3266" s="21"/>
      <c r="H3266" s="21"/>
      <c r="I3266" s="21"/>
      <c r="J3266" s="26"/>
      <c r="K3266" s="26"/>
      <c r="L3266" s="21"/>
      <c r="M3266" s="21"/>
      <c r="N3266" s="21"/>
      <c r="O3266" s="21"/>
      <c r="P3266" s="21"/>
      <c r="Q3266" s="21"/>
    </row>
    <row r="3267" spans="1:17" s="258" customFormat="1" ht="12.75" hidden="1" customHeight="1">
      <c r="A3267" s="378"/>
      <c r="B3267" s="26"/>
      <c r="C3267" s="26"/>
      <c r="D3267" s="26"/>
      <c r="E3267" s="21"/>
      <c r="F3267" s="21"/>
      <c r="G3267" s="21"/>
      <c r="H3267" s="21"/>
      <c r="I3267" s="21"/>
      <c r="J3267" s="26"/>
      <c r="K3267" s="26"/>
      <c r="L3267" s="21"/>
      <c r="M3267" s="21"/>
      <c r="N3267" s="21"/>
      <c r="O3267" s="21"/>
      <c r="P3267" s="21"/>
      <c r="Q3267" s="21"/>
    </row>
    <row r="3268" spans="1:17" s="258" customFormat="1" ht="12.75" hidden="1" customHeight="1">
      <c r="A3268" s="378"/>
      <c r="B3268" s="26"/>
      <c r="C3268" s="26"/>
      <c r="D3268" s="26"/>
      <c r="E3268" s="21"/>
      <c r="F3268" s="21"/>
      <c r="G3268" s="21"/>
      <c r="H3268" s="21"/>
      <c r="I3268" s="21"/>
      <c r="J3268" s="26"/>
      <c r="K3268" s="26"/>
      <c r="L3268" s="21"/>
      <c r="M3268" s="21"/>
      <c r="N3268" s="21"/>
      <c r="O3268" s="21"/>
      <c r="P3268" s="21"/>
      <c r="Q3268" s="21"/>
    </row>
    <row r="3269" spans="1:17" s="258" customFormat="1" ht="12.75" hidden="1" customHeight="1">
      <c r="A3269" s="378"/>
      <c r="B3269" s="26"/>
      <c r="C3269" s="26"/>
      <c r="D3269" s="26"/>
      <c r="E3269" s="21"/>
      <c r="F3269" s="21"/>
      <c r="G3269" s="21"/>
      <c r="H3269" s="21"/>
      <c r="I3269" s="21"/>
      <c r="J3269" s="26"/>
      <c r="K3269" s="26"/>
      <c r="L3269" s="21"/>
      <c r="M3269" s="21"/>
      <c r="N3269" s="21"/>
      <c r="O3269" s="21"/>
      <c r="P3269" s="21"/>
      <c r="Q3269" s="21"/>
    </row>
    <row r="3270" spans="1:17" s="258" customFormat="1" ht="12.75" hidden="1" customHeight="1">
      <c r="A3270" s="378"/>
      <c r="B3270" s="26"/>
      <c r="C3270" s="26"/>
      <c r="D3270" s="26"/>
      <c r="E3270" s="21"/>
      <c r="F3270" s="21"/>
      <c r="G3270" s="21"/>
      <c r="H3270" s="21"/>
      <c r="I3270" s="21"/>
      <c r="J3270" s="26"/>
      <c r="K3270" s="26"/>
      <c r="L3270" s="21"/>
      <c r="M3270" s="21"/>
      <c r="N3270" s="21"/>
      <c r="O3270" s="21"/>
      <c r="P3270" s="21"/>
      <c r="Q3270" s="21"/>
    </row>
    <row r="3271" spans="1:17" s="258" customFormat="1" ht="12.75" hidden="1" customHeight="1">
      <c r="A3271" s="378"/>
      <c r="B3271" s="26"/>
      <c r="C3271" s="26"/>
      <c r="D3271" s="26"/>
      <c r="E3271" s="21"/>
      <c r="F3271" s="21"/>
      <c r="G3271" s="21"/>
      <c r="H3271" s="21"/>
      <c r="I3271" s="21"/>
      <c r="J3271" s="26"/>
      <c r="K3271" s="26"/>
      <c r="L3271" s="21"/>
      <c r="M3271" s="21"/>
      <c r="N3271" s="21"/>
      <c r="O3271" s="21"/>
      <c r="P3271" s="21"/>
      <c r="Q3271" s="21"/>
    </row>
    <row r="3272" spans="1:17" s="258" customFormat="1" ht="12.75" hidden="1" customHeight="1">
      <c r="A3272" s="378"/>
      <c r="B3272" s="26"/>
      <c r="C3272" s="26"/>
      <c r="D3272" s="26"/>
      <c r="E3272" s="21"/>
      <c r="F3272" s="21"/>
      <c r="G3272" s="21"/>
      <c r="H3272" s="21"/>
      <c r="I3272" s="21"/>
      <c r="J3272" s="26"/>
      <c r="K3272" s="26"/>
      <c r="L3272" s="21"/>
      <c r="M3272" s="21"/>
      <c r="N3272" s="21"/>
      <c r="O3272" s="21"/>
      <c r="P3272" s="21"/>
      <c r="Q3272" s="21"/>
    </row>
    <row r="3273" spans="1:17" s="258" customFormat="1" ht="12.75" hidden="1" customHeight="1">
      <c r="A3273" s="378"/>
      <c r="B3273" s="26"/>
      <c r="C3273" s="26"/>
      <c r="D3273" s="26"/>
      <c r="E3273" s="21"/>
      <c r="F3273" s="21"/>
      <c r="G3273" s="21"/>
      <c r="H3273" s="21"/>
      <c r="I3273" s="21"/>
      <c r="J3273" s="26"/>
      <c r="K3273" s="26"/>
      <c r="L3273" s="21"/>
      <c r="M3273" s="21"/>
      <c r="N3273" s="21"/>
      <c r="O3273" s="21"/>
      <c r="P3273" s="21"/>
      <c r="Q3273" s="21"/>
    </row>
    <row r="3274" spans="1:17" s="258" customFormat="1" ht="12.75" hidden="1" customHeight="1">
      <c r="A3274" s="378"/>
      <c r="B3274" s="26"/>
      <c r="C3274" s="26"/>
      <c r="D3274" s="26"/>
      <c r="E3274" s="21"/>
      <c r="F3274" s="21"/>
      <c r="G3274" s="21"/>
      <c r="H3274" s="21"/>
      <c r="I3274" s="21"/>
      <c r="J3274" s="26"/>
      <c r="K3274" s="26"/>
      <c r="L3274" s="21"/>
      <c r="M3274" s="21"/>
      <c r="N3274" s="21"/>
      <c r="O3274" s="21"/>
      <c r="P3274" s="21"/>
      <c r="Q3274" s="21"/>
    </row>
    <row r="3275" spans="1:17" s="258" customFormat="1" ht="12.75" hidden="1" customHeight="1">
      <c r="A3275" s="378"/>
      <c r="B3275" s="26"/>
      <c r="C3275" s="26"/>
      <c r="D3275" s="26"/>
      <c r="E3275" s="21"/>
      <c r="F3275" s="21"/>
      <c r="G3275" s="21"/>
      <c r="H3275" s="21"/>
      <c r="I3275" s="21"/>
      <c r="J3275" s="26"/>
      <c r="K3275" s="26"/>
      <c r="L3275" s="21"/>
      <c r="M3275" s="21"/>
      <c r="N3275" s="21"/>
      <c r="O3275" s="21"/>
      <c r="P3275" s="21"/>
      <c r="Q3275" s="21"/>
    </row>
    <row r="3276" spans="1:17" s="258" customFormat="1" ht="12.75" hidden="1" customHeight="1">
      <c r="A3276" s="378"/>
      <c r="B3276" s="26"/>
      <c r="C3276" s="26"/>
      <c r="D3276" s="26"/>
      <c r="E3276" s="21"/>
      <c r="F3276" s="21"/>
      <c r="G3276" s="21"/>
      <c r="H3276" s="21"/>
      <c r="I3276" s="21"/>
      <c r="J3276" s="26"/>
      <c r="K3276" s="26"/>
      <c r="L3276" s="21"/>
      <c r="M3276" s="21"/>
      <c r="N3276" s="21"/>
      <c r="O3276" s="21"/>
      <c r="P3276" s="21"/>
      <c r="Q3276" s="21"/>
    </row>
    <row r="3277" spans="1:17" s="258" customFormat="1" ht="12.75" hidden="1" customHeight="1">
      <c r="A3277" s="378"/>
      <c r="B3277" s="26"/>
      <c r="C3277" s="26"/>
      <c r="D3277" s="26"/>
      <c r="E3277" s="21"/>
      <c r="F3277" s="21"/>
      <c r="G3277" s="21"/>
      <c r="H3277" s="21"/>
      <c r="I3277" s="21"/>
      <c r="J3277" s="26"/>
      <c r="K3277" s="26"/>
      <c r="L3277" s="21"/>
      <c r="M3277" s="21"/>
      <c r="N3277" s="21"/>
      <c r="O3277" s="21"/>
      <c r="P3277" s="21"/>
      <c r="Q3277" s="21"/>
    </row>
    <row r="3278" spans="1:17" s="258" customFormat="1" ht="12.75" hidden="1" customHeight="1">
      <c r="A3278" s="378"/>
      <c r="B3278" s="26"/>
      <c r="C3278" s="26"/>
      <c r="D3278" s="26"/>
      <c r="E3278" s="21"/>
      <c r="F3278" s="21"/>
      <c r="G3278" s="21"/>
      <c r="H3278" s="21"/>
      <c r="I3278" s="21"/>
      <c r="J3278" s="26"/>
      <c r="K3278" s="26"/>
      <c r="L3278" s="21"/>
      <c r="M3278" s="21"/>
      <c r="N3278" s="21"/>
      <c r="O3278" s="21"/>
      <c r="P3278" s="21"/>
      <c r="Q3278" s="21"/>
    </row>
    <row r="3279" spans="1:17" s="258" customFormat="1" ht="12.75" hidden="1" customHeight="1">
      <c r="A3279" s="378"/>
      <c r="B3279" s="26"/>
      <c r="C3279" s="26"/>
      <c r="D3279" s="26"/>
      <c r="E3279" s="21"/>
      <c r="F3279" s="21"/>
      <c r="G3279" s="21"/>
      <c r="H3279" s="21"/>
      <c r="I3279" s="21"/>
      <c r="J3279" s="26"/>
      <c r="K3279" s="26"/>
      <c r="L3279" s="21"/>
      <c r="M3279" s="21"/>
      <c r="N3279" s="21"/>
      <c r="O3279" s="21"/>
      <c r="P3279" s="21"/>
      <c r="Q3279" s="21"/>
    </row>
    <row r="3280" spans="1:17" s="258" customFormat="1" ht="12.75" hidden="1" customHeight="1">
      <c r="A3280" s="378"/>
      <c r="B3280" s="26"/>
      <c r="C3280" s="26"/>
      <c r="D3280" s="26"/>
      <c r="E3280" s="21"/>
      <c r="F3280" s="21"/>
      <c r="G3280" s="21"/>
      <c r="H3280" s="21"/>
      <c r="I3280" s="21"/>
      <c r="J3280" s="26"/>
      <c r="K3280" s="26"/>
      <c r="L3280" s="21"/>
      <c r="M3280" s="21"/>
      <c r="N3280" s="21"/>
      <c r="O3280" s="21"/>
      <c r="P3280" s="21"/>
      <c r="Q3280" s="21"/>
    </row>
    <row r="3281" spans="1:17" s="258" customFormat="1" ht="12.75" hidden="1" customHeight="1">
      <c r="A3281" s="378"/>
      <c r="B3281" s="26"/>
      <c r="C3281" s="26"/>
      <c r="D3281" s="26"/>
      <c r="E3281" s="21"/>
      <c r="F3281" s="21"/>
      <c r="G3281" s="21"/>
      <c r="H3281" s="21"/>
      <c r="I3281" s="21"/>
      <c r="J3281" s="26"/>
      <c r="K3281" s="26"/>
      <c r="L3281" s="21"/>
      <c r="M3281" s="21"/>
      <c r="N3281" s="21"/>
      <c r="O3281" s="21"/>
      <c r="P3281" s="21"/>
      <c r="Q3281" s="21"/>
    </row>
    <row r="3282" spans="1:17" s="258" customFormat="1" ht="12.75" hidden="1" customHeight="1">
      <c r="A3282" s="378"/>
      <c r="B3282" s="26"/>
      <c r="C3282" s="26"/>
      <c r="D3282" s="26"/>
      <c r="E3282" s="21"/>
      <c r="F3282" s="21"/>
      <c r="G3282" s="21"/>
      <c r="H3282" s="21"/>
      <c r="I3282" s="21"/>
      <c r="J3282" s="26"/>
      <c r="K3282" s="26"/>
      <c r="L3282" s="21"/>
      <c r="M3282" s="21"/>
      <c r="N3282" s="21"/>
      <c r="O3282" s="21"/>
      <c r="P3282" s="21"/>
      <c r="Q3282" s="21"/>
    </row>
    <row r="3283" spans="1:17" s="258" customFormat="1" ht="12.75" hidden="1" customHeight="1">
      <c r="A3283" s="378"/>
      <c r="B3283" s="26"/>
      <c r="C3283" s="26"/>
      <c r="D3283" s="26"/>
      <c r="E3283" s="21"/>
      <c r="F3283" s="21"/>
      <c r="G3283" s="21"/>
      <c r="H3283" s="21"/>
      <c r="I3283" s="21"/>
      <c r="J3283" s="26"/>
      <c r="K3283" s="26"/>
      <c r="L3283" s="21"/>
      <c r="M3283" s="21"/>
      <c r="N3283" s="21"/>
      <c r="O3283" s="21"/>
      <c r="P3283" s="21"/>
      <c r="Q3283" s="21"/>
    </row>
    <row r="3284" spans="1:17" s="258" customFormat="1" ht="12.75" hidden="1" customHeight="1">
      <c r="A3284" s="378"/>
      <c r="B3284" s="26"/>
      <c r="C3284" s="26"/>
      <c r="D3284" s="26"/>
      <c r="E3284" s="21"/>
      <c r="F3284" s="21"/>
      <c r="G3284" s="21"/>
      <c r="H3284" s="21"/>
      <c r="I3284" s="21"/>
      <c r="J3284" s="26"/>
      <c r="K3284" s="26"/>
      <c r="L3284" s="21"/>
      <c r="M3284" s="21"/>
      <c r="N3284" s="21"/>
      <c r="O3284" s="21"/>
      <c r="P3284" s="21"/>
      <c r="Q3284" s="21"/>
    </row>
    <row r="3285" spans="1:17" s="258" customFormat="1" ht="12.75" hidden="1" customHeight="1">
      <c r="A3285" s="378"/>
      <c r="B3285" s="26"/>
      <c r="C3285" s="26"/>
      <c r="D3285" s="26"/>
      <c r="E3285" s="21"/>
      <c r="F3285" s="21"/>
      <c r="G3285" s="21"/>
      <c r="H3285" s="21"/>
      <c r="I3285" s="21"/>
      <c r="J3285" s="26"/>
      <c r="K3285" s="26"/>
      <c r="L3285" s="21"/>
      <c r="M3285" s="21"/>
      <c r="N3285" s="21"/>
      <c r="O3285" s="21"/>
      <c r="P3285" s="21"/>
      <c r="Q3285" s="21"/>
    </row>
    <row r="3286" spans="1:17" s="258" customFormat="1" ht="12.75" hidden="1" customHeight="1">
      <c r="A3286" s="378"/>
      <c r="B3286" s="26"/>
      <c r="C3286" s="26"/>
      <c r="D3286" s="26"/>
      <c r="E3286" s="21"/>
      <c r="F3286" s="21"/>
      <c r="G3286" s="21"/>
      <c r="H3286" s="21"/>
      <c r="I3286" s="21"/>
      <c r="J3286" s="26"/>
      <c r="K3286" s="26"/>
      <c r="L3286" s="21"/>
      <c r="M3286" s="21"/>
      <c r="N3286" s="21"/>
      <c r="O3286" s="21"/>
      <c r="P3286" s="21"/>
      <c r="Q3286" s="21"/>
    </row>
    <row r="3287" spans="1:17" s="258" customFormat="1" ht="12.75" hidden="1" customHeight="1">
      <c r="A3287" s="378"/>
      <c r="B3287" s="26"/>
      <c r="C3287" s="26"/>
      <c r="D3287" s="26"/>
      <c r="E3287" s="21"/>
      <c r="F3287" s="21"/>
      <c r="G3287" s="21"/>
      <c r="H3287" s="21"/>
      <c r="I3287" s="21"/>
      <c r="J3287" s="26"/>
      <c r="K3287" s="26"/>
      <c r="L3287" s="21"/>
      <c r="M3287" s="21"/>
      <c r="N3287" s="21"/>
      <c r="O3287" s="21"/>
      <c r="P3287" s="21"/>
      <c r="Q3287" s="21"/>
    </row>
    <row r="3288" spans="1:17" s="258" customFormat="1" ht="12.75" hidden="1" customHeight="1">
      <c r="A3288" s="378"/>
      <c r="B3288" s="26"/>
      <c r="C3288" s="26"/>
      <c r="D3288" s="26"/>
      <c r="E3288" s="21"/>
      <c r="F3288" s="21"/>
      <c r="G3288" s="21"/>
      <c r="H3288" s="21"/>
      <c r="I3288" s="21"/>
      <c r="J3288" s="26"/>
      <c r="K3288" s="26"/>
      <c r="L3288" s="21"/>
      <c r="M3288" s="21"/>
      <c r="N3288" s="21"/>
      <c r="O3288" s="21"/>
      <c r="P3288" s="21"/>
      <c r="Q3288" s="21"/>
    </row>
    <row r="3289" spans="1:17" s="258" customFormat="1" ht="12.75" hidden="1" customHeight="1">
      <c r="A3289" s="378"/>
      <c r="B3289" s="26"/>
      <c r="C3289" s="26"/>
      <c r="D3289" s="26"/>
      <c r="E3289" s="21"/>
      <c r="F3289" s="21"/>
      <c r="G3289" s="21"/>
      <c r="H3289" s="21"/>
      <c r="I3289" s="21"/>
      <c r="J3289" s="26"/>
      <c r="K3289" s="26"/>
      <c r="L3289" s="21"/>
      <c r="M3289" s="21"/>
      <c r="N3289" s="21"/>
      <c r="O3289" s="21"/>
      <c r="P3289" s="21"/>
      <c r="Q3289" s="21"/>
    </row>
    <row r="3290" spans="1:17" s="258" customFormat="1" ht="12.75" hidden="1" customHeight="1">
      <c r="A3290" s="378"/>
      <c r="B3290" s="26"/>
      <c r="C3290" s="26"/>
      <c r="D3290" s="26"/>
      <c r="E3290" s="21"/>
      <c r="F3290" s="21"/>
      <c r="G3290" s="21"/>
      <c r="H3290" s="21"/>
      <c r="I3290" s="21"/>
      <c r="J3290" s="26"/>
      <c r="K3290" s="26"/>
      <c r="L3290" s="21"/>
      <c r="M3290" s="21"/>
      <c r="N3290" s="21"/>
      <c r="O3290" s="21"/>
      <c r="P3290" s="21"/>
      <c r="Q3290" s="21"/>
    </row>
    <row r="3291" spans="1:17" s="258" customFormat="1" ht="12.75" hidden="1" customHeight="1">
      <c r="A3291" s="378"/>
      <c r="B3291" s="26"/>
      <c r="C3291" s="26"/>
      <c r="D3291" s="26"/>
      <c r="E3291" s="21"/>
      <c r="F3291" s="21"/>
      <c r="G3291" s="21"/>
      <c r="H3291" s="21"/>
      <c r="I3291" s="21"/>
      <c r="J3291" s="26"/>
      <c r="K3291" s="26"/>
      <c r="L3291" s="21"/>
      <c r="M3291" s="21"/>
      <c r="N3291" s="21"/>
      <c r="O3291" s="21"/>
      <c r="P3291" s="21"/>
      <c r="Q3291" s="21"/>
    </row>
    <row r="3292" spans="1:17" s="258" customFormat="1" ht="12.75" hidden="1" customHeight="1">
      <c r="A3292" s="378"/>
      <c r="B3292" s="26"/>
      <c r="C3292" s="26"/>
      <c r="D3292" s="26"/>
      <c r="E3292" s="21"/>
      <c r="F3292" s="21"/>
      <c r="G3292" s="21"/>
      <c r="H3292" s="21"/>
      <c r="I3292" s="21"/>
      <c r="J3292" s="26"/>
      <c r="K3292" s="26"/>
      <c r="L3292" s="21"/>
      <c r="M3292" s="21"/>
      <c r="N3292" s="21"/>
      <c r="O3292" s="21"/>
      <c r="P3292" s="21"/>
      <c r="Q3292" s="21"/>
    </row>
    <row r="3293" spans="1:17" s="258" customFormat="1" ht="12.75" hidden="1" customHeight="1">
      <c r="A3293" s="378"/>
      <c r="B3293" s="26"/>
      <c r="C3293" s="26"/>
      <c r="D3293" s="26"/>
      <c r="E3293" s="21"/>
      <c r="F3293" s="21"/>
      <c r="G3293" s="21"/>
      <c r="H3293" s="21"/>
      <c r="I3293" s="21"/>
      <c r="J3293" s="26"/>
      <c r="K3293" s="26"/>
      <c r="L3293" s="21"/>
      <c r="M3293" s="21"/>
      <c r="N3293" s="21"/>
      <c r="O3293" s="21"/>
      <c r="P3293" s="21"/>
      <c r="Q3293" s="21"/>
    </row>
    <row r="3294" spans="1:17" s="258" customFormat="1" ht="12.75" hidden="1" customHeight="1">
      <c r="A3294" s="378"/>
      <c r="B3294" s="26"/>
      <c r="C3294" s="26"/>
      <c r="D3294" s="26"/>
      <c r="E3294" s="21"/>
      <c r="F3294" s="21"/>
      <c r="G3294" s="21"/>
      <c r="H3294" s="21"/>
      <c r="I3294" s="21"/>
      <c r="J3294" s="26"/>
      <c r="K3294" s="26"/>
      <c r="L3294" s="21"/>
      <c r="M3294" s="21"/>
      <c r="N3294" s="21"/>
      <c r="O3294" s="21"/>
      <c r="P3294" s="21"/>
      <c r="Q3294" s="21"/>
    </row>
    <row r="3295" spans="1:17" s="258" customFormat="1" ht="12.75" hidden="1" customHeight="1">
      <c r="A3295" s="378"/>
      <c r="B3295" s="26"/>
      <c r="C3295" s="26"/>
      <c r="D3295" s="26"/>
      <c r="E3295" s="21"/>
      <c r="F3295" s="21"/>
      <c r="G3295" s="21"/>
      <c r="H3295" s="21"/>
      <c r="I3295" s="21"/>
      <c r="J3295" s="26"/>
      <c r="K3295" s="26"/>
      <c r="L3295" s="21"/>
      <c r="M3295" s="21"/>
      <c r="N3295" s="21"/>
      <c r="O3295" s="21"/>
      <c r="P3295" s="21"/>
      <c r="Q3295" s="21"/>
    </row>
    <row r="3296" spans="1:17" s="258" customFormat="1" ht="12.75" hidden="1" customHeight="1">
      <c r="A3296" s="378"/>
      <c r="B3296" s="26"/>
      <c r="C3296" s="26"/>
      <c r="D3296" s="26"/>
      <c r="E3296" s="21"/>
      <c r="F3296" s="21"/>
      <c r="G3296" s="21"/>
      <c r="H3296" s="21"/>
      <c r="I3296" s="21"/>
      <c r="J3296" s="26"/>
      <c r="K3296" s="26"/>
      <c r="L3296" s="21"/>
      <c r="M3296" s="21"/>
      <c r="N3296" s="21"/>
      <c r="O3296" s="21"/>
      <c r="P3296" s="21"/>
      <c r="Q3296" s="21"/>
    </row>
    <row r="3297" spans="1:17" s="258" customFormat="1" ht="12.75" hidden="1" customHeight="1">
      <c r="A3297" s="378"/>
      <c r="B3297" s="26"/>
      <c r="C3297" s="26"/>
      <c r="D3297" s="26"/>
      <c r="E3297" s="21"/>
      <c r="F3297" s="21"/>
      <c r="G3297" s="21"/>
      <c r="H3297" s="21"/>
      <c r="I3297" s="21"/>
      <c r="J3297" s="26"/>
      <c r="K3297" s="26"/>
      <c r="L3297" s="21"/>
      <c r="M3297" s="21"/>
      <c r="N3297" s="21"/>
      <c r="O3297" s="21"/>
      <c r="P3297" s="21"/>
      <c r="Q3297" s="21"/>
    </row>
    <row r="3298" spans="1:17" s="258" customFormat="1" ht="12.75" hidden="1" customHeight="1">
      <c r="A3298" s="378"/>
      <c r="B3298" s="26"/>
      <c r="C3298" s="26"/>
      <c r="D3298" s="26"/>
      <c r="E3298" s="21"/>
      <c r="F3298" s="21"/>
      <c r="G3298" s="21"/>
      <c r="H3298" s="21"/>
      <c r="I3298" s="21"/>
      <c r="J3298" s="26"/>
      <c r="K3298" s="26"/>
      <c r="L3298" s="21"/>
      <c r="M3298" s="21"/>
      <c r="N3298" s="21"/>
      <c r="O3298" s="21"/>
      <c r="P3298" s="21"/>
      <c r="Q3298" s="21"/>
    </row>
    <row r="3299" spans="1:17" s="258" customFormat="1" ht="12.75" hidden="1" customHeight="1">
      <c r="A3299" s="378"/>
      <c r="B3299" s="26"/>
      <c r="C3299" s="26"/>
      <c r="D3299" s="26"/>
      <c r="E3299" s="21"/>
      <c r="F3299" s="21"/>
      <c r="G3299" s="21"/>
      <c r="H3299" s="21"/>
      <c r="I3299" s="21"/>
      <c r="J3299" s="26"/>
      <c r="K3299" s="26"/>
      <c r="L3299" s="21"/>
      <c r="M3299" s="21"/>
      <c r="N3299" s="21"/>
      <c r="O3299" s="21"/>
      <c r="P3299" s="21"/>
      <c r="Q3299" s="21"/>
    </row>
    <row r="3300" spans="1:17" s="258" customFormat="1" ht="12.75" hidden="1" customHeight="1">
      <c r="A3300" s="378"/>
      <c r="B3300" s="26"/>
      <c r="C3300" s="26"/>
      <c r="D3300" s="26"/>
      <c r="E3300" s="21"/>
      <c r="F3300" s="21"/>
      <c r="G3300" s="21"/>
      <c r="H3300" s="21"/>
      <c r="I3300" s="21"/>
      <c r="J3300" s="26"/>
      <c r="K3300" s="26"/>
      <c r="L3300" s="21"/>
      <c r="M3300" s="21"/>
      <c r="N3300" s="21"/>
      <c r="O3300" s="21"/>
      <c r="P3300" s="21"/>
      <c r="Q3300" s="21"/>
    </row>
    <row r="3301" spans="1:17" s="258" customFormat="1" ht="12.75" hidden="1" customHeight="1">
      <c r="A3301" s="378"/>
      <c r="B3301" s="26"/>
      <c r="C3301" s="26"/>
      <c r="D3301" s="26"/>
      <c r="E3301" s="21"/>
      <c r="F3301" s="21"/>
      <c r="G3301" s="21"/>
      <c r="H3301" s="21"/>
      <c r="I3301" s="21"/>
      <c r="J3301" s="26"/>
      <c r="K3301" s="26"/>
      <c r="L3301" s="21"/>
      <c r="M3301" s="21"/>
      <c r="N3301" s="21"/>
      <c r="O3301" s="21"/>
      <c r="P3301" s="21"/>
      <c r="Q3301" s="21"/>
    </row>
    <row r="3302" spans="1:17" s="258" customFormat="1" ht="12.75" hidden="1" customHeight="1">
      <c r="A3302" s="378"/>
      <c r="B3302" s="26"/>
      <c r="C3302" s="26"/>
      <c r="D3302" s="26"/>
      <c r="E3302" s="21"/>
      <c r="F3302" s="21"/>
      <c r="G3302" s="21"/>
      <c r="H3302" s="21"/>
      <c r="I3302" s="21"/>
      <c r="J3302" s="26"/>
      <c r="K3302" s="26"/>
      <c r="L3302" s="21"/>
      <c r="M3302" s="21"/>
      <c r="N3302" s="21"/>
      <c r="O3302" s="21"/>
      <c r="P3302" s="21"/>
      <c r="Q3302" s="21"/>
    </row>
    <row r="3303" spans="1:17" s="258" customFormat="1" ht="12.75" hidden="1" customHeight="1">
      <c r="A3303" s="378"/>
      <c r="B3303" s="26"/>
      <c r="C3303" s="26"/>
      <c r="D3303" s="26"/>
      <c r="E3303" s="21"/>
      <c r="F3303" s="21"/>
      <c r="G3303" s="21"/>
      <c r="H3303" s="21"/>
      <c r="I3303" s="21"/>
      <c r="J3303" s="26"/>
      <c r="K3303" s="26"/>
      <c r="L3303" s="21"/>
      <c r="M3303" s="21"/>
      <c r="N3303" s="21"/>
      <c r="O3303" s="21"/>
      <c r="P3303" s="21"/>
      <c r="Q3303" s="21"/>
    </row>
    <row r="3304" spans="1:17" s="258" customFormat="1" ht="12.75" hidden="1" customHeight="1">
      <c r="A3304" s="378"/>
      <c r="B3304" s="26"/>
      <c r="C3304" s="26"/>
      <c r="D3304" s="26"/>
      <c r="E3304" s="21"/>
      <c r="F3304" s="21"/>
      <c r="G3304" s="21"/>
      <c r="H3304" s="21"/>
      <c r="I3304" s="21"/>
      <c r="J3304" s="26"/>
      <c r="K3304" s="26"/>
      <c r="L3304" s="21"/>
      <c r="M3304" s="21"/>
      <c r="N3304" s="21"/>
      <c r="O3304" s="21"/>
      <c r="P3304" s="21"/>
      <c r="Q3304" s="21"/>
    </row>
    <row r="3305" spans="1:17" s="258" customFormat="1" ht="12.75" hidden="1" customHeight="1">
      <c r="A3305" s="378"/>
      <c r="B3305" s="26"/>
      <c r="C3305" s="26"/>
      <c r="D3305" s="26"/>
      <c r="E3305" s="21"/>
      <c r="F3305" s="21"/>
      <c r="G3305" s="21"/>
      <c r="H3305" s="21"/>
      <c r="I3305" s="21"/>
      <c r="J3305" s="26"/>
      <c r="K3305" s="26"/>
      <c r="L3305" s="21"/>
      <c r="M3305" s="21"/>
      <c r="N3305" s="21"/>
      <c r="O3305" s="21"/>
      <c r="P3305" s="21"/>
      <c r="Q3305" s="21"/>
    </row>
    <row r="3306" spans="1:17" s="258" customFormat="1" ht="12.75" hidden="1" customHeight="1">
      <c r="A3306" s="378"/>
      <c r="B3306" s="26"/>
      <c r="C3306" s="26"/>
      <c r="D3306" s="26"/>
      <c r="E3306" s="21"/>
      <c r="F3306" s="21"/>
      <c r="G3306" s="21"/>
      <c r="H3306" s="21"/>
      <c r="I3306" s="21"/>
      <c r="J3306" s="26"/>
      <c r="K3306" s="26"/>
      <c r="L3306" s="21"/>
      <c r="M3306" s="21"/>
      <c r="N3306" s="21"/>
      <c r="O3306" s="21"/>
      <c r="P3306" s="21"/>
      <c r="Q3306" s="21"/>
    </row>
    <row r="3307" spans="1:17" s="258" customFormat="1" ht="12.75" hidden="1" customHeight="1">
      <c r="A3307" s="378"/>
      <c r="B3307" s="26"/>
      <c r="C3307" s="26"/>
      <c r="D3307" s="26"/>
      <c r="E3307" s="21"/>
      <c r="F3307" s="21"/>
      <c r="G3307" s="21"/>
      <c r="H3307" s="21"/>
      <c r="I3307" s="21"/>
      <c r="J3307" s="26"/>
      <c r="K3307" s="26"/>
      <c r="L3307" s="21"/>
      <c r="M3307" s="21"/>
      <c r="N3307" s="21"/>
      <c r="O3307" s="21"/>
      <c r="P3307" s="21"/>
      <c r="Q3307" s="21"/>
    </row>
    <row r="3308" spans="1:17" s="258" customFormat="1" ht="12.75" hidden="1" customHeight="1">
      <c r="A3308" s="378"/>
      <c r="B3308" s="26"/>
      <c r="C3308" s="26"/>
      <c r="D3308" s="26"/>
      <c r="E3308" s="21"/>
      <c r="F3308" s="21"/>
      <c r="G3308" s="21"/>
      <c r="H3308" s="21"/>
      <c r="I3308" s="21"/>
      <c r="J3308" s="26"/>
      <c r="K3308" s="26"/>
      <c r="L3308" s="21"/>
      <c r="M3308" s="21"/>
      <c r="N3308" s="21"/>
      <c r="O3308" s="21"/>
      <c r="P3308" s="21"/>
      <c r="Q3308" s="21"/>
    </row>
    <row r="3309" spans="1:17" s="258" customFormat="1" ht="12.75" hidden="1" customHeight="1">
      <c r="A3309" s="378"/>
      <c r="B3309" s="26"/>
      <c r="C3309" s="26"/>
      <c r="D3309" s="26"/>
      <c r="E3309" s="21"/>
      <c r="F3309" s="21"/>
      <c r="G3309" s="21"/>
      <c r="H3309" s="21"/>
      <c r="I3309" s="21"/>
      <c r="J3309" s="26"/>
      <c r="K3309" s="26"/>
      <c r="L3309" s="21"/>
      <c r="M3309" s="21"/>
      <c r="N3309" s="21"/>
      <c r="O3309" s="21"/>
      <c r="P3309" s="21"/>
      <c r="Q3309" s="21"/>
    </row>
    <row r="3310" spans="1:17" s="258" customFormat="1" ht="12.75" hidden="1" customHeight="1">
      <c r="A3310" s="378"/>
      <c r="B3310" s="26"/>
      <c r="C3310" s="26"/>
      <c r="D3310" s="26"/>
      <c r="E3310" s="21"/>
      <c r="F3310" s="21"/>
      <c r="G3310" s="21"/>
      <c r="H3310" s="21"/>
      <c r="I3310" s="21"/>
      <c r="J3310" s="26"/>
      <c r="K3310" s="26"/>
      <c r="L3310" s="21"/>
      <c r="M3310" s="21"/>
      <c r="N3310" s="21"/>
      <c r="O3310" s="21"/>
      <c r="P3310" s="21"/>
      <c r="Q3310" s="21"/>
    </row>
    <row r="3311" spans="1:17" s="258" customFormat="1" ht="12.75" hidden="1" customHeight="1">
      <c r="A3311" s="378"/>
      <c r="B3311" s="26"/>
      <c r="C3311" s="26"/>
      <c r="D3311" s="26"/>
      <c r="E3311" s="21"/>
      <c r="F3311" s="21"/>
      <c r="G3311" s="21"/>
      <c r="H3311" s="21"/>
      <c r="I3311" s="21"/>
      <c r="J3311" s="26"/>
      <c r="K3311" s="26"/>
      <c r="L3311" s="21"/>
      <c r="M3311" s="21"/>
      <c r="N3311" s="21"/>
      <c r="O3311" s="21"/>
      <c r="P3311" s="21"/>
      <c r="Q3311" s="21"/>
    </row>
    <row r="3312" spans="1:17" s="258" customFormat="1" ht="12.75" hidden="1" customHeight="1">
      <c r="A3312" s="378"/>
      <c r="B3312" s="26"/>
      <c r="C3312" s="26"/>
      <c r="D3312" s="26"/>
      <c r="E3312" s="21"/>
      <c r="F3312" s="21"/>
      <c r="G3312" s="21"/>
      <c r="H3312" s="21"/>
      <c r="I3312" s="21"/>
      <c r="J3312" s="26"/>
      <c r="K3312" s="26"/>
      <c r="L3312" s="21"/>
      <c r="M3312" s="21"/>
      <c r="N3312" s="21"/>
      <c r="O3312" s="21"/>
      <c r="P3312" s="21"/>
      <c r="Q3312" s="21"/>
    </row>
    <row r="3313" spans="1:17" s="258" customFormat="1" ht="12.75" hidden="1" customHeight="1">
      <c r="A3313" s="378"/>
      <c r="B3313" s="26"/>
      <c r="C3313" s="26"/>
      <c r="D3313" s="26"/>
      <c r="E3313" s="21"/>
      <c r="F3313" s="21"/>
      <c r="G3313" s="21"/>
      <c r="H3313" s="21"/>
      <c r="I3313" s="21"/>
      <c r="J3313" s="26"/>
      <c r="K3313" s="26"/>
      <c r="L3313" s="21"/>
      <c r="M3313" s="21"/>
      <c r="N3313" s="21"/>
      <c r="O3313" s="21"/>
      <c r="P3313" s="21"/>
      <c r="Q3313" s="21"/>
    </row>
    <row r="3314" spans="1:17" s="258" customFormat="1" ht="12.75" hidden="1" customHeight="1">
      <c r="A3314" s="378"/>
      <c r="B3314" s="26"/>
      <c r="C3314" s="26"/>
      <c r="D3314" s="26"/>
      <c r="E3314" s="21"/>
      <c r="F3314" s="21"/>
      <c r="G3314" s="21"/>
      <c r="H3314" s="21"/>
      <c r="I3314" s="21"/>
      <c r="J3314" s="26"/>
      <c r="K3314" s="26"/>
      <c r="L3314" s="21"/>
      <c r="M3314" s="21"/>
      <c r="N3314" s="21"/>
      <c r="O3314" s="21"/>
      <c r="P3314" s="21"/>
      <c r="Q3314" s="21"/>
    </row>
    <row r="3315" spans="1:17" s="258" customFormat="1" ht="12.75" hidden="1" customHeight="1">
      <c r="A3315" s="378"/>
      <c r="B3315" s="26"/>
      <c r="C3315" s="26"/>
      <c r="D3315" s="26"/>
      <c r="E3315" s="21"/>
      <c r="F3315" s="21"/>
      <c r="G3315" s="21"/>
      <c r="H3315" s="21"/>
      <c r="I3315" s="21"/>
      <c r="J3315" s="26"/>
      <c r="K3315" s="26"/>
      <c r="L3315" s="21"/>
      <c r="M3315" s="21"/>
      <c r="N3315" s="21"/>
      <c r="O3315" s="21"/>
      <c r="P3315" s="21"/>
      <c r="Q3315" s="21"/>
    </row>
    <row r="3316" spans="1:17" s="258" customFormat="1" ht="12.75" hidden="1" customHeight="1">
      <c r="A3316" s="378"/>
      <c r="B3316" s="26"/>
      <c r="C3316" s="26"/>
      <c r="D3316" s="26"/>
      <c r="E3316" s="21"/>
      <c r="F3316" s="21"/>
      <c r="G3316" s="21"/>
      <c r="H3316" s="21"/>
      <c r="I3316" s="21"/>
      <c r="J3316" s="26"/>
      <c r="K3316" s="26"/>
      <c r="L3316" s="21"/>
      <c r="M3316" s="21"/>
      <c r="N3316" s="21"/>
      <c r="O3316" s="21"/>
      <c r="P3316" s="21"/>
      <c r="Q3316" s="21"/>
    </row>
    <row r="3317" spans="1:17" s="258" customFormat="1" ht="12.75" hidden="1" customHeight="1">
      <c r="A3317" s="378"/>
      <c r="B3317" s="26"/>
      <c r="C3317" s="26"/>
      <c r="D3317" s="26"/>
      <c r="E3317" s="21"/>
      <c r="F3317" s="21"/>
      <c r="G3317" s="21"/>
      <c r="H3317" s="21"/>
      <c r="I3317" s="21"/>
      <c r="J3317" s="26"/>
      <c r="K3317" s="26"/>
      <c r="L3317" s="21"/>
      <c r="M3317" s="21"/>
      <c r="N3317" s="21"/>
      <c r="O3317" s="21"/>
      <c r="P3317" s="21"/>
      <c r="Q3317" s="21"/>
    </row>
    <row r="3318" spans="1:17" s="258" customFormat="1" ht="12.75" hidden="1" customHeight="1">
      <c r="A3318" s="378"/>
      <c r="B3318" s="26"/>
      <c r="C3318" s="26"/>
      <c r="D3318" s="26"/>
      <c r="E3318" s="21"/>
      <c r="F3318" s="21"/>
      <c r="G3318" s="21"/>
      <c r="H3318" s="21"/>
      <c r="I3318" s="21"/>
      <c r="J3318" s="26"/>
      <c r="K3318" s="26"/>
      <c r="L3318" s="21"/>
      <c r="M3318" s="21"/>
      <c r="N3318" s="21"/>
      <c r="O3318" s="21"/>
      <c r="P3318" s="21"/>
      <c r="Q3318" s="21"/>
    </row>
    <row r="3319" spans="1:17" s="258" customFormat="1" ht="12.75" hidden="1" customHeight="1">
      <c r="A3319" s="378"/>
      <c r="B3319" s="26"/>
      <c r="C3319" s="26"/>
      <c r="D3319" s="26"/>
      <c r="E3319" s="21"/>
      <c r="F3319" s="21"/>
      <c r="G3319" s="21"/>
      <c r="H3319" s="21"/>
      <c r="I3319" s="21"/>
      <c r="J3319" s="26"/>
      <c r="K3319" s="26"/>
      <c r="L3319" s="21"/>
      <c r="M3319" s="21"/>
      <c r="N3319" s="21"/>
      <c r="O3319" s="21"/>
      <c r="P3319" s="21"/>
      <c r="Q3319" s="21"/>
    </row>
    <row r="3320" spans="1:17" s="258" customFormat="1" ht="12.75" hidden="1" customHeight="1">
      <c r="A3320" s="378"/>
      <c r="B3320" s="26"/>
      <c r="C3320" s="26"/>
      <c r="D3320" s="26"/>
      <c r="E3320" s="21"/>
      <c r="F3320" s="21"/>
      <c r="G3320" s="21"/>
      <c r="H3320" s="21"/>
      <c r="I3320" s="21"/>
      <c r="J3320" s="26"/>
      <c r="K3320" s="26"/>
      <c r="L3320" s="21"/>
      <c r="M3320" s="21"/>
      <c r="N3320" s="21"/>
      <c r="O3320" s="21"/>
      <c r="P3320" s="21"/>
      <c r="Q3320" s="21"/>
    </row>
    <row r="3321" spans="1:17" s="258" customFormat="1" ht="12.75" hidden="1" customHeight="1">
      <c r="A3321" s="378"/>
      <c r="B3321" s="26"/>
      <c r="C3321" s="26"/>
      <c r="D3321" s="26"/>
      <c r="E3321" s="21"/>
      <c r="F3321" s="21"/>
      <c r="G3321" s="21"/>
      <c r="H3321" s="21"/>
      <c r="I3321" s="21"/>
      <c r="J3321" s="26"/>
      <c r="K3321" s="26"/>
      <c r="L3321" s="21"/>
      <c r="M3321" s="21"/>
      <c r="N3321" s="21"/>
      <c r="O3321" s="21"/>
      <c r="P3321" s="21"/>
      <c r="Q3321" s="21"/>
    </row>
    <row r="3322" spans="1:17" s="258" customFormat="1" ht="12.75" hidden="1" customHeight="1">
      <c r="A3322" s="378"/>
      <c r="B3322" s="26"/>
      <c r="C3322" s="26"/>
      <c r="D3322" s="26"/>
      <c r="E3322" s="21"/>
      <c r="F3322" s="21"/>
      <c r="G3322" s="21"/>
      <c r="H3322" s="21"/>
      <c r="I3322" s="21"/>
      <c r="J3322" s="26"/>
      <c r="K3322" s="26"/>
      <c r="L3322" s="21"/>
      <c r="M3322" s="21"/>
      <c r="N3322" s="21"/>
      <c r="O3322" s="21"/>
      <c r="P3322" s="21"/>
      <c r="Q3322" s="21"/>
    </row>
    <row r="3323" spans="1:17" s="258" customFormat="1" ht="12.75" hidden="1" customHeight="1">
      <c r="A3323" s="378"/>
      <c r="B3323" s="26"/>
      <c r="C3323" s="26"/>
      <c r="D3323" s="26"/>
      <c r="E3323" s="21"/>
      <c r="F3323" s="21"/>
      <c r="G3323" s="21"/>
      <c r="H3323" s="21"/>
      <c r="I3323" s="21"/>
      <c r="J3323" s="26"/>
      <c r="K3323" s="26"/>
      <c r="L3323" s="21"/>
      <c r="M3323" s="21"/>
      <c r="N3323" s="21"/>
      <c r="O3323" s="21"/>
      <c r="P3323" s="21"/>
      <c r="Q3323" s="21"/>
    </row>
    <row r="3324" spans="1:17" s="258" customFormat="1" ht="12.75" hidden="1" customHeight="1">
      <c r="A3324" s="378"/>
      <c r="B3324" s="26"/>
      <c r="C3324" s="26"/>
      <c r="D3324" s="26"/>
      <c r="E3324" s="21"/>
      <c r="F3324" s="21"/>
      <c r="G3324" s="21"/>
      <c r="H3324" s="21"/>
      <c r="I3324" s="21"/>
      <c r="J3324" s="26"/>
      <c r="K3324" s="26"/>
      <c r="L3324" s="21"/>
      <c r="M3324" s="21"/>
      <c r="N3324" s="21"/>
      <c r="O3324" s="21"/>
      <c r="P3324" s="21"/>
      <c r="Q3324" s="21"/>
    </row>
    <row r="3325" spans="1:17" s="258" customFormat="1" ht="12.75" hidden="1" customHeight="1">
      <c r="A3325" s="378"/>
      <c r="B3325" s="26"/>
      <c r="C3325" s="26"/>
      <c r="D3325" s="26"/>
      <c r="E3325" s="21"/>
      <c r="F3325" s="21"/>
      <c r="G3325" s="21"/>
      <c r="H3325" s="21"/>
      <c r="I3325" s="21"/>
      <c r="J3325" s="26"/>
      <c r="K3325" s="26"/>
      <c r="L3325" s="21"/>
      <c r="M3325" s="21"/>
      <c r="N3325" s="21"/>
      <c r="O3325" s="21"/>
      <c r="P3325" s="21"/>
      <c r="Q3325" s="21"/>
    </row>
    <row r="3326" spans="1:17" s="258" customFormat="1" ht="12.75" hidden="1" customHeight="1">
      <c r="A3326" s="378"/>
      <c r="B3326" s="26"/>
      <c r="C3326" s="26"/>
      <c r="D3326" s="26"/>
      <c r="E3326" s="21"/>
      <c r="F3326" s="21"/>
      <c r="G3326" s="21"/>
      <c r="H3326" s="21"/>
      <c r="I3326" s="21"/>
      <c r="J3326" s="26"/>
      <c r="K3326" s="26"/>
      <c r="L3326" s="21"/>
      <c r="M3326" s="21"/>
      <c r="N3326" s="21"/>
      <c r="O3326" s="21"/>
      <c r="P3326" s="21"/>
      <c r="Q3326" s="21"/>
    </row>
    <row r="3327" spans="1:17" s="258" customFormat="1" ht="12.75" hidden="1" customHeight="1">
      <c r="A3327" s="378"/>
      <c r="B3327" s="26"/>
      <c r="C3327" s="26"/>
      <c r="D3327" s="26"/>
      <c r="E3327" s="21"/>
      <c r="F3327" s="21"/>
      <c r="G3327" s="21"/>
      <c r="H3327" s="21"/>
      <c r="I3327" s="21"/>
      <c r="J3327" s="26"/>
      <c r="K3327" s="26"/>
      <c r="L3327" s="21"/>
      <c r="M3327" s="21"/>
      <c r="N3327" s="21"/>
      <c r="O3327" s="21"/>
      <c r="P3327" s="21"/>
      <c r="Q3327" s="21"/>
    </row>
    <row r="3328" spans="1:17" s="258" customFormat="1" ht="12.75" hidden="1" customHeight="1">
      <c r="A3328" s="378"/>
      <c r="B3328" s="26"/>
      <c r="C3328" s="26"/>
      <c r="D3328" s="26"/>
      <c r="E3328" s="21"/>
      <c r="F3328" s="21"/>
      <c r="G3328" s="21"/>
      <c r="H3328" s="21"/>
      <c r="I3328" s="21"/>
      <c r="J3328" s="26"/>
      <c r="K3328" s="26"/>
      <c r="L3328" s="21"/>
      <c r="M3328" s="21"/>
      <c r="N3328" s="21"/>
      <c r="O3328" s="21"/>
      <c r="P3328" s="21"/>
      <c r="Q3328" s="21"/>
    </row>
    <row r="3329" spans="1:17" s="258" customFormat="1" ht="12.75" hidden="1" customHeight="1">
      <c r="A3329" s="378"/>
      <c r="B3329" s="26"/>
      <c r="C3329" s="26"/>
      <c r="D3329" s="26"/>
      <c r="E3329" s="21"/>
      <c r="F3329" s="21"/>
      <c r="G3329" s="21"/>
      <c r="H3329" s="21"/>
      <c r="I3329" s="21"/>
      <c r="J3329" s="26"/>
      <c r="K3329" s="26"/>
      <c r="L3329" s="21"/>
      <c r="M3329" s="21"/>
      <c r="N3329" s="21"/>
      <c r="O3329" s="21"/>
      <c r="P3329" s="21"/>
      <c r="Q3329" s="21"/>
    </row>
    <row r="3330" spans="1:17" s="258" customFormat="1" ht="12.75" hidden="1" customHeight="1">
      <c r="A3330" s="378"/>
      <c r="B3330" s="26"/>
      <c r="C3330" s="26"/>
      <c r="D3330" s="26"/>
      <c r="E3330" s="21"/>
      <c r="F3330" s="21"/>
      <c r="G3330" s="21"/>
      <c r="H3330" s="21"/>
      <c r="I3330" s="21"/>
      <c r="J3330" s="26"/>
      <c r="K3330" s="26"/>
      <c r="L3330" s="21"/>
      <c r="M3330" s="21"/>
      <c r="N3330" s="21"/>
      <c r="O3330" s="21"/>
      <c r="P3330" s="21"/>
      <c r="Q3330" s="21"/>
    </row>
    <row r="3331" spans="1:17" s="258" customFormat="1" ht="12.75" hidden="1" customHeight="1">
      <c r="A3331" s="378"/>
      <c r="B3331" s="26"/>
      <c r="C3331" s="26"/>
      <c r="D3331" s="26"/>
      <c r="E3331" s="21"/>
      <c r="F3331" s="21"/>
      <c r="G3331" s="21"/>
      <c r="H3331" s="21"/>
      <c r="I3331" s="21"/>
      <c r="J3331" s="26"/>
      <c r="K3331" s="26"/>
      <c r="L3331" s="21"/>
      <c r="M3331" s="21"/>
      <c r="N3331" s="21"/>
      <c r="O3331" s="21"/>
      <c r="P3331" s="21"/>
      <c r="Q3331" s="21"/>
    </row>
    <row r="3332" spans="1:17" s="258" customFormat="1" ht="12.75" hidden="1" customHeight="1">
      <c r="A3332" s="378"/>
      <c r="B3332" s="26"/>
      <c r="C3332" s="26"/>
      <c r="D3332" s="26"/>
      <c r="E3332" s="21"/>
      <c r="F3332" s="21"/>
      <c r="G3332" s="21"/>
      <c r="H3332" s="21"/>
      <c r="I3332" s="21"/>
      <c r="J3332" s="26"/>
      <c r="K3332" s="26"/>
      <c r="L3332" s="21"/>
      <c r="M3332" s="21"/>
      <c r="N3332" s="21"/>
      <c r="O3332" s="21"/>
      <c r="P3332" s="21"/>
      <c r="Q3332" s="21"/>
    </row>
    <row r="3333" spans="1:17" s="258" customFormat="1" ht="12.75" hidden="1" customHeight="1">
      <c r="A3333" s="378"/>
      <c r="B3333" s="26"/>
      <c r="C3333" s="26"/>
      <c r="D3333" s="26"/>
      <c r="E3333" s="21"/>
      <c r="F3333" s="21"/>
      <c r="G3333" s="21"/>
      <c r="H3333" s="21"/>
      <c r="I3333" s="21"/>
      <c r="J3333" s="26"/>
      <c r="K3333" s="26"/>
      <c r="L3333" s="21"/>
      <c r="M3333" s="21"/>
      <c r="N3333" s="21"/>
      <c r="O3333" s="21"/>
      <c r="P3333" s="21"/>
      <c r="Q3333" s="21"/>
    </row>
    <row r="3334" spans="1:17" s="258" customFormat="1" ht="12.75" hidden="1" customHeight="1">
      <c r="A3334" s="378"/>
      <c r="B3334" s="26"/>
      <c r="C3334" s="26"/>
      <c r="D3334" s="26"/>
      <c r="E3334" s="21"/>
      <c r="F3334" s="21"/>
      <c r="G3334" s="21"/>
      <c r="H3334" s="21"/>
      <c r="I3334" s="21"/>
      <c r="J3334" s="26"/>
      <c r="K3334" s="26"/>
      <c r="L3334" s="21"/>
      <c r="M3334" s="21"/>
      <c r="N3334" s="21"/>
      <c r="O3334" s="21"/>
      <c r="P3334" s="21"/>
      <c r="Q3334" s="21"/>
    </row>
    <row r="3335" spans="1:17" s="258" customFormat="1" ht="12.75" hidden="1" customHeight="1">
      <c r="A3335" s="378"/>
      <c r="B3335" s="26"/>
      <c r="C3335" s="26"/>
      <c r="D3335" s="26"/>
      <c r="E3335" s="21"/>
      <c r="F3335" s="21"/>
      <c r="G3335" s="21"/>
      <c r="H3335" s="21"/>
      <c r="I3335" s="21"/>
      <c r="J3335" s="26"/>
      <c r="K3335" s="26"/>
      <c r="L3335" s="21"/>
      <c r="M3335" s="21"/>
      <c r="N3335" s="21"/>
      <c r="O3335" s="21"/>
      <c r="P3335" s="21"/>
      <c r="Q3335" s="21"/>
    </row>
    <row r="3336" spans="1:17" s="258" customFormat="1" ht="12.75" hidden="1" customHeight="1">
      <c r="A3336" s="378"/>
      <c r="B3336" s="26"/>
      <c r="C3336" s="26"/>
      <c r="D3336" s="26"/>
      <c r="E3336" s="21"/>
      <c r="F3336" s="21"/>
      <c r="G3336" s="21"/>
      <c r="H3336" s="21"/>
      <c r="I3336" s="21"/>
      <c r="J3336" s="26"/>
      <c r="K3336" s="26"/>
      <c r="L3336" s="21"/>
      <c r="M3336" s="21"/>
      <c r="N3336" s="21"/>
      <c r="O3336" s="21"/>
      <c r="P3336" s="21"/>
      <c r="Q3336" s="21"/>
    </row>
    <row r="3337" spans="1:17" s="258" customFormat="1" ht="12.75" hidden="1" customHeight="1">
      <c r="A3337" s="378"/>
      <c r="B3337" s="26"/>
      <c r="C3337" s="26"/>
      <c r="D3337" s="26"/>
      <c r="E3337" s="21"/>
      <c r="F3337" s="21"/>
      <c r="G3337" s="21"/>
      <c r="H3337" s="21"/>
      <c r="I3337" s="21"/>
      <c r="J3337" s="26"/>
      <c r="K3337" s="26"/>
      <c r="L3337" s="21"/>
      <c r="M3337" s="21"/>
      <c r="N3337" s="21"/>
      <c r="O3337" s="21"/>
      <c r="P3337" s="21"/>
      <c r="Q3337" s="21"/>
    </row>
    <row r="3338" spans="1:17" s="258" customFormat="1" ht="12.75" hidden="1" customHeight="1">
      <c r="A3338" s="378"/>
      <c r="B3338" s="26"/>
      <c r="C3338" s="26"/>
      <c r="D3338" s="26"/>
      <c r="E3338" s="21"/>
      <c r="F3338" s="21"/>
      <c r="G3338" s="21"/>
      <c r="H3338" s="21"/>
      <c r="I3338" s="21"/>
      <c r="J3338" s="26"/>
      <c r="K3338" s="26"/>
      <c r="L3338" s="21"/>
      <c r="M3338" s="21"/>
      <c r="N3338" s="21"/>
      <c r="O3338" s="21"/>
      <c r="P3338" s="21"/>
      <c r="Q3338" s="21"/>
    </row>
    <row r="3339" spans="1:17" s="258" customFormat="1" ht="12.75" hidden="1" customHeight="1">
      <c r="A3339" s="378"/>
      <c r="B3339" s="26"/>
      <c r="C3339" s="26"/>
      <c r="D3339" s="26"/>
      <c r="E3339" s="21"/>
      <c r="F3339" s="21"/>
      <c r="G3339" s="21"/>
      <c r="H3339" s="21"/>
      <c r="I3339" s="21"/>
      <c r="J3339" s="26"/>
      <c r="K3339" s="26"/>
      <c r="L3339" s="21"/>
      <c r="M3339" s="21"/>
      <c r="N3339" s="21"/>
      <c r="O3339" s="21"/>
      <c r="P3339" s="21"/>
      <c r="Q3339" s="21"/>
    </row>
    <row r="3340" spans="1:17" s="258" customFormat="1" ht="12.75" hidden="1" customHeight="1">
      <c r="A3340" s="378"/>
      <c r="B3340" s="26"/>
      <c r="C3340" s="26"/>
      <c r="D3340" s="26"/>
      <c r="E3340" s="21"/>
      <c r="F3340" s="21"/>
      <c r="G3340" s="21"/>
      <c r="H3340" s="21"/>
      <c r="I3340" s="21"/>
      <c r="J3340" s="26"/>
      <c r="K3340" s="26"/>
      <c r="L3340" s="21"/>
      <c r="M3340" s="21"/>
      <c r="N3340" s="21"/>
      <c r="O3340" s="21"/>
      <c r="P3340" s="21"/>
      <c r="Q3340" s="21"/>
    </row>
    <row r="3341" spans="1:17" s="258" customFormat="1" ht="12.75" hidden="1" customHeight="1">
      <c r="A3341" s="378"/>
      <c r="B3341" s="26"/>
      <c r="C3341" s="26"/>
      <c r="D3341" s="26"/>
      <c r="E3341" s="21"/>
      <c r="F3341" s="21"/>
      <c r="G3341" s="21"/>
      <c r="H3341" s="21"/>
      <c r="I3341" s="21"/>
      <c r="J3341" s="26"/>
      <c r="K3341" s="26"/>
      <c r="L3341" s="21"/>
      <c r="M3341" s="21"/>
      <c r="N3341" s="21"/>
      <c r="O3341" s="21"/>
      <c r="P3341" s="21"/>
      <c r="Q3341" s="21"/>
    </row>
    <row r="3342" spans="1:17" s="258" customFormat="1" ht="12.75" hidden="1" customHeight="1">
      <c r="A3342" s="378"/>
      <c r="B3342" s="26"/>
      <c r="C3342" s="26"/>
      <c r="D3342" s="26"/>
      <c r="E3342" s="21"/>
      <c r="F3342" s="21"/>
      <c r="G3342" s="21"/>
      <c r="H3342" s="21"/>
      <c r="I3342" s="21"/>
      <c r="J3342" s="26"/>
      <c r="K3342" s="26"/>
      <c r="L3342" s="21"/>
      <c r="M3342" s="21"/>
      <c r="N3342" s="21"/>
      <c r="O3342" s="21"/>
      <c r="P3342" s="21"/>
      <c r="Q3342" s="21"/>
    </row>
    <row r="3343" spans="1:17" s="258" customFormat="1" ht="12.75" hidden="1" customHeight="1">
      <c r="A3343" s="378"/>
      <c r="B3343" s="26"/>
      <c r="C3343" s="26"/>
      <c r="D3343" s="26"/>
      <c r="E3343" s="21"/>
      <c r="F3343" s="21"/>
      <c r="G3343" s="21"/>
      <c r="H3343" s="21"/>
      <c r="I3343" s="21"/>
      <c r="J3343" s="26"/>
      <c r="K3343" s="26"/>
      <c r="L3343" s="21"/>
      <c r="M3343" s="21"/>
      <c r="N3343" s="21"/>
      <c r="O3343" s="21"/>
      <c r="P3343" s="21"/>
      <c r="Q3343" s="21"/>
    </row>
    <row r="3344" spans="1:17" s="258" customFormat="1" ht="12.75" hidden="1" customHeight="1">
      <c r="A3344" s="378"/>
      <c r="B3344" s="26"/>
      <c r="C3344" s="26"/>
      <c r="D3344" s="26"/>
      <c r="E3344" s="21"/>
      <c r="F3344" s="21"/>
      <c r="G3344" s="21"/>
      <c r="H3344" s="21"/>
      <c r="I3344" s="21"/>
      <c r="J3344" s="26"/>
      <c r="K3344" s="26"/>
      <c r="L3344" s="21"/>
      <c r="M3344" s="21"/>
      <c r="N3344" s="21"/>
      <c r="O3344" s="21"/>
      <c r="P3344" s="21"/>
      <c r="Q3344" s="21"/>
    </row>
    <row r="3345" spans="1:17" s="258" customFormat="1" ht="12.75" hidden="1" customHeight="1">
      <c r="A3345" s="378"/>
      <c r="B3345" s="26"/>
      <c r="C3345" s="26"/>
      <c r="D3345" s="26"/>
      <c r="E3345" s="21"/>
      <c r="F3345" s="21"/>
      <c r="G3345" s="21"/>
      <c r="H3345" s="21"/>
      <c r="I3345" s="21"/>
      <c r="J3345" s="26"/>
      <c r="K3345" s="26"/>
      <c r="L3345" s="21"/>
      <c r="M3345" s="21"/>
      <c r="N3345" s="21"/>
      <c r="O3345" s="21"/>
      <c r="P3345" s="21"/>
      <c r="Q3345" s="21"/>
    </row>
    <row r="3346" spans="1:17" s="258" customFormat="1" ht="12.75" hidden="1" customHeight="1">
      <c r="A3346" s="378"/>
      <c r="B3346" s="26"/>
      <c r="C3346" s="26"/>
      <c r="D3346" s="26"/>
      <c r="E3346" s="21"/>
      <c r="F3346" s="21"/>
      <c r="G3346" s="21"/>
      <c r="H3346" s="21"/>
      <c r="I3346" s="21"/>
      <c r="J3346" s="26"/>
      <c r="K3346" s="26"/>
      <c r="L3346" s="21"/>
      <c r="M3346" s="21"/>
      <c r="N3346" s="21"/>
      <c r="O3346" s="21"/>
      <c r="P3346" s="21"/>
      <c r="Q3346" s="21"/>
    </row>
    <row r="3347" spans="1:17" s="258" customFormat="1" ht="12.75" hidden="1" customHeight="1">
      <c r="A3347" s="378"/>
      <c r="B3347" s="26"/>
      <c r="C3347" s="26"/>
      <c r="D3347" s="26"/>
      <c r="E3347" s="21"/>
      <c r="F3347" s="21"/>
      <c r="G3347" s="21"/>
      <c r="H3347" s="21"/>
      <c r="I3347" s="21"/>
      <c r="J3347" s="26"/>
      <c r="K3347" s="26"/>
      <c r="L3347" s="21"/>
      <c r="M3347" s="21"/>
      <c r="N3347" s="21"/>
      <c r="O3347" s="21"/>
      <c r="P3347" s="21"/>
      <c r="Q3347" s="21"/>
    </row>
    <row r="3348" spans="1:17" s="258" customFormat="1" ht="12.75" hidden="1" customHeight="1">
      <c r="A3348" s="378"/>
      <c r="B3348" s="26"/>
      <c r="C3348" s="26"/>
      <c r="D3348" s="26"/>
      <c r="E3348" s="21"/>
      <c r="F3348" s="21"/>
      <c r="G3348" s="21"/>
      <c r="H3348" s="21"/>
      <c r="I3348" s="21"/>
      <c r="J3348" s="26"/>
      <c r="K3348" s="26"/>
      <c r="L3348" s="21"/>
      <c r="M3348" s="21"/>
      <c r="N3348" s="21"/>
      <c r="O3348" s="21"/>
      <c r="P3348" s="21"/>
      <c r="Q3348" s="21"/>
    </row>
    <row r="3349" spans="1:17" s="258" customFormat="1" ht="12.75" hidden="1" customHeight="1">
      <c r="A3349" s="378"/>
      <c r="B3349" s="26"/>
      <c r="C3349" s="26"/>
      <c r="D3349" s="26"/>
      <c r="E3349" s="21"/>
      <c r="F3349" s="21"/>
      <c r="G3349" s="21"/>
      <c r="H3349" s="21"/>
      <c r="I3349" s="21"/>
      <c r="J3349" s="26"/>
      <c r="K3349" s="26"/>
      <c r="L3349" s="21"/>
      <c r="M3349" s="21"/>
      <c r="N3349" s="21"/>
      <c r="O3349" s="21"/>
      <c r="P3349" s="21"/>
      <c r="Q3349" s="21"/>
    </row>
    <row r="3350" spans="1:17" s="258" customFormat="1" ht="12.75" hidden="1" customHeight="1">
      <c r="A3350" s="378"/>
      <c r="B3350" s="26"/>
      <c r="C3350" s="26"/>
      <c r="D3350" s="26"/>
      <c r="E3350" s="21"/>
      <c r="F3350" s="21"/>
      <c r="G3350" s="21"/>
      <c r="H3350" s="21"/>
      <c r="I3350" s="21"/>
      <c r="J3350" s="26"/>
      <c r="K3350" s="26"/>
      <c r="L3350" s="21"/>
      <c r="M3350" s="21"/>
      <c r="N3350" s="21"/>
      <c r="O3350" s="21"/>
      <c r="P3350" s="21"/>
      <c r="Q3350" s="21"/>
    </row>
    <row r="3351" spans="1:17" s="258" customFormat="1" ht="12.75" hidden="1" customHeight="1">
      <c r="A3351" s="378"/>
      <c r="B3351" s="26"/>
      <c r="C3351" s="26"/>
      <c r="D3351" s="26"/>
      <c r="E3351" s="21"/>
      <c r="F3351" s="21"/>
      <c r="G3351" s="21"/>
      <c r="H3351" s="21"/>
      <c r="I3351" s="21"/>
      <c r="J3351" s="26"/>
      <c r="K3351" s="26"/>
      <c r="L3351" s="21"/>
      <c r="M3351" s="21"/>
      <c r="N3351" s="21"/>
      <c r="O3351" s="21"/>
      <c r="P3351" s="21"/>
      <c r="Q3351" s="21"/>
    </row>
    <row r="3352" spans="1:17" s="258" customFormat="1" ht="12.75" hidden="1" customHeight="1">
      <c r="A3352" s="378"/>
      <c r="B3352" s="26"/>
      <c r="C3352" s="26"/>
      <c r="D3352" s="26"/>
      <c r="E3352" s="21"/>
      <c r="F3352" s="21"/>
      <c r="G3352" s="21"/>
      <c r="H3352" s="21"/>
      <c r="I3352" s="21"/>
      <c r="J3352" s="26"/>
      <c r="K3352" s="26"/>
      <c r="L3352" s="21"/>
      <c r="M3352" s="21"/>
      <c r="N3352" s="21"/>
      <c r="O3352" s="21"/>
      <c r="P3352" s="21"/>
      <c r="Q3352" s="21"/>
    </row>
    <row r="3353" spans="1:17" s="258" customFormat="1" ht="12.75" hidden="1" customHeight="1">
      <c r="A3353" s="378"/>
      <c r="B3353" s="26"/>
      <c r="C3353" s="26"/>
      <c r="D3353" s="26"/>
      <c r="E3353" s="21"/>
      <c r="F3353" s="21"/>
      <c r="G3353" s="21"/>
      <c r="H3353" s="21"/>
      <c r="I3353" s="21"/>
      <c r="J3353" s="26"/>
      <c r="K3353" s="26"/>
      <c r="L3353" s="21"/>
      <c r="M3353" s="21"/>
      <c r="N3353" s="21"/>
      <c r="O3353" s="21"/>
      <c r="P3353" s="21"/>
      <c r="Q3353" s="21"/>
    </row>
    <row r="3354" spans="1:17" s="258" customFormat="1" ht="12.75" hidden="1" customHeight="1">
      <c r="A3354" s="378"/>
      <c r="B3354" s="26"/>
      <c r="C3354" s="26"/>
      <c r="D3354" s="26"/>
      <c r="E3354" s="21"/>
      <c r="F3354" s="21"/>
      <c r="G3354" s="21"/>
      <c r="H3354" s="21"/>
      <c r="I3354" s="21"/>
      <c r="J3354" s="26"/>
      <c r="K3354" s="26"/>
      <c r="L3354" s="21"/>
      <c r="M3354" s="21"/>
      <c r="N3354" s="21"/>
      <c r="O3354" s="21"/>
      <c r="P3354" s="21"/>
      <c r="Q3354" s="21"/>
    </row>
    <row r="3355" spans="1:17" s="258" customFormat="1" ht="12.75" hidden="1" customHeight="1">
      <c r="A3355" s="378"/>
      <c r="B3355" s="26"/>
      <c r="C3355" s="26"/>
      <c r="D3355" s="26"/>
      <c r="E3355" s="21"/>
      <c r="F3355" s="21"/>
      <c r="G3355" s="21"/>
      <c r="H3355" s="21"/>
      <c r="I3355" s="21"/>
      <c r="J3355" s="26"/>
      <c r="K3355" s="26"/>
      <c r="L3355" s="21"/>
      <c r="M3355" s="21"/>
      <c r="N3355" s="21"/>
      <c r="O3355" s="21"/>
      <c r="P3355" s="21"/>
      <c r="Q3355" s="21"/>
    </row>
    <row r="3356" spans="1:17" s="258" customFormat="1" ht="12.75" hidden="1" customHeight="1">
      <c r="A3356" s="378"/>
      <c r="B3356" s="26"/>
      <c r="C3356" s="26"/>
      <c r="D3356" s="26"/>
      <c r="E3356" s="21"/>
      <c r="F3356" s="21"/>
      <c r="G3356" s="21"/>
      <c r="H3356" s="21"/>
      <c r="I3356" s="21"/>
      <c r="J3356" s="26"/>
      <c r="K3356" s="26"/>
      <c r="L3356" s="21"/>
      <c r="M3356" s="21"/>
      <c r="N3356" s="21"/>
      <c r="O3356" s="21"/>
      <c r="P3356" s="21"/>
      <c r="Q3356" s="21"/>
    </row>
    <row r="3357" spans="1:17" s="258" customFormat="1" ht="12.75" hidden="1" customHeight="1">
      <c r="A3357" s="378"/>
      <c r="B3357" s="26"/>
      <c r="C3357" s="26"/>
      <c r="D3357" s="26"/>
      <c r="E3357" s="21"/>
      <c r="F3357" s="21"/>
      <c r="G3357" s="21"/>
      <c r="H3357" s="21"/>
      <c r="I3357" s="21"/>
      <c r="J3357" s="26"/>
      <c r="K3357" s="26"/>
      <c r="L3357" s="21"/>
      <c r="M3357" s="21"/>
      <c r="N3357" s="21"/>
      <c r="O3357" s="21"/>
      <c r="P3357" s="21"/>
      <c r="Q3357" s="21"/>
    </row>
    <row r="3358" spans="1:17" s="258" customFormat="1" ht="12.75" hidden="1" customHeight="1">
      <c r="A3358" s="378"/>
      <c r="B3358" s="26"/>
      <c r="C3358" s="26"/>
      <c r="D3358" s="26"/>
      <c r="E3358" s="21"/>
      <c r="F3358" s="21"/>
      <c r="G3358" s="21"/>
      <c r="H3358" s="21"/>
      <c r="I3358" s="21"/>
      <c r="J3358" s="26"/>
      <c r="K3358" s="26"/>
      <c r="L3358" s="21"/>
      <c r="M3358" s="21"/>
      <c r="N3358" s="21"/>
      <c r="O3358" s="21"/>
      <c r="P3358" s="21"/>
      <c r="Q3358" s="21"/>
    </row>
    <row r="3359" spans="1:17" s="258" customFormat="1" ht="12.75" hidden="1" customHeight="1">
      <c r="A3359" s="378"/>
      <c r="B3359" s="26"/>
      <c r="C3359" s="26"/>
      <c r="D3359" s="26"/>
      <c r="E3359" s="21"/>
      <c r="F3359" s="21"/>
      <c r="G3359" s="21"/>
      <c r="H3359" s="21"/>
      <c r="I3359" s="21"/>
      <c r="J3359" s="26"/>
      <c r="K3359" s="26"/>
      <c r="L3359" s="21"/>
      <c r="M3359" s="21"/>
      <c r="N3359" s="21"/>
      <c r="O3359" s="21"/>
      <c r="P3359" s="21"/>
      <c r="Q3359" s="21"/>
    </row>
    <row r="3360" spans="1:17" s="258" customFormat="1" ht="12.75" hidden="1" customHeight="1">
      <c r="A3360" s="378"/>
      <c r="B3360" s="26"/>
      <c r="C3360" s="26"/>
      <c r="D3360" s="26"/>
      <c r="E3360" s="21"/>
      <c r="F3360" s="21"/>
      <c r="G3360" s="21"/>
      <c r="H3360" s="21"/>
      <c r="I3360" s="21"/>
      <c r="J3360" s="26"/>
      <c r="K3360" s="26"/>
      <c r="L3360" s="21"/>
      <c r="M3360" s="21"/>
      <c r="N3360" s="21"/>
      <c r="O3360" s="21"/>
      <c r="P3360" s="21"/>
      <c r="Q3360" s="21"/>
    </row>
    <row r="3361" spans="1:17" s="258" customFormat="1" ht="12.75" hidden="1" customHeight="1">
      <c r="A3361" s="378"/>
      <c r="B3361" s="26"/>
      <c r="C3361" s="26"/>
      <c r="D3361" s="26"/>
      <c r="E3361" s="21"/>
      <c r="F3361" s="21"/>
      <c r="G3361" s="21"/>
      <c r="H3361" s="21"/>
      <c r="I3361" s="21"/>
      <c r="J3361" s="26"/>
      <c r="K3361" s="26"/>
      <c r="L3361" s="21"/>
      <c r="M3361" s="21"/>
      <c r="N3361" s="21"/>
      <c r="O3361" s="21"/>
      <c r="P3361" s="21"/>
      <c r="Q3361" s="21"/>
    </row>
    <row r="3362" spans="1:17" s="258" customFormat="1" ht="12.75" hidden="1" customHeight="1">
      <c r="A3362" s="378"/>
      <c r="B3362" s="26"/>
      <c r="C3362" s="26"/>
      <c r="D3362" s="26"/>
      <c r="E3362" s="21"/>
      <c r="F3362" s="21"/>
      <c r="G3362" s="21"/>
      <c r="H3362" s="21"/>
      <c r="I3362" s="21"/>
      <c r="J3362" s="26"/>
      <c r="K3362" s="26"/>
      <c r="L3362" s="21"/>
      <c r="M3362" s="21"/>
      <c r="N3362" s="21"/>
      <c r="O3362" s="21"/>
      <c r="P3362" s="21"/>
      <c r="Q3362" s="21"/>
    </row>
    <row r="3363" spans="1:17" s="258" customFormat="1" ht="12.75" hidden="1" customHeight="1">
      <c r="A3363" s="378"/>
      <c r="B3363" s="26"/>
      <c r="C3363" s="26"/>
      <c r="D3363" s="26"/>
      <c r="E3363" s="21"/>
      <c r="F3363" s="21"/>
      <c r="G3363" s="21"/>
      <c r="H3363" s="21"/>
      <c r="I3363" s="21"/>
      <c r="J3363" s="26"/>
      <c r="K3363" s="26"/>
      <c r="L3363" s="21"/>
      <c r="M3363" s="21"/>
      <c r="N3363" s="21"/>
      <c r="O3363" s="21"/>
      <c r="P3363" s="21"/>
      <c r="Q3363" s="21"/>
    </row>
    <row r="3364" spans="1:17" s="258" customFormat="1" ht="12.75" hidden="1" customHeight="1">
      <c r="A3364" s="378"/>
      <c r="B3364" s="26"/>
      <c r="C3364" s="26"/>
      <c r="D3364" s="26"/>
      <c r="E3364" s="21"/>
      <c r="F3364" s="21"/>
      <c r="G3364" s="21"/>
      <c r="H3364" s="21"/>
      <c r="I3364" s="21"/>
      <c r="J3364" s="26"/>
      <c r="K3364" s="26"/>
      <c r="L3364" s="21"/>
      <c r="M3364" s="21"/>
      <c r="N3364" s="21"/>
      <c r="O3364" s="21"/>
      <c r="P3364" s="21"/>
      <c r="Q3364" s="21"/>
    </row>
    <row r="3365" spans="1:17" s="258" customFormat="1" ht="12.75" hidden="1" customHeight="1">
      <c r="A3365" s="378"/>
      <c r="B3365" s="26"/>
      <c r="C3365" s="26"/>
      <c r="D3365" s="26"/>
      <c r="E3365" s="21"/>
      <c r="F3365" s="21"/>
      <c r="G3365" s="21"/>
      <c r="H3365" s="21"/>
      <c r="I3365" s="21"/>
      <c r="J3365" s="26"/>
      <c r="K3365" s="26"/>
      <c r="L3365" s="21"/>
      <c r="M3365" s="21"/>
      <c r="N3365" s="21"/>
      <c r="O3365" s="21"/>
      <c r="P3365" s="21"/>
      <c r="Q3365" s="21"/>
    </row>
    <row r="3366" spans="1:17" s="258" customFormat="1" ht="12.75" hidden="1" customHeight="1">
      <c r="A3366" s="378"/>
      <c r="B3366" s="26"/>
      <c r="C3366" s="26"/>
      <c r="D3366" s="26"/>
      <c r="E3366" s="21"/>
      <c r="F3366" s="21"/>
      <c r="G3366" s="21"/>
      <c r="H3366" s="21"/>
      <c r="I3366" s="21"/>
      <c r="J3366" s="26"/>
      <c r="K3366" s="26"/>
      <c r="L3366" s="21"/>
      <c r="M3366" s="21"/>
      <c r="N3366" s="21"/>
      <c r="O3366" s="21"/>
      <c r="P3366" s="21"/>
      <c r="Q3366" s="21"/>
    </row>
    <row r="3367" spans="1:17" s="258" customFormat="1" ht="12.75" hidden="1" customHeight="1">
      <c r="A3367" s="378"/>
      <c r="B3367" s="26"/>
      <c r="C3367" s="26"/>
      <c r="D3367" s="26"/>
      <c r="E3367" s="21"/>
      <c r="F3367" s="21"/>
      <c r="G3367" s="21"/>
      <c r="H3367" s="21"/>
      <c r="I3367" s="21"/>
      <c r="J3367" s="26"/>
      <c r="K3367" s="26"/>
      <c r="L3367" s="21"/>
      <c r="M3367" s="21"/>
      <c r="N3367" s="21"/>
      <c r="O3367" s="21"/>
      <c r="P3367" s="21"/>
      <c r="Q3367" s="21"/>
    </row>
    <row r="3368" spans="1:17" s="258" customFormat="1" ht="12.75" hidden="1" customHeight="1">
      <c r="A3368" s="378"/>
      <c r="B3368" s="26"/>
      <c r="C3368" s="26"/>
      <c r="D3368" s="26"/>
      <c r="E3368" s="21"/>
      <c r="F3368" s="21"/>
      <c r="G3368" s="21"/>
      <c r="H3368" s="21"/>
      <c r="I3368" s="21"/>
      <c r="J3368" s="26"/>
      <c r="K3368" s="26"/>
      <c r="L3368" s="21"/>
      <c r="M3368" s="21"/>
      <c r="N3368" s="21"/>
      <c r="O3368" s="21"/>
      <c r="P3368" s="21"/>
      <c r="Q3368" s="21"/>
    </row>
    <row r="3369" spans="1:17" s="258" customFormat="1" ht="12.75" hidden="1" customHeight="1">
      <c r="A3369" s="378"/>
      <c r="B3369" s="26"/>
      <c r="C3369" s="26"/>
      <c r="D3369" s="26"/>
      <c r="E3369" s="21"/>
      <c r="F3369" s="21"/>
      <c r="G3369" s="21"/>
      <c r="H3369" s="21"/>
      <c r="I3369" s="21"/>
      <c r="J3369" s="26"/>
      <c r="K3369" s="26"/>
      <c r="L3369" s="21"/>
      <c r="M3369" s="21"/>
      <c r="N3369" s="21"/>
      <c r="O3369" s="21"/>
      <c r="P3369" s="21"/>
      <c r="Q3369" s="21"/>
    </row>
    <row r="3370" spans="1:17" s="258" customFormat="1" ht="12.75" hidden="1" customHeight="1">
      <c r="A3370" s="378"/>
      <c r="B3370" s="26"/>
      <c r="C3370" s="26"/>
      <c r="D3370" s="26"/>
      <c r="E3370" s="21"/>
      <c r="F3370" s="21"/>
      <c r="G3370" s="21"/>
      <c r="H3370" s="21"/>
      <c r="I3370" s="21"/>
      <c r="J3370" s="26"/>
      <c r="K3370" s="26"/>
      <c r="L3370" s="21"/>
      <c r="M3370" s="21"/>
      <c r="N3370" s="21"/>
      <c r="O3370" s="21"/>
      <c r="P3370" s="21"/>
      <c r="Q3370" s="21"/>
    </row>
    <row r="3371" spans="1:17" s="258" customFormat="1" ht="12.75" hidden="1" customHeight="1">
      <c r="A3371" s="378"/>
      <c r="B3371" s="26"/>
      <c r="C3371" s="26"/>
      <c r="D3371" s="26"/>
      <c r="E3371" s="21"/>
      <c r="F3371" s="21"/>
      <c r="G3371" s="21"/>
      <c r="H3371" s="21"/>
      <c r="I3371" s="21"/>
      <c r="J3371" s="26"/>
      <c r="K3371" s="26"/>
      <c r="L3371" s="21"/>
      <c r="M3371" s="21"/>
      <c r="N3371" s="21"/>
      <c r="O3371" s="21"/>
      <c r="P3371" s="21"/>
      <c r="Q3371" s="21"/>
    </row>
    <row r="3372" spans="1:17" s="258" customFormat="1" ht="12.75" hidden="1" customHeight="1">
      <c r="A3372" s="378"/>
      <c r="B3372" s="26"/>
      <c r="C3372" s="26"/>
      <c r="D3372" s="26"/>
      <c r="E3372" s="21"/>
      <c r="F3372" s="21"/>
      <c r="G3372" s="21"/>
      <c r="H3372" s="21"/>
      <c r="I3372" s="21"/>
      <c r="J3372" s="26"/>
      <c r="K3372" s="26"/>
      <c r="L3372" s="21"/>
      <c r="M3372" s="21"/>
      <c r="N3372" s="21"/>
      <c r="O3372" s="21"/>
      <c r="P3372" s="21"/>
      <c r="Q3372" s="21"/>
    </row>
    <row r="3373" spans="1:17" s="258" customFormat="1" ht="12.75" hidden="1" customHeight="1">
      <c r="A3373" s="378"/>
      <c r="B3373" s="26"/>
      <c r="C3373" s="26"/>
      <c r="D3373" s="26"/>
      <c r="E3373" s="21"/>
      <c r="F3373" s="21"/>
      <c r="G3373" s="21"/>
      <c r="H3373" s="21"/>
      <c r="I3373" s="21"/>
      <c r="J3373" s="26"/>
      <c r="K3373" s="26"/>
      <c r="L3373" s="21"/>
      <c r="M3373" s="21"/>
      <c r="N3373" s="21"/>
      <c r="O3373" s="21"/>
      <c r="P3373" s="21"/>
      <c r="Q3373" s="21"/>
    </row>
    <row r="3374" spans="1:17" s="258" customFormat="1" ht="12.75" hidden="1" customHeight="1">
      <c r="A3374" s="378"/>
      <c r="B3374" s="26"/>
      <c r="C3374" s="26"/>
      <c r="D3374" s="26"/>
      <c r="E3374" s="21"/>
      <c r="F3374" s="21"/>
      <c r="G3374" s="21"/>
      <c r="H3374" s="21"/>
      <c r="I3374" s="21"/>
      <c r="J3374" s="26"/>
      <c r="K3374" s="26"/>
      <c r="L3374" s="21"/>
      <c r="M3374" s="21"/>
      <c r="N3374" s="21"/>
      <c r="O3374" s="21"/>
      <c r="P3374" s="21"/>
      <c r="Q3374" s="21"/>
    </row>
    <row r="3375" spans="1:17" s="258" customFormat="1" ht="12.75" hidden="1" customHeight="1">
      <c r="A3375" s="378"/>
      <c r="B3375" s="26"/>
      <c r="C3375" s="26"/>
      <c r="D3375" s="26"/>
      <c r="E3375" s="21"/>
      <c r="F3375" s="21"/>
      <c r="G3375" s="21"/>
      <c r="H3375" s="21"/>
      <c r="I3375" s="21"/>
      <c r="J3375" s="26"/>
      <c r="K3375" s="26"/>
      <c r="L3375" s="21"/>
      <c r="M3375" s="21"/>
      <c r="N3375" s="21"/>
      <c r="O3375" s="21"/>
      <c r="P3375" s="21"/>
      <c r="Q3375" s="21"/>
    </row>
    <row r="3376" spans="1:17" s="258" customFormat="1" ht="12.75" hidden="1" customHeight="1">
      <c r="A3376" s="378"/>
      <c r="B3376" s="26"/>
      <c r="C3376" s="26"/>
      <c r="D3376" s="26"/>
      <c r="E3376" s="21"/>
      <c r="F3376" s="21"/>
      <c r="G3376" s="21"/>
      <c r="H3376" s="21"/>
      <c r="I3376" s="21"/>
      <c r="J3376" s="26"/>
      <c r="K3376" s="26"/>
      <c r="L3376" s="21"/>
      <c r="M3376" s="21"/>
      <c r="N3376" s="21"/>
      <c r="O3376" s="21"/>
      <c r="P3376" s="21"/>
      <c r="Q3376" s="21"/>
    </row>
    <row r="3377" spans="1:17" s="258" customFormat="1" ht="12.75" hidden="1" customHeight="1">
      <c r="A3377" s="378"/>
      <c r="B3377" s="26"/>
      <c r="C3377" s="26"/>
      <c r="D3377" s="26"/>
      <c r="E3377" s="21"/>
      <c r="F3377" s="21"/>
      <c r="G3377" s="21"/>
      <c r="H3377" s="21"/>
      <c r="I3377" s="21"/>
      <c r="J3377" s="26"/>
      <c r="K3377" s="26"/>
      <c r="L3377" s="21"/>
      <c r="M3377" s="21"/>
      <c r="N3377" s="21"/>
      <c r="O3377" s="21"/>
      <c r="P3377" s="21"/>
      <c r="Q3377" s="21"/>
    </row>
    <row r="3378" spans="1:17" s="258" customFormat="1" ht="12.75" hidden="1" customHeight="1">
      <c r="A3378" s="378"/>
      <c r="B3378" s="26"/>
      <c r="C3378" s="26"/>
      <c r="D3378" s="26"/>
      <c r="E3378" s="21"/>
      <c r="F3378" s="21"/>
      <c r="G3378" s="21"/>
      <c r="H3378" s="21"/>
      <c r="I3378" s="21"/>
      <c r="J3378" s="26"/>
      <c r="K3378" s="26"/>
      <c r="L3378" s="21"/>
      <c r="M3378" s="21"/>
      <c r="N3378" s="21"/>
      <c r="O3378" s="21"/>
      <c r="P3378" s="21"/>
      <c r="Q3378" s="21"/>
    </row>
    <row r="3379" spans="1:17" s="258" customFormat="1" ht="12.75" hidden="1" customHeight="1">
      <c r="A3379" s="378"/>
      <c r="B3379" s="26"/>
      <c r="C3379" s="26"/>
      <c r="D3379" s="26"/>
      <c r="E3379" s="21"/>
      <c r="F3379" s="21"/>
      <c r="G3379" s="21"/>
      <c r="H3379" s="21"/>
      <c r="I3379" s="21"/>
      <c r="J3379" s="26"/>
      <c r="K3379" s="26"/>
      <c r="L3379" s="21"/>
      <c r="M3379" s="21"/>
      <c r="N3379" s="21"/>
      <c r="O3379" s="21"/>
      <c r="P3379" s="21"/>
      <c r="Q3379" s="21"/>
    </row>
    <row r="3380" spans="1:17" s="258" customFormat="1" ht="12.75" hidden="1" customHeight="1">
      <c r="A3380" s="378"/>
      <c r="B3380" s="26"/>
      <c r="C3380" s="26"/>
      <c r="D3380" s="26"/>
      <c r="E3380" s="21"/>
      <c r="F3380" s="21"/>
      <c r="G3380" s="21"/>
      <c r="H3380" s="21"/>
      <c r="I3380" s="21"/>
      <c r="J3380" s="26"/>
      <c r="K3380" s="26"/>
      <c r="L3380" s="21"/>
      <c r="M3380" s="21"/>
      <c r="N3380" s="21"/>
      <c r="O3380" s="21"/>
      <c r="P3380" s="21"/>
      <c r="Q3380" s="21"/>
    </row>
    <row r="3381" spans="1:17" s="258" customFormat="1" ht="12.75" hidden="1" customHeight="1">
      <c r="A3381" s="378"/>
      <c r="B3381" s="26"/>
      <c r="C3381" s="26"/>
      <c r="D3381" s="26"/>
      <c r="E3381" s="21"/>
      <c r="F3381" s="21"/>
      <c r="G3381" s="21"/>
      <c r="H3381" s="21"/>
      <c r="I3381" s="21"/>
      <c r="J3381" s="26"/>
      <c r="K3381" s="26"/>
      <c r="L3381" s="21"/>
      <c r="M3381" s="21"/>
      <c r="N3381" s="21"/>
      <c r="O3381" s="21"/>
      <c r="P3381" s="21"/>
      <c r="Q3381" s="21"/>
    </row>
    <row r="3382" spans="1:17" s="258" customFormat="1" ht="12.75" hidden="1" customHeight="1">
      <c r="A3382" s="378"/>
      <c r="B3382" s="26"/>
      <c r="C3382" s="26"/>
      <c r="D3382" s="26"/>
      <c r="E3382" s="21"/>
      <c r="F3382" s="21"/>
      <c r="G3382" s="21"/>
      <c r="H3382" s="21"/>
      <c r="I3382" s="21"/>
      <c r="J3382" s="26"/>
      <c r="K3382" s="26"/>
      <c r="L3382" s="21"/>
      <c r="M3382" s="21"/>
      <c r="N3382" s="21"/>
      <c r="O3382" s="21"/>
      <c r="P3382" s="21"/>
      <c r="Q3382" s="21"/>
    </row>
    <row r="3383" spans="1:17" s="258" customFormat="1" ht="12.75" hidden="1" customHeight="1">
      <c r="A3383" s="378"/>
      <c r="B3383" s="26"/>
      <c r="C3383" s="26"/>
      <c r="D3383" s="26"/>
      <c r="E3383" s="21"/>
      <c r="F3383" s="21"/>
      <c r="G3383" s="21"/>
      <c r="H3383" s="21"/>
      <c r="I3383" s="21"/>
      <c r="J3383" s="26"/>
      <c r="K3383" s="26"/>
      <c r="L3383" s="21"/>
      <c r="M3383" s="21"/>
      <c r="N3383" s="21"/>
      <c r="O3383" s="21"/>
      <c r="P3383" s="21"/>
      <c r="Q3383" s="21"/>
    </row>
    <row r="3384" spans="1:17" s="258" customFormat="1" ht="12.75" hidden="1" customHeight="1">
      <c r="A3384" s="378"/>
      <c r="B3384" s="26"/>
      <c r="C3384" s="26"/>
      <c r="D3384" s="26"/>
      <c r="E3384" s="21"/>
      <c r="F3384" s="21"/>
      <c r="G3384" s="21"/>
      <c r="H3384" s="21"/>
      <c r="I3384" s="21"/>
      <c r="J3384" s="26"/>
      <c r="K3384" s="26"/>
      <c r="L3384" s="21"/>
      <c r="M3384" s="21"/>
      <c r="N3384" s="21"/>
      <c r="O3384" s="21"/>
      <c r="P3384" s="21"/>
      <c r="Q3384" s="21"/>
    </row>
    <row r="3385" spans="1:17" s="258" customFormat="1" ht="12.75" hidden="1" customHeight="1">
      <c r="A3385" s="378"/>
      <c r="B3385" s="26"/>
      <c r="C3385" s="26"/>
      <c r="D3385" s="26"/>
      <c r="E3385" s="21"/>
      <c r="F3385" s="21"/>
      <c r="G3385" s="21"/>
      <c r="H3385" s="21"/>
      <c r="I3385" s="21"/>
      <c r="J3385" s="26"/>
      <c r="K3385" s="26"/>
      <c r="L3385" s="21"/>
      <c r="M3385" s="21"/>
      <c r="N3385" s="21"/>
      <c r="O3385" s="21"/>
      <c r="P3385" s="21"/>
      <c r="Q3385" s="21"/>
    </row>
    <row r="3386" spans="1:17" s="258" customFormat="1" ht="12.75" hidden="1" customHeight="1">
      <c r="A3386" s="378"/>
      <c r="B3386" s="26"/>
      <c r="C3386" s="26"/>
      <c r="D3386" s="26"/>
      <c r="E3386" s="21"/>
      <c r="F3386" s="21"/>
      <c r="G3386" s="21"/>
      <c r="H3386" s="21"/>
      <c r="I3386" s="21"/>
      <c r="J3386" s="26"/>
      <c r="K3386" s="26"/>
      <c r="L3386" s="21"/>
      <c r="M3386" s="21"/>
      <c r="N3386" s="21"/>
      <c r="O3386" s="21"/>
      <c r="P3386" s="21"/>
      <c r="Q3386" s="21"/>
    </row>
    <row r="3387" spans="1:17" s="258" customFormat="1" ht="12.75" hidden="1" customHeight="1">
      <c r="A3387" s="378"/>
      <c r="B3387" s="26"/>
      <c r="C3387" s="26"/>
      <c r="D3387" s="26"/>
      <c r="E3387" s="21"/>
      <c r="F3387" s="21"/>
      <c r="G3387" s="21"/>
      <c r="H3387" s="21"/>
      <c r="I3387" s="21"/>
      <c r="J3387" s="26"/>
      <c r="K3387" s="26"/>
      <c r="L3387" s="21"/>
      <c r="M3387" s="21"/>
      <c r="N3387" s="21"/>
      <c r="O3387" s="21"/>
      <c r="P3387" s="21"/>
      <c r="Q3387" s="21"/>
    </row>
    <row r="3388" spans="1:17" s="258" customFormat="1" ht="12.75" hidden="1" customHeight="1">
      <c r="A3388" s="378"/>
      <c r="B3388" s="26"/>
      <c r="C3388" s="26"/>
      <c r="D3388" s="26"/>
      <c r="E3388" s="21"/>
      <c r="F3388" s="21"/>
      <c r="G3388" s="21"/>
      <c r="H3388" s="21"/>
      <c r="I3388" s="21"/>
      <c r="J3388" s="26"/>
      <c r="K3388" s="26"/>
      <c r="L3388" s="21"/>
      <c r="M3388" s="21"/>
      <c r="N3388" s="21"/>
      <c r="O3388" s="21"/>
      <c r="P3388" s="21"/>
      <c r="Q3388" s="21"/>
    </row>
    <row r="3389" spans="1:17" s="258" customFormat="1" ht="12.75" hidden="1" customHeight="1">
      <c r="A3389" s="378"/>
      <c r="B3389" s="26"/>
      <c r="C3389" s="26"/>
      <c r="D3389" s="26"/>
      <c r="E3389" s="21"/>
      <c r="F3389" s="21"/>
      <c r="G3389" s="21"/>
      <c r="H3389" s="21"/>
      <c r="I3389" s="21"/>
      <c r="J3389" s="26"/>
      <c r="K3389" s="26"/>
      <c r="L3389" s="21"/>
      <c r="M3389" s="21"/>
      <c r="N3389" s="21"/>
      <c r="O3389" s="21"/>
      <c r="P3389" s="21"/>
      <c r="Q3389" s="21"/>
    </row>
    <row r="3390" spans="1:17" s="258" customFormat="1" ht="12.75" hidden="1" customHeight="1">
      <c r="A3390" s="378"/>
      <c r="B3390" s="26"/>
      <c r="C3390" s="26"/>
      <c r="D3390" s="26"/>
      <c r="E3390" s="21"/>
      <c r="F3390" s="21"/>
      <c r="G3390" s="21"/>
      <c r="H3390" s="21"/>
      <c r="I3390" s="21"/>
      <c r="J3390" s="26"/>
      <c r="K3390" s="26"/>
      <c r="L3390" s="21"/>
      <c r="M3390" s="21"/>
      <c r="N3390" s="21"/>
      <c r="O3390" s="21"/>
      <c r="P3390" s="21"/>
      <c r="Q3390" s="21"/>
    </row>
    <row r="3391" spans="1:17" s="258" customFormat="1" ht="12.75" hidden="1" customHeight="1">
      <c r="A3391" s="378"/>
      <c r="B3391" s="26"/>
      <c r="C3391" s="26"/>
      <c r="D3391" s="26"/>
      <c r="E3391" s="21"/>
      <c r="F3391" s="21"/>
      <c r="G3391" s="21"/>
      <c r="H3391" s="21"/>
      <c r="I3391" s="21"/>
      <c r="J3391" s="26"/>
      <c r="K3391" s="26"/>
      <c r="L3391" s="21"/>
      <c r="M3391" s="21"/>
      <c r="N3391" s="21"/>
      <c r="O3391" s="21"/>
      <c r="P3391" s="21"/>
      <c r="Q3391" s="21"/>
    </row>
    <row r="3392" spans="1:17" s="258" customFormat="1" ht="12.75" hidden="1" customHeight="1">
      <c r="A3392" s="378"/>
      <c r="B3392" s="26"/>
      <c r="C3392" s="26"/>
      <c r="D3392" s="26"/>
      <c r="E3392" s="21"/>
      <c r="F3392" s="21"/>
      <c r="G3392" s="21"/>
      <c r="H3392" s="21"/>
      <c r="I3392" s="21"/>
      <c r="J3392" s="26"/>
      <c r="K3392" s="26"/>
      <c r="L3392" s="21"/>
      <c r="M3392" s="21"/>
      <c r="N3392" s="21"/>
      <c r="O3392" s="21"/>
      <c r="P3392" s="21"/>
      <c r="Q3392" s="21"/>
    </row>
    <row r="3393" spans="1:17" s="258" customFormat="1" ht="12.75" hidden="1" customHeight="1">
      <c r="A3393" s="378"/>
      <c r="B3393" s="26"/>
      <c r="C3393" s="26"/>
      <c r="D3393" s="26"/>
      <c r="E3393" s="21"/>
      <c r="F3393" s="21"/>
      <c r="G3393" s="21"/>
      <c r="H3393" s="21"/>
      <c r="I3393" s="21"/>
      <c r="J3393" s="26"/>
      <c r="K3393" s="26"/>
      <c r="L3393" s="21"/>
      <c r="M3393" s="21"/>
      <c r="N3393" s="21"/>
      <c r="O3393" s="21"/>
      <c r="P3393" s="21"/>
      <c r="Q3393" s="21"/>
    </row>
    <row r="3394" spans="1:17" s="258" customFormat="1" ht="12.75" hidden="1" customHeight="1">
      <c r="A3394" s="378"/>
      <c r="B3394" s="26"/>
      <c r="C3394" s="26"/>
      <c r="D3394" s="26"/>
      <c r="E3394" s="21"/>
      <c r="F3394" s="21"/>
      <c r="G3394" s="21"/>
      <c r="H3394" s="21"/>
      <c r="I3394" s="21"/>
      <c r="J3394" s="26"/>
      <c r="K3394" s="26"/>
      <c r="L3394" s="21"/>
      <c r="M3394" s="21"/>
      <c r="N3394" s="21"/>
      <c r="O3394" s="21"/>
      <c r="P3394" s="21"/>
      <c r="Q3394" s="21"/>
    </row>
    <row r="3395" spans="1:17" s="258" customFormat="1" ht="12.75" hidden="1" customHeight="1">
      <c r="A3395" s="378"/>
      <c r="B3395" s="26"/>
      <c r="C3395" s="26"/>
      <c r="D3395" s="26"/>
      <c r="E3395" s="21"/>
      <c r="F3395" s="21"/>
      <c r="G3395" s="21"/>
      <c r="H3395" s="21"/>
      <c r="I3395" s="21"/>
      <c r="J3395" s="26"/>
      <c r="K3395" s="26"/>
      <c r="L3395" s="21"/>
      <c r="M3395" s="21"/>
      <c r="N3395" s="21"/>
      <c r="O3395" s="21"/>
      <c r="P3395" s="21"/>
      <c r="Q3395" s="21"/>
    </row>
    <row r="3396" spans="1:17" s="258" customFormat="1" ht="12.75" hidden="1" customHeight="1">
      <c r="A3396" s="378"/>
      <c r="B3396" s="26"/>
      <c r="C3396" s="26"/>
      <c r="D3396" s="26"/>
      <c r="E3396" s="21"/>
      <c r="F3396" s="21"/>
      <c r="G3396" s="21"/>
      <c r="H3396" s="21"/>
      <c r="I3396" s="21"/>
      <c r="J3396" s="26"/>
      <c r="K3396" s="26"/>
      <c r="L3396" s="21"/>
      <c r="M3396" s="21"/>
      <c r="N3396" s="21"/>
      <c r="O3396" s="21"/>
      <c r="P3396" s="21"/>
      <c r="Q3396" s="21"/>
    </row>
    <row r="3397" spans="1:17" s="258" customFormat="1" ht="12.75" hidden="1" customHeight="1">
      <c r="A3397" s="378"/>
      <c r="B3397" s="26"/>
      <c r="C3397" s="26"/>
      <c r="D3397" s="26"/>
      <c r="E3397" s="21"/>
      <c r="F3397" s="21"/>
      <c r="G3397" s="21"/>
      <c r="H3397" s="21"/>
      <c r="I3397" s="21"/>
      <c r="J3397" s="26"/>
      <c r="K3397" s="26"/>
      <c r="L3397" s="21"/>
      <c r="M3397" s="21"/>
      <c r="N3397" s="21"/>
      <c r="O3397" s="21"/>
      <c r="P3397" s="21"/>
      <c r="Q3397" s="21"/>
    </row>
    <row r="3398" spans="1:17" s="258" customFormat="1" ht="12.75" hidden="1" customHeight="1">
      <c r="A3398" s="378"/>
      <c r="B3398" s="26"/>
      <c r="C3398" s="26"/>
      <c r="D3398" s="26"/>
      <c r="E3398" s="21"/>
      <c r="F3398" s="21"/>
      <c r="G3398" s="21"/>
      <c r="H3398" s="21"/>
      <c r="I3398" s="21"/>
      <c r="J3398" s="26"/>
      <c r="K3398" s="26"/>
      <c r="L3398" s="21"/>
      <c r="M3398" s="21"/>
      <c r="N3398" s="21"/>
      <c r="O3398" s="21"/>
      <c r="P3398" s="21"/>
      <c r="Q3398" s="21"/>
    </row>
    <row r="3399" spans="1:17" s="258" customFormat="1" ht="12.75" hidden="1" customHeight="1">
      <c r="A3399" s="378"/>
      <c r="B3399" s="26"/>
      <c r="C3399" s="26"/>
      <c r="D3399" s="26"/>
      <c r="E3399" s="21"/>
      <c r="F3399" s="21"/>
      <c r="G3399" s="21"/>
      <c r="H3399" s="21"/>
      <c r="I3399" s="21"/>
      <c r="J3399" s="26"/>
      <c r="K3399" s="26"/>
      <c r="L3399" s="21"/>
      <c r="M3399" s="21"/>
      <c r="N3399" s="21"/>
      <c r="O3399" s="21"/>
      <c r="P3399" s="21"/>
      <c r="Q3399" s="21"/>
    </row>
    <row r="3400" spans="1:17" s="258" customFormat="1" ht="12.75" hidden="1" customHeight="1">
      <c r="A3400" s="378"/>
      <c r="B3400" s="26"/>
      <c r="C3400" s="26"/>
      <c r="D3400" s="26"/>
      <c r="E3400" s="21"/>
      <c r="F3400" s="21"/>
      <c r="G3400" s="21"/>
      <c r="H3400" s="21"/>
      <c r="I3400" s="21"/>
      <c r="J3400" s="26"/>
      <c r="K3400" s="26"/>
      <c r="L3400" s="21"/>
      <c r="M3400" s="21"/>
      <c r="N3400" s="21"/>
      <c r="O3400" s="21"/>
      <c r="P3400" s="21"/>
      <c r="Q3400" s="21"/>
    </row>
    <row r="3401" spans="1:17" s="258" customFormat="1" ht="12.75" hidden="1" customHeight="1">
      <c r="A3401" s="378"/>
      <c r="B3401" s="26"/>
      <c r="C3401" s="26"/>
      <c r="D3401" s="26"/>
      <c r="E3401" s="21"/>
      <c r="F3401" s="21"/>
      <c r="G3401" s="21"/>
      <c r="H3401" s="21"/>
      <c r="I3401" s="21"/>
      <c r="J3401" s="26"/>
      <c r="K3401" s="26"/>
      <c r="L3401" s="21"/>
      <c r="M3401" s="21"/>
      <c r="N3401" s="21"/>
      <c r="O3401" s="21"/>
      <c r="P3401" s="21"/>
      <c r="Q3401" s="21"/>
    </row>
    <row r="3402" spans="1:17" s="258" customFormat="1" ht="12.75" hidden="1" customHeight="1">
      <c r="A3402" s="378"/>
      <c r="B3402" s="26"/>
      <c r="C3402" s="26"/>
      <c r="D3402" s="26"/>
      <c r="E3402" s="21"/>
      <c r="F3402" s="21"/>
      <c r="G3402" s="21"/>
      <c r="H3402" s="21"/>
      <c r="I3402" s="21"/>
      <c r="J3402" s="26"/>
      <c r="K3402" s="26"/>
      <c r="L3402" s="21"/>
      <c r="M3402" s="21"/>
      <c r="N3402" s="21"/>
      <c r="O3402" s="21"/>
      <c r="P3402" s="21"/>
      <c r="Q3402" s="21"/>
    </row>
    <row r="3403" spans="1:17" s="258" customFormat="1" ht="12.75" hidden="1" customHeight="1">
      <c r="A3403" s="378"/>
      <c r="B3403" s="26"/>
      <c r="C3403" s="26"/>
      <c r="D3403" s="26"/>
      <c r="E3403" s="21"/>
      <c r="F3403" s="21"/>
      <c r="G3403" s="21"/>
      <c r="H3403" s="21"/>
      <c r="I3403" s="21"/>
      <c r="J3403" s="26"/>
      <c r="K3403" s="26"/>
      <c r="L3403" s="21"/>
      <c r="M3403" s="21"/>
      <c r="N3403" s="21"/>
      <c r="O3403" s="21"/>
      <c r="P3403" s="21"/>
      <c r="Q3403" s="21"/>
    </row>
    <row r="3404" spans="1:17" s="258" customFormat="1" ht="12.75" hidden="1" customHeight="1">
      <c r="A3404" s="378"/>
      <c r="B3404" s="26"/>
      <c r="C3404" s="26"/>
      <c r="D3404" s="26"/>
      <c r="E3404" s="21"/>
      <c r="F3404" s="21"/>
      <c r="G3404" s="21"/>
      <c r="H3404" s="21"/>
      <c r="I3404" s="21"/>
      <c r="J3404" s="26"/>
      <c r="K3404" s="26"/>
      <c r="L3404" s="21"/>
      <c r="M3404" s="21"/>
      <c r="N3404" s="21"/>
      <c r="O3404" s="21"/>
      <c r="P3404" s="21"/>
      <c r="Q3404" s="21"/>
    </row>
    <row r="3405" spans="1:17" s="258" customFormat="1" ht="12.75" hidden="1" customHeight="1">
      <c r="A3405" s="378"/>
      <c r="B3405" s="26"/>
      <c r="C3405" s="26"/>
      <c r="D3405" s="26"/>
      <c r="E3405" s="21"/>
      <c r="F3405" s="21"/>
      <c r="G3405" s="21"/>
      <c r="H3405" s="21"/>
      <c r="I3405" s="21"/>
      <c r="J3405" s="26"/>
      <c r="K3405" s="26"/>
      <c r="L3405" s="21"/>
      <c r="M3405" s="21"/>
      <c r="N3405" s="21"/>
      <c r="O3405" s="21"/>
      <c r="P3405" s="21"/>
      <c r="Q3405" s="21"/>
    </row>
    <row r="3406" spans="1:17" s="258" customFormat="1" ht="12.75" hidden="1" customHeight="1">
      <c r="A3406" s="378"/>
      <c r="B3406" s="26"/>
      <c r="C3406" s="26"/>
      <c r="D3406" s="26"/>
      <c r="E3406" s="21"/>
      <c r="F3406" s="21"/>
      <c r="G3406" s="21"/>
      <c r="H3406" s="21"/>
      <c r="I3406" s="21"/>
      <c r="J3406" s="26"/>
      <c r="K3406" s="26"/>
      <c r="L3406" s="21"/>
      <c r="M3406" s="21"/>
      <c r="N3406" s="21"/>
      <c r="O3406" s="21"/>
      <c r="P3406" s="21"/>
      <c r="Q3406" s="21"/>
    </row>
    <row r="3407" spans="1:17" s="258" customFormat="1" ht="12.75" hidden="1" customHeight="1">
      <c r="A3407" s="378"/>
      <c r="B3407" s="26"/>
      <c r="C3407" s="26"/>
      <c r="D3407" s="26"/>
      <c r="E3407" s="21"/>
      <c r="F3407" s="21"/>
      <c r="G3407" s="21"/>
      <c r="H3407" s="21"/>
      <c r="I3407" s="21"/>
      <c r="J3407" s="26"/>
      <c r="K3407" s="26"/>
      <c r="L3407" s="21"/>
      <c r="M3407" s="21"/>
      <c r="N3407" s="21"/>
      <c r="O3407" s="21"/>
      <c r="P3407" s="21"/>
      <c r="Q3407" s="21"/>
    </row>
    <row r="3408" spans="1:17" s="258" customFormat="1" ht="12.75" hidden="1" customHeight="1">
      <c r="A3408" s="378"/>
      <c r="B3408" s="26"/>
      <c r="C3408" s="26"/>
      <c r="D3408" s="26"/>
      <c r="E3408" s="21"/>
      <c r="F3408" s="21"/>
      <c r="G3408" s="21"/>
      <c r="H3408" s="21"/>
      <c r="I3408" s="21"/>
      <c r="J3408" s="26"/>
      <c r="K3408" s="26"/>
      <c r="L3408" s="21"/>
      <c r="M3408" s="21"/>
      <c r="N3408" s="21"/>
      <c r="O3408" s="21"/>
      <c r="P3408" s="21"/>
      <c r="Q3408" s="21"/>
    </row>
    <row r="3409" spans="1:17" s="258" customFormat="1" ht="12.75" hidden="1" customHeight="1">
      <c r="A3409" s="378"/>
      <c r="B3409" s="26"/>
      <c r="C3409" s="26"/>
      <c r="D3409" s="26"/>
      <c r="E3409" s="21"/>
      <c r="F3409" s="21"/>
      <c r="G3409" s="21"/>
      <c r="H3409" s="21"/>
      <c r="I3409" s="21"/>
      <c r="J3409" s="26"/>
      <c r="K3409" s="26"/>
      <c r="L3409" s="21"/>
      <c r="M3409" s="21"/>
      <c r="N3409" s="21"/>
      <c r="O3409" s="21"/>
      <c r="P3409" s="21"/>
      <c r="Q3409" s="21"/>
    </row>
    <row r="3410" spans="1:17" s="258" customFormat="1" ht="12.75" hidden="1" customHeight="1">
      <c r="A3410" s="378"/>
      <c r="B3410" s="26"/>
      <c r="C3410" s="26"/>
      <c r="D3410" s="26"/>
      <c r="E3410" s="21"/>
      <c r="F3410" s="21"/>
      <c r="G3410" s="21"/>
      <c r="H3410" s="21"/>
      <c r="I3410" s="21"/>
      <c r="J3410" s="26"/>
      <c r="K3410" s="26"/>
      <c r="L3410" s="21"/>
      <c r="M3410" s="21"/>
      <c r="N3410" s="21"/>
      <c r="O3410" s="21"/>
      <c r="P3410" s="21"/>
      <c r="Q3410" s="21"/>
    </row>
    <row r="3411" spans="1:17" s="258" customFormat="1" ht="12.75" hidden="1" customHeight="1">
      <c r="A3411" s="378"/>
      <c r="B3411" s="26"/>
      <c r="C3411" s="26"/>
      <c r="D3411" s="26"/>
      <c r="E3411" s="21"/>
      <c r="F3411" s="21"/>
      <c r="G3411" s="21"/>
      <c r="H3411" s="21"/>
      <c r="I3411" s="21"/>
      <c r="J3411" s="26"/>
      <c r="K3411" s="26"/>
      <c r="L3411" s="21"/>
      <c r="M3411" s="21"/>
      <c r="N3411" s="21"/>
      <c r="O3411" s="21"/>
      <c r="P3411" s="21"/>
      <c r="Q3411" s="21"/>
    </row>
    <row r="3412" spans="1:17" s="258" customFormat="1" ht="12.75" hidden="1" customHeight="1">
      <c r="A3412" s="378"/>
      <c r="B3412" s="26"/>
      <c r="C3412" s="26"/>
      <c r="D3412" s="26"/>
      <c r="E3412" s="21"/>
      <c r="F3412" s="21"/>
      <c r="G3412" s="21"/>
      <c r="H3412" s="21"/>
      <c r="I3412" s="21"/>
      <c r="J3412" s="26"/>
      <c r="K3412" s="26"/>
      <c r="L3412" s="21"/>
      <c r="M3412" s="21"/>
      <c r="N3412" s="21"/>
      <c r="O3412" s="21"/>
      <c r="P3412" s="21"/>
      <c r="Q3412" s="21"/>
    </row>
    <row r="3413" spans="1:17" s="258" customFormat="1" ht="12.75" hidden="1" customHeight="1">
      <c r="A3413" s="378"/>
      <c r="B3413" s="26"/>
      <c r="C3413" s="26"/>
      <c r="D3413" s="26"/>
      <c r="E3413" s="21"/>
      <c r="F3413" s="21"/>
      <c r="G3413" s="21"/>
      <c r="H3413" s="21"/>
      <c r="I3413" s="21"/>
      <c r="J3413" s="26"/>
      <c r="K3413" s="26"/>
      <c r="L3413" s="21"/>
      <c r="M3413" s="21"/>
      <c r="N3413" s="21"/>
      <c r="O3413" s="21"/>
      <c r="P3413" s="21"/>
      <c r="Q3413" s="21"/>
    </row>
    <row r="3414" spans="1:17" s="258" customFormat="1" ht="12.75" hidden="1" customHeight="1">
      <c r="A3414" s="378"/>
      <c r="B3414" s="26"/>
      <c r="C3414" s="26"/>
      <c r="D3414" s="26"/>
      <c r="E3414" s="21"/>
      <c r="F3414" s="21"/>
      <c r="G3414" s="21"/>
      <c r="H3414" s="21"/>
      <c r="I3414" s="21"/>
      <c r="J3414" s="26"/>
      <c r="K3414" s="26"/>
      <c r="L3414" s="21"/>
      <c r="M3414" s="21"/>
      <c r="N3414" s="21"/>
      <c r="O3414" s="21"/>
      <c r="P3414" s="21"/>
      <c r="Q3414" s="21"/>
    </row>
    <row r="3415" spans="1:17" s="258" customFormat="1" ht="12.75" hidden="1" customHeight="1">
      <c r="A3415" s="378"/>
      <c r="B3415" s="26"/>
      <c r="C3415" s="26"/>
      <c r="D3415" s="26"/>
      <c r="E3415" s="21"/>
      <c r="F3415" s="21"/>
      <c r="G3415" s="21"/>
      <c r="H3415" s="21"/>
      <c r="I3415" s="21"/>
      <c r="J3415" s="26"/>
      <c r="K3415" s="26"/>
      <c r="L3415" s="21"/>
      <c r="M3415" s="21"/>
      <c r="N3415" s="21"/>
      <c r="O3415" s="21"/>
      <c r="P3415" s="21"/>
      <c r="Q3415" s="21"/>
    </row>
    <row r="3416" spans="1:17" s="258" customFormat="1" ht="12.75" hidden="1" customHeight="1">
      <c r="A3416" s="378"/>
      <c r="B3416" s="26"/>
      <c r="C3416" s="26"/>
      <c r="D3416" s="26"/>
      <c r="E3416" s="21"/>
      <c r="F3416" s="21"/>
      <c r="G3416" s="21"/>
      <c r="H3416" s="21"/>
      <c r="I3416" s="21"/>
      <c r="J3416" s="26"/>
      <c r="K3416" s="26"/>
      <c r="L3416" s="21"/>
      <c r="M3416" s="21"/>
      <c r="N3416" s="21"/>
      <c r="O3416" s="21"/>
      <c r="P3416" s="21"/>
      <c r="Q3416" s="21"/>
    </row>
    <row r="3417" spans="1:17" s="258" customFormat="1" ht="12.75" hidden="1" customHeight="1">
      <c r="A3417" s="378"/>
      <c r="B3417" s="26"/>
      <c r="C3417" s="26"/>
      <c r="D3417" s="26"/>
      <c r="E3417" s="21"/>
      <c r="F3417" s="21"/>
      <c r="G3417" s="21"/>
      <c r="H3417" s="21"/>
      <c r="I3417" s="21"/>
      <c r="J3417" s="26"/>
      <c r="K3417" s="26"/>
      <c r="L3417" s="21"/>
      <c r="M3417" s="21"/>
      <c r="N3417" s="21"/>
      <c r="O3417" s="21"/>
      <c r="P3417" s="21"/>
      <c r="Q3417" s="21"/>
    </row>
    <row r="3418" spans="1:17" s="258" customFormat="1" ht="12.75" hidden="1" customHeight="1">
      <c r="A3418" s="378"/>
      <c r="B3418" s="26"/>
      <c r="C3418" s="26"/>
      <c r="D3418" s="26"/>
      <c r="E3418" s="21"/>
      <c r="F3418" s="21"/>
      <c r="G3418" s="21"/>
      <c r="H3418" s="21"/>
      <c r="I3418" s="21"/>
      <c r="J3418" s="26"/>
      <c r="K3418" s="26"/>
      <c r="L3418" s="21"/>
      <c r="M3418" s="21"/>
      <c r="N3418" s="21"/>
      <c r="O3418" s="21"/>
      <c r="P3418" s="21"/>
      <c r="Q3418" s="21"/>
    </row>
    <row r="3419" spans="1:17" s="258" customFormat="1" ht="12.75" hidden="1" customHeight="1">
      <c r="A3419" s="378"/>
      <c r="B3419" s="26"/>
      <c r="C3419" s="26"/>
      <c r="D3419" s="26"/>
      <c r="E3419" s="21"/>
      <c r="F3419" s="21"/>
      <c r="G3419" s="21"/>
      <c r="H3419" s="21"/>
      <c r="I3419" s="21"/>
      <c r="J3419" s="26"/>
      <c r="K3419" s="26"/>
      <c r="L3419" s="21"/>
      <c r="M3419" s="21"/>
      <c r="N3419" s="21"/>
      <c r="O3419" s="21"/>
      <c r="P3419" s="21"/>
      <c r="Q3419" s="21"/>
    </row>
    <row r="3420" spans="1:17" s="258" customFormat="1" ht="12.75" hidden="1" customHeight="1">
      <c r="A3420" s="378"/>
      <c r="B3420" s="26"/>
      <c r="C3420" s="26"/>
      <c r="D3420" s="26"/>
      <c r="E3420" s="21"/>
      <c r="F3420" s="21"/>
      <c r="G3420" s="21"/>
      <c r="H3420" s="21"/>
      <c r="I3420" s="21"/>
      <c r="J3420" s="26"/>
      <c r="K3420" s="26"/>
      <c r="L3420" s="21"/>
      <c r="M3420" s="21"/>
      <c r="N3420" s="21"/>
      <c r="O3420" s="21"/>
      <c r="P3420" s="21"/>
      <c r="Q3420" s="21"/>
    </row>
    <row r="3421" spans="1:17" s="258" customFormat="1" ht="12.75" hidden="1" customHeight="1">
      <c r="A3421" s="378"/>
      <c r="B3421" s="26"/>
      <c r="C3421" s="26"/>
      <c r="D3421" s="26"/>
      <c r="E3421" s="21"/>
      <c r="F3421" s="21"/>
      <c r="G3421" s="21"/>
      <c r="H3421" s="21"/>
      <c r="I3421" s="21"/>
      <c r="J3421" s="26"/>
      <c r="K3421" s="26"/>
      <c r="L3421" s="21"/>
      <c r="M3421" s="21"/>
      <c r="N3421" s="21"/>
      <c r="O3421" s="21"/>
      <c r="P3421" s="21"/>
      <c r="Q3421" s="21"/>
    </row>
    <row r="3422" spans="1:17" s="258" customFormat="1" ht="12.75" hidden="1" customHeight="1">
      <c r="A3422" s="378"/>
      <c r="B3422" s="26"/>
      <c r="C3422" s="26"/>
      <c r="D3422" s="26"/>
      <c r="E3422" s="21"/>
      <c r="F3422" s="21"/>
      <c r="G3422" s="21"/>
      <c r="H3422" s="21"/>
      <c r="I3422" s="21"/>
      <c r="J3422" s="26"/>
      <c r="K3422" s="26"/>
      <c r="L3422" s="21"/>
      <c r="M3422" s="21"/>
      <c r="N3422" s="21"/>
      <c r="O3422" s="21"/>
      <c r="P3422" s="21"/>
      <c r="Q3422" s="21"/>
    </row>
    <row r="3423" spans="1:17" s="258" customFormat="1" ht="12.75" hidden="1" customHeight="1">
      <c r="A3423" s="378"/>
      <c r="B3423" s="26"/>
      <c r="C3423" s="26"/>
      <c r="D3423" s="26"/>
      <c r="E3423" s="21"/>
      <c r="F3423" s="21"/>
      <c r="G3423" s="21"/>
      <c r="H3423" s="21"/>
      <c r="I3423" s="21"/>
      <c r="J3423" s="26"/>
      <c r="K3423" s="26"/>
      <c r="L3423" s="21"/>
      <c r="M3423" s="21"/>
      <c r="N3423" s="21"/>
      <c r="O3423" s="21"/>
      <c r="P3423" s="21"/>
      <c r="Q3423" s="21"/>
    </row>
    <row r="3424" spans="1:17" s="258" customFormat="1" ht="12.75" hidden="1" customHeight="1">
      <c r="A3424" s="378"/>
      <c r="B3424" s="26"/>
      <c r="C3424" s="26"/>
      <c r="D3424" s="26"/>
      <c r="E3424" s="21"/>
      <c r="F3424" s="21"/>
      <c r="G3424" s="21"/>
      <c r="H3424" s="21"/>
      <c r="I3424" s="21"/>
      <c r="J3424" s="26"/>
      <c r="K3424" s="26"/>
      <c r="L3424" s="21"/>
      <c r="M3424" s="21"/>
      <c r="N3424" s="21"/>
      <c r="O3424" s="21"/>
      <c r="P3424" s="21"/>
      <c r="Q3424" s="21"/>
    </row>
    <row r="3425" spans="1:17" s="258" customFormat="1" ht="12.75" hidden="1" customHeight="1">
      <c r="A3425" s="378"/>
      <c r="B3425" s="26"/>
      <c r="C3425" s="26"/>
      <c r="D3425" s="26"/>
      <c r="E3425" s="21"/>
      <c r="F3425" s="21"/>
      <c r="G3425" s="21"/>
      <c r="H3425" s="21"/>
      <c r="I3425" s="21"/>
      <c r="J3425" s="26"/>
      <c r="K3425" s="26"/>
      <c r="L3425" s="21"/>
      <c r="M3425" s="21"/>
      <c r="N3425" s="21"/>
      <c r="O3425" s="21"/>
      <c r="P3425" s="21"/>
      <c r="Q3425" s="21"/>
    </row>
    <row r="3426" spans="1:17" s="258" customFormat="1" ht="12.75" hidden="1" customHeight="1">
      <c r="A3426" s="378"/>
      <c r="B3426" s="26"/>
      <c r="C3426" s="26"/>
      <c r="D3426" s="26"/>
      <c r="E3426" s="21"/>
      <c r="F3426" s="21"/>
      <c r="G3426" s="21"/>
      <c r="H3426" s="21"/>
      <c r="I3426" s="21"/>
      <c r="J3426" s="26"/>
      <c r="K3426" s="26"/>
      <c r="L3426" s="21"/>
      <c r="M3426" s="21"/>
      <c r="N3426" s="21"/>
      <c r="O3426" s="21"/>
      <c r="P3426" s="21"/>
      <c r="Q3426" s="21"/>
    </row>
    <row r="3427" spans="1:17" s="258" customFormat="1" ht="12.75" hidden="1" customHeight="1">
      <c r="A3427" s="378"/>
      <c r="B3427" s="26"/>
      <c r="C3427" s="26"/>
      <c r="D3427" s="26"/>
      <c r="E3427" s="21"/>
      <c r="F3427" s="21"/>
      <c r="G3427" s="21"/>
      <c r="H3427" s="21"/>
      <c r="I3427" s="21"/>
      <c r="J3427" s="26"/>
      <c r="K3427" s="26"/>
      <c r="L3427" s="21"/>
      <c r="M3427" s="21"/>
      <c r="N3427" s="21"/>
      <c r="O3427" s="21"/>
      <c r="P3427" s="21"/>
      <c r="Q3427" s="21"/>
    </row>
    <row r="3428" spans="1:17" s="258" customFormat="1" ht="12.75" hidden="1" customHeight="1">
      <c r="A3428" s="378"/>
      <c r="B3428" s="26"/>
      <c r="C3428" s="26"/>
      <c r="D3428" s="26"/>
      <c r="E3428" s="21"/>
      <c r="F3428" s="21"/>
      <c r="G3428" s="21"/>
      <c r="H3428" s="21"/>
      <c r="I3428" s="21"/>
      <c r="J3428" s="26"/>
      <c r="K3428" s="26"/>
      <c r="L3428" s="21"/>
      <c r="M3428" s="21"/>
      <c r="N3428" s="21"/>
      <c r="O3428" s="21"/>
      <c r="P3428" s="21"/>
      <c r="Q3428" s="21"/>
    </row>
    <row r="3429" spans="1:17" s="258" customFormat="1" ht="12.75" hidden="1" customHeight="1">
      <c r="A3429" s="378"/>
      <c r="B3429" s="26"/>
      <c r="C3429" s="26"/>
      <c r="D3429" s="26"/>
      <c r="E3429" s="21"/>
      <c r="F3429" s="21"/>
      <c r="G3429" s="21"/>
      <c r="H3429" s="21"/>
      <c r="I3429" s="21"/>
      <c r="J3429" s="26"/>
      <c r="K3429" s="26"/>
      <c r="L3429" s="21"/>
      <c r="M3429" s="21"/>
      <c r="N3429" s="21"/>
      <c r="O3429" s="21"/>
      <c r="P3429" s="21"/>
      <c r="Q3429" s="21"/>
    </row>
    <row r="3430" spans="1:17" s="258" customFormat="1" ht="12.75" hidden="1" customHeight="1">
      <c r="A3430" s="378"/>
      <c r="B3430" s="26"/>
      <c r="C3430" s="26"/>
      <c r="D3430" s="26"/>
      <c r="E3430" s="21"/>
      <c r="F3430" s="21"/>
      <c r="G3430" s="21"/>
      <c r="H3430" s="21"/>
      <c r="I3430" s="21"/>
      <c r="J3430" s="26"/>
      <c r="K3430" s="26"/>
      <c r="L3430" s="21"/>
      <c r="M3430" s="21"/>
      <c r="N3430" s="21"/>
      <c r="O3430" s="21"/>
      <c r="P3430" s="21"/>
      <c r="Q3430" s="21"/>
    </row>
    <row r="3431" spans="1:17" s="258" customFormat="1" ht="12.75" hidden="1" customHeight="1">
      <c r="A3431" s="378"/>
      <c r="B3431" s="26"/>
      <c r="C3431" s="26"/>
      <c r="D3431" s="26"/>
      <c r="E3431" s="21"/>
      <c r="F3431" s="21"/>
      <c r="G3431" s="21"/>
      <c r="H3431" s="21"/>
      <c r="I3431" s="21"/>
      <c r="J3431" s="26"/>
      <c r="K3431" s="26"/>
      <c r="L3431" s="21"/>
      <c r="M3431" s="21"/>
      <c r="N3431" s="21"/>
      <c r="O3431" s="21"/>
      <c r="P3431" s="21"/>
      <c r="Q3431" s="21"/>
    </row>
    <row r="3432" spans="1:17" s="258" customFormat="1" ht="12.75" hidden="1" customHeight="1">
      <c r="A3432" s="378"/>
      <c r="B3432" s="26"/>
      <c r="C3432" s="26"/>
      <c r="D3432" s="26"/>
      <c r="E3432" s="21"/>
      <c r="F3432" s="21"/>
      <c r="G3432" s="21"/>
      <c r="H3432" s="21"/>
      <c r="I3432" s="21"/>
      <c r="J3432" s="26"/>
      <c r="K3432" s="26"/>
      <c r="L3432" s="21"/>
      <c r="M3432" s="21"/>
      <c r="N3432" s="21"/>
      <c r="O3432" s="21"/>
      <c r="P3432" s="21"/>
      <c r="Q3432" s="21"/>
    </row>
    <row r="3433" spans="1:17" s="258" customFormat="1" ht="12.75" hidden="1" customHeight="1">
      <c r="A3433" s="378"/>
      <c r="B3433" s="26"/>
      <c r="C3433" s="26"/>
      <c r="D3433" s="26"/>
      <c r="E3433" s="21"/>
      <c r="F3433" s="21"/>
      <c r="G3433" s="21"/>
      <c r="H3433" s="21"/>
      <c r="I3433" s="21"/>
      <c r="J3433" s="26"/>
      <c r="K3433" s="26"/>
      <c r="L3433" s="21"/>
      <c r="M3433" s="21"/>
      <c r="N3433" s="21"/>
      <c r="O3433" s="21"/>
      <c r="P3433" s="21"/>
      <c r="Q3433" s="21"/>
    </row>
    <row r="3434" spans="1:17" s="258" customFormat="1" ht="12.75" hidden="1" customHeight="1">
      <c r="A3434" s="378"/>
      <c r="B3434" s="26"/>
      <c r="C3434" s="26"/>
      <c r="D3434" s="26"/>
      <c r="E3434" s="21"/>
      <c r="F3434" s="21"/>
      <c r="G3434" s="21"/>
      <c r="H3434" s="21"/>
      <c r="I3434" s="21"/>
      <c r="J3434" s="26"/>
      <c r="K3434" s="26"/>
      <c r="L3434" s="21"/>
      <c r="M3434" s="21"/>
      <c r="N3434" s="21"/>
      <c r="O3434" s="21"/>
      <c r="P3434" s="21"/>
      <c r="Q3434" s="21"/>
    </row>
    <row r="3435" spans="1:17" s="258" customFormat="1" ht="12.75" hidden="1" customHeight="1">
      <c r="A3435" s="378"/>
      <c r="B3435" s="26"/>
      <c r="C3435" s="26"/>
      <c r="D3435" s="26"/>
      <c r="E3435" s="21"/>
      <c r="F3435" s="21"/>
      <c r="G3435" s="21"/>
      <c r="H3435" s="21"/>
      <c r="I3435" s="21"/>
      <c r="J3435" s="26"/>
      <c r="K3435" s="26"/>
      <c r="L3435" s="21"/>
      <c r="M3435" s="21"/>
      <c r="N3435" s="21"/>
      <c r="O3435" s="21"/>
      <c r="P3435" s="21"/>
      <c r="Q3435" s="21"/>
    </row>
    <row r="3436" spans="1:17" s="258" customFormat="1" ht="12.75" hidden="1" customHeight="1">
      <c r="A3436" s="378"/>
      <c r="B3436" s="26"/>
      <c r="C3436" s="26"/>
      <c r="D3436" s="26"/>
      <c r="E3436" s="21"/>
      <c r="F3436" s="21"/>
      <c r="G3436" s="21"/>
      <c r="H3436" s="21"/>
      <c r="I3436" s="21"/>
      <c r="J3436" s="26"/>
      <c r="K3436" s="26"/>
      <c r="L3436" s="21"/>
      <c r="M3436" s="21"/>
      <c r="N3436" s="21"/>
      <c r="O3436" s="21"/>
      <c r="P3436" s="21"/>
      <c r="Q3436" s="21"/>
    </row>
    <row r="3437" spans="1:17" s="258" customFormat="1" ht="12.75" hidden="1" customHeight="1">
      <c r="A3437" s="378"/>
      <c r="B3437" s="26"/>
      <c r="C3437" s="26"/>
      <c r="D3437" s="26"/>
      <c r="E3437" s="21"/>
      <c r="F3437" s="21"/>
      <c r="G3437" s="21"/>
      <c r="H3437" s="21"/>
      <c r="I3437" s="21"/>
      <c r="J3437" s="26"/>
      <c r="K3437" s="26"/>
      <c r="L3437" s="21"/>
      <c r="M3437" s="21"/>
      <c r="N3437" s="21"/>
      <c r="O3437" s="21"/>
      <c r="P3437" s="21"/>
      <c r="Q3437" s="21"/>
    </row>
    <row r="3438" spans="1:17" s="258" customFormat="1" ht="12.75" hidden="1" customHeight="1">
      <c r="A3438" s="378"/>
      <c r="B3438" s="26"/>
      <c r="C3438" s="26"/>
      <c r="D3438" s="26"/>
      <c r="E3438" s="21"/>
      <c r="F3438" s="21"/>
      <c r="G3438" s="21"/>
      <c r="H3438" s="21"/>
      <c r="I3438" s="21"/>
      <c r="J3438" s="26"/>
      <c r="K3438" s="26"/>
      <c r="L3438" s="21"/>
      <c r="M3438" s="21"/>
      <c r="N3438" s="21"/>
      <c r="O3438" s="21"/>
      <c r="P3438" s="21"/>
      <c r="Q3438" s="21"/>
    </row>
    <row r="3439" spans="1:17" s="258" customFormat="1" ht="12.75" hidden="1" customHeight="1">
      <c r="A3439" s="378"/>
      <c r="B3439" s="26"/>
      <c r="C3439" s="26"/>
      <c r="D3439" s="26"/>
      <c r="E3439" s="21"/>
      <c r="F3439" s="21"/>
      <c r="G3439" s="21"/>
      <c r="H3439" s="21"/>
      <c r="I3439" s="21"/>
      <c r="J3439" s="26"/>
      <c r="K3439" s="26"/>
      <c r="L3439" s="21"/>
      <c r="M3439" s="21"/>
      <c r="N3439" s="21"/>
      <c r="O3439" s="21"/>
      <c r="P3439" s="21"/>
      <c r="Q3439" s="21"/>
    </row>
    <row r="3440" spans="1:17" s="258" customFormat="1" ht="12.75" hidden="1" customHeight="1">
      <c r="A3440" s="378"/>
      <c r="B3440" s="26"/>
      <c r="C3440" s="26"/>
      <c r="D3440" s="26"/>
      <c r="E3440" s="21"/>
      <c r="F3440" s="21"/>
      <c r="G3440" s="21"/>
      <c r="H3440" s="21"/>
      <c r="I3440" s="21"/>
      <c r="J3440" s="26"/>
      <c r="K3440" s="26"/>
      <c r="L3440" s="21"/>
      <c r="M3440" s="21"/>
      <c r="N3440" s="21"/>
      <c r="O3440" s="21"/>
      <c r="P3440" s="21"/>
      <c r="Q3440" s="21"/>
    </row>
    <row r="3441" spans="1:17" s="258" customFormat="1" ht="12.75" hidden="1" customHeight="1">
      <c r="A3441" s="378"/>
      <c r="B3441" s="26"/>
      <c r="C3441" s="26"/>
      <c r="D3441" s="26"/>
      <c r="E3441" s="21"/>
      <c r="F3441" s="21"/>
      <c r="G3441" s="21"/>
      <c r="H3441" s="21"/>
      <c r="I3441" s="21"/>
      <c r="J3441" s="26"/>
      <c r="K3441" s="26"/>
      <c r="L3441" s="21"/>
      <c r="M3441" s="21"/>
      <c r="N3441" s="21"/>
      <c r="O3441" s="21"/>
      <c r="P3441" s="21"/>
      <c r="Q3441" s="21"/>
    </row>
    <row r="3442" spans="1:17" s="258" customFormat="1" ht="12.75" hidden="1" customHeight="1">
      <c r="A3442" s="378"/>
      <c r="B3442" s="26"/>
      <c r="C3442" s="26"/>
      <c r="D3442" s="26"/>
      <c r="E3442" s="21"/>
      <c r="F3442" s="21"/>
      <c r="G3442" s="21"/>
      <c r="H3442" s="21"/>
      <c r="I3442" s="21"/>
      <c r="J3442" s="26"/>
      <c r="K3442" s="26"/>
      <c r="L3442" s="21"/>
      <c r="M3442" s="21"/>
      <c r="N3442" s="21"/>
      <c r="O3442" s="21"/>
      <c r="P3442" s="21"/>
      <c r="Q3442" s="21"/>
    </row>
    <row r="3443" spans="1:17" s="258" customFormat="1" ht="12.75" hidden="1" customHeight="1">
      <c r="A3443" s="378"/>
      <c r="B3443" s="26"/>
      <c r="C3443" s="26"/>
      <c r="D3443" s="26"/>
      <c r="E3443" s="21"/>
      <c r="F3443" s="21"/>
      <c r="G3443" s="21"/>
      <c r="H3443" s="21"/>
      <c r="I3443" s="21"/>
      <c r="J3443" s="26"/>
      <c r="K3443" s="26"/>
      <c r="L3443" s="21"/>
      <c r="M3443" s="21"/>
      <c r="N3443" s="21"/>
      <c r="O3443" s="21"/>
      <c r="P3443" s="21"/>
      <c r="Q3443" s="21"/>
    </row>
    <row r="3444" spans="1:17" s="258" customFormat="1" ht="12.75" hidden="1" customHeight="1">
      <c r="A3444" s="378"/>
      <c r="B3444" s="26"/>
      <c r="C3444" s="26"/>
      <c r="D3444" s="26"/>
      <c r="E3444" s="21"/>
      <c r="F3444" s="21"/>
      <c r="G3444" s="21"/>
      <c r="H3444" s="21"/>
      <c r="I3444" s="21"/>
      <c r="J3444" s="26"/>
      <c r="K3444" s="26"/>
      <c r="L3444" s="21"/>
      <c r="M3444" s="21"/>
      <c r="N3444" s="21"/>
      <c r="O3444" s="21"/>
      <c r="P3444" s="21"/>
      <c r="Q3444" s="21"/>
    </row>
    <row r="3445" spans="1:17" s="258" customFormat="1" ht="12.75" hidden="1" customHeight="1">
      <c r="A3445" s="378"/>
      <c r="B3445" s="26"/>
      <c r="C3445" s="26"/>
      <c r="D3445" s="26"/>
      <c r="E3445" s="21"/>
      <c r="F3445" s="21"/>
      <c r="G3445" s="21"/>
      <c r="H3445" s="21"/>
      <c r="I3445" s="21"/>
      <c r="J3445" s="26"/>
      <c r="K3445" s="26"/>
      <c r="L3445" s="21"/>
      <c r="M3445" s="21"/>
      <c r="N3445" s="21"/>
      <c r="O3445" s="21"/>
      <c r="P3445" s="21"/>
      <c r="Q3445" s="21"/>
    </row>
    <row r="3446" spans="1:17" s="258" customFormat="1" ht="12.75" hidden="1" customHeight="1">
      <c r="A3446" s="378"/>
      <c r="B3446" s="26"/>
      <c r="C3446" s="26"/>
      <c r="D3446" s="26"/>
      <c r="E3446" s="21"/>
      <c r="F3446" s="21"/>
      <c r="G3446" s="21"/>
      <c r="H3446" s="21"/>
      <c r="I3446" s="21"/>
      <c r="J3446" s="26"/>
      <c r="K3446" s="26"/>
      <c r="L3446" s="21"/>
      <c r="M3446" s="21"/>
      <c r="N3446" s="21"/>
      <c r="O3446" s="21"/>
      <c r="P3446" s="21"/>
      <c r="Q3446" s="21"/>
    </row>
    <row r="3447" spans="1:17" s="258" customFormat="1" ht="12.75" hidden="1" customHeight="1">
      <c r="A3447" s="378"/>
      <c r="B3447" s="26"/>
      <c r="C3447" s="26"/>
      <c r="D3447" s="26"/>
      <c r="E3447" s="21"/>
      <c r="F3447" s="21"/>
      <c r="G3447" s="21"/>
      <c r="H3447" s="21"/>
      <c r="I3447" s="21"/>
      <c r="J3447" s="26"/>
      <c r="K3447" s="26"/>
      <c r="L3447" s="21"/>
      <c r="M3447" s="21"/>
      <c r="N3447" s="21"/>
      <c r="O3447" s="21"/>
      <c r="P3447" s="21"/>
      <c r="Q3447" s="21"/>
    </row>
    <row r="3448" spans="1:17" s="258" customFormat="1" ht="12.75" hidden="1" customHeight="1">
      <c r="A3448" s="378"/>
      <c r="B3448" s="26"/>
      <c r="C3448" s="26"/>
      <c r="D3448" s="26"/>
      <c r="E3448" s="21"/>
      <c r="F3448" s="21"/>
      <c r="G3448" s="21"/>
      <c r="H3448" s="21"/>
      <c r="I3448" s="21"/>
      <c r="J3448" s="26"/>
      <c r="K3448" s="26"/>
      <c r="L3448" s="21"/>
      <c r="M3448" s="21"/>
      <c r="N3448" s="21"/>
      <c r="O3448" s="21"/>
      <c r="P3448" s="21"/>
      <c r="Q3448" s="21"/>
    </row>
    <row r="3449" spans="1:17" s="258" customFormat="1" ht="12.75" hidden="1" customHeight="1">
      <c r="A3449" s="378"/>
      <c r="B3449" s="26"/>
      <c r="C3449" s="26"/>
      <c r="D3449" s="26"/>
      <c r="E3449" s="21"/>
      <c r="F3449" s="21"/>
      <c r="G3449" s="21"/>
      <c r="H3449" s="21"/>
      <c r="I3449" s="21"/>
      <c r="J3449" s="26"/>
      <c r="K3449" s="26"/>
      <c r="L3449" s="21"/>
      <c r="M3449" s="21"/>
      <c r="N3449" s="21"/>
      <c r="O3449" s="21"/>
      <c r="P3449" s="21"/>
      <c r="Q3449" s="21"/>
    </row>
    <row r="3450" spans="1:17" s="258" customFormat="1" ht="12.75" hidden="1" customHeight="1">
      <c r="A3450" s="378"/>
      <c r="B3450" s="26"/>
      <c r="C3450" s="26"/>
      <c r="D3450" s="26"/>
      <c r="E3450" s="21"/>
      <c r="F3450" s="21"/>
      <c r="G3450" s="21"/>
      <c r="H3450" s="21"/>
      <c r="I3450" s="21"/>
      <c r="J3450" s="26"/>
      <c r="K3450" s="26"/>
      <c r="L3450" s="21"/>
      <c r="M3450" s="21"/>
      <c r="N3450" s="21"/>
      <c r="O3450" s="21"/>
      <c r="P3450" s="21"/>
      <c r="Q3450" s="21"/>
    </row>
    <row r="3451" spans="1:17" s="258" customFormat="1" ht="12.75" hidden="1" customHeight="1">
      <c r="A3451" s="378"/>
      <c r="B3451" s="26"/>
      <c r="C3451" s="26"/>
      <c r="D3451" s="26"/>
      <c r="E3451" s="21"/>
      <c r="F3451" s="21"/>
      <c r="G3451" s="21"/>
      <c r="H3451" s="21"/>
      <c r="I3451" s="21"/>
      <c r="J3451" s="26"/>
      <c r="K3451" s="26"/>
      <c r="L3451" s="21"/>
      <c r="M3451" s="21"/>
      <c r="N3451" s="21"/>
      <c r="O3451" s="21"/>
      <c r="P3451" s="21"/>
      <c r="Q3451" s="21"/>
    </row>
    <row r="3452" spans="1:17" s="258" customFormat="1" ht="12.75" hidden="1" customHeight="1">
      <c r="A3452" s="378"/>
      <c r="B3452" s="26"/>
      <c r="C3452" s="26"/>
      <c r="D3452" s="26"/>
      <c r="E3452" s="21"/>
      <c r="F3452" s="21"/>
      <c r="G3452" s="21"/>
      <c r="H3452" s="21"/>
      <c r="I3452" s="21"/>
      <c r="J3452" s="26"/>
      <c r="K3452" s="26"/>
      <c r="L3452" s="21"/>
      <c r="M3452" s="21"/>
      <c r="N3452" s="21"/>
      <c r="O3452" s="21"/>
      <c r="P3452" s="21"/>
      <c r="Q3452" s="21"/>
    </row>
    <row r="3453" spans="1:17" s="258" customFormat="1" ht="12.75" hidden="1" customHeight="1">
      <c r="A3453" s="378"/>
      <c r="B3453" s="26"/>
      <c r="C3453" s="26"/>
      <c r="D3453" s="26"/>
      <c r="E3453" s="21"/>
      <c r="F3453" s="21"/>
      <c r="G3453" s="21"/>
      <c r="H3453" s="21"/>
      <c r="I3453" s="21"/>
      <c r="J3453" s="26"/>
      <c r="K3453" s="26"/>
      <c r="L3453" s="21"/>
      <c r="M3453" s="21"/>
      <c r="N3453" s="21"/>
      <c r="O3453" s="21"/>
      <c r="P3453" s="21"/>
      <c r="Q3453" s="21"/>
    </row>
    <row r="3454" spans="1:17" s="258" customFormat="1" ht="12.75" hidden="1" customHeight="1">
      <c r="A3454" s="378"/>
      <c r="B3454" s="26"/>
      <c r="C3454" s="26"/>
      <c r="D3454" s="26"/>
      <c r="E3454" s="21"/>
      <c r="F3454" s="21"/>
      <c r="G3454" s="21"/>
      <c r="H3454" s="21"/>
      <c r="I3454" s="21"/>
      <c r="J3454" s="26"/>
      <c r="K3454" s="26"/>
      <c r="L3454" s="21"/>
      <c r="M3454" s="21"/>
      <c r="N3454" s="21"/>
      <c r="O3454" s="21"/>
      <c r="P3454" s="21"/>
      <c r="Q3454" s="21"/>
    </row>
    <row r="3455" spans="1:17" s="258" customFormat="1" ht="12.75" hidden="1" customHeight="1">
      <c r="A3455" s="378"/>
      <c r="B3455" s="26"/>
      <c r="C3455" s="26"/>
      <c r="D3455" s="26"/>
      <c r="E3455" s="21"/>
      <c r="F3455" s="21"/>
      <c r="G3455" s="21"/>
      <c r="H3455" s="21"/>
      <c r="I3455" s="21"/>
      <c r="J3455" s="26"/>
      <c r="K3455" s="26"/>
      <c r="L3455" s="21"/>
      <c r="M3455" s="21"/>
      <c r="N3455" s="21"/>
      <c r="O3455" s="21"/>
      <c r="P3455" s="21"/>
      <c r="Q3455" s="21"/>
    </row>
    <row r="3456" spans="1:17" s="258" customFormat="1" ht="12.75" hidden="1" customHeight="1">
      <c r="A3456" s="378"/>
      <c r="B3456" s="26"/>
      <c r="C3456" s="26"/>
      <c r="D3456" s="26"/>
      <c r="E3456" s="21"/>
      <c r="F3456" s="21"/>
      <c r="G3456" s="21"/>
      <c r="H3456" s="21"/>
      <c r="I3456" s="21"/>
      <c r="J3456" s="26"/>
      <c r="K3456" s="26"/>
      <c r="L3456" s="21"/>
      <c r="M3456" s="21"/>
      <c r="N3456" s="21"/>
      <c r="O3456" s="21"/>
      <c r="P3456" s="21"/>
      <c r="Q3456" s="21"/>
    </row>
    <row r="3457" spans="1:17" s="258" customFormat="1" ht="12.75" hidden="1" customHeight="1">
      <c r="A3457" s="378"/>
      <c r="B3457" s="26"/>
      <c r="C3457" s="26"/>
      <c r="D3457" s="26"/>
      <c r="E3457" s="21"/>
      <c r="F3457" s="21"/>
      <c r="G3457" s="21"/>
      <c r="H3457" s="21"/>
      <c r="I3457" s="21"/>
      <c r="J3457" s="26"/>
      <c r="K3457" s="26"/>
      <c r="L3457" s="21"/>
      <c r="M3457" s="21"/>
      <c r="N3457" s="21"/>
      <c r="O3457" s="21"/>
      <c r="P3457" s="21"/>
      <c r="Q3457" s="21"/>
    </row>
    <row r="3458" spans="1:17" s="258" customFormat="1" ht="12.75" hidden="1" customHeight="1">
      <c r="A3458" s="378"/>
      <c r="B3458" s="26"/>
      <c r="C3458" s="26"/>
      <c r="D3458" s="26"/>
      <c r="E3458" s="21"/>
      <c r="F3458" s="21"/>
      <c r="G3458" s="21"/>
      <c r="H3458" s="21"/>
      <c r="I3458" s="21"/>
      <c r="J3458" s="26"/>
      <c r="K3458" s="26"/>
      <c r="L3458" s="21"/>
      <c r="M3458" s="21"/>
      <c r="N3458" s="21"/>
      <c r="O3458" s="21"/>
      <c r="P3458" s="21"/>
      <c r="Q3458" s="21"/>
    </row>
    <row r="3459" spans="1:17" s="258" customFormat="1" ht="12.75" hidden="1" customHeight="1">
      <c r="A3459" s="378"/>
      <c r="B3459" s="26"/>
      <c r="C3459" s="26"/>
      <c r="D3459" s="26"/>
      <c r="E3459" s="21"/>
      <c r="F3459" s="21"/>
      <c r="G3459" s="21"/>
      <c r="H3459" s="21"/>
      <c r="I3459" s="21"/>
      <c r="J3459" s="26"/>
      <c r="K3459" s="26"/>
      <c r="L3459" s="21"/>
      <c r="M3459" s="21"/>
      <c r="N3459" s="21"/>
      <c r="O3459" s="21"/>
      <c r="P3459" s="21"/>
      <c r="Q3459" s="21"/>
    </row>
    <row r="3460" spans="1:17" s="258" customFormat="1" ht="12.75" hidden="1" customHeight="1">
      <c r="A3460" s="378"/>
      <c r="B3460" s="26"/>
      <c r="C3460" s="26"/>
      <c r="D3460" s="26"/>
      <c r="E3460" s="21"/>
      <c r="F3460" s="21"/>
      <c r="G3460" s="21"/>
      <c r="H3460" s="21"/>
      <c r="I3460" s="21"/>
      <c r="J3460" s="26"/>
      <c r="K3460" s="26"/>
      <c r="L3460" s="21"/>
      <c r="M3460" s="21"/>
      <c r="N3460" s="21"/>
      <c r="O3460" s="21"/>
      <c r="P3460" s="21"/>
      <c r="Q3460" s="21"/>
    </row>
    <row r="3461" spans="1:17" s="258" customFormat="1" ht="12.75" hidden="1" customHeight="1">
      <c r="A3461" s="378"/>
      <c r="B3461" s="26"/>
      <c r="C3461" s="26"/>
      <c r="D3461" s="26"/>
      <c r="E3461" s="21"/>
      <c r="F3461" s="21"/>
      <c r="G3461" s="21"/>
      <c r="H3461" s="21"/>
      <c r="I3461" s="21"/>
      <c r="J3461" s="26"/>
      <c r="K3461" s="26"/>
      <c r="L3461" s="21"/>
      <c r="M3461" s="21"/>
      <c r="N3461" s="21"/>
      <c r="O3461" s="21"/>
      <c r="P3461" s="21"/>
      <c r="Q3461" s="21"/>
    </row>
    <row r="3462" spans="1:17" s="258" customFormat="1" ht="12.75" hidden="1" customHeight="1">
      <c r="A3462" s="378"/>
      <c r="B3462" s="26"/>
      <c r="C3462" s="26"/>
      <c r="D3462" s="26"/>
      <c r="E3462" s="21"/>
      <c r="F3462" s="21"/>
      <c r="G3462" s="21"/>
      <c r="H3462" s="21"/>
      <c r="I3462" s="21"/>
      <c r="J3462" s="26"/>
      <c r="K3462" s="26"/>
      <c r="L3462" s="21"/>
      <c r="M3462" s="21"/>
      <c r="N3462" s="21"/>
      <c r="O3462" s="21"/>
      <c r="P3462" s="21"/>
      <c r="Q3462" s="21"/>
    </row>
    <row r="3463" spans="1:17" s="258" customFormat="1" ht="12.75" hidden="1" customHeight="1">
      <c r="A3463" s="378"/>
      <c r="B3463" s="26"/>
      <c r="C3463" s="26"/>
      <c r="D3463" s="26"/>
      <c r="E3463" s="21"/>
      <c r="F3463" s="21"/>
      <c r="G3463" s="21"/>
      <c r="H3463" s="21"/>
      <c r="I3463" s="21"/>
      <c r="J3463" s="26"/>
      <c r="K3463" s="26"/>
      <c r="L3463" s="21"/>
      <c r="M3463" s="21"/>
      <c r="N3463" s="21"/>
      <c r="O3463" s="21"/>
      <c r="P3463" s="21"/>
      <c r="Q3463" s="21"/>
    </row>
    <row r="3464" spans="1:17" s="258" customFormat="1" ht="12.75" hidden="1" customHeight="1">
      <c r="A3464" s="378"/>
      <c r="B3464" s="26"/>
      <c r="C3464" s="26"/>
      <c r="D3464" s="26"/>
      <c r="E3464" s="21"/>
      <c r="F3464" s="21"/>
      <c r="G3464" s="21"/>
      <c r="H3464" s="21"/>
      <c r="I3464" s="21"/>
      <c r="J3464" s="26"/>
      <c r="K3464" s="26"/>
      <c r="L3464" s="21"/>
      <c r="M3464" s="21"/>
      <c r="N3464" s="21"/>
      <c r="O3464" s="21"/>
      <c r="P3464" s="21"/>
      <c r="Q3464" s="21"/>
    </row>
    <row r="3465" spans="1:17" s="258" customFormat="1" ht="12.75" hidden="1" customHeight="1">
      <c r="A3465" s="378"/>
      <c r="B3465" s="26"/>
      <c r="C3465" s="26"/>
      <c r="D3465" s="26"/>
      <c r="E3465" s="21"/>
      <c r="F3465" s="21"/>
      <c r="G3465" s="21"/>
      <c r="H3465" s="21"/>
      <c r="I3465" s="21"/>
      <c r="J3465" s="26"/>
      <c r="K3465" s="26"/>
      <c r="L3465" s="21"/>
      <c r="M3465" s="21"/>
      <c r="N3465" s="21"/>
      <c r="O3465" s="21"/>
      <c r="P3465" s="21"/>
      <c r="Q3465" s="21"/>
    </row>
    <row r="3466" spans="1:17" s="258" customFormat="1" ht="12.75" hidden="1" customHeight="1">
      <c r="A3466" s="378"/>
      <c r="B3466" s="26"/>
      <c r="C3466" s="26"/>
      <c r="D3466" s="26"/>
      <c r="E3466" s="21"/>
      <c r="F3466" s="21"/>
      <c r="G3466" s="21"/>
      <c r="H3466" s="21"/>
      <c r="I3466" s="21"/>
      <c r="J3466" s="26"/>
      <c r="K3466" s="26"/>
      <c r="L3466" s="21"/>
      <c r="M3466" s="21"/>
      <c r="N3466" s="21"/>
      <c r="O3466" s="21"/>
      <c r="P3466" s="21"/>
      <c r="Q3466" s="21"/>
    </row>
    <row r="3467" spans="1:17" s="258" customFormat="1" ht="12.75" hidden="1" customHeight="1">
      <c r="A3467" s="378"/>
      <c r="B3467" s="26"/>
      <c r="C3467" s="26"/>
      <c r="D3467" s="26"/>
      <c r="E3467" s="21"/>
      <c r="F3467" s="21"/>
      <c r="G3467" s="21"/>
      <c r="H3467" s="21"/>
      <c r="I3467" s="21"/>
      <c r="J3467" s="26"/>
      <c r="K3467" s="26"/>
      <c r="L3467" s="21"/>
      <c r="M3467" s="21"/>
      <c r="N3467" s="21"/>
      <c r="O3467" s="21"/>
      <c r="P3467" s="21"/>
      <c r="Q3467" s="21"/>
    </row>
    <row r="3468" spans="1:17" s="258" customFormat="1" ht="12.75" hidden="1" customHeight="1">
      <c r="A3468" s="378"/>
      <c r="B3468" s="26"/>
      <c r="C3468" s="26"/>
      <c r="D3468" s="26"/>
      <c r="E3468" s="21"/>
      <c r="F3468" s="21"/>
      <c r="G3468" s="21"/>
      <c r="H3468" s="21"/>
      <c r="I3468" s="21"/>
      <c r="J3468" s="26"/>
      <c r="K3468" s="26"/>
      <c r="L3468" s="21"/>
      <c r="M3468" s="21"/>
      <c r="N3468" s="21"/>
      <c r="O3468" s="21"/>
      <c r="P3468" s="21"/>
      <c r="Q3468" s="21"/>
    </row>
    <row r="3469" spans="1:17" s="258" customFormat="1" ht="12.75" hidden="1" customHeight="1">
      <c r="A3469" s="378"/>
      <c r="B3469" s="26"/>
      <c r="C3469" s="26"/>
      <c r="D3469" s="26"/>
      <c r="E3469" s="21"/>
      <c r="F3469" s="21"/>
      <c r="G3469" s="21"/>
      <c r="H3469" s="21"/>
      <c r="I3469" s="21"/>
      <c r="J3469" s="26"/>
      <c r="K3469" s="26"/>
      <c r="L3469" s="21"/>
      <c r="M3469" s="21"/>
      <c r="N3469" s="21"/>
      <c r="O3469" s="21"/>
      <c r="P3469" s="21"/>
      <c r="Q3469" s="21"/>
    </row>
    <row r="3470" spans="1:17" s="258" customFormat="1" ht="12.75" hidden="1" customHeight="1">
      <c r="A3470" s="378"/>
      <c r="B3470" s="26"/>
      <c r="C3470" s="26"/>
      <c r="D3470" s="26"/>
      <c r="E3470" s="21"/>
      <c r="F3470" s="21"/>
      <c r="G3470" s="21"/>
      <c r="H3470" s="21"/>
      <c r="I3470" s="21"/>
      <c r="J3470" s="26"/>
      <c r="K3470" s="26"/>
      <c r="L3470" s="21"/>
      <c r="M3470" s="21"/>
      <c r="N3470" s="21"/>
      <c r="O3470" s="21"/>
      <c r="P3470" s="21"/>
      <c r="Q3470" s="21"/>
    </row>
    <row r="3471" spans="1:17" s="258" customFormat="1" ht="12.75" hidden="1" customHeight="1">
      <c r="A3471" s="378"/>
      <c r="B3471" s="26"/>
      <c r="C3471" s="26"/>
      <c r="D3471" s="26"/>
      <c r="E3471" s="21"/>
      <c r="F3471" s="21"/>
      <c r="G3471" s="21"/>
      <c r="H3471" s="21"/>
      <c r="I3471" s="21"/>
      <c r="J3471" s="26"/>
      <c r="K3471" s="26"/>
      <c r="L3471" s="21"/>
      <c r="M3471" s="21"/>
      <c r="N3471" s="21"/>
      <c r="O3471" s="21"/>
      <c r="P3471" s="21"/>
      <c r="Q3471" s="21"/>
    </row>
    <row r="3472" spans="1:17" s="258" customFormat="1" ht="12.75" hidden="1" customHeight="1">
      <c r="A3472" s="378"/>
      <c r="B3472" s="26"/>
      <c r="C3472" s="26"/>
      <c r="D3472" s="26"/>
      <c r="E3472" s="21"/>
      <c r="F3472" s="21"/>
      <c r="G3472" s="21"/>
      <c r="H3472" s="21"/>
      <c r="I3472" s="21"/>
      <c r="J3472" s="26"/>
      <c r="K3472" s="26"/>
      <c r="L3472" s="21"/>
      <c r="M3472" s="21"/>
      <c r="N3472" s="21"/>
      <c r="O3472" s="21"/>
      <c r="P3472" s="21"/>
      <c r="Q3472" s="21"/>
    </row>
    <row r="3473" spans="1:17" s="258" customFormat="1" ht="12.75" hidden="1" customHeight="1">
      <c r="A3473" s="378"/>
      <c r="B3473" s="26"/>
      <c r="C3473" s="26"/>
      <c r="D3473" s="26"/>
      <c r="E3473" s="21"/>
      <c r="F3473" s="21"/>
      <c r="G3473" s="21"/>
      <c r="H3473" s="21"/>
      <c r="I3473" s="21"/>
      <c r="J3473" s="26"/>
      <c r="K3473" s="26"/>
      <c r="L3473" s="21"/>
      <c r="M3473" s="21"/>
      <c r="N3473" s="21"/>
      <c r="O3473" s="21"/>
      <c r="P3473" s="21"/>
      <c r="Q3473" s="21"/>
    </row>
    <row r="3474" spans="1:17" s="258" customFormat="1" ht="12.75" hidden="1" customHeight="1">
      <c r="A3474" s="378"/>
      <c r="B3474" s="26"/>
      <c r="C3474" s="26"/>
      <c r="D3474" s="26"/>
      <c r="E3474" s="21"/>
      <c r="F3474" s="21"/>
      <c r="G3474" s="21"/>
      <c r="H3474" s="21"/>
      <c r="I3474" s="21"/>
      <c r="J3474" s="26"/>
      <c r="K3474" s="26"/>
      <c r="L3474" s="21"/>
      <c r="M3474" s="21"/>
      <c r="N3474" s="21"/>
      <c r="O3474" s="21"/>
      <c r="P3474" s="21"/>
      <c r="Q3474" s="21"/>
    </row>
    <row r="3475" spans="1:17" s="258" customFormat="1" ht="12.75" hidden="1" customHeight="1">
      <c r="A3475" s="378"/>
      <c r="B3475" s="26"/>
      <c r="C3475" s="26"/>
      <c r="D3475" s="26"/>
      <c r="E3475" s="21"/>
      <c r="F3475" s="21"/>
      <c r="G3475" s="21"/>
      <c r="H3475" s="21"/>
      <c r="I3475" s="21"/>
      <c r="J3475" s="26"/>
      <c r="K3475" s="26"/>
      <c r="L3475" s="21"/>
      <c r="M3475" s="21"/>
      <c r="N3475" s="21"/>
      <c r="O3475" s="21"/>
      <c r="P3475" s="21"/>
      <c r="Q3475" s="21"/>
    </row>
    <row r="3476" spans="1:17" s="258" customFormat="1" ht="12.75" hidden="1" customHeight="1">
      <c r="A3476" s="378"/>
      <c r="B3476" s="26"/>
      <c r="C3476" s="26"/>
      <c r="D3476" s="26"/>
      <c r="E3476" s="21"/>
      <c r="F3476" s="21"/>
      <c r="G3476" s="21"/>
      <c r="H3476" s="21"/>
      <c r="I3476" s="21"/>
      <c r="J3476" s="26"/>
      <c r="K3476" s="26"/>
      <c r="L3476" s="21"/>
      <c r="M3476" s="21"/>
      <c r="N3476" s="21"/>
      <c r="O3476" s="21"/>
      <c r="P3476" s="21"/>
      <c r="Q3476" s="21"/>
    </row>
    <row r="3477" spans="1:17" s="258" customFormat="1" ht="12.75" hidden="1" customHeight="1">
      <c r="A3477" s="378"/>
      <c r="B3477" s="26"/>
      <c r="C3477" s="26"/>
      <c r="D3477" s="26"/>
      <c r="E3477" s="21"/>
      <c r="F3477" s="21"/>
      <c r="G3477" s="21"/>
      <c r="H3477" s="21"/>
      <c r="I3477" s="21"/>
      <c r="J3477" s="26"/>
      <c r="K3477" s="26"/>
      <c r="L3477" s="21"/>
      <c r="M3477" s="21"/>
      <c r="N3477" s="21"/>
      <c r="O3477" s="21"/>
      <c r="P3477" s="21"/>
      <c r="Q3477" s="21"/>
    </row>
    <row r="3478" spans="1:17" s="258" customFormat="1" ht="12.75" hidden="1" customHeight="1">
      <c r="A3478" s="378"/>
      <c r="B3478" s="26"/>
      <c r="C3478" s="26"/>
      <c r="D3478" s="26"/>
      <c r="E3478" s="21"/>
      <c r="F3478" s="21"/>
      <c r="G3478" s="21"/>
      <c r="H3478" s="21"/>
      <c r="I3478" s="21"/>
      <c r="J3478" s="26"/>
      <c r="K3478" s="26"/>
      <c r="L3478" s="21"/>
      <c r="M3478" s="21"/>
      <c r="N3478" s="21"/>
      <c r="O3478" s="21"/>
      <c r="P3478" s="21"/>
      <c r="Q3478" s="21"/>
    </row>
    <row r="3479" spans="1:17" s="258" customFormat="1" ht="12.75" hidden="1" customHeight="1">
      <c r="A3479" s="378"/>
      <c r="B3479" s="26"/>
      <c r="C3479" s="26"/>
      <c r="D3479" s="26"/>
      <c r="E3479" s="21"/>
      <c r="F3479" s="21"/>
      <c r="G3479" s="21"/>
      <c r="H3479" s="21"/>
      <c r="I3479" s="21"/>
      <c r="J3479" s="26"/>
      <c r="K3479" s="26"/>
      <c r="L3479" s="21"/>
      <c r="M3479" s="21"/>
      <c r="N3479" s="21"/>
      <c r="O3479" s="21"/>
      <c r="P3479" s="21"/>
      <c r="Q3479" s="21"/>
    </row>
    <row r="3480" spans="1:17" s="258" customFormat="1" ht="12.75" hidden="1" customHeight="1">
      <c r="A3480" s="378"/>
      <c r="B3480" s="26"/>
      <c r="C3480" s="26"/>
      <c r="D3480" s="26"/>
      <c r="E3480" s="21"/>
      <c r="F3480" s="21"/>
      <c r="G3480" s="21"/>
      <c r="H3480" s="21"/>
      <c r="I3480" s="21"/>
      <c r="J3480" s="26"/>
      <c r="K3480" s="26"/>
      <c r="L3480" s="21"/>
      <c r="M3480" s="21"/>
      <c r="N3480" s="21"/>
      <c r="O3480" s="21"/>
      <c r="P3480" s="21"/>
      <c r="Q3480" s="21"/>
    </row>
    <row r="3481" spans="1:17" s="258" customFormat="1" ht="12.75" hidden="1" customHeight="1">
      <c r="A3481" s="378"/>
      <c r="B3481" s="26"/>
      <c r="C3481" s="26"/>
      <c r="D3481" s="26"/>
      <c r="E3481" s="21"/>
      <c r="F3481" s="21"/>
      <c r="G3481" s="21"/>
      <c r="H3481" s="21"/>
      <c r="I3481" s="21"/>
      <c r="J3481" s="26"/>
      <c r="K3481" s="26"/>
      <c r="L3481" s="21"/>
      <c r="M3481" s="21"/>
      <c r="N3481" s="21"/>
      <c r="O3481" s="21"/>
      <c r="P3481" s="21"/>
      <c r="Q3481" s="21"/>
    </row>
    <row r="3482" spans="1:17" s="258" customFormat="1" ht="12.75" hidden="1" customHeight="1">
      <c r="A3482" s="378"/>
      <c r="B3482" s="26"/>
      <c r="C3482" s="26"/>
      <c r="D3482" s="26"/>
      <c r="E3482" s="21"/>
      <c r="F3482" s="21"/>
      <c r="G3482" s="21"/>
      <c r="H3482" s="21"/>
      <c r="I3482" s="21"/>
      <c r="J3482" s="26"/>
      <c r="K3482" s="26"/>
      <c r="L3482" s="21"/>
      <c r="M3482" s="21"/>
      <c r="N3482" s="21"/>
      <c r="O3482" s="21"/>
      <c r="P3482" s="21"/>
      <c r="Q3482" s="21"/>
    </row>
    <row r="3483" spans="1:17" s="258" customFormat="1" ht="12.75" hidden="1" customHeight="1">
      <c r="A3483" s="378"/>
      <c r="B3483" s="26"/>
      <c r="C3483" s="26"/>
      <c r="D3483" s="26"/>
      <c r="E3483" s="21"/>
      <c r="F3483" s="21"/>
      <c r="G3483" s="21"/>
      <c r="H3483" s="21"/>
      <c r="I3483" s="21"/>
      <c r="J3483" s="26"/>
      <c r="K3483" s="26"/>
      <c r="L3483" s="21"/>
      <c r="M3483" s="21"/>
      <c r="N3483" s="21"/>
      <c r="O3483" s="21"/>
      <c r="P3483" s="21"/>
      <c r="Q3483" s="21"/>
    </row>
    <row r="3484" spans="1:17" s="258" customFormat="1" ht="12.75" hidden="1" customHeight="1">
      <c r="A3484" s="378"/>
      <c r="B3484" s="26"/>
      <c r="C3484" s="26"/>
      <c r="D3484" s="26"/>
      <c r="E3484" s="21"/>
      <c r="F3484" s="21"/>
      <c r="G3484" s="21"/>
      <c r="H3484" s="21"/>
      <c r="I3484" s="21"/>
      <c r="J3484" s="26"/>
      <c r="K3484" s="26"/>
      <c r="L3484" s="21"/>
      <c r="M3484" s="21"/>
      <c r="N3484" s="21"/>
      <c r="O3484" s="21"/>
      <c r="P3484" s="21"/>
      <c r="Q3484" s="21"/>
    </row>
    <row r="3485" spans="1:17" s="258" customFormat="1" ht="12.75" hidden="1" customHeight="1">
      <c r="A3485" s="378"/>
      <c r="B3485" s="26"/>
      <c r="C3485" s="26"/>
      <c r="D3485" s="26"/>
      <c r="E3485" s="21"/>
      <c r="F3485" s="21"/>
      <c r="G3485" s="21"/>
      <c r="H3485" s="21"/>
      <c r="I3485" s="21"/>
      <c r="J3485" s="26"/>
      <c r="K3485" s="26"/>
      <c r="L3485" s="21"/>
      <c r="M3485" s="21"/>
      <c r="N3485" s="21"/>
      <c r="O3485" s="21"/>
      <c r="P3485" s="21"/>
      <c r="Q3485" s="21"/>
    </row>
    <row r="3486" spans="1:17" s="258" customFormat="1" ht="12.75" hidden="1" customHeight="1">
      <c r="A3486" s="378"/>
      <c r="B3486" s="26"/>
      <c r="C3486" s="26"/>
      <c r="D3486" s="26"/>
      <c r="E3486" s="21"/>
      <c r="F3486" s="21"/>
      <c r="G3486" s="21"/>
      <c r="H3486" s="21"/>
      <c r="I3486" s="21"/>
      <c r="J3486" s="26"/>
      <c r="K3486" s="26"/>
      <c r="L3486" s="21"/>
      <c r="M3486" s="21"/>
      <c r="N3486" s="21"/>
      <c r="O3486" s="21"/>
      <c r="P3486" s="21"/>
      <c r="Q3486" s="21"/>
    </row>
    <row r="3487" spans="1:17" s="258" customFormat="1" ht="12.75" hidden="1" customHeight="1">
      <c r="A3487" s="378"/>
      <c r="B3487" s="26"/>
      <c r="C3487" s="26"/>
      <c r="D3487" s="26"/>
      <c r="E3487" s="21"/>
      <c r="F3487" s="21"/>
      <c r="G3487" s="21"/>
      <c r="H3487" s="21"/>
      <c r="I3487" s="21"/>
      <c r="J3487" s="26"/>
      <c r="K3487" s="26"/>
      <c r="L3487" s="21"/>
      <c r="M3487" s="21"/>
      <c r="N3487" s="21"/>
      <c r="O3487" s="21"/>
      <c r="P3487" s="21"/>
      <c r="Q3487" s="21"/>
    </row>
    <row r="3488" spans="1:17" s="258" customFormat="1" ht="12.75" hidden="1" customHeight="1">
      <c r="A3488" s="378"/>
      <c r="B3488" s="26"/>
      <c r="C3488" s="26"/>
      <c r="D3488" s="26"/>
      <c r="E3488" s="21"/>
      <c r="F3488" s="21"/>
      <c r="G3488" s="21"/>
      <c r="H3488" s="21"/>
      <c r="I3488" s="21"/>
      <c r="J3488" s="26"/>
      <c r="K3488" s="26"/>
      <c r="L3488" s="21"/>
      <c r="M3488" s="21"/>
      <c r="N3488" s="21"/>
      <c r="O3488" s="21"/>
      <c r="P3488" s="21"/>
      <c r="Q3488" s="21"/>
    </row>
    <row r="3489" spans="1:17" s="258" customFormat="1" ht="12.75" hidden="1" customHeight="1">
      <c r="A3489" s="378"/>
      <c r="B3489" s="26"/>
      <c r="C3489" s="26"/>
      <c r="D3489" s="26"/>
      <c r="E3489" s="21"/>
      <c r="F3489" s="21"/>
      <c r="G3489" s="21"/>
      <c r="H3489" s="21"/>
      <c r="I3489" s="21"/>
      <c r="J3489" s="26"/>
      <c r="K3489" s="26"/>
      <c r="L3489" s="21"/>
      <c r="M3489" s="21"/>
      <c r="N3489" s="21"/>
      <c r="O3489" s="21"/>
      <c r="P3489" s="21"/>
      <c r="Q3489" s="21"/>
    </row>
    <row r="3490" spans="1:17" s="258" customFormat="1" ht="12.75" hidden="1" customHeight="1">
      <c r="A3490" s="378"/>
      <c r="B3490" s="26"/>
      <c r="C3490" s="26"/>
      <c r="D3490" s="26"/>
      <c r="E3490" s="21"/>
      <c r="F3490" s="21"/>
      <c r="G3490" s="21"/>
      <c r="H3490" s="21"/>
      <c r="I3490" s="21"/>
      <c r="J3490" s="26"/>
      <c r="K3490" s="26"/>
      <c r="L3490" s="21"/>
      <c r="M3490" s="21"/>
      <c r="N3490" s="21"/>
      <c r="O3490" s="21"/>
      <c r="P3490" s="21"/>
      <c r="Q3490" s="21"/>
    </row>
    <row r="3491" spans="1:17" s="258" customFormat="1" ht="12.75" hidden="1" customHeight="1">
      <c r="A3491" s="378"/>
      <c r="B3491" s="26"/>
      <c r="C3491" s="26"/>
      <c r="D3491" s="26"/>
      <c r="E3491" s="21"/>
      <c r="F3491" s="21"/>
      <c r="G3491" s="21"/>
      <c r="H3491" s="21"/>
      <c r="I3491" s="21"/>
      <c r="J3491" s="26"/>
      <c r="K3491" s="26"/>
      <c r="L3491" s="21"/>
      <c r="M3491" s="21"/>
      <c r="N3491" s="21"/>
      <c r="O3491" s="21"/>
      <c r="P3491" s="21"/>
      <c r="Q3491" s="21"/>
    </row>
    <row r="3492" spans="1:17" s="258" customFormat="1" ht="12.75" hidden="1" customHeight="1">
      <c r="A3492" s="378"/>
      <c r="B3492" s="26"/>
      <c r="C3492" s="26"/>
      <c r="D3492" s="26"/>
      <c r="E3492" s="21"/>
      <c r="F3492" s="21"/>
      <c r="G3492" s="21"/>
      <c r="H3492" s="21"/>
      <c r="I3492" s="21"/>
      <c r="J3492" s="26"/>
      <c r="K3492" s="26"/>
      <c r="L3492" s="21"/>
      <c r="M3492" s="21"/>
      <c r="N3492" s="21"/>
      <c r="O3492" s="21"/>
      <c r="P3492" s="21"/>
      <c r="Q3492" s="21"/>
    </row>
    <row r="3493" spans="1:17" s="258" customFormat="1" ht="12.75" hidden="1" customHeight="1">
      <c r="A3493" s="378"/>
      <c r="B3493" s="26"/>
      <c r="C3493" s="26"/>
      <c r="D3493" s="26"/>
      <c r="E3493" s="21"/>
      <c r="F3493" s="21"/>
      <c r="G3493" s="21"/>
      <c r="H3493" s="21"/>
      <c r="I3493" s="21"/>
      <c r="J3493" s="26"/>
      <c r="K3493" s="26"/>
      <c r="L3493" s="21"/>
      <c r="M3493" s="21"/>
      <c r="N3493" s="21"/>
      <c r="O3493" s="21"/>
      <c r="P3493" s="21"/>
      <c r="Q3493" s="21"/>
    </row>
    <row r="3494" spans="1:17" s="258" customFormat="1" ht="12.75" hidden="1" customHeight="1">
      <c r="A3494" s="378"/>
      <c r="B3494" s="26"/>
      <c r="C3494" s="26"/>
      <c r="D3494" s="26"/>
      <c r="E3494" s="21"/>
      <c r="F3494" s="21"/>
      <c r="G3494" s="21"/>
      <c r="H3494" s="21"/>
      <c r="I3494" s="21"/>
      <c r="J3494" s="26"/>
      <c r="K3494" s="26"/>
      <c r="L3494" s="21"/>
      <c r="M3494" s="21"/>
      <c r="N3494" s="21"/>
      <c r="O3494" s="21"/>
      <c r="P3494" s="21"/>
      <c r="Q3494" s="21"/>
    </row>
    <row r="3495" spans="1:17" s="258" customFormat="1" ht="12.75" hidden="1" customHeight="1">
      <c r="A3495" s="378"/>
      <c r="B3495" s="26"/>
      <c r="C3495" s="26"/>
      <c r="D3495" s="26"/>
      <c r="E3495" s="21"/>
      <c r="F3495" s="21"/>
      <c r="G3495" s="21"/>
      <c r="H3495" s="21"/>
      <c r="I3495" s="21"/>
      <c r="J3495" s="26"/>
      <c r="K3495" s="26"/>
      <c r="L3495" s="21"/>
      <c r="M3495" s="21"/>
      <c r="N3495" s="21"/>
      <c r="O3495" s="21"/>
      <c r="P3495" s="21"/>
      <c r="Q3495" s="21"/>
    </row>
    <row r="3496" spans="1:17" s="258" customFormat="1" ht="12.75" hidden="1" customHeight="1">
      <c r="A3496" s="378"/>
      <c r="B3496" s="26"/>
      <c r="C3496" s="26"/>
      <c r="D3496" s="26"/>
      <c r="E3496" s="21"/>
      <c r="F3496" s="21"/>
      <c r="G3496" s="21"/>
      <c r="H3496" s="21"/>
      <c r="I3496" s="21"/>
      <c r="J3496" s="26"/>
      <c r="K3496" s="26"/>
      <c r="L3496" s="21"/>
      <c r="M3496" s="21"/>
      <c r="N3496" s="21"/>
      <c r="O3496" s="21"/>
      <c r="P3496" s="21"/>
      <c r="Q3496" s="21"/>
    </row>
    <row r="3497" spans="1:17" s="258" customFormat="1" ht="12.75" hidden="1" customHeight="1">
      <c r="A3497" s="378"/>
      <c r="B3497" s="26"/>
      <c r="C3497" s="26"/>
      <c r="D3497" s="26"/>
      <c r="E3497" s="21"/>
      <c r="F3497" s="21"/>
      <c r="G3497" s="21"/>
      <c r="H3497" s="21"/>
      <c r="I3497" s="21"/>
      <c r="J3497" s="26"/>
      <c r="K3497" s="26"/>
      <c r="L3497" s="21"/>
      <c r="M3497" s="21"/>
      <c r="N3497" s="21"/>
      <c r="O3497" s="21"/>
      <c r="P3497" s="21"/>
      <c r="Q3497" s="21"/>
    </row>
    <row r="3498" spans="1:17" s="258" customFormat="1" ht="12.75" hidden="1" customHeight="1">
      <c r="A3498" s="378"/>
      <c r="B3498" s="26"/>
      <c r="C3498" s="26"/>
      <c r="D3498" s="26"/>
      <c r="E3498" s="21"/>
      <c r="F3498" s="21"/>
      <c r="G3498" s="21"/>
      <c r="H3498" s="21"/>
      <c r="I3498" s="21"/>
      <c r="J3498" s="26"/>
      <c r="K3498" s="26"/>
      <c r="L3498" s="21"/>
      <c r="M3498" s="21"/>
      <c r="N3498" s="21"/>
      <c r="O3498" s="21"/>
      <c r="P3498" s="21"/>
      <c r="Q3498" s="21"/>
    </row>
    <row r="3499" spans="1:17" s="258" customFormat="1" ht="12.75" hidden="1" customHeight="1">
      <c r="A3499" s="378"/>
      <c r="B3499" s="26"/>
      <c r="C3499" s="26"/>
      <c r="D3499" s="26"/>
      <c r="E3499" s="21"/>
      <c r="F3499" s="21"/>
      <c r="G3499" s="21"/>
      <c r="H3499" s="21"/>
      <c r="I3499" s="21"/>
      <c r="J3499" s="26"/>
      <c r="K3499" s="26"/>
      <c r="L3499" s="21"/>
      <c r="M3499" s="21"/>
      <c r="N3499" s="21"/>
      <c r="O3499" s="21"/>
      <c r="P3499" s="21"/>
      <c r="Q3499" s="21"/>
    </row>
    <row r="3500" spans="1:17" s="258" customFormat="1" ht="12.75" hidden="1" customHeight="1">
      <c r="A3500" s="378"/>
      <c r="B3500" s="26"/>
      <c r="C3500" s="26"/>
      <c r="D3500" s="26"/>
      <c r="E3500" s="21"/>
      <c r="F3500" s="21"/>
      <c r="G3500" s="21"/>
      <c r="H3500" s="21"/>
      <c r="I3500" s="21"/>
      <c r="J3500" s="26"/>
      <c r="K3500" s="26"/>
      <c r="L3500" s="21"/>
      <c r="M3500" s="21"/>
      <c r="N3500" s="21"/>
      <c r="O3500" s="21"/>
      <c r="P3500" s="21"/>
      <c r="Q3500" s="21"/>
    </row>
    <row r="3501" spans="1:17" s="258" customFormat="1" ht="12.75" hidden="1" customHeight="1">
      <c r="A3501" s="378"/>
      <c r="B3501" s="26"/>
      <c r="C3501" s="26"/>
      <c r="D3501" s="26"/>
      <c r="E3501" s="21"/>
      <c r="F3501" s="21"/>
      <c r="G3501" s="21"/>
      <c r="H3501" s="21"/>
      <c r="I3501" s="21"/>
      <c r="J3501" s="26"/>
      <c r="K3501" s="26"/>
      <c r="L3501" s="21"/>
      <c r="M3501" s="21"/>
      <c r="N3501" s="21"/>
      <c r="O3501" s="21"/>
      <c r="P3501" s="21"/>
      <c r="Q3501" s="21"/>
    </row>
    <row r="3502" spans="1:17" s="258" customFormat="1" ht="12.75" hidden="1" customHeight="1">
      <c r="A3502" s="378"/>
      <c r="B3502" s="26"/>
      <c r="C3502" s="26"/>
      <c r="D3502" s="26"/>
      <c r="E3502" s="21"/>
      <c r="F3502" s="21"/>
      <c r="G3502" s="21"/>
      <c r="H3502" s="21"/>
      <c r="I3502" s="21"/>
      <c r="J3502" s="26"/>
      <c r="K3502" s="26"/>
      <c r="L3502" s="21"/>
      <c r="M3502" s="21"/>
      <c r="N3502" s="21"/>
      <c r="O3502" s="21"/>
      <c r="P3502" s="21"/>
      <c r="Q3502" s="21"/>
    </row>
    <row r="3503" spans="1:17" s="258" customFormat="1" ht="12.75" hidden="1" customHeight="1">
      <c r="A3503" s="378"/>
      <c r="B3503" s="26"/>
      <c r="C3503" s="26"/>
      <c r="D3503" s="26"/>
      <c r="E3503" s="21"/>
      <c r="F3503" s="21"/>
      <c r="G3503" s="21"/>
      <c r="H3503" s="21"/>
      <c r="I3503" s="21"/>
      <c r="J3503" s="26"/>
      <c r="K3503" s="26"/>
      <c r="L3503" s="21"/>
      <c r="M3503" s="21"/>
      <c r="N3503" s="21"/>
      <c r="O3503" s="21"/>
      <c r="P3503" s="21"/>
      <c r="Q3503" s="21"/>
    </row>
    <row r="3504" spans="1:17" s="258" customFormat="1" ht="12.75" hidden="1" customHeight="1">
      <c r="A3504" s="378"/>
      <c r="B3504" s="26"/>
      <c r="C3504" s="26"/>
      <c r="D3504" s="26"/>
      <c r="E3504" s="21"/>
      <c r="F3504" s="21"/>
      <c r="G3504" s="21"/>
      <c r="H3504" s="21"/>
      <c r="I3504" s="21"/>
      <c r="J3504" s="26"/>
      <c r="K3504" s="26"/>
      <c r="L3504" s="21"/>
      <c r="M3504" s="21"/>
      <c r="N3504" s="21"/>
      <c r="O3504" s="21"/>
      <c r="P3504" s="21"/>
      <c r="Q3504" s="21"/>
    </row>
    <row r="3505" spans="1:17" s="258" customFormat="1" ht="12.75" hidden="1" customHeight="1">
      <c r="A3505" s="378"/>
      <c r="B3505" s="26"/>
      <c r="C3505" s="26"/>
      <c r="D3505" s="26"/>
      <c r="E3505" s="21"/>
      <c r="F3505" s="21"/>
      <c r="G3505" s="21"/>
      <c r="H3505" s="21"/>
      <c r="I3505" s="21"/>
      <c r="J3505" s="26"/>
      <c r="K3505" s="26"/>
      <c r="L3505" s="21"/>
      <c r="M3505" s="21"/>
      <c r="N3505" s="21"/>
      <c r="O3505" s="21"/>
      <c r="P3505" s="21"/>
      <c r="Q3505" s="21"/>
    </row>
    <row r="3506" spans="1:17" s="258" customFormat="1" ht="12.75" hidden="1" customHeight="1">
      <c r="A3506" s="378"/>
      <c r="B3506" s="26"/>
      <c r="C3506" s="26"/>
      <c r="D3506" s="26"/>
      <c r="E3506" s="21"/>
      <c r="F3506" s="21"/>
      <c r="G3506" s="21"/>
      <c r="H3506" s="21"/>
      <c r="I3506" s="21"/>
      <c r="J3506" s="26"/>
      <c r="K3506" s="26"/>
      <c r="L3506" s="21"/>
      <c r="M3506" s="21"/>
      <c r="N3506" s="21"/>
      <c r="O3506" s="21"/>
      <c r="P3506" s="21"/>
      <c r="Q3506" s="21"/>
    </row>
    <row r="3507" spans="1:17" s="258" customFormat="1" ht="12.75" hidden="1" customHeight="1">
      <c r="A3507" s="378"/>
      <c r="B3507" s="26"/>
      <c r="C3507" s="26"/>
      <c r="D3507" s="26"/>
      <c r="E3507" s="21"/>
      <c r="F3507" s="21"/>
      <c r="G3507" s="21"/>
      <c r="H3507" s="21"/>
      <c r="I3507" s="21"/>
      <c r="J3507" s="26"/>
      <c r="K3507" s="26"/>
      <c r="L3507" s="21"/>
      <c r="M3507" s="21"/>
      <c r="N3507" s="21"/>
      <c r="O3507" s="21"/>
      <c r="P3507" s="21"/>
      <c r="Q3507" s="21"/>
    </row>
    <row r="3508" spans="1:17" s="258" customFormat="1" ht="12.75" hidden="1" customHeight="1">
      <c r="A3508" s="378"/>
      <c r="B3508" s="26"/>
      <c r="C3508" s="26"/>
      <c r="D3508" s="26"/>
      <c r="E3508" s="21"/>
      <c r="F3508" s="21"/>
      <c r="G3508" s="21"/>
      <c r="H3508" s="21"/>
      <c r="I3508" s="21"/>
      <c r="J3508" s="26"/>
      <c r="K3508" s="26"/>
      <c r="L3508" s="21"/>
      <c r="M3508" s="21"/>
      <c r="N3508" s="21"/>
      <c r="O3508" s="21"/>
      <c r="P3508" s="21"/>
      <c r="Q3508" s="21"/>
    </row>
    <row r="3509" spans="1:17" s="258" customFormat="1" ht="12.75" hidden="1" customHeight="1">
      <c r="A3509" s="378"/>
      <c r="B3509" s="26"/>
      <c r="C3509" s="26"/>
      <c r="D3509" s="26"/>
      <c r="E3509" s="21"/>
      <c r="F3509" s="21"/>
      <c r="G3509" s="21"/>
      <c r="H3509" s="21"/>
      <c r="I3509" s="21"/>
      <c r="J3509" s="26"/>
      <c r="K3509" s="26"/>
      <c r="L3509" s="21"/>
      <c r="M3509" s="21"/>
      <c r="N3509" s="21"/>
      <c r="O3509" s="21"/>
      <c r="P3509" s="21"/>
      <c r="Q3509" s="21"/>
    </row>
    <row r="3510" spans="1:17" s="258" customFormat="1" ht="12.75" hidden="1" customHeight="1">
      <c r="A3510" s="378"/>
      <c r="B3510" s="26"/>
      <c r="C3510" s="26"/>
      <c r="D3510" s="26"/>
      <c r="E3510" s="21"/>
      <c r="F3510" s="21"/>
      <c r="G3510" s="21"/>
      <c r="H3510" s="21"/>
      <c r="I3510" s="21"/>
      <c r="J3510" s="26"/>
      <c r="K3510" s="26"/>
      <c r="L3510" s="21"/>
      <c r="M3510" s="21"/>
      <c r="N3510" s="21"/>
      <c r="O3510" s="21"/>
      <c r="P3510" s="21"/>
      <c r="Q3510" s="21"/>
    </row>
    <row r="3511" spans="1:17" s="258" customFormat="1" ht="12.75" hidden="1" customHeight="1">
      <c r="A3511" s="378"/>
      <c r="B3511" s="26"/>
      <c r="C3511" s="26"/>
      <c r="D3511" s="26"/>
      <c r="E3511" s="21"/>
      <c r="F3511" s="21"/>
      <c r="G3511" s="21"/>
      <c r="H3511" s="21"/>
      <c r="I3511" s="21"/>
      <c r="J3511" s="26"/>
      <c r="K3511" s="26"/>
      <c r="L3511" s="21"/>
      <c r="M3511" s="21"/>
      <c r="N3511" s="21"/>
      <c r="O3511" s="21"/>
      <c r="P3511" s="21"/>
      <c r="Q3511" s="21"/>
    </row>
    <row r="3512" spans="1:17" s="258" customFormat="1" ht="12.75" hidden="1" customHeight="1">
      <c r="A3512" s="378"/>
      <c r="B3512" s="26"/>
      <c r="C3512" s="26"/>
      <c r="D3512" s="26"/>
      <c r="E3512" s="21"/>
      <c r="F3512" s="21"/>
      <c r="G3512" s="21"/>
      <c r="H3512" s="21"/>
      <c r="I3512" s="21"/>
      <c r="J3512" s="26"/>
      <c r="K3512" s="26"/>
      <c r="L3512" s="21"/>
      <c r="M3512" s="21"/>
      <c r="N3512" s="21"/>
      <c r="O3512" s="21"/>
      <c r="P3512" s="21"/>
      <c r="Q3512" s="21"/>
    </row>
    <row r="3513" spans="1:17" s="258" customFormat="1" ht="12.75" hidden="1" customHeight="1">
      <c r="A3513" s="378"/>
      <c r="B3513" s="26"/>
      <c r="C3513" s="26"/>
      <c r="D3513" s="26"/>
      <c r="E3513" s="21"/>
      <c r="F3513" s="21"/>
      <c r="G3513" s="21"/>
      <c r="H3513" s="21"/>
      <c r="I3513" s="21"/>
      <c r="J3513" s="26"/>
      <c r="K3513" s="26"/>
      <c r="L3513" s="21"/>
      <c r="M3513" s="21"/>
      <c r="N3513" s="21"/>
      <c r="O3513" s="21"/>
      <c r="P3513" s="21"/>
      <c r="Q3513" s="21"/>
    </row>
    <row r="3514" spans="1:17" s="258" customFormat="1" ht="12.75" hidden="1" customHeight="1">
      <c r="A3514" s="378"/>
      <c r="B3514" s="26"/>
      <c r="C3514" s="26"/>
      <c r="D3514" s="26"/>
      <c r="E3514" s="21"/>
      <c r="F3514" s="21"/>
      <c r="G3514" s="21"/>
      <c r="H3514" s="21"/>
      <c r="I3514" s="21"/>
      <c r="J3514" s="26"/>
      <c r="K3514" s="26"/>
      <c r="L3514" s="21"/>
      <c r="M3514" s="21"/>
      <c r="N3514" s="21"/>
      <c r="O3514" s="21"/>
      <c r="P3514" s="21"/>
      <c r="Q3514" s="21"/>
    </row>
    <row r="3515" spans="1:17" s="258" customFormat="1" ht="12.75" hidden="1" customHeight="1">
      <c r="A3515" s="378"/>
      <c r="B3515" s="26"/>
      <c r="C3515" s="26"/>
      <c r="D3515" s="26"/>
      <c r="E3515" s="21"/>
      <c r="F3515" s="21"/>
      <c r="G3515" s="21"/>
      <c r="H3515" s="21"/>
      <c r="I3515" s="21"/>
      <c r="J3515" s="26"/>
      <c r="K3515" s="26"/>
      <c r="L3515" s="21"/>
      <c r="M3515" s="21"/>
      <c r="N3515" s="21"/>
      <c r="O3515" s="21"/>
      <c r="P3515" s="21"/>
      <c r="Q3515" s="21"/>
    </row>
    <row r="3516" spans="1:17" s="258" customFormat="1" ht="12.75" hidden="1" customHeight="1">
      <c r="A3516" s="378"/>
      <c r="B3516" s="26"/>
      <c r="C3516" s="26"/>
      <c r="D3516" s="26"/>
      <c r="E3516" s="21"/>
      <c r="F3516" s="21"/>
      <c r="G3516" s="21"/>
      <c r="H3516" s="21"/>
      <c r="I3516" s="21"/>
      <c r="J3516" s="26"/>
      <c r="K3516" s="26"/>
      <c r="L3516" s="21"/>
      <c r="M3516" s="21"/>
      <c r="N3516" s="21"/>
      <c r="O3516" s="21"/>
      <c r="P3516" s="21"/>
      <c r="Q3516" s="21"/>
    </row>
    <row r="3517" spans="1:17" s="258" customFormat="1" ht="12.75" hidden="1" customHeight="1">
      <c r="A3517" s="378"/>
      <c r="B3517" s="26"/>
      <c r="C3517" s="26"/>
      <c r="D3517" s="26"/>
      <c r="E3517" s="21"/>
      <c r="F3517" s="21"/>
      <c r="G3517" s="21"/>
      <c r="H3517" s="21"/>
      <c r="I3517" s="21"/>
      <c r="J3517" s="26"/>
      <c r="K3517" s="26"/>
      <c r="L3517" s="21"/>
      <c r="M3517" s="21"/>
      <c r="N3517" s="21"/>
      <c r="O3517" s="21"/>
      <c r="P3517" s="21"/>
      <c r="Q3517" s="21"/>
    </row>
    <row r="3518" spans="1:17" s="258" customFormat="1" ht="12.75" hidden="1" customHeight="1">
      <c r="A3518" s="378"/>
      <c r="B3518" s="26"/>
      <c r="C3518" s="26"/>
      <c r="D3518" s="26"/>
      <c r="E3518" s="21"/>
      <c r="F3518" s="21"/>
      <c r="G3518" s="21"/>
      <c r="H3518" s="21"/>
      <c r="I3518" s="21"/>
      <c r="J3518" s="26"/>
      <c r="K3518" s="26"/>
      <c r="L3518" s="21"/>
      <c r="M3518" s="21"/>
      <c r="N3518" s="21"/>
      <c r="O3518" s="21"/>
      <c r="P3518" s="21"/>
      <c r="Q3518" s="21"/>
    </row>
    <row r="3519" spans="1:17" s="258" customFormat="1" ht="12.75" hidden="1" customHeight="1">
      <c r="A3519" s="378"/>
      <c r="B3519" s="26"/>
      <c r="C3519" s="26"/>
      <c r="D3519" s="26"/>
      <c r="E3519" s="21"/>
      <c r="F3519" s="21"/>
      <c r="G3519" s="21"/>
      <c r="H3519" s="21"/>
      <c r="I3519" s="21"/>
      <c r="J3519" s="26"/>
      <c r="K3519" s="26"/>
      <c r="L3519" s="21"/>
      <c r="M3519" s="21"/>
      <c r="N3519" s="21"/>
      <c r="O3519" s="21"/>
      <c r="P3519" s="21"/>
      <c r="Q3519" s="21"/>
    </row>
    <row r="3520" spans="1:17" s="258" customFormat="1" ht="12.75" hidden="1" customHeight="1">
      <c r="A3520" s="378"/>
      <c r="B3520" s="26"/>
      <c r="C3520" s="26"/>
      <c r="D3520" s="26"/>
      <c r="E3520" s="21"/>
      <c r="F3520" s="21"/>
      <c r="G3520" s="21"/>
      <c r="H3520" s="21"/>
      <c r="I3520" s="21"/>
      <c r="J3520" s="26"/>
      <c r="K3520" s="26"/>
      <c r="L3520" s="21"/>
      <c r="M3520" s="21"/>
      <c r="N3520" s="21"/>
      <c r="O3520" s="21"/>
      <c r="P3520" s="21"/>
      <c r="Q3520" s="21"/>
    </row>
    <row r="3521" spans="1:17" s="258" customFormat="1" ht="12.75" hidden="1" customHeight="1">
      <c r="A3521" s="378"/>
      <c r="B3521" s="26"/>
      <c r="C3521" s="26"/>
      <c r="D3521" s="26"/>
      <c r="E3521" s="21"/>
      <c r="F3521" s="21"/>
      <c r="G3521" s="21"/>
      <c r="H3521" s="21"/>
      <c r="I3521" s="21"/>
      <c r="J3521" s="26"/>
      <c r="K3521" s="26"/>
      <c r="L3521" s="21"/>
      <c r="M3521" s="21"/>
      <c r="N3521" s="21"/>
      <c r="O3521" s="21"/>
      <c r="P3521" s="21"/>
      <c r="Q3521" s="21"/>
    </row>
    <row r="3522" spans="1:17" s="258" customFormat="1" ht="12.75" hidden="1" customHeight="1">
      <c r="A3522" s="378"/>
      <c r="B3522" s="26"/>
      <c r="C3522" s="26"/>
      <c r="D3522" s="26"/>
      <c r="E3522" s="21"/>
      <c r="F3522" s="21"/>
      <c r="G3522" s="21"/>
      <c r="H3522" s="21"/>
      <c r="I3522" s="21"/>
      <c r="J3522" s="26"/>
      <c r="K3522" s="26"/>
      <c r="L3522" s="21"/>
      <c r="M3522" s="21"/>
      <c r="N3522" s="21"/>
      <c r="O3522" s="21"/>
      <c r="P3522" s="21"/>
      <c r="Q3522" s="21"/>
    </row>
    <row r="3523" spans="1:17" s="258" customFormat="1" ht="12.75" hidden="1" customHeight="1">
      <c r="A3523" s="378"/>
      <c r="B3523" s="26"/>
      <c r="C3523" s="26"/>
      <c r="D3523" s="26"/>
      <c r="E3523" s="21"/>
      <c r="F3523" s="21"/>
      <c r="G3523" s="21"/>
      <c r="H3523" s="21"/>
      <c r="I3523" s="21"/>
      <c r="J3523" s="26"/>
      <c r="K3523" s="26"/>
      <c r="L3523" s="21"/>
      <c r="M3523" s="21"/>
      <c r="N3523" s="21"/>
      <c r="O3523" s="21"/>
      <c r="P3523" s="21"/>
      <c r="Q3523" s="21"/>
    </row>
    <row r="3524" spans="1:17" s="258" customFormat="1" ht="12.75" hidden="1" customHeight="1">
      <c r="A3524" s="378"/>
      <c r="B3524" s="26"/>
      <c r="C3524" s="26"/>
      <c r="D3524" s="26"/>
      <c r="E3524" s="21"/>
      <c r="F3524" s="21"/>
      <c r="G3524" s="21"/>
      <c r="H3524" s="21"/>
      <c r="I3524" s="21"/>
      <c r="J3524" s="26"/>
      <c r="K3524" s="26"/>
      <c r="L3524" s="21"/>
      <c r="M3524" s="21"/>
      <c r="N3524" s="21"/>
      <c r="O3524" s="21"/>
      <c r="P3524" s="21"/>
      <c r="Q3524" s="21"/>
    </row>
    <row r="3525" spans="1:17" s="258" customFormat="1" ht="12.75" hidden="1" customHeight="1">
      <c r="A3525" s="378"/>
      <c r="B3525" s="26"/>
      <c r="C3525" s="26"/>
      <c r="D3525" s="26"/>
      <c r="E3525" s="21"/>
      <c r="F3525" s="21"/>
      <c r="G3525" s="21"/>
      <c r="H3525" s="21"/>
      <c r="I3525" s="21"/>
      <c r="J3525" s="26"/>
      <c r="K3525" s="26"/>
      <c r="L3525" s="21"/>
      <c r="M3525" s="21"/>
      <c r="N3525" s="21"/>
      <c r="O3525" s="21"/>
      <c r="P3525" s="21"/>
      <c r="Q3525" s="21"/>
    </row>
    <row r="3526" spans="1:17" s="258" customFormat="1" ht="12.75" hidden="1" customHeight="1">
      <c r="A3526" s="378"/>
      <c r="B3526" s="26"/>
      <c r="C3526" s="26"/>
      <c r="D3526" s="26"/>
      <c r="E3526" s="21"/>
      <c r="F3526" s="21"/>
      <c r="G3526" s="21"/>
      <c r="H3526" s="21"/>
      <c r="I3526" s="21"/>
      <c r="J3526" s="26"/>
      <c r="K3526" s="26"/>
      <c r="L3526" s="21"/>
      <c r="M3526" s="21"/>
      <c r="N3526" s="21"/>
      <c r="O3526" s="21"/>
      <c r="P3526" s="21"/>
      <c r="Q3526" s="21"/>
    </row>
    <row r="3527" spans="1:17" s="258" customFormat="1" ht="12.75" hidden="1" customHeight="1">
      <c r="A3527" s="378"/>
      <c r="B3527" s="26"/>
      <c r="C3527" s="26"/>
      <c r="D3527" s="26"/>
      <c r="E3527" s="21"/>
      <c r="F3527" s="21"/>
      <c r="G3527" s="21"/>
      <c r="H3527" s="21"/>
      <c r="I3527" s="21"/>
      <c r="J3527" s="26"/>
      <c r="K3527" s="26"/>
      <c r="L3527" s="21"/>
      <c r="M3527" s="21"/>
      <c r="N3527" s="21"/>
      <c r="O3527" s="21"/>
      <c r="P3527" s="21"/>
      <c r="Q3527" s="21"/>
    </row>
    <row r="3528" spans="1:17" s="258" customFormat="1" ht="12.75" hidden="1" customHeight="1">
      <c r="A3528" s="378"/>
      <c r="B3528" s="26"/>
      <c r="C3528" s="26"/>
      <c r="D3528" s="26"/>
      <c r="E3528" s="21"/>
      <c r="F3528" s="21"/>
      <c r="G3528" s="21"/>
      <c r="H3528" s="21"/>
      <c r="I3528" s="21"/>
      <c r="J3528" s="26"/>
      <c r="K3528" s="26"/>
      <c r="L3528" s="21"/>
      <c r="M3528" s="21"/>
      <c r="N3528" s="21"/>
      <c r="O3528" s="21"/>
      <c r="P3528" s="21"/>
      <c r="Q3528" s="21"/>
    </row>
    <row r="3529" spans="1:17" s="258" customFormat="1" ht="12.75" hidden="1" customHeight="1">
      <c r="A3529" s="378"/>
      <c r="B3529" s="26"/>
      <c r="C3529" s="26"/>
      <c r="D3529" s="26"/>
      <c r="E3529" s="21"/>
      <c r="F3529" s="21"/>
      <c r="G3529" s="21"/>
      <c r="H3529" s="21"/>
      <c r="I3529" s="21"/>
      <c r="J3529" s="26"/>
      <c r="K3529" s="26"/>
      <c r="L3529" s="21"/>
      <c r="M3529" s="21"/>
      <c r="N3529" s="21"/>
      <c r="O3529" s="21"/>
      <c r="P3529" s="21"/>
      <c r="Q3529" s="21"/>
    </row>
    <row r="3530" spans="1:17" s="258" customFormat="1" ht="12.75" hidden="1" customHeight="1">
      <c r="A3530" s="378"/>
      <c r="B3530" s="26"/>
      <c r="C3530" s="26"/>
      <c r="D3530" s="26"/>
      <c r="E3530" s="21"/>
      <c r="F3530" s="21"/>
      <c r="G3530" s="21"/>
      <c r="H3530" s="21"/>
      <c r="I3530" s="21"/>
      <c r="J3530" s="26"/>
      <c r="K3530" s="26"/>
      <c r="L3530" s="21"/>
      <c r="M3530" s="21"/>
      <c r="N3530" s="21"/>
      <c r="O3530" s="21"/>
      <c r="P3530" s="21"/>
      <c r="Q3530" s="21"/>
    </row>
    <row r="3531" spans="1:17" s="258" customFormat="1" ht="12.75" hidden="1" customHeight="1">
      <c r="A3531" s="378"/>
      <c r="B3531" s="26"/>
      <c r="C3531" s="26"/>
      <c r="D3531" s="26"/>
      <c r="E3531" s="21"/>
      <c r="F3531" s="21"/>
      <c r="G3531" s="21"/>
      <c r="H3531" s="21"/>
      <c r="I3531" s="21"/>
      <c r="J3531" s="26"/>
      <c r="K3531" s="26"/>
      <c r="L3531" s="21"/>
      <c r="M3531" s="21"/>
      <c r="N3531" s="21"/>
      <c r="O3531" s="21"/>
      <c r="P3531" s="21"/>
      <c r="Q3531" s="21"/>
    </row>
    <row r="3532" spans="1:17" s="258" customFormat="1" ht="12.75" hidden="1" customHeight="1">
      <c r="A3532" s="378"/>
      <c r="B3532" s="26"/>
      <c r="C3532" s="26"/>
      <c r="D3532" s="26"/>
      <c r="E3532" s="21"/>
      <c r="F3532" s="21"/>
      <c r="G3532" s="21"/>
      <c r="H3532" s="21"/>
      <c r="I3532" s="21"/>
      <c r="J3532" s="26"/>
      <c r="K3532" s="26"/>
      <c r="L3532" s="21"/>
      <c r="M3532" s="21"/>
      <c r="N3532" s="21"/>
      <c r="O3532" s="21"/>
      <c r="P3532" s="21"/>
      <c r="Q3532" s="21"/>
    </row>
    <row r="3533" spans="1:17" s="258" customFormat="1" ht="12.75" hidden="1" customHeight="1">
      <c r="A3533" s="378"/>
      <c r="B3533" s="26"/>
      <c r="C3533" s="26"/>
      <c r="D3533" s="26"/>
      <c r="E3533" s="21"/>
      <c r="F3533" s="21"/>
      <c r="G3533" s="21"/>
      <c r="H3533" s="21"/>
      <c r="I3533" s="21"/>
      <c r="J3533" s="26"/>
      <c r="K3533" s="26"/>
      <c r="L3533" s="21"/>
      <c r="M3533" s="21"/>
      <c r="N3533" s="21"/>
      <c r="O3533" s="21"/>
      <c r="P3533" s="21"/>
      <c r="Q3533" s="21"/>
    </row>
    <row r="3534" spans="1:17" s="258" customFormat="1" ht="12.75" hidden="1" customHeight="1">
      <c r="A3534" s="378"/>
      <c r="B3534" s="26"/>
      <c r="C3534" s="26"/>
      <c r="D3534" s="26"/>
      <c r="E3534" s="21"/>
      <c r="F3534" s="21"/>
      <c r="G3534" s="21"/>
      <c r="H3534" s="21"/>
      <c r="I3534" s="21"/>
      <c r="J3534" s="26"/>
      <c r="K3534" s="26"/>
      <c r="L3534" s="21"/>
      <c r="M3534" s="21"/>
      <c r="N3534" s="21"/>
      <c r="O3534" s="21"/>
      <c r="P3534" s="21"/>
      <c r="Q3534" s="21"/>
    </row>
    <row r="3535" spans="1:17" s="258" customFormat="1" ht="12.75" hidden="1" customHeight="1">
      <c r="A3535" s="378"/>
      <c r="B3535" s="26"/>
      <c r="C3535" s="26"/>
      <c r="D3535" s="26"/>
      <c r="E3535" s="21"/>
      <c r="F3535" s="21"/>
      <c r="G3535" s="21"/>
      <c r="H3535" s="21"/>
      <c r="I3535" s="21"/>
      <c r="J3535" s="26"/>
      <c r="K3535" s="26"/>
      <c r="L3535" s="21"/>
      <c r="M3535" s="21"/>
      <c r="N3535" s="21"/>
      <c r="O3535" s="21"/>
      <c r="P3535" s="21"/>
      <c r="Q3535" s="21"/>
    </row>
    <row r="3536" spans="1:17" s="258" customFormat="1" ht="12.75" hidden="1" customHeight="1">
      <c r="A3536" s="378"/>
      <c r="B3536" s="26"/>
      <c r="C3536" s="26"/>
      <c r="D3536" s="26"/>
      <c r="E3536" s="21"/>
      <c r="F3536" s="21"/>
      <c r="G3536" s="21"/>
      <c r="H3536" s="21"/>
      <c r="I3536" s="21"/>
      <c r="J3536" s="26"/>
      <c r="K3536" s="26"/>
      <c r="L3536" s="21"/>
      <c r="M3536" s="21"/>
      <c r="N3536" s="21"/>
      <c r="O3536" s="21"/>
      <c r="P3536" s="21"/>
      <c r="Q3536" s="21"/>
    </row>
    <row r="3537" spans="1:17" s="258" customFormat="1" ht="12.75" hidden="1" customHeight="1">
      <c r="A3537" s="378"/>
      <c r="B3537" s="26"/>
      <c r="C3537" s="26"/>
      <c r="D3537" s="26"/>
      <c r="E3537" s="21"/>
      <c r="F3537" s="21"/>
      <c r="G3537" s="21"/>
      <c r="H3537" s="21"/>
      <c r="I3537" s="21"/>
      <c r="J3537" s="26"/>
      <c r="K3537" s="26"/>
      <c r="L3537" s="21"/>
      <c r="M3537" s="21"/>
      <c r="N3537" s="21"/>
      <c r="O3537" s="21"/>
      <c r="P3537" s="21"/>
      <c r="Q3537" s="21"/>
    </row>
    <row r="3538" spans="1:17" s="258" customFormat="1" ht="12.75" hidden="1" customHeight="1">
      <c r="A3538" s="378"/>
      <c r="B3538" s="26"/>
      <c r="C3538" s="26"/>
      <c r="D3538" s="26"/>
      <c r="E3538" s="21"/>
      <c r="F3538" s="21"/>
      <c r="G3538" s="21"/>
      <c r="H3538" s="21"/>
      <c r="I3538" s="21"/>
      <c r="J3538" s="26"/>
      <c r="K3538" s="26"/>
      <c r="L3538" s="21"/>
      <c r="M3538" s="21"/>
      <c r="N3538" s="21"/>
      <c r="O3538" s="21"/>
      <c r="P3538" s="21"/>
      <c r="Q3538" s="21"/>
    </row>
    <row r="3539" spans="1:17" s="258" customFormat="1" ht="12.75" hidden="1" customHeight="1">
      <c r="A3539" s="378"/>
      <c r="B3539" s="26"/>
      <c r="C3539" s="26"/>
      <c r="D3539" s="26"/>
      <c r="E3539" s="21"/>
      <c r="F3539" s="21"/>
      <c r="G3539" s="21"/>
      <c r="H3539" s="21"/>
      <c r="I3539" s="21"/>
      <c r="J3539" s="26"/>
      <c r="K3539" s="26"/>
      <c r="L3539" s="21"/>
      <c r="M3539" s="21"/>
      <c r="N3539" s="21"/>
      <c r="O3539" s="21"/>
      <c r="P3539" s="21"/>
      <c r="Q3539" s="21"/>
    </row>
    <row r="3540" spans="1:17" s="258" customFormat="1" ht="12.75" hidden="1" customHeight="1">
      <c r="A3540" s="378"/>
      <c r="B3540" s="26"/>
      <c r="C3540" s="26"/>
      <c r="D3540" s="26"/>
      <c r="E3540" s="21"/>
      <c r="F3540" s="21"/>
      <c r="G3540" s="21"/>
      <c r="H3540" s="21"/>
      <c r="I3540" s="21"/>
      <c r="J3540" s="26"/>
      <c r="K3540" s="26"/>
      <c r="L3540" s="21"/>
      <c r="M3540" s="21"/>
      <c r="N3540" s="21"/>
      <c r="O3540" s="21"/>
      <c r="P3540" s="21"/>
      <c r="Q3540" s="21"/>
    </row>
    <row r="3541" spans="1:17" s="258" customFormat="1" ht="12.75" hidden="1" customHeight="1">
      <c r="A3541" s="378"/>
      <c r="B3541" s="26"/>
      <c r="C3541" s="26"/>
      <c r="D3541" s="26"/>
      <c r="E3541" s="21"/>
      <c r="F3541" s="21"/>
      <c r="G3541" s="21"/>
      <c r="H3541" s="21"/>
      <c r="I3541" s="21"/>
      <c r="J3541" s="26"/>
      <c r="K3541" s="26"/>
      <c r="L3541" s="21"/>
      <c r="M3541" s="21"/>
      <c r="N3541" s="21"/>
      <c r="O3541" s="21"/>
      <c r="P3541" s="21"/>
      <c r="Q3541" s="21"/>
    </row>
    <row r="3542" spans="1:17" s="258" customFormat="1" ht="12.75" hidden="1" customHeight="1">
      <c r="A3542" s="378"/>
      <c r="B3542" s="26"/>
      <c r="C3542" s="26"/>
      <c r="D3542" s="26"/>
      <c r="E3542" s="21"/>
      <c r="F3542" s="21"/>
      <c r="G3542" s="21"/>
      <c r="H3542" s="21"/>
      <c r="I3542" s="21"/>
      <c r="J3542" s="26"/>
      <c r="K3542" s="26"/>
      <c r="L3542" s="21"/>
      <c r="M3542" s="21"/>
      <c r="N3542" s="21"/>
      <c r="O3542" s="21"/>
      <c r="P3542" s="21"/>
      <c r="Q3542" s="21"/>
    </row>
    <row r="3543" spans="1:17" s="258" customFormat="1" ht="12.75" hidden="1" customHeight="1">
      <c r="A3543" s="378"/>
      <c r="B3543" s="26"/>
      <c r="C3543" s="26"/>
      <c r="D3543" s="26"/>
      <c r="E3543" s="21"/>
      <c r="F3543" s="21"/>
      <c r="G3543" s="21"/>
      <c r="H3543" s="21"/>
      <c r="I3543" s="21"/>
      <c r="J3543" s="26"/>
      <c r="K3543" s="26"/>
      <c r="L3543" s="21"/>
      <c r="M3543" s="21"/>
      <c r="N3543" s="21"/>
      <c r="O3543" s="21"/>
      <c r="P3543" s="21"/>
      <c r="Q3543" s="21"/>
    </row>
    <row r="3544" spans="1:17" s="258" customFormat="1" ht="12.75" hidden="1" customHeight="1">
      <c r="A3544" s="378"/>
      <c r="B3544" s="26"/>
      <c r="C3544" s="26"/>
      <c r="D3544" s="26"/>
      <c r="E3544" s="21"/>
      <c r="F3544" s="21"/>
      <c r="G3544" s="21"/>
      <c r="H3544" s="21"/>
      <c r="I3544" s="21"/>
      <c r="J3544" s="26"/>
      <c r="K3544" s="26"/>
      <c r="L3544" s="21"/>
      <c r="M3544" s="21"/>
      <c r="N3544" s="21"/>
      <c r="O3544" s="21"/>
      <c r="P3544" s="21"/>
      <c r="Q3544" s="21"/>
    </row>
    <row r="3545" spans="1:17" s="258" customFormat="1" ht="12.75" hidden="1" customHeight="1">
      <c r="A3545" s="378"/>
      <c r="B3545" s="26"/>
      <c r="C3545" s="26"/>
      <c r="D3545" s="26"/>
      <c r="E3545" s="21"/>
      <c r="F3545" s="21"/>
      <c r="G3545" s="21"/>
      <c r="H3545" s="21"/>
      <c r="I3545" s="21"/>
      <c r="J3545" s="26"/>
      <c r="K3545" s="26"/>
      <c r="L3545" s="21"/>
      <c r="M3545" s="21"/>
      <c r="N3545" s="21"/>
      <c r="O3545" s="21"/>
      <c r="P3545" s="21"/>
      <c r="Q3545" s="21"/>
    </row>
    <row r="3546" spans="1:17" s="258" customFormat="1" ht="12.75" hidden="1" customHeight="1">
      <c r="A3546" s="378"/>
      <c r="B3546" s="26"/>
      <c r="C3546" s="26"/>
      <c r="D3546" s="26"/>
      <c r="E3546" s="21"/>
      <c r="F3546" s="21"/>
      <c r="G3546" s="21"/>
      <c r="H3546" s="21"/>
      <c r="I3546" s="21"/>
      <c r="J3546" s="26"/>
      <c r="K3546" s="26"/>
      <c r="L3546" s="21"/>
      <c r="M3546" s="21"/>
      <c r="N3546" s="21"/>
      <c r="O3546" s="21"/>
      <c r="P3546" s="21"/>
      <c r="Q3546" s="21"/>
    </row>
    <row r="3547" spans="1:17" s="258" customFormat="1" ht="12.75" hidden="1" customHeight="1">
      <c r="A3547" s="378"/>
      <c r="B3547" s="26"/>
      <c r="C3547" s="26"/>
      <c r="D3547" s="26"/>
      <c r="E3547" s="21"/>
      <c r="F3547" s="21"/>
      <c r="G3547" s="21"/>
      <c r="H3547" s="21"/>
      <c r="I3547" s="21"/>
      <c r="J3547" s="26"/>
      <c r="K3547" s="26"/>
      <c r="L3547" s="21"/>
      <c r="M3547" s="21"/>
      <c r="N3547" s="21"/>
      <c r="O3547" s="21"/>
      <c r="P3547" s="21"/>
      <c r="Q3547" s="21"/>
    </row>
    <row r="3548" spans="1:17" s="258" customFormat="1" ht="12.75" hidden="1" customHeight="1">
      <c r="A3548" s="378"/>
      <c r="B3548" s="26"/>
      <c r="C3548" s="26"/>
      <c r="D3548" s="26"/>
      <c r="E3548" s="21"/>
      <c r="F3548" s="21"/>
      <c r="G3548" s="21"/>
      <c r="H3548" s="21"/>
      <c r="I3548" s="21"/>
      <c r="J3548" s="26"/>
      <c r="K3548" s="26"/>
      <c r="L3548" s="21"/>
      <c r="M3548" s="21"/>
      <c r="N3548" s="21"/>
      <c r="O3548" s="21"/>
      <c r="P3548" s="21"/>
      <c r="Q3548" s="21"/>
    </row>
    <row r="3549" spans="1:17" s="258" customFormat="1" ht="12.75" hidden="1" customHeight="1">
      <c r="A3549" s="378"/>
      <c r="B3549" s="26"/>
      <c r="C3549" s="26"/>
      <c r="D3549" s="26"/>
      <c r="E3549" s="21"/>
      <c r="F3549" s="21"/>
      <c r="G3549" s="21"/>
      <c r="H3549" s="21"/>
      <c r="I3549" s="21"/>
      <c r="J3549" s="26"/>
      <c r="K3549" s="26"/>
      <c r="L3549" s="21"/>
      <c r="M3549" s="21"/>
      <c r="N3549" s="21"/>
      <c r="O3549" s="21"/>
      <c r="P3549" s="21"/>
      <c r="Q3549" s="21"/>
    </row>
    <row r="3550" spans="1:17" s="258" customFormat="1" ht="12.75" hidden="1" customHeight="1">
      <c r="A3550" s="378"/>
      <c r="B3550" s="26"/>
      <c r="C3550" s="26"/>
      <c r="D3550" s="26"/>
      <c r="E3550" s="21"/>
      <c r="F3550" s="21"/>
      <c r="G3550" s="21"/>
      <c r="H3550" s="21"/>
      <c r="I3550" s="21"/>
      <c r="J3550" s="26"/>
      <c r="K3550" s="26"/>
      <c r="L3550" s="21"/>
      <c r="M3550" s="21"/>
      <c r="N3550" s="21"/>
      <c r="O3550" s="21"/>
      <c r="P3550" s="21"/>
      <c r="Q3550" s="21"/>
    </row>
    <row r="3551" spans="1:17" s="258" customFormat="1" ht="12.75" hidden="1" customHeight="1">
      <c r="A3551" s="378"/>
      <c r="B3551" s="26"/>
      <c r="C3551" s="26"/>
      <c r="D3551" s="26"/>
      <c r="E3551" s="21"/>
      <c r="F3551" s="21"/>
      <c r="G3551" s="21"/>
      <c r="H3551" s="21"/>
      <c r="I3551" s="21"/>
      <c r="J3551" s="26"/>
      <c r="K3551" s="26"/>
      <c r="L3551" s="21"/>
      <c r="M3551" s="21"/>
      <c r="N3551" s="21"/>
      <c r="O3551" s="21"/>
      <c r="P3551" s="21"/>
      <c r="Q3551" s="21"/>
    </row>
    <row r="3552" spans="1:17" s="258" customFormat="1" ht="12.75" hidden="1" customHeight="1">
      <c r="A3552" s="378"/>
      <c r="B3552" s="26"/>
      <c r="C3552" s="26"/>
      <c r="D3552" s="26"/>
      <c r="E3552" s="21"/>
      <c r="F3552" s="21"/>
      <c r="G3552" s="21"/>
      <c r="H3552" s="21"/>
      <c r="I3552" s="21"/>
      <c r="J3552" s="26"/>
      <c r="K3552" s="26"/>
      <c r="L3552" s="21"/>
      <c r="M3552" s="21"/>
      <c r="N3552" s="21"/>
      <c r="O3552" s="21"/>
      <c r="P3552" s="21"/>
      <c r="Q3552" s="21"/>
    </row>
    <row r="3553" spans="1:17" s="258" customFormat="1" ht="12.75" hidden="1" customHeight="1">
      <c r="A3553" s="378"/>
      <c r="B3553" s="26"/>
      <c r="C3553" s="26"/>
      <c r="D3553" s="26"/>
      <c r="E3553" s="21"/>
      <c r="F3553" s="21"/>
      <c r="G3553" s="21"/>
      <c r="H3553" s="21"/>
      <c r="I3553" s="21"/>
      <c r="J3553" s="26"/>
      <c r="K3553" s="26"/>
      <c r="L3553" s="21"/>
      <c r="M3553" s="21"/>
      <c r="N3553" s="21"/>
      <c r="O3553" s="21"/>
      <c r="P3553" s="21"/>
      <c r="Q3553" s="21"/>
    </row>
    <row r="3554" spans="1:17" s="258" customFormat="1" ht="12.75" hidden="1" customHeight="1">
      <c r="A3554" s="378"/>
      <c r="B3554" s="26"/>
      <c r="C3554" s="26"/>
      <c r="D3554" s="26"/>
      <c r="E3554" s="21"/>
      <c r="F3554" s="21"/>
      <c r="G3554" s="21"/>
      <c r="H3554" s="21"/>
      <c r="I3554" s="21"/>
      <c r="J3554" s="26"/>
      <c r="K3554" s="26"/>
      <c r="L3554" s="21"/>
      <c r="M3554" s="21"/>
      <c r="N3554" s="21"/>
      <c r="O3554" s="21"/>
      <c r="P3554" s="21"/>
      <c r="Q3554" s="21"/>
    </row>
    <row r="3555" spans="1:17" s="258" customFormat="1" ht="12.75" hidden="1" customHeight="1">
      <c r="A3555" s="378"/>
      <c r="B3555" s="26"/>
      <c r="C3555" s="26"/>
      <c r="D3555" s="26"/>
      <c r="E3555" s="21"/>
      <c r="F3555" s="21"/>
      <c r="G3555" s="21"/>
      <c r="H3555" s="21"/>
      <c r="I3555" s="21"/>
      <c r="J3555" s="26"/>
      <c r="K3555" s="26"/>
      <c r="L3555" s="21"/>
      <c r="M3555" s="21"/>
      <c r="N3555" s="21"/>
      <c r="O3555" s="21"/>
      <c r="P3555" s="21"/>
      <c r="Q3555" s="21"/>
    </row>
    <row r="3556" spans="1:17" s="258" customFormat="1" ht="12.75" hidden="1" customHeight="1">
      <c r="A3556" s="378"/>
      <c r="B3556" s="26"/>
      <c r="C3556" s="26"/>
      <c r="D3556" s="26"/>
      <c r="E3556" s="21"/>
      <c r="F3556" s="21"/>
      <c r="G3556" s="21"/>
      <c r="H3556" s="21"/>
      <c r="I3556" s="21"/>
      <c r="J3556" s="26"/>
      <c r="K3556" s="26"/>
      <c r="L3556" s="21"/>
      <c r="M3556" s="21"/>
      <c r="N3556" s="21"/>
      <c r="O3556" s="21"/>
      <c r="P3556" s="21"/>
      <c r="Q3556" s="21"/>
    </row>
    <row r="3557" spans="1:17" s="258" customFormat="1" ht="12.75" hidden="1" customHeight="1">
      <c r="A3557" s="378"/>
      <c r="B3557" s="26"/>
      <c r="C3557" s="26"/>
      <c r="D3557" s="26"/>
      <c r="E3557" s="21"/>
      <c r="F3557" s="21"/>
      <c r="G3557" s="21"/>
      <c r="H3557" s="21"/>
      <c r="I3557" s="21"/>
      <c r="J3557" s="26"/>
      <c r="K3557" s="26"/>
      <c r="L3557" s="21"/>
      <c r="M3557" s="21"/>
      <c r="N3557" s="21"/>
      <c r="O3557" s="21"/>
      <c r="P3557" s="21"/>
      <c r="Q3557" s="21"/>
    </row>
    <row r="3558" spans="1:17" s="258" customFormat="1" ht="12.75" hidden="1" customHeight="1">
      <c r="A3558" s="378"/>
      <c r="B3558" s="26"/>
      <c r="C3558" s="26"/>
      <c r="D3558" s="26"/>
      <c r="E3558" s="21"/>
      <c r="F3558" s="21"/>
      <c r="G3558" s="21"/>
      <c r="H3558" s="21"/>
      <c r="I3558" s="21"/>
      <c r="J3558" s="26"/>
      <c r="K3558" s="26"/>
      <c r="L3558" s="21"/>
      <c r="M3558" s="21"/>
      <c r="N3558" s="21"/>
      <c r="O3558" s="21"/>
      <c r="P3558" s="21"/>
      <c r="Q3558" s="21"/>
    </row>
    <row r="3559" spans="1:17" s="258" customFormat="1" ht="12.75" hidden="1" customHeight="1">
      <c r="A3559" s="378"/>
      <c r="B3559" s="26"/>
      <c r="C3559" s="26"/>
      <c r="D3559" s="26"/>
      <c r="E3559" s="21"/>
      <c r="F3559" s="21"/>
      <c r="G3559" s="21"/>
      <c r="H3559" s="21"/>
      <c r="I3559" s="21"/>
      <c r="J3559" s="26"/>
      <c r="K3559" s="26"/>
      <c r="L3559" s="21"/>
      <c r="M3559" s="21"/>
      <c r="N3559" s="21"/>
      <c r="O3559" s="21"/>
      <c r="P3559" s="21"/>
      <c r="Q3559" s="21"/>
    </row>
    <row r="3560" spans="1:17" s="258" customFormat="1" ht="12.75" hidden="1" customHeight="1">
      <c r="A3560" s="378"/>
      <c r="B3560" s="26"/>
      <c r="C3560" s="26"/>
      <c r="D3560" s="26"/>
      <c r="E3560" s="21"/>
      <c r="F3560" s="21"/>
      <c r="G3560" s="21"/>
      <c r="H3560" s="21"/>
      <c r="I3560" s="21"/>
      <c r="J3560" s="26"/>
      <c r="K3560" s="26"/>
      <c r="L3560" s="21"/>
      <c r="M3560" s="21"/>
      <c r="N3560" s="21"/>
      <c r="O3560" s="21"/>
      <c r="P3560" s="21"/>
      <c r="Q3560" s="21"/>
    </row>
    <row r="3561" spans="1:17" s="258" customFormat="1" ht="12.75" hidden="1" customHeight="1">
      <c r="A3561" s="378"/>
      <c r="B3561" s="26"/>
      <c r="C3561" s="26"/>
      <c r="D3561" s="26"/>
      <c r="E3561" s="21"/>
      <c r="F3561" s="21"/>
      <c r="G3561" s="21"/>
      <c r="H3561" s="21"/>
      <c r="I3561" s="21"/>
      <c r="J3561" s="26"/>
      <c r="K3561" s="26"/>
      <c r="L3561" s="21"/>
      <c r="M3561" s="21"/>
      <c r="N3561" s="21"/>
      <c r="O3561" s="21"/>
      <c r="P3561" s="21"/>
      <c r="Q3561" s="21"/>
    </row>
    <row r="3562" spans="1:17" s="258" customFormat="1" ht="12.75" hidden="1" customHeight="1">
      <c r="A3562" s="378"/>
      <c r="B3562" s="26"/>
      <c r="C3562" s="26"/>
      <c r="D3562" s="26"/>
      <c r="E3562" s="21"/>
      <c r="F3562" s="21"/>
      <c r="G3562" s="21"/>
      <c r="H3562" s="21"/>
      <c r="I3562" s="21"/>
      <c r="J3562" s="26"/>
      <c r="K3562" s="26"/>
      <c r="L3562" s="21"/>
      <c r="M3562" s="21"/>
      <c r="N3562" s="21"/>
      <c r="O3562" s="21"/>
      <c r="P3562" s="21"/>
      <c r="Q3562" s="21"/>
    </row>
    <row r="3563" spans="1:17" s="258" customFormat="1" ht="12.75" hidden="1" customHeight="1">
      <c r="A3563" s="378"/>
      <c r="B3563" s="26"/>
      <c r="C3563" s="26"/>
      <c r="D3563" s="26"/>
      <c r="E3563" s="21"/>
      <c r="F3563" s="21"/>
      <c r="G3563" s="21"/>
      <c r="H3563" s="21"/>
      <c r="I3563" s="21"/>
      <c r="J3563" s="26"/>
      <c r="K3563" s="26"/>
      <c r="L3563" s="21"/>
      <c r="M3563" s="21"/>
      <c r="N3563" s="21"/>
      <c r="O3563" s="21"/>
      <c r="P3563" s="21"/>
      <c r="Q3563" s="21"/>
    </row>
    <row r="3564" spans="1:17" s="258" customFormat="1" ht="12.75" hidden="1" customHeight="1">
      <c r="A3564" s="378"/>
      <c r="B3564" s="26"/>
      <c r="C3564" s="26"/>
      <c r="D3564" s="26"/>
      <c r="E3564" s="21"/>
      <c r="F3564" s="21"/>
      <c r="G3564" s="21"/>
      <c r="H3564" s="21"/>
      <c r="I3564" s="21"/>
      <c r="J3564" s="26"/>
      <c r="K3564" s="26"/>
      <c r="L3564" s="21"/>
      <c r="M3564" s="21"/>
      <c r="N3564" s="21"/>
      <c r="O3564" s="21"/>
      <c r="P3564" s="21"/>
      <c r="Q3564" s="21"/>
    </row>
    <row r="3565" spans="1:17" s="258" customFormat="1" ht="12.75" hidden="1" customHeight="1">
      <c r="A3565" s="378"/>
      <c r="B3565" s="26"/>
      <c r="C3565" s="26"/>
      <c r="D3565" s="26"/>
      <c r="E3565" s="21"/>
      <c r="F3565" s="21"/>
      <c r="G3565" s="21"/>
      <c r="H3565" s="21"/>
      <c r="I3565" s="21"/>
      <c r="J3565" s="26"/>
      <c r="K3565" s="26"/>
      <c r="L3565" s="21"/>
      <c r="M3565" s="21"/>
      <c r="N3565" s="21"/>
      <c r="O3565" s="21"/>
      <c r="P3565" s="21"/>
      <c r="Q3565" s="21"/>
    </row>
    <row r="3566" spans="1:17" s="258" customFormat="1" ht="12.75" hidden="1" customHeight="1">
      <c r="A3566" s="378"/>
      <c r="B3566" s="26"/>
      <c r="C3566" s="26"/>
      <c r="D3566" s="26"/>
      <c r="E3566" s="21"/>
      <c r="F3566" s="21"/>
      <c r="G3566" s="21"/>
      <c r="H3566" s="21"/>
      <c r="I3566" s="21"/>
      <c r="J3566" s="26"/>
      <c r="K3566" s="26"/>
      <c r="L3566" s="21"/>
      <c r="M3566" s="21"/>
      <c r="N3566" s="21"/>
      <c r="O3566" s="21"/>
      <c r="P3566" s="21"/>
      <c r="Q3566" s="21"/>
    </row>
    <row r="3567" spans="1:17" s="258" customFormat="1" ht="12.75" hidden="1" customHeight="1">
      <c r="A3567" s="378"/>
      <c r="B3567" s="26"/>
      <c r="C3567" s="26"/>
      <c r="D3567" s="26"/>
      <c r="E3567" s="21"/>
      <c r="F3567" s="21"/>
      <c r="G3567" s="21"/>
      <c r="H3567" s="21"/>
      <c r="I3567" s="21"/>
      <c r="J3567" s="26"/>
      <c r="K3567" s="26"/>
      <c r="L3567" s="21"/>
      <c r="M3567" s="21"/>
      <c r="N3567" s="21"/>
      <c r="O3567" s="21"/>
      <c r="P3567" s="21"/>
      <c r="Q3567" s="21"/>
    </row>
    <row r="3568" spans="1:17" s="258" customFormat="1" ht="12.75" hidden="1" customHeight="1">
      <c r="A3568" s="378"/>
      <c r="B3568" s="26"/>
      <c r="C3568" s="26"/>
      <c r="D3568" s="26"/>
      <c r="E3568" s="21"/>
      <c r="F3568" s="21"/>
      <c r="G3568" s="21"/>
      <c r="H3568" s="21"/>
      <c r="I3568" s="21"/>
      <c r="J3568" s="26"/>
      <c r="K3568" s="26"/>
      <c r="L3568" s="21"/>
      <c r="M3568" s="21"/>
      <c r="N3568" s="21"/>
      <c r="O3568" s="21"/>
      <c r="P3568" s="21"/>
      <c r="Q3568" s="21"/>
    </row>
    <row r="3569" spans="1:17" s="258" customFormat="1" ht="12.75" hidden="1" customHeight="1">
      <c r="A3569" s="378"/>
      <c r="B3569" s="26"/>
      <c r="C3569" s="26"/>
      <c r="D3569" s="26"/>
      <c r="E3569" s="21"/>
      <c r="F3569" s="21"/>
      <c r="G3569" s="21"/>
      <c r="H3569" s="21"/>
      <c r="I3569" s="21"/>
      <c r="J3569" s="26"/>
      <c r="K3569" s="26"/>
      <c r="L3569" s="21"/>
      <c r="M3569" s="21"/>
      <c r="N3569" s="21"/>
      <c r="O3569" s="21"/>
      <c r="P3569" s="21"/>
      <c r="Q3569" s="21"/>
    </row>
    <row r="3570" spans="1:17" s="258" customFormat="1" ht="12.75" hidden="1" customHeight="1">
      <c r="A3570" s="378"/>
      <c r="B3570" s="26"/>
      <c r="C3570" s="26"/>
      <c r="D3570" s="26"/>
      <c r="E3570" s="21"/>
      <c r="F3570" s="21"/>
      <c r="G3570" s="21"/>
      <c r="H3570" s="21"/>
      <c r="I3570" s="21"/>
      <c r="J3570" s="26"/>
      <c r="K3570" s="26"/>
      <c r="L3570" s="21"/>
      <c r="M3570" s="21"/>
      <c r="N3570" s="21"/>
      <c r="O3570" s="21"/>
      <c r="P3570" s="21"/>
      <c r="Q3570" s="21"/>
    </row>
    <row r="3571" spans="1:17" s="258" customFormat="1" ht="12.75" hidden="1" customHeight="1">
      <c r="A3571" s="378"/>
      <c r="B3571" s="26"/>
      <c r="C3571" s="26"/>
      <c r="D3571" s="26"/>
      <c r="E3571" s="21"/>
      <c r="F3571" s="21"/>
      <c r="G3571" s="21"/>
      <c r="H3571" s="21"/>
      <c r="I3571" s="21"/>
      <c r="J3571" s="26"/>
      <c r="K3571" s="26"/>
      <c r="L3571" s="21"/>
      <c r="M3571" s="21"/>
      <c r="N3571" s="21"/>
      <c r="O3571" s="21"/>
      <c r="P3571" s="21"/>
      <c r="Q3571" s="21"/>
    </row>
    <row r="3572" spans="1:17" s="258" customFormat="1" ht="12.75" hidden="1" customHeight="1">
      <c r="A3572" s="378"/>
      <c r="B3572" s="26"/>
      <c r="C3572" s="26"/>
      <c r="D3572" s="26"/>
      <c r="E3572" s="21"/>
      <c r="F3572" s="21"/>
      <c r="G3572" s="21"/>
      <c r="H3572" s="21"/>
      <c r="I3572" s="21"/>
      <c r="J3572" s="26"/>
      <c r="K3572" s="26"/>
      <c r="L3572" s="21"/>
      <c r="M3572" s="21"/>
      <c r="N3572" s="21"/>
      <c r="O3572" s="21"/>
      <c r="P3572" s="21"/>
      <c r="Q3572" s="21"/>
    </row>
    <row r="3573" spans="1:17" s="258" customFormat="1" ht="12.75" hidden="1" customHeight="1">
      <c r="A3573" s="378"/>
      <c r="B3573" s="26"/>
      <c r="C3573" s="26"/>
      <c r="D3573" s="26"/>
      <c r="E3573" s="21"/>
      <c r="F3573" s="21"/>
      <c r="G3573" s="21"/>
      <c r="H3573" s="21"/>
      <c r="I3573" s="21"/>
      <c r="J3573" s="26"/>
      <c r="K3573" s="26"/>
      <c r="L3573" s="21"/>
      <c r="M3573" s="21"/>
      <c r="N3573" s="21"/>
      <c r="O3573" s="21"/>
      <c r="P3573" s="21"/>
      <c r="Q3573" s="21"/>
    </row>
    <row r="3574" spans="1:17" s="258" customFormat="1" ht="12.75" hidden="1" customHeight="1">
      <c r="A3574" s="378"/>
      <c r="B3574" s="26"/>
      <c r="C3574" s="26"/>
      <c r="D3574" s="26"/>
      <c r="E3574" s="21"/>
      <c r="F3574" s="21"/>
      <c r="G3574" s="21"/>
      <c r="H3574" s="21"/>
      <c r="I3574" s="21"/>
      <c r="J3574" s="26"/>
      <c r="K3574" s="26"/>
      <c r="L3574" s="21"/>
      <c r="M3574" s="21"/>
      <c r="N3574" s="21"/>
      <c r="O3574" s="21"/>
      <c r="P3574" s="21"/>
      <c r="Q3574" s="21"/>
    </row>
    <row r="3575" spans="1:17" s="258" customFormat="1" ht="12.75" hidden="1" customHeight="1">
      <c r="A3575" s="378"/>
      <c r="B3575" s="26"/>
      <c r="C3575" s="26"/>
      <c r="D3575" s="26"/>
      <c r="E3575" s="21"/>
      <c r="F3575" s="21"/>
      <c r="G3575" s="21"/>
      <c r="H3575" s="21"/>
      <c r="I3575" s="21"/>
      <c r="J3575" s="26"/>
      <c r="K3575" s="26"/>
      <c r="L3575" s="21"/>
      <c r="M3575" s="21"/>
      <c r="N3575" s="21"/>
      <c r="O3575" s="21"/>
      <c r="P3575" s="21"/>
      <c r="Q3575" s="21"/>
    </row>
    <row r="3576" spans="1:17" s="258" customFormat="1" ht="12.75" hidden="1" customHeight="1">
      <c r="A3576" s="378"/>
      <c r="B3576" s="26"/>
      <c r="C3576" s="26"/>
      <c r="D3576" s="26"/>
      <c r="E3576" s="21"/>
      <c r="F3576" s="21"/>
      <c r="G3576" s="21"/>
      <c r="H3576" s="21"/>
      <c r="I3576" s="21"/>
      <c r="J3576" s="26"/>
      <c r="K3576" s="26"/>
      <c r="L3576" s="21"/>
      <c r="M3576" s="21"/>
      <c r="N3576" s="21"/>
      <c r="O3576" s="21"/>
      <c r="P3576" s="21"/>
      <c r="Q3576" s="21"/>
    </row>
    <row r="3577" spans="1:17" s="258" customFormat="1" ht="12.75" hidden="1" customHeight="1">
      <c r="A3577" s="378"/>
      <c r="B3577" s="26"/>
      <c r="C3577" s="26"/>
      <c r="D3577" s="26"/>
      <c r="E3577" s="21"/>
      <c r="F3577" s="21"/>
      <c r="G3577" s="21"/>
      <c r="H3577" s="21"/>
      <c r="I3577" s="21"/>
      <c r="J3577" s="26"/>
      <c r="K3577" s="26"/>
      <c r="L3577" s="21"/>
      <c r="M3577" s="21"/>
      <c r="N3577" s="21"/>
      <c r="O3577" s="21"/>
      <c r="P3577" s="21"/>
      <c r="Q3577" s="21"/>
    </row>
    <row r="3578" spans="1:17" s="258" customFormat="1" ht="12.75" hidden="1" customHeight="1">
      <c r="A3578" s="378"/>
      <c r="B3578" s="26"/>
      <c r="C3578" s="26"/>
      <c r="D3578" s="26"/>
      <c r="E3578" s="21"/>
      <c r="F3578" s="21"/>
      <c r="G3578" s="21"/>
      <c r="H3578" s="21"/>
      <c r="I3578" s="21"/>
      <c r="J3578" s="26"/>
      <c r="K3578" s="26"/>
      <c r="L3578" s="21"/>
      <c r="M3578" s="21"/>
      <c r="N3578" s="21"/>
      <c r="O3578" s="21"/>
      <c r="P3578" s="21"/>
      <c r="Q3578" s="21"/>
    </row>
    <row r="3579" spans="1:17" s="258" customFormat="1" ht="12.75" hidden="1" customHeight="1">
      <c r="A3579" s="378"/>
      <c r="B3579" s="26"/>
      <c r="C3579" s="26"/>
      <c r="D3579" s="26"/>
      <c r="E3579" s="21"/>
      <c r="F3579" s="21"/>
      <c r="G3579" s="21"/>
      <c r="H3579" s="21"/>
      <c r="I3579" s="21"/>
      <c r="J3579" s="26"/>
      <c r="K3579" s="26"/>
      <c r="L3579" s="21"/>
      <c r="M3579" s="21"/>
      <c r="N3579" s="21"/>
      <c r="O3579" s="21"/>
      <c r="P3579" s="21"/>
      <c r="Q3579" s="21"/>
    </row>
    <row r="3580" spans="1:17" s="258" customFormat="1" ht="12.75" hidden="1" customHeight="1">
      <c r="A3580" s="378"/>
      <c r="B3580" s="26"/>
      <c r="C3580" s="26"/>
      <c r="D3580" s="26"/>
      <c r="E3580" s="21"/>
      <c r="F3580" s="21"/>
      <c r="G3580" s="21"/>
      <c r="H3580" s="21"/>
      <c r="I3580" s="21"/>
      <c r="J3580" s="26"/>
      <c r="K3580" s="26"/>
      <c r="L3580" s="21"/>
      <c r="M3580" s="21"/>
      <c r="N3580" s="21"/>
      <c r="O3580" s="21"/>
      <c r="P3580" s="21"/>
      <c r="Q3580" s="21"/>
    </row>
    <row r="3581" spans="1:17" s="258" customFormat="1" ht="12.75" hidden="1" customHeight="1">
      <c r="A3581" s="378"/>
      <c r="B3581" s="26"/>
      <c r="C3581" s="26"/>
      <c r="D3581" s="26"/>
      <c r="E3581" s="21"/>
      <c r="F3581" s="21"/>
      <c r="G3581" s="21"/>
      <c r="H3581" s="21"/>
      <c r="I3581" s="21"/>
      <c r="J3581" s="26"/>
      <c r="K3581" s="26"/>
      <c r="L3581" s="21"/>
      <c r="M3581" s="21"/>
      <c r="N3581" s="21"/>
      <c r="O3581" s="21"/>
      <c r="P3581" s="21"/>
      <c r="Q3581" s="21"/>
    </row>
    <row r="3582" spans="1:17" s="258" customFormat="1" ht="12.75" hidden="1" customHeight="1">
      <c r="A3582" s="378"/>
      <c r="B3582" s="26"/>
      <c r="C3582" s="26"/>
      <c r="D3582" s="26"/>
      <c r="E3582" s="21"/>
      <c r="F3582" s="21"/>
      <c r="G3582" s="21"/>
      <c r="H3582" s="21"/>
      <c r="I3582" s="21"/>
      <c r="J3582" s="26"/>
      <c r="K3582" s="26"/>
      <c r="L3582" s="21"/>
      <c r="M3582" s="21"/>
      <c r="N3582" s="21"/>
      <c r="O3582" s="21"/>
      <c r="P3582" s="21"/>
      <c r="Q3582" s="21"/>
    </row>
    <row r="3583" spans="1:17" s="258" customFormat="1" ht="12.75" hidden="1" customHeight="1">
      <c r="A3583" s="378"/>
      <c r="B3583" s="26"/>
      <c r="C3583" s="26"/>
      <c r="D3583" s="26"/>
      <c r="E3583" s="21"/>
      <c r="F3583" s="21"/>
      <c r="G3583" s="21"/>
      <c r="H3583" s="21"/>
      <c r="I3583" s="21"/>
      <c r="J3583" s="26"/>
      <c r="K3583" s="26"/>
      <c r="L3583" s="21"/>
      <c r="M3583" s="21"/>
      <c r="N3583" s="21"/>
      <c r="O3583" s="21"/>
      <c r="P3583" s="21"/>
      <c r="Q3583" s="21"/>
    </row>
    <row r="3584" spans="1:17" s="258" customFormat="1" ht="12.75" hidden="1" customHeight="1">
      <c r="A3584" s="378"/>
      <c r="B3584" s="26"/>
      <c r="C3584" s="26"/>
      <c r="D3584" s="26"/>
      <c r="E3584" s="21"/>
      <c r="F3584" s="21"/>
      <c r="G3584" s="21"/>
      <c r="H3584" s="21"/>
      <c r="I3584" s="21"/>
      <c r="J3584" s="26"/>
      <c r="K3584" s="26"/>
      <c r="L3584" s="21"/>
      <c r="M3584" s="21"/>
      <c r="N3584" s="21"/>
      <c r="O3584" s="21"/>
      <c r="P3584" s="21"/>
      <c r="Q3584" s="21"/>
    </row>
    <row r="3585" spans="1:17" s="258" customFormat="1" ht="12.75" hidden="1" customHeight="1">
      <c r="A3585" s="378"/>
      <c r="B3585" s="26"/>
      <c r="C3585" s="26"/>
      <c r="D3585" s="26"/>
      <c r="E3585" s="21"/>
      <c r="F3585" s="21"/>
      <c r="G3585" s="21"/>
      <c r="H3585" s="21"/>
      <c r="I3585" s="21"/>
      <c r="J3585" s="26"/>
      <c r="K3585" s="26"/>
      <c r="L3585" s="21"/>
      <c r="M3585" s="21"/>
      <c r="N3585" s="21"/>
      <c r="O3585" s="21"/>
      <c r="P3585" s="21"/>
      <c r="Q3585" s="21"/>
    </row>
    <row r="3586" spans="1:17" s="258" customFormat="1" ht="12.75" hidden="1" customHeight="1">
      <c r="A3586" s="378"/>
      <c r="B3586" s="26"/>
      <c r="C3586" s="26"/>
      <c r="D3586" s="26"/>
      <c r="E3586" s="21"/>
      <c r="F3586" s="21"/>
      <c r="G3586" s="21"/>
      <c r="H3586" s="21"/>
      <c r="I3586" s="21"/>
      <c r="J3586" s="26"/>
      <c r="K3586" s="26"/>
      <c r="L3586" s="21"/>
      <c r="M3586" s="21"/>
      <c r="N3586" s="21"/>
      <c r="O3586" s="21"/>
      <c r="P3586" s="21"/>
      <c r="Q3586" s="21"/>
    </row>
    <row r="3587" spans="1:17" s="258" customFormat="1" ht="12.75" hidden="1" customHeight="1">
      <c r="A3587" s="378"/>
      <c r="B3587" s="26"/>
      <c r="C3587" s="26"/>
      <c r="D3587" s="26"/>
      <c r="E3587" s="21"/>
      <c r="F3587" s="21"/>
      <c r="G3587" s="21"/>
      <c r="H3587" s="21"/>
      <c r="I3587" s="21"/>
      <c r="J3587" s="26"/>
      <c r="K3587" s="26"/>
      <c r="L3587" s="21"/>
      <c r="M3587" s="21"/>
      <c r="N3587" s="21"/>
      <c r="O3587" s="21"/>
      <c r="P3587" s="21"/>
      <c r="Q3587" s="21"/>
    </row>
    <row r="3588" spans="1:17" s="258" customFormat="1" ht="12.75" hidden="1" customHeight="1">
      <c r="A3588" s="378"/>
      <c r="B3588" s="26"/>
      <c r="C3588" s="26"/>
      <c r="D3588" s="26"/>
      <c r="E3588" s="21"/>
      <c r="F3588" s="21"/>
      <c r="G3588" s="21"/>
      <c r="H3588" s="21"/>
      <c r="I3588" s="21"/>
      <c r="J3588" s="26"/>
      <c r="K3588" s="26"/>
      <c r="L3588" s="21"/>
      <c r="M3588" s="21"/>
      <c r="N3588" s="21"/>
      <c r="O3588" s="21"/>
      <c r="P3588" s="21"/>
      <c r="Q3588" s="21"/>
    </row>
    <row r="3589" spans="1:17" s="258" customFormat="1" ht="12.75" hidden="1" customHeight="1">
      <c r="A3589" s="378"/>
      <c r="B3589" s="26"/>
      <c r="C3589" s="26"/>
      <c r="D3589" s="26"/>
      <c r="E3589" s="21"/>
      <c r="F3589" s="21"/>
      <c r="G3589" s="21"/>
      <c r="H3589" s="21"/>
      <c r="I3589" s="21"/>
      <c r="J3589" s="26"/>
      <c r="K3589" s="26"/>
      <c r="L3589" s="21"/>
      <c r="M3589" s="21"/>
      <c r="N3589" s="21"/>
      <c r="O3589" s="21"/>
      <c r="P3589" s="21"/>
      <c r="Q3589" s="21"/>
    </row>
    <row r="3590" spans="1:17" s="258" customFormat="1" ht="12.75" hidden="1" customHeight="1">
      <c r="A3590" s="378"/>
      <c r="B3590" s="26"/>
      <c r="C3590" s="26"/>
      <c r="D3590" s="26"/>
      <c r="E3590" s="21"/>
      <c r="F3590" s="21"/>
      <c r="G3590" s="21"/>
      <c r="H3590" s="21"/>
      <c r="I3590" s="21"/>
      <c r="J3590" s="26"/>
      <c r="K3590" s="26"/>
      <c r="L3590" s="21"/>
      <c r="M3590" s="21"/>
      <c r="N3590" s="21"/>
      <c r="O3590" s="21"/>
      <c r="P3590" s="21"/>
      <c r="Q3590" s="21"/>
    </row>
    <row r="3591" spans="1:17" s="258" customFormat="1" ht="12.75" hidden="1" customHeight="1">
      <c r="A3591" s="378"/>
      <c r="B3591" s="26"/>
      <c r="C3591" s="26"/>
      <c r="D3591" s="26"/>
      <c r="E3591" s="21"/>
      <c r="F3591" s="21"/>
      <c r="G3591" s="21"/>
      <c r="H3591" s="21"/>
      <c r="I3591" s="21"/>
      <c r="J3591" s="26"/>
      <c r="K3591" s="26"/>
      <c r="L3591" s="21"/>
      <c r="M3591" s="21"/>
      <c r="N3591" s="21"/>
      <c r="O3591" s="21"/>
      <c r="P3591" s="21"/>
      <c r="Q3591" s="21"/>
    </row>
    <row r="3592" spans="1:17" s="258" customFormat="1" ht="12.75" hidden="1" customHeight="1">
      <c r="A3592" s="378"/>
      <c r="B3592" s="26"/>
      <c r="C3592" s="26"/>
      <c r="D3592" s="26"/>
      <c r="E3592" s="21"/>
      <c r="F3592" s="21"/>
      <c r="G3592" s="21"/>
      <c r="H3592" s="21"/>
      <c r="I3592" s="21"/>
      <c r="J3592" s="26"/>
      <c r="K3592" s="26"/>
      <c r="L3592" s="21"/>
      <c r="M3592" s="21"/>
      <c r="N3592" s="21"/>
      <c r="O3592" s="21"/>
      <c r="P3592" s="21"/>
      <c r="Q3592" s="21"/>
    </row>
    <row r="3593" spans="1:17" s="258" customFormat="1" ht="12.75" hidden="1" customHeight="1">
      <c r="A3593" s="378"/>
      <c r="B3593" s="26"/>
      <c r="C3593" s="26"/>
      <c r="D3593" s="26"/>
      <c r="E3593" s="21"/>
      <c r="F3593" s="21"/>
      <c r="G3593" s="21"/>
      <c r="H3593" s="21"/>
      <c r="I3593" s="21"/>
      <c r="J3593" s="26"/>
      <c r="K3593" s="26"/>
      <c r="L3593" s="21"/>
      <c r="M3593" s="21"/>
      <c r="N3593" s="21"/>
      <c r="O3593" s="21"/>
      <c r="P3593" s="21"/>
      <c r="Q3593" s="21"/>
    </row>
    <row r="3594" spans="1:17" s="258" customFormat="1" ht="12.75" hidden="1" customHeight="1">
      <c r="A3594" s="378"/>
      <c r="B3594" s="26"/>
      <c r="C3594" s="26"/>
      <c r="D3594" s="26"/>
      <c r="E3594" s="21"/>
      <c r="F3594" s="21"/>
      <c r="G3594" s="21"/>
      <c r="H3594" s="21"/>
      <c r="I3594" s="21"/>
      <c r="J3594" s="26"/>
      <c r="K3594" s="26"/>
      <c r="L3594" s="21"/>
      <c r="M3594" s="21"/>
      <c r="N3594" s="21"/>
      <c r="O3594" s="21"/>
      <c r="P3594" s="21"/>
      <c r="Q3594" s="21"/>
    </row>
    <row r="3595" spans="1:17" s="258" customFormat="1" ht="12.75" hidden="1" customHeight="1">
      <c r="A3595" s="378"/>
      <c r="B3595" s="26"/>
      <c r="C3595" s="26"/>
      <c r="D3595" s="26"/>
      <c r="E3595" s="21"/>
      <c r="F3595" s="21"/>
      <c r="G3595" s="21"/>
      <c r="H3595" s="21"/>
      <c r="I3595" s="21"/>
      <c r="J3595" s="26"/>
      <c r="K3595" s="26"/>
      <c r="L3595" s="21"/>
      <c r="M3595" s="21"/>
      <c r="N3595" s="21"/>
      <c r="O3595" s="21"/>
      <c r="P3595" s="21"/>
      <c r="Q3595" s="21"/>
    </row>
    <row r="3596" spans="1:17" s="258" customFormat="1" ht="12.75" hidden="1" customHeight="1">
      <c r="A3596" s="378"/>
      <c r="B3596" s="26"/>
      <c r="C3596" s="26"/>
      <c r="D3596" s="26"/>
      <c r="E3596" s="21"/>
      <c r="F3596" s="21"/>
      <c r="G3596" s="21"/>
      <c r="H3596" s="21"/>
      <c r="I3596" s="21"/>
      <c r="J3596" s="26"/>
      <c r="K3596" s="26"/>
      <c r="L3596" s="21"/>
      <c r="M3596" s="21"/>
      <c r="N3596" s="21"/>
      <c r="O3596" s="21"/>
      <c r="P3596" s="21"/>
      <c r="Q3596" s="21"/>
    </row>
    <row r="3597" spans="1:17" s="258" customFormat="1" ht="12.75" hidden="1" customHeight="1">
      <c r="A3597" s="378"/>
      <c r="B3597" s="26"/>
      <c r="C3597" s="26"/>
      <c r="D3597" s="26"/>
      <c r="E3597" s="21"/>
      <c r="F3597" s="21"/>
      <c r="G3597" s="21"/>
      <c r="H3597" s="21"/>
      <c r="I3597" s="21"/>
      <c r="J3597" s="26"/>
      <c r="K3597" s="26"/>
      <c r="L3597" s="21"/>
      <c r="M3597" s="21"/>
      <c r="N3597" s="21"/>
      <c r="O3597" s="21"/>
      <c r="P3597" s="21"/>
      <c r="Q3597" s="21"/>
    </row>
    <row r="3598" spans="1:17" s="258" customFormat="1" ht="12.75" hidden="1" customHeight="1">
      <c r="A3598" s="378"/>
      <c r="B3598" s="26"/>
      <c r="C3598" s="26"/>
      <c r="D3598" s="26"/>
      <c r="E3598" s="21"/>
      <c r="F3598" s="21"/>
      <c r="G3598" s="21"/>
      <c r="H3598" s="21"/>
      <c r="I3598" s="21"/>
      <c r="J3598" s="26"/>
      <c r="K3598" s="26"/>
      <c r="L3598" s="21"/>
      <c r="M3598" s="21"/>
      <c r="N3598" s="21"/>
      <c r="O3598" s="21"/>
      <c r="P3598" s="21"/>
      <c r="Q3598" s="21"/>
    </row>
    <row r="3599" spans="1:17" s="258" customFormat="1" ht="12.75" hidden="1" customHeight="1">
      <c r="A3599" s="378"/>
      <c r="B3599" s="26"/>
      <c r="C3599" s="26"/>
      <c r="D3599" s="26"/>
      <c r="E3599" s="21"/>
      <c r="F3599" s="21"/>
      <c r="G3599" s="21"/>
      <c r="H3599" s="21"/>
      <c r="I3599" s="21"/>
      <c r="J3599" s="26"/>
      <c r="K3599" s="26"/>
      <c r="L3599" s="21"/>
      <c r="M3599" s="21"/>
      <c r="N3599" s="21"/>
      <c r="O3599" s="21"/>
      <c r="P3599" s="21"/>
      <c r="Q3599" s="21"/>
    </row>
    <row r="3600" spans="1:17" s="258" customFormat="1" ht="12.75" hidden="1" customHeight="1">
      <c r="A3600" s="378"/>
      <c r="B3600" s="26"/>
      <c r="C3600" s="26"/>
      <c r="D3600" s="26"/>
      <c r="E3600" s="21"/>
      <c r="F3600" s="21"/>
      <c r="G3600" s="21"/>
      <c r="H3600" s="21"/>
      <c r="I3600" s="21"/>
      <c r="J3600" s="26"/>
      <c r="K3600" s="26"/>
      <c r="L3600" s="21"/>
      <c r="M3600" s="21"/>
      <c r="N3600" s="21"/>
      <c r="O3600" s="21"/>
      <c r="P3600" s="21"/>
      <c r="Q3600" s="21"/>
    </row>
    <row r="3601" spans="1:17" s="258" customFormat="1" ht="12.75" hidden="1" customHeight="1">
      <c r="A3601" s="378"/>
      <c r="B3601" s="26"/>
      <c r="C3601" s="26"/>
      <c r="D3601" s="26"/>
      <c r="E3601" s="21"/>
      <c r="F3601" s="21"/>
      <c r="G3601" s="21"/>
      <c r="H3601" s="21"/>
      <c r="I3601" s="21"/>
      <c r="J3601" s="26"/>
      <c r="K3601" s="26"/>
      <c r="L3601" s="21"/>
      <c r="M3601" s="21"/>
      <c r="N3601" s="21"/>
      <c r="O3601" s="21"/>
      <c r="P3601" s="21"/>
      <c r="Q3601" s="21"/>
    </row>
    <row r="3602" spans="1:17" s="258" customFormat="1" ht="12.75" hidden="1" customHeight="1">
      <c r="A3602" s="378"/>
      <c r="B3602" s="26"/>
      <c r="C3602" s="26"/>
      <c r="D3602" s="26"/>
      <c r="E3602" s="21"/>
      <c r="F3602" s="21"/>
      <c r="G3602" s="21"/>
      <c r="H3602" s="21"/>
      <c r="I3602" s="21"/>
      <c r="J3602" s="26"/>
      <c r="K3602" s="26"/>
      <c r="L3602" s="21"/>
      <c r="M3602" s="21"/>
      <c r="N3602" s="21"/>
      <c r="O3602" s="21"/>
      <c r="P3602" s="21"/>
      <c r="Q3602" s="21"/>
    </row>
    <row r="3603" spans="1:17" s="258" customFormat="1" ht="12.75" hidden="1" customHeight="1">
      <c r="A3603" s="378"/>
      <c r="B3603" s="26"/>
      <c r="C3603" s="26"/>
      <c r="D3603" s="26"/>
      <c r="E3603" s="21"/>
      <c r="F3603" s="21"/>
      <c r="G3603" s="21"/>
      <c r="H3603" s="21"/>
      <c r="I3603" s="21"/>
      <c r="J3603" s="26"/>
      <c r="K3603" s="26"/>
      <c r="L3603" s="21"/>
      <c r="M3603" s="21"/>
      <c r="N3603" s="21"/>
      <c r="O3603" s="21"/>
      <c r="P3603" s="21"/>
      <c r="Q3603" s="21"/>
    </row>
    <row r="3604" spans="1:17" s="258" customFormat="1" ht="12.75" hidden="1" customHeight="1">
      <c r="A3604" s="378"/>
      <c r="B3604" s="26"/>
      <c r="C3604" s="26"/>
      <c r="D3604" s="26"/>
      <c r="E3604" s="21"/>
      <c r="F3604" s="21"/>
      <c r="G3604" s="21"/>
      <c r="H3604" s="21"/>
      <c r="I3604" s="21"/>
      <c r="J3604" s="26"/>
      <c r="K3604" s="26"/>
      <c r="L3604" s="21"/>
      <c r="M3604" s="21"/>
      <c r="N3604" s="21"/>
      <c r="O3604" s="21"/>
      <c r="P3604" s="21"/>
      <c r="Q3604" s="21"/>
    </row>
    <row r="3605" spans="1:17" s="258" customFormat="1" ht="12.75" hidden="1" customHeight="1">
      <c r="A3605" s="378"/>
      <c r="B3605" s="26"/>
      <c r="C3605" s="26"/>
      <c r="D3605" s="26"/>
      <c r="E3605" s="21"/>
      <c r="F3605" s="21"/>
      <c r="G3605" s="21"/>
      <c r="H3605" s="21"/>
      <c r="I3605" s="21"/>
      <c r="J3605" s="26"/>
      <c r="K3605" s="26"/>
      <c r="L3605" s="21"/>
      <c r="M3605" s="21"/>
      <c r="N3605" s="21"/>
      <c r="O3605" s="21"/>
      <c r="P3605" s="21"/>
      <c r="Q3605" s="21"/>
    </row>
    <row r="3606" spans="1:17" s="258" customFormat="1" ht="12.75" hidden="1" customHeight="1">
      <c r="A3606" s="378"/>
      <c r="B3606" s="26"/>
      <c r="C3606" s="26"/>
      <c r="D3606" s="26"/>
      <c r="E3606" s="21"/>
      <c r="F3606" s="21"/>
      <c r="G3606" s="21"/>
      <c r="H3606" s="21"/>
      <c r="I3606" s="21"/>
      <c r="J3606" s="26"/>
      <c r="K3606" s="26"/>
      <c r="L3606" s="21"/>
      <c r="M3606" s="21"/>
      <c r="N3606" s="21"/>
      <c r="O3606" s="21"/>
      <c r="P3606" s="21"/>
      <c r="Q3606" s="21"/>
    </row>
    <row r="3607" spans="1:17" s="258" customFormat="1" ht="12.75" hidden="1" customHeight="1">
      <c r="A3607" s="378"/>
      <c r="B3607" s="26"/>
      <c r="C3607" s="26"/>
      <c r="D3607" s="26"/>
      <c r="E3607" s="21"/>
      <c r="F3607" s="21"/>
      <c r="G3607" s="21"/>
      <c r="H3607" s="21"/>
      <c r="I3607" s="21"/>
      <c r="J3607" s="26"/>
      <c r="K3607" s="26"/>
      <c r="L3607" s="21"/>
      <c r="M3607" s="21"/>
      <c r="N3607" s="21"/>
      <c r="O3607" s="21"/>
      <c r="P3607" s="21"/>
      <c r="Q3607" s="21"/>
    </row>
    <row r="3608" spans="1:17" s="258" customFormat="1" ht="12.75" hidden="1" customHeight="1">
      <c r="A3608" s="378"/>
      <c r="B3608" s="26"/>
      <c r="C3608" s="26"/>
      <c r="D3608" s="26"/>
      <c r="E3608" s="21"/>
      <c r="F3608" s="21"/>
      <c r="G3608" s="21"/>
      <c r="H3608" s="21"/>
      <c r="I3608" s="21"/>
      <c r="J3608" s="26"/>
      <c r="K3608" s="26"/>
      <c r="L3608" s="21"/>
      <c r="M3608" s="21"/>
      <c r="N3608" s="21"/>
      <c r="O3608" s="21"/>
      <c r="P3608" s="21"/>
      <c r="Q3608" s="21"/>
    </row>
    <row r="3609" spans="1:17" s="258" customFormat="1" ht="12.75" hidden="1" customHeight="1">
      <c r="A3609" s="378"/>
      <c r="B3609" s="26"/>
      <c r="C3609" s="26"/>
      <c r="D3609" s="26"/>
      <c r="E3609" s="21"/>
      <c r="F3609" s="21"/>
      <c r="G3609" s="21"/>
      <c r="H3609" s="21"/>
      <c r="I3609" s="21"/>
      <c r="J3609" s="26"/>
      <c r="K3609" s="26"/>
      <c r="L3609" s="21"/>
      <c r="M3609" s="21"/>
      <c r="N3609" s="21"/>
      <c r="O3609" s="21"/>
      <c r="P3609" s="21"/>
      <c r="Q3609" s="21"/>
    </row>
    <row r="3610" spans="1:17" s="258" customFormat="1" ht="12.75" hidden="1" customHeight="1">
      <c r="A3610" s="378"/>
      <c r="B3610" s="26"/>
      <c r="C3610" s="26"/>
      <c r="D3610" s="26"/>
      <c r="E3610" s="21"/>
      <c r="F3610" s="21"/>
      <c r="G3610" s="21"/>
      <c r="H3610" s="21"/>
      <c r="I3610" s="21"/>
      <c r="J3610" s="26"/>
      <c r="K3610" s="26"/>
      <c r="L3610" s="21"/>
      <c r="M3610" s="21"/>
      <c r="N3610" s="21"/>
      <c r="O3610" s="21"/>
      <c r="P3610" s="21"/>
      <c r="Q3610" s="21"/>
    </row>
    <row r="3611" spans="1:17" s="258" customFormat="1" ht="12.75" hidden="1" customHeight="1">
      <c r="A3611" s="378"/>
      <c r="B3611" s="26"/>
      <c r="C3611" s="26"/>
      <c r="D3611" s="26"/>
      <c r="E3611" s="21"/>
      <c r="F3611" s="21"/>
      <c r="G3611" s="21"/>
      <c r="H3611" s="21"/>
      <c r="I3611" s="21"/>
      <c r="J3611" s="26"/>
      <c r="K3611" s="26"/>
      <c r="L3611" s="21"/>
      <c r="M3611" s="21"/>
      <c r="N3611" s="21"/>
      <c r="O3611" s="21"/>
      <c r="P3611" s="21"/>
      <c r="Q3611" s="21"/>
    </row>
    <row r="3612" spans="1:17" s="258" customFormat="1" ht="12.75" hidden="1" customHeight="1">
      <c r="A3612" s="378"/>
      <c r="B3612" s="26"/>
      <c r="C3612" s="26"/>
      <c r="D3612" s="26"/>
      <c r="E3612" s="21"/>
      <c r="F3612" s="21"/>
      <c r="G3612" s="21"/>
      <c r="H3612" s="21"/>
      <c r="I3612" s="21"/>
      <c r="J3612" s="26"/>
      <c r="K3612" s="26"/>
      <c r="L3612" s="21"/>
      <c r="M3612" s="21"/>
      <c r="N3612" s="21"/>
      <c r="O3612" s="21"/>
      <c r="P3612" s="21"/>
      <c r="Q3612" s="21"/>
    </row>
    <row r="3613" spans="1:17" s="258" customFormat="1" ht="12.75" hidden="1" customHeight="1">
      <c r="A3613" s="378"/>
      <c r="B3613" s="26"/>
      <c r="C3613" s="26"/>
      <c r="D3613" s="26"/>
      <c r="E3613" s="21"/>
      <c r="F3613" s="21"/>
      <c r="G3613" s="21"/>
      <c r="H3613" s="21"/>
      <c r="I3613" s="21"/>
      <c r="J3613" s="26"/>
      <c r="K3613" s="26"/>
      <c r="L3613" s="21"/>
      <c r="M3613" s="21"/>
      <c r="N3613" s="21"/>
      <c r="O3613" s="21"/>
      <c r="P3613" s="21"/>
      <c r="Q3613" s="21"/>
    </row>
    <row r="3614" spans="1:17" s="258" customFormat="1" ht="12.75" hidden="1" customHeight="1">
      <c r="A3614" s="378"/>
      <c r="B3614" s="26"/>
      <c r="C3614" s="26"/>
      <c r="D3614" s="26"/>
      <c r="E3614" s="21"/>
      <c r="F3614" s="21"/>
      <c r="G3614" s="21"/>
      <c r="H3614" s="21"/>
      <c r="I3614" s="21"/>
      <c r="J3614" s="26"/>
      <c r="K3614" s="26"/>
      <c r="L3614" s="21"/>
      <c r="M3614" s="21"/>
      <c r="N3614" s="21"/>
      <c r="O3614" s="21"/>
      <c r="P3614" s="21"/>
      <c r="Q3614" s="21"/>
    </row>
    <row r="3615" spans="1:17" s="258" customFormat="1" ht="12.75" hidden="1" customHeight="1">
      <c r="A3615" s="378"/>
      <c r="B3615" s="26"/>
      <c r="C3615" s="26"/>
      <c r="D3615" s="26"/>
      <c r="E3615" s="21"/>
      <c r="F3615" s="21"/>
      <c r="G3615" s="21"/>
      <c r="H3615" s="21"/>
      <c r="I3615" s="21"/>
      <c r="J3615" s="26"/>
      <c r="K3615" s="26"/>
      <c r="L3615" s="21"/>
      <c r="M3615" s="21"/>
      <c r="N3615" s="21"/>
      <c r="O3615" s="21"/>
      <c r="P3615" s="21"/>
      <c r="Q3615" s="21"/>
    </row>
    <row r="3616" spans="1:17" s="258" customFormat="1" ht="12.75" hidden="1" customHeight="1">
      <c r="A3616" s="378"/>
      <c r="B3616" s="26"/>
      <c r="C3616" s="26"/>
      <c r="D3616" s="26"/>
      <c r="E3616" s="21"/>
      <c r="F3616" s="21"/>
      <c r="G3616" s="21"/>
      <c r="H3616" s="21"/>
      <c r="I3616" s="21"/>
      <c r="J3616" s="26"/>
      <c r="K3616" s="26"/>
      <c r="L3616" s="21"/>
      <c r="M3616" s="21"/>
      <c r="N3616" s="21"/>
      <c r="O3616" s="21"/>
      <c r="P3616" s="21"/>
      <c r="Q3616" s="21"/>
    </row>
    <row r="3617" spans="1:17" s="258" customFormat="1" ht="12.75" hidden="1" customHeight="1">
      <c r="A3617" s="378"/>
      <c r="B3617" s="26"/>
      <c r="C3617" s="26"/>
      <c r="D3617" s="26"/>
      <c r="E3617" s="21"/>
      <c r="F3617" s="21"/>
      <c r="G3617" s="21"/>
      <c r="H3617" s="21"/>
      <c r="I3617" s="21"/>
      <c r="J3617" s="26"/>
      <c r="K3617" s="26"/>
      <c r="L3617" s="21"/>
      <c r="M3617" s="21"/>
      <c r="N3617" s="21"/>
      <c r="O3617" s="21"/>
      <c r="P3617" s="21"/>
      <c r="Q3617" s="21"/>
    </row>
    <row r="3618" spans="1:17" s="258" customFormat="1" ht="12.75" hidden="1" customHeight="1">
      <c r="A3618" s="378"/>
      <c r="B3618" s="26"/>
      <c r="C3618" s="26"/>
      <c r="D3618" s="26"/>
      <c r="E3618" s="21"/>
      <c r="F3618" s="21"/>
      <c r="G3618" s="21"/>
      <c r="H3618" s="21"/>
      <c r="I3618" s="21"/>
      <c r="J3618" s="26"/>
      <c r="K3618" s="26"/>
      <c r="L3618" s="21"/>
      <c r="M3618" s="21"/>
      <c r="N3618" s="21"/>
      <c r="O3618" s="21"/>
      <c r="P3618" s="21"/>
      <c r="Q3618" s="21"/>
    </row>
    <row r="3619" spans="1:17" s="258" customFormat="1" ht="12.75" hidden="1" customHeight="1">
      <c r="A3619" s="378"/>
      <c r="B3619" s="26"/>
      <c r="C3619" s="26"/>
      <c r="D3619" s="26"/>
      <c r="E3619" s="21"/>
      <c r="F3619" s="21"/>
      <c r="G3619" s="21"/>
      <c r="H3619" s="21"/>
      <c r="I3619" s="21"/>
      <c r="J3619" s="26"/>
      <c r="K3619" s="26"/>
      <c r="L3619" s="21"/>
      <c r="M3619" s="21"/>
      <c r="N3619" s="21"/>
      <c r="O3619" s="21"/>
      <c r="P3619" s="21"/>
      <c r="Q3619" s="21"/>
    </row>
    <row r="3620" spans="1:17" s="258" customFormat="1" ht="12.75" hidden="1" customHeight="1">
      <c r="A3620" s="378"/>
      <c r="B3620" s="26"/>
      <c r="C3620" s="26"/>
      <c r="D3620" s="26"/>
      <c r="E3620" s="21"/>
      <c r="F3620" s="21"/>
      <c r="G3620" s="21"/>
      <c r="H3620" s="21"/>
      <c r="I3620" s="21"/>
      <c r="J3620" s="26"/>
      <c r="K3620" s="26"/>
      <c r="L3620" s="21"/>
      <c r="M3620" s="21"/>
      <c r="N3620" s="21"/>
      <c r="O3620" s="21"/>
      <c r="P3620" s="21"/>
      <c r="Q3620" s="21"/>
    </row>
    <row r="3621" spans="1:17" s="258" customFormat="1" ht="12.75" hidden="1" customHeight="1">
      <c r="A3621" s="378"/>
      <c r="B3621" s="26"/>
      <c r="C3621" s="26"/>
      <c r="D3621" s="26"/>
      <c r="E3621" s="21"/>
      <c r="F3621" s="21"/>
      <c r="G3621" s="21"/>
      <c r="H3621" s="21"/>
      <c r="I3621" s="21"/>
      <c r="J3621" s="26"/>
      <c r="K3621" s="26"/>
      <c r="L3621" s="21"/>
      <c r="M3621" s="21"/>
      <c r="N3621" s="21"/>
      <c r="O3621" s="21"/>
      <c r="P3621" s="21"/>
      <c r="Q3621" s="21"/>
    </row>
    <row r="3622" spans="1:17" s="258" customFormat="1" ht="12.75" hidden="1" customHeight="1">
      <c r="A3622" s="378"/>
      <c r="B3622" s="26"/>
      <c r="C3622" s="26"/>
      <c r="D3622" s="26"/>
      <c r="E3622" s="21"/>
      <c r="F3622" s="21"/>
      <c r="G3622" s="21"/>
      <c r="H3622" s="21"/>
      <c r="I3622" s="21"/>
      <c r="J3622" s="26"/>
      <c r="K3622" s="26"/>
      <c r="L3622" s="21"/>
      <c r="M3622" s="21"/>
      <c r="N3622" s="21"/>
      <c r="O3622" s="21"/>
      <c r="P3622" s="21"/>
      <c r="Q3622" s="21"/>
    </row>
    <row r="3623" spans="1:17" s="258" customFormat="1" ht="12.75" hidden="1" customHeight="1">
      <c r="A3623" s="378"/>
      <c r="B3623" s="26"/>
      <c r="C3623" s="26"/>
      <c r="D3623" s="26"/>
      <c r="E3623" s="21"/>
      <c r="F3623" s="21"/>
      <c r="G3623" s="21"/>
      <c r="H3623" s="21"/>
      <c r="I3623" s="21"/>
      <c r="J3623" s="26"/>
      <c r="K3623" s="26"/>
      <c r="L3623" s="21"/>
      <c r="M3623" s="21"/>
      <c r="N3623" s="21"/>
      <c r="O3623" s="21"/>
      <c r="P3623" s="21"/>
      <c r="Q3623" s="21"/>
    </row>
    <row r="3624" spans="1:17" s="258" customFormat="1" ht="12.75" hidden="1" customHeight="1">
      <c r="A3624" s="378"/>
      <c r="B3624" s="26"/>
      <c r="C3624" s="26"/>
      <c r="D3624" s="26"/>
      <c r="E3624" s="21"/>
      <c r="F3624" s="21"/>
      <c r="G3624" s="21"/>
      <c r="H3624" s="21"/>
      <c r="I3624" s="21"/>
      <c r="J3624" s="26"/>
      <c r="K3624" s="26"/>
      <c r="L3624" s="21"/>
      <c r="M3624" s="21"/>
      <c r="N3624" s="21"/>
      <c r="O3624" s="21"/>
      <c r="P3624" s="21"/>
      <c r="Q3624" s="21"/>
    </row>
    <row r="3625" spans="1:17" s="258" customFormat="1" ht="12.75" hidden="1" customHeight="1">
      <c r="A3625" s="378"/>
      <c r="B3625" s="26"/>
      <c r="C3625" s="26"/>
      <c r="D3625" s="26"/>
      <c r="E3625" s="21"/>
      <c r="F3625" s="21"/>
      <c r="G3625" s="21"/>
      <c r="H3625" s="21"/>
      <c r="I3625" s="21"/>
      <c r="J3625" s="26"/>
      <c r="K3625" s="26"/>
      <c r="L3625" s="21"/>
      <c r="M3625" s="21"/>
      <c r="N3625" s="21"/>
      <c r="O3625" s="21"/>
      <c r="P3625" s="21"/>
      <c r="Q3625" s="21"/>
    </row>
    <row r="3626" spans="1:17" s="258" customFormat="1" ht="12.75" hidden="1" customHeight="1">
      <c r="A3626" s="378"/>
      <c r="B3626" s="26"/>
      <c r="C3626" s="26"/>
      <c r="D3626" s="26"/>
      <c r="E3626" s="21"/>
      <c r="F3626" s="21"/>
      <c r="G3626" s="21"/>
      <c r="H3626" s="21"/>
      <c r="I3626" s="21"/>
      <c r="J3626" s="26"/>
      <c r="K3626" s="26"/>
      <c r="L3626" s="21"/>
      <c r="M3626" s="21"/>
      <c r="N3626" s="21"/>
      <c r="O3626" s="21"/>
      <c r="P3626" s="21"/>
      <c r="Q3626" s="21"/>
    </row>
    <row r="3627" spans="1:17" s="258" customFormat="1" ht="12.75" hidden="1" customHeight="1">
      <c r="A3627" s="378"/>
      <c r="B3627" s="26"/>
      <c r="C3627" s="26"/>
      <c r="D3627" s="26"/>
      <c r="E3627" s="21"/>
      <c r="F3627" s="21"/>
      <c r="G3627" s="21"/>
      <c r="H3627" s="21"/>
      <c r="I3627" s="21"/>
      <c r="J3627" s="26"/>
      <c r="K3627" s="26"/>
      <c r="L3627" s="21"/>
      <c r="M3627" s="21"/>
      <c r="N3627" s="21"/>
      <c r="O3627" s="21"/>
      <c r="P3627" s="21"/>
      <c r="Q3627" s="21"/>
    </row>
    <row r="3628" spans="1:17" s="258" customFormat="1" ht="12.75" hidden="1" customHeight="1">
      <c r="A3628" s="378"/>
      <c r="B3628" s="26"/>
      <c r="C3628" s="26"/>
      <c r="D3628" s="26"/>
      <c r="E3628" s="21"/>
      <c r="F3628" s="21"/>
      <c r="G3628" s="21"/>
      <c r="H3628" s="21"/>
      <c r="I3628" s="21"/>
      <c r="J3628" s="26"/>
      <c r="K3628" s="26"/>
      <c r="L3628" s="21"/>
      <c r="M3628" s="21"/>
      <c r="N3628" s="21"/>
      <c r="O3628" s="21"/>
      <c r="P3628" s="21"/>
      <c r="Q3628" s="21"/>
    </row>
    <row r="3629" spans="1:17" s="258" customFormat="1" ht="12.75" hidden="1" customHeight="1">
      <c r="A3629" s="378"/>
      <c r="B3629" s="26"/>
      <c r="C3629" s="26"/>
      <c r="D3629" s="26"/>
      <c r="E3629" s="21"/>
      <c r="F3629" s="21"/>
      <c r="G3629" s="21"/>
      <c r="H3629" s="21"/>
      <c r="I3629" s="21"/>
      <c r="J3629" s="26"/>
      <c r="K3629" s="26"/>
      <c r="L3629" s="21"/>
      <c r="M3629" s="21"/>
      <c r="N3629" s="21"/>
      <c r="O3629" s="21"/>
      <c r="P3629" s="21"/>
      <c r="Q3629" s="21"/>
    </row>
    <row r="3630" spans="1:17" s="258" customFormat="1" ht="12.75" hidden="1" customHeight="1">
      <c r="A3630" s="378"/>
      <c r="B3630" s="26"/>
      <c r="C3630" s="26"/>
      <c r="D3630" s="26"/>
      <c r="E3630" s="21"/>
      <c r="F3630" s="21"/>
      <c r="G3630" s="21"/>
      <c r="H3630" s="21"/>
      <c r="I3630" s="21"/>
      <c r="J3630" s="26"/>
      <c r="K3630" s="26"/>
      <c r="L3630" s="21"/>
      <c r="M3630" s="21"/>
      <c r="N3630" s="21"/>
      <c r="O3630" s="21"/>
      <c r="P3630" s="21"/>
      <c r="Q3630" s="21"/>
    </row>
    <row r="3631" spans="1:17" s="258" customFormat="1" ht="12.75" hidden="1" customHeight="1">
      <c r="A3631" s="378"/>
      <c r="B3631" s="26"/>
      <c r="C3631" s="26"/>
      <c r="D3631" s="26"/>
      <c r="E3631" s="21"/>
      <c r="F3631" s="21"/>
      <c r="G3631" s="21"/>
      <c r="H3631" s="21"/>
      <c r="I3631" s="21"/>
      <c r="J3631" s="26"/>
      <c r="K3631" s="26"/>
      <c r="L3631" s="21"/>
      <c r="M3631" s="21"/>
      <c r="N3631" s="21"/>
      <c r="O3631" s="21"/>
      <c r="P3631" s="21"/>
      <c r="Q3631" s="21"/>
    </row>
    <row r="3632" spans="1:17" s="258" customFormat="1" ht="12.75" hidden="1" customHeight="1">
      <c r="A3632" s="378"/>
      <c r="B3632" s="26"/>
      <c r="C3632" s="26"/>
      <c r="D3632" s="26"/>
      <c r="E3632" s="21"/>
      <c r="F3632" s="21"/>
      <c r="G3632" s="21"/>
      <c r="H3632" s="21"/>
      <c r="I3632" s="21"/>
      <c r="J3632" s="26"/>
      <c r="K3632" s="26"/>
      <c r="L3632" s="21"/>
      <c r="M3632" s="21"/>
      <c r="N3632" s="21"/>
      <c r="O3632" s="21"/>
      <c r="P3632" s="21"/>
      <c r="Q3632" s="21"/>
    </row>
    <row r="3633" spans="1:17" s="258" customFormat="1" ht="12.75" hidden="1" customHeight="1">
      <c r="A3633" s="378"/>
      <c r="B3633" s="26"/>
      <c r="C3633" s="26"/>
      <c r="D3633" s="26"/>
      <c r="E3633" s="21"/>
      <c r="F3633" s="21"/>
      <c r="G3633" s="21"/>
      <c r="H3633" s="21"/>
      <c r="I3633" s="21"/>
      <c r="J3633" s="26"/>
      <c r="K3633" s="26"/>
      <c r="L3633" s="21"/>
      <c r="M3633" s="21"/>
      <c r="N3633" s="21"/>
      <c r="O3633" s="21"/>
      <c r="P3633" s="21"/>
      <c r="Q3633" s="21"/>
    </row>
    <row r="3634" spans="1:17" s="258" customFormat="1" ht="12.75" hidden="1" customHeight="1">
      <c r="A3634" s="378"/>
      <c r="B3634" s="26"/>
      <c r="C3634" s="26"/>
      <c r="D3634" s="26"/>
      <c r="E3634" s="21"/>
      <c r="F3634" s="21"/>
      <c r="G3634" s="21"/>
      <c r="H3634" s="21"/>
      <c r="I3634" s="21"/>
      <c r="J3634" s="26"/>
      <c r="K3634" s="26"/>
      <c r="L3634" s="21"/>
      <c r="M3634" s="21"/>
      <c r="N3634" s="21"/>
      <c r="O3634" s="21"/>
      <c r="P3634" s="21"/>
      <c r="Q3634" s="21"/>
    </row>
    <row r="3635" spans="1:17" s="258" customFormat="1" ht="12.75" hidden="1" customHeight="1">
      <c r="A3635" s="378"/>
      <c r="B3635" s="26"/>
      <c r="C3635" s="26"/>
      <c r="D3635" s="26"/>
      <c r="E3635" s="21"/>
      <c r="F3635" s="21"/>
      <c r="G3635" s="21"/>
      <c r="H3635" s="21"/>
      <c r="I3635" s="21"/>
      <c r="J3635" s="26"/>
      <c r="K3635" s="26"/>
      <c r="L3635" s="21"/>
      <c r="M3635" s="21"/>
      <c r="N3635" s="21"/>
      <c r="O3635" s="21"/>
      <c r="P3635" s="21"/>
      <c r="Q3635" s="21"/>
    </row>
    <row r="3636" spans="1:17" s="258" customFormat="1" ht="12.75" hidden="1" customHeight="1">
      <c r="A3636" s="378"/>
      <c r="B3636" s="26"/>
      <c r="C3636" s="26"/>
      <c r="D3636" s="26"/>
      <c r="E3636" s="21"/>
      <c r="F3636" s="21"/>
      <c r="G3636" s="21"/>
      <c r="H3636" s="21"/>
      <c r="I3636" s="21"/>
      <c r="J3636" s="26"/>
      <c r="K3636" s="26"/>
      <c r="L3636" s="21"/>
      <c r="M3636" s="21"/>
      <c r="N3636" s="21"/>
      <c r="O3636" s="21"/>
      <c r="P3636" s="21"/>
      <c r="Q3636" s="21"/>
    </row>
    <row r="3637" spans="1:17" s="258" customFormat="1" ht="12.75" hidden="1" customHeight="1">
      <c r="A3637" s="378"/>
      <c r="B3637" s="26"/>
      <c r="C3637" s="26"/>
      <c r="D3637" s="26"/>
      <c r="E3637" s="21"/>
      <c r="F3637" s="21"/>
      <c r="G3637" s="21"/>
      <c r="H3637" s="21"/>
      <c r="I3637" s="21"/>
      <c r="J3637" s="26"/>
      <c r="K3637" s="26"/>
      <c r="L3637" s="21"/>
      <c r="M3637" s="21"/>
      <c r="N3637" s="21"/>
      <c r="O3637" s="21"/>
      <c r="P3637" s="21"/>
      <c r="Q3637" s="21"/>
    </row>
    <row r="3638" spans="1:17" s="258" customFormat="1" ht="12.75" hidden="1" customHeight="1">
      <c r="A3638" s="378"/>
      <c r="B3638" s="26"/>
      <c r="C3638" s="26"/>
      <c r="D3638" s="26"/>
      <c r="E3638" s="21"/>
      <c r="F3638" s="21"/>
      <c r="G3638" s="21"/>
      <c r="H3638" s="21"/>
      <c r="I3638" s="21"/>
      <c r="J3638" s="26"/>
      <c r="K3638" s="26"/>
      <c r="L3638" s="21"/>
      <c r="M3638" s="21"/>
      <c r="N3638" s="21"/>
      <c r="O3638" s="21"/>
      <c r="P3638" s="21"/>
      <c r="Q3638" s="21"/>
    </row>
    <row r="3639" spans="1:17" s="258" customFormat="1" ht="12.75" hidden="1" customHeight="1">
      <c r="A3639" s="378"/>
      <c r="B3639" s="26"/>
      <c r="C3639" s="26"/>
      <c r="D3639" s="26"/>
      <c r="E3639" s="21"/>
      <c r="F3639" s="21"/>
      <c r="G3639" s="21"/>
      <c r="H3639" s="21"/>
      <c r="I3639" s="21"/>
      <c r="J3639" s="26"/>
      <c r="K3639" s="26"/>
      <c r="L3639" s="21"/>
      <c r="M3639" s="21"/>
      <c r="N3639" s="21"/>
      <c r="O3639" s="21"/>
      <c r="P3639" s="21"/>
      <c r="Q3639" s="21"/>
    </row>
    <row r="3640" spans="1:17" s="258" customFormat="1" ht="12.75" hidden="1" customHeight="1">
      <c r="A3640" s="378"/>
      <c r="B3640" s="26"/>
      <c r="C3640" s="26"/>
      <c r="D3640" s="26"/>
      <c r="E3640" s="21"/>
      <c r="F3640" s="21"/>
      <c r="G3640" s="21"/>
      <c r="H3640" s="21"/>
      <c r="I3640" s="21"/>
      <c r="J3640" s="26"/>
      <c r="K3640" s="26"/>
      <c r="L3640" s="21"/>
      <c r="M3640" s="21"/>
      <c r="N3640" s="21"/>
      <c r="O3640" s="21"/>
      <c r="P3640" s="21"/>
      <c r="Q3640" s="21"/>
    </row>
    <row r="3641" spans="1:17" s="258" customFormat="1" ht="12.75" hidden="1" customHeight="1">
      <c r="A3641" s="378"/>
      <c r="B3641" s="26"/>
      <c r="C3641" s="26"/>
      <c r="D3641" s="26"/>
      <c r="E3641" s="21"/>
      <c r="F3641" s="21"/>
      <c r="G3641" s="21"/>
      <c r="H3641" s="21"/>
      <c r="I3641" s="21"/>
      <c r="J3641" s="26"/>
      <c r="K3641" s="26"/>
      <c r="L3641" s="21"/>
      <c r="M3641" s="21"/>
      <c r="N3641" s="21"/>
      <c r="O3641" s="21"/>
      <c r="P3641" s="21"/>
      <c r="Q3641" s="21"/>
    </row>
    <row r="3642" spans="1:17" s="258" customFormat="1" ht="12.75" hidden="1" customHeight="1">
      <c r="A3642" s="378"/>
      <c r="B3642" s="26"/>
      <c r="C3642" s="26"/>
      <c r="D3642" s="26"/>
      <c r="E3642" s="21"/>
      <c r="F3642" s="21"/>
      <c r="G3642" s="21"/>
      <c r="H3642" s="21"/>
      <c r="I3642" s="21"/>
      <c r="J3642" s="26"/>
      <c r="K3642" s="26"/>
      <c r="L3642" s="21"/>
      <c r="M3642" s="21"/>
      <c r="N3642" s="21"/>
      <c r="O3642" s="21"/>
      <c r="P3642" s="21"/>
      <c r="Q3642" s="21"/>
    </row>
    <row r="3643" spans="1:17" s="258" customFormat="1" ht="12.75" hidden="1" customHeight="1">
      <c r="A3643" s="378"/>
      <c r="B3643" s="26"/>
      <c r="C3643" s="26"/>
      <c r="D3643" s="26"/>
      <c r="E3643" s="21"/>
      <c r="F3643" s="21"/>
      <c r="G3643" s="21"/>
      <c r="H3643" s="21"/>
      <c r="I3643" s="21"/>
      <c r="J3643" s="26"/>
      <c r="K3643" s="26"/>
      <c r="L3643" s="21"/>
      <c r="M3643" s="21"/>
      <c r="N3643" s="21"/>
      <c r="O3643" s="21"/>
      <c r="P3643" s="21"/>
      <c r="Q3643" s="21"/>
    </row>
    <row r="3644" spans="1:17" s="258" customFormat="1" ht="12.75" hidden="1" customHeight="1">
      <c r="A3644" s="378"/>
      <c r="B3644" s="26"/>
      <c r="C3644" s="26"/>
      <c r="D3644" s="26"/>
      <c r="E3644" s="21"/>
      <c r="F3644" s="21"/>
      <c r="G3644" s="21"/>
      <c r="H3644" s="21"/>
      <c r="I3644" s="21"/>
      <c r="J3644" s="26"/>
      <c r="K3644" s="26"/>
      <c r="L3644" s="21"/>
      <c r="M3644" s="21"/>
      <c r="N3644" s="21"/>
      <c r="O3644" s="21"/>
      <c r="P3644" s="21"/>
      <c r="Q3644" s="21"/>
    </row>
    <row r="3645" spans="1:17" s="258" customFormat="1" ht="12.75" hidden="1" customHeight="1">
      <c r="A3645" s="378"/>
      <c r="B3645" s="26"/>
      <c r="C3645" s="26"/>
      <c r="D3645" s="26"/>
      <c r="E3645" s="21"/>
      <c r="F3645" s="21"/>
      <c r="G3645" s="21"/>
      <c r="H3645" s="21"/>
      <c r="I3645" s="21"/>
      <c r="J3645" s="26"/>
      <c r="K3645" s="26"/>
      <c r="L3645" s="21"/>
      <c r="M3645" s="21"/>
      <c r="N3645" s="21"/>
      <c r="O3645" s="21"/>
      <c r="P3645" s="21"/>
      <c r="Q3645" s="21"/>
    </row>
    <row r="3646" spans="1:17" s="258" customFormat="1" ht="12.75" hidden="1" customHeight="1">
      <c r="A3646" s="378"/>
      <c r="B3646" s="26"/>
      <c r="C3646" s="26"/>
      <c r="D3646" s="26"/>
      <c r="E3646" s="21"/>
      <c r="F3646" s="21"/>
      <c r="G3646" s="21"/>
      <c r="H3646" s="21"/>
      <c r="I3646" s="21"/>
      <c r="J3646" s="26"/>
      <c r="K3646" s="26"/>
      <c r="L3646" s="21"/>
      <c r="M3646" s="21"/>
      <c r="N3646" s="21"/>
      <c r="O3646" s="21"/>
      <c r="P3646" s="21"/>
      <c r="Q3646" s="21"/>
    </row>
    <row r="3647" spans="1:17" s="258" customFormat="1" ht="12.75" hidden="1" customHeight="1">
      <c r="A3647" s="378"/>
      <c r="B3647" s="26"/>
      <c r="C3647" s="26"/>
      <c r="D3647" s="26"/>
      <c r="E3647" s="21"/>
      <c r="F3647" s="21"/>
      <c r="G3647" s="21"/>
      <c r="H3647" s="21"/>
      <c r="I3647" s="21"/>
      <c r="J3647" s="26"/>
      <c r="K3647" s="26"/>
      <c r="L3647" s="21"/>
      <c r="M3647" s="21"/>
      <c r="N3647" s="21"/>
      <c r="O3647" s="21"/>
      <c r="P3647" s="21"/>
      <c r="Q3647" s="21"/>
    </row>
    <row r="3648" spans="1:17" s="258" customFormat="1" ht="12.75" hidden="1" customHeight="1">
      <c r="A3648" s="378"/>
      <c r="B3648" s="26"/>
      <c r="C3648" s="26"/>
      <c r="D3648" s="26"/>
      <c r="E3648" s="21"/>
      <c r="F3648" s="21"/>
      <c r="G3648" s="21"/>
      <c r="H3648" s="21"/>
      <c r="I3648" s="21"/>
      <c r="J3648" s="26"/>
      <c r="K3648" s="26"/>
      <c r="L3648" s="21"/>
      <c r="M3648" s="21"/>
      <c r="N3648" s="21"/>
      <c r="O3648" s="21"/>
      <c r="P3648" s="21"/>
      <c r="Q3648" s="21"/>
    </row>
    <row r="3649" spans="1:17" s="258" customFormat="1" ht="12.75" hidden="1" customHeight="1">
      <c r="A3649" s="378"/>
      <c r="B3649" s="26"/>
      <c r="C3649" s="26"/>
      <c r="D3649" s="26"/>
      <c r="E3649" s="21"/>
      <c r="F3649" s="21"/>
      <c r="G3649" s="21"/>
      <c r="H3649" s="21"/>
      <c r="I3649" s="21"/>
      <c r="J3649" s="26"/>
      <c r="K3649" s="26"/>
      <c r="L3649" s="21"/>
      <c r="M3649" s="21"/>
      <c r="N3649" s="21"/>
      <c r="O3649" s="21"/>
      <c r="P3649" s="21"/>
      <c r="Q3649" s="21"/>
    </row>
    <row r="3650" spans="1:17" s="258" customFormat="1" ht="12.75" hidden="1" customHeight="1">
      <c r="A3650" s="378"/>
      <c r="B3650" s="26"/>
      <c r="C3650" s="26"/>
      <c r="D3650" s="26"/>
      <c r="E3650" s="21"/>
      <c r="F3650" s="21"/>
      <c r="G3650" s="21"/>
      <c r="H3650" s="21"/>
      <c r="I3650" s="21"/>
      <c r="J3650" s="26"/>
      <c r="K3650" s="26"/>
      <c r="L3650" s="21"/>
      <c r="M3650" s="21"/>
      <c r="N3650" s="21"/>
      <c r="O3650" s="21"/>
      <c r="P3650" s="21"/>
      <c r="Q3650" s="21"/>
    </row>
    <row r="3651" spans="1:17" s="258" customFormat="1" ht="12.75" hidden="1" customHeight="1">
      <c r="A3651" s="378"/>
      <c r="B3651" s="26"/>
      <c r="C3651" s="26"/>
      <c r="D3651" s="26"/>
      <c r="E3651" s="21"/>
      <c r="F3651" s="21"/>
      <c r="G3651" s="21"/>
      <c r="H3651" s="21"/>
      <c r="I3651" s="21"/>
      <c r="J3651" s="26"/>
      <c r="K3651" s="26"/>
      <c r="L3651" s="21"/>
      <c r="M3651" s="21"/>
      <c r="N3651" s="21"/>
      <c r="O3651" s="21"/>
      <c r="P3651" s="21"/>
      <c r="Q3651" s="21"/>
    </row>
    <row r="3652" spans="1:17" s="258" customFormat="1" ht="12.75" hidden="1" customHeight="1">
      <c r="A3652" s="378"/>
      <c r="B3652" s="26"/>
      <c r="C3652" s="26"/>
      <c r="D3652" s="26"/>
      <c r="E3652" s="21"/>
      <c r="F3652" s="21"/>
      <c r="G3652" s="21"/>
      <c r="H3652" s="21"/>
      <c r="I3652" s="21"/>
      <c r="J3652" s="26"/>
      <c r="K3652" s="26"/>
      <c r="L3652" s="21"/>
      <c r="M3652" s="21"/>
      <c r="N3652" s="21"/>
      <c r="O3652" s="21"/>
      <c r="P3652" s="21"/>
      <c r="Q3652" s="21"/>
    </row>
    <row r="3653" spans="1:17" s="258" customFormat="1" ht="12.75" hidden="1" customHeight="1">
      <c r="A3653" s="378"/>
      <c r="B3653" s="26"/>
      <c r="C3653" s="26"/>
      <c r="D3653" s="26"/>
      <c r="E3653" s="21"/>
      <c r="F3653" s="21"/>
      <c r="G3653" s="21"/>
      <c r="H3653" s="21"/>
      <c r="I3653" s="21"/>
      <c r="J3653" s="26"/>
      <c r="K3653" s="26"/>
      <c r="L3653" s="21"/>
      <c r="M3653" s="21"/>
      <c r="N3653" s="21"/>
      <c r="O3653" s="21"/>
      <c r="P3653" s="21"/>
      <c r="Q3653" s="21"/>
    </row>
    <row r="3654" spans="1:17" s="258" customFormat="1" ht="12.75" hidden="1" customHeight="1">
      <c r="A3654" s="378"/>
      <c r="B3654" s="26"/>
      <c r="C3654" s="26"/>
      <c r="D3654" s="26"/>
      <c r="E3654" s="21"/>
      <c r="F3654" s="21"/>
      <c r="G3654" s="21"/>
      <c r="H3654" s="21"/>
      <c r="I3654" s="21"/>
      <c r="J3654" s="26"/>
      <c r="K3654" s="26"/>
      <c r="L3654" s="21"/>
      <c r="M3654" s="21"/>
      <c r="N3654" s="21"/>
      <c r="O3654" s="21"/>
      <c r="P3654" s="21"/>
      <c r="Q3654" s="21"/>
    </row>
    <row r="3655" spans="1:17" s="258" customFormat="1" ht="12.75" hidden="1" customHeight="1">
      <c r="A3655" s="378"/>
      <c r="B3655" s="26"/>
      <c r="C3655" s="26"/>
      <c r="D3655" s="26"/>
      <c r="E3655" s="21"/>
      <c r="F3655" s="21"/>
      <c r="G3655" s="21"/>
      <c r="H3655" s="21"/>
      <c r="I3655" s="21"/>
      <c r="J3655" s="26"/>
      <c r="K3655" s="26"/>
      <c r="L3655" s="21"/>
      <c r="M3655" s="21"/>
      <c r="N3655" s="21"/>
      <c r="O3655" s="21"/>
      <c r="P3655" s="21"/>
      <c r="Q3655" s="21"/>
    </row>
    <row r="3656" spans="1:17" s="258" customFormat="1" ht="12.75" hidden="1" customHeight="1">
      <c r="A3656" s="378"/>
      <c r="B3656" s="26"/>
      <c r="C3656" s="26"/>
      <c r="D3656" s="26"/>
      <c r="E3656" s="21"/>
      <c r="F3656" s="21"/>
      <c r="G3656" s="21"/>
      <c r="H3656" s="21"/>
      <c r="I3656" s="21"/>
      <c r="J3656" s="26"/>
      <c r="K3656" s="26"/>
      <c r="L3656" s="21"/>
      <c r="M3656" s="21"/>
      <c r="N3656" s="21"/>
      <c r="O3656" s="21"/>
      <c r="P3656" s="21"/>
      <c r="Q3656" s="21"/>
    </row>
    <row r="3657" spans="1:17" s="258" customFormat="1" ht="12.75" hidden="1" customHeight="1">
      <c r="A3657" s="378"/>
      <c r="B3657" s="26"/>
      <c r="C3657" s="26"/>
      <c r="D3657" s="26"/>
      <c r="E3657" s="21"/>
      <c r="F3657" s="21"/>
      <c r="G3657" s="21"/>
      <c r="H3657" s="21"/>
      <c r="I3657" s="21"/>
      <c r="J3657" s="26"/>
      <c r="K3657" s="26"/>
      <c r="L3657" s="21"/>
      <c r="M3657" s="21"/>
      <c r="N3657" s="21"/>
      <c r="O3657" s="21"/>
      <c r="P3657" s="21"/>
      <c r="Q3657" s="21"/>
    </row>
    <row r="3658" spans="1:17" s="258" customFormat="1" ht="12.75" hidden="1" customHeight="1">
      <c r="A3658" s="378"/>
      <c r="B3658" s="26"/>
      <c r="C3658" s="26"/>
      <c r="D3658" s="26"/>
      <c r="E3658" s="21"/>
      <c r="F3658" s="21"/>
      <c r="G3658" s="21"/>
      <c r="H3658" s="21"/>
      <c r="I3658" s="21"/>
      <c r="J3658" s="26"/>
      <c r="K3658" s="26"/>
      <c r="L3658" s="21"/>
      <c r="M3658" s="21"/>
      <c r="N3658" s="21"/>
      <c r="O3658" s="21"/>
      <c r="P3658" s="21"/>
      <c r="Q3658" s="21"/>
    </row>
    <row r="3659" spans="1:17" s="258" customFormat="1" ht="12.75" hidden="1" customHeight="1">
      <c r="A3659" s="378"/>
      <c r="B3659" s="26"/>
      <c r="C3659" s="26"/>
      <c r="D3659" s="26"/>
      <c r="E3659" s="21"/>
      <c r="F3659" s="21"/>
      <c r="G3659" s="21"/>
      <c r="H3659" s="21"/>
      <c r="I3659" s="21"/>
      <c r="J3659" s="26"/>
      <c r="K3659" s="26"/>
      <c r="L3659" s="21"/>
      <c r="M3659" s="21"/>
      <c r="N3659" s="21"/>
      <c r="O3659" s="21"/>
      <c r="P3659" s="21"/>
      <c r="Q3659" s="21"/>
    </row>
    <row r="3660" spans="1:17" s="258" customFormat="1" ht="12.75" hidden="1" customHeight="1">
      <c r="A3660" s="378"/>
      <c r="B3660" s="26"/>
      <c r="C3660" s="26"/>
      <c r="D3660" s="26"/>
      <c r="E3660" s="21"/>
      <c r="F3660" s="21"/>
      <c r="G3660" s="21"/>
      <c r="H3660" s="21"/>
      <c r="I3660" s="21"/>
      <c r="J3660" s="26"/>
      <c r="K3660" s="26"/>
      <c r="L3660" s="21"/>
      <c r="M3660" s="21"/>
      <c r="N3660" s="21"/>
      <c r="O3660" s="21"/>
      <c r="P3660" s="21"/>
      <c r="Q3660" s="21"/>
    </row>
    <row r="3661" spans="1:17" s="258" customFormat="1" ht="12.75" hidden="1" customHeight="1">
      <c r="A3661" s="378"/>
      <c r="B3661" s="26"/>
      <c r="C3661" s="26"/>
      <c r="D3661" s="26"/>
      <c r="E3661" s="21"/>
      <c r="F3661" s="21"/>
      <c r="G3661" s="21"/>
      <c r="H3661" s="21"/>
      <c r="I3661" s="21"/>
      <c r="J3661" s="26"/>
      <c r="K3661" s="26"/>
      <c r="L3661" s="21"/>
      <c r="M3661" s="21"/>
      <c r="N3661" s="21"/>
      <c r="O3661" s="21"/>
      <c r="P3661" s="21"/>
      <c r="Q3661" s="21"/>
    </row>
    <row r="3662" spans="1:17" s="258" customFormat="1" ht="12.75" hidden="1" customHeight="1">
      <c r="A3662" s="378"/>
      <c r="B3662" s="26"/>
      <c r="C3662" s="26"/>
      <c r="D3662" s="26"/>
      <c r="E3662" s="21"/>
      <c r="F3662" s="21"/>
      <c r="G3662" s="21"/>
      <c r="H3662" s="21"/>
      <c r="I3662" s="21"/>
      <c r="J3662" s="26"/>
      <c r="K3662" s="26"/>
      <c r="L3662" s="21"/>
      <c r="M3662" s="21"/>
      <c r="N3662" s="21"/>
      <c r="O3662" s="21"/>
      <c r="P3662" s="21"/>
      <c r="Q3662" s="21"/>
    </row>
    <row r="3663" spans="1:17" s="258" customFormat="1" ht="12.75" hidden="1" customHeight="1">
      <c r="A3663" s="378"/>
      <c r="B3663" s="26"/>
      <c r="C3663" s="26"/>
      <c r="D3663" s="26"/>
      <c r="E3663" s="21"/>
      <c r="F3663" s="21"/>
      <c r="G3663" s="21"/>
      <c r="H3663" s="21"/>
      <c r="I3663" s="21"/>
      <c r="J3663" s="26"/>
      <c r="K3663" s="26"/>
      <c r="L3663" s="21"/>
      <c r="M3663" s="21"/>
      <c r="N3663" s="21"/>
      <c r="O3663" s="21"/>
      <c r="P3663" s="21"/>
      <c r="Q3663" s="21"/>
    </row>
    <row r="3664" spans="1:17" s="258" customFormat="1" ht="12.75" hidden="1" customHeight="1">
      <c r="A3664" s="378"/>
      <c r="B3664" s="26"/>
      <c r="C3664" s="26"/>
      <c r="D3664" s="26"/>
      <c r="E3664" s="21"/>
      <c r="F3664" s="21"/>
      <c r="G3664" s="21"/>
      <c r="H3664" s="21"/>
      <c r="I3664" s="21"/>
      <c r="J3664" s="26"/>
      <c r="K3664" s="26"/>
      <c r="L3664" s="21"/>
      <c r="M3664" s="21"/>
      <c r="N3664" s="21"/>
      <c r="O3664" s="21"/>
      <c r="P3664" s="21"/>
      <c r="Q3664" s="21"/>
    </row>
    <row r="3665" spans="1:17" s="258" customFormat="1" ht="12.75" hidden="1" customHeight="1">
      <c r="A3665" s="378"/>
      <c r="B3665" s="26"/>
      <c r="C3665" s="26"/>
      <c r="D3665" s="26"/>
      <c r="E3665" s="21"/>
      <c r="F3665" s="21"/>
      <c r="G3665" s="21"/>
      <c r="H3665" s="21"/>
      <c r="I3665" s="21"/>
      <c r="J3665" s="26"/>
      <c r="K3665" s="26"/>
      <c r="L3665" s="21"/>
      <c r="M3665" s="21"/>
      <c r="N3665" s="21"/>
      <c r="O3665" s="21"/>
      <c r="P3665" s="21"/>
      <c r="Q3665" s="21"/>
    </row>
    <row r="3666" spans="1:17" s="258" customFormat="1" ht="12.75" hidden="1" customHeight="1">
      <c r="A3666" s="378"/>
      <c r="B3666" s="26"/>
      <c r="C3666" s="26"/>
      <c r="D3666" s="26"/>
      <c r="E3666" s="21"/>
      <c r="F3666" s="21"/>
      <c r="G3666" s="21"/>
      <c r="H3666" s="21"/>
      <c r="I3666" s="21"/>
      <c r="J3666" s="26"/>
      <c r="K3666" s="26"/>
      <c r="L3666" s="21"/>
      <c r="M3666" s="21"/>
      <c r="N3666" s="21"/>
      <c r="O3666" s="21"/>
      <c r="P3666" s="21"/>
      <c r="Q3666" s="21"/>
    </row>
    <row r="3667" spans="1:17" s="258" customFormat="1" ht="12.75" hidden="1" customHeight="1">
      <c r="A3667" s="378"/>
      <c r="B3667" s="26"/>
      <c r="C3667" s="26"/>
      <c r="D3667" s="26"/>
      <c r="E3667" s="21"/>
      <c r="F3667" s="21"/>
      <c r="G3667" s="21"/>
      <c r="H3667" s="21"/>
      <c r="I3667" s="21"/>
      <c r="J3667" s="26"/>
      <c r="K3667" s="26"/>
      <c r="L3667" s="21"/>
      <c r="M3667" s="21"/>
      <c r="N3667" s="21"/>
      <c r="O3667" s="21"/>
      <c r="P3667" s="21"/>
      <c r="Q3667" s="21"/>
    </row>
    <row r="3668" spans="1:17" s="258" customFormat="1" ht="12.75" hidden="1" customHeight="1">
      <c r="A3668" s="378"/>
      <c r="B3668" s="26"/>
      <c r="C3668" s="26"/>
      <c r="D3668" s="26"/>
      <c r="E3668" s="21"/>
      <c r="F3668" s="21"/>
      <c r="G3668" s="21"/>
      <c r="H3668" s="21"/>
      <c r="I3668" s="21"/>
      <c r="J3668" s="26"/>
      <c r="K3668" s="26"/>
      <c r="L3668" s="21"/>
      <c r="M3668" s="21"/>
      <c r="N3668" s="21"/>
      <c r="O3668" s="21"/>
      <c r="P3668" s="21"/>
      <c r="Q3668" s="21"/>
    </row>
    <row r="3669" spans="1:17" s="258" customFormat="1" ht="12.75" hidden="1" customHeight="1">
      <c r="A3669" s="378"/>
      <c r="B3669" s="26"/>
      <c r="C3669" s="26"/>
      <c r="D3669" s="26"/>
      <c r="E3669" s="21"/>
      <c r="F3669" s="21"/>
      <c r="G3669" s="21"/>
      <c r="H3669" s="21"/>
      <c r="I3669" s="21"/>
      <c r="J3669" s="26"/>
      <c r="K3669" s="26"/>
      <c r="L3669" s="21"/>
      <c r="M3669" s="21"/>
      <c r="N3669" s="21"/>
      <c r="O3669" s="21"/>
      <c r="P3669" s="21"/>
      <c r="Q3669" s="21"/>
    </row>
    <row r="3670" spans="1:17" s="258" customFormat="1" ht="12.75" hidden="1" customHeight="1">
      <c r="A3670" s="378"/>
      <c r="B3670" s="26"/>
      <c r="C3670" s="26"/>
      <c r="D3670" s="26"/>
      <c r="E3670" s="21"/>
      <c r="F3670" s="21"/>
      <c r="G3670" s="21"/>
      <c r="H3670" s="21"/>
      <c r="I3670" s="21"/>
      <c r="J3670" s="26"/>
      <c r="K3670" s="26"/>
      <c r="L3670" s="21"/>
      <c r="M3670" s="21"/>
      <c r="N3670" s="21"/>
      <c r="O3670" s="21"/>
      <c r="P3670" s="21"/>
      <c r="Q3670" s="21"/>
    </row>
    <row r="3671" spans="1:17" s="258" customFormat="1" ht="12.75" hidden="1" customHeight="1">
      <c r="A3671" s="378"/>
      <c r="B3671" s="26"/>
      <c r="C3671" s="26"/>
      <c r="D3671" s="26"/>
      <c r="E3671" s="21"/>
      <c r="F3671" s="21"/>
      <c r="G3671" s="21"/>
      <c r="H3671" s="21"/>
      <c r="I3671" s="21"/>
      <c r="J3671" s="26"/>
      <c r="K3671" s="26"/>
      <c r="L3671" s="21"/>
      <c r="M3671" s="21"/>
      <c r="N3671" s="21"/>
      <c r="O3671" s="21"/>
      <c r="P3671" s="21"/>
      <c r="Q3671" s="21"/>
    </row>
    <row r="3672" spans="1:17" s="258" customFormat="1" ht="12.75" hidden="1" customHeight="1">
      <c r="A3672" s="378"/>
      <c r="B3672" s="26"/>
      <c r="C3672" s="26"/>
      <c r="D3672" s="26"/>
      <c r="E3672" s="21"/>
      <c r="F3672" s="21"/>
      <c r="G3672" s="21"/>
      <c r="H3672" s="21"/>
      <c r="I3672" s="21"/>
      <c r="J3672" s="26"/>
      <c r="K3672" s="26"/>
      <c r="L3672" s="21"/>
      <c r="M3672" s="21"/>
      <c r="N3672" s="21"/>
      <c r="O3672" s="21"/>
      <c r="P3672" s="21"/>
      <c r="Q3672" s="21"/>
    </row>
    <row r="3673" spans="1:17" s="258" customFormat="1" ht="12.75" hidden="1" customHeight="1">
      <c r="A3673" s="378"/>
      <c r="B3673" s="26"/>
      <c r="C3673" s="26"/>
      <c r="D3673" s="26"/>
      <c r="E3673" s="21"/>
      <c r="F3673" s="21"/>
      <c r="G3673" s="21"/>
      <c r="H3673" s="21"/>
      <c r="I3673" s="21"/>
      <c r="J3673" s="26"/>
      <c r="K3673" s="26"/>
      <c r="L3673" s="21"/>
      <c r="M3673" s="21"/>
      <c r="N3673" s="21"/>
      <c r="O3673" s="21"/>
      <c r="P3673" s="21"/>
      <c r="Q3673" s="21"/>
    </row>
    <row r="3674" spans="1:17" s="258" customFormat="1" ht="12.75" hidden="1" customHeight="1">
      <c r="A3674" s="378"/>
      <c r="B3674" s="26"/>
      <c r="C3674" s="26"/>
      <c r="D3674" s="26"/>
      <c r="E3674" s="21"/>
      <c r="F3674" s="21"/>
      <c r="G3674" s="21"/>
      <c r="H3674" s="21"/>
      <c r="I3674" s="21"/>
      <c r="J3674" s="26"/>
      <c r="K3674" s="26"/>
      <c r="L3674" s="21"/>
      <c r="M3674" s="21"/>
      <c r="N3674" s="21"/>
      <c r="O3674" s="21"/>
      <c r="P3674" s="21"/>
      <c r="Q3674" s="21"/>
    </row>
    <row r="3675" spans="1:17" s="258" customFormat="1" ht="12.75" hidden="1" customHeight="1">
      <c r="A3675" s="378"/>
      <c r="B3675" s="26"/>
      <c r="C3675" s="26"/>
      <c r="D3675" s="26"/>
      <c r="E3675" s="21"/>
      <c r="F3675" s="21"/>
      <c r="G3675" s="21"/>
      <c r="H3675" s="21"/>
      <c r="I3675" s="21"/>
      <c r="J3675" s="26"/>
      <c r="K3675" s="26"/>
      <c r="L3675" s="21"/>
      <c r="M3675" s="21"/>
      <c r="N3675" s="21"/>
      <c r="O3675" s="21"/>
      <c r="P3675" s="21"/>
      <c r="Q3675" s="21"/>
    </row>
    <row r="3676" spans="1:17" s="258" customFormat="1" ht="12.75" hidden="1" customHeight="1">
      <c r="A3676" s="378"/>
      <c r="B3676" s="26"/>
      <c r="C3676" s="26"/>
      <c r="D3676" s="26"/>
      <c r="E3676" s="21"/>
      <c r="F3676" s="21"/>
      <c r="G3676" s="21"/>
      <c r="H3676" s="21"/>
      <c r="I3676" s="21"/>
      <c r="J3676" s="26"/>
      <c r="K3676" s="26"/>
      <c r="L3676" s="21"/>
      <c r="M3676" s="21"/>
      <c r="N3676" s="21"/>
      <c r="O3676" s="21"/>
      <c r="P3676" s="21"/>
      <c r="Q3676" s="21"/>
    </row>
    <row r="3677" spans="1:17" s="258" customFormat="1" ht="12.75" hidden="1" customHeight="1">
      <c r="A3677" s="378"/>
      <c r="B3677" s="26"/>
      <c r="C3677" s="26"/>
      <c r="D3677" s="26"/>
      <c r="E3677" s="21"/>
      <c r="F3677" s="21"/>
      <c r="G3677" s="21"/>
      <c r="H3677" s="21"/>
      <c r="I3677" s="21"/>
      <c r="J3677" s="26"/>
      <c r="K3677" s="26"/>
      <c r="L3677" s="21"/>
      <c r="M3677" s="21"/>
      <c r="N3677" s="21"/>
      <c r="O3677" s="21"/>
      <c r="P3677" s="21"/>
      <c r="Q3677" s="21"/>
    </row>
    <row r="3678" spans="1:17" s="258" customFormat="1" ht="12.75" hidden="1" customHeight="1">
      <c r="A3678" s="378"/>
      <c r="B3678" s="26"/>
      <c r="C3678" s="26"/>
      <c r="D3678" s="26"/>
      <c r="E3678" s="21"/>
      <c r="F3678" s="21"/>
      <c r="G3678" s="21"/>
      <c r="H3678" s="21"/>
      <c r="I3678" s="21"/>
      <c r="J3678" s="26"/>
      <c r="K3678" s="26"/>
      <c r="L3678" s="21"/>
      <c r="M3678" s="21"/>
      <c r="N3678" s="21"/>
      <c r="O3678" s="21"/>
      <c r="P3678" s="21"/>
      <c r="Q3678" s="21"/>
    </row>
    <row r="3679" spans="1:17" s="258" customFormat="1" ht="12.75" hidden="1" customHeight="1">
      <c r="A3679" s="378"/>
      <c r="B3679" s="26"/>
      <c r="C3679" s="26"/>
      <c r="D3679" s="26"/>
      <c r="E3679" s="21"/>
      <c r="F3679" s="21"/>
      <c r="G3679" s="21"/>
      <c r="H3679" s="21"/>
      <c r="I3679" s="21"/>
      <c r="J3679" s="26"/>
      <c r="K3679" s="26"/>
      <c r="L3679" s="21"/>
      <c r="M3679" s="21"/>
      <c r="N3679" s="21"/>
      <c r="O3679" s="21"/>
      <c r="P3679" s="21"/>
      <c r="Q3679" s="21"/>
    </row>
    <row r="3680" spans="1:17" s="258" customFormat="1" ht="12.75" hidden="1" customHeight="1">
      <c r="A3680" s="378"/>
      <c r="B3680" s="26"/>
      <c r="C3680" s="26"/>
      <c r="D3680" s="26"/>
      <c r="E3680" s="21"/>
      <c r="F3680" s="21"/>
      <c r="G3680" s="21"/>
      <c r="H3680" s="21"/>
      <c r="I3680" s="21"/>
      <c r="J3680" s="26"/>
      <c r="K3680" s="26"/>
      <c r="L3680" s="21"/>
      <c r="M3680" s="21"/>
      <c r="N3680" s="21"/>
      <c r="O3680" s="21"/>
      <c r="P3680" s="21"/>
      <c r="Q3680" s="21"/>
    </row>
    <row r="3681" spans="1:17" s="258" customFormat="1" ht="12.75" hidden="1" customHeight="1">
      <c r="A3681" s="378"/>
      <c r="B3681" s="26"/>
      <c r="C3681" s="26"/>
      <c r="D3681" s="26"/>
      <c r="E3681" s="21"/>
      <c r="F3681" s="21"/>
      <c r="G3681" s="21"/>
      <c r="H3681" s="21"/>
      <c r="I3681" s="21"/>
      <c r="J3681" s="26"/>
      <c r="K3681" s="26"/>
      <c r="L3681" s="21"/>
      <c r="M3681" s="21"/>
      <c r="N3681" s="21"/>
      <c r="O3681" s="21"/>
      <c r="P3681" s="21"/>
      <c r="Q3681" s="21"/>
    </row>
    <row r="3682" spans="1:17" s="258" customFormat="1" ht="12.75" hidden="1" customHeight="1">
      <c r="A3682" s="378"/>
      <c r="B3682" s="26"/>
      <c r="C3682" s="26"/>
      <c r="D3682" s="26"/>
      <c r="E3682" s="21"/>
      <c r="F3682" s="21"/>
      <c r="G3682" s="21"/>
      <c r="H3682" s="21"/>
      <c r="I3682" s="21"/>
      <c r="J3682" s="26"/>
      <c r="K3682" s="26"/>
      <c r="L3682" s="21"/>
      <c r="M3682" s="21"/>
      <c r="N3682" s="21"/>
      <c r="O3682" s="21"/>
      <c r="P3682" s="21"/>
      <c r="Q3682" s="21"/>
    </row>
    <row r="3683" spans="1:17" s="258" customFormat="1" ht="12.75" hidden="1" customHeight="1">
      <c r="A3683" s="378"/>
      <c r="B3683" s="26"/>
      <c r="C3683" s="26"/>
      <c r="D3683" s="26"/>
      <c r="E3683" s="21"/>
      <c r="F3683" s="21"/>
      <c r="G3683" s="21"/>
      <c r="H3683" s="21"/>
      <c r="I3683" s="21"/>
      <c r="J3683" s="26"/>
      <c r="K3683" s="26"/>
      <c r="L3683" s="21"/>
      <c r="M3683" s="21"/>
      <c r="N3683" s="21"/>
      <c r="O3683" s="21"/>
      <c r="P3683" s="21"/>
      <c r="Q3683" s="21"/>
    </row>
    <row r="3684" spans="1:17" s="258" customFormat="1" ht="12.75" hidden="1" customHeight="1">
      <c r="A3684" s="378"/>
      <c r="B3684" s="26"/>
      <c r="C3684" s="26"/>
      <c r="D3684" s="26"/>
      <c r="E3684" s="21"/>
      <c r="F3684" s="21"/>
      <c r="G3684" s="21"/>
      <c r="H3684" s="21"/>
      <c r="I3684" s="21"/>
      <c r="J3684" s="26"/>
      <c r="K3684" s="26"/>
      <c r="L3684" s="21"/>
      <c r="M3684" s="21"/>
      <c r="N3684" s="21"/>
      <c r="O3684" s="21"/>
      <c r="P3684" s="21"/>
      <c r="Q3684" s="21"/>
    </row>
    <row r="3685" spans="1:17" s="258" customFormat="1" ht="12.75" hidden="1" customHeight="1">
      <c r="A3685" s="378"/>
      <c r="B3685" s="26"/>
      <c r="C3685" s="26"/>
      <c r="D3685" s="26"/>
      <c r="E3685" s="21"/>
      <c r="F3685" s="21"/>
      <c r="G3685" s="21"/>
      <c r="H3685" s="21"/>
      <c r="I3685" s="21"/>
      <c r="J3685" s="26"/>
      <c r="K3685" s="26"/>
      <c r="L3685" s="21"/>
      <c r="M3685" s="21"/>
      <c r="N3685" s="21"/>
      <c r="O3685" s="21"/>
      <c r="P3685" s="21"/>
      <c r="Q3685" s="21"/>
    </row>
    <row r="3686" spans="1:17" s="258" customFormat="1" ht="12.75" hidden="1" customHeight="1">
      <c r="A3686" s="378"/>
      <c r="B3686" s="26"/>
      <c r="C3686" s="26"/>
      <c r="D3686" s="26"/>
      <c r="E3686" s="21"/>
      <c r="F3686" s="21"/>
      <c r="G3686" s="21"/>
      <c r="H3686" s="21"/>
      <c r="I3686" s="21"/>
      <c r="J3686" s="26"/>
      <c r="K3686" s="26"/>
      <c r="L3686" s="21"/>
      <c r="M3686" s="21"/>
      <c r="N3686" s="21"/>
      <c r="O3686" s="21"/>
      <c r="P3686" s="21"/>
      <c r="Q3686" s="21"/>
    </row>
    <row r="3687" spans="1:17" s="258" customFormat="1" ht="12.75" hidden="1" customHeight="1">
      <c r="A3687" s="378"/>
      <c r="B3687" s="26"/>
      <c r="C3687" s="26"/>
      <c r="D3687" s="26"/>
      <c r="E3687" s="21"/>
      <c r="F3687" s="21"/>
      <c r="G3687" s="21"/>
      <c r="H3687" s="21"/>
      <c r="I3687" s="21"/>
      <c r="J3687" s="26"/>
      <c r="K3687" s="26"/>
      <c r="L3687" s="21"/>
      <c r="M3687" s="21"/>
      <c r="N3687" s="21"/>
      <c r="O3687" s="21"/>
      <c r="P3687" s="21"/>
      <c r="Q3687" s="21"/>
    </row>
    <row r="3688" spans="1:17" s="258" customFormat="1" ht="12.75" hidden="1" customHeight="1">
      <c r="A3688" s="378"/>
      <c r="B3688" s="26"/>
      <c r="C3688" s="26"/>
      <c r="D3688" s="26"/>
      <c r="E3688" s="21"/>
      <c r="F3688" s="21"/>
      <c r="G3688" s="21"/>
      <c r="H3688" s="21"/>
      <c r="I3688" s="21"/>
      <c r="J3688" s="26"/>
      <c r="K3688" s="26"/>
      <c r="L3688" s="21"/>
      <c r="M3688" s="21"/>
      <c r="N3688" s="21"/>
      <c r="O3688" s="21"/>
      <c r="P3688" s="21"/>
      <c r="Q3688" s="21"/>
    </row>
    <row r="3689" spans="1:17" s="258" customFormat="1" ht="12.75" hidden="1" customHeight="1">
      <c r="A3689" s="378"/>
      <c r="B3689" s="26"/>
      <c r="C3689" s="26"/>
      <c r="D3689" s="26"/>
      <c r="E3689" s="21"/>
      <c r="F3689" s="21"/>
      <c r="G3689" s="21"/>
      <c r="H3689" s="21"/>
      <c r="I3689" s="21"/>
      <c r="J3689" s="26"/>
      <c r="K3689" s="26"/>
      <c r="L3689" s="21"/>
      <c r="M3689" s="21"/>
      <c r="N3689" s="21"/>
      <c r="O3689" s="21"/>
      <c r="P3689" s="21"/>
      <c r="Q3689" s="21"/>
    </row>
    <row r="3690" spans="1:17" s="258" customFormat="1" ht="12.75" hidden="1" customHeight="1">
      <c r="A3690" s="378"/>
      <c r="B3690" s="26"/>
      <c r="C3690" s="26"/>
      <c r="D3690" s="26"/>
      <c r="E3690" s="21"/>
      <c r="F3690" s="21"/>
      <c r="G3690" s="21"/>
      <c r="H3690" s="21"/>
      <c r="I3690" s="21"/>
      <c r="J3690" s="26"/>
      <c r="K3690" s="26"/>
      <c r="L3690" s="21"/>
      <c r="M3690" s="21"/>
      <c r="N3690" s="21"/>
      <c r="O3690" s="21"/>
      <c r="P3690" s="21"/>
      <c r="Q3690" s="21"/>
    </row>
    <row r="3691" spans="1:17" s="258" customFormat="1" ht="12.75" hidden="1" customHeight="1">
      <c r="A3691" s="378"/>
      <c r="B3691" s="26"/>
      <c r="C3691" s="26"/>
      <c r="D3691" s="26"/>
      <c r="E3691" s="21"/>
      <c r="F3691" s="21"/>
      <c r="G3691" s="21"/>
      <c r="H3691" s="21"/>
      <c r="I3691" s="21"/>
      <c r="J3691" s="26"/>
      <c r="K3691" s="26"/>
      <c r="L3691" s="21"/>
      <c r="M3691" s="21"/>
      <c r="N3691" s="21"/>
      <c r="O3691" s="21"/>
      <c r="P3691" s="21"/>
      <c r="Q3691" s="21"/>
    </row>
    <row r="3692" spans="1:17" s="258" customFormat="1" ht="12.75" hidden="1" customHeight="1">
      <c r="A3692" s="378"/>
      <c r="B3692" s="26"/>
      <c r="C3692" s="26"/>
      <c r="D3692" s="26"/>
      <c r="E3692" s="21"/>
      <c r="F3692" s="21"/>
      <c r="G3692" s="21"/>
      <c r="H3692" s="21"/>
      <c r="I3692" s="21"/>
      <c r="J3692" s="26"/>
      <c r="K3692" s="26"/>
      <c r="L3692" s="21"/>
      <c r="M3692" s="21"/>
      <c r="N3692" s="21"/>
      <c r="O3692" s="21"/>
      <c r="P3692" s="21"/>
      <c r="Q3692" s="21"/>
    </row>
    <row r="3693" spans="1:17" s="258" customFormat="1" ht="12.75" hidden="1" customHeight="1">
      <c r="A3693" s="378"/>
      <c r="B3693" s="26"/>
      <c r="C3693" s="26"/>
      <c r="D3693" s="26"/>
      <c r="E3693" s="21"/>
      <c r="F3693" s="21"/>
      <c r="G3693" s="21"/>
      <c r="H3693" s="21"/>
      <c r="I3693" s="21"/>
      <c r="J3693" s="26"/>
      <c r="K3693" s="26"/>
      <c r="L3693" s="21"/>
      <c r="M3693" s="21"/>
      <c r="N3693" s="21"/>
      <c r="O3693" s="21"/>
      <c r="P3693" s="21"/>
      <c r="Q3693" s="21"/>
    </row>
    <row r="3694" spans="1:17" s="258" customFormat="1" ht="12.75" hidden="1" customHeight="1">
      <c r="A3694" s="378"/>
      <c r="B3694" s="26"/>
      <c r="C3694" s="26"/>
      <c r="D3694" s="26"/>
      <c r="E3694" s="21"/>
      <c r="F3694" s="21"/>
      <c r="G3694" s="21"/>
      <c r="H3694" s="21"/>
      <c r="I3694" s="21"/>
      <c r="J3694" s="26"/>
      <c r="K3694" s="26"/>
      <c r="L3694" s="21"/>
      <c r="M3694" s="21"/>
      <c r="N3694" s="21"/>
      <c r="O3694" s="21"/>
      <c r="P3694" s="21"/>
      <c r="Q3694" s="21"/>
    </row>
    <row r="3695" spans="1:17" s="258" customFormat="1" ht="12.75" hidden="1" customHeight="1">
      <c r="A3695" s="378"/>
      <c r="B3695" s="26"/>
      <c r="C3695" s="26"/>
      <c r="D3695" s="26"/>
      <c r="E3695" s="21"/>
      <c r="F3695" s="21"/>
      <c r="G3695" s="21"/>
      <c r="H3695" s="21"/>
      <c r="I3695" s="21"/>
      <c r="J3695" s="26"/>
      <c r="K3695" s="26"/>
      <c r="L3695" s="21"/>
      <c r="M3695" s="21"/>
      <c r="N3695" s="21"/>
      <c r="O3695" s="21"/>
      <c r="P3695" s="21"/>
      <c r="Q3695" s="21"/>
    </row>
    <row r="3696" spans="1:17" s="258" customFormat="1" ht="12.75" hidden="1" customHeight="1">
      <c r="A3696" s="378"/>
      <c r="B3696" s="26"/>
      <c r="C3696" s="26"/>
      <c r="D3696" s="26"/>
      <c r="E3696" s="21"/>
      <c r="F3696" s="21"/>
      <c r="G3696" s="21"/>
      <c r="H3696" s="21"/>
      <c r="I3696" s="21"/>
      <c r="J3696" s="26"/>
      <c r="K3696" s="26"/>
      <c r="L3696" s="21"/>
      <c r="M3696" s="21"/>
      <c r="N3696" s="21"/>
      <c r="O3696" s="21"/>
      <c r="P3696" s="21"/>
      <c r="Q3696" s="21"/>
    </row>
    <row r="3697" spans="1:17" s="258" customFormat="1" ht="12.75" hidden="1" customHeight="1">
      <c r="A3697" s="378"/>
      <c r="B3697" s="26"/>
      <c r="C3697" s="26"/>
      <c r="D3697" s="26"/>
      <c r="E3697" s="21"/>
      <c r="F3697" s="21"/>
      <c r="G3697" s="21"/>
      <c r="H3697" s="21"/>
      <c r="I3697" s="21"/>
      <c r="J3697" s="26"/>
      <c r="K3697" s="26"/>
      <c r="L3697" s="21"/>
      <c r="M3697" s="21"/>
      <c r="N3697" s="21"/>
      <c r="O3697" s="21"/>
      <c r="P3697" s="21"/>
      <c r="Q3697" s="21"/>
    </row>
    <row r="3698" spans="1:17" s="258" customFormat="1" ht="12.75" hidden="1" customHeight="1">
      <c r="A3698" s="378"/>
      <c r="B3698" s="26"/>
      <c r="C3698" s="26"/>
      <c r="D3698" s="26"/>
      <c r="E3698" s="21"/>
      <c r="F3698" s="21"/>
      <c r="G3698" s="21"/>
      <c r="H3698" s="21"/>
      <c r="I3698" s="21"/>
      <c r="J3698" s="26"/>
      <c r="K3698" s="26"/>
      <c r="L3698" s="21"/>
      <c r="M3698" s="21"/>
      <c r="N3698" s="21"/>
      <c r="O3698" s="21"/>
      <c r="P3698" s="21"/>
      <c r="Q3698" s="21"/>
    </row>
    <row r="3699" spans="1:17" s="258" customFormat="1" ht="12.75" hidden="1" customHeight="1">
      <c r="A3699" s="378"/>
      <c r="B3699" s="26"/>
      <c r="C3699" s="26"/>
      <c r="D3699" s="26"/>
      <c r="E3699" s="21"/>
      <c r="F3699" s="21"/>
      <c r="G3699" s="21"/>
      <c r="H3699" s="21"/>
      <c r="I3699" s="21"/>
      <c r="J3699" s="26"/>
      <c r="K3699" s="26"/>
      <c r="L3699" s="21"/>
      <c r="M3699" s="21"/>
      <c r="N3699" s="21"/>
      <c r="O3699" s="21"/>
      <c r="P3699" s="21"/>
      <c r="Q3699" s="21"/>
    </row>
    <row r="3700" spans="1:17" s="258" customFormat="1" ht="12.75" hidden="1" customHeight="1">
      <c r="A3700" s="378"/>
      <c r="B3700" s="26"/>
      <c r="C3700" s="26"/>
      <c r="D3700" s="26"/>
      <c r="E3700" s="21"/>
      <c r="F3700" s="21"/>
      <c r="G3700" s="21"/>
      <c r="H3700" s="21"/>
      <c r="I3700" s="21"/>
      <c r="J3700" s="26"/>
      <c r="K3700" s="26"/>
      <c r="L3700" s="21"/>
      <c r="M3700" s="21"/>
      <c r="N3700" s="21"/>
      <c r="O3700" s="21"/>
      <c r="P3700" s="21"/>
      <c r="Q3700" s="21"/>
    </row>
    <row r="3701" spans="1:17" s="258" customFormat="1" ht="12.75" hidden="1" customHeight="1">
      <c r="A3701" s="378"/>
      <c r="B3701" s="26"/>
      <c r="C3701" s="26"/>
      <c r="D3701" s="26"/>
      <c r="E3701" s="21"/>
      <c r="F3701" s="21"/>
      <c r="G3701" s="21"/>
      <c r="H3701" s="21"/>
      <c r="I3701" s="21"/>
      <c r="J3701" s="26"/>
      <c r="K3701" s="26"/>
      <c r="L3701" s="21"/>
      <c r="M3701" s="21"/>
      <c r="N3701" s="21"/>
      <c r="O3701" s="21"/>
      <c r="P3701" s="21"/>
      <c r="Q3701" s="21"/>
    </row>
    <row r="3702" spans="1:17" s="258" customFormat="1" ht="12.75" hidden="1" customHeight="1">
      <c r="A3702" s="378"/>
      <c r="B3702" s="26"/>
      <c r="C3702" s="26"/>
      <c r="D3702" s="26"/>
      <c r="E3702" s="21"/>
      <c r="F3702" s="21"/>
      <c r="G3702" s="21"/>
      <c r="H3702" s="21"/>
      <c r="I3702" s="21"/>
      <c r="J3702" s="26"/>
      <c r="K3702" s="26"/>
      <c r="L3702" s="21"/>
      <c r="M3702" s="21"/>
      <c r="N3702" s="21"/>
      <c r="O3702" s="21"/>
      <c r="P3702" s="21"/>
      <c r="Q3702" s="21"/>
    </row>
    <row r="3703" spans="1:17" s="258" customFormat="1" ht="12.75" hidden="1" customHeight="1">
      <c r="A3703" s="378"/>
      <c r="B3703" s="26"/>
      <c r="C3703" s="26"/>
      <c r="D3703" s="26"/>
      <c r="E3703" s="21"/>
      <c r="F3703" s="21"/>
      <c r="G3703" s="21"/>
      <c r="H3703" s="21"/>
      <c r="I3703" s="21"/>
      <c r="J3703" s="26"/>
      <c r="K3703" s="26"/>
      <c r="L3703" s="21"/>
      <c r="M3703" s="21"/>
      <c r="N3703" s="21"/>
      <c r="O3703" s="21"/>
      <c r="P3703" s="21"/>
      <c r="Q3703" s="21"/>
    </row>
    <row r="3704" spans="1:17" s="258" customFormat="1" ht="12.75" hidden="1" customHeight="1">
      <c r="A3704" s="378"/>
      <c r="B3704" s="26"/>
      <c r="C3704" s="26"/>
      <c r="D3704" s="26"/>
      <c r="E3704" s="21"/>
      <c r="F3704" s="21"/>
      <c r="G3704" s="21"/>
      <c r="H3704" s="21"/>
      <c r="I3704" s="21"/>
      <c r="J3704" s="26"/>
      <c r="K3704" s="26"/>
      <c r="L3704" s="21"/>
      <c r="M3704" s="21"/>
      <c r="N3704" s="21"/>
      <c r="O3704" s="21"/>
      <c r="P3704" s="21"/>
      <c r="Q3704" s="21"/>
    </row>
    <row r="3705" spans="1:17" s="258" customFormat="1" ht="12.75" hidden="1" customHeight="1">
      <c r="A3705" s="378"/>
      <c r="B3705" s="26"/>
      <c r="C3705" s="26"/>
      <c r="D3705" s="26"/>
      <c r="E3705" s="21"/>
      <c r="F3705" s="21"/>
      <c r="G3705" s="21"/>
      <c r="H3705" s="21"/>
      <c r="I3705" s="21"/>
      <c r="J3705" s="26"/>
      <c r="K3705" s="26"/>
      <c r="L3705" s="21"/>
      <c r="M3705" s="21"/>
      <c r="N3705" s="21"/>
      <c r="O3705" s="21"/>
      <c r="P3705" s="21"/>
      <c r="Q3705" s="21"/>
    </row>
    <row r="3706" spans="1:17" s="258" customFormat="1" ht="12.75" hidden="1" customHeight="1">
      <c r="A3706" s="378"/>
      <c r="B3706" s="26"/>
      <c r="C3706" s="26"/>
      <c r="D3706" s="26"/>
      <c r="E3706" s="21"/>
      <c r="F3706" s="21"/>
      <c r="G3706" s="21"/>
      <c r="H3706" s="21"/>
      <c r="I3706" s="21"/>
      <c r="J3706" s="26"/>
      <c r="K3706" s="26"/>
      <c r="L3706" s="21"/>
      <c r="M3706" s="21"/>
      <c r="N3706" s="21"/>
      <c r="O3706" s="21"/>
      <c r="P3706" s="21"/>
      <c r="Q3706" s="21"/>
    </row>
    <row r="3707" spans="1:17" s="258" customFormat="1" ht="12.75" hidden="1" customHeight="1">
      <c r="A3707" s="378"/>
      <c r="B3707" s="26"/>
      <c r="C3707" s="26"/>
      <c r="D3707" s="26"/>
      <c r="E3707" s="21"/>
      <c r="F3707" s="21"/>
      <c r="G3707" s="21"/>
      <c r="H3707" s="21"/>
      <c r="I3707" s="21"/>
      <c r="J3707" s="26"/>
      <c r="K3707" s="26"/>
      <c r="L3707" s="21"/>
      <c r="M3707" s="21"/>
      <c r="N3707" s="21"/>
      <c r="O3707" s="21"/>
      <c r="P3707" s="21"/>
      <c r="Q3707" s="21"/>
    </row>
    <row r="3708" spans="1:17" s="258" customFormat="1" ht="12.75" hidden="1" customHeight="1">
      <c r="A3708" s="378"/>
      <c r="B3708" s="26"/>
      <c r="C3708" s="26"/>
      <c r="D3708" s="26"/>
      <c r="E3708" s="21"/>
      <c r="F3708" s="21"/>
      <c r="G3708" s="21"/>
      <c r="H3708" s="21"/>
      <c r="I3708" s="21"/>
      <c r="J3708" s="26"/>
      <c r="K3708" s="26"/>
      <c r="L3708" s="21"/>
      <c r="M3708" s="21"/>
      <c r="N3708" s="21"/>
      <c r="O3708" s="21"/>
      <c r="P3708" s="21"/>
      <c r="Q3708" s="21"/>
    </row>
    <row r="3709" spans="1:17" s="258" customFormat="1" ht="12.75" hidden="1" customHeight="1">
      <c r="A3709" s="378"/>
      <c r="B3709" s="26"/>
      <c r="C3709" s="26"/>
      <c r="D3709" s="26"/>
      <c r="E3709" s="21"/>
      <c r="F3709" s="21"/>
      <c r="G3709" s="21"/>
      <c r="H3709" s="21"/>
      <c r="I3709" s="21"/>
      <c r="J3709" s="26"/>
      <c r="K3709" s="26"/>
      <c r="L3709" s="21"/>
      <c r="M3709" s="21"/>
      <c r="N3709" s="21"/>
      <c r="O3709" s="21"/>
      <c r="P3709" s="21"/>
      <c r="Q3709" s="21"/>
    </row>
    <row r="3710" spans="1:17" s="258" customFormat="1" ht="12.75" hidden="1" customHeight="1">
      <c r="A3710" s="378"/>
      <c r="B3710" s="26"/>
      <c r="C3710" s="26"/>
      <c r="D3710" s="26"/>
      <c r="E3710" s="21"/>
      <c r="F3710" s="21"/>
      <c r="G3710" s="21"/>
      <c r="H3710" s="21"/>
      <c r="I3710" s="21"/>
      <c r="J3710" s="26"/>
      <c r="K3710" s="26"/>
      <c r="L3710" s="21"/>
      <c r="M3710" s="21"/>
      <c r="N3710" s="21"/>
      <c r="O3710" s="21"/>
      <c r="P3710" s="21"/>
      <c r="Q3710" s="21"/>
    </row>
    <row r="3711" spans="1:17" s="258" customFormat="1" ht="12.75" hidden="1" customHeight="1">
      <c r="A3711" s="378"/>
      <c r="B3711" s="26"/>
      <c r="C3711" s="26"/>
      <c r="D3711" s="26"/>
      <c r="E3711" s="21"/>
      <c r="F3711" s="21"/>
      <c r="G3711" s="21"/>
      <c r="H3711" s="21"/>
      <c r="I3711" s="21"/>
      <c r="J3711" s="26"/>
      <c r="K3711" s="26"/>
      <c r="L3711" s="21"/>
      <c r="M3711" s="21"/>
      <c r="N3711" s="21"/>
      <c r="O3711" s="21"/>
      <c r="P3711" s="21"/>
      <c r="Q3711" s="21"/>
    </row>
    <row r="3712" spans="1:17" s="258" customFormat="1" ht="12.75" hidden="1" customHeight="1">
      <c r="A3712" s="378"/>
      <c r="B3712" s="26"/>
      <c r="C3712" s="26"/>
      <c r="D3712" s="26"/>
      <c r="E3712" s="21"/>
      <c r="F3712" s="21"/>
      <c r="G3712" s="21"/>
      <c r="H3712" s="21"/>
      <c r="I3712" s="21"/>
      <c r="J3712" s="26"/>
      <c r="K3712" s="26"/>
      <c r="L3712" s="21"/>
      <c r="M3712" s="21"/>
      <c r="N3712" s="21"/>
      <c r="O3712" s="21"/>
      <c r="P3712" s="21"/>
      <c r="Q3712" s="21"/>
    </row>
    <row r="3713" spans="1:17" s="258" customFormat="1" ht="12.75" hidden="1" customHeight="1">
      <c r="A3713" s="378"/>
      <c r="B3713" s="26"/>
      <c r="C3713" s="26"/>
      <c r="D3713" s="26"/>
      <c r="E3713" s="21"/>
      <c r="F3713" s="21"/>
      <c r="G3713" s="21"/>
      <c r="H3713" s="21"/>
      <c r="I3713" s="21"/>
      <c r="J3713" s="26"/>
      <c r="K3713" s="26"/>
      <c r="L3713" s="21"/>
      <c r="M3713" s="21"/>
      <c r="N3713" s="21"/>
      <c r="O3713" s="21"/>
      <c r="P3713" s="21"/>
      <c r="Q3713" s="21"/>
    </row>
    <row r="3714" spans="1:17" s="258" customFormat="1" ht="12.75" hidden="1" customHeight="1">
      <c r="A3714" s="378"/>
      <c r="B3714" s="26"/>
      <c r="C3714" s="26"/>
      <c r="D3714" s="26"/>
      <c r="E3714" s="21"/>
      <c r="F3714" s="21"/>
      <c r="G3714" s="21"/>
      <c r="H3714" s="21"/>
      <c r="I3714" s="21"/>
      <c r="J3714" s="26"/>
      <c r="K3714" s="26"/>
      <c r="L3714" s="21"/>
      <c r="M3714" s="21"/>
      <c r="N3714" s="21"/>
      <c r="O3714" s="21"/>
      <c r="P3714" s="21"/>
      <c r="Q3714" s="21"/>
    </row>
    <row r="3715" spans="1:17" s="258" customFormat="1" ht="12.75" hidden="1" customHeight="1">
      <c r="A3715" s="378"/>
      <c r="B3715" s="26"/>
      <c r="C3715" s="26"/>
      <c r="D3715" s="26"/>
      <c r="E3715" s="21"/>
      <c r="F3715" s="21"/>
      <c r="G3715" s="21"/>
      <c r="H3715" s="21"/>
      <c r="I3715" s="21"/>
      <c r="J3715" s="26"/>
      <c r="K3715" s="26"/>
      <c r="L3715" s="21"/>
      <c r="M3715" s="21"/>
      <c r="N3715" s="21"/>
      <c r="O3715" s="21"/>
      <c r="P3715" s="21"/>
      <c r="Q3715" s="21"/>
    </row>
    <row r="3716" spans="1:17" s="258" customFormat="1" ht="12.75" hidden="1" customHeight="1">
      <c r="A3716" s="378"/>
      <c r="B3716" s="26"/>
      <c r="C3716" s="26"/>
      <c r="D3716" s="26"/>
      <c r="E3716" s="21"/>
      <c r="F3716" s="21"/>
      <c r="G3716" s="21"/>
      <c r="H3716" s="21"/>
      <c r="I3716" s="21"/>
      <c r="J3716" s="26"/>
      <c r="K3716" s="26"/>
      <c r="L3716" s="21"/>
      <c r="M3716" s="21"/>
      <c r="N3716" s="21"/>
      <c r="O3716" s="21"/>
      <c r="P3716" s="21"/>
      <c r="Q3716" s="21"/>
    </row>
    <row r="3717" spans="1:17" s="258" customFormat="1" ht="12.75" hidden="1" customHeight="1">
      <c r="A3717" s="378"/>
      <c r="B3717" s="26"/>
      <c r="C3717" s="26"/>
      <c r="D3717" s="26"/>
      <c r="E3717" s="21"/>
      <c r="F3717" s="21"/>
      <c r="G3717" s="21"/>
      <c r="H3717" s="21"/>
      <c r="I3717" s="21"/>
      <c r="J3717" s="26"/>
      <c r="K3717" s="26"/>
      <c r="L3717" s="21"/>
      <c r="M3717" s="21"/>
      <c r="N3717" s="21"/>
      <c r="O3717" s="21"/>
      <c r="P3717" s="21"/>
      <c r="Q3717" s="21"/>
    </row>
    <row r="3718" spans="1:17" s="258" customFormat="1" ht="12.75" hidden="1" customHeight="1">
      <c r="A3718" s="378"/>
      <c r="B3718" s="26"/>
      <c r="C3718" s="26"/>
      <c r="D3718" s="26"/>
      <c r="E3718" s="21"/>
      <c r="F3718" s="21"/>
      <c r="G3718" s="21"/>
      <c r="H3718" s="21"/>
      <c r="I3718" s="21"/>
      <c r="J3718" s="26"/>
      <c r="K3718" s="26"/>
      <c r="L3718" s="21"/>
      <c r="M3718" s="21"/>
      <c r="N3718" s="21"/>
      <c r="O3718" s="21"/>
      <c r="P3718" s="21"/>
      <c r="Q3718" s="21"/>
    </row>
    <row r="3719" spans="1:17" s="258" customFormat="1" ht="12.75" hidden="1" customHeight="1">
      <c r="A3719" s="378"/>
      <c r="B3719" s="26"/>
      <c r="C3719" s="26"/>
      <c r="D3719" s="26"/>
      <c r="E3719" s="21"/>
      <c r="F3719" s="21"/>
      <c r="G3719" s="21"/>
      <c r="H3719" s="21"/>
      <c r="I3719" s="21"/>
      <c r="J3719" s="26"/>
      <c r="K3719" s="26"/>
      <c r="L3719" s="21"/>
      <c r="M3719" s="21"/>
      <c r="N3719" s="21"/>
      <c r="O3719" s="21"/>
      <c r="P3719" s="21"/>
      <c r="Q3719" s="21"/>
    </row>
    <row r="3720" spans="1:17" s="258" customFormat="1" ht="12.75" hidden="1" customHeight="1">
      <c r="A3720" s="378"/>
      <c r="B3720" s="26"/>
      <c r="C3720" s="26"/>
      <c r="D3720" s="26"/>
      <c r="E3720" s="21"/>
      <c r="F3720" s="21"/>
      <c r="G3720" s="21"/>
      <c r="H3720" s="21"/>
      <c r="I3720" s="21"/>
      <c r="J3720" s="26"/>
      <c r="K3720" s="26"/>
      <c r="L3720" s="21"/>
      <c r="M3720" s="21"/>
      <c r="N3720" s="21"/>
      <c r="O3720" s="21"/>
      <c r="P3720" s="21"/>
      <c r="Q3720" s="21"/>
    </row>
    <row r="3721" spans="1:17" s="258" customFormat="1" ht="12.75" hidden="1" customHeight="1">
      <c r="A3721" s="378"/>
      <c r="B3721" s="26"/>
      <c r="C3721" s="26"/>
      <c r="D3721" s="26"/>
      <c r="E3721" s="21"/>
      <c r="F3721" s="21"/>
      <c r="G3721" s="21"/>
      <c r="H3721" s="21"/>
      <c r="I3721" s="21"/>
      <c r="J3721" s="26"/>
      <c r="K3721" s="26"/>
      <c r="L3721" s="21"/>
      <c r="M3721" s="21"/>
      <c r="N3721" s="21"/>
      <c r="O3721" s="21"/>
      <c r="P3721" s="21"/>
      <c r="Q3721" s="21"/>
    </row>
    <row r="3722" spans="1:17" s="258" customFormat="1" ht="12.75" hidden="1" customHeight="1">
      <c r="A3722" s="378"/>
      <c r="B3722" s="26"/>
      <c r="C3722" s="26"/>
      <c r="D3722" s="26"/>
      <c r="E3722" s="21"/>
      <c r="F3722" s="21"/>
      <c r="G3722" s="21"/>
      <c r="H3722" s="21"/>
      <c r="I3722" s="21"/>
      <c r="J3722" s="26"/>
      <c r="K3722" s="26"/>
      <c r="L3722" s="21"/>
      <c r="M3722" s="21"/>
      <c r="N3722" s="21"/>
      <c r="O3722" s="21"/>
      <c r="P3722" s="21"/>
      <c r="Q3722" s="21"/>
    </row>
    <row r="3723" spans="1:17" s="258" customFormat="1" ht="12.75" hidden="1" customHeight="1">
      <c r="A3723" s="378"/>
      <c r="B3723" s="26"/>
      <c r="C3723" s="26"/>
      <c r="D3723" s="26"/>
      <c r="E3723" s="21"/>
      <c r="F3723" s="21"/>
      <c r="G3723" s="21"/>
      <c r="H3723" s="21"/>
      <c r="I3723" s="21"/>
      <c r="J3723" s="26"/>
      <c r="K3723" s="26"/>
      <c r="L3723" s="21"/>
      <c r="M3723" s="21"/>
      <c r="N3723" s="21"/>
      <c r="O3723" s="21"/>
      <c r="P3723" s="21"/>
      <c r="Q3723" s="21"/>
    </row>
    <row r="3724" spans="1:17" s="258" customFormat="1" ht="12.75" hidden="1" customHeight="1">
      <c r="A3724" s="378"/>
      <c r="B3724" s="26"/>
      <c r="C3724" s="26"/>
      <c r="D3724" s="26"/>
      <c r="E3724" s="21"/>
      <c r="F3724" s="21"/>
      <c r="G3724" s="21"/>
      <c r="H3724" s="21"/>
      <c r="I3724" s="21"/>
      <c r="J3724" s="26"/>
      <c r="K3724" s="26"/>
      <c r="L3724" s="21"/>
      <c r="M3724" s="21"/>
      <c r="N3724" s="21"/>
      <c r="O3724" s="21"/>
      <c r="P3724" s="21"/>
      <c r="Q3724" s="21"/>
    </row>
    <row r="3725" spans="1:17" s="258" customFormat="1" ht="12.75" hidden="1" customHeight="1">
      <c r="A3725" s="378"/>
      <c r="B3725" s="26"/>
      <c r="C3725" s="26"/>
      <c r="D3725" s="26"/>
      <c r="E3725" s="21"/>
      <c r="F3725" s="21"/>
      <c r="G3725" s="21"/>
      <c r="H3725" s="21"/>
      <c r="I3725" s="21"/>
      <c r="J3725" s="26"/>
      <c r="K3725" s="26"/>
      <c r="L3725" s="21"/>
      <c r="M3725" s="21"/>
      <c r="N3725" s="21"/>
      <c r="O3725" s="21"/>
      <c r="P3725" s="21"/>
      <c r="Q3725" s="21"/>
    </row>
    <row r="3726" spans="1:17" s="258" customFormat="1" ht="12.75" hidden="1" customHeight="1">
      <c r="A3726" s="378"/>
      <c r="B3726" s="26"/>
      <c r="C3726" s="26"/>
      <c r="D3726" s="26"/>
      <c r="E3726" s="21"/>
      <c r="F3726" s="21"/>
      <c r="G3726" s="21"/>
      <c r="H3726" s="21"/>
      <c r="I3726" s="21"/>
      <c r="J3726" s="26"/>
      <c r="K3726" s="26"/>
      <c r="L3726" s="21"/>
      <c r="M3726" s="21"/>
      <c r="N3726" s="21"/>
      <c r="O3726" s="21"/>
      <c r="P3726" s="21"/>
      <c r="Q3726" s="21"/>
    </row>
    <row r="3727" spans="1:17" s="258" customFormat="1" ht="12.75" hidden="1" customHeight="1">
      <c r="A3727" s="378"/>
      <c r="B3727" s="26"/>
      <c r="C3727" s="26"/>
      <c r="D3727" s="26"/>
      <c r="E3727" s="21"/>
      <c r="F3727" s="21"/>
      <c r="G3727" s="21"/>
      <c r="H3727" s="21"/>
      <c r="I3727" s="21"/>
      <c r="J3727" s="26"/>
      <c r="K3727" s="26"/>
      <c r="L3727" s="21"/>
      <c r="M3727" s="21"/>
      <c r="N3727" s="21"/>
      <c r="O3727" s="21"/>
      <c r="P3727" s="21"/>
      <c r="Q3727" s="21"/>
    </row>
    <row r="3728" spans="1:17" s="258" customFormat="1" ht="12.75" hidden="1" customHeight="1">
      <c r="A3728" s="378"/>
      <c r="B3728" s="26"/>
      <c r="C3728" s="26"/>
      <c r="D3728" s="26"/>
      <c r="E3728" s="21"/>
      <c r="F3728" s="21"/>
      <c r="G3728" s="21"/>
      <c r="H3728" s="21"/>
      <c r="I3728" s="21"/>
      <c r="J3728" s="26"/>
      <c r="K3728" s="26"/>
      <c r="L3728" s="21"/>
      <c r="M3728" s="21"/>
      <c r="N3728" s="21"/>
      <c r="O3728" s="21"/>
      <c r="P3728" s="21"/>
      <c r="Q3728" s="21"/>
    </row>
    <row r="3729" spans="1:17" s="258" customFormat="1" ht="12.75" hidden="1" customHeight="1">
      <c r="A3729" s="378"/>
      <c r="B3729" s="26"/>
      <c r="C3729" s="26"/>
      <c r="D3729" s="26"/>
      <c r="E3729" s="21"/>
      <c r="F3729" s="21"/>
      <c r="G3729" s="21"/>
      <c r="H3729" s="21"/>
      <c r="I3729" s="21"/>
      <c r="J3729" s="26"/>
      <c r="K3729" s="26"/>
      <c r="L3729" s="21"/>
      <c r="M3729" s="21"/>
      <c r="N3729" s="21"/>
      <c r="O3729" s="21"/>
      <c r="P3729" s="21"/>
      <c r="Q3729" s="21"/>
    </row>
    <row r="3730" spans="1:17" s="258" customFormat="1" ht="12.75" hidden="1" customHeight="1">
      <c r="A3730" s="378"/>
      <c r="B3730" s="26"/>
      <c r="C3730" s="26"/>
      <c r="D3730" s="26"/>
      <c r="E3730" s="21"/>
      <c r="F3730" s="21"/>
      <c r="G3730" s="21"/>
      <c r="H3730" s="21"/>
      <c r="I3730" s="21"/>
      <c r="J3730" s="26"/>
      <c r="K3730" s="26"/>
      <c r="L3730" s="21"/>
      <c r="M3730" s="21"/>
      <c r="N3730" s="21"/>
      <c r="O3730" s="21"/>
      <c r="P3730" s="21"/>
      <c r="Q3730" s="21"/>
    </row>
    <row r="3731" spans="1:17" s="258" customFormat="1" ht="12.75" hidden="1" customHeight="1">
      <c r="A3731" s="378"/>
      <c r="B3731" s="26"/>
      <c r="C3731" s="26"/>
      <c r="D3731" s="26"/>
      <c r="E3731" s="21"/>
      <c r="F3731" s="21"/>
      <c r="G3731" s="21"/>
      <c r="H3731" s="21"/>
      <c r="I3731" s="21"/>
      <c r="J3731" s="26"/>
      <c r="K3731" s="26"/>
      <c r="L3731" s="21"/>
      <c r="M3731" s="21"/>
      <c r="N3731" s="21"/>
      <c r="O3731" s="21"/>
      <c r="P3731" s="21"/>
      <c r="Q3731" s="21"/>
    </row>
    <row r="3732" spans="1:17" s="258" customFormat="1" ht="12.75" hidden="1" customHeight="1">
      <c r="A3732" s="378"/>
      <c r="B3732" s="26"/>
      <c r="C3732" s="26"/>
      <c r="D3732" s="26"/>
      <c r="E3732" s="21"/>
      <c r="F3732" s="21"/>
      <c r="G3732" s="21"/>
      <c r="H3732" s="21"/>
      <c r="I3732" s="21"/>
      <c r="J3732" s="26"/>
      <c r="K3732" s="26"/>
      <c r="L3732" s="21"/>
      <c r="M3732" s="21"/>
      <c r="N3732" s="21"/>
      <c r="O3732" s="21"/>
      <c r="P3732" s="21"/>
      <c r="Q3732" s="21"/>
    </row>
    <row r="3733" spans="1:17" s="258" customFormat="1" ht="12.75" hidden="1" customHeight="1">
      <c r="A3733" s="378"/>
      <c r="B3733" s="26"/>
      <c r="C3733" s="26"/>
      <c r="D3733" s="26"/>
      <c r="E3733" s="21"/>
      <c r="F3733" s="21"/>
      <c r="G3733" s="21"/>
      <c r="H3733" s="21"/>
      <c r="I3733" s="21"/>
      <c r="J3733" s="26"/>
      <c r="K3733" s="26"/>
      <c r="L3733" s="21"/>
      <c r="M3733" s="21"/>
      <c r="N3733" s="21"/>
      <c r="O3733" s="21"/>
      <c r="P3733" s="21"/>
      <c r="Q3733" s="21"/>
    </row>
    <row r="3734" spans="1:17" s="258" customFormat="1" ht="12.75" hidden="1" customHeight="1">
      <c r="A3734" s="378"/>
      <c r="B3734" s="26"/>
      <c r="C3734" s="26"/>
      <c r="D3734" s="26"/>
      <c r="E3734" s="21"/>
      <c r="F3734" s="21"/>
      <c r="G3734" s="21"/>
      <c r="H3734" s="21"/>
      <c r="I3734" s="21"/>
      <c r="J3734" s="26"/>
      <c r="K3734" s="26"/>
      <c r="L3734" s="21"/>
      <c r="M3734" s="21"/>
      <c r="N3734" s="21"/>
      <c r="O3734" s="21"/>
      <c r="P3734" s="21"/>
      <c r="Q3734" s="21"/>
    </row>
    <row r="3735" spans="1:17" s="258" customFormat="1" ht="12.75" hidden="1" customHeight="1">
      <c r="A3735" s="378"/>
      <c r="B3735" s="26"/>
      <c r="C3735" s="26"/>
      <c r="D3735" s="26"/>
      <c r="E3735" s="21"/>
      <c r="F3735" s="21"/>
      <c r="G3735" s="21"/>
      <c r="H3735" s="21"/>
      <c r="I3735" s="21"/>
      <c r="J3735" s="26"/>
      <c r="K3735" s="26"/>
      <c r="L3735" s="21"/>
      <c r="M3735" s="21"/>
      <c r="N3735" s="21"/>
      <c r="O3735" s="21"/>
      <c r="P3735" s="21"/>
      <c r="Q3735" s="21"/>
    </row>
    <row r="3736" spans="1:17" s="258" customFormat="1" ht="12.75" hidden="1" customHeight="1">
      <c r="A3736" s="378"/>
      <c r="B3736" s="26"/>
      <c r="C3736" s="26"/>
      <c r="D3736" s="26"/>
      <c r="E3736" s="21"/>
      <c r="F3736" s="21"/>
      <c r="G3736" s="21"/>
      <c r="H3736" s="21"/>
      <c r="I3736" s="21"/>
      <c r="J3736" s="26"/>
      <c r="K3736" s="26"/>
      <c r="L3736" s="21"/>
      <c r="M3736" s="21"/>
      <c r="N3736" s="21"/>
      <c r="O3736" s="21"/>
      <c r="P3736" s="21"/>
      <c r="Q3736" s="21"/>
    </row>
    <row r="3737" spans="1:17" s="258" customFormat="1" ht="12.75" hidden="1" customHeight="1">
      <c r="A3737" s="378"/>
      <c r="B3737" s="26"/>
      <c r="C3737" s="26"/>
      <c r="D3737" s="26"/>
      <c r="E3737" s="21"/>
      <c r="F3737" s="21"/>
      <c r="G3737" s="21"/>
      <c r="H3737" s="21"/>
      <c r="I3737" s="21"/>
      <c r="J3737" s="26"/>
      <c r="K3737" s="26"/>
      <c r="L3737" s="21"/>
      <c r="M3737" s="21"/>
      <c r="N3737" s="21"/>
      <c r="O3737" s="21"/>
      <c r="P3737" s="21"/>
      <c r="Q3737" s="21"/>
    </row>
    <row r="3738" spans="1:17" s="258" customFormat="1" ht="12.75" hidden="1" customHeight="1">
      <c r="A3738" s="378"/>
      <c r="B3738" s="26"/>
      <c r="C3738" s="26"/>
      <c r="D3738" s="26"/>
      <c r="E3738" s="21"/>
      <c r="F3738" s="21"/>
      <c r="G3738" s="21"/>
      <c r="H3738" s="21"/>
      <c r="I3738" s="21"/>
      <c r="J3738" s="26"/>
      <c r="K3738" s="26"/>
      <c r="L3738" s="21"/>
      <c r="M3738" s="21"/>
      <c r="N3738" s="21"/>
      <c r="O3738" s="21"/>
      <c r="P3738" s="21"/>
      <c r="Q3738" s="21"/>
    </row>
    <row r="3739" spans="1:17" s="258" customFormat="1" ht="12.75" hidden="1" customHeight="1">
      <c r="A3739" s="378"/>
      <c r="B3739" s="26"/>
      <c r="C3739" s="26"/>
      <c r="D3739" s="26"/>
      <c r="E3739" s="21"/>
      <c r="F3739" s="21"/>
      <c r="G3739" s="21"/>
      <c r="H3739" s="21"/>
      <c r="I3739" s="21"/>
      <c r="J3739" s="26"/>
      <c r="K3739" s="26"/>
      <c r="L3739" s="21"/>
      <c r="M3739" s="21"/>
      <c r="N3739" s="21"/>
      <c r="O3739" s="21"/>
      <c r="P3739" s="21"/>
      <c r="Q3739" s="21"/>
    </row>
    <row r="3740" spans="1:17" s="258" customFormat="1" ht="12.75" hidden="1" customHeight="1">
      <c r="A3740" s="378"/>
      <c r="B3740" s="26"/>
      <c r="C3740" s="26"/>
      <c r="D3740" s="26"/>
      <c r="E3740" s="21"/>
      <c r="F3740" s="21"/>
      <c r="G3740" s="21"/>
      <c r="H3740" s="21"/>
      <c r="I3740" s="21"/>
      <c r="J3740" s="26"/>
      <c r="K3740" s="26"/>
      <c r="L3740" s="21"/>
      <c r="M3740" s="21"/>
      <c r="N3740" s="21"/>
      <c r="O3740" s="21"/>
      <c r="P3740" s="21"/>
      <c r="Q3740" s="21"/>
    </row>
    <row r="3741" spans="1:17" s="258" customFormat="1" ht="12.75" hidden="1" customHeight="1">
      <c r="A3741" s="378"/>
      <c r="B3741" s="26"/>
      <c r="C3741" s="26"/>
      <c r="D3741" s="26"/>
      <c r="E3741" s="21"/>
      <c r="F3741" s="21"/>
      <c r="G3741" s="21"/>
      <c r="H3741" s="21"/>
      <c r="I3741" s="21"/>
      <c r="J3741" s="26"/>
      <c r="K3741" s="26"/>
      <c r="L3741" s="21"/>
      <c r="M3741" s="21"/>
      <c r="N3741" s="21"/>
      <c r="O3741" s="21"/>
      <c r="P3741" s="21"/>
      <c r="Q3741" s="21"/>
    </row>
    <row r="3742" spans="1:17" s="258" customFormat="1" ht="12.75" hidden="1" customHeight="1">
      <c r="A3742" s="378"/>
      <c r="B3742" s="26"/>
      <c r="C3742" s="26"/>
      <c r="D3742" s="26"/>
      <c r="E3742" s="21"/>
      <c r="F3742" s="21"/>
      <c r="G3742" s="21"/>
      <c r="H3742" s="21"/>
      <c r="I3742" s="21"/>
      <c r="J3742" s="26"/>
      <c r="K3742" s="26"/>
      <c r="L3742" s="21"/>
      <c r="M3742" s="21"/>
      <c r="N3742" s="21"/>
      <c r="O3742" s="21"/>
      <c r="P3742" s="21"/>
      <c r="Q3742" s="21"/>
    </row>
    <row r="3743" spans="1:17" s="258" customFormat="1" ht="12.75" hidden="1" customHeight="1">
      <c r="A3743" s="378"/>
      <c r="B3743" s="26"/>
      <c r="C3743" s="26"/>
      <c r="D3743" s="26"/>
      <c r="E3743" s="21"/>
      <c r="F3743" s="21"/>
      <c r="G3743" s="21"/>
      <c r="H3743" s="21"/>
      <c r="I3743" s="21"/>
      <c r="J3743" s="26"/>
      <c r="K3743" s="26"/>
      <c r="L3743" s="21"/>
      <c r="M3743" s="21"/>
      <c r="N3743" s="21"/>
      <c r="O3743" s="21"/>
      <c r="P3743" s="21"/>
      <c r="Q3743" s="21"/>
    </row>
    <row r="3744" spans="1:17" s="258" customFormat="1" ht="12.75" hidden="1" customHeight="1">
      <c r="A3744" s="378"/>
      <c r="B3744" s="26"/>
      <c r="C3744" s="26"/>
      <c r="D3744" s="26"/>
      <c r="E3744" s="21"/>
      <c r="F3744" s="21"/>
      <c r="G3744" s="21"/>
      <c r="H3744" s="21"/>
      <c r="I3744" s="21"/>
      <c r="J3744" s="26"/>
      <c r="K3744" s="26"/>
      <c r="L3744" s="21"/>
      <c r="M3744" s="21"/>
      <c r="N3744" s="21"/>
      <c r="O3744" s="21"/>
      <c r="P3744" s="21"/>
      <c r="Q3744" s="21"/>
    </row>
    <row r="3745" spans="1:17" s="258" customFormat="1" ht="12.75" hidden="1" customHeight="1">
      <c r="A3745" s="378"/>
      <c r="B3745" s="26"/>
      <c r="C3745" s="26"/>
      <c r="D3745" s="26"/>
      <c r="E3745" s="21"/>
      <c r="F3745" s="21"/>
      <c r="G3745" s="21"/>
      <c r="H3745" s="21"/>
      <c r="I3745" s="21"/>
      <c r="J3745" s="26"/>
      <c r="K3745" s="26"/>
      <c r="L3745" s="21"/>
      <c r="M3745" s="21"/>
      <c r="N3745" s="21"/>
      <c r="O3745" s="21"/>
      <c r="P3745" s="21"/>
      <c r="Q3745" s="21"/>
    </row>
    <row r="3746" spans="1:17" s="258" customFormat="1" ht="12.75" hidden="1" customHeight="1">
      <c r="A3746" s="378"/>
      <c r="B3746" s="26"/>
      <c r="C3746" s="26"/>
      <c r="D3746" s="26"/>
      <c r="E3746" s="21"/>
      <c r="F3746" s="21"/>
      <c r="G3746" s="21"/>
      <c r="H3746" s="21"/>
      <c r="I3746" s="21"/>
      <c r="J3746" s="26"/>
      <c r="K3746" s="26"/>
      <c r="L3746" s="21"/>
      <c r="M3746" s="21"/>
      <c r="N3746" s="21"/>
      <c r="O3746" s="21"/>
      <c r="P3746" s="21"/>
      <c r="Q3746" s="21"/>
    </row>
    <row r="3747" spans="1:17" s="258" customFormat="1" ht="12.75" hidden="1" customHeight="1">
      <c r="A3747" s="378"/>
      <c r="B3747" s="26"/>
      <c r="C3747" s="26"/>
      <c r="D3747" s="26"/>
      <c r="E3747" s="21"/>
      <c r="F3747" s="21"/>
      <c r="G3747" s="21"/>
      <c r="H3747" s="21"/>
      <c r="I3747" s="21"/>
      <c r="J3747" s="26"/>
      <c r="K3747" s="26"/>
      <c r="L3747" s="21"/>
      <c r="M3747" s="21"/>
      <c r="N3747" s="21"/>
      <c r="O3747" s="21"/>
      <c r="P3747" s="21"/>
      <c r="Q3747" s="21"/>
    </row>
    <row r="3748" spans="1:17" s="258" customFormat="1" ht="12.75" hidden="1" customHeight="1">
      <c r="A3748" s="378"/>
      <c r="B3748" s="26"/>
      <c r="C3748" s="26"/>
      <c r="D3748" s="26"/>
      <c r="E3748" s="21"/>
      <c r="F3748" s="21"/>
      <c r="G3748" s="21"/>
      <c r="H3748" s="21"/>
      <c r="I3748" s="21"/>
      <c r="J3748" s="26"/>
      <c r="K3748" s="26"/>
      <c r="L3748" s="21"/>
      <c r="M3748" s="21"/>
      <c r="N3748" s="21"/>
      <c r="O3748" s="21"/>
      <c r="P3748" s="21"/>
      <c r="Q3748" s="21"/>
    </row>
    <row r="3749" spans="1:17" s="258" customFormat="1" ht="12.75" hidden="1" customHeight="1">
      <c r="A3749" s="378"/>
      <c r="B3749" s="26"/>
      <c r="C3749" s="26"/>
      <c r="D3749" s="26"/>
      <c r="E3749" s="21"/>
      <c r="F3749" s="21"/>
      <c r="G3749" s="21"/>
      <c r="H3749" s="21"/>
      <c r="I3749" s="21"/>
      <c r="J3749" s="26"/>
      <c r="K3749" s="26"/>
      <c r="L3749" s="21"/>
      <c r="M3749" s="21"/>
      <c r="N3749" s="21"/>
      <c r="O3749" s="21"/>
      <c r="P3749" s="21"/>
      <c r="Q3749" s="21"/>
    </row>
    <row r="3750" spans="1:17" s="258" customFormat="1" ht="12.75" hidden="1" customHeight="1">
      <c r="A3750" s="378"/>
      <c r="B3750" s="26"/>
      <c r="C3750" s="26"/>
      <c r="D3750" s="26"/>
      <c r="E3750" s="21"/>
      <c r="F3750" s="21"/>
      <c r="G3750" s="21"/>
      <c r="H3750" s="21"/>
      <c r="I3750" s="21"/>
      <c r="J3750" s="26"/>
      <c r="K3750" s="26"/>
      <c r="L3750" s="21"/>
      <c r="M3750" s="21"/>
      <c r="N3750" s="21"/>
      <c r="O3750" s="21"/>
      <c r="P3750" s="21"/>
      <c r="Q3750" s="21"/>
    </row>
    <row r="3751" spans="1:17" s="258" customFormat="1" ht="12.75" hidden="1" customHeight="1">
      <c r="A3751" s="378"/>
      <c r="B3751" s="26"/>
      <c r="C3751" s="26"/>
      <c r="D3751" s="26"/>
      <c r="E3751" s="21"/>
      <c r="F3751" s="21"/>
      <c r="G3751" s="21"/>
      <c r="H3751" s="21"/>
      <c r="I3751" s="21"/>
      <c r="J3751" s="26"/>
      <c r="K3751" s="26"/>
      <c r="L3751" s="21"/>
      <c r="M3751" s="21"/>
      <c r="N3751" s="21"/>
      <c r="O3751" s="21"/>
      <c r="P3751" s="21"/>
      <c r="Q3751" s="21"/>
    </row>
    <row r="3752" spans="1:17" s="258" customFormat="1" ht="12.75" hidden="1" customHeight="1">
      <c r="A3752" s="378"/>
      <c r="B3752" s="26"/>
      <c r="C3752" s="26"/>
      <c r="D3752" s="26"/>
      <c r="E3752" s="21"/>
      <c r="F3752" s="21"/>
      <c r="G3752" s="21"/>
      <c r="H3752" s="21"/>
      <c r="I3752" s="21"/>
      <c r="J3752" s="26"/>
      <c r="K3752" s="26"/>
      <c r="L3752" s="21"/>
      <c r="M3752" s="21"/>
      <c r="N3752" s="21"/>
      <c r="O3752" s="21"/>
      <c r="P3752" s="21"/>
      <c r="Q3752" s="21"/>
    </row>
    <row r="3753" spans="1:17" s="258" customFormat="1" ht="12.75" hidden="1" customHeight="1">
      <c r="A3753" s="378"/>
      <c r="B3753" s="26"/>
      <c r="C3753" s="26"/>
      <c r="D3753" s="26"/>
      <c r="E3753" s="21"/>
      <c r="F3753" s="21"/>
      <c r="G3753" s="21"/>
      <c r="H3753" s="21"/>
      <c r="I3753" s="21"/>
      <c r="J3753" s="26"/>
      <c r="K3753" s="26"/>
      <c r="L3753" s="21"/>
      <c r="M3753" s="21"/>
      <c r="N3753" s="21"/>
      <c r="O3753" s="21"/>
      <c r="P3753" s="21"/>
      <c r="Q3753" s="21"/>
    </row>
    <row r="3754" spans="1:17" s="258" customFormat="1" ht="12.75" hidden="1" customHeight="1">
      <c r="A3754" s="378"/>
      <c r="B3754" s="26"/>
      <c r="C3754" s="26"/>
      <c r="D3754" s="26"/>
      <c r="E3754" s="21"/>
      <c r="F3754" s="21"/>
      <c r="G3754" s="21"/>
      <c r="H3754" s="21"/>
      <c r="I3754" s="21"/>
      <c r="J3754" s="26"/>
      <c r="K3754" s="26"/>
      <c r="L3754" s="21"/>
      <c r="M3754" s="21"/>
      <c r="N3754" s="21"/>
      <c r="O3754" s="21"/>
      <c r="P3754" s="21"/>
      <c r="Q3754" s="21"/>
    </row>
    <row r="3755" spans="1:17" s="258" customFormat="1" ht="12.75" hidden="1" customHeight="1">
      <c r="A3755" s="378"/>
      <c r="B3755" s="26"/>
      <c r="C3755" s="26"/>
      <c r="D3755" s="26"/>
      <c r="E3755" s="21"/>
      <c r="F3755" s="21"/>
      <c r="G3755" s="21"/>
      <c r="H3755" s="21"/>
      <c r="I3755" s="21"/>
      <c r="J3755" s="26"/>
      <c r="K3755" s="26"/>
      <c r="L3755" s="21"/>
      <c r="M3755" s="21"/>
      <c r="N3755" s="21"/>
      <c r="O3755" s="21"/>
      <c r="P3755" s="21"/>
      <c r="Q3755" s="21"/>
    </row>
    <row r="3756" spans="1:17" s="258" customFormat="1" ht="12.75" hidden="1" customHeight="1">
      <c r="A3756" s="378"/>
      <c r="B3756" s="26"/>
      <c r="C3756" s="26"/>
      <c r="D3756" s="26"/>
      <c r="E3756" s="21"/>
      <c r="F3756" s="21"/>
      <c r="G3756" s="21"/>
      <c r="H3756" s="21"/>
      <c r="I3756" s="21"/>
      <c r="J3756" s="26"/>
      <c r="K3756" s="26"/>
      <c r="L3756" s="21"/>
      <c r="M3756" s="21"/>
      <c r="N3756" s="21"/>
      <c r="O3756" s="21"/>
      <c r="P3756" s="21"/>
      <c r="Q3756" s="21"/>
    </row>
    <row r="3757" spans="1:17" s="258" customFormat="1" ht="12.75" hidden="1" customHeight="1">
      <c r="A3757" s="378"/>
      <c r="B3757" s="26"/>
      <c r="C3757" s="26"/>
      <c r="D3757" s="26"/>
      <c r="E3757" s="21"/>
      <c r="F3757" s="21"/>
      <c r="G3757" s="21"/>
      <c r="H3757" s="21"/>
      <c r="I3757" s="21"/>
      <c r="J3757" s="26"/>
      <c r="K3757" s="26"/>
      <c r="L3757" s="21"/>
      <c r="M3757" s="21"/>
      <c r="N3757" s="21"/>
      <c r="O3757" s="21"/>
      <c r="P3757" s="21"/>
      <c r="Q3757" s="21"/>
    </row>
    <row r="3758" spans="1:17" s="258" customFormat="1" ht="12.75" hidden="1" customHeight="1">
      <c r="A3758" s="378"/>
      <c r="B3758" s="26"/>
      <c r="C3758" s="26"/>
      <c r="D3758" s="26"/>
      <c r="E3758" s="21"/>
      <c r="F3758" s="21"/>
      <c r="G3758" s="21"/>
      <c r="H3758" s="21"/>
      <c r="I3758" s="21"/>
      <c r="J3758" s="26"/>
      <c r="K3758" s="26"/>
      <c r="L3758" s="21"/>
      <c r="M3758" s="21"/>
      <c r="N3758" s="21"/>
      <c r="O3758" s="21"/>
      <c r="P3758" s="21"/>
      <c r="Q3758" s="21"/>
    </row>
    <row r="3759" spans="1:17" s="258" customFormat="1" ht="12.75" hidden="1" customHeight="1">
      <c r="A3759" s="378"/>
      <c r="B3759" s="26"/>
      <c r="C3759" s="26"/>
      <c r="D3759" s="26"/>
      <c r="E3759" s="21"/>
      <c r="F3759" s="21"/>
      <c r="G3759" s="21"/>
      <c r="H3759" s="21"/>
      <c r="I3759" s="21"/>
      <c r="J3759" s="26"/>
      <c r="K3759" s="26"/>
      <c r="L3759" s="21"/>
      <c r="M3759" s="21"/>
      <c r="N3759" s="21"/>
      <c r="O3759" s="21"/>
      <c r="P3759" s="21"/>
      <c r="Q3759" s="21"/>
    </row>
    <row r="3760" spans="1:17" s="258" customFormat="1" ht="12.75" hidden="1" customHeight="1">
      <c r="A3760" s="378"/>
      <c r="B3760" s="26"/>
      <c r="C3760" s="26"/>
      <c r="D3760" s="26"/>
      <c r="E3760" s="21"/>
      <c r="F3760" s="21"/>
      <c r="G3760" s="21"/>
      <c r="H3760" s="21"/>
      <c r="I3760" s="21"/>
      <c r="J3760" s="26"/>
      <c r="K3760" s="26"/>
      <c r="L3760" s="21"/>
      <c r="M3760" s="21"/>
      <c r="N3760" s="21"/>
      <c r="O3760" s="21"/>
      <c r="P3760" s="21"/>
      <c r="Q3760" s="21"/>
    </row>
    <row r="3761" spans="1:17" s="258" customFormat="1" ht="12.75" hidden="1" customHeight="1">
      <c r="A3761" s="378"/>
      <c r="B3761" s="26"/>
      <c r="C3761" s="26"/>
      <c r="D3761" s="26"/>
      <c r="E3761" s="21"/>
      <c r="F3761" s="21"/>
      <c r="G3761" s="21"/>
      <c r="H3761" s="21"/>
      <c r="I3761" s="21"/>
      <c r="J3761" s="26"/>
      <c r="K3761" s="26"/>
      <c r="L3761" s="21"/>
      <c r="M3761" s="21"/>
      <c r="N3761" s="21"/>
      <c r="O3761" s="21"/>
      <c r="P3761" s="21"/>
      <c r="Q3761" s="21"/>
    </row>
    <row r="3762" spans="1:17" s="258" customFormat="1" ht="12.75" hidden="1" customHeight="1">
      <c r="A3762" s="378"/>
      <c r="B3762" s="26"/>
      <c r="C3762" s="26"/>
      <c r="D3762" s="26"/>
      <c r="E3762" s="21"/>
      <c r="F3762" s="21"/>
      <c r="G3762" s="21"/>
      <c r="H3762" s="21"/>
      <c r="I3762" s="21"/>
      <c r="J3762" s="26"/>
      <c r="K3762" s="26"/>
      <c r="L3762" s="21"/>
      <c r="M3762" s="21"/>
      <c r="N3762" s="21"/>
      <c r="O3762" s="21"/>
      <c r="P3762" s="21"/>
      <c r="Q3762" s="21"/>
    </row>
    <row r="3763" spans="1:17" s="258" customFormat="1" ht="12.75" hidden="1" customHeight="1">
      <c r="A3763" s="378"/>
      <c r="B3763" s="26"/>
      <c r="C3763" s="26"/>
      <c r="D3763" s="26"/>
      <c r="E3763" s="21"/>
      <c r="F3763" s="21"/>
      <c r="G3763" s="21"/>
      <c r="H3763" s="21"/>
      <c r="I3763" s="21"/>
      <c r="J3763" s="26"/>
      <c r="K3763" s="26"/>
      <c r="L3763" s="21"/>
      <c r="M3763" s="21"/>
      <c r="N3763" s="21"/>
      <c r="O3763" s="21"/>
      <c r="P3763" s="21"/>
      <c r="Q3763" s="21"/>
    </row>
    <row r="3764" spans="1:17" s="258" customFormat="1" ht="12.75" hidden="1" customHeight="1">
      <c r="A3764" s="378"/>
      <c r="B3764" s="26"/>
      <c r="C3764" s="26"/>
      <c r="D3764" s="26"/>
      <c r="E3764" s="21"/>
      <c r="F3764" s="21"/>
      <c r="G3764" s="21"/>
      <c r="H3764" s="21"/>
      <c r="I3764" s="21"/>
      <c r="J3764" s="26"/>
      <c r="K3764" s="26"/>
      <c r="L3764" s="21"/>
      <c r="M3764" s="21"/>
      <c r="N3764" s="21"/>
      <c r="O3764" s="21"/>
      <c r="P3764" s="21"/>
      <c r="Q3764" s="21"/>
    </row>
    <row r="3765" spans="1:17" s="258" customFormat="1" ht="12.75" hidden="1" customHeight="1">
      <c r="A3765" s="378"/>
      <c r="B3765" s="26"/>
      <c r="C3765" s="26"/>
      <c r="D3765" s="26"/>
      <c r="E3765" s="21"/>
      <c r="F3765" s="21"/>
      <c r="G3765" s="21"/>
      <c r="H3765" s="21"/>
      <c r="I3765" s="21"/>
      <c r="J3765" s="26"/>
      <c r="K3765" s="26"/>
      <c r="L3765" s="21"/>
      <c r="M3765" s="21"/>
      <c r="N3765" s="21"/>
      <c r="O3765" s="21"/>
      <c r="P3765" s="21"/>
      <c r="Q3765" s="21"/>
    </row>
    <row r="3766" spans="1:17" s="258" customFormat="1" ht="12.75" hidden="1" customHeight="1">
      <c r="A3766" s="378"/>
      <c r="B3766" s="26"/>
      <c r="C3766" s="26"/>
      <c r="D3766" s="26"/>
      <c r="E3766" s="21"/>
      <c r="F3766" s="21"/>
      <c r="G3766" s="21"/>
      <c r="H3766" s="21"/>
      <c r="I3766" s="21"/>
      <c r="J3766" s="26"/>
      <c r="K3766" s="26"/>
      <c r="L3766" s="21"/>
      <c r="M3766" s="21"/>
      <c r="N3766" s="21"/>
      <c r="O3766" s="21"/>
      <c r="P3766" s="21"/>
      <c r="Q3766" s="21"/>
    </row>
    <row r="3767" spans="1:17" s="258" customFormat="1" ht="12.75" hidden="1" customHeight="1">
      <c r="A3767" s="378"/>
      <c r="B3767" s="26"/>
      <c r="C3767" s="26"/>
      <c r="D3767" s="26"/>
      <c r="E3767" s="21"/>
      <c r="F3767" s="21"/>
      <c r="G3767" s="21"/>
      <c r="H3767" s="21"/>
      <c r="I3767" s="21"/>
      <c r="J3767" s="26"/>
      <c r="K3767" s="26"/>
      <c r="L3767" s="21"/>
      <c r="M3767" s="21"/>
      <c r="N3767" s="21"/>
      <c r="O3767" s="21"/>
      <c r="P3767" s="21"/>
      <c r="Q3767" s="21"/>
    </row>
    <row r="3768" spans="1:17" s="258" customFormat="1" ht="12.75" hidden="1" customHeight="1">
      <c r="A3768" s="378"/>
      <c r="B3768" s="26"/>
      <c r="C3768" s="26"/>
      <c r="D3768" s="26"/>
      <c r="E3768" s="21"/>
      <c r="F3768" s="21"/>
      <c r="G3768" s="21"/>
      <c r="H3768" s="21"/>
      <c r="I3768" s="21"/>
      <c r="J3768" s="26"/>
      <c r="K3768" s="26"/>
      <c r="L3768" s="21"/>
      <c r="M3768" s="21"/>
      <c r="N3768" s="21"/>
      <c r="O3768" s="21"/>
      <c r="P3768" s="21"/>
      <c r="Q3768" s="21"/>
    </row>
    <row r="3769" spans="1:17" s="258" customFormat="1" ht="12.75" hidden="1" customHeight="1">
      <c r="A3769" s="378"/>
      <c r="B3769" s="26"/>
      <c r="C3769" s="26"/>
      <c r="D3769" s="26"/>
      <c r="E3769" s="21"/>
      <c r="F3769" s="21"/>
      <c r="G3769" s="21"/>
      <c r="H3769" s="21"/>
      <c r="I3769" s="21"/>
      <c r="J3769" s="26"/>
      <c r="K3769" s="26"/>
      <c r="L3769" s="21"/>
      <c r="M3769" s="21"/>
      <c r="N3769" s="21"/>
      <c r="O3769" s="21"/>
      <c r="P3769" s="21"/>
      <c r="Q3769" s="21"/>
    </row>
    <row r="3770" spans="1:17" s="258" customFormat="1" ht="12.75" hidden="1" customHeight="1">
      <c r="A3770" s="378"/>
      <c r="B3770" s="26"/>
      <c r="C3770" s="26"/>
      <c r="D3770" s="26"/>
      <c r="E3770" s="21"/>
      <c r="F3770" s="21"/>
      <c r="G3770" s="21"/>
      <c r="H3770" s="21"/>
      <c r="I3770" s="21"/>
      <c r="J3770" s="26"/>
      <c r="K3770" s="26"/>
      <c r="L3770" s="21"/>
      <c r="M3770" s="21"/>
      <c r="N3770" s="21"/>
      <c r="O3770" s="21"/>
      <c r="P3770" s="21"/>
      <c r="Q3770" s="21"/>
    </row>
    <row r="3771" spans="1:17" s="258" customFormat="1" ht="12.75" hidden="1" customHeight="1">
      <c r="A3771" s="378"/>
      <c r="B3771" s="26"/>
      <c r="C3771" s="26"/>
      <c r="D3771" s="26"/>
      <c r="E3771" s="21"/>
      <c r="F3771" s="21"/>
      <c r="G3771" s="21"/>
      <c r="H3771" s="21"/>
      <c r="I3771" s="21"/>
      <c r="J3771" s="26"/>
      <c r="K3771" s="26"/>
      <c r="L3771" s="21"/>
      <c r="M3771" s="21"/>
      <c r="N3771" s="21"/>
      <c r="O3771" s="21"/>
      <c r="P3771" s="21"/>
      <c r="Q3771" s="21"/>
    </row>
    <row r="3772" spans="1:17" s="258" customFormat="1" ht="12.75" hidden="1" customHeight="1">
      <c r="A3772" s="378"/>
      <c r="B3772" s="26"/>
      <c r="C3772" s="26"/>
      <c r="D3772" s="26"/>
      <c r="E3772" s="21"/>
      <c r="F3772" s="21"/>
      <c r="G3772" s="21"/>
      <c r="H3772" s="21"/>
      <c r="I3772" s="21"/>
      <c r="J3772" s="26"/>
      <c r="K3772" s="26"/>
      <c r="L3772" s="21"/>
      <c r="M3772" s="21"/>
      <c r="N3772" s="21"/>
      <c r="O3772" s="21"/>
      <c r="P3772" s="21"/>
      <c r="Q3772" s="21"/>
    </row>
    <row r="3773" spans="1:17" s="258" customFormat="1" ht="12.75" hidden="1" customHeight="1">
      <c r="A3773" s="378"/>
      <c r="B3773" s="26"/>
      <c r="C3773" s="26"/>
      <c r="D3773" s="26"/>
      <c r="E3773" s="21"/>
      <c r="F3773" s="21"/>
      <c r="G3773" s="21"/>
      <c r="H3773" s="21"/>
      <c r="I3773" s="21"/>
      <c r="J3773" s="26"/>
      <c r="K3773" s="26"/>
      <c r="L3773" s="21"/>
      <c r="M3773" s="21"/>
      <c r="N3773" s="21"/>
      <c r="O3773" s="21"/>
      <c r="P3773" s="21"/>
      <c r="Q3773" s="21"/>
    </row>
    <row r="3774" spans="1:17" s="258" customFormat="1" ht="12.75" hidden="1" customHeight="1">
      <c r="A3774" s="378"/>
      <c r="B3774" s="26"/>
      <c r="C3774" s="26"/>
      <c r="D3774" s="26"/>
      <c r="E3774" s="21"/>
      <c r="F3774" s="21"/>
      <c r="G3774" s="21"/>
      <c r="H3774" s="21"/>
      <c r="I3774" s="21"/>
      <c r="J3774" s="26"/>
      <c r="K3774" s="26"/>
      <c r="L3774" s="21"/>
      <c r="M3774" s="21"/>
      <c r="N3774" s="21"/>
      <c r="O3774" s="21"/>
      <c r="P3774" s="21"/>
      <c r="Q3774" s="21"/>
    </row>
    <row r="3775" spans="1:17" s="258" customFormat="1" ht="12.75" hidden="1" customHeight="1">
      <c r="A3775" s="378"/>
      <c r="B3775" s="26"/>
      <c r="C3775" s="26"/>
      <c r="D3775" s="26"/>
      <c r="E3775" s="21"/>
      <c r="F3775" s="21"/>
      <c r="G3775" s="21"/>
      <c r="H3775" s="21"/>
      <c r="I3775" s="21"/>
      <c r="J3775" s="26"/>
      <c r="K3775" s="26"/>
      <c r="L3775" s="21"/>
      <c r="M3775" s="21"/>
      <c r="N3775" s="21"/>
      <c r="O3775" s="21"/>
      <c r="P3775" s="21"/>
      <c r="Q3775" s="21"/>
    </row>
    <row r="3776" spans="1:17" s="258" customFormat="1" ht="12.75" hidden="1" customHeight="1">
      <c r="A3776" s="378"/>
      <c r="B3776" s="26"/>
      <c r="C3776" s="26"/>
      <c r="D3776" s="26"/>
      <c r="E3776" s="21"/>
      <c r="F3776" s="21"/>
      <c r="G3776" s="21"/>
      <c r="H3776" s="21"/>
      <c r="I3776" s="21"/>
      <c r="J3776" s="26"/>
      <c r="K3776" s="26"/>
      <c r="L3776" s="21"/>
      <c r="M3776" s="21"/>
      <c r="N3776" s="21"/>
      <c r="O3776" s="21"/>
      <c r="P3776" s="21"/>
      <c r="Q3776" s="21"/>
    </row>
    <row r="3777" spans="1:17" s="258" customFormat="1" ht="12.75" hidden="1" customHeight="1">
      <c r="A3777" s="378"/>
      <c r="B3777" s="26"/>
      <c r="C3777" s="26"/>
      <c r="D3777" s="26"/>
      <c r="E3777" s="21"/>
      <c r="F3777" s="21"/>
      <c r="G3777" s="21"/>
      <c r="H3777" s="21"/>
      <c r="I3777" s="21"/>
      <c r="J3777" s="26"/>
      <c r="K3777" s="26"/>
      <c r="L3777" s="21"/>
      <c r="M3777" s="21"/>
      <c r="N3777" s="21"/>
      <c r="O3777" s="21"/>
      <c r="P3777" s="21"/>
      <c r="Q3777" s="21"/>
    </row>
    <row r="3778" spans="1:17" s="258" customFormat="1" ht="12.75" hidden="1" customHeight="1">
      <c r="A3778" s="378"/>
      <c r="B3778" s="26"/>
      <c r="C3778" s="26"/>
      <c r="D3778" s="26"/>
      <c r="E3778" s="21"/>
      <c r="F3778" s="21"/>
      <c r="G3778" s="21"/>
      <c r="H3778" s="21"/>
      <c r="I3778" s="21"/>
      <c r="J3778" s="26"/>
      <c r="K3778" s="26"/>
      <c r="L3778" s="21"/>
      <c r="M3778" s="21"/>
      <c r="N3778" s="21"/>
      <c r="O3778" s="21"/>
      <c r="P3778" s="21"/>
      <c r="Q3778" s="21"/>
    </row>
    <row r="3779" spans="1:17" s="258" customFormat="1" ht="12.75" hidden="1" customHeight="1">
      <c r="A3779" s="378"/>
      <c r="B3779" s="26"/>
      <c r="C3779" s="26"/>
      <c r="D3779" s="26"/>
      <c r="E3779" s="21"/>
      <c r="F3779" s="21"/>
      <c r="G3779" s="21"/>
      <c r="H3779" s="21"/>
      <c r="I3779" s="21"/>
      <c r="J3779" s="26"/>
      <c r="K3779" s="26"/>
      <c r="L3779" s="21"/>
      <c r="M3779" s="21"/>
      <c r="N3779" s="21"/>
      <c r="O3779" s="21"/>
      <c r="P3779" s="21"/>
      <c r="Q3779" s="21"/>
    </row>
    <row r="3780" spans="1:17" s="258" customFormat="1" ht="12.75" hidden="1" customHeight="1">
      <c r="A3780" s="378"/>
      <c r="B3780" s="26"/>
      <c r="C3780" s="26"/>
      <c r="D3780" s="26"/>
      <c r="E3780" s="21"/>
      <c r="F3780" s="21"/>
      <c r="G3780" s="21"/>
      <c r="H3780" s="21"/>
      <c r="I3780" s="21"/>
      <c r="J3780" s="26"/>
      <c r="K3780" s="26"/>
      <c r="L3780" s="21"/>
      <c r="M3780" s="21"/>
      <c r="N3780" s="21"/>
      <c r="O3780" s="21"/>
      <c r="P3780" s="21"/>
      <c r="Q3780" s="21"/>
    </row>
    <row r="3781" spans="1:17" s="258" customFormat="1" ht="12.75" hidden="1" customHeight="1">
      <c r="A3781" s="378"/>
      <c r="B3781" s="26"/>
      <c r="C3781" s="26"/>
      <c r="D3781" s="26"/>
      <c r="E3781" s="21"/>
      <c r="F3781" s="21"/>
      <c r="G3781" s="21"/>
      <c r="H3781" s="21"/>
      <c r="I3781" s="21"/>
      <c r="J3781" s="26"/>
      <c r="K3781" s="26"/>
      <c r="L3781" s="21"/>
      <c r="M3781" s="21"/>
      <c r="N3781" s="21"/>
      <c r="O3781" s="21"/>
      <c r="P3781" s="21"/>
      <c r="Q3781" s="21"/>
    </row>
    <row r="3782" spans="1:17" s="258" customFormat="1" ht="12.75" hidden="1" customHeight="1">
      <c r="A3782" s="378"/>
      <c r="B3782" s="26"/>
      <c r="C3782" s="26"/>
      <c r="D3782" s="26"/>
      <c r="E3782" s="21"/>
      <c r="F3782" s="21"/>
      <c r="G3782" s="21"/>
      <c r="H3782" s="21"/>
      <c r="I3782" s="21"/>
      <c r="J3782" s="26"/>
      <c r="K3782" s="26"/>
      <c r="L3782" s="21"/>
      <c r="M3782" s="21"/>
      <c r="N3782" s="21"/>
      <c r="O3782" s="21"/>
      <c r="P3782" s="21"/>
      <c r="Q3782" s="21"/>
    </row>
    <row r="3783" spans="1:17" s="258" customFormat="1" ht="12.75" hidden="1" customHeight="1">
      <c r="A3783" s="378"/>
      <c r="B3783" s="26"/>
      <c r="C3783" s="26"/>
      <c r="D3783" s="26"/>
      <c r="E3783" s="21"/>
      <c r="F3783" s="21"/>
      <c r="G3783" s="21"/>
      <c r="H3783" s="21"/>
      <c r="I3783" s="21"/>
      <c r="J3783" s="26"/>
      <c r="K3783" s="26"/>
      <c r="L3783" s="21"/>
      <c r="M3783" s="21"/>
      <c r="N3783" s="21"/>
      <c r="O3783" s="21"/>
      <c r="P3783" s="21"/>
      <c r="Q3783" s="21"/>
    </row>
    <row r="3784" spans="1:17" s="258" customFormat="1" ht="12.75" hidden="1" customHeight="1">
      <c r="A3784" s="378"/>
      <c r="B3784" s="26"/>
      <c r="C3784" s="26"/>
      <c r="D3784" s="26"/>
      <c r="E3784" s="21"/>
      <c r="F3784" s="21"/>
      <c r="G3784" s="21"/>
      <c r="H3784" s="21"/>
      <c r="I3784" s="21"/>
      <c r="J3784" s="26"/>
      <c r="K3784" s="26"/>
      <c r="L3784" s="21"/>
      <c r="M3784" s="21"/>
      <c r="N3784" s="21"/>
      <c r="O3784" s="21"/>
      <c r="P3784" s="21"/>
      <c r="Q3784" s="21"/>
    </row>
    <row r="3785" spans="1:17" s="258" customFormat="1" ht="12.75" hidden="1" customHeight="1">
      <c r="A3785" s="378"/>
      <c r="B3785" s="26"/>
      <c r="C3785" s="26"/>
      <c r="D3785" s="26"/>
      <c r="E3785" s="21"/>
      <c r="F3785" s="21"/>
      <c r="G3785" s="21"/>
      <c r="H3785" s="21"/>
      <c r="I3785" s="21"/>
      <c r="J3785" s="26"/>
      <c r="K3785" s="26"/>
      <c r="L3785" s="21"/>
      <c r="M3785" s="21"/>
      <c r="N3785" s="21"/>
      <c r="O3785" s="21"/>
      <c r="P3785" s="21"/>
      <c r="Q3785" s="21"/>
    </row>
    <row r="3786" spans="1:17" s="258" customFormat="1" ht="12.75" hidden="1" customHeight="1">
      <c r="A3786" s="378"/>
      <c r="B3786" s="26"/>
      <c r="C3786" s="26"/>
      <c r="D3786" s="26"/>
      <c r="E3786" s="21"/>
      <c r="F3786" s="21"/>
      <c r="G3786" s="21"/>
      <c r="H3786" s="21"/>
      <c r="I3786" s="21"/>
      <c r="J3786" s="26"/>
      <c r="K3786" s="26"/>
      <c r="L3786" s="21"/>
      <c r="M3786" s="21"/>
      <c r="N3786" s="21"/>
      <c r="O3786" s="21"/>
      <c r="P3786" s="21"/>
      <c r="Q3786" s="21"/>
    </row>
    <row r="3787" spans="1:17" s="258" customFormat="1" ht="12.75" hidden="1" customHeight="1">
      <c r="A3787" s="378"/>
      <c r="B3787" s="26"/>
      <c r="C3787" s="26"/>
      <c r="D3787" s="26"/>
      <c r="E3787" s="21"/>
      <c r="F3787" s="21"/>
      <c r="G3787" s="21"/>
      <c r="H3787" s="21"/>
      <c r="I3787" s="21"/>
      <c r="J3787" s="26"/>
      <c r="K3787" s="26"/>
      <c r="L3787" s="21"/>
      <c r="M3787" s="21"/>
      <c r="N3787" s="21"/>
      <c r="O3787" s="21"/>
      <c r="P3787" s="21"/>
      <c r="Q3787" s="21"/>
    </row>
    <row r="3788" spans="1:17" s="258" customFormat="1" ht="12.75" hidden="1" customHeight="1">
      <c r="A3788" s="378"/>
      <c r="B3788" s="26"/>
      <c r="C3788" s="26"/>
      <c r="D3788" s="26"/>
      <c r="E3788" s="21"/>
      <c r="F3788" s="21"/>
      <c r="G3788" s="21"/>
      <c r="H3788" s="21"/>
      <c r="I3788" s="21"/>
      <c r="J3788" s="26"/>
      <c r="K3788" s="26"/>
      <c r="L3788" s="21"/>
      <c r="M3788" s="21"/>
      <c r="N3788" s="21"/>
      <c r="O3788" s="21"/>
      <c r="P3788" s="21"/>
      <c r="Q3788" s="21"/>
    </row>
    <row r="3789" spans="1:17" s="258" customFormat="1" ht="12.75" hidden="1" customHeight="1">
      <c r="A3789" s="378"/>
      <c r="B3789" s="26"/>
      <c r="C3789" s="26"/>
      <c r="D3789" s="26"/>
      <c r="E3789" s="21"/>
      <c r="F3789" s="21"/>
      <c r="G3789" s="21"/>
      <c r="H3789" s="21"/>
      <c r="I3789" s="21"/>
      <c r="J3789" s="26"/>
      <c r="K3789" s="26"/>
      <c r="L3789" s="21"/>
      <c r="M3789" s="21"/>
      <c r="N3789" s="21"/>
      <c r="O3789" s="21"/>
      <c r="P3789" s="21"/>
      <c r="Q3789" s="21"/>
    </row>
    <row r="3790" spans="1:17" s="258" customFormat="1" ht="12.75" hidden="1" customHeight="1">
      <c r="A3790" s="378"/>
      <c r="B3790" s="26"/>
      <c r="C3790" s="26"/>
      <c r="D3790" s="26"/>
      <c r="E3790" s="21"/>
      <c r="F3790" s="21"/>
      <c r="G3790" s="21"/>
      <c r="H3790" s="21"/>
      <c r="I3790" s="21"/>
      <c r="J3790" s="26"/>
      <c r="K3790" s="26"/>
      <c r="L3790" s="21"/>
      <c r="M3790" s="21"/>
      <c r="N3790" s="21"/>
      <c r="O3790" s="21"/>
      <c r="P3790" s="21"/>
      <c r="Q3790" s="21"/>
    </row>
    <row r="3791" spans="1:17" s="258" customFormat="1" ht="12.75" hidden="1" customHeight="1">
      <c r="A3791" s="378"/>
      <c r="B3791" s="26"/>
      <c r="C3791" s="26"/>
      <c r="D3791" s="26"/>
      <c r="E3791" s="21"/>
      <c r="F3791" s="21"/>
      <c r="G3791" s="21"/>
      <c r="H3791" s="21"/>
      <c r="I3791" s="21"/>
      <c r="J3791" s="26"/>
      <c r="K3791" s="26"/>
      <c r="L3791" s="21"/>
      <c r="M3791" s="21"/>
      <c r="N3791" s="21"/>
      <c r="O3791" s="21"/>
      <c r="P3791" s="21"/>
      <c r="Q3791" s="21"/>
    </row>
    <row r="3792" spans="1:17" s="258" customFormat="1" ht="12.75" hidden="1" customHeight="1">
      <c r="A3792" s="378"/>
      <c r="B3792" s="26"/>
      <c r="C3792" s="26"/>
      <c r="D3792" s="26"/>
      <c r="E3792" s="21"/>
      <c r="F3792" s="21"/>
      <c r="G3792" s="21"/>
      <c r="H3792" s="21"/>
      <c r="I3792" s="21"/>
      <c r="J3792" s="26"/>
      <c r="K3792" s="26"/>
      <c r="L3792" s="21"/>
      <c r="M3792" s="21"/>
      <c r="N3792" s="21"/>
      <c r="O3792" s="21"/>
      <c r="P3792" s="21"/>
      <c r="Q3792" s="21"/>
    </row>
    <row r="3793" spans="1:17" s="258" customFormat="1" ht="12.75" hidden="1" customHeight="1">
      <c r="A3793" s="378"/>
      <c r="B3793" s="26"/>
      <c r="C3793" s="26"/>
      <c r="D3793" s="26"/>
      <c r="E3793" s="21"/>
      <c r="F3793" s="21"/>
      <c r="G3793" s="21"/>
      <c r="H3793" s="21"/>
      <c r="I3793" s="21"/>
      <c r="J3793" s="26"/>
      <c r="K3793" s="26"/>
      <c r="L3793" s="21"/>
      <c r="M3793" s="21"/>
      <c r="N3793" s="21"/>
      <c r="O3793" s="21"/>
      <c r="P3793" s="21"/>
      <c r="Q3793" s="21"/>
    </row>
    <row r="3794" spans="1:17" s="258" customFormat="1" ht="12.75" hidden="1" customHeight="1">
      <c r="A3794" s="378"/>
      <c r="B3794" s="26"/>
      <c r="C3794" s="26"/>
      <c r="D3794" s="26"/>
      <c r="E3794" s="21"/>
      <c r="F3794" s="21"/>
      <c r="G3794" s="21"/>
      <c r="H3794" s="21"/>
      <c r="I3794" s="21"/>
      <c r="J3794" s="26"/>
      <c r="K3794" s="26"/>
      <c r="L3794" s="21"/>
      <c r="M3794" s="21"/>
      <c r="N3794" s="21"/>
      <c r="O3794" s="21"/>
      <c r="P3794" s="21"/>
      <c r="Q3794" s="21"/>
    </row>
    <row r="3795" spans="1:17" s="258" customFormat="1" ht="12.75" hidden="1" customHeight="1">
      <c r="A3795" s="378"/>
      <c r="B3795" s="26"/>
      <c r="C3795" s="26"/>
      <c r="D3795" s="26"/>
      <c r="E3795" s="21"/>
      <c r="F3795" s="21"/>
      <c r="G3795" s="21"/>
      <c r="H3795" s="21"/>
      <c r="I3795" s="21"/>
      <c r="J3795" s="26"/>
      <c r="K3795" s="26"/>
      <c r="L3795" s="21"/>
      <c r="M3795" s="21"/>
      <c r="N3795" s="21"/>
      <c r="O3795" s="21"/>
      <c r="P3795" s="21"/>
      <c r="Q3795" s="21"/>
    </row>
    <row r="3796" spans="1:17" s="258" customFormat="1" ht="12.75" hidden="1" customHeight="1">
      <c r="A3796" s="378"/>
      <c r="B3796" s="26"/>
      <c r="C3796" s="26"/>
      <c r="D3796" s="26"/>
      <c r="E3796" s="21"/>
      <c r="F3796" s="21"/>
      <c r="G3796" s="21"/>
      <c r="H3796" s="21"/>
      <c r="I3796" s="21"/>
      <c r="J3796" s="26"/>
      <c r="K3796" s="26"/>
      <c r="L3796" s="21"/>
      <c r="M3796" s="21"/>
      <c r="N3796" s="21"/>
      <c r="O3796" s="21"/>
      <c r="P3796" s="21"/>
      <c r="Q3796" s="21"/>
    </row>
    <row r="3797" spans="1:17" s="258" customFormat="1" ht="12.75" hidden="1" customHeight="1">
      <c r="A3797" s="378"/>
      <c r="B3797" s="26"/>
      <c r="C3797" s="26"/>
      <c r="D3797" s="26"/>
      <c r="E3797" s="21"/>
      <c r="F3797" s="21"/>
      <c r="G3797" s="21"/>
      <c r="H3797" s="21"/>
      <c r="I3797" s="21"/>
      <c r="J3797" s="26"/>
      <c r="K3797" s="26"/>
      <c r="L3797" s="21"/>
      <c r="M3797" s="21"/>
      <c r="N3797" s="21"/>
      <c r="O3797" s="21"/>
      <c r="P3797" s="21"/>
      <c r="Q3797" s="21"/>
    </row>
    <row r="3798" spans="1:17" s="258" customFormat="1" ht="12.75" hidden="1" customHeight="1">
      <c r="A3798" s="378"/>
      <c r="B3798" s="26"/>
      <c r="C3798" s="26"/>
      <c r="D3798" s="26"/>
      <c r="E3798" s="21"/>
      <c r="F3798" s="21"/>
      <c r="G3798" s="21"/>
      <c r="H3798" s="21"/>
      <c r="I3798" s="21"/>
      <c r="J3798" s="26"/>
      <c r="K3798" s="26"/>
      <c r="L3798" s="21"/>
      <c r="M3798" s="21"/>
      <c r="N3798" s="21"/>
      <c r="O3798" s="21"/>
      <c r="P3798" s="21"/>
      <c r="Q3798" s="21"/>
    </row>
    <row r="3799" spans="1:17" s="258" customFormat="1" ht="12.75" hidden="1" customHeight="1">
      <c r="A3799" s="378"/>
      <c r="B3799" s="26"/>
      <c r="C3799" s="26"/>
      <c r="D3799" s="26"/>
      <c r="E3799" s="21"/>
      <c r="F3799" s="21"/>
      <c r="G3799" s="21"/>
      <c r="H3799" s="21"/>
      <c r="I3799" s="21"/>
      <c r="J3799" s="26"/>
      <c r="K3799" s="26"/>
      <c r="L3799" s="21"/>
      <c r="M3799" s="21"/>
      <c r="N3799" s="21"/>
      <c r="O3799" s="21"/>
      <c r="P3799" s="21"/>
      <c r="Q3799" s="21"/>
    </row>
    <row r="3800" spans="1:17" s="258" customFormat="1" ht="12.75" hidden="1" customHeight="1">
      <c r="A3800" s="378"/>
      <c r="B3800" s="26"/>
      <c r="C3800" s="26"/>
      <c r="D3800" s="26"/>
      <c r="E3800" s="21"/>
      <c r="F3800" s="21"/>
      <c r="G3800" s="21"/>
      <c r="H3800" s="21"/>
      <c r="I3800" s="21"/>
      <c r="J3800" s="26"/>
      <c r="K3800" s="26"/>
      <c r="L3800" s="21"/>
      <c r="M3800" s="21"/>
      <c r="N3800" s="21"/>
      <c r="O3800" s="21"/>
      <c r="P3800" s="21"/>
      <c r="Q3800" s="21"/>
    </row>
    <row r="3801" spans="1:17" s="258" customFormat="1" ht="12.75" hidden="1" customHeight="1">
      <c r="A3801" s="378"/>
      <c r="B3801" s="26"/>
      <c r="C3801" s="26"/>
      <c r="D3801" s="26"/>
      <c r="E3801" s="21"/>
      <c r="F3801" s="21"/>
      <c r="G3801" s="21"/>
      <c r="H3801" s="21"/>
      <c r="I3801" s="21"/>
      <c r="J3801" s="26"/>
      <c r="K3801" s="26"/>
      <c r="L3801" s="21"/>
      <c r="M3801" s="21"/>
      <c r="N3801" s="21"/>
      <c r="O3801" s="21"/>
      <c r="P3801" s="21"/>
      <c r="Q3801" s="21"/>
    </row>
    <row r="3802" spans="1:17" s="258" customFormat="1" ht="12.75" hidden="1" customHeight="1">
      <c r="A3802" s="378"/>
      <c r="B3802" s="26"/>
      <c r="C3802" s="26"/>
      <c r="D3802" s="26"/>
      <c r="E3802" s="21"/>
      <c r="F3802" s="21"/>
      <c r="G3802" s="21"/>
      <c r="H3802" s="21"/>
      <c r="I3802" s="21"/>
      <c r="J3802" s="26"/>
      <c r="K3802" s="26"/>
      <c r="L3802" s="21"/>
      <c r="M3802" s="21"/>
      <c r="N3802" s="21"/>
      <c r="O3802" s="21"/>
      <c r="P3802" s="21"/>
      <c r="Q3802" s="21"/>
    </row>
    <row r="3803" spans="1:17" s="258" customFormat="1" ht="12.75" hidden="1" customHeight="1">
      <c r="A3803" s="378"/>
      <c r="B3803" s="26"/>
      <c r="C3803" s="26"/>
      <c r="D3803" s="26"/>
      <c r="E3803" s="21"/>
      <c r="F3803" s="21"/>
      <c r="G3803" s="21"/>
      <c r="H3803" s="21"/>
      <c r="I3803" s="21"/>
      <c r="J3803" s="26"/>
      <c r="K3803" s="26"/>
      <c r="L3803" s="21"/>
      <c r="M3803" s="21"/>
      <c r="N3803" s="21"/>
      <c r="O3803" s="21"/>
      <c r="P3803" s="21"/>
      <c r="Q3803" s="21"/>
    </row>
    <row r="3804" spans="1:17" s="258" customFormat="1" ht="12.75" hidden="1" customHeight="1">
      <c r="A3804" s="378"/>
      <c r="B3804" s="26"/>
      <c r="C3804" s="26"/>
      <c r="D3804" s="26"/>
      <c r="E3804" s="21"/>
      <c r="F3804" s="21"/>
      <c r="G3804" s="21"/>
      <c r="H3804" s="21"/>
      <c r="I3804" s="21"/>
      <c r="J3804" s="26"/>
      <c r="K3804" s="26"/>
      <c r="L3804" s="21"/>
      <c r="M3804" s="21"/>
      <c r="N3804" s="21"/>
      <c r="O3804" s="21"/>
      <c r="P3804" s="21"/>
      <c r="Q3804" s="21"/>
    </row>
    <row r="3805" spans="1:17" s="258" customFormat="1" ht="12.75" hidden="1" customHeight="1">
      <c r="A3805" s="378"/>
      <c r="B3805" s="26"/>
      <c r="C3805" s="26"/>
      <c r="D3805" s="26"/>
      <c r="E3805" s="21"/>
      <c r="F3805" s="21"/>
      <c r="G3805" s="21"/>
      <c r="H3805" s="21"/>
      <c r="I3805" s="21"/>
      <c r="J3805" s="26"/>
      <c r="K3805" s="26"/>
      <c r="L3805" s="21"/>
      <c r="M3805" s="21"/>
      <c r="N3805" s="21"/>
      <c r="O3805" s="21"/>
      <c r="P3805" s="21"/>
      <c r="Q3805" s="21"/>
    </row>
    <row r="3806" spans="1:17" s="258" customFormat="1" ht="12.75" hidden="1" customHeight="1">
      <c r="A3806" s="378"/>
      <c r="B3806" s="26"/>
      <c r="C3806" s="26"/>
      <c r="D3806" s="26"/>
      <c r="E3806" s="21"/>
      <c r="F3806" s="21"/>
      <c r="G3806" s="21"/>
      <c r="H3806" s="21"/>
      <c r="I3806" s="21"/>
      <c r="J3806" s="26"/>
      <c r="K3806" s="26"/>
      <c r="L3806" s="21"/>
      <c r="M3806" s="21"/>
      <c r="N3806" s="21"/>
      <c r="O3806" s="21"/>
      <c r="P3806" s="21"/>
      <c r="Q3806" s="21"/>
    </row>
    <row r="3807" spans="1:17" s="258" customFormat="1" ht="12.75" hidden="1" customHeight="1">
      <c r="A3807" s="378"/>
      <c r="B3807" s="26"/>
      <c r="C3807" s="26"/>
      <c r="D3807" s="26"/>
      <c r="E3807" s="21"/>
      <c r="F3807" s="21"/>
      <c r="G3807" s="21"/>
      <c r="H3807" s="21"/>
      <c r="I3807" s="21"/>
      <c r="J3807" s="26"/>
      <c r="K3807" s="26"/>
      <c r="L3807" s="21"/>
      <c r="M3807" s="21"/>
      <c r="N3807" s="21"/>
      <c r="O3807" s="21"/>
      <c r="P3807" s="21"/>
      <c r="Q3807" s="21"/>
    </row>
    <row r="3808" spans="1:17" s="258" customFormat="1" ht="12.75" hidden="1" customHeight="1">
      <c r="A3808" s="378"/>
      <c r="B3808" s="26"/>
      <c r="C3808" s="26"/>
      <c r="D3808" s="26"/>
      <c r="E3808" s="21"/>
      <c r="F3808" s="21"/>
      <c r="G3808" s="21"/>
      <c r="H3808" s="21"/>
      <c r="I3808" s="21"/>
      <c r="J3808" s="26"/>
      <c r="K3808" s="26"/>
      <c r="L3808" s="21"/>
      <c r="M3808" s="21"/>
      <c r="N3808" s="21"/>
      <c r="O3808" s="21"/>
      <c r="P3808" s="21"/>
      <c r="Q3808" s="21"/>
    </row>
    <row r="3809" spans="1:17" s="258" customFormat="1" ht="12.75" hidden="1" customHeight="1">
      <c r="A3809" s="378"/>
      <c r="B3809" s="26"/>
      <c r="C3809" s="26"/>
      <c r="D3809" s="26"/>
      <c r="E3809" s="21"/>
      <c r="F3809" s="21"/>
      <c r="G3809" s="21"/>
      <c r="H3809" s="21"/>
      <c r="I3809" s="21"/>
      <c r="J3809" s="26"/>
      <c r="K3809" s="26"/>
      <c r="L3809" s="21"/>
      <c r="M3809" s="21"/>
      <c r="N3809" s="21"/>
      <c r="O3809" s="21"/>
      <c r="P3809" s="21"/>
      <c r="Q3809" s="21"/>
    </row>
    <row r="3810" spans="1:17" s="258" customFormat="1" ht="12.75" hidden="1" customHeight="1">
      <c r="A3810" s="378"/>
      <c r="B3810" s="26"/>
      <c r="C3810" s="26"/>
      <c r="D3810" s="26"/>
      <c r="E3810" s="21"/>
      <c r="F3810" s="21"/>
      <c r="G3810" s="21"/>
      <c r="H3810" s="21"/>
      <c r="I3810" s="21"/>
      <c r="J3810" s="26"/>
      <c r="K3810" s="26"/>
      <c r="L3810" s="21"/>
      <c r="M3810" s="21"/>
      <c r="N3810" s="21"/>
      <c r="O3810" s="21"/>
      <c r="P3810" s="21"/>
      <c r="Q3810" s="21"/>
    </row>
    <row r="3811" spans="1:17" s="258" customFormat="1" ht="12.75" hidden="1" customHeight="1">
      <c r="A3811" s="378"/>
      <c r="B3811" s="26"/>
      <c r="C3811" s="26"/>
      <c r="D3811" s="26"/>
      <c r="E3811" s="21"/>
      <c r="F3811" s="21"/>
      <c r="G3811" s="21"/>
      <c r="H3811" s="21"/>
      <c r="I3811" s="21"/>
      <c r="J3811" s="26"/>
      <c r="K3811" s="26"/>
      <c r="L3811" s="21"/>
      <c r="M3811" s="21"/>
      <c r="N3811" s="21"/>
      <c r="O3811" s="21"/>
      <c r="P3811" s="21"/>
      <c r="Q3811" s="21"/>
    </row>
    <row r="3812" spans="1:17" s="258" customFormat="1" ht="12.75" hidden="1" customHeight="1">
      <c r="A3812" s="378"/>
      <c r="B3812" s="26"/>
      <c r="C3812" s="26"/>
      <c r="D3812" s="26"/>
      <c r="E3812" s="21"/>
      <c r="F3812" s="21"/>
      <c r="G3812" s="21"/>
      <c r="H3812" s="21"/>
      <c r="I3812" s="21"/>
      <c r="J3812" s="26"/>
      <c r="K3812" s="26"/>
      <c r="L3812" s="21"/>
      <c r="M3812" s="21"/>
      <c r="N3812" s="21"/>
      <c r="O3812" s="21"/>
      <c r="P3812" s="21"/>
      <c r="Q3812" s="21"/>
    </row>
    <row r="3813" spans="1:17" s="258" customFormat="1" ht="12.75" hidden="1" customHeight="1">
      <c r="A3813" s="378"/>
      <c r="B3813" s="26"/>
      <c r="C3813" s="26"/>
      <c r="D3813" s="26"/>
      <c r="E3813" s="21"/>
      <c r="F3813" s="21"/>
      <c r="G3813" s="21"/>
      <c r="H3813" s="21"/>
      <c r="I3813" s="21"/>
      <c r="J3813" s="26"/>
      <c r="K3813" s="26"/>
      <c r="L3813" s="21"/>
      <c r="M3813" s="21"/>
      <c r="N3813" s="21"/>
      <c r="O3813" s="21"/>
      <c r="P3813" s="21"/>
      <c r="Q3813" s="21"/>
    </row>
    <row r="3814" spans="1:17" s="258" customFormat="1" ht="12.75" hidden="1" customHeight="1">
      <c r="A3814" s="378"/>
      <c r="B3814" s="26"/>
      <c r="C3814" s="26"/>
      <c r="D3814" s="26"/>
      <c r="E3814" s="21"/>
      <c r="F3814" s="21"/>
      <c r="G3814" s="21"/>
      <c r="H3814" s="21"/>
      <c r="I3814" s="21"/>
      <c r="J3814" s="26"/>
      <c r="K3814" s="26"/>
      <c r="L3814" s="21"/>
      <c r="M3814" s="21"/>
      <c r="N3814" s="21"/>
      <c r="O3814" s="21"/>
      <c r="P3814" s="21"/>
      <c r="Q3814" s="21"/>
    </row>
    <row r="3815" spans="1:17" s="258" customFormat="1" ht="12.75" hidden="1" customHeight="1">
      <c r="A3815" s="378"/>
      <c r="B3815" s="26"/>
      <c r="C3815" s="26"/>
      <c r="D3815" s="26"/>
      <c r="E3815" s="21"/>
      <c r="F3815" s="21"/>
      <c r="G3815" s="21"/>
      <c r="H3815" s="21"/>
      <c r="I3815" s="21"/>
      <c r="J3815" s="26"/>
      <c r="K3815" s="26"/>
      <c r="L3815" s="21"/>
      <c r="M3815" s="21"/>
      <c r="N3815" s="21"/>
      <c r="O3815" s="21"/>
      <c r="P3815" s="21"/>
      <c r="Q3815" s="21"/>
    </row>
    <row r="3816" spans="1:17" s="258" customFormat="1" ht="12.75" hidden="1" customHeight="1">
      <c r="A3816" s="378"/>
      <c r="B3816" s="26"/>
      <c r="C3816" s="26"/>
      <c r="D3816" s="26"/>
      <c r="E3816" s="21"/>
      <c r="F3816" s="21"/>
      <c r="G3816" s="21"/>
      <c r="H3816" s="21"/>
      <c r="I3816" s="21"/>
      <c r="J3816" s="26"/>
      <c r="K3816" s="26"/>
      <c r="L3816" s="21"/>
      <c r="M3816" s="21"/>
      <c r="N3816" s="21"/>
      <c r="O3816" s="21"/>
      <c r="P3816" s="21"/>
      <c r="Q3816" s="21"/>
    </row>
    <row r="3817" spans="1:17" s="258" customFormat="1" ht="12.75" hidden="1" customHeight="1">
      <c r="A3817" s="378"/>
      <c r="B3817" s="26"/>
      <c r="C3817" s="26"/>
      <c r="D3817" s="26"/>
      <c r="E3817" s="21"/>
      <c r="F3817" s="21"/>
      <c r="G3817" s="21"/>
      <c r="H3817" s="21"/>
      <c r="I3817" s="21"/>
      <c r="J3817" s="26"/>
      <c r="K3817" s="26"/>
      <c r="L3817" s="21"/>
      <c r="M3817" s="21"/>
      <c r="N3817" s="21"/>
      <c r="O3817" s="21"/>
      <c r="P3817" s="21"/>
      <c r="Q3817" s="21"/>
    </row>
    <row r="3818" spans="1:17" s="258" customFormat="1" ht="12.75" hidden="1" customHeight="1">
      <c r="A3818" s="378"/>
      <c r="B3818" s="26"/>
      <c r="C3818" s="26"/>
      <c r="D3818" s="26"/>
      <c r="E3818" s="21"/>
      <c r="F3818" s="21"/>
      <c r="G3818" s="21"/>
      <c r="H3818" s="21"/>
      <c r="I3818" s="21"/>
      <c r="J3818" s="26"/>
      <c r="K3818" s="26"/>
      <c r="L3818" s="21"/>
      <c r="M3818" s="21"/>
      <c r="N3818" s="21"/>
      <c r="O3818" s="21"/>
      <c r="P3818" s="21"/>
      <c r="Q3818" s="21"/>
    </row>
    <row r="3819" spans="1:17" s="258" customFormat="1" ht="12.75" hidden="1" customHeight="1">
      <c r="A3819" s="378"/>
      <c r="B3819" s="26"/>
      <c r="C3819" s="26"/>
      <c r="D3819" s="26"/>
      <c r="E3819" s="21"/>
      <c r="F3819" s="21"/>
      <c r="G3819" s="21"/>
      <c r="H3819" s="21"/>
      <c r="I3819" s="21"/>
      <c r="J3819" s="26"/>
      <c r="K3819" s="26"/>
      <c r="L3819" s="21"/>
      <c r="M3819" s="21"/>
      <c r="N3819" s="21"/>
      <c r="O3819" s="21"/>
      <c r="P3819" s="21"/>
      <c r="Q3819" s="21"/>
    </row>
    <row r="3820" spans="1:17" s="258" customFormat="1" ht="12.75" hidden="1" customHeight="1">
      <c r="A3820" s="378"/>
      <c r="B3820" s="26"/>
      <c r="C3820" s="26"/>
      <c r="D3820" s="26"/>
      <c r="E3820" s="21"/>
      <c r="F3820" s="21"/>
      <c r="G3820" s="21"/>
      <c r="H3820" s="21"/>
      <c r="I3820" s="21"/>
      <c r="J3820" s="26"/>
      <c r="K3820" s="26"/>
      <c r="L3820" s="21"/>
      <c r="M3820" s="21"/>
      <c r="N3820" s="21"/>
      <c r="O3820" s="21"/>
      <c r="P3820" s="21"/>
      <c r="Q3820" s="21"/>
    </row>
    <row r="3821" spans="1:17" s="258" customFormat="1" ht="12.75" hidden="1" customHeight="1">
      <c r="A3821" s="378"/>
      <c r="B3821" s="26"/>
      <c r="C3821" s="26"/>
      <c r="D3821" s="26"/>
      <c r="E3821" s="21"/>
      <c r="F3821" s="21"/>
      <c r="G3821" s="21"/>
      <c r="H3821" s="21"/>
      <c r="I3821" s="21"/>
      <c r="J3821" s="26"/>
      <c r="K3821" s="26"/>
      <c r="L3821" s="21"/>
      <c r="M3821" s="21"/>
      <c r="N3821" s="21"/>
      <c r="O3821" s="21"/>
      <c r="P3821" s="21"/>
      <c r="Q3821" s="21"/>
    </row>
    <row r="3822" spans="1:17" s="258" customFormat="1" ht="12.75" hidden="1" customHeight="1">
      <c r="A3822" s="378"/>
      <c r="B3822" s="26"/>
      <c r="C3822" s="26"/>
      <c r="D3822" s="26"/>
      <c r="E3822" s="21"/>
      <c r="F3822" s="21"/>
      <c r="G3822" s="21"/>
      <c r="H3822" s="21"/>
      <c r="I3822" s="21"/>
      <c r="J3822" s="26"/>
      <c r="K3822" s="26"/>
      <c r="L3822" s="21"/>
      <c r="M3822" s="21"/>
      <c r="N3822" s="21"/>
      <c r="O3822" s="21"/>
      <c r="P3822" s="21"/>
      <c r="Q3822" s="21"/>
    </row>
    <row r="3823" spans="1:17" s="258" customFormat="1" ht="12.75" hidden="1" customHeight="1">
      <c r="A3823" s="378"/>
      <c r="B3823" s="26"/>
      <c r="C3823" s="26"/>
      <c r="D3823" s="26"/>
      <c r="E3823" s="21"/>
      <c r="F3823" s="21"/>
      <c r="G3823" s="21"/>
      <c r="H3823" s="21"/>
      <c r="I3823" s="21"/>
      <c r="J3823" s="26"/>
      <c r="K3823" s="26"/>
      <c r="L3823" s="21"/>
      <c r="M3823" s="21"/>
      <c r="N3823" s="21"/>
      <c r="O3823" s="21"/>
      <c r="P3823" s="21"/>
      <c r="Q3823" s="21"/>
    </row>
    <row r="3824" spans="1:17" s="258" customFormat="1" ht="12.75" hidden="1" customHeight="1">
      <c r="A3824" s="378"/>
      <c r="B3824" s="26"/>
      <c r="C3824" s="26"/>
      <c r="D3824" s="26"/>
      <c r="E3824" s="21"/>
      <c r="F3824" s="21"/>
      <c r="G3824" s="21"/>
      <c r="H3824" s="21"/>
      <c r="I3824" s="21"/>
      <c r="J3824" s="26"/>
      <c r="K3824" s="26"/>
      <c r="L3824" s="21"/>
      <c r="M3824" s="21"/>
      <c r="N3824" s="21"/>
      <c r="O3824" s="21"/>
      <c r="P3824" s="21"/>
      <c r="Q3824" s="21"/>
    </row>
    <row r="3825" spans="1:17" s="258" customFormat="1" ht="12.75" hidden="1" customHeight="1">
      <c r="A3825" s="378"/>
      <c r="B3825" s="26"/>
      <c r="C3825" s="26"/>
      <c r="D3825" s="26"/>
      <c r="E3825" s="21"/>
      <c r="F3825" s="21"/>
      <c r="G3825" s="21"/>
      <c r="H3825" s="21"/>
      <c r="I3825" s="21"/>
      <c r="J3825" s="26"/>
      <c r="K3825" s="26"/>
      <c r="L3825" s="21"/>
      <c r="M3825" s="21"/>
      <c r="N3825" s="21"/>
      <c r="O3825" s="21"/>
      <c r="P3825" s="21"/>
      <c r="Q3825" s="21"/>
    </row>
    <row r="3826" spans="1:17" s="258" customFormat="1" ht="12.75" hidden="1" customHeight="1">
      <c r="A3826" s="378"/>
      <c r="B3826" s="26"/>
      <c r="C3826" s="26"/>
      <c r="D3826" s="26"/>
      <c r="E3826" s="21"/>
      <c r="F3826" s="21"/>
      <c r="G3826" s="21"/>
      <c r="H3826" s="21"/>
      <c r="I3826" s="21"/>
      <c r="J3826" s="26"/>
      <c r="K3826" s="26"/>
      <c r="L3826" s="21"/>
      <c r="M3826" s="21"/>
      <c r="N3826" s="21"/>
      <c r="O3826" s="21"/>
      <c r="P3826" s="21"/>
      <c r="Q3826" s="21"/>
    </row>
    <row r="3827" spans="1:17" s="258" customFormat="1" ht="12.75" hidden="1" customHeight="1">
      <c r="A3827" s="378"/>
      <c r="B3827" s="26"/>
      <c r="C3827" s="26"/>
      <c r="D3827" s="26"/>
      <c r="E3827" s="21"/>
      <c r="F3827" s="21"/>
      <c r="G3827" s="21"/>
      <c r="H3827" s="21"/>
      <c r="I3827" s="21"/>
      <c r="J3827" s="26"/>
      <c r="K3827" s="26"/>
      <c r="L3827" s="21"/>
      <c r="M3827" s="21"/>
      <c r="N3827" s="21"/>
      <c r="O3827" s="21"/>
      <c r="P3827" s="21"/>
      <c r="Q3827" s="21"/>
    </row>
    <row r="3828" spans="1:17" s="258" customFormat="1" ht="12.75" hidden="1" customHeight="1">
      <c r="A3828" s="378"/>
      <c r="B3828" s="26"/>
      <c r="C3828" s="26"/>
      <c r="D3828" s="26"/>
      <c r="E3828" s="21"/>
      <c r="F3828" s="21"/>
      <c r="G3828" s="21"/>
      <c r="H3828" s="21"/>
      <c r="I3828" s="21"/>
      <c r="J3828" s="26"/>
      <c r="K3828" s="26"/>
      <c r="L3828" s="21"/>
      <c r="M3828" s="21"/>
      <c r="N3828" s="21"/>
      <c r="O3828" s="21"/>
      <c r="P3828" s="21"/>
      <c r="Q3828" s="21"/>
    </row>
    <row r="3829" spans="1:17" s="258" customFormat="1" ht="12.75" hidden="1" customHeight="1">
      <c r="A3829" s="378"/>
      <c r="B3829" s="26"/>
      <c r="C3829" s="26"/>
      <c r="D3829" s="26"/>
      <c r="E3829" s="21"/>
      <c r="F3829" s="21"/>
      <c r="G3829" s="21"/>
      <c r="H3829" s="21"/>
      <c r="I3829" s="21"/>
      <c r="J3829" s="26"/>
      <c r="K3829" s="26"/>
      <c r="L3829" s="21"/>
      <c r="M3829" s="21"/>
      <c r="N3829" s="21"/>
      <c r="O3829" s="21"/>
      <c r="P3829" s="21"/>
      <c r="Q3829" s="21"/>
    </row>
    <row r="3830" spans="1:17" s="258" customFormat="1" ht="12.75" hidden="1" customHeight="1">
      <c r="A3830" s="378"/>
      <c r="B3830" s="26"/>
      <c r="C3830" s="26"/>
      <c r="D3830" s="26"/>
      <c r="E3830" s="21"/>
      <c r="F3830" s="21"/>
      <c r="G3830" s="21"/>
      <c r="H3830" s="21"/>
      <c r="I3830" s="21"/>
      <c r="J3830" s="26"/>
      <c r="K3830" s="26"/>
      <c r="L3830" s="21"/>
      <c r="M3830" s="21"/>
      <c r="N3830" s="21"/>
      <c r="O3830" s="21"/>
      <c r="P3830" s="21"/>
      <c r="Q3830" s="21"/>
    </row>
    <row r="3831" spans="1:17" s="258" customFormat="1" ht="12.75" hidden="1" customHeight="1">
      <c r="A3831" s="378"/>
      <c r="B3831" s="26"/>
      <c r="C3831" s="26"/>
      <c r="D3831" s="26"/>
      <c r="E3831" s="21"/>
      <c r="F3831" s="21"/>
      <c r="G3831" s="21"/>
      <c r="H3831" s="21"/>
      <c r="I3831" s="21"/>
      <c r="J3831" s="26"/>
      <c r="K3831" s="26"/>
      <c r="L3831" s="21"/>
      <c r="M3831" s="21"/>
      <c r="N3831" s="21"/>
      <c r="O3831" s="21"/>
      <c r="P3831" s="21"/>
      <c r="Q3831" s="21"/>
    </row>
    <row r="3832" spans="1:17" s="258" customFormat="1" ht="12.75" hidden="1" customHeight="1">
      <c r="A3832" s="378"/>
      <c r="B3832" s="26"/>
      <c r="C3832" s="26"/>
      <c r="D3832" s="26"/>
      <c r="E3832" s="21"/>
      <c r="F3832" s="21"/>
      <c r="G3832" s="21"/>
      <c r="H3832" s="21"/>
      <c r="I3832" s="21"/>
      <c r="J3832" s="26"/>
      <c r="K3832" s="26"/>
      <c r="L3832" s="21"/>
      <c r="M3832" s="21"/>
      <c r="N3832" s="21"/>
      <c r="O3832" s="21"/>
      <c r="P3832" s="21"/>
      <c r="Q3832" s="21"/>
    </row>
    <row r="3833" spans="1:17" s="258" customFormat="1" ht="12.75" hidden="1" customHeight="1">
      <c r="A3833" s="378"/>
      <c r="B3833" s="26"/>
      <c r="C3833" s="26"/>
      <c r="D3833" s="26"/>
      <c r="E3833" s="21"/>
      <c r="F3833" s="21"/>
      <c r="G3833" s="21"/>
      <c r="H3833" s="21"/>
      <c r="I3833" s="21"/>
      <c r="J3833" s="26"/>
      <c r="K3833" s="26"/>
      <c r="L3833" s="21"/>
      <c r="M3833" s="21"/>
      <c r="N3833" s="21"/>
      <c r="O3833" s="21"/>
      <c r="P3833" s="21"/>
      <c r="Q3833" s="21"/>
    </row>
    <row r="3834" spans="1:17" s="258" customFormat="1" ht="12.75" hidden="1" customHeight="1">
      <c r="A3834" s="378"/>
      <c r="B3834" s="26"/>
      <c r="C3834" s="26"/>
      <c r="D3834" s="26"/>
      <c r="E3834" s="21"/>
      <c r="F3834" s="21"/>
      <c r="G3834" s="21"/>
      <c r="H3834" s="21"/>
      <c r="I3834" s="21"/>
      <c r="J3834" s="26"/>
      <c r="K3834" s="26"/>
      <c r="L3834" s="21"/>
      <c r="M3834" s="21"/>
      <c r="N3834" s="21"/>
      <c r="O3834" s="21"/>
      <c r="P3834" s="21"/>
      <c r="Q3834" s="21"/>
    </row>
    <row r="3835" spans="1:17" s="258" customFormat="1" ht="12.75" hidden="1" customHeight="1">
      <c r="A3835" s="378"/>
      <c r="B3835" s="26"/>
      <c r="C3835" s="26"/>
      <c r="D3835" s="26"/>
      <c r="E3835" s="21"/>
      <c r="F3835" s="21"/>
      <c r="G3835" s="21"/>
      <c r="H3835" s="21"/>
      <c r="I3835" s="21"/>
      <c r="J3835" s="26"/>
      <c r="K3835" s="26"/>
      <c r="L3835" s="21"/>
      <c r="M3835" s="21"/>
      <c r="N3835" s="21"/>
      <c r="O3835" s="21"/>
      <c r="P3835" s="21"/>
      <c r="Q3835" s="21"/>
    </row>
    <row r="3836" spans="1:17" s="258" customFormat="1" ht="12.75" hidden="1" customHeight="1">
      <c r="A3836" s="378"/>
      <c r="B3836" s="26"/>
      <c r="C3836" s="26"/>
      <c r="D3836" s="26"/>
      <c r="E3836" s="21"/>
      <c r="F3836" s="21"/>
      <c r="G3836" s="21"/>
      <c r="H3836" s="21"/>
      <c r="I3836" s="21"/>
      <c r="J3836" s="26"/>
      <c r="K3836" s="26"/>
      <c r="L3836" s="21"/>
      <c r="M3836" s="21"/>
      <c r="N3836" s="21"/>
      <c r="O3836" s="21"/>
      <c r="P3836" s="21"/>
      <c r="Q3836" s="21"/>
    </row>
    <row r="3837" spans="1:17" s="258" customFormat="1" ht="12.75" hidden="1" customHeight="1">
      <c r="A3837" s="378"/>
      <c r="B3837" s="26"/>
      <c r="C3837" s="26"/>
      <c r="D3837" s="26"/>
      <c r="E3837" s="21"/>
      <c r="F3837" s="21"/>
      <c r="G3837" s="21"/>
      <c r="H3837" s="21"/>
      <c r="I3837" s="21"/>
      <c r="J3837" s="26"/>
      <c r="K3837" s="26"/>
      <c r="L3837" s="21"/>
      <c r="M3837" s="21"/>
      <c r="N3837" s="21"/>
      <c r="O3837" s="21"/>
      <c r="P3837" s="21"/>
      <c r="Q3837" s="21"/>
    </row>
    <row r="3838" spans="1:17" s="258" customFormat="1" ht="12.75" hidden="1" customHeight="1">
      <c r="A3838" s="378"/>
      <c r="B3838" s="26"/>
      <c r="C3838" s="26"/>
      <c r="D3838" s="26"/>
      <c r="E3838" s="21"/>
      <c r="F3838" s="21"/>
      <c r="G3838" s="21"/>
      <c r="H3838" s="21"/>
      <c r="I3838" s="21"/>
      <c r="J3838" s="26"/>
      <c r="K3838" s="26"/>
      <c r="L3838" s="21"/>
      <c r="M3838" s="21"/>
      <c r="N3838" s="21"/>
      <c r="O3838" s="21"/>
      <c r="P3838" s="21"/>
      <c r="Q3838" s="21"/>
    </row>
    <row r="3839" spans="1:17" s="258" customFormat="1" ht="12.75" hidden="1" customHeight="1">
      <c r="A3839" s="378"/>
      <c r="B3839" s="26"/>
      <c r="C3839" s="26"/>
      <c r="D3839" s="26"/>
      <c r="E3839" s="21"/>
      <c r="F3839" s="21"/>
      <c r="G3839" s="21"/>
      <c r="H3839" s="21"/>
      <c r="I3839" s="21"/>
      <c r="J3839" s="26"/>
      <c r="K3839" s="26"/>
      <c r="L3839" s="21"/>
      <c r="M3839" s="21"/>
      <c r="N3839" s="21"/>
      <c r="O3839" s="21"/>
      <c r="P3839" s="21"/>
      <c r="Q3839" s="21"/>
    </row>
    <row r="3840" spans="1:17" s="258" customFormat="1" ht="12.75" hidden="1" customHeight="1">
      <c r="A3840" s="378"/>
      <c r="B3840" s="26"/>
      <c r="C3840" s="26"/>
      <c r="D3840" s="26"/>
      <c r="E3840" s="21"/>
      <c r="F3840" s="21"/>
      <c r="G3840" s="21"/>
      <c r="H3840" s="21"/>
      <c r="I3840" s="21"/>
      <c r="J3840" s="26"/>
      <c r="K3840" s="26"/>
      <c r="L3840" s="21"/>
      <c r="M3840" s="21"/>
      <c r="N3840" s="21"/>
      <c r="O3840" s="21"/>
      <c r="P3840" s="21"/>
      <c r="Q3840" s="21"/>
    </row>
    <row r="3841" spans="1:17" s="258" customFormat="1" ht="12.75" hidden="1" customHeight="1">
      <c r="A3841" s="378"/>
      <c r="B3841" s="26"/>
      <c r="C3841" s="26"/>
      <c r="D3841" s="26"/>
      <c r="E3841" s="21"/>
      <c r="F3841" s="21"/>
      <c r="G3841" s="21"/>
      <c r="H3841" s="21"/>
      <c r="I3841" s="21"/>
      <c r="J3841" s="26"/>
      <c r="K3841" s="26"/>
      <c r="L3841" s="21"/>
      <c r="M3841" s="21"/>
      <c r="N3841" s="21"/>
      <c r="O3841" s="21"/>
      <c r="P3841" s="21"/>
      <c r="Q3841" s="21"/>
    </row>
    <row r="3842" spans="1:17" s="258" customFormat="1" ht="12.75" hidden="1" customHeight="1">
      <c r="A3842" s="378"/>
      <c r="B3842" s="26"/>
      <c r="C3842" s="26"/>
      <c r="D3842" s="26"/>
      <c r="E3842" s="21"/>
      <c r="F3842" s="21"/>
      <c r="G3842" s="21"/>
      <c r="H3842" s="21"/>
      <c r="I3842" s="21"/>
      <c r="J3842" s="26"/>
      <c r="K3842" s="26"/>
      <c r="L3842" s="21"/>
      <c r="M3842" s="21"/>
      <c r="N3842" s="21"/>
      <c r="O3842" s="21"/>
      <c r="P3842" s="21"/>
      <c r="Q3842" s="21"/>
    </row>
    <row r="3843" spans="1:17" s="258" customFormat="1" ht="12.75" hidden="1" customHeight="1">
      <c r="A3843" s="378"/>
      <c r="B3843" s="26"/>
      <c r="C3843" s="26"/>
      <c r="D3843" s="26"/>
      <c r="E3843" s="21"/>
      <c r="F3843" s="21"/>
      <c r="G3843" s="21"/>
      <c r="H3843" s="21"/>
      <c r="I3843" s="21"/>
      <c r="J3843" s="26"/>
      <c r="K3843" s="26"/>
      <c r="L3843" s="21"/>
      <c r="M3843" s="21"/>
      <c r="N3843" s="21"/>
      <c r="O3843" s="21"/>
      <c r="P3843" s="21"/>
      <c r="Q3843" s="21"/>
    </row>
    <row r="3844" spans="1:17" s="258" customFormat="1" ht="12.75" hidden="1" customHeight="1">
      <c r="A3844" s="378"/>
      <c r="B3844" s="26"/>
      <c r="C3844" s="26"/>
      <c r="D3844" s="26"/>
      <c r="E3844" s="21"/>
      <c r="F3844" s="21"/>
      <c r="G3844" s="21"/>
      <c r="H3844" s="21"/>
      <c r="I3844" s="21"/>
      <c r="J3844" s="26"/>
      <c r="K3844" s="26"/>
      <c r="L3844" s="21"/>
      <c r="M3844" s="21"/>
      <c r="N3844" s="21"/>
      <c r="O3844" s="21"/>
      <c r="P3844" s="21"/>
      <c r="Q3844" s="21"/>
    </row>
    <row r="3845" spans="1:17" s="258" customFormat="1" ht="12.75" hidden="1" customHeight="1">
      <c r="A3845" s="378"/>
      <c r="B3845" s="26"/>
      <c r="C3845" s="26"/>
      <c r="D3845" s="26"/>
      <c r="E3845" s="21"/>
      <c r="F3845" s="21"/>
      <c r="G3845" s="21"/>
      <c r="H3845" s="21"/>
      <c r="I3845" s="21"/>
      <c r="J3845" s="26"/>
      <c r="K3845" s="26"/>
      <c r="L3845" s="21"/>
      <c r="M3845" s="21"/>
      <c r="N3845" s="21"/>
      <c r="O3845" s="21"/>
      <c r="P3845" s="21"/>
      <c r="Q3845" s="21"/>
    </row>
    <row r="3846" spans="1:17" s="258" customFormat="1" ht="12.75" hidden="1" customHeight="1">
      <c r="A3846" s="378"/>
      <c r="B3846" s="26"/>
      <c r="C3846" s="26"/>
      <c r="D3846" s="26"/>
      <c r="E3846" s="21"/>
      <c r="F3846" s="21"/>
      <c r="G3846" s="21"/>
      <c r="H3846" s="21"/>
      <c r="I3846" s="21"/>
      <c r="J3846" s="26"/>
      <c r="K3846" s="26"/>
      <c r="L3846" s="21"/>
      <c r="M3846" s="21"/>
      <c r="N3846" s="21"/>
      <c r="O3846" s="21"/>
      <c r="P3846" s="21"/>
      <c r="Q3846" s="21"/>
    </row>
    <row r="3847" spans="1:17" s="258" customFormat="1" ht="12.75" hidden="1" customHeight="1">
      <c r="A3847" s="378"/>
      <c r="B3847" s="26"/>
      <c r="C3847" s="26"/>
      <c r="D3847" s="26"/>
      <c r="E3847" s="21"/>
      <c r="F3847" s="21"/>
      <c r="G3847" s="21"/>
      <c r="H3847" s="21"/>
      <c r="I3847" s="21"/>
      <c r="J3847" s="26"/>
      <c r="K3847" s="26"/>
      <c r="L3847" s="21"/>
      <c r="M3847" s="21"/>
      <c r="N3847" s="21"/>
      <c r="O3847" s="21"/>
      <c r="P3847" s="21"/>
      <c r="Q3847" s="21"/>
    </row>
    <row r="3848" spans="1:17" s="258" customFormat="1" ht="12.75" hidden="1" customHeight="1">
      <c r="A3848" s="378"/>
      <c r="B3848" s="26"/>
      <c r="C3848" s="26"/>
      <c r="D3848" s="26"/>
      <c r="E3848" s="21"/>
      <c r="F3848" s="21"/>
      <c r="G3848" s="21"/>
      <c r="H3848" s="21"/>
      <c r="I3848" s="21"/>
      <c r="J3848" s="26"/>
      <c r="K3848" s="26"/>
      <c r="L3848" s="21"/>
      <c r="M3848" s="21"/>
      <c r="N3848" s="21"/>
      <c r="O3848" s="21"/>
      <c r="P3848" s="21"/>
      <c r="Q3848" s="21"/>
    </row>
    <row r="3849" spans="1:17" s="258" customFormat="1" ht="12.75" hidden="1" customHeight="1">
      <c r="A3849" s="378"/>
      <c r="B3849" s="26"/>
      <c r="C3849" s="26"/>
      <c r="D3849" s="26"/>
      <c r="E3849" s="21"/>
      <c r="F3849" s="21"/>
      <c r="G3849" s="21"/>
      <c r="H3849" s="21"/>
      <c r="I3849" s="21"/>
      <c r="J3849" s="26"/>
      <c r="K3849" s="26"/>
      <c r="L3849" s="21"/>
      <c r="M3849" s="21"/>
      <c r="N3849" s="21"/>
      <c r="O3849" s="21"/>
      <c r="P3849" s="21"/>
      <c r="Q3849" s="21"/>
    </row>
    <row r="3850" spans="1:17" s="258" customFormat="1" ht="12.75" hidden="1" customHeight="1">
      <c r="A3850" s="378"/>
      <c r="B3850" s="26"/>
      <c r="C3850" s="26"/>
      <c r="D3850" s="26"/>
      <c r="E3850" s="21"/>
      <c r="F3850" s="21"/>
      <c r="G3850" s="21"/>
      <c r="H3850" s="21"/>
      <c r="I3850" s="21"/>
      <c r="J3850" s="26"/>
      <c r="K3850" s="26"/>
      <c r="L3850" s="21"/>
      <c r="M3850" s="21"/>
      <c r="N3850" s="21"/>
      <c r="O3850" s="21"/>
      <c r="P3850" s="21"/>
      <c r="Q3850" s="21"/>
    </row>
    <row r="3851" spans="1:17" s="258" customFormat="1" ht="12.75" hidden="1" customHeight="1">
      <c r="A3851" s="378"/>
      <c r="B3851" s="26"/>
      <c r="C3851" s="26"/>
      <c r="D3851" s="26"/>
      <c r="E3851" s="21"/>
      <c r="F3851" s="21"/>
      <c r="G3851" s="21"/>
      <c r="H3851" s="21"/>
      <c r="I3851" s="21"/>
      <c r="J3851" s="26"/>
      <c r="K3851" s="26"/>
      <c r="L3851" s="21"/>
      <c r="M3851" s="21"/>
      <c r="N3851" s="21"/>
      <c r="O3851" s="21"/>
      <c r="P3851" s="21"/>
      <c r="Q3851" s="21"/>
    </row>
    <row r="3852" spans="1:17" s="258" customFormat="1" ht="12.75" hidden="1" customHeight="1">
      <c r="A3852" s="378"/>
      <c r="B3852" s="26"/>
      <c r="C3852" s="26"/>
      <c r="D3852" s="26"/>
      <c r="E3852" s="21"/>
      <c r="F3852" s="21"/>
      <c r="G3852" s="21"/>
      <c r="H3852" s="21"/>
      <c r="I3852" s="21"/>
      <c r="J3852" s="26"/>
      <c r="K3852" s="26"/>
      <c r="L3852" s="21"/>
      <c r="M3852" s="21"/>
      <c r="N3852" s="21"/>
      <c r="O3852" s="21"/>
      <c r="P3852" s="21"/>
      <c r="Q3852" s="21"/>
    </row>
    <row r="3853" spans="1:17" s="258" customFormat="1" ht="12.75" hidden="1" customHeight="1">
      <c r="A3853" s="378"/>
      <c r="B3853" s="26"/>
      <c r="C3853" s="26"/>
      <c r="D3853" s="26"/>
      <c r="E3853" s="21"/>
      <c r="F3853" s="21"/>
      <c r="G3853" s="21"/>
      <c r="H3853" s="21"/>
      <c r="I3853" s="21"/>
      <c r="J3853" s="26"/>
      <c r="K3853" s="26"/>
      <c r="L3853" s="21"/>
      <c r="M3853" s="21"/>
      <c r="N3853" s="21"/>
      <c r="O3853" s="21"/>
      <c r="P3853" s="21"/>
      <c r="Q3853" s="21"/>
    </row>
    <row r="3854" spans="1:17" s="258" customFormat="1" ht="12.75" hidden="1" customHeight="1">
      <c r="A3854" s="378"/>
      <c r="B3854" s="26"/>
      <c r="C3854" s="26"/>
      <c r="D3854" s="26"/>
      <c r="E3854" s="21"/>
      <c r="F3854" s="21"/>
      <c r="G3854" s="21"/>
      <c r="H3854" s="21"/>
      <c r="I3854" s="21"/>
      <c r="J3854" s="26"/>
      <c r="K3854" s="26"/>
      <c r="L3854" s="21"/>
      <c r="M3854" s="21"/>
      <c r="N3854" s="21"/>
      <c r="O3854" s="21"/>
      <c r="P3854" s="21"/>
      <c r="Q3854" s="21"/>
    </row>
    <row r="3855" spans="1:17" s="258" customFormat="1" ht="12.75" hidden="1" customHeight="1">
      <c r="A3855" s="378"/>
      <c r="B3855" s="26"/>
      <c r="C3855" s="26"/>
      <c r="D3855" s="26"/>
      <c r="E3855" s="21"/>
      <c r="F3855" s="21"/>
      <c r="G3855" s="21"/>
      <c r="H3855" s="21"/>
      <c r="I3855" s="21"/>
      <c r="J3855" s="26"/>
      <c r="K3855" s="26"/>
      <c r="L3855" s="21"/>
      <c r="M3855" s="21"/>
      <c r="N3855" s="21"/>
      <c r="O3855" s="21"/>
      <c r="P3855" s="21"/>
      <c r="Q3855" s="21"/>
    </row>
    <row r="3856" spans="1:17" s="258" customFormat="1" ht="12.75" hidden="1" customHeight="1">
      <c r="A3856" s="378"/>
      <c r="B3856" s="26"/>
      <c r="C3856" s="26"/>
      <c r="D3856" s="26"/>
      <c r="E3856" s="21"/>
      <c r="F3856" s="21"/>
      <c r="G3856" s="21"/>
      <c r="H3856" s="21"/>
      <c r="I3856" s="21"/>
      <c r="J3856" s="26"/>
      <c r="K3856" s="26"/>
      <c r="L3856" s="21"/>
      <c r="M3856" s="21"/>
      <c r="N3856" s="21"/>
      <c r="O3856" s="21"/>
      <c r="P3856" s="21"/>
      <c r="Q3856" s="21"/>
    </row>
    <row r="3857" spans="1:17" s="258" customFormat="1" ht="12.75" hidden="1" customHeight="1">
      <c r="A3857" s="378"/>
      <c r="B3857" s="26"/>
      <c r="C3857" s="26"/>
      <c r="D3857" s="26"/>
      <c r="E3857" s="21"/>
      <c r="F3857" s="21"/>
      <c r="G3857" s="21"/>
      <c r="H3857" s="21"/>
      <c r="I3857" s="21"/>
      <c r="J3857" s="26"/>
      <c r="K3857" s="26"/>
      <c r="L3857" s="21"/>
      <c r="M3857" s="21"/>
      <c r="N3857" s="21"/>
      <c r="O3857" s="21"/>
      <c r="P3857" s="21"/>
      <c r="Q3857" s="21"/>
    </row>
    <row r="3858" spans="1:17" s="258" customFormat="1" ht="12.75" hidden="1" customHeight="1">
      <c r="A3858" s="378"/>
      <c r="B3858" s="26"/>
      <c r="C3858" s="26"/>
      <c r="D3858" s="26"/>
      <c r="E3858" s="21"/>
      <c r="F3858" s="21"/>
      <c r="G3858" s="21"/>
      <c r="H3858" s="21"/>
      <c r="I3858" s="21"/>
      <c r="J3858" s="26"/>
      <c r="K3858" s="26"/>
      <c r="L3858" s="21"/>
      <c r="M3858" s="21"/>
      <c r="N3858" s="21"/>
      <c r="O3858" s="21"/>
      <c r="P3858" s="21"/>
      <c r="Q3858" s="21"/>
    </row>
    <row r="3859" spans="1:17" s="258" customFormat="1" ht="12.75" hidden="1" customHeight="1">
      <c r="A3859" s="378"/>
      <c r="B3859" s="26"/>
      <c r="C3859" s="26"/>
      <c r="D3859" s="26"/>
      <c r="E3859" s="21"/>
      <c r="F3859" s="21"/>
      <c r="G3859" s="21"/>
      <c r="H3859" s="21"/>
      <c r="I3859" s="21"/>
      <c r="J3859" s="26"/>
      <c r="K3859" s="26"/>
      <c r="L3859" s="21"/>
      <c r="M3859" s="21"/>
      <c r="N3859" s="21"/>
      <c r="O3859" s="21"/>
      <c r="P3859" s="21"/>
      <c r="Q3859" s="21"/>
    </row>
    <row r="3860" spans="1:17" s="258" customFormat="1" ht="12.75" hidden="1" customHeight="1">
      <c r="A3860" s="378"/>
      <c r="B3860" s="26"/>
      <c r="C3860" s="26"/>
      <c r="D3860" s="26"/>
      <c r="E3860" s="21"/>
      <c r="F3860" s="21"/>
      <c r="G3860" s="21"/>
      <c r="H3860" s="21"/>
      <c r="I3860" s="21"/>
      <c r="J3860" s="26"/>
      <c r="K3860" s="26"/>
      <c r="L3860" s="21"/>
      <c r="M3860" s="21"/>
      <c r="N3860" s="21"/>
      <c r="O3860" s="21"/>
      <c r="P3860" s="21"/>
      <c r="Q3860" s="21"/>
    </row>
    <row r="3861" spans="1:17" s="258" customFormat="1" ht="12.75" hidden="1" customHeight="1">
      <c r="A3861" s="378"/>
      <c r="B3861" s="26"/>
      <c r="C3861" s="26"/>
      <c r="D3861" s="26"/>
      <c r="E3861" s="21"/>
      <c r="F3861" s="21"/>
      <c r="G3861" s="21"/>
      <c r="H3861" s="21"/>
      <c r="I3861" s="21"/>
      <c r="J3861" s="26"/>
      <c r="K3861" s="26"/>
      <c r="L3861" s="21"/>
      <c r="M3861" s="21"/>
      <c r="N3861" s="21"/>
      <c r="O3861" s="21"/>
      <c r="P3861" s="21"/>
      <c r="Q3861" s="21"/>
    </row>
    <row r="3862" spans="1:17" s="258" customFormat="1" ht="12.75" hidden="1" customHeight="1">
      <c r="A3862" s="378"/>
      <c r="B3862" s="26"/>
      <c r="C3862" s="26"/>
      <c r="D3862" s="26"/>
      <c r="E3862" s="21"/>
      <c r="F3862" s="21"/>
      <c r="G3862" s="21"/>
      <c r="H3862" s="21"/>
      <c r="I3862" s="21"/>
      <c r="J3862" s="26"/>
      <c r="K3862" s="26"/>
      <c r="L3862" s="21"/>
      <c r="M3862" s="21"/>
      <c r="N3862" s="21"/>
      <c r="O3862" s="21"/>
      <c r="P3862" s="21"/>
      <c r="Q3862" s="21"/>
    </row>
    <row r="3863" spans="1:17" s="258" customFormat="1" ht="12.75" hidden="1" customHeight="1">
      <c r="A3863" s="378"/>
      <c r="B3863" s="26"/>
      <c r="C3863" s="26"/>
      <c r="D3863" s="26"/>
      <c r="E3863" s="21"/>
      <c r="F3863" s="21"/>
      <c r="G3863" s="21"/>
      <c r="H3863" s="21"/>
      <c r="I3863" s="21"/>
      <c r="J3863" s="26"/>
      <c r="K3863" s="26"/>
      <c r="L3863" s="21"/>
      <c r="M3863" s="21"/>
      <c r="N3863" s="21"/>
      <c r="O3863" s="21"/>
      <c r="P3863" s="21"/>
      <c r="Q3863" s="21"/>
    </row>
    <row r="3864" spans="1:17" s="258" customFormat="1" ht="12.75" hidden="1" customHeight="1">
      <c r="A3864" s="378"/>
      <c r="B3864" s="26"/>
      <c r="C3864" s="26"/>
      <c r="D3864" s="26"/>
      <c r="E3864" s="21"/>
      <c r="F3864" s="21"/>
      <c r="G3864" s="21"/>
      <c r="H3864" s="21"/>
      <c r="I3864" s="21"/>
      <c r="J3864" s="26"/>
      <c r="K3864" s="26"/>
      <c r="L3864" s="21"/>
      <c r="M3864" s="21"/>
      <c r="N3864" s="21"/>
      <c r="O3864" s="21"/>
      <c r="P3864" s="21"/>
      <c r="Q3864" s="21"/>
    </row>
    <row r="3865" spans="1:17" s="258" customFormat="1" ht="12.75" hidden="1" customHeight="1">
      <c r="A3865" s="378"/>
      <c r="B3865" s="26"/>
      <c r="C3865" s="26"/>
      <c r="D3865" s="26"/>
      <c r="E3865" s="21"/>
      <c r="F3865" s="21"/>
      <c r="G3865" s="21"/>
      <c r="H3865" s="21"/>
      <c r="I3865" s="21"/>
      <c r="J3865" s="26"/>
      <c r="K3865" s="26"/>
      <c r="L3865" s="21"/>
      <c r="M3865" s="21"/>
      <c r="N3865" s="21"/>
      <c r="O3865" s="21"/>
      <c r="P3865" s="21"/>
      <c r="Q3865" s="21"/>
    </row>
    <row r="3866" spans="1:17" s="258" customFormat="1" ht="12.75" hidden="1" customHeight="1">
      <c r="A3866" s="378"/>
      <c r="B3866" s="26"/>
      <c r="C3866" s="26"/>
      <c r="D3866" s="26"/>
      <c r="E3866" s="21"/>
      <c r="F3866" s="21"/>
      <c r="G3866" s="21"/>
      <c r="H3866" s="21"/>
      <c r="I3866" s="21"/>
      <c r="J3866" s="26"/>
      <c r="K3866" s="26"/>
      <c r="L3866" s="21"/>
      <c r="M3866" s="21"/>
      <c r="N3866" s="21"/>
      <c r="O3866" s="21"/>
      <c r="P3866" s="21"/>
      <c r="Q3866" s="21"/>
    </row>
    <row r="3867" spans="1:17" s="258" customFormat="1" ht="12.75" hidden="1" customHeight="1">
      <c r="A3867" s="378"/>
      <c r="B3867" s="26"/>
      <c r="C3867" s="26"/>
      <c r="D3867" s="26"/>
      <c r="E3867" s="21"/>
      <c r="F3867" s="21"/>
      <c r="G3867" s="21"/>
      <c r="H3867" s="21"/>
      <c r="I3867" s="21"/>
      <c r="J3867" s="26"/>
      <c r="K3867" s="26"/>
      <c r="L3867" s="21"/>
      <c r="M3867" s="21"/>
      <c r="N3867" s="21"/>
      <c r="O3867" s="21"/>
      <c r="P3867" s="21"/>
      <c r="Q3867" s="21"/>
    </row>
    <row r="3868" spans="1:17" s="258" customFormat="1" ht="12.75" hidden="1" customHeight="1">
      <c r="A3868" s="378"/>
      <c r="B3868" s="26"/>
      <c r="C3868" s="26"/>
      <c r="D3868" s="26"/>
      <c r="E3868" s="21"/>
      <c r="F3868" s="21"/>
      <c r="G3868" s="21"/>
      <c r="H3868" s="21"/>
      <c r="I3868" s="21"/>
      <c r="J3868" s="26"/>
      <c r="K3868" s="26"/>
      <c r="L3868" s="21"/>
      <c r="M3868" s="21"/>
      <c r="N3868" s="21"/>
      <c r="O3868" s="21"/>
      <c r="P3868" s="21"/>
      <c r="Q3868" s="21"/>
    </row>
    <row r="3869" spans="1:17" s="258" customFormat="1" ht="12.75" hidden="1" customHeight="1">
      <c r="A3869" s="378"/>
      <c r="B3869" s="26"/>
      <c r="C3869" s="26"/>
      <c r="D3869" s="26"/>
      <c r="E3869" s="21"/>
      <c r="F3869" s="21"/>
      <c r="G3869" s="21"/>
      <c r="H3869" s="21"/>
      <c r="I3869" s="21"/>
      <c r="J3869" s="26"/>
      <c r="K3869" s="26"/>
      <c r="L3869" s="21"/>
      <c r="M3869" s="21"/>
      <c r="N3869" s="21"/>
      <c r="O3869" s="21"/>
      <c r="P3869" s="21"/>
      <c r="Q3869" s="21"/>
    </row>
    <row r="3870" spans="1:17" s="258" customFormat="1" ht="12.75" hidden="1" customHeight="1">
      <c r="A3870" s="378"/>
      <c r="B3870" s="26"/>
      <c r="C3870" s="26"/>
      <c r="D3870" s="26"/>
      <c r="E3870" s="21"/>
      <c r="F3870" s="21"/>
      <c r="G3870" s="21"/>
      <c r="H3870" s="21"/>
      <c r="I3870" s="21"/>
      <c r="J3870" s="26"/>
      <c r="K3870" s="26"/>
      <c r="L3870" s="21"/>
      <c r="M3870" s="21"/>
      <c r="N3870" s="21"/>
      <c r="O3870" s="21"/>
      <c r="P3870" s="21"/>
      <c r="Q3870" s="21"/>
    </row>
    <row r="3871" spans="1:17" s="258" customFormat="1" ht="12.75" hidden="1" customHeight="1">
      <c r="A3871" s="378"/>
      <c r="B3871" s="26"/>
      <c r="C3871" s="26"/>
      <c r="D3871" s="26"/>
      <c r="E3871" s="21"/>
      <c r="F3871" s="21"/>
      <c r="G3871" s="21"/>
      <c r="H3871" s="21"/>
      <c r="I3871" s="21"/>
      <c r="J3871" s="26"/>
      <c r="K3871" s="26"/>
      <c r="L3871" s="21"/>
      <c r="M3871" s="21"/>
      <c r="N3871" s="21"/>
      <c r="O3871" s="21"/>
      <c r="P3871" s="21"/>
      <c r="Q3871" s="21"/>
    </row>
    <row r="3872" spans="1:17" s="258" customFormat="1" ht="12.75" hidden="1" customHeight="1">
      <c r="A3872" s="378"/>
      <c r="B3872" s="26"/>
      <c r="C3872" s="26"/>
      <c r="D3872" s="26"/>
      <c r="E3872" s="21"/>
      <c r="F3872" s="21"/>
      <c r="G3872" s="21"/>
      <c r="H3872" s="21"/>
      <c r="I3872" s="21"/>
      <c r="J3872" s="26"/>
      <c r="K3872" s="26"/>
      <c r="L3872" s="21"/>
      <c r="M3872" s="21"/>
      <c r="N3872" s="21"/>
      <c r="O3872" s="21"/>
      <c r="P3872" s="21"/>
      <c r="Q3872" s="21"/>
    </row>
    <row r="3873" spans="1:17" s="258" customFormat="1" ht="12.75" hidden="1" customHeight="1">
      <c r="A3873" s="378"/>
      <c r="B3873" s="26"/>
      <c r="C3873" s="26"/>
      <c r="D3873" s="26"/>
      <c r="E3873" s="21"/>
      <c r="F3873" s="21"/>
      <c r="G3873" s="21"/>
      <c r="H3873" s="21"/>
      <c r="I3873" s="21"/>
      <c r="J3873" s="26"/>
      <c r="K3873" s="26"/>
      <c r="L3873" s="21"/>
      <c r="M3873" s="21"/>
      <c r="N3873" s="21"/>
      <c r="O3873" s="21"/>
      <c r="P3873" s="21"/>
      <c r="Q3873" s="21"/>
    </row>
    <row r="3874" spans="1:17" s="258" customFormat="1" ht="12.75" hidden="1" customHeight="1">
      <c r="A3874" s="378"/>
      <c r="B3874" s="26"/>
      <c r="C3874" s="26"/>
      <c r="D3874" s="26"/>
      <c r="E3874" s="21"/>
      <c r="F3874" s="21"/>
      <c r="G3874" s="21"/>
      <c r="H3874" s="21"/>
      <c r="I3874" s="21"/>
      <c r="J3874" s="26"/>
      <c r="K3874" s="26"/>
      <c r="L3874" s="21"/>
      <c r="M3874" s="21"/>
      <c r="N3874" s="21"/>
      <c r="O3874" s="21"/>
      <c r="P3874" s="21"/>
      <c r="Q3874" s="21"/>
    </row>
    <row r="3875" spans="1:17" s="258" customFormat="1" ht="12.75" hidden="1" customHeight="1">
      <c r="A3875" s="378"/>
      <c r="B3875" s="26"/>
      <c r="C3875" s="26"/>
      <c r="D3875" s="26"/>
      <c r="E3875" s="21"/>
      <c r="F3875" s="21"/>
      <c r="G3875" s="21"/>
      <c r="H3875" s="21"/>
      <c r="I3875" s="21"/>
      <c r="J3875" s="26"/>
      <c r="K3875" s="26"/>
      <c r="L3875" s="21"/>
      <c r="M3875" s="21"/>
      <c r="N3875" s="21"/>
      <c r="O3875" s="21"/>
      <c r="P3875" s="21"/>
      <c r="Q3875" s="21"/>
    </row>
    <row r="3876" spans="1:17" s="258" customFormat="1" ht="12.75" hidden="1" customHeight="1">
      <c r="A3876" s="378"/>
      <c r="B3876" s="26"/>
      <c r="C3876" s="26"/>
      <c r="D3876" s="26"/>
      <c r="E3876" s="21"/>
      <c r="F3876" s="21"/>
      <c r="G3876" s="21"/>
      <c r="H3876" s="21"/>
      <c r="I3876" s="21"/>
      <c r="J3876" s="26"/>
      <c r="K3876" s="26"/>
      <c r="L3876" s="21"/>
      <c r="M3876" s="21"/>
      <c r="N3876" s="21"/>
      <c r="O3876" s="21"/>
      <c r="P3876" s="21"/>
      <c r="Q3876" s="21"/>
    </row>
    <row r="3877" spans="1:17" s="258" customFormat="1" ht="12.75" hidden="1" customHeight="1">
      <c r="A3877" s="378"/>
      <c r="B3877" s="26"/>
      <c r="C3877" s="26"/>
      <c r="D3877" s="26"/>
      <c r="E3877" s="21"/>
      <c r="F3877" s="21"/>
      <c r="G3877" s="21"/>
      <c r="H3877" s="21"/>
      <c r="I3877" s="21"/>
      <c r="J3877" s="26"/>
      <c r="K3877" s="26"/>
      <c r="L3877" s="21"/>
      <c r="M3877" s="21"/>
      <c r="N3877" s="21"/>
      <c r="O3877" s="21"/>
      <c r="P3877" s="21"/>
      <c r="Q3877" s="21"/>
    </row>
    <row r="3878" spans="1:17" s="258" customFormat="1" ht="12.75" hidden="1" customHeight="1">
      <c r="A3878" s="378"/>
      <c r="B3878" s="26"/>
      <c r="C3878" s="26"/>
      <c r="D3878" s="26"/>
      <c r="E3878" s="21"/>
      <c r="F3878" s="21"/>
      <c r="G3878" s="21"/>
      <c r="H3878" s="21"/>
      <c r="I3878" s="21"/>
      <c r="J3878" s="26"/>
      <c r="K3878" s="26"/>
      <c r="L3878" s="21"/>
      <c r="M3878" s="21"/>
      <c r="N3878" s="21"/>
      <c r="O3878" s="21"/>
      <c r="P3878" s="21"/>
      <c r="Q3878" s="21"/>
    </row>
    <row r="3879" spans="1:17" s="258" customFormat="1" ht="12.75" hidden="1" customHeight="1">
      <c r="A3879" s="378"/>
      <c r="B3879" s="26"/>
      <c r="C3879" s="26"/>
      <c r="D3879" s="26"/>
      <c r="E3879" s="21"/>
      <c r="F3879" s="21"/>
      <c r="G3879" s="21"/>
      <c r="H3879" s="21"/>
      <c r="I3879" s="21"/>
      <c r="J3879" s="26"/>
      <c r="K3879" s="26"/>
      <c r="L3879" s="21"/>
      <c r="M3879" s="21"/>
      <c r="N3879" s="21"/>
      <c r="O3879" s="21"/>
      <c r="P3879" s="21"/>
      <c r="Q3879" s="21"/>
    </row>
    <row r="3880" spans="1:17" s="258" customFormat="1" ht="12.75" hidden="1" customHeight="1">
      <c r="A3880" s="378"/>
      <c r="B3880" s="26"/>
      <c r="C3880" s="26"/>
      <c r="D3880" s="26"/>
      <c r="E3880" s="21"/>
      <c r="F3880" s="21"/>
      <c r="G3880" s="21"/>
      <c r="H3880" s="21"/>
      <c r="I3880" s="21"/>
      <c r="J3880" s="26"/>
      <c r="K3880" s="26"/>
      <c r="L3880" s="21"/>
      <c r="M3880" s="21"/>
      <c r="N3880" s="21"/>
      <c r="O3880" s="21"/>
      <c r="P3880" s="21"/>
      <c r="Q3880" s="21"/>
    </row>
    <row r="3881" spans="1:17" s="258" customFormat="1" ht="12.75" hidden="1" customHeight="1">
      <c r="A3881" s="378"/>
      <c r="B3881" s="26"/>
      <c r="C3881" s="26"/>
      <c r="D3881" s="26"/>
      <c r="E3881" s="21"/>
      <c r="F3881" s="21"/>
      <c r="G3881" s="21"/>
      <c r="H3881" s="21"/>
      <c r="I3881" s="21"/>
      <c r="J3881" s="26"/>
      <c r="K3881" s="26"/>
      <c r="L3881" s="21"/>
      <c r="M3881" s="21"/>
      <c r="N3881" s="21"/>
      <c r="O3881" s="21"/>
      <c r="P3881" s="21"/>
      <c r="Q3881" s="21"/>
    </row>
    <row r="3882" spans="1:17" s="258" customFormat="1" ht="12.75" hidden="1" customHeight="1">
      <c r="A3882" s="378"/>
      <c r="B3882" s="26"/>
      <c r="C3882" s="26"/>
      <c r="D3882" s="26"/>
      <c r="E3882" s="21"/>
      <c r="F3882" s="21"/>
      <c r="G3882" s="21"/>
      <c r="H3882" s="21"/>
      <c r="I3882" s="21"/>
      <c r="J3882" s="26"/>
      <c r="K3882" s="26"/>
      <c r="L3882" s="21"/>
      <c r="M3882" s="21"/>
      <c r="N3882" s="21"/>
      <c r="O3882" s="21"/>
      <c r="P3882" s="21"/>
      <c r="Q3882" s="21"/>
    </row>
    <row r="3883" spans="1:17" s="258" customFormat="1" ht="12.75" hidden="1" customHeight="1">
      <c r="A3883" s="378"/>
      <c r="B3883" s="26"/>
      <c r="C3883" s="26"/>
      <c r="D3883" s="26"/>
      <c r="E3883" s="21"/>
      <c r="F3883" s="21"/>
      <c r="G3883" s="21"/>
      <c r="H3883" s="21"/>
      <c r="I3883" s="21"/>
      <c r="J3883" s="26"/>
      <c r="K3883" s="26"/>
      <c r="L3883" s="21"/>
      <c r="M3883" s="21"/>
      <c r="N3883" s="21"/>
      <c r="O3883" s="21"/>
      <c r="P3883" s="21"/>
      <c r="Q3883" s="21"/>
    </row>
    <row r="3884" spans="1:17" s="258" customFormat="1" ht="12.75" hidden="1" customHeight="1">
      <c r="A3884" s="378"/>
      <c r="B3884" s="26"/>
      <c r="C3884" s="26"/>
      <c r="D3884" s="26"/>
      <c r="E3884" s="21"/>
      <c r="F3884" s="21"/>
      <c r="G3884" s="21"/>
      <c r="H3884" s="21"/>
      <c r="I3884" s="21"/>
      <c r="J3884" s="26"/>
      <c r="K3884" s="26"/>
      <c r="L3884" s="21"/>
      <c r="M3884" s="21"/>
      <c r="N3884" s="21"/>
      <c r="O3884" s="21"/>
      <c r="P3884" s="21"/>
      <c r="Q3884" s="21"/>
    </row>
    <row r="3885" spans="1:17" s="258" customFormat="1" ht="12.75" hidden="1" customHeight="1">
      <c r="A3885" s="378"/>
      <c r="B3885" s="26"/>
      <c r="C3885" s="26"/>
      <c r="D3885" s="26"/>
      <c r="E3885" s="21"/>
      <c r="F3885" s="21"/>
      <c r="G3885" s="21"/>
      <c r="H3885" s="21"/>
      <c r="I3885" s="21"/>
      <c r="J3885" s="26"/>
      <c r="K3885" s="26"/>
      <c r="L3885" s="21"/>
      <c r="M3885" s="21"/>
      <c r="N3885" s="21"/>
      <c r="O3885" s="21"/>
      <c r="P3885" s="21"/>
      <c r="Q3885" s="21"/>
    </row>
    <row r="3886" spans="1:17" s="258" customFormat="1" ht="12.75" hidden="1" customHeight="1">
      <c r="A3886" s="378"/>
      <c r="B3886" s="26"/>
      <c r="C3886" s="26"/>
      <c r="D3886" s="26"/>
      <c r="E3886" s="21"/>
      <c r="F3886" s="21"/>
      <c r="G3886" s="21"/>
      <c r="H3886" s="21"/>
      <c r="I3886" s="21"/>
      <c r="J3886" s="26"/>
      <c r="K3886" s="26"/>
      <c r="L3886" s="21"/>
      <c r="M3886" s="21"/>
      <c r="N3886" s="21"/>
      <c r="O3886" s="21"/>
      <c r="P3886" s="21"/>
      <c r="Q3886" s="21"/>
    </row>
    <row r="3887" spans="1:17" s="258" customFormat="1" ht="12.75" hidden="1" customHeight="1">
      <c r="A3887" s="378"/>
      <c r="B3887" s="26"/>
      <c r="C3887" s="26"/>
      <c r="D3887" s="26"/>
      <c r="E3887" s="21"/>
      <c r="F3887" s="21"/>
      <c r="G3887" s="21"/>
      <c r="H3887" s="21"/>
      <c r="I3887" s="21"/>
      <c r="J3887" s="26"/>
      <c r="K3887" s="26"/>
      <c r="L3887" s="21"/>
      <c r="M3887" s="21"/>
      <c r="N3887" s="21"/>
      <c r="O3887" s="21"/>
      <c r="P3887" s="21"/>
      <c r="Q3887" s="21"/>
    </row>
    <row r="3888" spans="1:17" s="258" customFormat="1" ht="12.75" hidden="1" customHeight="1">
      <c r="A3888" s="378"/>
      <c r="B3888" s="26"/>
      <c r="C3888" s="26"/>
      <c r="D3888" s="26"/>
      <c r="E3888" s="21"/>
      <c r="F3888" s="21"/>
      <c r="G3888" s="21"/>
      <c r="H3888" s="21"/>
      <c r="I3888" s="21"/>
      <c r="J3888" s="26"/>
      <c r="K3888" s="26"/>
      <c r="L3888" s="21"/>
      <c r="M3888" s="21"/>
      <c r="N3888" s="21"/>
      <c r="O3888" s="21"/>
      <c r="P3888" s="21"/>
      <c r="Q3888" s="21"/>
    </row>
    <row r="3889" spans="1:17" s="258" customFormat="1" ht="12.75" hidden="1" customHeight="1">
      <c r="A3889" s="378"/>
      <c r="B3889" s="26"/>
      <c r="C3889" s="26"/>
      <c r="D3889" s="26"/>
      <c r="E3889" s="21"/>
      <c r="F3889" s="21"/>
      <c r="G3889" s="21"/>
      <c r="H3889" s="21"/>
      <c r="I3889" s="21"/>
      <c r="J3889" s="26"/>
      <c r="K3889" s="26"/>
      <c r="L3889" s="21"/>
      <c r="M3889" s="21"/>
      <c r="N3889" s="21"/>
      <c r="O3889" s="21"/>
      <c r="P3889" s="21"/>
      <c r="Q3889" s="21"/>
    </row>
    <row r="3890" spans="1:17" s="258" customFormat="1" ht="12.75" hidden="1" customHeight="1">
      <c r="A3890" s="378"/>
      <c r="B3890" s="26"/>
      <c r="C3890" s="26"/>
      <c r="D3890" s="26"/>
      <c r="E3890" s="21"/>
      <c r="F3890" s="21"/>
      <c r="G3890" s="21"/>
      <c r="H3890" s="21"/>
      <c r="I3890" s="21"/>
      <c r="J3890" s="26"/>
      <c r="K3890" s="26"/>
      <c r="L3890" s="21"/>
      <c r="M3890" s="21"/>
      <c r="N3890" s="21"/>
      <c r="O3890" s="21"/>
      <c r="P3890" s="21"/>
      <c r="Q3890" s="21"/>
    </row>
    <row r="3891" spans="1:17" s="258" customFormat="1" ht="12.75" hidden="1" customHeight="1">
      <c r="A3891" s="378"/>
      <c r="B3891" s="26"/>
      <c r="C3891" s="26"/>
      <c r="D3891" s="26"/>
      <c r="E3891" s="21"/>
      <c r="F3891" s="21"/>
      <c r="G3891" s="21"/>
      <c r="H3891" s="21"/>
      <c r="I3891" s="21"/>
      <c r="J3891" s="26"/>
      <c r="K3891" s="26"/>
      <c r="L3891" s="21"/>
      <c r="M3891" s="21"/>
      <c r="N3891" s="21"/>
      <c r="O3891" s="21"/>
      <c r="P3891" s="21"/>
      <c r="Q3891" s="21"/>
    </row>
    <row r="3892" spans="1:17" s="258" customFormat="1" ht="12.75" hidden="1" customHeight="1">
      <c r="A3892" s="378"/>
      <c r="B3892" s="26"/>
      <c r="C3892" s="26"/>
      <c r="D3892" s="26"/>
      <c r="E3892" s="21"/>
      <c r="F3892" s="21"/>
      <c r="G3892" s="21"/>
      <c r="H3892" s="21"/>
      <c r="I3892" s="21"/>
      <c r="J3892" s="26"/>
      <c r="K3892" s="26"/>
      <c r="L3892" s="21"/>
      <c r="M3892" s="21"/>
      <c r="N3892" s="21"/>
      <c r="O3892" s="21"/>
      <c r="P3892" s="21"/>
      <c r="Q3892" s="21"/>
    </row>
    <row r="3893" spans="1:17" s="258" customFormat="1" ht="12.75" hidden="1" customHeight="1">
      <c r="A3893" s="378"/>
      <c r="B3893" s="26"/>
      <c r="C3893" s="26"/>
      <c r="D3893" s="26"/>
      <c r="E3893" s="21"/>
      <c r="F3893" s="21"/>
      <c r="G3893" s="21"/>
      <c r="H3893" s="21"/>
      <c r="I3893" s="21"/>
      <c r="J3893" s="26"/>
      <c r="K3893" s="26"/>
      <c r="L3893" s="21"/>
      <c r="M3893" s="21"/>
      <c r="N3893" s="21"/>
      <c r="O3893" s="21"/>
      <c r="P3893" s="21"/>
      <c r="Q3893" s="21"/>
    </row>
    <row r="3894" spans="1:17" s="258" customFormat="1" ht="12.75" hidden="1" customHeight="1">
      <c r="A3894" s="378"/>
      <c r="B3894" s="26"/>
      <c r="C3894" s="26"/>
      <c r="D3894" s="26"/>
      <c r="E3894" s="21"/>
      <c r="F3894" s="21"/>
      <c r="G3894" s="21"/>
      <c r="H3894" s="21"/>
      <c r="I3894" s="21"/>
      <c r="J3894" s="26"/>
      <c r="K3894" s="26"/>
      <c r="L3894" s="21"/>
      <c r="M3894" s="21"/>
      <c r="N3894" s="21"/>
      <c r="O3894" s="21"/>
      <c r="P3894" s="21"/>
      <c r="Q3894" s="21"/>
    </row>
    <row r="3895" spans="1:17" s="258" customFormat="1" ht="12.75" hidden="1" customHeight="1">
      <c r="A3895" s="378"/>
      <c r="B3895" s="26"/>
      <c r="C3895" s="26"/>
      <c r="D3895" s="26"/>
      <c r="E3895" s="21"/>
      <c r="F3895" s="21"/>
      <c r="G3895" s="21"/>
      <c r="H3895" s="21"/>
      <c r="I3895" s="21"/>
      <c r="J3895" s="26"/>
      <c r="K3895" s="26"/>
      <c r="L3895" s="21"/>
      <c r="M3895" s="21"/>
      <c r="N3895" s="21"/>
      <c r="O3895" s="21"/>
      <c r="P3895" s="21"/>
      <c r="Q3895" s="21"/>
    </row>
    <row r="3896" spans="1:17" s="258" customFormat="1" ht="12.75" hidden="1" customHeight="1">
      <c r="A3896" s="378"/>
      <c r="B3896" s="26"/>
      <c r="C3896" s="26"/>
      <c r="D3896" s="26"/>
      <c r="E3896" s="21"/>
      <c r="F3896" s="21"/>
      <c r="G3896" s="21"/>
      <c r="H3896" s="21"/>
      <c r="I3896" s="21"/>
      <c r="J3896" s="26"/>
      <c r="K3896" s="26"/>
      <c r="L3896" s="21"/>
      <c r="M3896" s="21"/>
      <c r="N3896" s="21"/>
      <c r="O3896" s="21"/>
      <c r="P3896" s="21"/>
      <c r="Q3896" s="21"/>
    </row>
    <row r="3897" spans="1:17" s="258" customFormat="1" ht="12.75" hidden="1" customHeight="1">
      <c r="A3897" s="378"/>
      <c r="B3897" s="26"/>
      <c r="C3897" s="26"/>
      <c r="D3897" s="26"/>
      <c r="E3897" s="21"/>
      <c r="F3897" s="21"/>
      <c r="G3897" s="21"/>
      <c r="H3897" s="21"/>
      <c r="I3897" s="21"/>
      <c r="J3897" s="26"/>
      <c r="K3897" s="26"/>
      <c r="L3897" s="21"/>
      <c r="M3897" s="21"/>
      <c r="N3897" s="21"/>
      <c r="O3897" s="21"/>
      <c r="P3897" s="21"/>
      <c r="Q3897" s="21"/>
    </row>
    <row r="3898" spans="1:17" s="258" customFormat="1" ht="12.75" hidden="1" customHeight="1">
      <c r="A3898" s="378"/>
      <c r="B3898" s="26"/>
      <c r="C3898" s="26"/>
      <c r="D3898" s="26"/>
      <c r="E3898" s="21"/>
      <c r="F3898" s="21"/>
      <c r="G3898" s="21"/>
      <c r="H3898" s="21"/>
      <c r="I3898" s="21"/>
      <c r="J3898" s="26"/>
      <c r="K3898" s="26"/>
      <c r="L3898" s="21"/>
      <c r="M3898" s="21"/>
      <c r="N3898" s="21"/>
      <c r="O3898" s="21"/>
      <c r="P3898" s="21"/>
      <c r="Q3898" s="21"/>
    </row>
    <row r="3899" spans="1:17" s="258" customFormat="1" ht="12.75" hidden="1" customHeight="1">
      <c r="A3899" s="378"/>
      <c r="B3899" s="26"/>
      <c r="C3899" s="26"/>
      <c r="D3899" s="26"/>
      <c r="E3899" s="21"/>
      <c r="F3899" s="21"/>
      <c r="G3899" s="21"/>
      <c r="H3899" s="21"/>
      <c r="I3899" s="21"/>
      <c r="J3899" s="26"/>
      <c r="K3899" s="26"/>
      <c r="L3899" s="21"/>
      <c r="M3899" s="21"/>
      <c r="N3899" s="21"/>
      <c r="O3899" s="21"/>
      <c r="P3899" s="21"/>
      <c r="Q3899" s="21"/>
    </row>
    <row r="3900" spans="1:17" s="258" customFormat="1" ht="12.75" hidden="1" customHeight="1">
      <c r="A3900" s="378"/>
      <c r="B3900" s="26"/>
      <c r="C3900" s="26"/>
      <c r="D3900" s="26"/>
      <c r="E3900" s="21"/>
      <c r="F3900" s="21"/>
      <c r="G3900" s="21"/>
      <c r="H3900" s="21"/>
      <c r="I3900" s="21"/>
      <c r="J3900" s="26"/>
      <c r="K3900" s="26"/>
      <c r="L3900" s="21"/>
      <c r="M3900" s="21"/>
      <c r="N3900" s="21"/>
      <c r="O3900" s="21"/>
      <c r="P3900" s="21"/>
      <c r="Q3900" s="21"/>
    </row>
    <row r="3901" spans="1:17" s="258" customFormat="1" ht="12.75" hidden="1" customHeight="1">
      <c r="A3901" s="378"/>
      <c r="B3901" s="26"/>
      <c r="C3901" s="26"/>
      <c r="D3901" s="26"/>
      <c r="E3901" s="21"/>
      <c r="F3901" s="21"/>
      <c r="G3901" s="21"/>
      <c r="H3901" s="21"/>
      <c r="I3901" s="21"/>
      <c r="J3901" s="26"/>
      <c r="K3901" s="26"/>
      <c r="L3901" s="21"/>
      <c r="M3901" s="21"/>
      <c r="N3901" s="21"/>
      <c r="O3901" s="21"/>
      <c r="P3901" s="21"/>
      <c r="Q3901" s="21"/>
    </row>
    <row r="3902" spans="1:17" s="258" customFormat="1" ht="12.75" hidden="1" customHeight="1">
      <c r="A3902" s="378"/>
      <c r="B3902" s="26"/>
      <c r="C3902" s="26"/>
      <c r="D3902" s="26"/>
      <c r="E3902" s="21"/>
      <c r="F3902" s="21"/>
      <c r="G3902" s="21"/>
      <c r="H3902" s="21"/>
      <c r="I3902" s="21"/>
      <c r="J3902" s="26"/>
      <c r="K3902" s="26"/>
      <c r="L3902" s="21"/>
      <c r="M3902" s="21"/>
      <c r="N3902" s="21"/>
      <c r="O3902" s="21"/>
      <c r="P3902" s="21"/>
      <c r="Q3902" s="21"/>
    </row>
    <row r="3903" spans="1:17" s="258" customFormat="1" ht="12.75" hidden="1" customHeight="1">
      <c r="A3903" s="378"/>
      <c r="B3903" s="26"/>
      <c r="C3903" s="26"/>
      <c r="D3903" s="26"/>
      <c r="E3903" s="21"/>
      <c r="F3903" s="21"/>
      <c r="G3903" s="21"/>
      <c r="H3903" s="21"/>
      <c r="I3903" s="21"/>
      <c r="J3903" s="26"/>
      <c r="K3903" s="26"/>
      <c r="L3903" s="21"/>
      <c r="M3903" s="21"/>
      <c r="N3903" s="21"/>
      <c r="O3903" s="21"/>
      <c r="P3903" s="21"/>
      <c r="Q3903" s="21"/>
    </row>
    <row r="3904" spans="1:17" s="258" customFormat="1" ht="12.75" hidden="1" customHeight="1">
      <c r="A3904" s="378"/>
      <c r="B3904" s="26"/>
      <c r="C3904" s="26"/>
      <c r="D3904" s="26"/>
      <c r="E3904" s="21"/>
      <c r="F3904" s="21"/>
      <c r="G3904" s="21"/>
      <c r="H3904" s="21"/>
      <c r="I3904" s="21"/>
      <c r="J3904" s="26"/>
      <c r="K3904" s="26"/>
      <c r="L3904" s="21"/>
      <c r="M3904" s="21"/>
      <c r="N3904" s="21"/>
      <c r="O3904" s="21"/>
      <c r="P3904" s="21"/>
      <c r="Q3904" s="21"/>
    </row>
    <row r="3905" spans="1:17" s="258" customFormat="1" ht="12.75" hidden="1" customHeight="1">
      <c r="A3905" s="378"/>
      <c r="B3905" s="26"/>
      <c r="C3905" s="26"/>
      <c r="D3905" s="26"/>
      <c r="E3905" s="21"/>
      <c r="F3905" s="21"/>
      <c r="G3905" s="21"/>
      <c r="H3905" s="21"/>
      <c r="I3905" s="21"/>
      <c r="J3905" s="26"/>
      <c r="K3905" s="26"/>
      <c r="L3905" s="21"/>
      <c r="M3905" s="21"/>
      <c r="N3905" s="21"/>
      <c r="O3905" s="21"/>
      <c r="P3905" s="21"/>
      <c r="Q3905" s="21"/>
    </row>
    <row r="3906" spans="1:17" s="258" customFormat="1" ht="12.75" hidden="1" customHeight="1">
      <c r="A3906" s="378"/>
      <c r="B3906" s="26"/>
      <c r="C3906" s="26"/>
      <c r="D3906" s="26"/>
      <c r="E3906" s="21"/>
      <c r="F3906" s="21"/>
      <c r="G3906" s="21"/>
      <c r="H3906" s="21"/>
      <c r="I3906" s="21"/>
      <c r="J3906" s="26"/>
      <c r="K3906" s="26"/>
      <c r="L3906" s="21"/>
      <c r="M3906" s="21"/>
      <c r="N3906" s="21"/>
      <c r="O3906" s="21"/>
      <c r="P3906" s="21"/>
      <c r="Q3906" s="21"/>
    </row>
    <row r="3907" spans="1:17" s="258" customFormat="1" ht="12.75" hidden="1" customHeight="1">
      <c r="A3907" s="378"/>
      <c r="B3907" s="26"/>
      <c r="C3907" s="26"/>
      <c r="D3907" s="26"/>
      <c r="E3907" s="21"/>
      <c r="F3907" s="21"/>
      <c r="G3907" s="21"/>
      <c r="H3907" s="21"/>
      <c r="I3907" s="21"/>
      <c r="J3907" s="26"/>
      <c r="K3907" s="26"/>
      <c r="L3907" s="21"/>
      <c r="M3907" s="21"/>
      <c r="N3907" s="21"/>
      <c r="O3907" s="21"/>
      <c r="P3907" s="21"/>
      <c r="Q3907" s="21"/>
    </row>
    <row r="3908" spans="1:17" s="258" customFormat="1" ht="12.75" hidden="1" customHeight="1">
      <c r="A3908" s="378"/>
      <c r="B3908" s="26"/>
      <c r="C3908" s="26"/>
      <c r="D3908" s="26"/>
      <c r="E3908" s="21"/>
      <c r="F3908" s="21"/>
      <c r="G3908" s="21"/>
      <c r="H3908" s="21"/>
      <c r="I3908" s="21"/>
      <c r="J3908" s="26"/>
      <c r="K3908" s="26"/>
      <c r="L3908" s="21"/>
      <c r="M3908" s="21"/>
      <c r="N3908" s="21"/>
      <c r="O3908" s="21"/>
      <c r="P3908" s="21"/>
      <c r="Q3908" s="21"/>
    </row>
    <row r="3909" spans="1:17" s="258" customFormat="1" ht="12.75" hidden="1" customHeight="1">
      <c r="A3909" s="378"/>
      <c r="B3909" s="26"/>
      <c r="C3909" s="26"/>
      <c r="D3909" s="26"/>
      <c r="E3909" s="21"/>
      <c r="F3909" s="21"/>
      <c r="G3909" s="21"/>
      <c r="H3909" s="21"/>
      <c r="I3909" s="21"/>
      <c r="J3909" s="26"/>
      <c r="K3909" s="26"/>
      <c r="L3909" s="21"/>
      <c r="M3909" s="21"/>
      <c r="N3909" s="21"/>
      <c r="O3909" s="21"/>
      <c r="P3909" s="21"/>
      <c r="Q3909" s="21"/>
    </row>
    <row r="3910" spans="1:17" s="258" customFormat="1" ht="12.75" hidden="1" customHeight="1">
      <c r="A3910" s="378"/>
      <c r="B3910" s="26"/>
      <c r="C3910" s="26"/>
      <c r="D3910" s="26"/>
      <c r="E3910" s="21"/>
      <c r="F3910" s="21"/>
      <c r="G3910" s="21"/>
      <c r="H3910" s="21"/>
      <c r="I3910" s="21"/>
      <c r="J3910" s="26"/>
      <c r="K3910" s="26"/>
      <c r="L3910" s="21"/>
      <c r="M3910" s="21"/>
      <c r="N3910" s="21"/>
      <c r="O3910" s="21"/>
      <c r="P3910" s="21"/>
      <c r="Q3910" s="21"/>
    </row>
    <row r="3911" spans="1:17" s="258" customFormat="1" ht="12.75" hidden="1" customHeight="1">
      <c r="A3911" s="378"/>
      <c r="B3911" s="26"/>
      <c r="C3911" s="26"/>
      <c r="D3911" s="26"/>
      <c r="E3911" s="21"/>
      <c r="F3911" s="21"/>
      <c r="G3911" s="21"/>
      <c r="H3911" s="21"/>
      <c r="I3911" s="21"/>
      <c r="J3911" s="26"/>
      <c r="K3911" s="26"/>
      <c r="L3911" s="21"/>
      <c r="M3911" s="21"/>
      <c r="N3911" s="21"/>
      <c r="O3911" s="21"/>
      <c r="P3911" s="21"/>
      <c r="Q3911" s="21"/>
    </row>
    <row r="3912" spans="1:17" s="258" customFormat="1" ht="12.75" hidden="1" customHeight="1">
      <c r="A3912" s="378"/>
      <c r="B3912" s="26"/>
      <c r="C3912" s="26"/>
      <c r="D3912" s="26"/>
      <c r="E3912" s="21"/>
      <c r="F3912" s="21"/>
      <c r="G3912" s="21"/>
      <c r="H3912" s="21"/>
      <c r="I3912" s="21"/>
      <c r="J3912" s="26"/>
      <c r="K3912" s="26"/>
      <c r="L3912" s="21"/>
      <c r="M3912" s="21"/>
      <c r="N3912" s="21"/>
      <c r="O3912" s="21"/>
      <c r="P3912" s="21"/>
      <c r="Q3912" s="21"/>
    </row>
    <row r="3913" spans="1:17" s="258" customFormat="1" ht="12.75" hidden="1" customHeight="1">
      <c r="A3913" s="378"/>
      <c r="B3913" s="26"/>
      <c r="C3913" s="26"/>
      <c r="D3913" s="26"/>
      <c r="E3913" s="21"/>
      <c r="F3913" s="21"/>
      <c r="G3913" s="21"/>
      <c r="H3913" s="21"/>
      <c r="I3913" s="21"/>
      <c r="J3913" s="26"/>
      <c r="K3913" s="26"/>
      <c r="L3913" s="21"/>
      <c r="M3913" s="21"/>
      <c r="N3913" s="21"/>
      <c r="O3913" s="21"/>
      <c r="P3913" s="21"/>
      <c r="Q3913" s="21"/>
    </row>
    <row r="3914" spans="1:17" s="258" customFormat="1" ht="12.75" hidden="1" customHeight="1">
      <c r="A3914" s="378"/>
      <c r="B3914" s="26"/>
      <c r="C3914" s="26"/>
      <c r="D3914" s="26"/>
      <c r="E3914" s="21"/>
      <c r="F3914" s="21"/>
      <c r="G3914" s="21"/>
      <c r="H3914" s="21"/>
      <c r="I3914" s="21"/>
      <c r="J3914" s="26"/>
      <c r="K3914" s="26"/>
      <c r="L3914" s="21"/>
      <c r="M3914" s="21"/>
      <c r="N3914" s="21"/>
      <c r="O3914" s="21"/>
      <c r="P3914" s="21"/>
      <c r="Q3914" s="21"/>
    </row>
    <row r="3915" spans="1:17" s="258" customFormat="1" ht="12.75" hidden="1" customHeight="1">
      <c r="A3915" s="378"/>
      <c r="B3915" s="26"/>
      <c r="C3915" s="26"/>
      <c r="D3915" s="26"/>
      <c r="E3915" s="21"/>
      <c r="F3915" s="21"/>
      <c r="G3915" s="21"/>
      <c r="H3915" s="21"/>
      <c r="I3915" s="21"/>
      <c r="J3915" s="26"/>
      <c r="K3915" s="26"/>
      <c r="L3915" s="21"/>
      <c r="M3915" s="21"/>
      <c r="N3915" s="21"/>
      <c r="O3915" s="21"/>
      <c r="P3915" s="21"/>
      <c r="Q3915" s="21"/>
    </row>
    <row r="3916" spans="1:17" s="258" customFormat="1" ht="12.75" hidden="1" customHeight="1">
      <c r="A3916" s="378"/>
      <c r="B3916" s="26"/>
      <c r="C3916" s="26"/>
      <c r="D3916" s="26"/>
      <c r="E3916" s="21"/>
      <c r="F3916" s="21"/>
      <c r="G3916" s="21"/>
      <c r="H3916" s="21"/>
      <c r="I3916" s="21"/>
      <c r="J3916" s="26"/>
      <c r="K3916" s="26"/>
      <c r="L3916" s="21"/>
      <c r="M3916" s="21"/>
      <c r="N3916" s="21"/>
      <c r="O3916" s="21"/>
      <c r="P3916" s="21"/>
      <c r="Q3916" s="21"/>
    </row>
    <row r="3917" spans="1:17" s="258" customFormat="1" ht="12.75" hidden="1" customHeight="1">
      <c r="A3917" s="378"/>
      <c r="B3917" s="26"/>
      <c r="C3917" s="26"/>
      <c r="D3917" s="26"/>
      <c r="E3917" s="21"/>
      <c r="F3917" s="21"/>
      <c r="G3917" s="21"/>
      <c r="H3917" s="21"/>
      <c r="I3917" s="21"/>
      <c r="J3917" s="26"/>
      <c r="K3917" s="26"/>
      <c r="L3917" s="21"/>
      <c r="M3917" s="21"/>
      <c r="N3917" s="21"/>
      <c r="O3917" s="21"/>
      <c r="P3917" s="21"/>
      <c r="Q3917" s="21"/>
    </row>
    <row r="3918" spans="1:17" s="258" customFormat="1" ht="12.75" hidden="1" customHeight="1">
      <c r="A3918" s="378"/>
      <c r="B3918" s="26"/>
      <c r="C3918" s="26"/>
      <c r="D3918" s="26"/>
      <c r="E3918" s="21"/>
      <c r="F3918" s="21"/>
      <c r="G3918" s="21"/>
      <c r="H3918" s="21"/>
      <c r="I3918" s="21"/>
      <c r="J3918" s="26"/>
      <c r="K3918" s="26"/>
      <c r="L3918" s="21"/>
      <c r="M3918" s="21"/>
      <c r="N3918" s="21"/>
      <c r="O3918" s="21"/>
      <c r="P3918" s="21"/>
      <c r="Q3918" s="21"/>
    </row>
    <row r="3919" spans="1:17" s="258" customFormat="1" ht="12.75" hidden="1" customHeight="1">
      <c r="A3919" s="378"/>
      <c r="B3919" s="26"/>
      <c r="C3919" s="26"/>
      <c r="D3919" s="26"/>
      <c r="E3919" s="21"/>
      <c r="F3919" s="21"/>
      <c r="G3919" s="21"/>
      <c r="H3919" s="21"/>
      <c r="I3919" s="21"/>
      <c r="J3919" s="26"/>
      <c r="K3919" s="26"/>
      <c r="L3919" s="21"/>
      <c r="M3919" s="21"/>
      <c r="N3919" s="21"/>
      <c r="O3919" s="21"/>
      <c r="P3919" s="21"/>
      <c r="Q3919" s="21"/>
    </row>
    <row r="3920" spans="1:17" s="258" customFormat="1" ht="12.75" hidden="1" customHeight="1">
      <c r="A3920" s="378"/>
      <c r="B3920" s="26"/>
      <c r="C3920" s="26"/>
      <c r="D3920" s="26"/>
      <c r="E3920" s="21"/>
      <c r="F3920" s="21"/>
      <c r="G3920" s="21"/>
      <c r="H3920" s="21"/>
      <c r="I3920" s="21"/>
      <c r="J3920" s="26"/>
      <c r="K3920" s="26"/>
      <c r="L3920" s="21"/>
      <c r="M3920" s="21"/>
      <c r="N3920" s="21"/>
      <c r="O3920" s="21"/>
      <c r="P3920" s="21"/>
      <c r="Q3920" s="21"/>
    </row>
    <row r="3921" spans="1:17" s="258" customFormat="1" ht="12.75" hidden="1" customHeight="1">
      <c r="A3921" s="378"/>
      <c r="B3921" s="26"/>
      <c r="C3921" s="26"/>
      <c r="D3921" s="26"/>
      <c r="E3921" s="21"/>
      <c r="F3921" s="21"/>
      <c r="G3921" s="21"/>
      <c r="H3921" s="21"/>
      <c r="I3921" s="21"/>
      <c r="J3921" s="26"/>
      <c r="K3921" s="26"/>
      <c r="L3921" s="21"/>
      <c r="M3921" s="21"/>
      <c r="N3921" s="21"/>
      <c r="O3921" s="21"/>
      <c r="P3921" s="21"/>
      <c r="Q3921" s="21"/>
    </row>
    <row r="3922" spans="1:17" s="258" customFormat="1" ht="12.75" hidden="1" customHeight="1">
      <c r="A3922" s="378"/>
      <c r="B3922" s="26"/>
      <c r="C3922" s="26"/>
      <c r="D3922" s="26"/>
      <c r="E3922" s="21"/>
      <c r="F3922" s="21"/>
      <c r="G3922" s="21"/>
      <c r="H3922" s="21"/>
      <c r="I3922" s="21"/>
      <c r="J3922" s="26"/>
      <c r="K3922" s="26"/>
      <c r="L3922" s="21"/>
      <c r="M3922" s="21"/>
      <c r="N3922" s="21"/>
      <c r="O3922" s="21"/>
      <c r="P3922" s="21"/>
      <c r="Q3922" s="21"/>
    </row>
    <row r="3923" spans="1:17" s="258" customFormat="1" ht="12.75" hidden="1" customHeight="1">
      <c r="A3923" s="378"/>
      <c r="B3923" s="26"/>
      <c r="C3923" s="26"/>
      <c r="D3923" s="26"/>
      <c r="E3923" s="21"/>
      <c r="F3923" s="21"/>
      <c r="G3923" s="21"/>
      <c r="H3923" s="21"/>
      <c r="I3923" s="21"/>
      <c r="J3923" s="26"/>
      <c r="K3923" s="26"/>
      <c r="L3923" s="21"/>
      <c r="M3923" s="21"/>
      <c r="N3923" s="21"/>
      <c r="O3923" s="21"/>
      <c r="P3923" s="21"/>
      <c r="Q3923" s="21"/>
    </row>
    <row r="3924" spans="1:17" s="258" customFormat="1" ht="12.75" hidden="1" customHeight="1">
      <c r="A3924" s="378"/>
      <c r="B3924" s="26"/>
      <c r="C3924" s="26"/>
      <c r="D3924" s="26"/>
      <c r="E3924" s="21"/>
      <c r="F3924" s="21"/>
      <c r="G3924" s="21"/>
      <c r="H3924" s="21"/>
      <c r="I3924" s="21"/>
      <c r="J3924" s="26"/>
      <c r="K3924" s="26"/>
      <c r="L3924" s="21"/>
      <c r="M3924" s="21"/>
      <c r="N3924" s="21"/>
      <c r="O3924" s="21"/>
      <c r="P3924" s="21"/>
      <c r="Q3924" s="21"/>
    </row>
    <row r="3925" spans="1:17" s="258" customFormat="1" ht="12.75" hidden="1" customHeight="1">
      <c r="A3925" s="378"/>
      <c r="B3925" s="26"/>
      <c r="C3925" s="26"/>
      <c r="D3925" s="26"/>
      <c r="E3925" s="21"/>
      <c r="F3925" s="21"/>
      <c r="G3925" s="21"/>
      <c r="H3925" s="21"/>
      <c r="I3925" s="21"/>
      <c r="J3925" s="26"/>
      <c r="K3925" s="26"/>
      <c r="L3925" s="21"/>
      <c r="M3925" s="21"/>
      <c r="N3925" s="21"/>
      <c r="O3925" s="21"/>
      <c r="P3925" s="21"/>
      <c r="Q3925" s="21"/>
    </row>
    <row r="3926" spans="1:17" s="258" customFormat="1" ht="12.75" hidden="1" customHeight="1">
      <c r="A3926" s="378"/>
      <c r="B3926" s="26"/>
      <c r="C3926" s="26"/>
      <c r="D3926" s="26"/>
      <c r="E3926" s="21"/>
      <c r="F3926" s="21"/>
      <c r="G3926" s="21"/>
      <c r="H3926" s="21"/>
      <c r="I3926" s="21"/>
      <c r="J3926" s="26"/>
      <c r="K3926" s="26"/>
      <c r="L3926" s="21"/>
      <c r="M3926" s="21"/>
      <c r="N3926" s="21"/>
      <c r="O3926" s="21"/>
      <c r="P3926" s="21"/>
      <c r="Q3926" s="21"/>
    </row>
    <row r="3927" spans="1:17" s="258" customFormat="1" ht="12.75" hidden="1" customHeight="1">
      <c r="A3927" s="378"/>
      <c r="B3927" s="26"/>
      <c r="C3927" s="26"/>
      <c r="D3927" s="26"/>
      <c r="E3927" s="21"/>
      <c r="F3927" s="21"/>
      <c r="G3927" s="21"/>
      <c r="H3927" s="21"/>
      <c r="I3927" s="21"/>
      <c r="J3927" s="26"/>
      <c r="K3927" s="26"/>
      <c r="L3927" s="21"/>
      <c r="M3927" s="21"/>
      <c r="N3927" s="21"/>
      <c r="O3927" s="21"/>
      <c r="P3927" s="21"/>
      <c r="Q3927" s="21"/>
    </row>
    <row r="3928" spans="1:17" s="258" customFormat="1" ht="12.75" hidden="1" customHeight="1">
      <c r="A3928" s="378"/>
      <c r="B3928" s="26"/>
      <c r="C3928" s="26"/>
      <c r="D3928" s="26"/>
      <c r="E3928" s="21"/>
      <c r="F3928" s="21"/>
      <c r="G3928" s="21"/>
      <c r="H3928" s="21"/>
      <c r="I3928" s="21"/>
      <c r="J3928" s="26"/>
      <c r="K3928" s="26"/>
      <c r="L3928" s="21"/>
      <c r="M3928" s="21"/>
      <c r="N3928" s="21"/>
      <c r="O3928" s="21"/>
      <c r="P3928" s="21"/>
      <c r="Q3928" s="21"/>
    </row>
    <row r="3929" spans="1:17" s="258" customFormat="1" ht="12.75" hidden="1" customHeight="1">
      <c r="A3929" s="378"/>
      <c r="B3929" s="26"/>
      <c r="C3929" s="26"/>
      <c r="D3929" s="26"/>
      <c r="E3929" s="21"/>
      <c r="F3929" s="21"/>
      <c r="G3929" s="21"/>
      <c r="H3929" s="21"/>
      <c r="I3929" s="21"/>
      <c r="J3929" s="26"/>
      <c r="K3929" s="26"/>
      <c r="L3929" s="21"/>
      <c r="M3929" s="21"/>
      <c r="N3929" s="21"/>
      <c r="O3929" s="21"/>
      <c r="P3929" s="21"/>
      <c r="Q3929" s="21"/>
    </row>
    <row r="3930" spans="1:17" s="258" customFormat="1" ht="12.75" hidden="1" customHeight="1">
      <c r="A3930" s="378"/>
      <c r="B3930" s="26"/>
      <c r="C3930" s="26"/>
      <c r="D3930" s="26"/>
      <c r="E3930" s="21"/>
      <c r="F3930" s="21"/>
      <c r="G3930" s="21"/>
      <c r="H3930" s="21"/>
      <c r="I3930" s="21"/>
      <c r="J3930" s="26"/>
      <c r="K3930" s="26"/>
      <c r="L3930" s="21"/>
      <c r="M3930" s="21"/>
      <c r="N3930" s="21"/>
      <c r="O3930" s="21"/>
      <c r="P3930" s="21"/>
      <c r="Q3930" s="21"/>
    </row>
    <row r="3931" spans="1:17" s="258" customFormat="1" ht="12.75" hidden="1" customHeight="1">
      <c r="A3931" s="378"/>
      <c r="B3931" s="26"/>
      <c r="C3931" s="26"/>
      <c r="D3931" s="26"/>
      <c r="E3931" s="21"/>
      <c r="F3931" s="21"/>
      <c r="G3931" s="21"/>
      <c r="H3931" s="21"/>
      <c r="I3931" s="21"/>
      <c r="J3931" s="26"/>
      <c r="K3931" s="26"/>
      <c r="L3931" s="21"/>
      <c r="M3931" s="21"/>
      <c r="N3931" s="21"/>
      <c r="O3931" s="21"/>
      <c r="P3931" s="21"/>
      <c r="Q3931" s="21"/>
    </row>
    <row r="3932" spans="1:17" s="258" customFormat="1" ht="12.75" hidden="1" customHeight="1">
      <c r="A3932" s="378"/>
      <c r="B3932" s="26"/>
      <c r="C3932" s="26"/>
      <c r="D3932" s="26"/>
      <c r="E3932" s="21"/>
      <c r="F3932" s="21"/>
      <c r="G3932" s="21"/>
      <c r="H3932" s="21"/>
      <c r="I3932" s="21"/>
      <c r="J3932" s="26"/>
      <c r="K3932" s="26"/>
      <c r="L3932" s="21"/>
      <c r="M3932" s="21"/>
      <c r="N3932" s="21"/>
      <c r="O3932" s="21"/>
      <c r="P3932" s="21"/>
      <c r="Q3932" s="21"/>
    </row>
    <row r="3933" spans="1:17" s="258" customFormat="1" ht="12.75" hidden="1" customHeight="1">
      <c r="A3933" s="378"/>
      <c r="B3933" s="26"/>
      <c r="C3933" s="26"/>
      <c r="D3933" s="26"/>
      <c r="E3933" s="21"/>
      <c r="F3933" s="21"/>
      <c r="G3933" s="21"/>
      <c r="H3933" s="21"/>
      <c r="I3933" s="21"/>
      <c r="J3933" s="26"/>
      <c r="K3933" s="26"/>
      <c r="L3933" s="21"/>
      <c r="M3933" s="21"/>
      <c r="N3933" s="21"/>
      <c r="O3933" s="21"/>
      <c r="P3933" s="21"/>
      <c r="Q3933" s="21"/>
    </row>
    <row r="3934" spans="1:17" s="258" customFormat="1" ht="12.75" hidden="1" customHeight="1">
      <c r="A3934" s="378"/>
      <c r="B3934" s="26"/>
      <c r="C3934" s="26"/>
      <c r="D3934" s="26"/>
      <c r="E3934" s="21"/>
      <c r="F3934" s="21"/>
      <c r="G3934" s="21"/>
      <c r="H3934" s="21"/>
      <c r="I3934" s="21"/>
      <c r="J3934" s="26"/>
      <c r="K3934" s="26"/>
      <c r="L3934" s="21"/>
      <c r="M3934" s="21"/>
      <c r="N3934" s="21"/>
      <c r="O3934" s="21"/>
      <c r="P3934" s="21"/>
      <c r="Q3934" s="21"/>
    </row>
    <row r="3935" spans="1:17" s="258" customFormat="1" ht="12.75" hidden="1" customHeight="1">
      <c r="A3935" s="378"/>
      <c r="B3935" s="26"/>
      <c r="C3935" s="26"/>
      <c r="D3935" s="26"/>
      <c r="E3935" s="21"/>
      <c r="F3935" s="21"/>
      <c r="G3935" s="21"/>
      <c r="H3935" s="21"/>
      <c r="I3935" s="21"/>
      <c r="J3935" s="26"/>
      <c r="K3935" s="26"/>
      <c r="L3935" s="21"/>
      <c r="M3935" s="21"/>
      <c r="N3935" s="21"/>
      <c r="O3935" s="21"/>
      <c r="P3935" s="21"/>
      <c r="Q3935" s="21"/>
    </row>
    <row r="3936" spans="1:17" s="258" customFormat="1" ht="12.75" hidden="1" customHeight="1">
      <c r="A3936" s="378"/>
      <c r="B3936" s="26"/>
      <c r="C3936" s="26"/>
      <c r="D3936" s="26"/>
      <c r="E3936" s="21"/>
      <c r="F3936" s="21"/>
      <c r="G3936" s="21"/>
      <c r="H3936" s="21"/>
      <c r="I3936" s="21"/>
      <c r="J3936" s="26"/>
      <c r="K3936" s="26"/>
      <c r="L3936" s="21"/>
      <c r="M3936" s="21"/>
      <c r="N3936" s="21"/>
      <c r="O3936" s="21"/>
      <c r="P3936" s="21"/>
      <c r="Q3936" s="21"/>
    </row>
    <row r="3937" spans="1:17" s="258" customFormat="1" ht="12.75" hidden="1" customHeight="1">
      <c r="A3937" s="378"/>
      <c r="B3937" s="26"/>
      <c r="C3937" s="26"/>
      <c r="D3937" s="26"/>
      <c r="E3937" s="21"/>
      <c r="F3937" s="21"/>
      <c r="G3937" s="21"/>
      <c r="H3937" s="21"/>
      <c r="I3937" s="21"/>
      <c r="J3937" s="26"/>
      <c r="K3937" s="26"/>
      <c r="L3937" s="21"/>
      <c r="M3937" s="21"/>
      <c r="N3937" s="21"/>
      <c r="O3937" s="21"/>
      <c r="P3937" s="21"/>
      <c r="Q3937" s="21"/>
    </row>
    <row r="3938" spans="1:17" s="258" customFormat="1" ht="12.75" hidden="1" customHeight="1">
      <c r="A3938" s="378"/>
      <c r="B3938" s="26"/>
      <c r="C3938" s="26"/>
      <c r="D3938" s="26"/>
      <c r="E3938" s="21"/>
      <c r="F3938" s="21"/>
      <c r="G3938" s="21"/>
      <c r="H3938" s="21"/>
      <c r="I3938" s="21"/>
      <c r="J3938" s="26"/>
      <c r="K3938" s="26"/>
      <c r="L3938" s="21"/>
      <c r="M3938" s="21"/>
      <c r="N3938" s="21"/>
      <c r="O3938" s="21"/>
      <c r="P3938" s="21"/>
      <c r="Q3938" s="21"/>
    </row>
    <row r="3939" spans="1:17" s="258" customFormat="1" ht="12.75" hidden="1" customHeight="1">
      <c r="A3939" s="378"/>
      <c r="B3939" s="26"/>
      <c r="C3939" s="26"/>
      <c r="D3939" s="26"/>
      <c r="E3939" s="21"/>
      <c r="F3939" s="21"/>
      <c r="G3939" s="21"/>
      <c r="H3939" s="21"/>
      <c r="I3939" s="21"/>
      <c r="J3939" s="26"/>
      <c r="K3939" s="26"/>
      <c r="L3939" s="21"/>
      <c r="M3939" s="21"/>
      <c r="N3939" s="21"/>
      <c r="O3939" s="21"/>
      <c r="P3939" s="21"/>
      <c r="Q3939" s="21"/>
    </row>
    <row r="3940" spans="1:17" s="258" customFormat="1" ht="12.75" hidden="1" customHeight="1">
      <c r="A3940" s="378"/>
      <c r="B3940" s="26"/>
      <c r="C3940" s="26"/>
      <c r="D3940" s="26"/>
      <c r="E3940" s="21"/>
      <c r="F3940" s="21"/>
      <c r="G3940" s="21"/>
      <c r="H3940" s="21"/>
      <c r="I3940" s="21"/>
      <c r="J3940" s="26"/>
      <c r="K3940" s="26"/>
      <c r="L3940" s="21"/>
      <c r="M3940" s="21"/>
      <c r="N3940" s="21"/>
      <c r="O3940" s="21"/>
      <c r="P3940" s="21"/>
      <c r="Q3940" s="21"/>
    </row>
    <row r="3941" spans="1:17" s="258" customFormat="1" ht="12.75" hidden="1" customHeight="1">
      <c r="A3941" s="378"/>
      <c r="B3941" s="26"/>
      <c r="C3941" s="26"/>
      <c r="D3941" s="26"/>
      <c r="E3941" s="21"/>
      <c r="F3941" s="21"/>
      <c r="G3941" s="21"/>
      <c r="H3941" s="21"/>
      <c r="I3941" s="21"/>
      <c r="J3941" s="26"/>
      <c r="K3941" s="26"/>
      <c r="L3941" s="21"/>
      <c r="M3941" s="21"/>
      <c r="N3941" s="21"/>
      <c r="O3941" s="21"/>
      <c r="P3941" s="21"/>
      <c r="Q3941" s="21"/>
    </row>
    <row r="3942" spans="1:17" s="258" customFormat="1" ht="12.75" hidden="1" customHeight="1">
      <c r="A3942" s="378"/>
      <c r="B3942" s="26"/>
      <c r="C3942" s="26"/>
      <c r="D3942" s="26"/>
      <c r="E3942" s="21"/>
      <c r="F3942" s="21"/>
      <c r="G3942" s="21"/>
      <c r="H3942" s="21"/>
      <c r="I3942" s="21"/>
      <c r="J3942" s="26"/>
      <c r="K3942" s="26"/>
      <c r="L3942" s="21"/>
      <c r="M3942" s="21"/>
      <c r="N3942" s="21"/>
      <c r="O3942" s="21"/>
      <c r="P3942" s="21"/>
      <c r="Q3942" s="21"/>
    </row>
    <row r="3943" spans="1:17" s="258" customFormat="1" ht="12.75" hidden="1" customHeight="1">
      <c r="A3943" s="378"/>
      <c r="B3943" s="26"/>
      <c r="C3943" s="26"/>
      <c r="D3943" s="26"/>
      <c r="E3943" s="21"/>
      <c r="F3943" s="21"/>
      <c r="G3943" s="21"/>
      <c r="H3943" s="21"/>
      <c r="I3943" s="21"/>
      <c r="J3943" s="26"/>
      <c r="K3943" s="26"/>
      <c r="L3943" s="21"/>
      <c r="M3943" s="21"/>
      <c r="N3943" s="21"/>
      <c r="O3943" s="21"/>
      <c r="P3943" s="21"/>
      <c r="Q3943" s="21"/>
    </row>
    <row r="3944" spans="1:17" s="258" customFormat="1" ht="12.75" hidden="1" customHeight="1">
      <c r="A3944" s="378"/>
      <c r="B3944" s="26"/>
      <c r="C3944" s="26"/>
      <c r="D3944" s="26"/>
      <c r="E3944" s="21"/>
      <c r="F3944" s="21"/>
      <c r="G3944" s="21"/>
      <c r="H3944" s="21"/>
      <c r="I3944" s="21"/>
      <c r="J3944" s="26"/>
      <c r="K3944" s="26"/>
      <c r="L3944" s="21"/>
      <c r="M3944" s="21"/>
      <c r="N3944" s="21"/>
      <c r="O3944" s="21"/>
      <c r="P3944" s="21"/>
      <c r="Q3944" s="21"/>
    </row>
    <row r="3945" spans="1:17" s="258" customFormat="1" ht="12.75" hidden="1" customHeight="1">
      <c r="A3945" s="378"/>
      <c r="B3945" s="26"/>
      <c r="C3945" s="26"/>
      <c r="D3945" s="26"/>
      <c r="E3945" s="21"/>
      <c r="F3945" s="21"/>
      <c r="G3945" s="21"/>
      <c r="H3945" s="21"/>
      <c r="I3945" s="21"/>
      <c r="J3945" s="26"/>
      <c r="K3945" s="26"/>
      <c r="L3945" s="21"/>
      <c r="M3945" s="21"/>
      <c r="N3945" s="21"/>
      <c r="O3945" s="21"/>
      <c r="P3945" s="21"/>
      <c r="Q3945" s="21"/>
    </row>
    <row r="3946" spans="1:17" s="258" customFormat="1" ht="12.75" hidden="1" customHeight="1">
      <c r="A3946" s="378"/>
      <c r="B3946" s="26"/>
      <c r="C3946" s="26"/>
      <c r="D3946" s="26"/>
      <c r="E3946" s="21"/>
      <c r="F3946" s="21"/>
      <c r="G3946" s="21"/>
      <c r="H3946" s="21"/>
      <c r="I3946" s="21"/>
      <c r="J3946" s="26"/>
      <c r="K3946" s="26"/>
      <c r="L3946" s="21"/>
      <c r="M3946" s="21"/>
      <c r="N3946" s="21"/>
      <c r="O3946" s="21"/>
      <c r="P3946" s="21"/>
      <c r="Q3946" s="21"/>
    </row>
    <row r="3947" spans="1:17" s="258" customFormat="1" ht="12.75" hidden="1" customHeight="1">
      <c r="A3947" s="378"/>
      <c r="B3947" s="26"/>
      <c r="C3947" s="26"/>
      <c r="D3947" s="26"/>
      <c r="E3947" s="21"/>
      <c r="F3947" s="21"/>
      <c r="G3947" s="21"/>
      <c r="H3947" s="21"/>
      <c r="I3947" s="21"/>
      <c r="J3947" s="26"/>
      <c r="K3947" s="26"/>
      <c r="L3947" s="21"/>
      <c r="M3947" s="21"/>
      <c r="N3947" s="21"/>
      <c r="O3947" s="21"/>
      <c r="P3947" s="21"/>
      <c r="Q3947" s="21"/>
    </row>
    <row r="3948" spans="1:17" s="258" customFormat="1" ht="12.75" hidden="1" customHeight="1">
      <c r="A3948" s="378"/>
      <c r="B3948" s="26"/>
      <c r="C3948" s="26"/>
      <c r="D3948" s="26"/>
      <c r="E3948" s="21"/>
      <c r="F3948" s="21"/>
      <c r="G3948" s="21"/>
      <c r="H3948" s="21"/>
      <c r="I3948" s="21"/>
      <c r="J3948" s="26"/>
      <c r="K3948" s="26"/>
      <c r="L3948" s="21"/>
      <c r="M3948" s="21"/>
      <c r="N3948" s="21"/>
      <c r="O3948" s="21"/>
      <c r="P3948" s="21"/>
      <c r="Q3948" s="21"/>
    </row>
    <row r="3949" spans="1:17" s="258" customFormat="1" ht="12.75" hidden="1" customHeight="1">
      <c r="A3949" s="378"/>
      <c r="B3949" s="26"/>
      <c r="C3949" s="26"/>
      <c r="D3949" s="26"/>
      <c r="E3949" s="21"/>
      <c r="F3949" s="21"/>
      <c r="G3949" s="21"/>
      <c r="H3949" s="21"/>
      <c r="I3949" s="21"/>
      <c r="J3949" s="26"/>
      <c r="K3949" s="26"/>
      <c r="L3949" s="21"/>
      <c r="M3949" s="21"/>
      <c r="N3949" s="21"/>
      <c r="O3949" s="21"/>
      <c r="P3949" s="21"/>
      <c r="Q3949" s="21"/>
    </row>
    <row r="3950" spans="1:17" s="258" customFormat="1" ht="12.75" hidden="1" customHeight="1">
      <c r="A3950" s="378"/>
      <c r="B3950" s="26"/>
      <c r="C3950" s="26"/>
      <c r="D3950" s="26"/>
      <c r="E3950" s="21"/>
      <c r="F3950" s="21"/>
      <c r="G3950" s="21"/>
      <c r="H3950" s="21"/>
      <c r="I3950" s="21"/>
      <c r="J3950" s="26"/>
      <c r="K3950" s="26"/>
      <c r="L3950" s="21"/>
      <c r="M3950" s="21"/>
      <c r="N3950" s="21"/>
      <c r="O3950" s="21"/>
      <c r="P3950" s="21"/>
      <c r="Q3950" s="21"/>
    </row>
    <row r="3951" spans="1:17" s="258" customFormat="1" ht="12.75" hidden="1" customHeight="1">
      <c r="A3951" s="378"/>
      <c r="B3951" s="26"/>
      <c r="C3951" s="26"/>
      <c r="D3951" s="26"/>
      <c r="E3951" s="21"/>
      <c r="F3951" s="21"/>
      <c r="G3951" s="21"/>
      <c r="H3951" s="21"/>
      <c r="I3951" s="21"/>
      <c r="J3951" s="26"/>
      <c r="K3951" s="26"/>
      <c r="L3951" s="21"/>
      <c r="M3951" s="21"/>
      <c r="N3951" s="21"/>
      <c r="O3951" s="21"/>
      <c r="P3951" s="21"/>
      <c r="Q3951" s="21"/>
    </row>
    <row r="3952" spans="1:17" s="258" customFormat="1" ht="12.75" hidden="1" customHeight="1">
      <c r="A3952" s="378"/>
      <c r="B3952" s="26"/>
      <c r="C3952" s="26"/>
      <c r="D3952" s="26"/>
      <c r="E3952" s="21"/>
      <c r="F3952" s="21"/>
      <c r="G3952" s="21"/>
      <c r="H3952" s="21"/>
      <c r="I3952" s="21"/>
      <c r="J3952" s="26"/>
      <c r="K3952" s="26"/>
      <c r="L3952" s="21"/>
      <c r="M3952" s="21"/>
      <c r="N3952" s="21"/>
      <c r="O3952" s="21"/>
      <c r="P3952" s="21"/>
      <c r="Q3952" s="21"/>
    </row>
    <row r="3953" spans="1:17" s="258" customFormat="1" ht="12.75" hidden="1" customHeight="1">
      <c r="A3953" s="378"/>
      <c r="B3953" s="26"/>
      <c r="C3953" s="26"/>
      <c r="D3953" s="26"/>
      <c r="E3953" s="21"/>
      <c r="F3953" s="21"/>
      <c r="G3953" s="21"/>
      <c r="H3953" s="21"/>
      <c r="I3953" s="21"/>
      <c r="J3953" s="26"/>
      <c r="K3953" s="26"/>
      <c r="L3953" s="21"/>
      <c r="M3953" s="21"/>
      <c r="N3953" s="21"/>
      <c r="O3953" s="21"/>
      <c r="P3953" s="21"/>
      <c r="Q3953" s="21"/>
    </row>
    <row r="3954" spans="1:17" s="258" customFormat="1" ht="12.75" hidden="1" customHeight="1">
      <c r="A3954" s="378"/>
      <c r="B3954" s="26"/>
      <c r="C3954" s="26"/>
      <c r="D3954" s="26"/>
      <c r="E3954" s="21"/>
      <c r="F3954" s="21"/>
      <c r="G3954" s="21"/>
      <c r="H3954" s="21"/>
      <c r="I3954" s="21"/>
      <c r="J3954" s="26"/>
      <c r="K3954" s="26"/>
      <c r="L3954" s="21"/>
      <c r="M3954" s="21"/>
      <c r="N3954" s="21"/>
      <c r="O3954" s="21"/>
      <c r="P3954" s="21"/>
      <c r="Q3954" s="21"/>
    </row>
    <row r="3955" spans="1:17" s="258" customFormat="1" ht="12.75" hidden="1" customHeight="1">
      <c r="A3955" s="378"/>
      <c r="B3955" s="26"/>
      <c r="C3955" s="26"/>
      <c r="D3955" s="26"/>
      <c r="E3955" s="21"/>
      <c r="F3955" s="21"/>
      <c r="G3955" s="21"/>
      <c r="H3955" s="21"/>
      <c r="I3955" s="21"/>
      <c r="J3955" s="26"/>
      <c r="K3955" s="26"/>
      <c r="L3955" s="21"/>
      <c r="M3955" s="21"/>
      <c r="N3955" s="21"/>
      <c r="O3955" s="21"/>
      <c r="P3955" s="21"/>
      <c r="Q3955" s="21"/>
    </row>
    <row r="3956" spans="1:17" s="258" customFormat="1" ht="12.75" hidden="1" customHeight="1">
      <c r="A3956" s="378"/>
      <c r="B3956" s="26"/>
      <c r="C3956" s="26"/>
      <c r="D3956" s="26"/>
      <c r="E3956" s="21"/>
      <c r="F3956" s="21"/>
      <c r="G3956" s="21"/>
      <c r="H3956" s="21"/>
      <c r="I3956" s="21"/>
      <c r="J3956" s="26"/>
      <c r="K3956" s="26"/>
      <c r="L3956" s="21"/>
      <c r="M3956" s="21"/>
      <c r="N3956" s="21"/>
      <c r="O3956" s="21"/>
      <c r="P3956" s="21"/>
      <c r="Q3956" s="21"/>
    </row>
    <row r="3957" spans="1:17" s="258" customFormat="1" ht="12.75" hidden="1" customHeight="1">
      <c r="A3957" s="378"/>
      <c r="B3957" s="26"/>
      <c r="C3957" s="26"/>
      <c r="D3957" s="26"/>
      <c r="E3957" s="21"/>
      <c r="F3957" s="21"/>
      <c r="G3957" s="21"/>
      <c r="H3957" s="21"/>
      <c r="I3957" s="21"/>
      <c r="J3957" s="26"/>
      <c r="K3957" s="26"/>
      <c r="L3957" s="21"/>
      <c r="M3957" s="21"/>
      <c r="N3957" s="21"/>
      <c r="O3957" s="21"/>
      <c r="P3957" s="21"/>
      <c r="Q3957" s="21"/>
    </row>
    <row r="3958" spans="1:17" s="258" customFormat="1" ht="12.75" hidden="1" customHeight="1">
      <c r="A3958" s="378"/>
      <c r="B3958" s="26"/>
      <c r="C3958" s="26"/>
      <c r="D3958" s="26"/>
      <c r="E3958" s="21"/>
      <c r="F3958" s="21"/>
      <c r="G3958" s="21"/>
      <c r="H3958" s="21"/>
      <c r="I3958" s="21"/>
      <c r="J3958" s="26"/>
      <c r="K3958" s="26"/>
      <c r="L3958" s="21"/>
      <c r="M3958" s="21"/>
      <c r="N3958" s="21"/>
      <c r="O3958" s="21"/>
      <c r="P3958" s="21"/>
      <c r="Q3958" s="21"/>
    </row>
    <row r="3959" spans="1:17" s="258" customFormat="1" ht="12.75" hidden="1" customHeight="1">
      <c r="A3959" s="378"/>
      <c r="B3959" s="26"/>
      <c r="C3959" s="26"/>
      <c r="D3959" s="26"/>
      <c r="E3959" s="21"/>
      <c r="F3959" s="21"/>
      <c r="G3959" s="21"/>
      <c r="H3959" s="21"/>
      <c r="I3959" s="21"/>
      <c r="J3959" s="26"/>
      <c r="K3959" s="26"/>
      <c r="L3959" s="21"/>
      <c r="M3959" s="21"/>
      <c r="N3959" s="21"/>
      <c r="O3959" s="21"/>
      <c r="P3959" s="21"/>
      <c r="Q3959" s="21"/>
    </row>
    <row r="3960" spans="1:17" s="258" customFormat="1" ht="12.75" hidden="1" customHeight="1">
      <c r="A3960" s="378"/>
      <c r="B3960" s="26"/>
      <c r="C3960" s="26"/>
      <c r="D3960" s="26"/>
      <c r="E3960" s="21"/>
      <c r="F3960" s="21"/>
      <c r="G3960" s="21"/>
      <c r="H3960" s="21"/>
      <c r="I3960" s="21"/>
      <c r="J3960" s="26"/>
      <c r="K3960" s="26"/>
      <c r="L3960" s="21"/>
      <c r="M3960" s="21"/>
      <c r="N3960" s="21"/>
      <c r="O3960" s="21"/>
      <c r="P3960" s="21"/>
      <c r="Q3960" s="21"/>
    </row>
    <row r="3961" spans="1:17" s="258" customFormat="1" ht="12.75" hidden="1" customHeight="1">
      <c r="A3961" s="378"/>
      <c r="B3961" s="26"/>
      <c r="C3961" s="26"/>
      <c r="D3961" s="26"/>
      <c r="E3961" s="21"/>
      <c r="F3961" s="21"/>
      <c r="G3961" s="21"/>
      <c r="H3961" s="21"/>
      <c r="I3961" s="21"/>
      <c r="J3961" s="26"/>
      <c r="K3961" s="26"/>
      <c r="L3961" s="21"/>
      <c r="M3961" s="21"/>
      <c r="N3961" s="21"/>
      <c r="O3961" s="21"/>
      <c r="P3961" s="21"/>
      <c r="Q3961" s="21"/>
    </row>
    <row r="3962" spans="1:17" s="258" customFormat="1" ht="12.75" hidden="1" customHeight="1">
      <c r="A3962" s="378"/>
      <c r="B3962" s="26"/>
      <c r="C3962" s="26"/>
      <c r="D3962" s="26"/>
      <c r="E3962" s="21"/>
      <c r="F3962" s="21"/>
      <c r="G3962" s="21"/>
      <c r="H3962" s="21"/>
      <c r="I3962" s="21"/>
      <c r="J3962" s="26"/>
      <c r="K3962" s="26"/>
      <c r="L3962" s="21"/>
      <c r="M3962" s="21"/>
      <c r="N3962" s="21"/>
      <c r="O3962" s="21"/>
      <c r="P3962" s="21"/>
      <c r="Q3962" s="21"/>
    </row>
    <row r="3963" spans="1:17" s="258" customFormat="1" ht="12.75" hidden="1" customHeight="1">
      <c r="A3963" s="378"/>
      <c r="B3963" s="26"/>
      <c r="C3963" s="26"/>
      <c r="D3963" s="26"/>
      <c r="E3963" s="21"/>
      <c r="F3963" s="21"/>
      <c r="G3963" s="21"/>
      <c r="H3963" s="21"/>
      <c r="I3963" s="21"/>
      <c r="J3963" s="26"/>
      <c r="K3963" s="26"/>
      <c r="L3963" s="21"/>
      <c r="M3963" s="21"/>
      <c r="N3963" s="21"/>
      <c r="O3963" s="21"/>
      <c r="P3963" s="21"/>
      <c r="Q3963" s="21"/>
    </row>
    <row r="3964" spans="1:17" s="258" customFormat="1" ht="12.75" hidden="1" customHeight="1">
      <c r="A3964" s="378"/>
      <c r="B3964" s="26"/>
      <c r="C3964" s="26"/>
      <c r="D3964" s="26"/>
      <c r="E3964" s="21"/>
      <c r="F3964" s="21"/>
      <c r="G3964" s="21"/>
      <c r="H3964" s="21"/>
      <c r="I3964" s="21"/>
      <c r="J3964" s="26"/>
      <c r="K3964" s="26"/>
      <c r="L3964" s="21"/>
      <c r="M3964" s="21"/>
      <c r="N3964" s="21"/>
      <c r="O3964" s="21"/>
      <c r="P3964" s="21"/>
      <c r="Q3964" s="21"/>
    </row>
    <row r="3965" spans="1:17" s="258" customFormat="1" ht="12.75" hidden="1" customHeight="1">
      <c r="A3965" s="378"/>
      <c r="B3965" s="26"/>
      <c r="C3965" s="26"/>
      <c r="D3965" s="26"/>
      <c r="E3965" s="21"/>
      <c r="F3965" s="21"/>
      <c r="G3965" s="21"/>
      <c r="H3965" s="21"/>
      <c r="I3965" s="21"/>
      <c r="J3965" s="26"/>
      <c r="K3965" s="26"/>
      <c r="L3965" s="21"/>
      <c r="M3965" s="21"/>
      <c r="N3965" s="21"/>
      <c r="O3965" s="21"/>
      <c r="P3965" s="21"/>
      <c r="Q3965" s="21"/>
    </row>
    <row r="3966" spans="1:17" s="258" customFormat="1" ht="12.75" hidden="1" customHeight="1">
      <c r="A3966" s="378"/>
      <c r="B3966" s="26"/>
      <c r="C3966" s="26"/>
      <c r="D3966" s="26"/>
      <c r="E3966" s="21"/>
      <c r="F3966" s="21"/>
      <c r="G3966" s="21"/>
      <c r="H3966" s="21"/>
      <c r="I3966" s="21"/>
      <c r="J3966" s="26"/>
      <c r="K3966" s="26"/>
      <c r="L3966" s="21"/>
      <c r="M3966" s="21"/>
      <c r="N3966" s="21"/>
      <c r="O3966" s="21"/>
      <c r="P3966" s="21"/>
      <c r="Q3966" s="21"/>
    </row>
    <row r="3967" spans="1:17" s="258" customFormat="1" ht="12.75" hidden="1" customHeight="1">
      <c r="A3967" s="378"/>
      <c r="B3967" s="26"/>
      <c r="C3967" s="26"/>
      <c r="D3967" s="26"/>
      <c r="E3967" s="21"/>
      <c r="F3967" s="21"/>
      <c r="G3967" s="21"/>
      <c r="H3967" s="21"/>
      <c r="I3967" s="21"/>
      <c r="J3967" s="26"/>
      <c r="K3967" s="26"/>
      <c r="L3967" s="21"/>
      <c r="M3967" s="21"/>
      <c r="N3967" s="21"/>
      <c r="O3967" s="21"/>
      <c r="P3967" s="21"/>
      <c r="Q3967" s="21"/>
    </row>
    <row r="3968" spans="1:17" s="258" customFormat="1" ht="12.75" hidden="1" customHeight="1">
      <c r="A3968" s="378"/>
      <c r="B3968" s="26"/>
      <c r="C3968" s="26"/>
      <c r="D3968" s="26"/>
      <c r="E3968" s="21"/>
      <c r="F3968" s="21"/>
      <c r="G3968" s="21"/>
      <c r="H3968" s="21"/>
      <c r="I3968" s="21"/>
      <c r="J3968" s="26"/>
      <c r="K3968" s="26"/>
      <c r="L3968" s="21"/>
      <c r="M3968" s="21"/>
      <c r="N3968" s="21"/>
      <c r="O3968" s="21"/>
      <c r="P3968" s="21"/>
      <c r="Q3968" s="21"/>
    </row>
    <row r="3969" spans="1:17" s="258" customFormat="1" ht="12.75" hidden="1" customHeight="1">
      <c r="A3969" s="378"/>
      <c r="B3969" s="26"/>
      <c r="C3969" s="26"/>
      <c r="D3969" s="26"/>
      <c r="E3969" s="21"/>
      <c r="F3969" s="21"/>
      <c r="G3969" s="21"/>
      <c r="H3969" s="21"/>
      <c r="I3969" s="21"/>
      <c r="J3969" s="26"/>
      <c r="K3969" s="26"/>
      <c r="L3969" s="21"/>
      <c r="M3969" s="21"/>
      <c r="N3969" s="21"/>
      <c r="O3969" s="21"/>
      <c r="P3969" s="21"/>
      <c r="Q3969" s="21"/>
    </row>
    <row r="3970" spans="1:17" s="258" customFormat="1" ht="12.75" hidden="1" customHeight="1">
      <c r="A3970" s="378"/>
      <c r="B3970" s="26"/>
      <c r="C3970" s="26"/>
      <c r="D3970" s="26"/>
      <c r="E3970" s="21"/>
      <c r="F3970" s="21"/>
      <c r="G3970" s="21"/>
      <c r="H3970" s="21"/>
      <c r="I3970" s="21"/>
      <c r="J3970" s="26"/>
      <c r="K3970" s="26"/>
      <c r="L3970" s="21"/>
      <c r="M3970" s="21"/>
      <c r="N3970" s="21"/>
      <c r="O3970" s="21"/>
      <c r="P3970" s="21"/>
      <c r="Q3970" s="21"/>
    </row>
    <row r="3971" spans="1:17" s="258" customFormat="1" ht="12.75" hidden="1" customHeight="1">
      <c r="A3971" s="378"/>
      <c r="B3971" s="26"/>
      <c r="C3971" s="26"/>
      <c r="D3971" s="26"/>
      <c r="E3971" s="21"/>
      <c r="F3971" s="21"/>
      <c r="G3971" s="21"/>
      <c r="H3971" s="21"/>
      <c r="I3971" s="21"/>
      <c r="J3971" s="26"/>
      <c r="K3971" s="26"/>
      <c r="L3971" s="21"/>
      <c r="M3971" s="21"/>
      <c r="N3971" s="21"/>
      <c r="O3971" s="21"/>
      <c r="P3971" s="21"/>
      <c r="Q3971" s="21"/>
    </row>
    <row r="3972" spans="1:17" s="258" customFormat="1" ht="12.75" hidden="1" customHeight="1">
      <c r="A3972" s="378"/>
      <c r="B3972" s="26"/>
      <c r="C3972" s="26"/>
      <c r="D3972" s="26"/>
      <c r="E3972" s="21"/>
      <c r="F3972" s="21"/>
      <c r="G3972" s="21"/>
      <c r="H3972" s="21"/>
      <c r="I3972" s="21"/>
      <c r="J3972" s="26"/>
      <c r="K3972" s="26"/>
      <c r="L3972" s="21"/>
      <c r="M3972" s="21"/>
      <c r="N3972" s="21"/>
      <c r="O3972" s="21"/>
      <c r="P3972" s="21"/>
      <c r="Q3972" s="21"/>
    </row>
    <row r="3973" spans="1:17" s="258" customFormat="1" ht="12.75" hidden="1" customHeight="1">
      <c r="A3973" s="378"/>
      <c r="B3973" s="26"/>
      <c r="C3973" s="26"/>
      <c r="D3973" s="26"/>
      <c r="E3973" s="21"/>
      <c r="F3973" s="21"/>
      <c r="G3973" s="21"/>
      <c r="H3973" s="21"/>
      <c r="I3973" s="21"/>
      <c r="J3973" s="26"/>
      <c r="K3973" s="26"/>
      <c r="L3973" s="21"/>
      <c r="M3973" s="21"/>
      <c r="N3973" s="21"/>
      <c r="O3973" s="21"/>
      <c r="P3973" s="21"/>
      <c r="Q3973" s="21"/>
    </row>
    <row r="3974" spans="1:17" s="258" customFormat="1" ht="12.75" hidden="1" customHeight="1">
      <c r="A3974" s="378"/>
      <c r="B3974" s="26"/>
      <c r="C3974" s="26"/>
      <c r="D3974" s="26"/>
      <c r="E3974" s="21"/>
      <c r="F3974" s="21"/>
      <c r="G3974" s="21"/>
      <c r="H3974" s="21"/>
      <c r="I3974" s="21"/>
      <c r="J3974" s="26"/>
      <c r="K3974" s="26"/>
      <c r="L3974" s="21"/>
      <c r="M3974" s="21"/>
      <c r="N3974" s="21"/>
      <c r="O3974" s="21"/>
      <c r="P3974" s="21"/>
      <c r="Q3974" s="21"/>
    </row>
    <row r="3975" spans="1:17" s="258" customFormat="1" ht="12.75" hidden="1" customHeight="1">
      <c r="A3975" s="378"/>
      <c r="B3975" s="26"/>
      <c r="C3975" s="26"/>
      <c r="D3975" s="26"/>
      <c r="E3975" s="21"/>
      <c r="F3975" s="21"/>
      <c r="G3975" s="21"/>
      <c r="H3975" s="21"/>
      <c r="I3975" s="21"/>
      <c r="J3975" s="26"/>
      <c r="K3975" s="26"/>
      <c r="L3975" s="21"/>
      <c r="M3975" s="21"/>
      <c r="N3975" s="21"/>
      <c r="O3975" s="21"/>
      <c r="P3975" s="21"/>
      <c r="Q3975" s="21"/>
    </row>
    <row r="3976" spans="1:17" s="258" customFormat="1" ht="12.75" hidden="1" customHeight="1">
      <c r="A3976" s="378"/>
      <c r="B3976" s="26"/>
      <c r="C3976" s="26"/>
      <c r="D3976" s="26"/>
      <c r="E3976" s="21"/>
      <c r="F3976" s="21"/>
      <c r="G3976" s="21"/>
      <c r="H3976" s="21"/>
      <c r="I3976" s="21"/>
      <c r="J3976" s="26"/>
      <c r="K3976" s="26"/>
      <c r="L3976" s="21"/>
      <c r="M3976" s="21"/>
      <c r="N3976" s="21"/>
      <c r="O3976" s="21"/>
      <c r="P3976" s="21"/>
      <c r="Q3976" s="21"/>
    </row>
    <row r="3977" spans="1:17" s="258" customFormat="1" ht="12.75" hidden="1" customHeight="1">
      <c r="A3977" s="378"/>
      <c r="B3977" s="26"/>
      <c r="C3977" s="26"/>
      <c r="D3977" s="26"/>
      <c r="E3977" s="21"/>
      <c r="F3977" s="21"/>
      <c r="G3977" s="21"/>
      <c r="H3977" s="21"/>
      <c r="I3977" s="21"/>
      <c r="J3977" s="26"/>
      <c r="K3977" s="26"/>
      <c r="L3977" s="21"/>
      <c r="M3977" s="21"/>
      <c r="N3977" s="21"/>
      <c r="O3977" s="21"/>
      <c r="P3977" s="21"/>
      <c r="Q3977" s="21"/>
    </row>
    <row r="3978" spans="1:17" s="258" customFormat="1" ht="12.75" hidden="1" customHeight="1">
      <c r="A3978" s="378"/>
      <c r="B3978" s="26"/>
      <c r="C3978" s="26"/>
      <c r="D3978" s="26"/>
      <c r="E3978" s="21"/>
      <c r="F3978" s="21"/>
      <c r="G3978" s="21"/>
      <c r="H3978" s="21"/>
      <c r="I3978" s="21"/>
      <c r="J3978" s="26"/>
      <c r="K3978" s="26"/>
      <c r="L3978" s="21"/>
      <c r="M3978" s="21"/>
      <c r="N3978" s="21"/>
      <c r="O3978" s="21"/>
      <c r="P3978" s="21"/>
      <c r="Q3978" s="21"/>
    </row>
    <row r="3979" spans="1:17" s="258" customFormat="1" ht="12.75" hidden="1" customHeight="1">
      <c r="A3979" s="378"/>
      <c r="B3979" s="26"/>
      <c r="C3979" s="26"/>
      <c r="D3979" s="26"/>
      <c r="E3979" s="21"/>
      <c r="F3979" s="21"/>
      <c r="G3979" s="21"/>
      <c r="H3979" s="21"/>
      <c r="I3979" s="21"/>
      <c r="J3979" s="26"/>
      <c r="K3979" s="26"/>
      <c r="L3979" s="21"/>
      <c r="M3979" s="21"/>
      <c r="N3979" s="21"/>
      <c r="O3979" s="21"/>
      <c r="P3979" s="21"/>
      <c r="Q3979" s="21"/>
    </row>
    <row r="3980" spans="1:17" s="258" customFormat="1" ht="12.75" hidden="1" customHeight="1">
      <c r="A3980" s="378"/>
      <c r="B3980" s="26"/>
      <c r="C3980" s="26"/>
      <c r="D3980" s="26"/>
      <c r="E3980" s="21"/>
      <c r="F3980" s="21"/>
      <c r="G3980" s="21"/>
      <c r="H3980" s="21"/>
      <c r="I3980" s="21"/>
      <c r="J3980" s="26"/>
      <c r="K3980" s="26"/>
      <c r="L3980" s="21"/>
      <c r="M3980" s="21"/>
      <c r="N3980" s="21"/>
      <c r="O3980" s="21"/>
      <c r="P3980" s="21"/>
      <c r="Q3980" s="21"/>
    </row>
    <row r="3981" spans="1:17" s="258" customFormat="1" ht="12.75" hidden="1" customHeight="1">
      <c r="A3981" s="378"/>
      <c r="B3981" s="26"/>
      <c r="C3981" s="26"/>
      <c r="D3981" s="26"/>
      <c r="E3981" s="21"/>
      <c r="F3981" s="21"/>
      <c r="G3981" s="21"/>
      <c r="H3981" s="21"/>
      <c r="I3981" s="21"/>
      <c r="J3981" s="26"/>
      <c r="K3981" s="26"/>
      <c r="L3981" s="21"/>
      <c r="M3981" s="21"/>
      <c r="N3981" s="21"/>
      <c r="O3981" s="21"/>
      <c r="P3981" s="21"/>
      <c r="Q3981" s="21"/>
    </row>
    <row r="3982" spans="1:17" s="258" customFormat="1" ht="12.75" hidden="1" customHeight="1">
      <c r="A3982" s="378"/>
      <c r="B3982" s="26"/>
      <c r="C3982" s="26"/>
      <c r="D3982" s="26"/>
      <c r="E3982" s="21"/>
      <c r="F3982" s="21"/>
      <c r="G3982" s="21"/>
      <c r="H3982" s="21"/>
      <c r="I3982" s="21"/>
      <c r="J3982" s="26"/>
      <c r="K3982" s="26"/>
      <c r="L3982" s="21"/>
      <c r="M3982" s="21"/>
      <c r="N3982" s="21"/>
      <c r="O3982" s="21"/>
      <c r="P3982" s="21"/>
      <c r="Q3982" s="21"/>
    </row>
    <row r="3983" spans="1:17" s="258" customFormat="1" ht="12.75" hidden="1" customHeight="1">
      <c r="A3983" s="378"/>
      <c r="B3983" s="26"/>
      <c r="C3983" s="26"/>
      <c r="D3983" s="26"/>
      <c r="E3983" s="21"/>
      <c r="F3983" s="21"/>
      <c r="G3983" s="21"/>
      <c r="H3983" s="21"/>
      <c r="I3983" s="21"/>
      <c r="J3983" s="26"/>
      <c r="K3983" s="26"/>
      <c r="L3983" s="21"/>
      <c r="M3983" s="21"/>
      <c r="N3983" s="21"/>
      <c r="O3983" s="21"/>
      <c r="P3983" s="21"/>
      <c r="Q3983" s="21"/>
    </row>
    <row r="3984" spans="1:17" s="258" customFormat="1" ht="12.75" hidden="1" customHeight="1">
      <c r="A3984" s="378"/>
      <c r="B3984" s="26"/>
      <c r="C3984" s="26"/>
      <c r="D3984" s="26"/>
      <c r="E3984" s="21"/>
      <c r="F3984" s="21"/>
      <c r="G3984" s="21"/>
      <c r="H3984" s="21"/>
      <c r="I3984" s="21"/>
      <c r="J3984" s="26"/>
      <c r="K3984" s="26"/>
      <c r="L3984" s="21"/>
      <c r="M3984" s="21"/>
      <c r="N3984" s="21"/>
      <c r="O3984" s="21"/>
      <c r="P3984" s="21"/>
      <c r="Q3984" s="21"/>
    </row>
    <row r="3985" spans="1:17" s="258" customFormat="1" ht="12.75" hidden="1" customHeight="1">
      <c r="A3985" s="378"/>
      <c r="B3985" s="26"/>
      <c r="C3985" s="26"/>
      <c r="D3985" s="26"/>
      <c r="E3985" s="21"/>
      <c r="F3985" s="21"/>
      <c r="G3985" s="21"/>
      <c r="H3985" s="21"/>
      <c r="I3985" s="21"/>
      <c r="J3985" s="26"/>
      <c r="K3985" s="26"/>
      <c r="L3985" s="21"/>
      <c r="M3985" s="21"/>
      <c r="N3985" s="21"/>
      <c r="O3985" s="21"/>
      <c r="P3985" s="21"/>
      <c r="Q3985" s="21"/>
    </row>
    <row r="3986" spans="1:17" s="258" customFormat="1" ht="12.75" hidden="1" customHeight="1">
      <c r="A3986" s="378"/>
      <c r="B3986" s="26"/>
      <c r="C3986" s="26"/>
      <c r="D3986" s="26"/>
      <c r="E3986" s="21"/>
      <c r="F3986" s="21"/>
      <c r="G3986" s="21"/>
      <c r="H3986" s="21"/>
      <c r="I3986" s="21"/>
      <c r="J3986" s="26"/>
      <c r="K3986" s="26"/>
      <c r="L3986" s="21"/>
      <c r="M3986" s="21"/>
      <c r="N3986" s="21"/>
      <c r="O3986" s="21"/>
      <c r="P3986" s="21"/>
      <c r="Q3986" s="21"/>
    </row>
    <row r="3987" spans="1:17" s="258" customFormat="1" ht="12.75" hidden="1" customHeight="1">
      <c r="A3987" s="378"/>
      <c r="B3987" s="26"/>
      <c r="C3987" s="26"/>
      <c r="D3987" s="26"/>
      <c r="E3987" s="21"/>
      <c r="F3987" s="21"/>
      <c r="G3987" s="21"/>
      <c r="H3987" s="21"/>
      <c r="I3987" s="21"/>
      <c r="J3987" s="26"/>
      <c r="K3987" s="26"/>
      <c r="L3987" s="21"/>
      <c r="M3987" s="21"/>
      <c r="N3987" s="21"/>
      <c r="O3987" s="21"/>
      <c r="P3987" s="21"/>
      <c r="Q3987" s="21"/>
    </row>
    <row r="3988" spans="1:17" s="258" customFormat="1" ht="12.75" hidden="1" customHeight="1">
      <c r="A3988" s="378"/>
      <c r="B3988" s="26"/>
      <c r="C3988" s="26"/>
      <c r="D3988" s="26"/>
      <c r="E3988" s="21"/>
      <c r="F3988" s="21"/>
      <c r="G3988" s="21"/>
      <c r="H3988" s="21"/>
      <c r="I3988" s="21"/>
      <c r="J3988" s="26"/>
      <c r="K3988" s="26"/>
      <c r="L3988" s="21"/>
      <c r="M3988" s="21"/>
      <c r="N3988" s="21"/>
      <c r="O3988" s="21"/>
      <c r="P3988" s="21"/>
      <c r="Q3988" s="21"/>
    </row>
    <row r="3989" spans="1:17" s="258" customFormat="1" ht="12.75" hidden="1" customHeight="1">
      <c r="A3989" s="378"/>
      <c r="B3989" s="26"/>
      <c r="C3989" s="26"/>
      <c r="D3989" s="26"/>
      <c r="E3989" s="21"/>
      <c r="F3989" s="21"/>
      <c r="G3989" s="21"/>
      <c r="H3989" s="21"/>
      <c r="I3989" s="21"/>
      <c r="J3989" s="26"/>
      <c r="K3989" s="26"/>
      <c r="L3989" s="21"/>
      <c r="M3989" s="21"/>
      <c r="N3989" s="21"/>
      <c r="O3989" s="21"/>
      <c r="P3989" s="21"/>
      <c r="Q3989" s="21"/>
    </row>
    <row r="3990" spans="1:17" s="258" customFormat="1" ht="12.75" hidden="1" customHeight="1">
      <c r="A3990" s="378"/>
      <c r="B3990" s="26"/>
      <c r="C3990" s="26"/>
      <c r="D3990" s="26"/>
      <c r="E3990" s="21"/>
      <c r="F3990" s="21"/>
      <c r="G3990" s="21"/>
      <c r="H3990" s="21"/>
      <c r="I3990" s="21"/>
      <c r="J3990" s="26"/>
      <c r="K3990" s="26"/>
      <c r="L3990" s="21"/>
      <c r="M3990" s="21"/>
      <c r="N3990" s="21"/>
      <c r="O3990" s="21"/>
      <c r="P3990" s="21"/>
      <c r="Q3990" s="21"/>
    </row>
    <row r="3991" spans="1:17" s="258" customFormat="1" ht="12.75" hidden="1" customHeight="1">
      <c r="A3991" s="378"/>
      <c r="B3991" s="26"/>
      <c r="C3991" s="26"/>
      <c r="D3991" s="26"/>
      <c r="E3991" s="21"/>
      <c r="F3991" s="21"/>
      <c r="G3991" s="21"/>
      <c r="H3991" s="21"/>
      <c r="I3991" s="21"/>
      <c r="J3991" s="26"/>
      <c r="K3991" s="26"/>
      <c r="L3991" s="21"/>
      <c r="M3991" s="21"/>
      <c r="N3991" s="21"/>
      <c r="O3991" s="21"/>
      <c r="P3991" s="21"/>
      <c r="Q3991" s="21"/>
    </row>
    <row r="3992" spans="1:17" s="258" customFormat="1" ht="12.75" hidden="1" customHeight="1">
      <c r="A3992" s="378"/>
      <c r="B3992" s="26"/>
      <c r="C3992" s="26"/>
      <c r="D3992" s="26"/>
      <c r="E3992" s="21"/>
      <c r="F3992" s="21"/>
      <c r="G3992" s="21"/>
      <c r="H3992" s="21"/>
      <c r="I3992" s="21"/>
      <c r="J3992" s="26"/>
      <c r="K3992" s="26"/>
      <c r="L3992" s="21"/>
      <c r="M3992" s="21"/>
      <c r="N3992" s="21"/>
      <c r="O3992" s="21"/>
      <c r="P3992" s="21"/>
      <c r="Q3992" s="21"/>
    </row>
    <row r="3993" spans="1:17" s="258" customFormat="1" ht="12.75" hidden="1" customHeight="1">
      <c r="A3993" s="378"/>
      <c r="B3993" s="26"/>
      <c r="C3993" s="26"/>
      <c r="D3993" s="26"/>
      <c r="E3993" s="21"/>
      <c r="F3993" s="21"/>
      <c r="G3993" s="21"/>
      <c r="H3993" s="21"/>
      <c r="I3993" s="21"/>
      <c r="J3993" s="26"/>
      <c r="K3993" s="26"/>
      <c r="L3993" s="21"/>
      <c r="M3993" s="21"/>
      <c r="N3993" s="21"/>
      <c r="O3993" s="21"/>
      <c r="P3993" s="21"/>
      <c r="Q3993" s="21"/>
    </row>
    <row r="3994" spans="1:17" s="258" customFormat="1" ht="12.75" hidden="1" customHeight="1">
      <c r="A3994" s="378"/>
      <c r="B3994" s="26"/>
      <c r="C3994" s="26"/>
      <c r="D3994" s="26"/>
      <c r="E3994" s="21"/>
      <c r="F3994" s="21"/>
      <c r="G3994" s="21"/>
      <c r="H3994" s="21"/>
      <c r="I3994" s="21"/>
      <c r="J3994" s="26"/>
      <c r="K3994" s="26"/>
      <c r="L3994" s="21"/>
      <c r="M3994" s="21"/>
      <c r="N3994" s="21"/>
      <c r="O3994" s="21"/>
      <c r="P3994" s="21"/>
      <c r="Q3994" s="21"/>
    </row>
    <row r="3995" spans="1:17" s="258" customFormat="1" ht="12.75" hidden="1" customHeight="1">
      <c r="A3995" s="378"/>
      <c r="B3995" s="26"/>
      <c r="C3995" s="26"/>
      <c r="D3995" s="26"/>
      <c r="E3995" s="21"/>
      <c r="F3995" s="21"/>
      <c r="G3995" s="21"/>
      <c r="H3995" s="21"/>
      <c r="I3995" s="21"/>
      <c r="J3995" s="26"/>
      <c r="K3995" s="26"/>
      <c r="L3995" s="21"/>
      <c r="M3995" s="21"/>
      <c r="N3995" s="21"/>
      <c r="O3995" s="21"/>
      <c r="P3995" s="21"/>
      <c r="Q3995" s="21"/>
    </row>
    <row r="3996" spans="1:17" s="258" customFormat="1" ht="12.75" hidden="1" customHeight="1">
      <c r="A3996" s="378"/>
      <c r="B3996" s="26"/>
      <c r="C3996" s="26"/>
      <c r="D3996" s="26"/>
      <c r="E3996" s="21"/>
      <c r="F3996" s="21"/>
      <c r="G3996" s="21"/>
      <c r="H3996" s="21"/>
      <c r="I3996" s="21"/>
      <c r="J3996" s="26"/>
      <c r="K3996" s="26"/>
      <c r="L3996" s="21"/>
      <c r="M3996" s="21"/>
      <c r="N3996" s="21"/>
      <c r="O3996" s="21"/>
      <c r="P3996" s="21"/>
      <c r="Q3996" s="21"/>
    </row>
    <row r="3997" spans="1:17" s="258" customFormat="1" ht="12.75" hidden="1" customHeight="1">
      <c r="A3997" s="378"/>
      <c r="B3997" s="26"/>
      <c r="C3997" s="26"/>
      <c r="D3997" s="26"/>
      <c r="E3997" s="21"/>
      <c r="F3997" s="21"/>
      <c r="G3997" s="21"/>
      <c r="H3997" s="21"/>
      <c r="I3997" s="21"/>
      <c r="J3997" s="26"/>
      <c r="K3997" s="26"/>
      <c r="L3997" s="21"/>
      <c r="M3997" s="21"/>
      <c r="N3997" s="21"/>
      <c r="O3997" s="21"/>
      <c r="P3997" s="21"/>
      <c r="Q3997" s="21"/>
    </row>
    <row r="3998" spans="1:17" s="258" customFormat="1" ht="12.75" hidden="1" customHeight="1">
      <c r="A3998" s="378"/>
      <c r="B3998" s="26"/>
      <c r="C3998" s="26"/>
      <c r="D3998" s="26"/>
      <c r="E3998" s="21"/>
      <c r="F3998" s="21"/>
      <c r="G3998" s="21"/>
      <c r="H3998" s="21"/>
      <c r="I3998" s="21"/>
      <c r="J3998" s="26"/>
      <c r="K3998" s="26"/>
      <c r="L3998" s="21"/>
      <c r="M3998" s="21"/>
      <c r="N3998" s="21"/>
      <c r="O3998" s="21"/>
      <c r="P3998" s="21"/>
      <c r="Q3998" s="21"/>
    </row>
    <row r="3999" spans="1:17" s="258" customFormat="1" ht="12.75" hidden="1" customHeight="1">
      <c r="A3999" s="378"/>
      <c r="B3999" s="26"/>
      <c r="C3999" s="26"/>
      <c r="D3999" s="26"/>
      <c r="E3999" s="21"/>
      <c r="F3999" s="21"/>
      <c r="G3999" s="21"/>
      <c r="H3999" s="21"/>
      <c r="I3999" s="21"/>
      <c r="J3999" s="26"/>
      <c r="K3999" s="26"/>
      <c r="L3999" s="21"/>
      <c r="M3999" s="21"/>
      <c r="N3999" s="21"/>
      <c r="O3999" s="21"/>
      <c r="P3999" s="21"/>
      <c r="Q3999" s="21"/>
    </row>
    <row r="4000" spans="1:17" s="258" customFormat="1" ht="12.75" hidden="1" customHeight="1">
      <c r="A4000" s="378"/>
      <c r="B4000" s="26"/>
      <c r="C4000" s="26"/>
      <c r="D4000" s="26"/>
      <c r="E4000" s="21"/>
      <c r="F4000" s="21"/>
      <c r="G4000" s="21"/>
      <c r="H4000" s="21"/>
      <c r="I4000" s="21"/>
      <c r="J4000" s="26"/>
      <c r="K4000" s="26"/>
      <c r="L4000" s="21"/>
      <c r="M4000" s="21"/>
      <c r="N4000" s="21"/>
      <c r="O4000" s="21"/>
      <c r="P4000" s="21"/>
      <c r="Q4000" s="21"/>
    </row>
    <row r="4001" spans="1:17" s="258" customFormat="1" ht="12.75" hidden="1" customHeight="1">
      <c r="A4001" s="378"/>
      <c r="B4001" s="26"/>
      <c r="C4001" s="26"/>
      <c r="D4001" s="26"/>
      <c r="E4001" s="21"/>
      <c r="F4001" s="21"/>
      <c r="G4001" s="21"/>
      <c r="H4001" s="21"/>
      <c r="I4001" s="21"/>
      <c r="J4001" s="26"/>
      <c r="K4001" s="26"/>
      <c r="L4001" s="21"/>
      <c r="M4001" s="21"/>
      <c r="N4001" s="21"/>
      <c r="O4001" s="21"/>
      <c r="P4001" s="21"/>
      <c r="Q4001" s="21"/>
    </row>
    <row r="4002" spans="1:17" s="258" customFormat="1" ht="12.75" hidden="1" customHeight="1">
      <c r="A4002" s="378"/>
      <c r="B4002" s="26"/>
      <c r="C4002" s="26"/>
      <c r="D4002" s="26"/>
      <c r="E4002" s="21"/>
      <c r="F4002" s="21"/>
      <c r="G4002" s="21"/>
      <c r="H4002" s="21"/>
      <c r="I4002" s="21"/>
      <c r="J4002" s="26"/>
      <c r="K4002" s="26"/>
      <c r="L4002" s="21"/>
      <c r="M4002" s="21"/>
      <c r="N4002" s="21"/>
      <c r="O4002" s="21"/>
      <c r="P4002" s="21"/>
      <c r="Q4002" s="21"/>
    </row>
    <row r="4003" spans="1:17" s="258" customFormat="1" ht="12.75" hidden="1" customHeight="1">
      <c r="A4003" s="378"/>
      <c r="B4003" s="26"/>
      <c r="C4003" s="26"/>
      <c r="D4003" s="26"/>
      <c r="E4003" s="21"/>
      <c r="F4003" s="21"/>
      <c r="G4003" s="21"/>
      <c r="H4003" s="21"/>
      <c r="I4003" s="21"/>
      <c r="J4003" s="26"/>
      <c r="K4003" s="26"/>
      <c r="L4003" s="21"/>
      <c r="M4003" s="21"/>
      <c r="N4003" s="21"/>
      <c r="O4003" s="21"/>
      <c r="P4003" s="21"/>
      <c r="Q4003" s="21"/>
    </row>
    <row r="4004" spans="1:17" s="258" customFormat="1" ht="12.75" hidden="1" customHeight="1">
      <c r="A4004" s="378"/>
      <c r="B4004" s="26"/>
      <c r="C4004" s="26"/>
      <c r="D4004" s="26"/>
      <c r="E4004" s="21"/>
      <c r="F4004" s="21"/>
      <c r="G4004" s="21"/>
      <c r="H4004" s="21"/>
      <c r="I4004" s="21"/>
      <c r="J4004" s="26"/>
      <c r="K4004" s="26"/>
      <c r="L4004" s="21"/>
      <c r="M4004" s="21"/>
      <c r="N4004" s="21"/>
      <c r="O4004" s="21"/>
      <c r="P4004" s="21"/>
      <c r="Q4004" s="21"/>
    </row>
    <row r="4005" spans="1:17" s="258" customFormat="1" ht="12.75" hidden="1" customHeight="1">
      <c r="A4005" s="378"/>
      <c r="B4005" s="26"/>
      <c r="C4005" s="26"/>
      <c r="D4005" s="26"/>
      <c r="E4005" s="21"/>
      <c r="F4005" s="21"/>
      <c r="G4005" s="21"/>
      <c r="H4005" s="21"/>
      <c r="I4005" s="21"/>
      <c r="J4005" s="26"/>
      <c r="K4005" s="26"/>
      <c r="L4005" s="21"/>
      <c r="M4005" s="21"/>
      <c r="N4005" s="21"/>
      <c r="O4005" s="21"/>
      <c r="P4005" s="21"/>
      <c r="Q4005" s="21"/>
    </row>
    <row r="4006" spans="1:17" s="258" customFormat="1" ht="12.75" hidden="1" customHeight="1">
      <c r="A4006" s="378"/>
      <c r="B4006" s="26"/>
      <c r="C4006" s="26"/>
      <c r="D4006" s="26"/>
      <c r="E4006" s="21"/>
      <c r="F4006" s="21"/>
      <c r="G4006" s="21"/>
      <c r="H4006" s="21"/>
      <c r="I4006" s="21"/>
      <c r="J4006" s="26"/>
      <c r="K4006" s="26"/>
      <c r="L4006" s="21"/>
      <c r="M4006" s="21"/>
      <c r="N4006" s="21"/>
      <c r="O4006" s="21"/>
      <c r="P4006" s="21"/>
      <c r="Q4006" s="21"/>
    </row>
    <row r="4007" spans="1:17" s="258" customFormat="1" ht="12.75" hidden="1" customHeight="1">
      <c r="A4007" s="378"/>
      <c r="B4007" s="26"/>
      <c r="C4007" s="26"/>
      <c r="D4007" s="26"/>
      <c r="E4007" s="21"/>
      <c r="F4007" s="21"/>
      <c r="G4007" s="21"/>
      <c r="H4007" s="21"/>
      <c r="I4007" s="21"/>
      <c r="J4007" s="26"/>
      <c r="K4007" s="26"/>
      <c r="L4007" s="21"/>
      <c r="M4007" s="21"/>
      <c r="N4007" s="21"/>
      <c r="O4007" s="21"/>
      <c r="P4007" s="21"/>
      <c r="Q4007" s="21"/>
    </row>
    <row r="4008" spans="1:17" s="258" customFormat="1" ht="12.75" hidden="1" customHeight="1">
      <c r="A4008" s="378"/>
      <c r="B4008" s="26"/>
      <c r="C4008" s="26"/>
      <c r="D4008" s="26"/>
      <c r="E4008" s="21"/>
      <c r="F4008" s="21"/>
      <c r="G4008" s="21"/>
      <c r="H4008" s="21"/>
      <c r="I4008" s="21"/>
      <c r="J4008" s="26"/>
      <c r="K4008" s="26"/>
      <c r="L4008" s="21"/>
      <c r="M4008" s="21"/>
      <c r="N4008" s="21"/>
      <c r="O4008" s="21"/>
      <c r="P4008" s="21"/>
      <c r="Q4008" s="21"/>
    </row>
    <row r="4009" spans="1:17" s="258" customFormat="1" ht="12.75" hidden="1" customHeight="1">
      <c r="A4009" s="378"/>
      <c r="B4009" s="26"/>
      <c r="C4009" s="26"/>
      <c r="D4009" s="26"/>
      <c r="E4009" s="21"/>
      <c r="F4009" s="21"/>
      <c r="G4009" s="21"/>
      <c r="H4009" s="21"/>
      <c r="I4009" s="21"/>
      <c r="J4009" s="26"/>
      <c r="K4009" s="26"/>
      <c r="L4009" s="21"/>
      <c r="M4009" s="21"/>
      <c r="N4009" s="21"/>
      <c r="O4009" s="21"/>
      <c r="P4009" s="21"/>
      <c r="Q4009" s="21"/>
    </row>
    <row r="4010" spans="1:17" s="258" customFormat="1" ht="12.75" hidden="1" customHeight="1">
      <c r="A4010" s="378"/>
      <c r="B4010" s="26"/>
      <c r="C4010" s="26"/>
      <c r="D4010" s="26"/>
      <c r="E4010" s="21"/>
      <c r="F4010" s="21"/>
      <c r="G4010" s="21"/>
      <c r="H4010" s="21"/>
      <c r="I4010" s="21"/>
      <c r="J4010" s="26"/>
      <c r="K4010" s="26"/>
      <c r="L4010" s="21"/>
      <c r="M4010" s="21"/>
      <c r="N4010" s="21"/>
      <c r="O4010" s="21"/>
      <c r="P4010" s="21"/>
      <c r="Q4010" s="21"/>
    </row>
    <row r="4011" spans="1:17" s="258" customFormat="1" ht="12.75" hidden="1" customHeight="1">
      <c r="A4011" s="378"/>
      <c r="B4011" s="26"/>
      <c r="C4011" s="26"/>
      <c r="D4011" s="26"/>
      <c r="E4011" s="21"/>
      <c r="F4011" s="21"/>
      <c r="G4011" s="21"/>
      <c r="H4011" s="21"/>
      <c r="I4011" s="21"/>
      <c r="J4011" s="26"/>
      <c r="K4011" s="26"/>
      <c r="L4011" s="21"/>
      <c r="M4011" s="21"/>
      <c r="N4011" s="21"/>
      <c r="O4011" s="21"/>
      <c r="P4011" s="21"/>
      <c r="Q4011" s="21"/>
    </row>
    <row r="4012" spans="1:17" s="258" customFormat="1" ht="12.75" hidden="1" customHeight="1">
      <c r="A4012" s="378"/>
      <c r="B4012" s="26"/>
      <c r="C4012" s="26"/>
      <c r="D4012" s="26"/>
      <c r="E4012" s="21"/>
      <c r="F4012" s="21"/>
      <c r="G4012" s="21"/>
      <c r="H4012" s="21"/>
      <c r="I4012" s="21"/>
      <c r="J4012" s="26"/>
      <c r="K4012" s="26"/>
      <c r="L4012" s="21"/>
      <c r="M4012" s="21"/>
      <c r="N4012" s="21"/>
      <c r="O4012" s="21"/>
      <c r="P4012" s="21"/>
      <c r="Q4012" s="21"/>
    </row>
    <row r="4013" spans="1:17" s="258" customFormat="1" ht="12.75" hidden="1" customHeight="1">
      <c r="A4013" s="378"/>
      <c r="B4013" s="26"/>
      <c r="C4013" s="26"/>
      <c r="D4013" s="26"/>
      <c r="E4013" s="21"/>
      <c r="F4013" s="21"/>
      <c r="G4013" s="21"/>
      <c r="H4013" s="21"/>
      <c r="I4013" s="21"/>
      <c r="J4013" s="26"/>
      <c r="K4013" s="26"/>
      <c r="L4013" s="21"/>
      <c r="M4013" s="21"/>
      <c r="N4013" s="21"/>
      <c r="O4013" s="21"/>
      <c r="P4013" s="21"/>
      <c r="Q4013" s="21"/>
    </row>
    <row r="4014" spans="1:17" s="258" customFormat="1" ht="12.75" hidden="1" customHeight="1">
      <c r="A4014" s="378"/>
      <c r="B4014" s="26"/>
      <c r="C4014" s="26"/>
      <c r="D4014" s="26"/>
      <c r="E4014" s="21"/>
      <c r="F4014" s="21"/>
      <c r="G4014" s="21"/>
      <c r="H4014" s="21"/>
      <c r="I4014" s="21"/>
      <c r="J4014" s="26"/>
      <c r="K4014" s="26"/>
      <c r="L4014" s="21"/>
      <c r="M4014" s="21"/>
      <c r="N4014" s="21"/>
      <c r="O4014" s="21"/>
      <c r="P4014" s="21"/>
      <c r="Q4014" s="21"/>
    </row>
    <row r="4015" spans="1:17" s="258" customFormat="1" ht="12.75" hidden="1" customHeight="1">
      <c r="A4015" s="378"/>
      <c r="B4015" s="26"/>
      <c r="C4015" s="26"/>
      <c r="D4015" s="26"/>
      <c r="E4015" s="21"/>
      <c r="F4015" s="21"/>
      <c r="G4015" s="21"/>
      <c r="H4015" s="21"/>
      <c r="I4015" s="21"/>
      <c r="J4015" s="26"/>
      <c r="K4015" s="26"/>
      <c r="L4015" s="21"/>
      <c r="M4015" s="21"/>
      <c r="N4015" s="21"/>
      <c r="O4015" s="21"/>
      <c r="P4015" s="21"/>
      <c r="Q4015" s="21"/>
    </row>
    <row r="4016" spans="1:17" s="258" customFormat="1" ht="12.75" hidden="1" customHeight="1">
      <c r="A4016" s="378"/>
      <c r="B4016" s="26"/>
      <c r="C4016" s="26"/>
      <c r="D4016" s="26"/>
      <c r="E4016" s="21"/>
      <c r="F4016" s="21"/>
      <c r="G4016" s="21"/>
      <c r="H4016" s="21"/>
      <c r="I4016" s="21"/>
      <c r="J4016" s="26"/>
      <c r="K4016" s="26"/>
      <c r="L4016" s="21"/>
      <c r="M4016" s="21"/>
      <c r="N4016" s="21"/>
      <c r="O4016" s="21"/>
      <c r="P4016" s="21"/>
      <c r="Q4016" s="21"/>
    </row>
    <row r="4017" spans="1:17" s="258" customFormat="1" ht="12.75" hidden="1" customHeight="1">
      <c r="A4017" s="378"/>
      <c r="B4017" s="26"/>
      <c r="C4017" s="26"/>
      <c r="D4017" s="26"/>
      <c r="E4017" s="21"/>
      <c r="F4017" s="21"/>
      <c r="G4017" s="21"/>
      <c r="H4017" s="21"/>
      <c r="I4017" s="21"/>
      <c r="J4017" s="26"/>
      <c r="K4017" s="26"/>
      <c r="L4017" s="21"/>
      <c r="M4017" s="21"/>
      <c r="N4017" s="21"/>
      <c r="O4017" s="21"/>
      <c r="P4017" s="21"/>
      <c r="Q4017" s="21"/>
    </row>
    <row r="4018" spans="1:17" s="258" customFormat="1" ht="12.75" hidden="1" customHeight="1">
      <c r="A4018" s="378"/>
      <c r="B4018" s="26"/>
      <c r="C4018" s="26"/>
      <c r="D4018" s="26"/>
      <c r="E4018" s="21"/>
      <c r="F4018" s="21"/>
      <c r="G4018" s="21"/>
      <c r="H4018" s="21"/>
      <c r="I4018" s="21"/>
      <c r="J4018" s="26"/>
      <c r="K4018" s="26"/>
      <c r="L4018" s="21"/>
      <c r="M4018" s="21"/>
      <c r="N4018" s="21"/>
      <c r="O4018" s="21"/>
      <c r="P4018" s="21"/>
      <c r="Q4018" s="21"/>
    </row>
    <row r="4019" spans="1:17" s="258" customFormat="1" ht="12.75" hidden="1" customHeight="1">
      <c r="A4019" s="378"/>
      <c r="B4019" s="26"/>
      <c r="C4019" s="26"/>
      <c r="D4019" s="26"/>
      <c r="E4019" s="21"/>
      <c r="F4019" s="21"/>
      <c r="G4019" s="21"/>
      <c r="H4019" s="21"/>
      <c r="I4019" s="21"/>
      <c r="J4019" s="26"/>
      <c r="K4019" s="26"/>
      <c r="L4019" s="21"/>
      <c r="M4019" s="21"/>
      <c r="N4019" s="21"/>
      <c r="O4019" s="21"/>
      <c r="P4019" s="21"/>
      <c r="Q4019" s="21"/>
    </row>
    <row r="4020" spans="1:17" s="258" customFormat="1" ht="12.75" hidden="1" customHeight="1">
      <c r="A4020" s="378"/>
      <c r="B4020" s="26"/>
      <c r="C4020" s="26"/>
      <c r="D4020" s="26"/>
      <c r="E4020" s="21"/>
      <c r="F4020" s="21"/>
      <c r="G4020" s="21"/>
      <c r="H4020" s="21"/>
      <c r="I4020" s="21"/>
      <c r="J4020" s="26"/>
      <c r="K4020" s="26"/>
      <c r="L4020" s="21"/>
      <c r="M4020" s="21"/>
      <c r="N4020" s="21"/>
      <c r="O4020" s="21"/>
      <c r="P4020" s="21"/>
      <c r="Q4020" s="21"/>
    </row>
    <row r="4021" spans="1:17" s="258" customFormat="1" ht="12.75" hidden="1" customHeight="1">
      <c r="A4021" s="378"/>
      <c r="B4021" s="26"/>
      <c r="C4021" s="26"/>
      <c r="D4021" s="26"/>
      <c r="E4021" s="21"/>
      <c r="F4021" s="21"/>
      <c r="G4021" s="21"/>
      <c r="H4021" s="21"/>
      <c r="I4021" s="21"/>
      <c r="J4021" s="26"/>
      <c r="K4021" s="26"/>
      <c r="L4021" s="21"/>
      <c r="M4021" s="21"/>
      <c r="N4021" s="21"/>
      <c r="O4021" s="21"/>
      <c r="P4021" s="21"/>
      <c r="Q4021" s="21"/>
    </row>
    <row r="4022" spans="1:17" s="258" customFormat="1" ht="12.75" hidden="1" customHeight="1">
      <c r="A4022" s="378"/>
      <c r="B4022" s="26"/>
      <c r="C4022" s="26"/>
      <c r="D4022" s="26"/>
      <c r="E4022" s="21"/>
      <c r="F4022" s="21"/>
      <c r="G4022" s="21"/>
      <c r="H4022" s="21"/>
      <c r="I4022" s="21"/>
      <c r="J4022" s="26"/>
      <c r="K4022" s="26"/>
      <c r="L4022" s="21"/>
      <c r="M4022" s="21"/>
      <c r="N4022" s="21"/>
      <c r="O4022" s="21"/>
      <c r="P4022" s="21"/>
      <c r="Q4022" s="21"/>
    </row>
    <row r="4023" spans="1:17" s="258" customFormat="1" ht="12.75" hidden="1" customHeight="1">
      <c r="A4023" s="378"/>
      <c r="B4023" s="26"/>
      <c r="C4023" s="26"/>
      <c r="D4023" s="26"/>
      <c r="E4023" s="21"/>
      <c r="F4023" s="21"/>
      <c r="G4023" s="21"/>
      <c r="H4023" s="21"/>
      <c r="I4023" s="21"/>
      <c r="J4023" s="26"/>
      <c r="K4023" s="26"/>
      <c r="L4023" s="21"/>
      <c r="M4023" s="21"/>
      <c r="N4023" s="21"/>
      <c r="O4023" s="21"/>
      <c r="P4023" s="21"/>
      <c r="Q4023" s="21"/>
    </row>
    <row r="4024" spans="1:17" s="258" customFormat="1" ht="12.75" hidden="1" customHeight="1">
      <c r="A4024" s="378"/>
      <c r="B4024" s="26"/>
      <c r="C4024" s="26"/>
      <c r="D4024" s="26"/>
      <c r="E4024" s="21"/>
      <c r="F4024" s="21"/>
      <c r="G4024" s="21"/>
      <c r="H4024" s="21"/>
      <c r="I4024" s="21"/>
      <c r="J4024" s="26"/>
      <c r="K4024" s="26"/>
      <c r="L4024" s="21"/>
      <c r="M4024" s="21"/>
      <c r="N4024" s="21"/>
      <c r="O4024" s="21"/>
      <c r="P4024" s="21"/>
      <c r="Q4024" s="21"/>
    </row>
    <row r="4025" spans="1:17" s="258" customFormat="1" ht="12.75" hidden="1" customHeight="1">
      <c r="A4025" s="378"/>
      <c r="B4025" s="26"/>
      <c r="C4025" s="26"/>
      <c r="D4025" s="26"/>
      <c r="E4025" s="21"/>
      <c r="F4025" s="21"/>
      <c r="G4025" s="21"/>
      <c r="H4025" s="21"/>
      <c r="I4025" s="21"/>
      <c r="J4025" s="26"/>
      <c r="K4025" s="26"/>
      <c r="L4025" s="21"/>
      <c r="M4025" s="21"/>
      <c r="N4025" s="21"/>
      <c r="O4025" s="21"/>
      <c r="P4025" s="21"/>
      <c r="Q4025" s="21"/>
    </row>
    <row r="4026" spans="1:17" s="258" customFormat="1" ht="12.75" hidden="1" customHeight="1">
      <c r="A4026" s="378"/>
      <c r="B4026" s="26"/>
      <c r="C4026" s="26"/>
      <c r="D4026" s="26"/>
      <c r="E4026" s="21"/>
      <c r="F4026" s="21"/>
      <c r="G4026" s="21"/>
      <c r="H4026" s="21"/>
      <c r="I4026" s="21"/>
      <c r="J4026" s="26"/>
      <c r="K4026" s="26"/>
      <c r="L4026" s="21"/>
      <c r="M4026" s="21"/>
      <c r="N4026" s="21"/>
      <c r="O4026" s="21"/>
      <c r="P4026" s="21"/>
      <c r="Q4026" s="21"/>
    </row>
    <row r="4027" spans="1:17" s="258" customFormat="1" ht="12.75" hidden="1" customHeight="1">
      <c r="A4027" s="378"/>
      <c r="B4027" s="26"/>
      <c r="C4027" s="26"/>
      <c r="D4027" s="26"/>
      <c r="E4027" s="21"/>
      <c r="F4027" s="21"/>
      <c r="G4027" s="21"/>
      <c r="H4027" s="21"/>
      <c r="I4027" s="21"/>
      <c r="J4027" s="26"/>
      <c r="K4027" s="26"/>
      <c r="L4027" s="21"/>
      <c r="M4027" s="21"/>
      <c r="N4027" s="21"/>
      <c r="O4027" s="21"/>
      <c r="P4027" s="21"/>
      <c r="Q4027" s="21"/>
    </row>
    <row r="4028" spans="1:17" s="258" customFormat="1" ht="12.75" hidden="1" customHeight="1">
      <c r="A4028" s="378"/>
      <c r="B4028" s="26"/>
      <c r="C4028" s="26"/>
      <c r="D4028" s="26"/>
      <c r="E4028" s="21"/>
      <c r="F4028" s="21"/>
      <c r="G4028" s="21"/>
      <c r="H4028" s="21"/>
      <c r="I4028" s="21"/>
      <c r="J4028" s="26"/>
      <c r="K4028" s="26"/>
      <c r="L4028" s="21"/>
      <c r="M4028" s="21"/>
      <c r="N4028" s="21"/>
      <c r="O4028" s="21"/>
      <c r="P4028" s="21"/>
      <c r="Q4028" s="21"/>
    </row>
    <row r="4029" spans="1:17" s="258" customFormat="1" ht="12.75" hidden="1" customHeight="1">
      <c r="A4029" s="378"/>
      <c r="B4029" s="26"/>
      <c r="C4029" s="26"/>
      <c r="D4029" s="26"/>
      <c r="E4029" s="21"/>
      <c r="F4029" s="21"/>
      <c r="G4029" s="21"/>
      <c r="H4029" s="21"/>
      <c r="I4029" s="21"/>
      <c r="J4029" s="26"/>
      <c r="K4029" s="26"/>
      <c r="L4029" s="21"/>
      <c r="M4029" s="21"/>
      <c r="N4029" s="21"/>
      <c r="O4029" s="21"/>
      <c r="P4029" s="21"/>
      <c r="Q4029" s="21"/>
    </row>
    <row r="4030" spans="1:17" s="258" customFormat="1" ht="12.75" hidden="1" customHeight="1">
      <c r="A4030" s="378"/>
      <c r="B4030" s="26"/>
      <c r="C4030" s="26"/>
      <c r="D4030" s="26"/>
      <c r="E4030" s="21"/>
      <c r="F4030" s="21"/>
      <c r="G4030" s="21"/>
      <c r="H4030" s="21"/>
      <c r="I4030" s="21"/>
      <c r="J4030" s="26"/>
      <c r="K4030" s="26"/>
      <c r="L4030" s="21"/>
      <c r="M4030" s="21"/>
      <c r="N4030" s="21"/>
      <c r="O4030" s="21"/>
      <c r="P4030" s="21"/>
      <c r="Q4030" s="21"/>
    </row>
    <row r="4031" spans="1:17" s="258" customFormat="1" ht="12.75" hidden="1" customHeight="1">
      <c r="A4031" s="378"/>
      <c r="B4031" s="26"/>
      <c r="C4031" s="26"/>
      <c r="D4031" s="26"/>
      <c r="E4031" s="21"/>
      <c r="F4031" s="21"/>
      <c r="G4031" s="21"/>
      <c r="H4031" s="21"/>
      <c r="I4031" s="21"/>
      <c r="J4031" s="26"/>
      <c r="K4031" s="26"/>
      <c r="L4031" s="21"/>
      <c r="M4031" s="21"/>
      <c r="N4031" s="21"/>
      <c r="O4031" s="21"/>
      <c r="P4031" s="21"/>
      <c r="Q4031" s="21"/>
    </row>
    <row r="4032" spans="1:17" s="258" customFormat="1" ht="12.75" hidden="1" customHeight="1">
      <c r="A4032" s="378"/>
      <c r="B4032" s="26"/>
      <c r="C4032" s="26"/>
      <c r="D4032" s="26"/>
      <c r="E4032" s="21"/>
      <c r="F4032" s="21"/>
      <c r="G4032" s="21"/>
      <c r="H4032" s="21"/>
      <c r="I4032" s="21"/>
      <c r="J4032" s="26"/>
      <c r="K4032" s="26"/>
      <c r="L4032" s="21"/>
      <c r="M4032" s="21"/>
      <c r="N4032" s="21"/>
      <c r="O4032" s="21"/>
      <c r="P4032" s="21"/>
      <c r="Q4032" s="21"/>
    </row>
    <row r="4033" spans="1:17" s="258" customFormat="1" ht="12.75" hidden="1" customHeight="1">
      <c r="A4033" s="378"/>
      <c r="B4033" s="26"/>
      <c r="C4033" s="26"/>
      <c r="D4033" s="26"/>
      <c r="E4033" s="21"/>
      <c r="F4033" s="21"/>
      <c r="G4033" s="21"/>
      <c r="H4033" s="21"/>
      <c r="I4033" s="21"/>
      <c r="J4033" s="26"/>
      <c r="K4033" s="26"/>
      <c r="L4033" s="21"/>
      <c r="M4033" s="21"/>
      <c r="N4033" s="21"/>
      <c r="O4033" s="21"/>
      <c r="P4033" s="21"/>
      <c r="Q4033" s="21"/>
    </row>
    <row r="4034" spans="1:17" s="258" customFormat="1" ht="12.75" hidden="1" customHeight="1">
      <c r="A4034" s="378"/>
      <c r="B4034" s="26"/>
      <c r="C4034" s="26"/>
      <c r="D4034" s="26"/>
      <c r="E4034" s="21"/>
      <c r="F4034" s="21"/>
      <c r="G4034" s="21"/>
      <c r="H4034" s="21"/>
      <c r="I4034" s="21"/>
      <c r="J4034" s="26"/>
      <c r="K4034" s="26"/>
      <c r="L4034" s="21"/>
      <c r="M4034" s="21"/>
      <c r="N4034" s="21"/>
      <c r="O4034" s="21"/>
      <c r="P4034" s="21"/>
      <c r="Q4034" s="21"/>
    </row>
    <row r="4035" spans="1:17" s="258" customFormat="1" ht="12.75" hidden="1" customHeight="1">
      <c r="A4035" s="378"/>
      <c r="B4035" s="26"/>
      <c r="C4035" s="26"/>
      <c r="D4035" s="26"/>
      <c r="E4035" s="21"/>
      <c r="F4035" s="21"/>
      <c r="G4035" s="21"/>
      <c r="H4035" s="21"/>
      <c r="I4035" s="21"/>
      <c r="J4035" s="26"/>
      <c r="K4035" s="26"/>
      <c r="L4035" s="21"/>
      <c r="M4035" s="21"/>
      <c r="N4035" s="21"/>
      <c r="O4035" s="21"/>
      <c r="P4035" s="21"/>
      <c r="Q4035" s="21"/>
    </row>
    <row r="4036" spans="1:17" s="258" customFormat="1" ht="12.75" hidden="1" customHeight="1">
      <c r="A4036" s="378"/>
      <c r="B4036" s="26"/>
      <c r="C4036" s="26"/>
      <c r="D4036" s="26"/>
      <c r="E4036" s="21"/>
      <c r="F4036" s="21"/>
      <c r="G4036" s="21"/>
      <c r="H4036" s="21"/>
      <c r="I4036" s="21"/>
      <c r="J4036" s="26"/>
      <c r="K4036" s="26"/>
      <c r="L4036" s="21"/>
      <c r="M4036" s="21"/>
      <c r="N4036" s="21"/>
      <c r="O4036" s="21"/>
      <c r="P4036" s="21"/>
      <c r="Q4036" s="21"/>
    </row>
    <row r="4037" spans="1:17" s="258" customFormat="1" ht="12.75" hidden="1" customHeight="1">
      <c r="A4037" s="378"/>
      <c r="B4037" s="26"/>
      <c r="C4037" s="26"/>
      <c r="D4037" s="26"/>
      <c r="E4037" s="21"/>
      <c r="F4037" s="21"/>
      <c r="G4037" s="21"/>
      <c r="H4037" s="21"/>
      <c r="I4037" s="21"/>
      <c r="J4037" s="26"/>
      <c r="K4037" s="26"/>
      <c r="L4037" s="21"/>
      <c r="M4037" s="21"/>
      <c r="N4037" s="21"/>
      <c r="O4037" s="21"/>
      <c r="P4037" s="21"/>
      <c r="Q4037" s="21"/>
    </row>
    <row r="4038" spans="1:17" s="258" customFormat="1" ht="12.75" hidden="1" customHeight="1">
      <c r="A4038" s="378"/>
      <c r="B4038" s="26"/>
      <c r="C4038" s="26"/>
      <c r="D4038" s="26"/>
      <c r="E4038" s="21"/>
      <c r="F4038" s="21"/>
      <c r="G4038" s="21"/>
      <c r="H4038" s="21"/>
      <c r="I4038" s="21"/>
      <c r="J4038" s="26"/>
      <c r="K4038" s="26"/>
      <c r="L4038" s="21"/>
      <c r="M4038" s="21"/>
      <c r="N4038" s="21"/>
      <c r="O4038" s="21"/>
      <c r="P4038" s="21"/>
      <c r="Q4038" s="21"/>
    </row>
    <row r="4039" spans="1:17" s="258" customFormat="1" ht="12.75" hidden="1" customHeight="1">
      <c r="A4039" s="378"/>
      <c r="B4039" s="26"/>
      <c r="C4039" s="26"/>
      <c r="D4039" s="26"/>
      <c r="E4039" s="21"/>
      <c r="F4039" s="21"/>
      <c r="G4039" s="21"/>
      <c r="H4039" s="21"/>
      <c r="I4039" s="21"/>
      <c r="J4039" s="26"/>
      <c r="K4039" s="26"/>
      <c r="L4039" s="21"/>
      <c r="M4039" s="21"/>
      <c r="N4039" s="21"/>
      <c r="O4039" s="21"/>
      <c r="P4039" s="21"/>
      <c r="Q4039" s="21"/>
    </row>
    <row r="4040" spans="1:17" s="258" customFormat="1" ht="12.75" hidden="1" customHeight="1">
      <c r="A4040" s="378"/>
      <c r="B4040" s="26"/>
      <c r="C4040" s="26"/>
      <c r="D4040" s="26"/>
      <c r="E4040" s="21"/>
      <c r="F4040" s="21"/>
      <c r="G4040" s="21"/>
      <c r="H4040" s="21"/>
      <c r="I4040" s="21"/>
      <c r="J4040" s="26"/>
      <c r="K4040" s="26"/>
      <c r="L4040" s="21"/>
      <c r="M4040" s="21"/>
      <c r="N4040" s="21"/>
      <c r="O4040" s="21"/>
      <c r="P4040" s="21"/>
      <c r="Q4040" s="21"/>
    </row>
    <row r="4041" spans="1:17" s="258" customFormat="1" ht="12.75" hidden="1" customHeight="1">
      <c r="A4041" s="378"/>
      <c r="B4041" s="26"/>
      <c r="C4041" s="26"/>
      <c r="D4041" s="26"/>
      <c r="E4041" s="21"/>
      <c r="F4041" s="21"/>
      <c r="G4041" s="21"/>
      <c r="H4041" s="21"/>
      <c r="I4041" s="21"/>
      <c r="J4041" s="26"/>
      <c r="K4041" s="26"/>
      <c r="L4041" s="21"/>
      <c r="M4041" s="21"/>
      <c r="N4041" s="21"/>
      <c r="O4041" s="21"/>
      <c r="P4041" s="21"/>
      <c r="Q4041" s="21"/>
    </row>
    <row r="4042" spans="1:17" s="258" customFormat="1" ht="12.75" hidden="1" customHeight="1">
      <c r="A4042" s="378"/>
      <c r="B4042" s="26"/>
      <c r="C4042" s="26"/>
      <c r="D4042" s="26"/>
      <c r="E4042" s="21"/>
      <c r="F4042" s="21"/>
      <c r="G4042" s="21"/>
      <c r="H4042" s="21"/>
      <c r="I4042" s="21"/>
      <c r="J4042" s="26"/>
      <c r="K4042" s="26"/>
      <c r="L4042" s="21"/>
      <c r="M4042" s="21"/>
      <c r="N4042" s="21"/>
      <c r="O4042" s="21"/>
      <c r="P4042" s="21"/>
      <c r="Q4042" s="21"/>
    </row>
    <row r="4043" spans="1:17" s="258" customFormat="1" ht="12.75" hidden="1" customHeight="1">
      <c r="A4043" s="378"/>
      <c r="B4043" s="26"/>
      <c r="C4043" s="26"/>
      <c r="D4043" s="26"/>
      <c r="E4043" s="21"/>
      <c r="F4043" s="21"/>
      <c r="G4043" s="21"/>
      <c r="H4043" s="21"/>
      <c r="I4043" s="21"/>
      <c r="J4043" s="26"/>
      <c r="K4043" s="26"/>
      <c r="L4043" s="21"/>
      <c r="M4043" s="21"/>
      <c r="N4043" s="21"/>
      <c r="O4043" s="21"/>
      <c r="P4043" s="21"/>
      <c r="Q4043" s="21"/>
    </row>
    <row r="4044" spans="1:17" s="258" customFormat="1" ht="12.75" hidden="1" customHeight="1">
      <c r="A4044" s="378"/>
      <c r="B4044" s="26"/>
      <c r="C4044" s="26"/>
      <c r="D4044" s="26"/>
      <c r="E4044" s="21"/>
      <c r="F4044" s="21"/>
      <c r="G4044" s="21"/>
      <c r="H4044" s="21"/>
      <c r="I4044" s="21"/>
      <c r="J4044" s="26"/>
      <c r="K4044" s="26"/>
      <c r="L4044" s="21"/>
      <c r="M4044" s="21"/>
      <c r="N4044" s="21"/>
      <c r="O4044" s="21"/>
      <c r="P4044" s="21"/>
      <c r="Q4044" s="21"/>
    </row>
    <row r="4045" spans="1:17" s="258" customFormat="1" ht="12.75" hidden="1" customHeight="1">
      <c r="A4045" s="378"/>
      <c r="B4045" s="26"/>
      <c r="C4045" s="26"/>
      <c r="D4045" s="26"/>
      <c r="E4045" s="21"/>
      <c r="F4045" s="21"/>
      <c r="G4045" s="21"/>
      <c r="H4045" s="21"/>
      <c r="I4045" s="21"/>
      <c r="J4045" s="26"/>
      <c r="K4045" s="26"/>
      <c r="L4045" s="21"/>
      <c r="M4045" s="21"/>
      <c r="N4045" s="21"/>
      <c r="O4045" s="21"/>
      <c r="P4045" s="21"/>
      <c r="Q4045" s="21"/>
    </row>
    <row r="4046" spans="1:17" s="258" customFormat="1" ht="12.75" hidden="1" customHeight="1">
      <c r="A4046" s="378"/>
      <c r="B4046" s="26"/>
      <c r="C4046" s="26"/>
      <c r="D4046" s="26"/>
      <c r="E4046" s="21"/>
      <c r="F4046" s="21"/>
      <c r="G4046" s="21"/>
      <c r="H4046" s="21"/>
      <c r="I4046" s="21"/>
      <c r="J4046" s="26"/>
      <c r="K4046" s="26"/>
      <c r="L4046" s="21"/>
      <c r="M4046" s="21"/>
      <c r="N4046" s="21"/>
      <c r="O4046" s="21"/>
      <c r="P4046" s="21"/>
      <c r="Q4046" s="21"/>
    </row>
    <row r="4047" spans="1:17" s="258" customFormat="1" ht="12.75" hidden="1" customHeight="1">
      <c r="A4047" s="378"/>
      <c r="B4047" s="26"/>
      <c r="C4047" s="26"/>
      <c r="D4047" s="26"/>
      <c r="E4047" s="21"/>
      <c r="F4047" s="21"/>
      <c r="G4047" s="21"/>
      <c r="H4047" s="21"/>
      <c r="I4047" s="21"/>
      <c r="J4047" s="26"/>
      <c r="K4047" s="26"/>
      <c r="L4047" s="21"/>
      <c r="M4047" s="21"/>
      <c r="N4047" s="21"/>
      <c r="O4047" s="21"/>
      <c r="P4047" s="21"/>
      <c r="Q4047" s="21"/>
    </row>
    <row r="4048" spans="1:17" s="258" customFormat="1" ht="12.75" hidden="1" customHeight="1">
      <c r="A4048" s="378"/>
      <c r="B4048" s="26"/>
      <c r="C4048" s="26"/>
      <c r="D4048" s="26"/>
      <c r="E4048" s="21"/>
      <c r="F4048" s="21"/>
      <c r="G4048" s="21"/>
      <c r="H4048" s="21"/>
      <c r="I4048" s="21"/>
      <c r="J4048" s="26"/>
      <c r="K4048" s="26"/>
      <c r="L4048" s="21"/>
      <c r="M4048" s="21"/>
      <c r="N4048" s="21"/>
      <c r="O4048" s="21"/>
      <c r="P4048" s="21"/>
      <c r="Q4048" s="21"/>
    </row>
    <row r="4049" spans="1:17" s="258" customFormat="1" ht="12.75" hidden="1" customHeight="1">
      <c r="A4049" s="378"/>
      <c r="B4049" s="26"/>
      <c r="C4049" s="26"/>
      <c r="D4049" s="26"/>
      <c r="E4049" s="21"/>
      <c r="F4049" s="21"/>
      <c r="G4049" s="21"/>
      <c r="H4049" s="21"/>
      <c r="I4049" s="21"/>
      <c r="J4049" s="26"/>
      <c r="K4049" s="26"/>
      <c r="L4049" s="21"/>
      <c r="M4049" s="21"/>
      <c r="N4049" s="21"/>
      <c r="O4049" s="21"/>
      <c r="P4049" s="21"/>
      <c r="Q4049" s="21"/>
    </row>
    <row r="4050" spans="1:17" s="258" customFormat="1" ht="12.75" hidden="1" customHeight="1">
      <c r="A4050" s="378"/>
      <c r="B4050" s="26"/>
      <c r="C4050" s="26"/>
      <c r="D4050" s="26"/>
      <c r="E4050" s="21"/>
      <c r="F4050" s="21"/>
      <c r="G4050" s="21"/>
      <c r="H4050" s="21"/>
      <c r="I4050" s="21"/>
      <c r="J4050" s="26"/>
      <c r="K4050" s="26"/>
      <c r="L4050" s="21"/>
      <c r="M4050" s="21"/>
      <c r="N4050" s="21"/>
      <c r="O4050" s="21"/>
      <c r="P4050" s="21"/>
      <c r="Q4050" s="21"/>
    </row>
    <row r="4051" spans="1:17" s="258" customFormat="1" ht="12.75" hidden="1" customHeight="1">
      <c r="A4051" s="378"/>
      <c r="B4051" s="26"/>
      <c r="C4051" s="26"/>
      <c r="D4051" s="26"/>
      <c r="E4051" s="21"/>
      <c r="F4051" s="21"/>
      <c r="G4051" s="21"/>
      <c r="H4051" s="21"/>
      <c r="I4051" s="21"/>
      <c r="J4051" s="26"/>
      <c r="K4051" s="26"/>
      <c r="L4051" s="21"/>
      <c r="M4051" s="21"/>
      <c r="N4051" s="21"/>
      <c r="O4051" s="21"/>
      <c r="P4051" s="21"/>
      <c r="Q4051" s="21"/>
    </row>
    <row r="4052" spans="1:17" s="258" customFormat="1" ht="12.75" hidden="1" customHeight="1">
      <c r="A4052" s="378"/>
      <c r="B4052" s="26"/>
      <c r="C4052" s="26"/>
      <c r="D4052" s="26"/>
      <c r="E4052" s="21"/>
      <c r="F4052" s="21"/>
      <c r="G4052" s="21"/>
      <c r="H4052" s="21"/>
      <c r="I4052" s="21"/>
      <c r="J4052" s="26"/>
      <c r="K4052" s="26"/>
      <c r="L4052" s="21"/>
      <c r="M4052" s="21"/>
      <c r="N4052" s="21"/>
      <c r="O4052" s="21"/>
      <c r="P4052" s="21"/>
      <c r="Q4052" s="21"/>
    </row>
    <row r="4053" spans="1:17" s="258" customFormat="1" ht="12.75" hidden="1" customHeight="1">
      <c r="A4053" s="378"/>
      <c r="B4053" s="26"/>
      <c r="C4053" s="26"/>
      <c r="D4053" s="26"/>
      <c r="E4053" s="21"/>
      <c r="F4053" s="21"/>
      <c r="G4053" s="21"/>
      <c r="H4053" s="21"/>
      <c r="I4053" s="21"/>
      <c r="J4053" s="26"/>
      <c r="K4053" s="26"/>
      <c r="L4053" s="21"/>
      <c r="M4053" s="21"/>
      <c r="N4053" s="21"/>
      <c r="O4053" s="21"/>
      <c r="P4053" s="21"/>
      <c r="Q4053" s="21"/>
    </row>
    <row r="4054" spans="1:17" s="258" customFormat="1" ht="12.75" hidden="1" customHeight="1">
      <c r="A4054" s="378"/>
      <c r="B4054" s="26"/>
      <c r="C4054" s="26"/>
      <c r="D4054" s="26"/>
      <c r="E4054" s="21"/>
      <c r="F4054" s="21"/>
      <c r="G4054" s="21"/>
      <c r="H4054" s="21"/>
      <c r="I4054" s="21"/>
      <c r="J4054" s="26"/>
      <c r="K4054" s="26"/>
      <c r="L4054" s="21"/>
      <c r="M4054" s="21"/>
      <c r="N4054" s="21"/>
      <c r="O4054" s="21"/>
      <c r="P4054" s="21"/>
      <c r="Q4054" s="21"/>
    </row>
    <row r="4055" spans="1:17" s="258" customFormat="1" ht="12.75" hidden="1" customHeight="1">
      <c r="A4055" s="378"/>
      <c r="B4055" s="26"/>
      <c r="C4055" s="26"/>
      <c r="D4055" s="26"/>
      <c r="E4055" s="21"/>
      <c r="F4055" s="21"/>
      <c r="G4055" s="21"/>
      <c r="H4055" s="21"/>
      <c r="I4055" s="21"/>
      <c r="J4055" s="26"/>
      <c r="K4055" s="26"/>
      <c r="L4055" s="21"/>
      <c r="M4055" s="21"/>
      <c r="N4055" s="21"/>
      <c r="O4055" s="21"/>
      <c r="P4055" s="21"/>
      <c r="Q4055" s="21"/>
    </row>
    <row r="4056" spans="1:17" s="258" customFormat="1" ht="12.75" hidden="1" customHeight="1">
      <c r="A4056" s="378"/>
      <c r="B4056" s="26"/>
      <c r="C4056" s="26"/>
      <c r="D4056" s="26"/>
      <c r="E4056" s="21"/>
      <c r="F4056" s="21"/>
      <c r="G4056" s="21"/>
      <c r="H4056" s="21"/>
      <c r="I4056" s="21"/>
      <c r="J4056" s="26"/>
      <c r="K4056" s="26"/>
      <c r="L4056" s="21"/>
      <c r="M4056" s="21"/>
      <c r="N4056" s="21"/>
      <c r="O4056" s="21"/>
      <c r="P4056" s="21"/>
      <c r="Q4056" s="21"/>
    </row>
    <row r="4057" spans="1:17" s="258" customFormat="1" ht="12.75" hidden="1" customHeight="1">
      <c r="A4057" s="378"/>
      <c r="B4057" s="26"/>
      <c r="C4057" s="26"/>
      <c r="D4057" s="26"/>
      <c r="E4057" s="21"/>
      <c r="F4057" s="21"/>
      <c r="G4057" s="21"/>
      <c r="H4057" s="21"/>
      <c r="I4057" s="21"/>
      <c r="J4057" s="26"/>
      <c r="K4057" s="26"/>
      <c r="L4057" s="21"/>
      <c r="M4057" s="21"/>
      <c r="N4057" s="21"/>
      <c r="O4057" s="21"/>
      <c r="P4057" s="21"/>
      <c r="Q4057" s="21"/>
    </row>
    <row r="4058" spans="1:17" s="258" customFormat="1" ht="12.75" hidden="1" customHeight="1">
      <c r="A4058" s="378"/>
      <c r="B4058" s="26"/>
      <c r="C4058" s="26"/>
      <c r="D4058" s="26"/>
      <c r="E4058" s="21"/>
      <c r="F4058" s="21"/>
      <c r="G4058" s="21"/>
      <c r="H4058" s="21"/>
      <c r="I4058" s="21"/>
      <c r="J4058" s="26"/>
      <c r="K4058" s="26"/>
      <c r="L4058" s="21"/>
      <c r="M4058" s="21"/>
      <c r="N4058" s="21"/>
      <c r="O4058" s="21"/>
      <c r="P4058" s="21"/>
      <c r="Q4058" s="21"/>
    </row>
    <row r="4059" spans="1:17" s="258" customFormat="1" ht="12.75" hidden="1" customHeight="1">
      <c r="A4059" s="378"/>
      <c r="B4059" s="26"/>
      <c r="C4059" s="26"/>
      <c r="D4059" s="26"/>
      <c r="E4059" s="21"/>
      <c r="F4059" s="21"/>
      <c r="G4059" s="21"/>
      <c r="H4059" s="21"/>
      <c r="I4059" s="21"/>
      <c r="J4059" s="26"/>
      <c r="K4059" s="26"/>
      <c r="L4059" s="21"/>
      <c r="M4059" s="21"/>
      <c r="N4059" s="21"/>
      <c r="O4059" s="21"/>
      <c r="P4059" s="21"/>
      <c r="Q4059" s="21"/>
    </row>
    <row r="4060" spans="1:17" s="258" customFormat="1" ht="12.75" hidden="1" customHeight="1">
      <c r="A4060" s="378"/>
      <c r="B4060" s="26"/>
      <c r="C4060" s="26"/>
      <c r="D4060" s="26"/>
      <c r="E4060" s="21"/>
      <c r="F4060" s="21"/>
      <c r="G4060" s="21"/>
      <c r="H4060" s="21"/>
      <c r="I4060" s="21"/>
      <c r="J4060" s="26"/>
      <c r="K4060" s="26"/>
      <c r="L4060" s="21"/>
      <c r="M4060" s="21"/>
      <c r="N4060" s="21"/>
      <c r="O4060" s="21"/>
      <c r="P4060" s="21"/>
      <c r="Q4060" s="21"/>
    </row>
    <row r="4061" spans="1:17" s="258" customFormat="1" ht="12.75" hidden="1" customHeight="1">
      <c r="A4061" s="378"/>
      <c r="B4061" s="26"/>
      <c r="C4061" s="26"/>
      <c r="D4061" s="26"/>
      <c r="E4061" s="21"/>
      <c r="F4061" s="21"/>
      <c r="G4061" s="21"/>
      <c r="H4061" s="21"/>
      <c r="I4061" s="21"/>
      <c r="J4061" s="26"/>
      <c r="K4061" s="26"/>
      <c r="L4061" s="21"/>
      <c r="M4061" s="21"/>
      <c r="N4061" s="21"/>
      <c r="O4061" s="21"/>
      <c r="P4061" s="21"/>
      <c r="Q4061" s="21"/>
    </row>
    <row r="4062" spans="1:17" s="258" customFormat="1" ht="12.75" hidden="1" customHeight="1">
      <c r="A4062" s="378"/>
      <c r="B4062" s="26"/>
      <c r="C4062" s="26"/>
      <c r="D4062" s="26"/>
      <c r="E4062" s="21"/>
      <c r="F4062" s="21"/>
      <c r="G4062" s="21"/>
      <c r="H4062" s="21"/>
      <c r="I4062" s="21"/>
      <c r="J4062" s="26"/>
      <c r="K4062" s="26"/>
      <c r="L4062" s="21"/>
      <c r="M4062" s="21"/>
      <c r="N4062" s="21"/>
      <c r="O4062" s="21"/>
      <c r="P4062" s="21"/>
      <c r="Q4062" s="21"/>
    </row>
    <row r="4063" spans="1:17" s="258" customFormat="1" ht="12.75" hidden="1" customHeight="1">
      <c r="A4063" s="378"/>
      <c r="B4063" s="26"/>
      <c r="C4063" s="26"/>
      <c r="D4063" s="26"/>
      <c r="E4063" s="21"/>
      <c r="F4063" s="21"/>
      <c r="G4063" s="21"/>
      <c r="H4063" s="21"/>
      <c r="I4063" s="21"/>
      <c r="J4063" s="26"/>
      <c r="K4063" s="26"/>
      <c r="L4063" s="21"/>
      <c r="M4063" s="21"/>
      <c r="N4063" s="21"/>
      <c r="O4063" s="21"/>
      <c r="P4063" s="21"/>
      <c r="Q4063" s="21"/>
    </row>
    <row r="4064" spans="1:17" s="258" customFormat="1" ht="12.75" hidden="1" customHeight="1">
      <c r="A4064" s="378"/>
      <c r="B4064" s="26"/>
      <c r="C4064" s="26"/>
      <c r="D4064" s="26"/>
      <c r="E4064" s="21"/>
      <c r="F4064" s="21"/>
      <c r="G4064" s="21"/>
      <c r="H4064" s="21"/>
      <c r="I4064" s="21"/>
      <c r="J4064" s="26"/>
      <c r="K4064" s="26"/>
      <c r="L4064" s="21"/>
      <c r="M4064" s="21"/>
      <c r="N4064" s="21"/>
      <c r="O4064" s="21"/>
      <c r="P4064" s="21"/>
      <c r="Q4064" s="21"/>
    </row>
    <row r="4065" spans="1:17" s="258" customFormat="1" ht="12.75" hidden="1" customHeight="1">
      <c r="A4065" s="378"/>
      <c r="B4065" s="26"/>
      <c r="C4065" s="26"/>
      <c r="D4065" s="26"/>
      <c r="E4065" s="21"/>
      <c r="F4065" s="21"/>
      <c r="G4065" s="21"/>
      <c r="H4065" s="21"/>
      <c r="I4065" s="21"/>
      <c r="J4065" s="26"/>
      <c r="K4065" s="26"/>
      <c r="L4065" s="21"/>
      <c r="M4065" s="21"/>
      <c r="N4065" s="21"/>
      <c r="O4065" s="21"/>
      <c r="P4065" s="21"/>
      <c r="Q4065" s="21"/>
    </row>
    <row r="4066" spans="1:17" s="258" customFormat="1" ht="12.75" hidden="1" customHeight="1">
      <c r="A4066" s="378"/>
      <c r="B4066" s="26"/>
      <c r="C4066" s="26"/>
      <c r="D4066" s="26"/>
      <c r="E4066" s="21"/>
      <c r="F4066" s="21"/>
      <c r="G4066" s="21"/>
      <c r="H4066" s="21"/>
      <c r="I4066" s="21"/>
      <c r="J4066" s="26"/>
      <c r="K4066" s="26"/>
      <c r="L4066" s="21"/>
      <c r="M4066" s="21"/>
      <c r="N4066" s="21"/>
      <c r="O4066" s="21"/>
      <c r="P4066" s="21"/>
      <c r="Q4066" s="21"/>
    </row>
    <row r="4067" spans="1:17" s="258" customFormat="1" ht="12.75" hidden="1" customHeight="1">
      <c r="A4067" s="378"/>
      <c r="B4067" s="26"/>
      <c r="C4067" s="26"/>
      <c r="D4067" s="26"/>
      <c r="E4067" s="21"/>
      <c r="F4067" s="21"/>
      <c r="G4067" s="21"/>
      <c r="H4067" s="21"/>
      <c r="I4067" s="21"/>
      <c r="J4067" s="26"/>
      <c r="K4067" s="26"/>
      <c r="L4067" s="21"/>
      <c r="M4067" s="21"/>
      <c r="N4067" s="21"/>
      <c r="O4067" s="21"/>
      <c r="P4067" s="21"/>
      <c r="Q4067" s="21"/>
    </row>
    <row r="4068" spans="1:17" s="258" customFormat="1" ht="12.75" hidden="1" customHeight="1">
      <c r="A4068" s="378"/>
      <c r="B4068" s="26"/>
      <c r="C4068" s="26"/>
      <c r="D4068" s="26"/>
      <c r="E4068" s="21"/>
      <c r="F4068" s="21"/>
      <c r="G4068" s="21"/>
      <c r="H4068" s="21"/>
      <c r="I4068" s="21"/>
      <c r="J4068" s="26"/>
      <c r="K4068" s="26"/>
      <c r="L4068" s="21"/>
      <c r="M4068" s="21"/>
      <c r="N4068" s="21"/>
      <c r="O4068" s="21"/>
      <c r="P4068" s="21"/>
      <c r="Q4068" s="21"/>
    </row>
    <row r="4069" spans="1:17" s="258" customFormat="1" ht="12.75" hidden="1" customHeight="1">
      <c r="A4069" s="378"/>
      <c r="B4069" s="26"/>
      <c r="C4069" s="26"/>
      <c r="D4069" s="26"/>
      <c r="E4069" s="21"/>
      <c r="F4069" s="21"/>
      <c r="G4069" s="21"/>
      <c r="H4069" s="21"/>
      <c r="I4069" s="21"/>
      <c r="J4069" s="26"/>
      <c r="K4069" s="26"/>
      <c r="L4069" s="21"/>
      <c r="M4069" s="21"/>
      <c r="N4069" s="21"/>
      <c r="O4069" s="21"/>
      <c r="P4069" s="21"/>
      <c r="Q4069" s="21"/>
    </row>
    <row r="4070" spans="1:17" s="258" customFormat="1" ht="12.75" hidden="1" customHeight="1">
      <c r="A4070" s="378"/>
      <c r="B4070" s="26"/>
      <c r="C4070" s="26"/>
      <c r="D4070" s="26"/>
      <c r="E4070" s="21"/>
      <c r="F4070" s="21"/>
      <c r="G4070" s="21"/>
      <c r="H4070" s="21"/>
      <c r="I4070" s="21"/>
      <c r="J4070" s="26"/>
      <c r="K4070" s="26"/>
      <c r="L4070" s="21"/>
      <c r="M4070" s="21"/>
      <c r="N4070" s="21"/>
      <c r="O4070" s="21"/>
      <c r="P4070" s="21"/>
      <c r="Q4070" s="21"/>
    </row>
    <row r="4071" spans="1:17" s="258" customFormat="1" ht="12.75" hidden="1" customHeight="1">
      <c r="A4071" s="378"/>
      <c r="B4071" s="26"/>
      <c r="C4071" s="26"/>
      <c r="D4071" s="26"/>
      <c r="E4071" s="21"/>
      <c r="F4071" s="21"/>
      <c r="G4071" s="21"/>
      <c r="H4071" s="21"/>
      <c r="I4071" s="21"/>
      <c r="J4071" s="26"/>
      <c r="K4071" s="26"/>
      <c r="L4071" s="21"/>
      <c r="M4071" s="21"/>
      <c r="N4071" s="21"/>
      <c r="O4071" s="21"/>
      <c r="P4071" s="21"/>
      <c r="Q4071" s="21"/>
    </row>
    <row r="4072" spans="1:17" s="258" customFormat="1" ht="12.75" hidden="1" customHeight="1">
      <c r="A4072" s="378"/>
      <c r="B4072" s="26"/>
      <c r="C4072" s="26"/>
      <c r="D4072" s="26"/>
      <c r="E4072" s="21"/>
      <c r="F4072" s="21"/>
      <c r="G4072" s="21"/>
      <c r="H4072" s="21"/>
      <c r="I4072" s="21"/>
      <c r="J4072" s="26"/>
      <c r="K4072" s="26"/>
      <c r="L4072" s="21"/>
      <c r="M4072" s="21"/>
      <c r="N4072" s="21"/>
      <c r="O4072" s="21"/>
      <c r="P4072" s="21"/>
      <c r="Q4072" s="21"/>
    </row>
    <row r="4073" spans="1:17" s="258" customFormat="1" ht="12.75" hidden="1" customHeight="1">
      <c r="A4073" s="378"/>
      <c r="B4073" s="26"/>
      <c r="C4073" s="26"/>
      <c r="D4073" s="26"/>
      <c r="E4073" s="21"/>
      <c r="F4073" s="21"/>
      <c r="G4073" s="21"/>
      <c r="H4073" s="21"/>
      <c r="I4073" s="21"/>
      <c r="J4073" s="26"/>
      <c r="K4073" s="26"/>
      <c r="L4073" s="21"/>
      <c r="M4073" s="21"/>
      <c r="N4073" s="21"/>
      <c r="O4073" s="21"/>
      <c r="P4073" s="21"/>
      <c r="Q4073" s="21"/>
    </row>
    <row r="4074" spans="1:17" s="258" customFormat="1" ht="12.75" hidden="1" customHeight="1">
      <c r="A4074" s="378"/>
      <c r="B4074" s="26"/>
      <c r="C4074" s="26"/>
      <c r="D4074" s="26"/>
      <c r="E4074" s="21"/>
      <c r="F4074" s="21"/>
      <c r="G4074" s="21"/>
      <c r="H4074" s="21"/>
      <c r="I4074" s="21"/>
      <c r="J4074" s="26"/>
      <c r="K4074" s="26"/>
      <c r="L4074" s="21"/>
      <c r="M4074" s="21"/>
      <c r="N4074" s="21"/>
      <c r="O4074" s="21"/>
      <c r="P4074" s="21"/>
      <c r="Q4074" s="21"/>
    </row>
    <row r="4075" spans="1:17" s="258" customFormat="1" ht="12.75" hidden="1" customHeight="1">
      <c r="A4075" s="378"/>
      <c r="B4075" s="26"/>
      <c r="C4075" s="26"/>
      <c r="D4075" s="26"/>
      <c r="E4075" s="21"/>
      <c r="F4075" s="21"/>
      <c r="G4075" s="21"/>
      <c r="H4075" s="21"/>
      <c r="I4075" s="21"/>
      <c r="J4075" s="26"/>
      <c r="K4075" s="26"/>
      <c r="L4075" s="21"/>
      <c r="M4075" s="21"/>
      <c r="N4075" s="21"/>
      <c r="O4075" s="21"/>
      <c r="P4075" s="21"/>
      <c r="Q4075" s="21"/>
    </row>
    <row r="4076" spans="1:17" s="258" customFormat="1" ht="12.75" hidden="1" customHeight="1">
      <c r="A4076" s="378"/>
      <c r="B4076" s="26"/>
      <c r="C4076" s="26"/>
      <c r="D4076" s="26"/>
      <c r="E4076" s="21"/>
      <c r="F4076" s="21"/>
      <c r="G4076" s="21"/>
      <c r="H4076" s="21"/>
      <c r="I4076" s="21"/>
      <c r="J4076" s="26"/>
      <c r="K4076" s="26"/>
      <c r="L4076" s="21"/>
      <c r="M4076" s="21"/>
      <c r="N4076" s="21"/>
      <c r="O4076" s="21"/>
      <c r="P4076" s="21"/>
      <c r="Q4076" s="21"/>
    </row>
    <row r="4077" spans="1:17" s="258" customFormat="1" ht="12.75" hidden="1" customHeight="1">
      <c r="A4077" s="378"/>
      <c r="B4077" s="26"/>
      <c r="C4077" s="26"/>
      <c r="D4077" s="26"/>
      <c r="E4077" s="21"/>
      <c r="F4077" s="21"/>
      <c r="G4077" s="21"/>
      <c r="H4077" s="21"/>
      <c r="I4077" s="21"/>
      <c r="J4077" s="26"/>
      <c r="K4077" s="26"/>
      <c r="L4077" s="21"/>
      <c r="M4077" s="21"/>
      <c r="N4077" s="21"/>
      <c r="O4077" s="21"/>
      <c r="P4077" s="21"/>
      <c r="Q4077" s="21"/>
    </row>
    <row r="4078" spans="1:17" s="258" customFormat="1" ht="12.75" hidden="1" customHeight="1">
      <c r="A4078" s="378"/>
      <c r="B4078" s="26"/>
      <c r="C4078" s="26"/>
      <c r="D4078" s="26"/>
      <c r="E4078" s="21"/>
      <c r="F4078" s="21"/>
      <c r="G4078" s="21"/>
      <c r="H4078" s="21"/>
      <c r="I4078" s="21"/>
      <c r="J4078" s="26"/>
      <c r="K4078" s="26"/>
      <c r="L4078" s="21"/>
      <c r="M4078" s="21"/>
      <c r="N4078" s="21"/>
      <c r="O4078" s="21"/>
      <c r="P4078" s="21"/>
      <c r="Q4078" s="21"/>
    </row>
    <row r="4079" spans="1:17" s="258" customFormat="1" ht="12.75" hidden="1" customHeight="1">
      <c r="A4079" s="378"/>
      <c r="B4079" s="26"/>
      <c r="C4079" s="26"/>
      <c r="D4079" s="26"/>
      <c r="E4079" s="21"/>
      <c r="F4079" s="21"/>
      <c r="G4079" s="21"/>
      <c r="H4079" s="21"/>
      <c r="I4079" s="21"/>
      <c r="J4079" s="26"/>
      <c r="K4079" s="26"/>
      <c r="L4079" s="21"/>
      <c r="M4079" s="21"/>
      <c r="N4079" s="21"/>
      <c r="O4079" s="21"/>
      <c r="P4079" s="21"/>
      <c r="Q4079" s="21"/>
    </row>
    <row r="4080" spans="1:17" s="258" customFormat="1" ht="12.75" hidden="1" customHeight="1">
      <c r="A4080" s="378"/>
      <c r="B4080" s="26"/>
      <c r="C4080" s="26"/>
      <c r="D4080" s="26"/>
      <c r="E4080" s="21"/>
      <c r="F4080" s="21"/>
      <c r="G4080" s="21"/>
      <c r="H4080" s="21"/>
      <c r="I4080" s="21"/>
      <c r="J4080" s="26"/>
      <c r="K4080" s="26"/>
      <c r="L4080" s="21"/>
      <c r="M4080" s="21"/>
      <c r="N4080" s="21"/>
      <c r="O4080" s="21"/>
      <c r="P4080" s="21"/>
      <c r="Q4080" s="21"/>
    </row>
    <row r="4081" spans="1:17" s="258" customFormat="1" ht="12.75" hidden="1" customHeight="1">
      <c r="A4081" s="378"/>
      <c r="B4081" s="26"/>
      <c r="C4081" s="26"/>
      <c r="D4081" s="26"/>
      <c r="E4081" s="21"/>
      <c r="F4081" s="21"/>
      <c r="G4081" s="21"/>
      <c r="H4081" s="21"/>
      <c r="I4081" s="21"/>
      <c r="J4081" s="26"/>
      <c r="K4081" s="26"/>
      <c r="L4081" s="21"/>
      <c r="M4081" s="21"/>
      <c r="N4081" s="21"/>
      <c r="O4081" s="21"/>
      <c r="P4081" s="21"/>
      <c r="Q4081" s="21"/>
    </row>
    <row r="4082" spans="1:17" s="258" customFormat="1" ht="12.75" hidden="1" customHeight="1">
      <c r="A4082" s="378"/>
      <c r="B4082" s="26"/>
      <c r="C4082" s="26"/>
      <c r="D4082" s="26"/>
      <c r="E4082" s="21"/>
      <c r="F4082" s="21"/>
      <c r="G4082" s="21"/>
      <c r="H4082" s="21"/>
      <c r="I4082" s="21"/>
      <c r="J4082" s="26"/>
      <c r="K4082" s="26"/>
      <c r="L4082" s="21"/>
      <c r="M4082" s="21"/>
      <c r="N4082" s="21"/>
      <c r="O4082" s="21"/>
      <c r="P4082" s="21"/>
      <c r="Q4082" s="21"/>
    </row>
    <row r="4083" spans="1:17" s="258" customFormat="1" ht="12.75" hidden="1" customHeight="1">
      <c r="A4083" s="378"/>
      <c r="B4083" s="26"/>
      <c r="C4083" s="26"/>
      <c r="D4083" s="26"/>
      <c r="E4083" s="21"/>
      <c r="F4083" s="21"/>
      <c r="G4083" s="21"/>
      <c r="H4083" s="21"/>
      <c r="I4083" s="21"/>
      <c r="J4083" s="26"/>
      <c r="K4083" s="26"/>
      <c r="L4083" s="21"/>
      <c r="M4083" s="21"/>
      <c r="N4083" s="21"/>
      <c r="O4083" s="21"/>
      <c r="P4083" s="21"/>
      <c r="Q4083" s="21"/>
    </row>
    <row r="4084" spans="1:17" s="258" customFormat="1" ht="12.75" hidden="1" customHeight="1">
      <c r="A4084" s="378"/>
      <c r="B4084" s="26"/>
      <c r="C4084" s="26"/>
      <c r="D4084" s="26"/>
      <c r="E4084" s="21"/>
      <c r="F4084" s="21"/>
      <c r="G4084" s="21"/>
      <c r="H4084" s="21"/>
      <c r="I4084" s="21"/>
      <c r="J4084" s="26"/>
      <c r="K4084" s="26"/>
      <c r="L4084" s="21"/>
      <c r="M4084" s="21"/>
      <c r="N4084" s="21"/>
      <c r="O4084" s="21"/>
      <c r="P4084" s="21"/>
      <c r="Q4084" s="21"/>
    </row>
    <row r="4085" spans="1:17" s="258" customFormat="1" ht="12.75" hidden="1" customHeight="1">
      <c r="A4085" s="378"/>
      <c r="B4085" s="26"/>
      <c r="C4085" s="26"/>
      <c r="D4085" s="26"/>
      <c r="E4085" s="21"/>
      <c r="F4085" s="21"/>
      <c r="G4085" s="21"/>
      <c r="H4085" s="21"/>
      <c r="I4085" s="21"/>
      <c r="J4085" s="26"/>
      <c r="K4085" s="26"/>
      <c r="L4085" s="21"/>
      <c r="M4085" s="21"/>
      <c r="N4085" s="21"/>
      <c r="O4085" s="21"/>
      <c r="P4085" s="21"/>
      <c r="Q4085" s="21"/>
    </row>
    <row r="4086" spans="1:17" s="258" customFormat="1" ht="12.75" hidden="1" customHeight="1">
      <c r="A4086" s="378"/>
      <c r="B4086" s="26"/>
      <c r="C4086" s="26"/>
      <c r="D4086" s="26"/>
      <c r="E4086" s="21"/>
      <c r="F4086" s="21"/>
      <c r="G4086" s="21"/>
      <c r="H4086" s="21"/>
      <c r="I4086" s="21"/>
      <c r="J4086" s="26"/>
      <c r="K4086" s="26"/>
      <c r="L4086" s="21"/>
      <c r="M4086" s="21"/>
      <c r="N4086" s="21"/>
      <c r="O4086" s="21"/>
      <c r="P4086" s="21"/>
      <c r="Q4086" s="21"/>
    </row>
    <row r="4087" spans="1:17" s="258" customFormat="1" ht="12.75" hidden="1" customHeight="1">
      <c r="A4087" s="378"/>
      <c r="B4087" s="26"/>
      <c r="C4087" s="26"/>
      <c r="D4087" s="26"/>
      <c r="E4087" s="21"/>
      <c r="F4087" s="21"/>
      <c r="G4087" s="21"/>
      <c r="H4087" s="21"/>
      <c r="I4087" s="21"/>
      <c r="J4087" s="26"/>
      <c r="K4087" s="26"/>
      <c r="L4087" s="21"/>
      <c r="M4087" s="21"/>
      <c r="N4087" s="21"/>
      <c r="O4087" s="21"/>
      <c r="P4087" s="21"/>
      <c r="Q4087" s="21"/>
    </row>
    <row r="4088" spans="1:17" s="258" customFormat="1" ht="12.75" hidden="1" customHeight="1">
      <c r="A4088" s="378"/>
      <c r="B4088" s="26"/>
      <c r="C4088" s="26"/>
      <c r="D4088" s="26"/>
      <c r="E4088" s="21"/>
      <c r="F4088" s="21"/>
      <c r="G4088" s="21"/>
      <c r="H4088" s="21"/>
      <c r="I4088" s="21"/>
      <c r="J4088" s="26"/>
      <c r="K4088" s="26"/>
      <c r="L4088" s="21"/>
      <c r="M4088" s="21"/>
      <c r="N4088" s="21"/>
      <c r="O4088" s="21"/>
      <c r="P4088" s="21"/>
      <c r="Q4088" s="21"/>
    </row>
    <row r="4089" spans="1:17" s="258" customFormat="1" ht="12.75" hidden="1" customHeight="1">
      <c r="A4089" s="378"/>
      <c r="B4089" s="26"/>
      <c r="C4089" s="26"/>
      <c r="D4089" s="26"/>
      <c r="E4089" s="21"/>
      <c r="F4089" s="21"/>
      <c r="G4089" s="21"/>
      <c r="H4089" s="21"/>
      <c r="I4089" s="21"/>
      <c r="J4089" s="26"/>
      <c r="K4089" s="26"/>
      <c r="L4089" s="21"/>
      <c r="M4089" s="21"/>
      <c r="N4089" s="21"/>
      <c r="O4089" s="21"/>
      <c r="P4089" s="21"/>
      <c r="Q4089" s="21"/>
    </row>
    <row r="4090" spans="1:17" s="258" customFormat="1" ht="12.75" hidden="1" customHeight="1">
      <c r="A4090" s="378"/>
      <c r="B4090" s="26"/>
      <c r="C4090" s="26"/>
      <c r="D4090" s="26"/>
      <c r="E4090" s="21"/>
      <c r="F4090" s="21"/>
      <c r="G4090" s="21"/>
      <c r="H4090" s="21"/>
      <c r="I4090" s="21"/>
      <c r="J4090" s="26"/>
      <c r="K4090" s="26"/>
      <c r="L4090" s="21"/>
      <c r="M4090" s="21"/>
      <c r="N4090" s="21"/>
      <c r="O4090" s="21"/>
      <c r="P4090" s="21"/>
      <c r="Q4090" s="21"/>
    </row>
    <row r="4091" spans="1:17" s="258" customFormat="1" ht="12.75" hidden="1" customHeight="1">
      <c r="A4091" s="378"/>
      <c r="B4091" s="26"/>
      <c r="C4091" s="26"/>
      <c r="D4091" s="26"/>
      <c r="E4091" s="21"/>
      <c r="F4091" s="21"/>
      <c r="G4091" s="21"/>
      <c r="H4091" s="21"/>
      <c r="I4091" s="21"/>
      <c r="J4091" s="26"/>
      <c r="K4091" s="26"/>
      <c r="L4091" s="21"/>
      <c r="M4091" s="21"/>
      <c r="N4091" s="21"/>
      <c r="O4091" s="21"/>
      <c r="P4091" s="21"/>
      <c r="Q4091" s="21"/>
    </row>
    <row r="4092" spans="1:17" s="258" customFormat="1" ht="12.75" hidden="1" customHeight="1">
      <c r="A4092" s="378"/>
      <c r="B4092" s="26"/>
      <c r="C4092" s="26"/>
      <c r="D4092" s="26"/>
      <c r="E4092" s="21"/>
      <c r="F4092" s="21"/>
      <c r="G4092" s="21"/>
      <c r="H4092" s="21"/>
      <c r="I4092" s="21"/>
      <c r="J4092" s="26"/>
      <c r="K4092" s="26"/>
      <c r="L4092" s="21"/>
      <c r="M4092" s="21"/>
      <c r="N4092" s="21"/>
      <c r="O4092" s="21"/>
      <c r="P4092" s="21"/>
      <c r="Q4092" s="21"/>
    </row>
    <row r="4093" spans="1:17" s="258" customFormat="1" ht="12.75" hidden="1" customHeight="1">
      <c r="A4093" s="378"/>
      <c r="B4093" s="26"/>
      <c r="C4093" s="26"/>
      <c r="D4093" s="26"/>
      <c r="E4093" s="21"/>
      <c r="F4093" s="21"/>
      <c r="G4093" s="21"/>
      <c r="H4093" s="21"/>
      <c r="I4093" s="21"/>
      <c r="J4093" s="26"/>
      <c r="K4093" s="26"/>
      <c r="L4093" s="21"/>
      <c r="M4093" s="21"/>
      <c r="N4093" s="21"/>
      <c r="O4093" s="21"/>
      <c r="P4093" s="21"/>
      <c r="Q4093" s="21"/>
    </row>
    <row r="4094" spans="1:17" s="258" customFormat="1" ht="12.75" hidden="1" customHeight="1">
      <c r="A4094" s="378"/>
      <c r="B4094" s="26"/>
      <c r="C4094" s="26"/>
      <c r="D4094" s="26"/>
      <c r="E4094" s="21"/>
      <c r="F4094" s="21"/>
      <c r="G4094" s="21"/>
      <c r="H4094" s="21"/>
      <c r="I4094" s="21"/>
      <c r="J4094" s="26"/>
      <c r="K4094" s="26"/>
      <c r="L4094" s="21"/>
      <c r="M4094" s="21"/>
      <c r="N4094" s="21"/>
      <c r="O4094" s="21"/>
      <c r="P4094" s="21"/>
      <c r="Q4094" s="21"/>
    </row>
    <row r="4095" spans="1:17" s="258" customFormat="1" ht="12.75" hidden="1" customHeight="1">
      <c r="A4095" s="378"/>
      <c r="B4095" s="26"/>
      <c r="C4095" s="26"/>
      <c r="D4095" s="26"/>
      <c r="E4095" s="21"/>
      <c r="F4095" s="21"/>
      <c r="G4095" s="21"/>
      <c r="H4095" s="21"/>
      <c r="I4095" s="21"/>
      <c r="J4095" s="26"/>
      <c r="K4095" s="26"/>
      <c r="L4095" s="21"/>
      <c r="M4095" s="21"/>
      <c r="N4095" s="21"/>
      <c r="O4095" s="21"/>
      <c r="P4095" s="21"/>
      <c r="Q4095" s="21"/>
    </row>
    <row r="4096" spans="1:17" s="258" customFormat="1" ht="12.75" hidden="1" customHeight="1">
      <c r="A4096" s="378"/>
      <c r="B4096" s="26"/>
      <c r="C4096" s="26"/>
      <c r="D4096" s="26"/>
      <c r="E4096" s="21"/>
      <c r="F4096" s="21"/>
      <c r="G4096" s="21"/>
      <c r="H4096" s="21"/>
      <c r="I4096" s="21"/>
      <c r="J4096" s="26"/>
      <c r="K4096" s="26"/>
      <c r="L4096" s="21"/>
      <c r="M4096" s="21"/>
      <c r="N4096" s="21"/>
      <c r="O4096" s="21"/>
      <c r="P4096" s="21"/>
      <c r="Q4096" s="21"/>
    </row>
    <row r="4097" spans="1:17" s="258" customFormat="1" ht="12.75" hidden="1" customHeight="1">
      <c r="A4097" s="378"/>
      <c r="B4097" s="26"/>
      <c r="C4097" s="26"/>
      <c r="D4097" s="26"/>
      <c r="E4097" s="21"/>
      <c r="F4097" s="21"/>
      <c r="G4097" s="21"/>
      <c r="H4097" s="21"/>
      <c r="I4097" s="21"/>
      <c r="J4097" s="26"/>
      <c r="K4097" s="26"/>
      <c r="L4097" s="21"/>
      <c r="M4097" s="21"/>
      <c r="N4097" s="21"/>
      <c r="O4097" s="21"/>
      <c r="P4097" s="21"/>
      <c r="Q4097" s="21"/>
    </row>
    <row r="4098" spans="1:17" s="258" customFormat="1" ht="12.75" hidden="1" customHeight="1">
      <c r="A4098" s="378"/>
      <c r="B4098" s="26"/>
      <c r="C4098" s="26"/>
      <c r="D4098" s="26"/>
      <c r="E4098" s="21"/>
      <c r="F4098" s="21"/>
      <c r="G4098" s="21"/>
      <c r="H4098" s="21"/>
      <c r="I4098" s="21"/>
      <c r="J4098" s="26"/>
      <c r="K4098" s="26"/>
      <c r="L4098" s="21"/>
      <c r="M4098" s="21"/>
      <c r="N4098" s="21"/>
      <c r="O4098" s="21"/>
      <c r="P4098" s="21"/>
      <c r="Q4098" s="21"/>
    </row>
    <row r="4099" spans="1:17" s="258" customFormat="1" ht="12.75" hidden="1" customHeight="1">
      <c r="A4099" s="378"/>
      <c r="B4099" s="26"/>
      <c r="C4099" s="26"/>
      <c r="D4099" s="26"/>
      <c r="E4099" s="21"/>
      <c r="F4099" s="21"/>
      <c r="G4099" s="21"/>
      <c r="H4099" s="21"/>
      <c r="I4099" s="21"/>
      <c r="J4099" s="26"/>
      <c r="K4099" s="26"/>
      <c r="L4099" s="21"/>
      <c r="M4099" s="21"/>
      <c r="N4099" s="21"/>
      <c r="O4099" s="21"/>
      <c r="P4099" s="21"/>
      <c r="Q4099" s="21"/>
    </row>
    <row r="4100" spans="1:17" s="258" customFormat="1" ht="12.75" hidden="1" customHeight="1">
      <c r="A4100" s="378"/>
      <c r="B4100" s="26"/>
      <c r="C4100" s="26"/>
      <c r="D4100" s="26"/>
      <c r="E4100" s="21"/>
      <c r="F4100" s="21"/>
      <c r="G4100" s="21"/>
      <c r="H4100" s="21"/>
      <c r="I4100" s="21"/>
      <c r="J4100" s="26"/>
      <c r="K4100" s="26"/>
      <c r="L4100" s="21"/>
      <c r="M4100" s="21"/>
      <c r="N4100" s="21"/>
      <c r="O4100" s="21"/>
      <c r="P4100" s="21"/>
      <c r="Q4100" s="21"/>
    </row>
    <row r="4101" spans="1:17" s="258" customFormat="1" ht="12.75" hidden="1" customHeight="1">
      <c r="A4101" s="378"/>
      <c r="B4101" s="26"/>
      <c r="C4101" s="26"/>
      <c r="D4101" s="26"/>
      <c r="E4101" s="21"/>
      <c r="F4101" s="21"/>
      <c r="G4101" s="21"/>
      <c r="H4101" s="21"/>
      <c r="I4101" s="21"/>
      <c r="J4101" s="26"/>
      <c r="K4101" s="26"/>
      <c r="L4101" s="21"/>
      <c r="M4101" s="21"/>
      <c r="N4101" s="21"/>
      <c r="O4101" s="21"/>
      <c r="P4101" s="21"/>
      <c r="Q4101" s="21"/>
    </row>
    <row r="4102" spans="1:17" s="258" customFormat="1" ht="12.75" hidden="1" customHeight="1">
      <c r="A4102" s="378"/>
      <c r="B4102" s="26"/>
      <c r="C4102" s="26"/>
      <c r="D4102" s="26"/>
      <c r="E4102" s="21"/>
      <c r="F4102" s="21"/>
      <c r="G4102" s="21"/>
      <c r="H4102" s="21"/>
      <c r="I4102" s="21"/>
      <c r="J4102" s="26"/>
      <c r="K4102" s="26"/>
      <c r="L4102" s="21"/>
      <c r="M4102" s="21"/>
      <c r="N4102" s="21"/>
      <c r="O4102" s="21"/>
      <c r="P4102" s="21"/>
      <c r="Q4102" s="21"/>
    </row>
    <row r="4103" spans="1:17" s="258" customFormat="1" ht="12.75" hidden="1" customHeight="1">
      <c r="A4103" s="378"/>
      <c r="B4103" s="26"/>
      <c r="C4103" s="26"/>
      <c r="D4103" s="26"/>
      <c r="E4103" s="21"/>
      <c r="F4103" s="21"/>
      <c r="G4103" s="21"/>
      <c r="H4103" s="21"/>
      <c r="I4103" s="21"/>
      <c r="J4103" s="26"/>
      <c r="K4103" s="26"/>
      <c r="L4103" s="21"/>
      <c r="M4103" s="21"/>
      <c r="N4103" s="21"/>
      <c r="O4103" s="21"/>
      <c r="P4103" s="21"/>
      <c r="Q4103" s="21"/>
    </row>
    <row r="4104" spans="1:17" s="258" customFormat="1" ht="12.75" hidden="1" customHeight="1">
      <c r="A4104" s="378"/>
      <c r="B4104" s="26"/>
      <c r="C4104" s="26"/>
      <c r="D4104" s="26"/>
      <c r="E4104" s="21"/>
      <c r="F4104" s="21"/>
      <c r="G4104" s="21"/>
      <c r="H4104" s="21"/>
      <c r="I4104" s="21"/>
      <c r="J4104" s="26"/>
      <c r="K4104" s="26"/>
      <c r="L4104" s="21"/>
      <c r="M4104" s="21"/>
      <c r="N4104" s="21"/>
      <c r="O4104" s="21"/>
      <c r="P4104" s="21"/>
      <c r="Q4104" s="21"/>
    </row>
    <row r="4105" spans="1:17" s="258" customFormat="1" ht="12.75" hidden="1" customHeight="1">
      <c r="A4105" s="378"/>
      <c r="B4105" s="26"/>
      <c r="C4105" s="26"/>
      <c r="D4105" s="26"/>
      <c r="E4105" s="21"/>
      <c r="F4105" s="21"/>
      <c r="G4105" s="21"/>
      <c r="H4105" s="21"/>
      <c r="I4105" s="21"/>
      <c r="J4105" s="26"/>
      <c r="K4105" s="26"/>
      <c r="L4105" s="21"/>
      <c r="M4105" s="21"/>
      <c r="N4105" s="21"/>
      <c r="O4105" s="21"/>
      <c r="P4105" s="21"/>
      <c r="Q4105" s="21"/>
    </row>
    <row r="4106" spans="1:17" s="258" customFormat="1" ht="12.75" hidden="1" customHeight="1">
      <c r="A4106" s="378"/>
      <c r="B4106" s="26"/>
      <c r="C4106" s="26"/>
      <c r="D4106" s="26"/>
      <c r="E4106" s="21"/>
      <c r="F4106" s="21"/>
      <c r="G4106" s="21"/>
      <c r="H4106" s="21"/>
      <c r="I4106" s="21"/>
      <c r="J4106" s="26"/>
      <c r="K4106" s="26"/>
      <c r="L4106" s="21"/>
      <c r="M4106" s="21"/>
      <c r="N4106" s="21"/>
      <c r="O4106" s="21"/>
      <c r="P4106" s="21"/>
      <c r="Q4106" s="21"/>
    </row>
    <row r="4107" spans="1:17" s="258" customFormat="1" ht="12.75" hidden="1" customHeight="1">
      <c r="A4107" s="378"/>
      <c r="B4107" s="26"/>
      <c r="C4107" s="26"/>
      <c r="D4107" s="26"/>
      <c r="E4107" s="21"/>
      <c r="F4107" s="21"/>
      <c r="G4107" s="21"/>
      <c r="H4107" s="21"/>
      <c r="I4107" s="21"/>
      <c r="J4107" s="26"/>
      <c r="K4107" s="26"/>
      <c r="L4107" s="21"/>
      <c r="M4107" s="21"/>
      <c r="N4107" s="21"/>
      <c r="O4107" s="21"/>
      <c r="P4107" s="21"/>
      <c r="Q4107" s="21"/>
    </row>
    <row r="4108" spans="1:17" s="258" customFormat="1" ht="12.75" hidden="1" customHeight="1">
      <c r="A4108" s="378"/>
      <c r="B4108" s="26"/>
      <c r="C4108" s="26"/>
      <c r="D4108" s="26"/>
      <c r="E4108" s="21"/>
      <c r="F4108" s="21"/>
      <c r="G4108" s="21"/>
      <c r="H4108" s="21"/>
      <c r="I4108" s="21"/>
      <c r="J4108" s="26"/>
      <c r="K4108" s="26"/>
      <c r="L4108" s="21"/>
      <c r="M4108" s="21"/>
      <c r="N4108" s="21"/>
      <c r="O4108" s="21"/>
      <c r="P4108" s="21"/>
      <c r="Q4108" s="21"/>
    </row>
    <row r="4109" spans="1:17" s="258" customFormat="1" ht="12.75" hidden="1" customHeight="1">
      <c r="A4109" s="378"/>
      <c r="B4109" s="26"/>
      <c r="C4109" s="26"/>
      <c r="D4109" s="26"/>
      <c r="E4109" s="21"/>
      <c r="F4109" s="21"/>
      <c r="G4109" s="21"/>
      <c r="H4109" s="21"/>
      <c r="I4109" s="21"/>
      <c r="J4109" s="26"/>
      <c r="K4109" s="26"/>
      <c r="L4109" s="21"/>
      <c r="M4109" s="21"/>
      <c r="N4109" s="21"/>
      <c r="O4109" s="21"/>
      <c r="P4109" s="21"/>
      <c r="Q4109" s="21"/>
    </row>
    <row r="4110" spans="1:17" s="258" customFormat="1" ht="12.75" hidden="1" customHeight="1">
      <c r="A4110" s="378"/>
      <c r="B4110" s="26"/>
      <c r="C4110" s="26"/>
      <c r="D4110" s="26"/>
      <c r="E4110" s="21"/>
      <c r="F4110" s="21"/>
      <c r="G4110" s="21"/>
      <c r="H4110" s="21"/>
      <c r="I4110" s="21"/>
      <c r="J4110" s="26"/>
      <c r="K4110" s="26"/>
      <c r="L4110" s="21"/>
      <c r="M4110" s="21"/>
      <c r="N4110" s="21"/>
      <c r="O4110" s="21"/>
      <c r="P4110" s="21"/>
      <c r="Q4110" s="21"/>
    </row>
    <row r="4111" spans="1:17" s="258" customFormat="1" ht="12.75" hidden="1" customHeight="1">
      <c r="A4111" s="378"/>
      <c r="B4111" s="26"/>
      <c r="C4111" s="26"/>
      <c r="D4111" s="26"/>
      <c r="E4111" s="21"/>
      <c r="F4111" s="21"/>
      <c r="G4111" s="21"/>
      <c r="H4111" s="21"/>
      <c r="I4111" s="21"/>
      <c r="J4111" s="26"/>
      <c r="K4111" s="26"/>
      <c r="L4111" s="21"/>
      <c r="M4111" s="21"/>
      <c r="N4111" s="21"/>
      <c r="O4111" s="21"/>
      <c r="P4111" s="21"/>
      <c r="Q4111" s="21"/>
    </row>
    <row r="4112" spans="1:17" s="258" customFormat="1" ht="12.75" hidden="1" customHeight="1">
      <c r="A4112" s="378"/>
      <c r="B4112" s="26"/>
      <c r="C4112" s="26"/>
      <c r="D4112" s="26"/>
      <c r="E4112" s="21"/>
      <c r="F4112" s="21"/>
      <c r="G4112" s="21"/>
      <c r="H4112" s="21"/>
      <c r="I4112" s="21"/>
      <c r="J4112" s="26"/>
      <c r="K4112" s="26"/>
      <c r="L4112" s="21"/>
      <c r="M4112" s="21"/>
      <c r="N4112" s="21"/>
      <c r="O4112" s="21"/>
      <c r="P4112" s="21"/>
      <c r="Q4112" s="21"/>
    </row>
    <row r="4113" spans="1:17" s="258" customFormat="1" ht="12.75" hidden="1" customHeight="1">
      <c r="A4113" s="378"/>
      <c r="B4113" s="26"/>
      <c r="C4113" s="26"/>
      <c r="D4113" s="26"/>
      <c r="E4113" s="21"/>
      <c r="F4113" s="21"/>
      <c r="G4113" s="21"/>
      <c r="H4113" s="21"/>
      <c r="I4113" s="21"/>
      <c r="J4113" s="26"/>
      <c r="K4113" s="26"/>
      <c r="L4113" s="21"/>
      <c r="M4113" s="21"/>
      <c r="N4113" s="21"/>
      <c r="O4113" s="21"/>
      <c r="P4113" s="21"/>
      <c r="Q4113" s="21"/>
    </row>
    <row r="4114" spans="1:17" s="258" customFormat="1" ht="12.75" hidden="1" customHeight="1">
      <c r="A4114" s="378"/>
      <c r="B4114" s="26"/>
      <c r="C4114" s="26"/>
      <c r="D4114" s="26"/>
      <c r="E4114" s="21"/>
      <c r="F4114" s="21"/>
      <c r="G4114" s="21"/>
      <c r="H4114" s="21"/>
      <c r="I4114" s="21"/>
      <c r="J4114" s="26"/>
      <c r="K4114" s="26"/>
      <c r="L4114" s="21"/>
      <c r="M4114" s="21"/>
      <c r="N4114" s="21"/>
      <c r="O4114" s="21"/>
      <c r="P4114" s="21"/>
      <c r="Q4114" s="21"/>
    </row>
    <row r="4115" spans="1:17" s="258" customFormat="1" ht="12.75" hidden="1" customHeight="1">
      <c r="A4115" s="378"/>
      <c r="B4115" s="26"/>
      <c r="C4115" s="26"/>
      <c r="D4115" s="26"/>
      <c r="E4115" s="21"/>
      <c r="F4115" s="21"/>
      <c r="G4115" s="21"/>
      <c r="H4115" s="21"/>
      <c r="I4115" s="21"/>
      <c r="J4115" s="26"/>
      <c r="K4115" s="26"/>
      <c r="L4115" s="21"/>
      <c r="M4115" s="21"/>
      <c r="N4115" s="21"/>
      <c r="O4115" s="21"/>
      <c r="P4115" s="21"/>
      <c r="Q4115" s="21"/>
    </row>
    <row r="4116" spans="1:17" s="258" customFormat="1" ht="12.75" hidden="1" customHeight="1">
      <c r="A4116" s="378"/>
      <c r="B4116" s="26"/>
      <c r="C4116" s="26"/>
      <c r="D4116" s="26"/>
      <c r="E4116" s="21"/>
      <c r="F4116" s="21"/>
      <c r="G4116" s="21"/>
      <c r="H4116" s="21"/>
      <c r="I4116" s="21"/>
      <c r="J4116" s="26"/>
      <c r="K4116" s="26"/>
      <c r="L4116" s="21"/>
      <c r="M4116" s="21"/>
      <c r="N4116" s="21"/>
      <c r="O4116" s="21"/>
      <c r="P4116" s="21"/>
      <c r="Q4116" s="21"/>
    </row>
    <row r="4117" spans="1:17" s="258" customFormat="1" ht="12.75" hidden="1" customHeight="1">
      <c r="A4117" s="378"/>
      <c r="B4117" s="26"/>
      <c r="C4117" s="26"/>
      <c r="D4117" s="26"/>
      <c r="E4117" s="21"/>
      <c r="F4117" s="21"/>
      <c r="G4117" s="21"/>
      <c r="H4117" s="21"/>
      <c r="I4117" s="21"/>
      <c r="J4117" s="26"/>
      <c r="K4117" s="26"/>
      <c r="L4117" s="21"/>
      <c r="M4117" s="21"/>
      <c r="N4117" s="21"/>
      <c r="O4117" s="21"/>
      <c r="P4117" s="21"/>
      <c r="Q4117" s="21"/>
    </row>
    <row r="4118" spans="1:17" s="258" customFormat="1" ht="12.75" hidden="1" customHeight="1">
      <c r="A4118" s="378"/>
      <c r="B4118" s="26"/>
      <c r="C4118" s="26"/>
      <c r="D4118" s="26"/>
      <c r="E4118" s="21"/>
      <c r="F4118" s="21"/>
      <c r="G4118" s="21"/>
      <c r="H4118" s="21"/>
      <c r="I4118" s="21"/>
      <c r="J4118" s="26"/>
      <c r="K4118" s="26"/>
      <c r="L4118" s="21"/>
      <c r="M4118" s="21"/>
      <c r="N4118" s="21"/>
      <c r="O4118" s="21"/>
      <c r="P4118" s="21"/>
      <c r="Q4118" s="21"/>
    </row>
    <row r="4119" spans="1:17" s="258" customFormat="1" ht="12.75" hidden="1" customHeight="1">
      <c r="A4119" s="378"/>
      <c r="B4119" s="26"/>
      <c r="C4119" s="26"/>
      <c r="D4119" s="26"/>
      <c r="E4119" s="21"/>
      <c r="F4119" s="21"/>
      <c r="G4119" s="21"/>
      <c r="H4119" s="21"/>
      <c r="I4119" s="21"/>
      <c r="J4119" s="26"/>
      <c r="K4119" s="26"/>
      <c r="L4119" s="21"/>
      <c r="M4119" s="21"/>
      <c r="N4119" s="21"/>
      <c r="O4119" s="21"/>
      <c r="P4119" s="21"/>
      <c r="Q4119" s="21"/>
    </row>
    <row r="4120" spans="1:17" s="258" customFormat="1" ht="12.75" hidden="1" customHeight="1">
      <c r="A4120" s="378"/>
      <c r="B4120" s="26"/>
      <c r="C4120" s="26"/>
      <c r="D4120" s="26"/>
      <c r="E4120" s="21"/>
      <c r="F4120" s="21"/>
      <c r="G4120" s="21"/>
      <c r="H4120" s="21"/>
      <c r="I4120" s="21"/>
      <c r="J4120" s="26"/>
      <c r="K4120" s="26"/>
      <c r="L4120" s="21"/>
      <c r="M4120" s="21"/>
      <c r="N4120" s="21"/>
      <c r="O4120" s="21"/>
      <c r="P4120" s="21"/>
      <c r="Q4120" s="21"/>
    </row>
    <row r="4121" spans="1:17" s="258" customFormat="1" ht="12.75" hidden="1" customHeight="1">
      <c r="A4121" s="378"/>
      <c r="B4121" s="26"/>
      <c r="C4121" s="26"/>
      <c r="D4121" s="26"/>
      <c r="E4121" s="21"/>
      <c r="F4121" s="21"/>
      <c r="G4121" s="21"/>
      <c r="H4121" s="21"/>
      <c r="I4121" s="21"/>
      <c r="J4121" s="26"/>
      <c r="K4121" s="26"/>
      <c r="L4121" s="21"/>
      <c r="M4121" s="21"/>
      <c r="N4121" s="21"/>
      <c r="O4121" s="21"/>
      <c r="P4121" s="21"/>
      <c r="Q4121" s="21"/>
    </row>
    <row r="4122" spans="1:17" s="258" customFormat="1" ht="12.75" hidden="1" customHeight="1">
      <c r="A4122" s="378"/>
      <c r="B4122" s="26"/>
      <c r="C4122" s="26"/>
      <c r="D4122" s="26"/>
      <c r="E4122" s="21"/>
      <c r="F4122" s="21"/>
      <c r="G4122" s="21"/>
      <c r="H4122" s="21"/>
      <c r="I4122" s="21"/>
      <c r="J4122" s="26"/>
      <c r="K4122" s="26"/>
      <c r="L4122" s="21"/>
      <c r="M4122" s="21"/>
      <c r="N4122" s="21"/>
      <c r="O4122" s="21"/>
      <c r="P4122" s="21"/>
      <c r="Q4122" s="21"/>
    </row>
    <row r="4123" spans="1:17" s="258" customFormat="1" ht="12.75" hidden="1" customHeight="1">
      <c r="A4123" s="378"/>
      <c r="B4123" s="26"/>
      <c r="C4123" s="26"/>
      <c r="D4123" s="26"/>
      <c r="E4123" s="21"/>
      <c r="F4123" s="21"/>
      <c r="G4123" s="21"/>
      <c r="H4123" s="21"/>
      <c r="I4123" s="21"/>
      <c r="J4123" s="26"/>
      <c r="K4123" s="26"/>
      <c r="L4123" s="21"/>
      <c r="M4123" s="21"/>
      <c r="N4123" s="21"/>
      <c r="O4123" s="21"/>
      <c r="P4123" s="21"/>
      <c r="Q4123" s="21"/>
    </row>
    <row r="4124" spans="1:17" s="258" customFormat="1" ht="12.75" hidden="1" customHeight="1">
      <c r="A4124" s="378"/>
      <c r="B4124" s="26"/>
      <c r="C4124" s="26"/>
      <c r="D4124" s="26"/>
      <c r="E4124" s="21"/>
      <c r="F4124" s="21"/>
      <c r="G4124" s="21"/>
      <c r="H4124" s="21"/>
      <c r="I4124" s="21"/>
      <c r="J4124" s="26"/>
      <c r="K4124" s="26"/>
      <c r="L4124" s="21"/>
      <c r="M4124" s="21"/>
      <c r="N4124" s="21"/>
      <c r="O4124" s="21"/>
      <c r="P4124" s="21"/>
      <c r="Q4124" s="21"/>
    </row>
    <row r="4125" spans="1:17" s="258" customFormat="1" ht="12.75" hidden="1" customHeight="1">
      <c r="A4125" s="378"/>
      <c r="B4125" s="26"/>
      <c r="C4125" s="26"/>
      <c r="D4125" s="26"/>
      <c r="E4125" s="21"/>
      <c r="F4125" s="21"/>
      <c r="G4125" s="21"/>
      <c r="H4125" s="21"/>
      <c r="I4125" s="21"/>
      <c r="J4125" s="26"/>
      <c r="K4125" s="26"/>
      <c r="L4125" s="21"/>
      <c r="M4125" s="21"/>
      <c r="N4125" s="21"/>
      <c r="O4125" s="21"/>
      <c r="P4125" s="21"/>
      <c r="Q4125" s="21"/>
    </row>
    <row r="4126" spans="1:17" s="258" customFormat="1" ht="12.75" hidden="1" customHeight="1">
      <c r="A4126" s="378"/>
      <c r="B4126" s="26"/>
      <c r="C4126" s="26"/>
      <c r="D4126" s="26"/>
      <c r="E4126" s="21"/>
      <c r="F4126" s="21"/>
      <c r="G4126" s="21"/>
      <c r="H4126" s="21"/>
      <c r="I4126" s="21"/>
      <c r="J4126" s="26"/>
      <c r="K4126" s="26"/>
      <c r="L4126" s="21"/>
      <c r="M4126" s="21"/>
      <c r="N4126" s="21"/>
      <c r="O4126" s="21"/>
      <c r="P4126" s="21"/>
      <c r="Q4126" s="21"/>
    </row>
    <row r="4127" spans="1:17" s="258" customFormat="1" ht="12.75" hidden="1" customHeight="1">
      <c r="A4127" s="378"/>
      <c r="B4127" s="26"/>
      <c r="C4127" s="26"/>
      <c r="D4127" s="26"/>
      <c r="E4127" s="21"/>
      <c r="F4127" s="21"/>
      <c r="G4127" s="21"/>
      <c r="H4127" s="21"/>
      <c r="I4127" s="21"/>
      <c r="J4127" s="26"/>
      <c r="K4127" s="26"/>
      <c r="L4127" s="21"/>
      <c r="M4127" s="21"/>
      <c r="N4127" s="21"/>
      <c r="O4127" s="21"/>
      <c r="P4127" s="21"/>
      <c r="Q4127" s="21"/>
    </row>
    <row r="4128" spans="1:17" s="258" customFormat="1" ht="12.75" hidden="1" customHeight="1">
      <c r="A4128" s="378"/>
      <c r="B4128" s="26"/>
      <c r="C4128" s="26"/>
      <c r="D4128" s="26"/>
      <c r="E4128" s="21"/>
      <c r="F4128" s="21"/>
      <c r="G4128" s="21"/>
      <c r="H4128" s="21"/>
      <c r="I4128" s="21"/>
      <c r="J4128" s="26"/>
      <c r="K4128" s="26"/>
      <c r="L4128" s="21"/>
      <c r="M4128" s="21"/>
      <c r="N4128" s="21"/>
      <c r="O4128" s="21"/>
      <c r="P4128" s="21"/>
      <c r="Q4128" s="21"/>
    </row>
    <row r="4129" spans="1:17" s="258" customFormat="1" ht="12.75" hidden="1" customHeight="1">
      <c r="A4129" s="378"/>
      <c r="B4129" s="26"/>
      <c r="C4129" s="26"/>
      <c r="D4129" s="26"/>
      <c r="E4129" s="21"/>
      <c r="F4129" s="21"/>
      <c r="G4129" s="21"/>
      <c r="H4129" s="21"/>
      <c r="I4129" s="21"/>
      <c r="J4129" s="26"/>
      <c r="K4129" s="26"/>
      <c r="L4129" s="21"/>
      <c r="M4129" s="21"/>
      <c r="N4129" s="21"/>
      <c r="O4129" s="21"/>
      <c r="P4129" s="21"/>
      <c r="Q4129" s="21"/>
    </row>
    <row r="4130" spans="1:17" s="258" customFormat="1" ht="12.75" hidden="1" customHeight="1">
      <c r="A4130" s="378"/>
      <c r="B4130" s="26"/>
      <c r="C4130" s="26"/>
      <c r="D4130" s="26"/>
      <c r="E4130" s="21"/>
      <c r="F4130" s="21"/>
      <c r="G4130" s="21"/>
      <c r="H4130" s="21"/>
      <c r="I4130" s="21"/>
      <c r="J4130" s="26"/>
      <c r="K4130" s="26"/>
      <c r="L4130" s="21"/>
      <c r="M4130" s="21"/>
      <c r="N4130" s="21"/>
      <c r="O4130" s="21"/>
      <c r="P4130" s="21"/>
      <c r="Q4130" s="21"/>
    </row>
    <row r="4131" spans="1:17" s="258" customFormat="1" ht="12.75" hidden="1" customHeight="1">
      <c r="A4131" s="378"/>
      <c r="B4131" s="26"/>
      <c r="C4131" s="26"/>
      <c r="D4131" s="26"/>
      <c r="E4131" s="21"/>
      <c r="F4131" s="21"/>
      <c r="G4131" s="21"/>
      <c r="H4131" s="21"/>
      <c r="I4131" s="21"/>
      <c r="J4131" s="26"/>
      <c r="K4131" s="26"/>
      <c r="L4131" s="21"/>
      <c r="M4131" s="21"/>
      <c r="N4131" s="21"/>
      <c r="O4131" s="21"/>
      <c r="P4131" s="21"/>
      <c r="Q4131" s="21"/>
    </row>
    <row r="4132" spans="1:17" s="258" customFormat="1" ht="12.75" hidden="1" customHeight="1">
      <c r="A4132" s="378"/>
      <c r="B4132" s="26"/>
      <c r="C4132" s="26"/>
      <c r="D4132" s="26"/>
      <c r="E4132" s="21"/>
      <c r="F4132" s="21"/>
      <c r="G4132" s="21"/>
      <c r="H4132" s="21"/>
      <c r="I4132" s="21"/>
      <c r="J4132" s="26"/>
      <c r="K4132" s="26"/>
      <c r="L4132" s="21"/>
      <c r="M4132" s="21"/>
      <c r="N4132" s="21"/>
      <c r="O4132" s="21"/>
      <c r="P4132" s="21"/>
      <c r="Q4132" s="21"/>
    </row>
    <row r="4133" spans="1:17" s="258" customFormat="1" ht="12.75" hidden="1" customHeight="1">
      <c r="A4133" s="378"/>
      <c r="B4133" s="26"/>
      <c r="C4133" s="26"/>
      <c r="D4133" s="26"/>
      <c r="E4133" s="21"/>
      <c r="F4133" s="21"/>
      <c r="G4133" s="21"/>
      <c r="H4133" s="21"/>
      <c r="I4133" s="21"/>
      <c r="J4133" s="26"/>
      <c r="K4133" s="26"/>
      <c r="L4133" s="21"/>
      <c r="M4133" s="21"/>
      <c r="N4133" s="21"/>
      <c r="O4133" s="21"/>
      <c r="P4133" s="21"/>
      <c r="Q4133" s="21"/>
    </row>
    <row r="4134" spans="1:17" s="258" customFormat="1" ht="12.75" hidden="1" customHeight="1">
      <c r="A4134" s="378"/>
      <c r="B4134" s="26"/>
      <c r="C4134" s="26"/>
      <c r="D4134" s="26"/>
      <c r="E4134" s="21"/>
      <c r="F4134" s="21"/>
      <c r="G4134" s="21"/>
      <c r="H4134" s="21"/>
      <c r="I4134" s="21"/>
      <c r="J4134" s="26"/>
      <c r="K4134" s="26"/>
      <c r="L4134" s="21"/>
      <c r="M4134" s="21"/>
      <c r="N4134" s="21"/>
      <c r="O4134" s="21"/>
      <c r="P4134" s="21"/>
      <c r="Q4134" s="21"/>
    </row>
    <row r="4135" spans="1:17" s="258" customFormat="1" ht="12.75" hidden="1" customHeight="1">
      <c r="A4135" s="378"/>
      <c r="B4135" s="26"/>
      <c r="C4135" s="26"/>
      <c r="D4135" s="26"/>
      <c r="E4135" s="21"/>
      <c r="F4135" s="21"/>
      <c r="G4135" s="21"/>
      <c r="H4135" s="21"/>
      <c r="I4135" s="21"/>
      <c r="J4135" s="26"/>
      <c r="K4135" s="26"/>
      <c r="L4135" s="21"/>
      <c r="M4135" s="21"/>
      <c r="N4135" s="21"/>
      <c r="O4135" s="21"/>
      <c r="P4135" s="21"/>
      <c r="Q4135" s="21"/>
    </row>
    <row r="4136" spans="1:17" s="258" customFormat="1" ht="12.75" hidden="1" customHeight="1">
      <c r="A4136" s="378"/>
      <c r="B4136" s="26"/>
      <c r="C4136" s="26"/>
      <c r="D4136" s="26"/>
      <c r="E4136" s="21"/>
      <c r="F4136" s="21"/>
      <c r="G4136" s="21"/>
      <c r="H4136" s="21"/>
      <c r="I4136" s="21"/>
      <c r="J4136" s="26"/>
      <c r="K4136" s="26"/>
      <c r="L4136" s="21"/>
      <c r="M4136" s="21"/>
      <c r="N4136" s="21"/>
      <c r="O4136" s="21"/>
      <c r="P4136" s="21"/>
      <c r="Q4136" s="21"/>
    </row>
    <row r="4137" spans="1:17" s="258" customFormat="1" ht="12.75" hidden="1" customHeight="1">
      <c r="A4137" s="378"/>
      <c r="B4137" s="26"/>
      <c r="C4137" s="26"/>
      <c r="D4137" s="26"/>
      <c r="E4137" s="21"/>
      <c r="F4137" s="21"/>
      <c r="G4137" s="21"/>
      <c r="H4137" s="21"/>
      <c r="I4137" s="21"/>
      <c r="J4137" s="26"/>
      <c r="K4137" s="26"/>
      <c r="L4137" s="21"/>
      <c r="M4137" s="21"/>
      <c r="N4137" s="21"/>
      <c r="O4137" s="21"/>
      <c r="P4137" s="21"/>
      <c r="Q4137" s="21"/>
    </row>
    <row r="4138" spans="1:17" s="258" customFormat="1" ht="12.75" hidden="1" customHeight="1">
      <c r="A4138" s="378"/>
      <c r="B4138" s="26"/>
      <c r="C4138" s="26"/>
      <c r="D4138" s="26"/>
      <c r="E4138" s="21"/>
      <c r="F4138" s="21"/>
      <c r="G4138" s="21"/>
      <c r="H4138" s="21"/>
      <c r="I4138" s="21"/>
      <c r="J4138" s="26"/>
      <c r="K4138" s="26"/>
      <c r="L4138" s="21"/>
      <c r="M4138" s="21"/>
      <c r="N4138" s="21"/>
      <c r="O4138" s="21"/>
      <c r="P4138" s="21"/>
      <c r="Q4138" s="21"/>
    </row>
    <row r="4139" spans="1:17" s="258" customFormat="1" ht="12.75" hidden="1" customHeight="1">
      <c r="A4139" s="378"/>
      <c r="B4139" s="26"/>
      <c r="C4139" s="26"/>
      <c r="D4139" s="26"/>
      <c r="E4139" s="21"/>
      <c r="F4139" s="21"/>
      <c r="G4139" s="21"/>
      <c r="H4139" s="21"/>
      <c r="I4139" s="21"/>
      <c r="J4139" s="26"/>
      <c r="K4139" s="26"/>
      <c r="L4139" s="21"/>
      <c r="M4139" s="21"/>
      <c r="N4139" s="21"/>
      <c r="O4139" s="21"/>
      <c r="P4139" s="21"/>
      <c r="Q4139" s="21"/>
    </row>
    <row r="4140" spans="1:17" s="258" customFormat="1" ht="12.75" hidden="1" customHeight="1">
      <c r="A4140" s="378"/>
      <c r="B4140" s="26"/>
      <c r="C4140" s="26"/>
      <c r="D4140" s="26"/>
      <c r="E4140" s="21"/>
      <c r="F4140" s="21"/>
      <c r="G4140" s="21"/>
      <c r="H4140" s="21"/>
      <c r="I4140" s="21"/>
      <c r="J4140" s="26"/>
      <c r="K4140" s="26"/>
      <c r="L4140" s="21"/>
      <c r="M4140" s="21"/>
      <c r="N4140" s="21"/>
      <c r="O4140" s="21"/>
      <c r="P4140" s="21"/>
      <c r="Q4140" s="21"/>
    </row>
    <row r="4141" spans="1:17" s="258" customFormat="1" ht="12.75" hidden="1" customHeight="1">
      <c r="A4141" s="378"/>
      <c r="B4141" s="26"/>
      <c r="C4141" s="26"/>
      <c r="D4141" s="26"/>
      <c r="E4141" s="21"/>
      <c r="F4141" s="21"/>
      <c r="G4141" s="21"/>
      <c r="H4141" s="21"/>
      <c r="I4141" s="21"/>
      <c r="J4141" s="26"/>
      <c r="K4141" s="26"/>
      <c r="L4141" s="21"/>
      <c r="M4141" s="21"/>
      <c r="N4141" s="21"/>
      <c r="O4141" s="21"/>
      <c r="P4141" s="21"/>
      <c r="Q4141" s="21"/>
    </row>
    <row r="4142" spans="1:17" s="258" customFormat="1" ht="12.75" hidden="1" customHeight="1">
      <c r="A4142" s="378"/>
      <c r="B4142" s="26"/>
      <c r="C4142" s="26"/>
      <c r="D4142" s="26"/>
      <c r="E4142" s="21"/>
      <c r="F4142" s="21"/>
      <c r="G4142" s="21"/>
      <c r="H4142" s="21"/>
      <c r="I4142" s="21"/>
      <c r="J4142" s="26"/>
      <c r="K4142" s="26"/>
      <c r="L4142" s="21"/>
      <c r="M4142" s="21"/>
      <c r="N4142" s="21"/>
      <c r="O4142" s="21"/>
      <c r="P4142" s="21"/>
      <c r="Q4142" s="21"/>
    </row>
    <row r="4143" spans="1:17" s="258" customFormat="1" ht="12.75" hidden="1" customHeight="1">
      <c r="A4143" s="378"/>
      <c r="B4143" s="26"/>
      <c r="C4143" s="26"/>
      <c r="D4143" s="26"/>
      <c r="E4143" s="21"/>
      <c r="F4143" s="21"/>
      <c r="G4143" s="21"/>
      <c r="H4143" s="21"/>
      <c r="I4143" s="21"/>
      <c r="J4143" s="26"/>
      <c r="K4143" s="26"/>
      <c r="L4143" s="21"/>
      <c r="M4143" s="21"/>
      <c r="N4143" s="21"/>
      <c r="O4143" s="21"/>
      <c r="P4143" s="21"/>
      <c r="Q4143" s="21"/>
    </row>
    <row r="4144" spans="1:17" s="258" customFormat="1" ht="12.75" hidden="1" customHeight="1">
      <c r="A4144" s="378"/>
      <c r="B4144" s="26"/>
      <c r="C4144" s="26"/>
      <c r="D4144" s="26"/>
      <c r="E4144" s="21"/>
      <c r="F4144" s="21"/>
      <c r="G4144" s="21"/>
      <c r="H4144" s="21"/>
      <c r="I4144" s="21"/>
      <c r="J4144" s="26"/>
      <c r="K4144" s="26"/>
      <c r="L4144" s="21"/>
      <c r="M4144" s="21"/>
      <c r="N4144" s="21"/>
      <c r="O4144" s="21"/>
      <c r="P4144" s="21"/>
      <c r="Q4144" s="21"/>
    </row>
    <row r="4145" spans="1:17" s="258" customFormat="1" ht="12.75" hidden="1" customHeight="1">
      <c r="A4145" s="378"/>
      <c r="B4145" s="26"/>
      <c r="C4145" s="26"/>
      <c r="D4145" s="26"/>
      <c r="E4145" s="21"/>
      <c r="F4145" s="21"/>
      <c r="G4145" s="21"/>
      <c r="H4145" s="21"/>
      <c r="I4145" s="21"/>
      <c r="J4145" s="26"/>
      <c r="K4145" s="26"/>
      <c r="L4145" s="21"/>
      <c r="M4145" s="21"/>
      <c r="N4145" s="21"/>
      <c r="O4145" s="21"/>
      <c r="P4145" s="21"/>
      <c r="Q4145" s="21"/>
    </row>
    <row r="4146" spans="1:17" s="258" customFormat="1" ht="12.75" hidden="1" customHeight="1">
      <c r="A4146" s="378"/>
      <c r="B4146" s="26"/>
      <c r="C4146" s="26"/>
      <c r="D4146" s="26"/>
      <c r="E4146" s="21"/>
      <c r="F4146" s="21"/>
      <c r="G4146" s="21"/>
      <c r="H4146" s="21"/>
      <c r="I4146" s="21"/>
      <c r="J4146" s="26"/>
      <c r="K4146" s="26"/>
      <c r="L4146" s="21"/>
      <c r="M4146" s="21"/>
      <c r="N4146" s="21"/>
      <c r="O4146" s="21"/>
      <c r="P4146" s="21"/>
      <c r="Q4146" s="21"/>
    </row>
    <row r="4147" spans="1:17" s="258" customFormat="1" ht="12.75" hidden="1" customHeight="1">
      <c r="A4147" s="378"/>
      <c r="B4147" s="26"/>
      <c r="C4147" s="26"/>
      <c r="D4147" s="26"/>
      <c r="E4147" s="21"/>
      <c r="F4147" s="21"/>
      <c r="G4147" s="21"/>
      <c r="H4147" s="21"/>
      <c r="I4147" s="21"/>
      <c r="J4147" s="26"/>
      <c r="K4147" s="26"/>
      <c r="L4147" s="21"/>
      <c r="M4147" s="21"/>
      <c r="N4147" s="21"/>
      <c r="O4147" s="21"/>
      <c r="P4147" s="21"/>
      <c r="Q4147" s="21"/>
    </row>
    <row r="4148" spans="1:17" s="258" customFormat="1" ht="12.75" hidden="1" customHeight="1">
      <c r="A4148" s="378"/>
      <c r="B4148" s="26"/>
      <c r="C4148" s="26"/>
      <c r="D4148" s="26"/>
      <c r="E4148" s="21"/>
      <c r="F4148" s="21"/>
      <c r="G4148" s="21"/>
      <c r="H4148" s="21"/>
      <c r="I4148" s="21"/>
      <c r="J4148" s="26"/>
      <c r="K4148" s="26"/>
      <c r="L4148" s="21"/>
      <c r="M4148" s="21"/>
      <c r="N4148" s="21"/>
      <c r="O4148" s="21"/>
      <c r="P4148" s="21"/>
      <c r="Q4148" s="21"/>
    </row>
    <row r="4149" spans="1:17" s="258" customFormat="1" ht="12.75" hidden="1" customHeight="1">
      <c r="A4149" s="378"/>
      <c r="B4149" s="26"/>
      <c r="C4149" s="26"/>
      <c r="D4149" s="26"/>
      <c r="E4149" s="21"/>
      <c r="F4149" s="21"/>
      <c r="G4149" s="21"/>
      <c r="H4149" s="21"/>
      <c r="I4149" s="21"/>
      <c r="J4149" s="26"/>
      <c r="K4149" s="26"/>
      <c r="L4149" s="21"/>
      <c r="M4149" s="21"/>
      <c r="N4149" s="21"/>
      <c r="O4149" s="21"/>
      <c r="P4149" s="21"/>
      <c r="Q4149" s="21"/>
    </row>
    <row r="4150" spans="1:17" s="258" customFormat="1" ht="12.75" hidden="1" customHeight="1">
      <c r="A4150" s="378"/>
      <c r="B4150" s="26"/>
      <c r="C4150" s="26"/>
      <c r="D4150" s="26"/>
      <c r="E4150" s="21"/>
      <c r="F4150" s="21"/>
      <c r="G4150" s="21"/>
      <c r="H4150" s="21"/>
      <c r="I4150" s="21"/>
      <c r="J4150" s="26"/>
      <c r="K4150" s="26"/>
      <c r="L4150" s="21"/>
      <c r="M4150" s="21"/>
      <c r="N4150" s="21"/>
      <c r="O4150" s="21"/>
      <c r="P4150" s="21"/>
      <c r="Q4150" s="21"/>
    </row>
    <row r="4151" spans="1:17" s="258" customFormat="1" ht="12.75" hidden="1" customHeight="1">
      <c r="A4151" s="378"/>
      <c r="B4151" s="26"/>
      <c r="C4151" s="26"/>
      <c r="D4151" s="26"/>
      <c r="E4151" s="21"/>
      <c r="F4151" s="21"/>
      <c r="G4151" s="21"/>
      <c r="H4151" s="21"/>
      <c r="I4151" s="21"/>
      <c r="J4151" s="26"/>
      <c r="K4151" s="26"/>
      <c r="L4151" s="21"/>
      <c r="M4151" s="21"/>
      <c r="N4151" s="21"/>
      <c r="O4151" s="21"/>
      <c r="P4151" s="21"/>
      <c r="Q4151" s="21"/>
    </row>
    <row r="4152" spans="1:17" s="258" customFormat="1" ht="12.75" hidden="1" customHeight="1">
      <c r="A4152" s="378"/>
      <c r="B4152" s="26"/>
      <c r="C4152" s="26"/>
      <c r="D4152" s="26"/>
      <c r="E4152" s="21"/>
      <c r="F4152" s="21"/>
      <c r="G4152" s="21"/>
      <c r="H4152" s="21"/>
      <c r="I4152" s="21"/>
      <c r="J4152" s="26"/>
      <c r="K4152" s="26"/>
      <c r="L4152" s="21"/>
      <c r="M4152" s="21"/>
      <c r="N4152" s="21"/>
      <c r="O4152" s="21"/>
      <c r="P4152" s="21"/>
      <c r="Q4152" s="21"/>
    </row>
    <row r="4153" spans="1:17" s="258" customFormat="1" ht="12.75" hidden="1" customHeight="1">
      <c r="A4153" s="378"/>
      <c r="B4153" s="26"/>
      <c r="C4153" s="26"/>
      <c r="D4153" s="26"/>
      <c r="E4153" s="21"/>
      <c r="F4153" s="21"/>
      <c r="G4153" s="21"/>
      <c r="H4153" s="21"/>
      <c r="I4153" s="21"/>
      <c r="J4153" s="26"/>
      <c r="K4153" s="26"/>
      <c r="L4153" s="21"/>
      <c r="M4153" s="21"/>
      <c r="N4153" s="21"/>
      <c r="O4153" s="21"/>
      <c r="P4153" s="21"/>
      <c r="Q4153" s="21"/>
    </row>
    <row r="4154" spans="1:17" s="258" customFormat="1" ht="12.75" hidden="1" customHeight="1">
      <c r="A4154" s="378"/>
      <c r="B4154" s="26"/>
      <c r="C4154" s="26"/>
      <c r="D4154" s="26"/>
      <c r="E4154" s="21"/>
      <c r="F4154" s="21"/>
      <c r="G4154" s="21"/>
      <c r="H4154" s="21"/>
      <c r="I4154" s="21"/>
      <c r="J4154" s="26"/>
      <c r="K4154" s="26"/>
      <c r="L4154" s="21"/>
      <c r="M4154" s="21"/>
      <c r="N4154" s="21"/>
      <c r="O4154" s="21"/>
      <c r="P4154" s="21"/>
      <c r="Q4154" s="21"/>
    </row>
    <row r="4155" spans="1:17" s="258" customFormat="1" ht="12.75" hidden="1" customHeight="1">
      <c r="A4155" s="378"/>
      <c r="B4155" s="26"/>
      <c r="C4155" s="26"/>
      <c r="D4155" s="26"/>
      <c r="E4155" s="21"/>
      <c r="F4155" s="21"/>
      <c r="G4155" s="21"/>
      <c r="H4155" s="21"/>
      <c r="I4155" s="21"/>
      <c r="J4155" s="26"/>
      <c r="K4155" s="26"/>
      <c r="L4155" s="21"/>
      <c r="M4155" s="21"/>
      <c r="N4155" s="21"/>
      <c r="O4155" s="21"/>
      <c r="P4155" s="21"/>
      <c r="Q4155" s="21"/>
    </row>
    <row r="4156" spans="1:17" s="258" customFormat="1" ht="12.75" hidden="1" customHeight="1">
      <c r="A4156" s="378"/>
      <c r="B4156" s="26"/>
      <c r="C4156" s="26"/>
      <c r="D4156" s="26"/>
      <c r="E4156" s="21"/>
      <c r="F4156" s="21"/>
      <c r="G4156" s="21"/>
      <c r="H4156" s="21"/>
      <c r="I4156" s="21"/>
      <c r="J4156" s="26"/>
      <c r="K4156" s="26"/>
      <c r="L4156" s="21"/>
      <c r="M4156" s="21"/>
      <c r="N4156" s="21"/>
      <c r="O4156" s="21"/>
      <c r="P4156" s="21"/>
      <c r="Q4156" s="21"/>
    </row>
    <row r="4157" spans="1:17" s="258" customFormat="1" ht="12.75" hidden="1" customHeight="1">
      <c r="A4157" s="378"/>
      <c r="B4157" s="26"/>
      <c r="C4157" s="26"/>
      <c r="D4157" s="26"/>
      <c r="E4157" s="21"/>
      <c r="F4157" s="21"/>
      <c r="G4157" s="21"/>
      <c r="H4157" s="21"/>
      <c r="I4157" s="21"/>
      <c r="J4157" s="26"/>
      <c r="K4157" s="26"/>
      <c r="L4157" s="21"/>
      <c r="M4157" s="21"/>
      <c r="N4157" s="21"/>
      <c r="O4157" s="21"/>
      <c r="P4157" s="21"/>
      <c r="Q4157" s="21"/>
    </row>
    <row r="4158" spans="1:17" s="258" customFormat="1" ht="12.75" hidden="1" customHeight="1">
      <c r="A4158" s="378"/>
      <c r="B4158" s="26"/>
      <c r="C4158" s="26"/>
      <c r="D4158" s="26"/>
      <c r="E4158" s="21"/>
      <c r="F4158" s="21"/>
      <c r="G4158" s="21"/>
      <c r="H4158" s="21"/>
      <c r="I4158" s="21"/>
      <c r="J4158" s="26"/>
      <c r="K4158" s="26"/>
      <c r="L4158" s="21"/>
      <c r="M4158" s="21"/>
      <c r="N4158" s="21"/>
      <c r="O4158" s="21"/>
      <c r="P4158" s="21"/>
      <c r="Q4158" s="21"/>
    </row>
    <row r="4159" spans="1:17" s="258" customFormat="1" ht="12.75" hidden="1" customHeight="1">
      <c r="A4159" s="378"/>
      <c r="B4159" s="26"/>
      <c r="C4159" s="26"/>
      <c r="D4159" s="26"/>
      <c r="E4159" s="21"/>
      <c r="F4159" s="21"/>
      <c r="G4159" s="21"/>
      <c r="H4159" s="21"/>
      <c r="I4159" s="21"/>
      <c r="J4159" s="26"/>
      <c r="K4159" s="26"/>
      <c r="L4159" s="21"/>
      <c r="M4159" s="21"/>
      <c r="N4159" s="21"/>
      <c r="O4159" s="21"/>
      <c r="P4159" s="21"/>
      <c r="Q4159" s="21"/>
    </row>
    <row r="4160" spans="1:17" s="258" customFormat="1" ht="12.75" hidden="1" customHeight="1">
      <c r="A4160" s="378"/>
      <c r="B4160" s="26"/>
      <c r="C4160" s="26"/>
      <c r="D4160" s="26"/>
      <c r="E4160" s="21"/>
      <c r="F4160" s="21"/>
      <c r="G4160" s="21"/>
      <c r="H4160" s="21"/>
      <c r="I4160" s="21"/>
      <c r="J4160" s="26"/>
      <c r="K4160" s="26"/>
      <c r="L4160" s="21"/>
      <c r="M4160" s="21"/>
      <c r="N4160" s="21"/>
      <c r="O4160" s="21"/>
      <c r="P4160" s="21"/>
      <c r="Q4160" s="21"/>
    </row>
    <row r="4161" spans="1:17" s="258" customFormat="1" ht="12.75" hidden="1" customHeight="1">
      <c r="A4161" s="378"/>
      <c r="B4161" s="26"/>
      <c r="C4161" s="26"/>
      <c r="D4161" s="26"/>
      <c r="E4161" s="21"/>
      <c r="F4161" s="21"/>
      <c r="G4161" s="21"/>
      <c r="H4161" s="21"/>
      <c r="I4161" s="21"/>
      <c r="J4161" s="26"/>
      <c r="K4161" s="26"/>
      <c r="L4161" s="21"/>
      <c r="M4161" s="21"/>
      <c r="N4161" s="21"/>
      <c r="O4161" s="21"/>
      <c r="P4161" s="21"/>
      <c r="Q4161" s="21"/>
    </row>
    <row r="4162" spans="1:17" s="258" customFormat="1" ht="12.75" hidden="1" customHeight="1">
      <c r="A4162" s="378"/>
      <c r="B4162" s="26"/>
      <c r="C4162" s="26"/>
      <c r="D4162" s="26"/>
      <c r="E4162" s="21"/>
      <c r="F4162" s="21"/>
      <c r="G4162" s="21"/>
      <c r="H4162" s="21"/>
      <c r="I4162" s="21"/>
      <c r="J4162" s="26"/>
      <c r="K4162" s="26"/>
      <c r="L4162" s="21"/>
      <c r="M4162" s="21"/>
      <c r="N4162" s="21"/>
      <c r="O4162" s="21"/>
      <c r="P4162" s="21"/>
      <c r="Q4162" s="21"/>
    </row>
    <row r="4163" spans="1:17" s="258" customFormat="1" ht="12.75" hidden="1" customHeight="1">
      <c r="A4163" s="378"/>
      <c r="B4163" s="26"/>
      <c r="C4163" s="26"/>
      <c r="D4163" s="26"/>
      <c r="E4163" s="21"/>
      <c r="F4163" s="21"/>
      <c r="G4163" s="21"/>
      <c r="H4163" s="21"/>
      <c r="I4163" s="21"/>
      <c r="J4163" s="26"/>
      <c r="K4163" s="26"/>
      <c r="L4163" s="21"/>
      <c r="M4163" s="21"/>
      <c r="N4163" s="21"/>
      <c r="O4163" s="21"/>
      <c r="P4163" s="21"/>
      <c r="Q4163" s="21"/>
    </row>
    <row r="4164" spans="1:17" s="258" customFormat="1" ht="12.75" hidden="1" customHeight="1">
      <c r="A4164" s="378"/>
      <c r="B4164" s="26"/>
      <c r="C4164" s="26"/>
      <c r="D4164" s="26"/>
      <c r="E4164" s="21"/>
      <c r="F4164" s="21"/>
      <c r="G4164" s="21"/>
      <c r="H4164" s="21"/>
      <c r="I4164" s="21"/>
      <c r="J4164" s="26"/>
      <c r="K4164" s="26"/>
      <c r="L4164" s="21"/>
      <c r="M4164" s="21"/>
      <c r="N4164" s="21"/>
      <c r="O4164" s="21"/>
      <c r="P4164" s="21"/>
      <c r="Q4164" s="21"/>
    </row>
    <row r="4165" spans="1:17" s="258" customFormat="1" ht="12.75" hidden="1" customHeight="1">
      <c r="A4165" s="378"/>
      <c r="B4165" s="26"/>
      <c r="C4165" s="26"/>
      <c r="D4165" s="26"/>
      <c r="E4165" s="21"/>
      <c r="F4165" s="21"/>
      <c r="G4165" s="21"/>
      <c r="H4165" s="21"/>
      <c r="I4165" s="21"/>
      <c r="J4165" s="26"/>
      <c r="K4165" s="26"/>
      <c r="L4165" s="21"/>
      <c r="M4165" s="21"/>
      <c r="N4165" s="21"/>
      <c r="O4165" s="21"/>
      <c r="P4165" s="21"/>
      <c r="Q4165" s="21"/>
    </row>
    <row r="4166" spans="1:17" s="258" customFormat="1" ht="12.75" hidden="1" customHeight="1">
      <c r="A4166" s="378"/>
      <c r="B4166" s="26"/>
      <c r="C4166" s="26"/>
      <c r="D4166" s="26"/>
      <c r="E4166" s="21"/>
      <c r="F4166" s="21"/>
      <c r="G4166" s="21"/>
      <c r="H4166" s="21"/>
      <c r="I4166" s="21"/>
      <c r="J4166" s="26"/>
      <c r="K4166" s="26"/>
      <c r="L4166" s="21"/>
      <c r="M4166" s="21"/>
      <c r="N4166" s="21"/>
      <c r="O4166" s="21"/>
      <c r="P4166" s="21"/>
      <c r="Q4166" s="21"/>
    </row>
    <row r="4167" spans="1:17" s="258" customFormat="1" ht="12.75" hidden="1" customHeight="1">
      <c r="A4167" s="378"/>
      <c r="B4167" s="26"/>
      <c r="C4167" s="26"/>
      <c r="D4167" s="26"/>
      <c r="E4167" s="21"/>
      <c r="F4167" s="21"/>
      <c r="G4167" s="21"/>
      <c r="H4167" s="21"/>
      <c r="I4167" s="21"/>
      <c r="J4167" s="26"/>
      <c r="K4167" s="26"/>
      <c r="L4167" s="21"/>
      <c r="M4167" s="21"/>
      <c r="N4167" s="21"/>
      <c r="O4167" s="21"/>
      <c r="P4167" s="21"/>
      <c r="Q4167" s="21"/>
    </row>
    <row r="4168" spans="1:17" s="258" customFormat="1" ht="12.75" hidden="1" customHeight="1">
      <c r="A4168" s="378"/>
      <c r="B4168" s="26"/>
      <c r="C4168" s="26"/>
      <c r="D4168" s="26"/>
      <c r="E4168" s="21"/>
      <c r="F4168" s="21"/>
      <c r="G4168" s="21"/>
      <c r="H4168" s="21"/>
      <c r="I4168" s="21"/>
      <c r="J4168" s="26"/>
      <c r="K4168" s="26"/>
      <c r="L4168" s="21"/>
      <c r="M4168" s="21"/>
      <c r="N4168" s="21"/>
      <c r="O4168" s="21"/>
      <c r="P4168" s="21"/>
      <c r="Q4168" s="21"/>
    </row>
    <row r="4169" spans="1:17" s="258" customFormat="1" ht="12.75" hidden="1" customHeight="1">
      <c r="A4169" s="378"/>
      <c r="B4169" s="26"/>
      <c r="C4169" s="26"/>
      <c r="D4169" s="26"/>
      <c r="E4169" s="21"/>
      <c r="F4169" s="21"/>
      <c r="G4169" s="21"/>
      <c r="H4169" s="21"/>
      <c r="I4169" s="21"/>
      <c r="J4169" s="26"/>
      <c r="K4169" s="26"/>
      <c r="L4169" s="21"/>
      <c r="M4169" s="21"/>
      <c r="N4169" s="21"/>
      <c r="O4169" s="21"/>
      <c r="P4169" s="21"/>
      <c r="Q4169" s="21"/>
    </row>
    <row r="4170" spans="1:17" s="258" customFormat="1" ht="12.75" hidden="1" customHeight="1">
      <c r="A4170" s="378"/>
      <c r="B4170" s="26"/>
      <c r="C4170" s="26"/>
      <c r="D4170" s="26"/>
      <c r="E4170" s="21"/>
      <c r="F4170" s="21"/>
      <c r="G4170" s="21"/>
      <c r="H4170" s="21"/>
      <c r="I4170" s="21"/>
      <c r="J4170" s="26"/>
      <c r="K4170" s="26"/>
      <c r="L4170" s="21"/>
      <c r="M4170" s="21"/>
      <c r="N4170" s="21"/>
      <c r="O4170" s="21"/>
      <c r="P4170" s="21"/>
      <c r="Q4170" s="21"/>
    </row>
    <row r="4171" spans="1:17" s="258" customFormat="1" ht="12.75" hidden="1" customHeight="1">
      <c r="A4171" s="378"/>
      <c r="B4171" s="26"/>
      <c r="C4171" s="26"/>
      <c r="D4171" s="26"/>
      <c r="E4171" s="21"/>
      <c r="F4171" s="21"/>
      <c r="G4171" s="21"/>
      <c r="H4171" s="21"/>
      <c r="I4171" s="21"/>
      <c r="J4171" s="26"/>
      <c r="K4171" s="26"/>
      <c r="L4171" s="21"/>
      <c r="M4171" s="21"/>
      <c r="N4171" s="21"/>
      <c r="O4171" s="21"/>
      <c r="P4171" s="21"/>
      <c r="Q4171" s="21"/>
    </row>
    <row r="4172" spans="1:17" s="258" customFormat="1" ht="12.75" hidden="1" customHeight="1">
      <c r="A4172" s="378"/>
      <c r="B4172" s="26"/>
      <c r="C4172" s="26"/>
      <c r="D4172" s="26"/>
      <c r="E4172" s="21"/>
      <c r="F4172" s="21"/>
      <c r="G4172" s="21"/>
      <c r="H4172" s="21"/>
      <c r="I4172" s="21"/>
      <c r="J4172" s="26"/>
      <c r="K4172" s="26"/>
      <c r="L4172" s="21"/>
      <c r="M4172" s="21"/>
      <c r="N4172" s="21"/>
      <c r="O4172" s="21"/>
      <c r="P4172" s="21"/>
      <c r="Q4172" s="21"/>
    </row>
    <row r="4173" spans="1:17" s="258" customFormat="1" ht="12.75" hidden="1" customHeight="1">
      <c r="A4173" s="378"/>
      <c r="B4173" s="26"/>
      <c r="C4173" s="26"/>
      <c r="D4173" s="26"/>
      <c r="E4173" s="21"/>
      <c r="F4173" s="21"/>
      <c r="G4173" s="21"/>
      <c r="H4173" s="21"/>
      <c r="I4173" s="21"/>
      <c r="J4173" s="26"/>
      <c r="K4173" s="26"/>
      <c r="L4173" s="21"/>
      <c r="M4173" s="21"/>
      <c r="N4173" s="21"/>
      <c r="O4173" s="21"/>
      <c r="P4173" s="21"/>
      <c r="Q4173" s="21"/>
    </row>
    <row r="4174" spans="1:17" s="258" customFormat="1" ht="12.75" hidden="1" customHeight="1">
      <c r="A4174" s="378"/>
      <c r="B4174" s="26"/>
      <c r="C4174" s="26"/>
      <c r="D4174" s="26"/>
      <c r="E4174" s="21"/>
      <c r="F4174" s="21"/>
      <c r="G4174" s="21"/>
      <c r="H4174" s="21"/>
      <c r="I4174" s="21"/>
      <c r="J4174" s="26"/>
      <c r="K4174" s="26"/>
      <c r="L4174" s="21"/>
      <c r="M4174" s="21"/>
      <c r="N4174" s="21"/>
      <c r="O4174" s="21"/>
      <c r="P4174" s="21"/>
      <c r="Q4174" s="21"/>
    </row>
    <row r="4175" spans="1:17" s="258" customFormat="1" ht="12.75" hidden="1" customHeight="1">
      <c r="A4175" s="378"/>
      <c r="B4175" s="26"/>
      <c r="C4175" s="26"/>
      <c r="D4175" s="26"/>
      <c r="E4175" s="21"/>
      <c r="F4175" s="21"/>
      <c r="G4175" s="21"/>
      <c r="H4175" s="21"/>
      <c r="I4175" s="21"/>
      <c r="J4175" s="26"/>
      <c r="K4175" s="26"/>
      <c r="L4175" s="21"/>
      <c r="M4175" s="21"/>
      <c r="N4175" s="21"/>
      <c r="O4175" s="21"/>
      <c r="P4175" s="21"/>
      <c r="Q4175" s="21"/>
    </row>
    <row r="4176" spans="1:17" s="258" customFormat="1" ht="12.75" hidden="1" customHeight="1">
      <c r="A4176" s="378"/>
      <c r="B4176" s="26"/>
      <c r="C4176" s="26"/>
      <c r="D4176" s="26"/>
      <c r="E4176" s="21"/>
      <c r="F4176" s="21"/>
      <c r="G4176" s="21"/>
      <c r="H4176" s="21"/>
      <c r="I4176" s="21"/>
      <c r="J4176" s="26"/>
      <c r="K4176" s="26"/>
      <c r="L4176" s="21"/>
      <c r="M4176" s="21"/>
      <c r="N4176" s="21"/>
      <c r="O4176" s="21"/>
      <c r="P4176" s="21"/>
      <c r="Q4176" s="21"/>
    </row>
    <row r="4177" spans="1:17" s="258" customFormat="1" ht="12.75" hidden="1" customHeight="1">
      <c r="A4177" s="378"/>
      <c r="B4177" s="26"/>
      <c r="C4177" s="26"/>
      <c r="D4177" s="26"/>
      <c r="E4177" s="21"/>
      <c r="F4177" s="21"/>
      <c r="G4177" s="21"/>
      <c r="H4177" s="21"/>
      <c r="I4177" s="21"/>
      <c r="J4177" s="26"/>
      <c r="K4177" s="26"/>
      <c r="L4177" s="21"/>
      <c r="M4177" s="21"/>
      <c r="N4177" s="21"/>
      <c r="O4177" s="21"/>
      <c r="P4177" s="21"/>
      <c r="Q4177" s="21"/>
    </row>
    <row r="4178" spans="1:17" s="258" customFormat="1" ht="12.75" hidden="1" customHeight="1">
      <c r="A4178" s="378"/>
      <c r="B4178" s="26"/>
      <c r="C4178" s="26"/>
      <c r="D4178" s="26"/>
      <c r="E4178" s="21"/>
      <c r="F4178" s="21"/>
      <c r="G4178" s="21"/>
      <c r="H4178" s="21"/>
      <c r="I4178" s="21"/>
      <c r="J4178" s="26"/>
      <c r="K4178" s="26"/>
      <c r="L4178" s="21"/>
      <c r="M4178" s="21"/>
      <c r="N4178" s="21"/>
      <c r="O4178" s="21"/>
      <c r="P4178" s="21"/>
      <c r="Q4178" s="21"/>
    </row>
    <row r="4179" spans="1:17" s="258" customFormat="1" ht="12.75" hidden="1" customHeight="1">
      <c r="A4179" s="378"/>
      <c r="B4179" s="26"/>
      <c r="C4179" s="26"/>
      <c r="D4179" s="26"/>
      <c r="E4179" s="21"/>
      <c r="F4179" s="21"/>
      <c r="G4179" s="21"/>
      <c r="H4179" s="21"/>
      <c r="I4179" s="21"/>
      <c r="J4179" s="26"/>
      <c r="K4179" s="26"/>
      <c r="L4179" s="21"/>
      <c r="M4179" s="21"/>
      <c r="N4179" s="21"/>
      <c r="O4179" s="21"/>
      <c r="P4179" s="21"/>
      <c r="Q4179" s="21"/>
    </row>
    <row r="4180" spans="1:17" s="258" customFormat="1" ht="12.75" hidden="1" customHeight="1">
      <c r="A4180" s="378"/>
      <c r="B4180" s="26"/>
      <c r="C4180" s="26"/>
      <c r="D4180" s="26"/>
      <c r="E4180" s="21"/>
      <c r="F4180" s="21"/>
      <c r="G4180" s="21"/>
      <c r="H4180" s="21"/>
      <c r="I4180" s="21"/>
      <c r="J4180" s="26"/>
      <c r="K4180" s="26"/>
      <c r="L4180" s="21"/>
      <c r="M4180" s="21"/>
      <c r="N4180" s="21"/>
      <c r="O4180" s="21"/>
      <c r="P4180" s="21"/>
      <c r="Q4180" s="21"/>
    </row>
    <row r="4181" spans="1:17" s="258" customFormat="1" ht="12.75" hidden="1" customHeight="1">
      <c r="A4181" s="378"/>
      <c r="B4181" s="26"/>
      <c r="C4181" s="26"/>
      <c r="D4181" s="26"/>
      <c r="E4181" s="21"/>
      <c r="F4181" s="21"/>
      <c r="G4181" s="21"/>
      <c r="H4181" s="21"/>
      <c r="I4181" s="21"/>
      <c r="J4181" s="26"/>
      <c r="K4181" s="26"/>
      <c r="L4181" s="21"/>
      <c r="M4181" s="21"/>
      <c r="N4181" s="21"/>
      <c r="O4181" s="21"/>
      <c r="P4181" s="21"/>
      <c r="Q4181" s="21"/>
    </row>
    <row r="4182" spans="1:17" s="258" customFormat="1" ht="12.75" hidden="1" customHeight="1">
      <c r="A4182" s="378"/>
      <c r="B4182" s="26"/>
      <c r="C4182" s="26"/>
      <c r="D4182" s="26"/>
      <c r="E4182" s="21"/>
      <c r="F4182" s="21"/>
      <c r="G4182" s="21"/>
      <c r="H4182" s="21"/>
      <c r="I4182" s="21"/>
      <c r="J4182" s="26"/>
      <c r="K4182" s="26"/>
      <c r="L4182" s="21"/>
      <c r="M4182" s="21"/>
      <c r="N4182" s="21"/>
      <c r="O4182" s="21"/>
      <c r="P4182" s="21"/>
      <c r="Q4182" s="21"/>
    </row>
    <row r="4183" spans="1:17" s="258" customFormat="1" ht="12.75" hidden="1" customHeight="1">
      <c r="A4183" s="378"/>
      <c r="B4183" s="26"/>
      <c r="C4183" s="26"/>
      <c r="D4183" s="26"/>
      <c r="E4183" s="21"/>
      <c r="F4183" s="21"/>
      <c r="G4183" s="21"/>
      <c r="H4183" s="21"/>
      <c r="I4183" s="21"/>
      <c r="J4183" s="26"/>
      <c r="K4183" s="26"/>
      <c r="L4183" s="21"/>
      <c r="M4183" s="21"/>
      <c r="N4183" s="21"/>
      <c r="O4183" s="21"/>
      <c r="P4183" s="21"/>
      <c r="Q4183" s="21"/>
    </row>
    <row r="4184" spans="1:17" s="258" customFormat="1" ht="12.75" hidden="1" customHeight="1">
      <c r="A4184" s="378"/>
      <c r="B4184" s="26"/>
      <c r="C4184" s="26"/>
      <c r="D4184" s="26"/>
      <c r="E4184" s="21"/>
      <c r="F4184" s="21"/>
      <c r="G4184" s="21"/>
      <c r="H4184" s="21"/>
      <c r="I4184" s="21"/>
      <c r="J4184" s="26"/>
      <c r="K4184" s="26"/>
      <c r="L4184" s="21"/>
      <c r="M4184" s="21"/>
      <c r="N4184" s="21"/>
      <c r="O4184" s="21"/>
      <c r="P4184" s="21"/>
      <c r="Q4184" s="21"/>
    </row>
    <row r="4185" spans="1:17" s="258" customFormat="1" ht="12.75" hidden="1" customHeight="1">
      <c r="A4185" s="378"/>
      <c r="B4185" s="26"/>
      <c r="C4185" s="26"/>
      <c r="D4185" s="26"/>
      <c r="E4185" s="21"/>
      <c r="F4185" s="21"/>
      <c r="G4185" s="21"/>
      <c r="H4185" s="21"/>
      <c r="I4185" s="21"/>
      <c r="J4185" s="26"/>
      <c r="K4185" s="26"/>
      <c r="L4185" s="21"/>
      <c r="M4185" s="21"/>
      <c r="N4185" s="21"/>
      <c r="O4185" s="21"/>
      <c r="P4185" s="21"/>
      <c r="Q4185" s="21"/>
    </row>
    <row r="4186" spans="1:17" s="258" customFormat="1" ht="12.75" hidden="1" customHeight="1">
      <c r="A4186" s="378"/>
      <c r="B4186" s="26"/>
      <c r="C4186" s="26"/>
      <c r="D4186" s="26"/>
      <c r="E4186" s="21"/>
      <c r="F4186" s="21"/>
      <c r="G4186" s="21"/>
      <c r="H4186" s="21"/>
      <c r="I4186" s="21"/>
      <c r="J4186" s="26"/>
      <c r="K4186" s="26"/>
      <c r="L4186" s="21"/>
      <c r="M4186" s="21"/>
      <c r="N4186" s="21"/>
      <c r="O4186" s="21"/>
      <c r="P4186" s="21"/>
      <c r="Q4186" s="21"/>
    </row>
    <row r="4187" spans="1:17" s="258" customFormat="1" ht="12.75" hidden="1" customHeight="1">
      <c r="A4187" s="378"/>
      <c r="B4187" s="26"/>
      <c r="C4187" s="26"/>
      <c r="D4187" s="26"/>
      <c r="E4187" s="21"/>
      <c r="F4187" s="21"/>
      <c r="G4187" s="21"/>
      <c r="H4187" s="21"/>
      <c r="I4187" s="21"/>
      <c r="J4187" s="26"/>
      <c r="K4187" s="26"/>
      <c r="L4187" s="21"/>
      <c r="M4187" s="21"/>
      <c r="N4187" s="21"/>
      <c r="O4187" s="21"/>
      <c r="P4187" s="21"/>
      <c r="Q4187" s="21"/>
    </row>
    <row r="4188" spans="1:17" s="258" customFormat="1" ht="12.75" hidden="1" customHeight="1">
      <c r="A4188" s="378"/>
      <c r="B4188" s="26"/>
      <c r="C4188" s="26"/>
      <c r="D4188" s="26"/>
      <c r="E4188" s="21"/>
      <c r="F4188" s="21"/>
      <c r="G4188" s="21"/>
      <c r="H4188" s="21"/>
      <c r="I4188" s="21"/>
      <c r="J4188" s="26"/>
      <c r="K4188" s="26"/>
      <c r="L4188" s="21"/>
      <c r="M4188" s="21"/>
      <c r="N4188" s="21"/>
      <c r="O4188" s="21"/>
      <c r="P4188" s="21"/>
      <c r="Q4188" s="21"/>
    </row>
    <row r="4189" spans="1:17" s="258" customFormat="1" ht="12.75" hidden="1" customHeight="1">
      <c r="A4189" s="378"/>
      <c r="B4189" s="26"/>
      <c r="C4189" s="26"/>
      <c r="D4189" s="26"/>
      <c r="E4189" s="21"/>
      <c r="F4189" s="21"/>
      <c r="G4189" s="21"/>
      <c r="H4189" s="21"/>
      <c r="I4189" s="21"/>
      <c r="J4189" s="26"/>
      <c r="K4189" s="26"/>
      <c r="L4189" s="21"/>
      <c r="M4189" s="21"/>
      <c r="N4189" s="21"/>
      <c r="O4189" s="21"/>
      <c r="P4189" s="21"/>
      <c r="Q4189" s="21"/>
    </row>
    <row r="4190" spans="1:17" s="258" customFormat="1" ht="12.75" hidden="1" customHeight="1">
      <c r="A4190" s="378"/>
      <c r="B4190" s="26"/>
      <c r="C4190" s="26"/>
      <c r="D4190" s="26"/>
      <c r="E4190" s="21"/>
      <c r="F4190" s="21"/>
      <c r="G4190" s="21"/>
      <c r="H4190" s="21"/>
      <c r="I4190" s="21"/>
      <c r="J4190" s="26"/>
      <c r="K4190" s="26"/>
      <c r="L4190" s="21"/>
      <c r="M4190" s="21"/>
      <c r="N4190" s="21"/>
      <c r="O4190" s="21"/>
      <c r="P4190" s="21"/>
      <c r="Q4190" s="21"/>
    </row>
    <row r="4191" spans="1:17" s="258" customFormat="1" ht="12.75" hidden="1" customHeight="1">
      <c r="A4191" s="378"/>
      <c r="B4191" s="26"/>
      <c r="C4191" s="26"/>
      <c r="D4191" s="26"/>
      <c r="E4191" s="21"/>
      <c r="F4191" s="21"/>
      <c r="G4191" s="21"/>
      <c r="H4191" s="21"/>
      <c r="I4191" s="21"/>
      <c r="J4191" s="26"/>
      <c r="K4191" s="26"/>
      <c r="L4191" s="21"/>
      <c r="M4191" s="21"/>
      <c r="N4191" s="21"/>
      <c r="O4191" s="21"/>
      <c r="P4191" s="21"/>
      <c r="Q4191" s="21"/>
    </row>
    <row r="4192" spans="1:17" s="258" customFormat="1" ht="12.75" hidden="1" customHeight="1">
      <c r="A4192" s="378"/>
      <c r="B4192" s="26"/>
      <c r="C4192" s="26"/>
      <c r="D4192" s="26"/>
      <c r="E4192" s="21"/>
      <c r="F4192" s="21"/>
      <c r="G4192" s="21"/>
      <c r="H4192" s="21"/>
      <c r="I4192" s="21"/>
      <c r="J4192" s="26"/>
      <c r="K4192" s="26"/>
      <c r="L4192" s="21"/>
      <c r="M4192" s="21"/>
      <c r="N4192" s="21"/>
      <c r="O4192" s="21"/>
      <c r="P4192" s="21"/>
      <c r="Q4192" s="21"/>
    </row>
    <row r="4193" spans="1:17" s="258" customFormat="1" ht="12.75" hidden="1" customHeight="1">
      <c r="A4193" s="378"/>
      <c r="B4193" s="26"/>
      <c r="C4193" s="26"/>
      <c r="D4193" s="26"/>
      <c r="E4193" s="21"/>
      <c r="F4193" s="21"/>
      <c r="G4193" s="21"/>
      <c r="H4193" s="21"/>
      <c r="I4193" s="21"/>
      <c r="J4193" s="26"/>
      <c r="K4193" s="26"/>
      <c r="L4193" s="21"/>
      <c r="M4193" s="21"/>
      <c r="N4193" s="21"/>
      <c r="O4193" s="21"/>
      <c r="P4193" s="21"/>
      <c r="Q4193" s="21"/>
    </row>
    <row r="4194" spans="1:17" s="258" customFormat="1" ht="12.75" hidden="1" customHeight="1">
      <c r="A4194" s="378"/>
      <c r="B4194" s="26"/>
      <c r="C4194" s="26"/>
      <c r="D4194" s="26"/>
      <c r="E4194" s="21"/>
      <c r="F4194" s="21"/>
      <c r="G4194" s="21"/>
      <c r="H4194" s="21"/>
      <c r="I4194" s="21"/>
      <c r="J4194" s="26"/>
      <c r="K4194" s="26"/>
      <c r="L4194" s="21"/>
      <c r="M4194" s="21"/>
      <c r="N4194" s="21"/>
      <c r="O4194" s="21"/>
      <c r="P4194" s="21"/>
      <c r="Q4194" s="21"/>
    </row>
    <row r="4195" spans="1:17" s="258" customFormat="1" ht="12.75" hidden="1" customHeight="1">
      <c r="A4195" s="378"/>
      <c r="B4195" s="26"/>
      <c r="C4195" s="26"/>
      <c r="D4195" s="26"/>
      <c r="E4195" s="21"/>
      <c r="F4195" s="21"/>
      <c r="G4195" s="21"/>
      <c r="H4195" s="21"/>
      <c r="I4195" s="21"/>
      <c r="J4195" s="26"/>
      <c r="K4195" s="26"/>
      <c r="L4195" s="21"/>
      <c r="M4195" s="21"/>
      <c r="N4195" s="21"/>
      <c r="O4195" s="21"/>
      <c r="P4195" s="21"/>
      <c r="Q4195" s="21"/>
    </row>
    <row r="4196" spans="1:17" s="258" customFormat="1" ht="12.75" hidden="1" customHeight="1">
      <c r="A4196" s="378"/>
      <c r="B4196" s="26"/>
      <c r="C4196" s="26"/>
      <c r="D4196" s="26"/>
      <c r="E4196" s="21"/>
      <c r="F4196" s="21"/>
      <c r="G4196" s="21"/>
      <c r="H4196" s="21"/>
      <c r="I4196" s="21"/>
      <c r="J4196" s="26"/>
      <c r="K4196" s="26"/>
      <c r="L4196" s="21"/>
      <c r="M4196" s="21"/>
      <c r="N4196" s="21"/>
      <c r="O4196" s="21"/>
      <c r="P4196" s="21"/>
      <c r="Q4196" s="21"/>
    </row>
    <row r="4197" spans="1:17" s="258" customFormat="1" ht="12.75" hidden="1" customHeight="1">
      <c r="A4197" s="378"/>
      <c r="B4197" s="26"/>
      <c r="C4197" s="26"/>
      <c r="D4197" s="26"/>
      <c r="E4197" s="21"/>
      <c r="F4197" s="21"/>
      <c r="G4197" s="21"/>
      <c r="H4197" s="21"/>
      <c r="I4197" s="21"/>
      <c r="J4197" s="26"/>
      <c r="K4197" s="26"/>
      <c r="L4197" s="21"/>
      <c r="M4197" s="21"/>
      <c r="N4197" s="21"/>
      <c r="O4197" s="21"/>
      <c r="P4197" s="21"/>
      <c r="Q4197" s="21"/>
    </row>
    <row r="4198" spans="1:17" s="258" customFormat="1" ht="12.75" hidden="1" customHeight="1">
      <c r="A4198" s="378"/>
      <c r="B4198" s="26"/>
      <c r="C4198" s="26"/>
      <c r="D4198" s="26"/>
      <c r="E4198" s="21"/>
      <c r="F4198" s="21"/>
      <c r="G4198" s="21"/>
      <c r="H4198" s="21"/>
      <c r="I4198" s="21"/>
      <c r="J4198" s="26"/>
      <c r="K4198" s="26"/>
      <c r="L4198" s="21"/>
      <c r="M4198" s="21"/>
      <c r="N4198" s="21"/>
      <c r="O4198" s="21"/>
      <c r="P4198" s="21"/>
      <c r="Q4198" s="21"/>
    </row>
    <row r="4199" spans="1:17" s="258" customFormat="1" ht="12.75" hidden="1" customHeight="1">
      <c r="A4199" s="378"/>
      <c r="B4199" s="26"/>
      <c r="C4199" s="26"/>
      <c r="D4199" s="26"/>
      <c r="E4199" s="21"/>
      <c r="F4199" s="21"/>
      <c r="G4199" s="21"/>
      <c r="H4199" s="21"/>
      <c r="I4199" s="21"/>
      <c r="J4199" s="26"/>
      <c r="K4199" s="26"/>
      <c r="L4199" s="21"/>
      <c r="M4199" s="21"/>
      <c r="N4199" s="21"/>
      <c r="O4199" s="21"/>
      <c r="P4199" s="21"/>
      <c r="Q4199" s="21"/>
    </row>
    <row r="4200" spans="1:17" s="258" customFormat="1" ht="12.75" hidden="1" customHeight="1">
      <c r="A4200" s="378"/>
      <c r="B4200" s="26"/>
      <c r="C4200" s="26"/>
      <c r="D4200" s="26"/>
      <c r="E4200" s="21"/>
      <c r="F4200" s="21"/>
      <c r="G4200" s="21"/>
      <c r="H4200" s="21"/>
      <c r="I4200" s="21"/>
      <c r="J4200" s="26"/>
      <c r="K4200" s="26"/>
      <c r="L4200" s="21"/>
      <c r="M4200" s="21"/>
      <c r="N4200" s="21"/>
      <c r="O4200" s="21"/>
      <c r="P4200" s="21"/>
      <c r="Q4200" s="21"/>
    </row>
    <row r="4201" spans="1:17" s="258" customFormat="1" ht="12.75" hidden="1" customHeight="1">
      <c r="A4201" s="378"/>
      <c r="B4201" s="26"/>
      <c r="C4201" s="26"/>
      <c r="D4201" s="26"/>
      <c r="E4201" s="21"/>
      <c r="F4201" s="21"/>
      <c r="G4201" s="21"/>
      <c r="H4201" s="21"/>
      <c r="I4201" s="21"/>
      <c r="J4201" s="26"/>
      <c r="K4201" s="26"/>
      <c r="L4201" s="21"/>
      <c r="M4201" s="21"/>
      <c r="N4201" s="21"/>
      <c r="O4201" s="21"/>
      <c r="P4201" s="21"/>
      <c r="Q4201" s="21"/>
    </row>
    <row r="4202" spans="1:17" s="258" customFormat="1" ht="12.75" hidden="1" customHeight="1">
      <c r="A4202" s="378"/>
      <c r="B4202" s="26"/>
      <c r="C4202" s="26"/>
      <c r="D4202" s="26"/>
      <c r="E4202" s="21"/>
      <c r="F4202" s="21"/>
      <c r="G4202" s="21"/>
      <c r="H4202" s="21"/>
      <c r="I4202" s="21"/>
      <c r="J4202" s="26"/>
      <c r="K4202" s="26"/>
      <c r="L4202" s="21"/>
      <c r="M4202" s="21"/>
      <c r="N4202" s="21"/>
      <c r="O4202" s="21"/>
      <c r="P4202" s="21"/>
      <c r="Q4202" s="21"/>
    </row>
    <row r="4203" spans="1:17" s="258" customFormat="1" ht="12.75" hidden="1" customHeight="1">
      <c r="A4203" s="378"/>
      <c r="B4203" s="26"/>
      <c r="C4203" s="26"/>
      <c r="D4203" s="26"/>
      <c r="E4203" s="21"/>
      <c r="F4203" s="21"/>
      <c r="G4203" s="21"/>
      <c r="H4203" s="21"/>
      <c r="I4203" s="21"/>
      <c r="J4203" s="26"/>
      <c r="K4203" s="26"/>
      <c r="L4203" s="21"/>
      <c r="M4203" s="21"/>
      <c r="N4203" s="21"/>
      <c r="O4203" s="21"/>
      <c r="P4203" s="21"/>
      <c r="Q4203" s="21"/>
    </row>
    <row r="4204" spans="1:17" s="258" customFormat="1" ht="12.75" hidden="1" customHeight="1">
      <c r="A4204" s="378"/>
      <c r="B4204" s="26"/>
      <c r="C4204" s="26"/>
      <c r="D4204" s="26"/>
      <c r="E4204" s="21"/>
      <c r="F4204" s="21"/>
      <c r="G4204" s="21"/>
      <c r="H4204" s="21"/>
      <c r="I4204" s="21"/>
      <c r="J4204" s="26"/>
      <c r="K4204" s="26"/>
      <c r="L4204" s="21"/>
      <c r="M4204" s="21"/>
      <c r="N4204" s="21"/>
      <c r="O4204" s="21"/>
      <c r="P4204" s="21"/>
      <c r="Q4204" s="21"/>
    </row>
    <row r="4205" spans="1:17" s="258" customFormat="1" ht="12.75" hidden="1" customHeight="1">
      <c r="A4205" s="378"/>
      <c r="B4205" s="26"/>
      <c r="C4205" s="26"/>
      <c r="D4205" s="26"/>
      <c r="E4205" s="21"/>
      <c r="F4205" s="21"/>
      <c r="G4205" s="21"/>
      <c r="H4205" s="21"/>
      <c r="I4205" s="21"/>
      <c r="J4205" s="26"/>
      <c r="K4205" s="26"/>
      <c r="L4205" s="21"/>
      <c r="M4205" s="21"/>
      <c r="N4205" s="21"/>
      <c r="O4205" s="21"/>
      <c r="P4205" s="21"/>
      <c r="Q4205" s="21"/>
    </row>
    <row r="4206" spans="1:17" s="258" customFormat="1" ht="12.75" hidden="1" customHeight="1">
      <c r="A4206" s="378"/>
      <c r="B4206" s="26"/>
      <c r="C4206" s="26"/>
      <c r="D4206" s="26"/>
      <c r="E4206" s="21"/>
      <c r="F4206" s="21"/>
      <c r="G4206" s="21"/>
      <c r="H4206" s="21"/>
      <c r="I4206" s="21"/>
      <c r="J4206" s="26"/>
      <c r="K4206" s="26"/>
      <c r="L4206" s="21"/>
      <c r="M4206" s="21"/>
      <c r="N4206" s="21"/>
      <c r="O4206" s="21"/>
      <c r="P4206" s="21"/>
      <c r="Q4206" s="21"/>
    </row>
    <row r="4207" spans="1:17" s="258" customFormat="1" ht="12.75" hidden="1" customHeight="1">
      <c r="A4207" s="378"/>
      <c r="B4207" s="26"/>
      <c r="C4207" s="26"/>
      <c r="D4207" s="26"/>
      <c r="E4207" s="21"/>
      <c r="F4207" s="21"/>
      <c r="G4207" s="21"/>
      <c r="H4207" s="21"/>
      <c r="I4207" s="21"/>
      <c r="J4207" s="26"/>
      <c r="K4207" s="26"/>
      <c r="L4207" s="21"/>
      <c r="M4207" s="21"/>
      <c r="N4207" s="21"/>
      <c r="O4207" s="21"/>
      <c r="P4207" s="21"/>
      <c r="Q4207" s="21"/>
    </row>
    <row r="4208" spans="1:17" s="258" customFormat="1" ht="12.75" hidden="1" customHeight="1">
      <c r="A4208" s="378"/>
      <c r="B4208" s="26"/>
      <c r="C4208" s="26"/>
      <c r="D4208" s="26"/>
      <c r="E4208" s="21"/>
      <c r="F4208" s="21"/>
      <c r="G4208" s="21"/>
      <c r="H4208" s="21"/>
      <c r="I4208" s="21"/>
      <c r="J4208" s="26"/>
      <c r="K4208" s="26"/>
      <c r="L4208" s="21"/>
      <c r="M4208" s="21"/>
      <c r="N4208" s="21"/>
      <c r="O4208" s="21"/>
      <c r="P4208" s="21"/>
      <c r="Q4208" s="21"/>
    </row>
    <row r="4209" spans="1:17" s="258" customFormat="1" ht="12.75" hidden="1" customHeight="1">
      <c r="A4209" s="378"/>
      <c r="B4209" s="26"/>
      <c r="C4209" s="26"/>
      <c r="D4209" s="26"/>
      <c r="E4209" s="21"/>
      <c r="F4209" s="21"/>
      <c r="G4209" s="21"/>
      <c r="H4209" s="21"/>
      <c r="I4209" s="21"/>
      <c r="J4209" s="26"/>
      <c r="K4209" s="26"/>
      <c r="L4209" s="21"/>
      <c r="M4209" s="21"/>
      <c r="N4209" s="21"/>
      <c r="O4209" s="21"/>
      <c r="P4209" s="21"/>
      <c r="Q4209" s="21"/>
    </row>
    <row r="4210" spans="1:17" s="258" customFormat="1" ht="12.75" hidden="1" customHeight="1">
      <c r="A4210" s="378"/>
      <c r="B4210" s="26"/>
      <c r="C4210" s="26"/>
      <c r="D4210" s="26"/>
      <c r="E4210" s="21"/>
      <c r="F4210" s="21"/>
      <c r="G4210" s="21"/>
      <c r="H4210" s="21"/>
      <c r="I4210" s="21"/>
      <c r="J4210" s="26"/>
      <c r="K4210" s="26"/>
      <c r="L4210" s="21"/>
      <c r="M4210" s="21"/>
      <c r="N4210" s="21"/>
      <c r="O4210" s="21"/>
      <c r="P4210" s="21"/>
      <c r="Q4210" s="21"/>
    </row>
    <row r="4211" spans="1:17" s="258" customFormat="1" ht="12.75" hidden="1" customHeight="1">
      <c r="A4211" s="378"/>
      <c r="B4211" s="26"/>
      <c r="C4211" s="26"/>
      <c r="D4211" s="26"/>
      <c r="E4211" s="21"/>
      <c r="F4211" s="21"/>
      <c r="G4211" s="21"/>
      <c r="H4211" s="21"/>
      <c r="I4211" s="21"/>
      <c r="J4211" s="26"/>
      <c r="K4211" s="26"/>
      <c r="L4211" s="21"/>
      <c r="M4211" s="21"/>
      <c r="N4211" s="21"/>
      <c r="O4211" s="21"/>
      <c r="P4211" s="21"/>
      <c r="Q4211" s="21"/>
    </row>
    <row r="4212" spans="1:17" s="258" customFormat="1" ht="12.75" hidden="1" customHeight="1">
      <c r="A4212" s="378"/>
      <c r="B4212" s="26"/>
      <c r="C4212" s="26"/>
      <c r="D4212" s="26"/>
      <c r="E4212" s="21"/>
      <c r="F4212" s="21"/>
      <c r="G4212" s="21"/>
      <c r="H4212" s="21"/>
      <c r="I4212" s="21"/>
      <c r="J4212" s="26"/>
      <c r="K4212" s="26"/>
      <c r="L4212" s="21"/>
      <c r="M4212" s="21"/>
      <c r="N4212" s="21"/>
      <c r="O4212" s="21"/>
      <c r="P4212" s="21"/>
      <c r="Q4212" s="21"/>
    </row>
    <row r="4213" spans="1:17" s="258" customFormat="1" ht="12.75" hidden="1" customHeight="1">
      <c r="A4213" s="378"/>
      <c r="B4213" s="26"/>
      <c r="C4213" s="26"/>
      <c r="D4213" s="26"/>
      <c r="E4213" s="21"/>
      <c r="F4213" s="21"/>
      <c r="G4213" s="21"/>
      <c r="H4213" s="21"/>
      <c r="I4213" s="21"/>
      <c r="J4213" s="26"/>
      <c r="K4213" s="26"/>
      <c r="L4213" s="21"/>
      <c r="M4213" s="21"/>
      <c r="N4213" s="21"/>
      <c r="O4213" s="21"/>
      <c r="P4213" s="21"/>
      <c r="Q4213" s="21"/>
    </row>
    <row r="4214" spans="1:17" s="258" customFormat="1" ht="12.75" hidden="1" customHeight="1">
      <c r="A4214" s="378"/>
      <c r="B4214" s="26"/>
      <c r="C4214" s="26"/>
      <c r="D4214" s="26"/>
      <c r="E4214" s="21"/>
      <c r="F4214" s="21"/>
      <c r="G4214" s="21"/>
      <c r="H4214" s="21"/>
      <c r="I4214" s="21"/>
      <c r="J4214" s="26"/>
      <c r="K4214" s="26"/>
      <c r="L4214" s="21"/>
      <c r="M4214" s="21"/>
      <c r="N4214" s="21"/>
      <c r="O4214" s="21"/>
      <c r="P4214" s="21"/>
      <c r="Q4214" s="21"/>
    </row>
    <row r="4215" spans="1:17" s="258" customFormat="1" ht="12.75" hidden="1" customHeight="1">
      <c r="A4215" s="378"/>
      <c r="B4215" s="26"/>
      <c r="C4215" s="26"/>
      <c r="D4215" s="26"/>
      <c r="E4215" s="21"/>
      <c r="F4215" s="21"/>
      <c r="G4215" s="21"/>
      <c r="H4215" s="21"/>
      <c r="I4215" s="21"/>
      <c r="J4215" s="26"/>
      <c r="K4215" s="26"/>
      <c r="L4215" s="21"/>
      <c r="M4215" s="21"/>
      <c r="N4215" s="21"/>
      <c r="O4215" s="21"/>
      <c r="P4215" s="21"/>
      <c r="Q4215" s="21"/>
    </row>
    <row r="4216" spans="1:17" s="258" customFormat="1" ht="12.75" hidden="1" customHeight="1">
      <c r="A4216" s="378"/>
      <c r="B4216" s="26"/>
      <c r="C4216" s="26"/>
      <c r="D4216" s="26"/>
      <c r="E4216" s="21"/>
      <c r="F4216" s="21"/>
      <c r="G4216" s="21"/>
      <c r="H4216" s="21"/>
      <c r="I4216" s="21"/>
      <c r="J4216" s="26"/>
      <c r="K4216" s="26"/>
      <c r="L4216" s="21"/>
      <c r="M4216" s="21"/>
      <c r="N4216" s="21"/>
      <c r="O4216" s="21"/>
      <c r="P4216" s="21"/>
      <c r="Q4216" s="21"/>
    </row>
    <row r="4217" spans="1:17" s="258" customFormat="1" ht="12.75" hidden="1" customHeight="1">
      <c r="A4217" s="378"/>
      <c r="B4217" s="26"/>
      <c r="C4217" s="26"/>
      <c r="D4217" s="26"/>
      <c r="E4217" s="21"/>
      <c r="F4217" s="21"/>
      <c r="G4217" s="21"/>
      <c r="H4217" s="21"/>
      <c r="I4217" s="21"/>
      <c r="J4217" s="26"/>
      <c r="K4217" s="26"/>
      <c r="L4217" s="21"/>
      <c r="M4217" s="21"/>
      <c r="N4217" s="21"/>
      <c r="O4217" s="21"/>
      <c r="P4217" s="21"/>
      <c r="Q4217" s="21"/>
    </row>
    <row r="4218" spans="1:17" s="258" customFormat="1" ht="12.75" hidden="1" customHeight="1">
      <c r="A4218" s="378"/>
      <c r="B4218" s="26"/>
      <c r="C4218" s="26"/>
      <c r="D4218" s="26"/>
      <c r="E4218" s="21"/>
      <c r="F4218" s="21"/>
      <c r="G4218" s="21"/>
      <c r="H4218" s="21"/>
      <c r="I4218" s="21"/>
      <c r="J4218" s="26"/>
      <c r="K4218" s="26"/>
      <c r="L4218" s="21"/>
      <c r="M4218" s="21"/>
      <c r="N4218" s="21"/>
      <c r="O4218" s="21"/>
      <c r="P4218" s="21"/>
      <c r="Q4218" s="21"/>
    </row>
    <row r="4219" spans="1:17" s="258" customFormat="1" ht="12.75" hidden="1" customHeight="1">
      <c r="A4219" s="378"/>
      <c r="B4219" s="26"/>
      <c r="C4219" s="26"/>
      <c r="D4219" s="26"/>
      <c r="E4219" s="21"/>
      <c r="F4219" s="21"/>
      <c r="G4219" s="21"/>
      <c r="H4219" s="21"/>
      <c r="I4219" s="21"/>
      <c r="J4219" s="26"/>
      <c r="K4219" s="26"/>
      <c r="L4219" s="21"/>
      <c r="M4219" s="21"/>
      <c r="N4219" s="21"/>
      <c r="O4219" s="21"/>
      <c r="P4219" s="21"/>
      <c r="Q4219" s="21"/>
    </row>
    <row r="4220" spans="1:17" s="258" customFormat="1" ht="12.75" hidden="1" customHeight="1">
      <c r="A4220" s="378"/>
      <c r="B4220" s="26"/>
      <c r="C4220" s="26"/>
      <c r="D4220" s="26"/>
      <c r="E4220" s="21"/>
      <c r="F4220" s="21"/>
      <c r="G4220" s="21"/>
      <c r="H4220" s="21"/>
      <c r="I4220" s="21"/>
      <c r="J4220" s="26"/>
      <c r="K4220" s="26"/>
      <c r="L4220" s="21"/>
      <c r="M4220" s="21"/>
      <c r="N4220" s="21"/>
      <c r="O4220" s="21"/>
      <c r="P4220" s="21"/>
      <c r="Q4220" s="21"/>
    </row>
    <row r="4221" spans="1:17" s="258" customFormat="1" ht="12.75" hidden="1" customHeight="1">
      <c r="A4221" s="378"/>
      <c r="B4221" s="26"/>
      <c r="C4221" s="26"/>
      <c r="D4221" s="26"/>
      <c r="E4221" s="21"/>
      <c r="F4221" s="21"/>
      <c r="G4221" s="21"/>
      <c r="H4221" s="21"/>
      <c r="I4221" s="21"/>
      <c r="J4221" s="26"/>
      <c r="K4221" s="26"/>
      <c r="L4221" s="21"/>
      <c r="M4221" s="21"/>
      <c r="N4221" s="21"/>
      <c r="O4221" s="21"/>
      <c r="P4221" s="21"/>
      <c r="Q4221" s="21"/>
    </row>
    <row r="4222" spans="1:17" s="258" customFormat="1" ht="12.75" hidden="1" customHeight="1">
      <c r="A4222" s="378"/>
      <c r="B4222" s="26"/>
      <c r="C4222" s="26"/>
      <c r="D4222" s="26"/>
      <c r="E4222" s="21"/>
      <c r="F4222" s="21"/>
      <c r="G4222" s="21"/>
      <c r="H4222" s="21"/>
      <c r="I4222" s="21"/>
      <c r="J4222" s="26"/>
      <c r="K4222" s="26"/>
      <c r="L4222" s="21"/>
      <c r="M4222" s="21"/>
      <c r="N4222" s="21"/>
      <c r="O4222" s="21"/>
      <c r="P4222" s="21"/>
      <c r="Q4222" s="21"/>
    </row>
    <row r="4223" spans="1:17" s="258" customFormat="1" ht="12.75" hidden="1" customHeight="1">
      <c r="A4223" s="378"/>
      <c r="B4223" s="26"/>
      <c r="C4223" s="26"/>
      <c r="D4223" s="26"/>
      <c r="E4223" s="21"/>
      <c r="F4223" s="21"/>
      <c r="G4223" s="21"/>
      <c r="H4223" s="21"/>
      <c r="I4223" s="21"/>
      <c r="J4223" s="26"/>
      <c r="K4223" s="26"/>
      <c r="L4223" s="21"/>
      <c r="M4223" s="21"/>
      <c r="N4223" s="21"/>
      <c r="O4223" s="21"/>
      <c r="P4223" s="21"/>
      <c r="Q4223" s="21"/>
    </row>
    <row r="4224" spans="1:17" s="258" customFormat="1" ht="12.75" hidden="1" customHeight="1">
      <c r="A4224" s="378"/>
      <c r="B4224" s="26"/>
      <c r="C4224" s="26"/>
      <c r="D4224" s="26"/>
      <c r="E4224" s="21"/>
      <c r="F4224" s="21"/>
      <c r="G4224" s="21"/>
      <c r="H4224" s="21"/>
      <c r="I4224" s="21"/>
      <c r="J4224" s="26"/>
      <c r="K4224" s="26"/>
      <c r="L4224" s="21"/>
      <c r="M4224" s="21"/>
      <c r="N4224" s="21"/>
      <c r="O4224" s="21"/>
      <c r="P4224" s="21"/>
      <c r="Q4224" s="21"/>
    </row>
    <row r="4225" spans="1:17" s="258" customFormat="1" ht="12.75" hidden="1" customHeight="1">
      <c r="A4225" s="378"/>
      <c r="B4225" s="26"/>
      <c r="C4225" s="26"/>
      <c r="D4225" s="26"/>
      <c r="E4225" s="21"/>
      <c r="F4225" s="21"/>
      <c r="G4225" s="21"/>
      <c r="H4225" s="21"/>
      <c r="I4225" s="21"/>
      <c r="J4225" s="26"/>
      <c r="K4225" s="26"/>
      <c r="L4225" s="21"/>
      <c r="M4225" s="21"/>
      <c r="N4225" s="21"/>
      <c r="O4225" s="21"/>
      <c r="P4225" s="21"/>
      <c r="Q4225" s="21"/>
    </row>
    <row r="4226" spans="1:17" s="258" customFormat="1" ht="12.75" hidden="1" customHeight="1">
      <c r="A4226" s="378"/>
      <c r="B4226" s="26"/>
      <c r="C4226" s="26"/>
      <c r="D4226" s="26"/>
      <c r="E4226" s="21"/>
      <c r="F4226" s="21"/>
      <c r="G4226" s="21"/>
      <c r="H4226" s="21"/>
      <c r="I4226" s="21"/>
      <c r="J4226" s="26"/>
      <c r="K4226" s="26"/>
      <c r="L4226" s="21"/>
      <c r="M4226" s="21"/>
      <c r="N4226" s="21"/>
      <c r="O4226" s="21"/>
      <c r="P4226" s="21"/>
      <c r="Q4226" s="21"/>
    </row>
    <row r="4227" spans="1:17" s="258" customFormat="1" ht="12.75" hidden="1" customHeight="1">
      <c r="A4227" s="378"/>
      <c r="B4227" s="26"/>
      <c r="C4227" s="26"/>
      <c r="D4227" s="26"/>
      <c r="E4227" s="21"/>
      <c r="F4227" s="21"/>
      <c r="G4227" s="21"/>
      <c r="H4227" s="21"/>
      <c r="I4227" s="21"/>
      <c r="J4227" s="26"/>
      <c r="K4227" s="26"/>
      <c r="L4227" s="21"/>
      <c r="M4227" s="21"/>
      <c r="N4227" s="21"/>
      <c r="O4227" s="21"/>
      <c r="P4227" s="21"/>
      <c r="Q4227" s="21"/>
    </row>
    <row r="4228" spans="1:17" s="258" customFormat="1" ht="12.75" hidden="1" customHeight="1">
      <c r="A4228" s="378"/>
      <c r="B4228" s="26"/>
      <c r="C4228" s="26"/>
      <c r="D4228" s="26"/>
      <c r="E4228" s="21"/>
      <c r="F4228" s="21"/>
      <c r="G4228" s="21"/>
      <c r="H4228" s="21"/>
      <c r="I4228" s="21"/>
      <c r="J4228" s="26"/>
      <c r="K4228" s="26"/>
      <c r="L4228" s="21"/>
      <c r="M4228" s="21"/>
      <c r="N4228" s="21"/>
      <c r="O4228" s="21"/>
      <c r="P4228" s="21"/>
      <c r="Q4228" s="21"/>
    </row>
    <row r="4229" spans="1:17" s="258" customFormat="1" ht="12.75" hidden="1" customHeight="1">
      <c r="A4229" s="378"/>
      <c r="B4229" s="26"/>
      <c r="C4229" s="26"/>
      <c r="D4229" s="26"/>
      <c r="E4229" s="21"/>
      <c r="F4229" s="21"/>
      <c r="G4229" s="21"/>
      <c r="H4229" s="21"/>
      <c r="I4229" s="21"/>
      <c r="J4229" s="26"/>
      <c r="K4229" s="26"/>
      <c r="L4229" s="21"/>
      <c r="M4229" s="21"/>
      <c r="N4229" s="21"/>
      <c r="O4229" s="21"/>
      <c r="P4229" s="21"/>
      <c r="Q4229" s="21"/>
    </row>
    <row r="4230" spans="1:17" s="258" customFormat="1" ht="12.75" hidden="1" customHeight="1">
      <c r="A4230" s="378"/>
      <c r="B4230" s="26"/>
      <c r="C4230" s="26"/>
      <c r="D4230" s="26"/>
      <c r="E4230" s="21"/>
      <c r="F4230" s="21"/>
      <c r="G4230" s="21"/>
      <c r="H4230" s="21"/>
      <c r="I4230" s="21"/>
      <c r="J4230" s="26"/>
      <c r="K4230" s="26"/>
      <c r="L4230" s="21"/>
      <c r="M4230" s="21"/>
      <c r="N4230" s="21"/>
      <c r="O4230" s="21"/>
      <c r="P4230" s="21"/>
      <c r="Q4230" s="21"/>
    </row>
    <row r="4231" spans="1:17" s="258" customFormat="1" ht="12.75" hidden="1" customHeight="1">
      <c r="A4231" s="378"/>
      <c r="B4231" s="26"/>
      <c r="C4231" s="26"/>
      <c r="D4231" s="26"/>
      <c r="E4231" s="21"/>
      <c r="F4231" s="21"/>
      <c r="G4231" s="21"/>
      <c r="H4231" s="21"/>
      <c r="I4231" s="21"/>
      <c r="J4231" s="26"/>
      <c r="K4231" s="26"/>
      <c r="L4231" s="21"/>
      <c r="M4231" s="21"/>
      <c r="N4231" s="21"/>
      <c r="O4231" s="21"/>
      <c r="P4231" s="21"/>
      <c r="Q4231" s="21"/>
    </row>
    <row r="4232" spans="1:17" s="258" customFormat="1" ht="12.75" hidden="1" customHeight="1">
      <c r="A4232" s="378"/>
      <c r="B4232" s="26"/>
      <c r="C4232" s="26"/>
      <c r="D4232" s="26"/>
      <c r="E4232" s="21"/>
      <c r="F4232" s="21"/>
      <c r="G4232" s="21"/>
      <c r="H4232" s="21"/>
      <c r="I4232" s="21"/>
      <c r="J4232" s="26"/>
      <c r="K4232" s="26"/>
      <c r="L4232" s="21"/>
      <c r="M4232" s="21"/>
      <c r="N4232" s="21"/>
      <c r="O4232" s="21"/>
      <c r="P4232" s="21"/>
      <c r="Q4232" s="21"/>
    </row>
    <row r="4233" spans="1:17" s="258" customFormat="1" ht="12.75" hidden="1" customHeight="1">
      <c r="A4233" s="378"/>
      <c r="B4233" s="26"/>
      <c r="C4233" s="26"/>
      <c r="D4233" s="26"/>
      <c r="E4233" s="21"/>
      <c r="F4233" s="21"/>
      <c r="G4233" s="21"/>
      <c r="H4233" s="21"/>
      <c r="I4233" s="21"/>
      <c r="J4233" s="26"/>
      <c r="K4233" s="26"/>
      <c r="L4233" s="21"/>
      <c r="M4233" s="21"/>
      <c r="N4233" s="21"/>
      <c r="O4233" s="21"/>
      <c r="P4233" s="21"/>
      <c r="Q4233" s="21"/>
    </row>
    <row r="4234" spans="1:17" s="258" customFormat="1" ht="12.75" hidden="1" customHeight="1">
      <c r="A4234" s="378"/>
      <c r="B4234" s="26"/>
      <c r="C4234" s="26"/>
      <c r="D4234" s="26"/>
      <c r="E4234" s="21"/>
      <c r="F4234" s="21"/>
      <c r="G4234" s="21"/>
      <c r="H4234" s="21"/>
      <c r="I4234" s="21"/>
      <c r="J4234" s="26"/>
      <c r="K4234" s="26"/>
      <c r="L4234" s="21"/>
      <c r="M4234" s="21"/>
      <c r="N4234" s="21"/>
      <c r="O4234" s="21"/>
      <c r="P4234" s="21"/>
      <c r="Q4234" s="21"/>
    </row>
    <row r="4235" spans="1:17" s="258" customFormat="1" ht="12.75" hidden="1" customHeight="1">
      <c r="A4235" s="378"/>
      <c r="B4235" s="26"/>
      <c r="C4235" s="26"/>
      <c r="D4235" s="26"/>
      <c r="E4235" s="21"/>
      <c r="F4235" s="21"/>
      <c r="G4235" s="21"/>
      <c r="H4235" s="21"/>
      <c r="I4235" s="21"/>
      <c r="J4235" s="26"/>
      <c r="K4235" s="26"/>
      <c r="L4235" s="21"/>
      <c r="M4235" s="21"/>
      <c r="N4235" s="21"/>
      <c r="O4235" s="21"/>
      <c r="P4235" s="21"/>
      <c r="Q4235" s="21"/>
    </row>
    <row r="4236" spans="1:17" s="258" customFormat="1" ht="12.75" hidden="1" customHeight="1">
      <c r="A4236" s="378"/>
      <c r="B4236" s="26"/>
      <c r="C4236" s="26"/>
      <c r="D4236" s="26"/>
      <c r="E4236" s="21"/>
      <c r="F4236" s="21"/>
      <c r="G4236" s="21"/>
      <c r="H4236" s="21"/>
      <c r="I4236" s="21"/>
      <c r="J4236" s="26"/>
      <c r="K4236" s="26"/>
      <c r="L4236" s="21"/>
      <c r="M4236" s="21"/>
      <c r="N4236" s="21"/>
      <c r="O4236" s="21"/>
      <c r="P4236" s="21"/>
      <c r="Q4236" s="21"/>
    </row>
    <row r="4237" spans="1:17" s="258" customFormat="1" ht="12.75" hidden="1" customHeight="1">
      <c r="A4237" s="378"/>
      <c r="B4237" s="26"/>
      <c r="C4237" s="26"/>
      <c r="D4237" s="26"/>
      <c r="E4237" s="21"/>
      <c r="F4237" s="21"/>
      <c r="G4237" s="21"/>
      <c r="H4237" s="21"/>
      <c r="I4237" s="21"/>
      <c r="J4237" s="26"/>
      <c r="K4237" s="26"/>
      <c r="L4237" s="21"/>
      <c r="M4237" s="21"/>
      <c r="N4237" s="21"/>
      <c r="O4237" s="21"/>
      <c r="P4237" s="21"/>
      <c r="Q4237" s="21"/>
    </row>
    <row r="4238" spans="1:17" s="258" customFormat="1" ht="12.75" hidden="1" customHeight="1">
      <c r="A4238" s="378"/>
      <c r="B4238" s="26"/>
      <c r="C4238" s="26"/>
      <c r="D4238" s="26"/>
      <c r="E4238" s="21"/>
      <c r="F4238" s="21"/>
      <c r="G4238" s="21"/>
      <c r="H4238" s="21"/>
      <c r="I4238" s="21"/>
      <c r="J4238" s="26"/>
      <c r="K4238" s="26"/>
      <c r="L4238" s="21"/>
      <c r="M4238" s="21"/>
      <c r="N4238" s="21"/>
      <c r="O4238" s="21"/>
      <c r="P4238" s="21"/>
      <c r="Q4238" s="21"/>
    </row>
    <row r="4239" spans="1:17" s="258" customFormat="1" ht="12.75" hidden="1" customHeight="1">
      <c r="A4239" s="378"/>
      <c r="B4239" s="26"/>
      <c r="C4239" s="26"/>
      <c r="D4239" s="26"/>
      <c r="E4239" s="21"/>
      <c r="F4239" s="21"/>
      <c r="G4239" s="21"/>
      <c r="H4239" s="21"/>
      <c r="I4239" s="21"/>
      <c r="J4239" s="26"/>
      <c r="K4239" s="26"/>
      <c r="L4239" s="21"/>
      <c r="M4239" s="21"/>
      <c r="N4239" s="21"/>
      <c r="O4239" s="21"/>
      <c r="P4239" s="21"/>
      <c r="Q4239" s="21"/>
    </row>
    <row r="4240" spans="1:17" s="258" customFormat="1" ht="12.75" hidden="1" customHeight="1">
      <c r="A4240" s="378"/>
      <c r="B4240" s="26"/>
      <c r="C4240" s="26"/>
      <c r="D4240" s="26"/>
      <c r="E4240" s="21"/>
      <c r="F4240" s="21"/>
      <c r="G4240" s="21"/>
      <c r="H4240" s="21"/>
      <c r="I4240" s="21"/>
      <c r="J4240" s="26"/>
      <c r="K4240" s="26"/>
      <c r="L4240" s="21"/>
      <c r="M4240" s="21"/>
      <c r="N4240" s="21"/>
      <c r="O4240" s="21"/>
      <c r="P4240" s="21"/>
      <c r="Q4240" s="21"/>
    </row>
    <row r="4241" spans="1:17" s="258" customFormat="1" ht="12.75" hidden="1" customHeight="1">
      <c r="A4241" s="378"/>
      <c r="B4241" s="26"/>
      <c r="C4241" s="26"/>
      <c r="D4241" s="26"/>
      <c r="E4241" s="21"/>
      <c r="F4241" s="21"/>
      <c r="G4241" s="21"/>
      <c r="H4241" s="21"/>
      <c r="I4241" s="21"/>
      <c r="J4241" s="26"/>
      <c r="K4241" s="26"/>
      <c r="L4241" s="21"/>
      <c r="M4241" s="21"/>
      <c r="N4241" s="21"/>
      <c r="O4241" s="21"/>
      <c r="P4241" s="21"/>
      <c r="Q4241" s="21"/>
    </row>
    <row r="4242" spans="1:17" s="258" customFormat="1" ht="12.75" hidden="1" customHeight="1">
      <c r="A4242" s="378"/>
      <c r="B4242" s="26"/>
      <c r="C4242" s="26"/>
      <c r="D4242" s="26"/>
      <c r="E4242" s="21"/>
      <c r="F4242" s="21"/>
      <c r="G4242" s="21"/>
      <c r="H4242" s="21"/>
      <c r="I4242" s="21"/>
      <c r="J4242" s="26"/>
      <c r="K4242" s="26"/>
      <c r="L4242" s="21"/>
      <c r="M4242" s="21"/>
      <c r="N4242" s="21"/>
      <c r="O4242" s="21"/>
      <c r="P4242" s="21"/>
      <c r="Q4242" s="21"/>
    </row>
    <row r="4243" spans="1:17" s="258" customFormat="1" ht="12.75" hidden="1" customHeight="1">
      <c r="A4243" s="378"/>
      <c r="B4243" s="26"/>
      <c r="C4243" s="26"/>
      <c r="D4243" s="26"/>
      <c r="E4243" s="21"/>
      <c r="F4243" s="21"/>
      <c r="G4243" s="21"/>
      <c r="H4243" s="21"/>
      <c r="I4243" s="21"/>
      <c r="J4243" s="26"/>
      <c r="K4243" s="26"/>
      <c r="L4243" s="21"/>
      <c r="M4243" s="21"/>
      <c r="N4243" s="21"/>
      <c r="O4243" s="21"/>
      <c r="P4243" s="21"/>
      <c r="Q4243" s="21"/>
    </row>
    <row r="4244" spans="1:17" s="258" customFormat="1" ht="12.75" hidden="1" customHeight="1">
      <c r="A4244" s="378"/>
      <c r="B4244" s="26"/>
      <c r="C4244" s="26"/>
      <c r="D4244" s="26"/>
      <c r="E4244" s="21"/>
      <c r="F4244" s="21"/>
      <c r="G4244" s="21"/>
      <c r="H4244" s="21"/>
      <c r="I4244" s="21"/>
      <c r="J4244" s="26"/>
      <c r="K4244" s="26"/>
      <c r="L4244" s="21"/>
      <c r="M4244" s="21"/>
      <c r="N4244" s="21"/>
      <c r="O4244" s="21"/>
      <c r="P4244" s="21"/>
      <c r="Q4244" s="21"/>
    </row>
    <row r="4245" spans="1:17" s="258" customFormat="1" ht="12.75" hidden="1" customHeight="1">
      <c r="A4245" s="378"/>
      <c r="B4245" s="26"/>
      <c r="C4245" s="26"/>
      <c r="D4245" s="26"/>
      <c r="E4245" s="21"/>
      <c r="F4245" s="21"/>
      <c r="G4245" s="21"/>
      <c r="H4245" s="21"/>
      <c r="I4245" s="21"/>
      <c r="J4245" s="26"/>
      <c r="K4245" s="26"/>
      <c r="L4245" s="21"/>
      <c r="M4245" s="21"/>
      <c r="N4245" s="21"/>
      <c r="O4245" s="21"/>
      <c r="P4245" s="21"/>
      <c r="Q4245" s="21"/>
    </row>
    <row r="4246" spans="1:17" s="258" customFormat="1" ht="12.75" hidden="1" customHeight="1">
      <c r="A4246" s="378"/>
      <c r="B4246" s="26"/>
      <c r="C4246" s="26"/>
      <c r="D4246" s="26"/>
      <c r="E4246" s="21"/>
      <c r="F4246" s="21"/>
      <c r="G4246" s="21"/>
      <c r="H4246" s="21"/>
      <c r="I4246" s="21"/>
      <c r="J4246" s="26"/>
      <c r="K4246" s="26"/>
      <c r="L4246" s="21"/>
      <c r="M4246" s="21"/>
      <c r="N4246" s="21"/>
      <c r="O4246" s="21"/>
      <c r="P4246" s="21"/>
      <c r="Q4246" s="21"/>
    </row>
    <row r="4247" spans="1:17" s="258" customFormat="1" ht="12.75" hidden="1" customHeight="1">
      <c r="A4247" s="378"/>
      <c r="B4247" s="26"/>
      <c r="C4247" s="26"/>
      <c r="D4247" s="26"/>
      <c r="E4247" s="21"/>
      <c r="F4247" s="21"/>
      <c r="G4247" s="21"/>
      <c r="H4247" s="21"/>
      <c r="I4247" s="21"/>
      <c r="J4247" s="26"/>
      <c r="K4247" s="26"/>
      <c r="L4247" s="21"/>
      <c r="M4247" s="21"/>
      <c r="N4247" s="21"/>
      <c r="O4247" s="21"/>
      <c r="P4247" s="21"/>
      <c r="Q4247" s="21"/>
    </row>
    <row r="4248" spans="1:17" s="258" customFormat="1" ht="12.75" hidden="1" customHeight="1">
      <c r="A4248" s="378"/>
      <c r="B4248" s="26"/>
      <c r="C4248" s="26"/>
      <c r="D4248" s="26"/>
      <c r="E4248" s="21"/>
      <c r="F4248" s="21"/>
      <c r="G4248" s="21"/>
      <c r="H4248" s="21"/>
      <c r="I4248" s="21"/>
      <c r="J4248" s="26"/>
      <c r="K4248" s="26"/>
      <c r="L4248" s="21"/>
      <c r="M4248" s="21"/>
      <c r="N4248" s="21"/>
      <c r="O4248" s="21"/>
      <c r="P4248" s="21"/>
      <c r="Q4248" s="21"/>
    </row>
    <row r="4249" spans="1:17" s="258" customFormat="1" ht="12.75" hidden="1" customHeight="1">
      <c r="A4249" s="378"/>
      <c r="B4249" s="26"/>
      <c r="C4249" s="26"/>
      <c r="D4249" s="26"/>
      <c r="E4249" s="21"/>
      <c r="F4249" s="21"/>
      <c r="G4249" s="21"/>
      <c r="H4249" s="21"/>
      <c r="I4249" s="21"/>
      <c r="J4249" s="26"/>
      <c r="K4249" s="26"/>
      <c r="L4249" s="21"/>
      <c r="M4249" s="21"/>
      <c r="N4249" s="21"/>
      <c r="O4249" s="21"/>
      <c r="P4249" s="21"/>
      <c r="Q4249" s="21"/>
    </row>
    <row r="4250" spans="1:17" s="258" customFormat="1" ht="12.75" hidden="1" customHeight="1">
      <c r="A4250" s="378"/>
      <c r="B4250" s="26"/>
      <c r="C4250" s="26"/>
      <c r="D4250" s="26"/>
      <c r="E4250" s="21"/>
      <c r="F4250" s="21"/>
      <c r="G4250" s="21"/>
      <c r="H4250" s="21"/>
      <c r="I4250" s="21"/>
      <c r="J4250" s="26"/>
      <c r="K4250" s="26"/>
      <c r="L4250" s="21"/>
      <c r="M4250" s="21"/>
      <c r="N4250" s="21"/>
      <c r="O4250" s="21"/>
      <c r="P4250" s="21"/>
      <c r="Q4250" s="21"/>
    </row>
    <row r="4251" spans="1:17" s="258" customFormat="1" ht="12.75" hidden="1" customHeight="1">
      <c r="A4251" s="378"/>
      <c r="B4251" s="26"/>
      <c r="C4251" s="26"/>
      <c r="D4251" s="26"/>
      <c r="E4251" s="21"/>
      <c r="F4251" s="21"/>
      <c r="G4251" s="21"/>
      <c r="H4251" s="21"/>
      <c r="I4251" s="21"/>
      <c r="J4251" s="26"/>
      <c r="K4251" s="26"/>
      <c r="L4251" s="21"/>
      <c r="M4251" s="21"/>
      <c r="N4251" s="21"/>
      <c r="O4251" s="21"/>
      <c r="P4251" s="21"/>
      <c r="Q4251" s="21"/>
    </row>
    <row r="4252" spans="1:17" s="258" customFormat="1" ht="12.75" hidden="1" customHeight="1">
      <c r="A4252" s="378"/>
      <c r="B4252" s="26"/>
      <c r="C4252" s="26"/>
      <c r="D4252" s="26"/>
      <c r="E4252" s="21"/>
      <c r="F4252" s="21"/>
      <c r="G4252" s="21"/>
      <c r="H4252" s="21"/>
      <c r="I4252" s="21"/>
      <c r="J4252" s="26"/>
      <c r="K4252" s="26"/>
      <c r="L4252" s="21"/>
      <c r="M4252" s="21"/>
      <c r="N4252" s="21"/>
      <c r="O4252" s="21"/>
      <c r="P4252" s="21"/>
      <c r="Q4252" s="21"/>
    </row>
    <row r="4253" spans="1:17" s="258" customFormat="1" ht="12.75" hidden="1" customHeight="1">
      <c r="A4253" s="378"/>
      <c r="B4253" s="26"/>
      <c r="C4253" s="26"/>
      <c r="D4253" s="26"/>
      <c r="E4253" s="21"/>
      <c r="F4253" s="21"/>
      <c r="G4253" s="21"/>
      <c r="H4253" s="21"/>
      <c r="I4253" s="21"/>
      <c r="J4253" s="26"/>
      <c r="K4253" s="26"/>
      <c r="L4253" s="21"/>
      <c r="M4253" s="21"/>
      <c r="N4253" s="21"/>
      <c r="O4253" s="21"/>
      <c r="P4253" s="21"/>
      <c r="Q4253" s="21"/>
    </row>
    <row r="4254" spans="1:17" s="258" customFormat="1" ht="12.75" hidden="1" customHeight="1">
      <c r="A4254" s="378"/>
      <c r="B4254" s="26"/>
      <c r="C4254" s="26"/>
      <c r="D4254" s="26"/>
      <c r="E4254" s="21"/>
      <c r="F4254" s="21"/>
      <c r="G4254" s="21"/>
      <c r="H4254" s="21"/>
      <c r="I4254" s="21"/>
      <c r="J4254" s="26"/>
      <c r="K4254" s="26"/>
      <c r="L4254" s="21"/>
      <c r="M4254" s="21"/>
      <c r="N4254" s="21"/>
      <c r="O4254" s="21"/>
      <c r="P4254" s="21"/>
      <c r="Q4254" s="21"/>
    </row>
    <row r="4255" spans="1:17" s="258" customFormat="1" ht="12.75" hidden="1" customHeight="1">
      <c r="A4255" s="378"/>
      <c r="B4255" s="26"/>
      <c r="C4255" s="26"/>
      <c r="D4255" s="26"/>
      <c r="E4255" s="21"/>
      <c r="F4255" s="21"/>
      <c r="G4255" s="21"/>
      <c r="H4255" s="21"/>
      <c r="I4255" s="21"/>
      <c r="J4255" s="26"/>
      <c r="K4255" s="26"/>
      <c r="L4255" s="21"/>
      <c r="M4255" s="21"/>
      <c r="N4255" s="21"/>
      <c r="O4255" s="21"/>
      <c r="P4255" s="21"/>
      <c r="Q4255" s="21"/>
    </row>
    <row r="4256" spans="1:17" s="258" customFormat="1" ht="12.75" hidden="1" customHeight="1">
      <c r="A4256" s="378"/>
      <c r="B4256" s="26"/>
      <c r="C4256" s="26"/>
      <c r="D4256" s="26"/>
      <c r="E4256" s="21"/>
      <c r="F4256" s="21"/>
      <c r="G4256" s="21"/>
      <c r="H4256" s="21"/>
      <c r="I4256" s="21"/>
      <c r="J4256" s="26"/>
      <c r="K4256" s="26"/>
      <c r="L4256" s="21"/>
      <c r="M4256" s="21"/>
      <c r="N4256" s="21"/>
      <c r="O4256" s="21"/>
      <c r="P4256" s="21"/>
      <c r="Q4256" s="21"/>
    </row>
    <row r="4257" spans="1:17" s="258" customFormat="1" ht="12.75" hidden="1" customHeight="1">
      <c r="A4257" s="378"/>
      <c r="B4257" s="26"/>
      <c r="C4257" s="26"/>
      <c r="D4257" s="26"/>
      <c r="E4257" s="21"/>
      <c r="F4257" s="21"/>
      <c r="G4257" s="21"/>
      <c r="H4257" s="21"/>
      <c r="I4257" s="21"/>
      <c r="J4257" s="26"/>
      <c r="K4257" s="26"/>
      <c r="L4257" s="21"/>
      <c r="M4257" s="21"/>
      <c r="N4257" s="21"/>
      <c r="O4257" s="21"/>
      <c r="P4257" s="21"/>
      <c r="Q4257" s="21"/>
    </row>
    <row r="4258" spans="1:17" s="258" customFormat="1" ht="12.75" hidden="1" customHeight="1">
      <c r="A4258" s="378"/>
      <c r="B4258" s="26"/>
      <c r="C4258" s="26"/>
      <c r="D4258" s="26"/>
      <c r="E4258" s="21"/>
      <c r="F4258" s="21"/>
      <c r="G4258" s="21"/>
      <c r="H4258" s="21"/>
      <c r="I4258" s="21"/>
      <c r="J4258" s="26"/>
      <c r="K4258" s="26"/>
      <c r="L4258" s="21"/>
      <c r="M4258" s="21"/>
      <c r="N4258" s="21"/>
      <c r="O4258" s="21"/>
      <c r="P4258" s="21"/>
      <c r="Q4258" s="21"/>
    </row>
    <row r="4259" spans="1:17" s="258" customFormat="1" ht="12.75" hidden="1" customHeight="1">
      <c r="A4259" s="378"/>
      <c r="B4259" s="26"/>
      <c r="C4259" s="26"/>
      <c r="D4259" s="26"/>
      <c r="E4259" s="21"/>
      <c r="F4259" s="21"/>
      <c r="G4259" s="21"/>
      <c r="H4259" s="21"/>
      <c r="I4259" s="21"/>
      <c r="J4259" s="26"/>
      <c r="K4259" s="26"/>
      <c r="L4259" s="21"/>
      <c r="M4259" s="21"/>
      <c r="N4259" s="21"/>
      <c r="O4259" s="21"/>
      <c r="P4259" s="21"/>
      <c r="Q4259" s="21"/>
    </row>
    <row r="4260" spans="1:17" s="258" customFormat="1" ht="12.75" hidden="1" customHeight="1">
      <c r="A4260" s="378"/>
      <c r="B4260" s="26"/>
      <c r="C4260" s="26"/>
      <c r="D4260" s="26"/>
      <c r="E4260" s="21"/>
      <c r="F4260" s="21"/>
      <c r="G4260" s="21"/>
      <c r="H4260" s="21"/>
      <c r="I4260" s="21"/>
      <c r="J4260" s="26"/>
      <c r="K4260" s="26"/>
      <c r="L4260" s="21"/>
      <c r="M4260" s="21"/>
      <c r="N4260" s="21"/>
      <c r="O4260" s="21"/>
      <c r="P4260" s="21"/>
      <c r="Q4260" s="21"/>
    </row>
    <row r="4261" spans="1:17" s="258" customFormat="1" ht="12.75" hidden="1" customHeight="1">
      <c r="A4261" s="378"/>
      <c r="B4261" s="26"/>
      <c r="C4261" s="26"/>
      <c r="D4261" s="26"/>
      <c r="E4261" s="21"/>
      <c r="F4261" s="21"/>
      <c r="G4261" s="21"/>
      <c r="H4261" s="21"/>
      <c r="I4261" s="21"/>
      <c r="J4261" s="26"/>
      <c r="K4261" s="26"/>
      <c r="L4261" s="21"/>
      <c r="M4261" s="21"/>
      <c r="N4261" s="21"/>
      <c r="O4261" s="21"/>
      <c r="P4261" s="21"/>
      <c r="Q4261" s="21"/>
    </row>
    <row r="4262" spans="1:17" s="258" customFormat="1" ht="12.75" hidden="1" customHeight="1">
      <c r="A4262" s="378"/>
      <c r="B4262" s="26"/>
      <c r="C4262" s="26"/>
      <c r="D4262" s="26"/>
      <c r="E4262" s="21"/>
      <c r="F4262" s="21"/>
      <c r="G4262" s="21"/>
      <c r="H4262" s="21"/>
      <c r="I4262" s="21"/>
      <c r="J4262" s="26"/>
      <c r="K4262" s="26"/>
      <c r="L4262" s="21"/>
      <c r="M4262" s="21"/>
      <c r="N4262" s="21"/>
      <c r="O4262" s="21"/>
      <c r="P4262" s="21"/>
      <c r="Q4262" s="21"/>
    </row>
    <row r="4263" spans="1:17" s="258" customFormat="1" ht="12.75" hidden="1" customHeight="1">
      <c r="A4263" s="378"/>
      <c r="B4263" s="26"/>
      <c r="C4263" s="26"/>
      <c r="D4263" s="26"/>
      <c r="E4263" s="21"/>
      <c r="F4263" s="21"/>
      <c r="G4263" s="21"/>
      <c r="H4263" s="21"/>
      <c r="I4263" s="21"/>
      <c r="J4263" s="26"/>
      <c r="K4263" s="26"/>
      <c r="L4263" s="21"/>
      <c r="M4263" s="21"/>
      <c r="N4263" s="21"/>
      <c r="O4263" s="21"/>
      <c r="P4263" s="21"/>
      <c r="Q4263" s="21"/>
    </row>
    <row r="4264" spans="1:17" s="258" customFormat="1" ht="12.75" hidden="1" customHeight="1">
      <c r="A4264" s="378"/>
      <c r="B4264" s="26"/>
      <c r="C4264" s="26"/>
      <c r="D4264" s="26"/>
      <c r="E4264" s="21"/>
      <c r="F4264" s="21"/>
      <c r="G4264" s="21"/>
      <c r="H4264" s="21"/>
      <c r="I4264" s="21"/>
      <c r="J4264" s="26"/>
      <c r="K4264" s="26"/>
      <c r="L4264" s="21"/>
      <c r="M4264" s="21"/>
      <c r="N4264" s="21"/>
      <c r="O4264" s="21"/>
      <c r="P4264" s="21"/>
      <c r="Q4264" s="21"/>
    </row>
    <row r="4265" spans="1:17" s="258" customFormat="1" ht="12.75" hidden="1" customHeight="1">
      <c r="A4265" s="378"/>
      <c r="B4265" s="26"/>
      <c r="C4265" s="26"/>
      <c r="D4265" s="26"/>
      <c r="E4265" s="21"/>
      <c r="F4265" s="21"/>
      <c r="G4265" s="21"/>
      <c r="H4265" s="21"/>
      <c r="I4265" s="21"/>
      <c r="J4265" s="26"/>
      <c r="K4265" s="26"/>
      <c r="L4265" s="21"/>
      <c r="M4265" s="21"/>
      <c r="N4265" s="21"/>
      <c r="O4265" s="21"/>
      <c r="P4265" s="21"/>
      <c r="Q4265" s="21"/>
    </row>
    <row r="4266" spans="1:17" s="258" customFormat="1" ht="12.75" hidden="1" customHeight="1">
      <c r="A4266" s="378"/>
      <c r="B4266" s="26"/>
      <c r="C4266" s="26"/>
      <c r="D4266" s="26"/>
      <c r="E4266" s="21"/>
      <c r="F4266" s="21"/>
      <c r="G4266" s="21"/>
      <c r="H4266" s="21"/>
      <c r="I4266" s="21"/>
      <c r="J4266" s="26"/>
      <c r="K4266" s="26"/>
      <c r="L4266" s="21"/>
      <c r="M4266" s="21"/>
      <c r="N4266" s="21"/>
      <c r="O4266" s="21"/>
      <c r="P4266" s="21"/>
      <c r="Q4266" s="21"/>
    </row>
    <row r="4267" spans="1:17" s="258" customFormat="1" ht="12.75" hidden="1" customHeight="1">
      <c r="A4267" s="378"/>
      <c r="B4267" s="26"/>
      <c r="C4267" s="26"/>
      <c r="D4267" s="26"/>
      <c r="E4267" s="21"/>
      <c r="F4267" s="21"/>
      <c r="G4267" s="21"/>
      <c r="H4267" s="21"/>
      <c r="I4267" s="21"/>
      <c r="J4267" s="26"/>
      <c r="K4267" s="26"/>
      <c r="L4267" s="21"/>
      <c r="M4267" s="21"/>
      <c r="N4267" s="21"/>
      <c r="O4267" s="21"/>
      <c r="P4267" s="21"/>
      <c r="Q4267" s="21"/>
    </row>
    <row r="4268" spans="1:17" s="258" customFormat="1" ht="12.75" hidden="1" customHeight="1">
      <c r="A4268" s="378"/>
      <c r="B4268" s="26"/>
      <c r="C4268" s="26"/>
      <c r="D4268" s="26"/>
      <c r="E4268" s="21"/>
      <c r="F4268" s="21"/>
      <c r="G4268" s="21"/>
      <c r="H4268" s="21"/>
      <c r="I4268" s="21"/>
      <c r="J4268" s="26"/>
      <c r="K4268" s="26"/>
      <c r="L4268" s="21"/>
      <c r="M4268" s="21"/>
      <c r="N4268" s="21"/>
      <c r="O4268" s="21"/>
      <c r="P4268" s="21"/>
      <c r="Q4268" s="21"/>
    </row>
    <row r="4269" spans="1:17" s="258" customFormat="1" ht="12.75" hidden="1" customHeight="1">
      <c r="A4269" s="378"/>
      <c r="B4269" s="26"/>
      <c r="C4269" s="26"/>
      <c r="D4269" s="26"/>
      <c r="E4269" s="21"/>
      <c r="F4269" s="21"/>
      <c r="G4269" s="21"/>
      <c r="H4269" s="21"/>
      <c r="I4269" s="21"/>
      <c r="J4269" s="26"/>
      <c r="K4269" s="26"/>
      <c r="L4269" s="21"/>
      <c r="M4269" s="21"/>
      <c r="N4269" s="21"/>
      <c r="O4269" s="21"/>
      <c r="P4269" s="21"/>
      <c r="Q4269" s="21"/>
    </row>
    <row r="4270" spans="1:17" s="258" customFormat="1" ht="12.75" hidden="1" customHeight="1">
      <c r="A4270" s="378"/>
      <c r="B4270" s="26"/>
      <c r="C4270" s="26"/>
      <c r="D4270" s="26"/>
      <c r="E4270" s="21"/>
      <c r="F4270" s="21"/>
      <c r="G4270" s="21"/>
      <c r="H4270" s="21"/>
      <c r="I4270" s="21"/>
      <c r="J4270" s="26"/>
      <c r="K4270" s="26"/>
      <c r="L4270" s="21"/>
      <c r="M4270" s="21"/>
      <c r="N4270" s="21"/>
      <c r="O4270" s="21"/>
      <c r="P4270" s="21"/>
      <c r="Q4270" s="21"/>
    </row>
    <row r="4271" spans="1:17" s="258" customFormat="1" ht="12.75" hidden="1" customHeight="1">
      <c r="A4271" s="378"/>
      <c r="B4271" s="26"/>
      <c r="C4271" s="26"/>
      <c r="D4271" s="26"/>
      <c r="E4271" s="21"/>
      <c r="F4271" s="21"/>
      <c r="G4271" s="21"/>
      <c r="H4271" s="21"/>
      <c r="I4271" s="21"/>
      <c r="J4271" s="26"/>
      <c r="K4271" s="26"/>
      <c r="L4271" s="21"/>
      <c r="M4271" s="21"/>
      <c r="N4271" s="21"/>
      <c r="O4271" s="21"/>
      <c r="P4271" s="21"/>
      <c r="Q4271" s="21"/>
    </row>
    <row r="4272" spans="1:17" s="258" customFormat="1" ht="12.75" hidden="1" customHeight="1">
      <c r="A4272" s="378"/>
      <c r="B4272" s="26"/>
      <c r="C4272" s="26"/>
      <c r="D4272" s="26"/>
      <c r="E4272" s="21"/>
      <c r="F4272" s="21"/>
      <c r="G4272" s="21"/>
      <c r="H4272" s="21"/>
      <c r="I4272" s="21"/>
      <c r="J4272" s="26"/>
      <c r="K4272" s="26"/>
      <c r="L4272" s="21"/>
      <c r="M4272" s="21"/>
      <c r="N4272" s="21"/>
      <c r="O4272" s="21"/>
      <c r="P4272" s="21"/>
      <c r="Q4272" s="21"/>
    </row>
    <row r="4273" spans="1:17" s="258" customFormat="1" ht="12.75" hidden="1" customHeight="1">
      <c r="A4273" s="378"/>
      <c r="B4273" s="26"/>
      <c r="C4273" s="26"/>
      <c r="D4273" s="26"/>
      <c r="E4273" s="21"/>
      <c r="F4273" s="21"/>
      <c r="G4273" s="21"/>
      <c r="H4273" s="21"/>
      <c r="I4273" s="21"/>
      <c r="J4273" s="26"/>
      <c r="K4273" s="26"/>
      <c r="L4273" s="21"/>
      <c r="M4273" s="21"/>
      <c r="N4273" s="21"/>
      <c r="O4273" s="21"/>
      <c r="P4273" s="21"/>
      <c r="Q4273" s="21"/>
    </row>
    <row r="4274" spans="1:17" s="258" customFormat="1" ht="12.75" hidden="1" customHeight="1">
      <c r="A4274" s="378"/>
      <c r="B4274" s="26"/>
      <c r="C4274" s="26"/>
      <c r="D4274" s="26"/>
      <c r="E4274" s="21"/>
      <c r="F4274" s="21"/>
      <c r="G4274" s="21"/>
      <c r="H4274" s="21"/>
      <c r="I4274" s="21"/>
      <c r="J4274" s="26"/>
      <c r="K4274" s="26"/>
      <c r="L4274" s="21"/>
      <c r="M4274" s="21"/>
      <c r="N4274" s="21"/>
      <c r="O4274" s="21"/>
      <c r="P4274" s="21"/>
      <c r="Q4274" s="21"/>
    </row>
    <row r="4275" spans="1:17" s="258" customFormat="1" ht="12.75" hidden="1" customHeight="1">
      <c r="A4275" s="378"/>
      <c r="B4275" s="26"/>
      <c r="C4275" s="26"/>
      <c r="D4275" s="26"/>
      <c r="E4275" s="21"/>
      <c r="F4275" s="21"/>
      <c r="G4275" s="21"/>
      <c r="H4275" s="21"/>
      <c r="I4275" s="21"/>
      <c r="J4275" s="26"/>
      <c r="K4275" s="26"/>
      <c r="L4275" s="21"/>
      <c r="M4275" s="21"/>
      <c r="N4275" s="21"/>
      <c r="O4275" s="21"/>
      <c r="P4275" s="21"/>
      <c r="Q4275" s="21"/>
    </row>
    <row r="4276" spans="1:17" s="258" customFormat="1" ht="12.75" hidden="1" customHeight="1">
      <c r="A4276" s="378"/>
      <c r="B4276" s="26"/>
      <c r="C4276" s="26"/>
      <c r="D4276" s="26"/>
      <c r="E4276" s="21"/>
      <c r="F4276" s="21"/>
      <c r="G4276" s="21"/>
      <c r="H4276" s="21"/>
      <c r="I4276" s="21"/>
      <c r="J4276" s="26"/>
      <c r="K4276" s="26"/>
      <c r="L4276" s="21"/>
      <c r="M4276" s="21"/>
      <c r="N4276" s="21"/>
      <c r="O4276" s="21"/>
      <c r="P4276" s="21"/>
      <c r="Q4276" s="21"/>
    </row>
    <row r="4277" spans="1:17" s="258" customFormat="1" ht="12.75" hidden="1" customHeight="1">
      <c r="A4277" s="378"/>
      <c r="B4277" s="26"/>
      <c r="C4277" s="26"/>
      <c r="D4277" s="26"/>
      <c r="E4277" s="21"/>
      <c r="F4277" s="21"/>
      <c r="G4277" s="21"/>
      <c r="H4277" s="21"/>
      <c r="I4277" s="21"/>
      <c r="J4277" s="26"/>
      <c r="K4277" s="26"/>
      <c r="L4277" s="21"/>
      <c r="M4277" s="21"/>
      <c r="N4277" s="21"/>
      <c r="O4277" s="21"/>
      <c r="P4277" s="21"/>
      <c r="Q4277" s="21"/>
    </row>
    <row r="4278" spans="1:17" s="258" customFormat="1" ht="12.75" hidden="1" customHeight="1">
      <c r="A4278" s="378"/>
      <c r="B4278" s="26"/>
      <c r="C4278" s="26"/>
      <c r="D4278" s="26"/>
      <c r="E4278" s="21"/>
      <c r="F4278" s="21"/>
      <c r="G4278" s="21"/>
      <c r="H4278" s="21"/>
      <c r="I4278" s="21"/>
      <c r="J4278" s="26"/>
      <c r="K4278" s="26"/>
      <c r="L4278" s="21"/>
      <c r="M4278" s="21"/>
      <c r="N4278" s="21"/>
      <c r="O4278" s="21"/>
      <c r="P4278" s="21"/>
      <c r="Q4278" s="21"/>
    </row>
    <row r="4279" spans="1:17" s="258" customFormat="1" ht="12.75" hidden="1" customHeight="1">
      <c r="A4279" s="378"/>
      <c r="B4279" s="26"/>
      <c r="C4279" s="26"/>
      <c r="D4279" s="26"/>
      <c r="E4279" s="21"/>
      <c r="F4279" s="21"/>
      <c r="G4279" s="21"/>
      <c r="H4279" s="21"/>
      <c r="I4279" s="21"/>
      <c r="J4279" s="26"/>
      <c r="K4279" s="26"/>
      <c r="L4279" s="21"/>
      <c r="M4279" s="21"/>
      <c r="N4279" s="21"/>
      <c r="O4279" s="21"/>
      <c r="P4279" s="21"/>
      <c r="Q4279" s="21"/>
    </row>
    <row r="4280" spans="1:17" s="258" customFormat="1" ht="12.75" hidden="1" customHeight="1">
      <c r="A4280" s="378"/>
      <c r="B4280" s="26"/>
      <c r="C4280" s="26"/>
      <c r="D4280" s="26"/>
      <c r="E4280" s="21"/>
      <c r="F4280" s="21"/>
      <c r="G4280" s="21"/>
      <c r="H4280" s="21"/>
      <c r="I4280" s="21"/>
      <c r="J4280" s="26"/>
      <c r="K4280" s="26"/>
      <c r="L4280" s="21"/>
      <c r="M4280" s="21"/>
      <c r="N4280" s="21"/>
      <c r="O4280" s="21"/>
      <c r="P4280" s="21"/>
      <c r="Q4280" s="21"/>
    </row>
    <row r="4281" spans="1:17" s="258" customFormat="1" ht="12.75" hidden="1" customHeight="1">
      <c r="A4281" s="378"/>
      <c r="B4281" s="26"/>
      <c r="C4281" s="26"/>
      <c r="D4281" s="26"/>
      <c r="E4281" s="21"/>
      <c r="F4281" s="21"/>
      <c r="G4281" s="21"/>
      <c r="H4281" s="21"/>
      <c r="I4281" s="21"/>
      <c r="J4281" s="26"/>
      <c r="K4281" s="26"/>
      <c r="L4281" s="21"/>
      <c r="M4281" s="21"/>
      <c r="N4281" s="21"/>
      <c r="O4281" s="21"/>
      <c r="P4281" s="21"/>
      <c r="Q4281" s="21"/>
    </row>
    <row r="4282" spans="1:17" s="258" customFormat="1" ht="12.75" hidden="1" customHeight="1">
      <c r="A4282" s="378"/>
      <c r="B4282" s="26"/>
      <c r="C4282" s="26"/>
      <c r="D4282" s="26"/>
      <c r="E4282" s="21"/>
      <c r="F4282" s="21"/>
      <c r="G4282" s="21"/>
      <c r="H4282" s="21"/>
      <c r="I4282" s="21"/>
      <c r="J4282" s="26"/>
      <c r="K4282" s="26"/>
      <c r="L4282" s="21"/>
      <c r="M4282" s="21"/>
      <c r="N4282" s="21"/>
      <c r="O4282" s="21"/>
      <c r="P4282" s="21"/>
      <c r="Q4282" s="21"/>
    </row>
    <row r="4283" spans="1:17" s="258" customFormat="1" ht="12.75" hidden="1" customHeight="1">
      <c r="A4283" s="378"/>
      <c r="B4283" s="26"/>
      <c r="C4283" s="26"/>
      <c r="D4283" s="26"/>
      <c r="E4283" s="21"/>
      <c r="F4283" s="21"/>
      <c r="G4283" s="21"/>
      <c r="H4283" s="21"/>
      <c r="I4283" s="21"/>
      <c r="J4283" s="26"/>
      <c r="K4283" s="26"/>
      <c r="L4283" s="21"/>
      <c r="M4283" s="21"/>
      <c r="N4283" s="21"/>
      <c r="O4283" s="21"/>
      <c r="P4283" s="21"/>
      <c r="Q4283" s="21"/>
    </row>
    <row r="4284" spans="1:17" s="258" customFormat="1" ht="12.75" hidden="1" customHeight="1">
      <c r="A4284" s="378"/>
      <c r="B4284" s="26"/>
      <c r="C4284" s="26"/>
      <c r="D4284" s="26"/>
      <c r="E4284" s="21"/>
      <c r="F4284" s="21"/>
      <c r="G4284" s="21"/>
      <c r="H4284" s="21"/>
      <c r="I4284" s="21"/>
      <c r="J4284" s="26"/>
      <c r="K4284" s="26"/>
      <c r="L4284" s="21"/>
      <c r="M4284" s="21"/>
      <c r="N4284" s="21"/>
      <c r="O4284" s="21"/>
      <c r="P4284" s="21"/>
      <c r="Q4284" s="21"/>
    </row>
    <row r="4285" spans="1:17" s="258" customFormat="1" ht="12.75" hidden="1" customHeight="1">
      <c r="A4285" s="378"/>
      <c r="B4285" s="26"/>
      <c r="C4285" s="26"/>
      <c r="D4285" s="26"/>
      <c r="E4285" s="21"/>
      <c r="F4285" s="21"/>
      <c r="G4285" s="21"/>
      <c r="H4285" s="21"/>
      <c r="I4285" s="21"/>
      <c r="J4285" s="26"/>
      <c r="K4285" s="26"/>
      <c r="L4285" s="21"/>
      <c r="M4285" s="21"/>
      <c r="N4285" s="21"/>
      <c r="O4285" s="21"/>
      <c r="P4285" s="21"/>
      <c r="Q4285" s="21"/>
    </row>
    <row r="4286" spans="1:17" s="258" customFormat="1" ht="12.75" hidden="1" customHeight="1">
      <c r="A4286" s="378"/>
      <c r="B4286" s="26"/>
      <c r="C4286" s="26"/>
      <c r="D4286" s="26"/>
      <c r="E4286" s="21"/>
      <c r="F4286" s="21"/>
      <c r="G4286" s="21"/>
      <c r="H4286" s="21"/>
      <c r="I4286" s="21"/>
      <c r="J4286" s="26"/>
      <c r="K4286" s="26"/>
      <c r="L4286" s="21"/>
      <c r="M4286" s="21"/>
      <c r="N4286" s="21"/>
      <c r="O4286" s="21"/>
      <c r="P4286" s="21"/>
      <c r="Q4286" s="21"/>
    </row>
    <row r="4287" spans="1:17" s="258" customFormat="1" ht="12.75" hidden="1" customHeight="1">
      <c r="A4287" s="378"/>
      <c r="B4287" s="26"/>
      <c r="C4287" s="26"/>
      <c r="D4287" s="26"/>
      <c r="E4287" s="21"/>
      <c r="F4287" s="21"/>
      <c r="G4287" s="21"/>
      <c r="H4287" s="21"/>
      <c r="I4287" s="21"/>
      <c r="J4287" s="26"/>
      <c r="K4287" s="26"/>
      <c r="L4287" s="21"/>
      <c r="M4287" s="21"/>
      <c r="N4287" s="21"/>
      <c r="O4287" s="21"/>
      <c r="P4287" s="21"/>
      <c r="Q4287" s="21"/>
    </row>
    <row r="4288" spans="1:17" s="258" customFormat="1" ht="12.75" hidden="1" customHeight="1">
      <c r="A4288" s="378"/>
      <c r="B4288" s="26"/>
      <c r="C4288" s="26"/>
      <c r="D4288" s="26"/>
      <c r="E4288" s="21"/>
      <c r="F4288" s="21"/>
      <c r="G4288" s="21"/>
      <c r="H4288" s="21"/>
      <c r="I4288" s="21"/>
      <c r="J4288" s="26"/>
      <c r="K4288" s="26"/>
      <c r="L4288" s="21"/>
      <c r="M4288" s="21"/>
      <c r="N4288" s="21"/>
      <c r="O4288" s="21"/>
      <c r="P4288" s="21"/>
      <c r="Q4288" s="21"/>
    </row>
    <row r="4289" spans="1:17" s="258" customFormat="1" ht="12.75" hidden="1" customHeight="1">
      <c r="A4289" s="378"/>
      <c r="B4289" s="26"/>
      <c r="C4289" s="26"/>
      <c r="D4289" s="26"/>
      <c r="E4289" s="21"/>
      <c r="F4289" s="21"/>
      <c r="G4289" s="21"/>
      <c r="H4289" s="21"/>
      <c r="I4289" s="21"/>
      <c r="J4289" s="26"/>
      <c r="K4289" s="26"/>
      <c r="L4289" s="21"/>
      <c r="M4289" s="21"/>
      <c r="N4289" s="21"/>
      <c r="O4289" s="21"/>
      <c r="P4289" s="21"/>
      <c r="Q4289" s="21"/>
    </row>
    <row r="4290" spans="1:17" s="258" customFormat="1" ht="12.75" hidden="1" customHeight="1">
      <c r="A4290" s="378"/>
      <c r="B4290" s="26"/>
      <c r="C4290" s="26"/>
      <c r="D4290" s="26"/>
      <c r="E4290" s="21"/>
      <c r="F4290" s="21"/>
      <c r="G4290" s="21"/>
      <c r="H4290" s="21"/>
      <c r="I4290" s="21"/>
      <c r="J4290" s="26"/>
      <c r="K4290" s="26"/>
      <c r="L4290" s="21"/>
      <c r="M4290" s="21"/>
      <c r="N4290" s="21"/>
      <c r="O4290" s="21"/>
      <c r="P4290" s="21"/>
      <c r="Q4290" s="21"/>
    </row>
    <row r="4291" spans="1:17" s="258" customFormat="1" ht="12.75" hidden="1" customHeight="1">
      <c r="A4291" s="378"/>
      <c r="B4291" s="26"/>
      <c r="C4291" s="26"/>
      <c r="D4291" s="26"/>
      <c r="E4291" s="21"/>
      <c r="F4291" s="21"/>
      <c r="G4291" s="21"/>
      <c r="H4291" s="21"/>
      <c r="I4291" s="21"/>
      <c r="J4291" s="26"/>
      <c r="K4291" s="26"/>
      <c r="L4291" s="21"/>
      <c r="M4291" s="21"/>
      <c r="N4291" s="21"/>
      <c r="O4291" s="21"/>
      <c r="P4291" s="21"/>
      <c r="Q4291" s="21"/>
    </row>
    <row r="4292" spans="1:17" s="258" customFormat="1" ht="12.75" hidden="1" customHeight="1">
      <c r="A4292" s="378"/>
      <c r="B4292" s="26"/>
      <c r="C4292" s="26"/>
      <c r="D4292" s="26"/>
      <c r="E4292" s="21"/>
      <c r="F4292" s="21"/>
      <c r="G4292" s="21"/>
      <c r="H4292" s="21"/>
      <c r="I4292" s="21"/>
      <c r="J4292" s="26"/>
      <c r="K4292" s="26"/>
      <c r="L4292" s="21"/>
      <c r="M4292" s="21"/>
      <c r="N4292" s="21"/>
      <c r="O4292" s="21"/>
      <c r="P4292" s="21"/>
      <c r="Q4292" s="21"/>
    </row>
    <row r="4293" spans="1:17" s="258" customFormat="1" ht="12.75" hidden="1" customHeight="1">
      <c r="A4293" s="378"/>
      <c r="B4293" s="26"/>
      <c r="C4293" s="26"/>
      <c r="D4293" s="26"/>
      <c r="E4293" s="21"/>
      <c r="F4293" s="21"/>
      <c r="G4293" s="21"/>
      <c r="H4293" s="21"/>
      <c r="I4293" s="21"/>
      <c r="J4293" s="26"/>
      <c r="K4293" s="26"/>
      <c r="L4293" s="21"/>
      <c r="M4293" s="21"/>
      <c r="N4293" s="21"/>
      <c r="O4293" s="21"/>
      <c r="P4293" s="21"/>
      <c r="Q4293" s="21"/>
    </row>
    <row r="4294" spans="1:17" s="258" customFormat="1" ht="12.75" hidden="1" customHeight="1">
      <c r="A4294" s="378"/>
      <c r="B4294" s="26"/>
      <c r="C4294" s="26"/>
      <c r="D4294" s="26"/>
      <c r="E4294" s="21"/>
      <c r="F4294" s="21"/>
      <c r="G4294" s="21"/>
      <c r="H4294" s="21"/>
      <c r="I4294" s="21"/>
      <c r="J4294" s="26"/>
      <c r="K4294" s="26"/>
      <c r="L4294" s="21"/>
      <c r="M4294" s="21"/>
      <c r="N4294" s="21"/>
      <c r="O4294" s="21"/>
      <c r="P4294" s="21"/>
      <c r="Q4294" s="21"/>
    </row>
    <row r="4295" spans="1:17" s="258" customFormat="1" ht="12.75" hidden="1" customHeight="1">
      <c r="A4295" s="378"/>
      <c r="B4295" s="26"/>
      <c r="C4295" s="26"/>
      <c r="D4295" s="26"/>
      <c r="E4295" s="21"/>
      <c r="F4295" s="21"/>
      <c r="G4295" s="21"/>
      <c r="H4295" s="21"/>
      <c r="I4295" s="21"/>
      <c r="J4295" s="26"/>
      <c r="K4295" s="26"/>
      <c r="L4295" s="21"/>
      <c r="M4295" s="21"/>
      <c r="N4295" s="21"/>
      <c r="O4295" s="21"/>
      <c r="P4295" s="21"/>
      <c r="Q4295" s="21"/>
    </row>
    <row r="4296" spans="1:17" s="258" customFormat="1" ht="12.75" hidden="1" customHeight="1">
      <c r="A4296" s="378"/>
      <c r="B4296" s="26"/>
      <c r="C4296" s="26"/>
      <c r="D4296" s="26"/>
      <c r="E4296" s="21"/>
      <c r="F4296" s="21"/>
      <c r="G4296" s="21"/>
      <c r="H4296" s="21"/>
      <c r="I4296" s="21"/>
      <c r="J4296" s="26"/>
      <c r="K4296" s="26"/>
      <c r="L4296" s="21"/>
      <c r="M4296" s="21"/>
      <c r="N4296" s="21"/>
      <c r="O4296" s="21"/>
      <c r="P4296" s="21"/>
      <c r="Q4296" s="21"/>
    </row>
    <row r="4297" spans="1:17" s="258" customFormat="1" ht="12.75" hidden="1" customHeight="1">
      <c r="A4297" s="378"/>
      <c r="B4297" s="26"/>
      <c r="C4297" s="26"/>
      <c r="D4297" s="26"/>
      <c r="E4297" s="21"/>
      <c r="F4297" s="21"/>
      <c r="G4297" s="21"/>
      <c r="H4297" s="21"/>
      <c r="I4297" s="21"/>
      <c r="J4297" s="26"/>
      <c r="K4297" s="26"/>
      <c r="L4297" s="21"/>
      <c r="M4297" s="21"/>
      <c r="N4297" s="21"/>
      <c r="O4297" s="21"/>
      <c r="P4297" s="21"/>
      <c r="Q4297" s="21"/>
    </row>
    <row r="4298" spans="1:17" s="258" customFormat="1" ht="12.75" hidden="1" customHeight="1">
      <c r="A4298" s="378"/>
      <c r="B4298" s="26"/>
      <c r="C4298" s="26"/>
      <c r="D4298" s="26"/>
      <c r="E4298" s="21"/>
      <c r="F4298" s="21"/>
      <c r="G4298" s="21"/>
      <c r="H4298" s="21"/>
      <c r="I4298" s="21"/>
      <c r="J4298" s="26"/>
      <c r="K4298" s="26"/>
      <c r="L4298" s="21"/>
      <c r="M4298" s="21"/>
      <c r="N4298" s="21"/>
      <c r="O4298" s="21"/>
      <c r="P4298" s="21"/>
      <c r="Q4298" s="21"/>
    </row>
    <row r="4299" spans="1:17" s="258" customFormat="1" ht="12.75" hidden="1" customHeight="1">
      <c r="A4299" s="378"/>
      <c r="B4299" s="26"/>
      <c r="C4299" s="26"/>
      <c r="D4299" s="26"/>
      <c r="E4299" s="21"/>
      <c r="F4299" s="21"/>
      <c r="G4299" s="21"/>
      <c r="H4299" s="21"/>
      <c r="I4299" s="21"/>
      <c r="J4299" s="26"/>
      <c r="K4299" s="26"/>
      <c r="L4299" s="21"/>
      <c r="M4299" s="21"/>
      <c r="N4299" s="21"/>
      <c r="O4299" s="21"/>
      <c r="P4299" s="21"/>
      <c r="Q4299" s="21"/>
    </row>
    <row r="4300" spans="1:17" s="258" customFormat="1" ht="12.75" hidden="1" customHeight="1">
      <c r="A4300" s="378"/>
      <c r="B4300" s="26"/>
      <c r="C4300" s="26"/>
      <c r="D4300" s="26"/>
      <c r="E4300" s="21"/>
      <c r="F4300" s="21"/>
      <c r="G4300" s="21"/>
      <c r="H4300" s="21"/>
      <c r="I4300" s="21"/>
      <c r="J4300" s="26"/>
      <c r="K4300" s="26"/>
      <c r="L4300" s="21"/>
      <c r="M4300" s="21"/>
      <c r="N4300" s="21"/>
      <c r="O4300" s="21"/>
      <c r="P4300" s="21"/>
      <c r="Q4300" s="21"/>
    </row>
    <row r="4301" spans="1:17" s="258" customFormat="1" ht="12.75" hidden="1" customHeight="1">
      <c r="A4301" s="378"/>
      <c r="B4301" s="26"/>
      <c r="C4301" s="26"/>
      <c r="D4301" s="26"/>
      <c r="E4301" s="21"/>
      <c r="F4301" s="21"/>
      <c r="G4301" s="21"/>
      <c r="H4301" s="21"/>
      <c r="I4301" s="21"/>
      <c r="J4301" s="26"/>
      <c r="K4301" s="26"/>
      <c r="L4301" s="21"/>
      <c r="M4301" s="21"/>
      <c r="N4301" s="21"/>
      <c r="O4301" s="21"/>
      <c r="P4301" s="21"/>
      <c r="Q4301" s="21"/>
    </row>
    <row r="4302" spans="1:17" s="258" customFormat="1" ht="12.75" hidden="1" customHeight="1">
      <c r="A4302" s="378"/>
      <c r="B4302" s="26"/>
      <c r="C4302" s="26"/>
      <c r="D4302" s="26"/>
      <c r="E4302" s="21"/>
      <c r="F4302" s="21"/>
      <c r="G4302" s="21"/>
      <c r="H4302" s="21"/>
      <c r="I4302" s="21"/>
      <c r="J4302" s="26"/>
      <c r="K4302" s="26"/>
      <c r="L4302" s="21"/>
      <c r="M4302" s="21"/>
      <c r="N4302" s="21"/>
      <c r="O4302" s="21"/>
      <c r="P4302" s="21"/>
      <c r="Q4302" s="21"/>
    </row>
    <row r="4303" spans="1:17" s="258" customFormat="1" ht="12.75" hidden="1" customHeight="1">
      <c r="A4303" s="378"/>
      <c r="B4303" s="26"/>
      <c r="C4303" s="26"/>
      <c r="D4303" s="26"/>
      <c r="E4303" s="21"/>
      <c r="F4303" s="21"/>
      <c r="G4303" s="21"/>
      <c r="H4303" s="21"/>
      <c r="I4303" s="21"/>
      <c r="J4303" s="26"/>
      <c r="K4303" s="26"/>
      <c r="L4303" s="21"/>
      <c r="M4303" s="21"/>
      <c r="N4303" s="21"/>
      <c r="O4303" s="21"/>
      <c r="P4303" s="21"/>
      <c r="Q4303" s="21"/>
    </row>
    <row r="4304" spans="1:17" s="258" customFormat="1" ht="12.75" hidden="1" customHeight="1">
      <c r="A4304" s="378"/>
      <c r="B4304" s="26"/>
      <c r="C4304" s="26"/>
      <c r="D4304" s="26"/>
      <c r="E4304" s="21"/>
      <c r="F4304" s="21"/>
      <c r="G4304" s="21"/>
      <c r="H4304" s="21"/>
      <c r="I4304" s="21"/>
      <c r="J4304" s="26"/>
      <c r="K4304" s="26"/>
      <c r="L4304" s="21"/>
      <c r="M4304" s="21"/>
      <c r="N4304" s="21"/>
      <c r="O4304" s="21"/>
      <c r="P4304" s="21"/>
      <c r="Q4304" s="21"/>
    </row>
    <row r="4305" spans="1:17" s="258" customFormat="1" ht="12.75" hidden="1" customHeight="1">
      <c r="A4305" s="378"/>
      <c r="B4305" s="26"/>
      <c r="C4305" s="26"/>
      <c r="D4305" s="26"/>
      <c r="E4305" s="21"/>
      <c r="F4305" s="21"/>
      <c r="G4305" s="21"/>
      <c r="H4305" s="21"/>
      <c r="I4305" s="21"/>
      <c r="J4305" s="26"/>
      <c r="K4305" s="26"/>
      <c r="L4305" s="21"/>
      <c r="M4305" s="21"/>
      <c r="N4305" s="21"/>
      <c r="O4305" s="21"/>
      <c r="P4305" s="21"/>
      <c r="Q4305" s="21"/>
    </row>
    <row r="4306" spans="1:17" s="258" customFormat="1" ht="12.75" hidden="1" customHeight="1">
      <c r="A4306" s="378"/>
      <c r="B4306" s="26"/>
      <c r="C4306" s="26"/>
      <c r="D4306" s="26"/>
      <c r="E4306" s="21"/>
      <c r="F4306" s="21"/>
      <c r="G4306" s="21"/>
      <c r="H4306" s="21"/>
      <c r="I4306" s="21"/>
      <c r="J4306" s="26"/>
      <c r="K4306" s="26"/>
      <c r="L4306" s="21"/>
      <c r="M4306" s="21"/>
      <c r="N4306" s="21"/>
      <c r="O4306" s="21"/>
      <c r="P4306" s="21"/>
      <c r="Q4306" s="21"/>
    </row>
    <row r="4307" spans="1:17" s="258" customFormat="1" ht="12.75" hidden="1" customHeight="1">
      <c r="A4307" s="378"/>
      <c r="B4307" s="26"/>
      <c r="C4307" s="26"/>
      <c r="D4307" s="26"/>
      <c r="E4307" s="21"/>
      <c r="F4307" s="21"/>
      <c r="G4307" s="21"/>
      <c r="H4307" s="21"/>
      <c r="I4307" s="21"/>
      <c r="J4307" s="26"/>
      <c r="K4307" s="26"/>
      <c r="L4307" s="21"/>
      <c r="M4307" s="21"/>
      <c r="N4307" s="21"/>
      <c r="O4307" s="21"/>
      <c r="P4307" s="21"/>
      <c r="Q4307" s="21"/>
    </row>
    <row r="4308" spans="1:17" s="258" customFormat="1" ht="12.75" hidden="1" customHeight="1">
      <c r="A4308" s="378"/>
      <c r="B4308" s="26"/>
      <c r="C4308" s="26"/>
      <c r="D4308" s="26"/>
      <c r="E4308" s="21"/>
      <c r="F4308" s="21"/>
      <c r="G4308" s="21"/>
      <c r="H4308" s="21"/>
      <c r="I4308" s="21"/>
      <c r="J4308" s="26"/>
      <c r="K4308" s="26"/>
      <c r="L4308" s="21"/>
      <c r="M4308" s="21"/>
      <c r="N4308" s="21"/>
      <c r="O4308" s="21"/>
      <c r="P4308" s="21"/>
      <c r="Q4308" s="21"/>
    </row>
    <row r="4309" spans="1:17" s="258" customFormat="1" ht="12.75" hidden="1" customHeight="1">
      <c r="A4309" s="378"/>
      <c r="B4309" s="26"/>
      <c r="C4309" s="26"/>
      <c r="D4309" s="26"/>
      <c r="E4309" s="21"/>
      <c r="F4309" s="21"/>
      <c r="G4309" s="21"/>
      <c r="H4309" s="21"/>
      <c r="I4309" s="21"/>
      <c r="J4309" s="26"/>
      <c r="K4309" s="26"/>
      <c r="L4309" s="21"/>
      <c r="M4309" s="21"/>
      <c r="N4309" s="21"/>
      <c r="O4309" s="21"/>
      <c r="P4309" s="21"/>
      <c r="Q4309" s="21"/>
    </row>
    <row r="4310" spans="1:17" s="258" customFormat="1" ht="12.75" hidden="1" customHeight="1">
      <c r="A4310" s="378"/>
      <c r="B4310" s="26"/>
      <c r="C4310" s="26"/>
      <c r="D4310" s="26"/>
      <c r="E4310" s="21"/>
      <c r="F4310" s="21"/>
      <c r="G4310" s="21"/>
      <c r="H4310" s="21"/>
      <c r="I4310" s="21"/>
      <c r="J4310" s="26"/>
      <c r="K4310" s="26"/>
      <c r="L4310" s="21"/>
      <c r="M4310" s="21"/>
      <c r="N4310" s="21"/>
      <c r="O4310" s="21"/>
      <c r="P4310" s="21"/>
      <c r="Q4310" s="21"/>
    </row>
    <row r="4311" spans="1:17" s="258" customFormat="1" ht="12.75" hidden="1" customHeight="1">
      <c r="A4311" s="378"/>
      <c r="B4311" s="26"/>
      <c r="C4311" s="26"/>
      <c r="D4311" s="26"/>
      <c r="E4311" s="21"/>
      <c r="F4311" s="21"/>
      <c r="G4311" s="21"/>
      <c r="H4311" s="21"/>
      <c r="I4311" s="21"/>
      <c r="J4311" s="26"/>
      <c r="K4311" s="26"/>
      <c r="L4311" s="21"/>
      <c r="M4311" s="21"/>
      <c r="N4311" s="21"/>
      <c r="O4311" s="21"/>
      <c r="P4311" s="21"/>
      <c r="Q4311" s="21"/>
    </row>
    <row r="4312" spans="1:17" s="258" customFormat="1" ht="12.75" hidden="1" customHeight="1">
      <c r="A4312" s="378"/>
      <c r="B4312" s="26"/>
      <c r="C4312" s="26"/>
      <c r="D4312" s="26"/>
      <c r="E4312" s="21"/>
      <c r="F4312" s="21"/>
      <c r="G4312" s="21"/>
      <c r="H4312" s="21"/>
      <c r="I4312" s="21"/>
      <c r="J4312" s="26"/>
      <c r="K4312" s="26"/>
      <c r="L4312" s="21"/>
      <c r="M4312" s="21"/>
      <c r="N4312" s="21"/>
      <c r="O4312" s="21"/>
      <c r="P4312" s="21"/>
      <c r="Q4312" s="21"/>
    </row>
    <row r="4313" spans="1:17" s="258" customFormat="1" ht="12.75" hidden="1" customHeight="1">
      <c r="A4313" s="378"/>
      <c r="B4313" s="26"/>
      <c r="C4313" s="26"/>
      <c r="D4313" s="26"/>
      <c r="E4313" s="21"/>
      <c r="F4313" s="21"/>
      <c r="G4313" s="21"/>
      <c r="H4313" s="21"/>
      <c r="I4313" s="21"/>
      <c r="J4313" s="26"/>
      <c r="K4313" s="26"/>
      <c r="L4313" s="21"/>
      <c r="M4313" s="21"/>
      <c r="N4313" s="21"/>
      <c r="O4313" s="21"/>
      <c r="P4313" s="21"/>
      <c r="Q4313" s="21"/>
    </row>
    <row r="4314" spans="1:17" s="258" customFormat="1" ht="12.75" hidden="1" customHeight="1">
      <c r="A4314" s="378"/>
      <c r="B4314" s="26"/>
      <c r="C4314" s="26"/>
      <c r="D4314" s="26"/>
      <c r="E4314" s="21"/>
      <c r="F4314" s="21"/>
      <c r="G4314" s="21"/>
      <c r="H4314" s="21"/>
      <c r="I4314" s="21"/>
      <c r="J4314" s="26"/>
      <c r="K4314" s="26"/>
      <c r="L4314" s="21"/>
      <c r="M4314" s="21"/>
      <c r="N4314" s="21"/>
      <c r="O4314" s="21"/>
      <c r="P4314" s="21"/>
      <c r="Q4314" s="21"/>
    </row>
    <row r="4315" spans="1:17" s="258" customFormat="1" ht="12.75" hidden="1" customHeight="1">
      <c r="A4315" s="378"/>
      <c r="B4315" s="26"/>
      <c r="C4315" s="26"/>
      <c r="D4315" s="26"/>
      <c r="E4315" s="21"/>
      <c r="F4315" s="21"/>
      <c r="G4315" s="21"/>
      <c r="H4315" s="21"/>
      <c r="I4315" s="21"/>
      <c r="J4315" s="26"/>
      <c r="K4315" s="26"/>
      <c r="L4315" s="21"/>
      <c r="M4315" s="21"/>
      <c r="N4315" s="21"/>
      <c r="O4315" s="21"/>
      <c r="P4315" s="21"/>
      <c r="Q4315" s="21"/>
    </row>
    <row r="4316" spans="1:17" s="258" customFormat="1" ht="12.75" hidden="1" customHeight="1">
      <c r="A4316" s="378"/>
      <c r="B4316" s="26"/>
      <c r="C4316" s="26"/>
      <c r="D4316" s="26"/>
      <c r="E4316" s="21"/>
      <c r="F4316" s="21"/>
      <c r="G4316" s="21"/>
      <c r="H4316" s="21"/>
      <c r="I4316" s="21"/>
      <c r="J4316" s="26"/>
      <c r="K4316" s="26"/>
      <c r="L4316" s="21"/>
      <c r="M4316" s="21"/>
      <c r="N4316" s="21"/>
      <c r="O4316" s="21"/>
      <c r="P4316" s="21"/>
      <c r="Q4316" s="21"/>
    </row>
    <row r="4317" spans="1:17" s="258" customFormat="1" ht="12.75" hidden="1" customHeight="1">
      <c r="A4317" s="378"/>
      <c r="B4317" s="26"/>
      <c r="C4317" s="26"/>
      <c r="D4317" s="26"/>
      <c r="E4317" s="21"/>
      <c r="F4317" s="21"/>
      <c r="G4317" s="21"/>
      <c r="H4317" s="21"/>
      <c r="I4317" s="21"/>
      <c r="J4317" s="26"/>
      <c r="K4317" s="26"/>
      <c r="L4317" s="21"/>
      <c r="M4317" s="21"/>
      <c r="N4317" s="21"/>
      <c r="O4317" s="21"/>
      <c r="P4317" s="21"/>
      <c r="Q4317" s="21"/>
    </row>
    <row r="4318" spans="1:17" s="258" customFormat="1" ht="12.75" hidden="1" customHeight="1">
      <c r="A4318" s="378"/>
      <c r="B4318" s="26"/>
      <c r="C4318" s="26"/>
      <c r="D4318" s="26"/>
      <c r="E4318" s="21"/>
      <c r="F4318" s="21"/>
      <c r="G4318" s="21"/>
      <c r="H4318" s="21"/>
      <c r="I4318" s="21"/>
      <c r="J4318" s="26"/>
      <c r="K4318" s="26"/>
      <c r="L4318" s="21"/>
      <c r="M4318" s="21"/>
      <c r="N4318" s="21"/>
      <c r="O4318" s="21"/>
      <c r="P4318" s="21"/>
      <c r="Q4318" s="21"/>
    </row>
    <row r="4319" spans="1:17" s="258" customFormat="1" ht="12.75" hidden="1" customHeight="1">
      <c r="A4319" s="378"/>
      <c r="B4319" s="26"/>
      <c r="C4319" s="26"/>
      <c r="D4319" s="26"/>
      <c r="E4319" s="21"/>
      <c r="F4319" s="21"/>
      <c r="G4319" s="21"/>
      <c r="H4319" s="21"/>
      <c r="I4319" s="21"/>
      <c r="J4319" s="26"/>
      <c r="K4319" s="26"/>
      <c r="L4319" s="21"/>
      <c r="M4319" s="21"/>
      <c r="N4319" s="21"/>
      <c r="O4319" s="21"/>
      <c r="P4319" s="21"/>
      <c r="Q4319" s="21"/>
    </row>
    <row r="4320" spans="1:17" s="258" customFormat="1" ht="12.75" hidden="1" customHeight="1">
      <c r="A4320" s="378"/>
      <c r="B4320" s="26"/>
      <c r="C4320" s="26"/>
      <c r="D4320" s="26"/>
      <c r="E4320" s="21"/>
      <c r="F4320" s="21"/>
      <c r="G4320" s="21"/>
      <c r="H4320" s="21"/>
      <c r="I4320" s="21"/>
      <c r="J4320" s="26"/>
      <c r="K4320" s="26"/>
      <c r="L4320" s="21"/>
      <c r="M4320" s="21"/>
      <c r="N4320" s="21"/>
      <c r="O4320" s="21"/>
      <c r="P4320" s="21"/>
      <c r="Q4320" s="21"/>
    </row>
    <row r="4321" spans="1:17" s="258" customFormat="1" ht="12.75" hidden="1" customHeight="1">
      <c r="A4321" s="378"/>
      <c r="B4321" s="26"/>
      <c r="C4321" s="26"/>
      <c r="D4321" s="26"/>
      <c r="E4321" s="21"/>
      <c r="F4321" s="21"/>
      <c r="G4321" s="21"/>
      <c r="H4321" s="21"/>
      <c r="I4321" s="21"/>
      <c r="J4321" s="26"/>
      <c r="K4321" s="26"/>
      <c r="L4321" s="21"/>
      <c r="M4321" s="21"/>
      <c r="N4321" s="21"/>
      <c r="O4321" s="21"/>
      <c r="P4321" s="21"/>
      <c r="Q4321" s="21"/>
    </row>
    <row r="4322" spans="1:17" s="258" customFormat="1" ht="12.75" hidden="1" customHeight="1">
      <c r="A4322" s="378"/>
      <c r="B4322" s="26"/>
      <c r="C4322" s="26"/>
      <c r="D4322" s="26"/>
      <c r="E4322" s="21"/>
      <c r="F4322" s="21"/>
      <c r="G4322" s="21"/>
      <c r="H4322" s="21"/>
      <c r="I4322" s="21"/>
      <c r="J4322" s="26"/>
      <c r="K4322" s="26"/>
      <c r="L4322" s="21"/>
      <c r="M4322" s="21"/>
      <c r="N4322" s="21"/>
      <c r="O4322" s="21"/>
      <c r="P4322" s="21"/>
      <c r="Q4322" s="21"/>
    </row>
    <row r="4323" spans="1:17" s="258" customFormat="1" ht="12.75" hidden="1" customHeight="1">
      <c r="A4323" s="378"/>
      <c r="B4323" s="26"/>
      <c r="C4323" s="26"/>
      <c r="D4323" s="26"/>
      <c r="E4323" s="21"/>
      <c r="F4323" s="21"/>
      <c r="G4323" s="21"/>
      <c r="H4323" s="21"/>
      <c r="I4323" s="21"/>
      <c r="J4323" s="26"/>
      <c r="K4323" s="26"/>
      <c r="L4323" s="21"/>
      <c r="M4323" s="21"/>
      <c r="N4323" s="21"/>
      <c r="O4323" s="21"/>
      <c r="P4323" s="21"/>
      <c r="Q4323" s="21"/>
    </row>
    <row r="4324" spans="1:17" s="258" customFormat="1" ht="12.75" hidden="1" customHeight="1">
      <c r="A4324" s="378"/>
      <c r="B4324" s="26"/>
      <c r="C4324" s="26"/>
      <c r="D4324" s="26"/>
      <c r="E4324" s="21"/>
      <c r="F4324" s="21"/>
      <c r="G4324" s="21"/>
      <c r="H4324" s="21"/>
      <c r="I4324" s="21"/>
      <c r="J4324" s="26"/>
      <c r="K4324" s="26"/>
      <c r="L4324" s="21"/>
      <c r="M4324" s="21"/>
      <c r="N4324" s="21"/>
      <c r="O4324" s="21"/>
      <c r="P4324" s="21"/>
      <c r="Q4324" s="21"/>
    </row>
    <row r="4325" spans="1:17" s="258" customFormat="1" ht="12.75" hidden="1" customHeight="1">
      <c r="A4325" s="378"/>
      <c r="B4325" s="26"/>
      <c r="C4325" s="26"/>
      <c r="D4325" s="26"/>
      <c r="E4325" s="21"/>
      <c r="F4325" s="21"/>
      <c r="G4325" s="21"/>
      <c r="H4325" s="21"/>
      <c r="I4325" s="21"/>
      <c r="J4325" s="26"/>
      <c r="K4325" s="26"/>
      <c r="L4325" s="21"/>
      <c r="M4325" s="21"/>
      <c r="N4325" s="21"/>
      <c r="O4325" s="21"/>
      <c r="P4325" s="21"/>
      <c r="Q4325" s="21"/>
    </row>
    <row r="4326" spans="1:17" s="258" customFormat="1" ht="12.75" hidden="1" customHeight="1">
      <c r="A4326" s="378"/>
      <c r="B4326" s="26"/>
      <c r="C4326" s="26"/>
      <c r="D4326" s="26"/>
      <c r="E4326" s="21"/>
      <c r="F4326" s="21"/>
      <c r="G4326" s="21"/>
      <c r="H4326" s="21"/>
      <c r="I4326" s="21"/>
      <c r="J4326" s="26"/>
      <c r="K4326" s="26"/>
      <c r="L4326" s="21"/>
      <c r="M4326" s="21"/>
      <c r="N4326" s="21"/>
      <c r="O4326" s="21"/>
      <c r="P4326" s="21"/>
      <c r="Q4326" s="21"/>
    </row>
    <row r="4327" spans="1:17" s="258" customFormat="1" ht="12.75" hidden="1" customHeight="1">
      <c r="A4327" s="378"/>
      <c r="B4327" s="26"/>
      <c r="C4327" s="26"/>
      <c r="D4327" s="26"/>
      <c r="E4327" s="21"/>
      <c r="F4327" s="21"/>
      <c r="G4327" s="21"/>
      <c r="H4327" s="21"/>
      <c r="I4327" s="21"/>
      <c r="J4327" s="26"/>
      <c r="K4327" s="26"/>
      <c r="L4327" s="21"/>
      <c r="M4327" s="21"/>
      <c r="N4327" s="21"/>
      <c r="O4327" s="21"/>
      <c r="P4327" s="21"/>
      <c r="Q4327" s="21"/>
    </row>
    <row r="4328" spans="1:17" s="258" customFormat="1" ht="12.75" hidden="1" customHeight="1">
      <c r="A4328" s="378"/>
      <c r="B4328" s="26"/>
      <c r="C4328" s="26"/>
      <c r="D4328" s="26"/>
      <c r="E4328" s="21"/>
      <c r="F4328" s="21"/>
      <c r="G4328" s="21"/>
      <c r="H4328" s="21"/>
      <c r="I4328" s="21"/>
      <c r="J4328" s="26"/>
      <c r="K4328" s="26"/>
      <c r="L4328" s="21"/>
      <c r="M4328" s="21"/>
      <c r="N4328" s="21"/>
      <c r="O4328" s="21"/>
      <c r="P4328" s="21"/>
      <c r="Q4328" s="21"/>
    </row>
    <row r="4329" spans="1:17" s="258" customFormat="1" ht="12.75" hidden="1" customHeight="1">
      <c r="A4329" s="378"/>
      <c r="B4329" s="26"/>
      <c r="C4329" s="26"/>
      <c r="D4329" s="26"/>
      <c r="E4329" s="21"/>
      <c r="F4329" s="21"/>
      <c r="G4329" s="21"/>
      <c r="H4329" s="21"/>
      <c r="I4329" s="21"/>
      <c r="J4329" s="26"/>
      <c r="K4329" s="26"/>
      <c r="L4329" s="21"/>
      <c r="M4329" s="21"/>
      <c r="N4329" s="21"/>
      <c r="O4329" s="21"/>
      <c r="P4329" s="21"/>
      <c r="Q4329" s="21"/>
    </row>
    <row r="4330" spans="1:17" s="258" customFormat="1" ht="12.75" hidden="1" customHeight="1">
      <c r="A4330" s="378"/>
      <c r="B4330" s="26"/>
      <c r="C4330" s="26"/>
      <c r="D4330" s="26"/>
      <c r="E4330" s="21"/>
      <c r="F4330" s="21"/>
      <c r="G4330" s="21"/>
      <c r="H4330" s="21"/>
      <c r="I4330" s="21"/>
      <c r="J4330" s="26"/>
      <c r="K4330" s="26"/>
      <c r="L4330" s="21"/>
      <c r="M4330" s="21"/>
      <c r="N4330" s="21"/>
      <c r="O4330" s="21"/>
      <c r="P4330" s="21"/>
      <c r="Q4330" s="21"/>
    </row>
    <row r="4331" spans="1:17" s="258" customFormat="1" ht="12.75" hidden="1" customHeight="1">
      <c r="A4331" s="378"/>
      <c r="B4331" s="26"/>
      <c r="C4331" s="26"/>
      <c r="D4331" s="26"/>
      <c r="E4331" s="21"/>
      <c r="F4331" s="21"/>
      <c r="G4331" s="21"/>
      <c r="H4331" s="21"/>
      <c r="I4331" s="21"/>
      <c r="J4331" s="26"/>
      <c r="K4331" s="26"/>
      <c r="L4331" s="21"/>
      <c r="M4331" s="21"/>
      <c r="N4331" s="21"/>
      <c r="O4331" s="21"/>
      <c r="P4331" s="21"/>
      <c r="Q4331" s="21"/>
    </row>
    <row r="4332" spans="1:17" s="258" customFormat="1" ht="12.75" hidden="1" customHeight="1">
      <c r="A4332" s="378"/>
      <c r="B4332" s="26"/>
      <c r="C4332" s="26"/>
      <c r="D4332" s="26"/>
      <c r="E4332" s="21"/>
      <c r="F4332" s="21"/>
      <c r="G4332" s="21"/>
      <c r="H4332" s="21"/>
      <c r="I4332" s="21"/>
      <c r="J4332" s="26"/>
      <c r="K4332" s="26"/>
      <c r="L4332" s="21"/>
      <c r="M4332" s="21"/>
      <c r="N4332" s="21"/>
      <c r="O4332" s="21"/>
      <c r="P4332" s="21"/>
      <c r="Q4332" s="21"/>
    </row>
    <row r="4333" spans="1:17" s="258" customFormat="1" ht="12.75" hidden="1" customHeight="1">
      <c r="A4333" s="378"/>
      <c r="B4333" s="26"/>
      <c r="C4333" s="26"/>
      <c r="D4333" s="26"/>
      <c r="E4333" s="21"/>
      <c r="F4333" s="21"/>
      <c r="G4333" s="21"/>
      <c r="H4333" s="21"/>
      <c r="I4333" s="21"/>
      <c r="J4333" s="26"/>
      <c r="K4333" s="26"/>
      <c r="L4333" s="21"/>
      <c r="M4333" s="21"/>
      <c r="N4333" s="21"/>
      <c r="O4333" s="21"/>
      <c r="P4333" s="21"/>
      <c r="Q4333" s="21"/>
    </row>
    <row r="4334" spans="1:17" s="258" customFormat="1" ht="12.75" hidden="1" customHeight="1">
      <c r="A4334" s="378"/>
      <c r="B4334" s="26"/>
      <c r="C4334" s="26"/>
      <c r="D4334" s="26"/>
      <c r="E4334" s="21"/>
      <c r="F4334" s="21"/>
      <c r="G4334" s="21"/>
      <c r="H4334" s="21"/>
      <c r="I4334" s="21"/>
      <c r="J4334" s="26"/>
      <c r="K4334" s="26"/>
      <c r="L4334" s="21"/>
      <c r="M4334" s="21"/>
      <c r="N4334" s="21"/>
      <c r="O4334" s="21"/>
      <c r="P4334" s="21"/>
      <c r="Q4334" s="21"/>
    </row>
    <row r="4335" spans="1:17" s="258" customFormat="1" ht="12.75" hidden="1" customHeight="1">
      <c r="A4335" s="378"/>
      <c r="B4335" s="26"/>
      <c r="C4335" s="26"/>
      <c r="D4335" s="26"/>
      <c r="E4335" s="21"/>
      <c r="F4335" s="21"/>
      <c r="G4335" s="21"/>
      <c r="H4335" s="21"/>
      <c r="I4335" s="21"/>
      <c r="J4335" s="26"/>
      <c r="K4335" s="26"/>
      <c r="L4335" s="21"/>
      <c r="M4335" s="21"/>
      <c r="N4335" s="21"/>
      <c r="O4335" s="21"/>
      <c r="P4335" s="21"/>
      <c r="Q4335" s="21"/>
    </row>
    <row r="4336" spans="1:17" s="258" customFormat="1" ht="12.75" hidden="1" customHeight="1">
      <c r="A4336" s="378"/>
      <c r="B4336" s="26"/>
      <c r="C4336" s="26"/>
      <c r="D4336" s="26"/>
      <c r="E4336" s="21"/>
      <c r="F4336" s="21"/>
      <c r="G4336" s="21"/>
      <c r="H4336" s="21"/>
      <c r="I4336" s="21"/>
      <c r="J4336" s="26"/>
      <c r="K4336" s="26"/>
      <c r="L4336" s="21"/>
      <c r="M4336" s="21"/>
      <c r="N4336" s="21"/>
      <c r="O4336" s="21"/>
      <c r="P4336" s="21"/>
      <c r="Q4336" s="21"/>
    </row>
    <row r="4337" spans="1:17" s="258" customFormat="1" ht="12.75" hidden="1" customHeight="1">
      <c r="A4337" s="378"/>
      <c r="B4337" s="26"/>
      <c r="C4337" s="26"/>
      <c r="D4337" s="26"/>
      <c r="E4337" s="21"/>
      <c r="F4337" s="21"/>
      <c r="G4337" s="21"/>
      <c r="H4337" s="21"/>
      <c r="I4337" s="21"/>
      <c r="J4337" s="26"/>
      <c r="K4337" s="26"/>
      <c r="L4337" s="21"/>
      <c r="M4337" s="21"/>
      <c r="N4337" s="21"/>
      <c r="O4337" s="21"/>
      <c r="P4337" s="21"/>
      <c r="Q4337" s="21"/>
    </row>
    <row r="4338" spans="1:17" s="258" customFormat="1" ht="12.75" hidden="1" customHeight="1">
      <c r="A4338" s="378"/>
      <c r="B4338" s="26"/>
      <c r="C4338" s="26"/>
      <c r="D4338" s="26"/>
      <c r="E4338" s="21"/>
      <c r="F4338" s="21"/>
      <c r="G4338" s="21"/>
      <c r="H4338" s="21"/>
      <c r="I4338" s="21"/>
      <c r="J4338" s="26"/>
      <c r="K4338" s="26"/>
      <c r="L4338" s="21"/>
      <c r="M4338" s="21"/>
      <c r="N4338" s="21"/>
      <c r="O4338" s="21"/>
      <c r="P4338" s="21"/>
      <c r="Q4338" s="21"/>
    </row>
    <row r="4339" spans="1:17" s="258" customFormat="1" ht="12.75" hidden="1" customHeight="1">
      <c r="A4339" s="378"/>
      <c r="B4339" s="26"/>
      <c r="C4339" s="26"/>
      <c r="D4339" s="26"/>
      <c r="E4339" s="21"/>
      <c r="F4339" s="21"/>
      <c r="G4339" s="21"/>
      <c r="H4339" s="21"/>
      <c r="I4339" s="21"/>
      <c r="J4339" s="26"/>
      <c r="K4339" s="26"/>
      <c r="L4339" s="21"/>
      <c r="M4339" s="21"/>
      <c r="N4339" s="21"/>
      <c r="O4339" s="21"/>
      <c r="P4339" s="21"/>
      <c r="Q4339" s="21"/>
    </row>
    <row r="4340" spans="1:17" s="258" customFormat="1" ht="12.75" hidden="1" customHeight="1">
      <c r="A4340" s="378"/>
      <c r="B4340" s="26"/>
      <c r="C4340" s="26"/>
      <c r="D4340" s="26"/>
      <c r="E4340" s="21"/>
      <c r="F4340" s="21"/>
      <c r="G4340" s="21"/>
      <c r="H4340" s="21"/>
      <c r="I4340" s="21"/>
      <c r="J4340" s="26"/>
      <c r="K4340" s="26"/>
      <c r="L4340" s="21"/>
      <c r="M4340" s="21"/>
      <c r="N4340" s="21"/>
      <c r="O4340" s="21"/>
      <c r="P4340" s="21"/>
      <c r="Q4340" s="21"/>
    </row>
    <row r="4341" spans="1:17" s="258" customFormat="1" ht="12.75" hidden="1" customHeight="1">
      <c r="A4341" s="378"/>
      <c r="B4341" s="26"/>
      <c r="C4341" s="26"/>
      <c r="D4341" s="26"/>
      <c r="E4341" s="21"/>
      <c r="F4341" s="21"/>
      <c r="G4341" s="21"/>
      <c r="H4341" s="21"/>
      <c r="I4341" s="21"/>
      <c r="J4341" s="26"/>
      <c r="K4341" s="26"/>
      <c r="L4341" s="21"/>
      <c r="M4341" s="21"/>
      <c r="N4341" s="21"/>
      <c r="O4341" s="21"/>
      <c r="P4341" s="21"/>
      <c r="Q4341" s="21"/>
    </row>
    <row r="4342" spans="1:17" s="258" customFormat="1" ht="12.75" hidden="1" customHeight="1">
      <c r="A4342" s="378"/>
      <c r="B4342" s="26"/>
      <c r="C4342" s="26"/>
      <c r="D4342" s="26"/>
      <c r="E4342" s="21"/>
      <c r="F4342" s="21"/>
      <c r="G4342" s="21"/>
      <c r="H4342" s="21"/>
      <c r="I4342" s="21"/>
      <c r="J4342" s="26"/>
      <c r="K4342" s="26"/>
      <c r="L4342" s="21"/>
      <c r="M4342" s="21"/>
      <c r="N4342" s="21"/>
      <c r="O4342" s="21"/>
      <c r="P4342" s="21"/>
      <c r="Q4342" s="21"/>
    </row>
    <row r="4343" spans="1:17" s="258" customFormat="1" ht="12.75" hidden="1" customHeight="1">
      <c r="A4343" s="378"/>
      <c r="B4343" s="26"/>
      <c r="C4343" s="26"/>
      <c r="D4343" s="26"/>
      <c r="E4343" s="21"/>
      <c r="F4343" s="21"/>
      <c r="G4343" s="21"/>
      <c r="H4343" s="21"/>
      <c r="I4343" s="21"/>
      <c r="J4343" s="26"/>
      <c r="K4343" s="26"/>
      <c r="L4343" s="21"/>
      <c r="M4343" s="21"/>
      <c r="N4343" s="21"/>
      <c r="O4343" s="21"/>
      <c r="P4343" s="21"/>
      <c r="Q4343" s="21"/>
    </row>
    <row r="4344" spans="1:17" s="258" customFormat="1" ht="12.75" hidden="1" customHeight="1">
      <c r="A4344" s="378"/>
      <c r="B4344" s="26"/>
      <c r="C4344" s="26"/>
      <c r="D4344" s="26"/>
      <c r="E4344" s="21"/>
      <c r="F4344" s="21"/>
      <c r="G4344" s="21"/>
      <c r="H4344" s="21"/>
      <c r="I4344" s="21"/>
      <c r="J4344" s="26"/>
      <c r="K4344" s="26"/>
      <c r="L4344" s="21"/>
      <c r="M4344" s="21"/>
      <c r="N4344" s="21"/>
      <c r="O4344" s="21"/>
      <c r="P4344" s="21"/>
      <c r="Q4344" s="21"/>
    </row>
    <row r="4345" spans="1:17" s="258" customFormat="1" ht="12.75" hidden="1" customHeight="1">
      <c r="A4345" s="378"/>
      <c r="B4345" s="26"/>
      <c r="C4345" s="26"/>
      <c r="D4345" s="26"/>
      <c r="E4345" s="21"/>
      <c r="F4345" s="21"/>
      <c r="G4345" s="21"/>
      <c r="H4345" s="21"/>
      <c r="I4345" s="21"/>
      <c r="J4345" s="26"/>
      <c r="K4345" s="26"/>
      <c r="L4345" s="21"/>
      <c r="M4345" s="21"/>
      <c r="N4345" s="21"/>
      <c r="O4345" s="21"/>
      <c r="P4345" s="21"/>
      <c r="Q4345" s="21"/>
    </row>
    <row r="4346" spans="1:17" s="258" customFormat="1" ht="12.75" hidden="1" customHeight="1">
      <c r="A4346" s="378"/>
      <c r="B4346" s="26"/>
      <c r="C4346" s="26"/>
      <c r="D4346" s="26"/>
      <c r="E4346" s="21"/>
      <c r="F4346" s="21"/>
      <c r="G4346" s="21"/>
      <c r="H4346" s="21"/>
      <c r="I4346" s="21"/>
      <c r="J4346" s="26"/>
      <c r="K4346" s="26"/>
      <c r="L4346" s="21"/>
      <c r="M4346" s="21"/>
      <c r="N4346" s="21"/>
      <c r="O4346" s="21"/>
      <c r="P4346" s="21"/>
      <c r="Q4346" s="21"/>
    </row>
    <row r="4347" spans="1:17" s="258" customFormat="1" ht="12.75" hidden="1" customHeight="1">
      <c r="A4347" s="378"/>
      <c r="B4347" s="26"/>
      <c r="C4347" s="26"/>
      <c r="D4347" s="26"/>
      <c r="E4347" s="21"/>
      <c r="F4347" s="21"/>
      <c r="G4347" s="21"/>
      <c r="H4347" s="21"/>
      <c r="I4347" s="21"/>
      <c r="J4347" s="26"/>
      <c r="K4347" s="26"/>
      <c r="L4347" s="21"/>
      <c r="M4347" s="21"/>
      <c r="N4347" s="21"/>
      <c r="O4347" s="21"/>
      <c r="P4347" s="21"/>
      <c r="Q4347" s="21"/>
    </row>
    <row r="4348" spans="1:17" s="258" customFormat="1" ht="12.75" hidden="1" customHeight="1">
      <c r="A4348" s="378"/>
      <c r="B4348" s="26"/>
      <c r="C4348" s="26"/>
      <c r="D4348" s="26"/>
      <c r="E4348" s="21"/>
      <c r="F4348" s="21"/>
      <c r="G4348" s="21"/>
      <c r="H4348" s="21"/>
      <c r="I4348" s="21"/>
      <c r="J4348" s="26"/>
      <c r="K4348" s="26"/>
      <c r="L4348" s="21"/>
      <c r="M4348" s="21"/>
      <c r="N4348" s="21"/>
      <c r="O4348" s="21"/>
      <c r="P4348" s="21"/>
      <c r="Q4348" s="21"/>
    </row>
    <row r="4349" spans="1:17" s="258" customFormat="1" ht="12.75" hidden="1" customHeight="1">
      <c r="A4349" s="378"/>
      <c r="B4349" s="26"/>
      <c r="C4349" s="26"/>
      <c r="D4349" s="26"/>
      <c r="E4349" s="21"/>
      <c r="F4349" s="21"/>
      <c r="G4349" s="21"/>
      <c r="H4349" s="21"/>
      <c r="I4349" s="21"/>
      <c r="J4349" s="26"/>
      <c r="K4349" s="26"/>
      <c r="L4349" s="21"/>
      <c r="M4349" s="21"/>
      <c r="N4349" s="21"/>
      <c r="O4349" s="21"/>
      <c r="P4349" s="21"/>
      <c r="Q4349" s="21"/>
    </row>
    <row r="4350" spans="1:17" s="258" customFormat="1" ht="12.75" hidden="1" customHeight="1">
      <c r="A4350" s="378"/>
      <c r="B4350" s="26"/>
      <c r="C4350" s="26"/>
      <c r="D4350" s="26"/>
      <c r="E4350" s="21"/>
      <c r="F4350" s="21"/>
      <c r="G4350" s="21"/>
      <c r="H4350" s="21"/>
      <c r="I4350" s="21"/>
      <c r="J4350" s="26"/>
      <c r="K4350" s="26"/>
      <c r="L4350" s="21"/>
      <c r="M4350" s="21"/>
      <c r="N4350" s="21"/>
      <c r="O4350" s="21"/>
      <c r="P4350" s="21"/>
      <c r="Q4350" s="21"/>
    </row>
    <row r="4351" spans="1:17" s="258" customFormat="1" ht="12.75" hidden="1" customHeight="1">
      <c r="A4351" s="378"/>
      <c r="B4351" s="26"/>
      <c r="C4351" s="26"/>
      <c r="D4351" s="26"/>
      <c r="E4351" s="21"/>
      <c r="F4351" s="21"/>
      <c r="G4351" s="21"/>
      <c r="H4351" s="21"/>
      <c r="I4351" s="21"/>
      <c r="J4351" s="26"/>
      <c r="K4351" s="26"/>
      <c r="L4351" s="21"/>
      <c r="M4351" s="21"/>
      <c r="N4351" s="21"/>
      <c r="O4351" s="21"/>
      <c r="P4351" s="21"/>
      <c r="Q4351" s="21"/>
    </row>
    <row r="4352" spans="1:17" s="258" customFormat="1" ht="12.75" hidden="1" customHeight="1">
      <c r="A4352" s="378"/>
      <c r="B4352" s="26"/>
      <c r="C4352" s="26"/>
      <c r="D4352" s="26"/>
      <c r="E4352" s="21"/>
      <c r="F4352" s="21"/>
      <c r="G4352" s="21"/>
      <c r="H4352" s="21"/>
      <c r="I4352" s="21"/>
      <c r="J4352" s="26"/>
      <c r="K4352" s="26"/>
      <c r="L4352" s="21"/>
      <c r="M4352" s="21"/>
      <c r="N4352" s="21"/>
      <c r="O4352" s="21"/>
      <c r="P4352" s="21"/>
      <c r="Q4352" s="21"/>
    </row>
    <row r="4353" spans="1:17" s="258" customFormat="1" ht="12.75" hidden="1" customHeight="1">
      <c r="A4353" s="378"/>
      <c r="B4353" s="26"/>
      <c r="C4353" s="26"/>
      <c r="D4353" s="26"/>
      <c r="E4353" s="21"/>
      <c r="F4353" s="21"/>
      <c r="G4353" s="21"/>
      <c r="H4353" s="21"/>
      <c r="I4353" s="21"/>
      <c r="J4353" s="26"/>
      <c r="K4353" s="26"/>
      <c r="L4353" s="21"/>
      <c r="M4353" s="21"/>
      <c r="N4353" s="21"/>
      <c r="O4353" s="21"/>
      <c r="P4353" s="21"/>
      <c r="Q4353" s="21"/>
    </row>
    <row r="4354" spans="1:17" s="258" customFormat="1" ht="12.75" hidden="1" customHeight="1">
      <c r="A4354" s="378"/>
      <c r="B4354" s="26"/>
      <c r="C4354" s="26"/>
      <c r="D4354" s="26"/>
      <c r="E4354" s="21"/>
      <c r="F4354" s="21"/>
      <c r="G4354" s="21"/>
      <c r="H4354" s="21"/>
      <c r="I4354" s="21"/>
      <c r="J4354" s="26"/>
      <c r="K4354" s="26"/>
      <c r="L4354" s="21"/>
      <c r="M4354" s="21"/>
      <c r="N4354" s="21"/>
      <c r="O4354" s="21"/>
      <c r="P4354" s="21"/>
      <c r="Q4354" s="21"/>
    </row>
    <row r="4355" spans="1:17" s="258" customFormat="1" ht="12.75" hidden="1" customHeight="1">
      <c r="A4355" s="378"/>
      <c r="B4355" s="26"/>
      <c r="C4355" s="26"/>
      <c r="D4355" s="26"/>
      <c r="E4355" s="21"/>
      <c r="F4355" s="21"/>
      <c r="G4355" s="21"/>
      <c r="H4355" s="21"/>
      <c r="I4355" s="21"/>
      <c r="J4355" s="26"/>
      <c r="K4355" s="26"/>
      <c r="L4355" s="21"/>
      <c r="M4355" s="21"/>
      <c r="N4355" s="21"/>
      <c r="O4355" s="21"/>
      <c r="P4355" s="21"/>
      <c r="Q4355" s="21"/>
    </row>
    <row r="4356" spans="1:17" s="258" customFormat="1" ht="12.75" hidden="1" customHeight="1">
      <c r="A4356" s="378"/>
      <c r="B4356" s="26"/>
      <c r="C4356" s="26"/>
      <c r="D4356" s="26"/>
      <c r="E4356" s="21"/>
      <c r="F4356" s="21"/>
      <c r="G4356" s="21"/>
      <c r="H4356" s="21"/>
      <c r="I4356" s="21"/>
      <c r="J4356" s="26"/>
      <c r="K4356" s="26"/>
      <c r="L4356" s="21"/>
      <c r="M4356" s="21"/>
      <c r="N4356" s="21"/>
      <c r="O4356" s="21"/>
      <c r="P4356" s="21"/>
      <c r="Q4356" s="21"/>
    </row>
    <row r="4357" spans="1:17" s="258" customFormat="1" ht="12.75" hidden="1" customHeight="1">
      <c r="A4357" s="378"/>
      <c r="B4357" s="26"/>
      <c r="C4357" s="26"/>
      <c r="D4357" s="26"/>
      <c r="E4357" s="21"/>
      <c r="F4357" s="21"/>
      <c r="G4357" s="21"/>
      <c r="H4357" s="21"/>
      <c r="I4357" s="21"/>
      <c r="J4357" s="26"/>
      <c r="K4357" s="26"/>
      <c r="L4357" s="21"/>
      <c r="M4357" s="21"/>
      <c r="N4357" s="21"/>
      <c r="O4357" s="21"/>
      <c r="P4357" s="21"/>
      <c r="Q4357" s="21"/>
    </row>
    <row r="4358" spans="1:17" s="258" customFormat="1" ht="12.75" hidden="1" customHeight="1">
      <c r="A4358" s="378"/>
      <c r="B4358" s="26"/>
      <c r="C4358" s="26"/>
      <c r="D4358" s="26"/>
      <c r="E4358" s="21"/>
      <c r="F4358" s="21"/>
      <c r="G4358" s="21"/>
      <c r="H4358" s="21"/>
      <c r="I4358" s="21"/>
      <c r="J4358" s="26"/>
      <c r="K4358" s="26"/>
      <c r="L4358" s="21"/>
      <c r="M4358" s="21"/>
      <c r="N4358" s="21"/>
      <c r="O4358" s="21"/>
      <c r="P4358" s="21"/>
      <c r="Q4358" s="21"/>
    </row>
    <row r="4359" spans="1:17" s="258" customFormat="1" ht="12.75" hidden="1" customHeight="1">
      <c r="A4359" s="378"/>
      <c r="B4359" s="26"/>
      <c r="C4359" s="26"/>
      <c r="D4359" s="26"/>
      <c r="E4359" s="21"/>
      <c r="F4359" s="21"/>
      <c r="G4359" s="21"/>
      <c r="H4359" s="21"/>
      <c r="I4359" s="21"/>
      <c r="J4359" s="26"/>
      <c r="K4359" s="26"/>
      <c r="L4359" s="21"/>
      <c r="M4359" s="21"/>
      <c r="N4359" s="21"/>
      <c r="O4359" s="21"/>
      <c r="P4359" s="21"/>
      <c r="Q4359" s="21"/>
    </row>
    <row r="4360" spans="1:17" s="258" customFormat="1" ht="12.75" hidden="1" customHeight="1">
      <c r="A4360" s="378"/>
      <c r="B4360" s="26"/>
      <c r="C4360" s="26"/>
      <c r="D4360" s="26"/>
      <c r="E4360" s="21"/>
      <c r="F4360" s="21"/>
      <c r="G4360" s="21"/>
      <c r="H4360" s="21"/>
      <c r="I4360" s="21"/>
      <c r="J4360" s="26"/>
      <c r="K4360" s="26"/>
      <c r="L4360" s="21"/>
      <c r="M4360" s="21"/>
      <c r="N4360" s="21"/>
      <c r="O4360" s="21"/>
      <c r="P4360" s="21"/>
      <c r="Q4360" s="21"/>
    </row>
    <row r="4361" spans="1:17" s="258" customFormat="1" ht="12.75" hidden="1" customHeight="1">
      <c r="A4361" s="378"/>
      <c r="B4361" s="26"/>
      <c r="C4361" s="26"/>
      <c r="D4361" s="26"/>
      <c r="E4361" s="21"/>
      <c r="F4361" s="21"/>
      <c r="G4361" s="21"/>
      <c r="H4361" s="21"/>
      <c r="I4361" s="21"/>
      <c r="J4361" s="26"/>
      <c r="K4361" s="26"/>
      <c r="L4361" s="21"/>
      <c r="M4361" s="21"/>
      <c r="N4361" s="21"/>
      <c r="O4361" s="21"/>
      <c r="P4361" s="21"/>
      <c r="Q4361" s="21"/>
    </row>
    <row r="4362" spans="1:17" s="258" customFormat="1" ht="12.75" hidden="1" customHeight="1">
      <c r="A4362" s="378"/>
      <c r="B4362" s="26"/>
      <c r="C4362" s="26"/>
      <c r="D4362" s="26"/>
      <c r="E4362" s="21"/>
      <c r="F4362" s="21"/>
      <c r="G4362" s="21"/>
      <c r="H4362" s="21"/>
      <c r="I4362" s="21"/>
      <c r="J4362" s="26"/>
      <c r="K4362" s="26"/>
      <c r="L4362" s="21"/>
      <c r="M4362" s="21"/>
      <c r="N4362" s="21"/>
      <c r="O4362" s="21"/>
      <c r="P4362" s="21"/>
      <c r="Q4362" s="21"/>
    </row>
    <row r="4363" spans="1:17" s="258" customFormat="1" ht="12.75" hidden="1" customHeight="1">
      <c r="A4363" s="378"/>
      <c r="B4363" s="26"/>
      <c r="C4363" s="26"/>
      <c r="D4363" s="26"/>
      <c r="E4363" s="21"/>
      <c r="F4363" s="21"/>
      <c r="G4363" s="21"/>
      <c r="H4363" s="21"/>
      <c r="I4363" s="21"/>
      <c r="J4363" s="26"/>
      <c r="K4363" s="26"/>
      <c r="L4363" s="21"/>
      <c r="M4363" s="21"/>
      <c r="N4363" s="21"/>
      <c r="O4363" s="21"/>
      <c r="P4363" s="21"/>
      <c r="Q4363" s="21"/>
    </row>
    <row r="4364" spans="1:17" s="258" customFormat="1" ht="12.75" hidden="1" customHeight="1">
      <c r="A4364" s="378"/>
      <c r="B4364" s="26"/>
      <c r="C4364" s="26"/>
      <c r="D4364" s="26"/>
      <c r="E4364" s="21"/>
      <c r="F4364" s="21"/>
      <c r="G4364" s="21"/>
      <c r="H4364" s="21"/>
      <c r="I4364" s="21"/>
      <c r="J4364" s="26"/>
      <c r="K4364" s="26"/>
      <c r="L4364" s="21"/>
      <c r="M4364" s="21"/>
      <c r="N4364" s="21"/>
      <c r="O4364" s="21"/>
      <c r="P4364" s="21"/>
      <c r="Q4364" s="21"/>
    </row>
    <row r="4365" spans="1:17" s="258" customFormat="1" ht="12.75" hidden="1" customHeight="1">
      <c r="A4365" s="378"/>
      <c r="B4365" s="26"/>
      <c r="C4365" s="26"/>
      <c r="D4365" s="26"/>
      <c r="E4365" s="21"/>
      <c r="F4365" s="21"/>
      <c r="G4365" s="21"/>
      <c r="H4365" s="21"/>
      <c r="I4365" s="21"/>
      <c r="J4365" s="26"/>
      <c r="K4365" s="26"/>
      <c r="L4365" s="21"/>
      <c r="M4365" s="21"/>
      <c r="N4365" s="21"/>
      <c r="O4365" s="21"/>
      <c r="P4365" s="21"/>
      <c r="Q4365" s="21"/>
    </row>
    <row r="4366" spans="1:17" s="258" customFormat="1" ht="12.75" hidden="1" customHeight="1">
      <c r="A4366" s="378"/>
      <c r="B4366" s="26"/>
      <c r="C4366" s="26"/>
      <c r="D4366" s="26"/>
      <c r="E4366" s="21"/>
      <c r="F4366" s="21"/>
      <c r="G4366" s="21"/>
      <c r="H4366" s="21"/>
      <c r="I4366" s="21"/>
      <c r="J4366" s="26"/>
      <c r="K4366" s="26"/>
      <c r="L4366" s="21"/>
      <c r="M4366" s="21"/>
      <c r="N4366" s="21"/>
      <c r="O4366" s="21"/>
      <c r="P4366" s="21"/>
      <c r="Q4366" s="21"/>
    </row>
    <row r="4367" spans="1:17" s="258" customFormat="1" ht="12.75" hidden="1" customHeight="1">
      <c r="A4367" s="378"/>
      <c r="B4367" s="26"/>
      <c r="C4367" s="26"/>
      <c r="D4367" s="26"/>
      <c r="E4367" s="21"/>
      <c r="F4367" s="21"/>
      <c r="G4367" s="21"/>
      <c r="H4367" s="21"/>
      <c r="I4367" s="21"/>
      <c r="J4367" s="26"/>
      <c r="K4367" s="26"/>
      <c r="L4367" s="21"/>
      <c r="M4367" s="21"/>
      <c r="N4367" s="21"/>
      <c r="O4367" s="21"/>
      <c r="P4367" s="21"/>
      <c r="Q4367" s="21"/>
    </row>
    <row r="4368" spans="1:17" s="258" customFormat="1" ht="12.75" hidden="1" customHeight="1">
      <c r="A4368" s="378"/>
      <c r="B4368" s="26"/>
      <c r="C4368" s="26"/>
      <c r="D4368" s="26"/>
      <c r="E4368" s="21"/>
      <c r="F4368" s="21"/>
      <c r="G4368" s="21"/>
      <c r="H4368" s="21"/>
      <c r="I4368" s="21"/>
      <c r="J4368" s="26"/>
      <c r="K4368" s="26"/>
      <c r="L4368" s="21"/>
      <c r="M4368" s="21"/>
      <c r="N4368" s="21"/>
      <c r="O4368" s="21"/>
      <c r="P4368" s="21"/>
      <c r="Q4368" s="21"/>
    </row>
    <row r="4369" spans="1:17" s="258" customFormat="1" ht="12.75" hidden="1" customHeight="1">
      <c r="A4369" s="378"/>
      <c r="B4369" s="26"/>
      <c r="C4369" s="26"/>
      <c r="D4369" s="26"/>
      <c r="E4369" s="21"/>
      <c r="F4369" s="21"/>
      <c r="G4369" s="21"/>
      <c r="H4369" s="21"/>
      <c r="I4369" s="21"/>
      <c r="J4369" s="26"/>
      <c r="K4369" s="26"/>
      <c r="L4369" s="21"/>
      <c r="M4369" s="21"/>
      <c r="N4369" s="21"/>
      <c r="O4369" s="21"/>
      <c r="P4369" s="21"/>
      <c r="Q4369" s="21"/>
    </row>
    <row r="4370" spans="1:17" s="258" customFormat="1" ht="12.75" hidden="1" customHeight="1">
      <c r="A4370" s="378"/>
      <c r="B4370" s="26"/>
      <c r="C4370" s="26"/>
      <c r="D4370" s="26"/>
      <c r="E4370" s="21"/>
      <c r="F4370" s="21"/>
      <c r="G4370" s="21"/>
      <c r="H4370" s="21"/>
      <c r="I4370" s="21"/>
      <c r="J4370" s="26"/>
      <c r="K4370" s="26"/>
      <c r="L4370" s="21"/>
      <c r="M4370" s="21"/>
      <c r="N4370" s="21"/>
      <c r="O4370" s="21"/>
      <c r="P4370" s="21"/>
      <c r="Q4370" s="21"/>
    </row>
    <row r="4371" spans="1:17" s="258" customFormat="1" ht="12.75" hidden="1" customHeight="1">
      <c r="A4371" s="378"/>
      <c r="B4371" s="26"/>
      <c r="C4371" s="26"/>
      <c r="D4371" s="26"/>
      <c r="E4371" s="21"/>
      <c r="F4371" s="21"/>
      <c r="G4371" s="21"/>
      <c r="H4371" s="21"/>
      <c r="I4371" s="21"/>
      <c r="J4371" s="26"/>
      <c r="K4371" s="26"/>
      <c r="L4371" s="21"/>
      <c r="M4371" s="21"/>
      <c r="N4371" s="21"/>
      <c r="O4371" s="21"/>
      <c r="P4371" s="21"/>
      <c r="Q4371" s="21"/>
    </row>
    <row r="4372" spans="1:17" s="258" customFormat="1" ht="12.75" hidden="1" customHeight="1">
      <c r="A4372" s="378"/>
      <c r="B4372" s="26"/>
      <c r="C4372" s="26"/>
      <c r="D4372" s="26"/>
      <c r="E4372" s="21"/>
      <c r="F4372" s="21"/>
      <c r="G4372" s="21"/>
      <c r="H4372" s="21"/>
      <c r="I4372" s="21"/>
      <c r="J4372" s="26"/>
      <c r="K4372" s="26"/>
      <c r="L4372" s="21"/>
      <c r="M4372" s="21"/>
      <c r="N4372" s="21"/>
      <c r="O4372" s="21"/>
      <c r="P4372" s="21"/>
      <c r="Q4372" s="21"/>
    </row>
    <row r="4373" spans="1:17" s="258" customFormat="1" ht="12.75" hidden="1" customHeight="1">
      <c r="A4373" s="378"/>
      <c r="B4373" s="26"/>
      <c r="C4373" s="26"/>
      <c r="D4373" s="26"/>
      <c r="E4373" s="21"/>
      <c r="F4373" s="21"/>
      <c r="G4373" s="21"/>
      <c r="H4373" s="21"/>
      <c r="I4373" s="21"/>
      <c r="J4373" s="26"/>
      <c r="K4373" s="26"/>
      <c r="L4373" s="21"/>
      <c r="M4373" s="21"/>
      <c r="N4373" s="21"/>
      <c r="O4373" s="21"/>
      <c r="P4373" s="21"/>
      <c r="Q4373" s="21"/>
    </row>
    <row r="4374" spans="1:17" s="258" customFormat="1" ht="12.75" hidden="1" customHeight="1">
      <c r="A4374" s="378"/>
      <c r="B4374" s="26"/>
      <c r="C4374" s="26"/>
      <c r="D4374" s="26"/>
      <c r="E4374" s="21"/>
      <c r="F4374" s="21"/>
      <c r="G4374" s="21"/>
      <c r="H4374" s="21"/>
      <c r="I4374" s="21"/>
      <c r="J4374" s="26"/>
      <c r="K4374" s="26"/>
      <c r="L4374" s="21"/>
      <c r="M4374" s="21"/>
      <c r="N4374" s="21"/>
      <c r="O4374" s="21"/>
      <c r="P4374" s="21"/>
      <c r="Q4374" s="21"/>
    </row>
    <row r="4375" spans="1:17" s="258" customFormat="1" ht="12.75" hidden="1" customHeight="1">
      <c r="A4375" s="378"/>
      <c r="B4375" s="26"/>
      <c r="C4375" s="26"/>
      <c r="D4375" s="26"/>
      <c r="E4375" s="21"/>
      <c r="F4375" s="21"/>
      <c r="G4375" s="21"/>
      <c r="H4375" s="21"/>
      <c r="I4375" s="21"/>
      <c r="J4375" s="26"/>
      <c r="K4375" s="26"/>
      <c r="L4375" s="21"/>
      <c r="M4375" s="21"/>
      <c r="N4375" s="21"/>
      <c r="O4375" s="21"/>
      <c r="P4375" s="21"/>
      <c r="Q4375" s="21"/>
    </row>
    <row r="4376" spans="1:17" s="258" customFormat="1" ht="12.75" hidden="1" customHeight="1">
      <c r="A4376" s="378"/>
      <c r="B4376" s="26"/>
      <c r="C4376" s="26"/>
      <c r="D4376" s="26"/>
      <c r="E4376" s="21"/>
      <c r="F4376" s="21"/>
      <c r="G4376" s="21"/>
      <c r="H4376" s="21"/>
      <c r="I4376" s="21"/>
      <c r="J4376" s="26"/>
      <c r="K4376" s="26"/>
      <c r="L4376" s="21"/>
      <c r="M4376" s="21"/>
      <c r="N4376" s="21"/>
      <c r="O4376" s="21"/>
      <c r="P4376" s="21"/>
      <c r="Q4376" s="21"/>
    </row>
    <row r="4377" spans="1:17" s="258" customFormat="1" ht="12.75" hidden="1" customHeight="1">
      <c r="A4377" s="378"/>
      <c r="B4377" s="26"/>
      <c r="C4377" s="26"/>
      <c r="D4377" s="26"/>
      <c r="E4377" s="21"/>
      <c r="F4377" s="21"/>
      <c r="G4377" s="21"/>
      <c r="H4377" s="21"/>
      <c r="I4377" s="21"/>
      <c r="J4377" s="26"/>
      <c r="K4377" s="26"/>
      <c r="L4377" s="21"/>
      <c r="M4377" s="21"/>
      <c r="N4377" s="21"/>
      <c r="O4377" s="21"/>
      <c r="P4377" s="21"/>
      <c r="Q4377" s="21"/>
    </row>
    <row r="4378" spans="1:17" s="258" customFormat="1" ht="12.75" hidden="1" customHeight="1">
      <c r="A4378" s="378"/>
      <c r="B4378" s="26"/>
      <c r="C4378" s="26"/>
      <c r="D4378" s="26"/>
      <c r="E4378" s="21"/>
      <c r="F4378" s="21"/>
      <c r="G4378" s="21"/>
      <c r="H4378" s="21"/>
      <c r="I4378" s="21"/>
      <c r="J4378" s="26"/>
      <c r="K4378" s="26"/>
      <c r="L4378" s="21"/>
      <c r="M4378" s="21"/>
      <c r="N4378" s="21"/>
      <c r="O4378" s="21"/>
      <c r="P4378" s="21"/>
      <c r="Q4378" s="21"/>
    </row>
    <row r="4379" spans="1:17" s="258" customFormat="1" ht="12.75" hidden="1" customHeight="1">
      <c r="A4379" s="378"/>
      <c r="B4379" s="26"/>
      <c r="C4379" s="26"/>
      <c r="D4379" s="26"/>
      <c r="E4379" s="21"/>
      <c r="F4379" s="21"/>
      <c r="G4379" s="21"/>
      <c r="H4379" s="21"/>
      <c r="I4379" s="21"/>
      <c r="J4379" s="26"/>
      <c r="K4379" s="26"/>
      <c r="L4379" s="21"/>
      <c r="M4379" s="21"/>
      <c r="N4379" s="21"/>
      <c r="O4379" s="21"/>
      <c r="P4379" s="21"/>
      <c r="Q4379" s="21"/>
    </row>
    <row r="4380" spans="1:17" s="258" customFormat="1" ht="12.75" hidden="1" customHeight="1">
      <c r="A4380" s="378"/>
      <c r="B4380" s="26"/>
      <c r="C4380" s="26"/>
      <c r="D4380" s="26"/>
      <c r="E4380" s="21"/>
      <c r="F4380" s="21"/>
      <c r="G4380" s="21"/>
      <c r="H4380" s="21"/>
      <c r="I4380" s="21"/>
      <c r="J4380" s="26"/>
      <c r="K4380" s="26"/>
      <c r="L4380" s="21"/>
      <c r="M4380" s="21"/>
      <c r="N4380" s="21"/>
      <c r="O4380" s="21"/>
      <c r="P4380" s="21"/>
      <c r="Q4380" s="21"/>
    </row>
    <row r="4381" spans="1:17" s="258" customFormat="1" ht="12.75" hidden="1" customHeight="1">
      <c r="A4381" s="378"/>
      <c r="B4381" s="26"/>
      <c r="C4381" s="26"/>
      <c r="D4381" s="26"/>
      <c r="E4381" s="21"/>
      <c r="F4381" s="21"/>
      <c r="G4381" s="21"/>
      <c r="H4381" s="21"/>
      <c r="I4381" s="21"/>
      <c r="J4381" s="26"/>
      <c r="K4381" s="26"/>
      <c r="L4381" s="21"/>
      <c r="M4381" s="21"/>
      <c r="N4381" s="21"/>
      <c r="O4381" s="21"/>
      <c r="P4381" s="21"/>
      <c r="Q4381" s="21"/>
    </row>
    <row r="4382" spans="1:17" s="258" customFormat="1" ht="12.75" hidden="1" customHeight="1">
      <c r="A4382" s="378"/>
      <c r="B4382" s="26"/>
      <c r="C4382" s="26"/>
      <c r="D4382" s="26"/>
      <c r="E4382" s="21"/>
      <c r="F4382" s="21"/>
      <c r="G4382" s="21"/>
      <c r="H4382" s="21"/>
      <c r="I4382" s="21"/>
      <c r="J4382" s="26"/>
      <c r="K4382" s="26"/>
      <c r="L4382" s="21"/>
      <c r="M4382" s="21"/>
      <c r="N4382" s="21"/>
      <c r="O4382" s="21"/>
      <c r="P4382" s="21"/>
      <c r="Q4382" s="21"/>
    </row>
    <row r="4383" spans="1:17" s="258" customFormat="1" ht="12.75" hidden="1" customHeight="1">
      <c r="A4383" s="378"/>
      <c r="B4383" s="26"/>
      <c r="C4383" s="26"/>
      <c r="D4383" s="26"/>
      <c r="E4383" s="21"/>
      <c r="F4383" s="21"/>
      <c r="G4383" s="21"/>
      <c r="H4383" s="21"/>
      <c r="I4383" s="21"/>
      <c r="J4383" s="26"/>
      <c r="K4383" s="26"/>
      <c r="L4383" s="21"/>
      <c r="M4383" s="21"/>
      <c r="N4383" s="21"/>
      <c r="O4383" s="21"/>
      <c r="P4383" s="21"/>
      <c r="Q4383" s="21"/>
    </row>
    <row r="4384" spans="1:17" s="258" customFormat="1" ht="12.75" hidden="1" customHeight="1">
      <c r="A4384" s="378"/>
      <c r="B4384" s="26"/>
      <c r="C4384" s="26"/>
      <c r="D4384" s="26"/>
      <c r="E4384" s="21"/>
      <c r="F4384" s="21"/>
      <c r="G4384" s="21"/>
      <c r="H4384" s="21"/>
      <c r="I4384" s="21"/>
      <c r="J4384" s="26"/>
      <c r="K4384" s="26"/>
      <c r="L4384" s="21"/>
      <c r="M4384" s="21"/>
      <c r="N4384" s="21"/>
      <c r="O4384" s="21"/>
      <c r="P4384" s="21"/>
      <c r="Q4384" s="21"/>
    </row>
    <row r="4385" spans="1:17" s="258" customFormat="1" ht="12.75" hidden="1" customHeight="1">
      <c r="A4385" s="378"/>
      <c r="B4385" s="26"/>
      <c r="C4385" s="26"/>
      <c r="D4385" s="26"/>
      <c r="E4385" s="21"/>
      <c r="F4385" s="21"/>
      <c r="G4385" s="21"/>
      <c r="H4385" s="21"/>
      <c r="I4385" s="21"/>
      <c r="J4385" s="26"/>
      <c r="K4385" s="26"/>
      <c r="L4385" s="21"/>
      <c r="M4385" s="21"/>
      <c r="N4385" s="21"/>
      <c r="O4385" s="21"/>
      <c r="P4385" s="21"/>
      <c r="Q4385" s="21"/>
    </row>
    <row r="4386" spans="1:17" s="258" customFormat="1" ht="12.75" hidden="1" customHeight="1">
      <c r="A4386" s="378"/>
      <c r="B4386" s="26"/>
      <c r="C4386" s="26"/>
      <c r="D4386" s="26"/>
      <c r="E4386" s="21"/>
      <c r="F4386" s="21"/>
      <c r="G4386" s="21"/>
      <c r="H4386" s="21"/>
      <c r="I4386" s="21"/>
      <c r="J4386" s="26"/>
      <c r="K4386" s="26"/>
      <c r="L4386" s="21"/>
      <c r="M4386" s="21"/>
      <c r="N4386" s="21"/>
      <c r="O4386" s="21"/>
      <c r="P4386" s="21"/>
      <c r="Q4386" s="21"/>
    </row>
    <row r="4387" spans="1:17" s="258" customFormat="1" ht="12.75" hidden="1" customHeight="1">
      <c r="A4387" s="378"/>
      <c r="B4387" s="26"/>
      <c r="C4387" s="26"/>
      <c r="D4387" s="26"/>
      <c r="E4387" s="21"/>
      <c r="F4387" s="21"/>
      <c r="G4387" s="21"/>
      <c r="H4387" s="21"/>
      <c r="I4387" s="21"/>
      <c r="J4387" s="26"/>
      <c r="K4387" s="26"/>
      <c r="L4387" s="21"/>
      <c r="M4387" s="21"/>
      <c r="N4387" s="21"/>
      <c r="O4387" s="21"/>
      <c r="P4387" s="21"/>
      <c r="Q4387" s="21"/>
    </row>
    <row r="4388" spans="1:17" s="258" customFormat="1" ht="12.75" hidden="1" customHeight="1">
      <c r="A4388" s="378"/>
      <c r="B4388" s="26"/>
      <c r="C4388" s="26"/>
      <c r="D4388" s="26"/>
      <c r="E4388" s="21"/>
      <c r="F4388" s="21"/>
      <c r="G4388" s="21"/>
      <c r="H4388" s="21"/>
      <c r="I4388" s="21"/>
      <c r="J4388" s="26"/>
      <c r="K4388" s="26"/>
      <c r="L4388" s="21"/>
      <c r="M4388" s="21"/>
      <c r="N4388" s="21"/>
      <c r="O4388" s="21"/>
      <c r="P4388" s="21"/>
      <c r="Q4388" s="21"/>
    </row>
    <row r="4389" spans="1:17" s="258" customFormat="1" ht="12.75" hidden="1" customHeight="1">
      <c r="A4389" s="378"/>
      <c r="B4389" s="26"/>
      <c r="C4389" s="26"/>
      <c r="D4389" s="26"/>
      <c r="E4389" s="21"/>
      <c r="F4389" s="21"/>
      <c r="G4389" s="21"/>
      <c r="H4389" s="21"/>
      <c r="I4389" s="21"/>
      <c r="J4389" s="26"/>
      <c r="K4389" s="26"/>
      <c r="L4389" s="21"/>
      <c r="M4389" s="21"/>
      <c r="N4389" s="21"/>
      <c r="O4389" s="21"/>
      <c r="P4389" s="21"/>
      <c r="Q4389" s="21"/>
    </row>
    <row r="4390" spans="1:17" s="258" customFormat="1" ht="12.75" hidden="1" customHeight="1">
      <c r="A4390" s="378"/>
      <c r="B4390" s="26"/>
      <c r="C4390" s="26"/>
      <c r="D4390" s="26"/>
      <c r="E4390" s="21"/>
      <c r="F4390" s="21"/>
      <c r="G4390" s="21"/>
      <c r="H4390" s="21"/>
      <c r="I4390" s="21"/>
      <c r="J4390" s="26"/>
      <c r="K4390" s="26"/>
      <c r="L4390" s="21"/>
      <c r="M4390" s="21"/>
      <c r="N4390" s="21"/>
      <c r="O4390" s="21"/>
      <c r="P4390" s="21"/>
      <c r="Q4390" s="21"/>
    </row>
    <row r="4391" spans="1:17" s="258" customFormat="1" ht="12.75" hidden="1" customHeight="1">
      <c r="A4391" s="378"/>
      <c r="B4391" s="26"/>
      <c r="C4391" s="26"/>
      <c r="D4391" s="26"/>
      <c r="E4391" s="21"/>
      <c r="F4391" s="21"/>
      <c r="G4391" s="21"/>
      <c r="H4391" s="21"/>
      <c r="I4391" s="21"/>
      <c r="J4391" s="26"/>
      <c r="K4391" s="26"/>
      <c r="L4391" s="21"/>
      <c r="M4391" s="21"/>
      <c r="N4391" s="21"/>
      <c r="O4391" s="21"/>
      <c r="P4391" s="21"/>
      <c r="Q4391" s="21"/>
    </row>
    <row r="4392" spans="1:17" s="258" customFormat="1" ht="12.75" hidden="1" customHeight="1">
      <c r="A4392" s="378"/>
      <c r="B4392" s="26"/>
      <c r="C4392" s="26"/>
      <c r="D4392" s="26"/>
      <c r="E4392" s="21"/>
      <c r="F4392" s="21"/>
      <c r="G4392" s="21"/>
      <c r="H4392" s="21"/>
      <c r="I4392" s="21"/>
      <c r="J4392" s="26"/>
      <c r="K4392" s="26"/>
      <c r="L4392" s="21"/>
      <c r="M4392" s="21"/>
      <c r="N4392" s="21"/>
      <c r="O4392" s="21"/>
      <c r="P4392" s="21"/>
      <c r="Q4392" s="21"/>
    </row>
    <row r="4393" spans="1:17" s="258" customFormat="1" ht="12.75" hidden="1" customHeight="1">
      <c r="A4393" s="378"/>
      <c r="B4393" s="26"/>
      <c r="C4393" s="26"/>
      <c r="D4393" s="26"/>
      <c r="E4393" s="21"/>
      <c r="F4393" s="21"/>
      <c r="G4393" s="21"/>
      <c r="H4393" s="21"/>
      <c r="I4393" s="21"/>
      <c r="J4393" s="26"/>
      <c r="K4393" s="26"/>
      <c r="L4393" s="21"/>
      <c r="M4393" s="21"/>
      <c r="N4393" s="21"/>
      <c r="O4393" s="21"/>
      <c r="P4393" s="21"/>
      <c r="Q4393" s="21"/>
    </row>
    <row r="4394" spans="1:17" s="258" customFormat="1" ht="12.75" hidden="1" customHeight="1">
      <c r="A4394" s="378"/>
      <c r="B4394" s="26"/>
      <c r="C4394" s="26"/>
      <c r="D4394" s="26"/>
      <c r="E4394" s="21"/>
      <c r="F4394" s="21"/>
      <c r="G4394" s="21"/>
      <c r="H4394" s="21"/>
      <c r="I4394" s="21"/>
      <c r="J4394" s="26"/>
      <c r="K4394" s="26"/>
      <c r="L4394" s="21"/>
      <c r="M4394" s="21"/>
      <c r="N4394" s="21"/>
      <c r="O4394" s="21"/>
      <c r="P4394" s="21"/>
      <c r="Q4394" s="21"/>
    </row>
    <row r="4395" spans="1:17" s="258" customFormat="1" ht="12.75" hidden="1" customHeight="1">
      <c r="A4395" s="378"/>
      <c r="B4395" s="26"/>
      <c r="C4395" s="26"/>
      <c r="D4395" s="26"/>
      <c r="E4395" s="21"/>
      <c r="F4395" s="21"/>
      <c r="G4395" s="21"/>
      <c r="H4395" s="21"/>
      <c r="I4395" s="21"/>
      <c r="J4395" s="26"/>
      <c r="K4395" s="26"/>
      <c r="L4395" s="21"/>
      <c r="M4395" s="21"/>
      <c r="N4395" s="21"/>
      <c r="O4395" s="21"/>
      <c r="P4395" s="21"/>
      <c r="Q4395" s="21"/>
    </row>
    <row r="4396" spans="1:17" s="258" customFormat="1" ht="12.75" hidden="1" customHeight="1">
      <c r="A4396" s="378"/>
      <c r="B4396" s="26"/>
      <c r="C4396" s="26"/>
      <c r="D4396" s="26"/>
      <c r="E4396" s="21"/>
      <c r="F4396" s="21"/>
      <c r="G4396" s="21"/>
      <c r="H4396" s="21"/>
      <c r="I4396" s="21"/>
      <c r="J4396" s="26"/>
      <c r="K4396" s="26"/>
      <c r="L4396" s="21"/>
      <c r="M4396" s="21"/>
      <c r="N4396" s="21"/>
      <c r="O4396" s="21"/>
      <c r="P4396" s="21"/>
      <c r="Q4396" s="21"/>
    </row>
    <row r="4397" spans="1:17" s="258" customFormat="1" ht="12.75" hidden="1" customHeight="1">
      <c r="A4397" s="378"/>
      <c r="B4397" s="26"/>
      <c r="C4397" s="26"/>
      <c r="D4397" s="26"/>
      <c r="E4397" s="21"/>
      <c r="F4397" s="21"/>
      <c r="G4397" s="21"/>
      <c r="H4397" s="21"/>
      <c r="I4397" s="21"/>
      <c r="J4397" s="26"/>
      <c r="K4397" s="26"/>
      <c r="L4397" s="21"/>
      <c r="M4397" s="21"/>
      <c r="N4397" s="21"/>
      <c r="O4397" s="21"/>
      <c r="P4397" s="21"/>
      <c r="Q4397" s="21"/>
    </row>
    <row r="4398" spans="1:17" s="258" customFormat="1" ht="12.75" hidden="1" customHeight="1">
      <c r="A4398" s="378"/>
      <c r="B4398" s="26"/>
      <c r="C4398" s="26"/>
      <c r="D4398" s="26"/>
      <c r="E4398" s="21"/>
      <c r="F4398" s="21"/>
      <c r="G4398" s="21"/>
      <c r="H4398" s="21"/>
      <c r="I4398" s="21"/>
      <c r="J4398" s="26"/>
      <c r="K4398" s="26"/>
      <c r="L4398" s="21"/>
      <c r="M4398" s="21"/>
      <c r="N4398" s="21"/>
      <c r="O4398" s="21"/>
      <c r="P4398" s="21"/>
      <c r="Q4398" s="21"/>
    </row>
    <row r="4399" spans="1:17" s="258" customFormat="1" ht="12.75" hidden="1" customHeight="1">
      <c r="A4399" s="378"/>
      <c r="B4399" s="26"/>
      <c r="C4399" s="26"/>
      <c r="D4399" s="26"/>
      <c r="E4399" s="21"/>
      <c r="F4399" s="21"/>
      <c r="G4399" s="21"/>
      <c r="H4399" s="21"/>
      <c r="I4399" s="21"/>
      <c r="J4399" s="26"/>
      <c r="K4399" s="26"/>
      <c r="L4399" s="21"/>
      <c r="M4399" s="21"/>
      <c r="N4399" s="21"/>
      <c r="O4399" s="21"/>
      <c r="P4399" s="21"/>
      <c r="Q4399" s="21"/>
    </row>
    <row r="4400" spans="1:17" s="258" customFormat="1" ht="12.75" hidden="1" customHeight="1">
      <c r="A4400" s="378"/>
      <c r="B4400" s="26"/>
      <c r="C4400" s="26"/>
      <c r="D4400" s="26"/>
      <c r="E4400" s="21"/>
      <c r="F4400" s="21"/>
      <c r="G4400" s="21"/>
      <c r="H4400" s="21"/>
      <c r="I4400" s="21"/>
      <c r="J4400" s="26"/>
      <c r="K4400" s="26"/>
      <c r="L4400" s="21"/>
      <c r="M4400" s="21"/>
      <c r="N4400" s="21"/>
      <c r="O4400" s="21"/>
      <c r="P4400" s="21"/>
      <c r="Q4400" s="21"/>
    </row>
    <row r="4401" spans="1:17" s="258" customFormat="1" ht="12.75" hidden="1" customHeight="1">
      <c r="A4401" s="378"/>
      <c r="B4401" s="26"/>
      <c r="C4401" s="26"/>
      <c r="D4401" s="26"/>
      <c r="E4401" s="21"/>
      <c r="F4401" s="21"/>
      <c r="G4401" s="21"/>
      <c r="H4401" s="21"/>
      <c r="I4401" s="21"/>
      <c r="J4401" s="26"/>
      <c r="K4401" s="26"/>
      <c r="L4401" s="21"/>
      <c r="M4401" s="21"/>
      <c r="N4401" s="21"/>
      <c r="O4401" s="21"/>
      <c r="P4401" s="21"/>
      <c r="Q4401" s="21"/>
    </row>
    <row r="4402" spans="1:17" s="258" customFormat="1" ht="12.75" hidden="1" customHeight="1">
      <c r="A4402" s="378"/>
      <c r="B4402" s="26"/>
      <c r="C4402" s="26"/>
      <c r="D4402" s="26"/>
      <c r="E4402" s="21"/>
      <c r="F4402" s="21"/>
      <c r="G4402" s="21"/>
      <c r="H4402" s="21"/>
      <c r="I4402" s="21"/>
      <c r="J4402" s="26"/>
      <c r="K4402" s="26"/>
      <c r="L4402" s="21"/>
      <c r="M4402" s="21"/>
      <c r="N4402" s="21"/>
      <c r="O4402" s="21"/>
      <c r="P4402" s="21"/>
      <c r="Q4402" s="21"/>
    </row>
    <row r="4403" spans="1:17" s="258" customFormat="1" ht="12.75" hidden="1" customHeight="1">
      <c r="A4403" s="378"/>
      <c r="B4403" s="26"/>
      <c r="C4403" s="26"/>
      <c r="D4403" s="26"/>
      <c r="E4403" s="21"/>
      <c r="F4403" s="21"/>
      <c r="G4403" s="21"/>
      <c r="H4403" s="21"/>
      <c r="I4403" s="21"/>
      <c r="J4403" s="26"/>
      <c r="K4403" s="26"/>
      <c r="L4403" s="21"/>
      <c r="M4403" s="21"/>
      <c r="N4403" s="21"/>
      <c r="O4403" s="21"/>
      <c r="P4403" s="21"/>
      <c r="Q4403" s="21"/>
    </row>
    <row r="4404" spans="1:17" s="258" customFormat="1" ht="12.75" hidden="1" customHeight="1">
      <c r="A4404" s="378"/>
      <c r="B4404" s="26"/>
      <c r="C4404" s="26"/>
      <c r="D4404" s="26"/>
      <c r="E4404" s="21"/>
      <c r="F4404" s="21"/>
      <c r="G4404" s="21"/>
      <c r="H4404" s="21"/>
      <c r="I4404" s="21"/>
      <c r="J4404" s="26"/>
      <c r="K4404" s="26"/>
      <c r="L4404" s="21"/>
      <c r="M4404" s="21"/>
      <c r="N4404" s="21"/>
      <c r="O4404" s="21"/>
      <c r="P4404" s="21"/>
      <c r="Q4404" s="21"/>
    </row>
    <row r="4405" spans="1:17" s="258" customFormat="1" ht="12.75" hidden="1" customHeight="1">
      <c r="A4405" s="378"/>
      <c r="B4405" s="26"/>
      <c r="C4405" s="26"/>
      <c r="D4405" s="26"/>
      <c r="E4405" s="21"/>
      <c r="F4405" s="21"/>
      <c r="G4405" s="21"/>
      <c r="H4405" s="21"/>
      <c r="I4405" s="21"/>
      <c r="J4405" s="26"/>
      <c r="K4405" s="26"/>
      <c r="L4405" s="21"/>
      <c r="M4405" s="21"/>
      <c r="N4405" s="21"/>
      <c r="O4405" s="21"/>
      <c r="P4405" s="21"/>
      <c r="Q4405" s="21"/>
    </row>
    <row r="4406" spans="1:17" s="258" customFormat="1" ht="12.75" hidden="1" customHeight="1">
      <c r="A4406" s="378"/>
      <c r="B4406" s="26"/>
      <c r="C4406" s="26"/>
      <c r="D4406" s="26"/>
      <c r="E4406" s="21"/>
      <c r="F4406" s="21"/>
      <c r="G4406" s="21"/>
      <c r="H4406" s="21"/>
      <c r="I4406" s="21"/>
      <c r="J4406" s="26"/>
      <c r="K4406" s="26"/>
      <c r="L4406" s="21"/>
      <c r="M4406" s="21"/>
      <c r="N4406" s="21"/>
      <c r="O4406" s="21"/>
      <c r="P4406" s="21"/>
      <c r="Q4406" s="21"/>
    </row>
    <row r="4407" spans="1:17" s="258" customFormat="1" ht="12.75" hidden="1" customHeight="1">
      <c r="A4407" s="378"/>
      <c r="B4407" s="26"/>
      <c r="C4407" s="26"/>
      <c r="D4407" s="26"/>
      <c r="E4407" s="21"/>
      <c r="F4407" s="21"/>
      <c r="G4407" s="21"/>
      <c r="H4407" s="21"/>
      <c r="I4407" s="21"/>
      <c r="J4407" s="26"/>
      <c r="K4407" s="26"/>
      <c r="L4407" s="21"/>
      <c r="M4407" s="21"/>
      <c r="N4407" s="21"/>
      <c r="O4407" s="21"/>
      <c r="P4407" s="21"/>
      <c r="Q4407" s="21"/>
    </row>
    <row r="4408" spans="1:17" s="258" customFormat="1" ht="12.75" hidden="1" customHeight="1">
      <c r="A4408" s="378"/>
      <c r="B4408" s="26"/>
      <c r="C4408" s="26"/>
      <c r="D4408" s="26"/>
      <c r="E4408" s="21"/>
      <c r="F4408" s="21"/>
      <c r="G4408" s="21"/>
      <c r="H4408" s="21"/>
      <c r="I4408" s="21"/>
      <c r="J4408" s="26"/>
      <c r="K4408" s="26"/>
      <c r="L4408" s="21"/>
      <c r="M4408" s="21"/>
      <c r="N4408" s="21"/>
      <c r="O4408" s="21"/>
      <c r="P4408" s="21"/>
      <c r="Q4408" s="21"/>
    </row>
    <row r="4409" spans="1:17" s="258" customFormat="1" ht="12.75" hidden="1" customHeight="1">
      <c r="A4409" s="378"/>
      <c r="B4409" s="26"/>
      <c r="C4409" s="26"/>
      <c r="D4409" s="26"/>
      <c r="E4409" s="21"/>
      <c r="F4409" s="21"/>
      <c r="G4409" s="21"/>
      <c r="H4409" s="21"/>
      <c r="I4409" s="21"/>
      <c r="J4409" s="26"/>
      <c r="K4409" s="26"/>
      <c r="L4409" s="21"/>
      <c r="M4409" s="21"/>
      <c r="N4409" s="21"/>
      <c r="O4409" s="21"/>
      <c r="P4409" s="21"/>
      <c r="Q4409" s="21"/>
    </row>
    <row r="4410" spans="1:17" s="258" customFormat="1" ht="12.75" hidden="1" customHeight="1">
      <c r="A4410" s="378"/>
      <c r="B4410" s="26"/>
      <c r="C4410" s="26"/>
      <c r="D4410" s="26"/>
      <c r="E4410" s="21"/>
      <c r="F4410" s="21"/>
      <c r="G4410" s="21"/>
      <c r="H4410" s="21"/>
      <c r="I4410" s="21"/>
      <c r="J4410" s="26"/>
      <c r="K4410" s="26"/>
      <c r="L4410" s="21"/>
      <c r="M4410" s="21"/>
      <c r="N4410" s="21"/>
      <c r="O4410" s="21"/>
      <c r="P4410" s="21"/>
      <c r="Q4410" s="21"/>
    </row>
    <row r="4411" spans="1:17" s="258" customFormat="1" ht="12.75" hidden="1" customHeight="1">
      <c r="A4411" s="378"/>
      <c r="B4411" s="26"/>
      <c r="C4411" s="26"/>
      <c r="D4411" s="26"/>
      <c r="E4411" s="21"/>
      <c r="F4411" s="21"/>
      <c r="G4411" s="21"/>
      <c r="H4411" s="21"/>
      <c r="I4411" s="21"/>
      <c r="J4411" s="26"/>
      <c r="K4411" s="26"/>
      <c r="L4411" s="21"/>
      <c r="M4411" s="21"/>
      <c r="N4411" s="21"/>
      <c r="O4411" s="21"/>
      <c r="P4411" s="21"/>
      <c r="Q4411" s="21"/>
    </row>
    <row r="4412" spans="1:17" s="258" customFormat="1" ht="12.75" hidden="1" customHeight="1">
      <c r="A4412" s="378"/>
      <c r="B4412" s="26"/>
      <c r="C4412" s="26"/>
      <c r="D4412" s="26"/>
      <c r="E4412" s="21"/>
      <c r="F4412" s="21"/>
      <c r="G4412" s="21"/>
      <c r="H4412" s="21"/>
      <c r="I4412" s="21"/>
      <c r="J4412" s="26"/>
      <c r="K4412" s="26"/>
      <c r="L4412" s="21"/>
      <c r="M4412" s="21"/>
      <c r="N4412" s="21"/>
      <c r="O4412" s="21"/>
      <c r="P4412" s="21"/>
      <c r="Q4412" s="21"/>
    </row>
    <row r="4413" spans="1:17" s="258" customFormat="1" ht="12.75" hidden="1" customHeight="1">
      <c r="A4413" s="378"/>
      <c r="B4413" s="26"/>
      <c r="C4413" s="26"/>
      <c r="D4413" s="26"/>
      <c r="E4413" s="21"/>
      <c r="F4413" s="21"/>
      <c r="G4413" s="21"/>
      <c r="H4413" s="21"/>
      <c r="I4413" s="21"/>
      <c r="J4413" s="26"/>
      <c r="K4413" s="26"/>
      <c r="L4413" s="21"/>
      <c r="M4413" s="21"/>
      <c r="N4413" s="21"/>
      <c r="O4413" s="21"/>
      <c r="P4413" s="21"/>
      <c r="Q4413" s="21"/>
    </row>
    <row r="4414" spans="1:17" s="258" customFormat="1" ht="12.75" hidden="1" customHeight="1">
      <c r="A4414" s="378"/>
      <c r="B4414" s="26"/>
      <c r="C4414" s="26"/>
      <c r="D4414" s="26"/>
      <c r="E4414" s="21"/>
      <c r="F4414" s="21"/>
      <c r="G4414" s="21"/>
      <c r="H4414" s="21"/>
      <c r="I4414" s="21"/>
      <c r="J4414" s="26"/>
      <c r="K4414" s="26"/>
      <c r="L4414" s="21"/>
      <c r="M4414" s="21"/>
      <c r="N4414" s="21"/>
      <c r="O4414" s="21"/>
      <c r="P4414" s="21"/>
      <c r="Q4414" s="21"/>
    </row>
    <row r="4415" spans="1:17" s="258" customFormat="1" ht="12.75" hidden="1" customHeight="1">
      <c r="A4415" s="378"/>
      <c r="B4415" s="26"/>
      <c r="C4415" s="26"/>
      <c r="D4415" s="26"/>
      <c r="E4415" s="21"/>
      <c r="F4415" s="21"/>
      <c r="G4415" s="21"/>
      <c r="H4415" s="21"/>
      <c r="I4415" s="21"/>
      <c r="J4415" s="26"/>
      <c r="K4415" s="26"/>
      <c r="L4415" s="21"/>
      <c r="M4415" s="21"/>
      <c r="N4415" s="21"/>
      <c r="O4415" s="21"/>
      <c r="P4415" s="21"/>
      <c r="Q4415" s="21"/>
    </row>
    <row r="4416" spans="1:17" s="258" customFormat="1" ht="12.75" hidden="1" customHeight="1">
      <c r="A4416" s="378"/>
      <c r="B4416" s="26"/>
      <c r="C4416" s="26"/>
      <c r="D4416" s="26"/>
      <c r="E4416" s="21"/>
      <c r="F4416" s="21"/>
      <c r="G4416" s="21"/>
      <c r="H4416" s="21"/>
      <c r="I4416" s="21"/>
      <c r="J4416" s="26"/>
      <c r="K4416" s="26"/>
      <c r="L4416" s="21"/>
      <c r="M4416" s="21"/>
      <c r="N4416" s="21"/>
      <c r="O4416" s="21"/>
      <c r="P4416" s="21"/>
      <c r="Q4416" s="21"/>
    </row>
    <row r="4417" spans="1:17" s="258" customFormat="1" ht="12.75" hidden="1" customHeight="1">
      <c r="A4417" s="378"/>
      <c r="B4417" s="26"/>
      <c r="C4417" s="26"/>
      <c r="D4417" s="26"/>
      <c r="E4417" s="21"/>
      <c r="F4417" s="21"/>
      <c r="G4417" s="21"/>
      <c r="H4417" s="21"/>
      <c r="I4417" s="21"/>
      <c r="J4417" s="26"/>
      <c r="K4417" s="26"/>
      <c r="L4417" s="21"/>
      <c r="M4417" s="21"/>
      <c r="N4417" s="21"/>
      <c r="O4417" s="21"/>
      <c r="P4417" s="21"/>
      <c r="Q4417" s="21"/>
    </row>
    <row r="4418" spans="1:17" s="258" customFormat="1" ht="12.75" hidden="1" customHeight="1">
      <c r="A4418" s="378"/>
      <c r="B4418" s="26"/>
      <c r="C4418" s="26"/>
      <c r="D4418" s="26"/>
      <c r="E4418" s="21"/>
      <c r="F4418" s="21"/>
      <c r="G4418" s="21"/>
      <c r="H4418" s="21"/>
      <c r="I4418" s="21"/>
      <c r="J4418" s="26"/>
      <c r="K4418" s="26"/>
      <c r="L4418" s="21"/>
      <c r="M4418" s="21"/>
      <c r="N4418" s="21"/>
      <c r="O4418" s="21"/>
      <c r="P4418" s="21"/>
      <c r="Q4418" s="21"/>
    </row>
    <row r="4419" spans="1:17" s="258" customFormat="1" ht="12.75" hidden="1" customHeight="1">
      <c r="A4419" s="378"/>
      <c r="B4419" s="26"/>
      <c r="C4419" s="26"/>
      <c r="D4419" s="26"/>
      <c r="E4419" s="21"/>
      <c r="F4419" s="21"/>
      <c r="G4419" s="21"/>
      <c r="H4419" s="21"/>
      <c r="I4419" s="21"/>
      <c r="J4419" s="26"/>
      <c r="K4419" s="26"/>
      <c r="L4419" s="21"/>
      <c r="M4419" s="21"/>
      <c r="N4419" s="21"/>
      <c r="O4419" s="21"/>
      <c r="P4419" s="21"/>
      <c r="Q4419" s="21"/>
    </row>
    <row r="4420" spans="1:17" s="258" customFormat="1" ht="12.75" hidden="1" customHeight="1">
      <c r="A4420" s="378"/>
      <c r="B4420" s="26"/>
      <c r="C4420" s="26"/>
      <c r="D4420" s="26"/>
      <c r="E4420" s="21"/>
      <c r="F4420" s="21"/>
      <c r="G4420" s="21"/>
      <c r="H4420" s="21"/>
      <c r="I4420" s="21"/>
      <c r="J4420" s="26"/>
      <c r="K4420" s="26"/>
      <c r="L4420" s="21"/>
      <c r="M4420" s="21"/>
      <c r="N4420" s="21"/>
      <c r="O4420" s="21"/>
      <c r="P4420" s="21"/>
      <c r="Q4420" s="21"/>
    </row>
    <row r="4421" spans="1:17" s="258" customFormat="1" ht="12.75" hidden="1" customHeight="1">
      <c r="A4421" s="378"/>
      <c r="B4421" s="26"/>
      <c r="C4421" s="26"/>
      <c r="D4421" s="26"/>
      <c r="E4421" s="21"/>
      <c r="F4421" s="21"/>
      <c r="G4421" s="21"/>
      <c r="H4421" s="21"/>
      <c r="I4421" s="21"/>
      <c r="J4421" s="26"/>
      <c r="K4421" s="26"/>
      <c r="L4421" s="21"/>
      <c r="M4421" s="21"/>
      <c r="N4421" s="21"/>
      <c r="O4421" s="21"/>
      <c r="P4421" s="21"/>
      <c r="Q4421" s="21"/>
    </row>
    <row r="4422" spans="1:17" s="258" customFormat="1" ht="12.75" hidden="1" customHeight="1">
      <c r="A4422" s="378"/>
      <c r="B4422" s="26"/>
      <c r="C4422" s="26"/>
      <c r="D4422" s="26"/>
      <c r="E4422" s="21"/>
      <c r="F4422" s="21"/>
      <c r="G4422" s="21"/>
      <c r="H4422" s="21"/>
      <c r="I4422" s="21"/>
      <c r="J4422" s="26"/>
      <c r="K4422" s="26"/>
      <c r="L4422" s="21"/>
      <c r="M4422" s="21"/>
      <c r="N4422" s="21"/>
      <c r="O4422" s="21"/>
      <c r="P4422" s="21"/>
      <c r="Q4422" s="21"/>
    </row>
    <row r="4423" spans="1:17" s="258" customFormat="1" ht="12.75" hidden="1" customHeight="1">
      <c r="A4423" s="378"/>
      <c r="B4423" s="26"/>
      <c r="C4423" s="26"/>
      <c r="D4423" s="26"/>
      <c r="E4423" s="21"/>
      <c r="F4423" s="21"/>
      <c r="G4423" s="21"/>
      <c r="H4423" s="21"/>
      <c r="I4423" s="21"/>
      <c r="J4423" s="26"/>
      <c r="K4423" s="26"/>
      <c r="L4423" s="21"/>
      <c r="M4423" s="21"/>
      <c r="N4423" s="21"/>
      <c r="O4423" s="21"/>
      <c r="P4423" s="21"/>
      <c r="Q4423" s="21"/>
    </row>
    <row r="4424" spans="1:17" s="258" customFormat="1" ht="12.75" hidden="1" customHeight="1">
      <c r="A4424" s="378"/>
      <c r="B4424" s="26"/>
      <c r="C4424" s="26"/>
      <c r="D4424" s="26"/>
      <c r="E4424" s="21"/>
      <c r="F4424" s="21"/>
      <c r="G4424" s="21"/>
      <c r="H4424" s="21"/>
      <c r="I4424" s="21"/>
      <c r="J4424" s="26"/>
      <c r="K4424" s="26"/>
      <c r="L4424" s="21"/>
      <c r="M4424" s="21"/>
      <c r="N4424" s="21"/>
      <c r="O4424" s="21"/>
      <c r="P4424" s="21"/>
      <c r="Q4424" s="21"/>
    </row>
    <row r="4425" spans="1:17" s="258" customFormat="1" ht="12.75" hidden="1" customHeight="1">
      <c r="A4425" s="378"/>
      <c r="B4425" s="26"/>
      <c r="C4425" s="26"/>
      <c r="D4425" s="26"/>
      <c r="E4425" s="21"/>
      <c r="F4425" s="21"/>
      <c r="G4425" s="21"/>
      <c r="H4425" s="21"/>
      <c r="I4425" s="21"/>
      <c r="J4425" s="26"/>
      <c r="K4425" s="26"/>
      <c r="L4425" s="21"/>
      <c r="M4425" s="21"/>
      <c r="N4425" s="21"/>
      <c r="O4425" s="21"/>
      <c r="P4425" s="21"/>
      <c r="Q4425" s="21"/>
    </row>
    <row r="4426" spans="1:17" s="258" customFormat="1" ht="12.75" hidden="1" customHeight="1">
      <c r="A4426" s="378"/>
      <c r="B4426" s="26"/>
      <c r="C4426" s="26"/>
      <c r="D4426" s="26"/>
      <c r="E4426" s="21"/>
      <c r="F4426" s="21"/>
      <c r="G4426" s="21"/>
      <c r="H4426" s="21"/>
      <c r="I4426" s="21"/>
      <c r="J4426" s="26"/>
      <c r="K4426" s="26"/>
      <c r="L4426" s="21"/>
      <c r="M4426" s="21"/>
      <c r="N4426" s="21"/>
      <c r="O4426" s="21"/>
      <c r="P4426" s="21"/>
      <c r="Q4426" s="21"/>
    </row>
    <row r="4427" spans="1:17" s="258" customFormat="1" ht="12.75" hidden="1" customHeight="1">
      <c r="A4427" s="378"/>
      <c r="B4427" s="26"/>
      <c r="C4427" s="26"/>
      <c r="D4427" s="26"/>
      <c r="E4427" s="21"/>
      <c r="F4427" s="21"/>
      <c r="G4427" s="21"/>
      <c r="H4427" s="21"/>
      <c r="I4427" s="21"/>
      <c r="J4427" s="26"/>
      <c r="K4427" s="26"/>
      <c r="L4427" s="21"/>
      <c r="M4427" s="21"/>
      <c r="N4427" s="21"/>
      <c r="O4427" s="21"/>
      <c r="P4427" s="21"/>
      <c r="Q4427" s="21"/>
    </row>
    <row r="4428" spans="1:17" s="258" customFormat="1" ht="12.75" hidden="1" customHeight="1">
      <c r="A4428" s="378"/>
      <c r="B4428" s="26"/>
      <c r="C4428" s="26"/>
      <c r="D4428" s="26"/>
      <c r="E4428" s="21"/>
      <c r="F4428" s="21"/>
      <c r="G4428" s="21"/>
      <c r="H4428" s="21"/>
      <c r="I4428" s="21"/>
      <c r="J4428" s="26"/>
      <c r="K4428" s="26"/>
      <c r="L4428" s="21"/>
      <c r="M4428" s="21"/>
      <c r="N4428" s="21"/>
      <c r="O4428" s="21"/>
      <c r="P4428" s="21"/>
      <c r="Q4428" s="21"/>
    </row>
    <row r="4429" spans="1:17" s="258" customFormat="1" ht="12.75" hidden="1" customHeight="1">
      <c r="A4429" s="378"/>
      <c r="B4429" s="26"/>
      <c r="C4429" s="26"/>
      <c r="D4429" s="26"/>
      <c r="E4429" s="21"/>
      <c r="F4429" s="21"/>
      <c r="G4429" s="21"/>
      <c r="H4429" s="21"/>
      <c r="I4429" s="21"/>
      <c r="J4429" s="26"/>
      <c r="K4429" s="26"/>
      <c r="L4429" s="21"/>
      <c r="M4429" s="21"/>
      <c r="N4429" s="21"/>
      <c r="O4429" s="21"/>
      <c r="P4429" s="21"/>
      <c r="Q4429" s="21"/>
    </row>
    <row r="4430" spans="1:17" s="258" customFormat="1" ht="12.75" hidden="1" customHeight="1">
      <c r="A4430" s="378"/>
      <c r="B4430" s="26"/>
      <c r="C4430" s="26"/>
      <c r="D4430" s="26"/>
      <c r="E4430" s="21"/>
      <c r="F4430" s="21"/>
      <c r="G4430" s="21"/>
      <c r="H4430" s="21"/>
      <c r="I4430" s="21"/>
      <c r="J4430" s="26"/>
      <c r="K4430" s="26"/>
      <c r="L4430" s="21"/>
      <c r="M4430" s="21"/>
      <c r="N4430" s="21"/>
      <c r="O4430" s="21"/>
      <c r="P4430" s="21"/>
      <c r="Q4430" s="21"/>
    </row>
    <row r="4431" spans="1:17" s="258" customFormat="1" ht="12.75" hidden="1" customHeight="1">
      <c r="A4431" s="378"/>
      <c r="B4431" s="26"/>
      <c r="C4431" s="26"/>
      <c r="D4431" s="26"/>
      <c r="E4431" s="21"/>
      <c r="F4431" s="21"/>
      <c r="G4431" s="21"/>
      <c r="H4431" s="21"/>
      <c r="I4431" s="21"/>
      <c r="J4431" s="26"/>
      <c r="K4431" s="26"/>
      <c r="L4431" s="21"/>
      <c r="M4431" s="21"/>
      <c r="N4431" s="21"/>
      <c r="O4431" s="21"/>
      <c r="P4431" s="21"/>
      <c r="Q4431" s="21"/>
    </row>
    <row r="4432" spans="1:17" s="258" customFormat="1" ht="12.75" hidden="1" customHeight="1">
      <c r="A4432" s="378"/>
      <c r="B4432" s="26"/>
      <c r="C4432" s="26"/>
      <c r="D4432" s="26"/>
      <c r="E4432" s="21"/>
      <c r="F4432" s="21"/>
      <c r="G4432" s="21"/>
      <c r="H4432" s="21"/>
      <c r="I4432" s="21"/>
      <c r="J4432" s="26"/>
      <c r="K4432" s="26"/>
      <c r="L4432" s="21"/>
      <c r="M4432" s="21"/>
      <c r="N4432" s="21"/>
      <c r="O4432" s="21"/>
      <c r="P4432" s="21"/>
      <c r="Q4432" s="21"/>
    </row>
    <row r="4433" spans="1:17" s="258" customFormat="1" ht="12.75" hidden="1" customHeight="1">
      <c r="A4433" s="378"/>
      <c r="B4433" s="26"/>
      <c r="C4433" s="26"/>
      <c r="D4433" s="26"/>
      <c r="E4433" s="21"/>
      <c r="F4433" s="21"/>
      <c r="G4433" s="21"/>
      <c r="H4433" s="21"/>
      <c r="I4433" s="21"/>
      <c r="J4433" s="26"/>
      <c r="K4433" s="26"/>
      <c r="L4433" s="21"/>
      <c r="M4433" s="21"/>
      <c r="N4433" s="21"/>
      <c r="O4433" s="21"/>
      <c r="P4433" s="21"/>
      <c r="Q4433" s="21"/>
    </row>
    <row r="4434" spans="1:17" s="258" customFormat="1" ht="12.75" hidden="1" customHeight="1">
      <c r="A4434" s="378"/>
      <c r="B4434" s="26"/>
      <c r="C4434" s="26"/>
      <c r="D4434" s="26"/>
      <c r="E4434" s="21"/>
      <c r="F4434" s="21"/>
      <c r="G4434" s="21"/>
      <c r="H4434" s="21"/>
      <c r="I4434" s="21"/>
      <c r="J4434" s="26"/>
      <c r="K4434" s="26"/>
      <c r="L4434" s="21"/>
      <c r="M4434" s="21"/>
      <c r="N4434" s="21"/>
      <c r="O4434" s="21"/>
      <c r="P4434" s="21"/>
      <c r="Q4434" s="21"/>
    </row>
    <row r="4435" spans="1:17" s="258" customFormat="1" ht="12.75" hidden="1" customHeight="1">
      <c r="A4435" s="378"/>
      <c r="B4435" s="26"/>
      <c r="C4435" s="26"/>
      <c r="D4435" s="26"/>
      <c r="E4435" s="21"/>
      <c r="F4435" s="21"/>
      <c r="G4435" s="21"/>
      <c r="H4435" s="21"/>
      <c r="I4435" s="21"/>
      <c r="J4435" s="26"/>
      <c r="K4435" s="26"/>
      <c r="L4435" s="21"/>
      <c r="M4435" s="21"/>
      <c r="N4435" s="21"/>
      <c r="O4435" s="21"/>
      <c r="P4435" s="21"/>
      <c r="Q4435" s="21"/>
    </row>
    <row r="4436" spans="1:17" s="258" customFormat="1" ht="12.75" hidden="1" customHeight="1">
      <c r="A4436" s="378"/>
      <c r="B4436" s="26"/>
      <c r="C4436" s="26"/>
      <c r="D4436" s="26"/>
      <c r="E4436" s="21"/>
      <c r="F4436" s="21"/>
      <c r="G4436" s="21"/>
      <c r="H4436" s="21"/>
      <c r="I4436" s="21"/>
      <c r="J4436" s="26"/>
      <c r="K4436" s="26"/>
      <c r="L4436" s="21"/>
      <c r="M4436" s="21"/>
      <c r="N4436" s="21"/>
      <c r="O4436" s="21"/>
      <c r="P4436" s="21"/>
      <c r="Q4436" s="21"/>
    </row>
    <row r="4437" spans="1:17" s="258" customFormat="1" ht="12.75" hidden="1" customHeight="1">
      <c r="A4437" s="378"/>
      <c r="B4437" s="26"/>
      <c r="C4437" s="26"/>
      <c r="D4437" s="26"/>
      <c r="E4437" s="21"/>
      <c r="F4437" s="21"/>
      <c r="G4437" s="21"/>
      <c r="H4437" s="21"/>
      <c r="I4437" s="21"/>
      <c r="J4437" s="26"/>
      <c r="K4437" s="26"/>
      <c r="L4437" s="21"/>
      <c r="M4437" s="21"/>
      <c r="N4437" s="21"/>
      <c r="O4437" s="21"/>
      <c r="P4437" s="21"/>
      <c r="Q4437" s="21"/>
    </row>
    <row r="4438" spans="1:17" s="258" customFormat="1" ht="12.75" hidden="1" customHeight="1">
      <c r="A4438" s="378"/>
      <c r="B4438" s="26"/>
      <c r="C4438" s="26"/>
      <c r="D4438" s="26"/>
      <c r="E4438" s="21"/>
      <c r="F4438" s="21"/>
      <c r="G4438" s="21"/>
      <c r="H4438" s="21"/>
      <c r="I4438" s="21"/>
      <c r="J4438" s="26"/>
      <c r="K4438" s="26"/>
      <c r="L4438" s="21"/>
      <c r="M4438" s="21"/>
      <c r="N4438" s="21"/>
      <c r="O4438" s="21"/>
      <c r="P4438" s="21"/>
      <c r="Q4438" s="21"/>
    </row>
    <row r="4439" spans="1:17" s="258" customFormat="1" ht="12.75" hidden="1" customHeight="1">
      <c r="A4439" s="378"/>
      <c r="B4439" s="26"/>
      <c r="C4439" s="26"/>
      <c r="D4439" s="26"/>
      <c r="E4439" s="21"/>
      <c r="F4439" s="21"/>
      <c r="G4439" s="21"/>
      <c r="H4439" s="21"/>
      <c r="I4439" s="21"/>
      <c r="J4439" s="26"/>
      <c r="K4439" s="26"/>
      <c r="L4439" s="21"/>
      <c r="M4439" s="21"/>
      <c r="N4439" s="21"/>
      <c r="O4439" s="21"/>
      <c r="P4439" s="21"/>
      <c r="Q4439" s="21"/>
    </row>
    <row r="4440" spans="1:17" s="258" customFormat="1" ht="12.75" hidden="1" customHeight="1">
      <c r="A4440" s="378"/>
      <c r="B4440" s="26"/>
      <c r="C4440" s="26"/>
      <c r="D4440" s="26"/>
      <c r="E4440" s="21"/>
      <c r="F4440" s="21"/>
      <c r="G4440" s="21"/>
      <c r="H4440" s="21"/>
      <c r="I4440" s="21"/>
      <c r="J4440" s="26"/>
      <c r="K4440" s="26"/>
      <c r="L4440" s="21"/>
      <c r="M4440" s="21"/>
      <c r="N4440" s="21"/>
      <c r="O4440" s="21"/>
      <c r="P4440" s="21"/>
      <c r="Q4440" s="21"/>
    </row>
    <row r="4441" spans="1:17" s="258" customFormat="1" ht="12.75" hidden="1" customHeight="1">
      <c r="A4441" s="378"/>
      <c r="B4441" s="26"/>
      <c r="C4441" s="26"/>
      <c r="D4441" s="26"/>
      <c r="E4441" s="21"/>
      <c r="F4441" s="21"/>
      <c r="G4441" s="21"/>
      <c r="H4441" s="21"/>
      <c r="I4441" s="21"/>
      <c r="J4441" s="26"/>
      <c r="K4441" s="26"/>
      <c r="L4441" s="21"/>
      <c r="M4441" s="21"/>
      <c r="N4441" s="21"/>
      <c r="O4441" s="21"/>
      <c r="P4441" s="21"/>
      <c r="Q4441" s="21"/>
    </row>
    <row r="4442" spans="1:17" s="258" customFormat="1" ht="12.75" hidden="1" customHeight="1">
      <c r="A4442" s="378"/>
      <c r="B4442" s="26"/>
      <c r="C4442" s="26"/>
      <c r="D4442" s="26"/>
      <c r="E4442" s="21"/>
      <c r="F4442" s="21"/>
      <c r="G4442" s="21"/>
      <c r="H4442" s="21"/>
      <c r="I4442" s="21"/>
      <c r="J4442" s="26"/>
      <c r="K4442" s="26"/>
      <c r="L4442" s="21"/>
      <c r="M4442" s="21"/>
      <c r="N4442" s="21"/>
      <c r="O4442" s="21"/>
      <c r="P4442" s="21"/>
      <c r="Q4442" s="21"/>
    </row>
    <row r="4443" spans="1:17" s="258" customFormat="1" ht="12.75" hidden="1" customHeight="1">
      <c r="A4443" s="378"/>
      <c r="B4443" s="26"/>
      <c r="C4443" s="26"/>
      <c r="D4443" s="26"/>
      <c r="E4443" s="21"/>
      <c r="F4443" s="21"/>
      <c r="G4443" s="21"/>
      <c r="H4443" s="21"/>
      <c r="I4443" s="21"/>
      <c r="J4443" s="26"/>
      <c r="K4443" s="26"/>
      <c r="L4443" s="21"/>
      <c r="M4443" s="21"/>
      <c r="N4443" s="21"/>
      <c r="O4443" s="21"/>
      <c r="P4443" s="21"/>
      <c r="Q4443" s="21"/>
    </row>
    <row r="4444" spans="1:17" s="258" customFormat="1" ht="12.75" hidden="1" customHeight="1">
      <c r="A4444" s="378"/>
      <c r="B4444" s="26"/>
      <c r="C4444" s="26"/>
      <c r="D4444" s="26"/>
      <c r="E4444" s="21"/>
      <c r="F4444" s="21"/>
      <c r="G4444" s="21"/>
      <c r="H4444" s="21"/>
      <c r="I4444" s="21"/>
      <c r="J4444" s="26"/>
      <c r="K4444" s="26"/>
      <c r="L4444" s="21"/>
      <c r="M4444" s="21"/>
      <c r="N4444" s="21"/>
      <c r="O4444" s="21"/>
      <c r="P4444" s="21"/>
      <c r="Q4444" s="21"/>
    </row>
    <row r="4445" spans="1:17" s="258" customFormat="1" ht="12.75" hidden="1" customHeight="1">
      <c r="A4445" s="378"/>
      <c r="B4445" s="26"/>
      <c r="C4445" s="26"/>
      <c r="D4445" s="26"/>
      <c r="E4445" s="21"/>
      <c r="F4445" s="21"/>
      <c r="G4445" s="21"/>
      <c r="H4445" s="21"/>
      <c r="I4445" s="21"/>
      <c r="J4445" s="26"/>
      <c r="K4445" s="26"/>
      <c r="L4445" s="21"/>
      <c r="M4445" s="21"/>
      <c r="N4445" s="21"/>
      <c r="O4445" s="21"/>
      <c r="P4445" s="21"/>
      <c r="Q4445" s="21"/>
    </row>
    <row r="4446" spans="1:17" s="258" customFormat="1" ht="12.75" hidden="1" customHeight="1">
      <c r="A4446" s="378"/>
      <c r="B4446" s="26"/>
      <c r="C4446" s="26"/>
      <c r="D4446" s="26"/>
      <c r="E4446" s="21"/>
      <c r="F4446" s="21"/>
      <c r="G4446" s="21"/>
      <c r="H4446" s="21"/>
      <c r="I4446" s="21"/>
      <c r="J4446" s="26"/>
      <c r="K4446" s="26"/>
      <c r="L4446" s="21"/>
      <c r="M4446" s="21"/>
      <c r="N4446" s="21"/>
      <c r="O4446" s="21"/>
      <c r="P4446" s="21"/>
      <c r="Q4446" s="21"/>
    </row>
    <row r="4447" spans="1:17" s="258" customFormat="1" ht="12.75" hidden="1" customHeight="1">
      <c r="A4447" s="378"/>
      <c r="B4447" s="26"/>
      <c r="C4447" s="26"/>
      <c r="D4447" s="26"/>
      <c r="E4447" s="21"/>
      <c r="F4447" s="21"/>
      <c r="G4447" s="21"/>
      <c r="H4447" s="21"/>
      <c r="I4447" s="21"/>
      <c r="J4447" s="26"/>
      <c r="K4447" s="26"/>
      <c r="L4447" s="21"/>
      <c r="M4447" s="21"/>
      <c r="N4447" s="21"/>
      <c r="O4447" s="21"/>
      <c r="P4447" s="21"/>
      <c r="Q4447" s="21"/>
    </row>
    <row r="4448" spans="1:17" s="258" customFormat="1" ht="12.75" hidden="1" customHeight="1">
      <c r="A4448" s="378"/>
      <c r="B4448" s="26"/>
      <c r="C4448" s="26"/>
      <c r="D4448" s="26"/>
      <c r="E4448" s="21"/>
      <c r="F4448" s="21"/>
      <c r="G4448" s="21"/>
      <c r="H4448" s="21"/>
      <c r="I4448" s="21"/>
      <c r="J4448" s="26"/>
      <c r="K4448" s="26"/>
      <c r="L4448" s="21"/>
      <c r="M4448" s="21"/>
      <c r="N4448" s="21"/>
      <c r="O4448" s="21"/>
      <c r="P4448" s="21"/>
      <c r="Q4448" s="21"/>
    </row>
    <row r="4449" spans="1:17" s="258" customFormat="1" ht="12.75" hidden="1" customHeight="1">
      <c r="A4449" s="378"/>
      <c r="B4449" s="26"/>
      <c r="C4449" s="26"/>
      <c r="D4449" s="26"/>
      <c r="E4449" s="21"/>
      <c r="F4449" s="21"/>
      <c r="G4449" s="21"/>
      <c r="H4449" s="21"/>
      <c r="I4449" s="21"/>
      <c r="J4449" s="26"/>
      <c r="K4449" s="26"/>
      <c r="L4449" s="21"/>
      <c r="M4449" s="21"/>
      <c r="N4449" s="21"/>
      <c r="O4449" s="21"/>
      <c r="P4449" s="21"/>
      <c r="Q4449" s="21"/>
    </row>
    <row r="4450" spans="1:17" s="258" customFormat="1" ht="12.75" hidden="1" customHeight="1">
      <c r="A4450" s="378"/>
      <c r="B4450" s="26"/>
      <c r="C4450" s="26"/>
      <c r="D4450" s="26"/>
      <c r="E4450" s="21"/>
      <c r="F4450" s="21"/>
      <c r="G4450" s="21"/>
      <c r="H4450" s="21"/>
      <c r="I4450" s="21"/>
      <c r="J4450" s="26"/>
      <c r="K4450" s="26"/>
      <c r="L4450" s="21"/>
      <c r="M4450" s="21"/>
      <c r="N4450" s="21"/>
      <c r="O4450" s="21"/>
      <c r="P4450" s="21"/>
      <c r="Q4450" s="21"/>
    </row>
    <row r="4451" spans="1:17" s="258" customFormat="1" ht="12.75" hidden="1" customHeight="1">
      <c r="A4451" s="378"/>
      <c r="B4451" s="26"/>
      <c r="C4451" s="26"/>
      <c r="D4451" s="26"/>
      <c r="E4451" s="21"/>
      <c r="F4451" s="21"/>
      <c r="G4451" s="21"/>
      <c r="H4451" s="21"/>
      <c r="I4451" s="21"/>
      <c r="J4451" s="26"/>
      <c r="K4451" s="26"/>
      <c r="L4451" s="21"/>
      <c r="M4451" s="21"/>
      <c r="N4451" s="21"/>
      <c r="O4451" s="21"/>
      <c r="P4451" s="21"/>
      <c r="Q4451" s="21"/>
    </row>
    <row r="4452" spans="1:17" s="258" customFormat="1" ht="12.75" hidden="1" customHeight="1">
      <c r="A4452" s="378"/>
      <c r="B4452" s="26"/>
      <c r="C4452" s="26"/>
      <c r="D4452" s="26"/>
      <c r="E4452" s="21"/>
      <c r="F4452" s="21"/>
      <c r="G4452" s="21"/>
      <c r="H4452" s="21"/>
      <c r="I4452" s="21"/>
      <c r="J4452" s="26"/>
      <c r="K4452" s="26"/>
      <c r="L4452" s="21"/>
      <c r="M4452" s="21"/>
      <c r="N4452" s="21"/>
      <c r="O4452" s="21"/>
      <c r="P4452" s="21"/>
      <c r="Q4452" s="21"/>
    </row>
    <row r="4453" spans="1:17" s="258" customFormat="1" ht="12.75" hidden="1" customHeight="1">
      <c r="A4453" s="378"/>
      <c r="B4453" s="26"/>
      <c r="C4453" s="26"/>
      <c r="D4453" s="26"/>
      <c r="E4453" s="21"/>
      <c r="F4453" s="21"/>
      <c r="G4453" s="21"/>
      <c r="H4453" s="21"/>
      <c r="I4453" s="21"/>
      <c r="J4453" s="26"/>
      <c r="K4453" s="26"/>
      <c r="L4453" s="21"/>
      <c r="M4453" s="21"/>
      <c r="N4453" s="21"/>
      <c r="O4453" s="21"/>
      <c r="P4453" s="21"/>
      <c r="Q4453" s="21"/>
    </row>
    <row r="4454" spans="1:17" s="258" customFormat="1" ht="12.75" hidden="1" customHeight="1">
      <c r="A4454" s="378"/>
      <c r="B4454" s="26"/>
      <c r="C4454" s="26"/>
      <c r="D4454" s="26"/>
      <c r="E4454" s="21"/>
      <c r="F4454" s="21"/>
      <c r="G4454" s="21"/>
      <c r="H4454" s="21"/>
      <c r="I4454" s="21"/>
      <c r="J4454" s="26"/>
      <c r="K4454" s="26"/>
      <c r="L4454" s="21"/>
      <c r="M4454" s="21"/>
      <c r="N4454" s="21"/>
      <c r="O4454" s="21"/>
      <c r="P4454" s="21"/>
      <c r="Q4454" s="21"/>
    </row>
    <row r="4455" spans="1:17" s="258" customFormat="1" ht="12.75" hidden="1" customHeight="1">
      <c r="A4455" s="378"/>
      <c r="B4455" s="26"/>
      <c r="C4455" s="26"/>
      <c r="D4455" s="26"/>
      <c r="E4455" s="21"/>
      <c r="F4455" s="21"/>
      <c r="G4455" s="21"/>
      <c r="H4455" s="21"/>
      <c r="I4455" s="21"/>
      <c r="J4455" s="26"/>
      <c r="K4455" s="26"/>
      <c r="L4455" s="21"/>
      <c r="M4455" s="21"/>
      <c r="N4455" s="21"/>
      <c r="O4455" s="21"/>
      <c r="P4455" s="21"/>
      <c r="Q4455" s="21"/>
    </row>
    <row r="4456" spans="1:17" s="258" customFormat="1" ht="12.75" hidden="1" customHeight="1">
      <c r="A4456" s="378"/>
      <c r="B4456" s="26"/>
      <c r="C4456" s="26"/>
      <c r="D4456" s="26"/>
      <c r="E4456" s="21"/>
      <c r="F4456" s="21"/>
      <c r="G4456" s="21"/>
      <c r="H4456" s="21"/>
      <c r="I4456" s="21"/>
      <c r="J4456" s="26"/>
      <c r="K4456" s="26"/>
      <c r="L4456" s="21"/>
      <c r="M4456" s="21"/>
      <c r="N4456" s="21"/>
      <c r="O4456" s="21"/>
      <c r="P4456" s="21"/>
      <c r="Q4456" s="21"/>
    </row>
    <row r="4457" spans="1:17" s="258" customFormat="1" ht="12.75" hidden="1" customHeight="1">
      <c r="A4457" s="378"/>
      <c r="B4457" s="26"/>
      <c r="C4457" s="26"/>
      <c r="D4457" s="26"/>
      <c r="E4457" s="21"/>
      <c r="F4457" s="21"/>
      <c r="G4457" s="21"/>
      <c r="H4457" s="21"/>
      <c r="I4457" s="21"/>
      <c r="J4457" s="26"/>
      <c r="K4457" s="26"/>
      <c r="L4457" s="21"/>
      <c r="M4457" s="21"/>
      <c r="N4457" s="21"/>
      <c r="O4457" s="21"/>
      <c r="P4457" s="21"/>
      <c r="Q4457" s="21"/>
    </row>
    <row r="4458" spans="1:17" s="258" customFormat="1" ht="12.75" hidden="1" customHeight="1">
      <c r="A4458" s="378"/>
      <c r="B4458" s="26"/>
      <c r="C4458" s="26"/>
      <c r="D4458" s="26"/>
      <c r="E4458" s="21"/>
      <c r="F4458" s="21"/>
      <c r="G4458" s="21"/>
      <c r="H4458" s="21"/>
      <c r="I4458" s="21"/>
      <c r="J4458" s="26"/>
      <c r="K4458" s="26"/>
      <c r="L4458" s="21"/>
      <c r="M4458" s="21"/>
      <c r="N4458" s="21"/>
      <c r="O4458" s="21"/>
      <c r="P4458" s="21"/>
      <c r="Q4458" s="21"/>
    </row>
    <row r="4459" spans="1:17" s="258" customFormat="1" ht="12.75" hidden="1" customHeight="1">
      <c r="A4459" s="378"/>
      <c r="B4459" s="26"/>
      <c r="C4459" s="26"/>
      <c r="D4459" s="26"/>
      <c r="E4459" s="21"/>
      <c r="F4459" s="21"/>
      <c r="G4459" s="21"/>
      <c r="H4459" s="21"/>
      <c r="I4459" s="21"/>
      <c r="J4459" s="26"/>
      <c r="K4459" s="26"/>
      <c r="L4459" s="21"/>
      <c r="M4459" s="21"/>
      <c r="N4459" s="21"/>
      <c r="O4459" s="21"/>
      <c r="P4459" s="21"/>
      <c r="Q4459" s="21"/>
    </row>
    <row r="4460" spans="1:17" s="258" customFormat="1" ht="12.75" hidden="1" customHeight="1">
      <c r="A4460" s="378"/>
      <c r="B4460" s="26"/>
      <c r="C4460" s="26"/>
      <c r="D4460" s="26"/>
      <c r="E4460" s="21"/>
      <c r="F4460" s="21"/>
      <c r="G4460" s="21"/>
      <c r="H4460" s="21"/>
      <c r="I4460" s="21"/>
      <c r="J4460" s="26"/>
      <c r="K4460" s="26"/>
      <c r="L4460" s="21"/>
      <c r="M4460" s="21"/>
      <c r="N4460" s="21"/>
      <c r="O4460" s="21"/>
      <c r="P4460" s="21"/>
      <c r="Q4460" s="21"/>
    </row>
    <row r="4461" spans="1:17" s="258" customFormat="1" ht="12.75" hidden="1" customHeight="1">
      <c r="A4461" s="378"/>
      <c r="B4461" s="26"/>
      <c r="C4461" s="26"/>
      <c r="D4461" s="26"/>
      <c r="E4461" s="21"/>
      <c r="F4461" s="21"/>
      <c r="G4461" s="21"/>
      <c r="H4461" s="21"/>
      <c r="I4461" s="21"/>
      <c r="J4461" s="26"/>
      <c r="K4461" s="26"/>
      <c r="L4461" s="21"/>
      <c r="M4461" s="21"/>
      <c r="N4461" s="21"/>
      <c r="O4461" s="21"/>
      <c r="P4461" s="21"/>
      <c r="Q4461" s="21"/>
    </row>
    <row r="4462" spans="1:17" s="258" customFormat="1" ht="12.75" hidden="1" customHeight="1">
      <c r="A4462" s="378"/>
      <c r="B4462" s="26"/>
      <c r="C4462" s="26"/>
      <c r="D4462" s="26"/>
      <c r="E4462" s="21"/>
      <c r="F4462" s="21"/>
      <c r="G4462" s="21"/>
      <c r="H4462" s="21"/>
      <c r="I4462" s="21"/>
      <c r="J4462" s="26"/>
      <c r="K4462" s="26"/>
      <c r="L4462" s="21"/>
      <c r="M4462" s="21"/>
      <c r="N4462" s="21"/>
      <c r="O4462" s="21"/>
      <c r="P4462" s="21"/>
      <c r="Q4462" s="21"/>
    </row>
    <row r="4463" spans="1:17" s="258" customFormat="1" ht="12.75" hidden="1" customHeight="1">
      <c r="A4463" s="378"/>
      <c r="B4463" s="26"/>
      <c r="C4463" s="26"/>
      <c r="D4463" s="26"/>
      <c r="E4463" s="21"/>
      <c r="F4463" s="21"/>
      <c r="G4463" s="21"/>
      <c r="H4463" s="21"/>
      <c r="I4463" s="21"/>
      <c r="J4463" s="26"/>
      <c r="K4463" s="26"/>
      <c r="L4463" s="21"/>
      <c r="M4463" s="21"/>
      <c r="N4463" s="21"/>
      <c r="O4463" s="21"/>
      <c r="P4463" s="21"/>
      <c r="Q4463" s="21"/>
    </row>
    <row r="4464" spans="1:17" s="258" customFormat="1" ht="12.75" hidden="1" customHeight="1">
      <c r="A4464" s="378"/>
      <c r="B4464" s="26"/>
      <c r="C4464" s="26"/>
      <c r="D4464" s="26"/>
      <c r="E4464" s="21"/>
      <c r="F4464" s="21"/>
      <c r="G4464" s="21"/>
      <c r="H4464" s="21"/>
      <c r="I4464" s="21"/>
      <c r="J4464" s="26"/>
      <c r="K4464" s="26"/>
      <c r="L4464" s="21"/>
      <c r="M4464" s="21"/>
      <c r="N4464" s="21"/>
      <c r="O4464" s="21"/>
      <c r="P4464" s="21"/>
      <c r="Q4464" s="21"/>
    </row>
    <row r="4465" spans="1:17" s="258" customFormat="1" ht="12.75" hidden="1" customHeight="1">
      <c r="A4465" s="378"/>
      <c r="B4465" s="26"/>
      <c r="C4465" s="26"/>
      <c r="D4465" s="26"/>
      <c r="E4465" s="21"/>
      <c r="F4465" s="21"/>
      <c r="G4465" s="21"/>
      <c r="H4465" s="21"/>
      <c r="I4465" s="21"/>
      <c r="J4465" s="26"/>
      <c r="K4465" s="26"/>
      <c r="L4465" s="21"/>
      <c r="M4465" s="21"/>
      <c r="N4465" s="21"/>
      <c r="O4465" s="21"/>
      <c r="P4465" s="21"/>
      <c r="Q4465" s="21"/>
    </row>
    <row r="4466" spans="1:17" s="258" customFormat="1" ht="12.75" hidden="1" customHeight="1">
      <c r="A4466" s="378"/>
      <c r="B4466" s="26"/>
      <c r="C4466" s="26"/>
      <c r="D4466" s="26"/>
      <c r="E4466" s="21"/>
      <c r="F4466" s="21"/>
      <c r="G4466" s="21"/>
      <c r="H4466" s="21"/>
      <c r="I4466" s="21"/>
      <c r="J4466" s="26"/>
      <c r="K4466" s="26"/>
      <c r="L4466" s="21"/>
      <c r="M4466" s="21"/>
      <c r="N4466" s="21"/>
      <c r="O4466" s="21"/>
      <c r="P4466" s="21"/>
      <c r="Q4466" s="21"/>
    </row>
    <row r="4467" spans="1:17" s="258" customFormat="1" ht="12.75" hidden="1" customHeight="1">
      <c r="A4467" s="378"/>
      <c r="B4467" s="26"/>
      <c r="C4467" s="26"/>
      <c r="D4467" s="26"/>
      <c r="E4467" s="21"/>
      <c r="F4467" s="21"/>
      <c r="G4467" s="21"/>
      <c r="H4467" s="21"/>
      <c r="I4467" s="21"/>
      <c r="J4467" s="26"/>
      <c r="K4467" s="26"/>
      <c r="L4467" s="21"/>
      <c r="M4467" s="21"/>
      <c r="N4467" s="21"/>
      <c r="O4467" s="21"/>
      <c r="P4467" s="21"/>
      <c r="Q4467" s="21"/>
    </row>
    <row r="4468" spans="1:17" s="258" customFormat="1" ht="12.75" hidden="1" customHeight="1">
      <c r="A4468" s="378"/>
      <c r="B4468" s="26"/>
      <c r="C4468" s="26"/>
      <c r="D4468" s="26"/>
      <c r="E4468" s="21"/>
      <c r="F4468" s="21"/>
      <c r="G4468" s="21"/>
      <c r="H4468" s="21"/>
      <c r="I4468" s="21"/>
      <c r="J4468" s="26"/>
      <c r="K4468" s="26"/>
      <c r="L4468" s="21"/>
      <c r="M4468" s="21"/>
      <c r="N4468" s="21"/>
      <c r="O4468" s="21"/>
      <c r="P4468" s="21"/>
      <c r="Q4468" s="21"/>
    </row>
    <row r="4469" spans="1:17" s="258" customFormat="1" ht="12.75" hidden="1" customHeight="1">
      <c r="A4469" s="378"/>
      <c r="B4469" s="26"/>
      <c r="C4469" s="26"/>
      <c r="D4469" s="26"/>
      <c r="E4469" s="21"/>
      <c r="F4469" s="21"/>
      <c r="G4469" s="21"/>
      <c r="H4469" s="21"/>
      <c r="I4469" s="21"/>
      <c r="J4469" s="26"/>
      <c r="K4469" s="26"/>
      <c r="L4469" s="21"/>
      <c r="M4469" s="21"/>
      <c r="N4469" s="21"/>
      <c r="O4469" s="21"/>
      <c r="P4469" s="21"/>
      <c r="Q4469" s="21"/>
    </row>
    <row r="4470" spans="1:17" s="258" customFormat="1" ht="12.75" hidden="1" customHeight="1">
      <c r="A4470" s="378"/>
      <c r="B4470" s="26"/>
      <c r="C4470" s="26"/>
      <c r="D4470" s="26"/>
      <c r="E4470" s="21"/>
      <c r="F4470" s="21"/>
      <c r="G4470" s="21"/>
      <c r="H4470" s="21"/>
      <c r="I4470" s="21"/>
      <c r="J4470" s="26"/>
      <c r="K4470" s="26"/>
      <c r="L4470" s="21"/>
      <c r="M4470" s="21"/>
      <c r="N4470" s="21"/>
      <c r="O4470" s="21"/>
      <c r="P4470" s="21"/>
      <c r="Q4470" s="21"/>
    </row>
    <row r="4471" spans="1:17" s="258" customFormat="1" ht="12.75" hidden="1" customHeight="1">
      <c r="A4471" s="378"/>
      <c r="B4471" s="26"/>
      <c r="C4471" s="26"/>
      <c r="D4471" s="26"/>
      <c r="E4471" s="21"/>
      <c r="F4471" s="21"/>
      <c r="G4471" s="21"/>
      <c r="H4471" s="21"/>
      <c r="I4471" s="21"/>
      <c r="J4471" s="26"/>
      <c r="K4471" s="26"/>
      <c r="L4471" s="21"/>
      <c r="M4471" s="21"/>
      <c r="N4471" s="21"/>
      <c r="O4471" s="21"/>
      <c r="P4471" s="21"/>
      <c r="Q4471" s="21"/>
    </row>
    <row r="4472" spans="1:17" s="258" customFormat="1" ht="12.75" hidden="1" customHeight="1">
      <c r="A4472" s="378"/>
      <c r="B4472" s="26"/>
      <c r="C4472" s="26"/>
      <c r="D4472" s="26"/>
      <c r="E4472" s="21"/>
      <c r="F4472" s="21"/>
      <c r="G4472" s="21"/>
      <c r="H4472" s="21"/>
      <c r="I4472" s="21"/>
      <c r="J4472" s="26"/>
      <c r="K4472" s="26"/>
      <c r="L4472" s="21"/>
      <c r="M4472" s="21"/>
      <c r="N4472" s="21"/>
      <c r="O4472" s="21"/>
      <c r="P4472" s="21"/>
      <c r="Q4472" s="21"/>
    </row>
    <row r="4473" spans="1:17" s="258" customFormat="1" ht="12.75" hidden="1" customHeight="1">
      <c r="A4473" s="378"/>
      <c r="B4473" s="26"/>
      <c r="C4473" s="26"/>
      <c r="D4473" s="26"/>
      <c r="E4473" s="21"/>
      <c r="F4473" s="21"/>
      <c r="G4473" s="21"/>
      <c r="H4473" s="21"/>
      <c r="I4473" s="21"/>
      <c r="J4473" s="26"/>
      <c r="K4473" s="26"/>
      <c r="L4473" s="21"/>
      <c r="M4473" s="21"/>
      <c r="N4473" s="21"/>
      <c r="O4473" s="21"/>
      <c r="P4473" s="21"/>
      <c r="Q4473" s="21"/>
    </row>
    <row r="4474" spans="1:17" s="258" customFormat="1" ht="12.75" hidden="1" customHeight="1">
      <c r="A4474" s="378"/>
      <c r="B4474" s="26"/>
      <c r="C4474" s="26"/>
      <c r="D4474" s="26"/>
      <c r="E4474" s="21"/>
      <c r="F4474" s="21"/>
      <c r="G4474" s="21"/>
      <c r="H4474" s="21"/>
      <c r="I4474" s="21"/>
      <c r="J4474" s="26"/>
      <c r="K4474" s="26"/>
      <c r="L4474" s="21"/>
      <c r="M4474" s="21"/>
      <c r="N4474" s="21"/>
      <c r="O4474" s="21"/>
      <c r="P4474" s="21"/>
      <c r="Q4474" s="21"/>
    </row>
    <row r="4475" spans="1:17" s="258" customFormat="1" ht="12.75" hidden="1" customHeight="1">
      <c r="A4475" s="378"/>
      <c r="B4475" s="26"/>
      <c r="C4475" s="26"/>
      <c r="D4475" s="26"/>
      <c r="E4475" s="21"/>
      <c r="F4475" s="21"/>
      <c r="G4475" s="21"/>
      <c r="H4475" s="21"/>
      <c r="I4475" s="21"/>
      <c r="J4475" s="26"/>
      <c r="K4475" s="26"/>
      <c r="L4475" s="21"/>
      <c r="M4475" s="21"/>
      <c r="N4475" s="21"/>
      <c r="O4475" s="21"/>
      <c r="P4475" s="21"/>
      <c r="Q4475" s="21"/>
    </row>
    <row r="4476" spans="1:17" s="258" customFormat="1" ht="12.75" hidden="1" customHeight="1">
      <c r="A4476" s="378"/>
      <c r="B4476" s="26"/>
      <c r="C4476" s="26"/>
      <c r="D4476" s="26"/>
      <c r="E4476" s="21"/>
      <c r="F4476" s="21"/>
      <c r="G4476" s="21"/>
      <c r="H4476" s="21"/>
      <c r="I4476" s="21"/>
      <c r="J4476" s="26"/>
      <c r="K4476" s="26"/>
      <c r="L4476" s="21"/>
      <c r="M4476" s="21"/>
      <c r="N4476" s="21"/>
      <c r="O4476" s="21"/>
      <c r="P4476" s="21"/>
      <c r="Q4476" s="21"/>
    </row>
    <row r="4477" spans="1:17" s="258" customFormat="1" ht="12.75" hidden="1" customHeight="1">
      <c r="A4477" s="378"/>
      <c r="B4477" s="26"/>
      <c r="C4477" s="26"/>
      <c r="D4477" s="26"/>
      <c r="E4477" s="21"/>
      <c r="F4477" s="21"/>
      <c r="G4477" s="21"/>
      <c r="H4477" s="21"/>
      <c r="I4477" s="21"/>
      <c r="J4477" s="26"/>
      <c r="K4477" s="26"/>
      <c r="L4477" s="21"/>
      <c r="M4477" s="21"/>
      <c r="N4477" s="21"/>
      <c r="O4477" s="21"/>
      <c r="P4477" s="21"/>
      <c r="Q4477" s="21"/>
    </row>
    <row r="4478" spans="1:17" s="258" customFormat="1" ht="12.75" hidden="1" customHeight="1">
      <c r="A4478" s="378"/>
      <c r="B4478" s="26"/>
      <c r="C4478" s="26"/>
      <c r="D4478" s="26"/>
      <c r="E4478" s="21"/>
      <c r="F4478" s="21"/>
      <c r="G4478" s="21"/>
      <c r="H4478" s="21"/>
      <c r="I4478" s="21"/>
      <c r="J4478" s="26"/>
      <c r="K4478" s="26"/>
      <c r="L4478" s="21"/>
      <c r="M4478" s="21"/>
      <c r="N4478" s="21"/>
      <c r="O4478" s="21"/>
      <c r="P4478" s="21"/>
      <c r="Q4478" s="21"/>
    </row>
    <row r="4479" spans="1:17" s="258" customFormat="1" ht="12.75" hidden="1" customHeight="1">
      <c r="A4479" s="378"/>
      <c r="B4479" s="26"/>
      <c r="C4479" s="26"/>
      <c r="D4479" s="26"/>
      <c r="E4479" s="21"/>
      <c r="F4479" s="21"/>
      <c r="G4479" s="21"/>
      <c r="H4479" s="21"/>
      <c r="I4479" s="21"/>
      <c r="J4479" s="26"/>
      <c r="K4479" s="26"/>
      <c r="L4479" s="21"/>
      <c r="M4479" s="21"/>
      <c r="N4479" s="21"/>
      <c r="O4479" s="21"/>
      <c r="P4479" s="21"/>
      <c r="Q4479" s="21"/>
    </row>
    <row r="4480" spans="1:17" s="258" customFormat="1" ht="12.75" hidden="1" customHeight="1">
      <c r="A4480" s="378"/>
      <c r="B4480" s="26"/>
      <c r="C4480" s="26"/>
      <c r="D4480" s="26"/>
      <c r="E4480" s="21"/>
      <c r="F4480" s="21"/>
      <c r="G4480" s="21"/>
      <c r="H4480" s="21"/>
      <c r="I4480" s="21"/>
      <c r="J4480" s="26"/>
      <c r="K4480" s="26"/>
      <c r="L4480" s="21"/>
      <c r="M4480" s="21"/>
      <c r="N4480" s="21"/>
      <c r="O4480" s="21"/>
      <c r="P4480" s="21"/>
      <c r="Q4480" s="21"/>
    </row>
    <row r="4481" spans="1:17" s="258" customFormat="1" ht="12.75" hidden="1" customHeight="1">
      <c r="A4481" s="378"/>
      <c r="B4481" s="26"/>
      <c r="C4481" s="26"/>
      <c r="D4481" s="26"/>
      <c r="E4481" s="21"/>
      <c r="F4481" s="21"/>
      <c r="G4481" s="21"/>
      <c r="H4481" s="21"/>
      <c r="I4481" s="21"/>
      <c r="J4481" s="26"/>
      <c r="K4481" s="26"/>
      <c r="L4481" s="21"/>
      <c r="M4481" s="21"/>
      <c r="N4481" s="21"/>
      <c r="O4481" s="21"/>
      <c r="P4481" s="21"/>
      <c r="Q4481" s="21"/>
    </row>
    <row r="4482" spans="1:17" s="258" customFormat="1" ht="12.75" hidden="1" customHeight="1">
      <c r="A4482" s="378"/>
      <c r="B4482" s="26"/>
      <c r="C4482" s="26"/>
      <c r="D4482" s="26"/>
      <c r="E4482" s="21"/>
      <c r="F4482" s="21"/>
      <c r="G4482" s="21"/>
      <c r="H4482" s="21"/>
      <c r="I4482" s="21"/>
      <c r="J4482" s="26"/>
      <c r="K4482" s="26"/>
      <c r="L4482" s="21"/>
      <c r="M4482" s="21"/>
      <c r="N4482" s="21"/>
      <c r="O4482" s="21"/>
      <c r="P4482" s="21"/>
      <c r="Q4482" s="21"/>
    </row>
    <row r="4483" spans="1:17" s="258" customFormat="1" ht="12.75" hidden="1" customHeight="1">
      <c r="A4483" s="378"/>
      <c r="B4483" s="26"/>
      <c r="C4483" s="26"/>
      <c r="D4483" s="26"/>
      <c r="E4483" s="21"/>
      <c r="F4483" s="21"/>
      <c r="G4483" s="21"/>
      <c r="H4483" s="21"/>
      <c r="I4483" s="21"/>
      <c r="J4483" s="26"/>
      <c r="K4483" s="26"/>
      <c r="L4483" s="21"/>
      <c r="M4483" s="21"/>
      <c r="N4483" s="21"/>
      <c r="O4483" s="21"/>
      <c r="P4483" s="21"/>
      <c r="Q4483" s="21"/>
    </row>
    <row r="4484" spans="1:17" s="258" customFormat="1" ht="12.75" hidden="1" customHeight="1">
      <c r="A4484" s="378"/>
      <c r="B4484" s="26"/>
      <c r="C4484" s="26"/>
      <c r="D4484" s="26"/>
      <c r="E4484" s="21"/>
      <c r="F4484" s="21"/>
      <c r="G4484" s="21"/>
      <c r="H4484" s="21"/>
      <c r="I4484" s="21"/>
      <c r="J4484" s="26"/>
      <c r="K4484" s="26"/>
      <c r="L4484" s="21"/>
      <c r="M4484" s="21"/>
      <c r="N4484" s="21"/>
      <c r="O4484" s="21"/>
      <c r="P4484" s="21"/>
      <c r="Q4484" s="21"/>
    </row>
    <row r="4485" spans="1:17" s="258" customFormat="1" ht="12.75" hidden="1" customHeight="1">
      <c r="A4485" s="378"/>
      <c r="B4485" s="26"/>
      <c r="C4485" s="26"/>
      <c r="D4485" s="26"/>
      <c r="E4485" s="21"/>
      <c r="F4485" s="21"/>
      <c r="G4485" s="21"/>
      <c r="H4485" s="21"/>
      <c r="I4485" s="21"/>
      <c r="J4485" s="26"/>
      <c r="K4485" s="26"/>
      <c r="L4485" s="21"/>
      <c r="M4485" s="21"/>
      <c r="N4485" s="21"/>
      <c r="O4485" s="21"/>
      <c r="P4485" s="21"/>
      <c r="Q4485" s="21"/>
    </row>
    <row r="4486" spans="1:17" s="258" customFormat="1" ht="12.75" hidden="1" customHeight="1">
      <c r="A4486" s="378"/>
      <c r="B4486" s="26"/>
      <c r="C4486" s="26"/>
      <c r="D4486" s="26"/>
      <c r="E4486" s="21"/>
      <c r="F4486" s="21"/>
      <c r="G4486" s="21"/>
      <c r="H4486" s="21"/>
      <c r="I4486" s="21"/>
      <c r="J4486" s="26"/>
      <c r="K4486" s="26"/>
      <c r="L4486" s="21"/>
      <c r="M4486" s="21"/>
      <c r="N4486" s="21"/>
      <c r="O4486" s="21"/>
      <c r="P4486" s="21"/>
      <c r="Q4486" s="21"/>
    </row>
    <row r="4487" spans="1:17" s="258" customFormat="1" ht="12.75" hidden="1" customHeight="1">
      <c r="A4487" s="378"/>
      <c r="B4487" s="26"/>
      <c r="C4487" s="26"/>
      <c r="D4487" s="26"/>
      <c r="E4487" s="21"/>
      <c r="F4487" s="21"/>
      <c r="G4487" s="21"/>
      <c r="H4487" s="21"/>
      <c r="I4487" s="21"/>
      <c r="J4487" s="26"/>
      <c r="K4487" s="26"/>
      <c r="L4487" s="21"/>
      <c r="M4487" s="21"/>
      <c r="N4487" s="21"/>
      <c r="O4487" s="21"/>
      <c r="P4487" s="21"/>
      <c r="Q4487" s="21"/>
    </row>
    <row r="4488" spans="1:17" s="258" customFormat="1" ht="12.75" hidden="1" customHeight="1">
      <c r="A4488" s="378"/>
      <c r="B4488" s="26"/>
      <c r="C4488" s="26"/>
      <c r="D4488" s="26"/>
      <c r="E4488" s="21"/>
      <c r="F4488" s="21"/>
      <c r="G4488" s="21"/>
      <c r="H4488" s="21"/>
      <c r="I4488" s="21"/>
      <c r="J4488" s="26"/>
      <c r="K4488" s="26"/>
      <c r="L4488" s="21"/>
      <c r="M4488" s="21"/>
      <c r="N4488" s="21"/>
      <c r="O4488" s="21"/>
      <c r="P4488" s="21"/>
      <c r="Q4488" s="21"/>
    </row>
    <row r="4489" spans="1:17" s="258" customFormat="1" ht="12.75" hidden="1" customHeight="1">
      <c r="A4489" s="378"/>
      <c r="B4489" s="26"/>
      <c r="C4489" s="26"/>
      <c r="D4489" s="26"/>
      <c r="E4489" s="21"/>
      <c r="F4489" s="21"/>
      <c r="G4489" s="21"/>
      <c r="H4489" s="21"/>
      <c r="I4489" s="21"/>
      <c r="J4489" s="26"/>
      <c r="K4489" s="26"/>
      <c r="L4489" s="21"/>
      <c r="M4489" s="21"/>
      <c r="N4489" s="21"/>
      <c r="O4489" s="21"/>
      <c r="P4489" s="21"/>
      <c r="Q4489" s="21"/>
    </row>
    <row r="4490" spans="1:17" s="258" customFormat="1" ht="12.75" hidden="1" customHeight="1">
      <c r="A4490" s="378"/>
      <c r="B4490" s="26"/>
      <c r="C4490" s="26"/>
      <c r="D4490" s="26"/>
      <c r="E4490" s="21"/>
      <c r="F4490" s="21"/>
      <c r="G4490" s="21"/>
      <c r="H4490" s="21"/>
      <c r="I4490" s="21"/>
      <c r="J4490" s="26"/>
      <c r="K4490" s="26"/>
      <c r="L4490" s="21"/>
      <c r="M4490" s="21"/>
      <c r="N4490" s="21"/>
      <c r="O4490" s="21"/>
      <c r="P4490" s="21"/>
      <c r="Q4490" s="21"/>
    </row>
    <row r="4491" spans="1:17" s="258" customFormat="1" ht="12.75" hidden="1" customHeight="1">
      <c r="A4491" s="378"/>
      <c r="B4491" s="26"/>
      <c r="C4491" s="26"/>
      <c r="D4491" s="26"/>
      <c r="E4491" s="21"/>
      <c r="F4491" s="21"/>
      <c r="G4491" s="21"/>
      <c r="H4491" s="21"/>
      <c r="I4491" s="21"/>
      <c r="J4491" s="26"/>
      <c r="K4491" s="26"/>
      <c r="L4491" s="21"/>
      <c r="M4491" s="21"/>
      <c r="N4491" s="21"/>
      <c r="O4491" s="21"/>
      <c r="P4491" s="21"/>
      <c r="Q4491" s="21"/>
    </row>
    <row r="4492" spans="1:17" s="258" customFormat="1" ht="12.75" hidden="1" customHeight="1">
      <c r="A4492" s="378"/>
      <c r="B4492" s="26"/>
      <c r="C4492" s="26"/>
      <c r="D4492" s="26"/>
      <c r="E4492" s="21"/>
      <c r="F4492" s="21"/>
      <c r="G4492" s="21"/>
      <c r="H4492" s="21"/>
      <c r="I4492" s="21"/>
      <c r="J4492" s="26"/>
      <c r="K4492" s="26"/>
      <c r="L4492" s="21"/>
      <c r="M4492" s="21"/>
      <c r="N4492" s="21"/>
      <c r="O4492" s="21"/>
      <c r="P4492" s="21"/>
      <c r="Q4492" s="21"/>
    </row>
    <row r="4493" spans="1:17" s="258" customFormat="1" ht="12.75" hidden="1" customHeight="1">
      <c r="A4493" s="378"/>
      <c r="B4493" s="26"/>
      <c r="C4493" s="26"/>
      <c r="D4493" s="26"/>
      <c r="E4493" s="21"/>
      <c r="F4493" s="21"/>
      <c r="G4493" s="21"/>
      <c r="H4493" s="21"/>
      <c r="I4493" s="21"/>
      <c r="J4493" s="26"/>
      <c r="K4493" s="26"/>
      <c r="L4493" s="21"/>
      <c r="M4493" s="21"/>
      <c r="N4493" s="21"/>
      <c r="O4493" s="21"/>
      <c r="P4493" s="21"/>
      <c r="Q4493" s="21"/>
    </row>
    <row r="4494" spans="1:17" s="258" customFormat="1" ht="12.75" hidden="1" customHeight="1">
      <c r="A4494" s="378"/>
      <c r="B4494" s="26"/>
      <c r="C4494" s="26"/>
      <c r="D4494" s="26"/>
      <c r="E4494" s="21"/>
      <c r="F4494" s="21"/>
      <c r="G4494" s="21"/>
      <c r="H4494" s="21"/>
      <c r="I4494" s="21"/>
      <c r="J4494" s="26"/>
      <c r="K4494" s="26"/>
      <c r="L4494" s="21"/>
      <c r="M4494" s="21"/>
      <c r="N4494" s="21"/>
      <c r="O4494" s="21"/>
      <c r="P4494" s="21"/>
      <c r="Q4494" s="21"/>
    </row>
    <row r="4495" spans="1:17" s="258" customFormat="1" ht="12.75" hidden="1" customHeight="1">
      <c r="A4495" s="378"/>
      <c r="B4495" s="26"/>
      <c r="C4495" s="26"/>
      <c r="D4495" s="26"/>
      <c r="E4495" s="21"/>
      <c r="F4495" s="21"/>
      <c r="G4495" s="21"/>
      <c r="H4495" s="21"/>
      <c r="I4495" s="21"/>
      <c r="J4495" s="26"/>
      <c r="K4495" s="26"/>
      <c r="L4495" s="21"/>
      <c r="M4495" s="21"/>
      <c r="N4495" s="21"/>
      <c r="O4495" s="21"/>
      <c r="P4495" s="21"/>
      <c r="Q4495" s="21"/>
    </row>
    <row r="4496" spans="1:17" s="258" customFormat="1" ht="12.75" hidden="1" customHeight="1">
      <c r="A4496" s="378"/>
      <c r="B4496" s="26"/>
      <c r="C4496" s="26"/>
      <c r="D4496" s="26"/>
      <c r="E4496" s="21"/>
      <c r="F4496" s="21"/>
      <c r="G4496" s="21"/>
      <c r="H4496" s="21"/>
      <c r="I4496" s="21"/>
      <c r="J4496" s="26"/>
      <c r="K4496" s="26"/>
      <c r="L4496" s="21"/>
      <c r="M4496" s="21"/>
      <c r="N4496" s="21"/>
      <c r="O4496" s="21"/>
      <c r="P4496" s="21"/>
      <c r="Q4496" s="21"/>
    </row>
    <row r="4497" spans="1:17" s="258" customFormat="1" ht="12.75" hidden="1" customHeight="1">
      <c r="A4497" s="378"/>
      <c r="B4497" s="26"/>
      <c r="C4497" s="26"/>
      <c r="D4497" s="26"/>
      <c r="E4497" s="21"/>
      <c r="F4497" s="21"/>
      <c r="G4497" s="21"/>
      <c r="H4497" s="21"/>
      <c r="I4497" s="21"/>
      <c r="J4497" s="26"/>
      <c r="K4497" s="26"/>
      <c r="L4497" s="21"/>
      <c r="M4497" s="21"/>
      <c r="N4497" s="21"/>
      <c r="O4497" s="21"/>
      <c r="P4497" s="21"/>
      <c r="Q4497" s="21"/>
    </row>
    <row r="4498" spans="1:17" s="258" customFormat="1" ht="12.75" hidden="1" customHeight="1">
      <c r="A4498" s="378"/>
      <c r="B4498" s="26"/>
      <c r="C4498" s="26"/>
      <c r="D4498" s="26"/>
      <c r="E4498" s="21"/>
      <c r="F4498" s="21"/>
      <c r="G4498" s="21"/>
      <c r="H4498" s="21"/>
      <c r="I4498" s="21"/>
      <c r="J4498" s="26"/>
      <c r="K4498" s="26"/>
      <c r="L4498" s="21"/>
      <c r="M4498" s="21"/>
      <c r="N4498" s="21"/>
      <c r="O4498" s="21"/>
      <c r="P4498" s="21"/>
      <c r="Q4498" s="21"/>
    </row>
    <row r="4499" spans="1:17" s="258" customFormat="1" ht="12.75" hidden="1" customHeight="1">
      <c r="A4499" s="378"/>
      <c r="B4499" s="26"/>
      <c r="C4499" s="26"/>
      <c r="D4499" s="26"/>
      <c r="E4499" s="21"/>
      <c r="F4499" s="21"/>
      <c r="G4499" s="21"/>
      <c r="H4499" s="21"/>
      <c r="I4499" s="21"/>
      <c r="J4499" s="26"/>
      <c r="K4499" s="26"/>
      <c r="L4499" s="21"/>
      <c r="M4499" s="21"/>
      <c r="N4499" s="21"/>
      <c r="O4499" s="21"/>
      <c r="P4499" s="21"/>
      <c r="Q4499" s="21"/>
    </row>
    <row r="4500" spans="1:17" s="258" customFormat="1" ht="12.75" hidden="1" customHeight="1">
      <c r="A4500" s="378"/>
      <c r="B4500" s="26"/>
      <c r="C4500" s="26"/>
      <c r="D4500" s="26"/>
      <c r="E4500" s="21"/>
      <c r="F4500" s="21"/>
      <c r="G4500" s="21"/>
      <c r="H4500" s="21"/>
      <c r="I4500" s="21"/>
      <c r="J4500" s="26"/>
      <c r="K4500" s="26"/>
      <c r="L4500" s="21"/>
      <c r="M4500" s="21"/>
      <c r="N4500" s="21"/>
      <c r="O4500" s="21"/>
      <c r="P4500" s="21"/>
      <c r="Q4500" s="21"/>
    </row>
    <row r="4501" spans="1:17" s="258" customFormat="1" ht="12.75" hidden="1" customHeight="1">
      <c r="A4501" s="378"/>
      <c r="B4501" s="26"/>
      <c r="C4501" s="26"/>
      <c r="D4501" s="26"/>
      <c r="E4501" s="21"/>
      <c r="F4501" s="21"/>
      <c r="G4501" s="21"/>
      <c r="H4501" s="21"/>
      <c r="I4501" s="21"/>
      <c r="J4501" s="26"/>
      <c r="K4501" s="26"/>
      <c r="L4501" s="21"/>
      <c r="M4501" s="21"/>
      <c r="N4501" s="21"/>
      <c r="O4501" s="21"/>
      <c r="P4501" s="21"/>
      <c r="Q4501" s="21"/>
    </row>
    <row r="4502" spans="1:17" s="258" customFormat="1" ht="12.75" hidden="1" customHeight="1">
      <c r="A4502" s="378"/>
      <c r="B4502" s="26"/>
      <c r="C4502" s="26"/>
      <c r="D4502" s="26"/>
      <c r="E4502" s="21"/>
      <c r="F4502" s="21"/>
      <c r="G4502" s="21"/>
      <c r="H4502" s="21"/>
      <c r="I4502" s="21"/>
      <c r="J4502" s="26"/>
      <c r="K4502" s="26"/>
      <c r="L4502" s="21"/>
      <c r="M4502" s="21"/>
      <c r="N4502" s="21"/>
      <c r="O4502" s="21"/>
      <c r="P4502" s="21"/>
      <c r="Q4502" s="21"/>
    </row>
    <row r="4503" spans="1:17" s="258" customFormat="1" ht="12.75" hidden="1" customHeight="1">
      <c r="A4503" s="378"/>
      <c r="B4503" s="26"/>
      <c r="C4503" s="26"/>
      <c r="D4503" s="26"/>
      <c r="E4503" s="21"/>
      <c r="F4503" s="21"/>
      <c r="G4503" s="21"/>
      <c r="H4503" s="21"/>
      <c r="I4503" s="21"/>
      <c r="J4503" s="26"/>
      <c r="K4503" s="26"/>
      <c r="L4503" s="21"/>
      <c r="M4503" s="21"/>
      <c r="N4503" s="21"/>
      <c r="O4503" s="21"/>
      <c r="P4503" s="21"/>
      <c r="Q4503" s="21"/>
    </row>
    <row r="4504" spans="1:17" s="258" customFormat="1" ht="12.75" hidden="1" customHeight="1">
      <c r="A4504" s="378"/>
      <c r="B4504" s="26"/>
      <c r="C4504" s="26"/>
      <c r="D4504" s="26"/>
      <c r="E4504" s="21"/>
      <c r="F4504" s="21"/>
      <c r="G4504" s="21"/>
      <c r="H4504" s="21"/>
      <c r="I4504" s="21"/>
      <c r="J4504" s="26"/>
      <c r="K4504" s="26"/>
      <c r="L4504" s="21"/>
      <c r="M4504" s="21"/>
      <c r="N4504" s="21"/>
      <c r="O4504" s="21"/>
      <c r="P4504" s="21"/>
      <c r="Q4504" s="21"/>
    </row>
    <row r="4505" spans="1:17" s="258" customFormat="1" ht="12.75" hidden="1" customHeight="1">
      <c r="A4505" s="378"/>
      <c r="B4505" s="26"/>
      <c r="C4505" s="26"/>
      <c r="D4505" s="26"/>
      <c r="E4505" s="21"/>
      <c r="F4505" s="21"/>
      <c r="G4505" s="21"/>
      <c r="H4505" s="21"/>
      <c r="I4505" s="21"/>
      <c r="J4505" s="26"/>
      <c r="K4505" s="26"/>
      <c r="L4505" s="21"/>
      <c r="M4505" s="21"/>
      <c r="N4505" s="21"/>
      <c r="O4505" s="21"/>
      <c r="P4505" s="21"/>
      <c r="Q4505" s="21"/>
    </row>
    <row r="4506" spans="1:17" s="258" customFormat="1" ht="12.75" hidden="1" customHeight="1">
      <c r="A4506" s="378"/>
      <c r="B4506" s="26"/>
      <c r="C4506" s="26"/>
      <c r="D4506" s="26"/>
      <c r="E4506" s="21"/>
      <c r="F4506" s="21"/>
      <c r="G4506" s="21"/>
      <c r="H4506" s="21"/>
      <c r="I4506" s="21"/>
      <c r="J4506" s="26"/>
      <c r="K4506" s="26"/>
      <c r="L4506" s="21"/>
      <c r="M4506" s="21"/>
      <c r="N4506" s="21"/>
      <c r="O4506" s="21"/>
      <c r="P4506" s="21"/>
      <c r="Q4506" s="21"/>
    </row>
    <row r="4507" spans="1:17" s="258" customFormat="1" ht="12.75" hidden="1" customHeight="1">
      <c r="A4507" s="378"/>
      <c r="B4507" s="26"/>
      <c r="C4507" s="26"/>
      <c r="D4507" s="26"/>
      <c r="E4507" s="21"/>
      <c r="F4507" s="21"/>
      <c r="G4507" s="21"/>
      <c r="H4507" s="21"/>
      <c r="I4507" s="21"/>
      <c r="J4507" s="26"/>
      <c r="K4507" s="26"/>
      <c r="L4507" s="21"/>
      <c r="M4507" s="21"/>
      <c r="N4507" s="21"/>
      <c r="O4507" s="21"/>
      <c r="P4507" s="21"/>
      <c r="Q4507" s="21"/>
    </row>
    <row r="4508" spans="1:17" s="258" customFormat="1" ht="12.75" hidden="1" customHeight="1">
      <c r="A4508" s="378"/>
      <c r="B4508" s="26"/>
      <c r="C4508" s="26"/>
      <c r="D4508" s="26"/>
      <c r="E4508" s="21"/>
      <c r="F4508" s="21"/>
      <c r="G4508" s="21"/>
      <c r="H4508" s="21"/>
      <c r="I4508" s="21"/>
      <c r="J4508" s="26"/>
      <c r="K4508" s="26"/>
      <c r="L4508" s="21"/>
      <c r="M4508" s="21"/>
      <c r="N4508" s="21"/>
      <c r="O4508" s="21"/>
      <c r="P4508" s="21"/>
      <c r="Q4508" s="21"/>
    </row>
    <row r="4509" spans="1:17" s="258" customFormat="1" ht="12.75" hidden="1" customHeight="1">
      <c r="A4509" s="378"/>
      <c r="B4509" s="26"/>
      <c r="C4509" s="26"/>
      <c r="D4509" s="26"/>
      <c r="E4509" s="21"/>
      <c r="F4509" s="21"/>
      <c r="G4509" s="21"/>
      <c r="H4509" s="21"/>
      <c r="I4509" s="21"/>
      <c r="J4509" s="26"/>
      <c r="K4509" s="26"/>
      <c r="L4509" s="21"/>
      <c r="M4509" s="21"/>
      <c r="N4509" s="21"/>
      <c r="O4509" s="21"/>
      <c r="P4509" s="21"/>
      <c r="Q4509" s="21"/>
    </row>
    <row r="4510" spans="1:17" s="258" customFormat="1" ht="12.75" hidden="1" customHeight="1">
      <c r="A4510" s="378"/>
      <c r="B4510" s="26"/>
      <c r="C4510" s="26"/>
      <c r="D4510" s="26"/>
      <c r="E4510" s="21"/>
      <c r="F4510" s="21"/>
      <c r="G4510" s="21"/>
      <c r="H4510" s="21"/>
      <c r="I4510" s="21"/>
      <c r="J4510" s="26"/>
      <c r="K4510" s="26"/>
      <c r="L4510" s="21"/>
      <c r="M4510" s="21"/>
      <c r="N4510" s="21"/>
      <c r="O4510" s="21"/>
      <c r="P4510" s="21"/>
      <c r="Q4510" s="21"/>
    </row>
    <row r="4511" spans="1:17" s="258" customFormat="1" ht="12.75" hidden="1" customHeight="1">
      <c r="A4511" s="378"/>
      <c r="B4511" s="26"/>
      <c r="C4511" s="26"/>
      <c r="D4511" s="26"/>
      <c r="E4511" s="21"/>
      <c r="F4511" s="21"/>
      <c r="G4511" s="21"/>
      <c r="H4511" s="21"/>
      <c r="I4511" s="21"/>
      <c r="J4511" s="26"/>
      <c r="K4511" s="26"/>
      <c r="L4511" s="21"/>
      <c r="M4511" s="21"/>
      <c r="N4511" s="21"/>
      <c r="O4511" s="21"/>
      <c r="P4511" s="21"/>
      <c r="Q4511" s="21"/>
    </row>
    <row r="4512" spans="1:17" s="258" customFormat="1" ht="12.75" hidden="1" customHeight="1">
      <c r="A4512" s="378"/>
      <c r="B4512" s="26"/>
      <c r="C4512" s="26"/>
      <c r="D4512" s="26"/>
      <c r="E4512" s="21"/>
      <c r="F4512" s="21"/>
      <c r="G4512" s="21"/>
      <c r="H4512" s="21"/>
      <c r="I4512" s="21"/>
      <c r="J4512" s="26"/>
      <c r="K4512" s="26"/>
      <c r="L4512" s="21"/>
      <c r="M4512" s="21"/>
      <c r="N4512" s="21"/>
      <c r="O4512" s="21"/>
      <c r="P4512" s="21"/>
      <c r="Q4512" s="21"/>
    </row>
    <row r="4513" spans="1:17" s="258" customFormat="1" ht="12.75" hidden="1" customHeight="1">
      <c r="A4513" s="378"/>
      <c r="B4513" s="26"/>
      <c r="C4513" s="26"/>
      <c r="D4513" s="26"/>
      <c r="E4513" s="21"/>
      <c r="F4513" s="21"/>
      <c r="G4513" s="21"/>
      <c r="H4513" s="21"/>
      <c r="I4513" s="21"/>
      <c r="J4513" s="26"/>
      <c r="K4513" s="26"/>
      <c r="L4513" s="21"/>
      <c r="M4513" s="21"/>
      <c r="N4513" s="21"/>
      <c r="O4513" s="21"/>
      <c r="P4513" s="21"/>
      <c r="Q4513" s="21"/>
    </row>
    <row r="4514" spans="1:17" s="258" customFormat="1" ht="12.75" hidden="1" customHeight="1">
      <c r="A4514" s="378"/>
      <c r="B4514" s="26"/>
      <c r="C4514" s="26"/>
      <c r="D4514" s="26"/>
      <c r="E4514" s="21"/>
      <c r="F4514" s="21"/>
      <c r="G4514" s="21"/>
      <c r="H4514" s="21"/>
      <c r="I4514" s="21"/>
      <c r="J4514" s="26"/>
      <c r="K4514" s="26"/>
      <c r="L4514" s="21"/>
      <c r="M4514" s="21"/>
      <c r="N4514" s="21"/>
      <c r="O4514" s="21"/>
      <c r="P4514" s="21"/>
      <c r="Q4514" s="21"/>
    </row>
    <row r="4515" spans="1:17" s="258" customFormat="1" ht="12.75" hidden="1" customHeight="1">
      <c r="A4515" s="378"/>
      <c r="B4515" s="26"/>
      <c r="C4515" s="26"/>
      <c r="D4515" s="26"/>
      <c r="E4515" s="21"/>
      <c r="F4515" s="21"/>
      <c r="G4515" s="21"/>
      <c r="H4515" s="21"/>
      <c r="I4515" s="21"/>
      <c r="J4515" s="26"/>
      <c r="K4515" s="26"/>
      <c r="L4515" s="21"/>
      <c r="M4515" s="21"/>
      <c r="N4515" s="21"/>
      <c r="O4515" s="21"/>
      <c r="P4515" s="21"/>
      <c r="Q4515" s="21"/>
    </row>
    <row r="4516" spans="1:17" s="258" customFormat="1" ht="12.75" hidden="1" customHeight="1">
      <c r="A4516" s="378"/>
      <c r="B4516" s="26"/>
      <c r="C4516" s="26"/>
      <c r="D4516" s="26"/>
      <c r="E4516" s="21"/>
      <c r="F4516" s="21"/>
      <c r="G4516" s="21"/>
      <c r="H4516" s="21"/>
      <c r="I4516" s="21"/>
      <c r="J4516" s="26"/>
      <c r="K4516" s="26"/>
      <c r="L4516" s="21"/>
      <c r="M4516" s="21"/>
      <c r="N4516" s="21"/>
      <c r="O4516" s="21"/>
      <c r="P4516" s="21"/>
      <c r="Q4516" s="21"/>
    </row>
    <row r="4517" spans="1:17" s="258" customFormat="1" ht="12.75" hidden="1" customHeight="1">
      <c r="A4517" s="378"/>
      <c r="B4517" s="26"/>
      <c r="C4517" s="26"/>
      <c r="D4517" s="26"/>
      <c r="E4517" s="21"/>
      <c r="F4517" s="21"/>
      <c r="G4517" s="21"/>
      <c r="H4517" s="21"/>
      <c r="I4517" s="21"/>
      <c r="J4517" s="26"/>
      <c r="K4517" s="26"/>
      <c r="L4517" s="21"/>
      <c r="M4517" s="21"/>
      <c r="N4517" s="21"/>
      <c r="O4517" s="21"/>
      <c r="P4517" s="21"/>
      <c r="Q4517" s="21"/>
    </row>
    <row r="4518" spans="1:17" s="258" customFormat="1" ht="12.75" hidden="1" customHeight="1">
      <c r="A4518" s="378"/>
      <c r="B4518" s="26"/>
      <c r="C4518" s="26"/>
      <c r="D4518" s="26"/>
      <c r="E4518" s="21"/>
      <c r="F4518" s="21"/>
      <c r="G4518" s="21"/>
      <c r="H4518" s="21"/>
      <c r="I4518" s="21"/>
      <c r="J4518" s="26"/>
      <c r="K4518" s="26"/>
      <c r="L4518" s="21"/>
      <c r="M4518" s="21"/>
      <c r="N4518" s="21"/>
      <c r="O4518" s="21"/>
      <c r="P4518" s="21"/>
      <c r="Q4518" s="21"/>
    </row>
    <row r="4519" spans="1:17" s="258" customFormat="1" ht="12.75" hidden="1" customHeight="1">
      <c r="A4519" s="378"/>
      <c r="B4519" s="26"/>
      <c r="C4519" s="26"/>
      <c r="D4519" s="26"/>
      <c r="E4519" s="21"/>
      <c r="F4519" s="21"/>
      <c r="G4519" s="21"/>
      <c r="H4519" s="21"/>
      <c r="I4519" s="21"/>
      <c r="J4519" s="26"/>
      <c r="K4519" s="26"/>
      <c r="L4519" s="21"/>
      <c r="M4519" s="21"/>
      <c r="N4519" s="21"/>
      <c r="O4519" s="21"/>
      <c r="P4519" s="21"/>
      <c r="Q4519" s="21"/>
    </row>
    <row r="4520" spans="1:17" s="258" customFormat="1" ht="12.75" hidden="1" customHeight="1">
      <c r="A4520" s="378"/>
      <c r="B4520" s="26"/>
      <c r="C4520" s="26"/>
      <c r="D4520" s="26"/>
      <c r="E4520" s="21"/>
      <c r="F4520" s="21"/>
      <c r="G4520" s="21"/>
      <c r="H4520" s="21"/>
      <c r="I4520" s="21"/>
      <c r="J4520" s="26"/>
      <c r="K4520" s="26"/>
      <c r="L4520" s="21"/>
      <c r="M4520" s="21"/>
      <c r="N4520" s="21"/>
      <c r="O4520" s="21"/>
      <c r="P4520" s="21"/>
      <c r="Q4520" s="21"/>
    </row>
    <row r="4521" spans="1:17" s="258" customFormat="1" ht="12.75" hidden="1" customHeight="1">
      <c r="A4521" s="378"/>
      <c r="B4521" s="26"/>
      <c r="C4521" s="26"/>
      <c r="D4521" s="26"/>
      <c r="E4521" s="21"/>
      <c r="F4521" s="21"/>
      <c r="G4521" s="21"/>
      <c r="H4521" s="21"/>
      <c r="I4521" s="21"/>
      <c r="J4521" s="26"/>
      <c r="K4521" s="26"/>
      <c r="L4521" s="21"/>
      <c r="M4521" s="21"/>
      <c r="N4521" s="21"/>
      <c r="O4521" s="21"/>
      <c r="P4521" s="21"/>
      <c r="Q4521" s="21"/>
    </row>
    <row r="4522" spans="1:17" s="258" customFormat="1" ht="12.75" hidden="1" customHeight="1">
      <c r="A4522" s="378"/>
      <c r="B4522" s="26"/>
      <c r="C4522" s="26"/>
      <c r="D4522" s="26"/>
      <c r="E4522" s="21"/>
      <c r="F4522" s="21"/>
      <c r="G4522" s="21"/>
      <c r="H4522" s="21"/>
      <c r="I4522" s="21"/>
      <c r="J4522" s="26"/>
      <c r="K4522" s="26"/>
      <c r="L4522" s="21"/>
      <c r="M4522" s="21"/>
      <c r="N4522" s="21"/>
      <c r="O4522" s="21"/>
      <c r="P4522" s="21"/>
      <c r="Q4522" s="21"/>
    </row>
    <row r="4523" spans="1:17" s="258" customFormat="1" ht="12.75" hidden="1" customHeight="1">
      <c r="A4523" s="378"/>
      <c r="B4523" s="26"/>
      <c r="C4523" s="26"/>
      <c r="D4523" s="26"/>
      <c r="E4523" s="21"/>
      <c r="F4523" s="21"/>
      <c r="G4523" s="21"/>
      <c r="H4523" s="21"/>
      <c r="I4523" s="21"/>
      <c r="J4523" s="26"/>
      <c r="K4523" s="26"/>
      <c r="L4523" s="21"/>
      <c r="M4523" s="21"/>
      <c r="N4523" s="21"/>
      <c r="O4523" s="21"/>
      <c r="P4523" s="21"/>
      <c r="Q4523" s="21"/>
    </row>
    <row r="4524" spans="1:17" s="258" customFormat="1" ht="12.75" hidden="1" customHeight="1">
      <c r="A4524" s="378"/>
      <c r="B4524" s="26"/>
      <c r="C4524" s="26"/>
      <c r="D4524" s="26"/>
      <c r="E4524" s="21"/>
      <c r="F4524" s="21"/>
      <c r="G4524" s="21"/>
      <c r="H4524" s="21"/>
      <c r="I4524" s="21"/>
      <c r="J4524" s="26"/>
      <c r="K4524" s="26"/>
      <c r="L4524" s="21"/>
      <c r="M4524" s="21"/>
      <c r="N4524" s="21"/>
      <c r="O4524" s="21"/>
      <c r="P4524" s="21"/>
      <c r="Q4524" s="21"/>
    </row>
    <row r="4525" spans="1:17" s="258" customFormat="1" ht="12.75" hidden="1" customHeight="1">
      <c r="A4525" s="378"/>
      <c r="B4525" s="26"/>
      <c r="C4525" s="26"/>
      <c r="D4525" s="26"/>
      <c r="E4525" s="21"/>
      <c r="F4525" s="21"/>
      <c r="G4525" s="21"/>
      <c r="H4525" s="21"/>
      <c r="I4525" s="21"/>
      <c r="J4525" s="26"/>
      <c r="K4525" s="26"/>
      <c r="L4525" s="21"/>
      <c r="M4525" s="21"/>
      <c r="N4525" s="21"/>
      <c r="O4525" s="21"/>
      <c r="P4525" s="21"/>
      <c r="Q4525" s="21"/>
    </row>
    <row r="4526" spans="1:17" s="258" customFormat="1" ht="12.75" hidden="1" customHeight="1">
      <c r="A4526" s="378"/>
      <c r="B4526" s="26"/>
      <c r="C4526" s="26"/>
      <c r="D4526" s="26"/>
      <c r="E4526" s="21"/>
      <c r="F4526" s="21"/>
      <c r="G4526" s="21"/>
      <c r="H4526" s="21"/>
      <c r="I4526" s="21"/>
      <c r="J4526" s="26"/>
      <c r="K4526" s="26"/>
      <c r="L4526" s="21"/>
      <c r="M4526" s="21"/>
      <c r="N4526" s="21"/>
      <c r="O4526" s="21"/>
      <c r="P4526" s="21"/>
      <c r="Q4526" s="21"/>
    </row>
    <row r="4527" spans="1:17" s="258" customFormat="1" ht="12.75" hidden="1" customHeight="1">
      <c r="A4527" s="378"/>
      <c r="B4527" s="26"/>
      <c r="C4527" s="26"/>
      <c r="D4527" s="26"/>
      <c r="E4527" s="21"/>
      <c r="F4527" s="21"/>
      <c r="G4527" s="21"/>
      <c r="H4527" s="21"/>
      <c r="I4527" s="21"/>
      <c r="J4527" s="26"/>
      <c r="K4527" s="26"/>
      <c r="L4527" s="21"/>
      <c r="M4527" s="21"/>
      <c r="N4527" s="21"/>
      <c r="O4527" s="21"/>
      <c r="P4527" s="21"/>
      <c r="Q4527" s="21"/>
    </row>
    <row r="4528" spans="1:17" s="258" customFormat="1" ht="12.75" hidden="1" customHeight="1">
      <c r="A4528" s="378"/>
      <c r="B4528" s="26"/>
      <c r="C4528" s="26"/>
      <c r="D4528" s="26"/>
      <c r="E4528" s="21"/>
      <c r="F4528" s="21"/>
      <c r="G4528" s="21"/>
      <c r="H4528" s="21"/>
      <c r="I4528" s="21"/>
      <c r="J4528" s="26"/>
      <c r="K4528" s="26"/>
      <c r="L4528" s="21"/>
      <c r="M4528" s="21"/>
      <c r="N4528" s="21"/>
      <c r="O4528" s="21"/>
      <c r="P4528" s="21"/>
      <c r="Q4528" s="21"/>
    </row>
    <row r="4529" spans="1:17" s="258" customFormat="1" ht="12.75" hidden="1" customHeight="1">
      <c r="A4529" s="378"/>
      <c r="B4529" s="26"/>
      <c r="C4529" s="26"/>
      <c r="D4529" s="26"/>
      <c r="E4529" s="21"/>
      <c r="F4529" s="21"/>
      <c r="G4529" s="21"/>
      <c r="H4529" s="21"/>
      <c r="I4529" s="21"/>
      <c r="J4529" s="26"/>
      <c r="K4529" s="26"/>
      <c r="L4529" s="21"/>
      <c r="M4529" s="21"/>
      <c r="N4529" s="21"/>
      <c r="O4529" s="21"/>
      <c r="P4529" s="21"/>
      <c r="Q4529" s="21"/>
    </row>
    <row r="4530" spans="1:17" s="258" customFormat="1" ht="12.75" hidden="1" customHeight="1">
      <c r="A4530" s="378"/>
      <c r="B4530" s="26"/>
      <c r="C4530" s="26"/>
      <c r="D4530" s="26"/>
      <c r="E4530" s="21"/>
      <c r="F4530" s="21"/>
      <c r="G4530" s="21"/>
      <c r="H4530" s="21"/>
      <c r="I4530" s="21"/>
      <c r="J4530" s="26"/>
      <c r="K4530" s="26"/>
      <c r="L4530" s="21"/>
      <c r="M4530" s="21"/>
      <c r="N4530" s="21"/>
      <c r="O4530" s="21"/>
      <c r="P4530" s="21"/>
      <c r="Q4530" s="21"/>
    </row>
    <row r="4531" spans="1:17" s="258" customFormat="1" ht="12.75" hidden="1" customHeight="1">
      <c r="A4531" s="378"/>
      <c r="B4531" s="26"/>
      <c r="C4531" s="26"/>
      <c r="D4531" s="26"/>
      <c r="E4531" s="21"/>
      <c r="F4531" s="21"/>
      <c r="G4531" s="21"/>
      <c r="H4531" s="21"/>
      <c r="I4531" s="21"/>
      <c r="J4531" s="26"/>
      <c r="K4531" s="26"/>
      <c r="L4531" s="21"/>
      <c r="M4531" s="21"/>
      <c r="N4531" s="21"/>
      <c r="O4531" s="21"/>
      <c r="P4531" s="21"/>
      <c r="Q4531" s="21"/>
    </row>
    <row r="4532" spans="1:17" s="258" customFormat="1" ht="12.75" hidden="1" customHeight="1">
      <c r="A4532" s="378"/>
      <c r="B4532" s="26"/>
      <c r="C4532" s="26"/>
      <c r="D4532" s="26"/>
      <c r="E4532" s="21"/>
      <c r="F4532" s="21"/>
      <c r="G4532" s="21"/>
      <c r="H4532" s="21"/>
      <c r="I4532" s="21"/>
      <c r="J4532" s="26"/>
      <c r="K4532" s="26"/>
      <c r="L4532" s="21"/>
      <c r="M4532" s="21"/>
      <c r="N4532" s="21"/>
      <c r="O4532" s="21"/>
      <c r="P4532" s="21"/>
      <c r="Q4532" s="21"/>
    </row>
    <row r="4533" spans="1:17" s="258" customFormat="1" ht="12.75" hidden="1" customHeight="1">
      <c r="A4533" s="378"/>
      <c r="B4533" s="26"/>
      <c r="C4533" s="26"/>
      <c r="D4533" s="26"/>
      <c r="E4533" s="21"/>
      <c r="F4533" s="21"/>
      <c r="G4533" s="21"/>
      <c r="H4533" s="21"/>
      <c r="I4533" s="21"/>
      <c r="J4533" s="26"/>
      <c r="K4533" s="26"/>
      <c r="L4533" s="21"/>
      <c r="M4533" s="21"/>
      <c r="N4533" s="21"/>
      <c r="O4533" s="21"/>
      <c r="P4533" s="21"/>
      <c r="Q4533" s="21"/>
    </row>
    <row r="4534" spans="1:17" s="258" customFormat="1" ht="12.75" hidden="1" customHeight="1">
      <c r="A4534" s="378"/>
      <c r="B4534" s="26"/>
      <c r="C4534" s="26"/>
      <c r="D4534" s="26"/>
      <c r="E4534" s="21"/>
      <c r="F4534" s="21"/>
      <c r="G4534" s="21"/>
      <c r="H4534" s="21"/>
      <c r="I4534" s="21"/>
      <c r="J4534" s="26"/>
      <c r="K4534" s="26"/>
      <c r="L4534" s="21"/>
      <c r="M4534" s="21"/>
      <c r="N4534" s="21"/>
      <c r="O4534" s="21"/>
      <c r="P4534" s="21"/>
      <c r="Q4534" s="21"/>
    </row>
    <row r="4535" spans="1:17" s="258" customFormat="1" ht="12.75" hidden="1" customHeight="1">
      <c r="A4535" s="378"/>
      <c r="B4535" s="26"/>
      <c r="C4535" s="26"/>
      <c r="D4535" s="26"/>
      <c r="E4535" s="21"/>
      <c r="F4535" s="21"/>
      <c r="G4535" s="21"/>
      <c r="H4535" s="21"/>
      <c r="I4535" s="21"/>
      <c r="J4535" s="26"/>
      <c r="K4535" s="26"/>
      <c r="L4535" s="21"/>
      <c r="M4535" s="21"/>
      <c r="N4535" s="21"/>
      <c r="O4535" s="21"/>
      <c r="P4535" s="21"/>
      <c r="Q4535" s="21"/>
    </row>
    <row r="4536" spans="1:17" s="258" customFormat="1" ht="12.75" hidden="1" customHeight="1">
      <c r="A4536" s="378"/>
      <c r="B4536" s="26"/>
      <c r="C4536" s="26"/>
      <c r="D4536" s="26"/>
      <c r="E4536" s="21"/>
      <c r="F4536" s="21"/>
      <c r="G4536" s="21"/>
      <c r="H4536" s="21"/>
      <c r="I4536" s="21"/>
      <c r="J4536" s="26"/>
      <c r="K4536" s="26"/>
      <c r="L4536" s="21"/>
      <c r="M4536" s="21"/>
      <c r="N4536" s="21"/>
      <c r="O4536" s="21"/>
      <c r="P4536" s="21"/>
      <c r="Q4536" s="21"/>
    </row>
    <row r="4537" spans="1:17" s="258" customFormat="1" ht="12.75" hidden="1" customHeight="1">
      <c r="A4537" s="378"/>
      <c r="B4537" s="26"/>
      <c r="C4537" s="26"/>
      <c r="D4537" s="26"/>
      <c r="E4537" s="21"/>
      <c r="F4537" s="21"/>
      <c r="G4537" s="21"/>
      <c r="H4537" s="21"/>
      <c r="I4537" s="21"/>
      <c r="J4537" s="26"/>
      <c r="K4537" s="26"/>
      <c r="L4537" s="21"/>
      <c r="M4537" s="21"/>
      <c r="N4537" s="21"/>
      <c r="O4537" s="21"/>
      <c r="P4537" s="21"/>
      <c r="Q4537" s="21"/>
    </row>
    <row r="4538" spans="1:17" s="258" customFormat="1" ht="12.75" hidden="1" customHeight="1">
      <c r="A4538" s="378"/>
      <c r="B4538" s="26"/>
      <c r="C4538" s="26"/>
      <c r="D4538" s="26"/>
      <c r="E4538" s="21"/>
      <c r="F4538" s="21"/>
      <c r="G4538" s="21"/>
      <c r="H4538" s="21"/>
      <c r="I4538" s="21"/>
      <c r="J4538" s="26"/>
      <c r="K4538" s="26"/>
      <c r="L4538" s="21"/>
      <c r="M4538" s="21"/>
      <c r="N4538" s="21"/>
      <c r="O4538" s="21"/>
      <c r="P4538" s="21"/>
      <c r="Q4538" s="21"/>
    </row>
    <row r="4539" spans="1:17" s="258" customFormat="1" ht="12.75" hidden="1" customHeight="1">
      <c r="A4539" s="378"/>
      <c r="B4539" s="26"/>
      <c r="C4539" s="26"/>
      <c r="D4539" s="26"/>
      <c r="E4539" s="21"/>
      <c r="F4539" s="21"/>
      <c r="G4539" s="21"/>
      <c r="H4539" s="21"/>
      <c r="I4539" s="21"/>
      <c r="J4539" s="26"/>
      <c r="K4539" s="26"/>
      <c r="L4539" s="21"/>
      <c r="M4539" s="21"/>
      <c r="N4539" s="21"/>
      <c r="O4539" s="21"/>
      <c r="P4539" s="21"/>
      <c r="Q4539" s="21"/>
    </row>
    <row r="4540" spans="1:17" s="258" customFormat="1" ht="12.75" hidden="1" customHeight="1">
      <c r="A4540" s="378"/>
      <c r="B4540" s="26"/>
      <c r="C4540" s="26"/>
      <c r="D4540" s="26"/>
      <c r="E4540" s="21"/>
      <c r="F4540" s="21"/>
      <c r="G4540" s="21"/>
      <c r="H4540" s="21"/>
      <c r="I4540" s="21"/>
      <c r="J4540" s="26"/>
      <c r="K4540" s="26"/>
      <c r="L4540" s="21"/>
      <c r="M4540" s="21"/>
      <c r="N4540" s="21"/>
      <c r="O4540" s="21"/>
      <c r="P4540" s="21"/>
      <c r="Q4540" s="21"/>
    </row>
    <row r="4541" spans="1:17" s="258" customFormat="1" ht="12.75" hidden="1" customHeight="1">
      <c r="A4541" s="378"/>
      <c r="B4541" s="26"/>
      <c r="C4541" s="26"/>
      <c r="D4541" s="26"/>
      <c r="E4541" s="21"/>
      <c r="F4541" s="21"/>
      <c r="G4541" s="21"/>
      <c r="H4541" s="21"/>
      <c r="I4541" s="21"/>
      <c r="J4541" s="26"/>
      <c r="K4541" s="26"/>
      <c r="L4541" s="21"/>
      <c r="M4541" s="21"/>
      <c r="N4541" s="21"/>
      <c r="O4541" s="21"/>
      <c r="P4541" s="21"/>
      <c r="Q4541" s="21"/>
    </row>
    <row r="4542" spans="1:17" s="258" customFormat="1" ht="12.75" hidden="1" customHeight="1">
      <c r="A4542" s="378"/>
      <c r="B4542" s="26"/>
      <c r="C4542" s="26"/>
      <c r="D4542" s="26"/>
      <c r="E4542" s="21"/>
      <c r="F4542" s="21"/>
      <c r="G4542" s="21"/>
      <c r="H4542" s="21"/>
      <c r="I4542" s="21"/>
      <c r="J4542" s="26"/>
      <c r="K4542" s="26"/>
      <c r="L4542" s="21"/>
      <c r="M4542" s="21"/>
      <c r="N4542" s="21"/>
      <c r="O4542" s="21"/>
      <c r="P4542" s="21"/>
      <c r="Q4542" s="21"/>
    </row>
    <row r="4543" spans="1:17" s="258" customFormat="1" ht="12.75" hidden="1" customHeight="1">
      <c r="A4543" s="378"/>
      <c r="B4543" s="26"/>
      <c r="C4543" s="26"/>
      <c r="D4543" s="26"/>
      <c r="E4543" s="21"/>
      <c r="F4543" s="21"/>
      <c r="G4543" s="21"/>
      <c r="H4543" s="21"/>
      <c r="I4543" s="21"/>
      <c r="J4543" s="26"/>
      <c r="K4543" s="26"/>
      <c r="L4543" s="21"/>
      <c r="M4543" s="21"/>
      <c r="N4543" s="21"/>
      <c r="O4543" s="21"/>
      <c r="P4543" s="21"/>
      <c r="Q4543" s="21"/>
    </row>
    <row r="4544" spans="1:17" s="258" customFormat="1" ht="12.75" hidden="1" customHeight="1">
      <c r="A4544" s="378"/>
      <c r="B4544" s="26"/>
      <c r="C4544" s="26"/>
      <c r="D4544" s="26"/>
      <c r="E4544" s="21"/>
      <c r="F4544" s="21"/>
      <c r="G4544" s="21"/>
      <c r="H4544" s="21"/>
      <c r="I4544" s="21"/>
      <c r="J4544" s="26"/>
      <c r="K4544" s="26"/>
      <c r="L4544" s="21"/>
      <c r="M4544" s="21"/>
      <c r="N4544" s="21"/>
      <c r="O4544" s="21"/>
      <c r="P4544" s="21"/>
      <c r="Q4544" s="21"/>
    </row>
    <row r="4545" spans="1:17" s="258" customFormat="1" ht="12.75" hidden="1" customHeight="1">
      <c r="A4545" s="378"/>
      <c r="B4545" s="26"/>
      <c r="C4545" s="26"/>
      <c r="D4545" s="26"/>
      <c r="E4545" s="21"/>
      <c r="F4545" s="21"/>
      <c r="G4545" s="21"/>
      <c r="H4545" s="21"/>
      <c r="I4545" s="21"/>
      <c r="J4545" s="26"/>
      <c r="K4545" s="26"/>
      <c r="L4545" s="21"/>
      <c r="M4545" s="21"/>
      <c r="N4545" s="21"/>
      <c r="O4545" s="21"/>
      <c r="P4545" s="21"/>
      <c r="Q4545" s="21"/>
    </row>
    <row r="4546" spans="1:17" s="258" customFormat="1" ht="12.75" hidden="1" customHeight="1">
      <c r="A4546" s="378"/>
      <c r="B4546" s="26"/>
      <c r="C4546" s="26"/>
      <c r="D4546" s="26"/>
      <c r="E4546" s="21"/>
      <c r="F4546" s="21"/>
      <c r="G4546" s="21"/>
      <c r="H4546" s="21"/>
      <c r="I4546" s="21"/>
      <c r="J4546" s="26"/>
      <c r="K4546" s="26"/>
      <c r="L4546" s="21"/>
      <c r="M4546" s="21"/>
      <c r="N4546" s="21"/>
      <c r="O4546" s="21"/>
      <c r="P4546" s="21"/>
      <c r="Q4546" s="21"/>
    </row>
    <row r="4547" spans="1:17" s="258" customFormat="1" ht="12.75" hidden="1" customHeight="1">
      <c r="A4547" s="378"/>
      <c r="B4547" s="26"/>
      <c r="C4547" s="26"/>
      <c r="D4547" s="26"/>
      <c r="E4547" s="21"/>
      <c r="F4547" s="21"/>
      <c r="G4547" s="21"/>
      <c r="H4547" s="21"/>
      <c r="I4547" s="21"/>
      <c r="J4547" s="26"/>
      <c r="K4547" s="26"/>
      <c r="L4547" s="21"/>
      <c r="M4547" s="21"/>
      <c r="N4547" s="21"/>
      <c r="O4547" s="21"/>
      <c r="P4547" s="21"/>
      <c r="Q4547" s="21"/>
    </row>
    <row r="4548" spans="1:17" s="258" customFormat="1" ht="12.75" hidden="1" customHeight="1">
      <c r="A4548" s="378"/>
      <c r="B4548" s="26"/>
      <c r="C4548" s="26"/>
      <c r="D4548" s="26"/>
      <c r="E4548" s="21"/>
      <c r="F4548" s="21"/>
      <c r="G4548" s="21"/>
      <c r="H4548" s="21"/>
      <c r="I4548" s="21"/>
      <c r="J4548" s="26"/>
      <c r="K4548" s="26"/>
      <c r="L4548" s="21"/>
      <c r="M4548" s="21"/>
      <c r="N4548" s="21"/>
      <c r="O4548" s="21"/>
      <c r="P4548" s="21"/>
      <c r="Q4548" s="21"/>
    </row>
    <row r="4549" spans="1:17" s="258" customFormat="1" ht="12.75" hidden="1" customHeight="1">
      <c r="A4549" s="378"/>
      <c r="B4549" s="26"/>
      <c r="C4549" s="26"/>
      <c r="D4549" s="26"/>
      <c r="E4549" s="21"/>
      <c r="F4549" s="21"/>
      <c r="G4549" s="21"/>
      <c r="H4549" s="21"/>
      <c r="I4549" s="21"/>
      <c r="J4549" s="26"/>
      <c r="K4549" s="26"/>
      <c r="L4549" s="21"/>
      <c r="M4549" s="21"/>
      <c r="N4549" s="21"/>
      <c r="O4549" s="21"/>
      <c r="P4549" s="21"/>
      <c r="Q4549" s="21"/>
    </row>
    <row r="4550" spans="1:17" s="258" customFormat="1" ht="12.75" hidden="1" customHeight="1">
      <c r="A4550" s="378"/>
      <c r="B4550" s="26"/>
      <c r="C4550" s="26"/>
      <c r="D4550" s="26"/>
      <c r="E4550" s="21"/>
      <c r="F4550" s="21"/>
      <c r="G4550" s="21"/>
      <c r="H4550" s="21"/>
      <c r="I4550" s="21"/>
      <c r="J4550" s="26"/>
      <c r="K4550" s="26"/>
      <c r="L4550" s="21"/>
      <c r="M4550" s="21"/>
      <c r="N4550" s="21"/>
      <c r="O4550" s="21"/>
      <c r="P4550" s="21"/>
      <c r="Q4550" s="21"/>
    </row>
    <row r="4551" spans="1:17" s="258" customFormat="1" ht="12.75" hidden="1" customHeight="1">
      <c r="A4551" s="378"/>
      <c r="B4551" s="26"/>
      <c r="C4551" s="26"/>
      <c r="D4551" s="26"/>
      <c r="E4551" s="21"/>
      <c r="F4551" s="21"/>
      <c r="G4551" s="21"/>
      <c r="H4551" s="21"/>
      <c r="I4551" s="21"/>
      <c r="J4551" s="26"/>
      <c r="K4551" s="26"/>
      <c r="L4551" s="21"/>
      <c r="M4551" s="21"/>
      <c r="N4551" s="21"/>
      <c r="O4551" s="21"/>
      <c r="P4551" s="21"/>
      <c r="Q4551" s="21"/>
    </row>
    <row r="4552" spans="1:17" s="258" customFormat="1" ht="12.75" hidden="1" customHeight="1">
      <c r="A4552" s="378"/>
      <c r="B4552" s="26"/>
      <c r="C4552" s="26"/>
      <c r="D4552" s="26"/>
      <c r="E4552" s="21"/>
      <c r="F4552" s="21"/>
      <c r="G4552" s="21"/>
      <c r="H4552" s="21"/>
      <c r="I4552" s="21"/>
      <c r="J4552" s="26"/>
      <c r="K4552" s="26"/>
      <c r="L4552" s="21"/>
      <c r="M4552" s="21"/>
      <c r="N4552" s="21"/>
      <c r="O4552" s="21"/>
      <c r="P4552" s="21"/>
      <c r="Q4552" s="21"/>
    </row>
    <row r="4553" spans="1:17" s="258" customFormat="1" ht="12.75" hidden="1" customHeight="1">
      <c r="A4553" s="378"/>
      <c r="B4553" s="26"/>
      <c r="C4553" s="26"/>
      <c r="D4553" s="26"/>
      <c r="E4553" s="21"/>
      <c r="F4553" s="21"/>
      <c r="G4553" s="21"/>
      <c r="H4553" s="21"/>
      <c r="I4553" s="21"/>
      <c r="J4553" s="26"/>
      <c r="K4553" s="26"/>
      <c r="L4553" s="21"/>
      <c r="M4553" s="21"/>
      <c r="N4553" s="21"/>
      <c r="O4553" s="21"/>
      <c r="P4553" s="21"/>
      <c r="Q4553" s="21"/>
    </row>
    <row r="4554" spans="1:17" s="258" customFormat="1" ht="12.75" hidden="1" customHeight="1">
      <c r="A4554" s="378"/>
      <c r="B4554" s="26"/>
      <c r="C4554" s="26"/>
      <c r="D4554" s="26"/>
      <c r="E4554" s="21"/>
      <c r="F4554" s="21"/>
      <c r="G4554" s="21"/>
      <c r="H4554" s="21"/>
      <c r="I4554" s="21"/>
      <c r="J4554" s="26"/>
      <c r="K4554" s="26"/>
      <c r="L4554" s="21"/>
      <c r="M4554" s="21"/>
      <c r="N4554" s="21"/>
      <c r="O4554" s="21"/>
      <c r="P4554" s="21"/>
      <c r="Q4554" s="21"/>
    </row>
    <row r="4555" spans="1:17" s="258" customFormat="1" ht="12.75" hidden="1" customHeight="1">
      <c r="A4555" s="378"/>
      <c r="B4555" s="26"/>
      <c r="C4555" s="26"/>
      <c r="D4555" s="26"/>
      <c r="E4555" s="21"/>
      <c r="F4555" s="21"/>
      <c r="G4555" s="21"/>
      <c r="H4555" s="21"/>
      <c r="I4555" s="21"/>
      <c r="J4555" s="26"/>
      <c r="K4555" s="26"/>
      <c r="L4555" s="21"/>
      <c r="M4555" s="21"/>
      <c r="N4555" s="21"/>
      <c r="O4555" s="21"/>
      <c r="P4555" s="21"/>
      <c r="Q4555" s="21"/>
    </row>
    <row r="4556" spans="1:17" s="258" customFormat="1" ht="12.75" hidden="1" customHeight="1">
      <c r="A4556" s="378"/>
      <c r="B4556" s="26"/>
      <c r="C4556" s="26"/>
      <c r="D4556" s="26"/>
      <c r="E4556" s="21"/>
      <c r="F4556" s="21"/>
      <c r="G4556" s="21"/>
      <c r="H4556" s="21"/>
      <c r="I4556" s="21"/>
      <c r="J4556" s="26"/>
      <c r="K4556" s="26"/>
      <c r="L4556" s="21"/>
      <c r="M4556" s="21"/>
      <c r="N4556" s="21"/>
      <c r="O4556" s="21"/>
      <c r="P4556" s="21"/>
      <c r="Q4556" s="21"/>
    </row>
    <row r="4557" spans="1:17" s="258" customFormat="1" ht="12.75" hidden="1" customHeight="1">
      <c r="A4557" s="378"/>
      <c r="B4557" s="26"/>
      <c r="C4557" s="26"/>
      <c r="D4557" s="26"/>
      <c r="E4557" s="21"/>
      <c r="F4557" s="21"/>
      <c r="G4557" s="21"/>
      <c r="H4557" s="21"/>
      <c r="I4557" s="21"/>
      <c r="J4557" s="26"/>
      <c r="K4557" s="26"/>
      <c r="L4557" s="21"/>
      <c r="M4557" s="21"/>
      <c r="N4557" s="21"/>
      <c r="O4557" s="21"/>
      <c r="P4557" s="21"/>
      <c r="Q4557" s="21"/>
    </row>
    <row r="4558" spans="1:17" s="258" customFormat="1" ht="12.75" hidden="1" customHeight="1">
      <c r="A4558" s="378"/>
      <c r="B4558" s="26"/>
      <c r="C4558" s="26"/>
      <c r="D4558" s="26"/>
      <c r="E4558" s="21"/>
      <c r="F4558" s="21"/>
      <c r="G4558" s="21"/>
      <c r="H4558" s="21"/>
      <c r="I4558" s="21"/>
      <c r="J4558" s="26"/>
      <c r="K4558" s="26"/>
      <c r="L4558" s="21"/>
      <c r="M4558" s="21"/>
      <c r="N4558" s="21"/>
      <c r="O4558" s="21"/>
      <c r="P4558" s="21"/>
      <c r="Q4558" s="21"/>
    </row>
    <row r="4559" spans="1:17" s="258" customFormat="1" ht="12.75" hidden="1" customHeight="1">
      <c r="A4559" s="378"/>
      <c r="B4559" s="26"/>
      <c r="C4559" s="26"/>
      <c r="D4559" s="26"/>
      <c r="E4559" s="21"/>
      <c r="F4559" s="21"/>
      <c r="G4559" s="21"/>
      <c r="H4559" s="21"/>
      <c r="I4559" s="21"/>
      <c r="J4559" s="26"/>
      <c r="K4559" s="26"/>
      <c r="L4559" s="21"/>
      <c r="M4559" s="21"/>
      <c r="N4559" s="21"/>
      <c r="O4559" s="21"/>
      <c r="P4559" s="21"/>
      <c r="Q4559" s="21"/>
    </row>
    <row r="4560" spans="1:17" s="258" customFormat="1" ht="12.75" hidden="1" customHeight="1">
      <c r="A4560" s="378"/>
      <c r="B4560" s="26"/>
      <c r="C4560" s="26"/>
      <c r="D4560" s="26"/>
      <c r="E4560" s="21"/>
      <c r="F4560" s="21"/>
      <c r="G4560" s="21"/>
      <c r="H4560" s="21"/>
      <c r="I4560" s="21"/>
      <c r="J4560" s="26"/>
      <c r="K4560" s="26"/>
      <c r="L4560" s="21"/>
      <c r="M4560" s="21"/>
      <c r="N4560" s="21"/>
      <c r="O4560" s="21"/>
      <c r="P4560" s="21"/>
      <c r="Q4560" s="21"/>
    </row>
    <row r="4561" spans="1:17" s="258" customFormat="1" ht="12.75" hidden="1" customHeight="1">
      <c r="A4561" s="378"/>
      <c r="B4561" s="26"/>
      <c r="C4561" s="26"/>
      <c r="D4561" s="26"/>
      <c r="E4561" s="21"/>
      <c r="F4561" s="21"/>
      <c r="G4561" s="21"/>
      <c r="H4561" s="21"/>
      <c r="I4561" s="21"/>
      <c r="J4561" s="26"/>
      <c r="K4561" s="26"/>
      <c r="L4561" s="21"/>
      <c r="M4561" s="21"/>
      <c r="N4561" s="21"/>
      <c r="O4561" s="21"/>
      <c r="P4561" s="21"/>
      <c r="Q4561" s="21"/>
    </row>
    <row r="4562" spans="1:17" s="258" customFormat="1" ht="12.75" hidden="1" customHeight="1">
      <c r="A4562" s="378"/>
      <c r="B4562" s="26"/>
      <c r="C4562" s="26"/>
      <c r="D4562" s="26"/>
      <c r="E4562" s="21"/>
      <c r="F4562" s="21"/>
      <c r="G4562" s="21"/>
      <c r="H4562" s="21"/>
      <c r="I4562" s="21"/>
      <c r="J4562" s="26"/>
      <c r="K4562" s="26"/>
      <c r="L4562" s="21"/>
      <c r="M4562" s="21"/>
      <c r="N4562" s="21"/>
      <c r="O4562" s="21"/>
      <c r="P4562" s="21"/>
      <c r="Q4562" s="21"/>
    </row>
    <row r="4563" spans="1:17" s="258" customFormat="1" ht="12.75" hidden="1" customHeight="1">
      <c r="A4563" s="378"/>
      <c r="B4563" s="26"/>
      <c r="C4563" s="26"/>
      <c r="D4563" s="26"/>
      <c r="E4563" s="21"/>
      <c r="F4563" s="21"/>
      <c r="G4563" s="21"/>
      <c r="H4563" s="21"/>
      <c r="I4563" s="21"/>
      <c r="J4563" s="26"/>
      <c r="K4563" s="26"/>
      <c r="L4563" s="21"/>
      <c r="M4563" s="21"/>
      <c r="N4563" s="21"/>
      <c r="O4563" s="21"/>
      <c r="P4563" s="21"/>
      <c r="Q4563" s="21"/>
    </row>
    <row r="4564" spans="1:17" s="258" customFormat="1" ht="12.75" hidden="1" customHeight="1">
      <c r="A4564" s="378"/>
      <c r="B4564" s="26"/>
      <c r="C4564" s="26"/>
      <c r="D4564" s="26"/>
      <c r="E4564" s="21"/>
      <c r="F4564" s="21"/>
      <c r="G4564" s="21"/>
      <c r="H4564" s="21"/>
      <c r="I4564" s="21"/>
      <c r="J4564" s="26"/>
      <c r="K4564" s="26"/>
      <c r="L4564" s="21"/>
      <c r="M4564" s="21"/>
      <c r="N4564" s="21"/>
      <c r="O4564" s="21"/>
      <c r="P4564" s="21"/>
      <c r="Q4564" s="21"/>
    </row>
    <row r="4565" spans="1:17" s="258" customFormat="1" ht="12.75" hidden="1" customHeight="1">
      <c r="A4565" s="378"/>
      <c r="B4565" s="26"/>
      <c r="C4565" s="26"/>
      <c r="D4565" s="26"/>
      <c r="E4565" s="21"/>
      <c r="F4565" s="21"/>
      <c r="G4565" s="21"/>
      <c r="H4565" s="21"/>
      <c r="I4565" s="21"/>
      <c r="J4565" s="26"/>
      <c r="K4565" s="26"/>
      <c r="L4565" s="21"/>
      <c r="M4565" s="21"/>
      <c r="N4565" s="21"/>
      <c r="O4565" s="21"/>
      <c r="P4565" s="21"/>
      <c r="Q4565" s="21"/>
    </row>
    <row r="4566" spans="1:17" s="258" customFormat="1" ht="12.75" hidden="1" customHeight="1">
      <c r="A4566" s="378"/>
      <c r="B4566" s="26"/>
      <c r="C4566" s="26"/>
      <c r="D4566" s="26"/>
      <c r="E4566" s="21"/>
      <c r="F4566" s="21"/>
      <c r="G4566" s="21"/>
      <c r="H4566" s="21"/>
      <c r="I4566" s="21"/>
      <c r="J4566" s="26"/>
      <c r="K4566" s="26"/>
      <c r="L4566" s="21"/>
      <c r="M4566" s="21"/>
      <c r="N4566" s="21"/>
      <c r="O4566" s="21"/>
      <c r="P4566" s="21"/>
      <c r="Q4566" s="21"/>
    </row>
    <row r="4567" spans="1:17" s="258" customFormat="1" ht="12.75" hidden="1" customHeight="1">
      <c r="A4567" s="378"/>
      <c r="B4567" s="26"/>
      <c r="C4567" s="26"/>
      <c r="D4567" s="26"/>
      <c r="E4567" s="21"/>
      <c r="F4567" s="21"/>
      <c r="G4567" s="21"/>
      <c r="H4567" s="21"/>
      <c r="I4567" s="21"/>
      <c r="J4567" s="26"/>
      <c r="K4567" s="26"/>
      <c r="L4567" s="21"/>
      <c r="M4567" s="21"/>
      <c r="N4567" s="21"/>
      <c r="O4567" s="21"/>
      <c r="P4567" s="21"/>
      <c r="Q4567" s="21"/>
    </row>
    <row r="4568" spans="1:17" s="258" customFormat="1" ht="12.75" hidden="1" customHeight="1">
      <c r="A4568" s="378"/>
      <c r="B4568" s="26"/>
      <c r="C4568" s="26"/>
      <c r="D4568" s="26"/>
      <c r="E4568" s="21"/>
      <c r="F4568" s="21"/>
      <c r="G4568" s="21"/>
      <c r="H4568" s="21"/>
      <c r="I4568" s="21"/>
      <c r="J4568" s="26"/>
      <c r="K4568" s="26"/>
      <c r="L4568" s="21"/>
      <c r="M4568" s="21"/>
      <c r="N4568" s="21"/>
      <c r="O4568" s="21"/>
      <c r="P4568" s="21"/>
      <c r="Q4568" s="21"/>
    </row>
    <row r="4569" spans="1:17" s="258" customFormat="1" ht="12.75" hidden="1" customHeight="1">
      <c r="A4569" s="378"/>
      <c r="B4569" s="26"/>
      <c r="C4569" s="26"/>
      <c r="D4569" s="26"/>
      <c r="E4569" s="21"/>
      <c r="F4569" s="21"/>
      <c r="G4569" s="21"/>
      <c r="H4569" s="21"/>
      <c r="I4569" s="21"/>
      <c r="J4569" s="26"/>
      <c r="K4569" s="26"/>
      <c r="L4569" s="21"/>
      <c r="M4569" s="21"/>
      <c r="N4569" s="21"/>
      <c r="O4569" s="21"/>
      <c r="P4569" s="21"/>
      <c r="Q4569" s="21"/>
    </row>
    <row r="4570" spans="1:17" s="258" customFormat="1" ht="12.75" hidden="1" customHeight="1">
      <c r="A4570" s="378"/>
      <c r="B4570" s="26"/>
      <c r="C4570" s="26"/>
      <c r="D4570" s="26"/>
      <c r="E4570" s="21"/>
      <c r="F4570" s="21"/>
      <c r="G4570" s="21"/>
      <c r="H4570" s="21"/>
      <c r="I4570" s="21"/>
      <c r="J4570" s="26"/>
      <c r="K4570" s="26"/>
      <c r="L4570" s="21"/>
      <c r="M4570" s="21"/>
      <c r="N4570" s="21"/>
      <c r="O4570" s="21"/>
      <c r="P4570" s="21"/>
      <c r="Q4570" s="21"/>
    </row>
    <row r="4571" spans="1:17" s="258" customFormat="1" ht="12.75" hidden="1" customHeight="1">
      <c r="A4571" s="378"/>
      <c r="B4571" s="26"/>
      <c r="C4571" s="26"/>
      <c r="D4571" s="26"/>
      <c r="E4571" s="21"/>
      <c r="F4571" s="21"/>
      <c r="G4571" s="21"/>
      <c r="H4571" s="21"/>
      <c r="I4571" s="21"/>
      <c r="J4571" s="26"/>
      <c r="K4571" s="26"/>
      <c r="L4571" s="21"/>
      <c r="M4571" s="21"/>
      <c r="N4571" s="21"/>
      <c r="O4571" s="21"/>
      <c r="P4571" s="21"/>
      <c r="Q4571" s="21"/>
    </row>
    <row r="4572" spans="1:17" s="258" customFormat="1" ht="12.75" hidden="1" customHeight="1">
      <c r="A4572" s="378"/>
      <c r="B4572" s="26"/>
      <c r="C4572" s="26"/>
      <c r="D4572" s="26"/>
      <c r="E4572" s="21"/>
      <c r="F4572" s="21"/>
      <c r="G4572" s="21"/>
      <c r="H4572" s="21"/>
      <c r="I4572" s="21"/>
      <c r="J4572" s="26"/>
      <c r="K4572" s="26"/>
      <c r="L4572" s="21"/>
      <c r="M4572" s="21"/>
      <c r="N4572" s="21"/>
      <c r="O4572" s="21"/>
      <c r="P4572" s="21"/>
      <c r="Q4572" s="21"/>
    </row>
    <row r="4573" spans="1:17" s="258" customFormat="1" ht="12.75" hidden="1" customHeight="1">
      <c r="A4573" s="378"/>
      <c r="B4573" s="26"/>
      <c r="C4573" s="26"/>
      <c r="D4573" s="26"/>
      <c r="E4573" s="21"/>
      <c r="F4573" s="21"/>
      <c r="G4573" s="21"/>
      <c r="H4573" s="21"/>
      <c r="I4573" s="21"/>
      <c r="J4573" s="26"/>
      <c r="K4573" s="26"/>
      <c r="L4573" s="21"/>
      <c r="M4573" s="21"/>
      <c r="N4573" s="21"/>
      <c r="O4573" s="21"/>
      <c r="P4573" s="21"/>
      <c r="Q4573" s="21"/>
    </row>
    <row r="4574" spans="1:17" s="258" customFormat="1" ht="12.75" hidden="1" customHeight="1">
      <c r="A4574" s="378"/>
      <c r="B4574" s="26"/>
      <c r="C4574" s="26"/>
      <c r="D4574" s="26"/>
      <c r="E4574" s="21"/>
      <c r="F4574" s="21"/>
      <c r="G4574" s="21"/>
      <c r="H4574" s="21"/>
      <c r="I4574" s="21"/>
      <c r="J4574" s="26"/>
      <c r="K4574" s="26"/>
      <c r="L4574" s="21"/>
      <c r="M4574" s="21"/>
      <c r="N4574" s="21"/>
      <c r="O4574" s="21"/>
      <c r="P4574" s="21"/>
      <c r="Q4574" s="21"/>
    </row>
    <row r="4575" spans="1:17" s="258" customFormat="1" ht="12.75" hidden="1" customHeight="1">
      <c r="A4575" s="378"/>
      <c r="B4575" s="26"/>
      <c r="C4575" s="26"/>
      <c r="D4575" s="26"/>
      <c r="E4575" s="21"/>
      <c r="F4575" s="21"/>
      <c r="G4575" s="21"/>
      <c r="H4575" s="21"/>
      <c r="I4575" s="21"/>
      <c r="J4575" s="26"/>
      <c r="K4575" s="26"/>
      <c r="L4575" s="21"/>
      <c r="M4575" s="21"/>
      <c r="N4575" s="21"/>
      <c r="O4575" s="21"/>
      <c r="P4575" s="21"/>
      <c r="Q4575" s="21"/>
    </row>
    <row r="4576" spans="1:17" s="258" customFormat="1" ht="12.75" hidden="1" customHeight="1">
      <c r="A4576" s="378"/>
      <c r="B4576" s="26"/>
      <c r="C4576" s="26"/>
      <c r="D4576" s="26"/>
      <c r="E4576" s="21"/>
      <c r="F4576" s="21"/>
      <c r="G4576" s="21"/>
      <c r="H4576" s="21"/>
      <c r="I4576" s="21"/>
      <c r="J4576" s="26"/>
      <c r="K4576" s="26"/>
      <c r="L4576" s="21"/>
      <c r="M4576" s="21"/>
      <c r="N4576" s="21"/>
      <c r="O4576" s="21"/>
      <c r="P4576" s="21"/>
      <c r="Q4576" s="21"/>
    </row>
    <row r="4577" spans="1:17" s="258" customFormat="1" ht="12.75" hidden="1" customHeight="1">
      <c r="A4577" s="378"/>
      <c r="B4577" s="26"/>
      <c r="C4577" s="26"/>
      <c r="D4577" s="26"/>
      <c r="E4577" s="21"/>
      <c r="F4577" s="21"/>
      <c r="G4577" s="21"/>
      <c r="H4577" s="21"/>
      <c r="I4577" s="21"/>
      <c r="J4577" s="26"/>
      <c r="K4577" s="26"/>
      <c r="L4577" s="21"/>
      <c r="M4577" s="21"/>
      <c r="N4577" s="21"/>
      <c r="O4577" s="21"/>
      <c r="P4577" s="21"/>
      <c r="Q4577" s="21"/>
    </row>
    <row r="4578" spans="1:17" s="258" customFormat="1" ht="12.75" hidden="1" customHeight="1">
      <c r="A4578" s="378"/>
      <c r="B4578" s="26"/>
      <c r="C4578" s="26"/>
      <c r="D4578" s="26"/>
      <c r="E4578" s="21"/>
      <c r="F4578" s="21"/>
      <c r="G4578" s="21"/>
      <c r="H4578" s="21"/>
      <c r="I4578" s="21"/>
      <c r="J4578" s="26"/>
      <c r="K4578" s="26"/>
      <c r="L4578" s="21"/>
      <c r="M4578" s="21"/>
      <c r="N4578" s="21"/>
      <c r="O4578" s="21"/>
      <c r="P4578" s="21"/>
      <c r="Q4578" s="21"/>
    </row>
    <row r="4579" spans="1:17" s="258" customFormat="1" ht="12.75" hidden="1" customHeight="1">
      <c r="A4579" s="378"/>
      <c r="B4579" s="26"/>
      <c r="C4579" s="26"/>
      <c r="D4579" s="26"/>
      <c r="E4579" s="21"/>
      <c r="F4579" s="21"/>
      <c r="G4579" s="21"/>
      <c r="H4579" s="21"/>
      <c r="I4579" s="21"/>
      <c r="J4579" s="26"/>
      <c r="K4579" s="26"/>
      <c r="L4579" s="21"/>
      <c r="M4579" s="21"/>
      <c r="N4579" s="21"/>
      <c r="O4579" s="21"/>
      <c r="P4579" s="21"/>
      <c r="Q4579" s="21"/>
    </row>
    <row r="4580" spans="1:17" s="258" customFormat="1" ht="12.75" hidden="1" customHeight="1">
      <c r="A4580" s="378"/>
      <c r="B4580" s="26"/>
      <c r="C4580" s="26"/>
      <c r="D4580" s="26"/>
      <c r="E4580" s="21"/>
      <c r="F4580" s="21"/>
      <c r="G4580" s="21"/>
      <c r="H4580" s="21"/>
      <c r="I4580" s="21"/>
      <c r="J4580" s="26"/>
      <c r="K4580" s="26"/>
      <c r="L4580" s="21"/>
      <c r="M4580" s="21"/>
      <c r="N4580" s="21"/>
      <c r="O4580" s="21"/>
      <c r="P4580" s="21"/>
      <c r="Q4580" s="21"/>
    </row>
    <row r="4581" spans="1:17" s="258" customFormat="1" ht="12.75" hidden="1" customHeight="1">
      <c r="A4581" s="378"/>
      <c r="B4581" s="26"/>
      <c r="C4581" s="26"/>
      <c r="D4581" s="26"/>
      <c r="E4581" s="21"/>
      <c r="F4581" s="21"/>
      <c r="G4581" s="21"/>
      <c r="H4581" s="21"/>
      <c r="I4581" s="21"/>
      <c r="J4581" s="26"/>
      <c r="K4581" s="26"/>
      <c r="L4581" s="21"/>
      <c r="M4581" s="21"/>
      <c r="N4581" s="21"/>
      <c r="O4581" s="21"/>
      <c r="P4581" s="21"/>
      <c r="Q4581" s="21"/>
    </row>
    <row r="4582" spans="1:17" s="258" customFormat="1" ht="12.75" hidden="1" customHeight="1">
      <c r="A4582" s="378"/>
      <c r="B4582" s="26"/>
      <c r="C4582" s="26"/>
      <c r="D4582" s="26"/>
      <c r="E4582" s="21"/>
      <c r="F4582" s="21"/>
      <c r="G4582" s="21"/>
      <c r="H4582" s="21"/>
      <c r="I4582" s="21"/>
      <c r="J4582" s="26"/>
      <c r="K4582" s="26"/>
      <c r="L4582" s="21"/>
      <c r="M4582" s="21"/>
      <c r="N4582" s="21"/>
      <c r="O4582" s="21"/>
      <c r="P4582" s="21"/>
      <c r="Q4582" s="21"/>
    </row>
    <row r="4583" spans="1:17" s="258" customFormat="1" ht="12.75" hidden="1" customHeight="1">
      <c r="A4583" s="378"/>
      <c r="B4583" s="26"/>
      <c r="C4583" s="26"/>
      <c r="D4583" s="26"/>
      <c r="E4583" s="21"/>
      <c r="F4583" s="21"/>
      <c r="G4583" s="21"/>
      <c r="H4583" s="21"/>
      <c r="I4583" s="21"/>
      <c r="J4583" s="26"/>
      <c r="K4583" s="26"/>
      <c r="L4583" s="21"/>
      <c r="M4583" s="21"/>
      <c r="N4583" s="21"/>
      <c r="O4583" s="21"/>
      <c r="P4583" s="21"/>
      <c r="Q4583" s="21"/>
    </row>
    <row r="4584" spans="1:17" s="258" customFormat="1" ht="12.75" hidden="1" customHeight="1">
      <c r="A4584" s="378"/>
      <c r="B4584" s="26"/>
      <c r="C4584" s="26"/>
      <c r="D4584" s="26"/>
      <c r="E4584" s="21"/>
      <c r="F4584" s="21"/>
      <c r="G4584" s="21"/>
      <c r="H4584" s="21"/>
      <c r="I4584" s="21"/>
      <c r="J4584" s="26"/>
      <c r="K4584" s="26"/>
      <c r="L4584" s="21"/>
      <c r="M4584" s="21"/>
      <c r="N4584" s="21"/>
      <c r="O4584" s="21"/>
      <c r="P4584" s="21"/>
      <c r="Q4584" s="21"/>
    </row>
    <row r="4585" spans="1:17" s="258" customFormat="1" ht="12.75" hidden="1" customHeight="1">
      <c r="A4585" s="378"/>
      <c r="B4585" s="26"/>
      <c r="C4585" s="26"/>
      <c r="D4585" s="26"/>
      <c r="E4585" s="21"/>
      <c r="F4585" s="21"/>
      <c r="G4585" s="21"/>
      <c r="H4585" s="21"/>
      <c r="I4585" s="21"/>
      <c r="J4585" s="26"/>
      <c r="K4585" s="26"/>
      <c r="L4585" s="21"/>
      <c r="M4585" s="21"/>
      <c r="N4585" s="21"/>
      <c r="O4585" s="21"/>
      <c r="P4585" s="21"/>
      <c r="Q4585" s="21"/>
    </row>
    <row r="4586" spans="1:17" s="258" customFormat="1" ht="12.75" hidden="1" customHeight="1">
      <c r="A4586" s="378"/>
      <c r="B4586" s="26"/>
      <c r="C4586" s="26"/>
      <c r="D4586" s="26"/>
      <c r="E4586" s="21"/>
      <c r="F4586" s="21"/>
      <c r="G4586" s="21"/>
      <c r="H4586" s="21"/>
      <c r="I4586" s="21"/>
      <c r="J4586" s="26"/>
      <c r="K4586" s="26"/>
      <c r="L4586" s="21"/>
      <c r="M4586" s="21"/>
      <c r="N4586" s="21"/>
      <c r="O4586" s="21"/>
      <c r="P4586" s="21"/>
      <c r="Q4586" s="21"/>
    </row>
    <row r="4587" spans="1:17" s="258" customFormat="1" ht="12.75" hidden="1" customHeight="1">
      <c r="A4587" s="378"/>
      <c r="B4587" s="26"/>
      <c r="C4587" s="26"/>
      <c r="D4587" s="26"/>
      <c r="E4587" s="21"/>
      <c r="F4587" s="21"/>
      <c r="G4587" s="21"/>
      <c r="H4587" s="21"/>
      <c r="I4587" s="21"/>
      <c r="J4587" s="26"/>
      <c r="K4587" s="26"/>
      <c r="L4587" s="21"/>
      <c r="M4587" s="21"/>
      <c r="N4587" s="21"/>
      <c r="O4587" s="21"/>
      <c r="P4587" s="21"/>
      <c r="Q4587" s="21"/>
    </row>
    <row r="4588" spans="1:17" s="258" customFormat="1" ht="12.75" hidden="1" customHeight="1">
      <c r="A4588" s="378"/>
      <c r="B4588" s="26"/>
      <c r="C4588" s="26"/>
      <c r="D4588" s="26"/>
      <c r="E4588" s="21"/>
      <c r="F4588" s="21"/>
      <c r="G4588" s="21"/>
      <c r="H4588" s="21"/>
      <c r="I4588" s="21"/>
      <c r="J4588" s="26"/>
      <c r="K4588" s="26"/>
      <c r="L4588" s="21"/>
      <c r="M4588" s="21"/>
      <c r="N4588" s="21"/>
      <c r="O4588" s="21"/>
      <c r="P4588" s="21"/>
      <c r="Q4588" s="21"/>
    </row>
    <row r="4589" spans="1:17" s="258" customFormat="1" ht="12.75" hidden="1" customHeight="1">
      <c r="A4589" s="378"/>
      <c r="B4589" s="26"/>
      <c r="C4589" s="26"/>
      <c r="D4589" s="26"/>
      <c r="E4589" s="21"/>
      <c r="F4589" s="21"/>
      <c r="G4589" s="21"/>
      <c r="H4589" s="21"/>
      <c r="I4589" s="21"/>
      <c r="J4589" s="26"/>
      <c r="K4589" s="26"/>
      <c r="L4589" s="21"/>
      <c r="M4589" s="21"/>
      <c r="N4589" s="21"/>
      <c r="O4589" s="21"/>
      <c r="P4589" s="21"/>
      <c r="Q4589" s="21"/>
    </row>
    <row r="4590" spans="1:17" s="258" customFormat="1" ht="12.75" hidden="1" customHeight="1">
      <c r="A4590" s="378"/>
      <c r="B4590" s="26"/>
      <c r="C4590" s="26"/>
      <c r="D4590" s="26"/>
      <c r="E4590" s="21"/>
      <c r="F4590" s="21"/>
      <c r="G4590" s="21"/>
      <c r="H4590" s="21"/>
      <c r="I4590" s="21"/>
      <c r="J4590" s="26"/>
      <c r="K4590" s="26"/>
      <c r="L4590" s="21"/>
      <c r="M4590" s="21"/>
      <c r="N4590" s="21"/>
      <c r="O4590" s="21"/>
      <c r="P4590" s="21"/>
      <c r="Q4590" s="21"/>
    </row>
    <row r="4591" spans="1:17" s="258" customFormat="1" ht="12.75" hidden="1" customHeight="1">
      <c r="A4591" s="378"/>
      <c r="B4591" s="26"/>
      <c r="C4591" s="26"/>
      <c r="D4591" s="26"/>
      <c r="E4591" s="21"/>
      <c r="F4591" s="21"/>
      <c r="G4591" s="21"/>
      <c r="H4591" s="21"/>
      <c r="I4591" s="21"/>
      <c r="J4591" s="26"/>
      <c r="K4591" s="26"/>
      <c r="L4591" s="21"/>
      <c r="M4591" s="21"/>
      <c r="N4591" s="21"/>
      <c r="O4591" s="21"/>
      <c r="P4591" s="21"/>
      <c r="Q4591" s="21"/>
    </row>
    <row r="4592" spans="1:17" s="258" customFormat="1" ht="12.75" hidden="1" customHeight="1">
      <c r="A4592" s="378"/>
      <c r="B4592" s="26"/>
      <c r="C4592" s="26"/>
      <c r="D4592" s="26"/>
      <c r="E4592" s="21"/>
      <c r="F4592" s="21"/>
      <c r="G4592" s="21"/>
      <c r="H4592" s="21"/>
      <c r="I4592" s="21"/>
      <c r="J4592" s="26"/>
      <c r="K4592" s="26"/>
      <c r="L4592" s="21"/>
      <c r="M4592" s="21"/>
      <c r="N4592" s="21"/>
      <c r="O4592" s="21"/>
      <c r="P4592" s="21"/>
      <c r="Q4592" s="21"/>
    </row>
    <row r="4593" spans="1:17" s="258" customFormat="1" ht="12.75" hidden="1" customHeight="1">
      <c r="A4593" s="378"/>
      <c r="B4593" s="26"/>
      <c r="C4593" s="26"/>
      <c r="D4593" s="26"/>
      <c r="E4593" s="21"/>
      <c r="F4593" s="21"/>
      <c r="G4593" s="21"/>
      <c r="H4593" s="21"/>
      <c r="I4593" s="21"/>
      <c r="J4593" s="26"/>
      <c r="K4593" s="26"/>
      <c r="L4593" s="21"/>
      <c r="M4593" s="21"/>
      <c r="N4593" s="21"/>
      <c r="O4593" s="21"/>
      <c r="P4593" s="21"/>
      <c r="Q4593" s="21"/>
    </row>
    <row r="4594" spans="1:17" s="258" customFormat="1" ht="12.75" hidden="1" customHeight="1">
      <c r="A4594" s="378"/>
      <c r="B4594" s="26"/>
      <c r="C4594" s="26"/>
      <c r="D4594" s="26"/>
      <c r="E4594" s="21"/>
      <c r="F4594" s="21"/>
      <c r="G4594" s="21"/>
      <c r="H4594" s="21"/>
      <c r="I4594" s="21"/>
      <c r="J4594" s="26"/>
      <c r="K4594" s="26"/>
      <c r="L4594" s="21"/>
      <c r="M4594" s="21"/>
      <c r="N4594" s="21"/>
      <c r="O4594" s="21"/>
      <c r="P4594" s="21"/>
      <c r="Q4594" s="21"/>
    </row>
    <row r="4595" spans="1:17" s="258" customFormat="1" ht="12.75" hidden="1" customHeight="1">
      <c r="A4595" s="378"/>
      <c r="B4595" s="26"/>
      <c r="C4595" s="26"/>
      <c r="D4595" s="26"/>
      <c r="E4595" s="21"/>
      <c r="F4595" s="21"/>
      <c r="G4595" s="21"/>
      <c r="H4595" s="21"/>
      <c r="I4595" s="21"/>
      <c r="J4595" s="26"/>
      <c r="K4595" s="26"/>
      <c r="L4595" s="21"/>
      <c r="M4595" s="21"/>
      <c r="N4595" s="21"/>
      <c r="O4595" s="21"/>
      <c r="P4595" s="21"/>
      <c r="Q4595" s="21"/>
    </row>
    <row r="4596" spans="1:17" s="258" customFormat="1" ht="12.75" hidden="1" customHeight="1">
      <c r="A4596" s="378"/>
      <c r="B4596" s="26"/>
      <c r="C4596" s="26"/>
      <c r="D4596" s="26"/>
      <c r="E4596" s="21"/>
      <c r="F4596" s="21"/>
      <c r="G4596" s="21"/>
      <c r="H4596" s="21"/>
      <c r="I4596" s="21"/>
      <c r="J4596" s="26"/>
      <c r="K4596" s="26"/>
      <c r="L4596" s="21"/>
      <c r="M4596" s="21"/>
      <c r="N4596" s="21"/>
      <c r="O4596" s="21"/>
      <c r="P4596" s="21"/>
      <c r="Q4596" s="21"/>
    </row>
    <row r="4597" spans="1:17" s="258" customFormat="1" ht="12.75" hidden="1" customHeight="1">
      <c r="A4597" s="378"/>
      <c r="B4597" s="26"/>
      <c r="C4597" s="26"/>
      <c r="D4597" s="26"/>
      <c r="E4597" s="21"/>
      <c r="F4597" s="21"/>
      <c r="G4597" s="21"/>
      <c r="H4597" s="21"/>
      <c r="I4597" s="21"/>
      <c r="J4597" s="26"/>
      <c r="K4597" s="26"/>
      <c r="L4597" s="21"/>
      <c r="M4597" s="21"/>
      <c r="N4597" s="21"/>
      <c r="O4597" s="21"/>
      <c r="P4597" s="21"/>
      <c r="Q4597" s="21"/>
    </row>
    <row r="4598" spans="1:17" s="258" customFormat="1" ht="12.75" hidden="1" customHeight="1">
      <c r="A4598" s="378"/>
      <c r="B4598" s="26"/>
      <c r="C4598" s="26"/>
      <c r="D4598" s="26"/>
      <c r="E4598" s="21"/>
      <c r="F4598" s="21"/>
      <c r="G4598" s="21"/>
      <c r="H4598" s="21"/>
      <c r="I4598" s="21"/>
      <c r="J4598" s="26"/>
      <c r="K4598" s="26"/>
      <c r="L4598" s="21"/>
      <c r="M4598" s="21"/>
      <c r="N4598" s="21"/>
      <c r="O4598" s="21"/>
      <c r="P4598" s="21"/>
      <c r="Q4598" s="21"/>
    </row>
    <row r="4599" spans="1:17" s="258" customFormat="1" ht="12.75" hidden="1" customHeight="1">
      <c r="A4599" s="378"/>
      <c r="B4599" s="26"/>
      <c r="C4599" s="26"/>
      <c r="D4599" s="26"/>
      <c r="E4599" s="21"/>
      <c r="F4599" s="21"/>
      <c r="G4599" s="21"/>
      <c r="H4599" s="21"/>
      <c r="I4599" s="21"/>
      <c r="J4599" s="26"/>
      <c r="K4599" s="26"/>
      <c r="L4599" s="21"/>
      <c r="M4599" s="21"/>
      <c r="N4599" s="21"/>
      <c r="O4599" s="21"/>
      <c r="P4599" s="21"/>
      <c r="Q4599" s="21"/>
    </row>
    <row r="4600" spans="1:17" s="258" customFormat="1" ht="12.75" hidden="1" customHeight="1">
      <c r="A4600" s="378"/>
      <c r="B4600" s="26"/>
      <c r="C4600" s="26"/>
      <c r="D4600" s="26"/>
      <c r="E4600" s="21"/>
      <c r="F4600" s="21"/>
      <c r="G4600" s="21"/>
      <c r="H4600" s="21"/>
      <c r="I4600" s="21"/>
      <c r="J4600" s="26"/>
      <c r="K4600" s="26"/>
      <c r="L4600" s="21"/>
      <c r="M4600" s="21"/>
      <c r="N4600" s="21"/>
      <c r="O4600" s="21"/>
      <c r="P4600" s="21"/>
      <c r="Q4600" s="21"/>
    </row>
    <row r="4601" spans="1:17" s="258" customFormat="1" ht="12.75" hidden="1" customHeight="1">
      <c r="A4601" s="378"/>
      <c r="B4601" s="26"/>
      <c r="C4601" s="26"/>
      <c r="D4601" s="26"/>
      <c r="E4601" s="21"/>
      <c r="F4601" s="21"/>
      <c r="G4601" s="21"/>
      <c r="H4601" s="21"/>
      <c r="I4601" s="21"/>
      <c r="J4601" s="26"/>
      <c r="K4601" s="26"/>
      <c r="L4601" s="21"/>
      <c r="M4601" s="21"/>
      <c r="N4601" s="21"/>
      <c r="O4601" s="21"/>
      <c r="P4601" s="21"/>
      <c r="Q4601" s="21"/>
    </row>
    <row r="4602" spans="1:17" s="258" customFormat="1" ht="12.75" hidden="1" customHeight="1">
      <c r="A4602" s="378"/>
      <c r="B4602" s="26"/>
      <c r="C4602" s="26"/>
      <c r="D4602" s="26"/>
      <c r="E4602" s="21"/>
      <c r="F4602" s="21"/>
      <c r="G4602" s="21"/>
      <c r="H4602" s="21"/>
      <c r="I4602" s="21"/>
      <c r="J4602" s="26"/>
      <c r="K4602" s="26"/>
      <c r="L4602" s="21"/>
      <c r="M4602" s="21"/>
      <c r="N4602" s="21"/>
      <c r="O4602" s="21"/>
      <c r="P4602" s="21"/>
      <c r="Q4602" s="21"/>
    </row>
    <row r="4603" spans="1:17" s="258" customFormat="1" ht="12.75" hidden="1" customHeight="1">
      <c r="A4603" s="378"/>
      <c r="B4603" s="26"/>
      <c r="C4603" s="26"/>
      <c r="D4603" s="26"/>
      <c r="E4603" s="21"/>
      <c r="F4603" s="21"/>
      <c r="G4603" s="21"/>
      <c r="H4603" s="21"/>
      <c r="I4603" s="21"/>
      <c r="J4603" s="26"/>
      <c r="K4603" s="26"/>
      <c r="L4603" s="21"/>
      <c r="M4603" s="21"/>
      <c r="N4603" s="21"/>
      <c r="O4603" s="21"/>
      <c r="P4603" s="21"/>
      <c r="Q4603" s="21"/>
    </row>
    <row r="4604" spans="1:17" s="258" customFormat="1" ht="12.75" hidden="1" customHeight="1">
      <c r="A4604" s="378"/>
      <c r="B4604" s="26"/>
      <c r="C4604" s="26"/>
      <c r="D4604" s="26"/>
      <c r="E4604" s="21"/>
      <c r="F4604" s="21"/>
      <c r="G4604" s="21"/>
      <c r="H4604" s="21"/>
      <c r="I4604" s="21"/>
      <c r="J4604" s="26"/>
      <c r="K4604" s="26"/>
      <c r="L4604" s="21"/>
      <c r="M4604" s="21"/>
      <c r="N4604" s="21"/>
      <c r="O4604" s="21"/>
      <c r="P4604" s="21"/>
      <c r="Q4604" s="21"/>
    </row>
    <row r="4605" spans="1:17" s="258" customFormat="1" ht="12.75" hidden="1" customHeight="1">
      <c r="A4605" s="378"/>
      <c r="B4605" s="26"/>
      <c r="C4605" s="26"/>
      <c r="D4605" s="26"/>
      <c r="E4605" s="21"/>
      <c r="F4605" s="21"/>
      <c r="G4605" s="21"/>
      <c r="H4605" s="21"/>
      <c r="I4605" s="21"/>
      <c r="J4605" s="26"/>
      <c r="K4605" s="26"/>
      <c r="L4605" s="21"/>
      <c r="M4605" s="21"/>
      <c r="N4605" s="21"/>
      <c r="O4605" s="21"/>
      <c r="P4605" s="21"/>
      <c r="Q4605" s="21"/>
    </row>
    <row r="4606" spans="1:17" s="258" customFormat="1" ht="12.75" hidden="1" customHeight="1">
      <c r="A4606" s="378"/>
      <c r="B4606" s="26"/>
      <c r="C4606" s="26"/>
      <c r="D4606" s="26"/>
      <c r="E4606" s="21"/>
      <c r="F4606" s="21"/>
      <c r="G4606" s="21"/>
      <c r="H4606" s="21"/>
      <c r="I4606" s="21"/>
      <c r="J4606" s="26"/>
      <c r="K4606" s="26"/>
      <c r="L4606" s="21"/>
      <c r="M4606" s="21"/>
      <c r="N4606" s="21"/>
      <c r="O4606" s="21"/>
      <c r="P4606" s="21"/>
      <c r="Q4606" s="21"/>
    </row>
    <row r="4607" spans="1:17" s="258" customFormat="1" ht="12.75" hidden="1" customHeight="1">
      <c r="A4607" s="378"/>
      <c r="B4607" s="26"/>
      <c r="C4607" s="26"/>
      <c r="D4607" s="26"/>
      <c r="E4607" s="21"/>
      <c r="F4607" s="21"/>
      <c r="G4607" s="21"/>
      <c r="H4607" s="21"/>
      <c r="I4607" s="21"/>
      <c r="J4607" s="26"/>
      <c r="K4607" s="26"/>
      <c r="L4607" s="21"/>
      <c r="M4607" s="21"/>
      <c r="N4607" s="21"/>
      <c r="O4607" s="21"/>
      <c r="P4607" s="21"/>
      <c r="Q4607" s="21"/>
    </row>
    <row r="4608" spans="1:17" s="258" customFormat="1" ht="12.75" hidden="1" customHeight="1">
      <c r="A4608" s="378"/>
      <c r="B4608" s="26"/>
      <c r="C4608" s="26"/>
      <c r="D4608" s="26"/>
      <c r="E4608" s="21"/>
      <c r="F4608" s="21"/>
      <c r="G4608" s="21"/>
      <c r="H4608" s="21"/>
      <c r="I4608" s="21"/>
      <c r="J4608" s="26"/>
      <c r="K4608" s="26"/>
      <c r="L4608" s="21"/>
      <c r="M4608" s="21"/>
      <c r="N4608" s="21"/>
      <c r="O4608" s="21"/>
      <c r="P4608" s="21"/>
      <c r="Q4608" s="21"/>
    </row>
    <row r="4609" spans="1:17" s="258" customFormat="1" ht="12.75" hidden="1" customHeight="1">
      <c r="A4609" s="378"/>
      <c r="B4609" s="26"/>
      <c r="C4609" s="26"/>
      <c r="D4609" s="26"/>
      <c r="E4609" s="21"/>
      <c r="F4609" s="21"/>
      <c r="G4609" s="21"/>
      <c r="H4609" s="21"/>
      <c r="I4609" s="21"/>
      <c r="J4609" s="26"/>
      <c r="K4609" s="26"/>
      <c r="L4609" s="21"/>
      <c r="M4609" s="21"/>
      <c r="N4609" s="21"/>
      <c r="O4609" s="21"/>
      <c r="P4609" s="21"/>
      <c r="Q4609" s="21"/>
    </row>
    <row r="4610" spans="1:17" s="258" customFormat="1" ht="12.75" hidden="1" customHeight="1">
      <c r="A4610" s="378"/>
      <c r="B4610" s="26"/>
      <c r="C4610" s="26"/>
      <c r="D4610" s="26"/>
      <c r="E4610" s="21"/>
      <c r="F4610" s="21"/>
      <c r="G4610" s="21"/>
      <c r="H4610" s="21"/>
      <c r="I4610" s="21"/>
      <c r="J4610" s="26"/>
      <c r="K4610" s="26"/>
      <c r="L4610" s="21"/>
      <c r="M4610" s="21"/>
      <c r="N4610" s="21"/>
      <c r="O4610" s="21"/>
      <c r="P4610" s="21"/>
      <c r="Q4610" s="21"/>
    </row>
    <row r="4611" spans="1:17" s="258" customFormat="1" ht="12.75" hidden="1" customHeight="1">
      <c r="A4611" s="378"/>
      <c r="B4611" s="26"/>
      <c r="C4611" s="26"/>
      <c r="D4611" s="26"/>
      <c r="E4611" s="21"/>
      <c r="F4611" s="21"/>
      <c r="G4611" s="21"/>
      <c r="H4611" s="21"/>
      <c r="I4611" s="21"/>
      <c r="J4611" s="26"/>
      <c r="K4611" s="26"/>
      <c r="L4611" s="21"/>
      <c r="M4611" s="21"/>
      <c r="N4611" s="21"/>
      <c r="O4611" s="21"/>
      <c r="P4611" s="21"/>
      <c r="Q4611" s="21"/>
    </row>
    <row r="4612" spans="1:17" s="258" customFormat="1" ht="12.75" hidden="1" customHeight="1">
      <c r="A4612" s="378"/>
      <c r="B4612" s="26"/>
      <c r="C4612" s="26"/>
      <c r="D4612" s="26"/>
      <c r="E4612" s="21"/>
      <c r="F4612" s="21"/>
      <c r="G4612" s="21"/>
      <c r="H4612" s="21"/>
      <c r="I4612" s="21"/>
      <c r="J4612" s="26"/>
      <c r="K4612" s="26"/>
      <c r="L4612" s="21"/>
      <c r="M4612" s="21"/>
      <c r="N4612" s="21"/>
      <c r="O4612" s="21"/>
      <c r="P4612" s="21"/>
      <c r="Q4612" s="21"/>
    </row>
    <row r="4613" spans="1:17" s="258" customFormat="1" ht="12.75" hidden="1" customHeight="1">
      <c r="A4613" s="378"/>
      <c r="B4613" s="26"/>
      <c r="C4613" s="26"/>
      <c r="D4613" s="26"/>
      <c r="E4613" s="21"/>
      <c r="F4613" s="21"/>
      <c r="G4613" s="21"/>
      <c r="H4613" s="21"/>
      <c r="I4613" s="21"/>
      <c r="J4613" s="26"/>
      <c r="K4613" s="26"/>
      <c r="L4613" s="21"/>
      <c r="M4613" s="21"/>
      <c r="N4613" s="21"/>
      <c r="O4613" s="21"/>
      <c r="P4613" s="21"/>
      <c r="Q4613" s="21"/>
    </row>
    <row r="4614" spans="1:17" s="258" customFormat="1" ht="12.75" hidden="1" customHeight="1">
      <c r="A4614" s="378"/>
      <c r="B4614" s="26"/>
      <c r="C4614" s="26"/>
      <c r="D4614" s="26"/>
      <c r="E4614" s="21"/>
      <c r="F4614" s="21"/>
      <c r="G4614" s="21"/>
      <c r="H4614" s="21"/>
      <c r="I4614" s="21"/>
      <c r="J4614" s="26"/>
      <c r="K4614" s="26"/>
      <c r="L4614" s="21"/>
      <c r="M4614" s="21"/>
      <c r="N4614" s="21"/>
      <c r="O4614" s="21"/>
      <c r="P4614" s="21"/>
      <c r="Q4614" s="21"/>
    </row>
    <row r="4615" spans="1:17" s="258" customFormat="1" ht="12.75" hidden="1" customHeight="1">
      <c r="A4615" s="378"/>
      <c r="B4615" s="26"/>
      <c r="C4615" s="26"/>
      <c r="D4615" s="26"/>
      <c r="E4615" s="21"/>
      <c r="F4615" s="21"/>
      <c r="G4615" s="21"/>
      <c r="H4615" s="21"/>
      <c r="I4615" s="21"/>
      <c r="J4615" s="26"/>
      <c r="K4615" s="26"/>
      <c r="L4615" s="21"/>
      <c r="M4615" s="21"/>
      <c r="N4615" s="21"/>
      <c r="O4615" s="21"/>
      <c r="P4615" s="21"/>
      <c r="Q4615" s="21"/>
    </row>
    <row r="4616" spans="1:17" s="258" customFormat="1" ht="12.75" hidden="1" customHeight="1">
      <c r="A4616" s="378"/>
      <c r="B4616" s="26"/>
      <c r="C4616" s="26"/>
      <c r="D4616" s="26"/>
      <c r="E4616" s="21"/>
      <c r="F4616" s="21"/>
      <c r="G4616" s="21"/>
      <c r="H4616" s="21"/>
      <c r="I4616" s="21"/>
      <c r="J4616" s="26"/>
      <c r="K4616" s="26"/>
      <c r="L4616" s="21"/>
      <c r="M4616" s="21"/>
      <c r="N4616" s="21"/>
      <c r="O4616" s="21"/>
      <c r="P4616" s="21"/>
      <c r="Q4616" s="21"/>
    </row>
    <row r="4617" spans="1:17" s="258" customFormat="1" ht="12.75" hidden="1" customHeight="1">
      <c r="A4617" s="378"/>
      <c r="B4617" s="26"/>
      <c r="C4617" s="26"/>
      <c r="D4617" s="26"/>
      <c r="E4617" s="21"/>
      <c r="F4617" s="21"/>
      <c r="G4617" s="21"/>
      <c r="H4617" s="21"/>
      <c r="I4617" s="21"/>
      <c r="J4617" s="26"/>
      <c r="K4617" s="26"/>
      <c r="L4617" s="21"/>
      <c r="M4617" s="21"/>
      <c r="N4617" s="21"/>
      <c r="O4617" s="21"/>
      <c r="P4617" s="21"/>
      <c r="Q4617" s="21"/>
    </row>
    <row r="4618" spans="1:17" s="258" customFormat="1" ht="12.75" hidden="1" customHeight="1">
      <c r="A4618" s="378"/>
      <c r="B4618" s="26"/>
      <c r="C4618" s="26"/>
      <c r="D4618" s="26"/>
      <c r="E4618" s="21"/>
      <c r="F4618" s="21"/>
      <c r="G4618" s="21"/>
      <c r="H4618" s="21"/>
      <c r="I4618" s="21"/>
      <c r="J4618" s="26"/>
      <c r="K4618" s="26"/>
      <c r="L4618" s="21"/>
      <c r="M4618" s="21"/>
      <c r="N4618" s="21"/>
      <c r="O4618" s="21"/>
      <c r="P4618" s="21"/>
      <c r="Q4618" s="21"/>
    </row>
    <row r="4619" spans="1:17" s="258" customFormat="1" ht="12.75" hidden="1" customHeight="1">
      <c r="A4619" s="378"/>
      <c r="B4619" s="26"/>
      <c r="C4619" s="26"/>
      <c r="D4619" s="26"/>
      <c r="E4619" s="21"/>
      <c r="F4619" s="21"/>
      <c r="G4619" s="21"/>
      <c r="H4619" s="21"/>
      <c r="I4619" s="21"/>
      <c r="J4619" s="26"/>
      <c r="K4619" s="26"/>
      <c r="L4619" s="21"/>
      <c r="M4619" s="21"/>
      <c r="N4619" s="21"/>
      <c r="O4619" s="21"/>
      <c r="P4619" s="21"/>
      <c r="Q4619" s="21"/>
    </row>
    <row r="4620" spans="1:17" s="258" customFormat="1" ht="12.75" hidden="1" customHeight="1">
      <c r="A4620" s="378"/>
      <c r="B4620" s="26"/>
      <c r="C4620" s="26"/>
      <c r="D4620" s="26"/>
      <c r="E4620" s="21"/>
      <c r="F4620" s="21"/>
      <c r="G4620" s="21"/>
      <c r="H4620" s="21"/>
      <c r="I4620" s="21"/>
      <c r="J4620" s="26"/>
      <c r="K4620" s="26"/>
      <c r="L4620" s="21"/>
      <c r="M4620" s="21"/>
      <c r="N4620" s="21"/>
      <c r="O4620" s="21"/>
      <c r="P4620" s="21"/>
      <c r="Q4620" s="21"/>
    </row>
    <row r="4621" spans="1:17" s="258" customFormat="1" ht="12.75" hidden="1" customHeight="1">
      <c r="A4621" s="378"/>
      <c r="B4621" s="26"/>
      <c r="C4621" s="26"/>
      <c r="D4621" s="26"/>
      <c r="E4621" s="21"/>
      <c r="F4621" s="21"/>
      <c r="G4621" s="21"/>
      <c r="H4621" s="21"/>
      <c r="I4621" s="21"/>
      <c r="J4621" s="26"/>
      <c r="K4621" s="26"/>
      <c r="L4621" s="21"/>
      <c r="M4621" s="21"/>
      <c r="N4621" s="21"/>
      <c r="O4621" s="21"/>
      <c r="P4621" s="21"/>
      <c r="Q4621" s="21"/>
    </row>
    <row r="4622" spans="1:17" s="258" customFormat="1" ht="12.75" hidden="1" customHeight="1">
      <c r="A4622" s="378"/>
      <c r="B4622" s="26"/>
      <c r="C4622" s="26"/>
      <c r="D4622" s="26"/>
      <c r="E4622" s="21"/>
      <c r="F4622" s="21"/>
      <c r="G4622" s="21"/>
      <c r="H4622" s="21"/>
      <c r="I4622" s="21"/>
      <c r="J4622" s="26"/>
      <c r="K4622" s="26"/>
      <c r="L4622" s="21"/>
      <c r="M4622" s="21"/>
      <c r="N4622" s="21"/>
      <c r="O4622" s="21"/>
      <c r="P4622" s="21"/>
      <c r="Q4622" s="21"/>
    </row>
    <row r="4623" spans="1:17" s="258" customFormat="1" ht="12.75" hidden="1" customHeight="1">
      <c r="A4623" s="378"/>
      <c r="B4623" s="26"/>
      <c r="C4623" s="26"/>
      <c r="D4623" s="26"/>
      <c r="E4623" s="21"/>
      <c r="F4623" s="21"/>
      <c r="G4623" s="21"/>
      <c r="H4623" s="21"/>
      <c r="I4623" s="21"/>
      <c r="J4623" s="26"/>
      <c r="K4623" s="26"/>
      <c r="L4623" s="21"/>
      <c r="M4623" s="21"/>
      <c r="N4623" s="21"/>
      <c r="O4623" s="21"/>
      <c r="P4623" s="21"/>
      <c r="Q4623" s="21"/>
    </row>
    <row r="4624" spans="1:17" s="258" customFormat="1" ht="12.75" hidden="1" customHeight="1">
      <c r="A4624" s="378"/>
      <c r="B4624" s="26"/>
      <c r="C4624" s="26"/>
      <c r="D4624" s="26"/>
      <c r="E4624" s="21"/>
      <c r="F4624" s="21"/>
      <c r="G4624" s="21"/>
      <c r="H4624" s="21"/>
      <c r="I4624" s="21"/>
      <c r="J4624" s="26"/>
      <c r="K4624" s="26"/>
      <c r="L4624" s="21"/>
      <c r="M4624" s="21"/>
      <c r="N4624" s="21"/>
      <c r="O4624" s="21"/>
      <c r="P4624" s="21"/>
      <c r="Q4624" s="21"/>
    </row>
    <row r="4625" spans="1:17" s="258" customFormat="1" ht="12.75" hidden="1" customHeight="1">
      <c r="A4625" s="378"/>
      <c r="B4625" s="26"/>
      <c r="C4625" s="26"/>
      <c r="D4625" s="26"/>
      <c r="E4625" s="21"/>
      <c r="F4625" s="21"/>
      <c r="G4625" s="21"/>
      <c r="H4625" s="21"/>
      <c r="I4625" s="21"/>
      <c r="J4625" s="26"/>
      <c r="K4625" s="26"/>
      <c r="L4625" s="21"/>
      <c r="M4625" s="21"/>
      <c r="N4625" s="21"/>
      <c r="O4625" s="21"/>
      <c r="P4625" s="21"/>
      <c r="Q4625" s="21"/>
    </row>
    <row r="4626" spans="1:17" s="258" customFormat="1" ht="12.75" hidden="1" customHeight="1">
      <c r="A4626" s="378"/>
      <c r="B4626" s="26"/>
      <c r="C4626" s="26"/>
      <c r="D4626" s="26"/>
      <c r="E4626" s="21"/>
      <c r="F4626" s="21"/>
      <c r="G4626" s="21"/>
      <c r="H4626" s="21"/>
      <c r="I4626" s="21"/>
      <c r="J4626" s="26"/>
      <c r="K4626" s="26"/>
      <c r="L4626" s="21"/>
      <c r="M4626" s="21"/>
      <c r="N4626" s="21"/>
      <c r="O4626" s="21"/>
      <c r="P4626" s="21"/>
      <c r="Q4626" s="21"/>
    </row>
    <row r="4627" spans="1:17" s="258" customFormat="1" ht="12.75" hidden="1" customHeight="1">
      <c r="A4627" s="378"/>
      <c r="B4627" s="26"/>
      <c r="C4627" s="26"/>
      <c r="D4627" s="26"/>
      <c r="E4627" s="21"/>
      <c r="F4627" s="21"/>
      <c r="G4627" s="21"/>
      <c r="H4627" s="21"/>
      <c r="I4627" s="21"/>
      <c r="J4627" s="26"/>
      <c r="K4627" s="26"/>
      <c r="L4627" s="21"/>
      <c r="M4627" s="21"/>
      <c r="N4627" s="21"/>
      <c r="O4627" s="21"/>
      <c r="P4627" s="21"/>
      <c r="Q4627" s="21"/>
    </row>
    <row r="4628" spans="1:17" s="258" customFormat="1" ht="12.75" hidden="1" customHeight="1">
      <c r="A4628" s="378"/>
      <c r="B4628" s="26"/>
      <c r="C4628" s="26"/>
      <c r="D4628" s="26"/>
      <c r="E4628" s="21"/>
      <c r="F4628" s="21"/>
      <c r="G4628" s="21"/>
      <c r="H4628" s="21"/>
      <c r="I4628" s="21"/>
      <c r="J4628" s="26"/>
      <c r="K4628" s="26"/>
      <c r="L4628" s="21"/>
      <c r="M4628" s="21"/>
      <c r="N4628" s="21"/>
      <c r="O4628" s="21"/>
      <c r="P4628" s="21"/>
      <c r="Q4628" s="21"/>
    </row>
    <row r="4629" spans="1:17" s="258" customFormat="1" ht="12.75" hidden="1" customHeight="1">
      <c r="A4629" s="378"/>
      <c r="B4629" s="26"/>
      <c r="C4629" s="26"/>
      <c r="D4629" s="26"/>
      <c r="E4629" s="21"/>
      <c r="F4629" s="21"/>
      <c r="G4629" s="21"/>
      <c r="H4629" s="21"/>
      <c r="I4629" s="21"/>
      <c r="J4629" s="26"/>
      <c r="K4629" s="26"/>
      <c r="L4629" s="21"/>
      <c r="M4629" s="21"/>
      <c r="N4629" s="21"/>
      <c r="O4629" s="21"/>
      <c r="P4629" s="21"/>
      <c r="Q4629" s="21"/>
    </row>
    <row r="4630" spans="1:17" s="258" customFormat="1" ht="12.75" hidden="1" customHeight="1">
      <c r="A4630" s="378"/>
      <c r="B4630" s="26"/>
      <c r="C4630" s="26"/>
      <c r="D4630" s="26"/>
      <c r="E4630" s="21"/>
      <c r="F4630" s="21"/>
      <c r="G4630" s="21"/>
      <c r="H4630" s="21"/>
      <c r="I4630" s="21"/>
      <c r="J4630" s="26"/>
      <c r="K4630" s="26"/>
      <c r="L4630" s="21"/>
      <c r="M4630" s="21"/>
      <c r="N4630" s="21"/>
      <c r="O4630" s="21"/>
      <c r="P4630" s="21"/>
      <c r="Q4630" s="21"/>
    </row>
    <row r="4631" spans="1:17" s="258" customFormat="1" ht="12.75" hidden="1" customHeight="1">
      <c r="A4631" s="378"/>
      <c r="B4631" s="26"/>
      <c r="C4631" s="26"/>
      <c r="D4631" s="26"/>
      <c r="E4631" s="21"/>
      <c r="F4631" s="21"/>
      <c r="G4631" s="21"/>
      <c r="H4631" s="21"/>
      <c r="I4631" s="21"/>
      <c r="J4631" s="26"/>
      <c r="K4631" s="26"/>
      <c r="L4631" s="21"/>
      <c r="M4631" s="21"/>
      <c r="N4631" s="21"/>
      <c r="O4631" s="21"/>
      <c r="P4631" s="21"/>
      <c r="Q4631" s="21"/>
    </row>
    <row r="4632" spans="1:17" s="258" customFormat="1" ht="12.75" hidden="1" customHeight="1">
      <c r="A4632" s="378"/>
      <c r="B4632" s="26"/>
      <c r="C4632" s="26"/>
      <c r="D4632" s="26"/>
      <c r="E4632" s="21"/>
      <c r="F4632" s="21"/>
      <c r="G4632" s="21"/>
      <c r="H4632" s="21"/>
      <c r="I4632" s="21"/>
      <c r="J4632" s="26"/>
      <c r="K4632" s="26"/>
      <c r="L4632" s="21"/>
      <c r="M4632" s="21"/>
      <c r="N4632" s="21"/>
      <c r="O4632" s="21"/>
      <c r="P4632" s="21"/>
      <c r="Q4632" s="21"/>
    </row>
    <row r="4633" spans="1:17" s="258" customFormat="1" ht="12.75" hidden="1" customHeight="1">
      <c r="A4633" s="378"/>
      <c r="B4633" s="26"/>
      <c r="C4633" s="26"/>
      <c r="D4633" s="26"/>
      <c r="E4633" s="21"/>
      <c r="F4633" s="21"/>
      <c r="G4633" s="21"/>
      <c r="H4633" s="21"/>
      <c r="I4633" s="21"/>
      <c r="J4633" s="26"/>
      <c r="K4633" s="26"/>
      <c r="L4633" s="21"/>
      <c r="M4633" s="21"/>
      <c r="N4633" s="21"/>
      <c r="O4633" s="21"/>
      <c r="P4633" s="21"/>
      <c r="Q4633" s="21"/>
    </row>
    <row r="4634" spans="1:17" s="258" customFormat="1" ht="12.75" hidden="1" customHeight="1">
      <c r="A4634" s="378"/>
      <c r="B4634" s="26"/>
      <c r="C4634" s="26"/>
      <c r="D4634" s="26"/>
      <c r="E4634" s="21"/>
      <c r="F4634" s="21"/>
      <c r="G4634" s="21"/>
      <c r="H4634" s="21"/>
      <c r="I4634" s="21"/>
      <c r="J4634" s="26"/>
      <c r="K4634" s="26"/>
      <c r="L4634" s="21"/>
      <c r="M4634" s="21"/>
      <c r="N4634" s="21"/>
      <c r="O4634" s="21"/>
      <c r="P4634" s="21"/>
      <c r="Q4634" s="21"/>
    </row>
    <row r="4635" spans="1:17" s="258" customFormat="1" ht="12.75" hidden="1" customHeight="1">
      <c r="A4635" s="378"/>
      <c r="B4635" s="26"/>
      <c r="C4635" s="26"/>
      <c r="D4635" s="26"/>
      <c r="E4635" s="21"/>
      <c r="F4635" s="21"/>
      <c r="G4635" s="21"/>
      <c r="H4635" s="21"/>
      <c r="I4635" s="21"/>
      <c r="J4635" s="26"/>
      <c r="K4635" s="26"/>
      <c r="L4635" s="21"/>
      <c r="M4635" s="21"/>
      <c r="N4635" s="21"/>
      <c r="O4635" s="21"/>
      <c r="P4635" s="21"/>
      <c r="Q4635" s="21"/>
    </row>
    <row r="4636" spans="1:17" s="258" customFormat="1" ht="12.75" hidden="1" customHeight="1">
      <c r="A4636" s="378"/>
      <c r="B4636" s="26"/>
      <c r="C4636" s="26"/>
      <c r="D4636" s="26"/>
      <c r="E4636" s="21"/>
      <c r="F4636" s="21"/>
      <c r="G4636" s="21"/>
      <c r="H4636" s="21"/>
      <c r="I4636" s="21"/>
      <c r="J4636" s="26"/>
      <c r="K4636" s="26"/>
      <c r="L4636" s="21"/>
      <c r="M4636" s="21"/>
      <c r="N4636" s="21"/>
      <c r="O4636" s="21"/>
      <c r="P4636" s="21"/>
      <c r="Q4636" s="21"/>
    </row>
    <row r="4637" spans="1:17" s="258" customFormat="1" ht="12.75" hidden="1" customHeight="1">
      <c r="A4637" s="378"/>
      <c r="B4637" s="26"/>
      <c r="C4637" s="26"/>
      <c r="D4637" s="26"/>
      <c r="E4637" s="21"/>
      <c r="F4637" s="21"/>
      <c r="G4637" s="21"/>
      <c r="H4637" s="21"/>
      <c r="I4637" s="21"/>
      <c r="J4637" s="26"/>
      <c r="K4637" s="26"/>
      <c r="L4637" s="21"/>
      <c r="M4637" s="21"/>
      <c r="N4637" s="21"/>
      <c r="O4637" s="21"/>
      <c r="P4637" s="21"/>
      <c r="Q4637" s="21"/>
    </row>
    <row r="4638" spans="1:17" s="258" customFormat="1" ht="12.75" hidden="1" customHeight="1">
      <c r="A4638" s="378"/>
      <c r="B4638" s="26"/>
      <c r="C4638" s="26"/>
      <c r="D4638" s="26"/>
      <c r="E4638" s="21"/>
      <c r="F4638" s="21"/>
      <c r="G4638" s="21"/>
      <c r="H4638" s="21"/>
      <c r="I4638" s="21"/>
      <c r="J4638" s="26"/>
      <c r="K4638" s="26"/>
      <c r="L4638" s="21"/>
      <c r="M4638" s="21"/>
      <c r="N4638" s="21"/>
      <c r="O4638" s="21"/>
      <c r="P4638" s="21"/>
      <c r="Q4638" s="21"/>
    </row>
    <row r="4639" spans="1:17" s="258" customFormat="1" ht="12.75" hidden="1" customHeight="1">
      <c r="A4639" s="378"/>
      <c r="B4639" s="26"/>
      <c r="C4639" s="26"/>
      <c r="D4639" s="26"/>
      <c r="E4639" s="21"/>
      <c r="F4639" s="21"/>
      <c r="G4639" s="21"/>
      <c r="H4639" s="21"/>
      <c r="I4639" s="21"/>
      <c r="J4639" s="26"/>
      <c r="K4639" s="26"/>
      <c r="L4639" s="21"/>
      <c r="M4639" s="21"/>
      <c r="N4639" s="21"/>
      <c r="O4639" s="21"/>
      <c r="P4639" s="21"/>
      <c r="Q4639" s="21"/>
    </row>
    <row r="4640" spans="1:17" s="258" customFormat="1" ht="12.75" hidden="1" customHeight="1">
      <c r="A4640" s="378"/>
      <c r="B4640" s="26"/>
      <c r="C4640" s="26"/>
      <c r="D4640" s="26"/>
      <c r="E4640" s="21"/>
      <c r="F4640" s="21"/>
      <c r="G4640" s="21"/>
      <c r="H4640" s="21"/>
      <c r="I4640" s="21"/>
      <c r="J4640" s="26"/>
      <c r="K4640" s="26"/>
      <c r="L4640" s="21"/>
      <c r="M4640" s="21"/>
      <c r="N4640" s="21"/>
      <c r="O4640" s="21"/>
      <c r="P4640" s="21"/>
      <c r="Q4640" s="21"/>
    </row>
    <row r="4641" spans="1:17" s="258" customFormat="1" ht="12.75" hidden="1" customHeight="1">
      <c r="A4641" s="378"/>
      <c r="B4641" s="26"/>
      <c r="C4641" s="26"/>
      <c r="D4641" s="26"/>
      <c r="E4641" s="21"/>
      <c r="F4641" s="21"/>
      <c r="G4641" s="21"/>
      <c r="H4641" s="21"/>
      <c r="I4641" s="21"/>
      <c r="J4641" s="26"/>
      <c r="K4641" s="26"/>
      <c r="L4641" s="21"/>
      <c r="M4641" s="21"/>
      <c r="N4641" s="21"/>
      <c r="O4641" s="21"/>
      <c r="P4641" s="21"/>
      <c r="Q4641" s="21"/>
    </row>
    <row r="4642" spans="1:17" s="258" customFormat="1" ht="12.75" hidden="1" customHeight="1">
      <c r="A4642" s="378"/>
      <c r="B4642" s="26"/>
      <c r="C4642" s="26"/>
      <c r="D4642" s="26"/>
      <c r="E4642" s="21"/>
      <c r="F4642" s="21"/>
      <c r="G4642" s="21"/>
      <c r="H4642" s="21"/>
      <c r="I4642" s="21"/>
      <c r="J4642" s="26"/>
      <c r="K4642" s="26"/>
      <c r="L4642" s="21"/>
      <c r="M4642" s="21"/>
      <c r="N4642" s="21"/>
      <c r="O4642" s="21"/>
      <c r="P4642" s="21"/>
      <c r="Q4642" s="21"/>
    </row>
    <row r="4643" spans="1:17" s="258" customFormat="1" ht="12.75" hidden="1" customHeight="1">
      <c r="A4643" s="378"/>
      <c r="B4643" s="26"/>
      <c r="C4643" s="26"/>
      <c r="D4643" s="26"/>
      <c r="E4643" s="21"/>
      <c r="F4643" s="21"/>
      <c r="G4643" s="21"/>
      <c r="H4643" s="21"/>
      <c r="I4643" s="21"/>
      <c r="J4643" s="26"/>
      <c r="K4643" s="26"/>
      <c r="L4643" s="21"/>
      <c r="M4643" s="21"/>
      <c r="N4643" s="21"/>
      <c r="O4643" s="21"/>
      <c r="P4643" s="21"/>
      <c r="Q4643" s="21"/>
    </row>
    <row r="4644" spans="1:17" s="258" customFormat="1" ht="12.75" hidden="1" customHeight="1">
      <c r="A4644" s="378"/>
      <c r="B4644" s="26"/>
      <c r="C4644" s="26"/>
      <c r="D4644" s="26"/>
      <c r="E4644" s="21"/>
      <c r="F4644" s="21"/>
      <c r="G4644" s="21"/>
      <c r="H4644" s="21"/>
      <c r="I4644" s="21"/>
      <c r="J4644" s="26"/>
      <c r="K4644" s="26"/>
      <c r="L4644" s="21"/>
      <c r="M4644" s="21"/>
      <c r="N4644" s="21"/>
      <c r="O4644" s="21"/>
      <c r="P4644" s="21"/>
      <c r="Q4644" s="21"/>
    </row>
    <row r="4645" spans="1:17" s="258" customFormat="1" ht="12.75" hidden="1" customHeight="1">
      <c r="A4645" s="378"/>
      <c r="B4645" s="26"/>
      <c r="C4645" s="26"/>
      <c r="D4645" s="26"/>
      <c r="E4645" s="21"/>
      <c r="F4645" s="21"/>
      <c r="G4645" s="21"/>
      <c r="H4645" s="21"/>
      <c r="I4645" s="21"/>
      <c r="J4645" s="26"/>
      <c r="K4645" s="26"/>
      <c r="L4645" s="21"/>
      <c r="M4645" s="21"/>
      <c r="N4645" s="21"/>
      <c r="O4645" s="21"/>
      <c r="P4645" s="21"/>
      <c r="Q4645" s="21"/>
    </row>
    <row r="4646" spans="1:17" s="258" customFormat="1" ht="12.75" hidden="1" customHeight="1">
      <c r="A4646" s="378"/>
      <c r="B4646" s="26"/>
      <c r="C4646" s="26"/>
      <c r="D4646" s="26"/>
      <c r="E4646" s="21"/>
      <c r="F4646" s="21"/>
      <c r="G4646" s="21"/>
      <c r="H4646" s="21"/>
      <c r="I4646" s="21"/>
      <c r="J4646" s="26"/>
      <c r="K4646" s="26"/>
      <c r="L4646" s="21"/>
      <c r="M4646" s="21"/>
      <c r="N4646" s="21"/>
      <c r="O4646" s="21"/>
      <c r="P4646" s="21"/>
      <c r="Q4646" s="21"/>
    </row>
    <row r="4647" spans="1:17" s="258" customFormat="1" ht="12.75" hidden="1" customHeight="1">
      <c r="A4647" s="378"/>
      <c r="B4647" s="26"/>
      <c r="C4647" s="26"/>
      <c r="D4647" s="26"/>
      <c r="E4647" s="21"/>
      <c r="F4647" s="21"/>
      <c r="G4647" s="21"/>
      <c r="H4647" s="21"/>
      <c r="I4647" s="21"/>
      <c r="J4647" s="26"/>
      <c r="K4647" s="26"/>
      <c r="L4647" s="21"/>
      <c r="M4647" s="21"/>
      <c r="N4647" s="21"/>
      <c r="O4647" s="21"/>
      <c r="P4647" s="21"/>
      <c r="Q4647" s="21"/>
    </row>
    <row r="4648" spans="1:17" s="258" customFormat="1" ht="12.75" hidden="1" customHeight="1">
      <c r="A4648" s="378"/>
      <c r="B4648" s="26"/>
      <c r="C4648" s="26"/>
      <c r="D4648" s="26"/>
      <c r="E4648" s="21"/>
      <c r="F4648" s="21"/>
      <c r="G4648" s="21"/>
      <c r="H4648" s="21"/>
      <c r="I4648" s="21"/>
      <c r="J4648" s="26"/>
      <c r="K4648" s="26"/>
      <c r="L4648" s="21"/>
      <c r="M4648" s="21"/>
      <c r="N4648" s="21"/>
      <c r="O4648" s="21"/>
      <c r="P4648" s="21"/>
      <c r="Q4648" s="21"/>
    </row>
    <row r="4649" spans="1:17" s="258" customFormat="1" ht="12.75" hidden="1" customHeight="1">
      <c r="A4649" s="378"/>
      <c r="B4649" s="26"/>
      <c r="C4649" s="26"/>
      <c r="D4649" s="26"/>
      <c r="E4649" s="21"/>
      <c r="F4649" s="21"/>
      <c r="G4649" s="21"/>
      <c r="H4649" s="21"/>
      <c r="I4649" s="21"/>
      <c r="J4649" s="26"/>
      <c r="K4649" s="26"/>
      <c r="L4649" s="21"/>
      <c r="M4649" s="21"/>
      <c r="N4649" s="21"/>
      <c r="O4649" s="21"/>
      <c r="P4649" s="21"/>
      <c r="Q4649" s="21"/>
    </row>
    <row r="4650" spans="1:17" s="258" customFormat="1" ht="12.75" hidden="1" customHeight="1">
      <c r="A4650" s="378"/>
      <c r="B4650" s="26"/>
      <c r="C4650" s="26"/>
      <c r="D4650" s="26"/>
      <c r="E4650" s="21"/>
      <c r="F4650" s="21"/>
      <c r="G4650" s="21"/>
      <c r="H4650" s="21"/>
      <c r="I4650" s="21"/>
      <c r="J4650" s="26"/>
      <c r="K4650" s="26"/>
      <c r="L4650" s="21"/>
      <c r="M4650" s="21"/>
      <c r="N4650" s="21"/>
      <c r="O4650" s="21"/>
      <c r="P4650" s="21"/>
      <c r="Q4650" s="21"/>
    </row>
    <row r="4651" spans="1:17" s="258" customFormat="1" ht="12.75" hidden="1" customHeight="1">
      <c r="A4651" s="378"/>
      <c r="B4651" s="26"/>
      <c r="C4651" s="26"/>
      <c r="D4651" s="26"/>
      <c r="E4651" s="21"/>
      <c r="F4651" s="21"/>
      <c r="G4651" s="21"/>
      <c r="H4651" s="21"/>
      <c r="I4651" s="21"/>
      <c r="J4651" s="26"/>
      <c r="K4651" s="26"/>
      <c r="L4651" s="21"/>
      <c r="M4651" s="21"/>
      <c r="N4651" s="21"/>
      <c r="O4651" s="21"/>
      <c r="P4651" s="21"/>
      <c r="Q4651" s="21"/>
    </row>
    <row r="4652" spans="1:17" s="258" customFormat="1" ht="12.75" hidden="1" customHeight="1">
      <c r="A4652" s="378"/>
      <c r="B4652" s="26"/>
      <c r="C4652" s="26"/>
      <c r="D4652" s="26"/>
      <c r="E4652" s="21"/>
      <c r="F4652" s="21"/>
      <c r="G4652" s="21"/>
      <c r="H4652" s="21"/>
      <c r="I4652" s="21"/>
      <c r="J4652" s="26"/>
      <c r="K4652" s="26"/>
      <c r="L4652" s="21"/>
      <c r="M4652" s="21"/>
      <c r="N4652" s="21"/>
      <c r="O4652" s="21"/>
      <c r="P4652" s="21"/>
      <c r="Q4652" s="21"/>
    </row>
    <row r="4653" spans="1:17" s="258" customFormat="1" ht="12.75" hidden="1" customHeight="1">
      <c r="A4653" s="378"/>
      <c r="B4653" s="26"/>
      <c r="C4653" s="26"/>
      <c r="D4653" s="26"/>
      <c r="E4653" s="21"/>
      <c r="F4653" s="21"/>
      <c r="G4653" s="21"/>
      <c r="H4653" s="21"/>
      <c r="I4653" s="21"/>
      <c r="J4653" s="26"/>
      <c r="K4653" s="26"/>
      <c r="L4653" s="21"/>
      <c r="M4653" s="21"/>
      <c r="N4653" s="21"/>
      <c r="O4653" s="21"/>
      <c r="P4653" s="21"/>
      <c r="Q4653" s="21"/>
    </row>
    <row r="4654" spans="1:17" s="258" customFormat="1" ht="12.75" hidden="1" customHeight="1">
      <c r="A4654" s="378"/>
      <c r="B4654" s="26"/>
      <c r="C4654" s="26"/>
      <c r="D4654" s="26"/>
      <c r="E4654" s="21"/>
      <c r="F4654" s="21"/>
      <c r="G4654" s="21"/>
      <c r="H4654" s="21"/>
      <c r="I4654" s="21"/>
      <c r="J4654" s="26"/>
      <c r="K4654" s="26"/>
      <c r="L4654" s="21"/>
      <c r="M4654" s="21"/>
      <c r="N4654" s="21"/>
      <c r="O4654" s="21"/>
      <c r="P4654" s="21"/>
      <c r="Q4654" s="21"/>
    </row>
    <row r="4655" spans="1:17" s="258" customFormat="1" ht="12.75" hidden="1" customHeight="1">
      <c r="A4655" s="378"/>
      <c r="B4655" s="26"/>
      <c r="C4655" s="26"/>
      <c r="D4655" s="26"/>
      <c r="E4655" s="21"/>
      <c r="F4655" s="21"/>
      <c r="G4655" s="21"/>
      <c r="H4655" s="21"/>
      <c r="I4655" s="21"/>
      <c r="J4655" s="26"/>
      <c r="K4655" s="26"/>
      <c r="L4655" s="21"/>
      <c r="M4655" s="21"/>
      <c r="N4655" s="21"/>
      <c r="O4655" s="21"/>
      <c r="P4655" s="21"/>
      <c r="Q4655" s="21"/>
    </row>
    <row r="4656" spans="1:17" s="258" customFormat="1" ht="12.75" hidden="1" customHeight="1">
      <c r="A4656" s="378"/>
      <c r="B4656" s="26"/>
      <c r="C4656" s="26"/>
      <c r="D4656" s="26"/>
      <c r="E4656" s="21"/>
      <c r="F4656" s="21"/>
      <c r="G4656" s="21"/>
      <c r="H4656" s="21"/>
      <c r="I4656" s="21"/>
      <c r="J4656" s="26"/>
      <c r="K4656" s="26"/>
      <c r="L4656" s="21"/>
      <c r="M4656" s="21"/>
      <c r="N4656" s="21"/>
      <c r="O4656" s="21"/>
      <c r="P4656" s="21"/>
      <c r="Q4656" s="21"/>
    </row>
    <row r="4657" spans="1:17" s="258" customFormat="1" ht="12.75" hidden="1" customHeight="1">
      <c r="A4657" s="378"/>
      <c r="B4657" s="26"/>
      <c r="C4657" s="26"/>
      <c r="D4657" s="26"/>
      <c r="E4657" s="21"/>
      <c r="F4657" s="21"/>
      <c r="G4657" s="21"/>
      <c r="H4657" s="21"/>
      <c r="I4657" s="21"/>
      <c r="J4657" s="26"/>
      <c r="K4657" s="26"/>
      <c r="L4657" s="21"/>
      <c r="M4657" s="21"/>
      <c r="N4657" s="21"/>
      <c r="O4657" s="21"/>
      <c r="P4657" s="21"/>
      <c r="Q4657" s="21"/>
    </row>
    <row r="4658" spans="1:17" s="258" customFormat="1" ht="12.75" hidden="1" customHeight="1">
      <c r="A4658" s="378"/>
      <c r="B4658" s="26"/>
      <c r="C4658" s="26"/>
      <c r="D4658" s="26"/>
      <c r="E4658" s="21"/>
      <c r="F4658" s="21"/>
      <c r="G4658" s="21"/>
      <c r="H4658" s="21"/>
      <c r="I4658" s="21"/>
      <c r="J4658" s="26"/>
      <c r="K4658" s="26"/>
      <c r="L4658" s="21"/>
      <c r="M4658" s="21"/>
      <c r="N4658" s="21"/>
      <c r="O4658" s="21"/>
      <c r="P4658" s="21"/>
      <c r="Q4658" s="21"/>
    </row>
    <row r="4659" spans="1:17" s="258" customFormat="1" ht="12.75" hidden="1" customHeight="1">
      <c r="A4659" s="378"/>
      <c r="B4659" s="26"/>
      <c r="C4659" s="26"/>
      <c r="D4659" s="26"/>
      <c r="E4659" s="21"/>
      <c r="F4659" s="21"/>
      <c r="G4659" s="21"/>
      <c r="H4659" s="21"/>
      <c r="I4659" s="21"/>
      <c r="J4659" s="26"/>
      <c r="K4659" s="26"/>
      <c r="L4659" s="21"/>
      <c r="M4659" s="21"/>
      <c r="N4659" s="21"/>
      <c r="O4659" s="21"/>
      <c r="P4659" s="21"/>
      <c r="Q4659" s="21"/>
    </row>
    <row r="4660" spans="1:17" s="258" customFormat="1" ht="12.75" hidden="1" customHeight="1">
      <c r="A4660" s="378"/>
      <c r="B4660" s="26"/>
      <c r="C4660" s="26"/>
      <c r="D4660" s="26"/>
      <c r="E4660" s="21"/>
      <c r="F4660" s="21"/>
      <c r="G4660" s="21"/>
      <c r="H4660" s="21"/>
      <c r="I4660" s="21"/>
      <c r="J4660" s="26"/>
      <c r="K4660" s="26"/>
      <c r="L4660" s="21"/>
      <c r="M4660" s="21"/>
      <c r="N4660" s="21"/>
      <c r="O4660" s="21"/>
      <c r="P4660" s="21"/>
      <c r="Q4660" s="21"/>
    </row>
    <row r="4661" spans="1:17" s="258" customFormat="1" ht="12.75" hidden="1" customHeight="1">
      <c r="A4661" s="378"/>
      <c r="B4661" s="26"/>
      <c r="C4661" s="26"/>
      <c r="D4661" s="26"/>
      <c r="E4661" s="21"/>
      <c r="F4661" s="21"/>
      <c r="G4661" s="21"/>
      <c r="H4661" s="21"/>
      <c r="I4661" s="21"/>
      <c r="J4661" s="26"/>
      <c r="K4661" s="26"/>
      <c r="L4661" s="21"/>
      <c r="M4661" s="21"/>
      <c r="N4661" s="21"/>
      <c r="O4661" s="21"/>
      <c r="P4661" s="21"/>
      <c r="Q4661" s="21"/>
    </row>
    <row r="4662" spans="1:17" s="258" customFormat="1" ht="12.75" hidden="1" customHeight="1">
      <c r="A4662" s="378"/>
      <c r="B4662" s="26"/>
      <c r="C4662" s="26"/>
      <c r="D4662" s="26"/>
      <c r="E4662" s="21"/>
      <c r="F4662" s="21"/>
      <c r="G4662" s="21"/>
      <c r="H4662" s="21"/>
      <c r="I4662" s="21"/>
      <c r="J4662" s="26"/>
      <c r="K4662" s="26"/>
      <c r="L4662" s="21"/>
      <c r="M4662" s="21"/>
      <c r="N4662" s="21"/>
      <c r="O4662" s="21"/>
      <c r="P4662" s="21"/>
      <c r="Q4662" s="21"/>
    </row>
    <row r="4663" spans="1:17" s="258" customFormat="1" ht="12.75" hidden="1" customHeight="1">
      <c r="A4663" s="378"/>
      <c r="B4663" s="26"/>
      <c r="C4663" s="26"/>
      <c r="D4663" s="26"/>
      <c r="E4663" s="21"/>
      <c r="F4663" s="21"/>
      <c r="G4663" s="21"/>
      <c r="H4663" s="21"/>
      <c r="I4663" s="21"/>
      <c r="J4663" s="26"/>
      <c r="K4663" s="26"/>
      <c r="L4663" s="21"/>
      <c r="M4663" s="21"/>
      <c r="N4663" s="21"/>
      <c r="O4663" s="21"/>
      <c r="P4663" s="21"/>
      <c r="Q4663" s="21"/>
    </row>
    <row r="4664" spans="1:17" s="258" customFormat="1" ht="12.75" hidden="1" customHeight="1">
      <c r="A4664" s="378"/>
      <c r="B4664" s="26"/>
      <c r="C4664" s="26"/>
      <c r="D4664" s="26"/>
      <c r="E4664" s="21"/>
      <c r="F4664" s="21"/>
      <c r="G4664" s="21"/>
      <c r="H4664" s="21"/>
      <c r="I4664" s="21"/>
      <c r="J4664" s="26"/>
      <c r="K4664" s="26"/>
      <c r="L4664" s="21"/>
      <c r="M4664" s="21"/>
      <c r="N4664" s="21"/>
      <c r="O4664" s="21"/>
      <c r="P4664" s="21"/>
      <c r="Q4664" s="21"/>
    </row>
    <row r="4665" spans="1:17" s="258" customFormat="1" ht="12.75" hidden="1" customHeight="1">
      <c r="A4665" s="378"/>
      <c r="B4665" s="26"/>
      <c r="C4665" s="26"/>
      <c r="D4665" s="26"/>
      <c r="E4665" s="21"/>
      <c r="F4665" s="21"/>
      <c r="G4665" s="21"/>
      <c r="H4665" s="21"/>
      <c r="I4665" s="21"/>
      <c r="J4665" s="26"/>
      <c r="K4665" s="26"/>
      <c r="L4665" s="21"/>
      <c r="M4665" s="21"/>
      <c r="N4665" s="21"/>
      <c r="O4665" s="21"/>
      <c r="P4665" s="21"/>
      <c r="Q4665" s="21"/>
    </row>
    <row r="4666" spans="1:17" s="258" customFormat="1" ht="12.75" hidden="1" customHeight="1">
      <c r="A4666" s="378"/>
      <c r="B4666" s="26"/>
      <c r="C4666" s="26"/>
      <c r="D4666" s="26"/>
      <c r="E4666" s="21"/>
      <c r="F4666" s="21"/>
      <c r="G4666" s="21"/>
      <c r="H4666" s="21"/>
      <c r="I4666" s="21"/>
      <c r="J4666" s="26"/>
      <c r="K4666" s="26"/>
      <c r="L4666" s="21"/>
      <c r="M4666" s="21"/>
      <c r="N4666" s="21"/>
      <c r="O4666" s="21"/>
      <c r="P4666" s="21"/>
      <c r="Q4666" s="21"/>
    </row>
    <row r="4667" spans="1:17" s="258" customFormat="1" ht="12.75" hidden="1" customHeight="1">
      <c r="A4667" s="378"/>
      <c r="B4667" s="26"/>
      <c r="C4667" s="26"/>
      <c r="D4667" s="26"/>
      <c r="E4667" s="21"/>
      <c r="F4667" s="21"/>
      <c r="G4667" s="21"/>
      <c r="H4667" s="21"/>
      <c r="I4667" s="21"/>
      <c r="J4667" s="26"/>
      <c r="K4667" s="26"/>
      <c r="L4667" s="21"/>
      <c r="M4667" s="21"/>
      <c r="N4667" s="21"/>
      <c r="O4667" s="21"/>
      <c r="P4667" s="21"/>
      <c r="Q4667" s="21"/>
    </row>
    <row r="4668" spans="1:17" s="258" customFormat="1" ht="12.75" hidden="1" customHeight="1">
      <c r="A4668" s="378"/>
      <c r="B4668" s="26"/>
      <c r="C4668" s="26"/>
      <c r="D4668" s="26"/>
      <c r="E4668" s="21"/>
      <c r="F4668" s="21"/>
      <c r="G4668" s="21"/>
      <c r="H4668" s="21"/>
      <c r="I4668" s="21"/>
      <c r="J4668" s="26"/>
      <c r="K4668" s="26"/>
      <c r="L4668" s="21"/>
      <c r="M4668" s="21"/>
      <c r="N4668" s="21"/>
      <c r="O4668" s="21"/>
      <c r="P4668" s="21"/>
      <c r="Q4668" s="21"/>
    </row>
    <row r="4669" spans="1:17" s="258" customFormat="1" ht="12.75" hidden="1" customHeight="1">
      <c r="A4669" s="378"/>
      <c r="B4669" s="26"/>
      <c r="C4669" s="26"/>
      <c r="D4669" s="26"/>
      <c r="E4669" s="21"/>
      <c r="F4669" s="21"/>
      <c r="G4669" s="21"/>
      <c r="H4669" s="21"/>
      <c r="I4669" s="21"/>
      <c r="J4669" s="26"/>
      <c r="K4669" s="26"/>
      <c r="L4669" s="21"/>
      <c r="M4669" s="21"/>
      <c r="N4669" s="21"/>
      <c r="O4669" s="21"/>
      <c r="P4669" s="21"/>
      <c r="Q4669" s="21"/>
    </row>
    <row r="4670" spans="1:17" s="258" customFormat="1" ht="12.75" hidden="1" customHeight="1">
      <c r="A4670" s="378"/>
      <c r="B4670" s="26"/>
      <c r="C4670" s="26"/>
      <c r="D4670" s="26"/>
      <c r="E4670" s="21"/>
      <c r="F4670" s="21"/>
      <c r="G4670" s="21"/>
      <c r="H4670" s="21"/>
      <c r="I4670" s="21"/>
      <c r="J4670" s="26"/>
      <c r="K4670" s="26"/>
      <c r="L4670" s="21"/>
      <c r="M4670" s="21"/>
      <c r="N4670" s="21"/>
      <c r="O4670" s="21"/>
      <c r="P4670" s="21"/>
      <c r="Q4670" s="21"/>
    </row>
    <row r="4671" spans="1:17" s="258" customFormat="1" ht="12.75" hidden="1" customHeight="1">
      <c r="A4671" s="378"/>
      <c r="B4671" s="26"/>
      <c r="C4671" s="26"/>
      <c r="D4671" s="26"/>
      <c r="E4671" s="21"/>
      <c r="F4671" s="21"/>
      <c r="G4671" s="21"/>
      <c r="H4671" s="21"/>
      <c r="I4671" s="21"/>
      <c r="J4671" s="26"/>
      <c r="K4671" s="26"/>
      <c r="L4671" s="21"/>
      <c r="M4671" s="21"/>
      <c r="N4671" s="21"/>
      <c r="O4671" s="21"/>
      <c r="P4671" s="21"/>
      <c r="Q4671" s="21"/>
    </row>
    <row r="4672" spans="1:17" s="258" customFormat="1" ht="12.75" hidden="1" customHeight="1">
      <c r="A4672" s="378"/>
      <c r="B4672" s="26"/>
      <c r="C4672" s="26"/>
      <c r="D4672" s="26"/>
      <c r="E4672" s="21"/>
      <c r="F4672" s="21"/>
      <c r="G4672" s="21"/>
      <c r="H4672" s="21"/>
      <c r="I4672" s="21"/>
      <c r="J4672" s="26"/>
      <c r="K4672" s="26"/>
      <c r="L4672" s="21"/>
      <c r="M4672" s="21"/>
      <c r="N4672" s="21"/>
      <c r="O4672" s="21"/>
      <c r="P4672" s="21"/>
      <c r="Q4672" s="21"/>
    </row>
    <row r="4673" spans="1:17" s="258" customFormat="1" ht="12.75" hidden="1" customHeight="1">
      <c r="A4673" s="378"/>
      <c r="B4673" s="26"/>
      <c r="C4673" s="26"/>
      <c r="D4673" s="26"/>
      <c r="E4673" s="21"/>
      <c r="F4673" s="21"/>
      <c r="G4673" s="21"/>
      <c r="H4673" s="21"/>
      <c r="I4673" s="21"/>
      <c r="J4673" s="26"/>
      <c r="K4673" s="26"/>
      <c r="L4673" s="21"/>
      <c r="M4673" s="21"/>
      <c r="N4673" s="21"/>
      <c r="O4673" s="21"/>
      <c r="P4673" s="21"/>
      <c r="Q4673" s="21"/>
    </row>
    <row r="4674" spans="1:17" s="258" customFormat="1" ht="12.75" hidden="1" customHeight="1">
      <c r="A4674" s="378"/>
      <c r="B4674" s="26"/>
      <c r="C4674" s="26"/>
      <c r="D4674" s="26"/>
      <c r="E4674" s="21"/>
      <c r="F4674" s="21"/>
      <c r="G4674" s="21"/>
      <c r="H4674" s="21"/>
      <c r="I4674" s="21"/>
      <c r="J4674" s="26"/>
      <c r="K4674" s="26"/>
      <c r="L4674" s="21"/>
      <c r="M4674" s="21"/>
      <c r="N4674" s="21"/>
      <c r="O4674" s="21"/>
      <c r="P4674" s="21"/>
      <c r="Q4674" s="21"/>
    </row>
    <row r="4675" spans="1:17" s="258" customFormat="1" ht="12.75" hidden="1" customHeight="1">
      <c r="A4675" s="378"/>
      <c r="B4675" s="26"/>
      <c r="C4675" s="26"/>
      <c r="D4675" s="26"/>
      <c r="E4675" s="21"/>
      <c r="F4675" s="21"/>
      <c r="G4675" s="21"/>
      <c r="H4675" s="21"/>
      <c r="I4675" s="21"/>
      <c r="J4675" s="26"/>
      <c r="K4675" s="26"/>
      <c r="L4675" s="21"/>
      <c r="M4675" s="21"/>
      <c r="N4675" s="21"/>
      <c r="O4675" s="21"/>
      <c r="P4675" s="21"/>
      <c r="Q4675" s="21"/>
    </row>
    <row r="4676" spans="1:17" s="258" customFormat="1" ht="12.75" hidden="1" customHeight="1">
      <c r="A4676" s="378"/>
      <c r="B4676" s="26"/>
      <c r="C4676" s="26"/>
      <c r="D4676" s="26"/>
      <c r="E4676" s="21"/>
      <c r="F4676" s="21"/>
      <c r="G4676" s="21"/>
      <c r="H4676" s="21"/>
      <c r="I4676" s="21"/>
      <c r="J4676" s="26"/>
      <c r="K4676" s="26"/>
      <c r="L4676" s="21"/>
      <c r="M4676" s="21"/>
      <c r="N4676" s="21"/>
      <c r="O4676" s="21"/>
      <c r="P4676" s="21"/>
      <c r="Q4676" s="21"/>
    </row>
    <row r="4677" spans="1:17" s="258" customFormat="1" ht="12.75" hidden="1" customHeight="1">
      <c r="A4677" s="378"/>
      <c r="B4677" s="26"/>
      <c r="C4677" s="26"/>
      <c r="D4677" s="26"/>
      <c r="E4677" s="21"/>
      <c r="F4677" s="21"/>
      <c r="G4677" s="21"/>
      <c r="H4677" s="21"/>
      <c r="I4677" s="21"/>
      <c r="J4677" s="26"/>
      <c r="K4677" s="26"/>
      <c r="L4677" s="21"/>
      <c r="M4677" s="21"/>
      <c r="N4677" s="21"/>
      <c r="O4677" s="21"/>
      <c r="P4677" s="21"/>
      <c r="Q4677" s="21"/>
    </row>
    <row r="4678" spans="1:17" s="258" customFormat="1" ht="12.75" hidden="1" customHeight="1">
      <c r="A4678" s="378"/>
      <c r="B4678" s="26"/>
      <c r="C4678" s="26"/>
      <c r="D4678" s="26"/>
      <c r="E4678" s="21"/>
      <c r="F4678" s="21"/>
      <c r="G4678" s="21"/>
      <c r="H4678" s="21"/>
      <c r="I4678" s="21"/>
      <c r="J4678" s="26"/>
      <c r="K4678" s="26"/>
      <c r="L4678" s="21"/>
      <c r="M4678" s="21"/>
      <c r="N4678" s="21"/>
      <c r="O4678" s="21"/>
      <c r="P4678" s="21"/>
      <c r="Q4678" s="21"/>
    </row>
    <row r="4679" spans="1:17" s="258" customFormat="1" ht="12.75" hidden="1" customHeight="1">
      <c r="A4679" s="378"/>
      <c r="B4679" s="26"/>
      <c r="C4679" s="26"/>
      <c r="D4679" s="26"/>
      <c r="E4679" s="21"/>
      <c r="F4679" s="21"/>
      <c r="G4679" s="21"/>
      <c r="H4679" s="21"/>
      <c r="I4679" s="21"/>
      <c r="J4679" s="26"/>
      <c r="K4679" s="26"/>
      <c r="L4679" s="21"/>
      <c r="M4679" s="21"/>
      <c r="N4679" s="21"/>
      <c r="O4679" s="21"/>
      <c r="P4679" s="21"/>
      <c r="Q4679" s="21"/>
    </row>
    <row r="4680" spans="1:17" s="258" customFormat="1" ht="12.75" hidden="1" customHeight="1">
      <c r="A4680" s="378"/>
      <c r="B4680" s="26"/>
      <c r="C4680" s="26"/>
      <c r="D4680" s="26"/>
      <c r="E4680" s="21"/>
      <c r="F4680" s="21"/>
      <c r="G4680" s="21"/>
      <c r="H4680" s="21"/>
      <c r="I4680" s="21"/>
      <c r="J4680" s="26"/>
      <c r="K4680" s="26"/>
      <c r="L4680" s="21"/>
      <c r="M4680" s="21"/>
      <c r="N4680" s="21"/>
      <c r="O4680" s="21"/>
      <c r="P4680" s="21"/>
      <c r="Q4680" s="21"/>
    </row>
    <row r="4681" spans="1:17" s="258" customFormat="1" ht="12.75" hidden="1" customHeight="1">
      <c r="A4681" s="378"/>
      <c r="B4681" s="26"/>
      <c r="C4681" s="26"/>
      <c r="D4681" s="26"/>
      <c r="E4681" s="21"/>
      <c r="F4681" s="21"/>
      <c r="G4681" s="21"/>
      <c r="H4681" s="21"/>
      <c r="I4681" s="21"/>
      <c r="J4681" s="26"/>
      <c r="K4681" s="26"/>
      <c r="L4681" s="21"/>
      <c r="M4681" s="21"/>
      <c r="N4681" s="21"/>
      <c r="O4681" s="21"/>
      <c r="P4681" s="21"/>
      <c r="Q4681" s="21"/>
    </row>
    <row r="4682" spans="1:17" s="258" customFormat="1" ht="12.75" hidden="1" customHeight="1">
      <c r="A4682" s="378"/>
      <c r="B4682" s="26"/>
      <c r="C4682" s="26"/>
      <c r="D4682" s="26"/>
      <c r="E4682" s="21"/>
      <c r="F4682" s="21"/>
      <c r="G4682" s="21"/>
      <c r="H4682" s="21"/>
      <c r="I4682" s="21"/>
      <c r="J4682" s="26"/>
      <c r="K4682" s="26"/>
      <c r="L4682" s="21"/>
      <c r="M4682" s="21"/>
      <c r="N4682" s="21"/>
      <c r="O4682" s="21"/>
      <c r="P4682" s="21"/>
      <c r="Q4682" s="21"/>
    </row>
    <row r="4683" spans="1:17" s="258" customFormat="1" ht="12.75" hidden="1" customHeight="1">
      <c r="A4683" s="378"/>
      <c r="B4683" s="26"/>
      <c r="C4683" s="26"/>
      <c r="D4683" s="26"/>
      <c r="E4683" s="21"/>
      <c r="F4683" s="21"/>
      <c r="G4683" s="21"/>
      <c r="H4683" s="21"/>
      <c r="I4683" s="21"/>
      <c r="J4683" s="26"/>
      <c r="K4683" s="26"/>
      <c r="L4683" s="21"/>
      <c r="M4683" s="21"/>
      <c r="N4683" s="21"/>
      <c r="O4683" s="21"/>
      <c r="P4683" s="21"/>
      <c r="Q4683" s="21"/>
    </row>
    <row r="4684" spans="1:17" s="258" customFormat="1" ht="12.75" hidden="1" customHeight="1">
      <c r="A4684" s="378"/>
      <c r="B4684" s="26"/>
      <c r="C4684" s="26"/>
      <c r="D4684" s="26"/>
      <c r="E4684" s="21"/>
      <c r="F4684" s="21"/>
      <c r="G4684" s="21"/>
      <c r="H4684" s="21"/>
      <c r="I4684" s="21"/>
      <c r="J4684" s="26"/>
      <c r="K4684" s="26"/>
      <c r="L4684" s="21"/>
      <c r="M4684" s="21"/>
      <c r="N4684" s="21"/>
      <c r="O4684" s="21"/>
      <c r="P4684" s="21"/>
      <c r="Q4684" s="21"/>
    </row>
    <row r="4685" spans="1:17" s="258" customFormat="1" ht="12.75" hidden="1" customHeight="1">
      <c r="A4685" s="378"/>
      <c r="B4685" s="26"/>
      <c r="C4685" s="26"/>
      <c r="D4685" s="26"/>
      <c r="E4685" s="21"/>
      <c r="F4685" s="21"/>
      <c r="G4685" s="21"/>
      <c r="H4685" s="21"/>
      <c r="I4685" s="21"/>
      <c r="J4685" s="26"/>
      <c r="K4685" s="26"/>
      <c r="L4685" s="21"/>
      <c r="M4685" s="21"/>
      <c r="N4685" s="21"/>
      <c r="O4685" s="21"/>
      <c r="P4685" s="21"/>
      <c r="Q4685" s="21"/>
    </row>
    <row r="4686" spans="1:17" s="258" customFormat="1" ht="12.75" hidden="1" customHeight="1">
      <c r="A4686" s="378"/>
      <c r="B4686" s="26"/>
      <c r="C4686" s="26"/>
      <c r="D4686" s="26"/>
      <c r="E4686" s="21"/>
      <c r="F4686" s="21"/>
      <c r="G4686" s="21"/>
      <c r="H4686" s="21"/>
      <c r="I4686" s="21"/>
      <c r="J4686" s="26"/>
      <c r="K4686" s="26"/>
      <c r="L4686" s="21"/>
      <c r="M4686" s="21"/>
      <c r="N4686" s="21"/>
      <c r="O4686" s="21"/>
      <c r="P4686" s="21"/>
      <c r="Q4686" s="21"/>
    </row>
    <row r="4687" spans="1:17" s="258" customFormat="1" ht="12.75" hidden="1" customHeight="1">
      <c r="A4687" s="378"/>
      <c r="B4687" s="26"/>
      <c r="C4687" s="26"/>
      <c r="D4687" s="26"/>
      <c r="E4687" s="21"/>
      <c r="F4687" s="21"/>
      <c r="G4687" s="21"/>
      <c r="H4687" s="21"/>
      <c r="I4687" s="21"/>
      <c r="J4687" s="26"/>
      <c r="K4687" s="26"/>
      <c r="L4687" s="21"/>
      <c r="M4687" s="21"/>
      <c r="N4687" s="21"/>
      <c r="O4687" s="21"/>
      <c r="P4687" s="21"/>
      <c r="Q4687" s="21"/>
    </row>
    <row r="4688" spans="1:17" s="258" customFormat="1" ht="12.75" hidden="1" customHeight="1">
      <c r="A4688" s="378"/>
      <c r="B4688" s="26"/>
      <c r="C4688" s="26"/>
      <c r="D4688" s="26"/>
      <c r="E4688" s="21"/>
      <c r="F4688" s="21"/>
      <c r="G4688" s="21"/>
      <c r="H4688" s="21"/>
      <c r="I4688" s="21"/>
      <c r="J4688" s="26"/>
      <c r="K4688" s="26"/>
      <c r="L4688" s="21"/>
      <c r="M4688" s="21"/>
      <c r="N4688" s="21"/>
      <c r="O4688" s="21"/>
      <c r="P4688" s="21"/>
      <c r="Q4688" s="21"/>
    </row>
    <row r="4689" spans="1:17" s="258" customFormat="1" ht="12.75" hidden="1" customHeight="1">
      <c r="A4689" s="378"/>
      <c r="B4689" s="26"/>
      <c r="C4689" s="26"/>
      <c r="D4689" s="26"/>
      <c r="E4689" s="21"/>
      <c r="F4689" s="21"/>
      <c r="G4689" s="21"/>
      <c r="H4689" s="21"/>
      <c r="I4689" s="21"/>
      <c r="J4689" s="26"/>
      <c r="K4689" s="26"/>
      <c r="L4689" s="21"/>
      <c r="M4689" s="21"/>
      <c r="N4689" s="21"/>
      <c r="O4689" s="21"/>
      <c r="P4689" s="21"/>
      <c r="Q4689" s="21"/>
    </row>
    <row r="4690" spans="1:17" s="258" customFormat="1" ht="12.75" hidden="1" customHeight="1">
      <c r="A4690" s="378"/>
      <c r="B4690" s="26"/>
      <c r="C4690" s="26"/>
      <c r="D4690" s="26"/>
      <c r="E4690" s="21"/>
      <c r="F4690" s="21"/>
      <c r="G4690" s="21"/>
      <c r="H4690" s="21"/>
      <c r="I4690" s="21"/>
      <c r="J4690" s="26"/>
      <c r="K4690" s="26"/>
      <c r="L4690" s="21"/>
      <c r="M4690" s="21"/>
      <c r="N4690" s="21"/>
      <c r="O4690" s="21"/>
      <c r="P4690" s="21"/>
      <c r="Q4690" s="21"/>
    </row>
    <row r="4691" spans="1:17" s="258" customFormat="1" ht="12.75" hidden="1" customHeight="1">
      <c r="A4691" s="378"/>
      <c r="B4691" s="26"/>
      <c r="C4691" s="26"/>
      <c r="D4691" s="26"/>
      <c r="E4691" s="21"/>
      <c r="F4691" s="21"/>
      <c r="G4691" s="21"/>
      <c r="H4691" s="21"/>
      <c r="I4691" s="21"/>
      <c r="J4691" s="26"/>
      <c r="K4691" s="26"/>
      <c r="L4691" s="21"/>
      <c r="M4691" s="21"/>
      <c r="N4691" s="21"/>
      <c r="O4691" s="21"/>
      <c r="P4691" s="21"/>
      <c r="Q4691" s="21"/>
    </row>
    <row r="4692" spans="1:17" s="258" customFormat="1" ht="12.75" hidden="1" customHeight="1">
      <c r="A4692" s="378"/>
      <c r="B4692" s="26"/>
      <c r="C4692" s="26"/>
      <c r="D4692" s="26"/>
      <c r="E4692" s="21"/>
      <c r="F4692" s="21"/>
      <c r="G4692" s="21"/>
      <c r="H4692" s="21"/>
      <c r="I4692" s="21"/>
      <c r="J4692" s="26"/>
      <c r="K4692" s="26"/>
      <c r="L4692" s="21"/>
      <c r="M4692" s="21"/>
      <c r="N4692" s="21"/>
      <c r="O4692" s="21"/>
      <c r="P4692" s="21"/>
      <c r="Q4692" s="21"/>
    </row>
    <row r="4693" spans="1:17" s="258" customFormat="1" ht="12.75" hidden="1" customHeight="1">
      <c r="A4693" s="378"/>
      <c r="B4693" s="26"/>
      <c r="C4693" s="26"/>
      <c r="D4693" s="26"/>
      <c r="E4693" s="21"/>
      <c r="F4693" s="21"/>
      <c r="G4693" s="21"/>
      <c r="H4693" s="21"/>
      <c r="I4693" s="21"/>
      <c r="J4693" s="26"/>
      <c r="K4693" s="26"/>
      <c r="L4693" s="21"/>
      <c r="M4693" s="21"/>
      <c r="N4693" s="21"/>
      <c r="O4693" s="21"/>
      <c r="P4693" s="21"/>
      <c r="Q4693" s="21"/>
    </row>
    <row r="4694" spans="1:17" s="258" customFormat="1" ht="12.75" hidden="1" customHeight="1">
      <c r="A4694" s="378"/>
      <c r="B4694" s="26"/>
      <c r="C4694" s="26"/>
      <c r="D4694" s="26"/>
      <c r="E4694" s="21"/>
      <c r="F4694" s="21"/>
      <c r="G4694" s="21"/>
      <c r="H4694" s="21"/>
      <c r="I4694" s="21"/>
      <c r="J4694" s="26"/>
      <c r="K4694" s="26"/>
      <c r="L4694" s="21"/>
      <c r="M4694" s="21"/>
      <c r="N4694" s="21"/>
      <c r="O4694" s="21"/>
      <c r="P4694" s="21"/>
      <c r="Q4694" s="21"/>
    </row>
    <row r="4695" spans="1:17" s="258" customFormat="1" ht="12.75" hidden="1" customHeight="1">
      <c r="A4695" s="378"/>
      <c r="B4695" s="26"/>
      <c r="C4695" s="26"/>
      <c r="D4695" s="26"/>
      <c r="E4695" s="21"/>
      <c r="F4695" s="21"/>
      <c r="G4695" s="21"/>
      <c r="H4695" s="21"/>
      <c r="I4695" s="21"/>
      <c r="J4695" s="26"/>
      <c r="K4695" s="26"/>
      <c r="L4695" s="21"/>
      <c r="M4695" s="21"/>
      <c r="N4695" s="21"/>
      <c r="O4695" s="21"/>
      <c r="P4695" s="21"/>
      <c r="Q4695" s="21"/>
    </row>
    <row r="4696" spans="1:17" s="258" customFormat="1" ht="12.75" hidden="1" customHeight="1">
      <c r="A4696" s="378"/>
      <c r="B4696" s="26"/>
      <c r="C4696" s="26"/>
      <c r="D4696" s="26"/>
      <c r="E4696" s="21"/>
      <c r="F4696" s="21"/>
      <c r="G4696" s="21"/>
      <c r="H4696" s="21"/>
      <c r="I4696" s="21"/>
      <c r="J4696" s="26"/>
      <c r="K4696" s="26"/>
      <c r="L4696" s="21"/>
      <c r="M4696" s="21"/>
      <c r="N4696" s="21"/>
      <c r="O4696" s="21"/>
      <c r="P4696" s="21"/>
      <c r="Q4696" s="21"/>
    </row>
    <row r="4697" spans="1:17" s="258" customFormat="1" ht="12.75" hidden="1" customHeight="1">
      <c r="A4697" s="378"/>
      <c r="B4697" s="26"/>
      <c r="C4697" s="26"/>
      <c r="D4697" s="26"/>
      <c r="E4697" s="21"/>
      <c r="F4697" s="21"/>
      <c r="G4697" s="21"/>
      <c r="H4697" s="21"/>
      <c r="I4697" s="21"/>
      <c r="J4697" s="26"/>
      <c r="K4697" s="26"/>
      <c r="L4697" s="21"/>
      <c r="M4697" s="21"/>
      <c r="N4697" s="21"/>
      <c r="O4697" s="21"/>
      <c r="P4697" s="21"/>
      <c r="Q4697" s="21"/>
    </row>
    <row r="4698" spans="1:17" s="258" customFormat="1" ht="12.75" hidden="1" customHeight="1">
      <c r="A4698" s="378"/>
      <c r="B4698" s="26"/>
      <c r="C4698" s="26"/>
      <c r="D4698" s="26"/>
      <c r="E4698" s="21"/>
      <c r="F4698" s="21"/>
      <c r="G4698" s="21"/>
      <c r="H4698" s="21"/>
      <c r="I4698" s="21"/>
      <c r="J4698" s="26"/>
      <c r="K4698" s="26"/>
      <c r="L4698" s="21"/>
      <c r="M4698" s="21"/>
      <c r="N4698" s="21"/>
      <c r="O4698" s="21"/>
      <c r="P4698" s="21"/>
      <c r="Q4698" s="21"/>
    </row>
    <row r="4699" spans="1:17" s="258" customFormat="1" ht="12.75" hidden="1" customHeight="1">
      <c r="A4699" s="378"/>
      <c r="B4699" s="26"/>
      <c r="C4699" s="26"/>
      <c r="D4699" s="26"/>
      <c r="E4699" s="21"/>
      <c r="F4699" s="21"/>
      <c r="G4699" s="21"/>
      <c r="H4699" s="21"/>
      <c r="I4699" s="21"/>
      <c r="J4699" s="26"/>
      <c r="K4699" s="26"/>
      <c r="L4699" s="21"/>
      <c r="M4699" s="21"/>
      <c r="N4699" s="21"/>
      <c r="O4699" s="21"/>
      <c r="P4699" s="21"/>
      <c r="Q4699" s="21"/>
    </row>
    <row r="4700" spans="1:17" s="258" customFormat="1" ht="12.75" hidden="1" customHeight="1">
      <c r="A4700" s="378"/>
      <c r="B4700" s="26"/>
      <c r="C4700" s="26"/>
      <c r="D4700" s="26"/>
      <c r="E4700" s="21"/>
      <c r="F4700" s="21"/>
      <c r="G4700" s="21"/>
      <c r="H4700" s="21"/>
      <c r="I4700" s="21"/>
      <c r="J4700" s="26"/>
      <c r="K4700" s="26"/>
      <c r="L4700" s="21"/>
      <c r="M4700" s="21"/>
      <c r="N4700" s="21"/>
      <c r="O4700" s="21"/>
      <c r="P4700" s="21"/>
      <c r="Q4700" s="21"/>
    </row>
    <row r="4701" spans="1:17" s="258" customFormat="1" ht="12.75" hidden="1" customHeight="1">
      <c r="A4701" s="378"/>
      <c r="B4701" s="26"/>
      <c r="C4701" s="26"/>
      <c r="D4701" s="26"/>
      <c r="E4701" s="21"/>
      <c r="F4701" s="21"/>
      <c r="G4701" s="21"/>
      <c r="H4701" s="21"/>
      <c r="I4701" s="21"/>
      <c r="J4701" s="26"/>
      <c r="K4701" s="26"/>
      <c r="L4701" s="21"/>
      <c r="M4701" s="21"/>
      <c r="N4701" s="21"/>
      <c r="O4701" s="21"/>
      <c r="P4701" s="21"/>
      <c r="Q4701" s="21"/>
    </row>
    <row r="4702" spans="1:17" s="258" customFormat="1" ht="12.75" hidden="1" customHeight="1">
      <c r="A4702" s="378"/>
      <c r="B4702" s="26"/>
      <c r="C4702" s="26"/>
      <c r="D4702" s="26"/>
      <c r="E4702" s="21"/>
      <c r="F4702" s="21"/>
      <c r="G4702" s="21"/>
      <c r="H4702" s="21"/>
      <c r="I4702" s="21"/>
      <c r="J4702" s="26"/>
      <c r="K4702" s="26"/>
      <c r="L4702" s="21"/>
      <c r="M4702" s="21"/>
      <c r="N4702" s="21"/>
      <c r="O4702" s="21"/>
      <c r="P4702" s="21"/>
      <c r="Q4702" s="21"/>
    </row>
    <row r="4703" spans="1:17" s="258" customFormat="1" ht="12.75" hidden="1" customHeight="1">
      <c r="A4703" s="378"/>
      <c r="B4703" s="26"/>
      <c r="C4703" s="26"/>
      <c r="D4703" s="26"/>
      <c r="E4703" s="21"/>
      <c r="F4703" s="21"/>
      <c r="G4703" s="21"/>
      <c r="H4703" s="21"/>
      <c r="I4703" s="21"/>
      <c r="J4703" s="26"/>
      <c r="K4703" s="26"/>
      <c r="L4703" s="21"/>
      <c r="M4703" s="21"/>
      <c r="N4703" s="21"/>
      <c r="O4703" s="21"/>
      <c r="P4703" s="21"/>
      <c r="Q4703" s="21"/>
    </row>
    <row r="4704" spans="1:17" s="258" customFormat="1" ht="12.75" hidden="1" customHeight="1">
      <c r="A4704" s="378"/>
      <c r="B4704" s="26"/>
      <c r="C4704" s="26"/>
      <c r="D4704" s="26"/>
      <c r="E4704" s="21"/>
      <c r="F4704" s="21"/>
      <c r="G4704" s="21"/>
      <c r="H4704" s="21"/>
      <c r="I4704" s="21"/>
      <c r="J4704" s="26"/>
      <c r="K4704" s="26"/>
      <c r="L4704" s="21"/>
      <c r="M4704" s="21"/>
      <c r="N4704" s="21"/>
      <c r="O4704" s="21"/>
      <c r="P4704" s="21"/>
      <c r="Q4704" s="21"/>
    </row>
    <row r="4705" spans="1:17" s="258" customFormat="1" ht="12.75" hidden="1" customHeight="1">
      <c r="A4705" s="378"/>
      <c r="B4705" s="26"/>
      <c r="C4705" s="26"/>
      <c r="D4705" s="26"/>
      <c r="E4705" s="21"/>
      <c r="F4705" s="21"/>
      <c r="G4705" s="21"/>
      <c r="H4705" s="21"/>
      <c r="I4705" s="21"/>
      <c r="J4705" s="26"/>
      <c r="K4705" s="26"/>
      <c r="L4705" s="21"/>
      <c r="M4705" s="21"/>
      <c r="N4705" s="21"/>
      <c r="O4705" s="21"/>
      <c r="P4705" s="21"/>
      <c r="Q4705" s="21"/>
    </row>
    <row r="4706" spans="1:17" s="258" customFormat="1" ht="12.75" hidden="1" customHeight="1">
      <c r="A4706" s="378"/>
      <c r="B4706" s="26"/>
      <c r="C4706" s="26"/>
      <c r="D4706" s="26"/>
      <c r="E4706" s="21"/>
      <c r="F4706" s="21"/>
      <c r="G4706" s="21"/>
      <c r="H4706" s="21"/>
      <c r="I4706" s="21"/>
      <c r="J4706" s="26"/>
      <c r="K4706" s="26"/>
      <c r="L4706" s="21"/>
      <c r="M4706" s="21"/>
      <c r="N4706" s="21"/>
      <c r="O4706" s="21"/>
      <c r="P4706" s="21"/>
      <c r="Q4706" s="21"/>
    </row>
    <row r="4707" spans="1:17" s="258" customFormat="1" ht="12.75" hidden="1" customHeight="1">
      <c r="A4707" s="378"/>
      <c r="B4707" s="26"/>
      <c r="C4707" s="26"/>
      <c r="D4707" s="26"/>
      <c r="E4707" s="21"/>
      <c r="F4707" s="21"/>
      <c r="G4707" s="21"/>
      <c r="H4707" s="21"/>
      <c r="I4707" s="21"/>
      <c r="J4707" s="26"/>
      <c r="K4707" s="26"/>
      <c r="L4707" s="21"/>
      <c r="M4707" s="21"/>
      <c r="N4707" s="21"/>
      <c r="O4707" s="21"/>
      <c r="P4707" s="21"/>
      <c r="Q4707" s="21"/>
    </row>
    <row r="4708" spans="1:17" s="258" customFormat="1" ht="12.75" hidden="1" customHeight="1">
      <c r="A4708" s="378"/>
      <c r="B4708" s="26"/>
      <c r="C4708" s="26"/>
      <c r="D4708" s="26"/>
      <c r="E4708" s="21"/>
      <c r="F4708" s="21"/>
      <c r="G4708" s="21"/>
      <c r="H4708" s="21"/>
      <c r="I4708" s="21"/>
      <c r="J4708" s="26"/>
      <c r="K4708" s="26"/>
      <c r="L4708" s="21"/>
      <c r="M4708" s="21"/>
      <c r="N4708" s="21"/>
      <c r="O4708" s="21"/>
      <c r="P4708" s="21"/>
      <c r="Q4708" s="21"/>
    </row>
    <row r="4709" spans="1:17" s="258" customFormat="1" ht="12.75" hidden="1" customHeight="1">
      <c r="A4709" s="378"/>
      <c r="B4709" s="26"/>
      <c r="C4709" s="26"/>
      <c r="D4709" s="26"/>
      <c r="E4709" s="21"/>
      <c r="F4709" s="21"/>
      <c r="G4709" s="21"/>
      <c r="H4709" s="21"/>
      <c r="I4709" s="21"/>
      <c r="J4709" s="26"/>
      <c r="K4709" s="26"/>
      <c r="L4709" s="21"/>
      <c r="M4709" s="21"/>
      <c r="N4709" s="21"/>
      <c r="O4709" s="21"/>
      <c r="P4709" s="21"/>
      <c r="Q4709" s="21"/>
    </row>
    <row r="4710" spans="1:17" s="258" customFormat="1" ht="12.75" hidden="1" customHeight="1">
      <c r="A4710" s="378"/>
      <c r="B4710" s="26"/>
      <c r="C4710" s="26"/>
      <c r="D4710" s="26"/>
      <c r="E4710" s="21"/>
      <c r="F4710" s="21"/>
      <c r="G4710" s="21"/>
      <c r="H4710" s="21"/>
      <c r="I4710" s="21"/>
      <c r="J4710" s="26"/>
      <c r="K4710" s="26"/>
      <c r="L4710" s="21"/>
      <c r="M4710" s="21"/>
      <c r="N4710" s="21"/>
      <c r="O4710" s="21"/>
      <c r="P4710" s="21"/>
      <c r="Q4710" s="21"/>
    </row>
    <row r="4711" spans="1:17" s="258" customFormat="1" ht="12.75" hidden="1" customHeight="1">
      <c r="A4711" s="378"/>
      <c r="B4711" s="26"/>
      <c r="C4711" s="26"/>
      <c r="D4711" s="26"/>
      <c r="E4711" s="21"/>
      <c r="F4711" s="21"/>
      <c r="G4711" s="21"/>
      <c r="H4711" s="21"/>
      <c r="I4711" s="21"/>
      <c r="J4711" s="26"/>
      <c r="K4711" s="26"/>
      <c r="L4711" s="21"/>
      <c r="M4711" s="21"/>
      <c r="N4711" s="21"/>
      <c r="O4711" s="21"/>
      <c r="P4711" s="21"/>
      <c r="Q4711" s="21"/>
    </row>
    <row r="4712" spans="1:17" s="258" customFormat="1" ht="12.75" hidden="1" customHeight="1">
      <c r="A4712" s="378"/>
      <c r="B4712" s="26"/>
      <c r="C4712" s="26"/>
      <c r="D4712" s="26"/>
      <c r="E4712" s="21"/>
      <c r="F4712" s="21"/>
      <c r="G4712" s="21"/>
      <c r="H4712" s="21"/>
      <c r="I4712" s="21"/>
      <c r="J4712" s="26"/>
      <c r="K4712" s="26"/>
      <c r="L4712" s="21"/>
      <c r="M4712" s="21"/>
      <c r="N4712" s="21"/>
      <c r="O4712" s="21"/>
      <c r="P4712" s="21"/>
      <c r="Q4712" s="21"/>
    </row>
    <row r="4713" spans="1:17" s="258" customFormat="1" ht="12.75" hidden="1" customHeight="1">
      <c r="A4713" s="378"/>
      <c r="B4713" s="26"/>
      <c r="C4713" s="26"/>
      <c r="D4713" s="26"/>
      <c r="E4713" s="21"/>
      <c r="F4713" s="21"/>
      <c r="G4713" s="21"/>
      <c r="H4713" s="21"/>
      <c r="I4713" s="21"/>
      <c r="J4713" s="26"/>
      <c r="K4713" s="26"/>
      <c r="L4713" s="21"/>
      <c r="M4713" s="21"/>
      <c r="N4713" s="21"/>
      <c r="O4713" s="21"/>
      <c r="P4713" s="21"/>
      <c r="Q4713" s="21"/>
    </row>
    <row r="4714" spans="1:17" s="258" customFormat="1" ht="12.75" hidden="1" customHeight="1">
      <c r="A4714" s="378"/>
      <c r="B4714" s="26"/>
      <c r="C4714" s="26"/>
      <c r="D4714" s="26"/>
      <c r="E4714" s="21"/>
      <c r="F4714" s="21"/>
      <c r="G4714" s="21"/>
      <c r="H4714" s="21"/>
      <c r="I4714" s="21"/>
      <c r="J4714" s="26"/>
      <c r="K4714" s="26"/>
      <c r="L4714" s="21"/>
      <c r="M4714" s="21"/>
      <c r="N4714" s="21"/>
      <c r="O4714" s="21"/>
      <c r="P4714" s="21"/>
      <c r="Q4714" s="21"/>
    </row>
    <row r="4715" spans="1:17" s="258" customFormat="1" ht="12.75" hidden="1" customHeight="1">
      <c r="A4715" s="378"/>
      <c r="B4715" s="26"/>
      <c r="C4715" s="26"/>
      <c r="D4715" s="26"/>
      <c r="E4715" s="21"/>
      <c r="F4715" s="21"/>
      <c r="G4715" s="21"/>
      <c r="H4715" s="21"/>
      <c r="I4715" s="21"/>
      <c r="J4715" s="26"/>
      <c r="K4715" s="26"/>
      <c r="L4715" s="21"/>
      <c r="M4715" s="21"/>
      <c r="N4715" s="21"/>
      <c r="O4715" s="21"/>
      <c r="P4715" s="21"/>
      <c r="Q4715" s="21"/>
    </row>
    <row r="4716" spans="1:17" s="258" customFormat="1" ht="12.75" hidden="1" customHeight="1">
      <c r="A4716" s="378"/>
      <c r="B4716" s="26"/>
      <c r="C4716" s="26"/>
      <c r="D4716" s="26"/>
      <c r="E4716" s="21"/>
      <c r="F4716" s="21"/>
      <c r="G4716" s="21"/>
      <c r="H4716" s="21"/>
      <c r="I4716" s="21"/>
      <c r="J4716" s="26"/>
      <c r="K4716" s="26"/>
      <c r="L4716" s="21"/>
      <c r="M4716" s="21"/>
      <c r="N4716" s="21"/>
      <c r="O4716" s="21"/>
      <c r="P4716" s="21"/>
      <c r="Q4716" s="21"/>
    </row>
    <row r="4717" spans="1:17" s="258" customFormat="1" ht="12.75" hidden="1" customHeight="1">
      <c r="A4717" s="378"/>
      <c r="B4717" s="26"/>
      <c r="C4717" s="26"/>
      <c r="D4717" s="26"/>
      <c r="E4717" s="21"/>
      <c r="F4717" s="21"/>
      <c r="G4717" s="21"/>
      <c r="H4717" s="21"/>
      <c r="I4717" s="21"/>
      <c r="J4717" s="26"/>
      <c r="K4717" s="26"/>
      <c r="L4717" s="21"/>
      <c r="M4717" s="21"/>
      <c r="N4717" s="21"/>
      <c r="O4717" s="21"/>
      <c r="P4717" s="21"/>
      <c r="Q4717" s="21"/>
    </row>
    <row r="4718" spans="1:17" s="258" customFormat="1" ht="12.75" hidden="1" customHeight="1">
      <c r="A4718" s="378"/>
      <c r="B4718" s="26"/>
      <c r="C4718" s="26"/>
      <c r="D4718" s="26"/>
      <c r="E4718" s="21"/>
      <c r="F4718" s="21"/>
      <c r="G4718" s="21"/>
      <c r="H4718" s="21"/>
      <c r="I4718" s="21"/>
      <c r="J4718" s="26"/>
      <c r="K4718" s="26"/>
      <c r="L4718" s="21"/>
      <c r="M4718" s="21"/>
      <c r="N4718" s="21"/>
      <c r="O4718" s="21"/>
      <c r="P4718" s="21"/>
      <c r="Q4718" s="21"/>
    </row>
    <row r="4719" spans="1:17" s="258" customFormat="1" ht="12.75" hidden="1" customHeight="1">
      <c r="A4719" s="378"/>
      <c r="B4719" s="26"/>
      <c r="C4719" s="26"/>
      <c r="D4719" s="26"/>
      <c r="E4719" s="21"/>
      <c r="F4719" s="21"/>
      <c r="G4719" s="21"/>
      <c r="H4719" s="21"/>
      <c r="I4719" s="21"/>
      <c r="J4719" s="26"/>
      <c r="K4719" s="26"/>
      <c r="L4719" s="21"/>
      <c r="M4719" s="21"/>
      <c r="N4719" s="21"/>
      <c r="O4719" s="21"/>
      <c r="P4719" s="21"/>
      <c r="Q4719" s="21"/>
    </row>
    <row r="4720" spans="1:17" s="258" customFormat="1" ht="12.75" hidden="1" customHeight="1">
      <c r="A4720" s="378"/>
      <c r="B4720" s="26"/>
      <c r="C4720" s="26"/>
      <c r="D4720" s="26"/>
      <c r="E4720" s="21"/>
      <c r="F4720" s="21"/>
      <c r="G4720" s="21"/>
      <c r="H4720" s="21"/>
      <c r="I4720" s="21"/>
      <c r="J4720" s="26"/>
      <c r="K4720" s="26"/>
      <c r="L4720" s="21"/>
      <c r="M4720" s="21"/>
      <c r="N4720" s="21"/>
      <c r="O4720" s="21"/>
      <c r="P4720" s="21"/>
      <c r="Q4720" s="21"/>
    </row>
    <row r="4721" spans="1:17" s="258" customFormat="1" ht="12.75" hidden="1" customHeight="1">
      <c r="A4721" s="378"/>
      <c r="B4721" s="26"/>
      <c r="C4721" s="26"/>
      <c r="D4721" s="26"/>
      <c r="E4721" s="21"/>
      <c r="F4721" s="21"/>
      <c r="G4721" s="21"/>
      <c r="H4721" s="21"/>
      <c r="I4721" s="21"/>
      <c r="J4721" s="26"/>
      <c r="K4721" s="26"/>
      <c r="L4721" s="21"/>
      <c r="M4721" s="21"/>
      <c r="N4721" s="21"/>
      <c r="O4721" s="21"/>
      <c r="P4721" s="21"/>
      <c r="Q4721" s="21"/>
    </row>
    <row r="4722" spans="1:17" s="258" customFormat="1" ht="12.75" hidden="1" customHeight="1">
      <c r="A4722" s="378"/>
      <c r="B4722" s="26"/>
      <c r="C4722" s="26"/>
      <c r="D4722" s="26"/>
      <c r="E4722" s="21"/>
      <c r="F4722" s="21"/>
      <c r="G4722" s="21"/>
      <c r="H4722" s="21"/>
      <c r="I4722" s="21"/>
      <c r="J4722" s="26"/>
      <c r="K4722" s="26"/>
      <c r="L4722" s="21"/>
      <c r="M4722" s="21"/>
      <c r="N4722" s="21"/>
      <c r="O4722" s="21"/>
      <c r="P4722" s="21"/>
      <c r="Q4722" s="21"/>
    </row>
    <row r="4723" spans="1:17" s="258" customFormat="1" ht="12.75" hidden="1" customHeight="1">
      <c r="A4723" s="378"/>
      <c r="B4723" s="26"/>
      <c r="C4723" s="26"/>
      <c r="D4723" s="26"/>
      <c r="E4723" s="21"/>
      <c r="F4723" s="21"/>
      <c r="G4723" s="21"/>
      <c r="H4723" s="21"/>
      <c r="I4723" s="21"/>
      <c r="J4723" s="26"/>
      <c r="K4723" s="26"/>
      <c r="L4723" s="21"/>
      <c r="M4723" s="21"/>
      <c r="N4723" s="21"/>
      <c r="O4723" s="21"/>
      <c r="P4723" s="21"/>
      <c r="Q4723" s="21"/>
    </row>
    <row r="4724" spans="1:17" s="258" customFormat="1" ht="12.75" hidden="1" customHeight="1">
      <c r="A4724" s="378"/>
      <c r="B4724" s="26"/>
      <c r="C4724" s="26"/>
      <c r="D4724" s="26"/>
      <c r="E4724" s="21"/>
      <c r="F4724" s="21"/>
      <c r="G4724" s="21"/>
      <c r="H4724" s="21"/>
      <c r="I4724" s="21"/>
      <c r="J4724" s="26"/>
      <c r="K4724" s="26"/>
      <c r="L4724" s="21"/>
      <c r="M4724" s="21"/>
      <c r="N4724" s="21"/>
      <c r="O4724" s="21"/>
      <c r="P4724" s="21"/>
      <c r="Q4724" s="21"/>
    </row>
    <row r="4725" spans="1:17" s="258" customFormat="1" ht="12.75" hidden="1" customHeight="1">
      <c r="A4725" s="378"/>
      <c r="B4725" s="26"/>
      <c r="C4725" s="26"/>
      <c r="D4725" s="26"/>
      <c r="E4725" s="21"/>
      <c r="F4725" s="21"/>
      <c r="G4725" s="21"/>
      <c r="H4725" s="21"/>
      <c r="I4725" s="21"/>
      <c r="J4725" s="26"/>
      <c r="K4725" s="26"/>
      <c r="L4725" s="21"/>
      <c r="M4725" s="21"/>
      <c r="N4725" s="21"/>
      <c r="O4725" s="21"/>
      <c r="P4725" s="21"/>
      <c r="Q4725" s="21"/>
    </row>
    <row r="4726" spans="1:17" s="258" customFormat="1" ht="12.75" hidden="1" customHeight="1">
      <c r="A4726" s="378"/>
      <c r="B4726" s="26"/>
      <c r="C4726" s="26"/>
      <c r="D4726" s="26"/>
      <c r="E4726" s="21"/>
      <c r="F4726" s="21"/>
      <c r="G4726" s="21"/>
      <c r="H4726" s="21"/>
      <c r="I4726" s="21"/>
      <c r="J4726" s="26"/>
      <c r="K4726" s="26"/>
      <c r="L4726" s="21"/>
      <c r="M4726" s="21"/>
      <c r="N4726" s="21"/>
      <c r="O4726" s="21"/>
      <c r="P4726" s="21"/>
      <c r="Q4726" s="21"/>
    </row>
    <row r="4727" spans="1:17" s="258" customFormat="1" ht="12.75" hidden="1" customHeight="1">
      <c r="A4727" s="378"/>
      <c r="B4727" s="26"/>
      <c r="C4727" s="26"/>
      <c r="D4727" s="26"/>
      <c r="E4727" s="21"/>
      <c r="F4727" s="21"/>
      <c r="G4727" s="21"/>
      <c r="H4727" s="21"/>
      <c r="I4727" s="21"/>
      <c r="J4727" s="26"/>
      <c r="K4727" s="26"/>
      <c r="L4727" s="21"/>
      <c r="M4727" s="21"/>
      <c r="N4727" s="21"/>
      <c r="O4727" s="21"/>
      <c r="P4727" s="21"/>
      <c r="Q4727" s="21"/>
    </row>
    <row r="4728" spans="1:17" s="258" customFormat="1" ht="12.75" hidden="1" customHeight="1">
      <c r="A4728" s="378"/>
      <c r="B4728" s="26"/>
      <c r="C4728" s="26"/>
      <c r="D4728" s="26"/>
      <c r="E4728" s="21"/>
      <c r="F4728" s="21"/>
      <c r="G4728" s="21"/>
      <c r="H4728" s="21"/>
      <c r="I4728" s="21"/>
      <c r="J4728" s="26"/>
      <c r="K4728" s="26"/>
      <c r="L4728" s="21"/>
      <c r="M4728" s="21"/>
      <c r="N4728" s="21"/>
      <c r="O4728" s="21"/>
      <c r="P4728" s="21"/>
      <c r="Q4728" s="21"/>
    </row>
    <row r="4729" spans="1:17" s="258" customFormat="1" ht="12.75" hidden="1" customHeight="1">
      <c r="A4729" s="378"/>
      <c r="B4729" s="26"/>
      <c r="C4729" s="26"/>
      <c r="D4729" s="26"/>
      <c r="E4729" s="21"/>
      <c r="F4729" s="21"/>
      <c r="G4729" s="21"/>
      <c r="H4729" s="21"/>
      <c r="I4729" s="21"/>
      <c r="J4729" s="26"/>
      <c r="K4729" s="26"/>
      <c r="L4729" s="21"/>
      <c r="M4729" s="21"/>
      <c r="N4729" s="21"/>
      <c r="O4729" s="21"/>
      <c r="P4729" s="21"/>
      <c r="Q4729" s="21"/>
    </row>
    <row r="4730" spans="1:17" s="258" customFormat="1" ht="12.75" hidden="1" customHeight="1">
      <c r="A4730" s="378"/>
      <c r="B4730" s="26"/>
      <c r="C4730" s="26"/>
      <c r="D4730" s="26"/>
      <c r="E4730" s="21"/>
      <c r="F4730" s="21"/>
      <c r="G4730" s="21"/>
      <c r="H4730" s="21"/>
      <c r="I4730" s="21"/>
      <c r="J4730" s="26"/>
      <c r="K4730" s="26"/>
      <c r="L4730" s="21"/>
      <c r="M4730" s="21"/>
      <c r="N4730" s="21"/>
      <c r="O4730" s="21"/>
      <c r="P4730" s="21"/>
      <c r="Q4730" s="21"/>
    </row>
    <row r="4731" spans="1:17" s="258" customFormat="1" ht="12.75" hidden="1" customHeight="1">
      <c r="A4731" s="378"/>
      <c r="B4731" s="26"/>
      <c r="C4731" s="26"/>
      <c r="D4731" s="26"/>
      <c r="E4731" s="21"/>
      <c r="F4731" s="21"/>
      <c r="G4731" s="21"/>
      <c r="H4731" s="21"/>
      <c r="I4731" s="21"/>
      <c r="J4731" s="26"/>
      <c r="K4731" s="26"/>
      <c r="L4731" s="21"/>
      <c r="M4731" s="21"/>
      <c r="N4731" s="21"/>
      <c r="O4731" s="21"/>
      <c r="P4731" s="21"/>
      <c r="Q4731" s="21"/>
    </row>
    <row r="4732" spans="1:17" s="258" customFormat="1" ht="12.75" hidden="1" customHeight="1">
      <c r="A4732" s="378"/>
      <c r="B4732" s="26"/>
      <c r="C4732" s="26"/>
      <c r="D4732" s="26"/>
      <c r="E4732" s="21"/>
      <c r="F4732" s="21"/>
      <c r="G4732" s="21"/>
      <c r="H4732" s="21"/>
      <c r="I4732" s="21"/>
      <c r="J4732" s="26"/>
      <c r="K4732" s="26"/>
      <c r="L4732" s="21"/>
      <c r="M4732" s="21"/>
      <c r="N4732" s="21"/>
      <c r="O4732" s="21"/>
      <c r="P4732" s="21"/>
      <c r="Q4732" s="21"/>
    </row>
    <row r="4733" spans="1:17" s="258" customFormat="1" ht="12.75" hidden="1" customHeight="1">
      <c r="A4733" s="378"/>
      <c r="B4733" s="26"/>
      <c r="C4733" s="26"/>
      <c r="D4733" s="26"/>
      <c r="E4733" s="21"/>
      <c r="F4733" s="21"/>
      <c r="G4733" s="21"/>
      <c r="H4733" s="21"/>
      <c r="I4733" s="21"/>
      <c r="J4733" s="26"/>
      <c r="K4733" s="26"/>
      <c r="L4733" s="21"/>
      <c r="M4733" s="21"/>
      <c r="N4733" s="21"/>
      <c r="O4733" s="21"/>
      <c r="P4733" s="21"/>
      <c r="Q4733" s="21"/>
    </row>
    <row r="4734" spans="1:17" s="258" customFormat="1" ht="12.75" hidden="1" customHeight="1">
      <c r="A4734" s="378"/>
      <c r="B4734" s="26"/>
      <c r="C4734" s="26"/>
      <c r="D4734" s="26"/>
      <c r="E4734" s="21"/>
      <c r="F4734" s="21"/>
      <c r="G4734" s="21"/>
      <c r="H4734" s="21"/>
      <c r="I4734" s="21"/>
      <c r="J4734" s="26"/>
      <c r="K4734" s="26"/>
      <c r="L4734" s="21"/>
      <c r="M4734" s="21"/>
      <c r="N4734" s="21"/>
      <c r="O4734" s="21"/>
      <c r="P4734" s="21"/>
      <c r="Q4734" s="21"/>
    </row>
    <row r="4735" spans="1:17" s="258" customFormat="1" ht="12.75" hidden="1" customHeight="1">
      <c r="A4735" s="378"/>
      <c r="B4735" s="26"/>
      <c r="C4735" s="26"/>
      <c r="D4735" s="26"/>
      <c r="E4735" s="21"/>
      <c r="F4735" s="21"/>
      <c r="G4735" s="21"/>
      <c r="H4735" s="21"/>
      <c r="I4735" s="21"/>
      <c r="J4735" s="26"/>
      <c r="K4735" s="26"/>
      <c r="L4735" s="21"/>
      <c r="M4735" s="21"/>
      <c r="N4735" s="21"/>
      <c r="O4735" s="21"/>
      <c r="P4735" s="21"/>
      <c r="Q4735" s="21"/>
    </row>
    <row r="4736" spans="1:17" s="258" customFormat="1" ht="12.75" hidden="1" customHeight="1">
      <c r="A4736" s="378"/>
      <c r="B4736" s="26"/>
      <c r="C4736" s="26"/>
      <c r="D4736" s="26"/>
      <c r="E4736" s="21"/>
      <c r="F4736" s="21"/>
      <c r="G4736" s="21"/>
      <c r="H4736" s="21"/>
      <c r="I4736" s="21"/>
      <c r="J4736" s="26"/>
      <c r="K4736" s="26"/>
      <c r="L4736" s="21"/>
      <c r="M4736" s="21"/>
      <c r="N4736" s="21"/>
      <c r="O4736" s="21"/>
      <c r="P4736" s="21"/>
      <c r="Q4736" s="21"/>
    </row>
    <row r="4737" spans="1:17" s="258" customFormat="1" ht="12.75" hidden="1" customHeight="1">
      <c r="A4737" s="378"/>
      <c r="B4737" s="26"/>
      <c r="C4737" s="26"/>
      <c r="D4737" s="26"/>
      <c r="E4737" s="21"/>
      <c r="F4737" s="21"/>
      <c r="G4737" s="21"/>
      <c r="H4737" s="21"/>
      <c r="I4737" s="21"/>
      <c r="J4737" s="26"/>
      <c r="K4737" s="26"/>
      <c r="L4737" s="21"/>
      <c r="M4737" s="21"/>
      <c r="N4737" s="21"/>
      <c r="O4737" s="21"/>
      <c r="P4737" s="21"/>
      <c r="Q4737" s="21"/>
    </row>
    <row r="4738" spans="1:17" s="258" customFormat="1" ht="12.75" hidden="1" customHeight="1">
      <c r="A4738" s="378"/>
      <c r="B4738" s="26"/>
      <c r="C4738" s="26"/>
      <c r="D4738" s="26"/>
      <c r="E4738" s="21"/>
      <c r="F4738" s="21"/>
      <c r="G4738" s="21"/>
      <c r="H4738" s="21"/>
      <c r="I4738" s="21"/>
      <c r="J4738" s="26"/>
      <c r="K4738" s="26"/>
      <c r="L4738" s="21"/>
      <c r="M4738" s="21"/>
      <c r="N4738" s="21"/>
      <c r="O4738" s="21"/>
      <c r="P4738" s="21"/>
      <c r="Q4738" s="21"/>
    </row>
    <row r="4739" spans="1:17" s="258" customFormat="1" ht="12.75" hidden="1" customHeight="1">
      <c r="A4739" s="378"/>
      <c r="B4739" s="26"/>
      <c r="C4739" s="26"/>
      <c r="D4739" s="26"/>
      <c r="E4739" s="21"/>
      <c r="F4739" s="21"/>
      <c r="G4739" s="21"/>
      <c r="H4739" s="21"/>
      <c r="I4739" s="21"/>
      <c r="J4739" s="26"/>
      <c r="K4739" s="26"/>
      <c r="L4739" s="21"/>
      <c r="M4739" s="21"/>
      <c r="N4739" s="21"/>
      <c r="O4739" s="21"/>
      <c r="P4739" s="21"/>
      <c r="Q4739" s="21"/>
    </row>
    <row r="4740" spans="1:17" s="258" customFormat="1" ht="12.75" hidden="1" customHeight="1">
      <c r="A4740" s="378"/>
      <c r="B4740" s="26"/>
      <c r="C4740" s="26"/>
      <c r="D4740" s="26"/>
      <c r="E4740" s="21"/>
      <c r="F4740" s="21"/>
      <c r="G4740" s="21"/>
      <c r="H4740" s="21"/>
      <c r="I4740" s="21"/>
      <c r="J4740" s="26"/>
      <c r="K4740" s="26"/>
      <c r="L4740" s="21"/>
      <c r="M4740" s="21"/>
      <c r="N4740" s="21"/>
      <c r="O4740" s="21"/>
      <c r="P4740" s="21"/>
      <c r="Q4740" s="21"/>
    </row>
    <row r="4741" spans="1:17" s="258" customFormat="1" ht="12.75" hidden="1" customHeight="1">
      <c r="A4741" s="378"/>
      <c r="B4741" s="26"/>
      <c r="C4741" s="26"/>
      <c r="D4741" s="26"/>
      <c r="E4741" s="21"/>
      <c r="F4741" s="21"/>
      <c r="G4741" s="21"/>
      <c r="H4741" s="21"/>
      <c r="I4741" s="21"/>
      <c r="J4741" s="26"/>
      <c r="K4741" s="26"/>
      <c r="L4741" s="21"/>
      <c r="M4741" s="21"/>
      <c r="N4741" s="21"/>
      <c r="O4741" s="21"/>
      <c r="P4741" s="21"/>
      <c r="Q4741" s="21"/>
    </row>
    <row r="4742" spans="1:17" s="258" customFormat="1" ht="12.75" hidden="1" customHeight="1">
      <c r="A4742" s="378"/>
      <c r="B4742" s="26"/>
      <c r="C4742" s="26"/>
      <c r="D4742" s="26"/>
      <c r="E4742" s="21"/>
      <c r="F4742" s="21"/>
      <c r="G4742" s="21"/>
      <c r="H4742" s="21"/>
      <c r="I4742" s="21"/>
      <c r="J4742" s="26"/>
      <c r="K4742" s="26"/>
      <c r="L4742" s="21"/>
      <c r="M4742" s="21"/>
      <c r="N4742" s="21"/>
      <c r="O4742" s="21"/>
      <c r="P4742" s="21"/>
      <c r="Q4742" s="21"/>
    </row>
    <row r="4743" spans="1:17" s="258" customFormat="1" ht="12.75" hidden="1" customHeight="1">
      <c r="A4743" s="378"/>
      <c r="B4743" s="26"/>
      <c r="C4743" s="26"/>
      <c r="D4743" s="26"/>
      <c r="E4743" s="21"/>
      <c r="F4743" s="21"/>
      <c r="G4743" s="21"/>
      <c r="H4743" s="21"/>
      <c r="I4743" s="21"/>
      <c r="J4743" s="26"/>
      <c r="K4743" s="26"/>
      <c r="L4743" s="21"/>
      <c r="M4743" s="21"/>
      <c r="N4743" s="21"/>
      <c r="O4743" s="21"/>
      <c r="P4743" s="21"/>
      <c r="Q4743" s="21"/>
    </row>
    <row r="4744" spans="1:17" s="258" customFormat="1" ht="12.75" hidden="1" customHeight="1">
      <c r="A4744" s="378"/>
      <c r="B4744" s="26"/>
      <c r="C4744" s="26"/>
      <c r="D4744" s="26"/>
      <c r="E4744" s="21"/>
      <c r="F4744" s="21"/>
      <c r="G4744" s="21"/>
      <c r="H4744" s="21"/>
      <c r="I4744" s="21"/>
      <c r="J4744" s="26"/>
      <c r="K4744" s="26"/>
      <c r="L4744" s="21"/>
      <c r="M4744" s="21"/>
      <c r="N4744" s="21"/>
      <c r="O4744" s="21"/>
      <c r="P4744" s="21"/>
      <c r="Q4744" s="21"/>
    </row>
    <row r="4745" spans="1:17" s="258" customFormat="1" ht="12.75" hidden="1" customHeight="1">
      <c r="A4745" s="378"/>
      <c r="B4745" s="26"/>
      <c r="C4745" s="26"/>
      <c r="D4745" s="26"/>
      <c r="E4745" s="21"/>
      <c r="F4745" s="21"/>
      <c r="G4745" s="21"/>
      <c r="H4745" s="21"/>
      <c r="I4745" s="21"/>
      <c r="J4745" s="26"/>
      <c r="K4745" s="26"/>
      <c r="L4745" s="21"/>
      <c r="M4745" s="21"/>
      <c r="N4745" s="21"/>
      <c r="O4745" s="21"/>
      <c r="P4745" s="21"/>
      <c r="Q4745" s="21"/>
    </row>
    <row r="4746" spans="1:17" s="258" customFormat="1" ht="12.75" hidden="1" customHeight="1">
      <c r="A4746" s="378"/>
      <c r="B4746" s="26"/>
      <c r="C4746" s="26"/>
      <c r="D4746" s="26"/>
      <c r="E4746" s="21"/>
      <c r="F4746" s="21"/>
      <c r="G4746" s="21"/>
      <c r="H4746" s="21"/>
      <c r="I4746" s="21"/>
      <c r="J4746" s="26"/>
      <c r="K4746" s="26"/>
      <c r="L4746" s="21"/>
      <c r="M4746" s="21"/>
      <c r="N4746" s="21"/>
      <c r="O4746" s="21"/>
      <c r="P4746" s="21"/>
      <c r="Q4746" s="21"/>
    </row>
    <row r="4747" spans="1:17" s="258" customFormat="1" ht="12.75" hidden="1" customHeight="1">
      <c r="A4747" s="378"/>
      <c r="B4747" s="26"/>
      <c r="C4747" s="26"/>
      <c r="D4747" s="26"/>
      <c r="E4747" s="21"/>
      <c r="F4747" s="21"/>
      <c r="G4747" s="21"/>
      <c r="H4747" s="21"/>
      <c r="I4747" s="21"/>
      <c r="J4747" s="26"/>
      <c r="K4747" s="26"/>
      <c r="L4747" s="21"/>
      <c r="M4747" s="21"/>
      <c r="N4747" s="21"/>
      <c r="O4747" s="21"/>
      <c r="P4747" s="21"/>
      <c r="Q4747" s="21"/>
    </row>
    <row r="4748" spans="1:17" s="258" customFormat="1" ht="12.75" hidden="1" customHeight="1">
      <c r="A4748" s="378"/>
      <c r="B4748" s="26"/>
      <c r="C4748" s="26"/>
      <c r="D4748" s="26"/>
      <c r="E4748" s="21"/>
      <c r="F4748" s="21"/>
      <c r="G4748" s="21"/>
      <c r="H4748" s="21"/>
      <c r="I4748" s="21"/>
      <c r="J4748" s="26"/>
      <c r="K4748" s="26"/>
      <c r="L4748" s="21"/>
      <c r="M4748" s="21"/>
      <c r="N4748" s="21"/>
      <c r="O4748" s="21"/>
      <c r="P4748" s="21"/>
      <c r="Q4748" s="21"/>
    </row>
    <row r="4749" spans="1:17" s="258" customFormat="1" ht="12.75" hidden="1" customHeight="1">
      <c r="A4749" s="378"/>
      <c r="B4749" s="26"/>
      <c r="C4749" s="26"/>
      <c r="D4749" s="26"/>
      <c r="E4749" s="21"/>
      <c r="F4749" s="21"/>
      <c r="G4749" s="21"/>
      <c r="H4749" s="21"/>
      <c r="I4749" s="21"/>
      <c r="J4749" s="26"/>
      <c r="K4749" s="26"/>
      <c r="L4749" s="21"/>
      <c r="M4749" s="21"/>
      <c r="N4749" s="21"/>
      <c r="O4749" s="21"/>
      <c r="P4749" s="21"/>
      <c r="Q4749" s="21"/>
    </row>
    <row r="4750" spans="1:17" s="258" customFormat="1" ht="12.75" hidden="1" customHeight="1">
      <c r="A4750" s="378"/>
      <c r="B4750" s="26"/>
      <c r="C4750" s="26"/>
      <c r="D4750" s="26"/>
      <c r="E4750" s="21"/>
      <c r="F4750" s="21"/>
      <c r="G4750" s="21"/>
      <c r="H4750" s="21"/>
      <c r="I4750" s="21"/>
      <c r="J4750" s="26"/>
      <c r="K4750" s="26"/>
      <c r="L4750" s="21"/>
      <c r="M4750" s="21"/>
      <c r="N4750" s="21"/>
      <c r="O4750" s="21"/>
      <c r="P4750" s="21"/>
      <c r="Q4750" s="21"/>
    </row>
    <row r="4751" spans="1:17" s="258" customFormat="1" ht="12.75" hidden="1" customHeight="1">
      <c r="A4751" s="378"/>
      <c r="B4751" s="26"/>
      <c r="C4751" s="26"/>
      <c r="D4751" s="26"/>
      <c r="E4751" s="21"/>
      <c r="F4751" s="21"/>
      <c r="G4751" s="21"/>
      <c r="H4751" s="21"/>
      <c r="I4751" s="21"/>
      <c r="J4751" s="26"/>
      <c r="K4751" s="26"/>
      <c r="L4751" s="21"/>
      <c r="M4751" s="21"/>
      <c r="N4751" s="21"/>
      <c r="O4751" s="21"/>
      <c r="P4751" s="21"/>
      <c r="Q4751" s="21"/>
    </row>
    <row r="4752" spans="1:17" s="258" customFormat="1" ht="12.75" hidden="1" customHeight="1">
      <c r="A4752" s="378"/>
      <c r="B4752" s="26"/>
      <c r="C4752" s="26"/>
      <c r="D4752" s="26"/>
      <c r="E4752" s="21"/>
      <c r="F4752" s="21"/>
      <c r="G4752" s="21"/>
      <c r="H4752" s="21"/>
      <c r="I4752" s="21"/>
      <c r="J4752" s="26"/>
      <c r="K4752" s="26"/>
      <c r="L4752" s="21"/>
      <c r="M4752" s="21"/>
      <c r="N4752" s="21"/>
      <c r="O4752" s="21"/>
      <c r="P4752" s="21"/>
      <c r="Q4752" s="21"/>
    </row>
    <row r="4753" spans="1:17" s="258" customFormat="1" ht="12.75" hidden="1" customHeight="1">
      <c r="A4753" s="378"/>
      <c r="B4753" s="26"/>
      <c r="C4753" s="26"/>
      <c r="D4753" s="26"/>
      <c r="E4753" s="21"/>
      <c r="F4753" s="21"/>
      <c r="G4753" s="21"/>
      <c r="H4753" s="21"/>
      <c r="I4753" s="21"/>
      <c r="J4753" s="26"/>
      <c r="K4753" s="26"/>
      <c r="L4753" s="21"/>
      <c r="M4753" s="21"/>
      <c r="N4753" s="21"/>
      <c r="O4753" s="21"/>
      <c r="P4753" s="21"/>
      <c r="Q4753" s="21"/>
    </row>
    <row r="4754" spans="1:17" s="258" customFormat="1" ht="12.75" hidden="1" customHeight="1">
      <c r="A4754" s="378"/>
      <c r="B4754" s="26"/>
      <c r="C4754" s="26"/>
      <c r="D4754" s="26"/>
      <c r="E4754" s="21"/>
      <c r="F4754" s="21"/>
      <c r="G4754" s="21"/>
      <c r="H4754" s="21"/>
      <c r="I4754" s="21"/>
      <c r="J4754" s="26"/>
      <c r="K4754" s="26"/>
      <c r="L4754" s="21"/>
      <c r="M4754" s="21"/>
      <c r="N4754" s="21"/>
      <c r="O4754" s="21"/>
      <c r="P4754" s="21"/>
      <c r="Q4754" s="21"/>
    </row>
    <row r="4755" spans="1:17" s="258" customFormat="1" ht="12.75" hidden="1" customHeight="1">
      <c r="A4755" s="378"/>
      <c r="B4755" s="26"/>
      <c r="C4755" s="26"/>
      <c r="D4755" s="26"/>
      <c r="E4755" s="21"/>
      <c r="F4755" s="21"/>
      <c r="G4755" s="21"/>
      <c r="H4755" s="21"/>
      <c r="I4755" s="21"/>
      <c r="J4755" s="26"/>
      <c r="K4755" s="26"/>
      <c r="L4755" s="21"/>
      <c r="M4755" s="21"/>
      <c r="N4755" s="21"/>
      <c r="O4755" s="21"/>
      <c r="P4755" s="21"/>
      <c r="Q4755" s="21"/>
    </row>
    <row r="4756" spans="1:17" s="258" customFormat="1" ht="12.75" hidden="1" customHeight="1">
      <c r="A4756" s="378"/>
      <c r="B4756" s="26"/>
      <c r="C4756" s="26"/>
      <c r="D4756" s="26"/>
      <c r="E4756" s="21"/>
      <c r="F4756" s="21"/>
      <c r="G4756" s="21"/>
      <c r="H4756" s="21"/>
      <c r="I4756" s="21"/>
      <c r="J4756" s="26"/>
      <c r="K4756" s="26"/>
      <c r="L4756" s="21"/>
      <c r="M4756" s="21"/>
      <c r="N4756" s="21"/>
      <c r="O4756" s="21"/>
      <c r="P4756" s="21"/>
      <c r="Q4756" s="21"/>
    </row>
    <row r="4757" spans="1:17" s="258" customFormat="1" ht="12.75" hidden="1" customHeight="1">
      <c r="A4757" s="378"/>
      <c r="B4757" s="26"/>
      <c r="C4757" s="26"/>
      <c r="D4757" s="26"/>
      <c r="E4757" s="21"/>
      <c r="F4757" s="21"/>
      <c r="G4757" s="21"/>
      <c r="H4757" s="21"/>
      <c r="I4757" s="21"/>
      <c r="J4757" s="26"/>
      <c r="K4757" s="26"/>
      <c r="L4757" s="21"/>
      <c r="M4757" s="21"/>
      <c r="N4757" s="21"/>
      <c r="O4757" s="21"/>
      <c r="P4757" s="21"/>
      <c r="Q4757" s="21"/>
    </row>
    <row r="4758" spans="1:17" s="258" customFormat="1" ht="12.75" hidden="1" customHeight="1">
      <c r="A4758" s="378"/>
      <c r="B4758" s="26"/>
      <c r="C4758" s="26"/>
      <c r="D4758" s="26"/>
      <c r="E4758" s="21"/>
      <c r="F4758" s="21"/>
      <c r="G4758" s="21"/>
      <c r="H4758" s="21"/>
      <c r="I4758" s="21"/>
      <c r="J4758" s="26"/>
      <c r="K4758" s="26"/>
      <c r="L4758" s="21"/>
      <c r="M4758" s="21"/>
      <c r="N4758" s="21"/>
      <c r="O4758" s="21"/>
      <c r="P4758" s="21"/>
      <c r="Q4758" s="21"/>
    </row>
    <row r="4759" spans="1:17" s="258" customFormat="1" ht="12.75" hidden="1" customHeight="1">
      <c r="A4759" s="378"/>
      <c r="B4759" s="26"/>
      <c r="C4759" s="26"/>
      <c r="D4759" s="26"/>
      <c r="E4759" s="21"/>
      <c r="F4759" s="21"/>
      <c r="G4759" s="21"/>
      <c r="H4759" s="21"/>
      <c r="I4759" s="21"/>
      <c r="J4759" s="26"/>
      <c r="K4759" s="26"/>
      <c r="L4759" s="21"/>
      <c r="M4759" s="21"/>
      <c r="N4759" s="21"/>
      <c r="O4759" s="21"/>
      <c r="P4759" s="21"/>
      <c r="Q4759" s="21"/>
    </row>
    <row r="4760" spans="1:17" s="258" customFormat="1" ht="12.75" hidden="1" customHeight="1">
      <c r="A4760" s="378"/>
      <c r="B4760" s="26"/>
      <c r="C4760" s="26"/>
      <c r="D4760" s="26"/>
      <c r="E4760" s="21"/>
      <c r="F4760" s="21"/>
      <c r="G4760" s="21"/>
      <c r="H4760" s="21"/>
      <c r="I4760" s="21"/>
      <c r="J4760" s="26"/>
      <c r="K4760" s="26"/>
      <c r="L4760" s="21"/>
      <c r="M4760" s="21"/>
      <c r="N4760" s="21"/>
      <c r="O4760" s="21"/>
      <c r="P4760" s="21"/>
      <c r="Q4760" s="21"/>
    </row>
    <row r="4761" spans="1:17" s="258" customFormat="1" ht="12.75" hidden="1" customHeight="1">
      <c r="A4761" s="378"/>
      <c r="B4761" s="26"/>
      <c r="C4761" s="26"/>
      <c r="D4761" s="26"/>
      <c r="E4761" s="21"/>
      <c r="F4761" s="21"/>
      <c r="G4761" s="21"/>
      <c r="H4761" s="21"/>
      <c r="I4761" s="21"/>
      <c r="J4761" s="26"/>
      <c r="K4761" s="26"/>
      <c r="L4761" s="21"/>
      <c r="M4761" s="21"/>
      <c r="N4761" s="21"/>
      <c r="O4761" s="21"/>
      <c r="P4761" s="21"/>
      <c r="Q4761" s="21"/>
    </row>
    <row r="4762" spans="1:17" s="258" customFormat="1" ht="12.75" hidden="1" customHeight="1">
      <c r="A4762" s="378"/>
      <c r="B4762" s="26"/>
      <c r="C4762" s="26"/>
      <c r="D4762" s="26"/>
      <c r="E4762" s="21"/>
      <c r="F4762" s="21"/>
      <c r="G4762" s="21"/>
      <c r="H4762" s="21"/>
      <c r="I4762" s="21"/>
      <c r="J4762" s="26"/>
      <c r="K4762" s="26"/>
      <c r="L4762" s="21"/>
      <c r="M4762" s="21"/>
      <c r="N4762" s="21"/>
      <c r="O4762" s="21"/>
      <c r="P4762" s="21"/>
      <c r="Q4762" s="21"/>
    </row>
    <row r="4763" spans="1:17" s="258" customFormat="1" ht="12.75" hidden="1" customHeight="1">
      <c r="A4763" s="378"/>
      <c r="B4763" s="26"/>
      <c r="C4763" s="26"/>
      <c r="D4763" s="26"/>
      <c r="E4763" s="21"/>
      <c r="F4763" s="21"/>
      <c r="G4763" s="21"/>
      <c r="H4763" s="21"/>
      <c r="I4763" s="21"/>
      <c r="J4763" s="26"/>
      <c r="K4763" s="26"/>
      <c r="L4763" s="21"/>
      <c r="M4763" s="21"/>
      <c r="N4763" s="21"/>
      <c r="O4763" s="21"/>
      <c r="P4763" s="21"/>
      <c r="Q4763" s="21"/>
    </row>
    <row r="4764" spans="1:17" s="258" customFormat="1" ht="12.75" hidden="1" customHeight="1">
      <c r="A4764" s="378"/>
      <c r="B4764" s="26"/>
      <c r="C4764" s="26"/>
      <c r="D4764" s="26"/>
      <c r="E4764" s="21"/>
      <c r="F4764" s="21"/>
      <c r="G4764" s="21"/>
      <c r="H4764" s="21"/>
      <c r="I4764" s="21"/>
      <c r="J4764" s="26"/>
      <c r="K4764" s="26"/>
      <c r="L4764" s="21"/>
      <c r="M4764" s="21"/>
      <c r="N4764" s="21"/>
      <c r="O4764" s="21"/>
      <c r="P4764" s="21"/>
      <c r="Q4764" s="21"/>
    </row>
    <row r="4765" spans="1:17" s="258" customFormat="1" ht="12.75" hidden="1" customHeight="1">
      <c r="A4765" s="378"/>
      <c r="B4765" s="26"/>
      <c r="C4765" s="26"/>
      <c r="D4765" s="26"/>
      <c r="E4765" s="21"/>
      <c r="F4765" s="21"/>
      <c r="G4765" s="21"/>
      <c r="H4765" s="21"/>
      <c r="I4765" s="21"/>
      <c r="J4765" s="26"/>
      <c r="K4765" s="26"/>
      <c r="L4765" s="21"/>
      <c r="M4765" s="21"/>
      <c r="N4765" s="21"/>
      <c r="O4765" s="21"/>
      <c r="P4765" s="21"/>
      <c r="Q4765" s="21"/>
    </row>
    <row r="4766" spans="1:17" s="258" customFormat="1" ht="12.75" hidden="1" customHeight="1">
      <c r="A4766" s="378"/>
      <c r="B4766" s="26"/>
      <c r="C4766" s="26"/>
      <c r="D4766" s="26"/>
      <c r="E4766" s="21"/>
      <c r="F4766" s="21"/>
      <c r="G4766" s="21"/>
      <c r="H4766" s="21"/>
      <c r="I4766" s="21"/>
      <c r="J4766" s="26"/>
      <c r="K4766" s="26"/>
      <c r="L4766" s="21"/>
      <c r="M4766" s="21"/>
      <c r="N4766" s="21"/>
      <c r="O4766" s="21"/>
      <c r="P4766" s="21"/>
      <c r="Q4766" s="21"/>
    </row>
    <row r="4767" spans="1:17" s="258" customFormat="1" ht="12.75" hidden="1" customHeight="1">
      <c r="A4767" s="378"/>
      <c r="B4767" s="26"/>
      <c r="C4767" s="26"/>
      <c r="D4767" s="26"/>
      <c r="E4767" s="21"/>
      <c r="F4767" s="21"/>
      <c r="G4767" s="21"/>
      <c r="H4767" s="21"/>
      <c r="I4767" s="21"/>
      <c r="J4767" s="26"/>
      <c r="K4767" s="26"/>
      <c r="L4767" s="21"/>
      <c r="M4767" s="21"/>
      <c r="N4767" s="21"/>
      <c r="O4767" s="21"/>
      <c r="P4767" s="21"/>
      <c r="Q4767" s="21"/>
    </row>
    <row r="4768" spans="1:17" s="258" customFormat="1" ht="12.75" hidden="1" customHeight="1">
      <c r="A4768" s="378"/>
      <c r="B4768" s="26"/>
      <c r="C4768" s="26"/>
      <c r="D4768" s="26"/>
      <c r="E4768" s="21"/>
      <c r="F4768" s="21"/>
      <c r="G4768" s="21"/>
      <c r="H4768" s="21"/>
      <c r="I4768" s="21"/>
      <c r="J4768" s="26"/>
      <c r="K4768" s="26"/>
      <c r="L4768" s="21"/>
      <c r="M4768" s="21"/>
      <c r="N4768" s="21"/>
      <c r="O4768" s="21"/>
      <c r="P4768" s="21"/>
      <c r="Q4768" s="21"/>
    </row>
    <row r="4769" spans="1:17" s="258" customFormat="1" ht="12.75" hidden="1" customHeight="1">
      <c r="A4769" s="378"/>
      <c r="B4769" s="26"/>
      <c r="C4769" s="26"/>
      <c r="D4769" s="26"/>
      <c r="E4769" s="21"/>
      <c r="F4769" s="21"/>
      <c r="G4769" s="21"/>
      <c r="H4769" s="21"/>
      <c r="I4769" s="21"/>
      <c r="J4769" s="26"/>
      <c r="K4769" s="26"/>
      <c r="L4769" s="21"/>
      <c r="M4769" s="21"/>
      <c r="N4769" s="21"/>
      <c r="O4769" s="21"/>
      <c r="P4769" s="21"/>
      <c r="Q4769" s="21"/>
    </row>
    <row r="4770" spans="1:17" s="258" customFormat="1" ht="12.75" hidden="1" customHeight="1">
      <c r="A4770" s="378"/>
      <c r="B4770" s="26"/>
      <c r="C4770" s="26"/>
      <c r="D4770" s="26"/>
      <c r="E4770" s="21"/>
      <c r="F4770" s="21"/>
      <c r="G4770" s="21"/>
      <c r="H4770" s="21"/>
      <c r="I4770" s="21"/>
      <c r="J4770" s="26"/>
      <c r="K4770" s="26"/>
      <c r="L4770" s="21"/>
      <c r="M4770" s="21"/>
      <c r="N4770" s="21"/>
      <c r="O4770" s="21"/>
      <c r="P4770" s="21"/>
      <c r="Q4770" s="21"/>
    </row>
    <row r="4771" spans="1:17" s="258" customFormat="1" ht="12.75" hidden="1" customHeight="1">
      <c r="A4771" s="378"/>
      <c r="B4771" s="26"/>
      <c r="C4771" s="26"/>
      <c r="D4771" s="26"/>
      <c r="E4771" s="21"/>
      <c r="F4771" s="21"/>
      <c r="G4771" s="21"/>
      <c r="H4771" s="21"/>
      <c r="I4771" s="21"/>
      <c r="J4771" s="26"/>
      <c r="K4771" s="26"/>
      <c r="L4771" s="21"/>
      <c r="M4771" s="21"/>
      <c r="N4771" s="21"/>
      <c r="O4771" s="21"/>
      <c r="P4771" s="21"/>
      <c r="Q4771" s="21"/>
    </row>
    <row r="4772" spans="1:17" s="258" customFormat="1" ht="12.75" hidden="1" customHeight="1">
      <c r="A4772" s="378"/>
      <c r="B4772" s="26"/>
      <c r="C4772" s="26"/>
      <c r="D4772" s="26"/>
      <c r="E4772" s="21"/>
      <c r="F4772" s="21"/>
      <c r="G4772" s="21"/>
      <c r="H4772" s="21"/>
      <c r="I4772" s="21"/>
      <c r="J4772" s="26"/>
      <c r="K4772" s="26"/>
      <c r="L4772" s="21"/>
      <c r="M4772" s="21"/>
      <c r="N4772" s="21"/>
      <c r="O4772" s="21"/>
      <c r="P4772" s="21"/>
      <c r="Q4772" s="21"/>
    </row>
    <row r="4773" spans="1:17" s="258" customFormat="1" ht="12.75" hidden="1" customHeight="1">
      <c r="A4773" s="378"/>
      <c r="B4773" s="26"/>
      <c r="C4773" s="26"/>
      <c r="D4773" s="26"/>
      <c r="E4773" s="21"/>
      <c r="F4773" s="21"/>
      <c r="G4773" s="21"/>
      <c r="H4773" s="21"/>
      <c r="I4773" s="21"/>
      <c r="J4773" s="26"/>
      <c r="K4773" s="26"/>
      <c r="L4773" s="21"/>
      <c r="M4773" s="21"/>
      <c r="N4773" s="21"/>
      <c r="O4773" s="21"/>
      <c r="P4773" s="21"/>
      <c r="Q4773" s="21"/>
    </row>
    <row r="4774" spans="1:17" s="258" customFormat="1" ht="12.75" hidden="1" customHeight="1">
      <c r="A4774" s="378"/>
      <c r="B4774" s="26"/>
      <c r="C4774" s="26"/>
      <c r="D4774" s="26"/>
      <c r="E4774" s="21"/>
      <c r="F4774" s="21"/>
      <c r="G4774" s="21"/>
      <c r="H4774" s="21"/>
      <c r="I4774" s="21"/>
      <c r="J4774" s="26"/>
      <c r="K4774" s="26"/>
      <c r="L4774" s="21"/>
      <c r="M4774" s="21"/>
      <c r="N4774" s="21"/>
      <c r="O4774" s="21"/>
      <c r="P4774" s="21"/>
      <c r="Q4774" s="21"/>
    </row>
    <row r="4775" spans="1:17" s="258" customFormat="1" ht="12.75" hidden="1" customHeight="1">
      <c r="A4775" s="378"/>
      <c r="B4775" s="26"/>
      <c r="C4775" s="26"/>
      <c r="D4775" s="26"/>
      <c r="E4775" s="21"/>
      <c r="F4775" s="21"/>
      <c r="G4775" s="21"/>
      <c r="H4775" s="21"/>
      <c r="I4775" s="21"/>
      <c r="J4775" s="26"/>
      <c r="K4775" s="26"/>
      <c r="L4775" s="21"/>
      <c r="M4775" s="21"/>
      <c r="N4775" s="21"/>
      <c r="O4775" s="21"/>
      <c r="P4775" s="21"/>
      <c r="Q4775" s="21"/>
    </row>
    <row r="4776" spans="1:17" s="258" customFormat="1" ht="12.75" hidden="1" customHeight="1">
      <c r="A4776" s="378"/>
      <c r="B4776" s="26"/>
      <c r="C4776" s="26"/>
      <c r="D4776" s="26"/>
      <c r="E4776" s="21"/>
      <c r="F4776" s="21"/>
      <c r="G4776" s="21"/>
      <c r="H4776" s="21"/>
      <c r="I4776" s="21"/>
      <c r="J4776" s="26"/>
      <c r="K4776" s="26"/>
      <c r="L4776" s="21"/>
      <c r="M4776" s="21"/>
      <c r="N4776" s="21"/>
      <c r="O4776" s="21"/>
      <c r="P4776" s="21"/>
      <c r="Q4776" s="21"/>
    </row>
    <row r="4777" spans="1:17" s="258" customFormat="1" ht="12.75" hidden="1" customHeight="1">
      <c r="A4777" s="378"/>
      <c r="B4777" s="26"/>
      <c r="C4777" s="26"/>
      <c r="D4777" s="26"/>
      <c r="E4777" s="21"/>
      <c r="F4777" s="21"/>
      <c r="G4777" s="21"/>
      <c r="H4777" s="21"/>
      <c r="I4777" s="21"/>
      <c r="J4777" s="26"/>
      <c r="K4777" s="26"/>
      <c r="L4777" s="21"/>
      <c r="M4777" s="21"/>
      <c r="N4777" s="21"/>
      <c r="O4777" s="21"/>
      <c r="P4777" s="21"/>
      <c r="Q4777" s="21"/>
    </row>
    <row r="4778" spans="1:17" s="258" customFormat="1" ht="12.75" hidden="1" customHeight="1">
      <c r="A4778" s="378"/>
      <c r="B4778" s="26"/>
      <c r="C4778" s="26"/>
      <c r="D4778" s="26"/>
      <c r="E4778" s="21"/>
      <c r="F4778" s="21"/>
      <c r="G4778" s="21"/>
      <c r="H4778" s="21"/>
      <c r="I4778" s="21"/>
      <c r="J4778" s="26"/>
      <c r="K4778" s="26"/>
      <c r="L4778" s="21"/>
      <c r="M4778" s="21"/>
      <c r="N4778" s="21"/>
      <c r="O4778" s="21"/>
      <c r="P4778" s="21"/>
      <c r="Q4778" s="21"/>
    </row>
    <row r="4779" spans="1:17" s="258" customFormat="1" ht="12.75" hidden="1" customHeight="1">
      <c r="A4779" s="378"/>
      <c r="B4779" s="26"/>
      <c r="C4779" s="26"/>
      <c r="D4779" s="26"/>
      <c r="E4779" s="21"/>
      <c r="F4779" s="21"/>
      <c r="G4779" s="21"/>
      <c r="H4779" s="21"/>
      <c r="I4779" s="21"/>
      <c r="J4779" s="26"/>
      <c r="K4779" s="26"/>
      <c r="L4779" s="21"/>
      <c r="M4779" s="21"/>
      <c r="N4779" s="21"/>
      <c r="O4779" s="21"/>
      <c r="P4779" s="21"/>
      <c r="Q4779" s="21"/>
    </row>
    <row r="4780" spans="1:17" s="258" customFormat="1" ht="12.75" hidden="1" customHeight="1">
      <c r="A4780" s="378"/>
      <c r="B4780" s="26"/>
      <c r="C4780" s="26"/>
      <c r="D4780" s="26"/>
      <c r="E4780" s="21"/>
      <c r="F4780" s="21"/>
      <c r="G4780" s="21"/>
      <c r="H4780" s="21"/>
      <c r="I4780" s="21"/>
      <c r="J4780" s="26"/>
      <c r="K4780" s="26"/>
      <c r="L4780" s="21"/>
      <c r="M4780" s="21"/>
      <c r="N4780" s="21"/>
      <c r="O4780" s="21"/>
      <c r="P4780" s="21"/>
      <c r="Q4780" s="21"/>
    </row>
    <row r="4781" spans="1:17" s="258" customFormat="1" ht="12.75" hidden="1" customHeight="1">
      <c r="A4781" s="378"/>
      <c r="B4781" s="26"/>
      <c r="C4781" s="26"/>
      <c r="D4781" s="26"/>
      <c r="E4781" s="21"/>
      <c r="F4781" s="21"/>
      <c r="G4781" s="21"/>
      <c r="H4781" s="21"/>
      <c r="I4781" s="21"/>
      <c r="J4781" s="26"/>
      <c r="K4781" s="26"/>
      <c r="L4781" s="21"/>
      <c r="M4781" s="21"/>
      <c r="N4781" s="21"/>
      <c r="O4781" s="21"/>
      <c r="P4781" s="21"/>
      <c r="Q4781" s="21"/>
    </row>
    <row r="4782" spans="1:17" s="258" customFormat="1" ht="12.75" hidden="1" customHeight="1">
      <c r="A4782" s="378"/>
      <c r="B4782" s="26"/>
      <c r="C4782" s="26"/>
      <c r="D4782" s="26"/>
      <c r="E4782" s="21"/>
      <c r="F4782" s="21"/>
      <c r="G4782" s="21"/>
      <c r="H4782" s="21"/>
      <c r="I4782" s="21"/>
      <c r="J4782" s="26"/>
      <c r="K4782" s="26"/>
      <c r="L4782" s="21"/>
      <c r="M4782" s="21"/>
      <c r="N4782" s="21"/>
      <c r="O4782" s="21"/>
      <c r="P4782" s="21"/>
      <c r="Q4782" s="21"/>
    </row>
    <row r="4783" spans="1:17" s="258" customFormat="1" ht="12.75" hidden="1" customHeight="1">
      <c r="A4783" s="378"/>
      <c r="B4783" s="26"/>
      <c r="C4783" s="26"/>
      <c r="D4783" s="26"/>
      <c r="E4783" s="21"/>
      <c r="F4783" s="21"/>
      <c r="G4783" s="21"/>
      <c r="H4783" s="21"/>
      <c r="I4783" s="21"/>
      <c r="J4783" s="26"/>
      <c r="K4783" s="26"/>
      <c r="L4783" s="21"/>
      <c r="M4783" s="21"/>
      <c r="N4783" s="21"/>
      <c r="O4783" s="21"/>
      <c r="P4783" s="21"/>
      <c r="Q4783" s="21"/>
    </row>
    <row r="4784" spans="1:17" s="258" customFormat="1" ht="12.75" hidden="1" customHeight="1">
      <c r="A4784" s="378"/>
      <c r="B4784" s="26"/>
      <c r="C4784" s="26"/>
      <c r="D4784" s="26"/>
      <c r="E4784" s="21"/>
      <c r="F4784" s="21"/>
      <c r="G4784" s="21"/>
      <c r="H4784" s="21"/>
      <c r="I4784" s="21"/>
      <c r="J4784" s="26"/>
      <c r="K4784" s="26"/>
      <c r="L4784" s="21"/>
      <c r="M4784" s="21"/>
      <c r="N4784" s="21"/>
      <c r="O4784" s="21"/>
      <c r="P4784" s="21"/>
      <c r="Q4784" s="21"/>
    </row>
    <row r="4785" spans="1:17" s="258" customFormat="1" ht="12.75" hidden="1" customHeight="1">
      <c r="A4785" s="378"/>
      <c r="B4785" s="26"/>
      <c r="C4785" s="26"/>
      <c r="D4785" s="26"/>
      <c r="E4785" s="21"/>
      <c r="F4785" s="21"/>
      <c r="G4785" s="21"/>
      <c r="H4785" s="21"/>
      <c r="I4785" s="21"/>
      <c r="J4785" s="26"/>
      <c r="K4785" s="26"/>
      <c r="L4785" s="21"/>
      <c r="M4785" s="21"/>
      <c r="N4785" s="21"/>
      <c r="O4785" s="21"/>
      <c r="P4785" s="21"/>
      <c r="Q4785" s="21"/>
    </row>
    <row r="4786" spans="1:17" s="258" customFormat="1" ht="12.75" hidden="1" customHeight="1">
      <c r="A4786" s="378"/>
      <c r="B4786" s="26"/>
      <c r="C4786" s="26"/>
      <c r="D4786" s="26"/>
      <c r="E4786" s="21"/>
      <c r="F4786" s="21"/>
      <c r="G4786" s="21"/>
      <c r="H4786" s="21"/>
      <c r="I4786" s="21"/>
      <c r="J4786" s="26"/>
      <c r="K4786" s="26"/>
      <c r="L4786" s="21"/>
      <c r="M4786" s="21"/>
      <c r="N4786" s="21"/>
      <c r="O4786" s="21"/>
      <c r="P4786" s="21"/>
      <c r="Q4786" s="21"/>
    </row>
    <row r="4787" spans="1:17" s="258" customFormat="1" ht="12.75" hidden="1" customHeight="1">
      <c r="A4787" s="378"/>
      <c r="B4787" s="26"/>
      <c r="C4787" s="26"/>
      <c r="D4787" s="26"/>
      <c r="E4787" s="21"/>
      <c r="F4787" s="21"/>
      <c r="G4787" s="21"/>
      <c r="H4787" s="21"/>
      <c r="I4787" s="21"/>
      <c r="J4787" s="26"/>
      <c r="K4787" s="26"/>
      <c r="L4787" s="21"/>
      <c r="M4787" s="21"/>
      <c r="N4787" s="21"/>
      <c r="O4787" s="21"/>
      <c r="P4787" s="21"/>
      <c r="Q4787" s="21"/>
    </row>
    <row r="4788" spans="1:17" s="258" customFormat="1" ht="12.75" hidden="1" customHeight="1">
      <c r="A4788" s="378"/>
      <c r="B4788" s="26"/>
      <c r="C4788" s="26"/>
      <c r="D4788" s="26"/>
      <c r="E4788" s="21"/>
      <c r="F4788" s="21"/>
      <c r="G4788" s="21"/>
      <c r="H4788" s="21"/>
      <c r="I4788" s="21"/>
      <c r="J4788" s="26"/>
      <c r="K4788" s="26"/>
      <c r="L4788" s="21"/>
      <c r="M4788" s="21"/>
      <c r="N4788" s="21"/>
      <c r="O4788" s="21"/>
      <c r="P4788" s="21"/>
      <c r="Q4788" s="21"/>
    </row>
    <row r="4789" spans="1:17" s="258" customFormat="1" ht="12.75" hidden="1" customHeight="1">
      <c r="A4789" s="378"/>
      <c r="B4789" s="26"/>
      <c r="C4789" s="26"/>
      <c r="D4789" s="26"/>
      <c r="E4789" s="21"/>
      <c r="F4789" s="21"/>
      <c r="G4789" s="21"/>
      <c r="H4789" s="21"/>
      <c r="I4789" s="21"/>
      <c r="J4789" s="26"/>
      <c r="K4789" s="26"/>
      <c r="L4789" s="21"/>
      <c r="M4789" s="21"/>
      <c r="N4789" s="21"/>
      <c r="O4789" s="21"/>
      <c r="P4789" s="21"/>
      <c r="Q4789" s="21"/>
    </row>
    <row r="4790" spans="1:17" s="258" customFormat="1" ht="12.75" hidden="1" customHeight="1">
      <c r="A4790" s="378"/>
      <c r="B4790" s="26"/>
      <c r="C4790" s="26"/>
      <c r="D4790" s="26"/>
      <c r="E4790" s="21"/>
      <c r="F4790" s="21"/>
      <c r="G4790" s="21"/>
      <c r="H4790" s="21"/>
      <c r="I4790" s="21"/>
      <c r="J4790" s="26"/>
      <c r="K4790" s="26"/>
      <c r="L4790" s="21"/>
      <c r="M4790" s="21"/>
      <c r="N4790" s="21"/>
      <c r="O4790" s="21"/>
      <c r="P4790" s="21"/>
      <c r="Q4790" s="21"/>
    </row>
    <row r="4791" spans="1:17" s="258" customFormat="1" ht="12.75" hidden="1" customHeight="1">
      <c r="A4791" s="378"/>
      <c r="B4791" s="26"/>
      <c r="C4791" s="26"/>
      <c r="D4791" s="26"/>
      <c r="E4791" s="21"/>
      <c r="F4791" s="21"/>
      <c r="G4791" s="21"/>
      <c r="H4791" s="21"/>
      <c r="I4791" s="21"/>
      <c r="J4791" s="26"/>
      <c r="K4791" s="26"/>
      <c r="L4791" s="21"/>
      <c r="M4791" s="21"/>
      <c r="N4791" s="21"/>
      <c r="O4791" s="21"/>
      <c r="P4791" s="21"/>
      <c r="Q4791" s="21"/>
    </row>
    <row r="4792" spans="1:17" s="258" customFormat="1" ht="12.75" hidden="1" customHeight="1">
      <c r="A4792" s="378"/>
      <c r="B4792" s="26"/>
      <c r="C4792" s="26"/>
      <c r="D4792" s="26"/>
      <c r="E4792" s="21"/>
      <c r="F4792" s="21"/>
      <c r="G4792" s="21"/>
      <c r="H4792" s="21"/>
      <c r="I4792" s="21"/>
      <c r="J4792" s="26"/>
      <c r="K4792" s="26"/>
      <c r="L4792" s="21"/>
      <c r="M4792" s="21"/>
      <c r="N4792" s="21"/>
      <c r="O4792" s="21"/>
      <c r="P4792" s="21"/>
      <c r="Q4792" s="21"/>
    </row>
    <row r="4793" spans="1:17" s="258" customFormat="1" ht="12.75" hidden="1" customHeight="1">
      <c r="A4793" s="378"/>
      <c r="B4793" s="26"/>
      <c r="C4793" s="26"/>
      <c r="D4793" s="26"/>
      <c r="E4793" s="21"/>
      <c r="F4793" s="21"/>
      <c r="G4793" s="21"/>
      <c r="H4793" s="21"/>
      <c r="I4793" s="21"/>
      <c r="J4793" s="26"/>
      <c r="K4793" s="26"/>
      <c r="L4793" s="21"/>
      <c r="M4793" s="21"/>
      <c r="N4793" s="21"/>
      <c r="O4793" s="21"/>
      <c r="P4793" s="21"/>
      <c r="Q4793" s="21"/>
    </row>
    <row r="4794" spans="1:17" s="258" customFormat="1" ht="12.75" hidden="1" customHeight="1">
      <c r="A4794" s="378"/>
      <c r="B4794" s="26"/>
      <c r="C4794" s="26"/>
      <c r="D4794" s="26"/>
      <c r="E4794" s="21"/>
      <c r="F4794" s="21"/>
      <c r="G4794" s="21"/>
      <c r="H4794" s="21"/>
      <c r="I4794" s="21"/>
      <c r="J4794" s="26"/>
      <c r="K4794" s="26"/>
      <c r="L4794" s="21"/>
      <c r="M4794" s="21"/>
      <c r="N4794" s="21"/>
      <c r="O4794" s="21"/>
      <c r="P4794" s="21"/>
      <c r="Q4794" s="21"/>
    </row>
    <row r="4795" spans="1:17" s="258" customFormat="1" ht="12.75" hidden="1" customHeight="1">
      <c r="A4795" s="378"/>
      <c r="B4795" s="26"/>
      <c r="C4795" s="26"/>
      <c r="D4795" s="26"/>
      <c r="E4795" s="21"/>
      <c r="F4795" s="21"/>
      <c r="G4795" s="21"/>
      <c r="H4795" s="21"/>
      <c r="I4795" s="21"/>
      <c r="J4795" s="26"/>
      <c r="K4795" s="26"/>
      <c r="L4795" s="21"/>
      <c r="M4795" s="21"/>
      <c r="N4795" s="21"/>
      <c r="O4795" s="21"/>
      <c r="P4795" s="21"/>
      <c r="Q4795" s="21"/>
    </row>
    <row r="4796" spans="1:17" s="258" customFormat="1" ht="12.75" hidden="1" customHeight="1">
      <c r="A4796" s="378"/>
      <c r="B4796" s="26"/>
      <c r="C4796" s="26"/>
      <c r="D4796" s="26"/>
      <c r="E4796" s="21"/>
      <c r="F4796" s="21"/>
      <c r="G4796" s="21"/>
      <c r="H4796" s="21"/>
      <c r="I4796" s="21"/>
      <c r="J4796" s="26"/>
      <c r="K4796" s="26"/>
      <c r="L4796" s="21"/>
      <c r="M4796" s="21"/>
      <c r="N4796" s="21"/>
      <c r="O4796" s="21"/>
      <c r="P4796" s="21"/>
      <c r="Q4796" s="21"/>
    </row>
    <row r="4797" spans="1:17" s="258" customFormat="1" ht="12.75" hidden="1" customHeight="1">
      <c r="A4797" s="378"/>
      <c r="B4797" s="26"/>
      <c r="C4797" s="26"/>
      <c r="D4797" s="26"/>
      <c r="E4797" s="21"/>
      <c r="F4797" s="21"/>
      <c r="G4797" s="21"/>
      <c r="H4797" s="21"/>
      <c r="I4797" s="21"/>
      <c r="J4797" s="26"/>
      <c r="K4797" s="26"/>
      <c r="L4797" s="21"/>
      <c r="M4797" s="21"/>
      <c r="N4797" s="21"/>
      <c r="O4797" s="21"/>
      <c r="P4797" s="21"/>
      <c r="Q4797" s="21"/>
    </row>
    <row r="4798" spans="1:17" s="258" customFormat="1" ht="12.75" hidden="1" customHeight="1">
      <c r="A4798" s="378"/>
      <c r="B4798" s="26"/>
      <c r="C4798" s="26"/>
      <c r="D4798" s="26"/>
      <c r="E4798" s="21"/>
      <c r="F4798" s="21"/>
      <c r="G4798" s="21"/>
      <c r="H4798" s="21"/>
      <c r="I4798" s="21"/>
      <c r="J4798" s="26"/>
      <c r="K4798" s="26"/>
      <c r="L4798" s="21"/>
      <c r="M4798" s="21"/>
      <c r="N4798" s="21"/>
      <c r="O4798" s="21"/>
      <c r="P4798" s="21"/>
      <c r="Q4798" s="21"/>
    </row>
    <row r="4799" spans="1:17" s="258" customFormat="1" ht="12.75" hidden="1" customHeight="1">
      <c r="A4799" s="378"/>
      <c r="B4799" s="26"/>
      <c r="C4799" s="26"/>
      <c r="D4799" s="26"/>
      <c r="E4799" s="21"/>
      <c r="F4799" s="21"/>
      <c r="G4799" s="21"/>
      <c r="H4799" s="21"/>
      <c r="I4799" s="21"/>
      <c r="J4799" s="26"/>
      <c r="K4799" s="26"/>
      <c r="L4799" s="21"/>
      <c r="M4799" s="21"/>
      <c r="N4799" s="21"/>
      <c r="O4799" s="21"/>
      <c r="P4799" s="21"/>
      <c r="Q4799" s="21"/>
    </row>
    <row r="4800" spans="1:17" s="258" customFormat="1" ht="12.75" hidden="1" customHeight="1">
      <c r="A4800" s="378"/>
      <c r="B4800" s="26"/>
      <c r="C4800" s="26"/>
      <c r="D4800" s="26"/>
      <c r="E4800" s="21"/>
      <c r="F4800" s="21"/>
      <c r="G4800" s="21"/>
      <c r="H4800" s="21"/>
      <c r="I4800" s="21"/>
      <c r="J4800" s="26"/>
      <c r="K4800" s="26"/>
      <c r="L4800" s="21"/>
      <c r="M4800" s="21"/>
      <c r="N4800" s="21"/>
      <c r="O4800" s="21"/>
      <c r="P4800" s="21"/>
      <c r="Q4800" s="21"/>
    </row>
    <row r="4801" spans="1:17" s="258" customFormat="1" ht="12.75" hidden="1" customHeight="1">
      <c r="A4801" s="378"/>
      <c r="B4801" s="26"/>
      <c r="C4801" s="26"/>
      <c r="D4801" s="26"/>
      <c r="E4801" s="21"/>
      <c r="F4801" s="21"/>
      <c r="G4801" s="21"/>
      <c r="H4801" s="21"/>
      <c r="I4801" s="21"/>
      <c r="J4801" s="26"/>
      <c r="K4801" s="26"/>
      <c r="L4801" s="21"/>
      <c r="M4801" s="21"/>
      <c r="N4801" s="21"/>
      <c r="O4801" s="21"/>
      <c r="P4801" s="21"/>
      <c r="Q4801" s="21"/>
    </row>
    <row r="4802" spans="1:17" s="258" customFormat="1" ht="12.75" hidden="1" customHeight="1">
      <c r="A4802" s="378"/>
      <c r="B4802" s="26"/>
      <c r="C4802" s="26"/>
      <c r="D4802" s="26"/>
      <c r="E4802" s="21"/>
      <c r="F4802" s="21"/>
      <c r="G4802" s="21"/>
      <c r="H4802" s="21"/>
      <c r="I4802" s="21"/>
      <c r="J4802" s="26"/>
      <c r="K4802" s="26"/>
      <c r="L4802" s="21"/>
      <c r="M4802" s="21"/>
      <c r="N4802" s="21"/>
      <c r="O4802" s="21"/>
      <c r="P4802" s="21"/>
      <c r="Q4802" s="21"/>
    </row>
    <row r="4803" spans="1:17" s="258" customFormat="1" ht="12.75" hidden="1" customHeight="1">
      <c r="A4803" s="378"/>
      <c r="B4803" s="26"/>
      <c r="C4803" s="26"/>
      <c r="D4803" s="26"/>
      <c r="E4803" s="21"/>
      <c r="F4803" s="21"/>
      <c r="G4803" s="21"/>
      <c r="H4803" s="21"/>
      <c r="I4803" s="21"/>
      <c r="J4803" s="26"/>
      <c r="K4803" s="26"/>
      <c r="L4803" s="21"/>
      <c r="M4803" s="21"/>
      <c r="N4803" s="21"/>
      <c r="O4803" s="21"/>
      <c r="P4803" s="21"/>
      <c r="Q4803" s="21"/>
    </row>
    <row r="4804" spans="1:17" s="258" customFormat="1" ht="12.75" hidden="1" customHeight="1">
      <c r="A4804" s="378"/>
      <c r="B4804" s="26"/>
      <c r="C4804" s="26"/>
      <c r="D4804" s="26"/>
      <c r="E4804" s="21"/>
      <c r="F4804" s="21"/>
      <c r="G4804" s="21"/>
      <c r="H4804" s="21"/>
      <c r="I4804" s="21"/>
      <c r="J4804" s="26"/>
      <c r="K4804" s="26"/>
      <c r="L4804" s="21"/>
      <c r="M4804" s="21"/>
      <c r="N4804" s="21"/>
      <c r="O4804" s="21"/>
      <c r="P4804" s="21"/>
      <c r="Q4804" s="21"/>
    </row>
    <row r="4805" spans="1:17" s="258" customFormat="1" ht="12.75" hidden="1" customHeight="1">
      <c r="A4805" s="378"/>
      <c r="B4805" s="26"/>
      <c r="C4805" s="26"/>
      <c r="D4805" s="26"/>
      <c r="E4805" s="21"/>
      <c r="F4805" s="21"/>
      <c r="G4805" s="21"/>
      <c r="H4805" s="21"/>
      <c r="I4805" s="21"/>
      <c r="J4805" s="26"/>
      <c r="K4805" s="26"/>
      <c r="L4805" s="21"/>
      <c r="M4805" s="21"/>
      <c r="N4805" s="21"/>
      <c r="O4805" s="21"/>
      <c r="P4805" s="21"/>
      <c r="Q4805" s="21"/>
    </row>
    <row r="4806" spans="1:17" s="258" customFormat="1" ht="12.75" hidden="1" customHeight="1">
      <c r="A4806" s="378"/>
      <c r="B4806" s="26"/>
      <c r="C4806" s="26"/>
      <c r="D4806" s="26"/>
      <c r="E4806" s="21"/>
      <c r="F4806" s="21"/>
      <c r="G4806" s="21"/>
      <c r="H4806" s="21"/>
      <c r="I4806" s="21"/>
      <c r="J4806" s="26"/>
      <c r="K4806" s="26"/>
      <c r="L4806" s="21"/>
      <c r="M4806" s="21"/>
      <c r="N4806" s="21"/>
      <c r="O4806" s="21"/>
      <c r="P4806" s="21"/>
      <c r="Q4806" s="21"/>
    </row>
    <row r="4807" spans="1:17" s="258" customFormat="1" ht="12.75" hidden="1" customHeight="1">
      <c r="A4807" s="378"/>
      <c r="B4807" s="26"/>
      <c r="C4807" s="26"/>
      <c r="D4807" s="26"/>
      <c r="E4807" s="21"/>
      <c r="F4807" s="21"/>
      <c r="G4807" s="21"/>
      <c r="H4807" s="21"/>
      <c r="I4807" s="21"/>
      <c r="J4807" s="26"/>
      <c r="K4807" s="26"/>
      <c r="L4807" s="21"/>
      <c r="M4807" s="21"/>
      <c r="N4807" s="21"/>
      <c r="O4807" s="21"/>
      <c r="P4807" s="21"/>
      <c r="Q4807" s="21"/>
    </row>
    <row r="4808" spans="1:17" s="258" customFormat="1" ht="12.75" hidden="1" customHeight="1">
      <c r="A4808" s="378"/>
      <c r="B4808" s="26"/>
      <c r="C4808" s="26"/>
      <c r="D4808" s="26"/>
      <c r="E4808" s="21"/>
      <c r="F4808" s="21"/>
      <c r="G4808" s="21"/>
      <c r="H4808" s="21"/>
      <c r="I4808" s="21"/>
      <c r="J4808" s="26"/>
      <c r="K4808" s="26"/>
      <c r="L4808" s="21"/>
      <c r="M4808" s="21"/>
      <c r="N4808" s="21"/>
      <c r="O4808" s="21"/>
      <c r="P4808" s="21"/>
      <c r="Q4808" s="21"/>
    </row>
    <row r="4809" spans="1:17" s="258" customFormat="1" ht="12.75" hidden="1" customHeight="1">
      <c r="A4809" s="378"/>
      <c r="B4809" s="26"/>
      <c r="C4809" s="26"/>
      <c r="D4809" s="26"/>
      <c r="E4809" s="21"/>
      <c r="F4809" s="21"/>
      <c r="G4809" s="21"/>
      <c r="H4809" s="21"/>
      <c r="I4809" s="21"/>
      <c r="J4809" s="26"/>
      <c r="K4809" s="26"/>
      <c r="L4809" s="21"/>
      <c r="M4809" s="21"/>
      <c r="N4809" s="21"/>
      <c r="O4809" s="21"/>
      <c r="P4809" s="21"/>
      <c r="Q4809" s="21"/>
    </row>
    <row r="4810" spans="1:17" s="258" customFormat="1" ht="12.75" hidden="1" customHeight="1">
      <c r="A4810" s="378"/>
      <c r="B4810" s="26"/>
      <c r="C4810" s="26"/>
      <c r="D4810" s="26"/>
      <c r="E4810" s="21"/>
      <c r="F4810" s="21"/>
      <c r="G4810" s="21"/>
      <c r="H4810" s="21"/>
      <c r="I4810" s="21"/>
      <c r="J4810" s="26"/>
      <c r="K4810" s="26"/>
      <c r="L4810" s="21"/>
      <c r="M4810" s="21"/>
      <c r="N4810" s="21"/>
      <c r="O4810" s="21"/>
      <c r="P4810" s="21"/>
      <c r="Q4810" s="21"/>
    </row>
    <row r="4811" spans="1:17" s="258" customFormat="1" ht="12.75" hidden="1" customHeight="1">
      <c r="A4811" s="378"/>
      <c r="B4811" s="26"/>
      <c r="C4811" s="26"/>
      <c r="D4811" s="26"/>
      <c r="E4811" s="21"/>
      <c r="F4811" s="21"/>
      <c r="G4811" s="21"/>
      <c r="H4811" s="21"/>
      <c r="I4811" s="21"/>
      <c r="J4811" s="26"/>
      <c r="K4811" s="26"/>
      <c r="L4811" s="21"/>
      <c r="M4811" s="21"/>
      <c r="N4811" s="21"/>
      <c r="O4811" s="21"/>
      <c r="P4811" s="21"/>
      <c r="Q4811" s="21"/>
    </row>
    <row r="4812" spans="1:17" s="258" customFormat="1" ht="12.75" hidden="1" customHeight="1">
      <c r="A4812" s="378"/>
      <c r="B4812" s="26"/>
      <c r="C4812" s="26"/>
      <c r="D4812" s="26"/>
      <c r="E4812" s="21"/>
      <c r="F4812" s="21"/>
      <c r="G4812" s="21"/>
      <c r="H4812" s="21"/>
      <c r="I4812" s="21"/>
      <c r="J4812" s="26"/>
      <c r="K4812" s="26"/>
      <c r="L4812" s="21"/>
      <c r="M4812" s="21"/>
      <c r="N4812" s="21"/>
      <c r="O4812" s="21"/>
      <c r="P4812" s="21"/>
      <c r="Q4812" s="21"/>
    </row>
    <row r="4813" spans="1:17" s="258" customFormat="1" ht="12.75" hidden="1" customHeight="1">
      <c r="A4813" s="378"/>
      <c r="B4813" s="26"/>
      <c r="C4813" s="26"/>
      <c r="D4813" s="26"/>
      <c r="E4813" s="21"/>
      <c r="F4813" s="21"/>
      <c r="G4813" s="21"/>
      <c r="H4813" s="21"/>
      <c r="I4813" s="21"/>
      <c r="J4813" s="26"/>
      <c r="K4813" s="26"/>
      <c r="L4813" s="21"/>
      <c r="M4813" s="21"/>
      <c r="N4813" s="21"/>
      <c r="O4813" s="21"/>
      <c r="P4813" s="21"/>
      <c r="Q4813" s="21"/>
    </row>
    <row r="4814" spans="1:17" s="258" customFormat="1" ht="12.75" hidden="1" customHeight="1">
      <c r="A4814" s="378"/>
      <c r="B4814" s="26"/>
      <c r="C4814" s="26"/>
      <c r="D4814" s="26"/>
      <c r="E4814" s="21"/>
      <c r="F4814" s="21"/>
      <c r="G4814" s="21"/>
      <c r="H4814" s="21"/>
      <c r="I4814" s="21"/>
      <c r="J4814" s="26"/>
      <c r="K4814" s="26"/>
      <c r="L4814" s="21"/>
      <c r="M4814" s="21"/>
      <c r="N4814" s="21"/>
      <c r="O4814" s="21"/>
      <c r="P4814" s="21"/>
      <c r="Q4814" s="21"/>
    </row>
    <row r="4815" spans="1:17" s="258" customFormat="1" ht="12.75" hidden="1" customHeight="1">
      <c r="A4815" s="378"/>
      <c r="B4815" s="26"/>
      <c r="C4815" s="26"/>
      <c r="D4815" s="26"/>
      <c r="E4815" s="21"/>
      <c r="F4815" s="21"/>
      <c r="G4815" s="21"/>
      <c r="H4815" s="21"/>
      <c r="I4815" s="21"/>
      <c r="J4815" s="26"/>
      <c r="K4815" s="26"/>
      <c r="L4815" s="21"/>
      <c r="M4815" s="21"/>
      <c r="N4815" s="21"/>
      <c r="O4815" s="21"/>
      <c r="P4815" s="21"/>
      <c r="Q4815" s="21"/>
    </row>
    <row r="4816" spans="1:17" s="258" customFormat="1" ht="12.75" hidden="1" customHeight="1">
      <c r="A4816" s="378"/>
      <c r="B4816" s="26"/>
      <c r="C4816" s="26"/>
      <c r="D4816" s="26"/>
      <c r="E4816" s="21"/>
      <c r="F4816" s="21"/>
      <c r="G4816" s="21"/>
      <c r="H4816" s="21"/>
      <c r="I4816" s="21"/>
      <c r="J4816" s="26"/>
      <c r="K4816" s="26"/>
      <c r="L4816" s="21"/>
      <c r="M4816" s="21"/>
      <c r="N4816" s="21"/>
      <c r="O4816" s="21"/>
      <c r="P4816" s="21"/>
      <c r="Q4816" s="21"/>
    </row>
    <row r="4817" spans="1:17" s="258" customFormat="1" ht="12.75" hidden="1" customHeight="1">
      <c r="A4817" s="378"/>
      <c r="B4817" s="26"/>
      <c r="C4817" s="26"/>
      <c r="D4817" s="26"/>
      <c r="E4817" s="21"/>
      <c r="F4817" s="21"/>
      <c r="G4817" s="21"/>
      <c r="H4817" s="21"/>
      <c r="I4817" s="21"/>
      <c r="J4817" s="26"/>
      <c r="K4817" s="26"/>
      <c r="L4817" s="21"/>
      <c r="M4817" s="21"/>
      <c r="N4817" s="21"/>
      <c r="O4817" s="21"/>
      <c r="P4817" s="21"/>
      <c r="Q4817" s="21"/>
    </row>
    <row r="4818" spans="1:17" s="258" customFormat="1" ht="12.75" hidden="1" customHeight="1">
      <c r="A4818" s="378"/>
      <c r="B4818" s="26"/>
      <c r="C4818" s="26"/>
      <c r="D4818" s="26"/>
      <c r="E4818" s="21"/>
      <c r="F4818" s="21"/>
      <c r="G4818" s="21"/>
      <c r="H4818" s="21"/>
      <c r="I4818" s="21"/>
      <c r="J4818" s="26"/>
      <c r="K4818" s="26"/>
      <c r="L4818" s="21"/>
      <c r="M4818" s="21"/>
      <c r="N4818" s="21"/>
      <c r="O4818" s="21"/>
      <c r="P4818" s="21"/>
      <c r="Q4818" s="21"/>
    </row>
    <row r="4819" spans="1:17" s="258" customFormat="1" ht="12.75" hidden="1" customHeight="1">
      <c r="A4819" s="378"/>
      <c r="B4819" s="26"/>
      <c r="C4819" s="26"/>
      <c r="D4819" s="26"/>
      <c r="E4819" s="21"/>
      <c r="F4819" s="21"/>
      <c r="G4819" s="21"/>
      <c r="H4819" s="21"/>
      <c r="I4819" s="21"/>
      <c r="J4819" s="26"/>
      <c r="K4819" s="26"/>
      <c r="L4819" s="21"/>
      <c r="M4819" s="21"/>
      <c r="N4819" s="21"/>
      <c r="O4819" s="21"/>
      <c r="P4819" s="21"/>
      <c r="Q4819" s="21"/>
    </row>
    <row r="4820" spans="1:17" s="258" customFormat="1" ht="12.75" hidden="1" customHeight="1">
      <c r="A4820" s="378"/>
      <c r="B4820" s="26"/>
      <c r="C4820" s="26"/>
      <c r="D4820" s="26"/>
      <c r="E4820" s="21"/>
      <c r="F4820" s="21"/>
      <c r="G4820" s="21"/>
      <c r="H4820" s="21"/>
      <c r="I4820" s="21"/>
      <c r="J4820" s="26"/>
      <c r="K4820" s="26"/>
      <c r="L4820" s="21"/>
      <c r="M4820" s="21"/>
      <c r="N4820" s="21"/>
      <c r="O4820" s="21"/>
      <c r="P4820" s="21"/>
      <c r="Q4820" s="21"/>
    </row>
    <row r="4821" spans="1:17" s="258" customFormat="1" ht="12.75" hidden="1" customHeight="1">
      <c r="A4821" s="378"/>
      <c r="B4821" s="26"/>
      <c r="C4821" s="26"/>
      <c r="D4821" s="26"/>
      <c r="E4821" s="21"/>
      <c r="F4821" s="21"/>
      <c r="G4821" s="21"/>
      <c r="H4821" s="21"/>
      <c r="I4821" s="21"/>
      <c r="J4821" s="26"/>
      <c r="K4821" s="26"/>
      <c r="L4821" s="21"/>
      <c r="M4821" s="21"/>
      <c r="N4821" s="21"/>
      <c r="O4821" s="21"/>
      <c r="P4821" s="21"/>
      <c r="Q4821" s="21"/>
    </row>
    <row r="4822" spans="1:17" s="258" customFormat="1" ht="12.75" hidden="1" customHeight="1">
      <c r="A4822" s="378"/>
      <c r="B4822" s="26"/>
      <c r="C4822" s="26"/>
      <c r="D4822" s="26"/>
      <c r="E4822" s="21"/>
      <c r="F4822" s="21"/>
      <c r="G4822" s="21"/>
      <c r="H4822" s="21"/>
      <c r="I4822" s="21"/>
      <c r="J4822" s="26"/>
      <c r="K4822" s="26"/>
      <c r="L4822" s="21"/>
      <c r="M4822" s="21"/>
      <c r="N4822" s="21"/>
      <c r="O4822" s="21"/>
      <c r="P4822" s="21"/>
      <c r="Q4822" s="21"/>
    </row>
    <row r="4823" spans="1:17" s="258" customFormat="1" ht="12.75" hidden="1" customHeight="1">
      <c r="A4823" s="378"/>
      <c r="B4823" s="26"/>
      <c r="C4823" s="26"/>
      <c r="D4823" s="26"/>
      <c r="E4823" s="21"/>
      <c r="F4823" s="21"/>
      <c r="G4823" s="21"/>
      <c r="H4823" s="21"/>
      <c r="I4823" s="21"/>
      <c r="J4823" s="26"/>
      <c r="K4823" s="26"/>
      <c r="L4823" s="21"/>
      <c r="M4823" s="21"/>
      <c r="N4823" s="21"/>
      <c r="O4823" s="21"/>
      <c r="P4823" s="21"/>
      <c r="Q4823" s="21"/>
    </row>
    <row r="4824" spans="1:17" s="258" customFormat="1" ht="12.75" hidden="1" customHeight="1">
      <c r="A4824" s="378"/>
      <c r="B4824" s="26"/>
      <c r="C4824" s="26"/>
      <c r="D4824" s="26"/>
      <c r="E4824" s="21"/>
      <c r="F4824" s="21"/>
      <c r="G4824" s="21"/>
      <c r="H4824" s="21"/>
      <c r="I4824" s="21"/>
      <c r="J4824" s="26"/>
      <c r="K4824" s="26"/>
      <c r="L4824" s="21"/>
      <c r="M4824" s="21"/>
      <c r="N4824" s="21"/>
      <c r="O4824" s="21"/>
      <c r="P4824" s="21"/>
      <c r="Q4824" s="21"/>
    </row>
    <row r="4825" spans="1:17" s="258" customFormat="1" ht="12.75" hidden="1" customHeight="1">
      <c r="A4825" s="378"/>
      <c r="B4825" s="26"/>
      <c r="C4825" s="26"/>
      <c r="D4825" s="26"/>
      <c r="E4825" s="21"/>
      <c r="F4825" s="21"/>
      <c r="G4825" s="21"/>
      <c r="H4825" s="21"/>
      <c r="I4825" s="21"/>
      <c r="J4825" s="26"/>
      <c r="K4825" s="26"/>
      <c r="L4825" s="21"/>
      <c r="M4825" s="21"/>
      <c r="N4825" s="21"/>
      <c r="O4825" s="21"/>
      <c r="P4825" s="21"/>
      <c r="Q4825" s="21"/>
    </row>
    <row r="4826" spans="1:17" s="258" customFormat="1" ht="12.75" hidden="1" customHeight="1">
      <c r="A4826" s="378"/>
      <c r="B4826" s="26"/>
      <c r="C4826" s="26"/>
      <c r="D4826" s="26"/>
      <c r="E4826" s="21"/>
      <c r="F4826" s="21"/>
      <c r="G4826" s="21"/>
      <c r="H4826" s="21"/>
      <c r="I4826" s="21"/>
      <c r="J4826" s="26"/>
      <c r="K4826" s="26"/>
      <c r="L4826" s="21"/>
      <c r="M4826" s="21"/>
      <c r="N4826" s="21"/>
      <c r="O4826" s="21"/>
      <c r="P4826" s="21"/>
      <c r="Q4826" s="21"/>
    </row>
    <row r="4827" spans="1:17" s="258" customFormat="1" ht="12.75" hidden="1" customHeight="1">
      <c r="A4827" s="378"/>
      <c r="B4827" s="26"/>
      <c r="C4827" s="26"/>
      <c r="D4827" s="26"/>
      <c r="E4827" s="21"/>
      <c r="F4827" s="21"/>
      <c r="G4827" s="21"/>
      <c r="H4827" s="21"/>
      <c r="I4827" s="21"/>
      <c r="J4827" s="26"/>
      <c r="K4827" s="26"/>
      <c r="L4827" s="21"/>
      <c r="M4827" s="21"/>
      <c r="N4827" s="21"/>
      <c r="O4827" s="21"/>
      <c r="P4827" s="21"/>
      <c r="Q4827" s="21"/>
    </row>
    <row r="4828" spans="1:17" s="258" customFormat="1" ht="12.75" hidden="1" customHeight="1">
      <c r="A4828" s="378"/>
      <c r="B4828" s="26"/>
      <c r="C4828" s="26"/>
      <c r="D4828" s="26"/>
      <c r="E4828" s="21"/>
      <c r="F4828" s="21"/>
      <c r="G4828" s="21"/>
      <c r="H4828" s="21"/>
      <c r="I4828" s="21"/>
      <c r="J4828" s="26"/>
      <c r="K4828" s="26"/>
      <c r="L4828" s="21"/>
      <c r="M4828" s="21"/>
      <c r="N4828" s="21"/>
      <c r="O4828" s="21"/>
      <c r="P4828" s="21"/>
      <c r="Q4828" s="21"/>
    </row>
    <row r="4829" spans="1:17" s="258" customFormat="1" ht="12.75" hidden="1" customHeight="1">
      <c r="A4829" s="378"/>
      <c r="B4829" s="26"/>
      <c r="C4829" s="26"/>
      <c r="D4829" s="26"/>
      <c r="E4829" s="21"/>
      <c r="F4829" s="21"/>
      <c r="G4829" s="21"/>
      <c r="H4829" s="21"/>
      <c r="I4829" s="21"/>
      <c r="J4829" s="26"/>
      <c r="K4829" s="26"/>
      <c r="L4829" s="21"/>
      <c r="M4829" s="21"/>
      <c r="N4829" s="21"/>
      <c r="O4829" s="21"/>
      <c r="P4829" s="21"/>
      <c r="Q4829" s="21"/>
    </row>
    <row r="4830" spans="1:17" s="258" customFormat="1" ht="12.75" hidden="1" customHeight="1">
      <c r="A4830" s="378"/>
      <c r="B4830" s="26"/>
      <c r="C4830" s="26"/>
      <c r="D4830" s="26"/>
      <c r="E4830" s="21"/>
      <c r="F4830" s="21"/>
      <c r="G4830" s="21"/>
      <c r="H4830" s="21"/>
      <c r="I4830" s="21"/>
      <c r="J4830" s="26"/>
      <c r="K4830" s="26"/>
      <c r="L4830" s="21"/>
      <c r="M4830" s="21"/>
      <c r="N4830" s="21"/>
      <c r="O4830" s="21"/>
      <c r="P4830" s="21"/>
      <c r="Q4830" s="21"/>
    </row>
    <row r="4831" spans="1:17" s="258" customFormat="1" ht="12.75" hidden="1" customHeight="1">
      <c r="A4831" s="378"/>
      <c r="B4831" s="26"/>
      <c r="C4831" s="26"/>
      <c r="D4831" s="26"/>
      <c r="E4831" s="21"/>
      <c r="F4831" s="21"/>
      <c r="G4831" s="21"/>
      <c r="H4831" s="21"/>
      <c r="I4831" s="21"/>
      <c r="J4831" s="26"/>
      <c r="K4831" s="26"/>
      <c r="L4831" s="21"/>
      <c r="M4831" s="21"/>
      <c r="N4831" s="21"/>
      <c r="O4831" s="21"/>
      <c r="P4831" s="21"/>
      <c r="Q4831" s="21"/>
    </row>
    <row r="4832" spans="1:17" s="258" customFormat="1" ht="12.75" hidden="1" customHeight="1">
      <c r="A4832" s="378"/>
      <c r="B4832" s="26"/>
      <c r="C4832" s="26"/>
      <c r="D4832" s="26"/>
      <c r="E4832" s="21"/>
      <c r="F4832" s="21"/>
      <c r="G4832" s="21"/>
      <c r="H4832" s="21"/>
      <c r="I4832" s="21"/>
      <c r="J4832" s="26"/>
      <c r="K4832" s="26"/>
      <c r="L4832" s="21"/>
      <c r="M4832" s="21"/>
      <c r="N4832" s="21"/>
      <c r="O4832" s="21"/>
      <c r="P4832" s="21"/>
      <c r="Q4832" s="21"/>
    </row>
    <row r="4833" spans="1:17" s="258" customFormat="1" ht="12.75" hidden="1" customHeight="1">
      <c r="A4833" s="378"/>
      <c r="B4833" s="26"/>
      <c r="C4833" s="26"/>
      <c r="D4833" s="26"/>
      <c r="E4833" s="21"/>
      <c r="F4833" s="21"/>
      <c r="G4833" s="21"/>
      <c r="H4833" s="21"/>
      <c r="I4833" s="21"/>
      <c r="J4833" s="26"/>
      <c r="K4833" s="26"/>
      <c r="L4833" s="21"/>
      <c r="M4833" s="21"/>
      <c r="N4833" s="21"/>
      <c r="O4833" s="21"/>
      <c r="P4833" s="21"/>
      <c r="Q4833" s="21"/>
    </row>
    <row r="4834" spans="1:17" s="258" customFormat="1" ht="12.75" hidden="1" customHeight="1">
      <c r="A4834" s="378"/>
      <c r="B4834" s="26"/>
      <c r="C4834" s="26"/>
      <c r="D4834" s="26"/>
      <c r="E4834" s="21"/>
      <c r="F4834" s="21"/>
      <c r="G4834" s="21"/>
      <c r="H4834" s="21"/>
      <c r="I4834" s="21"/>
      <c r="J4834" s="26"/>
      <c r="K4834" s="26"/>
      <c r="L4834" s="21"/>
      <c r="M4834" s="21"/>
      <c r="N4834" s="21"/>
      <c r="O4834" s="21"/>
      <c r="P4834" s="21"/>
      <c r="Q4834" s="21"/>
    </row>
    <row r="4835" spans="1:17" s="258" customFormat="1" ht="12.75" hidden="1" customHeight="1">
      <c r="A4835" s="378"/>
      <c r="B4835" s="26"/>
      <c r="C4835" s="26"/>
      <c r="D4835" s="26"/>
      <c r="E4835" s="21"/>
      <c r="F4835" s="21"/>
      <c r="G4835" s="21"/>
      <c r="H4835" s="21"/>
      <c r="I4835" s="21"/>
      <c r="J4835" s="26"/>
      <c r="K4835" s="26"/>
      <c r="L4835" s="21"/>
      <c r="M4835" s="21"/>
      <c r="N4835" s="21"/>
      <c r="O4835" s="21"/>
      <c r="P4835" s="21"/>
      <c r="Q4835" s="21"/>
    </row>
    <row r="4836" spans="1:17" s="258" customFormat="1" ht="12.75" hidden="1" customHeight="1">
      <c r="A4836" s="378"/>
      <c r="B4836" s="26"/>
      <c r="C4836" s="26"/>
      <c r="D4836" s="26"/>
      <c r="E4836" s="21"/>
      <c r="F4836" s="21"/>
      <c r="G4836" s="21"/>
      <c r="H4836" s="21"/>
      <c r="I4836" s="21"/>
      <c r="J4836" s="26"/>
      <c r="K4836" s="26"/>
      <c r="L4836" s="21"/>
      <c r="M4836" s="21"/>
      <c r="N4836" s="21"/>
      <c r="O4836" s="21"/>
      <c r="P4836" s="21"/>
      <c r="Q4836" s="21"/>
    </row>
    <row r="4837" spans="1:17" s="258" customFormat="1" ht="12.75" hidden="1" customHeight="1">
      <c r="A4837" s="378"/>
      <c r="B4837" s="26"/>
      <c r="C4837" s="26"/>
      <c r="D4837" s="26"/>
      <c r="E4837" s="21"/>
      <c r="F4837" s="21"/>
      <c r="G4837" s="21"/>
      <c r="H4837" s="21"/>
      <c r="I4837" s="21"/>
      <c r="J4837" s="26"/>
      <c r="K4837" s="26"/>
      <c r="L4837" s="21"/>
      <c r="M4837" s="21"/>
      <c r="N4837" s="21"/>
      <c r="O4837" s="21"/>
      <c r="P4837" s="21"/>
      <c r="Q4837" s="21"/>
    </row>
    <row r="4838" spans="1:17" s="258" customFormat="1" ht="12.75" hidden="1" customHeight="1">
      <c r="A4838" s="378"/>
      <c r="B4838" s="26"/>
      <c r="C4838" s="26"/>
      <c r="D4838" s="26"/>
      <c r="E4838" s="21"/>
      <c r="F4838" s="21"/>
      <c r="G4838" s="21"/>
      <c r="H4838" s="21"/>
      <c r="I4838" s="21"/>
      <c r="J4838" s="26"/>
      <c r="K4838" s="26"/>
      <c r="L4838" s="21"/>
      <c r="M4838" s="21"/>
      <c r="N4838" s="21"/>
      <c r="O4838" s="21"/>
      <c r="P4838" s="21"/>
      <c r="Q4838" s="21"/>
    </row>
    <row r="4839" spans="1:17" s="258" customFormat="1" ht="12.75" hidden="1" customHeight="1">
      <c r="A4839" s="378"/>
      <c r="B4839" s="26"/>
      <c r="C4839" s="26"/>
      <c r="D4839" s="26"/>
      <c r="E4839" s="21"/>
      <c r="F4839" s="21"/>
      <c r="G4839" s="21"/>
      <c r="H4839" s="21"/>
      <c r="I4839" s="21"/>
      <c r="J4839" s="26"/>
      <c r="K4839" s="26"/>
      <c r="L4839" s="21"/>
      <c r="M4839" s="21"/>
      <c r="N4839" s="21"/>
      <c r="O4839" s="21"/>
      <c r="P4839" s="21"/>
      <c r="Q4839" s="21"/>
    </row>
    <row r="4840" spans="1:17" s="258" customFormat="1" ht="12.75" hidden="1" customHeight="1">
      <c r="A4840" s="378"/>
      <c r="B4840" s="26"/>
      <c r="C4840" s="26"/>
      <c r="D4840" s="26"/>
      <c r="E4840" s="21"/>
      <c r="F4840" s="21"/>
      <c r="G4840" s="21"/>
      <c r="H4840" s="21"/>
      <c r="I4840" s="21"/>
      <c r="J4840" s="26"/>
      <c r="K4840" s="26"/>
      <c r="L4840" s="21"/>
      <c r="M4840" s="21"/>
      <c r="N4840" s="21"/>
      <c r="O4840" s="21"/>
      <c r="P4840" s="21"/>
      <c r="Q4840" s="21"/>
    </row>
    <row r="4841" spans="1:17" s="258" customFormat="1" ht="12.75" hidden="1" customHeight="1">
      <c r="A4841" s="378"/>
      <c r="B4841" s="26"/>
      <c r="C4841" s="26"/>
      <c r="D4841" s="26"/>
      <c r="E4841" s="21"/>
      <c r="F4841" s="21"/>
      <c r="G4841" s="21"/>
      <c r="H4841" s="21"/>
      <c r="I4841" s="21"/>
      <c r="J4841" s="26"/>
      <c r="K4841" s="26"/>
      <c r="L4841" s="21"/>
      <c r="M4841" s="21"/>
      <c r="N4841" s="21"/>
      <c r="O4841" s="21"/>
      <c r="P4841" s="21"/>
      <c r="Q4841" s="21"/>
    </row>
    <row r="4842" spans="1:17" s="258" customFormat="1" ht="12.75" hidden="1" customHeight="1">
      <c r="A4842" s="378"/>
      <c r="B4842" s="26"/>
      <c r="C4842" s="26"/>
      <c r="D4842" s="26"/>
      <c r="E4842" s="21"/>
      <c r="F4842" s="21"/>
      <c r="G4842" s="21"/>
      <c r="H4842" s="21"/>
      <c r="I4842" s="21"/>
      <c r="J4842" s="26"/>
      <c r="K4842" s="26"/>
      <c r="L4842" s="21"/>
      <c r="M4842" s="21"/>
      <c r="N4842" s="21"/>
      <c r="O4842" s="21"/>
      <c r="P4842" s="21"/>
      <c r="Q4842" s="21"/>
    </row>
    <row r="4843" spans="1:17" s="258" customFormat="1" ht="12.75" hidden="1" customHeight="1">
      <c r="A4843" s="378"/>
      <c r="B4843" s="26"/>
      <c r="C4843" s="26"/>
      <c r="D4843" s="26"/>
      <c r="E4843" s="21"/>
      <c r="F4843" s="21"/>
      <c r="G4843" s="21"/>
      <c r="H4843" s="21"/>
      <c r="I4843" s="21"/>
      <c r="J4843" s="26"/>
      <c r="K4843" s="26"/>
      <c r="L4843" s="21"/>
      <c r="M4843" s="21"/>
      <c r="N4843" s="21"/>
      <c r="O4843" s="21"/>
      <c r="P4843" s="21"/>
      <c r="Q4843" s="21"/>
    </row>
    <row r="4844" spans="1:17" s="258" customFormat="1" ht="12.75" hidden="1" customHeight="1">
      <c r="A4844" s="378"/>
      <c r="B4844" s="26"/>
      <c r="C4844" s="26"/>
      <c r="D4844" s="26"/>
      <c r="E4844" s="21"/>
      <c r="F4844" s="21"/>
      <c r="G4844" s="21"/>
      <c r="H4844" s="21"/>
      <c r="I4844" s="21"/>
      <c r="J4844" s="26"/>
      <c r="K4844" s="26"/>
      <c r="L4844" s="21"/>
      <c r="M4844" s="21"/>
      <c r="N4844" s="21"/>
      <c r="O4844" s="21"/>
      <c r="P4844" s="21"/>
      <c r="Q4844" s="21"/>
    </row>
    <row r="4845" spans="1:17" s="258" customFormat="1" ht="12.75" hidden="1" customHeight="1">
      <c r="A4845" s="378"/>
      <c r="B4845" s="26"/>
      <c r="C4845" s="26"/>
      <c r="D4845" s="26"/>
      <c r="E4845" s="21"/>
      <c r="F4845" s="21"/>
      <c r="G4845" s="21"/>
      <c r="H4845" s="21"/>
      <c r="I4845" s="21"/>
      <c r="J4845" s="26"/>
      <c r="K4845" s="26"/>
      <c r="L4845" s="21"/>
      <c r="M4845" s="21"/>
      <c r="N4845" s="21"/>
      <c r="O4845" s="21"/>
      <c r="P4845" s="21"/>
      <c r="Q4845" s="21"/>
    </row>
    <row r="4846" spans="1:17" s="258" customFormat="1" ht="12.75" hidden="1" customHeight="1">
      <c r="A4846" s="378"/>
      <c r="B4846" s="26"/>
      <c r="C4846" s="26"/>
      <c r="D4846" s="26"/>
      <c r="E4846" s="21"/>
      <c r="F4846" s="21"/>
      <c r="G4846" s="21"/>
      <c r="H4846" s="21"/>
      <c r="I4846" s="21"/>
      <c r="J4846" s="26"/>
      <c r="K4846" s="26"/>
      <c r="L4846" s="21"/>
      <c r="M4846" s="21"/>
      <c r="N4846" s="21"/>
      <c r="O4846" s="21"/>
      <c r="P4846" s="21"/>
      <c r="Q4846" s="21"/>
    </row>
    <row r="4847" spans="1:17" s="258" customFormat="1" ht="12.75" hidden="1" customHeight="1">
      <c r="A4847" s="378"/>
      <c r="B4847" s="26"/>
      <c r="C4847" s="26"/>
      <c r="D4847" s="26"/>
      <c r="E4847" s="21"/>
      <c r="F4847" s="21"/>
      <c r="G4847" s="21"/>
      <c r="H4847" s="21"/>
      <c r="I4847" s="21"/>
      <c r="J4847" s="26"/>
      <c r="K4847" s="26"/>
      <c r="L4847" s="21"/>
      <c r="M4847" s="21"/>
      <c r="N4847" s="21"/>
      <c r="O4847" s="21"/>
      <c r="P4847" s="21"/>
      <c r="Q4847" s="21"/>
    </row>
    <row r="4848" spans="1:17" s="258" customFormat="1" ht="12.75" hidden="1" customHeight="1">
      <c r="A4848" s="378"/>
      <c r="B4848" s="26"/>
      <c r="C4848" s="26"/>
      <c r="D4848" s="26"/>
      <c r="E4848" s="21"/>
      <c r="F4848" s="21"/>
      <c r="G4848" s="21"/>
      <c r="H4848" s="21"/>
      <c r="I4848" s="21"/>
      <c r="J4848" s="26"/>
      <c r="K4848" s="26"/>
      <c r="L4848" s="21"/>
      <c r="M4848" s="21"/>
      <c r="N4848" s="21"/>
      <c r="O4848" s="21"/>
      <c r="P4848" s="21"/>
      <c r="Q4848" s="21"/>
    </row>
    <row r="4849" spans="1:17" s="258" customFormat="1" ht="12.75" hidden="1" customHeight="1">
      <c r="A4849" s="378"/>
      <c r="B4849" s="26"/>
      <c r="C4849" s="26"/>
      <c r="D4849" s="26"/>
      <c r="E4849" s="21"/>
      <c r="F4849" s="21"/>
      <c r="G4849" s="21"/>
      <c r="H4849" s="21"/>
      <c r="I4849" s="21"/>
      <c r="J4849" s="26"/>
      <c r="K4849" s="26"/>
      <c r="L4849" s="21"/>
      <c r="M4849" s="21"/>
      <c r="N4849" s="21"/>
      <c r="O4849" s="21"/>
      <c r="P4849" s="21"/>
      <c r="Q4849" s="21"/>
    </row>
    <row r="4850" spans="1:17" s="258" customFormat="1" ht="12.75" hidden="1" customHeight="1">
      <c r="A4850" s="378"/>
      <c r="B4850" s="26"/>
      <c r="C4850" s="26"/>
      <c r="D4850" s="26"/>
      <c r="E4850" s="21"/>
      <c r="F4850" s="21"/>
      <c r="G4850" s="21"/>
      <c r="H4850" s="21"/>
      <c r="I4850" s="21"/>
      <c r="J4850" s="26"/>
      <c r="K4850" s="26"/>
      <c r="L4850" s="21"/>
      <c r="M4850" s="21"/>
      <c r="N4850" s="21"/>
      <c r="O4850" s="21"/>
      <c r="P4850" s="21"/>
      <c r="Q4850" s="21"/>
    </row>
    <row r="4851" spans="1:17" s="258" customFormat="1" ht="12.75" hidden="1" customHeight="1">
      <c r="A4851" s="378"/>
      <c r="B4851" s="26"/>
      <c r="C4851" s="26"/>
      <c r="D4851" s="26"/>
      <c r="E4851" s="21"/>
      <c r="F4851" s="21"/>
      <c r="G4851" s="21"/>
      <c r="H4851" s="21"/>
      <c r="I4851" s="21"/>
      <c r="J4851" s="26"/>
      <c r="K4851" s="26"/>
      <c r="L4851" s="21"/>
      <c r="M4851" s="21"/>
      <c r="N4851" s="21"/>
      <c r="O4851" s="21"/>
      <c r="P4851" s="21"/>
      <c r="Q4851" s="21"/>
    </row>
    <row r="4852" spans="1:17" s="258" customFormat="1" ht="12.75" hidden="1" customHeight="1">
      <c r="A4852" s="378"/>
      <c r="B4852" s="26"/>
      <c r="C4852" s="26"/>
      <c r="D4852" s="26"/>
      <c r="E4852" s="21"/>
      <c r="F4852" s="21"/>
      <c r="G4852" s="21"/>
      <c r="H4852" s="21"/>
      <c r="I4852" s="21"/>
      <c r="J4852" s="26"/>
      <c r="K4852" s="26"/>
      <c r="L4852" s="21"/>
      <c r="M4852" s="21"/>
      <c r="N4852" s="21"/>
      <c r="O4852" s="21"/>
      <c r="P4852" s="21"/>
      <c r="Q4852" s="21"/>
    </row>
    <row r="4853" spans="1:17" s="258" customFormat="1" ht="12.75" hidden="1" customHeight="1">
      <c r="A4853" s="378"/>
      <c r="B4853" s="26"/>
      <c r="C4853" s="26"/>
      <c r="D4853" s="26"/>
      <c r="E4853" s="21"/>
      <c r="F4853" s="21"/>
      <c r="G4853" s="21"/>
      <c r="H4853" s="21"/>
      <c r="I4853" s="21"/>
      <c r="J4853" s="26"/>
      <c r="K4853" s="26"/>
      <c r="L4853" s="21"/>
      <c r="M4853" s="21"/>
      <c r="N4853" s="21"/>
      <c r="O4853" s="21"/>
      <c r="P4853" s="21"/>
      <c r="Q4853" s="21"/>
    </row>
    <row r="4854" spans="1:17" s="258" customFormat="1" ht="12.75" hidden="1" customHeight="1">
      <c r="A4854" s="378"/>
      <c r="B4854" s="26"/>
      <c r="C4854" s="26"/>
      <c r="D4854" s="26"/>
      <c r="E4854" s="21"/>
      <c r="F4854" s="21"/>
      <c r="G4854" s="21"/>
      <c r="H4854" s="21"/>
      <c r="I4854" s="21"/>
      <c r="J4854" s="26"/>
      <c r="K4854" s="26"/>
      <c r="L4854" s="21"/>
      <c r="M4854" s="21"/>
      <c r="N4854" s="21"/>
      <c r="O4854" s="21"/>
      <c r="P4854" s="21"/>
      <c r="Q4854" s="21"/>
    </row>
    <row r="4855" spans="1:17" s="258" customFormat="1" ht="12.75" hidden="1" customHeight="1">
      <c r="A4855" s="378"/>
      <c r="B4855" s="26"/>
      <c r="C4855" s="26"/>
      <c r="D4855" s="26"/>
      <c r="E4855" s="21"/>
      <c r="F4855" s="21"/>
      <c r="G4855" s="21"/>
      <c r="H4855" s="21"/>
      <c r="I4855" s="21"/>
      <c r="J4855" s="26"/>
      <c r="K4855" s="26"/>
      <c r="L4855" s="21"/>
      <c r="M4855" s="21"/>
      <c r="N4855" s="21"/>
      <c r="O4855" s="21"/>
      <c r="P4855" s="21"/>
      <c r="Q4855" s="21"/>
    </row>
    <row r="4856" spans="1:17" s="258" customFormat="1" ht="12.75" hidden="1" customHeight="1">
      <c r="A4856" s="378"/>
      <c r="B4856" s="26"/>
      <c r="C4856" s="26"/>
      <c r="D4856" s="26"/>
      <c r="E4856" s="21"/>
      <c r="F4856" s="21"/>
      <c r="G4856" s="21"/>
      <c r="H4856" s="21"/>
      <c r="I4856" s="21"/>
      <c r="J4856" s="26"/>
      <c r="K4856" s="26"/>
      <c r="L4856" s="21"/>
      <c r="M4856" s="21"/>
      <c r="N4856" s="21"/>
      <c r="O4856" s="21"/>
      <c r="P4856" s="21"/>
      <c r="Q4856" s="21"/>
    </row>
    <row r="4857" spans="1:17" s="258" customFormat="1" ht="12.75" hidden="1" customHeight="1">
      <c r="A4857" s="378"/>
      <c r="B4857" s="26"/>
      <c r="C4857" s="26"/>
      <c r="D4857" s="26"/>
      <c r="E4857" s="21"/>
      <c r="F4857" s="21"/>
      <c r="G4857" s="21"/>
      <c r="H4857" s="21"/>
      <c r="I4857" s="21"/>
      <c r="J4857" s="26"/>
      <c r="K4857" s="26"/>
      <c r="L4857" s="21"/>
      <c r="M4857" s="21"/>
      <c r="N4857" s="21"/>
      <c r="O4857" s="21"/>
      <c r="P4857" s="21"/>
      <c r="Q4857" s="21"/>
    </row>
    <row r="4858" spans="1:17" s="258" customFormat="1" ht="12.75" hidden="1" customHeight="1">
      <c r="A4858" s="378"/>
      <c r="B4858" s="26"/>
      <c r="C4858" s="26"/>
      <c r="D4858" s="26"/>
      <c r="E4858" s="21"/>
      <c r="F4858" s="21"/>
      <c r="G4858" s="21"/>
      <c r="H4858" s="21"/>
      <c r="I4858" s="21"/>
      <c r="J4858" s="26"/>
      <c r="K4858" s="26"/>
      <c r="L4858" s="21"/>
      <c r="M4858" s="21"/>
      <c r="N4858" s="21"/>
      <c r="O4858" s="21"/>
      <c r="P4858" s="21"/>
      <c r="Q4858" s="21"/>
    </row>
    <row r="4859" spans="1:17" s="258" customFormat="1" ht="12.75" hidden="1" customHeight="1">
      <c r="A4859" s="378"/>
      <c r="B4859" s="26"/>
      <c r="C4859" s="26"/>
      <c r="D4859" s="26"/>
      <c r="E4859" s="21"/>
      <c r="F4859" s="21"/>
      <c r="G4859" s="21"/>
      <c r="H4859" s="21"/>
      <c r="I4859" s="21"/>
      <c r="J4859" s="26"/>
      <c r="K4859" s="26"/>
      <c r="L4859" s="21"/>
      <c r="M4859" s="21"/>
      <c r="N4859" s="21"/>
      <c r="O4859" s="21"/>
      <c r="P4859" s="21"/>
      <c r="Q4859" s="21"/>
    </row>
    <row r="4860" spans="1:17" s="258" customFormat="1" ht="12.75" hidden="1" customHeight="1">
      <c r="A4860" s="378"/>
      <c r="B4860" s="26"/>
      <c r="C4860" s="26"/>
      <c r="D4860" s="26"/>
      <c r="E4860" s="21"/>
      <c r="F4860" s="21"/>
      <c r="G4860" s="21"/>
      <c r="H4860" s="21"/>
      <c r="I4860" s="21"/>
      <c r="J4860" s="26"/>
      <c r="K4860" s="26"/>
      <c r="L4860" s="21"/>
      <c r="M4860" s="21"/>
      <c r="N4860" s="21"/>
      <c r="O4860" s="21"/>
      <c r="P4860" s="21"/>
      <c r="Q4860" s="21"/>
    </row>
    <row r="4861" spans="1:17" s="258" customFormat="1" ht="12.75" hidden="1" customHeight="1">
      <c r="A4861" s="378"/>
      <c r="B4861" s="26"/>
      <c r="C4861" s="26"/>
      <c r="D4861" s="26"/>
      <c r="E4861" s="21"/>
      <c r="F4861" s="21"/>
      <c r="G4861" s="21"/>
      <c r="H4861" s="21"/>
      <c r="I4861" s="21"/>
      <c r="J4861" s="26"/>
      <c r="K4861" s="26"/>
      <c r="L4861" s="21"/>
      <c r="M4861" s="21"/>
      <c r="N4861" s="21"/>
      <c r="O4861" s="21"/>
      <c r="P4861" s="21"/>
      <c r="Q4861" s="21"/>
    </row>
    <row r="4862" spans="1:17" s="258" customFormat="1" ht="12.75" hidden="1" customHeight="1">
      <c r="A4862" s="378"/>
      <c r="B4862" s="26"/>
      <c r="C4862" s="26"/>
      <c r="D4862" s="26"/>
      <c r="E4862" s="21"/>
      <c r="F4862" s="21"/>
      <c r="G4862" s="21"/>
      <c r="H4862" s="21"/>
      <c r="I4862" s="21"/>
      <c r="J4862" s="26"/>
      <c r="K4862" s="26"/>
      <c r="L4862" s="21"/>
      <c r="M4862" s="21"/>
      <c r="N4862" s="21"/>
      <c r="O4862" s="21"/>
      <c r="P4862" s="21"/>
      <c r="Q4862" s="21"/>
    </row>
    <row r="4863" spans="1:17" s="258" customFormat="1" ht="12.75" hidden="1" customHeight="1">
      <c r="A4863" s="378"/>
      <c r="B4863" s="26"/>
      <c r="C4863" s="26"/>
      <c r="D4863" s="26"/>
      <c r="E4863" s="21"/>
      <c r="F4863" s="21"/>
      <c r="G4863" s="21"/>
      <c r="H4863" s="21"/>
      <c r="I4863" s="21"/>
      <c r="J4863" s="26"/>
      <c r="K4863" s="26"/>
      <c r="L4863" s="21"/>
      <c r="M4863" s="21"/>
      <c r="N4863" s="21"/>
      <c r="O4863" s="21"/>
      <c r="P4863" s="21"/>
      <c r="Q4863" s="21"/>
    </row>
    <row r="4864" spans="1:17" s="258" customFormat="1" ht="12.75" hidden="1" customHeight="1">
      <c r="A4864" s="378"/>
      <c r="B4864" s="26"/>
      <c r="C4864" s="26"/>
      <c r="D4864" s="26"/>
      <c r="E4864" s="21"/>
      <c r="F4864" s="21"/>
      <c r="G4864" s="21"/>
      <c r="H4864" s="21"/>
      <c r="I4864" s="21"/>
      <c r="J4864" s="26"/>
      <c r="K4864" s="26"/>
      <c r="L4864" s="21"/>
      <c r="M4864" s="21"/>
      <c r="N4864" s="21"/>
      <c r="O4864" s="21"/>
      <c r="P4864" s="21"/>
      <c r="Q4864" s="21"/>
    </row>
    <row r="4865" spans="1:17" s="258" customFormat="1" ht="12.75" hidden="1" customHeight="1">
      <c r="A4865" s="378"/>
      <c r="B4865" s="26"/>
      <c r="C4865" s="26"/>
      <c r="D4865" s="26"/>
      <c r="E4865" s="21"/>
      <c r="F4865" s="21"/>
      <c r="G4865" s="21"/>
      <c r="H4865" s="21"/>
      <c r="I4865" s="21"/>
      <c r="J4865" s="26"/>
      <c r="K4865" s="26"/>
      <c r="L4865" s="21"/>
      <c r="M4865" s="21"/>
      <c r="N4865" s="21"/>
      <c r="O4865" s="21"/>
      <c r="P4865" s="21"/>
      <c r="Q4865" s="21"/>
    </row>
    <row r="4866" spans="1:17" s="258" customFormat="1" ht="12.75" hidden="1" customHeight="1">
      <c r="A4866" s="378"/>
      <c r="B4866" s="26"/>
      <c r="C4866" s="26"/>
      <c r="D4866" s="26"/>
      <c r="E4866" s="21"/>
      <c r="F4866" s="21"/>
      <c r="G4866" s="21"/>
      <c r="H4866" s="21"/>
      <c r="I4866" s="21"/>
      <c r="J4866" s="26"/>
      <c r="K4866" s="26"/>
      <c r="L4866" s="21"/>
      <c r="M4866" s="21"/>
      <c r="N4866" s="21"/>
      <c r="O4866" s="21"/>
      <c r="P4866" s="21"/>
      <c r="Q4866" s="21"/>
    </row>
    <row r="4867" spans="1:17" s="258" customFormat="1" ht="12.75" hidden="1" customHeight="1">
      <c r="A4867" s="378"/>
      <c r="B4867" s="26"/>
      <c r="C4867" s="26"/>
      <c r="D4867" s="26"/>
      <c r="E4867" s="21"/>
      <c r="F4867" s="21"/>
      <c r="G4867" s="21"/>
      <c r="H4867" s="21"/>
      <c r="I4867" s="21"/>
      <c r="J4867" s="26"/>
      <c r="K4867" s="26"/>
      <c r="L4867" s="21"/>
      <c r="M4867" s="21"/>
      <c r="N4867" s="21"/>
      <c r="O4867" s="21"/>
      <c r="P4867" s="21"/>
      <c r="Q4867" s="21"/>
    </row>
    <row r="4868" spans="1:17" s="258" customFormat="1" ht="12.75" hidden="1" customHeight="1">
      <c r="A4868" s="378"/>
      <c r="B4868" s="26"/>
      <c r="C4868" s="26"/>
      <c r="D4868" s="26"/>
      <c r="E4868" s="21"/>
      <c r="F4868" s="21"/>
      <c r="G4868" s="21"/>
      <c r="H4868" s="21"/>
      <c r="I4868" s="21"/>
      <c r="J4868" s="26"/>
      <c r="K4868" s="26"/>
      <c r="L4868" s="21"/>
      <c r="M4868" s="21"/>
      <c r="N4868" s="21"/>
      <c r="O4868" s="21"/>
      <c r="P4868" s="21"/>
      <c r="Q4868" s="21"/>
    </row>
    <row r="4869" spans="1:17" s="258" customFormat="1" ht="12.75" hidden="1" customHeight="1">
      <c r="A4869" s="378"/>
      <c r="B4869" s="26"/>
      <c r="C4869" s="26"/>
      <c r="D4869" s="26"/>
      <c r="E4869" s="21"/>
      <c r="F4869" s="21"/>
      <c r="G4869" s="21"/>
      <c r="H4869" s="21"/>
      <c r="I4869" s="21"/>
      <c r="J4869" s="26"/>
      <c r="K4869" s="26"/>
      <c r="L4869" s="21"/>
      <c r="M4869" s="21"/>
      <c r="N4869" s="21"/>
      <c r="O4869" s="21"/>
      <c r="P4869" s="21"/>
      <c r="Q4869" s="21"/>
    </row>
    <row r="4870" spans="1:17" s="258" customFormat="1" ht="12.75" hidden="1" customHeight="1">
      <c r="A4870" s="378"/>
      <c r="B4870" s="26"/>
      <c r="C4870" s="26"/>
      <c r="D4870" s="26"/>
      <c r="E4870" s="21"/>
      <c r="F4870" s="21"/>
      <c r="G4870" s="21"/>
      <c r="H4870" s="21"/>
      <c r="I4870" s="21"/>
      <c r="J4870" s="26"/>
      <c r="K4870" s="26"/>
      <c r="L4870" s="21"/>
      <c r="M4870" s="21"/>
      <c r="N4870" s="21"/>
      <c r="O4870" s="21"/>
      <c r="P4870" s="21"/>
      <c r="Q4870" s="21"/>
    </row>
    <row r="4871" spans="1:17" s="258" customFormat="1" ht="12.75" hidden="1" customHeight="1">
      <c r="A4871" s="378"/>
      <c r="B4871" s="26"/>
      <c r="C4871" s="26"/>
      <c r="D4871" s="26"/>
      <c r="E4871" s="21"/>
      <c r="F4871" s="21"/>
      <c r="G4871" s="21"/>
      <c r="H4871" s="21"/>
      <c r="I4871" s="21"/>
      <c r="J4871" s="26"/>
      <c r="K4871" s="26"/>
      <c r="L4871" s="21"/>
      <c r="M4871" s="21"/>
      <c r="N4871" s="21"/>
      <c r="O4871" s="21"/>
      <c r="P4871" s="21"/>
      <c r="Q4871" s="21"/>
    </row>
    <row r="4872" spans="1:17" s="258" customFormat="1" ht="12.75" hidden="1" customHeight="1">
      <c r="A4872" s="378"/>
      <c r="B4872" s="26"/>
      <c r="C4872" s="26"/>
      <c r="D4872" s="26"/>
      <c r="E4872" s="21"/>
      <c r="F4872" s="21"/>
      <c r="G4872" s="21"/>
      <c r="H4872" s="21"/>
      <c r="I4872" s="21"/>
      <c r="J4872" s="26"/>
      <c r="K4872" s="26"/>
      <c r="L4872" s="21"/>
      <c r="M4872" s="21"/>
      <c r="N4872" s="21"/>
      <c r="O4872" s="21"/>
      <c r="P4872" s="21"/>
      <c r="Q4872" s="21"/>
    </row>
    <row r="4873" spans="1:17" s="258" customFormat="1" ht="12.75" hidden="1" customHeight="1">
      <c r="A4873" s="378"/>
      <c r="B4873" s="26"/>
      <c r="C4873" s="26"/>
      <c r="D4873" s="26"/>
      <c r="E4873" s="21"/>
      <c r="F4873" s="21"/>
      <c r="G4873" s="21"/>
      <c r="H4873" s="21"/>
      <c r="I4873" s="21"/>
      <c r="J4873" s="26"/>
      <c r="K4873" s="26"/>
      <c r="L4873" s="21"/>
      <c r="M4873" s="21"/>
      <c r="N4873" s="21"/>
      <c r="O4873" s="21"/>
      <c r="P4873" s="21"/>
      <c r="Q4873" s="21"/>
    </row>
    <row r="4874" spans="1:17" s="258" customFormat="1" ht="12.75" hidden="1" customHeight="1">
      <c r="A4874" s="378"/>
      <c r="B4874" s="26"/>
      <c r="C4874" s="26"/>
      <c r="D4874" s="26"/>
      <c r="E4874" s="21"/>
      <c r="F4874" s="21"/>
      <c r="G4874" s="21"/>
      <c r="H4874" s="21"/>
      <c r="I4874" s="21"/>
      <c r="J4874" s="26"/>
      <c r="K4874" s="26"/>
      <c r="L4874" s="21"/>
      <c r="M4874" s="21"/>
      <c r="N4874" s="21"/>
      <c r="O4874" s="21"/>
      <c r="P4874" s="21"/>
      <c r="Q4874" s="21"/>
    </row>
    <row r="4875" spans="1:17" s="258" customFormat="1" ht="12.75" hidden="1" customHeight="1">
      <c r="A4875" s="378"/>
      <c r="B4875" s="26"/>
      <c r="C4875" s="26"/>
      <c r="D4875" s="26"/>
      <c r="E4875" s="21"/>
      <c r="F4875" s="21"/>
      <c r="G4875" s="21"/>
      <c r="H4875" s="21"/>
      <c r="I4875" s="21"/>
      <c r="J4875" s="26"/>
      <c r="K4875" s="26"/>
      <c r="L4875" s="21"/>
      <c r="M4875" s="21"/>
      <c r="N4875" s="21"/>
      <c r="O4875" s="21"/>
      <c r="P4875" s="21"/>
      <c r="Q4875" s="21"/>
    </row>
    <row r="4876" spans="1:17" s="258" customFormat="1" ht="12.75" hidden="1" customHeight="1">
      <c r="A4876" s="378"/>
      <c r="B4876" s="26"/>
      <c r="C4876" s="26"/>
      <c r="D4876" s="26"/>
      <c r="E4876" s="21"/>
      <c r="F4876" s="21"/>
      <c r="G4876" s="21"/>
      <c r="H4876" s="21"/>
      <c r="I4876" s="21"/>
      <c r="J4876" s="26"/>
      <c r="K4876" s="26"/>
      <c r="L4876" s="21"/>
      <c r="M4876" s="21"/>
      <c r="N4876" s="21"/>
      <c r="O4876" s="21"/>
      <c r="P4876" s="21"/>
      <c r="Q4876" s="21"/>
    </row>
    <row r="4877" spans="1:17" s="258" customFormat="1" ht="12.75" hidden="1" customHeight="1">
      <c r="A4877" s="378"/>
      <c r="B4877" s="26"/>
      <c r="C4877" s="26"/>
      <c r="D4877" s="26"/>
      <c r="E4877" s="21"/>
      <c r="F4877" s="21"/>
      <c r="G4877" s="21"/>
      <c r="H4877" s="21"/>
      <c r="I4877" s="21"/>
      <c r="J4877" s="26"/>
      <c r="K4877" s="26"/>
      <c r="L4877" s="21"/>
      <c r="M4877" s="21"/>
      <c r="N4877" s="21"/>
      <c r="O4877" s="21"/>
      <c r="P4877" s="21"/>
      <c r="Q4877" s="21"/>
    </row>
    <row r="4878" spans="1:17" s="258" customFormat="1" ht="12.75" hidden="1" customHeight="1">
      <c r="A4878" s="378"/>
      <c r="B4878" s="26"/>
      <c r="C4878" s="26"/>
      <c r="D4878" s="26"/>
      <c r="E4878" s="21"/>
      <c r="F4878" s="21"/>
      <c r="G4878" s="21"/>
      <c r="H4878" s="21"/>
      <c r="I4878" s="21"/>
      <c r="J4878" s="26"/>
      <c r="K4878" s="26"/>
      <c r="L4878" s="21"/>
      <c r="M4878" s="21"/>
      <c r="N4878" s="21"/>
      <c r="O4878" s="21"/>
      <c r="P4878" s="21"/>
      <c r="Q4878" s="21"/>
    </row>
    <row r="4879" spans="1:17" s="258" customFormat="1" ht="12.75" hidden="1" customHeight="1">
      <c r="A4879" s="378"/>
      <c r="B4879" s="26"/>
      <c r="C4879" s="26"/>
      <c r="D4879" s="26"/>
      <c r="E4879" s="21"/>
      <c r="F4879" s="21"/>
      <c r="G4879" s="21"/>
      <c r="H4879" s="21"/>
      <c r="I4879" s="21"/>
      <c r="J4879" s="26"/>
      <c r="K4879" s="26"/>
      <c r="L4879" s="21"/>
      <c r="M4879" s="21"/>
      <c r="N4879" s="21"/>
      <c r="O4879" s="21"/>
      <c r="P4879" s="21"/>
      <c r="Q4879" s="21"/>
    </row>
    <row r="4880" spans="1:17" s="258" customFormat="1" ht="12.75" hidden="1" customHeight="1">
      <c r="A4880" s="378"/>
      <c r="B4880" s="26"/>
      <c r="C4880" s="26"/>
      <c r="D4880" s="26"/>
      <c r="E4880" s="21"/>
      <c r="F4880" s="21"/>
      <c r="G4880" s="21"/>
      <c r="H4880" s="21"/>
      <c r="I4880" s="21"/>
      <c r="J4880" s="26"/>
      <c r="K4880" s="26"/>
      <c r="L4880" s="21"/>
      <c r="M4880" s="21"/>
      <c r="N4880" s="21"/>
      <c r="O4880" s="21"/>
      <c r="P4880" s="21"/>
      <c r="Q4880" s="21"/>
    </row>
    <row r="4881" spans="1:17" s="258" customFormat="1" ht="12.75" hidden="1" customHeight="1">
      <c r="A4881" s="378"/>
      <c r="B4881" s="26"/>
      <c r="C4881" s="26"/>
      <c r="D4881" s="26"/>
      <c r="E4881" s="21"/>
      <c r="F4881" s="21"/>
      <c r="G4881" s="21"/>
      <c r="H4881" s="21"/>
      <c r="I4881" s="21"/>
      <c r="J4881" s="26"/>
      <c r="K4881" s="26"/>
      <c r="L4881" s="21"/>
      <c r="M4881" s="21"/>
      <c r="N4881" s="21"/>
      <c r="O4881" s="21"/>
      <c r="P4881" s="21"/>
      <c r="Q4881" s="21"/>
    </row>
    <row r="4882" spans="1:17" s="258" customFormat="1" ht="12.75" hidden="1" customHeight="1">
      <c r="A4882" s="378"/>
      <c r="B4882" s="26"/>
      <c r="C4882" s="26"/>
      <c r="D4882" s="26"/>
      <c r="E4882" s="21"/>
      <c r="F4882" s="21"/>
      <c r="G4882" s="21"/>
      <c r="H4882" s="21"/>
      <c r="I4882" s="21"/>
      <c r="J4882" s="26"/>
      <c r="K4882" s="26"/>
      <c r="L4882" s="21"/>
      <c r="M4882" s="21"/>
      <c r="N4882" s="21"/>
      <c r="O4882" s="21"/>
      <c r="P4882" s="21"/>
      <c r="Q4882" s="21"/>
    </row>
    <row r="4883" spans="1:17" s="258" customFormat="1" ht="12.75" hidden="1" customHeight="1">
      <c r="A4883" s="378"/>
      <c r="B4883" s="26"/>
      <c r="C4883" s="26"/>
      <c r="D4883" s="26"/>
      <c r="E4883" s="21"/>
      <c r="F4883" s="21"/>
      <c r="G4883" s="21"/>
      <c r="H4883" s="21"/>
      <c r="I4883" s="21"/>
      <c r="J4883" s="26"/>
      <c r="K4883" s="26"/>
      <c r="L4883" s="21"/>
      <c r="M4883" s="21"/>
      <c r="N4883" s="21"/>
      <c r="O4883" s="21"/>
      <c r="P4883" s="21"/>
      <c r="Q4883" s="21"/>
    </row>
    <row r="4884" spans="1:17" s="258" customFormat="1" ht="12.75" hidden="1" customHeight="1">
      <c r="A4884" s="378"/>
      <c r="B4884" s="26"/>
      <c r="C4884" s="26"/>
      <c r="D4884" s="26"/>
      <c r="E4884" s="21"/>
      <c r="F4884" s="21"/>
      <c r="G4884" s="21"/>
      <c r="H4884" s="21"/>
      <c r="I4884" s="21"/>
      <c r="J4884" s="26"/>
      <c r="K4884" s="26"/>
      <c r="L4884" s="21"/>
      <c r="M4884" s="21"/>
      <c r="N4884" s="21"/>
      <c r="O4884" s="21"/>
      <c r="P4884" s="21"/>
      <c r="Q4884" s="21"/>
    </row>
    <row r="4885" spans="1:17" s="258" customFormat="1" ht="12.75" hidden="1" customHeight="1">
      <c r="A4885" s="378"/>
      <c r="B4885" s="26"/>
      <c r="C4885" s="26"/>
      <c r="D4885" s="26"/>
      <c r="E4885" s="21"/>
      <c r="F4885" s="21"/>
      <c r="G4885" s="21"/>
      <c r="H4885" s="21"/>
      <c r="I4885" s="21"/>
      <c r="J4885" s="26"/>
      <c r="K4885" s="26"/>
      <c r="L4885" s="21"/>
      <c r="M4885" s="21"/>
      <c r="N4885" s="21"/>
      <c r="O4885" s="21"/>
      <c r="P4885" s="21"/>
      <c r="Q4885" s="21"/>
    </row>
    <row r="4886" spans="1:17" s="258" customFormat="1" ht="12.75" hidden="1" customHeight="1">
      <c r="A4886" s="378"/>
      <c r="B4886" s="26"/>
      <c r="C4886" s="26"/>
      <c r="D4886" s="26"/>
      <c r="E4886" s="21"/>
      <c r="F4886" s="21"/>
      <c r="G4886" s="21"/>
      <c r="H4886" s="21"/>
      <c r="I4886" s="21"/>
      <c r="J4886" s="26"/>
      <c r="K4886" s="26"/>
      <c r="L4886" s="21"/>
      <c r="M4886" s="21"/>
      <c r="N4886" s="21"/>
      <c r="O4886" s="21"/>
      <c r="P4886" s="21"/>
      <c r="Q4886" s="21"/>
    </row>
    <row r="4887" spans="1:17" s="258" customFormat="1" ht="12.75" hidden="1" customHeight="1">
      <c r="A4887" s="378"/>
      <c r="B4887" s="26"/>
      <c r="C4887" s="26"/>
      <c r="D4887" s="26"/>
      <c r="E4887" s="21"/>
      <c r="F4887" s="21"/>
      <c r="G4887" s="21"/>
      <c r="H4887" s="21"/>
      <c r="I4887" s="21"/>
      <c r="J4887" s="26"/>
      <c r="K4887" s="26"/>
      <c r="L4887" s="21"/>
      <c r="M4887" s="21"/>
      <c r="N4887" s="21"/>
      <c r="O4887" s="21"/>
      <c r="P4887" s="21"/>
      <c r="Q4887" s="21"/>
    </row>
    <row r="4888" spans="1:17" s="258" customFormat="1" ht="12.75" hidden="1" customHeight="1">
      <c r="A4888" s="378"/>
      <c r="B4888" s="26"/>
      <c r="C4888" s="26"/>
      <c r="D4888" s="26"/>
      <c r="E4888" s="21"/>
      <c r="F4888" s="21"/>
      <c r="G4888" s="21"/>
      <c r="H4888" s="21"/>
      <c r="I4888" s="21"/>
      <c r="J4888" s="26"/>
      <c r="K4888" s="26"/>
      <c r="L4888" s="21"/>
      <c r="M4888" s="21"/>
      <c r="N4888" s="21"/>
      <c r="O4888" s="21"/>
      <c r="P4888" s="21"/>
      <c r="Q4888" s="21"/>
    </row>
    <row r="4889" spans="1:17" s="258" customFormat="1" ht="12.75" hidden="1" customHeight="1">
      <c r="A4889" s="378"/>
      <c r="B4889" s="26"/>
      <c r="C4889" s="26"/>
      <c r="D4889" s="26"/>
      <c r="E4889" s="21"/>
      <c r="F4889" s="21"/>
      <c r="G4889" s="21"/>
      <c r="H4889" s="21"/>
      <c r="I4889" s="21"/>
      <c r="J4889" s="26"/>
      <c r="K4889" s="26"/>
      <c r="L4889" s="21"/>
      <c r="M4889" s="21"/>
      <c r="N4889" s="21"/>
      <c r="O4889" s="21"/>
      <c r="P4889" s="21"/>
      <c r="Q4889" s="21"/>
    </row>
    <row r="4890" spans="1:17" s="258" customFormat="1" ht="12.75" hidden="1" customHeight="1">
      <c r="A4890" s="378"/>
      <c r="B4890" s="26"/>
      <c r="C4890" s="26"/>
      <c r="D4890" s="26"/>
      <c r="E4890" s="21"/>
      <c r="F4890" s="21"/>
      <c r="G4890" s="21"/>
      <c r="H4890" s="21"/>
      <c r="I4890" s="21"/>
      <c r="J4890" s="26"/>
      <c r="K4890" s="26"/>
      <c r="L4890" s="21"/>
      <c r="M4890" s="21"/>
      <c r="N4890" s="21"/>
      <c r="O4890" s="21"/>
      <c r="P4890" s="21"/>
      <c r="Q4890" s="21"/>
    </row>
    <row r="4891" spans="1:17" s="258" customFormat="1" ht="12.75" hidden="1" customHeight="1">
      <c r="A4891" s="378"/>
      <c r="B4891" s="26"/>
      <c r="C4891" s="26"/>
      <c r="D4891" s="26"/>
      <c r="E4891" s="21"/>
      <c r="F4891" s="21"/>
      <c r="G4891" s="21"/>
      <c r="H4891" s="21"/>
      <c r="I4891" s="21"/>
      <c r="J4891" s="26"/>
      <c r="K4891" s="26"/>
      <c r="L4891" s="21"/>
      <c r="M4891" s="21"/>
      <c r="N4891" s="21"/>
      <c r="O4891" s="21"/>
      <c r="P4891" s="21"/>
      <c r="Q4891" s="21"/>
    </row>
    <row r="4892" spans="1:17" s="258" customFormat="1" ht="12.75" hidden="1" customHeight="1">
      <c r="A4892" s="378"/>
      <c r="B4892" s="26"/>
      <c r="C4892" s="26"/>
      <c r="D4892" s="26"/>
      <c r="E4892" s="21"/>
      <c r="F4892" s="21"/>
      <c r="G4892" s="21"/>
      <c r="H4892" s="21"/>
      <c r="I4892" s="21"/>
      <c r="J4892" s="26"/>
      <c r="K4892" s="26"/>
      <c r="L4892" s="21"/>
      <c r="M4892" s="21"/>
      <c r="N4892" s="21"/>
      <c r="O4892" s="21"/>
      <c r="P4892" s="21"/>
      <c r="Q4892" s="21"/>
    </row>
    <row r="4893" spans="1:17" s="258" customFormat="1" ht="12.75" hidden="1" customHeight="1">
      <c r="A4893" s="378"/>
      <c r="B4893" s="26"/>
      <c r="C4893" s="26"/>
      <c r="D4893" s="26"/>
      <c r="E4893" s="21"/>
      <c r="F4893" s="21"/>
      <c r="G4893" s="21"/>
      <c r="H4893" s="21"/>
      <c r="I4893" s="21"/>
      <c r="J4893" s="26"/>
      <c r="K4893" s="26"/>
      <c r="L4893" s="21"/>
      <c r="M4893" s="21"/>
      <c r="N4893" s="21"/>
      <c r="O4893" s="21"/>
      <c r="P4893" s="21"/>
      <c r="Q4893" s="21"/>
    </row>
    <row r="4894" spans="1:17" s="258" customFormat="1" ht="12.75" hidden="1" customHeight="1">
      <c r="A4894" s="378"/>
      <c r="B4894" s="26"/>
      <c r="C4894" s="26"/>
      <c r="D4894" s="26"/>
      <c r="E4894" s="21"/>
      <c r="F4894" s="21"/>
      <c r="G4894" s="21"/>
      <c r="H4894" s="21"/>
      <c r="I4894" s="21"/>
      <c r="J4894" s="26"/>
      <c r="K4894" s="26"/>
      <c r="L4894" s="21"/>
      <c r="M4894" s="21"/>
      <c r="N4894" s="21"/>
      <c r="O4894" s="21"/>
      <c r="P4894" s="21"/>
      <c r="Q4894" s="21"/>
    </row>
    <row r="4895" spans="1:17" s="258" customFormat="1" ht="12.75" hidden="1" customHeight="1">
      <c r="A4895" s="378"/>
      <c r="B4895" s="26"/>
      <c r="C4895" s="26"/>
      <c r="D4895" s="26"/>
      <c r="E4895" s="21"/>
      <c r="F4895" s="21"/>
      <c r="G4895" s="21"/>
      <c r="H4895" s="21"/>
      <c r="I4895" s="21"/>
      <c r="J4895" s="26"/>
      <c r="K4895" s="26"/>
      <c r="L4895" s="21"/>
      <c r="M4895" s="21"/>
      <c r="N4895" s="21"/>
      <c r="O4895" s="21"/>
      <c r="P4895" s="21"/>
      <c r="Q4895" s="21"/>
    </row>
    <row r="4896" spans="1:17" s="258" customFormat="1" ht="12.75" hidden="1" customHeight="1">
      <c r="A4896" s="378"/>
      <c r="B4896" s="26"/>
      <c r="C4896" s="26"/>
      <c r="D4896" s="26"/>
      <c r="E4896" s="21"/>
      <c r="F4896" s="21"/>
      <c r="G4896" s="21"/>
      <c r="H4896" s="21"/>
      <c r="I4896" s="21"/>
      <c r="J4896" s="26"/>
      <c r="K4896" s="26"/>
      <c r="L4896" s="21"/>
      <c r="M4896" s="21"/>
      <c r="N4896" s="21"/>
      <c r="O4896" s="21"/>
      <c r="P4896" s="21"/>
      <c r="Q4896" s="21"/>
    </row>
    <row r="4897" spans="1:17" s="258" customFormat="1" ht="12.75" hidden="1" customHeight="1">
      <c r="A4897" s="378"/>
      <c r="B4897" s="26"/>
      <c r="C4897" s="26"/>
      <c r="D4897" s="26"/>
      <c r="E4897" s="21"/>
      <c r="F4897" s="21"/>
      <c r="G4897" s="21"/>
      <c r="H4897" s="21"/>
      <c r="I4897" s="21"/>
      <c r="J4897" s="26"/>
      <c r="K4897" s="26"/>
      <c r="L4897" s="21"/>
      <c r="M4897" s="21"/>
      <c r="N4897" s="21"/>
      <c r="O4897" s="21"/>
      <c r="P4897" s="21"/>
      <c r="Q4897" s="21"/>
    </row>
    <row r="4898" spans="1:17" s="258" customFormat="1" ht="12.75" hidden="1" customHeight="1">
      <c r="A4898" s="378"/>
      <c r="B4898" s="26"/>
      <c r="C4898" s="26"/>
      <c r="D4898" s="26"/>
      <c r="E4898" s="21"/>
      <c r="F4898" s="21"/>
      <c r="G4898" s="21"/>
      <c r="H4898" s="21"/>
      <c r="I4898" s="21"/>
      <c r="J4898" s="26"/>
      <c r="K4898" s="26"/>
      <c r="L4898" s="21"/>
      <c r="M4898" s="21"/>
      <c r="N4898" s="21"/>
      <c r="O4898" s="21"/>
      <c r="P4898" s="21"/>
      <c r="Q4898" s="21"/>
    </row>
    <row r="4899" spans="1:17" s="258" customFormat="1" ht="12.75" hidden="1" customHeight="1">
      <c r="A4899" s="378"/>
      <c r="B4899" s="26"/>
      <c r="C4899" s="26"/>
      <c r="D4899" s="26"/>
      <c r="E4899" s="21"/>
      <c r="F4899" s="21"/>
      <c r="G4899" s="21"/>
      <c r="H4899" s="21"/>
      <c r="I4899" s="21"/>
      <c r="J4899" s="26"/>
      <c r="K4899" s="26"/>
      <c r="L4899" s="21"/>
      <c r="M4899" s="21"/>
      <c r="N4899" s="21"/>
      <c r="O4899" s="21"/>
      <c r="P4899" s="21"/>
      <c r="Q4899" s="21"/>
    </row>
    <row r="4900" spans="1:17" s="258" customFormat="1" ht="12.75" hidden="1" customHeight="1">
      <c r="A4900" s="378"/>
      <c r="B4900" s="26"/>
      <c r="C4900" s="26"/>
      <c r="D4900" s="26"/>
      <c r="E4900" s="21"/>
      <c r="F4900" s="21"/>
      <c r="G4900" s="21"/>
      <c r="H4900" s="21"/>
      <c r="I4900" s="21"/>
      <c r="J4900" s="26"/>
      <c r="K4900" s="26"/>
      <c r="L4900" s="21"/>
      <c r="M4900" s="21"/>
      <c r="N4900" s="21"/>
      <c r="O4900" s="21"/>
      <c r="P4900" s="21"/>
      <c r="Q4900" s="21"/>
    </row>
    <row r="4901" spans="1:17" s="258" customFormat="1" ht="12.75" hidden="1" customHeight="1">
      <c r="A4901" s="378"/>
      <c r="B4901" s="26"/>
      <c r="C4901" s="26"/>
      <c r="D4901" s="26"/>
      <c r="E4901" s="21"/>
      <c r="F4901" s="21"/>
      <c r="G4901" s="21"/>
      <c r="H4901" s="21"/>
      <c r="I4901" s="21"/>
      <c r="J4901" s="26"/>
      <c r="K4901" s="26"/>
      <c r="L4901" s="21"/>
      <c r="M4901" s="21"/>
      <c r="N4901" s="21"/>
      <c r="O4901" s="21"/>
      <c r="P4901" s="21"/>
      <c r="Q4901" s="21"/>
    </row>
    <row r="4902" spans="1:17" s="258" customFormat="1" ht="12.75" hidden="1" customHeight="1">
      <c r="A4902" s="378"/>
      <c r="B4902" s="26"/>
      <c r="C4902" s="26"/>
      <c r="D4902" s="26"/>
      <c r="E4902" s="21"/>
      <c r="F4902" s="21"/>
      <c r="G4902" s="21"/>
      <c r="H4902" s="21"/>
      <c r="I4902" s="21"/>
      <c r="J4902" s="26"/>
      <c r="K4902" s="26"/>
      <c r="L4902" s="21"/>
      <c r="M4902" s="21"/>
      <c r="N4902" s="21"/>
      <c r="O4902" s="21"/>
      <c r="P4902" s="21"/>
      <c r="Q4902" s="21"/>
    </row>
    <row r="4903" spans="1:17" s="258" customFormat="1" ht="12.75" hidden="1" customHeight="1">
      <c r="A4903" s="378"/>
      <c r="B4903" s="26"/>
      <c r="C4903" s="26"/>
      <c r="D4903" s="26"/>
      <c r="E4903" s="21"/>
      <c r="F4903" s="21"/>
      <c r="G4903" s="21"/>
      <c r="H4903" s="21"/>
      <c r="I4903" s="21"/>
      <c r="J4903" s="26"/>
      <c r="K4903" s="26"/>
      <c r="L4903" s="21"/>
      <c r="M4903" s="21"/>
      <c r="N4903" s="21"/>
      <c r="O4903" s="21"/>
      <c r="P4903" s="21"/>
      <c r="Q4903" s="21"/>
    </row>
    <row r="4904" spans="1:17" s="258" customFormat="1" ht="12.75" hidden="1" customHeight="1">
      <c r="A4904" s="378"/>
      <c r="B4904" s="26"/>
      <c r="C4904" s="26"/>
      <c r="D4904" s="26"/>
      <c r="E4904" s="21"/>
      <c r="F4904" s="21"/>
      <c r="G4904" s="21"/>
      <c r="H4904" s="21"/>
      <c r="I4904" s="21"/>
      <c r="J4904" s="26"/>
      <c r="K4904" s="26"/>
      <c r="L4904" s="21"/>
      <c r="M4904" s="21"/>
      <c r="N4904" s="21"/>
      <c r="O4904" s="21"/>
      <c r="P4904" s="21"/>
      <c r="Q4904" s="21"/>
    </row>
    <row r="4905" spans="1:17" s="258" customFormat="1" ht="12.75" hidden="1" customHeight="1">
      <c r="A4905" s="378"/>
      <c r="B4905" s="26"/>
      <c r="C4905" s="26"/>
      <c r="D4905" s="26"/>
      <c r="E4905" s="21"/>
      <c r="F4905" s="21"/>
      <c r="G4905" s="21"/>
      <c r="H4905" s="21"/>
      <c r="I4905" s="21"/>
      <c r="J4905" s="26"/>
      <c r="K4905" s="26"/>
      <c r="L4905" s="21"/>
      <c r="M4905" s="21"/>
      <c r="N4905" s="21"/>
      <c r="O4905" s="21"/>
      <c r="P4905" s="21"/>
      <c r="Q4905" s="21"/>
    </row>
    <row r="4906" spans="1:17" s="258" customFormat="1" ht="12.75" hidden="1" customHeight="1">
      <c r="A4906" s="378"/>
      <c r="B4906" s="26"/>
      <c r="C4906" s="26"/>
      <c r="D4906" s="26"/>
      <c r="E4906" s="21"/>
      <c r="F4906" s="21"/>
      <c r="G4906" s="21"/>
      <c r="H4906" s="21"/>
      <c r="I4906" s="21"/>
      <c r="J4906" s="26"/>
      <c r="K4906" s="26"/>
      <c r="L4906" s="21"/>
      <c r="M4906" s="21"/>
      <c r="N4906" s="21"/>
      <c r="O4906" s="21"/>
      <c r="P4906" s="21"/>
      <c r="Q4906" s="21"/>
    </row>
    <row r="4907" spans="1:17" s="258" customFormat="1" ht="12.75" hidden="1" customHeight="1">
      <c r="A4907" s="378"/>
      <c r="B4907" s="26"/>
      <c r="C4907" s="26"/>
      <c r="D4907" s="26"/>
      <c r="E4907" s="21"/>
      <c r="F4907" s="21"/>
      <c r="G4907" s="21"/>
      <c r="H4907" s="21"/>
      <c r="I4907" s="21"/>
      <c r="J4907" s="26"/>
      <c r="K4907" s="26"/>
      <c r="L4907" s="21"/>
      <c r="M4907" s="21"/>
      <c r="N4907" s="21"/>
      <c r="O4907" s="21"/>
      <c r="P4907" s="21"/>
      <c r="Q4907" s="21"/>
    </row>
    <row r="4908" spans="1:17" s="258" customFormat="1" ht="12.75" hidden="1" customHeight="1">
      <c r="A4908" s="378"/>
      <c r="B4908" s="26"/>
      <c r="C4908" s="26"/>
      <c r="D4908" s="26"/>
      <c r="E4908" s="21"/>
      <c r="F4908" s="21"/>
      <c r="G4908" s="21"/>
      <c r="H4908" s="21"/>
      <c r="I4908" s="21"/>
      <c r="J4908" s="26"/>
      <c r="K4908" s="26"/>
      <c r="L4908" s="21"/>
      <c r="M4908" s="21"/>
      <c r="N4908" s="21"/>
      <c r="O4908" s="21"/>
      <c r="P4908" s="21"/>
      <c r="Q4908" s="21"/>
    </row>
    <row r="4909" spans="1:17" s="258" customFormat="1" ht="12.75" hidden="1" customHeight="1">
      <c r="A4909" s="378"/>
      <c r="B4909" s="26"/>
      <c r="C4909" s="26"/>
      <c r="D4909" s="26"/>
      <c r="E4909" s="21"/>
      <c r="F4909" s="21"/>
      <c r="G4909" s="21"/>
      <c r="H4909" s="21"/>
      <c r="I4909" s="21"/>
      <c r="J4909" s="26"/>
      <c r="K4909" s="26"/>
      <c r="L4909" s="21"/>
      <c r="M4909" s="21"/>
      <c r="N4909" s="21"/>
      <c r="O4909" s="21"/>
      <c r="P4909" s="21"/>
      <c r="Q4909" s="21"/>
    </row>
    <row r="4910" spans="1:17" s="258" customFormat="1" ht="12.75" hidden="1" customHeight="1">
      <c r="A4910" s="378"/>
      <c r="B4910" s="26"/>
      <c r="C4910" s="26"/>
      <c r="D4910" s="26"/>
      <c r="E4910" s="21"/>
      <c r="F4910" s="21"/>
      <c r="G4910" s="21"/>
      <c r="H4910" s="21"/>
      <c r="I4910" s="21"/>
      <c r="J4910" s="26"/>
      <c r="K4910" s="26"/>
      <c r="L4910" s="21"/>
      <c r="M4910" s="21"/>
      <c r="N4910" s="21"/>
      <c r="O4910" s="21"/>
      <c r="P4910" s="21"/>
      <c r="Q4910" s="21"/>
    </row>
    <row r="4911" spans="1:17" s="258" customFormat="1" ht="12.75" hidden="1" customHeight="1">
      <c r="A4911" s="378"/>
      <c r="B4911" s="26"/>
      <c r="C4911" s="26"/>
      <c r="D4911" s="26"/>
      <c r="E4911" s="21"/>
      <c r="F4911" s="21"/>
      <c r="G4911" s="21"/>
      <c r="H4911" s="21"/>
      <c r="I4911" s="21"/>
      <c r="J4911" s="26"/>
      <c r="K4911" s="26"/>
      <c r="L4911" s="21"/>
      <c r="M4911" s="21"/>
      <c r="N4911" s="21"/>
      <c r="O4911" s="21"/>
      <c r="P4911" s="21"/>
      <c r="Q4911" s="21"/>
    </row>
    <row r="4912" spans="1:17" s="258" customFormat="1" ht="12.75" hidden="1" customHeight="1">
      <c r="A4912" s="378"/>
      <c r="B4912" s="26"/>
      <c r="C4912" s="26"/>
      <c r="D4912" s="26"/>
      <c r="E4912" s="21"/>
      <c r="F4912" s="21"/>
      <c r="G4912" s="21"/>
      <c r="H4912" s="21"/>
      <c r="I4912" s="21"/>
      <c r="J4912" s="26"/>
      <c r="K4912" s="26"/>
      <c r="L4912" s="21"/>
      <c r="M4912" s="21"/>
      <c r="N4912" s="21"/>
      <c r="O4912" s="21"/>
      <c r="P4912" s="21"/>
      <c r="Q4912" s="21"/>
    </row>
    <row r="4913" spans="1:17" s="258" customFormat="1" ht="12.75" hidden="1" customHeight="1">
      <c r="A4913" s="378"/>
      <c r="B4913" s="26"/>
      <c r="C4913" s="26"/>
      <c r="D4913" s="26"/>
      <c r="E4913" s="21"/>
      <c r="F4913" s="21"/>
      <c r="G4913" s="21"/>
      <c r="H4913" s="21"/>
      <c r="I4913" s="21"/>
      <c r="J4913" s="26"/>
      <c r="K4913" s="26"/>
      <c r="L4913" s="21"/>
      <c r="M4913" s="21"/>
      <c r="N4913" s="21"/>
      <c r="O4913" s="21"/>
      <c r="P4913" s="21"/>
      <c r="Q4913" s="21"/>
    </row>
    <row r="4914" spans="1:17" s="258" customFormat="1" ht="12.75" hidden="1" customHeight="1">
      <c r="A4914" s="378"/>
      <c r="B4914" s="26"/>
      <c r="C4914" s="26"/>
      <c r="D4914" s="26"/>
      <c r="E4914" s="21"/>
      <c r="F4914" s="21"/>
      <c r="G4914" s="21"/>
      <c r="H4914" s="21"/>
      <c r="I4914" s="21"/>
      <c r="J4914" s="26"/>
      <c r="K4914" s="26"/>
      <c r="L4914" s="21"/>
      <c r="M4914" s="21"/>
      <c r="N4914" s="21"/>
      <c r="O4914" s="21"/>
      <c r="P4914" s="21"/>
      <c r="Q4914" s="21"/>
    </row>
    <row r="4915" spans="1:17" s="258" customFormat="1" ht="12.75" hidden="1" customHeight="1">
      <c r="A4915" s="378"/>
      <c r="B4915" s="26"/>
      <c r="C4915" s="26"/>
      <c r="D4915" s="26"/>
      <c r="E4915" s="21"/>
      <c r="F4915" s="21"/>
      <c r="G4915" s="21"/>
      <c r="H4915" s="21"/>
      <c r="I4915" s="21"/>
      <c r="J4915" s="26"/>
      <c r="K4915" s="26"/>
      <c r="L4915" s="21"/>
      <c r="M4915" s="21"/>
      <c r="N4915" s="21"/>
      <c r="O4915" s="21"/>
      <c r="P4915" s="21"/>
      <c r="Q4915" s="21"/>
    </row>
    <row r="4916" spans="1:17" s="258" customFormat="1" ht="12.75" hidden="1" customHeight="1">
      <c r="A4916" s="378"/>
      <c r="B4916" s="26"/>
      <c r="C4916" s="26"/>
      <c r="D4916" s="26"/>
      <c r="E4916" s="21"/>
      <c r="F4916" s="21"/>
      <c r="G4916" s="21"/>
      <c r="H4916" s="21"/>
      <c r="I4916" s="21"/>
      <c r="J4916" s="26"/>
      <c r="K4916" s="26"/>
      <c r="L4916" s="21"/>
      <c r="M4916" s="21"/>
      <c r="N4916" s="21"/>
      <c r="O4916" s="21"/>
      <c r="P4916" s="21"/>
      <c r="Q4916" s="21"/>
    </row>
    <row r="4917" spans="1:17" s="258" customFormat="1" ht="12.75" hidden="1" customHeight="1">
      <c r="A4917" s="378"/>
      <c r="B4917" s="26"/>
      <c r="C4917" s="26"/>
      <c r="D4917" s="26"/>
      <c r="E4917" s="21"/>
      <c r="F4917" s="21"/>
      <c r="G4917" s="21"/>
      <c r="H4917" s="21"/>
      <c r="I4917" s="21"/>
      <c r="J4917" s="26"/>
      <c r="K4917" s="26"/>
      <c r="L4917" s="21"/>
      <c r="M4917" s="21"/>
      <c r="N4917" s="21"/>
      <c r="O4917" s="21"/>
      <c r="P4917" s="21"/>
      <c r="Q4917" s="21"/>
    </row>
    <row r="4918" spans="1:17" s="258" customFormat="1" ht="12.75" hidden="1" customHeight="1">
      <c r="A4918" s="378"/>
      <c r="B4918" s="26"/>
      <c r="C4918" s="26"/>
      <c r="D4918" s="26"/>
      <c r="E4918" s="21"/>
      <c r="F4918" s="21"/>
      <c r="G4918" s="21"/>
      <c r="H4918" s="21"/>
      <c r="I4918" s="21"/>
      <c r="J4918" s="26"/>
      <c r="K4918" s="26"/>
      <c r="L4918" s="21"/>
      <c r="M4918" s="21"/>
      <c r="N4918" s="21"/>
      <c r="O4918" s="21"/>
      <c r="P4918" s="21"/>
      <c r="Q4918" s="21"/>
    </row>
    <row r="4919" spans="1:17" s="258" customFormat="1" ht="12.75" hidden="1" customHeight="1">
      <c r="A4919" s="378"/>
      <c r="B4919" s="26"/>
      <c r="C4919" s="26"/>
      <c r="D4919" s="26"/>
      <c r="E4919" s="21"/>
      <c r="F4919" s="21"/>
      <c r="G4919" s="21"/>
      <c r="H4919" s="21"/>
      <c r="I4919" s="21"/>
      <c r="J4919" s="26"/>
      <c r="K4919" s="26"/>
      <c r="L4919" s="21"/>
      <c r="M4919" s="21"/>
      <c r="N4919" s="21"/>
      <c r="O4919" s="21"/>
      <c r="P4919" s="21"/>
      <c r="Q4919" s="21"/>
    </row>
    <row r="4920" spans="1:17" s="258" customFormat="1" ht="12.75" hidden="1" customHeight="1">
      <c r="A4920" s="378"/>
      <c r="B4920" s="26"/>
      <c r="C4920" s="26"/>
      <c r="D4920" s="26"/>
      <c r="E4920" s="21"/>
      <c r="F4920" s="21"/>
      <c r="G4920" s="21"/>
      <c r="H4920" s="21"/>
      <c r="I4920" s="21"/>
      <c r="J4920" s="26"/>
      <c r="K4920" s="26"/>
      <c r="L4920" s="21"/>
      <c r="M4920" s="21"/>
      <c r="N4920" s="21"/>
      <c r="O4920" s="21"/>
      <c r="P4920" s="21"/>
      <c r="Q4920" s="21"/>
    </row>
    <row r="4921" spans="1:17" s="258" customFormat="1" ht="12.75" hidden="1" customHeight="1">
      <c r="A4921" s="378"/>
      <c r="B4921" s="26"/>
      <c r="C4921" s="26"/>
      <c r="D4921" s="26"/>
      <c r="E4921" s="21"/>
      <c r="F4921" s="21"/>
      <c r="G4921" s="21"/>
      <c r="H4921" s="21"/>
      <c r="I4921" s="21"/>
      <c r="J4921" s="26"/>
      <c r="K4921" s="26"/>
      <c r="L4921" s="21"/>
      <c r="M4921" s="21"/>
      <c r="N4921" s="21"/>
      <c r="O4921" s="21"/>
      <c r="P4921" s="21"/>
      <c r="Q4921" s="21"/>
    </row>
    <row r="4922" spans="1:17" s="258" customFormat="1" ht="12.75" hidden="1" customHeight="1">
      <c r="A4922" s="378"/>
      <c r="B4922" s="26"/>
      <c r="C4922" s="26"/>
      <c r="D4922" s="26"/>
      <c r="E4922" s="21"/>
      <c r="F4922" s="21"/>
      <c r="G4922" s="21"/>
      <c r="H4922" s="21"/>
      <c r="I4922" s="21"/>
      <c r="J4922" s="26"/>
      <c r="K4922" s="26"/>
      <c r="L4922" s="21"/>
      <c r="M4922" s="21"/>
      <c r="N4922" s="21"/>
      <c r="O4922" s="21"/>
      <c r="P4922" s="21"/>
      <c r="Q4922" s="21"/>
    </row>
    <row r="4923" spans="1:17" s="258" customFormat="1" ht="12.75" hidden="1" customHeight="1">
      <c r="A4923" s="378"/>
      <c r="B4923" s="26"/>
      <c r="C4923" s="26"/>
      <c r="D4923" s="26"/>
      <c r="E4923" s="21"/>
      <c r="F4923" s="21"/>
      <c r="G4923" s="21"/>
      <c r="H4923" s="21"/>
      <c r="I4923" s="21"/>
      <c r="J4923" s="26"/>
      <c r="K4923" s="26"/>
      <c r="L4923" s="21"/>
      <c r="M4923" s="21"/>
      <c r="N4923" s="21"/>
      <c r="O4923" s="21"/>
      <c r="P4923" s="21"/>
      <c r="Q4923" s="21"/>
    </row>
    <row r="4924" spans="1:17" s="258" customFormat="1" ht="12.75" hidden="1" customHeight="1">
      <c r="A4924" s="378"/>
      <c r="B4924" s="26"/>
      <c r="C4924" s="26"/>
      <c r="D4924" s="26"/>
      <c r="E4924" s="21"/>
      <c r="F4924" s="21"/>
      <c r="G4924" s="21"/>
      <c r="H4924" s="21"/>
      <c r="I4924" s="21"/>
      <c r="J4924" s="26"/>
      <c r="K4924" s="26"/>
      <c r="L4924" s="21"/>
      <c r="M4924" s="21"/>
      <c r="N4924" s="21"/>
      <c r="O4924" s="21"/>
      <c r="P4924" s="21"/>
      <c r="Q4924" s="21"/>
    </row>
    <row r="4925" spans="1:17" s="258" customFormat="1" ht="12.75" hidden="1" customHeight="1">
      <c r="A4925" s="378"/>
      <c r="B4925" s="26"/>
      <c r="C4925" s="26"/>
      <c r="D4925" s="26"/>
      <c r="E4925" s="21"/>
      <c r="F4925" s="21"/>
      <c r="G4925" s="21"/>
      <c r="H4925" s="21"/>
      <c r="I4925" s="21"/>
      <c r="J4925" s="26"/>
      <c r="K4925" s="26"/>
      <c r="L4925" s="21"/>
      <c r="M4925" s="21"/>
      <c r="N4925" s="21"/>
      <c r="O4925" s="21"/>
      <c r="P4925" s="21"/>
      <c r="Q4925" s="21"/>
    </row>
    <row r="4926" spans="1:17" s="258" customFormat="1" ht="12.75" hidden="1" customHeight="1">
      <c r="A4926" s="378"/>
      <c r="B4926" s="26"/>
      <c r="C4926" s="26"/>
      <c r="D4926" s="26"/>
      <c r="E4926" s="21"/>
      <c r="F4926" s="21"/>
      <c r="G4926" s="21"/>
      <c r="H4926" s="21"/>
      <c r="I4926" s="21"/>
      <c r="J4926" s="26"/>
      <c r="K4926" s="26"/>
      <c r="L4926" s="21"/>
      <c r="M4926" s="21"/>
      <c r="N4926" s="21"/>
      <c r="O4926" s="21"/>
      <c r="P4926" s="21"/>
      <c r="Q4926" s="21"/>
    </row>
    <row r="4927" spans="1:17" s="258" customFormat="1" ht="12.75" hidden="1" customHeight="1">
      <c r="A4927" s="378"/>
      <c r="B4927" s="26"/>
      <c r="C4927" s="26"/>
      <c r="D4927" s="26"/>
      <c r="E4927" s="21"/>
      <c r="F4927" s="21"/>
      <c r="G4927" s="21"/>
      <c r="H4927" s="21"/>
      <c r="I4927" s="21"/>
      <c r="J4927" s="26"/>
      <c r="K4927" s="26"/>
      <c r="L4927" s="21"/>
      <c r="M4927" s="21"/>
      <c r="N4927" s="21"/>
      <c r="O4927" s="21"/>
      <c r="P4927" s="21"/>
      <c r="Q4927" s="21"/>
    </row>
    <row r="4928" spans="1:17" s="258" customFormat="1" ht="12.75" hidden="1" customHeight="1">
      <c r="A4928" s="378"/>
      <c r="B4928" s="26"/>
      <c r="C4928" s="26"/>
      <c r="D4928" s="26"/>
      <c r="E4928" s="21"/>
      <c r="F4928" s="21"/>
      <c r="G4928" s="21"/>
      <c r="H4928" s="21"/>
      <c r="I4928" s="21"/>
      <c r="J4928" s="26"/>
      <c r="K4928" s="26"/>
      <c r="L4928" s="21"/>
      <c r="M4928" s="21"/>
      <c r="N4928" s="21"/>
      <c r="O4928" s="21"/>
      <c r="P4928" s="21"/>
      <c r="Q4928" s="21"/>
    </row>
    <row r="4929" spans="1:17" s="258" customFormat="1" ht="12.75" hidden="1" customHeight="1">
      <c r="A4929" s="378"/>
      <c r="B4929" s="26"/>
      <c r="C4929" s="26"/>
      <c r="D4929" s="26"/>
      <c r="E4929" s="21"/>
      <c r="F4929" s="21"/>
      <c r="G4929" s="21"/>
      <c r="H4929" s="21"/>
      <c r="I4929" s="21"/>
      <c r="J4929" s="26"/>
      <c r="K4929" s="26"/>
      <c r="L4929" s="21"/>
      <c r="M4929" s="21"/>
      <c r="N4929" s="21"/>
      <c r="O4929" s="21"/>
      <c r="P4929" s="21"/>
      <c r="Q4929" s="21"/>
    </row>
    <row r="4930" spans="1:17" s="258" customFormat="1" ht="12.75" hidden="1" customHeight="1">
      <c r="A4930" s="378"/>
      <c r="B4930" s="26"/>
      <c r="C4930" s="26"/>
      <c r="D4930" s="26"/>
      <c r="E4930" s="21"/>
      <c r="F4930" s="21"/>
      <c r="G4930" s="21"/>
      <c r="H4930" s="21"/>
      <c r="I4930" s="21"/>
      <c r="J4930" s="26"/>
      <c r="K4930" s="26"/>
      <c r="L4930" s="21"/>
      <c r="M4930" s="21"/>
      <c r="N4930" s="21"/>
      <c r="O4930" s="21"/>
      <c r="P4930" s="21"/>
      <c r="Q4930" s="21"/>
    </row>
    <row r="4931" spans="1:17" s="258" customFormat="1" ht="12.75" hidden="1" customHeight="1">
      <c r="A4931" s="378"/>
      <c r="B4931" s="26"/>
      <c r="C4931" s="26"/>
      <c r="D4931" s="26"/>
      <c r="E4931" s="21"/>
      <c r="F4931" s="21"/>
      <c r="G4931" s="21"/>
      <c r="H4931" s="21"/>
      <c r="I4931" s="21"/>
      <c r="J4931" s="26"/>
      <c r="K4931" s="26"/>
      <c r="L4931" s="21"/>
      <c r="M4931" s="21"/>
      <c r="N4931" s="21"/>
      <c r="O4931" s="21"/>
      <c r="P4931" s="21"/>
      <c r="Q4931" s="21"/>
    </row>
    <row r="4932" spans="1:17" s="258" customFormat="1" ht="12.75" hidden="1" customHeight="1">
      <c r="A4932" s="378"/>
      <c r="B4932" s="26"/>
      <c r="C4932" s="26"/>
      <c r="D4932" s="26"/>
      <c r="E4932" s="21"/>
      <c r="F4932" s="21"/>
      <c r="G4932" s="21"/>
      <c r="H4932" s="21"/>
      <c r="I4932" s="21"/>
      <c r="J4932" s="26"/>
      <c r="K4932" s="26"/>
      <c r="L4932" s="21"/>
      <c r="M4932" s="21"/>
      <c r="N4932" s="21"/>
      <c r="O4932" s="21"/>
      <c r="P4932" s="21"/>
      <c r="Q4932" s="21"/>
    </row>
    <row r="4933" spans="1:17" s="258" customFormat="1" ht="12.75" hidden="1" customHeight="1">
      <c r="A4933" s="378"/>
      <c r="B4933" s="26"/>
      <c r="C4933" s="26"/>
      <c r="D4933" s="26"/>
      <c r="E4933" s="21"/>
      <c r="F4933" s="21"/>
      <c r="G4933" s="21"/>
      <c r="H4933" s="21"/>
      <c r="I4933" s="21"/>
      <c r="J4933" s="26"/>
      <c r="K4933" s="26"/>
      <c r="L4933" s="21"/>
      <c r="M4933" s="21"/>
      <c r="N4933" s="21"/>
      <c r="O4933" s="21"/>
      <c r="P4933" s="21"/>
      <c r="Q4933" s="21"/>
    </row>
    <row r="4934" spans="1:17" s="258" customFormat="1" ht="12.75" hidden="1" customHeight="1">
      <c r="A4934" s="378"/>
      <c r="B4934" s="26"/>
      <c r="C4934" s="26"/>
      <c r="D4934" s="26"/>
      <c r="E4934" s="21"/>
      <c r="F4934" s="21"/>
      <c r="G4934" s="21"/>
      <c r="H4934" s="21"/>
      <c r="I4934" s="21"/>
      <c r="J4934" s="26"/>
      <c r="K4934" s="26"/>
      <c r="L4934" s="21"/>
      <c r="M4934" s="21"/>
      <c r="N4934" s="21"/>
      <c r="O4934" s="21"/>
      <c r="P4934" s="21"/>
      <c r="Q4934" s="21"/>
    </row>
    <row r="4935" spans="1:17" s="258" customFormat="1" ht="12.75" hidden="1" customHeight="1">
      <c r="A4935" s="378"/>
      <c r="B4935" s="26"/>
      <c r="C4935" s="26"/>
      <c r="D4935" s="26"/>
      <c r="E4935" s="21"/>
      <c r="F4935" s="21"/>
      <c r="G4935" s="21"/>
      <c r="H4935" s="21"/>
      <c r="I4935" s="21"/>
      <c r="J4935" s="26"/>
      <c r="K4935" s="26"/>
      <c r="L4935" s="21"/>
      <c r="M4935" s="21"/>
      <c r="N4935" s="21"/>
      <c r="O4935" s="21"/>
      <c r="P4935" s="21"/>
      <c r="Q4935" s="21"/>
    </row>
    <row r="4936" spans="1:17" s="258" customFormat="1" ht="12.75" hidden="1" customHeight="1">
      <c r="A4936" s="378"/>
      <c r="B4936" s="26"/>
      <c r="C4936" s="26"/>
      <c r="D4936" s="26"/>
      <c r="E4936" s="21"/>
      <c r="F4936" s="21"/>
      <c r="G4936" s="21"/>
      <c r="H4936" s="21"/>
      <c r="I4936" s="21"/>
      <c r="J4936" s="26"/>
      <c r="K4936" s="26"/>
      <c r="L4936" s="21"/>
      <c r="M4936" s="21"/>
      <c r="N4936" s="21"/>
      <c r="O4936" s="21"/>
      <c r="P4936" s="21"/>
      <c r="Q4936" s="21"/>
    </row>
    <row r="4937" spans="1:17" s="258" customFormat="1" ht="12.75" hidden="1" customHeight="1">
      <c r="A4937" s="378"/>
      <c r="B4937" s="26"/>
      <c r="C4937" s="26"/>
      <c r="D4937" s="26"/>
      <c r="E4937" s="21"/>
      <c r="F4937" s="21"/>
      <c r="G4937" s="21"/>
      <c r="H4937" s="21"/>
      <c r="I4937" s="21"/>
      <c r="J4937" s="26"/>
      <c r="K4937" s="26"/>
      <c r="L4937" s="21"/>
      <c r="M4937" s="21"/>
      <c r="N4937" s="21"/>
      <c r="O4937" s="21"/>
      <c r="P4937" s="21"/>
      <c r="Q4937" s="21"/>
    </row>
    <row r="4938" spans="1:17" s="258" customFormat="1" ht="12.75" hidden="1" customHeight="1">
      <c r="A4938" s="378"/>
      <c r="B4938" s="26"/>
      <c r="C4938" s="26"/>
      <c r="D4938" s="26"/>
      <c r="E4938" s="21"/>
      <c r="F4938" s="21"/>
      <c r="G4938" s="21"/>
      <c r="H4938" s="21"/>
      <c r="I4938" s="21"/>
      <c r="J4938" s="26"/>
      <c r="K4938" s="26"/>
      <c r="L4938" s="21"/>
      <c r="M4938" s="21"/>
      <c r="N4938" s="21"/>
      <c r="O4938" s="21"/>
      <c r="P4938" s="21"/>
      <c r="Q4938" s="21"/>
    </row>
    <row r="4939" spans="1:17" s="258" customFormat="1" ht="12.75" hidden="1" customHeight="1">
      <c r="A4939" s="378"/>
      <c r="B4939" s="26"/>
      <c r="C4939" s="26"/>
      <c r="D4939" s="26"/>
      <c r="E4939" s="21"/>
      <c r="F4939" s="21"/>
      <c r="G4939" s="21"/>
      <c r="H4939" s="21"/>
      <c r="I4939" s="21"/>
      <c r="J4939" s="26"/>
      <c r="K4939" s="26"/>
      <c r="L4939" s="21"/>
      <c r="M4939" s="21"/>
      <c r="N4939" s="21"/>
      <c r="O4939" s="21"/>
      <c r="P4939" s="21"/>
      <c r="Q4939" s="21"/>
    </row>
    <row r="4940" spans="1:17" s="258" customFormat="1" ht="12.75" hidden="1" customHeight="1">
      <c r="A4940" s="378"/>
      <c r="B4940" s="26"/>
      <c r="C4940" s="26"/>
      <c r="D4940" s="26"/>
      <c r="E4940" s="21"/>
      <c r="F4940" s="21"/>
      <c r="G4940" s="21"/>
      <c r="H4940" s="21"/>
      <c r="I4940" s="21"/>
      <c r="J4940" s="26"/>
      <c r="K4940" s="26"/>
      <c r="L4940" s="21"/>
      <c r="M4940" s="21"/>
      <c r="N4940" s="21"/>
      <c r="O4940" s="21"/>
      <c r="P4940" s="21"/>
      <c r="Q4940" s="21"/>
    </row>
    <row r="4941" spans="1:17" s="258" customFormat="1" ht="12.75" hidden="1" customHeight="1">
      <c r="A4941" s="378"/>
      <c r="B4941" s="26"/>
      <c r="C4941" s="26"/>
      <c r="D4941" s="26"/>
      <c r="E4941" s="21"/>
      <c r="F4941" s="21"/>
      <c r="G4941" s="21"/>
      <c r="H4941" s="21"/>
      <c r="I4941" s="21"/>
      <c r="J4941" s="26"/>
      <c r="K4941" s="26"/>
      <c r="L4941" s="21"/>
      <c r="M4941" s="21"/>
      <c r="N4941" s="21"/>
      <c r="O4941" s="21"/>
      <c r="P4941" s="21"/>
      <c r="Q4941" s="21"/>
    </row>
    <row r="4942" spans="1:17" s="258" customFormat="1" ht="12.75" hidden="1" customHeight="1">
      <c r="A4942" s="378"/>
      <c r="B4942" s="26"/>
      <c r="C4942" s="26"/>
      <c r="D4942" s="26"/>
      <c r="E4942" s="21"/>
      <c r="F4942" s="21"/>
      <c r="G4942" s="21"/>
      <c r="H4942" s="21"/>
      <c r="I4942" s="21"/>
      <c r="J4942" s="26"/>
      <c r="K4942" s="26"/>
      <c r="L4942" s="21"/>
      <c r="M4942" s="21"/>
      <c r="N4942" s="21"/>
      <c r="O4942" s="21"/>
      <c r="P4942" s="21"/>
      <c r="Q4942" s="21"/>
    </row>
    <row r="4943" spans="1:17" s="258" customFormat="1" ht="12.75" hidden="1" customHeight="1">
      <c r="A4943" s="378"/>
      <c r="B4943" s="26"/>
      <c r="C4943" s="26"/>
      <c r="D4943" s="26"/>
      <c r="E4943" s="21"/>
      <c r="F4943" s="21"/>
      <c r="G4943" s="21"/>
      <c r="H4943" s="21"/>
      <c r="I4943" s="21"/>
      <c r="J4943" s="26"/>
      <c r="K4943" s="26"/>
      <c r="L4943" s="21"/>
      <c r="M4943" s="21"/>
      <c r="N4943" s="21"/>
      <c r="O4943" s="21"/>
      <c r="P4943" s="21"/>
      <c r="Q4943" s="21"/>
    </row>
    <row r="4944" spans="1:17" s="258" customFormat="1" ht="12.75" hidden="1" customHeight="1">
      <c r="A4944" s="378"/>
      <c r="B4944" s="26"/>
      <c r="C4944" s="26"/>
      <c r="D4944" s="26"/>
      <c r="E4944" s="21"/>
      <c r="F4944" s="21"/>
      <c r="G4944" s="21"/>
      <c r="H4944" s="21"/>
      <c r="I4944" s="21"/>
      <c r="J4944" s="26"/>
      <c r="K4944" s="26"/>
      <c r="L4944" s="21"/>
      <c r="M4944" s="21"/>
      <c r="N4944" s="21"/>
      <c r="O4944" s="21"/>
      <c r="P4944" s="21"/>
      <c r="Q4944" s="21"/>
    </row>
    <row r="4945" spans="1:17" s="258" customFormat="1" ht="12.75" hidden="1" customHeight="1">
      <c r="A4945" s="378"/>
      <c r="B4945" s="26"/>
      <c r="C4945" s="26"/>
      <c r="D4945" s="26"/>
      <c r="E4945" s="21"/>
      <c r="F4945" s="21"/>
      <c r="G4945" s="21"/>
      <c r="H4945" s="21"/>
      <c r="I4945" s="21"/>
      <c r="J4945" s="26"/>
      <c r="K4945" s="26"/>
      <c r="L4945" s="21"/>
      <c r="M4945" s="21"/>
      <c r="N4945" s="21"/>
      <c r="O4945" s="21"/>
      <c r="P4945" s="21"/>
      <c r="Q4945" s="21"/>
    </row>
    <row r="4946" spans="1:17" s="258" customFormat="1" ht="12.75" hidden="1" customHeight="1">
      <c r="A4946" s="378"/>
      <c r="B4946" s="26"/>
      <c r="C4946" s="26"/>
      <c r="D4946" s="26"/>
      <c r="E4946" s="21"/>
      <c r="F4946" s="21"/>
      <c r="G4946" s="21"/>
      <c r="H4946" s="21"/>
      <c r="I4946" s="21"/>
      <c r="J4946" s="26"/>
      <c r="K4946" s="26"/>
      <c r="L4946" s="21"/>
      <c r="M4946" s="21"/>
      <c r="N4946" s="21"/>
      <c r="O4946" s="21"/>
      <c r="P4946" s="21"/>
      <c r="Q4946" s="21"/>
    </row>
    <row r="4947" spans="1:17" s="258" customFormat="1" ht="12.75" hidden="1" customHeight="1">
      <c r="A4947" s="378"/>
      <c r="B4947" s="26"/>
      <c r="C4947" s="26"/>
      <c r="D4947" s="26"/>
      <c r="E4947" s="21"/>
      <c r="F4947" s="21"/>
      <c r="G4947" s="21"/>
      <c r="H4947" s="21"/>
      <c r="I4947" s="21"/>
      <c r="J4947" s="26"/>
      <c r="K4947" s="26"/>
      <c r="L4947" s="21"/>
      <c r="M4947" s="21"/>
      <c r="N4947" s="21"/>
      <c r="O4947" s="21"/>
      <c r="P4947" s="21"/>
      <c r="Q4947" s="21"/>
    </row>
    <row r="4948" spans="1:17" s="258" customFormat="1" ht="12.75" hidden="1" customHeight="1">
      <c r="A4948" s="378"/>
      <c r="B4948" s="26"/>
      <c r="C4948" s="26"/>
      <c r="D4948" s="26"/>
      <c r="E4948" s="21"/>
      <c r="F4948" s="21"/>
      <c r="G4948" s="21"/>
      <c r="H4948" s="21"/>
      <c r="I4948" s="21"/>
      <c r="J4948" s="26"/>
      <c r="K4948" s="26"/>
      <c r="L4948" s="21"/>
      <c r="M4948" s="21"/>
      <c r="N4948" s="21"/>
      <c r="O4948" s="21"/>
      <c r="P4948" s="21"/>
      <c r="Q4948" s="21"/>
    </row>
    <row r="4949" spans="1:17" s="258" customFormat="1" ht="12.75" hidden="1" customHeight="1">
      <c r="A4949" s="378"/>
      <c r="B4949" s="26"/>
      <c r="C4949" s="26"/>
      <c r="D4949" s="26"/>
      <c r="E4949" s="21"/>
      <c r="F4949" s="21"/>
      <c r="G4949" s="21"/>
      <c r="H4949" s="21"/>
      <c r="I4949" s="21"/>
      <c r="J4949" s="26"/>
      <c r="K4949" s="26"/>
      <c r="L4949" s="21"/>
      <c r="M4949" s="21"/>
      <c r="N4949" s="21"/>
      <c r="O4949" s="21"/>
      <c r="P4949" s="21"/>
      <c r="Q4949" s="21"/>
    </row>
    <row r="4950" spans="1:17" s="258" customFormat="1" ht="12.75" hidden="1" customHeight="1">
      <c r="A4950" s="378"/>
      <c r="B4950" s="26"/>
      <c r="C4950" s="26"/>
      <c r="D4950" s="26"/>
      <c r="E4950" s="21"/>
      <c r="F4950" s="21"/>
      <c r="G4950" s="21"/>
      <c r="H4950" s="21"/>
      <c r="I4950" s="21"/>
      <c r="J4950" s="26"/>
      <c r="K4950" s="26"/>
      <c r="L4950" s="21"/>
      <c r="M4950" s="21"/>
      <c r="N4950" s="21"/>
      <c r="O4950" s="21"/>
      <c r="P4950" s="21"/>
      <c r="Q4950" s="21"/>
    </row>
    <row r="4951" spans="1:17" s="258" customFormat="1" ht="12.75" hidden="1" customHeight="1">
      <c r="A4951" s="378"/>
      <c r="B4951" s="26"/>
      <c r="C4951" s="26"/>
      <c r="D4951" s="26"/>
      <c r="E4951" s="21"/>
      <c r="F4951" s="21"/>
      <c r="G4951" s="21"/>
      <c r="H4951" s="21"/>
      <c r="I4951" s="21"/>
      <c r="J4951" s="26"/>
      <c r="K4951" s="26"/>
      <c r="L4951" s="21"/>
      <c r="M4951" s="21"/>
      <c r="N4951" s="21"/>
      <c r="O4951" s="21"/>
      <c r="P4951" s="21"/>
      <c r="Q4951" s="21"/>
    </row>
    <row r="4952" spans="1:17" s="258" customFormat="1" ht="12.75" hidden="1" customHeight="1">
      <c r="A4952" s="378"/>
      <c r="B4952" s="26"/>
      <c r="C4952" s="26"/>
      <c r="D4952" s="26"/>
      <c r="E4952" s="21"/>
      <c r="F4952" s="21"/>
      <c r="G4952" s="21"/>
      <c r="H4952" s="21"/>
      <c r="I4952" s="21"/>
      <c r="J4952" s="26"/>
      <c r="K4952" s="26"/>
      <c r="L4952" s="21"/>
      <c r="M4952" s="21"/>
      <c r="N4952" s="21"/>
      <c r="O4952" s="21"/>
      <c r="P4952" s="21"/>
      <c r="Q4952" s="21"/>
    </row>
    <row r="4953" spans="1:17" s="258" customFormat="1" ht="12.75" hidden="1" customHeight="1">
      <c r="A4953" s="378"/>
      <c r="B4953" s="26"/>
      <c r="C4953" s="26"/>
      <c r="D4953" s="26"/>
      <c r="E4953" s="21"/>
      <c r="F4953" s="21"/>
      <c r="G4953" s="21"/>
      <c r="H4953" s="21"/>
      <c r="I4953" s="21"/>
      <c r="J4953" s="26"/>
      <c r="K4953" s="26"/>
      <c r="L4953" s="21"/>
      <c r="M4953" s="21"/>
      <c r="N4953" s="21"/>
      <c r="O4953" s="21"/>
      <c r="P4953" s="21"/>
      <c r="Q4953" s="21"/>
    </row>
    <row r="4954" spans="1:17" s="258" customFormat="1" ht="12.75" hidden="1" customHeight="1">
      <c r="A4954" s="378"/>
      <c r="B4954" s="26"/>
      <c r="C4954" s="26"/>
      <c r="D4954" s="26"/>
      <c r="E4954" s="21"/>
      <c r="F4954" s="21"/>
      <c r="G4954" s="21"/>
      <c r="H4954" s="21"/>
      <c r="I4954" s="21"/>
      <c r="J4954" s="26"/>
      <c r="K4954" s="26"/>
      <c r="L4954" s="21"/>
      <c r="M4954" s="21"/>
      <c r="N4954" s="21"/>
      <c r="O4954" s="21"/>
      <c r="P4954" s="21"/>
      <c r="Q4954" s="21"/>
    </row>
    <row r="4955" spans="1:17" s="258" customFormat="1" ht="12.75" hidden="1" customHeight="1">
      <c r="A4955" s="378"/>
      <c r="B4955" s="26"/>
      <c r="C4955" s="26"/>
      <c r="D4955" s="26"/>
      <c r="E4955" s="21"/>
      <c r="F4955" s="21"/>
      <c r="G4955" s="21"/>
      <c r="H4955" s="21"/>
      <c r="I4955" s="21"/>
      <c r="J4955" s="26"/>
      <c r="K4955" s="26"/>
      <c r="L4955" s="21"/>
      <c r="M4955" s="21"/>
      <c r="N4955" s="21"/>
      <c r="O4955" s="21"/>
      <c r="P4955" s="21"/>
      <c r="Q4955" s="21"/>
    </row>
    <row r="4956" spans="1:17" s="258" customFormat="1" ht="12.75" hidden="1" customHeight="1">
      <c r="A4956" s="378"/>
      <c r="B4956" s="26"/>
      <c r="C4956" s="26"/>
      <c r="D4956" s="26"/>
      <c r="E4956" s="21"/>
      <c r="F4956" s="21"/>
      <c r="G4956" s="21"/>
      <c r="H4956" s="21"/>
      <c r="I4956" s="21"/>
      <c r="J4956" s="26"/>
      <c r="K4956" s="26"/>
      <c r="L4956" s="21"/>
      <c r="M4956" s="21"/>
      <c r="N4956" s="21"/>
      <c r="O4956" s="21"/>
      <c r="P4956" s="21"/>
      <c r="Q4956" s="21"/>
    </row>
    <row r="4957" spans="1:17" s="258" customFormat="1" ht="12.75" hidden="1" customHeight="1">
      <c r="A4957" s="378"/>
      <c r="B4957" s="26"/>
      <c r="C4957" s="26"/>
      <c r="D4957" s="26"/>
      <c r="E4957" s="21"/>
      <c r="F4957" s="21"/>
      <c r="G4957" s="21"/>
      <c r="H4957" s="21"/>
      <c r="I4957" s="21"/>
      <c r="J4957" s="26"/>
      <c r="K4957" s="26"/>
      <c r="L4957" s="21"/>
      <c r="M4957" s="21"/>
      <c r="N4957" s="21"/>
      <c r="O4957" s="21"/>
      <c r="P4957" s="21"/>
      <c r="Q4957" s="21"/>
    </row>
    <row r="4958" spans="1:17" s="258" customFormat="1" ht="12.75" hidden="1" customHeight="1">
      <c r="A4958" s="378"/>
      <c r="B4958" s="26"/>
      <c r="C4958" s="26"/>
      <c r="D4958" s="26"/>
      <c r="E4958" s="21"/>
      <c r="F4958" s="21"/>
      <c r="G4958" s="21"/>
      <c r="H4958" s="21"/>
      <c r="I4958" s="21"/>
      <c r="J4958" s="26"/>
      <c r="K4958" s="26"/>
      <c r="L4958" s="21"/>
      <c r="M4958" s="21"/>
      <c r="N4958" s="21"/>
      <c r="O4958" s="21"/>
      <c r="P4958" s="21"/>
      <c r="Q4958" s="21"/>
    </row>
    <row r="4959" spans="1:17" s="258" customFormat="1" ht="12.75" hidden="1" customHeight="1">
      <c r="A4959" s="378"/>
      <c r="B4959" s="26"/>
      <c r="C4959" s="26"/>
      <c r="D4959" s="26"/>
      <c r="E4959" s="21"/>
      <c r="F4959" s="21"/>
      <c r="G4959" s="21"/>
      <c r="H4959" s="21"/>
      <c r="I4959" s="21"/>
      <c r="J4959" s="26"/>
      <c r="K4959" s="26"/>
      <c r="L4959" s="21"/>
      <c r="M4959" s="21"/>
      <c r="N4959" s="21"/>
      <c r="O4959" s="21"/>
      <c r="P4959" s="21"/>
      <c r="Q4959" s="21"/>
    </row>
    <row r="4960" spans="1:17" s="258" customFormat="1" ht="12.75" hidden="1" customHeight="1">
      <c r="A4960" s="378"/>
      <c r="B4960" s="26"/>
      <c r="C4960" s="26"/>
      <c r="D4960" s="26"/>
      <c r="E4960" s="21"/>
      <c r="F4960" s="21"/>
      <c r="G4960" s="21"/>
      <c r="H4960" s="21"/>
      <c r="I4960" s="21"/>
      <c r="J4960" s="26"/>
      <c r="K4960" s="26"/>
      <c r="L4960" s="21"/>
      <c r="M4960" s="21"/>
      <c r="N4960" s="21"/>
      <c r="O4960" s="21"/>
      <c r="P4960" s="21"/>
      <c r="Q4960" s="21"/>
    </row>
    <row r="4961" spans="1:17" s="258" customFormat="1" ht="12.75" hidden="1" customHeight="1">
      <c r="A4961" s="378"/>
      <c r="B4961" s="26"/>
      <c r="C4961" s="26"/>
      <c r="D4961" s="26"/>
      <c r="E4961" s="21"/>
      <c r="F4961" s="21"/>
      <c r="G4961" s="21"/>
      <c r="H4961" s="21"/>
      <c r="I4961" s="21"/>
      <c r="J4961" s="26"/>
      <c r="K4961" s="26"/>
      <c r="L4961" s="21"/>
      <c r="M4961" s="21"/>
      <c r="N4961" s="21"/>
      <c r="O4961" s="21"/>
      <c r="P4961" s="21"/>
      <c r="Q4961" s="21"/>
    </row>
    <row r="4962" spans="1:17" s="258" customFormat="1" ht="12.75" hidden="1" customHeight="1">
      <c r="A4962" s="378"/>
      <c r="B4962" s="26"/>
      <c r="C4962" s="26"/>
      <c r="D4962" s="26"/>
      <c r="E4962" s="21"/>
      <c r="F4962" s="21"/>
      <c r="G4962" s="21"/>
      <c r="H4962" s="21"/>
      <c r="I4962" s="21"/>
      <c r="J4962" s="26"/>
      <c r="K4962" s="26"/>
      <c r="L4962" s="21"/>
      <c r="M4962" s="21"/>
      <c r="N4962" s="21"/>
      <c r="O4962" s="21"/>
      <c r="P4962" s="21"/>
      <c r="Q4962" s="21"/>
    </row>
    <row r="4963" spans="1:17" s="258" customFormat="1" ht="12.75" hidden="1" customHeight="1">
      <c r="A4963" s="378"/>
      <c r="B4963" s="26"/>
      <c r="C4963" s="26"/>
      <c r="D4963" s="26"/>
      <c r="E4963" s="21"/>
      <c r="F4963" s="21"/>
      <c r="G4963" s="21"/>
      <c r="H4963" s="21"/>
      <c r="I4963" s="21"/>
      <c r="J4963" s="26"/>
      <c r="K4963" s="26"/>
      <c r="L4963" s="21"/>
      <c r="M4963" s="21"/>
      <c r="N4963" s="21"/>
      <c r="O4963" s="21"/>
      <c r="P4963" s="21"/>
      <c r="Q4963" s="21"/>
    </row>
    <row r="4964" spans="1:17" s="258" customFormat="1" ht="12.75" hidden="1" customHeight="1">
      <c r="A4964" s="378"/>
      <c r="B4964" s="26"/>
      <c r="C4964" s="26"/>
      <c r="D4964" s="26"/>
      <c r="E4964" s="21"/>
      <c r="F4964" s="21"/>
      <c r="G4964" s="21"/>
      <c r="H4964" s="21"/>
      <c r="I4964" s="21"/>
      <c r="J4964" s="26"/>
      <c r="K4964" s="26"/>
      <c r="L4964" s="21"/>
      <c r="M4964" s="21"/>
      <c r="N4964" s="21"/>
      <c r="O4964" s="21"/>
      <c r="P4964" s="21"/>
      <c r="Q4964" s="21"/>
    </row>
    <row r="4965" spans="1:17" s="258" customFormat="1" ht="12.75" hidden="1" customHeight="1">
      <c r="A4965" s="378"/>
      <c r="B4965" s="26"/>
      <c r="C4965" s="26"/>
      <c r="D4965" s="26"/>
      <c r="E4965" s="21"/>
      <c r="F4965" s="21"/>
      <c r="G4965" s="21"/>
      <c r="H4965" s="21"/>
      <c r="I4965" s="21"/>
      <c r="J4965" s="26"/>
      <c r="K4965" s="26"/>
      <c r="L4965" s="21"/>
      <c r="M4965" s="21"/>
      <c r="N4965" s="21"/>
      <c r="O4965" s="21"/>
      <c r="P4965" s="21"/>
      <c r="Q4965" s="21"/>
    </row>
    <row r="4966" spans="1:17" s="258" customFormat="1" ht="12.75" hidden="1" customHeight="1">
      <c r="A4966" s="378"/>
      <c r="B4966" s="26"/>
      <c r="C4966" s="26"/>
      <c r="D4966" s="26"/>
      <c r="E4966" s="21"/>
      <c r="F4966" s="21"/>
      <c r="G4966" s="21"/>
      <c r="H4966" s="21"/>
      <c r="I4966" s="21"/>
      <c r="J4966" s="26"/>
      <c r="K4966" s="26"/>
      <c r="L4966" s="21"/>
      <c r="M4966" s="21"/>
      <c r="N4966" s="21"/>
      <c r="O4966" s="21"/>
      <c r="P4966" s="21"/>
      <c r="Q4966" s="21"/>
    </row>
    <row r="4967" spans="1:17" s="258" customFormat="1" ht="12.75" hidden="1" customHeight="1">
      <c r="A4967" s="378"/>
      <c r="B4967" s="26"/>
      <c r="C4967" s="26"/>
      <c r="D4967" s="26"/>
      <c r="E4967" s="21"/>
      <c r="F4967" s="21"/>
      <c r="G4967" s="21"/>
      <c r="H4967" s="21"/>
      <c r="I4967" s="21"/>
      <c r="J4967" s="26"/>
      <c r="K4967" s="26"/>
      <c r="L4967" s="21"/>
      <c r="M4967" s="21"/>
      <c r="N4967" s="21"/>
      <c r="O4967" s="21"/>
      <c r="P4967" s="21"/>
      <c r="Q4967" s="21"/>
    </row>
    <row r="4968" spans="1:17" s="258" customFormat="1" ht="12.75" hidden="1" customHeight="1">
      <c r="A4968" s="378"/>
      <c r="B4968" s="26"/>
      <c r="C4968" s="26"/>
      <c r="D4968" s="26"/>
      <c r="E4968" s="21"/>
      <c r="F4968" s="21"/>
      <c r="G4968" s="21"/>
      <c r="H4968" s="21"/>
      <c r="I4968" s="21"/>
      <c r="J4968" s="26"/>
      <c r="K4968" s="26"/>
      <c r="L4968" s="21"/>
      <c r="M4968" s="21"/>
      <c r="N4968" s="21"/>
      <c r="O4968" s="21"/>
      <c r="P4968" s="21"/>
      <c r="Q4968" s="21"/>
    </row>
    <row r="4969" spans="1:17" s="258" customFormat="1" ht="12.75" hidden="1" customHeight="1">
      <c r="A4969" s="378"/>
      <c r="B4969" s="26"/>
      <c r="C4969" s="26"/>
      <c r="D4969" s="26"/>
      <c r="E4969" s="21"/>
      <c r="F4969" s="21"/>
      <c r="G4969" s="21"/>
      <c r="H4969" s="21"/>
      <c r="I4969" s="21"/>
      <c r="J4969" s="26"/>
      <c r="K4969" s="26"/>
      <c r="L4969" s="21"/>
      <c r="M4969" s="21"/>
      <c r="N4969" s="21"/>
      <c r="O4969" s="21"/>
      <c r="P4969" s="21"/>
      <c r="Q4969" s="21"/>
    </row>
    <row r="4970" spans="1:17" s="258" customFormat="1" ht="12.75" hidden="1" customHeight="1">
      <c r="A4970" s="378"/>
      <c r="B4970" s="26"/>
      <c r="C4970" s="26"/>
      <c r="D4970" s="26"/>
      <c r="E4970" s="21"/>
      <c r="F4970" s="21"/>
      <c r="G4970" s="21"/>
      <c r="H4970" s="21"/>
      <c r="I4970" s="21"/>
      <c r="J4970" s="26"/>
      <c r="K4970" s="26"/>
      <c r="L4970" s="21"/>
      <c r="M4970" s="21"/>
      <c r="N4970" s="21"/>
      <c r="O4970" s="21"/>
      <c r="P4970" s="21"/>
      <c r="Q4970" s="21"/>
    </row>
    <row r="4971" spans="1:17" s="258" customFormat="1" ht="12.75" hidden="1" customHeight="1">
      <c r="A4971" s="378"/>
      <c r="B4971" s="26"/>
      <c r="C4971" s="26"/>
      <c r="D4971" s="26"/>
      <c r="E4971" s="21"/>
      <c r="F4971" s="21"/>
      <c r="G4971" s="21"/>
      <c r="H4971" s="21"/>
      <c r="I4971" s="21"/>
      <c r="J4971" s="26"/>
      <c r="K4971" s="26"/>
      <c r="L4971" s="21"/>
      <c r="M4971" s="21"/>
      <c r="N4971" s="21"/>
      <c r="O4971" s="21"/>
      <c r="P4971" s="21"/>
      <c r="Q4971" s="21"/>
    </row>
    <row r="4972" spans="1:17" s="258" customFormat="1" ht="12.75" hidden="1" customHeight="1">
      <c r="A4972" s="378"/>
      <c r="B4972" s="26"/>
      <c r="C4972" s="26"/>
      <c r="D4972" s="26"/>
      <c r="E4972" s="21"/>
      <c r="F4972" s="21"/>
      <c r="G4972" s="21"/>
      <c r="H4972" s="21"/>
      <c r="I4972" s="21"/>
      <c r="J4972" s="26"/>
      <c r="K4972" s="26"/>
      <c r="L4972" s="21"/>
      <c r="M4972" s="21"/>
      <c r="N4972" s="21"/>
      <c r="O4972" s="21"/>
      <c r="P4972" s="21"/>
      <c r="Q4972" s="21"/>
    </row>
    <row r="4973" spans="1:17" s="258" customFormat="1" ht="12.75" hidden="1" customHeight="1">
      <c r="A4973" s="378"/>
      <c r="B4973" s="26"/>
      <c r="C4973" s="26"/>
      <c r="D4973" s="26"/>
      <c r="E4973" s="21"/>
      <c r="F4973" s="21"/>
      <c r="G4973" s="21"/>
      <c r="H4973" s="21"/>
      <c r="I4973" s="21"/>
      <c r="J4973" s="26"/>
      <c r="K4973" s="26"/>
      <c r="L4973" s="21"/>
      <c r="M4973" s="21"/>
      <c r="N4973" s="21"/>
      <c r="O4973" s="21"/>
      <c r="P4973" s="21"/>
      <c r="Q4973" s="21"/>
    </row>
    <row r="4974" spans="1:17" s="258" customFormat="1" ht="12.75" hidden="1" customHeight="1">
      <c r="A4974" s="378"/>
      <c r="B4974" s="26"/>
      <c r="C4974" s="26"/>
      <c r="D4974" s="26"/>
      <c r="E4974" s="21"/>
      <c r="F4974" s="21"/>
      <c r="G4974" s="21"/>
      <c r="H4974" s="21"/>
      <c r="I4974" s="21"/>
      <c r="J4974" s="26"/>
      <c r="K4974" s="26"/>
      <c r="L4974" s="21"/>
      <c r="M4974" s="21"/>
      <c r="N4974" s="21"/>
      <c r="O4974" s="21"/>
      <c r="P4974" s="21"/>
      <c r="Q4974" s="21"/>
    </row>
    <row r="4975" spans="1:17" s="258" customFormat="1" ht="12.75" hidden="1" customHeight="1">
      <c r="A4975" s="378"/>
      <c r="B4975" s="26"/>
      <c r="C4975" s="26"/>
      <c r="D4975" s="26"/>
      <c r="E4975" s="21"/>
      <c r="F4975" s="21"/>
      <c r="G4975" s="21"/>
      <c r="H4975" s="21"/>
      <c r="I4975" s="21"/>
      <c r="J4975" s="26"/>
      <c r="K4975" s="26"/>
      <c r="L4975" s="21"/>
      <c r="M4975" s="21"/>
      <c r="N4975" s="21"/>
      <c r="O4975" s="21"/>
      <c r="P4975" s="21"/>
      <c r="Q4975" s="21"/>
    </row>
    <row r="4976" spans="1:17" s="258" customFormat="1" ht="12.75" hidden="1" customHeight="1">
      <c r="A4976" s="378"/>
      <c r="B4976" s="26"/>
      <c r="C4976" s="26"/>
      <c r="D4976" s="26"/>
      <c r="E4976" s="21"/>
      <c r="F4976" s="21"/>
      <c r="G4976" s="21"/>
      <c r="H4976" s="21"/>
      <c r="I4976" s="21"/>
      <c r="J4976" s="26"/>
      <c r="K4976" s="26"/>
      <c r="L4976" s="21"/>
      <c r="M4976" s="21"/>
      <c r="N4976" s="21"/>
      <c r="O4976" s="21"/>
      <c r="P4976" s="21"/>
      <c r="Q4976" s="21"/>
    </row>
    <row r="4977" spans="1:17" s="258" customFormat="1" ht="12.75" hidden="1" customHeight="1">
      <c r="A4977" s="378"/>
      <c r="B4977" s="26"/>
      <c r="C4977" s="26"/>
      <c r="D4977" s="26"/>
      <c r="E4977" s="21"/>
      <c r="F4977" s="21"/>
      <c r="G4977" s="21"/>
      <c r="H4977" s="21"/>
      <c r="I4977" s="21"/>
      <c r="J4977" s="26"/>
      <c r="K4977" s="26"/>
      <c r="L4977" s="21"/>
      <c r="M4977" s="21"/>
      <c r="N4977" s="21"/>
      <c r="O4977" s="21"/>
      <c r="P4977" s="21"/>
      <c r="Q4977" s="21"/>
    </row>
    <row r="4978" spans="1:17" s="258" customFormat="1" ht="12.75" hidden="1" customHeight="1">
      <c r="A4978" s="378"/>
      <c r="B4978" s="26"/>
      <c r="C4978" s="26"/>
      <c r="D4978" s="26"/>
      <c r="E4978" s="21"/>
      <c r="F4978" s="21"/>
      <c r="G4978" s="21"/>
      <c r="H4978" s="21"/>
      <c r="I4978" s="21"/>
      <c r="J4978" s="26"/>
      <c r="K4978" s="26"/>
      <c r="L4978" s="21"/>
      <c r="M4978" s="21"/>
      <c r="N4978" s="21"/>
      <c r="O4978" s="21"/>
      <c r="P4978" s="21"/>
      <c r="Q4978" s="21"/>
    </row>
    <row r="4979" spans="1:17" s="258" customFormat="1" ht="12.75" hidden="1" customHeight="1">
      <c r="A4979" s="378"/>
      <c r="B4979" s="26"/>
      <c r="C4979" s="26"/>
      <c r="D4979" s="26"/>
      <c r="E4979" s="21"/>
      <c r="F4979" s="21"/>
      <c r="G4979" s="21"/>
      <c r="H4979" s="21"/>
      <c r="I4979" s="21"/>
      <c r="J4979" s="26"/>
      <c r="K4979" s="26"/>
      <c r="L4979" s="21"/>
      <c r="M4979" s="21"/>
      <c r="N4979" s="21"/>
      <c r="O4979" s="21"/>
      <c r="P4979" s="21"/>
      <c r="Q4979" s="21"/>
    </row>
    <row r="4980" spans="1:17" s="258" customFormat="1" ht="12.75" hidden="1" customHeight="1">
      <c r="A4980" s="378"/>
      <c r="B4980" s="26"/>
      <c r="C4980" s="26"/>
      <c r="D4980" s="26"/>
      <c r="E4980" s="21"/>
      <c r="F4980" s="21"/>
      <c r="G4980" s="21"/>
      <c r="H4980" s="21"/>
      <c r="I4980" s="21"/>
      <c r="J4980" s="26"/>
      <c r="K4980" s="26"/>
      <c r="L4980" s="21"/>
      <c r="M4980" s="21"/>
      <c r="N4980" s="21"/>
      <c r="O4980" s="21"/>
      <c r="P4980" s="21"/>
      <c r="Q4980" s="21"/>
    </row>
    <row r="4981" spans="1:17" s="258" customFormat="1" ht="12.75" hidden="1" customHeight="1">
      <c r="A4981" s="378"/>
      <c r="B4981" s="26"/>
      <c r="C4981" s="26"/>
      <c r="D4981" s="26"/>
      <c r="E4981" s="21"/>
      <c r="F4981" s="21"/>
      <c r="G4981" s="21"/>
      <c r="H4981" s="21"/>
      <c r="I4981" s="21"/>
      <c r="J4981" s="26"/>
      <c r="K4981" s="26"/>
      <c r="L4981" s="21"/>
      <c r="M4981" s="21"/>
      <c r="N4981" s="21"/>
      <c r="O4981" s="21"/>
      <c r="P4981" s="21"/>
      <c r="Q4981" s="21"/>
    </row>
    <row r="4982" spans="1:17" s="258" customFormat="1" ht="12.75" hidden="1" customHeight="1">
      <c r="A4982" s="378"/>
      <c r="B4982" s="26"/>
      <c r="C4982" s="26"/>
      <c r="D4982" s="26"/>
      <c r="E4982" s="21"/>
      <c r="F4982" s="21"/>
      <c r="G4982" s="21"/>
      <c r="H4982" s="21"/>
      <c r="I4982" s="21"/>
      <c r="J4982" s="26"/>
      <c r="K4982" s="26"/>
      <c r="L4982" s="21"/>
      <c r="M4982" s="21"/>
      <c r="N4982" s="21"/>
      <c r="O4982" s="21"/>
      <c r="P4982" s="21"/>
      <c r="Q4982" s="21"/>
    </row>
    <row r="4983" spans="1:17" s="258" customFormat="1" ht="12.75" hidden="1" customHeight="1">
      <c r="A4983" s="378"/>
      <c r="B4983" s="26"/>
      <c r="C4983" s="26"/>
      <c r="D4983" s="26"/>
      <c r="E4983" s="21"/>
      <c r="F4983" s="21"/>
      <c r="G4983" s="21"/>
      <c r="H4983" s="21"/>
      <c r="I4983" s="21"/>
      <c r="J4983" s="26"/>
      <c r="K4983" s="26"/>
      <c r="L4983" s="21"/>
      <c r="M4983" s="21"/>
      <c r="N4983" s="21"/>
      <c r="O4983" s="21"/>
      <c r="P4983" s="21"/>
      <c r="Q4983" s="21"/>
    </row>
    <row r="4984" spans="1:17" s="258" customFormat="1" ht="12.75" hidden="1" customHeight="1">
      <c r="A4984" s="378"/>
      <c r="B4984" s="26"/>
      <c r="C4984" s="26"/>
      <c r="D4984" s="26"/>
      <c r="E4984" s="21"/>
      <c r="F4984" s="21"/>
      <c r="G4984" s="21"/>
      <c r="H4984" s="21"/>
      <c r="I4984" s="21"/>
      <c r="J4984" s="26"/>
      <c r="K4984" s="26"/>
      <c r="L4984" s="21"/>
      <c r="M4984" s="21"/>
      <c r="N4984" s="21"/>
      <c r="O4984" s="21"/>
      <c r="P4984" s="21"/>
      <c r="Q4984" s="21"/>
    </row>
    <row r="4985" spans="1:17" s="258" customFormat="1" ht="12.75" hidden="1" customHeight="1">
      <c r="A4985" s="378"/>
      <c r="B4985" s="26"/>
      <c r="C4985" s="26"/>
      <c r="D4985" s="26"/>
      <c r="E4985" s="21"/>
      <c r="F4985" s="21"/>
      <c r="G4985" s="21"/>
      <c r="H4985" s="21"/>
      <c r="I4985" s="21"/>
      <c r="J4985" s="26"/>
      <c r="K4985" s="26"/>
      <c r="L4985" s="21"/>
      <c r="M4985" s="21"/>
      <c r="N4985" s="21"/>
      <c r="O4985" s="21"/>
      <c r="P4985" s="21"/>
      <c r="Q4985" s="21"/>
    </row>
    <row r="4986" spans="1:17" s="258" customFormat="1" ht="12.75" hidden="1" customHeight="1">
      <c r="A4986" s="378"/>
      <c r="B4986" s="26"/>
      <c r="C4986" s="26"/>
      <c r="D4986" s="26"/>
      <c r="E4986" s="21"/>
      <c r="F4986" s="21"/>
      <c r="G4986" s="21"/>
      <c r="H4986" s="21"/>
      <c r="I4986" s="21"/>
      <c r="J4986" s="26"/>
      <c r="K4986" s="26"/>
      <c r="L4986" s="21"/>
      <c r="M4986" s="21"/>
      <c r="N4986" s="21"/>
      <c r="O4986" s="21"/>
      <c r="P4986" s="21"/>
      <c r="Q4986" s="21"/>
    </row>
    <row r="4987" spans="1:17" s="258" customFormat="1" ht="12.75" hidden="1" customHeight="1">
      <c r="A4987" s="378"/>
      <c r="B4987" s="26"/>
      <c r="C4987" s="26"/>
      <c r="D4987" s="26"/>
      <c r="E4987" s="21"/>
      <c r="F4987" s="21"/>
      <c r="G4987" s="21"/>
      <c r="H4987" s="21"/>
      <c r="I4987" s="21"/>
      <c r="J4987" s="26"/>
      <c r="K4987" s="26"/>
      <c r="L4987" s="21"/>
      <c r="M4987" s="21"/>
      <c r="N4987" s="21"/>
      <c r="O4987" s="21"/>
      <c r="P4987" s="21"/>
      <c r="Q4987" s="21"/>
    </row>
    <row r="4988" spans="1:17" s="258" customFormat="1" ht="12.75" hidden="1" customHeight="1">
      <c r="A4988" s="378"/>
      <c r="B4988" s="26"/>
      <c r="C4988" s="26"/>
      <c r="D4988" s="26"/>
      <c r="E4988" s="21"/>
      <c r="F4988" s="21"/>
      <c r="G4988" s="21"/>
      <c r="H4988" s="21"/>
      <c r="I4988" s="21"/>
      <c r="J4988" s="26"/>
      <c r="K4988" s="26"/>
      <c r="L4988" s="21"/>
      <c r="M4988" s="21"/>
      <c r="N4988" s="21"/>
      <c r="O4988" s="21"/>
      <c r="P4988" s="21"/>
      <c r="Q4988" s="21"/>
    </row>
    <row r="4989" spans="1:17" s="258" customFormat="1" ht="12.75" hidden="1" customHeight="1">
      <c r="A4989" s="378"/>
      <c r="B4989" s="26"/>
      <c r="C4989" s="26"/>
      <c r="D4989" s="26"/>
      <c r="E4989" s="21"/>
      <c r="F4989" s="21"/>
      <c r="G4989" s="21"/>
      <c r="H4989" s="21"/>
      <c r="I4989" s="21"/>
      <c r="J4989" s="26"/>
      <c r="K4989" s="26"/>
      <c r="L4989" s="21"/>
      <c r="M4989" s="21"/>
      <c r="N4989" s="21"/>
      <c r="O4989" s="21"/>
      <c r="P4989" s="21"/>
      <c r="Q4989" s="21"/>
    </row>
    <row r="4990" spans="1:17" s="258" customFormat="1" ht="12.75" hidden="1" customHeight="1">
      <c r="A4990" s="378"/>
      <c r="B4990" s="26"/>
      <c r="C4990" s="26"/>
      <c r="D4990" s="26"/>
      <c r="E4990" s="21"/>
      <c r="F4990" s="21"/>
      <c r="G4990" s="21"/>
      <c r="H4990" s="21"/>
      <c r="I4990" s="21"/>
      <c r="J4990" s="26"/>
      <c r="K4990" s="26"/>
      <c r="L4990" s="21"/>
      <c r="M4990" s="21"/>
      <c r="N4990" s="21"/>
      <c r="O4990" s="21"/>
      <c r="P4990" s="21"/>
      <c r="Q4990" s="21"/>
    </row>
    <row r="4991" spans="1:17" s="258" customFormat="1" ht="12.75" hidden="1" customHeight="1">
      <c r="A4991" s="378"/>
      <c r="B4991" s="26"/>
      <c r="C4991" s="26"/>
      <c r="D4991" s="26"/>
      <c r="E4991" s="21"/>
      <c r="F4991" s="21"/>
      <c r="G4991" s="21"/>
      <c r="H4991" s="21"/>
      <c r="I4991" s="21"/>
      <c r="J4991" s="26"/>
      <c r="K4991" s="26"/>
      <c r="L4991" s="21"/>
      <c r="M4991" s="21"/>
      <c r="N4991" s="21"/>
      <c r="O4991" s="21"/>
      <c r="P4991" s="21"/>
      <c r="Q4991" s="21"/>
    </row>
    <row r="4992" spans="1:17" s="258" customFormat="1" ht="12.75" hidden="1" customHeight="1">
      <c r="A4992" s="378"/>
      <c r="B4992" s="26"/>
      <c r="C4992" s="26"/>
      <c r="D4992" s="26"/>
      <c r="E4992" s="21"/>
      <c r="F4992" s="21"/>
      <c r="G4992" s="21"/>
      <c r="H4992" s="21"/>
      <c r="I4992" s="21"/>
      <c r="J4992" s="26"/>
      <c r="K4992" s="26"/>
      <c r="L4992" s="21"/>
      <c r="M4992" s="21"/>
      <c r="N4992" s="21"/>
      <c r="O4992" s="21"/>
      <c r="P4992" s="21"/>
      <c r="Q4992" s="21"/>
    </row>
    <row r="4993" spans="1:17" s="258" customFormat="1" ht="12.75" hidden="1" customHeight="1">
      <c r="A4993" s="378"/>
      <c r="B4993" s="26"/>
      <c r="C4993" s="26"/>
      <c r="D4993" s="26"/>
      <c r="E4993" s="21"/>
      <c r="F4993" s="21"/>
      <c r="G4993" s="21"/>
      <c r="H4993" s="21"/>
      <c r="I4993" s="21"/>
      <c r="J4993" s="26"/>
      <c r="K4993" s="26"/>
      <c r="L4993" s="21"/>
      <c r="M4993" s="21"/>
      <c r="N4993" s="21"/>
      <c r="O4993" s="21"/>
      <c r="P4993" s="21"/>
      <c r="Q4993" s="21"/>
    </row>
    <row r="4994" spans="1:17" s="258" customFormat="1" ht="12.75" hidden="1" customHeight="1">
      <c r="A4994" s="378"/>
      <c r="B4994" s="26"/>
      <c r="C4994" s="26"/>
      <c r="D4994" s="26"/>
      <c r="E4994" s="21"/>
      <c r="F4994" s="21"/>
      <c r="G4994" s="21"/>
      <c r="H4994" s="21"/>
      <c r="I4994" s="21"/>
      <c r="J4994" s="26"/>
      <c r="K4994" s="26"/>
      <c r="L4994" s="21"/>
      <c r="M4994" s="21"/>
      <c r="N4994" s="21"/>
      <c r="O4994" s="21"/>
      <c r="P4994" s="21"/>
      <c r="Q4994" s="21"/>
    </row>
    <row r="4995" spans="1:17" s="258" customFormat="1" ht="12.75" hidden="1" customHeight="1">
      <c r="A4995" s="378"/>
      <c r="B4995" s="26"/>
      <c r="C4995" s="26"/>
      <c r="D4995" s="26"/>
      <c r="E4995" s="21"/>
      <c r="F4995" s="21"/>
      <c r="G4995" s="21"/>
      <c r="H4995" s="21"/>
      <c r="I4995" s="21"/>
      <c r="J4995" s="26"/>
      <c r="K4995" s="26"/>
      <c r="L4995" s="21"/>
      <c r="M4995" s="21"/>
      <c r="N4995" s="21"/>
      <c r="O4995" s="21"/>
      <c r="P4995" s="21"/>
      <c r="Q4995" s="21"/>
    </row>
    <row r="4996" spans="1:17" s="258" customFormat="1" ht="12.75" hidden="1" customHeight="1">
      <c r="A4996" s="378"/>
      <c r="B4996" s="26"/>
      <c r="C4996" s="26"/>
      <c r="D4996" s="26"/>
      <c r="E4996" s="21"/>
      <c r="F4996" s="21"/>
      <c r="G4996" s="21"/>
      <c r="H4996" s="21"/>
      <c r="I4996" s="21"/>
      <c r="J4996" s="26"/>
      <c r="K4996" s="26"/>
      <c r="L4996" s="21"/>
      <c r="M4996" s="21"/>
      <c r="N4996" s="21"/>
      <c r="O4996" s="21"/>
      <c r="P4996" s="21"/>
      <c r="Q4996" s="21"/>
    </row>
    <row r="4997" spans="1:17" s="258" customFormat="1" ht="12.75" hidden="1" customHeight="1">
      <c r="A4997" s="378"/>
      <c r="B4997" s="26"/>
      <c r="C4997" s="26"/>
      <c r="D4997" s="26"/>
      <c r="E4997" s="21"/>
      <c r="F4997" s="21"/>
      <c r="G4997" s="21"/>
      <c r="H4997" s="21"/>
      <c r="I4997" s="21"/>
      <c r="J4997" s="26"/>
      <c r="K4997" s="26"/>
      <c r="L4997" s="21"/>
      <c r="M4997" s="21"/>
      <c r="N4997" s="21"/>
      <c r="O4997" s="21"/>
      <c r="P4997" s="21"/>
      <c r="Q4997" s="21"/>
    </row>
    <row r="4998" spans="1:17" s="258" customFormat="1" ht="12.75" hidden="1" customHeight="1">
      <c r="A4998" s="378"/>
      <c r="B4998" s="26"/>
      <c r="C4998" s="26"/>
      <c r="D4998" s="26"/>
      <c r="E4998" s="21"/>
      <c r="F4998" s="21"/>
      <c r="G4998" s="21"/>
      <c r="H4998" s="21"/>
      <c r="I4998" s="21"/>
      <c r="J4998" s="26"/>
      <c r="K4998" s="26"/>
      <c r="L4998" s="21"/>
      <c r="M4998" s="21"/>
      <c r="N4998" s="21"/>
      <c r="O4998" s="21"/>
      <c r="P4998" s="21"/>
      <c r="Q4998" s="21"/>
    </row>
    <row r="4999" spans="1:17" s="258" customFormat="1" ht="12.75" hidden="1" customHeight="1">
      <c r="A4999" s="378"/>
      <c r="B4999" s="26"/>
      <c r="C4999" s="26"/>
      <c r="D4999" s="26"/>
      <c r="E4999" s="21"/>
      <c r="F4999" s="21"/>
      <c r="G4999" s="21"/>
      <c r="H4999" s="21"/>
      <c r="I4999" s="21"/>
      <c r="J4999" s="26"/>
      <c r="K4999" s="26"/>
      <c r="L4999" s="21"/>
      <c r="M4999" s="21"/>
      <c r="N4999" s="21"/>
      <c r="O4999" s="21"/>
      <c r="P4999" s="21"/>
      <c r="Q4999" s="21"/>
    </row>
    <row r="5000" spans="1:17" s="258" customFormat="1" ht="12.75" hidden="1" customHeight="1">
      <c r="A5000" s="378"/>
      <c r="B5000" s="26"/>
      <c r="C5000" s="26"/>
      <c r="D5000" s="26"/>
      <c r="E5000" s="21"/>
      <c r="F5000" s="21"/>
      <c r="G5000" s="21"/>
      <c r="H5000" s="21"/>
      <c r="I5000" s="21"/>
      <c r="J5000" s="26"/>
      <c r="K5000" s="26"/>
      <c r="L5000" s="21"/>
      <c r="M5000" s="21"/>
      <c r="N5000" s="21"/>
      <c r="O5000" s="21"/>
      <c r="P5000" s="21"/>
      <c r="Q5000" s="21"/>
    </row>
    <row r="5001" spans="1:17" s="258" customFormat="1" ht="12.75" hidden="1" customHeight="1">
      <c r="A5001" s="378"/>
      <c r="B5001" s="26"/>
      <c r="C5001" s="26"/>
      <c r="D5001" s="26"/>
      <c r="E5001" s="21"/>
      <c r="F5001" s="21"/>
      <c r="G5001" s="21"/>
      <c r="H5001" s="21"/>
      <c r="I5001" s="21"/>
      <c r="J5001" s="26"/>
      <c r="K5001" s="26"/>
      <c r="L5001" s="21"/>
      <c r="M5001" s="21"/>
      <c r="N5001" s="21"/>
      <c r="O5001" s="21"/>
      <c r="P5001" s="21"/>
      <c r="Q5001" s="21"/>
    </row>
    <row r="5002" spans="1:17" s="258" customFormat="1" ht="12.75" hidden="1" customHeight="1">
      <c r="A5002" s="378"/>
      <c r="B5002" s="26"/>
      <c r="C5002" s="26"/>
      <c r="D5002" s="26"/>
      <c r="E5002" s="21"/>
      <c r="F5002" s="21"/>
      <c r="G5002" s="21"/>
      <c r="H5002" s="21"/>
      <c r="I5002" s="21"/>
      <c r="J5002" s="26"/>
      <c r="K5002" s="26"/>
      <c r="L5002" s="21"/>
      <c r="M5002" s="21"/>
      <c r="N5002" s="21"/>
      <c r="O5002" s="21"/>
      <c r="P5002" s="21"/>
      <c r="Q5002" s="21"/>
    </row>
    <row r="5003" spans="1:17" s="258" customFormat="1" ht="12.75" hidden="1" customHeight="1">
      <c r="A5003" s="378"/>
      <c r="B5003" s="26"/>
      <c r="C5003" s="26"/>
      <c r="D5003" s="26"/>
      <c r="E5003" s="21"/>
      <c r="F5003" s="21"/>
      <c r="G5003" s="21"/>
      <c r="H5003" s="21"/>
      <c r="I5003" s="21"/>
      <c r="J5003" s="26"/>
      <c r="K5003" s="26"/>
      <c r="L5003" s="21"/>
      <c r="M5003" s="21"/>
      <c r="N5003" s="21"/>
      <c r="O5003" s="21"/>
      <c r="P5003" s="21"/>
      <c r="Q5003" s="21"/>
    </row>
    <row r="5004" spans="1:17" s="258" customFormat="1" ht="12.75" hidden="1" customHeight="1">
      <c r="A5004" s="378"/>
      <c r="B5004" s="26"/>
      <c r="C5004" s="26"/>
      <c r="D5004" s="26"/>
      <c r="E5004" s="21"/>
      <c r="F5004" s="21"/>
      <c r="G5004" s="21"/>
      <c r="H5004" s="21"/>
      <c r="I5004" s="21"/>
      <c r="J5004" s="26"/>
      <c r="K5004" s="26"/>
      <c r="L5004" s="21"/>
      <c r="M5004" s="21"/>
      <c r="N5004" s="21"/>
      <c r="O5004" s="21"/>
      <c r="P5004" s="21"/>
      <c r="Q5004" s="21"/>
    </row>
    <row r="5005" spans="1:17" s="258" customFormat="1" ht="12.75" hidden="1" customHeight="1">
      <c r="A5005" s="378"/>
      <c r="B5005" s="26"/>
      <c r="C5005" s="26"/>
      <c r="D5005" s="26"/>
      <c r="E5005" s="21"/>
      <c r="F5005" s="21"/>
      <c r="G5005" s="21"/>
      <c r="H5005" s="21"/>
      <c r="I5005" s="21"/>
      <c r="J5005" s="26"/>
      <c r="K5005" s="26"/>
      <c r="L5005" s="21"/>
      <c r="M5005" s="21"/>
      <c r="N5005" s="21"/>
      <c r="O5005" s="21"/>
      <c r="P5005" s="21"/>
      <c r="Q5005" s="21"/>
    </row>
    <row r="5006" spans="1:17" s="258" customFormat="1" ht="12.75" hidden="1" customHeight="1">
      <c r="A5006" s="378"/>
      <c r="B5006" s="26"/>
      <c r="C5006" s="26"/>
      <c r="D5006" s="26"/>
      <c r="E5006" s="21"/>
      <c r="F5006" s="21"/>
      <c r="G5006" s="21"/>
      <c r="H5006" s="21"/>
      <c r="I5006" s="21"/>
      <c r="J5006" s="26"/>
      <c r="K5006" s="26"/>
      <c r="L5006" s="21"/>
      <c r="M5006" s="21"/>
      <c r="N5006" s="21"/>
      <c r="O5006" s="21"/>
      <c r="P5006" s="21"/>
      <c r="Q5006" s="21"/>
    </row>
    <row r="5007" spans="1:17" s="258" customFormat="1" ht="12.75" hidden="1" customHeight="1">
      <c r="A5007" s="378"/>
      <c r="B5007" s="26"/>
      <c r="C5007" s="26"/>
      <c r="D5007" s="26"/>
      <c r="E5007" s="21"/>
      <c r="F5007" s="21"/>
      <c r="G5007" s="21"/>
      <c r="H5007" s="21"/>
      <c r="I5007" s="21"/>
      <c r="J5007" s="26"/>
      <c r="K5007" s="26"/>
      <c r="L5007" s="21"/>
      <c r="M5007" s="21"/>
      <c r="N5007" s="21"/>
      <c r="O5007" s="21"/>
      <c r="P5007" s="21"/>
      <c r="Q5007" s="21"/>
    </row>
    <row r="5008" spans="1:17" s="258" customFormat="1" ht="12.75" hidden="1" customHeight="1">
      <c r="A5008" s="378"/>
      <c r="B5008" s="26"/>
      <c r="C5008" s="26"/>
      <c r="D5008" s="26"/>
      <c r="E5008" s="21"/>
      <c r="F5008" s="21"/>
      <c r="G5008" s="21"/>
      <c r="H5008" s="21"/>
      <c r="I5008" s="21"/>
      <c r="J5008" s="26"/>
      <c r="K5008" s="26"/>
      <c r="L5008" s="21"/>
      <c r="M5008" s="21"/>
      <c r="N5008" s="21"/>
      <c r="O5008" s="21"/>
      <c r="P5008" s="21"/>
      <c r="Q5008" s="21"/>
    </row>
    <row r="5009" spans="1:17" s="258" customFormat="1" ht="12.75" hidden="1" customHeight="1">
      <c r="A5009" s="378"/>
      <c r="B5009" s="26"/>
      <c r="C5009" s="26"/>
      <c r="D5009" s="26"/>
      <c r="E5009" s="21"/>
      <c r="F5009" s="21"/>
      <c r="G5009" s="21"/>
      <c r="H5009" s="21"/>
      <c r="I5009" s="21"/>
      <c r="J5009" s="26"/>
      <c r="K5009" s="26"/>
      <c r="L5009" s="21"/>
      <c r="M5009" s="21"/>
      <c r="N5009" s="21"/>
      <c r="O5009" s="21"/>
      <c r="P5009" s="21"/>
      <c r="Q5009" s="21"/>
    </row>
    <row r="5010" spans="1:17" s="258" customFormat="1" ht="12.75" hidden="1" customHeight="1">
      <c r="A5010" s="378"/>
      <c r="B5010" s="26"/>
      <c r="C5010" s="26"/>
      <c r="D5010" s="26"/>
      <c r="E5010" s="21"/>
      <c r="F5010" s="21"/>
      <c r="G5010" s="21"/>
      <c r="H5010" s="21"/>
      <c r="I5010" s="21"/>
      <c r="J5010" s="26"/>
      <c r="K5010" s="26"/>
      <c r="L5010" s="21"/>
      <c r="M5010" s="21"/>
      <c r="N5010" s="21"/>
      <c r="O5010" s="21"/>
      <c r="P5010" s="21"/>
      <c r="Q5010" s="21"/>
    </row>
    <row r="5011" spans="1:17" s="258" customFormat="1" ht="12.75" hidden="1" customHeight="1">
      <c r="A5011" s="378"/>
      <c r="B5011" s="26"/>
      <c r="C5011" s="26"/>
      <c r="D5011" s="26"/>
      <c r="E5011" s="21"/>
      <c r="F5011" s="21"/>
      <c r="G5011" s="21"/>
      <c r="H5011" s="21"/>
      <c r="I5011" s="21"/>
      <c r="J5011" s="26"/>
      <c r="K5011" s="26"/>
      <c r="L5011" s="21"/>
      <c r="M5011" s="21"/>
      <c r="N5011" s="21"/>
      <c r="O5011" s="21"/>
      <c r="P5011" s="21"/>
      <c r="Q5011" s="21"/>
    </row>
    <row r="5012" spans="1:17" s="258" customFormat="1" ht="12.75" hidden="1" customHeight="1">
      <c r="A5012" s="378"/>
      <c r="B5012" s="26"/>
      <c r="C5012" s="26"/>
      <c r="D5012" s="26"/>
      <c r="E5012" s="21"/>
      <c r="F5012" s="21"/>
      <c r="G5012" s="21"/>
      <c r="H5012" s="21"/>
      <c r="I5012" s="21"/>
      <c r="J5012" s="26"/>
      <c r="K5012" s="26"/>
      <c r="L5012" s="21"/>
      <c r="M5012" s="21"/>
      <c r="N5012" s="21"/>
      <c r="O5012" s="21"/>
      <c r="P5012" s="21"/>
      <c r="Q5012" s="21"/>
    </row>
    <row r="5013" spans="1:17" s="258" customFormat="1" ht="12.75" hidden="1" customHeight="1">
      <c r="A5013" s="378"/>
      <c r="B5013" s="26"/>
      <c r="C5013" s="26"/>
      <c r="D5013" s="26"/>
      <c r="E5013" s="21"/>
      <c r="F5013" s="21"/>
      <c r="G5013" s="21"/>
      <c r="H5013" s="21"/>
      <c r="I5013" s="21"/>
      <c r="J5013" s="26"/>
      <c r="K5013" s="26"/>
      <c r="L5013" s="21"/>
      <c r="M5013" s="21"/>
      <c r="N5013" s="21"/>
      <c r="O5013" s="21"/>
      <c r="P5013" s="21"/>
      <c r="Q5013" s="21"/>
    </row>
    <row r="5014" spans="1:17" s="258" customFormat="1" ht="12.75" hidden="1" customHeight="1">
      <c r="A5014" s="378"/>
      <c r="B5014" s="26"/>
      <c r="C5014" s="26"/>
      <c r="D5014" s="26"/>
      <c r="E5014" s="21"/>
      <c r="F5014" s="21"/>
      <c r="G5014" s="21"/>
      <c r="H5014" s="21"/>
      <c r="I5014" s="21"/>
      <c r="J5014" s="26"/>
      <c r="K5014" s="26"/>
      <c r="L5014" s="21"/>
      <c r="M5014" s="21"/>
      <c r="N5014" s="21"/>
      <c r="O5014" s="21"/>
      <c r="P5014" s="21"/>
      <c r="Q5014" s="21"/>
    </row>
    <row r="5015" spans="1:17" s="258" customFormat="1" ht="12.75" hidden="1" customHeight="1">
      <c r="A5015" s="378"/>
      <c r="B5015" s="26"/>
      <c r="C5015" s="26"/>
      <c r="D5015" s="26"/>
      <c r="E5015" s="21"/>
      <c r="F5015" s="21"/>
      <c r="G5015" s="21"/>
      <c r="H5015" s="21"/>
      <c r="I5015" s="21"/>
      <c r="J5015" s="26"/>
      <c r="K5015" s="26"/>
      <c r="L5015" s="21"/>
      <c r="M5015" s="21"/>
      <c r="N5015" s="21"/>
      <c r="O5015" s="21"/>
      <c r="P5015" s="21"/>
      <c r="Q5015" s="21"/>
    </row>
    <row r="5016" spans="1:17" s="258" customFormat="1" ht="12.75" hidden="1" customHeight="1">
      <c r="A5016" s="378"/>
      <c r="B5016" s="26"/>
      <c r="C5016" s="26"/>
      <c r="D5016" s="26"/>
      <c r="E5016" s="21"/>
      <c r="F5016" s="21"/>
      <c r="G5016" s="21"/>
      <c r="H5016" s="21"/>
      <c r="I5016" s="21"/>
      <c r="J5016" s="26"/>
      <c r="K5016" s="26"/>
      <c r="L5016" s="21"/>
      <c r="M5016" s="21"/>
      <c r="N5016" s="21"/>
      <c r="O5016" s="21"/>
      <c r="P5016" s="21"/>
      <c r="Q5016" s="21"/>
    </row>
    <row r="5017" spans="1:17" s="258" customFormat="1" ht="12.75" hidden="1" customHeight="1">
      <c r="A5017" s="378"/>
      <c r="B5017" s="26"/>
      <c r="C5017" s="26"/>
      <c r="D5017" s="26"/>
      <c r="E5017" s="21"/>
      <c r="F5017" s="21"/>
      <c r="G5017" s="21"/>
      <c r="H5017" s="21"/>
      <c r="I5017" s="21"/>
      <c r="J5017" s="26"/>
      <c r="K5017" s="26"/>
      <c r="L5017" s="21"/>
      <c r="M5017" s="21"/>
      <c r="N5017" s="21"/>
      <c r="O5017" s="21"/>
      <c r="P5017" s="21"/>
      <c r="Q5017" s="21"/>
    </row>
    <row r="5018" spans="1:17" s="258" customFormat="1" ht="12.75" hidden="1" customHeight="1">
      <c r="A5018" s="378"/>
      <c r="B5018" s="26"/>
      <c r="C5018" s="26"/>
      <c r="D5018" s="26"/>
      <c r="E5018" s="21"/>
      <c r="F5018" s="21"/>
      <c r="G5018" s="21"/>
      <c r="H5018" s="21"/>
      <c r="I5018" s="21"/>
      <c r="J5018" s="26"/>
      <c r="K5018" s="26"/>
      <c r="L5018" s="21"/>
      <c r="M5018" s="21"/>
      <c r="N5018" s="21"/>
      <c r="O5018" s="21"/>
      <c r="P5018" s="21"/>
      <c r="Q5018" s="21"/>
    </row>
    <row r="5019" spans="1:17" s="258" customFormat="1" ht="12.75" hidden="1" customHeight="1">
      <c r="A5019" s="378"/>
      <c r="B5019" s="26"/>
      <c r="C5019" s="26"/>
      <c r="D5019" s="26"/>
      <c r="E5019" s="21"/>
      <c r="F5019" s="21"/>
      <c r="G5019" s="21"/>
      <c r="H5019" s="21"/>
      <c r="I5019" s="21"/>
      <c r="J5019" s="26"/>
      <c r="K5019" s="26"/>
      <c r="L5019" s="21"/>
      <c r="M5019" s="21"/>
      <c r="N5019" s="21"/>
      <c r="O5019" s="21"/>
      <c r="P5019" s="21"/>
      <c r="Q5019" s="21"/>
    </row>
    <row r="5020" spans="1:17" s="258" customFormat="1" ht="12.75" hidden="1" customHeight="1">
      <c r="A5020" s="378"/>
      <c r="B5020" s="26"/>
      <c r="C5020" s="26"/>
      <c r="D5020" s="26"/>
      <c r="E5020" s="21"/>
      <c r="F5020" s="21"/>
      <c r="G5020" s="21"/>
      <c r="H5020" s="21"/>
      <c r="I5020" s="21"/>
      <c r="J5020" s="26"/>
      <c r="K5020" s="26"/>
      <c r="L5020" s="21"/>
      <c r="M5020" s="21"/>
      <c r="N5020" s="21"/>
      <c r="O5020" s="21"/>
      <c r="P5020" s="21"/>
      <c r="Q5020" s="21"/>
    </row>
    <row r="5021" spans="1:17" s="258" customFormat="1" ht="12.75" hidden="1" customHeight="1">
      <c r="A5021" s="378"/>
      <c r="B5021" s="26"/>
      <c r="C5021" s="26"/>
      <c r="D5021" s="26"/>
      <c r="E5021" s="21"/>
      <c r="F5021" s="21"/>
      <c r="G5021" s="21"/>
      <c r="H5021" s="21"/>
      <c r="I5021" s="21"/>
      <c r="J5021" s="26"/>
      <c r="K5021" s="26"/>
      <c r="L5021" s="21"/>
      <c r="M5021" s="21"/>
      <c r="N5021" s="21"/>
      <c r="O5021" s="21"/>
      <c r="P5021" s="21"/>
      <c r="Q5021" s="21"/>
    </row>
    <row r="5022" spans="1:17" s="258" customFormat="1" ht="12.75" hidden="1" customHeight="1">
      <c r="A5022" s="378"/>
      <c r="B5022" s="26"/>
      <c r="C5022" s="26"/>
      <c r="D5022" s="26"/>
      <c r="E5022" s="21"/>
      <c r="F5022" s="21"/>
      <c r="G5022" s="21"/>
      <c r="H5022" s="21"/>
      <c r="I5022" s="21"/>
      <c r="J5022" s="26"/>
      <c r="K5022" s="26"/>
      <c r="L5022" s="21"/>
      <c r="M5022" s="21"/>
      <c r="N5022" s="21"/>
      <c r="O5022" s="21"/>
      <c r="P5022" s="21"/>
      <c r="Q5022" s="21"/>
    </row>
    <row r="5023" spans="1:17" s="258" customFormat="1" ht="12.75" hidden="1" customHeight="1">
      <c r="A5023" s="378"/>
      <c r="B5023" s="26"/>
      <c r="C5023" s="26"/>
      <c r="D5023" s="26"/>
      <c r="E5023" s="21"/>
      <c r="F5023" s="21"/>
      <c r="G5023" s="21"/>
      <c r="H5023" s="21"/>
      <c r="I5023" s="21"/>
      <c r="J5023" s="26"/>
      <c r="K5023" s="26"/>
      <c r="L5023" s="21"/>
      <c r="M5023" s="21"/>
      <c r="N5023" s="21"/>
      <c r="O5023" s="21"/>
      <c r="P5023" s="21"/>
      <c r="Q5023" s="21"/>
    </row>
    <row r="5024" spans="1:17" s="258" customFormat="1" ht="12.75" hidden="1" customHeight="1">
      <c r="A5024" s="378"/>
      <c r="B5024" s="26"/>
      <c r="C5024" s="26"/>
      <c r="D5024" s="26"/>
      <c r="E5024" s="21"/>
      <c r="F5024" s="21"/>
      <c r="G5024" s="21"/>
      <c r="H5024" s="21"/>
      <c r="I5024" s="21"/>
      <c r="J5024" s="26"/>
      <c r="K5024" s="26"/>
      <c r="L5024" s="21"/>
      <c r="M5024" s="21"/>
      <c r="N5024" s="21"/>
      <c r="O5024" s="21"/>
      <c r="P5024" s="21"/>
      <c r="Q5024" s="21"/>
    </row>
    <row r="5025" spans="1:17" s="258" customFormat="1" ht="12.75" hidden="1" customHeight="1">
      <c r="A5025" s="378"/>
      <c r="B5025" s="26"/>
      <c r="C5025" s="26"/>
      <c r="D5025" s="26"/>
      <c r="E5025" s="21"/>
      <c r="F5025" s="21"/>
      <c r="G5025" s="21"/>
      <c r="H5025" s="21"/>
      <c r="I5025" s="21"/>
      <c r="J5025" s="26"/>
      <c r="K5025" s="26"/>
      <c r="L5025" s="21"/>
      <c r="M5025" s="21"/>
      <c r="N5025" s="21"/>
      <c r="O5025" s="21"/>
      <c r="P5025" s="21"/>
      <c r="Q5025" s="21"/>
    </row>
    <row r="5026" spans="1:17" s="258" customFormat="1" ht="12.75" hidden="1" customHeight="1">
      <c r="A5026" s="378"/>
      <c r="B5026" s="26"/>
      <c r="C5026" s="26"/>
      <c r="D5026" s="26"/>
      <c r="E5026" s="21"/>
      <c r="F5026" s="21"/>
      <c r="G5026" s="21"/>
      <c r="H5026" s="21"/>
      <c r="I5026" s="21"/>
      <c r="J5026" s="26"/>
      <c r="K5026" s="26"/>
      <c r="L5026" s="21"/>
      <c r="M5026" s="21"/>
      <c r="N5026" s="21"/>
      <c r="O5026" s="21"/>
      <c r="P5026" s="21"/>
      <c r="Q5026" s="21"/>
    </row>
    <row r="5027" spans="1:17" s="258" customFormat="1" ht="12.75" hidden="1" customHeight="1">
      <c r="A5027" s="378"/>
      <c r="B5027" s="26"/>
      <c r="C5027" s="26"/>
      <c r="D5027" s="26"/>
      <c r="E5027" s="21"/>
      <c r="F5027" s="21"/>
      <c r="G5027" s="21"/>
      <c r="H5027" s="21"/>
      <c r="I5027" s="21"/>
      <c r="J5027" s="26"/>
      <c r="K5027" s="26"/>
      <c r="L5027" s="21"/>
      <c r="M5027" s="21"/>
      <c r="N5027" s="21"/>
      <c r="O5027" s="21"/>
      <c r="P5027" s="21"/>
      <c r="Q5027" s="21"/>
    </row>
    <row r="5028" spans="1:17" s="258" customFormat="1" ht="12.75" hidden="1" customHeight="1">
      <c r="A5028" s="378"/>
      <c r="B5028" s="26"/>
      <c r="C5028" s="26"/>
      <c r="D5028" s="26"/>
      <c r="E5028" s="21"/>
      <c r="F5028" s="21"/>
      <c r="G5028" s="21"/>
      <c r="H5028" s="21"/>
      <c r="I5028" s="21"/>
      <c r="J5028" s="26"/>
      <c r="K5028" s="26"/>
      <c r="L5028" s="21"/>
      <c r="M5028" s="21"/>
      <c r="N5028" s="21"/>
      <c r="O5028" s="21"/>
      <c r="P5028" s="21"/>
      <c r="Q5028" s="21"/>
    </row>
    <row r="5029" spans="1:17" s="258" customFormat="1" ht="12.75" hidden="1" customHeight="1">
      <c r="A5029" s="378"/>
      <c r="B5029" s="26"/>
      <c r="C5029" s="26"/>
      <c r="D5029" s="26"/>
      <c r="E5029" s="21"/>
      <c r="F5029" s="21"/>
      <c r="G5029" s="21"/>
      <c r="H5029" s="21"/>
      <c r="I5029" s="21"/>
      <c r="J5029" s="26"/>
      <c r="K5029" s="26"/>
      <c r="L5029" s="21"/>
      <c r="M5029" s="21"/>
      <c r="N5029" s="21"/>
      <c r="O5029" s="21"/>
      <c r="P5029" s="21"/>
      <c r="Q5029" s="21"/>
    </row>
    <row r="5030" spans="1:17" s="258" customFormat="1" ht="12.75" hidden="1" customHeight="1">
      <c r="A5030" s="378"/>
      <c r="B5030" s="26"/>
      <c r="C5030" s="26"/>
      <c r="D5030" s="26"/>
      <c r="E5030" s="21"/>
      <c r="F5030" s="21"/>
      <c r="G5030" s="21"/>
      <c r="H5030" s="21"/>
      <c r="I5030" s="21"/>
      <c r="J5030" s="26"/>
      <c r="K5030" s="26"/>
      <c r="L5030" s="21"/>
      <c r="M5030" s="21"/>
      <c r="N5030" s="21"/>
      <c r="O5030" s="21"/>
      <c r="P5030" s="21"/>
      <c r="Q5030" s="21"/>
    </row>
    <row r="5031" spans="1:17" s="258" customFormat="1" ht="12.75" hidden="1" customHeight="1">
      <c r="A5031" s="378"/>
      <c r="B5031" s="26"/>
      <c r="C5031" s="26"/>
      <c r="D5031" s="26"/>
      <c r="E5031" s="21"/>
      <c r="F5031" s="21"/>
      <c r="G5031" s="21"/>
      <c r="H5031" s="21"/>
      <c r="I5031" s="21"/>
      <c r="J5031" s="26"/>
      <c r="K5031" s="26"/>
      <c r="L5031" s="21"/>
      <c r="M5031" s="21"/>
      <c r="N5031" s="21"/>
      <c r="O5031" s="21"/>
      <c r="P5031" s="21"/>
      <c r="Q5031" s="21"/>
    </row>
    <row r="5032" spans="1:17" s="258" customFormat="1" ht="12.75" hidden="1" customHeight="1">
      <c r="A5032" s="378"/>
      <c r="B5032" s="26"/>
      <c r="C5032" s="26"/>
      <c r="D5032" s="26"/>
      <c r="E5032" s="21"/>
      <c r="F5032" s="21"/>
      <c r="G5032" s="21"/>
      <c r="H5032" s="21"/>
      <c r="I5032" s="21"/>
      <c r="J5032" s="26"/>
      <c r="K5032" s="26"/>
      <c r="L5032" s="21"/>
      <c r="M5032" s="21"/>
      <c r="N5032" s="21"/>
      <c r="O5032" s="21"/>
      <c r="P5032" s="21"/>
      <c r="Q5032" s="21"/>
    </row>
    <row r="5033" spans="1:17" s="258" customFormat="1" ht="12.75" hidden="1" customHeight="1">
      <c r="A5033" s="378"/>
      <c r="B5033" s="26"/>
      <c r="C5033" s="26"/>
      <c r="D5033" s="26"/>
      <c r="E5033" s="21"/>
      <c r="F5033" s="21"/>
      <c r="G5033" s="21"/>
      <c r="H5033" s="21"/>
      <c r="I5033" s="21"/>
      <c r="J5033" s="26"/>
      <c r="K5033" s="26"/>
      <c r="L5033" s="21"/>
      <c r="M5033" s="21"/>
      <c r="N5033" s="21"/>
      <c r="O5033" s="21"/>
      <c r="P5033" s="21"/>
      <c r="Q5033" s="21"/>
    </row>
    <row r="5034" spans="1:17" s="258" customFormat="1" ht="12.75" hidden="1" customHeight="1">
      <c r="A5034" s="378"/>
      <c r="B5034" s="26"/>
      <c r="C5034" s="26"/>
      <c r="D5034" s="26"/>
      <c r="E5034" s="21"/>
      <c r="F5034" s="21"/>
      <c r="G5034" s="21"/>
      <c r="H5034" s="21"/>
      <c r="I5034" s="21"/>
      <c r="J5034" s="26"/>
      <c r="K5034" s="26"/>
      <c r="L5034" s="21"/>
      <c r="M5034" s="21"/>
      <c r="N5034" s="21"/>
      <c r="O5034" s="21"/>
      <c r="P5034" s="21"/>
      <c r="Q5034" s="21"/>
    </row>
    <row r="5035" spans="1:17" s="258" customFormat="1" ht="12.75" hidden="1" customHeight="1">
      <c r="A5035" s="378"/>
      <c r="B5035" s="26"/>
      <c r="C5035" s="26"/>
      <c r="D5035" s="26"/>
      <c r="E5035" s="21"/>
      <c r="F5035" s="21"/>
      <c r="G5035" s="21"/>
      <c r="H5035" s="21"/>
      <c r="I5035" s="21"/>
      <c r="J5035" s="26"/>
      <c r="K5035" s="26"/>
      <c r="L5035" s="21"/>
      <c r="M5035" s="21"/>
      <c r="N5035" s="21"/>
      <c r="O5035" s="21"/>
      <c r="P5035" s="21"/>
      <c r="Q5035" s="21"/>
    </row>
    <row r="5036" spans="1:17" s="258" customFormat="1" ht="12.75" hidden="1" customHeight="1">
      <c r="A5036" s="378"/>
      <c r="B5036" s="26"/>
      <c r="C5036" s="26"/>
      <c r="D5036" s="26"/>
      <c r="E5036" s="21"/>
      <c r="F5036" s="21"/>
      <c r="G5036" s="21"/>
      <c r="H5036" s="21"/>
      <c r="I5036" s="21"/>
      <c r="J5036" s="26"/>
      <c r="K5036" s="26"/>
      <c r="L5036" s="21"/>
      <c r="M5036" s="21"/>
      <c r="N5036" s="21"/>
      <c r="O5036" s="21"/>
      <c r="P5036" s="21"/>
      <c r="Q5036" s="21"/>
    </row>
    <row r="5037" spans="1:17" s="258" customFormat="1" ht="12.75" hidden="1" customHeight="1">
      <c r="A5037" s="378"/>
      <c r="B5037" s="26"/>
      <c r="C5037" s="26"/>
      <c r="D5037" s="26"/>
      <c r="E5037" s="21"/>
      <c r="F5037" s="21"/>
      <c r="G5037" s="21"/>
      <c r="H5037" s="21"/>
      <c r="I5037" s="21"/>
      <c r="J5037" s="26"/>
      <c r="K5037" s="26"/>
      <c r="L5037" s="21"/>
      <c r="M5037" s="21"/>
      <c r="N5037" s="21"/>
      <c r="O5037" s="21"/>
      <c r="P5037" s="21"/>
      <c r="Q5037" s="21"/>
    </row>
    <row r="5038" spans="1:17" s="258" customFormat="1" ht="12.75" hidden="1" customHeight="1">
      <c r="A5038" s="378"/>
      <c r="B5038" s="26"/>
      <c r="C5038" s="26"/>
      <c r="D5038" s="26"/>
      <c r="E5038" s="21"/>
      <c r="F5038" s="21"/>
      <c r="G5038" s="21"/>
      <c r="H5038" s="21"/>
      <c r="I5038" s="21"/>
      <c r="J5038" s="26"/>
      <c r="K5038" s="26"/>
      <c r="L5038" s="21"/>
      <c r="M5038" s="21"/>
      <c r="N5038" s="21"/>
      <c r="O5038" s="21"/>
      <c r="P5038" s="21"/>
      <c r="Q5038" s="21"/>
    </row>
    <row r="5039" spans="1:17" s="258" customFormat="1" ht="12.75" hidden="1" customHeight="1">
      <c r="A5039" s="378"/>
      <c r="B5039" s="26"/>
      <c r="C5039" s="26"/>
      <c r="D5039" s="26"/>
      <c r="E5039" s="21"/>
      <c r="F5039" s="21"/>
      <c r="G5039" s="21"/>
      <c r="H5039" s="21"/>
      <c r="I5039" s="21"/>
      <c r="J5039" s="26"/>
      <c r="K5039" s="26"/>
      <c r="L5039" s="21"/>
      <c r="M5039" s="21"/>
      <c r="N5039" s="21"/>
      <c r="O5039" s="21"/>
      <c r="P5039" s="21"/>
      <c r="Q5039" s="21"/>
    </row>
    <row r="5040" spans="1:17" s="258" customFormat="1" ht="12.75" hidden="1" customHeight="1">
      <c r="A5040" s="378"/>
      <c r="B5040" s="26"/>
      <c r="C5040" s="26"/>
      <c r="D5040" s="26"/>
      <c r="E5040" s="21"/>
      <c r="F5040" s="21"/>
      <c r="G5040" s="21"/>
      <c r="H5040" s="21"/>
      <c r="I5040" s="21"/>
      <c r="J5040" s="26"/>
      <c r="K5040" s="26"/>
      <c r="L5040" s="21"/>
      <c r="M5040" s="21"/>
      <c r="N5040" s="21"/>
      <c r="O5040" s="21"/>
      <c r="P5040" s="21"/>
      <c r="Q5040" s="21"/>
    </row>
    <row r="5041" spans="1:17" s="258" customFormat="1" ht="12.75" hidden="1" customHeight="1">
      <c r="A5041" s="378"/>
      <c r="B5041" s="26"/>
      <c r="C5041" s="26"/>
      <c r="D5041" s="26"/>
      <c r="E5041" s="21"/>
      <c r="F5041" s="21"/>
      <c r="G5041" s="21"/>
      <c r="H5041" s="21"/>
      <c r="I5041" s="21"/>
      <c r="J5041" s="26"/>
      <c r="K5041" s="26"/>
      <c r="L5041" s="21"/>
      <c r="M5041" s="21"/>
      <c r="N5041" s="21"/>
      <c r="O5041" s="21"/>
      <c r="P5041" s="21"/>
      <c r="Q5041" s="21"/>
    </row>
    <row r="5042" spans="1:17" s="258" customFormat="1" ht="12.75" hidden="1" customHeight="1">
      <c r="A5042" s="378"/>
      <c r="B5042" s="26"/>
      <c r="C5042" s="26"/>
      <c r="D5042" s="26"/>
      <c r="E5042" s="21"/>
      <c r="F5042" s="21"/>
      <c r="G5042" s="21"/>
      <c r="H5042" s="21"/>
      <c r="I5042" s="21"/>
      <c r="J5042" s="26"/>
      <c r="K5042" s="26"/>
      <c r="L5042" s="21"/>
      <c r="M5042" s="21"/>
      <c r="N5042" s="21"/>
      <c r="O5042" s="21"/>
      <c r="P5042" s="21"/>
      <c r="Q5042" s="21"/>
    </row>
    <row r="5043" spans="1:17" s="258" customFormat="1" ht="12.75" hidden="1" customHeight="1">
      <c r="A5043" s="378"/>
      <c r="B5043" s="26"/>
      <c r="C5043" s="26"/>
      <c r="D5043" s="26"/>
      <c r="E5043" s="21"/>
      <c r="F5043" s="21"/>
      <c r="G5043" s="21"/>
      <c r="H5043" s="21"/>
      <c r="I5043" s="21"/>
      <c r="J5043" s="26"/>
      <c r="K5043" s="26"/>
      <c r="L5043" s="21"/>
      <c r="M5043" s="21"/>
      <c r="N5043" s="21"/>
      <c r="O5043" s="21"/>
      <c r="P5043" s="21"/>
      <c r="Q5043" s="21"/>
    </row>
    <row r="5044" spans="1:17" s="258" customFormat="1" ht="12.75" hidden="1" customHeight="1">
      <c r="A5044" s="378"/>
      <c r="B5044" s="26"/>
      <c r="C5044" s="26"/>
      <c r="D5044" s="26"/>
      <c r="E5044" s="21"/>
      <c r="F5044" s="21"/>
      <c r="G5044" s="21"/>
      <c r="H5044" s="21"/>
      <c r="I5044" s="21"/>
      <c r="J5044" s="26"/>
      <c r="K5044" s="26"/>
      <c r="L5044" s="21"/>
      <c r="M5044" s="21"/>
      <c r="N5044" s="21"/>
      <c r="O5044" s="21"/>
      <c r="P5044" s="21"/>
      <c r="Q5044" s="21"/>
    </row>
    <row r="5045" spans="1:17" s="258" customFormat="1" ht="12.75" hidden="1" customHeight="1">
      <c r="A5045" s="378"/>
      <c r="B5045" s="26"/>
      <c r="C5045" s="26"/>
      <c r="D5045" s="26"/>
      <c r="E5045" s="21"/>
      <c r="F5045" s="21"/>
      <c r="G5045" s="21"/>
      <c r="H5045" s="21"/>
      <c r="I5045" s="21"/>
      <c r="J5045" s="26"/>
      <c r="K5045" s="26"/>
      <c r="L5045" s="21"/>
      <c r="M5045" s="21"/>
      <c r="N5045" s="21"/>
      <c r="O5045" s="21"/>
      <c r="P5045" s="21"/>
      <c r="Q5045" s="21"/>
    </row>
    <row r="5046" spans="1:17" s="258" customFormat="1" ht="12.75" hidden="1" customHeight="1">
      <c r="A5046" s="378"/>
      <c r="B5046" s="26"/>
      <c r="C5046" s="26"/>
      <c r="D5046" s="26"/>
      <c r="E5046" s="21"/>
      <c r="F5046" s="21"/>
      <c r="G5046" s="21"/>
      <c r="H5046" s="21"/>
      <c r="I5046" s="21"/>
      <c r="J5046" s="26"/>
      <c r="K5046" s="26"/>
      <c r="L5046" s="21"/>
      <c r="M5046" s="21"/>
      <c r="N5046" s="21"/>
      <c r="O5046" s="21"/>
      <c r="P5046" s="21"/>
      <c r="Q5046" s="21"/>
    </row>
    <row r="5047" spans="1:17" s="258" customFormat="1" ht="12.75" hidden="1" customHeight="1">
      <c r="A5047" s="378"/>
      <c r="B5047" s="26"/>
      <c r="C5047" s="26"/>
      <c r="D5047" s="26"/>
      <c r="E5047" s="21"/>
      <c r="F5047" s="21"/>
      <c r="G5047" s="21"/>
      <c r="H5047" s="21"/>
      <c r="I5047" s="21"/>
      <c r="J5047" s="26"/>
      <c r="K5047" s="26"/>
      <c r="L5047" s="21"/>
      <c r="M5047" s="21"/>
      <c r="N5047" s="21"/>
      <c r="O5047" s="21"/>
      <c r="P5047" s="21"/>
      <c r="Q5047" s="21"/>
    </row>
    <row r="5048" spans="1:17" s="258" customFormat="1" ht="12.75" hidden="1" customHeight="1">
      <c r="A5048" s="378"/>
      <c r="B5048" s="26"/>
      <c r="C5048" s="26"/>
      <c r="D5048" s="26"/>
      <c r="E5048" s="21"/>
      <c r="F5048" s="21"/>
      <c r="G5048" s="21"/>
      <c r="H5048" s="21"/>
      <c r="I5048" s="21"/>
      <c r="J5048" s="26"/>
      <c r="K5048" s="26"/>
      <c r="L5048" s="21"/>
      <c r="M5048" s="21"/>
      <c r="N5048" s="21"/>
      <c r="O5048" s="21"/>
      <c r="P5048" s="21"/>
      <c r="Q5048" s="21"/>
    </row>
    <row r="5049" spans="1:17" s="258" customFormat="1" ht="12.75" hidden="1" customHeight="1">
      <c r="A5049" s="378"/>
      <c r="B5049" s="26"/>
      <c r="C5049" s="26"/>
      <c r="D5049" s="26"/>
      <c r="E5049" s="21"/>
      <c r="F5049" s="21"/>
      <c r="G5049" s="21"/>
      <c r="H5049" s="21"/>
      <c r="I5049" s="21"/>
      <c r="J5049" s="26"/>
      <c r="K5049" s="26"/>
      <c r="L5049" s="21"/>
      <c r="M5049" s="21"/>
      <c r="N5049" s="21"/>
      <c r="O5049" s="21"/>
      <c r="P5049" s="21"/>
      <c r="Q5049" s="21"/>
    </row>
    <row r="5050" spans="1:17" s="258" customFormat="1" ht="12.75" hidden="1" customHeight="1">
      <c r="A5050" s="378"/>
      <c r="B5050" s="26"/>
      <c r="C5050" s="26"/>
      <c r="D5050" s="26"/>
      <c r="E5050" s="21"/>
      <c r="F5050" s="21"/>
      <c r="G5050" s="21"/>
      <c r="H5050" s="21"/>
      <c r="I5050" s="21"/>
      <c r="J5050" s="26"/>
      <c r="K5050" s="26"/>
      <c r="L5050" s="21"/>
      <c r="M5050" s="21"/>
      <c r="N5050" s="21"/>
      <c r="O5050" s="21"/>
      <c r="P5050" s="21"/>
      <c r="Q5050" s="21"/>
    </row>
    <row r="5051" spans="1:17" s="258" customFormat="1" ht="12.75" hidden="1" customHeight="1">
      <c r="A5051" s="378"/>
      <c r="B5051" s="26"/>
      <c r="C5051" s="26"/>
      <c r="D5051" s="26"/>
      <c r="E5051" s="21"/>
      <c r="F5051" s="21"/>
      <c r="G5051" s="21"/>
      <c r="H5051" s="21"/>
      <c r="I5051" s="21"/>
      <c r="J5051" s="26"/>
      <c r="K5051" s="26"/>
      <c r="L5051" s="21"/>
      <c r="M5051" s="21"/>
      <c r="N5051" s="21"/>
      <c r="O5051" s="21"/>
      <c r="P5051" s="21"/>
      <c r="Q5051" s="21"/>
    </row>
    <row r="5052" spans="1:17" s="258" customFormat="1" ht="12.75" hidden="1" customHeight="1">
      <c r="A5052" s="378"/>
      <c r="B5052" s="26"/>
      <c r="C5052" s="26"/>
      <c r="D5052" s="26"/>
      <c r="E5052" s="21"/>
      <c r="F5052" s="21"/>
      <c r="G5052" s="21"/>
      <c r="H5052" s="21"/>
      <c r="I5052" s="21"/>
      <c r="J5052" s="26"/>
      <c r="K5052" s="26"/>
      <c r="L5052" s="21"/>
      <c r="M5052" s="21"/>
      <c r="N5052" s="21"/>
      <c r="O5052" s="21"/>
      <c r="P5052" s="21"/>
      <c r="Q5052" s="21"/>
    </row>
    <row r="5053" spans="1:17" s="258" customFormat="1" ht="12.75" hidden="1" customHeight="1">
      <c r="A5053" s="378"/>
      <c r="B5053" s="26"/>
      <c r="C5053" s="26"/>
      <c r="D5053" s="26"/>
      <c r="E5053" s="21"/>
      <c r="F5053" s="21"/>
      <c r="G5053" s="21"/>
      <c r="H5053" s="21"/>
      <c r="I5053" s="21"/>
      <c r="J5053" s="26"/>
      <c r="K5053" s="26"/>
      <c r="L5053" s="21"/>
      <c r="M5053" s="21"/>
      <c r="N5053" s="21"/>
      <c r="O5053" s="21"/>
      <c r="P5053" s="21"/>
      <c r="Q5053" s="21"/>
    </row>
    <row r="5054" spans="1:17" s="258" customFormat="1" ht="12.75" hidden="1" customHeight="1">
      <c r="A5054" s="378"/>
      <c r="B5054" s="26"/>
      <c r="C5054" s="26"/>
      <c r="D5054" s="26"/>
      <c r="E5054" s="21"/>
      <c r="F5054" s="21"/>
      <c r="G5054" s="21"/>
      <c r="H5054" s="21"/>
      <c r="I5054" s="21"/>
      <c r="J5054" s="26"/>
      <c r="K5054" s="26"/>
      <c r="L5054" s="21"/>
      <c r="M5054" s="21"/>
      <c r="N5054" s="21"/>
      <c r="O5054" s="21"/>
      <c r="P5054" s="21"/>
      <c r="Q5054" s="21"/>
    </row>
    <row r="5055" spans="1:17" s="258" customFormat="1" ht="12.75" hidden="1" customHeight="1">
      <c r="A5055" s="378"/>
      <c r="B5055" s="26"/>
      <c r="C5055" s="26"/>
      <c r="D5055" s="26"/>
      <c r="E5055" s="21"/>
      <c r="F5055" s="21"/>
      <c r="G5055" s="21"/>
      <c r="H5055" s="21"/>
      <c r="I5055" s="21"/>
      <c r="J5055" s="26"/>
      <c r="K5055" s="26"/>
      <c r="L5055" s="21"/>
      <c r="M5055" s="21"/>
      <c r="N5055" s="21"/>
      <c r="O5055" s="21"/>
      <c r="P5055" s="21"/>
      <c r="Q5055" s="21"/>
    </row>
    <row r="5056" spans="1:17" s="258" customFormat="1" ht="12.75" hidden="1" customHeight="1">
      <c r="A5056" s="378"/>
      <c r="B5056" s="26"/>
      <c r="C5056" s="26"/>
      <c r="D5056" s="26"/>
      <c r="E5056" s="21"/>
      <c r="F5056" s="21"/>
      <c r="G5056" s="21"/>
      <c r="H5056" s="21"/>
      <c r="I5056" s="21"/>
      <c r="J5056" s="26"/>
      <c r="K5056" s="26"/>
      <c r="L5056" s="21"/>
      <c r="M5056" s="21"/>
      <c r="N5056" s="21"/>
      <c r="O5056" s="21"/>
      <c r="P5056" s="21"/>
      <c r="Q5056" s="21"/>
    </row>
    <row r="5057" spans="1:17" s="258" customFormat="1" ht="12.75" hidden="1" customHeight="1">
      <c r="A5057" s="378"/>
      <c r="B5057" s="26"/>
      <c r="C5057" s="26"/>
      <c r="D5057" s="26"/>
      <c r="E5057" s="21"/>
      <c r="F5057" s="21"/>
      <c r="G5057" s="21"/>
      <c r="H5057" s="21"/>
      <c r="I5057" s="21"/>
      <c r="J5057" s="26"/>
      <c r="K5057" s="26"/>
      <c r="L5057" s="21"/>
      <c r="M5057" s="21"/>
      <c r="N5057" s="21"/>
      <c r="O5057" s="21"/>
      <c r="P5057" s="21"/>
      <c r="Q5057" s="21"/>
    </row>
    <row r="5058" spans="1:17" s="258" customFormat="1" ht="12.75" hidden="1" customHeight="1">
      <c r="A5058" s="378"/>
      <c r="B5058" s="26"/>
      <c r="C5058" s="26"/>
      <c r="D5058" s="26"/>
      <c r="E5058" s="21"/>
      <c r="F5058" s="21"/>
      <c r="G5058" s="21"/>
      <c r="H5058" s="21"/>
      <c r="I5058" s="21"/>
      <c r="J5058" s="26"/>
      <c r="K5058" s="26"/>
      <c r="L5058" s="21"/>
      <c r="M5058" s="21"/>
      <c r="N5058" s="21"/>
      <c r="O5058" s="21"/>
      <c r="P5058" s="21"/>
      <c r="Q5058" s="21"/>
    </row>
    <row r="5059" spans="1:17" s="258" customFormat="1" ht="12.75" hidden="1" customHeight="1">
      <c r="A5059" s="378"/>
      <c r="B5059" s="26"/>
      <c r="C5059" s="26"/>
      <c r="D5059" s="26"/>
      <c r="E5059" s="21"/>
      <c r="F5059" s="21"/>
      <c r="G5059" s="21"/>
      <c r="H5059" s="21"/>
      <c r="I5059" s="21"/>
      <c r="J5059" s="26"/>
      <c r="K5059" s="26"/>
      <c r="L5059" s="21"/>
      <c r="M5059" s="21"/>
      <c r="N5059" s="21"/>
      <c r="O5059" s="21"/>
      <c r="P5059" s="21"/>
      <c r="Q5059" s="21"/>
    </row>
    <row r="5060" spans="1:17" s="258" customFormat="1" ht="12.75" hidden="1" customHeight="1">
      <c r="A5060" s="378"/>
      <c r="B5060" s="26"/>
      <c r="C5060" s="26"/>
      <c r="D5060" s="26"/>
      <c r="E5060" s="21"/>
      <c r="F5060" s="21"/>
      <c r="G5060" s="21"/>
      <c r="H5060" s="21"/>
      <c r="I5060" s="21"/>
      <c r="J5060" s="26"/>
      <c r="K5060" s="26"/>
      <c r="L5060" s="21"/>
      <c r="M5060" s="21"/>
      <c r="N5060" s="21"/>
      <c r="O5060" s="21"/>
      <c r="P5060" s="21"/>
      <c r="Q5060" s="21"/>
    </row>
    <row r="5061" spans="1:17" s="258" customFormat="1" ht="12.75" hidden="1" customHeight="1">
      <c r="A5061" s="378"/>
      <c r="B5061" s="26"/>
      <c r="C5061" s="26"/>
      <c r="D5061" s="26"/>
      <c r="E5061" s="21"/>
      <c r="F5061" s="21"/>
      <c r="G5061" s="21"/>
      <c r="H5061" s="21"/>
      <c r="I5061" s="21"/>
      <c r="J5061" s="26"/>
      <c r="K5061" s="26"/>
      <c r="L5061" s="21"/>
      <c r="M5061" s="21"/>
      <c r="N5061" s="21"/>
      <c r="O5061" s="21"/>
      <c r="P5061" s="21"/>
      <c r="Q5061" s="21"/>
    </row>
    <row r="5062" spans="1:17" s="258" customFormat="1" ht="12.75" hidden="1" customHeight="1">
      <c r="A5062" s="378"/>
      <c r="B5062" s="26"/>
      <c r="C5062" s="26"/>
      <c r="D5062" s="26"/>
      <c r="E5062" s="21"/>
      <c r="F5062" s="21"/>
      <c r="G5062" s="21"/>
      <c r="H5062" s="21"/>
      <c r="I5062" s="21"/>
      <c r="J5062" s="26"/>
      <c r="K5062" s="26"/>
      <c r="L5062" s="21"/>
      <c r="M5062" s="21"/>
      <c r="N5062" s="21"/>
      <c r="O5062" s="21"/>
      <c r="P5062" s="21"/>
      <c r="Q5062" s="21"/>
    </row>
    <row r="5063" spans="1:17" s="258" customFormat="1" ht="12.75" hidden="1" customHeight="1">
      <c r="A5063" s="378"/>
      <c r="B5063" s="26"/>
      <c r="C5063" s="26"/>
      <c r="D5063" s="26"/>
      <c r="E5063" s="21"/>
      <c r="F5063" s="21"/>
      <c r="G5063" s="21"/>
      <c r="H5063" s="21"/>
      <c r="I5063" s="21"/>
      <c r="J5063" s="26"/>
      <c r="K5063" s="26"/>
      <c r="L5063" s="21"/>
      <c r="M5063" s="21"/>
      <c r="N5063" s="21"/>
      <c r="O5063" s="21"/>
      <c r="P5063" s="21"/>
      <c r="Q5063" s="21"/>
    </row>
    <row r="5064" spans="1:17" s="258" customFormat="1" ht="12.75" hidden="1" customHeight="1">
      <c r="A5064" s="378"/>
      <c r="B5064" s="26"/>
      <c r="C5064" s="26"/>
      <c r="D5064" s="26"/>
      <c r="E5064" s="21"/>
      <c r="F5064" s="21"/>
      <c r="G5064" s="21"/>
      <c r="H5064" s="21"/>
      <c r="I5064" s="21"/>
      <c r="J5064" s="26"/>
      <c r="K5064" s="26"/>
      <c r="L5064" s="21"/>
      <c r="M5064" s="21"/>
      <c r="N5064" s="21"/>
      <c r="O5064" s="21"/>
      <c r="P5064" s="21"/>
      <c r="Q5064" s="21"/>
    </row>
    <row r="5065" spans="1:17" s="258" customFormat="1" ht="12.75" hidden="1" customHeight="1">
      <c r="A5065" s="378"/>
      <c r="B5065" s="26"/>
      <c r="C5065" s="26"/>
      <c r="D5065" s="26"/>
      <c r="E5065" s="21"/>
      <c r="F5065" s="21"/>
      <c r="G5065" s="21"/>
      <c r="H5065" s="21"/>
      <c r="I5065" s="21"/>
      <c r="J5065" s="26"/>
      <c r="K5065" s="26"/>
      <c r="L5065" s="21"/>
      <c r="M5065" s="21"/>
      <c r="N5065" s="21"/>
      <c r="O5065" s="21"/>
      <c r="P5065" s="21"/>
      <c r="Q5065" s="21"/>
    </row>
    <row r="5066" spans="1:17" s="258" customFormat="1" ht="12.75" hidden="1" customHeight="1">
      <c r="A5066" s="378"/>
      <c r="B5066" s="26"/>
      <c r="C5066" s="26"/>
      <c r="D5066" s="26"/>
      <c r="E5066" s="21"/>
      <c r="F5066" s="21"/>
      <c r="G5066" s="21"/>
      <c r="H5066" s="21"/>
      <c r="I5066" s="21"/>
      <c r="J5066" s="26"/>
      <c r="K5066" s="26"/>
      <c r="L5066" s="21"/>
      <c r="M5066" s="21"/>
      <c r="N5066" s="21"/>
      <c r="O5066" s="21"/>
      <c r="P5066" s="21"/>
      <c r="Q5066" s="21"/>
    </row>
    <row r="5067" spans="1:17" s="258" customFormat="1" ht="12.75" hidden="1" customHeight="1">
      <c r="A5067" s="378"/>
      <c r="B5067" s="26"/>
      <c r="C5067" s="26"/>
      <c r="D5067" s="26"/>
      <c r="E5067" s="21"/>
      <c r="F5067" s="21"/>
      <c r="G5067" s="21"/>
      <c r="H5067" s="21"/>
      <c r="I5067" s="21"/>
      <c r="J5067" s="26"/>
      <c r="K5067" s="26"/>
      <c r="L5067" s="21"/>
      <c r="M5067" s="21"/>
      <c r="N5067" s="21"/>
      <c r="O5067" s="21"/>
      <c r="P5067" s="21"/>
      <c r="Q5067" s="21"/>
    </row>
    <row r="5068" spans="1:17" s="258" customFormat="1" ht="12.75" hidden="1" customHeight="1">
      <c r="A5068" s="378"/>
      <c r="B5068" s="26"/>
      <c r="C5068" s="26"/>
      <c r="D5068" s="26"/>
      <c r="E5068" s="21"/>
      <c r="F5068" s="21"/>
      <c r="G5068" s="21"/>
      <c r="H5068" s="21"/>
      <c r="I5068" s="21"/>
      <c r="J5068" s="26"/>
      <c r="K5068" s="26"/>
      <c r="L5068" s="21"/>
      <c r="M5068" s="21"/>
      <c r="N5068" s="21"/>
      <c r="O5068" s="21"/>
      <c r="P5068" s="21"/>
      <c r="Q5068" s="21"/>
    </row>
    <row r="5069" spans="1:17" s="258" customFormat="1" ht="12.75" hidden="1" customHeight="1">
      <c r="A5069" s="378"/>
      <c r="B5069" s="26"/>
      <c r="C5069" s="26"/>
      <c r="D5069" s="26"/>
      <c r="E5069" s="21"/>
      <c r="F5069" s="21"/>
      <c r="G5069" s="21"/>
      <c r="H5069" s="21"/>
      <c r="I5069" s="21"/>
      <c r="J5069" s="26"/>
      <c r="K5069" s="26"/>
      <c r="L5069" s="21"/>
      <c r="M5069" s="21"/>
      <c r="N5069" s="21"/>
      <c r="O5069" s="21"/>
      <c r="P5069" s="21"/>
      <c r="Q5069" s="21"/>
    </row>
    <row r="5070" spans="1:17" s="258" customFormat="1" ht="12.75" hidden="1" customHeight="1">
      <c r="A5070" s="378"/>
      <c r="B5070" s="26"/>
      <c r="C5070" s="26"/>
      <c r="D5070" s="26"/>
      <c r="E5070" s="21"/>
      <c r="F5070" s="21"/>
      <c r="G5070" s="21"/>
      <c r="H5070" s="21"/>
      <c r="I5070" s="21"/>
      <c r="J5070" s="26"/>
      <c r="K5070" s="26"/>
      <c r="L5070" s="21"/>
      <c r="M5070" s="21"/>
      <c r="N5070" s="21"/>
      <c r="O5070" s="21"/>
      <c r="P5070" s="21"/>
      <c r="Q5070" s="21"/>
    </row>
    <row r="5071" spans="1:17" s="258" customFormat="1" ht="12.75" hidden="1" customHeight="1">
      <c r="A5071" s="378"/>
      <c r="B5071" s="26"/>
      <c r="C5071" s="26"/>
      <c r="D5071" s="26"/>
      <c r="E5071" s="21"/>
      <c r="F5071" s="21"/>
      <c r="G5071" s="21"/>
      <c r="H5071" s="21"/>
      <c r="I5071" s="21"/>
      <c r="J5071" s="26"/>
      <c r="K5071" s="26"/>
      <c r="L5071" s="21"/>
      <c r="M5071" s="21"/>
      <c r="N5071" s="21"/>
      <c r="O5071" s="21"/>
      <c r="P5071" s="21"/>
      <c r="Q5071" s="21"/>
    </row>
    <row r="5072" spans="1:17" s="258" customFormat="1" ht="12.75" hidden="1" customHeight="1">
      <c r="A5072" s="378"/>
      <c r="B5072" s="26"/>
      <c r="C5072" s="26"/>
      <c r="D5072" s="26"/>
      <c r="E5072" s="21"/>
      <c r="F5072" s="21"/>
      <c r="G5072" s="21"/>
      <c r="H5072" s="21"/>
      <c r="I5072" s="21"/>
      <c r="J5072" s="26"/>
      <c r="K5072" s="26"/>
      <c r="L5072" s="21"/>
      <c r="M5072" s="21"/>
      <c r="N5072" s="21"/>
      <c r="O5072" s="21"/>
      <c r="P5072" s="21"/>
      <c r="Q5072" s="21"/>
    </row>
    <row r="5073" spans="1:17" s="258" customFormat="1" ht="12.75" hidden="1" customHeight="1">
      <c r="A5073" s="378"/>
      <c r="B5073" s="26"/>
      <c r="C5073" s="26"/>
      <c r="D5073" s="26"/>
      <c r="E5073" s="21"/>
      <c r="F5073" s="21"/>
      <c r="G5073" s="21"/>
      <c r="H5073" s="21"/>
      <c r="I5073" s="21"/>
      <c r="J5073" s="26"/>
      <c r="K5073" s="26"/>
      <c r="L5073" s="21"/>
      <c r="M5073" s="21"/>
      <c r="N5073" s="21"/>
      <c r="O5073" s="21"/>
      <c r="P5073" s="21"/>
      <c r="Q5073" s="21"/>
    </row>
    <row r="5074" spans="1:17" s="258" customFormat="1" ht="12.75" hidden="1" customHeight="1">
      <c r="A5074" s="378"/>
      <c r="B5074" s="26"/>
      <c r="C5074" s="26"/>
      <c r="D5074" s="26"/>
      <c r="E5074" s="21"/>
      <c r="F5074" s="21"/>
      <c r="G5074" s="21"/>
      <c r="H5074" s="21"/>
      <c r="I5074" s="21"/>
      <c r="J5074" s="26"/>
      <c r="K5074" s="26"/>
      <c r="L5074" s="21"/>
      <c r="M5074" s="21"/>
      <c r="N5074" s="21"/>
      <c r="O5074" s="21"/>
      <c r="P5074" s="21"/>
      <c r="Q5074" s="21"/>
    </row>
    <row r="5075" spans="1:17" s="258" customFormat="1" ht="12.75" hidden="1" customHeight="1">
      <c r="A5075" s="378"/>
      <c r="B5075" s="26"/>
      <c r="C5075" s="26"/>
      <c r="D5075" s="26"/>
      <c r="E5075" s="21"/>
      <c r="F5075" s="21"/>
      <c r="G5075" s="21"/>
      <c r="H5075" s="21"/>
      <c r="I5075" s="21"/>
      <c r="J5075" s="26"/>
      <c r="K5075" s="26"/>
      <c r="L5075" s="21"/>
      <c r="M5075" s="21"/>
      <c r="N5075" s="21"/>
      <c r="O5075" s="21"/>
      <c r="P5075" s="21"/>
      <c r="Q5075" s="21"/>
    </row>
    <row r="5076" spans="1:17" s="258" customFormat="1" ht="12.75" hidden="1" customHeight="1">
      <c r="A5076" s="378"/>
      <c r="B5076" s="26"/>
      <c r="C5076" s="26"/>
      <c r="D5076" s="26"/>
      <c r="E5076" s="21"/>
      <c r="F5076" s="21"/>
      <c r="G5076" s="21"/>
      <c r="H5076" s="21"/>
      <c r="I5076" s="21"/>
      <c r="J5076" s="26"/>
      <c r="K5076" s="26"/>
      <c r="L5076" s="21"/>
      <c r="M5076" s="21"/>
      <c r="N5076" s="21"/>
      <c r="O5076" s="21"/>
      <c r="P5076" s="21"/>
      <c r="Q5076" s="21"/>
    </row>
    <row r="5077" spans="1:17" s="258" customFormat="1" ht="12.75" hidden="1" customHeight="1">
      <c r="A5077" s="378"/>
      <c r="B5077" s="26"/>
      <c r="C5077" s="26"/>
      <c r="D5077" s="26"/>
      <c r="E5077" s="21"/>
      <c r="F5077" s="21"/>
      <c r="G5077" s="21"/>
      <c r="H5077" s="21"/>
      <c r="I5077" s="21"/>
      <c r="J5077" s="26"/>
      <c r="K5077" s="26"/>
      <c r="L5077" s="21"/>
      <c r="M5077" s="21"/>
      <c r="N5077" s="21"/>
      <c r="O5077" s="21"/>
      <c r="P5077" s="21"/>
      <c r="Q5077" s="21"/>
    </row>
    <row r="5078" spans="1:17" s="258" customFormat="1" ht="12.75" hidden="1" customHeight="1">
      <c r="A5078" s="378"/>
      <c r="B5078" s="26"/>
      <c r="C5078" s="26"/>
      <c r="D5078" s="26"/>
      <c r="E5078" s="21"/>
      <c r="F5078" s="21"/>
      <c r="G5078" s="21"/>
      <c r="H5078" s="21"/>
      <c r="I5078" s="21"/>
      <c r="J5078" s="26"/>
      <c r="K5078" s="26"/>
      <c r="L5078" s="21"/>
      <c r="M5078" s="21"/>
      <c r="N5078" s="21"/>
      <c r="O5078" s="21"/>
      <c r="P5078" s="21"/>
      <c r="Q5078" s="21"/>
    </row>
    <row r="5079" spans="1:17" s="258" customFormat="1" ht="12.75" hidden="1" customHeight="1">
      <c r="A5079" s="378"/>
      <c r="B5079" s="26"/>
      <c r="C5079" s="26"/>
      <c r="D5079" s="26"/>
      <c r="E5079" s="21"/>
      <c r="F5079" s="21"/>
      <c r="G5079" s="21"/>
      <c r="H5079" s="21"/>
      <c r="I5079" s="21"/>
      <c r="J5079" s="26"/>
      <c r="K5079" s="26"/>
      <c r="L5079" s="21"/>
      <c r="M5079" s="21"/>
      <c r="N5079" s="21"/>
      <c r="O5079" s="21"/>
      <c r="P5079" s="21"/>
      <c r="Q5079" s="21"/>
    </row>
    <row r="5080" spans="1:17" s="258" customFormat="1" ht="12.75" hidden="1" customHeight="1">
      <c r="A5080" s="378"/>
      <c r="B5080" s="26"/>
      <c r="C5080" s="26"/>
      <c r="D5080" s="26"/>
      <c r="E5080" s="21"/>
      <c r="F5080" s="21"/>
      <c r="G5080" s="21"/>
      <c r="H5080" s="21"/>
      <c r="I5080" s="21"/>
      <c r="J5080" s="26"/>
      <c r="K5080" s="26"/>
      <c r="L5080" s="21"/>
      <c r="M5080" s="21"/>
      <c r="N5080" s="21"/>
      <c r="O5080" s="21"/>
      <c r="P5080" s="21"/>
      <c r="Q5080" s="21"/>
    </row>
    <row r="5081" spans="1:17" s="258" customFormat="1" ht="12.75" hidden="1" customHeight="1">
      <c r="A5081" s="378"/>
      <c r="B5081" s="26"/>
      <c r="C5081" s="26"/>
      <c r="D5081" s="26"/>
      <c r="E5081" s="21"/>
      <c r="F5081" s="21"/>
      <c r="G5081" s="21"/>
      <c r="H5081" s="21"/>
      <c r="I5081" s="21"/>
      <c r="J5081" s="26"/>
      <c r="K5081" s="26"/>
      <c r="L5081" s="21"/>
      <c r="M5081" s="21"/>
      <c r="N5081" s="21"/>
      <c r="O5081" s="21"/>
      <c r="P5081" s="21"/>
      <c r="Q5081" s="21"/>
    </row>
    <row r="5082" spans="1:17" s="258" customFormat="1" ht="12.75" hidden="1" customHeight="1">
      <c r="A5082" s="378"/>
      <c r="B5082" s="26"/>
      <c r="C5082" s="26"/>
      <c r="D5082" s="26"/>
      <c r="E5082" s="21"/>
      <c r="F5082" s="21"/>
      <c r="G5082" s="21"/>
      <c r="H5082" s="21"/>
      <c r="I5082" s="21"/>
      <c r="J5082" s="26"/>
      <c r="K5082" s="26"/>
      <c r="L5082" s="21"/>
      <c r="M5082" s="21"/>
      <c r="N5082" s="21"/>
      <c r="O5082" s="21"/>
      <c r="P5082" s="21"/>
      <c r="Q5082" s="21"/>
    </row>
    <row r="5083" spans="1:17" s="258" customFormat="1" ht="12.75" hidden="1" customHeight="1">
      <c r="A5083" s="378"/>
      <c r="B5083" s="26"/>
      <c r="C5083" s="26"/>
      <c r="D5083" s="26"/>
      <c r="E5083" s="21"/>
      <c r="F5083" s="21"/>
      <c r="G5083" s="21"/>
      <c r="H5083" s="21"/>
      <c r="I5083" s="21"/>
      <c r="J5083" s="26"/>
      <c r="K5083" s="26"/>
      <c r="L5083" s="21"/>
      <c r="M5083" s="21"/>
      <c r="N5083" s="21"/>
      <c r="O5083" s="21"/>
      <c r="P5083" s="21"/>
      <c r="Q5083" s="21"/>
    </row>
    <row r="5084" spans="1:17" s="258" customFormat="1" ht="12.75" hidden="1" customHeight="1">
      <c r="A5084" s="378"/>
      <c r="B5084" s="26"/>
      <c r="C5084" s="26"/>
      <c r="D5084" s="26"/>
      <c r="E5084" s="21"/>
      <c r="F5084" s="21"/>
      <c r="G5084" s="21"/>
      <c r="H5084" s="21"/>
      <c r="I5084" s="21"/>
      <c r="J5084" s="26"/>
      <c r="K5084" s="26"/>
      <c r="L5084" s="21"/>
      <c r="M5084" s="21"/>
      <c r="N5084" s="21"/>
      <c r="O5084" s="21"/>
      <c r="P5084" s="21"/>
      <c r="Q5084" s="21"/>
    </row>
    <row r="5085" spans="1:17" s="258" customFormat="1" ht="12.75" hidden="1" customHeight="1">
      <c r="A5085" s="378"/>
      <c r="B5085" s="26"/>
      <c r="C5085" s="26"/>
      <c r="D5085" s="26"/>
      <c r="E5085" s="21"/>
      <c r="F5085" s="21"/>
      <c r="G5085" s="21"/>
      <c r="H5085" s="21"/>
      <c r="I5085" s="21"/>
      <c r="J5085" s="26"/>
      <c r="K5085" s="26"/>
      <c r="L5085" s="21"/>
      <c r="M5085" s="21"/>
      <c r="N5085" s="21"/>
      <c r="O5085" s="21"/>
      <c r="P5085" s="21"/>
      <c r="Q5085" s="21"/>
    </row>
    <row r="5086" spans="1:17" s="258" customFormat="1" ht="12.75" hidden="1" customHeight="1">
      <c r="A5086" s="378"/>
      <c r="B5086" s="26"/>
      <c r="C5086" s="26"/>
      <c r="D5086" s="26"/>
      <c r="E5086" s="21"/>
      <c r="F5086" s="21"/>
      <c r="G5086" s="21"/>
      <c r="H5086" s="21"/>
      <c r="I5086" s="21"/>
      <c r="J5086" s="26"/>
      <c r="K5086" s="26"/>
      <c r="L5086" s="21"/>
      <c r="M5086" s="21"/>
      <c r="N5086" s="21"/>
      <c r="O5086" s="21"/>
      <c r="P5086" s="21"/>
      <c r="Q5086" s="21"/>
    </row>
    <row r="5087" spans="1:17" s="258" customFormat="1" ht="12.75" hidden="1" customHeight="1">
      <c r="A5087" s="378"/>
      <c r="B5087" s="26"/>
      <c r="C5087" s="26"/>
      <c r="D5087" s="26"/>
      <c r="E5087" s="21"/>
      <c r="F5087" s="21"/>
      <c r="G5087" s="21"/>
      <c r="H5087" s="21"/>
      <c r="I5087" s="21"/>
      <c r="J5087" s="26"/>
      <c r="K5087" s="26"/>
      <c r="L5087" s="21"/>
      <c r="M5087" s="21"/>
      <c r="N5087" s="21"/>
      <c r="O5087" s="21"/>
      <c r="P5087" s="21"/>
      <c r="Q5087" s="21"/>
    </row>
    <row r="5088" spans="1:17" s="258" customFormat="1" ht="12.75" hidden="1" customHeight="1">
      <c r="A5088" s="378"/>
      <c r="B5088" s="26"/>
      <c r="C5088" s="26"/>
      <c r="D5088" s="26"/>
      <c r="E5088" s="21"/>
      <c r="F5088" s="21"/>
      <c r="G5088" s="21"/>
      <c r="H5088" s="21"/>
      <c r="I5088" s="21"/>
      <c r="J5088" s="26"/>
      <c r="K5088" s="26"/>
      <c r="L5088" s="21"/>
      <c r="M5088" s="21"/>
      <c r="N5088" s="21"/>
      <c r="O5088" s="21"/>
      <c r="P5088" s="21"/>
      <c r="Q5088" s="21"/>
    </row>
    <row r="5089" spans="1:17" s="258" customFormat="1" ht="12.75" hidden="1" customHeight="1">
      <c r="A5089" s="378"/>
      <c r="B5089" s="26"/>
      <c r="C5089" s="26"/>
      <c r="D5089" s="26"/>
      <c r="E5089" s="21"/>
      <c r="F5089" s="21"/>
      <c r="G5089" s="21"/>
      <c r="H5089" s="21"/>
      <c r="I5089" s="21"/>
      <c r="J5089" s="26"/>
      <c r="K5089" s="26"/>
      <c r="L5089" s="21"/>
      <c r="M5089" s="21"/>
      <c r="N5089" s="21"/>
      <c r="O5089" s="21"/>
      <c r="P5089" s="21"/>
      <c r="Q5089" s="21"/>
    </row>
    <row r="5090" spans="1:17" s="258" customFormat="1" ht="12.75" hidden="1" customHeight="1">
      <c r="A5090" s="378"/>
      <c r="B5090" s="26"/>
      <c r="C5090" s="26"/>
      <c r="D5090" s="26"/>
      <c r="E5090" s="21"/>
      <c r="F5090" s="21"/>
      <c r="G5090" s="21"/>
      <c r="H5090" s="21"/>
      <c r="I5090" s="21"/>
      <c r="J5090" s="26"/>
      <c r="K5090" s="26"/>
      <c r="L5090" s="21"/>
      <c r="M5090" s="21"/>
      <c r="N5090" s="21"/>
      <c r="O5090" s="21"/>
      <c r="P5090" s="21"/>
      <c r="Q5090" s="21"/>
    </row>
    <row r="5091" spans="1:17" s="258" customFormat="1" ht="12.75" hidden="1" customHeight="1">
      <c r="A5091" s="378"/>
      <c r="B5091" s="26"/>
      <c r="C5091" s="26"/>
      <c r="D5091" s="26"/>
      <c r="E5091" s="21"/>
      <c r="F5091" s="21"/>
      <c r="G5091" s="21"/>
      <c r="H5091" s="21"/>
      <c r="I5091" s="21"/>
      <c r="J5091" s="26"/>
      <c r="K5091" s="26"/>
      <c r="L5091" s="21"/>
      <c r="M5091" s="21"/>
      <c r="N5091" s="21"/>
      <c r="O5091" s="21"/>
      <c r="P5091" s="21"/>
      <c r="Q5091" s="21"/>
    </row>
    <row r="5092" spans="1:17" s="258" customFormat="1" ht="12.75" hidden="1" customHeight="1">
      <c r="A5092" s="378"/>
      <c r="B5092" s="26"/>
      <c r="C5092" s="26"/>
      <c r="D5092" s="26"/>
      <c r="E5092" s="21"/>
      <c r="F5092" s="21"/>
      <c r="G5092" s="21"/>
      <c r="H5092" s="21"/>
      <c r="I5092" s="21"/>
      <c r="J5092" s="26"/>
      <c r="K5092" s="26"/>
      <c r="L5092" s="21"/>
      <c r="M5092" s="21"/>
      <c r="N5092" s="21"/>
      <c r="O5092" s="21"/>
      <c r="P5092" s="21"/>
      <c r="Q5092" s="21"/>
    </row>
    <row r="5093" spans="1:17" s="258" customFormat="1" ht="12.75" hidden="1" customHeight="1">
      <c r="A5093" s="378"/>
      <c r="B5093" s="26"/>
      <c r="C5093" s="26"/>
      <c r="D5093" s="26"/>
      <c r="E5093" s="21"/>
      <c r="F5093" s="21"/>
      <c r="G5093" s="21"/>
      <c r="H5093" s="21"/>
      <c r="I5093" s="21"/>
      <c r="J5093" s="26"/>
      <c r="K5093" s="26"/>
      <c r="L5093" s="21"/>
      <c r="M5093" s="21"/>
      <c r="N5093" s="21"/>
      <c r="O5093" s="21"/>
      <c r="P5093" s="21"/>
      <c r="Q5093" s="21"/>
    </row>
    <row r="5094" spans="1:17" s="258" customFormat="1" ht="12.75" hidden="1" customHeight="1">
      <c r="A5094" s="378"/>
      <c r="B5094" s="26"/>
      <c r="C5094" s="26"/>
      <c r="D5094" s="26"/>
      <c r="E5094" s="21"/>
      <c r="F5094" s="21"/>
      <c r="G5094" s="21"/>
      <c r="H5094" s="21"/>
      <c r="I5094" s="21"/>
      <c r="J5094" s="26"/>
      <c r="K5094" s="26"/>
      <c r="L5094" s="21"/>
      <c r="M5094" s="21"/>
      <c r="N5094" s="21"/>
      <c r="O5094" s="21"/>
      <c r="P5094" s="21"/>
      <c r="Q5094" s="21"/>
    </row>
    <row r="5095" spans="1:17" s="258" customFormat="1" ht="12.75" hidden="1" customHeight="1">
      <c r="A5095" s="378"/>
      <c r="B5095" s="26"/>
      <c r="C5095" s="26"/>
      <c r="D5095" s="26"/>
      <c r="E5095" s="21"/>
      <c r="F5095" s="21"/>
      <c r="G5095" s="21"/>
      <c r="H5095" s="21"/>
      <c r="I5095" s="21"/>
      <c r="J5095" s="26"/>
      <c r="K5095" s="26"/>
      <c r="L5095" s="21"/>
      <c r="M5095" s="21"/>
      <c r="N5095" s="21"/>
      <c r="O5095" s="21"/>
      <c r="P5095" s="21"/>
      <c r="Q5095" s="21"/>
    </row>
    <row r="5096" spans="1:17" s="258" customFormat="1" ht="12.75" hidden="1" customHeight="1">
      <c r="A5096" s="378"/>
      <c r="B5096" s="26"/>
      <c r="C5096" s="26"/>
      <c r="D5096" s="26"/>
      <c r="E5096" s="21"/>
      <c r="F5096" s="21"/>
      <c r="G5096" s="21"/>
      <c r="H5096" s="21"/>
      <c r="I5096" s="21"/>
      <c r="J5096" s="26"/>
      <c r="K5096" s="26"/>
      <c r="L5096" s="21"/>
      <c r="M5096" s="21"/>
      <c r="N5096" s="21"/>
      <c r="O5096" s="21"/>
      <c r="P5096" s="21"/>
      <c r="Q5096" s="21"/>
    </row>
    <row r="5097" spans="1:17" s="258" customFormat="1" ht="12.75" hidden="1" customHeight="1">
      <c r="A5097" s="378"/>
      <c r="B5097" s="26"/>
      <c r="C5097" s="26"/>
      <c r="D5097" s="26"/>
      <c r="E5097" s="21"/>
      <c r="F5097" s="21"/>
      <c r="G5097" s="21"/>
      <c r="H5097" s="21"/>
      <c r="I5097" s="21"/>
      <c r="J5097" s="26"/>
      <c r="K5097" s="26"/>
      <c r="L5097" s="21"/>
      <c r="M5097" s="21"/>
      <c r="N5097" s="21"/>
      <c r="O5097" s="21"/>
      <c r="P5097" s="21"/>
      <c r="Q5097" s="21"/>
    </row>
    <row r="5098" spans="1:17" s="258" customFormat="1" ht="12.75" hidden="1" customHeight="1">
      <c r="A5098" s="378"/>
      <c r="B5098" s="26"/>
      <c r="C5098" s="26"/>
      <c r="D5098" s="26"/>
      <c r="E5098" s="21"/>
      <c r="F5098" s="21"/>
      <c r="G5098" s="21"/>
      <c r="H5098" s="21"/>
      <c r="I5098" s="21"/>
      <c r="J5098" s="26"/>
      <c r="K5098" s="26"/>
      <c r="L5098" s="21"/>
      <c r="M5098" s="21"/>
      <c r="N5098" s="21"/>
      <c r="O5098" s="21"/>
      <c r="P5098" s="21"/>
      <c r="Q5098" s="21"/>
    </row>
    <row r="5099" spans="1:17" s="258" customFormat="1" ht="12.75" hidden="1" customHeight="1">
      <c r="A5099" s="378"/>
      <c r="B5099" s="26"/>
      <c r="C5099" s="26"/>
      <c r="D5099" s="26"/>
      <c r="E5099" s="21"/>
      <c r="F5099" s="21"/>
      <c r="G5099" s="21"/>
      <c r="H5099" s="21"/>
      <c r="I5099" s="21"/>
      <c r="J5099" s="26"/>
      <c r="K5099" s="26"/>
      <c r="L5099" s="21"/>
      <c r="M5099" s="21"/>
      <c r="N5099" s="21"/>
      <c r="O5099" s="21"/>
      <c r="P5099" s="21"/>
      <c r="Q5099" s="21"/>
    </row>
    <row r="5100" spans="1:17" s="258" customFormat="1" ht="12.75" hidden="1" customHeight="1">
      <c r="A5100" s="378"/>
      <c r="B5100" s="26"/>
      <c r="C5100" s="26"/>
      <c r="D5100" s="26"/>
      <c r="E5100" s="21"/>
      <c r="F5100" s="21"/>
      <c r="G5100" s="21"/>
      <c r="H5100" s="21"/>
      <c r="I5100" s="21"/>
      <c r="J5100" s="26"/>
      <c r="K5100" s="26"/>
      <c r="L5100" s="21"/>
      <c r="M5100" s="21"/>
      <c r="N5100" s="21"/>
      <c r="O5100" s="21"/>
      <c r="P5100" s="21"/>
      <c r="Q5100" s="21"/>
    </row>
    <row r="5101" spans="1:17" s="258" customFormat="1" ht="12.75" hidden="1" customHeight="1">
      <c r="A5101" s="378"/>
      <c r="B5101" s="26"/>
      <c r="C5101" s="26"/>
      <c r="D5101" s="26"/>
      <c r="E5101" s="21"/>
      <c r="F5101" s="21"/>
      <c r="G5101" s="21"/>
      <c r="H5101" s="21"/>
      <c r="I5101" s="21"/>
      <c r="J5101" s="26"/>
      <c r="K5101" s="26"/>
      <c r="L5101" s="21"/>
      <c r="M5101" s="21"/>
      <c r="N5101" s="21"/>
      <c r="O5101" s="21"/>
      <c r="P5101" s="21"/>
      <c r="Q5101" s="21"/>
    </row>
    <row r="5102" spans="1:17" s="258" customFormat="1" ht="12.75" hidden="1" customHeight="1">
      <c r="A5102" s="378"/>
      <c r="B5102" s="26"/>
      <c r="C5102" s="26"/>
      <c r="D5102" s="26"/>
      <c r="E5102" s="21"/>
      <c r="F5102" s="21"/>
      <c r="G5102" s="21"/>
      <c r="H5102" s="21"/>
      <c r="I5102" s="21"/>
      <c r="J5102" s="26"/>
      <c r="K5102" s="26"/>
      <c r="L5102" s="21"/>
      <c r="M5102" s="21"/>
      <c r="N5102" s="21"/>
      <c r="O5102" s="21"/>
      <c r="P5102" s="21"/>
      <c r="Q5102" s="21"/>
    </row>
    <row r="5103" spans="1:17" s="258" customFormat="1" ht="12.75" hidden="1" customHeight="1">
      <c r="A5103" s="378"/>
      <c r="B5103" s="26"/>
      <c r="C5103" s="26"/>
      <c r="D5103" s="26"/>
      <c r="E5103" s="21"/>
      <c r="F5103" s="21"/>
      <c r="G5103" s="21"/>
      <c r="H5103" s="21"/>
      <c r="I5103" s="21"/>
      <c r="J5103" s="26"/>
      <c r="K5103" s="26"/>
      <c r="L5103" s="21"/>
      <c r="M5103" s="21"/>
      <c r="N5103" s="21"/>
      <c r="O5103" s="21"/>
      <c r="P5103" s="21"/>
      <c r="Q5103" s="21"/>
    </row>
    <row r="5104" spans="1:17" s="258" customFormat="1" ht="12.75" hidden="1" customHeight="1">
      <c r="A5104" s="378"/>
      <c r="B5104" s="26"/>
      <c r="C5104" s="26"/>
      <c r="D5104" s="26"/>
      <c r="E5104" s="21"/>
      <c r="F5104" s="21"/>
      <c r="G5104" s="21"/>
      <c r="H5104" s="21"/>
      <c r="I5104" s="21"/>
      <c r="J5104" s="26"/>
      <c r="K5104" s="26"/>
      <c r="L5104" s="21"/>
      <c r="M5104" s="21"/>
      <c r="N5104" s="21"/>
      <c r="O5104" s="21"/>
      <c r="P5104" s="21"/>
      <c r="Q5104" s="21"/>
    </row>
    <row r="5105" spans="1:17" s="258" customFormat="1" ht="12.75" hidden="1" customHeight="1">
      <c r="A5105" s="378"/>
      <c r="B5105" s="26"/>
      <c r="C5105" s="26"/>
      <c r="D5105" s="26"/>
      <c r="E5105" s="21"/>
      <c r="F5105" s="21"/>
      <c r="G5105" s="21"/>
      <c r="H5105" s="21"/>
      <c r="I5105" s="21"/>
      <c r="J5105" s="26"/>
      <c r="K5105" s="26"/>
      <c r="L5105" s="21"/>
      <c r="M5105" s="21"/>
      <c r="N5105" s="21"/>
      <c r="O5105" s="21"/>
      <c r="P5105" s="21"/>
      <c r="Q5105" s="21"/>
    </row>
    <row r="5106" spans="1:17" s="258" customFormat="1" ht="12.75" hidden="1" customHeight="1">
      <c r="A5106" s="378"/>
      <c r="B5106" s="26"/>
      <c r="C5106" s="26"/>
      <c r="D5106" s="26"/>
      <c r="E5106" s="21"/>
      <c r="F5106" s="21"/>
      <c r="G5106" s="21"/>
      <c r="H5106" s="21"/>
      <c r="I5106" s="21"/>
      <c r="J5106" s="26"/>
      <c r="K5106" s="26"/>
      <c r="L5106" s="21"/>
      <c r="M5106" s="21"/>
      <c r="N5106" s="21"/>
      <c r="O5106" s="21"/>
      <c r="P5106" s="21"/>
      <c r="Q5106" s="21"/>
    </row>
    <row r="5107" spans="1:17" s="258" customFormat="1" ht="12.75" hidden="1" customHeight="1">
      <c r="A5107" s="378"/>
      <c r="B5107" s="26"/>
      <c r="C5107" s="26"/>
      <c r="D5107" s="26"/>
      <c r="E5107" s="21"/>
      <c r="F5107" s="21"/>
      <c r="G5107" s="21"/>
      <c r="H5107" s="21"/>
      <c r="I5107" s="21"/>
      <c r="J5107" s="26"/>
      <c r="K5107" s="26"/>
      <c r="L5107" s="21"/>
      <c r="M5107" s="21"/>
      <c r="N5107" s="21"/>
      <c r="O5107" s="21"/>
      <c r="P5107" s="21"/>
      <c r="Q5107" s="21"/>
    </row>
    <row r="5108" spans="1:17" s="258" customFormat="1" ht="12.75" hidden="1" customHeight="1">
      <c r="A5108" s="378"/>
      <c r="B5108" s="26"/>
      <c r="C5108" s="26"/>
      <c r="D5108" s="26"/>
      <c r="E5108" s="21"/>
      <c r="F5108" s="21"/>
      <c r="G5108" s="21"/>
      <c r="H5108" s="21"/>
      <c r="I5108" s="21"/>
      <c r="J5108" s="26"/>
      <c r="K5108" s="26"/>
      <c r="L5108" s="21"/>
      <c r="M5108" s="21"/>
      <c r="N5108" s="21"/>
      <c r="O5108" s="21"/>
      <c r="P5108" s="21"/>
      <c r="Q5108" s="21"/>
    </row>
    <row r="5109" spans="1:17" s="258" customFormat="1" ht="12.75" hidden="1" customHeight="1">
      <c r="A5109" s="378"/>
      <c r="B5109" s="26"/>
      <c r="C5109" s="26"/>
      <c r="D5109" s="26"/>
      <c r="E5109" s="21"/>
      <c r="F5109" s="21"/>
      <c r="G5109" s="21"/>
      <c r="H5109" s="21"/>
      <c r="I5109" s="21"/>
      <c r="J5109" s="26"/>
      <c r="K5109" s="26"/>
      <c r="L5109" s="21"/>
      <c r="M5109" s="21"/>
      <c r="N5109" s="21"/>
      <c r="O5109" s="21"/>
      <c r="P5109" s="21"/>
      <c r="Q5109" s="21"/>
    </row>
    <row r="5110" spans="1:17" s="258" customFormat="1" ht="12.75" hidden="1" customHeight="1">
      <c r="A5110" s="378"/>
      <c r="B5110" s="26"/>
      <c r="C5110" s="26"/>
      <c r="D5110" s="26"/>
      <c r="E5110" s="21"/>
      <c r="F5110" s="21"/>
      <c r="G5110" s="21"/>
      <c r="H5110" s="21"/>
      <c r="I5110" s="21"/>
      <c r="J5110" s="26"/>
      <c r="K5110" s="26"/>
      <c r="L5110" s="21"/>
      <c r="M5110" s="21"/>
      <c r="N5110" s="21"/>
      <c r="O5110" s="21"/>
      <c r="P5110" s="21"/>
      <c r="Q5110" s="21"/>
    </row>
    <row r="5111" spans="1:17" s="258" customFormat="1" ht="12.75" hidden="1" customHeight="1">
      <c r="A5111" s="378"/>
      <c r="B5111" s="26"/>
      <c r="C5111" s="26"/>
      <c r="D5111" s="26"/>
      <c r="E5111" s="21"/>
      <c r="F5111" s="21"/>
      <c r="G5111" s="21"/>
      <c r="H5111" s="21"/>
      <c r="I5111" s="21"/>
      <c r="J5111" s="26"/>
      <c r="K5111" s="26"/>
      <c r="L5111" s="21"/>
      <c r="M5111" s="21"/>
      <c r="N5111" s="21"/>
      <c r="O5111" s="21"/>
      <c r="P5111" s="21"/>
      <c r="Q5111" s="21"/>
    </row>
    <row r="5112" spans="1:17" s="258" customFormat="1" ht="12.75" hidden="1" customHeight="1">
      <c r="A5112" s="378"/>
      <c r="B5112" s="26"/>
      <c r="C5112" s="26"/>
      <c r="D5112" s="26"/>
      <c r="E5112" s="21"/>
      <c r="F5112" s="21"/>
      <c r="G5112" s="21"/>
      <c r="H5112" s="21"/>
      <c r="I5112" s="21"/>
      <c r="J5112" s="26"/>
      <c r="K5112" s="26"/>
      <c r="L5112" s="21"/>
      <c r="M5112" s="21"/>
      <c r="N5112" s="21"/>
      <c r="O5112" s="21"/>
      <c r="P5112" s="21"/>
      <c r="Q5112" s="21"/>
    </row>
    <row r="5113" spans="1:17" s="258" customFormat="1" ht="12.75" hidden="1" customHeight="1">
      <c r="A5113" s="378"/>
      <c r="B5113" s="26"/>
      <c r="C5113" s="26"/>
      <c r="D5113" s="26"/>
      <c r="E5113" s="21"/>
      <c r="F5113" s="21"/>
      <c r="G5113" s="21"/>
      <c r="H5113" s="21"/>
      <c r="I5113" s="21"/>
      <c r="J5113" s="26"/>
      <c r="K5113" s="26"/>
      <c r="L5113" s="21"/>
      <c r="M5113" s="21"/>
      <c r="N5113" s="21"/>
      <c r="O5113" s="21"/>
      <c r="P5113" s="21"/>
      <c r="Q5113" s="21"/>
    </row>
    <row r="5114" spans="1:17" s="258" customFormat="1" ht="12.75" hidden="1" customHeight="1">
      <c r="A5114" s="378"/>
      <c r="B5114" s="26"/>
      <c r="C5114" s="26"/>
      <c r="D5114" s="26"/>
      <c r="E5114" s="21"/>
      <c r="F5114" s="21"/>
      <c r="G5114" s="21"/>
      <c r="H5114" s="21"/>
      <c r="I5114" s="21"/>
      <c r="J5114" s="26"/>
      <c r="K5114" s="26"/>
      <c r="L5114" s="21"/>
      <c r="M5114" s="21"/>
      <c r="N5114" s="21"/>
      <c r="O5114" s="21"/>
      <c r="P5114" s="21"/>
      <c r="Q5114" s="21"/>
    </row>
    <row r="5115" spans="1:17" s="258" customFormat="1" ht="12.75" hidden="1" customHeight="1">
      <c r="A5115" s="378"/>
      <c r="B5115" s="26"/>
      <c r="C5115" s="26"/>
      <c r="D5115" s="26"/>
      <c r="E5115" s="21"/>
      <c r="F5115" s="21"/>
      <c r="G5115" s="21"/>
      <c r="H5115" s="21"/>
      <c r="I5115" s="21"/>
      <c r="J5115" s="26"/>
      <c r="K5115" s="26"/>
      <c r="L5115" s="21"/>
      <c r="M5115" s="21"/>
      <c r="N5115" s="21"/>
      <c r="O5115" s="21"/>
      <c r="P5115" s="21"/>
      <c r="Q5115" s="21"/>
    </row>
    <row r="5116" spans="1:17" s="258" customFormat="1" ht="12.75" hidden="1" customHeight="1">
      <c r="A5116" s="378"/>
      <c r="B5116" s="26"/>
      <c r="C5116" s="26"/>
      <c r="D5116" s="26"/>
      <c r="E5116" s="21"/>
      <c r="F5116" s="21"/>
      <c r="G5116" s="21"/>
      <c r="H5116" s="21"/>
      <c r="I5116" s="21"/>
      <c r="J5116" s="26"/>
      <c r="K5116" s="26"/>
      <c r="L5116" s="21"/>
      <c r="M5116" s="21"/>
      <c r="N5116" s="21"/>
      <c r="O5116" s="21"/>
      <c r="P5116" s="21"/>
      <c r="Q5116" s="21"/>
    </row>
    <row r="5117" spans="1:17" s="258" customFormat="1" ht="12.75" hidden="1" customHeight="1">
      <c r="A5117" s="378"/>
      <c r="B5117" s="26"/>
      <c r="C5117" s="26"/>
      <c r="D5117" s="26"/>
      <c r="E5117" s="21"/>
      <c r="F5117" s="21"/>
      <c r="G5117" s="21"/>
      <c r="H5117" s="21"/>
      <c r="I5117" s="21"/>
      <c r="J5117" s="26"/>
      <c r="K5117" s="26"/>
      <c r="L5117" s="21"/>
      <c r="M5117" s="21"/>
      <c r="N5117" s="21"/>
      <c r="O5117" s="21"/>
      <c r="P5117" s="21"/>
      <c r="Q5117" s="21"/>
    </row>
    <row r="5118" spans="1:17" s="258" customFormat="1" ht="12.75" hidden="1" customHeight="1">
      <c r="A5118" s="378"/>
      <c r="B5118" s="26"/>
      <c r="C5118" s="26"/>
      <c r="D5118" s="26"/>
      <c r="E5118" s="21"/>
      <c r="F5118" s="21"/>
      <c r="G5118" s="21"/>
      <c r="H5118" s="21"/>
      <c r="I5118" s="21"/>
      <c r="J5118" s="26"/>
      <c r="K5118" s="26"/>
      <c r="L5118" s="21"/>
      <c r="M5118" s="21"/>
      <c r="N5118" s="21"/>
      <c r="O5118" s="21"/>
      <c r="P5118" s="21"/>
      <c r="Q5118" s="21"/>
    </row>
    <row r="5119" spans="1:17" s="258" customFormat="1" ht="12.75" hidden="1" customHeight="1">
      <c r="A5119" s="378"/>
      <c r="B5119" s="26"/>
      <c r="C5119" s="26"/>
      <c r="D5119" s="26"/>
      <c r="E5119" s="21"/>
      <c r="F5119" s="21"/>
      <c r="G5119" s="21"/>
      <c r="H5119" s="21"/>
      <c r="I5119" s="21"/>
      <c r="J5119" s="26"/>
      <c r="K5119" s="26"/>
      <c r="L5119" s="21"/>
      <c r="M5119" s="21"/>
      <c r="N5119" s="21"/>
      <c r="O5119" s="21"/>
      <c r="P5119" s="21"/>
      <c r="Q5119" s="21"/>
    </row>
    <row r="5120" spans="1:17" s="258" customFormat="1" ht="12.75" hidden="1" customHeight="1">
      <c r="A5120" s="378"/>
      <c r="B5120" s="26"/>
      <c r="C5120" s="26"/>
      <c r="D5120" s="26"/>
      <c r="E5120" s="21"/>
      <c r="F5120" s="21"/>
      <c r="G5120" s="21"/>
      <c r="H5120" s="21"/>
      <c r="I5120" s="21"/>
      <c r="J5120" s="26"/>
      <c r="K5120" s="26"/>
      <c r="L5120" s="21"/>
      <c r="M5120" s="21"/>
      <c r="N5120" s="21"/>
      <c r="O5120" s="21"/>
      <c r="P5120" s="21"/>
      <c r="Q5120" s="21"/>
    </row>
    <row r="5121" spans="1:17" s="258" customFormat="1" ht="12.75" hidden="1" customHeight="1">
      <c r="A5121" s="378"/>
      <c r="B5121" s="26"/>
      <c r="C5121" s="26"/>
      <c r="D5121" s="26"/>
      <c r="E5121" s="21"/>
      <c r="F5121" s="21"/>
      <c r="G5121" s="21"/>
      <c r="H5121" s="21"/>
      <c r="I5121" s="21"/>
      <c r="J5121" s="26"/>
      <c r="K5121" s="26"/>
      <c r="L5121" s="21"/>
      <c r="M5121" s="21"/>
      <c r="N5121" s="21"/>
      <c r="O5121" s="21"/>
      <c r="P5121" s="21"/>
      <c r="Q5121" s="21"/>
    </row>
    <row r="5122" spans="1:17" s="258" customFormat="1" ht="12.75" hidden="1" customHeight="1">
      <c r="A5122" s="378"/>
      <c r="B5122" s="26"/>
      <c r="C5122" s="26"/>
      <c r="D5122" s="26"/>
      <c r="E5122" s="21"/>
      <c r="F5122" s="21"/>
      <c r="G5122" s="21"/>
      <c r="H5122" s="21"/>
      <c r="I5122" s="21"/>
      <c r="J5122" s="26"/>
      <c r="K5122" s="26"/>
      <c r="L5122" s="21"/>
      <c r="M5122" s="21"/>
      <c r="N5122" s="21"/>
      <c r="O5122" s="21"/>
      <c r="P5122" s="21"/>
      <c r="Q5122" s="21"/>
    </row>
    <row r="5123" spans="1:17" s="258" customFormat="1" ht="12.75" hidden="1" customHeight="1">
      <c r="A5123" s="378"/>
      <c r="B5123" s="26"/>
      <c r="C5123" s="26"/>
      <c r="D5123" s="26"/>
      <c r="E5123" s="21"/>
      <c r="F5123" s="21"/>
      <c r="G5123" s="21"/>
      <c r="H5123" s="21"/>
      <c r="I5123" s="21"/>
      <c r="J5123" s="26"/>
      <c r="K5123" s="26"/>
      <c r="L5123" s="21"/>
      <c r="M5123" s="21"/>
      <c r="N5123" s="21"/>
      <c r="O5123" s="21"/>
      <c r="P5123" s="21"/>
      <c r="Q5123" s="21"/>
    </row>
    <row r="5124" spans="1:17" s="258" customFormat="1" ht="12.75" hidden="1" customHeight="1">
      <c r="A5124" s="378"/>
      <c r="B5124" s="26"/>
      <c r="C5124" s="26"/>
      <c r="D5124" s="26"/>
      <c r="E5124" s="21"/>
      <c r="F5124" s="21"/>
      <c r="G5124" s="21"/>
      <c r="H5124" s="21"/>
      <c r="I5124" s="21"/>
      <c r="J5124" s="26"/>
      <c r="K5124" s="26"/>
      <c r="L5124" s="21"/>
      <c r="M5124" s="21"/>
      <c r="N5124" s="21"/>
      <c r="O5124" s="21"/>
      <c r="P5124" s="21"/>
      <c r="Q5124" s="21"/>
    </row>
    <row r="5125" spans="1:17" s="258" customFormat="1" ht="12.75" hidden="1" customHeight="1">
      <c r="A5125" s="378"/>
      <c r="B5125" s="26"/>
      <c r="C5125" s="26"/>
      <c r="D5125" s="26"/>
      <c r="E5125" s="21"/>
      <c r="F5125" s="21"/>
      <c r="G5125" s="21"/>
      <c r="H5125" s="21"/>
      <c r="I5125" s="21"/>
      <c r="J5125" s="26"/>
      <c r="K5125" s="26"/>
      <c r="L5125" s="21"/>
      <c r="M5125" s="21"/>
      <c r="N5125" s="21"/>
      <c r="O5125" s="21"/>
      <c r="P5125" s="21"/>
      <c r="Q5125" s="21"/>
    </row>
    <row r="5126" spans="1:17" s="258" customFormat="1" ht="12.75" hidden="1" customHeight="1">
      <c r="A5126" s="378"/>
      <c r="B5126" s="26"/>
      <c r="C5126" s="26"/>
      <c r="D5126" s="26"/>
      <c r="E5126" s="21"/>
      <c r="F5126" s="21"/>
      <c r="G5126" s="21"/>
      <c r="H5126" s="21"/>
      <c r="I5126" s="21"/>
      <c r="J5126" s="26"/>
      <c r="K5126" s="26"/>
      <c r="L5126" s="21"/>
      <c r="M5126" s="21"/>
      <c r="N5126" s="21"/>
      <c r="O5126" s="21"/>
      <c r="P5126" s="21"/>
      <c r="Q5126" s="21"/>
    </row>
    <row r="5127" spans="1:17" s="258" customFormat="1" ht="12.75" hidden="1" customHeight="1">
      <c r="A5127" s="378"/>
      <c r="B5127" s="26"/>
      <c r="C5127" s="26"/>
      <c r="D5127" s="26"/>
      <c r="E5127" s="21"/>
      <c r="F5127" s="21"/>
      <c r="G5127" s="21"/>
      <c r="H5127" s="21"/>
      <c r="I5127" s="21"/>
      <c r="J5127" s="26"/>
      <c r="K5127" s="26"/>
      <c r="L5127" s="21"/>
      <c r="M5127" s="21"/>
      <c r="N5127" s="21"/>
      <c r="O5127" s="21"/>
      <c r="P5127" s="21"/>
      <c r="Q5127" s="21"/>
    </row>
    <row r="5128" spans="1:17" s="258" customFormat="1" ht="12.75" hidden="1" customHeight="1">
      <c r="A5128" s="378"/>
      <c r="B5128" s="26"/>
      <c r="C5128" s="26"/>
      <c r="D5128" s="26"/>
      <c r="E5128" s="21"/>
      <c r="F5128" s="21"/>
      <c r="G5128" s="21"/>
      <c r="H5128" s="21"/>
      <c r="I5128" s="21"/>
      <c r="J5128" s="26"/>
      <c r="K5128" s="26"/>
      <c r="L5128" s="21"/>
      <c r="M5128" s="21"/>
      <c r="N5128" s="21"/>
      <c r="O5128" s="21"/>
      <c r="P5128" s="21"/>
      <c r="Q5128" s="21"/>
    </row>
    <row r="5129" spans="1:17" s="258" customFormat="1" ht="12.75" hidden="1" customHeight="1">
      <c r="A5129" s="378"/>
      <c r="B5129" s="26"/>
      <c r="C5129" s="26"/>
      <c r="D5129" s="26"/>
      <c r="E5129" s="21"/>
      <c r="F5129" s="21"/>
      <c r="G5129" s="21"/>
      <c r="H5129" s="21"/>
      <c r="I5129" s="21"/>
      <c r="J5129" s="26"/>
      <c r="K5129" s="26"/>
      <c r="L5129" s="21"/>
      <c r="M5129" s="21"/>
      <c r="N5129" s="21"/>
      <c r="O5129" s="21"/>
      <c r="P5129" s="21"/>
      <c r="Q5129" s="21"/>
    </row>
    <row r="5130" spans="1:17" s="258" customFormat="1" ht="12.75" hidden="1" customHeight="1">
      <c r="A5130" s="378"/>
      <c r="B5130" s="26"/>
      <c r="C5130" s="26"/>
      <c r="D5130" s="26"/>
      <c r="E5130" s="21"/>
      <c r="F5130" s="21"/>
      <c r="G5130" s="21"/>
      <c r="H5130" s="21"/>
      <c r="I5130" s="21"/>
      <c r="J5130" s="26"/>
      <c r="K5130" s="26"/>
      <c r="L5130" s="21"/>
      <c r="M5130" s="21"/>
      <c r="N5130" s="21"/>
      <c r="O5130" s="21"/>
      <c r="P5130" s="21"/>
      <c r="Q5130" s="21"/>
    </row>
    <row r="5131" spans="1:17" s="258" customFormat="1" ht="12.75" hidden="1" customHeight="1">
      <c r="A5131" s="378"/>
      <c r="B5131" s="26"/>
      <c r="C5131" s="26"/>
      <c r="D5131" s="26"/>
      <c r="E5131" s="21"/>
      <c r="F5131" s="21"/>
      <c r="G5131" s="21"/>
      <c r="H5131" s="21"/>
      <c r="I5131" s="21"/>
      <c r="J5131" s="26"/>
      <c r="K5131" s="26"/>
      <c r="L5131" s="21"/>
      <c r="M5131" s="21"/>
      <c r="N5131" s="21"/>
      <c r="O5131" s="21"/>
      <c r="P5131" s="21"/>
      <c r="Q5131" s="21"/>
    </row>
    <row r="5132" spans="1:17" s="258" customFormat="1" ht="12.75" hidden="1" customHeight="1">
      <c r="A5132" s="378"/>
      <c r="B5132" s="26"/>
      <c r="C5132" s="26"/>
      <c r="D5132" s="26"/>
      <c r="E5132" s="21"/>
      <c r="F5132" s="21"/>
      <c r="G5132" s="21"/>
      <c r="H5132" s="21"/>
      <c r="I5132" s="21"/>
      <c r="J5132" s="26"/>
      <c r="K5132" s="26"/>
      <c r="L5132" s="21"/>
      <c r="M5132" s="21"/>
      <c r="N5132" s="21"/>
      <c r="O5132" s="21"/>
      <c r="P5132" s="21"/>
      <c r="Q5132" s="21"/>
    </row>
    <row r="5133" spans="1:17" s="258" customFormat="1" ht="12.75" hidden="1" customHeight="1">
      <c r="A5133" s="378"/>
      <c r="B5133" s="26"/>
      <c r="C5133" s="26"/>
      <c r="D5133" s="26"/>
      <c r="E5133" s="21"/>
      <c r="F5133" s="21"/>
      <c r="G5133" s="21"/>
      <c r="H5133" s="21"/>
      <c r="I5133" s="21"/>
      <c r="J5133" s="26"/>
      <c r="K5133" s="26"/>
      <c r="L5133" s="21"/>
      <c r="M5133" s="21"/>
      <c r="N5133" s="21"/>
      <c r="O5133" s="21"/>
      <c r="P5133" s="21"/>
      <c r="Q5133" s="21"/>
    </row>
    <row r="5134" spans="1:17" s="258" customFormat="1" ht="12.75" hidden="1" customHeight="1">
      <c r="A5134" s="378"/>
      <c r="B5134" s="26"/>
      <c r="C5134" s="26"/>
      <c r="D5134" s="26"/>
      <c r="E5134" s="21"/>
      <c r="F5134" s="21"/>
      <c r="G5134" s="21"/>
      <c r="H5134" s="21"/>
      <c r="I5134" s="21"/>
      <c r="J5134" s="26"/>
      <c r="K5134" s="26"/>
      <c r="L5134" s="21"/>
      <c r="M5134" s="21"/>
      <c r="N5134" s="21"/>
      <c r="O5134" s="21"/>
      <c r="P5134" s="21"/>
      <c r="Q5134" s="21"/>
    </row>
    <row r="5135" spans="1:17" s="258" customFormat="1" ht="12.75" hidden="1" customHeight="1">
      <c r="A5135" s="378"/>
      <c r="B5135" s="26"/>
      <c r="C5135" s="26"/>
      <c r="D5135" s="26"/>
      <c r="E5135" s="21"/>
      <c r="F5135" s="21"/>
      <c r="G5135" s="21"/>
      <c r="H5135" s="21"/>
      <c r="I5135" s="21"/>
      <c r="J5135" s="26"/>
      <c r="K5135" s="26"/>
      <c r="L5135" s="21"/>
      <c r="M5135" s="21"/>
      <c r="N5135" s="21"/>
      <c r="O5135" s="21"/>
      <c r="P5135" s="21"/>
      <c r="Q5135" s="21"/>
    </row>
    <row r="5136" spans="1:17" s="258" customFormat="1" ht="12.75" hidden="1" customHeight="1">
      <c r="A5136" s="378"/>
      <c r="B5136" s="26"/>
      <c r="C5136" s="26"/>
      <c r="D5136" s="26"/>
      <c r="E5136" s="21"/>
      <c r="F5136" s="21"/>
      <c r="G5136" s="21"/>
      <c r="H5136" s="21"/>
      <c r="I5136" s="21"/>
      <c r="J5136" s="26"/>
      <c r="K5136" s="26"/>
      <c r="L5136" s="21"/>
      <c r="M5136" s="21"/>
      <c r="N5136" s="21"/>
      <c r="O5136" s="21"/>
      <c r="P5136" s="21"/>
      <c r="Q5136" s="21"/>
    </row>
    <row r="5137" spans="1:17" s="258" customFormat="1" ht="12.75" hidden="1" customHeight="1">
      <c r="A5137" s="378"/>
      <c r="B5137" s="26"/>
      <c r="C5137" s="26"/>
      <c r="D5137" s="26"/>
      <c r="E5137" s="21"/>
      <c r="F5137" s="21"/>
      <c r="G5137" s="21"/>
      <c r="H5137" s="21"/>
      <c r="I5137" s="21"/>
      <c r="J5137" s="26"/>
      <c r="K5137" s="26"/>
      <c r="L5137" s="21"/>
      <c r="M5137" s="21"/>
      <c r="N5137" s="21"/>
      <c r="O5137" s="21"/>
      <c r="P5137" s="21"/>
      <c r="Q5137" s="21"/>
    </row>
    <row r="5138" spans="1:17" s="258" customFormat="1" ht="12.75" hidden="1" customHeight="1">
      <c r="A5138" s="378"/>
      <c r="B5138" s="26"/>
      <c r="C5138" s="26"/>
      <c r="D5138" s="26"/>
      <c r="E5138" s="21"/>
      <c r="F5138" s="21"/>
      <c r="G5138" s="21"/>
      <c r="H5138" s="21"/>
      <c r="I5138" s="21"/>
      <c r="J5138" s="26"/>
      <c r="K5138" s="26"/>
      <c r="L5138" s="21"/>
      <c r="M5138" s="21"/>
      <c r="N5138" s="21"/>
      <c r="O5138" s="21"/>
      <c r="P5138" s="21"/>
      <c r="Q5138" s="21"/>
    </row>
    <row r="5139" spans="1:17" s="258" customFormat="1" ht="12.75" hidden="1" customHeight="1">
      <c r="A5139" s="378"/>
      <c r="B5139" s="26"/>
      <c r="C5139" s="26"/>
      <c r="D5139" s="26"/>
      <c r="E5139" s="21"/>
      <c r="F5139" s="21"/>
      <c r="G5139" s="21"/>
      <c r="H5139" s="21"/>
      <c r="I5139" s="21"/>
      <c r="J5139" s="26"/>
      <c r="K5139" s="26"/>
      <c r="L5139" s="21"/>
      <c r="M5139" s="21"/>
      <c r="N5139" s="21"/>
      <c r="O5139" s="21"/>
      <c r="P5139" s="21"/>
      <c r="Q5139" s="21"/>
    </row>
    <row r="5140" spans="1:17" s="258" customFormat="1" ht="12.75" hidden="1" customHeight="1">
      <c r="A5140" s="378"/>
      <c r="B5140" s="26"/>
      <c r="C5140" s="26"/>
      <c r="D5140" s="26"/>
      <c r="E5140" s="21"/>
      <c r="F5140" s="21"/>
      <c r="G5140" s="21"/>
      <c r="H5140" s="21"/>
      <c r="I5140" s="21"/>
      <c r="J5140" s="26"/>
      <c r="K5140" s="26"/>
      <c r="L5140" s="21"/>
      <c r="M5140" s="21"/>
      <c r="N5140" s="21"/>
      <c r="O5140" s="21"/>
      <c r="P5140" s="21"/>
      <c r="Q5140" s="21"/>
    </row>
    <row r="5141" spans="1:17" s="258" customFormat="1" ht="12.75" hidden="1" customHeight="1">
      <c r="A5141" s="378"/>
      <c r="B5141" s="26"/>
      <c r="C5141" s="26"/>
      <c r="D5141" s="26"/>
      <c r="E5141" s="21"/>
      <c r="F5141" s="21"/>
      <c r="G5141" s="21"/>
      <c r="H5141" s="21"/>
      <c r="I5141" s="21"/>
      <c r="J5141" s="26"/>
      <c r="K5141" s="26"/>
      <c r="L5141" s="21"/>
      <c r="M5141" s="21"/>
      <c r="N5141" s="21"/>
      <c r="O5141" s="21"/>
      <c r="P5141" s="21"/>
      <c r="Q5141" s="21"/>
    </row>
    <row r="5142" spans="1:17" s="258" customFormat="1" ht="12.75" hidden="1" customHeight="1">
      <c r="A5142" s="378"/>
      <c r="B5142" s="26"/>
      <c r="C5142" s="26"/>
      <c r="D5142" s="26"/>
      <c r="E5142" s="21"/>
      <c r="F5142" s="21"/>
      <c r="G5142" s="21"/>
      <c r="H5142" s="21"/>
      <c r="I5142" s="21"/>
      <c r="J5142" s="26"/>
      <c r="K5142" s="26"/>
      <c r="L5142" s="21"/>
      <c r="M5142" s="21"/>
      <c r="N5142" s="21"/>
      <c r="O5142" s="21"/>
      <c r="P5142" s="21"/>
      <c r="Q5142" s="21"/>
    </row>
    <row r="5143" spans="1:17" s="258" customFormat="1" ht="12.75" hidden="1" customHeight="1">
      <c r="A5143" s="378"/>
      <c r="B5143" s="26"/>
      <c r="C5143" s="26"/>
      <c r="D5143" s="26"/>
      <c r="E5143" s="21"/>
      <c r="F5143" s="21"/>
      <c r="G5143" s="21"/>
      <c r="H5143" s="21"/>
      <c r="I5143" s="21"/>
      <c r="J5143" s="26"/>
      <c r="K5143" s="26"/>
      <c r="L5143" s="21"/>
      <c r="M5143" s="21"/>
      <c r="N5143" s="21"/>
      <c r="O5143" s="21"/>
      <c r="P5143" s="21"/>
      <c r="Q5143" s="21"/>
    </row>
    <row r="5144" spans="1:17" s="258" customFormat="1" ht="12.75" hidden="1" customHeight="1">
      <c r="A5144" s="378"/>
      <c r="B5144" s="26"/>
      <c r="C5144" s="26"/>
      <c r="D5144" s="26"/>
      <c r="E5144" s="21"/>
      <c r="F5144" s="21"/>
      <c r="G5144" s="21"/>
      <c r="H5144" s="21"/>
      <c r="I5144" s="21"/>
      <c r="J5144" s="26"/>
      <c r="K5144" s="26"/>
      <c r="L5144" s="21"/>
      <c r="M5144" s="21"/>
      <c r="N5144" s="21"/>
      <c r="O5144" s="21"/>
      <c r="P5144" s="21"/>
      <c r="Q5144" s="21"/>
    </row>
    <row r="5145" spans="1:17" s="258" customFormat="1" ht="12.75" hidden="1" customHeight="1">
      <c r="A5145" s="378"/>
      <c r="B5145" s="26"/>
      <c r="C5145" s="26"/>
      <c r="D5145" s="26"/>
      <c r="E5145" s="21"/>
      <c r="F5145" s="21"/>
      <c r="G5145" s="21"/>
      <c r="H5145" s="21"/>
      <c r="I5145" s="21"/>
      <c r="J5145" s="26"/>
      <c r="K5145" s="26"/>
      <c r="L5145" s="21"/>
      <c r="M5145" s="21"/>
      <c r="N5145" s="21"/>
      <c r="O5145" s="21"/>
      <c r="P5145" s="21"/>
      <c r="Q5145" s="21"/>
    </row>
    <row r="5146" spans="1:17" s="258" customFormat="1" ht="12.75" hidden="1" customHeight="1">
      <c r="A5146" s="378"/>
      <c r="B5146" s="26"/>
      <c r="C5146" s="26"/>
      <c r="D5146" s="26"/>
      <c r="E5146" s="21"/>
      <c r="F5146" s="21"/>
      <c r="G5146" s="21"/>
      <c r="H5146" s="21"/>
      <c r="I5146" s="21"/>
      <c r="J5146" s="26"/>
      <c r="K5146" s="26"/>
      <c r="L5146" s="21"/>
      <c r="M5146" s="21"/>
      <c r="N5146" s="21"/>
      <c r="O5146" s="21"/>
      <c r="P5146" s="21"/>
      <c r="Q5146" s="21"/>
    </row>
    <row r="5147" spans="1:17" s="258" customFormat="1" ht="12.75" hidden="1" customHeight="1">
      <c r="A5147" s="378"/>
      <c r="B5147" s="26"/>
      <c r="C5147" s="26"/>
      <c r="D5147" s="26"/>
      <c r="E5147" s="21"/>
      <c r="F5147" s="21"/>
      <c r="G5147" s="21"/>
      <c r="H5147" s="21"/>
      <c r="I5147" s="21"/>
      <c r="J5147" s="26"/>
      <c r="K5147" s="26"/>
      <c r="L5147" s="21"/>
      <c r="M5147" s="21"/>
      <c r="N5147" s="21"/>
      <c r="O5147" s="21"/>
      <c r="P5147" s="21"/>
      <c r="Q5147" s="21"/>
    </row>
    <row r="5148" spans="1:17" s="258" customFormat="1" ht="12.75" hidden="1" customHeight="1">
      <c r="A5148" s="378"/>
      <c r="B5148" s="26"/>
      <c r="C5148" s="26"/>
      <c r="D5148" s="26"/>
      <c r="E5148" s="21"/>
      <c r="F5148" s="21"/>
      <c r="G5148" s="21"/>
      <c r="H5148" s="21"/>
      <c r="I5148" s="21"/>
      <c r="J5148" s="26"/>
      <c r="K5148" s="26"/>
      <c r="L5148" s="21"/>
      <c r="M5148" s="21"/>
      <c r="N5148" s="21"/>
      <c r="O5148" s="21"/>
      <c r="P5148" s="21"/>
      <c r="Q5148" s="21"/>
    </row>
    <row r="5149" spans="1:17" s="258" customFormat="1" ht="12.75" hidden="1" customHeight="1">
      <c r="A5149" s="378"/>
      <c r="B5149" s="26"/>
      <c r="C5149" s="26"/>
      <c r="D5149" s="26"/>
      <c r="E5149" s="21"/>
      <c r="F5149" s="21"/>
      <c r="G5149" s="21"/>
      <c r="H5149" s="21"/>
      <c r="I5149" s="21"/>
      <c r="J5149" s="26"/>
      <c r="K5149" s="26"/>
      <c r="L5149" s="21"/>
      <c r="M5149" s="21"/>
      <c r="N5149" s="21"/>
      <c r="O5149" s="21"/>
      <c r="P5149" s="21"/>
      <c r="Q5149" s="21"/>
    </row>
    <row r="5150" spans="1:17" s="258" customFormat="1" ht="12.75" hidden="1" customHeight="1">
      <c r="A5150" s="378"/>
      <c r="B5150" s="26"/>
      <c r="C5150" s="26"/>
      <c r="D5150" s="26"/>
      <c r="E5150" s="21"/>
      <c r="F5150" s="21"/>
      <c r="G5150" s="21"/>
      <c r="H5150" s="21"/>
      <c r="I5150" s="21"/>
      <c r="J5150" s="26"/>
      <c r="K5150" s="26"/>
      <c r="L5150" s="21"/>
      <c r="M5150" s="21"/>
      <c r="N5150" s="21"/>
      <c r="O5150" s="21"/>
      <c r="P5150" s="21"/>
      <c r="Q5150" s="21"/>
    </row>
    <row r="5151" spans="1:17" s="258" customFormat="1" ht="12.75" hidden="1" customHeight="1">
      <c r="A5151" s="378"/>
      <c r="B5151" s="26"/>
      <c r="C5151" s="26"/>
      <c r="D5151" s="26"/>
      <c r="E5151" s="21"/>
      <c r="F5151" s="21"/>
      <c r="G5151" s="21"/>
      <c r="H5151" s="21"/>
      <c r="I5151" s="21"/>
      <c r="J5151" s="26"/>
      <c r="K5151" s="26"/>
      <c r="L5151" s="21"/>
      <c r="M5151" s="21"/>
      <c r="N5151" s="21"/>
      <c r="O5151" s="21"/>
      <c r="P5151" s="21"/>
      <c r="Q5151" s="21"/>
    </row>
    <row r="5152" spans="1:17" s="258" customFormat="1" ht="12.75" hidden="1" customHeight="1">
      <c r="A5152" s="378"/>
      <c r="B5152" s="26"/>
      <c r="C5152" s="26"/>
      <c r="D5152" s="26"/>
      <c r="E5152" s="21"/>
      <c r="F5152" s="21"/>
      <c r="G5152" s="21"/>
      <c r="H5152" s="21"/>
      <c r="I5152" s="21"/>
      <c r="J5152" s="26"/>
      <c r="K5152" s="26"/>
      <c r="L5152" s="21"/>
      <c r="M5152" s="21"/>
      <c r="N5152" s="21"/>
      <c r="O5152" s="21"/>
      <c r="P5152" s="21"/>
      <c r="Q5152" s="21"/>
    </row>
    <row r="5153" spans="1:17" s="258" customFormat="1" ht="12.75" hidden="1" customHeight="1">
      <c r="A5153" s="378"/>
      <c r="B5153" s="26"/>
      <c r="C5153" s="26"/>
      <c r="D5153" s="26"/>
      <c r="E5153" s="21"/>
      <c r="F5153" s="21"/>
      <c r="G5153" s="21"/>
      <c r="H5153" s="21"/>
      <c r="I5153" s="21"/>
      <c r="J5153" s="26"/>
      <c r="K5153" s="26"/>
      <c r="L5153" s="21"/>
      <c r="M5153" s="21"/>
      <c r="N5153" s="21"/>
      <c r="O5153" s="21"/>
      <c r="P5153" s="21"/>
      <c r="Q5153" s="21"/>
    </row>
    <row r="5154" spans="1:17" s="258" customFormat="1" ht="12.75" hidden="1" customHeight="1">
      <c r="A5154" s="378"/>
      <c r="B5154" s="26"/>
      <c r="C5154" s="26"/>
      <c r="D5154" s="26"/>
      <c r="E5154" s="21"/>
      <c r="F5154" s="21"/>
      <c r="G5154" s="21"/>
      <c r="H5154" s="21"/>
      <c r="I5154" s="21"/>
      <c r="J5154" s="26"/>
      <c r="K5154" s="26"/>
      <c r="L5154" s="21"/>
      <c r="M5154" s="21"/>
      <c r="N5154" s="21"/>
      <c r="O5154" s="21"/>
      <c r="P5154" s="21"/>
      <c r="Q5154" s="21"/>
    </row>
    <row r="5155" spans="1:17" s="258" customFormat="1" ht="12.75" hidden="1" customHeight="1">
      <c r="A5155" s="378"/>
      <c r="B5155" s="26"/>
      <c r="C5155" s="26"/>
      <c r="D5155" s="26"/>
      <c r="E5155" s="21"/>
      <c r="F5155" s="21"/>
      <c r="G5155" s="21"/>
      <c r="H5155" s="21"/>
      <c r="I5155" s="21"/>
      <c r="J5155" s="26"/>
      <c r="K5155" s="26"/>
      <c r="L5155" s="21"/>
      <c r="M5155" s="21"/>
      <c r="N5155" s="21"/>
      <c r="O5155" s="21"/>
      <c r="P5155" s="21"/>
      <c r="Q5155" s="21"/>
    </row>
    <row r="5156" spans="1:17" s="258" customFormat="1" ht="12.75" hidden="1" customHeight="1">
      <c r="A5156" s="378"/>
      <c r="B5156" s="26"/>
      <c r="C5156" s="26"/>
      <c r="D5156" s="26"/>
      <c r="E5156" s="21"/>
      <c r="F5156" s="21"/>
      <c r="G5156" s="21"/>
      <c r="H5156" s="21"/>
      <c r="I5156" s="21"/>
      <c r="J5156" s="26"/>
      <c r="K5156" s="26"/>
      <c r="L5156" s="21"/>
      <c r="M5156" s="21"/>
      <c r="N5156" s="21"/>
      <c r="O5156" s="21"/>
      <c r="P5156" s="21"/>
      <c r="Q5156" s="21"/>
    </row>
    <row r="5157" spans="1:17" s="258" customFormat="1" ht="12.75" hidden="1" customHeight="1">
      <c r="A5157" s="378"/>
      <c r="B5157" s="26"/>
      <c r="C5157" s="26"/>
      <c r="D5157" s="26"/>
      <c r="E5157" s="21"/>
      <c r="F5157" s="21"/>
      <c r="G5157" s="21"/>
      <c r="H5157" s="21"/>
      <c r="I5157" s="21"/>
      <c r="J5157" s="26"/>
      <c r="K5157" s="26"/>
      <c r="L5157" s="21"/>
      <c r="M5157" s="21"/>
      <c r="N5157" s="21"/>
      <c r="O5157" s="21"/>
      <c r="P5157" s="21"/>
      <c r="Q5157" s="21"/>
    </row>
    <row r="5158" spans="1:17" s="258" customFormat="1" ht="12.75" hidden="1" customHeight="1">
      <c r="A5158" s="378"/>
      <c r="B5158" s="26"/>
      <c r="C5158" s="26"/>
      <c r="D5158" s="26"/>
      <c r="E5158" s="21"/>
      <c r="F5158" s="21"/>
      <c r="G5158" s="21"/>
      <c r="H5158" s="21"/>
      <c r="I5158" s="21"/>
      <c r="J5158" s="26"/>
      <c r="K5158" s="26"/>
      <c r="L5158" s="21"/>
      <c r="M5158" s="21"/>
      <c r="N5158" s="21"/>
      <c r="O5158" s="21"/>
      <c r="P5158" s="21"/>
      <c r="Q5158" s="21"/>
    </row>
    <row r="5159" spans="1:17" s="258" customFormat="1" ht="12.75" hidden="1" customHeight="1">
      <c r="A5159" s="378"/>
      <c r="B5159" s="26"/>
      <c r="C5159" s="26"/>
      <c r="D5159" s="26"/>
      <c r="E5159" s="21"/>
      <c r="F5159" s="21"/>
      <c r="G5159" s="21"/>
      <c r="H5159" s="21"/>
      <c r="I5159" s="21"/>
      <c r="J5159" s="26"/>
      <c r="K5159" s="26"/>
      <c r="L5159" s="21"/>
      <c r="M5159" s="21"/>
      <c r="N5159" s="21"/>
      <c r="O5159" s="21"/>
      <c r="P5159" s="21"/>
      <c r="Q5159" s="21"/>
    </row>
    <row r="5160" spans="1:17" s="258" customFormat="1" ht="12.75" hidden="1" customHeight="1">
      <c r="A5160" s="378"/>
      <c r="B5160" s="26"/>
      <c r="C5160" s="26"/>
      <c r="D5160" s="26"/>
      <c r="E5160" s="21"/>
      <c r="F5160" s="21"/>
      <c r="G5160" s="21"/>
      <c r="H5160" s="21"/>
      <c r="I5160" s="21"/>
      <c r="J5160" s="26"/>
      <c r="K5160" s="26"/>
      <c r="L5160" s="21"/>
      <c r="M5160" s="21"/>
      <c r="N5160" s="21"/>
      <c r="O5160" s="21"/>
      <c r="P5160" s="21"/>
      <c r="Q5160" s="21"/>
    </row>
    <row r="5161" spans="1:17" s="258" customFormat="1" ht="12.75" hidden="1" customHeight="1">
      <c r="A5161" s="378"/>
      <c r="B5161" s="26"/>
      <c r="C5161" s="26"/>
      <c r="D5161" s="26"/>
      <c r="E5161" s="21"/>
      <c r="F5161" s="21"/>
      <c r="G5161" s="21"/>
      <c r="H5161" s="21"/>
      <c r="I5161" s="21"/>
      <c r="J5161" s="26"/>
      <c r="K5161" s="26"/>
      <c r="L5161" s="21"/>
      <c r="M5161" s="21"/>
      <c r="N5161" s="21"/>
      <c r="O5161" s="21"/>
      <c r="P5161" s="21"/>
      <c r="Q5161" s="21"/>
    </row>
    <row r="5162" spans="1:17" s="258" customFormat="1" ht="12.75" hidden="1" customHeight="1">
      <c r="A5162" s="378"/>
      <c r="B5162" s="26"/>
      <c r="C5162" s="26"/>
      <c r="D5162" s="26"/>
      <c r="E5162" s="21"/>
      <c r="F5162" s="21"/>
      <c r="G5162" s="21"/>
      <c r="H5162" s="21"/>
      <c r="I5162" s="21"/>
      <c r="J5162" s="26"/>
      <c r="K5162" s="26"/>
      <c r="L5162" s="21"/>
      <c r="M5162" s="21"/>
      <c r="N5162" s="21"/>
      <c r="O5162" s="21"/>
      <c r="P5162" s="21"/>
      <c r="Q5162" s="21"/>
    </row>
    <row r="5163" spans="1:17" s="258" customFormat="1" ht="12.75" hidden="1" customHeight="1">
      <c r="A5163" s="378"/>
      <c r="B5163" s="26"/>
      <c r="C5163" s="26"/>
      <c r="D5163" s="26"/>
      <c r="E5163" s="21"/>
      <c r="F5163" s="21"/>
      <c r="G5163" s="21"/>
      <c r="H5163" s="21"/>
      <c r="I5163" s="21"/>
      <c r="J5163" s="26"/>
      <c r="K5163" s="26"/>
      <c r="L5163" s="21"/>
      <c r="M5163" s="21"/>
      <c r="N5163" s="21"/>
      <c r="O5163" s="21"/>
      <c r="P5163" s="21"/>
      <c r="Q5163" s="21"/>
    </row>
    <row r="5164" spans="1:17" s="258" customFormat="1" ht="12.75" hidden="1" customHeight="1">
      <c r="A5164" s="378"/>
      <c r="B5164" s="26"/>
      <c r="C5164" s="26"/>
      <c r="D5164" s="26"/>
      <c r="E5164" s="21"/>
      <c r="F5164" s="21"/>
      <c r="G5164" s="21"/>
      <c r="H5164" s="21"/>
      <c r="I5164" s="21"/>
      <c r="J5164" s="26"/>
      <c r="K5164" s="26"/>
      <c r="L5164" s="21"/>
      <c r="M5164" s="21"/>
      <c r="N5164" s="21"/>
      <c r="O5164" s="21"/>
      <c r="P5164" s="21"/>
      <c r="Q5164" s="21"/>
    </row>
    <row r="5165" spans="1:17" s="258" customFormat="1" ht="12.75" hidden="1" customHeight="1">
      <c r="A5165" s="378"/>
      <c r="B5165" s="26"/>
      <c r="C5165" s="26"/>
      <c r="D5165" s="26"/>
      <c r="E5165" s="21"/>
      <c r="F5165" s="21"/>
      <c r="G5165" s="21"/>
      <c r="H5165" s="21"/>
      <c r="I5165" s="21"/>
      <c r="J5165" s="26"/>
      <c r="K5165" s="26"/>
      <c r="L5165" s="21"/>
      <c r="M5165" s="21"/>
      <c r="N5165" s="21"/>
      <c r="O5165" s="21"/>
      <c r="P5165" s="21"/>
      <c r="Q5165" s="21"/>
    </row>
    <row r="5166" spans="1:17" s="258" customFormat="1" ht="12.75" hidden="1" customHeight="1">
      <c r="A5166" s="378"/>
      <c r="B5166" s="26"/>
      <c r="C5166" s="26"/>
      <c r="D5166" s="26"/>
      <c r="E5166" s="21"/>
      <c r="F5166" s="21"/>
      <c r="G5166" s="21"/>
      <c r="H5166" s="21"/>
      <c r="I5166" s="21"/>
      <c r="J5166" s="26"/>
      <c r="K5166" s="26"/>
      <c r="L5166" s="21"/>
      <c r="M5166" s="21"/>
      <c r="N5166" s="21"/>
      <c r="O5166" s="21"/>
      <c r="P5166" s="21"/>
      <c r="Q5166" s="21"/>
    </row>
    <row r="5167" spans="1:17" s="258" customFormat="1" ht="12.75" hidden="1" customHeight="1">
      <c r="A5167" s="378"/>
      <c r="B5167" s="26"/>
      <c r="C5167" s="26"/>
      <c r="D5167" s="26"/>
      <c r="E5167" s="21"/>
      <c r="F5167" s="21"/>
      <c r="G5167" s="21"/>
      <c r="H5167" s="21"/>
      <c r="I5167" s="21"/>
      <c r="J5167" s="26"/>
      <c r="K5167" s="26"/>
      <c r="L5167" s="21"/>
      <c r="M5167" s="21"/>
      <c r="N5167" s="21"/>
      <c r="O5167" s="21"/>
      <c r="P5167" s="21"/>
      <c r="Q5167" s="21"/>
    </row>
    <row r="5168" spans="1:17" s="258" customFormat="1" ht="12.75" hidden="1" customHeight="1">
      <c r="A5168" s="378"/>
      <c r="B5168" s="26"/>
      <c r="C5168" s="26"/>
      <c r="D5168" s="26"/>
      <c r="E5168" s="21"/>
      <c r="F5168" s="21"/>
      <c r="G5168" s="21"/>
      <c r="H5168" s="21"/>
      <c r="I5168" s="21"/>
      <c r="J5168" s="26"/>
      <c r="K5168" s="26"/>
      <c r="L5168" s="21"/>
      <c r="M5168" s="21"/>
      <c r="N5168" s="21"/>
      <c r="O5168" s="21"/>
      <c r="P5168" s="21"/>
      <c r="Q5168" s="21"/>
    </row>
    <row r="5169" spans="1:17" s="258" customFormat="1" ht="12.75" hidden="1" customHeight="1">
      <c r="A5169" s="378"/>
      <c r="B5169" s="26"/>
      <c r="C5169" s="26"/>
      <c r="D5169" s="26"/>
      <c r="E5169" s="21"/>
      <c r="F5169" s="21"/>
      <c r="G5169" s="21"/>
      <c r="H5169" s="21"/>
      <c r="I5169" s="21"/>
      <c r="J5169" s="26"/>
      <c r="K5169" s="26"/>
      <c r="L5169" s="21"/>
      <c r="M5169" s="21"/>
      <c r="N5169" s="21"/>
      <c r="O5169" s="21"/>
      <c r="P5169" s="21"/>
      <c r="Q5169" s="21"/>
    </row>
    <row r="5170" spans="1:17" s="258" customFormat="1" ht="12.75" hidden="1" customHeight="1">
      <c r="A5170" s="378"/>
      <c r="B5170" s="26"/>
      <c r="C5170" s="26"/>
      <c r="D5170" s="26"/>
      <c r="E5170" s="21"/>
      <c r="F5170" s="21"/>
      <c r="G5170" s="21"/>
      <c r="H5170" s="21"/>
      <c r="I5170" s="21"/>
      <c r="J5170" s="26"/>
      <c r="K5170" s="26"/>
      <c r="L5170" s="21"/>
      <c r="M5170" s="21"/>
      <c r="N5170" s="21"/>
      <c r="O5170" s="21"/>
      <c r="P5170" s="21"/>
      <c r="Q5170" s="21"/>
    </row>
    <row r="5171" spans="1:17" s="258" customFormat="1" ht="12.75" hidden="1" customHeight="1">
      <c r="A5171" s="378"/>
      <c r="B5171" s="26"/>
      <c r="C5171" s="26"/>
      <c r="D5171" s="26"/>
      <c r="E5171" s="21"/>
      <c r="F5171" s="21"/>
      <c r="G5171" s="21"/>
      <c r="H5171" s="21"/>
      <c r="I5171" s="21"/>
      <c r="J5171" s="26"/>
      <c r="K5171" s="26"/>
      <c r="L5171" s="21"/>
      <c r="M5171" s="21"/>
      <c r="N5171" s="21"/>
      <c r="O5171" s="21"/>
      <c r="P5171" s="21"/>
      <c r="Q5171" s="21"/>
    </row>
    <row r="5172" spans="1:17" s="258" customFormat="1" ht="12.75" hidden="1" customHeight="1">
      <c r="A5172" s="378"/>
      <c r="B5172" s="26"/>
      <c r="C5172" s="26"/>
      <c r="D5172" s="26"/>
      <c r="E5172" s="21"/>
      <c r="F5172" s="21"/>
      <c r="G5172" s="21"/>
      <c r="H5172" s="21"/>
      <c r="I5172" s="21"/>
      <c r="J5172" s="26"/>
      <c r="K5172" s="26"/>
      <c r="L5172" s="21"/>
      <c r="M5172" s="21"/>
      <c r="N5172" s="21"/>
      <c r="O5172" s="21"/>
      <c r="P5172" s="21"/>
      <c r="Q5172" s="21"/>
    </row>
    <row r="5173" spans="1:17" s="258" customFormat="1" ht="12.75" hidden="1" customHeight="1">
      <c r="A5173" s="378"/>
      <c r="B5173" s="26"/>
      <c r="C5173" s="26"/>
      <c r="D5173" s="26"/>
      <c r="E5173" s="21"/>
      <c r="F5173" s="21"/>
      <c r="G5173" s="21"/>
      <c r="H5173" s="21"/>
      <c r="I5173" s="21"/>
      <c r="J5173" s="26"/>
      <c r="K5173" s="26"/>
      <c r="L5173" s="21"/>
      <c r="M5173" s="21"/>
      <c r="N5173" s="21"/>
      <c r="O5173" s="21"/>
      <c r="P5173" s="21"/>
      <c r="Q5173" s="21"/>
    </row>
    <row r="5174" spans="1:17" s="258" customFormat="1" ht="12.75" hidden="1" customHeight="1">
      <c r="A5174" s="378"/>
      <c r="B5174" s="26"/>
      <c r="C5174" s="26"/>
      <c r="D5174" s="26"/>
      <c r="E5174" s="21"/>
      <c r="F5174" s="21"/>
      <c r="G5174" s="21"/>
      <c r="H5174" s="21"/>
      <c r="I5174" s="21"/>
      <c r="J5174" s="26"/>
      <c r="K5174" s="26"/>
      <c r="L5174" s="21"/>
      <c r="M5174" s="21"/>
      <c r="N5174" s="21"/>
      <c r="O5174" s="21"/>
      <c r="P5174" s="21"/>
      <c r="Q5174" s="21"/>
    </row>
    <row r="5175" spans="1:17" s="258" customFormat="1" ht="12.75" hidden="1" customHeight="1">
      <c r="A5175" s="378"/>
      <c r="B5175" s="26"/>
      <c r="C5175" s="26"/>
      <c r="D5175" s="26"/>
      <c r="E5175" s="21"/>
      <c r="F5175" s="21"/>
      <c r="G5175" s="21"/>
      <c r="H5175" s="21"/>
      <c r="I5175" s="21"/>
      <c r="J5175" s="26"/>
      <c r="K5175" s="26"/>
      <c r="L5175" s="21"/>
      <c r="M5175" s="21"/>
      <c r="N5175" s="21"/>
      <c r="O5175" s="21"/>
      <c r="P5175" s="21"/>
      <c r="Q5175" s="21"/>
    </row>
    <row r="5176" spans="1:17" s="258" customFormat="1" ht="12.75" hidden="1" customHeight="1">
      <c r="A5176" s="378"/>
      <c r="B5176" s="26"/>
      <c r="C5176" s="26"/>
      <c r="D5176" s="26"/>
      <c r="E5176" s="21"/>
      <c r="F5176" s="21"/>
      <c r="G5176" s="21"/>
      <c r="H5176" s="21"/>
      <c r="I5176" s="21"/>
      <c r="J5176" s="26"/>
      <c r="K5176" s="26"/>
      <c r="L5176" s="21"/>
      <c r="M5176" s="21"/>
      <c r="N5176" s="21"/>
      <c r="O5176" s="21"/>
      <c r="P5176" s="21"/>
      <c r="Q5176" s="21"/>
    </row>
    <row r="5177" spans="1:17" s="258" customFormat="1" ht="12.75" hidden="1" customHeight="1">
      <c r="A5177" s="378"/>
      <c r="B5177" s="26"/>
      <c r="C5177" s="26"/>
      <c r="D5177" s="26"/>
      <c r="E5177" s="21"/>
      <c r="F5177" s="21"/>
      <c r="G5177" s="21"/>
      <c r="H5177" s="21"/>
      <c r="I5177" s="21"/>
      <c r="J5177" s="26"/>
      <c r="K5177" s="26"/>
      <c r="L5177" s="21"/>
      <c r="M5177" s="21"/>
      <c r="N5177" s="21"/>
      <c r="O5177" s="21"/>
      <c r="P5177" s="21"/>
      <c r="Q5177" s="21"/>
    </row>
    <row r="5178" spans="1:17" s="258" customFormat="1" ht="12.75" hidden="1" customHeight="1">
      <c r="A5178" s="378"/>
      <c r="B5178" s="26"/>
      <c r="C5178" s="26"/>
      <c r="D5178" s="26"/>
      <c r="E5178" s="21"/>
      <c r="F5178" s="21"/>
      <c r="G5178" s="21"/>
      <c r="H5178" s="21"/>
      <c r="I5178" s="21"/>
      <c r="J5178" s="26"/>
      <c r="K5178" s="26"/>
      <c r="L5178" s="21"/>
      <c r="M5178" s="21"/>
      <c r="N5178" s="21"/>
      <c r="O5178" s="21"/>
      <c r="P5178" s="21"/>
      <c r="Q5178" s="21"/>
    </row>
    <row r="5179" spans="1:17" s="258" customFormat="1" ht="12.75" hidden="1" customHeight="1">
      <c r="A5179" s="378"/>
      <c r="B5179" s="26"/>
      <c r="C5179" s="26"/>
      <c r="D5179" s="26"/>
      <c r="E5179" s="21"/>
      <c r="F5179" s="21"/>
      <c r="G5179" s="21"/>
      <c r="H5179" s="21"/>
      <c r="I5179" s="21"/>
      <c r="J5179" s="26"/>
      <c r="K5179" s="26"/>
      <c r="L5179" s="21"/>
      <c r="M5179" s="21"/>
      <c r="N5179" s="21"/>
      <c r="O5179" s="21"/>
      <c r="P5179" s="21"/>
      <c r="Q5179" s="21"/>
    </row>
    <row r="5180" spans="1:17" s="258" customFormat="1" ht="12.75" hidden="1" customHeight="1">
      <c r="A5180" s="378"/>
      <c r="B5180" s="26"/>
      <c r="C5180" s="26"/>
      <c r="D5180" s="26"/>
      <c r="E5180" s="21"/>
      <c r="F5180" s="21"/>
      <c r="G5180" s="21"/>
      <c r="H5180" s="21"/>
      <c r="I5180" s="21"/>
      <c r="J5180" s="26"/>
      <c r="K5180" s="26"/>
      <c r="L5180" s="21"/>
      <c r="M5180" s="21"/>
      <c r="N5180" s="21"/>
      <c r="O5180" s="21"/>
      <c r="P5180" s="21"/>
      <c r="Q5180" s="21"/>
    </row>
    <row r="5181" spans="1:17" s="258" customFormat="1" ht="12.75" hidden="1" customHeight="1">
      <c r="A5181" s="378"/>
      <c r="B5181" s="26"/>
      <c r="C5181" s="26"/>
      <c r="D5181" s="26"/>
      <c r="E5181" s="21"/>
      <c r="F5181" s="21"/>
      <c r="G5181" s="21"/>
      <c r="H5181" s="21"/>
      <c r="I5181" s="21"/>
      <c r="J5181" s="26"/>
      <c r="K5181" s="26"/>
      <c r="L5181" s="21"/>
      <c r="M5181" s="21"/>
      <c r="N5181" s="21"/>
      <c r="O5181" s="21"/>
      <c r="P5181" s="21"/>
      <c r="Q5181" s="21"/>
    </row>
    <row r="5182" spans="1:17" s="258" customFormat="1" ht="12.75" hidden="1" customHeight="1">
      <c r="A5182" s="378"/>
      <c r="B5182" s="26"/>
      <c r="C5182" s="26"/>
      <c r="D5182" s="26"/>
      <c r="E5182" s="21"/>
      <c r="F5182" s="21"/>
      <c r="G5182" s="21"/>
      <c r="H5182" s="21"/>
      <c r="I5182" s="21"/>
      <c r="J5182" s="26"/>
      <c r="K5182" s="26"/>
      <c r="L5182" s="21"/>
      <c r="M5182" s="21"/>
      <c r="N5182" s="21"/>
      <c r="O5182" s="21"/>
      <c r="P5182" s="21"/>
      <c r="Q5182" s="21"/>
    </row>
    <row r="5183" spans="1:17" s="258" customFormat="1" ht="12.75" hidden="1" customHeight="1">
      <c r="A5183" s="378"/>
      <c r="B5183" s="26"/>
      <c r="C5183" s="26"/>
      <c r="D5183" s="26"/>
      <c r="E5183" s="21"/>
      <c r="F5183" s="21"/>
      <c r="G5183" s="21"/>
      <c r="H5183" s="21"/>
      <c r="I5183" s="21"/>
      <c r="J5183" s="26"/>
      <c r="K5183" s="26"/>
      <c r="L5183" s="21"/>
      <c r="M5183" s="21"/>
      <c r="N5183" s="21"/>
      <c r="O5183" s="21"/>
      <c r="P5183" s="21"/>
      <c r="Q5183" s="21"/>
    </row>
    <row r="5184" spans="1:17" s="258" customFormat="1" ht="12.75" hidden="1" customHeight="1">
      <c r="A5184" s="378"/>
      <c r="B5184" s="26"/>
      <c r="C5184" s="26"/>
      <c r="D5184" s="26"/>
      <c r="E5184" s="21"/>
      <c r="F5184" s="21"/>
      <c r="G5184" s="21"/>
      <c r="H5184" s="21"/>
      <c r="I5184" s="21"/>
      <c r="J5184" s="26"/>
      <c r="K5184" s="26"/>
      <c r="L5184" s="21"/>
      <c r="M5184" s="21"/>
      <c r="N5184" s="21"/>
      <c r="O5184" s="21"/>
      <c r="P5184" s="21"/>
      <c r="Q5184" s="21"/>
    </row>
    <row r="5185" spans="1:17" s="258" customFormat="1" ht="12.75" hidden="1" customHeight="1">
      <c r="A5185" s="378"/>
      <c r="B5185" s="26"/>
      <c r="C5185" s="26"/>
      <c r="D5185" s="26"/>
      <c r="E5185" s="21"/>
      <c r="F5185" s="21"/>
      <c r="G5185" s="21"/>
      <c r="H5185" s="21"/>
      <c r="I5185" s="21"/>
      <c r="J5185" s="26"/>
      <c r="K5185" s="26"/>
      <c r="L5185" s="21"/>
      <c r="M5185" s="21"/>
      <c r="N5185" s="21"/>
      <c r="O5185" s="21"/>
      <c r="P5185" s="21"/>
      <c r="Q5185" s="21"/>
    </row>
    <row r="5186" spans="1:17" s="258" customFormat="1" ht="12.75" hidden="1" customHeight="1">
      <c r="A5186" s="378"/>
      <c r="B5186" s="26"/>
      <c r="C5186" s="26"/>
      <c r="D5186" s="26"/>
      <c r="E5186" s="21"/>
      <c r="F5186" s="21"/>
      <c r="G5186" s="21"/>
      <c r="H5186" s="21"/>
      <c r="I5186" s="21"/>
      <c r="J5186" s="26"/>
      <c r="K5186" s="26"/>
      <c r="L5186" s="21"/>
      <c r="M5186" s="21"/>
      <c r="N5186" s="21"/>
      <c r="O5186" s="21"/>
      <c r="P5186" s="21"/>
      <c r="Q5186" s="21"/>
    </row>
    <row r="5187" spans="1:17" s="258" customFormat="1" ht="12.75" hidden="1" customHeight="1">
      <c r="A5187" s="378"/>
      <c r="B5187" s="26"/>
      <c r="C5187" s="26"/>
      <c r="D5187" s="26"/>
      <c r="E5187" s="21"/>
      <c r="F5187" s="21"/>
      <c r="G5187" s="21"/>
      <c r="H5187" s="21"/>
      <c r="I5187" s="21"/>
      <c r="J5187" s="26"/>
      <c r="K5187" s="26"/>
      <c r="L5187" s="21"/>
      <c r="M5187" s="21"/>
      <c r="N5187" s="21"/>
      <c r="O5187" s="21"/>
      <c r="P5187" s="21"/>
      <c r="Q5187" s="21"/>
    </row>
    <row r="5188" spans="1:17" s="258" customFormat="1" ht="12.75" hidden="1" customHeight="1">
      <c r="A5188" s="378"/>
      <c r="B5188" s="26"/>
      <c r="C5188" s="26"/>
      <c r="D5188" s="26"/>
      <c r="E5188" s="21"/>
      <c r="F5188" s="21"/>
      <c r="G5188" s="21"/>
      <c r="H5188" s="21"/>
      <c r="I5188" s="21"/>
      <c r="J5188" s="26"/>
      <c r="K5188" s="26"/>
      <c r="L5188" s="21"/>
      <c r="M5188" s="21"/>
      <c r="N5188" s="21"/>
      <c r="O5188" s="21"/>
      <c r="P5188" s="21"/>
      <c r="Q5188" s="21"/>
    </row>
    <row r="5189" spans="1:17" s="258" customFormat="1" ht="12.75" hidden="1" customHeight="1">
      <c r="A5189" s="378"/>
      <c r="B5189" s="26"/>
      <c r="C5189" s="26"/>
      <c r="D5189" s="26"/>
      <c r="E5189" s="21"/>
      <c r="F5189" s="21"/>
      <c r="G5189" s="21"/>
      <c r="H5189" s="21"/>
      <c r="I5189" s="21"/>
      <c r="J5189" s="26"/>
      <c r="K5189" s="26"/>
      <c r="L5189" s="21"/>
      <c r="M5189" s="21"/>
      <c r="N5189" s="21"/>
      <c r="O5189" s="21"/>
      <c r="P5189" s="21"/>
      <c r="Q5189" s="21"/>
    </row>
    <row r="5190" spans="1:17" s="258" customFormat="1" ht="12.75" hidden="1" customHeight="1">
      <c r="A5190" s="378"/>
      <c r="B5190" s="26"/>
      <c r="C5190" s="26"/>
      <c r="D5190" s="26"/>
      <c r="E5190" s="21"/>
      <c r="F5190" s="21"/>
      <c r="G5190" s="21"/>
      <c r="H5190" s="21"/>
      <c r="I5190" s="21"/>
      <c r="J5190" s="26"/>
      <c r="K5190" s="26"/>
      <c r="L5190" s="21"/>
      <c r="M5190" s="21"/>
      <c r="N5190" s="21"/>
      <c r="O5190" s="21"/>
      <c r="P5190" s="21"/>
      <c r="Q5190" s="21"/>
    </row>
    <row r="5191" spans="1:17" s="258" customFormat="1" ht="12.75" hidden="1" customHeight="1">
      <c r="A5191" s="378"/>
      <c r="B5191" s="26"/>
      <c r="C5191" s="26"/>
      <c r="D5191" s="26"/>
      <c r="E5191" s="21"/>
      <c r="F5191" s="21"/>
      <c r="G5191" s="21"/>
      <c r="H5191" s="21"/>
      <c r="I5191" s="21"/>
      <c r="J5191" s="26"/>
      <c r="K5191" s="26"/>
      <c r="L5191" s="21"/>
      <c r="M5191" s="21"/>
      <c r="N5191" s="21"/>
      <c r="O5191" s="21"/>
      <c r="P5191" s="21"/>
      <c r="Q5191" s="21"/>
    </row>
    <row r="5192" spans="1:17" s="258" customFormat="1" ht="12.75" hidden="1" customHeight="1">
      <c r="A5192" s="378"/>
      <c r="B5192" s="26"/>
      <c r="C5192" s="26"/>
      <c r="D5192" s="26"/>
      <c r="E5192" s="21"/>
      <c r="F5192" s="21"/>
      <c r="G5192" s="21"/>
      <c r="H5192" s="21"/>
      <c r="I5192" s="21"/>
      <c r="J5192" s="26"/>
      <c r="K5192" s="26"/>
      <c r="L5192" s="21"/>
      <c r="M5192" s="21"/>
      <c r="N5192" s="21"/>
      <c r="O5192" s="21"/>
      <c r="P5192" s="21"/>
      <c r="Q5192" s="21"/>
    </row>
    <row r="5193" spans="1:17" s="258" customFormat="1" ht="12.75" hidden="1" customHeight="1">
      <c r="A5193" s="378"/>
      <c r="B5193" s="26"/>
      <c r="C5193" s="26"/>
      <c r="D5193" s="26"/>
      <c r="E5193" s="21"/>
      <c r="F5193" s="21"/>
      <c r="G5193" s="21"/>
      <c r="H5193" s="21"/>
      <c r="I5193" s="21"/>
      <c r="J5193" s="26"/>
      <c r="K5193" s="26"/>
      <c r="L5193" s="21"/>
      <c r="M5193" s="21"/>
      <c r="N5193" s="21"/>
      <c r="O5193" s="21"/>
      <c r="P5193" s="21"/>
      <c r="Q5193" s="21"/>
    </row>
    <row r="5194" spans="1:17" s="258" customFormat="1" ht="12.75" hidden="1" customHeight="1">
      <c r="A5194" s="378"/>
      <c r="B5194" s="26"/>
      <c r="C5194" s="26"/>
      <c r="D5194" s="26"/>
      <c r="E5194" s="21"/>
      <c r="F5194" s="21"/>
      <c r="G5194" s="21"/>
      <c r="H5194" s="21"/>
      <c r="I5194" s="21"/>
      <c r="J5194" s="26"/>
      <c r="K5194" s="26"/>
      <c r="L5194" s="21"/>
      <c r="M5194" s="21"/>
      <c r="N5194" s="21"/>
      <c r="O5194" s="21"/>
      <c r="P5194" s="21"/>
      <c r="Q5194" s="21"/>
    </row>
    <row r="5195" spans="1:17" s="258" customFormat="1" ht="12.75" hidden="1" customHeight="1">
      <c r="A5195" s="378"/>
      <c r="B5195" s="26"/>
      <c r="C5195" s="26"/>
      <c r="D5195" s="26"/>
      <c r="E5195" s="21"/>
      <c r="F5195" s="21"/>
      <c r="G5195" s="21"/>
      <c r="H5195" s="21"/>
      <c r="I5195" s="21"/>
      <c r="J5195" s="26"/>
      <c r="K5195" s="26"/>
      <c r="L5195" s="21"/>
      <c r="M5195" s="21"/>
      <c r="N5195" s="21"/>
      <c r="O5195" s="21"/>
      <c r="P5195" s="21"/>
      <c r="Q5195" s="21"/>
    </row>
    <row r="5196" spans="1:17" s="258" customFormat="1" ht="12.75" hidden="1" customHeight="1">
      <c r="A5196" s="378"/>
      <c r="B5196" s="26"/>
      <c r="C5196" s="26"/>
      <c r="D5196" s="26"/>
      <c r="E5196" s="21"/>
      <c r="F5196" s="21"/>
      <c r="G5196" s="21"/>
      <c r="H5196" s="21"/>
      <c r="I5196" s="21"/>
      <c r="J5196" s="26"/>
      <c r="K5196" s="26"/>
      <c r="L5196" s="21"/>
      <c r="M5196" s="21"/>
      <c r="N5196" s="21"/>
      <c r="O5196" s="21"/>
      <c r="P5196" s="21"/>
      <c r="Q5196" s="21"/>
    </row>
    <row r="5197" spans="1:17" s="258" customFormat="1" ht="12.75" hidden="1" customHeight="1">
      <c r="A5197" s="378"/>
      <c r="B5197" s="26"/>
      <c r="C5197" s="26"/>
      <c r="D5197" s="26"/>
      <c r="E5197" s="21"/>
      <c r="F5197" s="21"/>
      <c r="G5197" s="21"/>
      <c r="H5197" s="21"/>
      <c r="I5197" s="21"/>
      <c r="J5197" s="26"/>
      <c r="K5197" s="26"/>
      <c r="L5197" s="21"/>
      <c r="M5197" s="21"/>
      <c r="N5197" s="21"/>
      <c r="O5197" s="21"/>
      <c r="P5197" s="21"/>
      <c r="Q5197" s="21"/>
    </row>
    <row r="5198" spans="1:17" s="258" customFormat="1" ht="12.75" hidden="1" customHeight="1">
      <c r="A5198" s="378"/>
      <c r="B5198" s="26"/>
      <c r="C5198" s="26"/>
      <c r="D5198" s="26"/>
      <c r="E5198" s="21"/>
      <c r="F5198" s="21"/>
      <c r="G5198" s="21"/>
      <c r="H5198" s="21"/>
      <c r="I5198" s="21"/>
      <c r="J5198" s="26"/>
      <c r="K5198" s="26"/>
      <c r="L5198" s="21"/>
      <c r="M5198" s="21"/>
      <c r="N5198" s="21"/>
      <c r="O5198" s="21"/>
      <c r="P5198" s="21"/>
      <c r="Q5198" s="21"/>
    </row>
    <row r="5199" spans="1:17" s="258" customFormat="1" ht="12.75" hidden="1" customHeight="1">
      <c r="A5199" s="378"/>
      <c r="B5199" s="26"/>
      <c r="C5199" s="26"/>
      <c r="D5199" s="26"/>
      <c r="E5199" s="21"/>
      <c r="F5199" s="21"/>
      <c r="G5199" s="21"/>
      <c r="H5199" s="21"/>
      <c r="I5199" s="21"/>
      <c r="J5199" s="26"/>
      <c r="K5199" s="26"/>
      <c r="L5199" s="21"/>
      <c r="M5199" s="21"/>
      <c r="N5199" s="21"/>
      <c r="O5199" s="21"/>
      <c r="P5199" s="21"/>
      <c r="Q5199" s="21"/>
    </row>
    <row r="5200" spans="1:17" s="258" customFormat="1" ht="12.75" hidden="1" customHeight="1">
      <c r="A5200" s="378"/>
      <c r="B5200" s="26"/>
      <c r="C5200" s="26"/>
      <c r="D5200" s="26"/>
      <c r="E5200" s="21"/>
      <c r="F5200" s="21"/>
      <c r="G5200" s="21"/>
      <c r="H5200" s="21"/>
      <c r="I5200" s="21"/>
      <c r="J5200" s="26"/>
      <c r="K5200" s="26"/>
      <c r="L5200" s="21"/>
      <c r="M5200" s="21"/>
      <c r="N5200" s="21"/>
      <c r="O5200" s="21"/>
      <c r="P5200" s="21"/>
      <c r="Q5200" s="21"/>
    </row>
    <row r="5201" spans="1:17" s="258" customFormat="1" ht="12.75" hidden="1" customHeight="1">
      <c r="A5201" s="378"/>
      <c r="B5201" s="26"/>
      <c r="C5201" s="26"/>
      <c r="D5201" s="26"/>
      <c r="E5201" s="21"/>
      <c r="F5201" s="21"/>
      <c r="G5201" s="21"/>
      <c r="H5201" s="21"/>
      <c r="I5201" s="21"/>
      <c r="J5201" s="26"/>
      <c r="K5201" s="26"/>
      <c r="L5201" s="21"/>
      <c r="M5201" s="21"/>
      <c r="N5201" s="21"/>
      <c r="O5201" s="21"/>
      <c r="P5201" s="21"/>
      <c r="Q5201" s="21"/>
    </row>
    <row r="5202" spans="1:17" s="258" customFormat="1" ht="12.75" hidden="1" customHeight="1">
      <c r="A5202" s="378"/>
      <c r="B5202" s="26"/>
      <c r="C5202" s="26"/>
      <c r="D5202" s="26"/>
      <c r="E5202" s="21"/>
      <c r="F5202" s="21"/>
      <c r="G5202" s="21"/>
      <c r="H5202" s="21"/>
      <c r="I5202" s="21"/>
      <c r="J5202" s="26"/>
      <c r="K5202" s="26"/>
      <c r="L5202" s="21"/>
      <c r="M5202" s="21"/>
      <c r="N5202" s="21"/>
      <c r="O5202" s="21"/>
      <c r="P5202" s="21"/>
      <c r="Q5202" s="21"/>
    </row>
    <row r="5203" spans="1:17" s="258" customFormat="1" ht="12.75" hidden="1" customHeight="1">
      <c r="A5203" s="378"/>
      <c r="B5203" s="26"/>
      <c r="C5203" s="26"/>
      <c r="D5203" s="26"/>
      <c r="E5203" s="21"/>
      <c r="F5203" s="21"/>
      <c r="G5203" s="21"/>
      <c r="H5203" s="21"/>
      <c r="I5203" s="21"/>
      <c r="J5203" s="26"/>
      <c r="K5203" s="26"/>
      <c r="L5203" s="21"/>
      <c r="M5203" s="21"/>
      <c r="N5203" s="21"/>
      <c r="O5203" s="21"/>
      <c r="P5203" s="21"/>
      <c r="Q5203" s="21"/>
    </row>
    <row r="5204" spans="1:17" s="258" customFormat="1" ht="12.75" hidden="1" customHeight="1">
      <c r="A5204" s="378"/>
      <c r="B5204" s="26"/>
      <c r="C5204" s="26"/>
      <c r="D5204" s="26"/>
      <c r="E5204" s="21"/>
      <c r="F5204" s="21"/>
      <c r="G5204" s="21"/>
      <c r="H5204" s="21"/>
      <c r="I5204" s="21"/>
      <c r="J5204" s="26"/>
      <c r="K5204" s="26"/>
      <c r="L5204" s="21"/>
      <c r="M5204" s="21"/>
      <c r="N5204" s="21"/>
      <c r="O5204" s="21"/>
      <c r="P5204" s="21"/>
      <c r="Q5204" s="21"/>
    </row>
    <row r="5205" spans="1:17" s="258" customFormat="1" ht="12.75" hidden="1" customHeight="1">
      <c r="A5205" s="378"/>
      <c r="B5205" s="26"/>
      <c r="C5205" s="26"/>
      <c r="D5205" s="26"/>
      <c r="E5205" s="21"/>
      <c r="F5205" s="21"/>
      <c r="G5205" s="21"/>
      <c r="H5205" s="21"/>
      <c r="I5205" s="21"/>
      <c r="J5205" s="26"/>
      <c r="K5205" s="26"/>
      <c r="L5205" s="21"/>
      <c r="M5205" s="21"/>
      <c r="N5205" s="21"/>
      <c r="O5205" s="21"/>
      <c r="P5205" s="21"/>
      <c r="Q5205" s="21"/>
    </row>
    <row r="5206" spans="1:17" s="258" customFormat="1" ht="12.75" hidden="1" customHeight="1">
      <c r="A5206" s="378"/>
      <c r="B5206" s="26"/>
      <c r="C5206" s="26"/>
      <c r="D5206" s="26"/>
      <c r="E5206" s="21"/>
      <c r="F5206" s="21"/>
      <c r="G5206" s="21"/>
      <c r="H5206" s="21"/>
      <c r="I5206" s="21"/>
      <c r="J5206" s="26"/>
      <c r="K5206" s="26"/>
      <c r="L5206" s="21"/>
      <c r="M5206" s="21"/>
      <c r="N5206" s="21"/>
      <c r="O5206" s="21"/>
      <c r="P5206" s="21"/>
      <c r="Q5206" s="21"/>
    </row>
    <row r="5207" spans="1:17" s="258" customFormat="1" ht="12.75" hidden="1" customHeight="1">
      <c r="A5207" s="378"/>
      <c r="B5207" s="26"/>
      <c r="C5207" s="26"/>
      <c r="D5207" s="26"/>
      <c r="E5207" s="21"/>
      <c r="F5207" s="21"/>
      <c r="G5207" s="21"/>
      <c r="H5207" s="21"/>
      <c r="I5207" s="21"/>
      <c r="J5207" s="26"/>
      <c r="K5207" s="26"/>
      <c r="L5207" s="21"/>
      <c r="M5207" s="21"/>
      <c r="N5207" s="21"/>
      <c r="O5207" s="21"/>
      <c r="P5207" s="21"/>
      <c r="Q5207" s="21"/>
    </row>
    <row r="5208" spans="1:17" s="258" customFormat="1" ht="12.75" hidden="1" customHeight="1">
      <c r="A5208" s="378"/>
      <c r="B5208" s="26"/>
      <c r="C5208" s="26"/>
      <c r="D5208" s="26"/>
      <c r="E5208" s="21"/>
      <c r="F5208" s="21"/>
      <c r="G5208" s="21"/>
      <c r="H5208" s="21"/>
      <c r="I5208" s="21"/>
      <c r="J5208" s="26"/>
      <c r="K5208" s="26"/>
      <c r="L5208" s="21"/>
      <c r="M5208" s="21"/>
      <c r="N5208" s="21"/>
      <c r="O5208" s="21"/>
      <c r="P5208" s="21"/>
      <c r="Q5208" s="21"/>
    </row>
    <row r="5209" spans="1:17" s="258" customFormat="1" ht="12.75" hidden="1" customHeight="1">
      <c r="A5209" s="378"/>
      <c r="B5209" s="26"/>
      <c r="C5209" s="26"/>
      <c r="D5209" s="26"/>
      <c r="E5209" s="21"/>
      <c r="F5209" s="21"/>
      <c r="G5209" s="21"/>
      <c r="H5209" s="21"/>
      <c r="I5209" s="21"/>
      <c r="J5209" s="26"/>
      <c r="K5209" s="26"/>
      <c r="L5209" s="21"/>
      <c r="M5209" s="21"/>
      <c r="N5209" s="21"/>
      <c r="O5209" s="21"/>
      <c r="P5209" s="21"/>
      <c r="Q5209" s="21"/>
    </row>
    <row r="5210" spans="1:17" s="258" customFormat="1" ht="12.75" hidden="1" customHeight="1">
      <c r="A5210" s="378"/>
      <c r="B5210" s="26"/>
      <c r="C5210" s="26"/>
      <c r="D5210" s="26"/>
      <c r="E5210" s="21"/>
      <c r="F5210" s="21"/>
      <c r="G5210" s="21"/>
      <c r="H5210" s="21"/>
      <c r="I5210" s="21"/>
      <c r="J5210" s="26"/>
      <c r="K5210" s="26"/>
      <c r="L5210" s="21"/>
      <c r="M5210" s="21"/>
      <c r="N5210" s="21"/>
      <c r="O5210" s="21"/>
      <c r="P5210" s="21"/>
      <c r="Q5210" s="21"/>
    </row>
    <row r="5211" spans="1:17" s="258" customFormat="1" ht="12.75" hidden="1" customHeight="1">
      <c r="A5211" s="378"/>
      <c r="B5211" s="26"/>
      <c r="C5211" s="26"/>
      <c r="D5211" s="26"/>
      <c r="E5211" s="21"/>
      <c r="F5211" s="21"/>
      <c r="G5211" s="21"/>
      <c r="H5211" s="21"/>
      <c r="I5211" s="21"/>
      <c r="J5211" s="26"/>
      <c r="K5211" s="26"/>
      <c r="L5211" s="21"/>
      <c r="M5211" s="21"/>
      <c r="N5211" s="21"/>
      <c r="O5211" s="21"/>
      <c r="P5211" s="21"/>
      <c r="Q5211" s="21"/>
    </row>
    <row r="5212" spans="1:17" s="258" customFormat="1" ht="12.75" hidden="1" customHeight="1">
      <c r="A5212" s="378"/>
      <c r="B5212" s="26"/>
      <c r="C5212" s="26"/>
      <c r="D5212" s="26"/>
      <c r="E5212" s="21"/>
      <c r="F5212" s="21"/>
      <c r="G5212" s="21"/>
      <c r="H5212" s="21"/>
      <c r="I5212" s="21"/>
      <c r="J5212" s="26"/>
      <c r="K5212" s="26"/>
      <c r="L5212" s="21"/>
      <c r="M5212" s="21"/>
      <c r="N5212" s="21"/>
      <c r="O5212" s="21"/>
      <c r="P5212" s="21"/>
      <c r="Q5212" s="21"/>
    </row>
    <row r="5213" spans="1:17" s="258" customFormat="1" ht="12.75" hidden="1" customHeight="1">
      <c r="A5213" s="378"/>
      <c r="B5213" s="26"/>
      <c r="C5213" s="26"/>
      <c r="D5213" s="26"/>
      <c r="E5213" s="21"/>
      <c r="F5213" s="21"/>
      <c r="G5213" s="21"/>
      <c r="H5213" s="21"/>
      <c r="I5213" s="21"/>
      <c r="J5213" s="26"/>
      <c r="K5213" s="26"/>
      <c r="L5213" s="21"/>
      <c r="M5213" s="21"/>
      <c r="N5213" s="21"/>
      <c r="O5213" s="21"/>
      <c r="P5213" s="21"/>
      <c r="Q5213" s="21"/>
    </row>
    <row r="5214" spans="1:17" s="258" customFormat="1" ht="12.75" hidden="1" customHeight="1">
      <c r="A5214" s="378"/>
      <c r="B5214" s="26"/>
      <c r="C5214" s="26"/>
      <c r="D5214" s="26"/>
      <c r="E5214" s="21"/>
      <c r="F5214" s="21"/>
      <c r="G5214" s="21"/>
      <c r="H5214" s="21"/>
      <c r="I5214" s="21"/>
      <c r="J5214" s="26"/>
      <c r="K5214" s="26"/>
      <c r="L5214" s="21"/>
      <c r="M5214" s="21"/>
      <c r="N5214" s="21"/>
      <c r="O5214" s="21"/>
      <c r="P5214" s="21"/>
      <c r="Q5214" s="21"/>
    </row>
    <row r="5215" spans="1:17" s="258" customFormat="1" ht="12.75" hidden="1" customHeight="1">
      <c r="A5215" s="378"/>
      <c r="B5215" s="26"/>
      <c r="C5215" s="26"/>
      <c r="D5215" s="26"/>
      <c r="E5215" s="21"/>
      <c r="F5215" s="21"/>
      <c r="G5215" s="21"/>
      <c r="H5215" s="21"/>
      <c r="I5215" s="21"/>
      <c r="J5215" s="26"/>
      <c r="K5215" s="26"/>
      <c r="L5215" s="21"/>
      <c r="M5215" s="21"/>
      <c r="N5215" s="21"/>
      <c r="O5215" s="21"/>
      <c r="P5215" s="21"/>
      <c r="Q5215" s="21"/>
    </row>
    <row r="5216" spans="1:17" s="258" customFormat="1" ht="12.75" hidden="1" customHeight="1">
      <c r="A5216" s="378"/>
      <c r="B5216" s="26"/>
      <c r="C5216" s="26"/>
      <c r="D5216" s="26"/>
      <c r="E5216" s="21"/>
      <c r="F5216" s="21"/>
      <c r="G5216" s="21"/>
      <c r="H5216" s="21"/>
      <c r="I5216" s="21"/>
      <c r="J5216" s="26"/>
      <c r="K5216" s="26"/>
      <c r="L5216" s="21"/>
      <c r="M5216" s="21"/>
      <c r="N5216" s="21"/>
      <c r="O5216" s="21"/>
      <c r="P5216" s="21"/>
      <c r="Q5216" s="21"/>
    </row>
    <row r="5217" spans="1:17" s="258" customFormat="1" ht="12.75" hidden="1" customHeight="1">
      <c r="A5217" s="378"/>
      <c r="B5217" s="26"/>
      <c r="C5217" s="26"/>
      <c r="D5217" s="26"/>
      <c r="E5217" s="21"/>
      <c r="F5217" s="21"/>
      <c r="G5217" s="21"/>
      <c r="H5217" s="21"/>
      <c r="I5217" s="21"/>
      <c r="J5217" s="26"/>
      <c r="K5217" s="26"/>
      <c r="L5217" s="21"/>
      <c r="M5217" s="21"/>
      <c r="N5217" s="21"/>
      <c r="O5217" s="21"/>
      <c r="P5217" s="21"/>
      <c r="Q5217" s="21"/>
    </row>
    <row r="5218" spans="1:17" s="258" customFormat="1" ht="12.75" hidden="1" customHeight="1">
      <c r="A5218" s="378"/>
      <c r="B5218" s="26"/>
      <c r="C5218" s="26"/>
      <c r="D5218" s="26"/>
      <c r="E5218" s="21"/>
      <c r="F5218" s="21"/>
      <c r="G5218" s="21"/>
      <c r="H5218" s="21"/>
      <c r="I5218" s="21"/>
      <c r="J5218" s="26"/>
      <c r="K5218" s="26"/>
      <c r="L5218" s="21"/>
      <c r="M5218" s="21"/>
      <c r="N5218" s="21"/>
      <c r="O5218" s="21"/>
      <c r="P5218" s="21"/>
      <c r="Q5218" s="21"/>
    </row>
    <row r="5219" spans="1:17" s="258" customFormat="1" ht="12.75" hidden="1" customHeight="1">
      <c r="A5219" s="378"/>
      <c r="B5219" s="26"/>
      <c r="C5219" s="26"/>
      <c r="D5219" s="26"/>
      <c r="E5219" s="21"/>
      <c r="F5219" s="21"/>
      <c r="G5219" s="21"/>
      <c r="H5219" s="21"/>
      <c r="I5219" s="21"/>
      <c r="J5219" s="26"/>
      <c r="K5219" s="26"/>
      <c r="L5219" s="21"/>
      <c r="M5219" s="21"/>
      <c r="N5219" s="21"/>
      <c r="O5219" s="21"/>
      <c r="P5219" s="21"/>
      <c r="Q5219" s="21"/>
    </row>
    <row r="5220" spans="1:17" s="258" customFormat="1" ht="12.75" hidden="1" customHeight="1">
      <c r="A5220" s="378"/>
      <c r="B5220" s="26"/>
      <c r="C5220" s="26"/>
      <c r="D5220" s="26"/>
      <c r="E5220" s="21"/>
      <c r="F5220" s="21"/>
      <c r="G5220" s="21"/>
      <c r="H5220" s="21"/>
      <c r="I5220" s="21"/>
      <c r="J5220" s="26"/>
      <c r="K5220" s="26"/>
      <c r="L5220" s="21"/>
      <c r="M5220" s="21"/>
      <c r="N5220" s="21"/>
      <c r="O5220" s="21"/>
      <c r="P5220" s="21"/>
      <c r="Q5220" s="21"/>
    </row>
    <row r="5221" spans="1:17" s="258" customFormat="1" ht="12.75" hidden="1" customHeight="1">
      <c r="A5221" s="378"/>
      <c r="B5221" s="26"/>
      <c r="C5221" s="26"/>
      <c r="D5221" s="26"/>
      <c r="E5221" s="21"/>
      <c r="F5221" s="21"/>
      <c r="G5221" s="21"/>
      <c r="H5221" s="21"/>
      <c r="I5221" s="21"/>
      <c r="J5221" s="26"/>
      <c r="K5221" s="26"/>
      <c r="L5221" s="21"/>
      <c r="M5221" s="21"/>
      <c r="N5221" s="21"/>
      <c r="O5221" s="21"/>
      <c r="P5221" s="21"/>
      <c r="Q5221" s="21"/>
    </row>
    <row r="5222" spans="1:17" s="258" customFormat="1" ht="12.75" hidden="1" customHeight="1">
      <c r="A5222" s="378"/>
      <c r="B5222" s="26"/>
      <c r="C5222" s="26"/>
      <c r="D5222" s="26"/>
      <c r="E5222" s="21"/>
      <c r="F5222" s="21"/>
      <c r="G5222" s="21"/>
      <c r="H5222" s="21"/>
      <c r="I5222" s="21"/>
      <c r="J5222" s="26"/>
      <c r="K5222" s="26"/>
      <c r="L5222" s="21"/>
      <c r="M5222" s="21"/>
      <c r="N5222" s="21"/>
      <c r="O5222" s="21"/>
      <c r="P5222" s="21"/>
      <c r="Q5222" s="21"/>
    </row>
    <row r="5223" spans="1:17" s="258" customFormat="1" ht="12.75" hidden="1" customHeight="1">
      <c r="A5223" s="378"/>
      <c r="B5223" s="26"/>
      <c r="C5223" s="26"/>
      <c r="D5223" s="26"/>
      <c r="E5223" s="21"/>
      <c r="F5223" s="21"/>
      <c r="G5223" s="21"/>
      <c r="H5223" s="21"/>
      <c r="I5223" s="21"/>
      <c r="J5223" s="26"/>
      <c r="K5223" s="26"/>
      <c r="L5223" s="21"/>
      <c r="M5223" s="21"/>
      <c r="N5223" s="21"/>
      <c r="O5223" s="21"/>
      <c r="P5223" s="21"/>
      <c r="Q5223" s="21"/>
    </row>
    <row r="5224" spans="1:17" s="258" customFormat="1" ht="12.75" hidden="1" customHeight="1">
      <c r="A5224" s="378"/>
      <c r="B5224" s="26"/>
      <c r="C5224" s="26"/>
      <c r="D5224" s="26"/>
      <c r="E5224" s="21"/>
      <c r="F5224" s="21"/>
      <c r="G5224" s="21"/>
      <c r="H5224" s="21"/>
      <c r="I5224" s="21"/>
      <c r="J5224" s="26"/>
      <c r="K5224" s="26"/>
      <c r="L5224" s="21"/>
      <c r="M5224" s="21"/>
      <c r="N5224" s="21"/>
      <c r="O5224" s="21"/>
      <c r="P5224" s="21"/>
      <c r="Q5224" s="21"/>
    </row>
    <row r="5225" spans="1:17" s="258" customFormat="1" ht="12.75" hidden="1" customHeight="1">
      <c r="A5225" s="378"/>
      <c r="B5225" s="26"/>
      <c r="C5225" s="26"/>
      <c r="D5225" s="26"/>
      <c r="E5225" s="21"/>
      <c r="F5225" s="21"/>
      <c r="G5225" s="21"/>
      <c r="H5225" s="21"/>
      <c r="I5225" s="21"/>
      <c r="J5225" s="26"/>
      <c r="K5225" s="26"/>
      <c r="L5225" s="21"/>
      <c r="M5225" s="21"/>
      <c r="N5225" s="21"/>
      <c r="O5225" s="21"/>
      <c r="P5225" s="21"/>
      <c r="Q5225" s="21"/>
    </row>
    <row r="5226" spans="1:17" s="258" customFormat="1" ht="12.75" hidden="1" customHeight="1">
      <c r="A5226" s="378"/>
      <c r="B5226" s="26"/>
      <c r="C5226" s="26"/>
      <c r="D5226" s="26"/>
      <c r="E5226" s="21"/>
      <c r="F5226" s="21"/>
      <c r="G5226" s="21"/>
      <c r="H5226" s="21"/>
      <c r="I5226" s="21"/>
      <c r="J5226" s="26"/>
      <c r="K5226" s="26"/>
      <c r="L5226" s="21"/>
      <c r="M5226" s="21"/>
      <c r="N5226" s="21"/>
      <c r="O5226" s="21"/>
      <c r="P5226" s="21"/>
      <c r="Q5226" s="21"/>
    </row>
    <row r="5227" spans="1:17" s="258" customFormat="1" ht="12.75" hidden="1" customHeight="1">
      <c r="A5227" s="378"/>
      <c r="B5227" s="26"/>
      <c r="C5227" s="26"/>
      <c r="D5227" s="26"/>
      <c r="E5227" s="21"/>
      <c r="F5227" s="21"/>
      <c r="G5227" s="21"/>
      <c r="H5227" s="21"/>
      <c r="I5227" s="21"/>
      <c r="J5227" s="26"/>
      <c r="K5227" s="26"/>
      <c r="L5227" s="21"/>
      <c r="M5227" s="21"/>
      <c r="N5227" s="21"/>
      <c r="O5227" s="21"/>
      <c r="P5227" s="21"/>
      <c r="Q5227" s="21"/>
    </row>
    <row r="5228" spans="1:17" s="258" customFormat="1" ht="12.75" hidden="1" customHeight="1">
      <c r="A5228" s="378"/>
      <c r="B5228" s="26"/>
      <c r="C5228" s="26"/>
      <c r="D5228" s="26"/>
      <c r="E5228" s="21"/>
      <c r="F5228" s="21"/>
      <c r="G5228" s="21"/>
      <c r="H5228" s="21"/>
      <c r="I5228" s="21"/>
      <c r="J5228" s="26"/>
      <c r="K5228" s="26"/>
      <c r="L5228" s="21"/>
      <c r="M5228" s="21"/>
      <c r="N5228" s="21"/>
      <c r="O5228" s="21"/>
      <c r="P5228" s="21"/>
      <c r="Q5228" s="21"/>
    </row>
    <row r="5229" spans="1:17" s="258" customFormat="1" ht="12.75" hidden="1" customHeight="1">
      <c r="A5229" s="378"/>
      <c r="B5229" s="26"/>
      <c r="C5229" s="26"/>
      <c r="D5229" s="26"/>
      <c r="E5229" s="21"/>
      <c r="F5229" s="21"/>
      <c r="G5229" s="21"/>
      <c r="H5229" s="21"/>
      <c r="I5229" s="21"/>
      <c r="J5229" s="26"/>
      <c r="K5229" s="26"/>
      <c r="L5229" s="21"/>
      <c r="M5229" s="21"/>
      <c r="N5229" s="21"/>
      <c r="O5229" s="21"/>
      <c r="P5229" s="21"/>
      <c r="Q5229" s="21"/>
    </row>
    <row r="5230" spans="1:17" s="258" customFormat="1" ht="12.75" hidden="1" customHeight="1">
      <c r="A5230" s="378"/>
      <c r="B5230" s="26"/>
      <c r="C5230" s="26"/>
      <c r="D5230" s="26"/>
      <c r="E5230" s="21"/>
      <c r="F5230" s="21"/>
      <c r="G5230" s="21"/>
      <c r="H5230" s="21"/>
      <c r="I5230" s="21"/>
      <c r="J5230" s="26"/>
      <c r="K5230" s="26"/>
      <c r="L5230" s="21"/>
      <c r="M5230" s="21"/>
      <c r="N5230" s="21"/>
      <c r="O5230" s="21"/>
      <c r="P5230" s="21"/>
      <c r="Q5230" s="21"/>
    </row>
    <row r="5231" spans="1:17" s="258" customFormat="1" ht="12.75" hidden="1" customHeight="1">
      <c r="A5231" s="378"/>
      <c r="B5231" s="26"/>
      <c r="C5231" s="26"/>
      <c r="D5231" s="26"/>
      <c r="E5231" s="21"/>
      <c r="F5231" s="21"/>
      <c r="G5231" s="21"/>
      <c r="H5231" s="21"/>
      <c r="I5231" s="21"/>
      <c r="J5231" s="26"/>
      <c r="K5231" s="26"/>
      <c r="L5231" s="21"/>
      <c r="M5231" s="21"/>
      <c r="N5231" s="21"/>
      <c r="O5231" s="21"/>
      <c r="P5231" s="21"/>
      <c r="Q5231" s="21"/>
    </row>
    <row r="5232" spans="1:17" s="258" customFormat="1" ht="12.75" hidden="1" customHeight="1">
      <c r="A5232" s="378"/>
      <c r="B5232" s="26"/>
      <c r="C5232" s="26"/>
      <c r="D5232" s="26"/>
      <c r="E5232" s="21"/>
      <c r="F5232" s="21"/>
      <c r="G5232" s="21"/>
      <c r="H5232" s="21"/>
      <c r="I5232" s="21"/>
      <c r="J5232" s="26"/>
      <c r="K5232" s="26"/>
      <c r="L5232" s="21"/>
      <c r="M5232" s="21"/>
      <c r="N5232" s="21"/>
      <c r="O5232" s="21"/>
      <c r="P5232" s="21"/>
      <c r="Q5232" s="21"/>
    </row>
    <row r="5233" spans="1:17" s="258" customFormat="1" ht="12.75" hidden="1" customHeight="1">
      <c r="A5233" s="378"/>
      <c r="B5233" s="26"/>
      <c r="C5233" s="26"/>
      <c r="D5233" s="26"/>
      <c r="E5233" s="21"/>
      <c r="F5233" s="21"/>
      <c r="G5233" s="21"/>
      <c r="H5233" s="21"/>
      <c r="I5233" s="21"/>
      <c r="J5233" s="26"/>
      <c r="K5233" s="26"/>
      <c r="L5233" s="21"/>
      <c r="M5233" s="21"/>
      <c r="N5233" s="21"/>
      <c r="O5233" s="21"/>
      <c r="P5233" s="21"/>
      <c r="Q5233" s="21"/>
    </row>
    <row r="5234" spans="1:17" s="258" customFormat="1" ht="12.75" hidden="1" customHeight="1">
      <c r="A5234" s="378"/>
      <c r="B5234" s="26"/>
      <c r="C5234" s="26"/>
      <c r="D5234" s="26"/>
      <c r="E5234" s="21"/>
      <c r="F5234" s="21"/>
      <c r="G5234" s="21"/>
      <c r="H5234" s="21"/>
      <c r="I5234" s="21"/>
      <c r="J5234" s="26"/>
      <c r="K5234" s="26"/>
      <c r="L5234" s="21"/>
      <c r="M5234" s="21"/>
      <c r="N5234" s="21"/>
      <c r="O5234" s="21"/>
      <c r="P5234" s="21"/>
      <c r="Q5234" s="21"/>
    </row>
    <row r="5235" spans="1:17" s="258" customFormat="1" ht="12.75" hidden="1" customHeight="1">
      <c r="A5235" s="378"/>
      <c r="B5235" s="26"/>
      <c r="C5235" s="26"/>
      <c r="D5235" s="26"/>
      <c r="E5235" s="21"/>
      <c r="F5235" s="21"/>
      <c r="G5235" s="21"/>
      <c r="H5235" s="21"/>
      <c r="I5235" s="21"/>
      <c r="J5235" s="26"/>
      <c r="K5235" s="26"/>
      <c r="L5235" s="21"/>
      <c r="M5235" s="21"/>
      <c r="N5235" s="21"/>
      <c r="O5235" s="21"/>
      <c r="P5235" s="21"/>
      <c r="Q5235" s="21"/>
    </row>
    <row r="5236" spans="1:17" s="258" customFormat="1" ht="12.75" hidden="1" customHeight="1">
      <c r="A5236" s="378"/>
      <c r="B5236" s="26"/>
      <c r="C5236" s="26"/>
      <c r="D5236" s="26"/>
      <c r="E5236" s="21"/>
      <c r="F5236" s="21"/>
      <c r="G5236" s="21"/>
      <c r="H5236" s="21"/>
      <c r="I5236" s="21"/>
      <c r="J5236" s="26"/>
      <c r="K5236" s="26"/>
      <c r="L5236" s="21"/>
      <c r="M5236" s="21"/>
      <c r="N5236" s="21"/>
      <c r="O5236" s="21"/>
      <c r="P5236" s="21"/>
      <c r="Q5236" s="21"/>
    </row>
    <row r="5237" spans="1:17" s="258" customFormat="1" ht="12.75" hidden="1" customHeight="1">
      <c r="A5237" s="378"/>
      <c r="B5237" s="26"/>
      <c r="C5237" s="26"/>
      <c r="D5237" s="26"/>
      <c r="E5237" s="21"/>
      <c r="F5237" s="21"/>
      <c r="G5237" s="21"/>
      <c r="H5237" s="21"/>
      <c r="I5237" s="21"/>
      <c r="J5237" s="26"/>
      <c r="K5237" s="26"/>
      <c r="L5237" s="21"/>
      <c r="M5237" s="21"/>
      <c r="N5237" s="21"/>
      <c r="O5237" s="21"/>
      <c r="P5237" s="21"/>
      <c r="Q5237" s="21"/>
    </row>
    <row r="5238" spans="1:17" s="258" customFormat="1" ht="12.75" hidden="1" customHeight="1">
      <c r="A5238" s="378"/>
      <c r="B5238" s="26"/>
      <c r="C5238" s="26"/>
      <c r="D5238" s="26"/>
      <c r="E5238" s="21"/>
      <c r="F5238" s="21"/>
      <c r="G5238" s="21"/>
      <c r="H5238" s="21"/>
      <c r="I5238" s="21"/>
      <c r="J5238" s="26"/>
      <c r="K5238" s="26"/>
      <c r="L5238" s="21"/>
      <c r="M5238" s="21"/>
      <c r="N5238" s="21"/>
      <c r="O5238" s="21"/>
      <c r="P5238" s="21"/>
      <c r="Q5238" s="21"/>
    </row>
    <row r="5239" spans="1:17" s="258" customFormat="1" ht="12.75" hidden="1" customHeight="1">
      <c r="A5239" s="378"/>
      <c r="B5239" s="26"/>
      <c r="C5239" s="26"/>
      <c r="D5239" s="26"/>
      <c r="E5239" s="21"/>
      <c r="F5239" s="21"/>
      <c r="G5239" s="21"/>
      <c r="H5239" s="21"/>
      <c r="I5239" s="21"/>
      <c r="J5239" s="26"/>
      <c r="K5239" s="26"/>
      <c r="L5239" s="21"/>
      <c r="M5239" s="21"/>
      <c r="N5239" s="21"/>
      <c r="O5239" s="21"/>
      <c r="P5239" s="21"/>
      <c r="Q5239" s="21"/>
    </row>
    <row r="5240" spans="1:17" s="258" customFormat="1" ht="12.75" hidden="1" customHeight="1">
      <c r="A5240" s="378"/>
      <c r="B5240" s="26"/>
      <c r="C5240" s="26"/>
      <c r="D5240" s="26"/>
      <c r="E5240" s="21"/>
      <c r="F5240" s="21"/>
      <c r="G5240" s="21"/>
      <c r="H5240" s="21"/>
      <c r="I5240" s="21"/>
      <c r="J5240" s="26"/>
      <c r="K5240" s="26"/>
      <c r="L5240" s="21"/>
      <c r="M5240" s="21"/>
      <c r="N5240" s="21"/>
      <c r="O5240" s="21"/>
      <c r="P5240" s="21"/>
      <c r="Q5240" s="21"/>
    </row>
    <row r="5241" spans="1:17" s="258" customFormat="1" ht="12.75" hidden="1" customHeight="1">
      <c r="A5241" s="378"/>
      <c r="B5241" s="26"/>
      <c r="C5241" s="26"/>
      <c r="D5241" s="26"/>
      <c r="E5241" s="21"/>
      <c r="F5241" s="21"/>
      <c r="G5241" s="21"/>
      <c r="H5241" s="21"/>
      <c r="I5241" s="21"/>
      <c r="J5241" s="26"/>
      <c r="K5241" s="26"/>
      <c r="L5241" s="21"/>
      <c r="M5241" s="21"/>
      <c r="N5241" s="21"/>
      <c r="O5241" s="21"/>
      <c r="P5241" s="21"/>
      <c r="Q5241" s="21"/>
    </row>
    <row r="5242" spans="1:17" s="258" customFormat="1" ht="12.75" hidden="1" customHeight="1">
      <c r="A5242" s="378"/>
      <c r="B5242" s="26"/>
      <c r="C5242" s="26"/>
      <c r="D5242" s="26"/>
      <c r="E5242" s="21"/>
      <c r="F5242" s="21"/>
      <c r="G5242" s="21"/>
      <c r="H5242" s="21"/>
      <c r="I5242" s="21"/>
      <c r="J5242" s="26"/>
      <c r="K5242" s="26"/>
      <c r="L5242" s="21"/>
      <c r="M5242" s="21"/>
      <c r="N5242" s="21"/>
      <c r="O5242" s="21"/>
      <c r="P5242" s="21"/>
      <c r="Q5242" s="21"/>
    </row>
    <row r="5243" spans="1:17" s="258" customFormat="1" ht="12.75" hidden="1" customHeight="1">
      <c r="A5243" s="378"/>
      <c r="B5243" s="26"/>
      <c r="C5243" s="26"/>
      <c r="D5243" s="26"/>
      <c r="E5243" s="21"/>
      <c r="F5243" s="21"/>
      <c r="G5243" s="21"/>
      <c r="H5243" s="21"/>
      <c r="I5243" s="21"/>
      <c r="J5243" s="26"/>
      <c r="K5243" s="26"/>
      <c r="L5243" s="21"/>
      <c r="M5243" s="21"/>
      <c r="N5243" s="21"/>
      <c r="O5243" s="21"/>
      <c r="P5243" s="21"/>
      <c r="Q5243" s="21"/>
    </row>
    <row r="5244" spans="1:17" s="258" customFormat="1" ht="12.75" hidden="1" customHeight="1">
      <c r="A5244" s="378"/>
      <c r="B5244" s="26"/>
      <c r="C5244" s="26"/>
      <c r="D5244" s="26"/>
      <c r="E5244" s="21"/>
      <c r="F5244" s="21"/>
      <c r="G5244" s="21"/>
      <c r="H5244" s="21"/>
      <c r="I5244" s="21"/>
      <c r="J5244" s="26"/>
      <c r="K5244" s="26"/>
      <c r="L5244" s="21"/>
      <c r="M5244" s="21"/>
      <c r="N5244" s="21"/>
      <c r="O5244" s="21"/>
      <c r="P5244" s="21"/>
      <c r="Q5244" s="21"/>
    </row>
    <row r="5245" spans="1:17" s="258" customFormat="1" ht="12.75" hidden="1" customHeight="1">
      <c r="A5245" s="378"/>
      <c r="B5245" s="26"/>
      <c r="C5245" s="26"/>
      <c r="D5245" s="26"/>
      <c r="E5245" s="21"/>
      <c r="F5245" s="21"/>
      <c r="G5245" s="21"/>
      <c r="H5245" s="21"/>
      <c r="I5245" s="21"/>
      <c r="J5245" s="26"/>
      <c r="K5245" s="26"/>
      <c r="L5245" s="21"/>
      <c r="M5245" s="21"/>
      <c r="N5245" s="21"/>
      <c r="O5245" s="21"/>
      <c r="P5245" s="21"/>
      <c r="Q5245" s="21"/>
    </row>
    <row r="5246" spans="1:17" s="258" customFormat="1" ht="12.75" hidden="1" customHeight="1">
      <c r="A5246" s="378"/>
      <c r="B5246" s="26"/>
      <c r="C5246" s="26"/>
      <c r="D5246" s="26"/>
      <c r="E5246" s="21"/>
      <c r="F5246" s="21"/>
      <c r="G5246" s="21"/>
      <c r="H5246" s="21"/>
      <c r="I5246" s="21"/>
      <c r="J5246" s="26"/>
      <c r="K5246" s="26"/>
      <c r="L5246" s="21"/>
      <c r="M5246" s="21"/>
      <c r="N5246" s="21"/>
      <c r="O5246" s="21"/>
      <c r="P5246" s="21"/>
      <c r="Q5246" s="21"/>
    </row>
    <row r="5247" spans="1:17" s="258" customFormat="1" ht="12.75" hidden="1" customHeight="1">
      <c r="A5247" s="378"/>
      <c r="B5247" s="26"/>
      <c r="C5247" s="26"/>
      <c r="D5247" s="26"/>
      <c r="E5247" s="21"/>
      <c r="F5247" s="21"/>
      <c r="G5247" s="21"/>
      <c r="H5247" s="21"/>
      <c r="I5247" s="21"/>
      <c r="J5247" s="26"/>
      <c r="K5247" s="26"/>
      <c r="L5247" s="21"/>
      <c r="M5247" s="21"/>
      <c r="N5247" s="21"/>
      <c r="O5247" s="21"/>
      <c r="P5247" s="21"/>
      <c r="Q5247" s="21"/>
    </row>
    <row r="5248" spans="1:17" s="258" customFormat="1" ht="12.75" hidden="1" customHeight="1">
      <c r="A5248" s="378"/>
      <c r="B5248" s="26"/>
      <c r="C5248" s="26"/>
      <c r="D5248" s="26"/>
      <c r="E5248" s="21"/>
      <c r="F5248" s="21"/>
      <c r="G5248" s="21"/>
      <c r="H5248" s="21"/>
      <c r="I5248" s="21"/>
      <c r="J5248" s="26"/>
      <c r="K5248" s="26"/>
      <c r="L5248" s="21"/>
      <c r="M5248" s="21"/>
      <c r="N5248" s="21"/>
      <c r="O5248" s="21"/>
      <c r="P5248" s="21"/>
      <c r="Q5248" s="21"/>
    </row>
    <row r="5249" spans="1:17" s="258" customFormat="1" ht="12.75" hidden="1" customHeight="1">
      <c r="A5249" s="378"/>
      <c r="B5249" s="26"/>
      <c r="C5249" s="26"/>
      <c r="D5249" s="26"/>
      <c r="E5249" s="21"/>
      <c r="F5249" s="21"/>
      <c r="G5249" s="21"/>
      <c r="H5249" s="21"/>
      <c r="I5249" s="21"/>
      <c r="J5249" s="26"/>
      <c r="K5249" s="26"/>
      <c r="L5249" s="21"/>
      <c r="M5249" s="21"/>
      <c r="N5249" s="21"/>
      <c r="O5249" s="21"/>
      <c r="P5249" s="21"/>
      <c r="Q5249" s="21"/>
    </row>
    <row r="5250" spans="1:17" s="258" customFormat="1" ht="12.75" hidden="1" customHeight="1">
      <c r="A5250" s="378"/>
      <c r="B5250" s="26"/>
      <c r="C5250" s="26"/>
      <c r="D5250" s="26"/>
      <c r="E5250" s="21"/>
      <c r="F5250" s="21"/>
      <c r="G5250" s="21"/>
      <c r="H5250" s="21"/>
      <c r="I5250" s="21"/>
      <c r="J5250" s="26"/>
      <c r="K5250" s="26"/>
      <c r="L5250" s="21"/>
      <c r="M5250" s="21"/>
      <c r="N5250" s="21"/>
      <c r="O5250" s="21"/>
      <c r="P5250" s="21"/>
      <c r="Q5250" s="21"/>
    </row>
    <row r="5251" spans="1:17" s="258" customFormat="1" ht="12.75" hidden="1" customHeight="1">
      <c r="A5251" s="378"/>
      <c r="B5251" s="26"/>
      <c r="C5251" s="26"/>
      <c r="D5251" s="26"/>
      <c r="E5251" s="21"/>
      <c r="F5251" s="21"/>
      <c r="G5251" s="21"/>
      <c r="H5251" s="21"/>
      <c r="I5251" s="21"/>
      <c r="J5251" s="26"/>
      <c r="K5251" s="26"/>
      <c r="L5251" s="21"/>
      <c r="M5251" s="21"/>
      <c r="N5251" s="21"/>
      <c r="O5251" s="21"/>
      <c r="P5251" s="21"/>
      <c r="Q5251" s="21"/>
    </row>
    <row r="5252" spans="1:17" s="258" customFormat="1" ht="12.75" hidden="1" customHeight="1">
      <c r="A5252" s="378"/>
      <c r="B5252" s="26"/>
      <c r="C5252" s="26"/>
      <c r="D5252" s="26"/>
      <c r="E5252" s="21"/>
      <c r="F5252" s="21"/>
      <c r="G5252" s="21"/>
      <c r="H5252" s="21"/>
      <c r="I5252" s="21"/>
      <c r="J5252" s="26"/>
      <c r="K5252" s="26"/>
      <c r="L5252" s="21"/>
      <c r="M5252" s="21"/>
      <c r="N5252" s="21"/>
      <c r="O5252" s="21"/>
      <c r="P5252" s="21"/>
      <c r="Q5252" s="21"/>
    </row>
    <row r="5253" spans="1:17" s="258" customFormat="1" ht="12.75" hidden="1" customHeight="1">
      <c r="A5253" s="378"/>
      <c r="B5253" s="26"/>
      <c r="C5253" s="26"/>
      <c r="D5253" s="26"/>
      <c r="E5253" s="21"/>
      <c r="F5253" s="21"/>
      <c r="G5253" s="21"/>
      <c r="H5253" s="21"/>
      <c r="I5253" s="21"/>
      <c r="J5253" s="26"/>
      <c r="K5253" s="26"/>
      <c r="L5253" s="21"/>
      <c r="M5253" s="21"/>
      <c r="N5253" s="21"/>
      <c r="O5253" s="21"/>
      <c r="P5253" s="21"/>
      <c r="Q5253" s="21"/>
    </row>
    <row r="5254" spans="1:17" s="258" customFormat="1" ht="12.75" hidden="1" customHeight="1">
      <c r="A5254" s="378"/>
      <c r="B5254" s="26"/>
      <c r="C5254" s="26"/>
      <c r="D5254" s="26"/>
      <c r="E5254" s="21"/>
      <c r="F5254" s="21"/>
      <c r="G5254" s="21"/>
      <c r="H5254" s="21"/>
      <c r="I5254" s="21"/>
      <c r="J5254" s="26"/>
      <c r="K5254" s="26"/>
      <c r="L5254" s="21"/>
      <c r="M5254" s="21"/>
      <c r="N5254" s="21"/>
      <c r="O5254" s="21"/>
      <c r="P5254" s="21"/>
      <c r="Q5254" s="21"/>
    </row>
    <row r="5255" spans="1:17" s="258" customFormat="1" ht="12.75" hidden="1" customHeight="1">
      <c r="A5255" s="378"/>
      <c r="B5255" s="26"/>
      <c r="C5255" s="26"/>
      <c r="D5255" s="26"/>
      <c r="E5255" s="21"/>
      <c r="F5255" s="21"/>
      <c r="G5255" s="21"/>
      <c r="H5255" s="21"/>
      <c r="I5255" s="21"/>
      <c r="J5255" s="26"/>
      <c r="K5255" s="26"/>
      <c r="L5255" s="21"/>
      <c r="M5255" s="21"/>
      <c r="N5255" s="21"/>
      <c r="O5255" s="21"/>
      <c r="P5255" s="21"/>
      <c r="Q5255" s="21"/>
    </row>
    <row r="5256" spans="1:17" s="258" customFormat="1" ht="12.75" hidden="1" customHeight="1">
      <c r="A5256" s="378"/>
      <c r="B5256" s="26"/>
      <c r="C5256" s="26"/>
      <c r="D5256" s="26"/>
      <c r="E5256" s="21"/>
      <c r="F5256" s="21"/>
      <c r="G5256" s="21"/>
      <c r="H5256" s="21"/>
      <c r="I5256" s="21"/>
      <c r="J5256" s="26"/>
      <c r="K5256" s="26"/>
      <c r="L5256" s="21"/>
      <c r="M5256" s="21"/>
      <c r="N5256" s="21"/>
      <c r="O5256" s="21"/>
      <c r="P5256" s="21"/>
      <c r="Q5256" s="21"/>
    </row>
    <row r="5257" spans="1:17" s="258" customFormat="1" ht="12.75" hidden="1" customHeight="1">
      <c r="A5257" s="378"/>
      <c r="B5257" s="26"/>
      <c r="C5257" s="26"/>
      <c r="D5257" s="26"/>
      <c r="E5257" s="21"/>
      <c r="F5257" s="21"/>
      <c r="G5257" s="21"/>
      <c r="H5257" s="21"/>
      <c r="I5257" s="21"/>
      <c r="J5257" s="26"/>
      <c r="K5257" s="26"/>
      <c r="L5257" s="21"/>
      <c r="M5257" s="21"/>
      <c r="N5257" s="21"/>
      <c r="O5257" s="21"/>
      <c r="P5257" s="21"/>
      <c r="Q5257" s="21"/>
    </row>
    <row r="5258" spans="1:17" s="258" customFormat="1" ht="12.75" hidden="1" customHeight="1">
      <c r="A5258" s="378"/>
      <c r="B5258" s="26"/>
      <c r="C5258" s="26"/>
      <c r="D5258" s="26"/>
      <c r="E5258" s="21"/>
      <c r="F5258" s="21"/>
      <c r="G5258" s="21"/>
      <c r="H5258" s="21"/>
      <c r="I5258" s="21"/>
      <c r="J5258" s="26"/>
      <c r="K5258" s="26"/>
      <c r="L5258" s="21"/>
      <c r="M5258" s="21"/>
      <c r="N5258" s="21"/>
      <c r="O5258" s="21"/>
      <c r="P5258" s="21"/>
      <c r="Q5258" s="21"/>
    </row>
    <row r="5259" spans="1:17" s="258" customFormat="1" ht="12.75" hidden="1" customHeight="1">
      <c r="A5259" s="378"/>
      <c r="B5259" s="26"/>
      <c r="C5259" s="26"/>
      <c r="D5259" s="26"/>
      <c r="E5259" s="21"/>
      <c r="F5259" s="21"/>
      <c r="G5259" s="21"/>
      <c r="H5259" s="21"/>
      <c r="I5259" s="21"/>
      <c r="J5259" s="26"/>
      <c r="K5259" s="26"/>
      <c r="L5259" s="21"/>
      <c r="M5259" s="21"/>
      <c r="N5259" s="21"/>
      <c r="O5259" s="21"/>
      <c r="P5259" s="21"/>
      <c r="Q5259" s="21"/>
    </row>
    <row r="5260" spans="1:17" s="258" customFormat="1" ht="12.75" hidden="1" customHeight="1">
      <c r="A5260" s="378"/>
      <c r="B5260" s="26"/>
      <c r="C5260" s="26"/>
      <c r="D5260" s="26"/>
      <c r="E5260" s="21"/>
      <c r="F5260" s="21"/>
      <c r="G5260" s="21"/>
      <c r="H5260" s="21"/>
      <c r="I5260" s="21"/>
      <c r="J5260" s="26"/>
      <c r="K5260" s="26"/>
      <c r="L5260" s="21"/>
      <c r="M5260" s="21"/>
      <c r="N5260" s="21"/>
      <c r="O5260" s="21"/>
      <c r="P5260" s="21"/>
      <c r="Q5260" s="21"/>
    </row>
    <row r="5261" spans="1:17" s="258" customFormat="1" ht="12.75" hidden="1" customHeight="1">
      <c r="A5261" s="378"/>
      <c r="B5261" s="26"/>
      <c r="C5261" s="26"/>
      <c r="D5261" s="26"/>
      <c r="E5261" s="21"/>
      <c r="F5261" s="21"/>
      <c r="G5261" s="21"/>
      <c r="H5261" s="21"/>
      <c r="I5261" s="21"/>
      <c r="J5261" s="26"/>
      <c r="K5261" s="26"/>
      <c r="L5261" s="21"/>
      <c r="M5261" s="21"/>
      <c r="N5261" s="21"/>
      <c r="O5261" s="21"/>
      <c r="P5261" s="21"/>
      <c r="Q5261" s="21"/>
    </row>
    <row r="5262" spans="1:17" s="258" customFormat="1" ht="12.75" hidden="1" customHeight="1">
      <c r="A5262" s="378"/>
      <c r="B5262" s="26"/>
      <c r="C5262" s="26"/>
      <c r="D5262" s="26"/>
      <c r="E5262" s="21"/>
      <c r="F5262" s="21"/>
      <c r="G5262" s="21"/>
      <c r="H5262" s="21"/>
      <c r="I5262" s="21"/>
      <c r="J5262" s="26"/>
      <c r="K5262" s="26"/>
      <c r="L5262" s="21"/>
      <c r="M5262" s="21"/>
      <c r="N5262" s="21"/>
      <c r="O5262" s="21"/>
      <c r="P5262" s="21"/>
      <c r="Q5262" s="21"/>
    </row>
    <row r="5263" spans="1:17" s="258" customFormat="1" ht="12.75" hidden="1" customHeight="1">
      <c r="A5263" s="378"/>
      <c r="B5263" s="26"/>
      <c r="C5263" s="26"/>
      <c r="D5263" s="26"/>
      <c r="E5263" s="21"/>
      <c r="F5263" s="21"/>
      <c r="G5263" s="21"/>
      <c r="H5263" s="21"/>
      <c r="I5263" s="21"/>
      <c r="J5263" s="26"/>
      <c r="K5263" s="26"/>
      <c r="L5263" s="21"/>
      <c r="M5263" s="21"/>
      <c r="N5263" s="21"/>
      <c r="O5263" s="21"/>
      <c r="P5263" s="21"/>
      <c r="Q5263" s="21"/>
    </row>
    <row r="5264" spans="1:17" s="258" customFormat="1" ht="12.75" hidden="1" customHeight="1">
      <c r="A5264" s="378"/>
      <c r="B5264" s="26"/>
      <c r="C5264" s="26"/>
      <c r="D5264" s="26"/>
      <c r="E5264" s="21"/>
      <c r="F5264" s="21"/>
      <c r="G5264" s="21"/>
      <c r="H5264" s="21"/>
      <c r="I5264" s="21"/>
      <c r="J5264" s="26"/>
      <c r="K5264" s="26"/>
      <c r="L5264" s="21"/>
      <c r="M5264" s="21"/>
      <c r="N5264" s="21"/>
      <c r="O5264" s="21"/>
      <c r="P5264" s="21"/>
      <c r="Q5264" s="21"/>
    </row>
    <row r="5265" spans="1:17" s="258" customFormat="1" ht="12.75" hidden="1" customHeight="1">
      <c r="A5265" s="378"/>
      <c r="B5265" s="26"/>
      <c r="C5265" s="26"/>
      <c r="D5265" s="26"/>
      <c r="E5265" s="21"/>
      <c r="F5265" s="21"/>
      <c r="G5265" s="21"/>
      <c r="H5265" s="21"/>
      <c r="I5265" s="21"/>
      <c r="J5265" s="26"/>
      <c r="K5265" s="26"/>
      <c r="L5265" s="21"/>
      <c r="M5265" s="21"/>
      <c r="N5265" s="21"/>
      <c r="O5265" s="21"/>
      <c r="P5265" s="21"/>
      <c r="Q5265" s="21"/>
    </row>
    <row r="5266" spans="1:17" s="258" customFormat="1" ht="12.75" hidden="1" customHeight="1">
      <c r="A5266" s="378"/>
      <c r="B5266" s="26"/>
      <c r="C5266" s="26"/>
      <c r="D5266" s="26"/>
      <c r="E5266" s="21"/>
      <c r="F5266" s="21"/>
      <c r="G5266" s="21"/>
      <c r="H5266" s="21"/>
      <c r="I5266" s="21"/>
      <c r="J5266" s="26"/>
      <c r="K5266" s="26"/>
      <c r="L5266" s="21"/>
      <c r="M5266" s="21"/>
      <c r="N5266" s="21"/>
      <c r="O5266" s="21"/>
      <c r="P5266" s="21"/>
      <c r="Q5266" s="21"/>
    </row>
    <row r="5267" spans="1:17" s="258" customFormat="1" ht="12.75" hidden="1" customHeight="1">
      <c r="A5267" s="378"/>
      <c r="B5267" s="26"/>
      <c r="C5267" s="26"/>
      <c r="D5267" s="26"/>
      <c r="E5267" s="21"/>
      <c r="F5267" s="21"/>
      <c r="G5267" s="21"/>
      <c r="H5267" s="21"/>
      <c r="I5267" s="21"/>
      <c r="J5267" s="26"/>
      <c r="K5267" s="26"/>
      <c r="L5267" s="21"/>
      <c r="M5267" s="21"/>
      <c r="N5267" s="21"/>
      <c r="O5267" s="21"/>
      <c r="P5267" s="21"/>
      <c r="Q5267" s="21"/>
    </row>
    <row r="5268" spans="1:17" s="258" customFormat="1" ht="12.75" hidden="1" customHeight="1">
      <c r="A5268" s="378"/>
      <c r="B5268" s="26"/>
      <c r="C5268" s="26"/>
      <c r="D5268" s="26"/>
      <c r="E5268" s="21"/>
      <c r="F5268" s="21"/>
      <c r="G5268" s="21"/>
      <c r="H5268" s="21"/>
      <c r="I5268" s="21"/>
      <c r="J5268" s="26"/>
      <c r="K5268" s="26"/>
      <c r="L5268" s="21"/>
      <c r="M5268" s="21"/>
      <c r="N5268" s="21"/>
      <c r="O5268" s="21"/>
      <c r="P5268" s="21"/>
      <c r="Q5268" s="21"/>
    </row>
    <row r="5269" spans="1:17" s="258" customFormat="1" ht="12.75" hidden="1" customHeight="1">
      <c r="A5269" s="378"/>
      <c r="B5269" s="26"/>
      <c r="C5269" s="26"/>
      <c r="D5269" s="26"/>
      <c r="E5269" s="21"/>
      <c r="F5269" s="21"/>
      <c r="G5269" s="21"/>
      <c r="H5269" s="21"/>
      <c r="I5269" s="21"/>
      <c r="J5269" s="26"/>
      <c r="K5269" s="26"/>
      <c r="L5269" s="21"/>
      <c r="M5269" s="21"/>
      <c r="N5269" s="21"/>
      <c r="O5269" s="21"/>
      <c r="P5269" s="21"/>
      <c r="Q5269" s="21"/>
    </row>
    <row r="5270" spans="1:17" s="258" customFormat="1" ht="12.75" hidden="1" customHeight="1">
      <c r="A5270" s="378"/>
      <c r="B5270" s="26"/>
      <c r="C5270" s="26"/>
      <c r="D5270" s="26"/>
      <c r="E5270" s="21"/>
      <c r="F5270" s="21"/>
      <c r="G5270" s="21"/>
      <c r="H5270" s="21"/>
      <c r="I5270" s="21"/>
      <c r="J5270" s="26"/>
      <c r="K5270" s="26"/>
      <c r="L5270" s="21"/>
      <c r="M5270" s="21"/>
      <c r="N5270" s="21"/>
      <c r="O5270" s="21"/>
      <c r="P5270" s="21"/>
      <c r="Q5270" s="21"/>
    </row>
    <row r="5271" spans="1:17" s="258" customFormat="1" ht="12.75" hidden="1" customHeight="1">
      <c r="A5271" s="378"/>
      <c r="B5271" s="26"/>
      <c r="C5271" s="26"/>
      <c r="D5271" s="26"/>
      <c r="E5271" s="21"/>
      <c r="F5271" s="21"/>
      <c r="G5271" s="21"/>
      <c r="H5271" s="21"/>
      <c r="I5271" s="21"/>
      <c r="J5271" s="26"/>
      <c r="K5271" s="26"/>
      <c r="L5271" s="21"/>
      <c r="M5271" s="21"/>
      <c r="N5271" s="21"/>
      <c r="O5271" s="21"/>
      <c r="P5271" s="21"/>
      <c r="Q5271" s="21"/>
    </row>
    <row r="5272" spans="1:17" s="258" customFormat="1" ht="12.75" hidden="1" customHeight="1">
      <c r="A5272" s="378"/>
      <c r="B5272" s="26"/>
      <c r="C5272" s="26"/>
      <c r="D5272" s="26"/>
      <c r="E5272" s="21"/>
      <c r="F5272" s="21"/>
      <c r="G5272" s="21"/>
      <c r="H5272" s="21"/>
      <c r="I5272" s="21"/>
      <c r="J5272" s="26"/>
      <c r="K5272" s="26"/>
      <c r="L5272" s="21"/>
      <c r="M5272" s="21"/>
      <c r="N5272" s="21"/>
      <c r="O5272" s="21"/>
      <c r="P5272" s="21"/>
      <c r="Q5272" s="21"/>
    </row>
    <row r="5273" spans="1:17" s="258" customFormat="1" ht="12.75" hidden="1" customHeight="1">
      <c r="A5273" s="378"/>
      <c r="B5273" s="26"/>
      <c r="C5273" s="26"/>
      <c r="D5273" s="26"/>
      <c r="E5273" s="21"/>
      <c r="F5273" s="21"/>
      <c r="G5273" s="21"/>
      <c r="H5273" s="21"/>
      <c r="I5273" s="21"/>
      <c r="J5273" s="26"/>
      <c r="K5273" s="26"/>
      <c r="L5273" s="21"/>
      <c r="M5273" s="21"/>
      <c r="N5273" s="21"/>
      <c r="O5273" s="21"/>
      <c r="P5273" s="21"/>
      <c r="Q5273" s="21"/>
    </row>
    <row r="5274" spans="1:17" s="258" customFormat="1" ht="12.75" hidden="1" customHeight="1">
      <c r="A5274" s="378"/>
      <c r="B5274" s="26"/>
      <c r="C5274" s="26"/>
      <c r="D5274" s="26"/>
      <c r="E5274" s="21"/>
      <c r="F5274" s="21"/>
      <c r="G5274" s="21"/>
      <c r="H5274" s="21"/>
      <c r="I5274" s="21"/>
      <c r="J5274" s="26"/>
      <c r="K5274" s="26"/>
      <c r="L5274" s="21"/>
      <c r="M5274" s="21"/>
      <c r="N5274" s="21"/>
      <c r="O5274" s="21"/>
      <c r="P5274" s="21"/>
      <c r="Q5274" s="21"/>
    </row>
    <row r="5275" spans="1:17" s="258" customFormat="1" ht="12.75" hidden="1" customHeight="1">
      <c r="A5275" s="378"/>
      <c r="B5275" s="26"/>
      <c r="C5275" s="26"/>
      <c r="D5275" s="26"/>
      <c r="E5275" s="21"/>
      <c r="F5275" s="21"/>
      <c r="G5275" s="21"/>
      <c r="H5275" s="21"/>
      <c r="I5275" s="21"/>
      <c r="J5275" s="26"/>
      <c r="K5275" s="26"/>
      <c r="L5275" s="21"/>
      <c r="M5275" s="21"/>
      <c r="N5275" s="21"/>
      <c r="O5275" s="21"/>
      <c r="P5275" s="21"/>
      <c r="Q5275" s="21"/>
    </row>
    <row r="5276" spans="1:17" s="258" customFormat="1" ht="12.75" hidden="1" customHeight="1">
      <c r="A5276" s="378"/>
      <c r="B5276" s="26"/>
      <c r="C5276" s="26"/>
      <c r="D5276" s="26"/>
      <c r="E5276" s="21"/>
      <c r="F5276" s="21"/>
      <c r="G5276" s="21"/>
      <c r="H5276" s="21"/>
      <c r="I5276" s="21"/>
      <c r="J5276" s="26"/>
      <c r="K5276" s="26"/>
      <c r="L5276" s="21"/>
      <c r="M5276" s="21"/>
      <c r="N5276" s="21"/>
      <c r="O5276" s="21"/>
      <c r="P5276" s="21"/>
      <c r="Q5276" s="21"/>
    </row>
    <row r="5277" spans="1:17" s="258" customFormat="1" ht="12.75" hidden="1" customHeight="1">
      <c r="A5277" s="378"/>
      <c r="B5277" s="26"/>
      <c r="C5277" s="26"/>
      <c r="D5277" s="26"/>
      <c r="E5277" s="21"/>
      <c r="F5277" s="21"/>
      <c r="G5277" s="21"/>
      <c r="H5277" s="21"/>
      <c r="I5277" s="21"/>
      <c r="J5277" s="26"/>
      <c r="K5277" s="26"/>
      <c r="L5277" s="21"/>
      <c r="M5277" s="21"/>
      <c r="N5277" s="21"/>
      <c r="O5277" s="21"/>
      <c r="P5277" s="21"/>
      <c r="Q5277" s="21"/>
    </row>
    <row r="5278" spans="1:17" s="258" customFormat="1" ht="12.75" hidden="1" customHeight="1">
      <c r="A5278" s="378"/>
      <c r="B5278" s="26"/>
      <c r="C5278" s="26"/>
      <c r="D5278" s="26"/>
      <c r="E5278" s="21"/>
      <c r="F5278" s="21"/>
      <c r="G5278" s="21"/>
      <c r="H5278" s="21"/>
      <c r="I5278" s="21"/>
      <c r="J5278" s="26"/>
      <c r="K5278" s="26"/>
      <c r="L5278" s="21"/>
      <c r="M5278" s="21"/>
      <c r="N5278" s="21"/>
      <c r="O5278" s="21"/>
      <c r="P5278" s="21"/>
      <c r="Q5278" s="21"/>
    </row>
    <row r="5279" spans="1:17" s="258" customFormat="1" ht="12.75" hidden="1" customHeight="1">
      <c r="A5279" s="378"/>
      <c r="B5279" s="26"/>
      <c r="C5279" s="26"/>
      <c r="D5279" s="26"/>
      <c r="E5279" s="21"/>
      <c r="F5279" s="21"/>
      <c r="G5279" s="21"/>
      <c r="H5279" s="21"/>
      <c r="I5279" s="21"/>
      <c r="J5279" s="26"/>
      <c r="K5279" s="26"/>
      <c r="L5279" s="21"/>
      <c r="M5279" s="21"/>
      <c r="N5279" s="21"/>
      <c r="O5279" s="21"/>
      <c r="P5279" s="21"/>
      <c r="Q5279" s="21"/>
    </row>
    <row r="5280" spans="1:17" s="258" customFormat="1" ht="12.75" hidden="1" customHeight="1">
      <c r="A5280" s="378"/>
      <c r="B5280" s="26"/>
      <c r="C5280" s="26"/>
      <c r="D5280" s="26"/>
      <c r="E5280" s="21"/>
      <c r="F5280" s="21"/>
      <c r="G5280" s="21"/>
      <c r="H5280" s="21"/>
      <c r="I5280" s="21"/>
      <c r="J5280" s="26"/>
      <c r="K5280" s="26"/>
      <c r="L5280" s="21"/>
      <c r="M5280" s="21"/>
      <c r="N5280" s="21"/>
      <c r="O5280" s="21"/>
      <c r="P5280" s="21"/>
      <c r="Q5280" s="21"/>
    </row>
    <row r="5281" spans="1:17" s="258" customFormat="1" ht="12.75" hidden="1" customHeight="1">
      <c r="A5281" s="378"/>
      <c r="B5281" s="26"/>
      <c r="C5281" s="26"/>
      <c r="D5281" s="26"/>
      <c r="E5281" s="21"/>
      <c r="F5281" s="21"/>
      <c r="G5281" s="21"/>
      <c r="H5281" s="21"/>
      <c r="I5281" s="21"/>
      <c r="J5281" s="26"/>
      <c r="K5281" s="26"/>
      <c r="L5281" s="21"/>
      <c r="M5281" s="21"/>
      <c r="N5281" s="21"/>
      <c r="O5281" s="21"/>
      <c r="P5281" s="21"/>
      <c r="Q5281" s="21"/>
    </row>
    <row r="5282" spans="1:17" s="258" customFormat="1" ht="12.75" hidden="1" customHeight="1">
      <c r="A5282" s="378"/>
      <c r="B5282" s="26"/>
      <c r="C5282" s="26"/>
      <c r="D5282" s="26"/>
      <c r="E5282" s="21"/>
      <c r="F5282" s="21"/>
      <c r="G5282" s="21"/>
      <c r="H5282" s="21"/>
      <c r="I5282" s="21"/>
      <c r="J5282" s="26"/>
      <c r="K5282" s="26"/>
      <c r="L5282" s="21"/>
      <c r="M5282" s="21"/>
      <c r="N5282" s="21"/>
      <c r="O5282" s="21"/>
      <c r="P5282" s="21"/>
      <c r="Q5282" s="21"/>
    </row>
    <row r="5283" spans="1:17" s="258" customFormat="1" ht="12.75" hidden="1" customHeight="1">
      <c r="A5283" s="378"/>
      <c r="B5283" s="26"/>
      <c r="C5283" s="26"/>
      <c r="D5283" s="26"/>
      <c r="E5283" s="21"/>
      <c r="F5283" s="21"/>
      <c r="G5283" s="21"/>
      <c r="H5283" s="21"/>
      <c r="I5283" s="21"/>
      <c r="J5283" s="26"/>
      <c r="K5283" s="26"/>
      <c r="L5283" s="21"/>
      <c r="M5283" s="21"/>
      <c r="N5283" s="21"/>
      <c r="O5283" s="21"/>
      <c r="P5283" s="21"/>
      <c r="Q5283" s="21"/>
    </row>
    <row r="5284" spans="1:17" s="258" customFormat="1" ht="12.75" hidden="1" customHeight="1">
      <c r="A5284" s="378"/>
      <c r="B5284" s="26"/>
      <c r="C5284" s="26"/>
      <c r="D5284" s="26"/>
      <c r="E5284" s="21"/>
      <c r="F5284" s="21"/>
      <c r="G5284" s="21"/>
      <c r="H5284" s="21"/>
      <c r="I5284" s="21"/>
      <c r="J5284" s="26"/>
      <c r="K5284" s="26"/>
      <c r="L5284" s="21"/>
      <c r="M5284" s="21"/>
      <c r="N5284" s="21"/>
      <c r="O5284" s="21"/>
      <c r="P5284" s="21"/>
      <c r="Q5284" s="21"/>
    </row>
    <row r="5285" spans="1:17" s="258" customFormat="1" ht="12.75" hidden="1" customHeight="1">
      <c r="A5285" s="378"/>
      <c r="B5285" s="26"/>
      <c r="C5285" s="26"/>
      <c r="D5285" s="26"/>
      <c r="E5285" s="21"/>
      <c r="F5285" s="21"/>
      <c r="G5285" s="21"/>
      <c r="H5285" s="21"/>
      <c r="I5285" s="21"/>
      <c r="J5285" s="26"/>
      <c r="K5285" s="26"/>
      <c r="L5285" s="21"/>
      <c r="M5285" s="21"/>
      <c r="N5285" s="21"/>
      <c r="O5285" s="21"/>
      <c r="P5285" s="21"/>
      <c r="Q5285" s="21"/>
    </row>
    <row r="5286" spans="1:17" s="258" customFormat="1" ht="12.75" hidden="1" customHeight="1">
      <c r="A5286" s="378"/>
      <c r="B5286" s="26"/>
      <c r="C5286" s="26"/>
      <c r="D5286" s="26"/>
      <c r="E5286" s="21"/>
      <c r="F5286" s="21"/>
      <c r="G5286" s="21"/>
      <c r="H5286" s="21"/>
      <c r="I5286" s="21"/>
      <c r="J5286" s="26"/>
      <c r="K5286" s="26"/>
      <c r="L5286" s="21"/>
      <c r="M5286" s="21"/>
      <c r="N5286" s="21"/>
      <c r="O5286" s="21"/>
      <c r="P5286" s="21"/>
      <c r="Q5286" s="21"/>
    </row>
    <row r="5287" spans="1:17" s="258" customFormat="1" ht="12.75" hidden="1" customHeight="1">
      <c r="A5287" s="378"/>
      <c r="B5287" s="26"/>
      <c r="C5287" s="26"/>
      <c r="D5287" s="26"/>
      <c r="E5287" s="21"/>
      <c r="F5287" s="21"/>
      <c r="G5287" s="21"/>
      <c r="H5287" s="21"/>
      <c r="I5287" s="21"/>
      <c r="J5287" s="26"/>
      <c r="K5287" s="26"/>
      <c r="L5287" s="21"/>
      <c r="M5287" s="21"/>
      <c r="N5287" s="21"/>
      <c r="O5287" s="21"/>
      <c r="P5287" s="21"/>
      <c r="Q5287" s="21"/>
    </row>
    <row r="5288" spans="1:17" s="258" customFormat="1" ht="12.75" hidden="1" customHeight="1">
      <c r="A5288" s="378"/>
      <c r="B5288" s="26"/>
      <c r="C5288" s="26"/>
      <c r="D5288" s="26"/>
      <c r="E5288" s="21"/>
      <c r="F5288" s="21"/>
      <c r="G5288" s="21"/>
      <c r="H5288" s="21"/>
      <c r="I5288" s="21"/>
      <c r="J5288" s="26"/>
      <c r="K5288" s="26"/>
      <c r="L5288" s="21"/>
      <c r="M5288" s="21"/>
      <c r="N5288" s="21"/>
      <c r="O5288" s="21"/>
      <c r="P5288" s="21"/>
      <c r="Q5288" s="21"/>
    </row>
    <row r="5289" spans="1:17" s="258" customFormat="1" ht="12.75" hidden="1" customHeight="1">
      <c r="A5289" s="378"/>
      <c r="B5289" s="26"/>
      <c r="C5289" s="26"/>
      <c r="D5289" s="26"/>
      <c r="E5289" s="21"/>
      <c r="F5289" s="21"/>
      <c r="G5289" s="21"/>
      <c r="H5289" s="21"/>
      <c r="I5289" s="21"/>
      <c r="J5289" s="26"/>
      <c r="K5289" s="26"/>
      <c r="L5289" s="21"/>
      <c r="M5289" s="21"/>
      <c r="N5289" s="21"/>
      <c r="O5289" s="21"/>
      <c r="P5289" s="21"/>
      <c r="Q5289" s="21"/>
    </row>
    <row r="5290" spans="1:17" s="258" customFormat="1" ht="12.75" hidden="1" customHeight="1">
      <c r="A5290" s="378"/>
      <c r="B5290" s="26"/>
      <c r="C5290" s="26"/>
      <c r="D5290" s="26"/>
      <c r="E5290" s="21"/>
      <c r="F5290" s="21"/>
      <c r="G5290" s="21"/>
      <c r="H5290" s="21"/>
      <c r="I5290" s="21"/>
      <c r="J5290" s="26"/>
      <c r="K5290" s="26"/>
      <c r="L5290" s="21"/>
      <c r="M5290" s="21"/>
      <c r="N5290" s="21"/>
      <c r="O5290" s="21"/>
      <c r="P5290" s="21"/>
      <c r="Q5290" s="21"/>
    </row>
    <row r="5291" spans="1:17" s="258" customFormat="1" ht="12.75" hidden="1" customHeight="1">
      <c r="A5291" s="378"/>
      <c r="B5291" s="26"/>
      <c r="C5291" s="26"/>
      <c r="D5291" s="26"/>
      <c r="E5291" s="21"/>
      <c r="F5291" s="21"/>
      <c r="G5291" s="21"/>
      <c r="H5291" s="21"/>
      <c r="I5291" s="21"/>
      <c r="J5291" s="26"/>
      <c r="K5291" s="26"/>
      <c r="L5291" s="21"/>
      <c r="M5291" s="21"/>
      <c r="N5291" s="21"/>
      <c r="O5291" s="21"/>
      <c r="P5291" s="21"/>
      <c r="Q5291" s="21"/>
    </row>
    <row r="5292" spans="1:17" s="258" customFormat="1" ht="12.75" hidden="1" customHeight="1">
      <c r="A5292" s="378"/>
      <c r="B5292" s="26"/>
      <c r="C5292" s="26"/>
      <c r="D5292" s="26"/>
      <c r="E5292" s="21"/>
      <c r="F5292" s="21"/>
      <c r="G5292" s="21"/>
      <c r="H5292" s="21"/>
      <c r="I5292" s="21"/>
      <c r="J5292" s="26"/>
      <c r="K5292" s="26"/>
      <c r="L5292" s="21"/>
      <c r="M5292" s="21"/>
      <c r="N5292" s="21"/>
      <c r="O5292" s="21"/>
      <c r="P5292" s="21"/>
      <c r="Q5292" s="21"/>
    </row>
    <row r="5293" spans="1:17" s="258" customFormat="1" ht="12.75" hidden="1" customHeight="1">
      <c r="A5293" s="378"/>
      <c r="B5293" s="26"/>
      <c r="C5293" s="26"/>
      <c r="D5293" s="26"/>
      <c r="E5293" s="21"/>
      <c r="F5293" s="21"/>
      <c r="G5293" s="21"/>
      <c r="H5293" s="21"/>
      <c r="I5293" s="21"/>
      <c r="J5293" s="26"/>
      <c r="K5293" s="26"/>
      <c r="L5293" s="21"/>
      <c r="M5293" s="21"/>
      <c r="N5293" s="21"/>
      <c r="O5293" s="21"/>
      <c r="P5293" s="21"/>
      <c r="Q5293" s="21"/>
    </row>
    <row r="5294" spans="1:17" s="258" customFormat="1" ht="12.75" hidden="1" customHeight="1">
      <c r="A5294" s="378"/>
      <c r="B5294" s="26"/>
      <c r="C5294" s="26"/>
      <c r="D5294" s="26"/>
      <c r="E5294" s="21"/>
      <c r="F5294" s="21"/>
      <c r="G5294" s="21"/>
      <c r="H5294" s="21"/>
      <c r="I5294" s="21"/>
      <c r="J5294" s="26"/>
      <c r="K5294" s="26"/>
      <c r="L5294" s="21"/>
      <c r="M5294" s="21"/>
      <c r="N5294" s="21"/>
      <c r="O5294" s="21"/>
      <c r="P5294" s="21"/>
      <c r="Q5294" s="21"/>
    </row>
    <row r="5295" spans="1:17" s="258" customFormat="1" ht="12.75" hidden="1" customHeight="1">
      <c r="A5295" s="378"/>
      <c r="B5295" s="26"/>
      <c r="C5295" s="26"/>
      <c r="D5295" s="26"/>
      <c r="E5295" s="21"/>
      <c r="F5295" s="21"/>
      <c r="G5295" s="21"/>
      <c r="H5295" s="21"/>
      <c r="I5295" s="21"/>
      <c r="J5295" s="26"/>
      <c r="K5295" s="26"/>
      <c r="L5295" s="21"/>
      <c r="M5295" s="21"/>
      <c r="N5295" s="21"/>
      <c r="O5295" s="21"/>
      <c r="P5295" s="21"/>
      <c r="Q5295" s="21"/>
    </row>
    <row r="5296" spans="1:17" s="258" customFormat="1" ht="12.75" hidden="1" customHeight="1">
      <c r="A5296" s="378"/>
      <c r="B5296" s="26"/>
      <c r="C5296" s="26"/>
      <c r="D5296" s="26"/>
      <c r="E5296" s="21"/>
      <c r="F5296" s="21"/>
      <c r="G5296" s="21"/>
      <c r="H5296" s="21"/>
      <c r="I5296" s="21"/>
      <c r="J5296" s="26"/>
      <c r="K5296" s="26"/>
      <c r="L5296" s="21"/>
      <c r="M5296" s="21"/>
      <c r="N5296" s="21"/>
      <c r="O5296" s="21"/>
      <c r="P5296" s="21"/>
      <c r="Q5296" s="21"/>
    </row>
    <row r="5297" spans="1:17" s="258" customFormat="1" ht="12.75" hidden="1" customHeight="1">
      <c r="A5297" s="378"/>
      <c r="B5297" s="26"/>
      <c r="C5297" s="26"/>
      <c r="D5297" s="26"/>
      <c r="E5297" s="21"/>
      <c r="F5297" s="21"/>
      <c r="G5297" s="21"/>
      <c r="H5297" s="21"/>
      <c r="I5297" s="21"/>
      <c r="J5297" s="26"/>
      <c r="K5297" s="26"/>
      <c r="L5297" s="21"/>
      <c r="M5297" s="21"/>
      <c r="N5297" s="21"/>
      <c r="O5297" s="21"/>
      <c r="P5297" s="21"/>
      <c r="Q5297" s="21"/>
    </row>
    <row r="5298" spans="1:17" s="258" customFormat="1" ht="12.75" hidden="1" customHeight="1">
      <c r="A5298" s="378"/>
      <c r="B5298" s="26"/>
      <c r="C5298" s="26"/>
      <c r="D5298" s="26"/>
      <c r="E5298" s="21"/>
      <c r="F5298" s="21"/>
      <c r="G5298" s="21"/>
      <c r="H5298" s="21"/>
      <c r="I5298" s="21"/>
      <c r="J5298" s="26"/>
      <c r="K5298" s="26"/>
      <c r="L5298" s="21"/>
      <c r="M5298" s="21"/>
      <c r="N5298" s="21"/>
      <c r="O5298" s="21"/>
      <c r="P5298" s="21"/>
      <c r="Q5298" s="21"/>
    </row>
    <row r="5299" spans="1:17" s="258" customFormat="1" ht="12.75" hidden="1" customHeight="1">
      <c r="A5299" s="378"/>
      <c r="B5299" s="26"/>
      <c r="C5299" s="26"/>
      <c r="D5299" s="26"/>
      <c r="E5299" s="21"/>
      <c r="F5299" s="21"/>
      <c r="G5299" s="21"/>
      <c r="H5299" s="21"/>
      <c r="I5299" s="21"/>
      <c r="J5299" s="26"/>
      <c r="K5299" s="26"/>
      <c r="L5299" s="21"/>
      <c r="M5299" s="21"/>
      <c r="N5299" s="21"/>
      <c r="O5299" s="21"/>
      <c r="P5299" s="21"/>
      <c r="Q5299" s="21"/>
    </row>
    <row r="5300" spans="1:17" s="258" customFormat="1" ht="12.75" hidden="1" customHeight="1">
      <c r="A5300" s="378"/>
      <c r="B5300" s="26"/>
      <c r="C5300" s="26"/>
      <c r="D5300" s="26"/>
      <c r="E5300" s="21"/>
      <c r="F5300" s="21"/>
      <c r="G5300" s="21"/>
      <c r="H5300" s="21"/>
      <c r="I5300" s="21"/>
      <c r="J5300" s="26"/>
      <c r="K5300" s="26"/>
      <c r="L5300" s="21"/>
      <c r="M5300" s="21"/>
      <c r="N5300" s="21"/>
      <c r="O5300" s="21"/>
      <c r="P5300" s="21"/>
      <c r="Q5300" s="21"/>
    </row>
    <row r="5301" spans="1:17" s="258" customFormat="1" ht="12.75" hidden="1" customHeight="1">
      <c r="A5301" s="378"/>
      <c r="B5301" s="26"/>
      <c r="C5301" s="26"/>
      <c r="D5301" s="26"/>
      <c r="E5301" s="21"/>
      <c r="F5301" s="21"/>
      <c r="G5301" s="21"/>
      <c r="H5301" s="21"/>
      <c r="I5301" s="21"/>
      <c r="J5301" s="26"/>
      <c r="K5301" s="26"/>
      <c r="L5301" s="21"/>
      <c r="M5301" s="21"/>
      <c r="N5301" s="21"/>
      <c r="O5301" s="21"/>
      <c r="P5301" s="21"/>
      <c r="Q5301" s="21"/>
    </row>
    <row r="5302" spans="1:17" s="258" customFormat="1" ht="12.75" hidden="1" customHeight="1">
      <c r="A5302" s="378"/>
      <c r="B5302" s="26"/>
      <c r="C5302" s="26"/>
      <c r="D5302" s="26"/>
      <c r="E5302" s="21"/>
      <c r="F5302" s="21"/>
      <c r="G5302" s="21"/>
      <c r="H5302" s="21"/>
      <c r="I5302" s="21"/>
      <c r="J5302" s="26"/>
      <c r="K5302" s="26"/>
      <c r="L5302" s="21"/>
      <c r="M5302" s="21"/>
      <c r="N5302" s="21"/>
      <c r="O5302" s="21"/>
      <c r="P5302" s="21"/>
      <c r="Q5302" s="21"/>
    </row>
    <row r="5303" spans="1:17" s="258" customFormat="1" ht="12.75" hidden="1" customHeight="1">
      <c r="A5303" s="378"/>
      <c r="B5303" s="26"/>
      <c r="C5303" s="26"/>
      <c r="D5303" s="26"/>
      <c r="E5303" s="21"/>
      <c r="F5303" s="21"/>
      <c r="G5303" s="21"/>
      <c r="H5303" s="21"/>
      <c r="I5303" s="21"/>
      <c r="J5303" s="26"/>
      <c r="K5303" s="26"/>
      <c r="L5303" s="21"/>
      <c r="M5303" s="21"/>
      <c r="N5303" s="21"/>
      <c r="O5303" s="21"/>
      <c r="P5303" s="21"/>
      <c r="Q5303" s="21"/>
    </row>
    <row r="5304" spans="1:17" s="258" customFormat="1" ht="12.75" hidden="1" customHeight="1">
      <c r="A5304" s="378"/>
      <c r="B5304" s="26"/>
      <c r="C5304" s="26"/>
      <c r="D5304" s="26"/>
      <c r="E5304" s="21"/>
      <c r="F5304" s="21"/>
      <c r="G5304" s="21"/>
      <c r="H5304" s="21"/>
      <c r="I5304" s="21"/>
      <c r="J5304" s="26"/>
      <c r="K5304" s="26"/>
      <c r="L5304" s="21"/>
      <c r="M5304" s="21"/>
      <c r="N5304" s="21"/>
      <c r="O5304" s="21"/>
      <c r="P5304" s="21"/>
      <c r="Q5304" s="21"/>
    </row>
    <row r="5305" spans="1:17" s="258" customFormat="1" ht="12.75" hidden="1" customHeight="1">
      <c r="A5305" s="378"/>
      <c r="B5305" s="26"/>
      <c r="C5305" s="26"/>
      <c r="D5305" s="26"/>
      <c r="E5305" s="21"/>
      <c r="F5305" s="21"/>
      <c r="G5305" s="21"/>
      <c r="H5305" s="21"/>
      <c r="I5305" s="21"/>
      <c r="J5305" s="26"/>
      <c r="K5305" s="26"/>
      <c r="L5305" s="21"/>
      <c r="M5305" s="21"/>
      <c r="N5305" s="21"/>
      <c r="O5305" s="21"/>
      <c r="P5305" s="21"/>
      <c r="Q5305" s="21"/>
    </row>
    <row r="5306" spans="1:17" s="258" customFormat="1" ht="12.75" hidden="1" customHeight="1">
      <c r="A5306" s="378"/>
      <c r="B5306" s="26"/>
      <c r="C5306" s="26"/>
      <c r="D5306" s="26"/>
      <c r="E5306" s="21"/>
      <c r="F5306" s="21"/>
      <c r="G5306" s="21"/>
      <c r="H5306" s="21"/>
      <c r="I5306" s="21"/>
      <c r="J5306" s="26"/>
      <c r="K5306" s="26"/>
      <c r="L5306" s="21"/>
      <c r="M5306" s="21"/>
      <c r="N5306" s="21"/>
      <c r="O5306" s="21"/>
      <c r="P5306" s="21"/>
      <c r="Q5306" s="21"/>
    </row>
    <row r="5307" spans="1:17" s="258" customFormat="1" ht="12.75" hidden="1" customHeight="1">
      <c r="A5307" s="378"/>
      <c r="B5307" s="26"/>
      <c r="C5307" s="26"/>
      <c r="D5307" s="26"/>
      <c r="E5307" s="21"/>
      <c r="F5307" s="21"/>
      <c r="G5307" s="21"/>
      <c r="H5307" s="21"/>
      <c r="I5307" s="21"/>
      <c r="J5307" s="26"/>
      <c r="K5307" s="26"/>
      <c r="L5307" s="21"/>
      <c r="M5307" s="21"/>
      <c r="N5307" s="21"/>
      <c r="O5307" s="21"/>
      <c r="P5307" s="21"/>
      <c r="Q5307" s="21"/>
    </row>
    <row r="5308" spans="1:17" s="258" customFormat="1" ht="12.75" hidden="1" customHeight="1">
      <c r="A5308" s="378"/>
      <c r="B5308" s="26"/>
      <c r="C5308" s="26"/>
      <c r="D5308" s="26"/>
      <c r="E5308" s="21"/>
      <c r="F5308" s="21"/>
      <c r="G5308" s="21"/>
      <c r="H5308" s="21"/>
      <c r="I5308" s="21"/>
      <c r="J5308" s="26"/>
      <c r="K5308" s="26"/>
      <c r="L5308" s="21"/>
      <c r="M5308" s="21"/>
      <c r="N5308" s="21"/>
      <c r="O5308" s="21"/>
      <c r="P5308" s="21"/>
      <c r="Q5308" s="21"/>
    </row>
    <row r="5309" spans="1:17" s="258" customFormat="1" ht="12.75" hidden="1" customHeight="1">
      <c r="A5309" s="378"/>
      <c r="B5309" s="26"/>
      <c r="C5309" s="26"/>
      <c r="D5309" s="26"/>
      <c r="E5309" s="21"/>
      <c r="F5309" s="21"/>
      <c r="G5309" s="21"/>
      <c r="H5309" s="21"/>
      <c r="I5309" s="21"/>
      <c r="J5309" s="26"/>
      <c r="K5309" s="26"/>
      <c r="L5309" s="21"/>
      <c r="M5309" s="21"/>
      <c r="N5309" s="21"/>
      <c r="O5309" s="21"/>
      <c r="P5309" s="21"/>
      <c r="Q5309" s="21"/>
    </row>
    <row r="5310" spans="1:17" s="258" customFormat="1" ht="12.75" hidden="1" customHeight="1">
      <c r="A5310" s="378"/>
      <c r="B5310" s="26"/>
      <c r="C5310" s="26"/>
      <c r="D5310" s="26"/>
      <c r="E5310" s="21"/>
      <c r="F5310" s="21"/>
      <c r="G5310" s="21"/>
      <c r="H5310" s="21"/>
      <c r="I5310" s="21"/>
      <c r="J5310" s="26"/>
      <c r="K5310" s="26"/>
      <c r="L5310" s="21"/>
      <c r="M5310" s="21"/>
      <c r="N5310" s="21"/>
      <c r="O5310" s="21"/>
      <c r="P5310" s="21"/>
      <c r="Q5310" s="21"/>
    </row>
    <row r="5311" spans="1:17" s="258" customFormat="1" ht="12.75" hidden="1" customHeight="1">
      <c r="A5311" s="378"/>
      <c r="B5311" s="26"/>
      <c r="C5311" s="26"/>
      <c r="D5311" s="26"/>
      <c r="E5311" s="21"/>
      <c r="F5311" s="21"/>
      <c r="G5311" s="21"/>
      <c r="H5311" s="21"/>
      <c r="I5311" s="21"/>
      <c r="J5311" s="26"/>
      <c r="K5311" s="26"/>
      <c r="L5311" s="21"/>
      <c r="M5311" s="21"/>
      <c r="N5311" s="21"/>
      <c r="O5311" s="21"/>
      <c r="P5311" s="21"/>
      <c r="Q5311" s="21"/>
    </row>
    <row r="5312" spans="1:17" s="258" customFormat="1" ht="12.75" hidden="1" customHeight="1">
      <c r="A5312" s="378"/>
      <c r="B5312" s="26"/>
      <c r="C5312" s="26"/>
      <c r="D5312" s="26"/>
      <c r="E5312" s="21"/>
      <c r="F5312" s="21"/>
      <c r="G5312" s="21"/>
      <c r="H5312" s="21"/>
      <c r="I5312" s="21"/>
      <c r="J5312" s="26"/>
      <c r="K5312" s="26"/>
      <c r="L5312" s="21"/>
      <c r="M5312" s="21"/>
      <c r="N5312" s="21"/>
      <c r="O5312" s="21"/>
      <c r="P5312" s="21"/>
      <c r="Q5312" s="21"/>
    </row>
    <row r="5313" spans="1:17" s="258" customFormat="1" ht="12.75" hidden="1" customHeight="1">
      <c r="A5313" s="378"/>
      <c r="B5313" s="26"/>
      <c r="C5313" s="26"/>
      <c r="D5313" s="26"/>
      <c r="E5313" s="21"/>
      <c r="F5313" s="21"/>
      <c r="G5313" s="21"/>
      <c r="H5313" s="21"/>
      <c r="I5313" s="21"/>
      <c r="J5313" s="26"/>
      <c r="K5313" s="26"/>
      <c r="L5313" s="21"/>
      <c r="M5313" s="21"/>
      <c r="N5313" s="21"/>
      <c r="O5313" s="21"/>
      <c r="P5313" s="21"/>
      <c r="Q5313" s="21"/>
    </row>
    <row r="5314" spans="1:17" s="258" customFormat="1" ht="12.75" hidden="1" customHeight="1">
      <c r="A5314" s="378"/>
      <c r="B5314" s="26"/>
      <c r="C5314" s="26"/>
      <c r="D5314" s="26"/>
      <c r="E5314" s="21"/>
      <c r="F5314" s="21"/>
      <c r="G5314" s="21"/>
      <c r="H5314" s="21"/>
      <c r="I5314" s="21"/>
      <c r="J5314" s="26"/>
      <c r="K5314" s="26"/>
      <c r="L5314" s="21"/>
      <c r="M5314" s="21"/>
      <c r="N5314" s="21"/>
      <c r="O5314" s="21"/>
      <c r="P5314" s="21"/>
      <c r="Q5314" s="21"/>
    </row>
    <row r="5315" spans="1:17" s="258" customFormat="1" ht="12.75" hidden="1" customHeight="1">
      <c r="A5315" s="378"/>
      <c r="B5315" s="26"/>
      <c r="C5315" s="26"/>
      <c r="D5315" s="26"/>
      <c r="E5315" s="21"/>
      <c r="F5315" s="21"/>
      <c r="G5315" s="21"/>
      <c r="H5315" s="21"/>
      <c r="I5315" s="21"/>
      <c r="J5315" s="26"/>
      <c r="K5315" s="26"/>
      <c r="L5315" s="21"/>
      <c r="M5315" s="21"/>
      <c r="N5315" s="21"/>
      <c r="O5315" s="21"/>
      <c r="P5315" s="21"/>
      <c r="Q5315" s="21"/>
    </row>
    <row r="5316" spans="1:17" s="258" customFormat="1" ht="12.75" hidden="1" customHeight="1">
      <c r="A5316" s="378"/>
      <c r="B5316" s="26"/>
      <c r="C5316" s="26"/>
      <c r="D5316" s="26"/>
      <c r="E5316" s="21"/>
      <c r="F5316" s="21"/>
      <c r="G5316" s="21"/>
      <c r="H5316" s="21"/>
      <c r="I5316" s="21"/>
      <c r="J5316" s="26"/>
      <c r="K5316" s="26"/>
      <c r="L5316" s="21"/>
      <c r="M5316" s="21"/>
      <c r="N5316" s="21"/>
      <c r="O5316" s="21"/>
      <c r="P5316" s="21"/>
      <c r="Q5316" s="21"/>
    </row>
    <row r="5317" spans="1:17" s="258" customFormat="1" ht="12.75" hidden="1" customHeight="1">
      <c r="A5317" s="378"/>
      <c r="B5317" s="26"/>
      <c r="C5317" s="26"/>
      <c r="D5317" s="26"/>
      <c r="E5317" s="21"/>
      <c r="F5317" s="21"/>
      <c r="G5317" s="21"/>
      <c r="H5317" s="21"/>
      <c r="I5317" s="21"/>
      <c r="J5317" s="26"/>
      <c r="K5317" s="26"/>
      <c r="L5317" s="21"/>
      <c r="M5317" s="21"/>
      <c r="N5317" s="21"/>
      <c r="O5317" s="21"/>
      <c r="P5317" s="21"/>
      <c r="Q5317" s="21"/>
    </row>
    <row r="5318" spans="1:17" s="258" customFormat="1" ht="12.75" hidden="1" customHeight="1">
      <c r="A5318" s="378"/>
      <c r="B5318" s="26"/>
      <c r="C5318" s="26"/>
      <c r="D5318" s="26"/>
      <c r="E5318" s="21"/>
      <c r="F5318" s="21"/>
      <c r="G5318" s="21"/>
      <c r="H5318" s="21"/>
      <c r="I5318" s="21"/>
      <c r="J5318" s="26"/>
      <c r="K5318" s="26"/>
      <c r="L5318" s="21"/>
      <c r="M5318" s="21"/>
      <c r="N5318" s="21"/>
      <c r="O5318" s="21"/>
      <c r="P5318" s="21"/>
      <c r="Q5318" s="21"/>
    </row>
    <row r="5319" spans="1:17" s="258" customFormat="1" ht="12.75" hidden="1" customHeight="1">
      <c r="A5319" s="378"/>
      <c r="B5319" s="26"/>
      <c r="C5319" s="26"/>
      <c r="D5319" s="26"/>
      <c r="E5319" s="21"/>
      <c r="F5319" s="21"/>
      <c r="G5319" s="21"/>
      <c r="H5319" s="21"/>
      <c r="I5319" s="21"/>
      <c r="J5319" s="26"/>
      <c r="K5319" s="26"/>
      <c r="L5319" s="21"/>
      <c r="M5319" s="21"/>
      <c r="N5319" s="21"/>
      <c r="O5319" s="21"/>
      <c r="P5319" s="21"/>
      <c r="Q5319" s="21"/>
    </row>
    <row r="5320" spans="1:17" s="258" customFormat="1" ht="12.75" hidden="1" customHeight="1">
      <c r="A5320" s="378"/>
      <c r="B5320" s="26"/>
      <c r="C5320" s="26"/>
      <c r="D5320" s="26"/>
      <c r="E5320" s="21"/>
      <c r="F5320" s="21"/>
      <c r="G5320" s="21"/>
      <c r="H5320" s="21"/>
      <c r="I5320" s="21"/>
      <c r="J5320" s="26"/>
      <c r="K5320" s="26"/>
      <c r="L5320" s="21"/>
      <c r="M5320" s="21"/>
      <c r="N5320" s="21"/>
      <c r="O5320" s="21"/>
      <c r="P5320" s="21"/>
      <c r="Q5320" s="21"/>
    </row>
    <row r="5321" spans="1:17" s="258" customFormat="1" ht="12.75" hidden="1" customHeight="1">
      <c r="A5321" s="378"/>
      <c r="B5321" s="26"/>
      <c r="C5321" s="26"/>
      <c r="D5321" s="26"/>
      <c r="E5321" s="21"/>
      <c r="F5321" s="21"/>
      <c r="G5321" s="21"/>
      <c r="H5321" s="21"/>
      <c r="I5321" s="21"/>
      <c r="J5321" s="26"/>
      <c r="K5321" s="26"/>
      <c r="L5321" s="21"/>
      <c r="M5321" s="21"/>
      <c r="N5321" s="21"/>
      <c r="O5321" s="21"/>
      <c r="P5321" s="21"/>
      <c r="Q5321" s="21"/>
    </row>
    <row r="5322" spans="1:17" s="258" customFormat="1" ht="12.75" hidden="1" customHeight="1">
      <c r="A5322" s="378"/>
      <c r="B5322" s="26"/>
      <c r="C5322" s="26"/>
      <c r="D5322" s="26"/>
      <c r="E5322" s="21"/>
      <c r="F5322" s="21"/>
      <c r="G5322" s="21"/>
      <c r="H5322" s="21"/>
      <c r="I5322" s="21"/>
      <c r="J5322" s="26"/>
      <c r="K5322" s="26"/>
      <c r="L5322" s="21"/>
      <c r="M5322" s="21"/>
      <c r="N5322" s="21"/>
      <c r="O5322" s="21"/>
      <c r="P5322" s="21"/>
      <c r="Q5322" s="21"/>
    </row>
    <row r="5323" spans="1:17" s="258" customFormat="1" ht="12.75" hidden="1" customHeight="1">
      <c r="A5323" s="378"/>
      <c r="B5323" s="26"/>
      <c r="C5323" s="26"/>
      <c r="D5323" s="26"/>
      <c r="E5323" s="21"/>
      <c r="F5323" s="21"/>
      <c r="G5323" s="21"/>
      <c r="H5323" s="21"/>
      <c r="I5323" s="21"/>
      <c r="J5323" s="26"/>
      <c r="K5323" s="26"/>
      <c r="L5323" s="21"/>
      <c r="M5323" s="21"/>
      <c r="N5323" s="21"/>
      <c r="O5323" s="21"/>
      <c r="P5323" s="21"/>
      <c r="Q5323" s="21"/>
    </row>
    <row r="5324" spans="1:17" s="258" customFormat="1" ht="12.75" hidden="1" customHeight="1">
      <c r="A5324" s="378"/>
      <c r="B5324" s="26"/>
      <c r="C5324" s="26"/>
      <c r="D5324" s="26"/>
      <c r="E5324" s="21"/>
      <c r="F5324" s="21"/>
      <c r="G5324" s="21"/>
      <c r="H5324" s="21"/>
      <c r="I5324" s="21"/>
      <c r="J5324" s="26"/>
      <c r="K5324" s="26"/>
      <c r="L5324" s="21"/>
      <c r="M5324" s="21"/>
      <c r="N5324" s="21"/>
      <c r="O5324" s="21"/>
      <c r="P5324" s="21"/>
      <c r="Q5324" s="21"/>
    </row>
    <row r="5325" spans="1:17" s="258" customFormat="1" ht="12.75" hidden="1" customHeight="1">
      <c r="A5325" s="378"/>
      <c r="B5325" s="26"/>
      <c r="C5325" s="26"/>
      <c r="D5325" s="26"/>
      <c r="E5325" s="21"/>
      <c r="F5325" s="21"/>
      <c r="G5325" s="21"/>
      <c r="H5325" s="21"/>
      <c r="I5325" s="21"/>
      <c r="J5325" s="26"/>
      <c r="K5325" s="26"/>
      <c r="L5325" s="21"/>
      <c r="M5325" s="21"/>
      <c r="N5325" s="21"/>
      <c r="O5325" s="21"/>
      <c r="P5325" s="21"/>
      <c r="Q5325" s="21"/>
    </row>
    <row r="5326" spans="1:17" s="258" customFormat="1" ht="12.75" hidden="1" customHeight="1">
      <c r="A5326" s="378"/>
      <c r="B5326" s="26"/>
      <c r="C5326" s="26"/>
      <c r="D5326" s="26"/>
      <c r="E5326" s="21"/>
      <c r="F5326" s="21"/>
      <c r="G5326" s="21"/>
      <c r="H5326" s="21"/>
      <c r="I5326" s="21"/>
      <c r="J5326" s="26"/>
      <c r="K5326" s="26"/>
      <c r="L5326" s="21"/>
      <c r="M5326" s="21"/>
      <c r="N5326" s="21"/>
      <c r="O5326" s="21"/>
      <c r="P5326" s="21"/>
      <c r="Q5326" s="21"/>
    </row>
    <row r="5327" spans="1:17" s="258" customFormat="1" ht="12.75" hidden="1" customHeight="1">
      <c r="A5327" s="378"/>
      <c r="B5327" s="26"/>
      <c r="C5327" s="26"/>
      <c r="D5327" s="26"/>
      <c r="E5327" s="21"/>
      <c r="F5327" s="21"/>
      <c r="G5327" s="21"/>
      <c r="H5327" s="21"/>
      <c r="I5327" s="21"/>
      <c r="J5327" s="26"/>
      <c r="K5327" s="26"/>
      <c r="L5327" s="21"/>
      <c r="M5327" s="21"/>
      <c r="N5327" s="21"/>
      <c r="O5327" s="21"/>
      <c r="P5327" s="21"/>
      <c r="Q5327" s="21"/>
    </row>
    <row r="5328" spans="1:17" s="258" customFormat="1" ht="12.75" hidden="1" customHeight="1">
      <c r="A5328" s="378"/>
      <c r="B5328" s="26"/>
      <c r="C5328" s="26"/>
      <c r="D5328" s="26"/>
      <c r="E5328" s="21"/>
      <c r="F5328" s="21"/>
      <c r="G5328" s="21"/>
      <c r="H5328" s="21"/>
      <c r="I5328" s="21"/>
      <c r="J5328" s="26"/>
      <c r="K5328" s="26"/>
      <c r="L5328" s="21"/>
      <c r="M5328" s="21"/>
      <c r="N5328" s="21"/>
      <c r="O5328" s="21"/>
      <c r="P5328" s="21"/>
      <c r="Q5328" s="21"/>
    </row>
    <row r="5329" spans="1:17" s="258" customFormat="1" ht="12.75" hidden="1" customHeight="1">
      <c r="A5329" s="378"/>
      <c r="B5329" s="26"/>
      <c r="C5329" s="26"/>
      <c r="D5329" s="26"/>
      <c r="E5329" s="21"/>
      <c r="F5329" s="21"/>
      <c r="G5329" s="21"/>
      <c r="H5329" s="21"/>
      <c r="I5329" s="21"/>
      <c r="J5329" s="26"/>
      <c r="K5329" s="26"/>
      <c r="L5329" s="21"/>
      <c r="M5329" s="21"/>
      <c r="N5329" s="21"/>
      <c r="O5329" s="21"/>
      <c r="P5329" s="21"/>
      <c r="Q5329" s="21"/>
    </row>
    <row r="5330" spans="1:17" s="258" customFormat="1" ht="12.75" hidden="1" customHeight="1">
      <c r="A5330" s="378"/>
      <c r="B5330" s="26"/>
      <c r="C5330" s="26"/>
      <c r="D5330" s="26"/>
      <c r="E5330" s="21"/>
      <c r="F5330" s="21"/>
      <c r="G5330" s="21"/>
      <c r="H5330" s="21"/>
      <c r="I5330" s="21"/>
      <c r="J5330" s="26"/>
      <c r="K5330" s="26"/>
      <c r="L5330" s="21"/>
      <c r="M5330" s="21"/>
      <c r="N5330" s="21"/>
      <c r="O5330" s="21"/>
      <c r="P5330" s="21"/>
      <c r="Q5330" s="21"/>
    </row>
    <row r="5331" spans="1:17" s="258" customFormat="1" ht="12.75" hidden="1" customHeight="1">
      <c r="A5331" s="378"/>
      <c r="B5331" s="26"/>
      <c r="C5331" s="26"/>
      <c r="D5331" s="26"/>
      <c r="E5331" s="21"/>
      <c r="F5331" s="21"/>
      <c r="G5331" s="21"/>
      <c r="H5331" s="21"/>
      <c r="I5331" s="21"/>
      <c r="J5331" s="26"/>
      <c r="K5331" s="26"/>
      <c r="L5331" s="21"/>
      <c r="M5331" s="21"/>
      <c r="N5331" s="21"/>
      <c r="O5331" s="21"/>
      <c r="P5331" s="21"/>
      <c r="Q5331" s="21"/>
    </row>
    <row r="5332" spans="1:17" s="258" customFormat="1" ht="12.75" hidden="1" customHeight="1">
      <c r="A5332" s="378"/>
      <c r="B5332" s="26"/>
      <c r="C5332" s="26"/>
      <c r="D5332" s="26"/>
      <c r="E5332" s="21"/>
      <c r="F5332" s="21"/>
      <c r="G5332" s="21"/>
      <c r="H5332" s="21"/>
      <c r="I5332" s="21"/>
      <c r="J5332" s="26"/>
      <c r="K5332" s="26"/>
      <c r="L5332" s="21"/>
      <c r="M5332" s="21"/>
      <c r="N5332" s="21"/>
      <c r="O5332" s="21"/>
      <c r="P5332" s="21"/>
      <c r="Q5332" s="21"/>
    </row>
    <row r="5333" spans="1:17" s="258" customFormat="1" ht="12.75" hidden="1" customHeight="1">
      <c r="A5333" s="378"/>
      <c r="B5333" s="26"/>
      <c r="C5333" s="26"/>
      <c r="D5333" s="26"/>
      <c r="E5333" s="21"/>
      <c r="F5333" s="21"/>
      <c r="G5333" s="21"/>
      <c r="H5333" s="21"/>
      <c r="I5333" s="21"/>
      <c r="J5333" s="26"/>
      <c r="K5333" s="26"/>
      <c r="L5333" s="21"/>
      <c r="M5333" s="21"/>
      <c r="N5333" s="21"/>
      <c r="O5333" s="21"/>
      <c r="P5333" s="21"/>
      <c r="Q5333" s="21"/>
    </row>
    <row r="5334" spans="1:17" s="258" customFormat="1" ht="12.75" hidden="1" customHeight="1">
      <c r="A5334" s="378"/>
      <c r="B5334" s="26"/>
      <c r="C5334" s="26"/>
      <c r="D5334" s="26"/>
      <c r="E5334" s="21"/>
      <c r="F5334" s="21"/>
      <c r="G5334" s="21"/>
      <c r="H5334" s="21"/>
      <c r="I5334" s="21"/>
      <c r="J5334" s="26"/>
      <c r="K5334" s="26"/>
      <c r="L5334" s="21"/>
      <c r="M5334" s="21"/>
      <c r="N5334" s="21"/>
      <c r="O5334" s="21"/>
      <c r="P5334" s="21"/>
      <c r="Q5334" s="21"/>
    </row>
    <row r="5335" spans="1:17" s="258" customFormat="1" ht="12.75" hidden="1" customHeight="1">
      <c r="A5335" s="378"/>
      <c r="B5335" s="26"/>
      <c r="C5335" s="26"/>
      <c r="D5335" s="26"/>
      <c r="E5335" s="21"/>
      <c r="F5335" s="21"/>
      <c r="G5335" s="21"/>
      <c r="H5335" s="21"/>
      <c r="I5335" s="21"/>
      <c r="J5335" s="26"/>
      <c r="K5335" s="26"/>
      <c r="L5335" s="21"/>
      <c r="M5335" s="21"/>
      <c r="N5335" s="21"/>
      <c r="O5335" s="21"/>
      <c r="P5335" s="21"/>
      <c r="Q5335" s="21"/>
    </row>
    <row r="5336" spans="1:17" s="258" customFormat="1" ht="12.75" hidden="1" customHeight="1">
      <c r="A5336" s="378"/>
      <c r="B5336" s="26"/>
      <c r="C5336" s="26"/>
      <c r="D5336" s="26"/>
      <c r="E5336" s="21"/>
      <c r="F5336" s="21"/>
      <c r="G5336" s="21"/>
      <c r="H5336" s="21"/>
      <c r="I5336" s="21"/>
      <c r="J5336" s="26"/>
      <c r="K5336" s="26"/>
      <c r="L5336" s="21"/>
      <c r="M5336" s="21"/>
      <c r="N5336" s="21"/>
      <c r="O5336" s="21"/>
      <c r="P5336" s="21"/>
      <c r="Q5336" s="21"/>
    </row>
    <row r="5337" spans="1:17" s="258" customFormat="1" ht="12.75" hidden="1" customHeight="1">
      <c r="A5337" s="378"/>
      <c r="B5337" s="26"/>
      <c r="C5337" s="26"/>
      <c r="D5337" s="26"/>
      <c r="E5337" s="21"/>
      <c r="F5337" s="21"/>
      <c r="G5337" s="21"/>
      <c r="H5337" s="21"/>
      <c r="I5337" s="21"/>
      <c r="J5337" s="26"/>
      <c r="K5337" s="26"/>
      <c r="L5337" s="21"/>
      <c r="M5337" s="21"/>
      <c r="N5337" s="21"/>
      <c r="O5337" s="21"/>
      <c r="P5337" s="21"/>
      <c r="Q5337" s="21"/>
    </row>
    <row r="5338" spans="1:17" s="258" customFormat="1" ht="12.75" hidden="1" customHeight="1">
      <c r="A5338" s="378"/>
      <c r="B5338" s="26"/>
      <c r="C5338" s="26"/>
      <c r="D5338" s="26"/>
      <c r="E5338" s="21"/>
      <c r="F5338" s="21"/>
      <c r="G5338" s="21"/>
      <c r="H5338" s="21"/>
      <c r="I5338" s="21"/>
      <c r="J5338" s="26"/>
      <c r="K5338" s="26"/>
      <c r="L5338" s="21"/>
      <c r="M5338" s="21"/>
      <c r="N5338" s="21"/>
      <c r="O5338" s="21"/>
      <c r="P5338" s="21"/>
      <c r="Q5338" s="21"/>
    </row>
    <row r="5339" spans="1:17" s="258" customFormat="1" ht="12.75" hidden="1" customHeight="1">
      <c r="A5339" s="378"/>
      <c r="B5339" s="26"/>
      <c r="C5339" s="26"/>
      <c r="D5339" s="26"/>
      <c r="E5339" s="21"/>
      <c r="F5339" s="21"/>
      <c r="G5339" s="21"/>
      <c r="H5339" s="21"/>
      <c r="I5339" s="21"/>
      <c r="J5339" s="26"/>
      <c r="K5339" s="26"/>
      <c r="L5339" s="21"/>
      <c r="M5339" s="21"/>
      <c r="N5339" s="21"/>
      <c r="O5339" s="21"/>
      <c r="P5339" s="21"/>
      <c r="Q5339" s="21"/>
    </row>
    <row r="5340" spans="1:17" s="258" customFormat="1" ht="12.75" hidden="1" customHeight="1">
      <c r="A5340" s="378"/>
      <c r="B5340" s="26"/>
      <c r="C5340" s="26"/>
      <c r="D5340" s="26"/>
      <c r="E5340" s="21"/>
      <c r="F5340" s="21"/>
      <c r="G5340" s="21"/>
      <c r="H5340" s="21"/>
      <c r="I5340" s="21"/>
      <c r="J5340" s="26"/>
      <c r="K5340" s="26"/>
      <c r="L5340" s="21"/>
      <c r="M5340" s="21"/>
      <c r="N5340" s="21"/>
      <c r="O5340" s="21"/>
      <c r="P5340" s="21"/>
      <c r="Q5340" s="21"/>
    </row>
    <row r="5341" spans="1:17" s="258" customFormat="1" ht="12.75" hidden="1" customHeight="1">
      <c r="A5341" s="378"/>
      <c r="B5341" s="26"/>
      <c r="C5341" s="26"/>
      <c r="D5341" s="26"/>
      <c r="E5341" s="21"/>
      <c r="F5341" s="21"/>
      <c r="G5341" s="21"/>
      <c r="H5341" s="21"/>
      <c r="I5341" s="21"/>
      <c r="J5341" s="26"/>
      <c r="K5341" s="26"/>
      <c r="L5341" s="21"/>
      <c r="M5341" s="21"/>
      <c r="N5341" s="21"/>
      <c r="O5341" s="21"/>
      <c r="P5341" s="21"/>
      <c r="Q5341" s="21"/>
    </row>
    <row r="5342" spans="1:17" s="258" customFormat="1" ht="12.75" hidden="1" customHeight="1">
      <c r="A5342" s="378"/>
      <c r="B5342" s="26"/>
      <c r="C5342" s="26"/>
      <c r="D5342" s="26"/>
      <c r="E5342" s="21"/>
      <c r="F5342" s="21"/>
      <c r="G5342" s="21"/>
      <c r="H5342" s="21"/>
      <c r="I5342" s="21"/>
      <c r="J5342" s="26"/>
      <c r="K5342" s="26"/>
      <c r="L5342" s="21"/>
      <c r="M5342" s="21"/>
      <c r="N5342" s="21"/>
      <c r="O5342" s="21"/>
      <c r="P5342" s="21"/>
      <c r="Q5342" s="21"/>
    </row>
    <row r="5343" spans="1:17" s="258" customFormat="1" ht="12.75" hidden="1" customHeight="1">
      <c r="A5343" s="378"/>
      <c r="B5343" s="26"/>
      <c r="C5343" s="26"/>
      <c r="D5343" s="26"/>
      <c r="E5343" s="21"/>
      <c r="F5343" s="21"/>
      <c r="G5343" s="21"/>
      <c r="H5343" s="21"/>
      <c r="I5343" s="21"/>
      <c r="J5343" s="26"/>
      <c r="K5343" s="26"/>
      <c r="L5343" s="21"/>
      <c r="M5343" s="21"/>
      <c r="N5343" s="21"/>
      <c r="O5343" s="21"/>
      <c r="P5343" s="21"/>
      <c r="Q5343" s="21"/>
    </row>
    <row r="5344" spans="1:17" s="258" customFormat="1" ht="12.75" hidden="1" customHeight="1">
      <c r="A5344" s="378"/>
      <c r="B5344" s="26"/>
      <c r="C5344" s="26"/>
      <c r="D5344" s="26"/>
      <c r="E5344" s="21"/>
      <c r="F5344" s="21"/>
      <c r="G5344" s="21"/>
      <c r="H5344" s="21"/>
      <c r="I5344" s="21"/>
      <c r="J5344" s="26"/>
      <c r="K5344" s="26"/>
      <c r="L5344" s="21"/>
      <c r="M5344" s="21"/>
      <c r="N5344" s="21"/>
      <c r="O5344" s="21"/>
      <c r="P5344" s="21"/>
      <c r="Q5344" s="21"/>
    </row>
    <row r="5345" spans="1:17" s="258" customFormat="1" ht="12.75" hidden="1" customHeight="1">
      <c r="A5345" s="378"/>
      <c r="B5345" s="26"/>
      <c r="C5345" s="26"/>
      <c r="D5345" s="26"/>
      <c r="E5345" s="21"/>
      <c r="F5345" s="21"/>
      <c r="G5345" s="21"/>
      <c r="H5345" s="21"/>
      <c r="I5345" s="21"/>
      <c r="J5345" s="26"/>
      <c r="K5345" s="26"/>
      <c r="L5345" s="21"/>
      <c r="M5345" s="21"/>
      <c r="N5345" s="21"/>
      <c r="O5345" s="21"/>
      <c r="P5345" s="21"/>
      <c r="Q5345" s="21"/>
    </row>
    <row r="5346" spans="1:17" s="258" customFormat="1" ht="12.75" hidden="1" customHeight="1">
      <c r="A5346" s="378"/>
      <c r="B5346" s="26"/>
      <c r="C5346" s="26"/>
      <c r="D5346" s="26"/>
      <c r="E5346" s="21"/>
      <c r="F5346" s="21"/>
      <c r="G5346" s="21"/>
      <c r="H5346" s="21"/>
      <c r="I5346" s="21"/>
      <c r="J5346" s="26"/>
      <c r="K5346" s="26"/>
      <c r="L5346" s="21"/>
      <c r="M5346" s="21"/>
      <c r="N5346" s="21"/>
      <c r="O5346" s="21"/>
      <c r="P5346" s="21"/>
      <c r="Q5346" s="21"/>
    </row>
    <row r="5347" spans="1:17" s="258" customFormat="1" ht="12.75" hidden="1" customHeight="1">
      <c r="A5347" s="378"/>
      <c r="B5347" s="26"/>
      <c r="C5347" s="26"/>
      <c r="D5347" s="26"/>
      <c r="E5347" s="21"/>
      <c r="F5347" s="21"/>
      <c r="G5347" s="21"/>
      <c r="H5347" s="21"/>
      <c r="I5347" s="21"/>
      <c r="J5347" s="26"/>
      <c r="K5347" s="26"/>
      <c r="L5347" s="21"/>
      <c r="M5347" s="21"/>
      <c r="N5347" s="21"/>
      <c r="O5347" s="21"/>
      <c r="P5347" s="21"/>
      <c r="Q5347" s="21"/>
    </row>
    <row r="5348" spans="1:17" s="258" customFormat="1" ht="12.75" hidden="1" customHeight="1">
      <c r="A5348" s="378"/>
      <c r="B5348" s="26"/>
      <c r="C5348" s="26"/>
      <c r="D5348" s="26"/>
      <c r="E5348" s="21"/>
      <c r="F5348" s="21"/>
      <c r="G5348" s="21"/>
      <c r="H5348" s="21"/>
      <c r="I5348" s="21"/>
      <c r="J5348" s="26"/>
      <c r="K5348" s="26"/>
      <c r="L5348" s="21"/>
      <c r="M5348" s="21"/>
      <c r="N5348" s="21"/>
      <c r="O5348" s="21"/>
      <c r="P5348" s="21"/>
      <c r="Q5348" s="21"/>
    </row>
    <row r="5349" spans="1:17" s="258" customFormat="1" ht="12.75" hidden="1" customHeight="1">
      <c r="A5349" s="378"/>
      <c r="B5349" s="26"/>
      <c r="C5349" s="26"/>
      <c r="D5349" s="26"/>
      <c r="E5349" s="21"/>
      <c r="F5349" s="21"/>
      <c r="G5349" s="21"/>
      <c r="H5349" s="21"/>
      <c r="I5349" s="21"/>
      <c r="J5349" s="26"/>
      <c r="K5349" s="26"/>
      <c r="L5349" s="21"/>
      <c r="M5349" s="21"/>
      <c r="N5349" s="21"/>
      <c r="O5349" s="21"/>
      <c r="P5349" s="21"/>
      <c r="Q5349" s="21"/>
    </row>
    <row r="5350" spans="1:17" s="258" customFormat="1" ht="12.75" hidden="1" customHeight="1">
      <c r="A5350" s="378"/>
      <c r="B5350" s="26"/>
      <c r="C5350" s="26"/>
      <c r="D5350" s="26"/>
      <c r="E5350" s="21"/>
      <c r="F5350" s="21"/>
      <c r="G5350" s="21"/>
      <c r="H5350" s="21"/>
      <c r="I5350" s="21"/>
      <c r="J5350" s="26"/>
      <c r="K5350" s="26"/>
      <c r="L5350" s="21"/>
      <c r="M5350" s="21"/>
      <c r="N5350" s="21"/>
      <c r="O5350" s="21"/>
      <c r="P5350" s="21"/>
      <c r="Q5350" s="21"/>
    </row>
    <row r="5351" spans="1:17" s="258" customFormat="1" ht="12.75" hidden="1" customHeight="1">
      <c r="A5351" s="378"/>
      <c r="B5351" s="26"/>
      <c r="C5351" s="26"/>
      <c r="D5351" s="26"/>
      <c r="E5351" s="21"/>
      <c r="F5351" s="21"/>
      <c r="G5351" s="21"/>
      <c r="H5351" s="21"/>
      <c r="I5351" s="21"/>
      <c r="J5351" s="26"/>
      <c r="K5351" s="26"/>
      <c r="L5351" s="21"/>
      <c r="M5351" s="21"/>
      <c r="N5351" s="21"/>
      <c r="O5351" s="21"/>
      <c r="P5351" s="21"/>
      <c r="Q5351" s="21"/>
    </row>
    <row r="5352" spans="1:17" s="258" customFormat="1" ht="12.75" hidden="1" customHeight="1">
      <c r="A5352" s="378"/>
      <c r="B5352" s="26"/>
      <c r="C5352" s="26"/>
      <c r="D5352" s="26"/>
      <c r="E5352" s="21"/>
      <c r="F5352" s="21"/>
      <c r="G5352" s="21"/>
      <c r="H5352" s="21"/>
      <c r="I5352" s="21"/>
      <c r="J5352" s="26"/>
      <c r="K5352" s="26"/>
      <c r="L5352" s="21"/>
      <c r="M5352" s="21"/>
      <c r="N5352" s="21"/>
      <c r="O5352" s="21"/>
      <c r="P5352" s="21"/>
      <c r="Q5352" s="21"/>
    </row>
    <row r="5353" spans="1:17" s="258" customFormat="1" ht="12.75" hidden="1" customHeight="1">
      <c r="A5353" s="378"/>
      <c r="B5353" s="26"/>
      <c r="C5353" s="26"/>
      <c r="D5353" s="26"/>
      <c r="E5353" s="21"/>
      <c r="F5353" s="21"/>
      <c r="G5353" s="21"/>
      <c r="H5353" s="21"/>
      <c r="I5353" s="21"/>
      <c r="J5353" s="26"/>
      <c r="K5353" s="26"/>
      <c r="L5353" s="21"/>
      <c r="M5353" s="21"/>
      <c r="N5353" s="21"/>
      <c r="O5353" s="21"/>
      <c r="P5353" s="21"/>
      <c r="Q5353" s="21"/>
    </row>
    <row r="5354" spans="1:17" s="258" customFormat="1" ht="12.75" hidden="1" customHeight="1">
      <c r="A5354" s="378"/>
      <c r="B5354" s="26"/>
      <c r="C5354" s="26"/>
      <c r="D5354" s="26"/>
      <c r="E5354" s="21"/>
      <c r="F5354" s="21"/>
      <c r="G5354" s="21"/>
      <c r="H5354" s="21"/>
      <c r="I5354" s="21"/>
      <c r="J5354" s="26"/>
      <c r="K5354" s="26"/>
      <c r="L5354" s="21"/>
      <c r="M5354" s="21"/>
      <c r="N5354" s="21"/>
      <c r="O5354" s="21"/>
      <c r="P5354" s="21"/>
      <c r="Q5354" s="21"/>
    </row>
    <row r="5355" spans="1:17" s="258" customFormat="1" ht="12.75" hidden="1" customHeight="1">
      <c r="A5355" s="378"/>
      <c r="B5355" s="26"/>
      <c r="C5355" s="26"/>
      <c r="D5355" s="26"/>
      <c r="E5355" s="21"/>
      <c r="F5355" s="21"/>
      <c r="G5355" s="21"/>
      <c r="H5355" s="21"/>
      <c r="I5355" s="21"/>
      <c r="J5355" s="26"/>
      <c r="K5355" s="26"/>
      <c r="L5355" s="21"/>
      <c r="M5355" s="21"/>
      <c r="N5355" s="21"/>
      <c r="O5355" s="21"/>
      <c r="P5355" s="21"/>
      <c r="Q5355" s="21"/>
    </row>
    <row r="5356" spans="1:17" s="258" customFormat="1" ht="12.75" hidden="1" customHeight="1">
      <c r="A5356" s="378"/>
      <c r="B5356" s="26"/>
      <c r="C5356" s="26"/>
      <c r="D5356" s="26"/>
      <c r="E5356" s="21"/>
      <c r="F5356" s="21"/>
      <c r="G5356" s="21"/>
      <c r="H5356" s="21"/>
      <c r="I5356" s="21"/>
      <c r="J5356" s="26"/>
      <c r="K5356" s="26"/>
      <c r="L5356" s="21"/>
      <c r="M5356" s="21"/>
      <c r="N5356" s="21"/>
      <c r="O5356" s="21"/>
      <c r="P5356" s="21"/>
      <c r="Q5356" s="21"/>
    </row>
    <row r="5357" spans="1:17" s="258" customFormat="1" ht="12.75" hidden="1" customHeight="1">
      <c r="A5357" s="378"/>
      <c r="B5357" s="26"/>
      <c r="C5357" s="26"/>
      <c r="D5357" s="26"/>
      <c r="E5357" s="21"/>
      <c r="F5357" s="21"/>
      <c r="G5357" s="21"/>
      <c r="H5357" s="21"/>
      <c r="I5357" s="21"/>
      <c r="J5357" s="26"/>
      <c r="K5357" s="26"/>
      <c r="L5357" s="21"/>
      <c r="M5357" s="21"/>
      <c r="N5357" s="21"/>
      <c r="O5357" s="21"/>
      <c r="P5357" s="21"/>
      <c r="Q5357" s="21"/>
    </row>
    <row r="5358" spans="1:17" s="258" customFormat="1" ht="12.75" hidden="1" customHeight="1">
      <c r="A5358" s="378"/>
      <c r="B5358" s="26"/>
      <c r="C5358" s="26"/>
      <c r="D5358" s="26"/>
      <c r="E5358" s="21"/>
      <c r="F5358" s="21"/>
      <c r="G5358" s="21"/>
      <c r="H5358" s="21"/>
      <c r="I5358" s="21"/>
      <c r="J5358" s="26"/>
      <c r="K5358" s="26"/>
      <c r="L5358" s="21"/>
      <c r="M5358" s="21"/>
      <c r="N5358" s="21"/>
      <c r="O5358" s="21"/>
      <c r="P5358" s="21"/>
      <c r="Q5358" s="21"/>
    </row>
    <row r="5359" spans="1:17" s="258" customFormat="1" ht="12.75" hidden="1" customHeight="1">
      <c r="A5359" s="378"/>
      <c r="B5359" s="26"/>
      <c r="C5359" s="26"/>
      <c r="D5359" s="26"/>
      <c r="E5359" s="21"/>
      <c r="F5359" s="21"/>
      <c r="G5359" s="21"/>
      <c r="H5359" s="21"/>
      <c r="I5359" s="21"/>
      <c r="J5359" s="26"/>
      <c r="K5359" s="26"/>
      <c r="L5359" s="21"/>
      <c r="M5359" s="21"/>
      <c r="N5359" s="21"/>
      <c r="O5359" s="21"/>
      <c r="P5359" s="21"/>
      <c r="Q5359" s="21"/>
    </row>
    <row r="5360" spans="1:17" s="258" customFormat="1" ht="12.75" hidden="1" customHeight="1">
      <c r="A5360" s="378"/>
      <c r="B5360" s="26"/>
      <c r="C5360" s="26"/>
      <c r="D5360" s="26"/>
      <c r="E5360" s="21"/>
      <c r="F5360" s="21"/>
      <c r="G5360" s="21"/>
      <c r="H5360" s="21"/>
      <c r="I5360" s="21"/>
      <c r="J5360" s="26"/>
      <c r="K5360" s="26"/>
      <c r="L5360" s="21"/>
      <c r="M5360" s="21"/>
      <c r="N5360" s="21"/>
      <c r="O5360" s="21"/>
      <c r="P5360" s="21"/>
      <c r="Q5360" s="21"/>
    </row>
    <row r="5361" spans="1:17" s="258" customFormat="1" ht="12.75" hidden="1" customHeight="1">
      <c r="A5361" s="378"/>
      <c r="B5361" s="26"/>
      <c r="C5361" s="26"/>
      <c r="D5361" s="26"/>
      <c r="E5361" s="21"/>
      <c r="F5361" s="21"/>
      <c r="G5361" s="21"/>
      <c r="H5361" s="21"/>
      <c r="I5361" s="21"/>
      <c r="J5361" s="26"/>
      <c r="K5361" s="26"/>
      <c r="L5361" s="21"/>
      <c r="M5361" s="21"/>
      <c r="N5361" s="21"/>
      <c r="O5361" s="21"/>
      <c r="P5361" s="21"/>
      <c r="Q5361" s="21"/>
    </row>
    <row r="5362" spans="1:17" s="258" customFormat="1" ht="12.75" hidden="1" customHeight="1">
      <c r="A5362" s="378"/>
      <c r="B5362" s="26"/>
      <c r="C5362" s="26"/>
      <c r="D5362" s="26"/>
      <c r="E5362" s="21"/>
      <c r="F5362" s="21"/>
      <c r="G5362" s="21"/>
      <c r="H5362" s="21"/>
      <c r="I5362" s="21"/>
      <c r="J5362" s="26"/>
      <c r="K5362" s="26"/>
      <c r="L5362" s="21"/>
      <c r="M5362" s="21"/>
      <c r="N5362" s="21"/>
      <c r="O5362" s="21"/>
      <c r="P5362" s="21"/>
      <c r="Q5362" s="21"/>
    </row>
    <row r="5363" spans="1:17" s="258" customFormat="1" ht="12.75" hidden="1" customHeight="1">
      <c r="A5363" s="378"/>
      <c r="B5363" s="26"/>
      <c r="C5363" s="26"/>
      <c r="D5363" s="26"/>
      <c r="E5363" s="21"/>
      <c r="F5363" s="21"/>
      <c r="G5363" s="21"/>
      <c r="H5363" s="21"/>
      <c r="I5363" s="21"/>
      <c r="J5363" s="26"/>
      <c r="K5363" s="26"/>
      <c r="L5363" s="21"/>
      <c r="M5363" s="21"/>
      <c r="N5363" s="21"/>
      <c r="O5363" s="21"/>
      <c r="P5363" s="21"/>
      <c r="Q5363" s="21"/>
    </row>
    <row r="5364" spans="1:17" s="258" customFormat="1" ht="12.75" hidden="1" customHeight="1">
      <c r="A5364" s="378"/>
      <c r="B5364" s="26"/>
      <c r="C5364" s="26"/>
      <c r="D5364" s="26"/>
      <c r="E5364" s="21"/>
      <c r="F5364" s="21"/>
      <c r="G5364" s="21"/>
      <c r="H5364" s="21"/>
      <c r="I5364" s="21"/>
      <c r="J5364" s="26"/>
      <c r="K5364" s="26"/>
      <c r="L5364" s="21"/>
      <c r="M5364" s="21"/>
      <c r="N5364" s="21"/>
      <c r="O5364" s="21"/>
      <c r="P5364" s="21"/>
      <c r="Q5364" s="21"/>
    </row>
    <row r="5365" spans="1:17" s="258" customFormat="1" ht="12.75" hidden="1" customHeight="1">
      <c r="A5365" s="378"/>
      <c r="B5365" s="26"/>
      <c r="C5365" s="26"/>
      <c r="D5365" s="26"/>
      <c r="E5365" s="21"/>
      <c r="F5365" s="21"/>
      <c r="G5365" s="21"/>
      <c r="H5365" s="21"/>
      <c r="I5365" s="21"/>
      <c r="J5365" s="26"/>
      <c r="K5365" s="26"/>
      <c r="L5365" s="21"/>
      <c r="M5365" s="21"/>
      <c r="N5365" s="21"/>
      <c r="O5365" s="21"/>
      <c r="P5365" s="21"/>
      <c r="Q5365" s="21"/>
    </row>
    <row r="5366" spans="1:17" s="258" customFormat="1" ht="12.75" hidden="1" customHeight="1">
      <c r="A5366" s="378"/>
      <c r="B5366" s="26"/>
      <c r="C5366" s="26"/>
      <c r="D5366" s="26"/>
      <c r="E5366" s="21"/>
      <c r="F5366" s="21"/>
      <c r="G5366" s="21"/>
      <c r="H5366" s="21"/>
      <c r="I5366" s="21"/>
      <c r="J5366" s="26"/>
      <c r="K5366" s="26"/>
      <c r="L5366" s="21"/>
      <c r="M5366" s="21"/>
      <c r="N5366" s="21"/>
      <c r="O5366" s="21"/>
      <c r="P5366" s="21"/>
      <c r="Q5366" s="21"/>
    </row>
    <row r="5367" spans="1:17" s="258" customFormat="1" ht="12.75" hidden="1" customHeight="1">
      <c r="A5367" s="378"/>
      <c r="B5367" s="26"/>
      <c r="C5367" s="26"/>
      <c r="D5367" s="26"/>
      <c r="E5367" s="21"/>
      <c r="F5367" s="21"/>
      <c r="G5367" s="21"/>
      <c r="H5367" s="21"/>
      <c r="I5367" s="21"/>
      <c r="J5367" s="26"/>
      <c r="K5367" s="26"/>
      <c r="L5367" s="21"/>
      <c r="M5367" s="21"/>
      <c r="N5367" s="21"/>
      <c r="O5367" s="21"/>
      <c r="P5367" s="21"/>
      <c r="Q5367" s="21"/>
    </row>
    <row r="5368" spans="1:17" s="258" customFormat="1" ht="12.75" hidden="1" customHeight="1">
      <c r="A5368" s="378"/>
      <c r="B5368" s="26"/>
      <c r="C5368" s="26"/>
      <c r="D5368" s="26"/>
      <c r="E5368" s="21"/>
      <c r="F5368" s="21"/>
      <c r="G5368" s="21"/>
      <c r="H5368" s="21"/>
      <c r="I5368" s="21"/>
      <c r="J5368" s="26"/>
      <c r="K5368" s="26"/>
      <c r="L5368" s="21"/>
      <c r="M5368" s="21"/>
      <c r="N5368" s="21"/>
      <c r="O5368" s="21"/>
      <c r="P5368" s="21"/>
      <c r="Q5368" s="21"/>
    </row>
    <row r="5369" spans="1:17" s="258" customFormat="1" ht="12.75" hidden="1" customHeight="1">
      <c r="A5369" s="378"/>
      <c r="B5369" s="26"/>
      <c r="C5369" s="26"/>
      <c r="D5369" s="26"/>
      <c r="E5369" s="21"/>
      <c r="F5369" s="21"/>
      <c r="G5369" s="21"/>
      <c r="H5369" s="21"/>
      <c r="I5369" s="21"/>
      <c r="J5369" s="26"/>
      <c r="K5369" s="26"/>
      <c r="L5369" s="21"/>
      <c r="M5369" s="21"/>
      <c r="N5369" s="21"/>
      <c r="O5369" s="21"/>
      <c r="P5369" s="21"/>
      <c r="Q5369" s="21"/>
    </row>
    <row r="5370" spans="1:17" s="258" customFormat="1" ht="12.75" hidden="1" customHeight="1">
      <c r="A5370" s="378"/>
      <c r="B5370" s="26"/>
      <c r="C5370" s="26"/>
      <c r="D5370" s="26"/>
      <c r="E5370" s="21"/>
      <c r="F5370" s="21"/>
      <c r="G5370" s="21"/>
      <c r="H5370" s="21"/>
      <c r="I5370" s="21"/>
      <c r="J5370" s="26"/>
      <c r="K5370" s="26"/>
      <c r="L5370" s="21"/>
      <c r="M5370" s="21"/>
      <c r="N5370" s="21"/>
      <c r="O5370" s="21"/>
      <c r="P5370" s="21"/>
      <c r="Q5370" s="21"/>
    </row>
    <row r="5371" spans="1:17" s="258" customFormat="1" ht="12.75" hidden="1" customHeight="1">
      <c r="A5371" s="378"/>
      <c r="B5371" s="26"/>
      <c r="C5371" s="26"/>
      <c r="D5371" s="26"/>
      <c r="E5371" s="21"/>
      <c r="F5371" s="21"/>
      <c r="G5371" s="21"/>
      <c r="H5371" s="21"/>
      <c r="I5371" s="21"/>
      <c r="J5371" s="26"/>
      <c r="K5371" s="26"/>
      <c r="L5371" s="21"/>
      <c r="M5371" s="21"/>
      <c r="N5371" s="21"/>
      <c r="O5371" s="21"/>
      <c r="P5371" s="21"/>
      <c r="Q5371" s="21"/>
    </row>
    <row r="5372" spans="1:17" s="258" customFormat="1" ht="12.75" hidden="1" customHeight="1">
      <c r="A5372" s="378"/>
      <c r="B5372" s="26"/>
      <c r="C5372" s="26"/>
      <c r="D5372" s="26"/>
      <c r="E5372" s="21"/>
      <c r="F5372" s="21"/>
      <c r="G5372" s="21"/>
      <c r="H5372" s="21"/>
      <c r="I5372" s="21"/>
      <c r="J5372" s="26"/>
      <c r="K5372" s="26"/>
      <c r="L5372" s="21"/>
      <c r="M5372" s="21"/>
      <c r="N5372" s="21"/>
      <c r="O5372" s="21"/>
      <c r="P5372" s="21"/>
      <c r="Q5372" s="21"/>
    </row>
    <row r="5373" spans="1:17" s="258" customFormat="1" ht="12.75" hidden="1" customHeight="1">
      <c r="A5373" s="378"/>
      <c r="B5373" s="26"/>
      <c r="C5373" s="26"/>
      <c r="D5373" s="26"/>
      <c r="E5373" s="21"/>
      <c r="F5373" s="21"/>
      <c r="G5373" s="21"/>
      <c r="H5373" s="21"/>
      <c r="I5373" s="21"/>
      <c r="J5373" s="26"/>
      <c r="K5373" s="26"/>
      <c r="L5373" s="21"/>
      <c r="M5373" s="21"/>
      <c r="N5373" s="21"/>
      <c r="O5373" s="21"/>
      <c r="P5373" s="21"/>
      <c r="Q5373" s="21"/>
    </row>
    <row r="5374" spans="1:17" s="258" customFormat="1" ht="12.75" hidden="1" customHeight="1">
      <c r="A5374" s="378"/>
      <c r="B5374" s="26"/>
      <c r="C5374" s="26"/>
      <c r="D5374" s="26"/>
      <c r="E5374" s="21"/>
      <c r="F5374" s="21"/>
      <c r="G5374" s="21"/>
      <c r="H5374" s="21"/>
      <c r="I5374" s="21"/>
      <c r="J5374" s="26"/>
      <c r="K5374" s="26"/>
      <c r="L5374" s="21"/>
      <c r="M5374" s="21"/>
      <c r="N5374" s="21"/>
      <c r="O5374" s="21"/>
      <c r="P5374" s="21"/>
      <c r="Q5374" s="21"/>
    </row>
    <row r="5375" spans="1:17" s="258" customFormat="1" ht="12.75" hidden="1" customHeight="1">
      <c r="A5375" s="378"/>
      <c r="B5375" s="26"/>
      <c r="C5375" s="26"/>
      <c r="D5375" s="26"/>
      <c r="E5375" s="21"/>
      <c r="F5375" s="21"/>
      <c r="G5375" s="21"/>
      <c r="H5375" s="21"/>
      <c r="I5375" s="21"/>
      <c r="J5375" s="26"/>
      <c r="K5375" s="26"/>
      <c r="L5375" s="21"/>
      <c r="M5375" s="21"/>
      <c r="N5375" s="21"/>
      <c r="O5375" s="21"/>
      <c r="P5375" s="21"/>
      <c r="Q5375" s="21"/>
    </row>
    <row r="5376" spans="1:17" s="258" customFormat="1" ht="12.75" hidden="1" customHeight="1">
      <c r="A5376" s="378"/>
      <c r="B5376" s="26"/>
      <c r="C5376" s="26"/>
      <c r="D5376" s="26"/>
      <c r="E5376" s="21"/>
      <c r="F5376" s="21"/>
      <c r="G5376" s="21"/>
      <c r="H5376" s="21"/>
      <c r="I5376" s="21"/>
      <c r="J5376" s="26"/>
      <c r="K5376" s="26"/>
      <c r="L5376" s="21"/>
      <c r="M5376" s="21"/>
      <c r="N5376" s="21"/>
      <c r="O5376" s="21"/>
      <c r="P5376" s="21"/>
      <c r="Q5376" s="21"/>
    </row>
    <row r="5377" spans="1:17" s="258" customFormat="1" ht="12.75" hidden="1" customHeight="1">
      <c r="A5377" s="378"/>
      <c r="B5377" s="26"/>
      <c r="C5377" s="26"/>
      <c r="D5377" s="26"/>
      <c r="E5377" s="21"/>
      <c r="F5377" s="21"/>
      <c r="G5377" s="21"/>
      <c r="H5377" s="21"/>
      <c r="I5377" s="21"/>
      <c r="J5377" s="26"/>
      <c r="K5377" s="26"/>
      <c r="L5377" s="21"/>
      <c r="M5377" s="21"/>
      <c r="N5377" s="21"/>
      <c r="O5377" s="21"/>
      <c r="P5377" s="21"/>
      <c r="Q5377" s="21"/>
    </row>
    <row r="5378" spans="1:17" s="258" customFormat="1" ht="12.75" hidden="1" customHeight="1">
      <c r="A5378" s="378"/>
      <c r="B5378" s="26"/>
      <c r="C5378" s="26"/>
      <c r="D5378" s="26"/>
      <c r="E5378" s="21"/>
      <c r="F5378" s="21"/>
      <c r="G5378" s="21"/>
      <c r="H5378" s="21"/>
      <c r="I5378" s="21"/>
      <c r="J5378" s="26"/>
      <c r="K5378" s="26"/>
      <c r="L5378" s="21"/>
      <c r="M5378" s="21"/>
      <c r="N5378" s="21"/>
      <c r="O5378" s="21"/>
      <c r="P5378" s="21"/>
      <c r="Q5378" s="21"/>
    </row>
    <row r="5379" spans="1:17" s="258" customFormat="1" ht="12.75" hidden="1" customHeight="1">
      <c r="A5379" s="378"/>
      <c r="B5379" s="26"/>
      <c r="C5379" s="26"/>
      <c r="D5379" s="26"/>
      <c r="E5379" s="21"/>
      <c r="F5379" s="21"/>
      <c r="G5379" s="21"/>
      <c r="H5379" s="21"/>
      <c r="I5379" s="21"/>
      <c r="J5379" s="26"/>
      <c r="K5379" s="26"/>
      <c r="L5379" s="21"/>
      <c r="M5379" s="21"/>
      <c r="N5379" s="21"/>
      <c r="O5379" s="21"/>
      <c r="P5379" s="21"/>
      <c r="Q5379" s="21"/>
    </row>
    <row r="5380" spans="1:17" s="258" customFormat="1" ht="12.75" hidden="1" customHeight="1">
      <c r="A5380" s="378"/>
      <c r="B5380" s="26"/>
      <c r="C5380" s="26"/>
      <c r="D5380" s="26"/>
      <c r="E5380" s="21"/>
      <c r="F5380" s="21"/>
      <c r="G5380" s="21"/>
      <c r="H5380" s="21"/>
      <c r="I5380" s="21"/>
      <c r="J5380" s="26"/>
      <c r="K5380" s="26"/>
      <c r="L5380" s="21"/>
      <c r="M5380" s="21"/>
      <c r="N5380" s="21"/>
      <c r="O5380" s="21"/>
      <c r="P5380" s="21"/>
      <c r="Q5380" s="21"/>
    </row>
    <row r="5381" spans="1:17" s="258" customFormat="1" ht="12.75" hidden="1" customHeight="1">
      <c r="A5381" s="378"/>
      <c r="B5381" s="26"/>
      <c r="C5381" s="26"/>
      <c r="D5381" s="26"/>
      <c r="E5381" s="21"/>
      <c r="F5381" s="21"/>
      <c r="G5381" s="21"/>
      <c r="H5381" s="21"/>
      <c r="I5381" s="21"/>
      <c r="J5381" s="26"/>
      <c r="K5381" s="26"/>
      <c r="L5381" s="21"/>
      <c r="M5381" s="21"/>
      <c r="N5381" s="21"/>
      <c r="O5381" s="21"/>
      <c r="P5381" s="21"/>
      <c r="Q5381" s="21"/>
    </row>
    <row r="5382" spans="1:17" s="258" customFormat="1" ht="12.75" hidden="1" customHeight="1">
      <c r="A5382" s="378"/>
      <c r="B5382" s="26"/>
      <c r="C5382" s="26"/>
      <c r="D5382" s="26"/>
      <c r="E5382" s="21"/>
      <c r="F5382" s="21"/>
      <c r="G5382" s="21"/>
      <c r="H5382" s="21"/>
      <c r="I5382" s="21"/>
      <c r="J5382" s="26"/>
      <c r="K5382" s="26"/>
      <c r="L5382" s="21"/>
      <c r="M5382" s="21"/>
      <c r="N5382" s="21"/>
      <c r="O5382" s="21"/>
      <c r="P5382" s="21"/>
      <c r="Q5382" s="21"/>
    </row>
    <row r="5383" spans="1:17" s="258" customFormat="1" ht="12.75" hidden="1" customHeight="1">
      <c r="A5383" s="378"/>
      <c r="B5383" s="26"/>
      <c r="C5383" s="26"/>
      <c r="D5383" s="26"/>
      <c r="E5383" s="21"/>
      <c r="F5383" s="21"/>
      <c r="G5383" s="21"/>
      <c r="H5383" s="21"/>
      <c r="I5383" s="21"/>
      <c r="J5383" s="26"/>
      <c r="K5383" s="26"/>
      <c r="L5383" s="21"/>
      <c r="M5383" s="21"/>
      <c r="N5383" s="21"/>
      <c r="O5383" s="21"/>
      <c r="P5383" s="21"/>
      <c r="Q5383" s="21"/>
    </row>
    <row r="5384" spans="1:17" s="258" customFormat="1" ht="12.75" hidden="1" customHeight="1">
      <c r="A5384" s="378"/>
      <c r="B5384" s="26"/>
      <c r="C5384" s="26"/>
      <c r="D5384" s="26"/>
      <c r="E5384" s="21"/>
      <c r="F5384" s="21"/>
      <c r="G5384" s="21"/>
      <c r="H5384" s="21"/>
      <c r="I5384" s="21"/>
      <c r="J5384" s="26"/>
      <c r="K5384" s="26"/>
      <c r="L5384" s="21"/>
      <c r="M5384" s="21"/>
      <c r="N5384" s="21"/>
      <c r="O5384" s="21"/>
      <c r="P5384" s="21"/>
      <c r="Q5384" s="21"/>
    </row>
    <row r="5385" spans="1:17" s="258" customFormat="1" ht="12.75" hidden="1" customHeight="1">
      <c r="A5385" s="378"/>
      <c r="B5385" s="26"/>
      <c r="C5385" s="26"/>
      <c r="D5385" s="26"/>
      <c r="E5385" s="21"/>
      <c r="F5385" s="21"/>
      <c r="G5385" s="21"/>
      <c r="H5385" s="21"/>
      <c r="I5385" s="21"/>
      <c r="J5385" s="26"/>
      <c r="K5385" s="26"/>
      <c r="L5385" s="21"/>
      <c r="M5385" s="21"/>
      <c r="N5385" s="21"/>
      <c r="O5385" s="21"/>
      <c r="P5385" s="21"/>
      <c r="Q5385" s="21"/>
    </row>
    <row r="5386" spans="1:17" s="258" customFormat="1" ht="12.75" hidden="1" customHeight="1">
      <c r="A5386" s="378"/>
      <c r="B5386" s="26"/>
      <c r="C5386" s="26"/>
      <c r="D5386" s="26"/>
      <c r="E5386" s="21"/>
      <c r="F5386" s="21"/>
      <c r="G5386" s="21"/>
      <c r="H5386" s="21"/>
      <c r="I5386" s="21"/>
      <c r="J5386" s="26"/>
      <c r="K5386" s="26"/>
      <c r="L5386" s="21"/>
      <c r="M5386" s="21"/>
      <c r="N5386" s="21"/>
      <c r="O5386" s="21"/>
      <c r="P5386" s="21"/>
      <c r="Q5386" s="21"/>
    </row>
    <row r="5387" spans="1:17" s="258" customFormat="1" ht="12.75" hidden="1" customHeight="1">
      <c r="A5387" s="378"/>
      <c r="B5387" s="26"/>
      <c r="C5387" s="26"/>
      <c r="D5387" s="26"/>
      <c r="E5387" s="21"/>
      <c r="F5387" s="21"/>
      <c r="G5387" s="21"/>
      <c r="H5387" s="21"/>
      <c r="I5387" s="21"/>
      <c r="J5387" s="26"/>
      <c r="K5387" s="26"/>
      <c r="L5387" s="21"/>
      <c r="M5387" s="21"/>
      <c r="N5387" s="21"/>
      <c r="O5387" s="21"/>
      <c r="P5387" s="21"/>
      <c r="Q5387" s="21"/>
    </row>
    <row r="5388" spans="1:17" s="258" customFormat="1" ht="12.75" hidden="1" customHeight="1">
      <c r="A5388" s="378"/>
      <c r="B5388" s="26"/>
      <c r="C5388" s="26"/>
      <c r="D5388" s="26"/>
      <c r="E5388" s="21"/>
      <c r="F5388" s="21"/>
      <c r="G5388" s="21"/>
      <c r="H5388" s="21"/>
      <c r="I5388" s="21"/>
      <c r="J5388" s="26"/>
      <c r="K5388" s="26"/>
      <c r="L5388" s="21"/>
      <c r="M5388" s="21"/>
      <c r="N5388" s="21"/>
      <c r="O5388" s="21"/>
      <c r="P5388" s="21"/>
      <c r="Q5388" s="21"/>
    </row>
    <row r="5389" spans="1:17" s="258" customFormat="1" ht="12.75" hidden="1" customHeight="1">
      <c r="A5389" s="378"/>
      <c r="B5389" s="26"/>
      <c r="C5389" s="26"/>
      <c r="D5389" s="26"/>
      <c r="E5389" s="21"/>
      <c r="F5389" s="21"/>
      <c r="G5389" s="21"/>
      <c r="H5389" s="21"/>
      <c r="I5389" s="21"/>
      <c r="J5389" s="26"/>
      <c r="K5389" s="26"/>
      <c r="L5389" s="21"/>
      <c r="M5389" s="21"/>
      <c r="N5389" s="21"/>
      <c r="O5389" s="21"/>
      <c r="P5389" s="21"/>
      <c r="Q5389" s="21"/>
    </row>
    <row r="5390" spans="1:17" s="258" customFormat="1" ht="12.75" hidden="1" customHeight="1">
      <c r="A5390" s="378"/>
      <c r="B5390" s="26"/>
      <c r="C5390" s="26"/>
      <c r="D5390" s="26"/>
      <c r="E5390" s="21"/>
      <c r="F5390" s="21"/>
      <c r="G5390" s="21"/>
      <c r="H5390" s="21"/>
      <c r="I5390" s="21"/>
      <c r="J5390" s="26"/>
      <c r="K5390" s="26"/>
      <c r="L5390" s="21"/>
      <c r="M5390" s="21"/>
      <c r="N5390" s="21"/>
      <c r="O5390" s="21"/>
      <c r="P5390" s="21"/>
      <c r="Q5390" s="21"/>
    </row>
    <row r="5391" spans="1:17" s="258" customFormat="1" ht="12.75" hidden="1" customHeight="1">
      <c r="A5391" s="378"/>
      <c r="B5391" s="26"/>
      <c r="C5391" s="26"/>
      <c r="D5391" s="26"/>
      <c r="E5391" s="21"/>
      <c r="F5391" s="21"/>
      <c r="G5391" s="21"/>
      <c r="H5391" s="21"/>
      <c r="I5391" s="21"/>
      <c r="J5391" s="26"/>
      <c r="K5391" s="26"/>
      <c r="L5391" s="21"/>
      <c r="M5391" s="21"/>
      <c r="N5391" s="21"/>
      <c r="O5391" s="21"/>
      <c r="P5391" s="21"/>
      <c r="Q5391" s="21"/>
    </row>
    <row r="5392" spans="1:17" s="258" customFormat="1" ht="12.75" hidden="1" customHeight="1">
      <c r="A5392" s="378"/>
      <c r="B5392" s="26"/>
      <c r="C5392" s="26"/>
      <c r="D5392" s="26"/>
      <c r="E5392" s="21"/>
      <c r="F5392" s="21"/>
      <c r="G5392" s="21"/>
      <c r="H5392" s="21"/>
      <c r="I5392" s="21"/>
      <c r="J5392" s="26"/>
      <c r="K5392" s="26"/>
      <c r="L5392" s="21"/>
      <c r="M5392" s="21"/>
      <c r="N5392" s="21"/>
      <c r="O5392" s="21"/>
      <c r="P5392" s="21"/>
      <c r="Q5392" s="21"/>
    </row>
    <row r="5393" spans="1:17" s="258" customFormat="1" ht="12.75" hidden="1" customHeight="1">
      <c r="A5393" s="378"/>
      <c r="B5393" s="26"/>
      <c r="C5393" s="26"/>
      <c r="D5393" s="26"/>
      <c r="E5393" s="21"/>
      <c r="F5393" s="21"/>
      <c r="G5393" s="21"/>
      <c r="H5393" s="21"/>
      <c r="I5393" s="21"/>
      <c r="J5393" s="26"/>
      <c r="K5393" s="26"/>
      <c r="L5393" s="21"/>
      <c r="M5393" s="21"/>
      <c r="N5393" s="21"/>
      <c r="O5393" s="21"/>
      <c r="P5393" s="21"/>
      <c r="Q5393" s="21"/>
    </row>
    <row r="5394" spans="1:17" s="258" customFormat="1" ht="12.75" hidden="1" customHeight="1">
      <c r="A5394" s="378"/>
      <c r="B5394" s="26"/>
      <c r="C5394" s="26"/>
      <c r="D5394" s="26"/>
      <c r="E5394" s="21"/>
      <c r="F5394" s="21"/>
      <c r="G5394" s="21"/>
      <c r="H5394" s="21"/>
      <c r="I5394" s="21"/>
      <c r="J5394" s="26"/>
      <c r="K5394" s="26"/>
      <c r="L5394" s="21"/>
      <c r="M5394" s="21"/>
      <c r="N5394" s="21"/>
      <c r="O5394" s="21"/>
      <c r="P5394" s="21"/>
      <c r="Q5394" s="21"/>
    </row>
    <row r="5395" spans="1:17" s="258" customFormat="1" ht="12.75" hidden="1" customHeight="1">
      <c r="A5395" s="378"/>
      <c r="B5395" s="26"/>
      <c r="C5395" s="26"/>
      <c r="D5395" s="26"/>
      <c r="E5395" s="21"/>
      <c r="F5395" s="21"/>
      <c r="G5395" s="21"/>
      <c r="H5395" s="21"/>
      <c r="I5395" s="21"/>
      <c r="J5395" s="26"/>
      <c r="K5395" s="26"/>
      <c r="L5395" s="21"/>
      <c r="M5395" s="21"/>
      <c r="N5395" s="21"/>
      <c r="O5395" s="21"/>
      <c r="P5395" s="21"/>
      <c r="Q5395" s="21"/>
    </row>
    <row r="5396" spans="1:17" s="258" customFormat="1" ht="12.75" hidden="1" customHeight="1">
      <c r="A5396" s="378"/>
      <c r="B5396" s="26"/>
      <c r="C5396" s="26"/>
      <c r="D5396" s="26"/>
      <c r="E5396" s="21"/>
      <c r="F5396" s="21"/>
      <c r="G5396" s="21"/>
      <c r="H5396" s="21"/>
      <c r="I5396" s="21"/>
      <c r="J5396" s="26"/>
      <c r="K5396" s="26"/>
      <c r="L5396" s="21"/>
      <c r="M5396" s="21"/>
      <c r="N5396" s="21"/>
      <c r="O5396" s="21"/>
      <c r="P5396" s="21"/>
      <c r="Q5396" s="21"/>
    </row>
    <row r="5397" spans="1:17" s="258" customFormat="1" ht="12.75" hidden="1" customHeight="1">
      <c r="A5397" s="378"/>
      <c r="B5397" s="26"/>
      <c r="C5397" s="26"/>
      <c r="D5397" s="26"/>
      <c r="E5397" s="21"/>
      <c r="F5397" s="21"/>
      <c r="G5397" s="21"/>
      <c r="H5397" s="21"/>
      <c r="I5397" s="21"/>
      <c r="J5397" s="26"/>
      <c r="K5397" s="26"/>
      <c r="L5397" s="21"/>
      <c r="M5397" s="21"/>
      <c r="N5397" s="21"/>
      <c r="O5397" s="21"/>
      <c r="P5397" s="21"/>
      <c r="Q5397" s="21"/>
    </row>
    <row r="5398" spans="1:17" s="258" customFormat="1" ht="12.75" hidden="1" customHeight="1">
      <c r="A5398" s="378"/>
      <c r="B5398" s="26"/>
      <c r="C5398" s="26"/>
      <c r="D5398" s="26"/>
      <c r="E5398" s="21"/>
      <c r="F5398" s="21"/>
      <c r="G5398" s="21"/>
      <c r="H5398" s="21"/>
      <c r="I5398" s="21"/>
      <c r="J5398" s="26"/>
      <c r="K5398" s="26"/>
      <c r="L5398" s="21"/>
      <c r="M5398" s="21"/>
      <c r="N5398" s="21"/>
      <c r="O5398" s="21"/>
      <c r="P5398" s="21"/>
      <c r="Q5398" s="21"/>
    </row>
    <row r="5399" spans="1:17" s="258" customFormat="1" ht="12.75" hidden="1" customHeight="1">
      <c r="A5399" s="378"/>
      <c r="B5399" s="26"/>
      <c r="C5399" s="26"/>
      <c r="D5399" s="26"/>
      <c r="E5399" s="21"/>
      <c r="F5399" s="21"/>
      <c r="G5399" s="21"/>
      <c r="H5399" s="21"/>
      <c r="I5399" s="21"/>
      <c r="J5399" s="26"/>
      <c r="K5399" s="26"/>
      <c r="L5399" s="21"/>
      <c r="M5399" s="21"/>
      <c r="N5399" s="21"/>
      <c r="O5399" s="21"/>
      <c r="P5399" s="21"/>
      <c r="Q5399" s="21"/>
    </row>
    <row r="5400" spans="1:17" s="258" customFormat="1" ht="12.75" hidden="1" customHeight="1">
      <c r="A5400" s="378"/>
      <c r="B5400" s="26"/>
      <c r="C5400" s="26"/>
      <c r="D5400" s="26"/>
      <c r="E5400" s="21"/>
      <c r="F5400" s="21"/>
      <c r="G5400" s="21"/>
      <c r="H5400" s="21"/>
      <c r="I5400" s="21"/>
      <c r="J5400" s="26"/>
      <c r="K5400" s="26"/>
      <c r="L5400" s="21"/>
      <c r="M5400" s="21"/>
      <c r="N5400" s="21"/>
      <c r="O5400" s="21"/>
      <c r="P5400" s="21"/>
      <c r="Q5400" s="21"/>
    </row>
    <row r="5401" spans="1:17" s="258" customFormat="1" ht="12.75" hidden="1" customHeight="1">
      <c r="A5401" s="378"/>
      <c r="B5401" s="26"/>
      <c r="C5401" s="26"/>
      <c r="D5401" s="26"/>
      <c r="E5401" s="21"/>
      <c r="F5401" s="21"/>
      <c r="G5401" s="21"/>
      <c r="H5401" s="21"/>
      <c r="I5401" s="21"/>
      <c r="J5401" s="26"/>
      <c r="K5401" s="26"/>
      <c r="L5401" s="21"/>
      <c r="M5401" s="21"/>
      <c r="N5401" s="21"/>
      <c r="O5401" s="21"/>
      <c r="P5401" s="21"/>
      <c r="Q5401" s="21"/>
    </row>
    <row r="5402" spans="1:17" s="258" customFormat="1" ht="12.75" hidden="1" customHeight="1">
      <c r="A5402" s="378"/>
      <c r="B5402" s="26"/>
      <c r="C5402" s="26"/>
      <c r="D5402" s="26"/>
      <c r="E5402" s="21"/>
      <c r="F5402" s="21"/>
      <c r="G5402" s="21"/>
      <c r="H5402" s="21"/>
      <c r="I5402" s="21"/>
      <c r="J5402" s="26"/>
      <c r="K5402" s="26"/>
      <c r="L5402" s="21"/>
      <c r="M5402" s="21"/>
      <c r="N5402" s="21"/>
      <c r="O5402" s="21"/>
      <c r="P5402" s="21"/>
      <c r="Q5402" s="21"/>
    </row>
    <row r="5403" spans="1:17" s="258" customFormat="1" ht="12.75" hidden="1" customHeight="1">
      <c r="A5403" s="378"/>
      <c r="B5403" s="26"/>
      <c r="C5403" s="26"/>
      <c r="D5403" s="26"/>
      <c r="E5403" s="21"/>
      <c r="F5403" s="21"/>
      <c r="G5403" s="21"/>
      <c r="H5403" s="21"/>
      <c r="I5403" s="21"/>
      <c r="J5403" s="26"/>
      <c r="K5403" s="26"/>
      <c r="L5403" s="21"/>
      <c r="M5403" s="21"/>
      <c r="N5403" s="21"/>
      <c r="O5403" s="21"/>
      <c r="P5403" s="21"/>
      <c r="Q5403" s="21"/>
    </row>
    <row r="5404" spans="1:17" s="258" customFormat="1" ht="12.75" hidden="1" customHeight="1">
      <c r="A5404" s="378"/>
      <c r="B5404" s="26"/>
      <c r="C5404" s="26"/>
      <c r="D5404" s="26"/>
      <c r="E5404" s="21"/>
      <c r="F5404" s="21"/>
      <c r="G5404" s="21"/>
      <c r="H5404" s="21"/>
      <c r="I5404" s="21"/>
      <c r="J5404" s="26"/>
      <c r="K5404" s="26"/>
      <c r="L5404" s="21"/>
      <c r="M5404" s="21"/>
      <c r="N5404" s="21"/>
      <c r="O5404" s="21"/>
      <c r="P5404" s="21"/>
      <c r="Q5404" s="21"/>
    </row>
    <row r="5405" spans="1:17" s="258" customFormat="1" ht="12.75" hidden="1" customHeight="1">
      <c r="A5405" s="378"/>
      <c r="B5405" s="26"/>
      <c r="C5405" s="26"/>
      <c r="D5405" s="26"/>
      <c r="E5405" s="21"/>
      <c r="F5405" s="21"/>
      <c r="G5405" s="21"/>
      <c r="H5405" s="21"/>
      <c r="I5405" s="21"/>
      <c r="J5405" s="26"/>
      <c r="K5405" s="26"/>
      <c r="L5405" s="21"/>
      <c r="M5405" s="21"/>
      <c r="N5405" s="21"/>
      <c r="O5405" s="21"/>
      <c r="P5405" s="21"/>
      <c r="Q5405" s="21"/>
    </row>
    <row r="5406" spans="1:17" s="258" customFormat="1" ht="12.75" hidden="1" customHeight="1">
      <c r="A5406" s="378"/>
      <c r="B5406" s="26"/>
      <c r="C5406" s="26"/>
      <c r="D5406" s="26"/>
      <c r="E5406" s="21"/>
      <c r="F5406" s="21"/>
      <c r="G5406" s="21"/>
      <c r="H5406" s="21"/>
      <c r="I5406" s="21"/>
      <c r="J5406" s="26"/>
      <c r="K5406" s="26"/>
      <c r="L5406" s="21"/>
      <c r="M5406" s="21"/>
      <c r="N5406" s="21"/>
      <c r="O5406" s="21"/>
      <c r="P5406" s="21"/>
      <c r="Q5406" s="21"/>
    </row>
    <row r="5407" spans="1:17" s="258" customFormat="1" ht="12.75" hidden="1" customHeight="1">
      <c r="A5407" s="378"/>
      <c r="B5407" s="26"/>
      <c r="C5407" s="26"/>
      <c r="D5407" s="26"/>
      <c r="E5407" s="21"/>
      <c r="F5407" s="21"/>
      <c r="G5407" s="21"/>
      <c r="H5407" s="21"/>
      <c r="I5407" s="21"/>
      <c r="J5407" s="26"/>
      <c r="K5407" s="26"/>
      <c r="L5407" s="21"/>
      <c r="M5407" s="21"/>
      <c r="N5407" s="21"/>
      <c r="O5407" s="21"/>
      <c r="P5407" s="21"/>
      <c r="Q5407" s="21"/>
    </row>
    <row r="5408" spans="1:17" s="258" customFormat="1" ht="12.75" hidden="1" customHeight="1">
      <c r="A5408" s="378"/>
      <c r="B5408" s="26"/>
      <c r="C5408" s="26"/>
      <c r="D5408" s="26"/>
      <c r="E5408" s="21"/>
      <c r="F5408" s="21"/>
      <c r="G5408" s="21"/>
      <c r="H5408" s="21"/>
      <c r="I5408" s="21"/>
      <c r="J5408" s="26"/>
      <c r="K5408" s="26"/>
      <c r="L5408" s="21"/>
      <c r="M5408" s="21"/>
      <c r="N5408" s="21"/>
      <c r="O5408" s="21"/>
      <c r="P5408" s="21"/>
      <c r="Q5408" s="21"/>
    </row>
    <row r="5409" spans="1:17" s="258" customFormat="1" ht="12.75" hidden="1" customHeight="1">
      <c r="A5409" s="378"/>
      <c r="B5409" s="26"/>
      <c r="C5409" s="26"/>
      <c r="D5409" s="26"/>
      <c r="E5409" s="21"/>
      <c r="F5409" s="21"/>
      <c r="G5409" s="21"/>
      <c r="H5409" s="21"/>
      <c r="I5409" s="21"/>
      <c r="J5409" s="26"/>
      <c r="K5409" s="26"/>
      <c r="L5409" s="21"/>
      <c r="M5409" s="21"/>
      <c r="N5409" s="21"/>
      <c r="O5409" s="21"/>
      <c r="P5409" s="21"/>
      <c r="Q5409" s="21"/>
    </row>
    <row r="5410" spans="1:17" s="258" customFormat="1" ht="12.75" hidden="1" customHeight="1">
      <c r="A5410" s="378"/>
      <c r="B5410" s="26"/>
      <c r="C5410" s="26"/>
      <c r="D5410" s="26"/>
      <c r="E5410" s="21"/>
      <c r="F5410" s="21"/>
      <c r="G5410" s="21"/>
      <c r="H5410" s="21"/>
      <c r="I5410" s="21"/>
      <c r="J5410" s="26"/>
      <c r="K5410" s="26"/>
      <c r="L5410" s="21"/>
      <c r="M5410" s="21"/>
      <c r="N5410" s="21"/>
      <c r="O5410" s="21"/>
      <c r="P5410" s="21"/>
      <c r="Q5410" s="21"/>
    </row>
    <row r="5411" spans="1:17" s="258" customFormat="1" ht="12.75" hidden="1" customHeight="1">
      <c r="A5411" s="378"/>
      <c r="B5411" s="26"/>
      <c r="C5411" s="26"/>
      <c r="D5411" s="26"/>
      <c r="E5411" s="21"/>
      <c r="F5411" s="21"/>
      <c r="G5411" s="21"/>
      <c r="H5411" s="21"/>
      <c r="I5411" s="21"/>
      <c r="J5411" s="26"/>
      <c r="K5411" s="26"/>
      <c r="L5411" s="21"/>
      <c r="M5411" s="21"/>
      <c r="N5411" s="21"/>
      <c r="O5411" s="21"/>
      <c r="P5411" s="21"/>
      <c r="Q5411" s="21"/>
    </row>
    <row r="5412" spans="1:17" s="258" customFormat="1" ht="12.75" hidden="1" customHeight="1">
      <c r="A5412" s="378"/>
      <c r="B5412" s="26"/>
      <c r="C5412" s="26"/>
      <c r="D5412" s="26"/>
      <c r="E5412" s="21"/>
      <c r="F5412" s="21"/>
      <c r="G5412" s="21"/>
      <c r="H5412" s="21"/>
      <c r="I5412" s="21"/>
      <c r="J5412" s="26"/>
      <c r="K5412" s="26"/>
      <c r="L5412" s="21"/>
      <c r="M5412" s="21"/>
      <c r="N5412" s="21"/>
      <c r="O5412" s="21"/>
      <c r="P5412" s="21"/>
      <c r="Q5412" s="21"/>
    </row>
    <row r="5413" spans="1:17" s="258" customFormat="1" ht="12.75" hidden="1" customHeight="1">
      <c r="A5413" s="378"/>
      <c r="B5413" s="26"/>
      <c r="C5413" s="26"/>
      <c r="D5413" s="26"/>
      <c r="E5413" s="21"/>
      <c r="F5413" s="21"/>
      <c r="G5413" s="21"/>
      <c r="H5413" s="21"/>
      <c r="I5413" s="21"/>
      <c r="J5413" s="26"/>
      <c r="K5413" s="26"/>
      <c r="L5413" s="21"/>
      <c r="M5413" s="21"/>
      <c r="N5413" s="21"/>
      <c r="O5413" s="21"/>
      <c r="P5413" s="21"/>
      <c r="Q5413" s="21"/>
    </row>
    <row r="5414" spans="1:17" s="258" customFormat="1" ht="12.75" hidden="1" customHeight="1">
      <c r="A5414" s="378"/>
      <c r="B5414" s="26"/>
      <c r="C5414" s="26"/>
      <c r="D5414" s="26"/>
      <c r="E5414" s="21"/>
      <c r="F5414" s="21"/>
      <c r="G5414" s="21"/>
      <c r="H5414" s="21"/>
      <c r="I5414" s="21"/>
      <c r="J5414" s="26"/>
      <c r="K5414" s="26"/>
      <c r="L5414" s="21"/>
      <c r="M5414" s="21"/>
      <c r="N5414" s="21"/>
      <c r="O5414" s="21"/>
      <c r="P5414" s="21"/>
      <c r="Q5414" s="21"/>
    </row>
    <row r="5415" spans="1:17" s="258" customFormat="1" ht="12.75" hidden="1" customHeight="1">
      <c r="A5415" s="378"/>
      <c r="B5415" s="26"/>
      <c r="C5415" s="26"/>
      <c r="D5415" s="26"/>
      <c r="E5415" s="21"/>
      <c r="F5415" s="21"/>
      <c r="G5415" s="21"/>
      <c r="H5415" s="21"/>
      <c r="I5415" s="21"/>
      <c r="J5415" s="26"/>
      <c r="K5415" s="26"/>
      <c r="L5415" s="21"/>
      <c r="M5415" s="21"/>
      <c r="N5415" s="21"/>
      <c r="O5415" s="21"/>
      <c r="P5415" s="21"/>
      <c r="Q5415" s="21"/>
    </row>
    <row r="5416" spans="1:17" s="258" customFormat="1" ht="12.75" hidden="1" customHeight="1">
      <c r="A5416" s="378"/>
      <c r="B5416" s="26"/>
      <c r="C5416" s="26"/>
      <c r="D5416" s="26"/>
      <c r="E5416" s="21"/>
      <c r="F5416" s="21"/>
      <c r="G5416" s="21"/>
      <c r="H5416" s="21"/>
      <c r="I5416" s="21"/>
      <c r="J5416" s="26"/>
      <c r="K5416" s="26"/>
      <c r="L5416" s="21"/>
      <c r="M5416" s="21"/>
      <c r="N5416" s="21"/>
      <c r="O5416" s="21"/>
      <c r="P5416" s="21"/>
      <c r="Q5416" s="21"/>
    </row>
    <row r="5417" spans="1:17" s="258" customFormat="1" ht="12.75" hidden="1" customHeight="1">
      <c r="A5417" s="378"/>
      <c r="B5417" s="26"/>
      <c r="C5417" s="26"/>
      <c r="D5417" s="26"/>
      <c r="E5417" s="21"/>
      <c r="F5417" s="21"/>
      <c r="G5417" s="21"/>
      <c r="H5417" s="21"/>
      <c r="I5417" s="21"/>
      <c r="J5417" s="26"/>
      <c r="K5417" s="26"/>
      <c r="L5417" s="21"/>
      <c r="M5417" s="21"/>
      <c r="N5417" s="21"/>
      <c r="O5417" s="21"/>
      <c r="P5417" s="21"/>
      <c r="Q5417" s="21"/>
    </row>
    <row r="5418" spans="1:17" s="258" customFormat="1" ht="12.75" hidden="1" customHeight="1">
      <c r="A5418" s="378"/>
      <c r="B5418" s="26"/>
      <c r="C5418" s="26"/>
      <c r="D5418" s="26"/>
      <c r="E5418" s="21"/>
      <c r="F5418" s="21"/>
      <c r="G5418" s="21"/>
      <c r="H5418" s="21"/>
      <c r="I5418" s="21"/>
      <c r="J5418" s="26"/>
      <c r="K5418" s="26"/>
      <c r="L5418" s="21"/>
      <c r="M5418" s="21"/>
      <c r="N5418" s="21"/>
      <c r="O5418" s="21"/>
      <c r="P5418" s="21"/>
      <c r="Q5418" s="21"/>
    </row>
    <row r="5419" spans="1:17" s="258" customFormat="1" ht="12.75" hidden="1" customHeight="1">
      <c r="A5419" s="378"/>
      <c r="B5419" s="26"/>
      <c r="C5419" s="26"/>
      <c r="D5419" s="26"/>
      <c r="E5419" s="21"/>
      <c r="F5419" s="21"/>
      <c r="G5419" s="21"/>
      <c r="H5419" s="21"/>
      <c r="I5419" s="21"/>
      <c r="J5419" s="26"/>
      <c r="K5419" s="26"/>
      <c r="L5419" s="21"/>
      <c r="M5419" s="21"/>
      <c r="N5419" s="21"/>
      <c r="O5419" s="21"/>
      <c r="P5419" s="21"/>
      <c r="Q5419" s="21"/>
    </row>
    <row r="5420" spans="1:17" s="258" customFormat="1" ht="12.75" hidden="1" customHeight="1">
      <c r="A5420" s="378"/>
      <c r="B5420" s="26"/>
      <c r="C5420" s="26"/>
      <c r="D5420" s="26"/>
      <c r="E5420" s="21"/>
      <c r="F5420" s="21"/>
      <c r="G5420" s="21"/>
      <c r="H5420" s="21"/>
      <c r="I5420" s="21"/>
      <c r="J5420" s="26"/>
      <c r="K5420" s="26"/>
      <c r="L5420" s="21"/>
      <c r="M5420" s="21"/>
      <c r="N5420" s="21"/>
      <c r="O5420" s="21"/>
      <c r="P5420" s="21"/>
      <c r="Q5420" s="21"/>
    </row>
    <row r="5421" spans="1:17" s="258" customFormat="1" ht="12.75" hidden="1" customHeight="1">
      <c r="A5421" s="378"/>
      <c r="B5421" s="26"/>
      <c r="C5421" s="26"/>
      <c r="D5421" s="26"/>
      <c r="E5421" s="21"/>
      <c r="F5421" s="21"/>
      <c r="G5421" s="21"/>
      <c r="H5421" s="21"/>
      <c r="I5421" s="21"/>
      <c r="J5421" s="26"/>
      <c r="K5421" s="26"/>
      <c r="L5421" s="21"/>
      <c r="M5421" s="21"/>
      <c r="N5421" s="21"/>
      <c r="O5421" s="21"/>
      <c r="P5421" s="21"/>
      <c r="Q5421" s="21"/>
    </row>
    <row r="5422" spans="1:17" s="258" customFormat="1" ht="12.75" hidden="1" customHeight="1">
      <c r="A5422" s="378"/>
      <c r="B5422" s="26"/>
      <c r="C5422" s="26"/>
      <c r="D5422" s="26"/>
      <c r="E5422" s="21"/>
      <c r="F5422" s="21"/>
      <c r="G5422" s="21"/>
      <c r="H5422" s="21"/>
      <c r="I5422" s="21"/>
      <c r="J5422" s="26"/>
      <c r="K5422" s="26"/>
      <c r="L5422" s="21"/>
      <c r="M5422" s="21"/>
      <c r="N5422" s="21"/>
      <c r="O5422" s="21"/>
      <c r="P5422" s="21"/>
      <c r="Q5422" s="21"/>
    </row>
    <row r="5423" spans="1:17" s="258" customFormat="1" ht="12.75" hidden="1" customHeight="1">
      <c r="A5423" s="378"/>
      <c r="B5423" s="26"/>
      <c r="C5423" s="26"/>
      <c r="D5423" s="26"/>
      <c r="E5423" s="21"/>
      <c r="F5423" s="21"/>
      <c r="G5423" s="21"/>
      <c r="H5423" s="21"/>
      <c r="I5423" s="21"/>
      <c r="J5423" s="26"/>
      <c r="K5423" s="26"/>
      <c r="L5423" s="21"/>
      <c r="M5423" s="21"/>
      <c r="N5423" s="21"/>
      <c r="O5423" s="21"/>
      <c r="P5423" s="21"/>
      <c r="Q5423" s="21"/>
    </row>
    <row r="5424" spans="1:17" s="258" customFormat="1" ht="12.75" hidden="1" customHeight="1">
      <c r="A5424" s="378"/>
      <c r="B5424" s="26"/>
      <c r="C5424" s="26"/>
      <c r="D5424" s="26"/>
      <c r="E5424" s="21"/>
      <c r="F5424" s="21"/>
      <c r="G5424" s="21"/>
      <c r="H5424" s="21"/>
      <c r="I5424" s="21"/>
      <c r="J5424" s="26"/>
      <c r="K5424" s="26"/>
      <c r="L5424" s="21"/>
      <c r="M5424" s="21"/>
      <c r="N5424" s="21"/>
      <c r="O5424" s="21"/>
      <c r="P5424" s="21"/>
      <c r="Q5424" s="21"/>
    </row>
    <row r="5425" spans="1:17" s="258" customFormat="1" ht="12.75" hidden="1" customHeight="1">
      <c r="A5425" s="378"/>
      <c r="B5425" s="26"/>
      <c r="C5425" s="26"/>
      <c r="D5425" s="26"/>
      <c r="E5425" s="21"/>
      <c r="F5425" s="21"/>
      <c r="G5425" s="21"/>
      <c r="H5425" s="21"/>
      <c r="I5425" s="21"/>
      <c r="J5425" s="26"/>
      <c r="K5425" s="26"/>
      <c r="L5425" s="21"/>
      <c r="M5425" s="21"/>
      <c r="N5425" s="21"/>
      <c r="O5425" s="21"/>
      <c r="P5425" s="21"/>
      <c r="Q5425" s="21"/>
    </row>
    <row r="5426" spans="1:17" s="258" customFormat="1" ht="12.75" hidden="1" customHeight="1">
      <c r="A5426" s="378"/>
      <c r="B5426" s="26"/>
      <c r="C5426" s="26"/>
      <c r="D5426" s="26"/>
      <c r="E5426" s="21"/>
      <c r="F5426" s="21"/>
      <c r="G5426" s="21"/>
      <c r="H5426" s="21"/>
      <c r="I5426" s="21"/>
      <c r="J5426" s="26"/>
      <c r="K5426" s="26"/>
      <c r="L5426" s="21"/>
      <c r="M5426" s="21"/>
      <c r="N5426" s="21"/>
      <c r="O5426" s="21"/>
      <c r="P5426" s="21"/>
      <c r="Q5426" s="21"/>
    </row>
    <row r="5427" spans="1:17" s="258" customFormat="1" ht="12.75" hidden="1" customHeight="1">
      <c r="A5427" s="378"/>
      <c r="B5427" s="26"/>
      <c r="C5427" s="26"/>
      <c r="D5427" s="26"/>
      <c r="E5427" s="21"/>
      <c r="F5427" s="21"/>
      <c r="G5427" s="21"/>
      <c r="H5427" s="21"/>
      <c r="I5427" s="21"/>
      <c r="J5427" s="26"/>
      <c r="K5427" s="26"/>
      <c r="L5427" s="21"/>
      <c r="M5427" s="21"/>
      <c r="N5427" s="21"/>
      <c r="O5427" s="21"/>
      <c r="P5427" s="21"/>
      <c r="Q5427" s="21"/>
    </row>
    <row r="5428" spans="1:17" s="258" customFormat="1" ht="12.75" hidden="1" customHeight="1">
      <c r="A5428" s="378"/>
      <c r="B5428" s="26"/>
      <c r="C5428" s="26"/>
      <c r="D5428" s="26"/>
      <c r="E5428" s="21"/>
      <c r="F5428" s="21"/>
      <c r="G5428" s="21"/>
      <c r="H5428" s="21"/>
      <c r="I5428" s="21"/>
      <c r="J5428" s="26"/>
      <c r="K5428" s="26"/>
      <c r="L5428" s="21"/>
      <c r="M5428" s="21"/>
      <c r="N5428" s="21"/>
      <c r="O5428" s="21"/>
      <c r="P5428" s="21"/>
      <c r="Q5428" s="21"/>
    </row>
    <row r="5429" spans="1:17" s="258" customFormat="1" ht="12.75" hidden="1" customHeight="1">
      <c r="A5429" s="378"/>
      <c r="B5429" s="26"/>
      <c r="C5429" s="26"/>
      <c r="D5429" s="26"/>
      <c r="E5429" s="21"/>
      <c r="F5429" s="21"/>
      <c r="G5429" s="21"/>
      <c r="H5429" s="21"/>
      <c r="I5429" s="21"/>
      <c r="J5429" s="26"/>
      <c r="K5429" s="26"/>
      <c r="L5429" s="21"/>
      <c r="M5429" s="21"/>
      <c r="N5429" s="21"/>
      <c r="O5429" s="21"/>
      <c r="P5429" s="21"/>
      <c r="Q5429" s="21"/>
    </row>
    <row r="5430" spans="1:17" s="258" customFormat="1" ht="12.75" hidden="1" customHeight="1">
      <c r="A5430" s="378"/>
      <c r="B5430" s="26"/>
      <c r="C5430" s="26"/>
      <c r="D5430" s="26"/>
      <c r="E5430" s="21"/>
      <c r="F5430" s="21"/>
      <c r="G5430" s="21"/>
      <c r="H5430" s="21"/>
      <c r="I5430" s="21"/>
      <c r="J5430" s="26"/>
      <c r="K5430" s="26"/>
      <c r="L5430" s="21"/>
      <c r="M5430" s="21"/>
      <c r="N5430" s="21"/>
      <c r="O5430" s="21"/>
      <c r="P5430" s="21"/>
      <c r="Q5430" s="21"/>
    </row>
    <row r="5431" spans="1:17" s="258" customFormat="1" ht="12.75" hidden="1" customHeight="1">
      <c r="A5431" s="378"/>
      <c r="B5431" s="26"/>
      <c r="C5431" s="26"/>
      <c r="D5431" s="26"/>
      <c r="E5431" s="21"/>
      <c r="F5431" s="21"/>
      <c r="G5431" s="21"/>
      <c r="H5431" s="21"/>
      <c r="I5431" s="21"/>
      <c r="J5431" s="26"/>
      <c r="K5431" s="26"/>
      <c r="L5431" s="21"/>
      <c r="M5431" s="21"/>
      <c r="N5431" s="21"/>
      <c r="O5431" s="21"/>
      <c r="P5431" s="21"/>
      <c r="Q5431" s="21"/>
    </row>
    <row r="5432" spans="1:17" s="258" customFormat="1" ht="12.75" hidden="1" customHeight="1">
      <c r="A5432" s="378"/>
      <c r="B5432" s="26"/>
      <c r="C5432" s="26"/>
      <c r="D5432" s="26"/>
      <c r="E5432" s="21"/>
      <c r="F5432" s="21"/>
      <c r="G5432" s="21"/>
      <c r="H5432" s="21"/>
      <c r="I5432" s="21"/>
      <c r="J5432" s="26"/>
      <c r="K5432" s="26"/>
      <c r="L5432" s="21"/>
      <c r="M5432" s="21"/>
      <c r="N5432" s="21"/>
      <c r="O5432" s="21"/>
      <c r="P5432" s="21"/>
      <c r="Q5432" s="21"/>
    </row>
    <row r="5433" spans="1:17" s="258" customFormat="1" ht="12.75" hidden="1" customHeight="1">
      <c r="A5433" s="378"/>
      <c r="B5433" s="26"/>
      <c r="C5433" s="26"/>
      <c r="D5433" s="26"/>
      <c r="E5433" s="21"/>
      <c r="F5433" s="21"/>
      <c r="G5433" s="21"/>
      <c r="H5433" s="21"/>
      <c r="I5433" s="21"/>
      <c r="J5433" s="26"/>
      <c r="K5433" s="26"/>
      <c r="L5433" s="21"/>
      <c r="M5433" s="21"/>
      <c r="N5433" s="21"/>
      <c r="O5433" s="21"/>
      <c r="P5433" s="21"/>
      <c r="Q5433" s="21"/>
    </row>
    <row r="5434" spans="1:17" s="258" customFormat="1" ht="12.75" hidden="1" customHeight="1">
      <c r="A5434" s="378"/>
      <c r="B5434" s="26"/>
      <c r="C5434" s="26"/>
      <c r="D5434" s="26"/>
      <c r="E5434" s="21"/>
      <c r="F5434" s="21"/>
      <c r="G5434" s="21"/>
      <c r="H5434" s="21"/>
      <c r="I5434" s="21"/>
      <c r="J5434" s="26"/>
      <c r="K5434" s="26"/>
      <c r="L5434" s="21"/>
      <c r="M5434" s="21"/>
      <c r="N5434" s="21"/>
      <c r="O5434" s="21"/>
      <c r="P5434" s="21"/>
      <c r="Q5434" s="21"/>
    </row>
    <row r="5435" spans="1:17" s="258" customFormat="1" ht="12.75" hidden="1" customHeight="1">
      <c r="A5435" s="378"/>
      <c r="B5435" s="26"/>
      <c r="C5435" s="26"/>
      <c r="D5435" s="26"/>
      <c r="E5435" s="21"/>
      <c r="F5435" s="21"/>
      <c r="G5435" s="21"/>
      <c r="H5435" s="21"/>
      <c r="I5435" s="21"/>
      <c r="J5435" s="26"/>
      <c r="K5435" s="26"/>
      <c r="L5435" s="21"/>
      <c r="M5435" s="21"/>
      <c r="N5435" s="21"/>
      <c r="O5435" s="21"/>
      <c r="P5435" s="21"/>
      <c r="Q5435" s="21"/>
    </row>
    <row r="5436" spans="1:17" s="258" customFormat="1" ht="12.75" hidden="1" customHeight="1">
      <c r="A5436" s="378"/>
      <c r="B5436" s="26"/>
      <c r="C5436" s="26"/>
      <c r="D5436" s="26"/>
      <c r="E5436" s="21"/>
      <c r="F5436" s="21"/>
      <c r="G5436" s="21"/>
      <c r="H5436" s="21"/>
      <c r="I5436" s="21"/>
      <c r="J5436" s="26"/>
      <c r="K5436" s="26"/>
      <c r="L5436" s="21"/>
      <c r="M5436" s="21"/>
      <c r="N5436" s="21"/>
      <c r="O5436" s="21"/>
      <c r="P5436" s="21"/>
      <c r="Q5436" s="21"/>
    </row>
    <row r="5437" spans="1:17" s="258" customFormat="1" ht="12.75" hidden="1" customHeight="1">
      <c r="A5437" s="378"/>
      <c r="B5437" s="26"/>
      <c r="C5437" s="26"/>
      <c r="D5437" s="26"/>
      <c r="E5437" s="21"/>
      <c r="F5437" s="21"/>
      <c r="G5437" s="21"/>
      <c r="H5437" s="21"/>
      <c r="I5437" s="21"/>
      <c r="J5437" s="26"/>
      <c r="K5437" s="26"/>
      <c r="L5437" s="21"/>
      <c r="M5437" s="21"/>
      <c r="N5437" s="21"/>
      <c r="O5437" s="21"/>
      <c r="P5437" s="21"/>
      <c r="Q5437" s="21"/>
    </row>
    <row r="5438" spans="1:17" s="258" customFormat="1" ht="12.75" hidden="1" customHeight="1">
      <c r="A5438" s="378"/>
      <c r="B5438" s="26"/>
      <c r="C5438" s="26"/>
      <c r="D5438" s="26"/>
      <c r="E5438" s="21"/>
      <c r="F5438" s="21"/>
      <c r="G5438" s="21"/>
      <c r="H5438" s="21"/>
      <c r="I5438" s="21"/>
      <c r="J5438" s="26"/>
      <c r="K5438" s="26"/>
      <c r="L5438" s="21"/>
      <c r="M5438" s="21"/>
      <c r="N5438" s="21"/>
      <c r="O5438" s="21"/>
      <c r="P5438" s="21"/>
      <c r="Q5438" s="21"/>
    </row>
    <row r="5439" spans="1:17" s="258" customFormat="1" ht="12.75" hidden="1" customHeight="1">
      <c r="A5439" s="378"/>
      <c r="B5439" s="26"/>
      <c r="C5439" s="26"/>
      <c r="D5439" s="26"/>
      <c r="E5439" s="21"/>
      <c r="F5439" s="21"/>
      <c r="G5439" s="21"/>
      <c r="H5439" s="21"/>
      <c r="I5439" s="21"/>
      <c r="J5439" s="26"/>
      <c r="K5439" s="26"/>
      <c r="L5439" s="21"/>
      <c r="M5439" s="21"/>
      <c r="N5439" s="21"/>
      <c r="O5439" s="21"/>
      <c r="P5439" s="21"/>
      <c r="Q5439" s="21"/>
    </row>
    <row r="5440" spans="1:17" s="258" customFormat="1" ht="12.75" hidden="1" customHeight="1">
      <c r="A5440" s="378"/>
      <c r="B5440" s="26"/>
      <c r="C5440" s="26"/>
      <c r="D5440" s="26"/>
      <c r="E5440" s="21"/>
      <c r="F5440" s="21"/>
      <c r="G5440" s="21"/>
      <c r="H5440" s="21"/>
      <c r="I5440" s="21"/>
      <c r="J5440" s="26"/>
      <c r="K5440" s="26"/>
      <c r="L5440" s="21"/>
      <c r="M5440" s="21"/>
      <c r="N5440" s="21"/>
      <c r="O5440" s="21"/>
      <c r="P5440" s="21"/>
      <c r="Q5440" s="21"/>
    </row>
    <row r="5441" spans="1:17" s="258" customFormat="1" ht="12.75" hidden="1" customHeight="1">
      <c r="A5441" s="378"/>
      <c r="B5441" s="26"/>
      <c r="C5441" s="26"/>
      <c r="D5441" s="26"/>
      <c r="E5441" s="21"/>
      <c r="F5441" s="21"/>
      <c r="G5441" s="21"/>
      <c r="H5441" s="21"/>
      <c r="I5441" s="21"/>
      <c r="J5441" s="26"/>
      <c r="K5441" s="26"/>
      <c r="L5441" s="21"/>
      <c r="M5441" s="21"/>
      <c r="N5441" s="21"/>
      <c r="O5441" s="21"/>
      <c r="P5441" s="21"/>
      <c r="Q5441" s="21"/>
    </row>
    <row r="5442" spans="1:17" s="258" customFormat="1" ht="12.75" hidden="1" customHeight="1">
      <c r="A5442" s="378"/>
      <c r="B5442" s="26"/>
      <c r="C5442" s="26"/>
      <c r="D5442" s="26"/>
      <c r="E5442" s="21"/>
      <c r="F5442" s="21"/>
      <c r="G5442" s="21"/>
      <c r="H5442" s="21"/>
      <c r="I5442" s="21"/>
      <c r="J5442" s="26"/>
      <c r="K5442" s="26"/>
      <c r="L5442" s="21"/>
      <c r="M5442" s="21"/>
      <c r="N5442" s="21"/>
      <c r="O5442" s="21"/>
      <c r="P5442" s="21"/>
      <c r="Q5442" s="21"/>
    </row>
    <row r="5443" spans="1:17" s="258" customFormat="1" ht="12.75" hidden="1" customHeight="1">
      <c r="A5443" s="378"/>
      <c r="B5443" s="26"/>
      <c r="C5443" s="26"/>
      <c r="D5443" s="26"/>
      <c r="E5443" s="21"/>
      <c r="F5443" s="21"/>
      <c r="G5443" s="21"/>
      <c r="H5443" s="21"/>
      <c r="I5443" s="21"/>
      <c r="J5443" s="26"/>
      <c r="K5443" s="26"/>
      <c r="L5443" s="21"/>
      <c r="M5443" s="21"/>
      <c r="N5443" s="21"/>
      <c r="O5443" s="21"/>
      <c r="P5443" s="21"/>
      <c r="Q5443" s="21"/>
    </row>
    <row r="5444" spans="1:17" s="258" customFormat="1" ht="12.75" hidden="1" customHeight="1">
      <c r="A5444" s="378"/>
      <c r="B5444" s="26"/>
      <c r="C5444" s="26"/>
      <c r="D5444" s="26"/>
      <c r="E5444" s="21"/>
      <c r="F5444" s="21"/>
      <c r="G5444" s="21"/>
      <c r="H5444" s="21"/>
      <c r="I5444" s="21"/>
      <c r="J5444" s="26"/>
      <c r="K5444" s="26"/>
      <c r="L5444" s="21"/>
      <c r="M5444" s="21"/>
      <c r="N5444" s="21"/>
      <c r="O5444" s="21"/>
      <c r="P5444" s="21"/>
      <c r="Q5444" s="21"/>
    </row>
    <row r="5445" spans="1:17" s="258" customFormat="1" ht="12.75" hidden="1" customHeight="1">
      <c r="A5445" s="378"/>
      <c r="B5445" s="26"/>
      <c r="C5445" s="26"/>
      <c r="D5445" s="26"/>
      <c r="E5445" s="21"/>
      <c r="F5445" s="21"/>
      <c r="G5445" s="21"/>
      <c r="H5445" s="21"/>
      <c r="I5445" s="21"/>
      <c r="J5445" s="26"/>
      <c r="K5445" s="26"/>
      <c r="L5445" s="21"/>
      <c r="M5445" s="21"/>
      <c r="N5445" s="21"/>
      <c r="O5445" s="21"/>
      <c r="P5445" s="21"/>
      <c r="Q5445" s="21"/>
    </row>
    <row r="5446" spans="1:17" s="258" customFormat="1" ht="12.75" hidden="1" customHeight="1">
      <c r="A5446" s="378"/>
      <c r="B5446" s="26"/>
      <c r="C5446" s="26"/>
      <c r="D5446" s="26"/>
      <c r="E5446" s="21"/>
      <c r="F5446" s="21"/>
      <c r="G5446" s="21"/>
      <c r="H5446" s="21"/>
      <c r="I5446" s="21"/>
      <c r="J5446" s="26"/>
      <c r="K5446" s="26"/>
      <c r="L5446" s="21"/>
      <c r="M5446" s="21"/>
      <c r="N5446" s="21"/>
      <c r="O5446" s="21"/>
      <c r="P5446" s="21"/>
      <c r="Q5446" s="21"/>
    </row>
    <row r="5447" spans="1:17" s="258" customFormat="1" ht="12.75" hidden="1" customHeight="1">
      <c r="A5447" s="378"/>
      <c r="B5447" s="26"/>
      <c r="C5447" s="26"/>
      <c r="D5447" s="26"/>
      <c r="E5447" s="21"/>
      <c r="F5447" s="21"/>
      <c r="G5447" s="21"/>
      <c r="H5447" s="21"/>
      <c r="I5447" s="21"/>
      <c r="J5447" s="26"/>
      <c r="K5447" s="26"/>
      <c r="L5447" s="21"/>
      <c r="M5447" s="21"/>
      <c r="N5447" s="21"/>
      <c r="O5447" s="21"/>
      <c r="P5447" s="21"/>
      <c r="Q5447" s="21"/>
    </row>
    <row r="5448" spans="1:17" s="258" customFormat="1" ht="12.75" hidden="1" customHeight="1">
      <c r="A5448" s="378"/>
      <c r="B5448" s="26"/>
      <c r="C5448" s="26"/>
      <c r="D5448" s="26"/>
      <c r="E5448" s="21"/>
      <c r="F5448" s="21"/>
      <c r="G5448" s="21"/>
      <c r="H5448" s="21"/>
      <c r="I5448" s="21"/>
      <c r="J5448" s="26"/>
      <c r="K5448" s="26"/>
      <c r="L5448" s="21"/>
      <c r="M5448" s="21"/>
      <c r="N5448" s="21"/>
      <c r="O5448" s="21"/>
      <c r="P5448" s="21"/>
      <c r="Q5448" s="21"/>
    </row>
    <row r="5449" spans="1:17" s="258" customFormat="1" ht="12.75" hidden="1" customHeight="1">
      <c r="A5449" s="378"/>
      <c r="B5449" s="26"/>
      <c r="C5449" s="26"/>
      <c r="D5449" s="26"/>
      <c r="E5449" s="21"/>
      <c r="F5449" s="21"/>
      <c r="G5449" s="21"/>
      <c r="H5449" s="21"/>
      <c r="I5449" s="21"/>
      <c r="J5449" s="26"/>
      <c r="K5449" s="26"/>
      <c r="L5449" s="21"/>
      <c r="M5449" s="21"/>
      <c r="N5449" s="21"/>
      <c r="O5449" s="21"/>
      <c r="P5449" s="21"/>
      <c r="Q5449" s="21"/>
    </row>
    <row r="5450" spans="1:17" s="258" customFormat="1" ht="12.75" hidden="1" customHeight="1">
      <c r="A5450" s="378"/>
      <c r="B5450" s="26"/>
      <c r="C5450" s="26"/>
      <c r="D5450" s="26"/>
      <c r="E5450" s="21"/>
      <c r="F5450" s="21"/>
      <c r="G5450" s="21"/>
      <c r="H5450" s="21"/>
      <c r="I5450" s="21"/>
      <c r="J5450" s="26"/>
      <c r="K5450" s="26"/>
      <c r="L5450" s="21"/>
      <c r="M5450" s="21"/>
      <c r="N5450" s="21"/>
      <c r="O5450" s="21"/>
      <c r="P5450" s="21"/>
      <c r="Q5450" s="21"/>
    </row>
    <row r="5451" spans="1:17" s="258" customFormat="1" ht="12.75" hidden="1" customHeight="1">
      <c r="A5451" s="378"/>
      <c r="B5451" s="26"/>
      <c r="C5451" s="26"/>
      <c r="D5451" s="26"/>
      <c r="E5451" s="21"/>
      <c r="F5451" s="21"/>
      <c r="G5451" s="21"/>
      <c r="H5451" s="21"/>
      <c r="I5451" s="21"/>
      <c r="J5451" s="26"/>
      <c r="K5451" s="26"/>
      <c r="L5451" s="21"/>
      <c r="M5451" s="21"/>
      <c r="N5451" s="21"/>
      <c r="O5451" s="21"/>
      <c r="P5451" s="21"/>
      <c r="Q5451" s="21"/>
    </row>
    <row r="5452" spans="1:17" s="258" customFormat="1" ht="12.75" hidden="1" customHeight="1">
      <c r="A5452" s="378"/>
      <c r="B5452" s="26"/>
      <c r="C5452" s="26"/>
      <c r="D5452" s="26"/>
      <c r="E5452" s="21"/>
      <c r="F5452" s="21"/>
      <c r="G5452" s="21"/>
      <c r="H5452" s="21"/>
      <c r="I5452" s="21"/>
      <c r="J5452" s="26"/>
      <c r="K5452" s="26"/>
      <c r="L5452" s="21"/>
      <c r="M5452" s="21"/>
      <c r="N5452" s="21"/>
      <c r="O5452" s="21"/>
      <c r="P5452" s="21"/>
      <c r="Q5452" s="21"/>
    </row>
    <row r="5453" spans="1:17" s="258" customFormat="1" ht="12.75" hidden="1" customHeight="1">
      <c r="A5453" s="378"/>
      <c r="B5453" s="26"/>
      <c r="C5453" s="26"/>
      <c r="D5453" s="26"/>
      <c r="E5453" s="21"/>
      <c r="F5453" s="21"/>
      <c r="G5453" s="21"/>
      <c r="H5453" s="21"/>
      <c r="I5453" s="21"/>
      <c r="J5453" s="26"/>
      <c r="K5453" s="26"/>
      <c r="L5453" s="21"/>
      <c r="M5453" s="21"/>
      <c r="N5453" s="21"/>
      <c r="O5453" s="21"/>
      <c r="P5453" s="21"/>
      <c r="Q5453" s="21"/>
    </row>
    <row r="5454" spans="1:17" s="258" customFormat="1" ht="12.75" hidden="1" customHeight="1">
      <c r="A5454" s="378"/>
      <c r="B5454" s="26"/>
      <c r="C5454" s="26"/>
      <c r="D5454" s="26"/>
      <c r="E5454" s="21"/>
      <c r="F5454" s="21"/>
      <c r="G5454" s="21"/>
      <c r="H5454" s="21"/>
      <c r="I5454" s="21"/>
      <c r="J5454" s="26"/>
      <c r="K5454" s="26"/>
      <c r="L5454" s="21"/>
      <c r="M5454" s="21"/>
      <c r="N5454" s="21"/>
      <c r="O5454" s="21"/>
      <c r="P5454" s="21"/>
      <c r="Q5454" s="21"/>
    </row>
    <row r="5455" spans="1:17" s="258" customFormat="1" ht="12.75" hidden="1" customHeight="1">
      <c r="A5455" s="378"/>
      <c r="B5455" s="26"/>
      <c r="C5455" s="26"/>
      <c r="D5455" s="26"/>
      <c r="E5455" s="21"/>
      <c r="F5455" s="21"/>
      <c r="G5455" s="21"/>
      <c r="H5455" s="21"/>
      <c r="I5455" s="21"/>
      <c r="J5455" s="26"/>
      <c r="K5455" s="26"/>
      <c r="L5455" s="21"/>
      <c r="M5455" s="21"/>
      <c r="N5455" s="21"/>
      <c r="O5455" s="21"/>
      <c r="P5455" s="21"/>
      <c r="Q5455" s="21"/>
    </row>
    <row r="5456" spans="1:17" s="258" customFormat="1" ht="12.75" hidden="1" customHeight="1">
      <c r="A5456" s="378"/>
      <c r="B5456" s="26"/>
      <c r="C5456" s="26"/>
      <c r="D5456" s="26"/>
      <c r="E5456" s="21"/>
      <c r="F5456" s="21"/>
      <c r="G5456" s="21"/>
      <c r="H5456" s="21"/>
      <c r="I5456" s="21"/>
      <c r="J5456" s="26"/>
      <c r="K5456" s="26"/>
      <c r="L5456" s="21"/>
      <c r="M5456" s="21"/>
      <c r="N5456" s="21"/>
      <c r="O5456" s="21"/>
      <c r="P5456" s="21"/>
      <c r="Q5456" s="21"/>
    </row>
    <row r="5457" spans="1:17" s="258" customFormat="1" ht="12.75" hidden="1" customHeight="1">
      <c r="A5457" s="378"/>
      <c r="B5457" s="26"/>
      <c r="C5457" s="26"/>
      <c r="D5457" s="26"/>
      <c r="E5457" s="21"/>
      <c r="F5457" s="21"/>
      <c r="G5457" s="21"/>
      <c r="H5457" s="21"/>
      <c r="I5457" s="21"/>
      <c r="J5457" s="26"/>
      <c r="K5457" s="26"/>
      <c r="L5457" s="21"/>
      <c r="M5457" s="21"/>
      <c r="N5457" s="21"/>
      <c r="O5457" s="21"/>
      <c r="P5457" s="21"/>
      <c r="Q5457" s="21"/>
    </row>
    <row r="5458" spans="1:17" s="258" customFormat="1" ht="12.75" hidden="1" customHeight="1">
      <c r="A5458" s="378"/>
      <c r="B5458" s="26"/>
      <c r="C5458" s="26"/>
      <c r="D5458" s="26"/>
      <c r="E5458" s="21"/>
      <c r="F5458" s="21"/>
      <c r="G5458" s="21"/>
      <c r="H5458" s="21"/>
      <c r="I5458" s="21"/>
      <c r="J5458" s="26"/>
      <c r="K5458" s="26"/>
      <c r="L5458" s="21"/>
      <c r="M5458" s="21"/>
      <c r="N5458" s="21"/>
      <c r="O5458" s="21"/>
      <c r="P5458" s="21"/>
      <c r="Q5458" s="21"/>
    </row>
    <row r="5459" spans="1:17" s="258" customFormat="1" ht="12.75" hidden="1" customHeight="1">
      <c r="A5459" s="378"/>
      <c r="B5459" s="26"/>
      <c r="C5459" s="26"/>
      <c r="D5459" s="26"/>
      <c r="E5459" s="21"/>
      <c r="F5459" s="21"/>
      <c r="G5459" s="21"/>
      <c r="H5459" s="21"/>
      <c r="I5459" s="21"/>
      <c r="J5459" s="26"/>
      <c r="K5459" s="26"/>
      <c r="L5459" s="21"/>
      <c r="M5459" s="21"/>
      <c r="N5459" s="21"/>
      <c r="O5459" s="21"/>
      <c r="P5459" s="21"/>
      <c r="Q5459" s="21"/>
    </row>
    <row r="5460" spans="1:17" s="258" customFormat="1" ht="12.75" hidden="1" customHeight="1">
      <c r="A5460" s="378"/>
      <c r="B5460" s="26"/>
      <c r="C5460" s="26"/>
      <c r="D5460" s="26"/>
      <c r="E5460" s="21"/>
      <c r="F5460" s="21"/>
      <c r="G5460" s="21"/>
      <c r="H5460" s="21"/>
      <c r="I5460" s="21"/>
      <c r="J5460" s="26"/>
      <c r="K5460" s="26"/>
      <c r="L5460" s="21"/>
      <c r="M5460" s="21"/>
      <c r="N5460" s="21"/>
      <c r="O5460" s="21"/>
      <c r="P5460" s="21"/>
      <c r="Q5460" s="21"/>
    </row>
    <row r="5461" spans="1:17" s="258" customFormat="1" ht="12.75" hidden="1" customHeight="1">
      <c r="A5461" s="378"/>
      <c r="B5461" s="26"/>
      <c r="C5461" s="26"/>
      <c r="D5461" s="26"/>
      <c r="E5461" s="21"/>
      <c r="F5461" s="21"/>
      <c r="G5461" s="21"/>
      <c r="H5461" s="21"/>
      <c r="I5461" s="21"/>
      <c r="J5461" s="26"/>
      <c r="K5461" s="26"/>
      <c r="L5461" s="21"/>
      <c r="M5461" s="21"/>
      <c r="N5461" s="21"/>
      <c r="O5461" s="21"/>
      <c r="P5461" s="21"/>
      <c r="Q5461" s="21"/>
    </row>
    <row r="5462" spans="1:17" s="258" customFormat="1" ht="12.75" hidden="1" customHeight="1">
      <c r="A5462" s="378"/>
      <c r="B5462" s="26"/>
      <c r="C5462" s="26"/>
      <c r="D5462" s="26"/>
      <c r="E5462" s="21"/>
      <c r="F5462" s="21"/>
      <c r="G5462" s="21"/>
      <c r="H5462" s="21"/>
      <c r="I5462" s="21"/>
      <c r="J5462" s="26"/>
      <c r="K5462" s="26"/>
      <c r="L5462" s="21"/>
      <c r="M5462" s="21"/>
      <c r="N5462" s="21"/>
      <c r="O5462" s="21"/>
      <c r="P5462" s="21"/>
      <c r="Q5462" s="21"/>
    </row>
    <row r="5463" spans="1:17" s="258" customFormat="1" ht="12.75" hidden="1" customHeight="1">
      <c r="A5463" s="378"/>
      <c r="B5463" s="26"/>
      <c r="C5463" s="26"/>
      <c r="D5463" s="26"/>
      <c r="E5463" s="21"/>
      <c r="F5463" s="21"/>
      <c r="G5463" s="21"/>
      <c r="H5463" s="21"/>
      <c r="I5463" s="21"/>
      <c r="J5463" s="26"/>
      <c r="K5463" s="26"/>
      <c r="L5463" s="21"/>
      <c r="M5463" s="21"/>
      <c r="N5463" s="21"/>
      <c r="O5463" s="21"/>
      <c r="P5463" s="21"/>
      <c r="Q5463" s="21"/>
    </row>
    <row r="5464" spans="1:17" s="258" customFormat="1" ht="12.75" hidden="1" customHeight="1">
      <c r="A5464" s="378"/>
      <c r="B5464" s="26"/>
      <c r="C5464" s="26"/>
      <c r="D5464" s="26"/>
      <c r="E5464" s="21"/>
      <c r="F5464" s="21"/>
      <c r="G5464" s="21"/>
      <c r="H5464" s="21"/>
      <c r="I5464" s="21"/>
      <c r="J5464" s="26"/>
      <c r="K5464" s="26"/>
      <c r="L5464" s="21"/>
      <c r="M5464" s="21"/>
      <c r="N5464" s="21"/>
      <c r="O5464" s="21"/>
      <c r="P5464" s="21"/>
      <c r="Q5464" s="21"/>
    </row>
    <row r="5465" spans="1:17" s="258" customFormat="1" ht="12.75" hidden="1" customHeight="1">
      <c r="A5465" s="378"/>
      <c r="B5465" s="26"/>
      <c r="C5465" s="26"/>
      <c r="D5465" s="26"/>
      <c r="E5465" s="21"/>
      <c r="F5465" s="21"/>
      <c r="G5465" s="21"/>
      <c r="H5465" s="21"/>
      <c r="I5465" s="21"/>
      <c r="J5465" s="26"/>
      <c r="K5465" s="26"/>
      <c r="L5465" s="21"/>
      <c r="M5465" s="21"/>
      <c r="N5465" s="21"/>
      <c r="O5465" s="21"/>
      <c r="P5465" s="21"/>
      <c r="Q5465" s="21"/>
    </row>
    <row r="5466" spans="1:17" s="258" customFormat="1" ht="12.75" hidden="1" customHeight="1">
      <c r="A5466" s="378"/>
      <c r="B5466" s="26"/>
      <c r="C5466" s="26"/>
      <c r="D5466" s="26"/>
      <c r="E5466" s="21"/>
      <c r="F5466" s="21"/>
      <c r="G5466" s="21"/>
      <c r="H5466" s="21"/>
      <c r="I5466" s="21"/>
      <c r="J5466" s="26"/>
      <c r="K5466" s="26"/>
      <c r="L5466" s="21"/>
      <c r="M5466" s="21"/>
      <c r="N5466" s="21"/>
      <c r="O5466" s="21"/>
      <c r="P5466" s="21"/>
      <c r="Q5466" s="21"/>
    </row>
    <row r="5467" spans="1:17" s="258" customFormat="1" ht="12.75" hidden="1" customHeight="1">
      <c r="A5467" s="378"/>
      <c r="B5467" s="26"/>
      <c r="C5467" s="26"/>
      <c r="D5467" s="26"/>
      <c r="E5467" s="21"/>
      <c r="F5467" s="21"/>
      <c r="G5467" s="21"/>
      <c r="H5467" s="21"/>
      <c r="I5467" s="21"/>
      <c r="J5467" s="26"/>
      <c r="K5467" s="26"/>
      <c r="L5467" s="21"/>
      <c r="M5467" s="21"/>
      <c r="N5467" s="21"/>
      <c r="O5467" s="21"/>
      <c r="P5467" s="21"/>
      <c r="Q5467" s="21"/>
    </row>
    <row r="5468" spans="1:17" s="258" customFormat="1" ht="12.75" hidden="1" customHeight="1">
      <c r="A5468" s="378"/>
      <c r="B5468" s="26"/>
      <c r="C5468" s="26"/>
      <c r="D5468" s="26"/>
      <c r="E5468" s="21"/>
      <c r="F5468" s="21"/>
      <c r="G5468" s="21"/>
      <c r="H5468" s="21"/>
      <c r="I5468" s="21"/>
      <c r="J5468" s="26"/>
      <c r="K5468" s="26"/>
      <c r="L5468" s="21"/>
      <c r="M5468" s="21"/>
      <c r="N5468" s="21"/>
      <c r="O5468" s="21"/>
      <c r="P5468" s="21"/>
      <c r="Q5468" s="21"/>
    </row>
    <row r="5469" spans="1:17" s="258" customFormat="1" ht="12.75" hidden="1" customHeight="1">
      <c r="A5469" s="378"/>
      <c r="B5469" s="26"/>
      <c r="C5469" s="26"/>
      <c r="D5469" s="26"/>
      <c r="E5469" s="21"/>
      <c r="F5469" s="21"/>
      <c r="G5469" s="21"/>
      <c r="H5469" s="21"/>
      <c r="I5469" s="21"/>
      <c r="J5469" s="26"/>
      <c r="K5469" s="26"/>
      <c r="L5469" s="21"/>
      <c r="M5469" s="21"/>
      <c r="N5469" s="21"/>
      <c r="O5469" s="21"/>
      <c r="P5469" s="21"/>
      <c r="Q5469" s="21"/>
    </row>
    <row r="5470" spans="1:17" s="258" customFormat="1" ht="12.75" hidden="1" customHeight="1">
      <c r="A5470" s="378"/>
      <c r="B5470" s="26"/>
      <c r="C5470" s="26"/>
      <c r="D5470" s="26"/>
      <c r="E5470" s="21"/>
      <c r="F5470" s="21"/>
      <c r="G5470" s="21"/>
      <c r="H5470" s="21"/>
      <c r="I5470" s="21"/>
      <c r="J5470" s="26"/>
      <c r="K5470" s="26"/>
      <c r="L5470" s="21"/>
      <c r="M5470" s="21"/>
      <c r="N5470" s="21"/>
      <c r="O5470" s="21"/>
      <c r="P5470" s="21"/>
      <c r="Q5470" s="21"/>
    </row>
    <row r="5471" spans="1:17" s="258" customFormat="1" ht="12.75" hidden="1" customHeight="1">
      <c r="A5471" s="378"/>
      <c r="B5471" s="26"/>
      <c r="C5471" s="26"/>
      <c r="D5471" s="26"/>
      <c r="E5471" s="21"/>
      <c r="F5471" s="21"/>
      <c r="G5471" s="21"/>
      <c r="H5471" s="21"/>
      <c r="I5471" s="21"/>
      <c r="J5471" s="26"/>
      <c r="K5471" s="26"/>
      <c r="L5471" s="21"/>
      <c r="M5471" s="21"/>
      <c r="N5471" s="21"/>
      <c r="O5471" s="21"/>
      <c r="P5471" s="21"/>
      <c r="Q5471" s="21"/>
    </row>
    <row r="5472" spans="1:17" s="258" customFormat="1" ht="12.75" hidden="1" customHeight="1">
      <c r="A5472" s="378"/>
      <c r="B5472" s="26"/>
      <c r="C5472" s="26"/>
      <c r="D5472" s="26"/>
      <c r="E5472" s="21"/>
      <c r="F5472" s="21"/>
      <c r="G5472" s="21"/>
      <c r="H5472" s="21"/>
      <c r="I5472" s="21"/>
      <c r="J5472" s="26"/>
      <c r="K5472" s="26"/>
      <c r="L5472" s="21"/>
      <c r="M5472" s="21"/>
      <c r="N5472" s="21"/>
      <c r="O5472" s="21"/>
      <c r="P5472" s="21"/>
      <c r="Q5472" s="21"/>
    </row>
    <row r="5473" spans="1:17" s="258" customFormat="1" ht="12.75" hidden="1" customHeight="1">
      <c r="A5473" s="378"/>
      <c r="B5473" s="26"/>
      <c r="C5473" s="26"/>
      <c r="D5473" s="26"/>
      <c r="E5473" s="21"/>
      <c r="F5473" s="21"/>
      <c r="G5473" s="21"/>
      <c r="H5473" s="21"/>
      <c r="I5473" s="21"/>
      <c r="J5473" s="26"/>
      <c r="K5473" s="26"/>
      <c r="L5473" s="21"/>
      <c r="M5473" s="21"/>
      <c r="N5473" s="21"/>
      <c r="O5473" s="21"/>
      <c r="P5473" s="21"/>
      <c r="Q5473" s="21"/>
    </row>
    <row r="5474" spans="1:17" s="258" customFormat="1" ht="12.75" hidden="1" customHeight="1">
      <c r="A5474" s="378"/>
      <c r="B5474" s="26"/>
      <c r="C5474" s="26"/>
      <c r="D5474" s="26"/>
      <c r="E5474" s="21"/>
      <c r="F5474" s="21"/>
      <c r="G5474" s="21"/>
      <c r="H5474" s="21"/>
      <c r="I5474" s="21"/>
      <c r="J5474" s="26"/>
      <c r="K5474" s="26"/>
      <c r="L5474" s="21"/>
      <c r="M5474" s="21"/>
      <c r="N5474" s="21"/>
      <c r="O5474" s="21"/>
      <c r="P5474" s="21"/>
      <c r="Q5474" s="21"/>
    </row>
    <row r="5475" spans="1:17" s="258" customFormat="1" ht="12.75" hidden="1" customHeight="1">
      <c r="A5475" s="378"/>
      <c r="B5475" s="26"/>
      <c r="C5475" s="26"/>
      <c r="D5475" s="26"/>
      <c r="E5475" s="21"/>
      <c r="F5475" s="21"/>
      <c r="G5475" s="21"/>
      <c r="H5475" s="21"/>
      <c r="I5475" s="21"/>
      <c r="J5475" s="26"/>
      <c r="K5475" s="26"/>
      <c r="L5475" s="21"/>
      <c r="M5475" s="21"/>
      <c r="N5475" s="21"/>
      <c r="O5475" s="21"/>
      <c r="P5475" s="21"/>
      <c r="Q5475" s="21"/>
    </row>
    <row r="5476" spans="1:17" s="258" customFormat="1" ht="12.75" hidden="1" customHeight="1">
      <c r="A5476" s="378"/>
      <c r="B5476" s="26"/>
      <c r="C5476" s="26"/>
      <c r="D5476" s="26"/>
      <c r="E5476" s="21"/>
      <c r="F5476" s="21"/>
      <c r="G5476" s="21"/>
      <c r="H5476" s="21"/>
      <c r="I5476" s="21"/>
      <c r="J5476" s="26"/>
      <c r="K5476" s="26"/>
      <c r="L5476" s="21"/>
      <c r="M5476" s="21"/>
      <c r="N5476" s="21"/>
      <c r="O5476" s="21"/>
      <c r="P5476" s="21"/>
      <c r="Q5476" s="21"/>
    </row>
    <row r="5477" spans="1:17" s="258" customFormat="1" ht="12.75" hidden="1" customHeight="1">
      <c r="A5477" s="378"/>
      <c r="B5477" s="26"/>
      <c r="C5477" s="26"/>
      <c r="D5477" s="26"/>
      <c r="E5477" s="21"/>
      <c r="F5477" s="21"/>
      <c r="G5477" s="21"/>
      <c r="H5477" s="21"/>
      <c r="I5477" s="21"/>
      <c r="J5477" s="26"/>
      <c r="K5477" s="26"/>
      <c r="L5477" s="21"/>
      <c r="M5477" s="21"/>
      <c r="N5477" s="21"/>
      <c r="O5477" s="21"/>
      <c r="P5477" s="21"/>
      <c r="Q5477" s="21"/>
    </row>
    <row r="5478" spans="1:17" s="258" customFormat="1" ht="12.75" hidden="1" customHeight="1">
      <c r="A5478" s="378"/>
      <c r="B5478" s="26"/>
      <c r="C5478" s="26"/>
      <c r="D5478" s="26"/>
      <c r="E5478" s="21"/>
      <c r="F5478" s="21"/>
      <c r="G5478" s="21"/>
      <c r="H5478" s="21"/>
      <c r="I5478" s="21"/>
      <c r="J5478" s="26"/>
      <c r="K5478" s="26"/>
      <c r="L5478" s="21"/>
      <c r="M5478" s="21"/>
      <c r="N5478" s="21"/>
      <c r="O5478" s="21"/>
      <c r="P5478" s="21"/>
      <c r="Q5478" s="21"/>
    </row>
    <row r="5479" spans="1:17" s="258" customFormat="1" ht="12.75" hidden="1" customHeight="1">
      <c r="A5479" s="378"/>
      <c r="B5479" s="26"/>
      <c r="C5479" s="26"/>
      <c r="D5479" s="26"/>
      <c r="E5479" s="21"/>
      <c r="F5479" s="21"/>
      <c r="G5479" s="21"/>
      <c r="H5479" s="21"/>
      <c r="I5479" s="21"/>
      <c r="J5479" s="26"/>
      <c r="K5479" s="26"/>
      <c r="L5479" s="21"/>
      <c r="M5479" s="21"/>
      <c r="N5479" s="21"/>
      <c r="O5479" s="21"/>
      <c r="P5479" s="21"/>
      <c r="Q5479" s="21"/>
    </row>
    <row r="5480" spans="1:17" s="258" customFormat="1" ht="12.75" hidden="1" customHeight="1">
      <c r="A5480" s="378"/>
      <c r="B5480" s="26"/>
      <c r="C5480" s="26"/>
      <c r="D5480" s="26"/>
      <c r="E5480" s="21"/>
      <c r="F5480" s="21"/>
      <c r="G5480" s="21"/>
      <c r="H5480" s="21"/>
      <c r="I5480" s="21"/>
      <c r="J5480" s="26"/>
      <c r="K5480" s="26"/>
      <c r="L5480" s="21"/>
      <c r="M5480" s="21"/>
      <c r="N5480" s="21"/>
      <c r="O5480" s="21"/>
      <c r="P5480" s="21"/>
      <c r="Q5480" s="21"/>
    </row>
    <row r="5481" spans="1:17" s="258" customFormat="1" ht="12.75" hidden="1" customHeight="1">
      <c r="A5481" s="378"/>
      <c r="B5481" s="26"/>
      <c r="C5481" s="26"/>
      <c r="D5481" s="26"/>
      <c r="E5481" s="21"/>
      <c r="F5481" s="21"/>
      <c r="G5481" s="21"/>
      <c r="H5481" s="21"/>
      <c r="I5481" s="21"/>
      <c r="J5481" s="26"/>
      <c r="K5481" s="26"/>
      <c r="L5481" s="21"/>
      <c r="M5481" s="21"/>
      <c r="N5481" s="21"/>
      <c r="O5481" s="21"/>
      <c r="P5481" s="21"/>
      <c r="Q5481" s="21"/>
    </row>
    <row r="5482" spans="1:17" s="258" customFormat="1" ht="12.75" hidden="1" customHeight="1">
      <c r="A5482" s="378"/>
      <c r="B5482" s="26"/>
      <c r="C5482" s="26"/>
      <c r="D5482" s="26"/>
      <c r="E5482" s="21"/>
      <c r="F5482" s="21"/>
      <c r="G5482" s="21"/>
      <c r="H5482" s="21"/>
      <c r="I5482" s="21"/>
      <c r="J5482" s="26"/>
      <c r="K5482" s="26"/>
      <c r="L5482" s="21"/>
      <c r="M5482" s="21"/>
      <c r="N5482" s="21"/>
      <c r="O5482" s="21"/>
      <c r="P5482" s="21"/>
      <c r="Q5482" s="21"/>
    </row>
    <row r="5483" spans="1:17" s="258" customFormat="1" ht="12.75" hidden="1" customHeight="1">
      <c r="A5483" s="378"/>
      <c r="B5483" s="26"/>
      <c r="C5483" s="26"/>
      <c r="D5483" s="26"/>
      <c r="E5483" s="21"/>
      <c r="F5483" s="21"/>
      <c r="G5483" s="21"/>
      <c r="H5483" s="21"/>
      <c r="I5483" s="21"/>
      <c r="J5483" s="26"/>
      <c r="K5483" s="26"/>
      <c r="L5483" s="21"/>
      <c r="M5483" s="21"/>
      <c r="N5483" s="21"/>
      <c r="O5483" s="21"/>
      <c r="P5483" s="21"/>
      <c r="Q5483" s="21"/>
    </row>
    <row r="5484" spans="1:17" s="258" customFormat="1" ht="12.75" hidden="1" customHeight="1">
      <c r="A5484" s="378"/>
      <c r="B5484" s="26"/>
      <c r="C5484" s="26"/>
      <c r="D5484" s="26"/>
      <c r="E5484" s="21"/>
      <c r="F5484" s="21"/>
      <c r="G5484" s="21"/>
      <c r="H5484" s="21"/>
      <c r="I5484" s="21"/>
      <c r="J5484" s="26"/>
      <c r="K5484" s="26"/>
      <c r="L5484" s="21"/>
      <c r="M5484" s="21"/>
      <c r="N5484" s="21"/>
      <c r="O5484" s="21"/>
      <c r="P5484" s="21"/>
      <c r="Q5484" s="21"/>
    </row>
    <row r="5485" spans="1:17" s="258" customFormat="1" ht="12.75" hidden="1" customHeight="1">
      <c r="A5485" s="378"/>
      <c r="B5485" s="26"/>
      <c r="C5485" s="26"/>
      <c r="D5485" s="26"/>
      <c r="E5485" s="21"/>
      <c r="F5485" s="21"/>
      <c r="G5485" s="21"/>
      <c r="H5485" s="21"/>
      <c r="I5485" s="21"/>
      <c r="J5485" s="26"/>
      <c r="K5485" s="26"/>
      <c r="L5485" s="21"/>
      <c r="M5485" s="21"/>
      <c r="N5485" s="21"/>
      <c r="O5485" s="21"/>
      <c r="P5485" s="21"/>
      <c r="Q5485" s="21"/>
    </row>
    <row r="5486" spans="1:17" s="258" customFormat="1" ht="12.75" hidden="1" customHeight="1">
      <c r="A5486" s="378"/>
      <c r="B5486" s="26"/>
      <c r="C5486" s="26"/>
      <c r="D5486" s="26"/>
      <c r="E5486" s="21"/>
      <c r="F5486" s="21"/>
      <c r="G5486" s="21"/>
      <c r="H5486" s="21"/>
      <c r="I5486" s="21"/>
      <c r="J5486" s="26"/>
      <c r="K5486" s="26"/>
      <c r="L5486" s="21"/>
      <c r="M5486" s="21"/>
      <c r="N5486" s="21"/>
      <c r="O5486" s="21"/>
      <c r="P5486" s="21"/>
      <c r="Q5486" s="21"/>
    </row>
    <row r="5487" spans="1:17" s="258" customFormat="1" ht="12.75" hidden="1" customHeight="1">
      <c r="A5487" s="378"/>
      <c r="B5487" s="26"/>
      <c r="C5487" s="26"/>
      <c r="D5487" s="26"/>
      <c r="E5487" s="21"/>
      <c r="F5487" s="21"/>
      <c r="G5487" s="21"/>
      <c r="H5487" s="21"/>
      <c r="I5487" s="21"/>
      <c r="J5487" s="26"/>
      <c r="K5487" s="26"/>
      <c r="L5487" s="21"/>
      <c r="M5487" s="21"/>
      <c r="N5487" s="21"/>
      <c r="O5487" s="21"/>
      <c r="P5487" s="21"/>
      <c r="Q5487" s="21"/>
    </row>
    <row r="5488" spans="1:17" s="258" customFormat="1" ht="12.75" hidden="1" customHeight="1">
      <c r="A5488" s="378"/>
      <c r="B5488" s="26"/>
      <c r="C5488" s="26"/>
      <c r="D5488" s="26"/>
      <c r="E5488" s="21"/>
      <c r="F5488" s="21"/>
      <c r="G5488" s="21"/>
      <c r="H5488" s="21"/>
      <c r="I5488" s="21"/>
      <c r="J5488" s="26"/>
      <c r="K5488" s="26"/>
      <c r="L5488" s="21"/>
      <c r="M5488" s="21"/>
      <c r="N5488" s="21"/>
      <c r="O5488" s="21"/>
      <c r="P5488" s="21"/>
      <c r="Q5488" s="21"/>
    </row>
    <row r="5489" spans="1:17" s="258" customFormat="1" ht="12.75" hidden="1" customHeight="1">
      <c r="A5489" s="378"/>
      <c r="B5489" s="26"/>
      <c r="C5489" s="26"/>
      <c r="D5489" s="26"/>
      <c r="E5489" s="21"/>
      <c r="F5489" s="21"/>
      <c r="G5489" s="21"/>
      <c r="H5489" s="21"/>
      <c r="I5489" s="21"/>
      <c r="J5489" s="26"/>
      <c r="K5489" s="26"/>
      <c r="L5489" s="21"/>
      <c r="M5489" s="21"/>
      <c r="N5489" s="21"/>
      <c r="O5489" s="21"/>
      <c r="P5489" s="21"/>
      <c r="Q5489" s="21"/>
    </row>
    <row r="5490" spans="1:17" s="258" customFormat="1" ht="12.75" hidden="1" customHeight="1">
      <c r="A5490" s="378"/>
      <c r="B5490" s="26"/>
      <c r="C5490" s="26"/>
      <c r="D5490" s="26"/>
      <c r="E5490" s="21"/>
      <c r="F5490" s="21"/>
      <c r="G5490" s="21"/>
      <c r="H5490" s="21"/>
      <c r="I5490" s="21"/>
      <c r="J5490" s="26"/>
      <c r="K5490" s="26"/>
      <c r="L5490" s="21"/>
      <c r="M5490" s="21"/>
      <c r="N5490" s="21"/>
      <c r="O5490" s="21"/>
      <c r="P5490" s="21"/>
      <c r="Q5490" s="21"/>
    </row>
    <row r="5491" spans="1:17" s="258" customFormat="1" ht="12.75" hidden="1" customHeight="1">
      <c r="A5491" s="378"/>
      <c r="B5491" s="26"/>
      <c r="C5491" s="26"/>
      <c r="D5491" s="26"/>
      <c r="E5491" s="21"/>
      <c r="F5491" s="21"/>
      <c r="G5491" s="21"/>
      <c r="H5491" s="21"/>
      <c r="I5491" s="21"/>
      <c r="J5491" s="26"/>
      <c r="K5491" s="26"/>
      <c r="L5491" s="21"/>
      <c r="M5491" s="21"/>
      <c r="N5491" s="21"/>
      <c r="O5491" s="21"/>
      <c r="P5491" s="21"/>
      <c r="Q5491" s="21"/>
    </row>
    <row r="5492" spans="1:17" s="258" customFormat="1" ht="12.75" hidden="1" customHeight="1">
      <c r="A5492" s="378"/>
      <c r="B5492" s="26"/>
      <c r="C5492" s="26"/>
      <c r="D5492" s="26"/>
      <c r="E5492" s="21"/>
      <c r="F5492" s="21"/>
      <c r="G5492" s="21"/>
      <c r="H5492" s="21"/>
      <c r="I5492" s="21"/>
      <c r="J5492" s="26"/>
      <c r="K5492" s="26"/>
      <c r="L5492" s="21"/>
      <c r="M5492" s="21"/>
      <c r="N5492" s="21"/>
      <c r="O5492" s="21"/>
      <c r="P5492" s="21"/>
      <c r="Q5492" s="21"/>
    </row>
    <row r="5493" spans="1:17" s="258" customFormat="1" ht="12.75" hidden="1" customHeight="1">
      <c r="A5493" s="378"/>
      <c r="B5493" s="26"/>
      <c r="C5493" s="26"/>
      <c r="D5493" s="26"/>
      <c r="E5493" s="21"/>
      <c r="F5493" s="21"/>
      <c r="G5493" s="21"/>
      <c r="H5493" s="21"/>
      <c r="I5493" s="21"/>
      <c r="J5493" s="26"/>
      <c r="K5493" s="26"/>
      <c r="L5493" s="21"/>
      <c r="M5493" s="21"/>
      <c r="N5493" s="21"/>
      <c r="O5493" s="21"/>
      <c r="P5493" s="21"/>
      <c r="Q5493" s="21"/>
    </row>
    <row r="5494" spans="1:17" s="258" customFormat="1" ht="12.75" hidden="1" customHeight="1">
      <c r="A5494" s="378"/>
      <c r="B5494" s="26"/>
      <c r="C5494" s="26"/>
      <c r="D5494" s="26"/>
      <c r="E5494" s="21"/>
      <c r="F5494" s="21"/>
      <c r="G5494" s="21"/>
      <c r="H5494" s="21"/>
      <c r="I5494" s="21"/>
      <c r="J5494" s="26"/>
      <c r="K5494" s="26"/>
      <c r="L5494" s="21"/>
      <c r="M5494" s="21"/>
      <c r="N5494" s="21"/>
      <c r="O5494" s="21"/>
      <c r="P5494" s="21"/>
      <c r="Q5494" s="21"/>
    </row>
    <row r="5495" spans="1:17" s="258" customFormat="1" ht="12.75" hidden="1" customHeight="1">
      <c r="A5495" s="378"/>
      <c r="B5495" s="26"/>
      <c r="C5495" s="26"/>
      <c r="D5495" s="26"/>
      <c r="E5495" s="21"/>
      <c r="F5495" s="21"/>
      <c r="G5495" s="21"/>
      <c r="H5495" s="21"/>
      <c r="I5495" s="21"/>
      <c r="J5495" s="26"/>
      <c r="K5495" s="26"/>
      <c r="L5495" s="21"/>
      <c r="M5495" s="21"/>
      <c r="N5495" s="21"/>
      <c r="O5495" s="21"/>
      <c r="P5495" s="21"/>
      <c r="Q5495" s="21"/>
    </row>
    <row r="5496" spans="1:17" s="258" customFormat="1" ht="12.75" hidden="1" customHeight="1">
      <c r="A5496" s="378"/>
      <c r="B5496" s="26"/>
      <c r="C5496" s="26"/>
      <c r="D5496" s="26"/>
      <c r="E5496" s="21"/>
      <c r="F5496" s="21"/>
      <c r="G5496" s="21"/>
      <c r="H5496" s="21"/>
      <c r="I5496" s="21"/>
      <c r="J5496" s="26"/>
      <c r="K5496" s="26"/>
      <c r="L5496" s="21"/>
      <c r="M5496" s="21"/>
      <c r="N5496" s="21"/>
      <c r="O5496" s="21"/>
      <c r="P5496" s="21"/>
      <c r="Q5496" s="21"/>
    </row>
    <row r="5497" spans="1:17" s="258" customFormat="1" ht="12.75" hidden="1" customHeight="1">
      <c r="A5497" s="378"/>
      <c r="B5497" s="26"/>
      <c r="C5497" s="26"/>
      <c r="D5497" s="26"/>
      <c r="E5497" s="21"/>
      <c r="F5497" s="21"/>
      <c r="G5497" s="21"/>
      <c r="H5497" s="21"/>
      <c r="I5497" s="21"/>
      <c r="J5497" s="26"/>
      <c r="K5497" s="26"/>
      <c r="L5497" s="21"/>
      <c r="M5497" s="21"/>
      <c r="N5497" s="21"/>
      <c r="O5497" s="21"/>
      <c r="P5497" s="21"/>
      <c r="Q5497" s="21"/>
    </row>
    <row r="5498" spans="1:17" s="258" customFormat="1" ht="12.75" hidden="1" customHeight="1">
      <c r="A5498" s="378"/>
      <c r="B5498" s="26"/>
      <c r="C5498" s="26"/>
      <c r="D5498" s="26"/>
      <c r="E5498" s="21"/>
      <c r="F5498" s="21"/>
      <c r="G5498" s="21"/>
      <c r="H5498" s="21"/>
      <c r="I5498" s="21"/>
      <c r="J5498" s="26"/>
      <c r="K5498" s="26"/>
      <c r="L5498" s="21"/>
      <c r="M5498" s="21"/>
      <c r="N5498" s="21"/>
      <c r="O5498" s="21"/>
      <c r="P5498" s="21"/>
      <c r="Q5498" s="21"/>
    </row>
    <row r="5499" spans="1:17" s="258" customFormat="1" ht="12.75" hidden="1" customHeight="1">
      <c r="A5499" s="378"/>
      <c r="B5499" s="26"/>
      <c r="C5499" s="26"/>
      <c r="D5499" s="26"/>
      <c r="E5499" s="21"/>
      <c r="F5499" s="21"/>
      <c r="G5499" s="21"/>
      <c r="H5499" s="21"/>
      <c r="I5499" s="21"/>
      <c r="J5499" s="26"/>
      <c r="K5499" s="26"/>
      <c r="L5499" s="21"/>
      <c r="M5499" s="21"/>
      <c r="N5499" s="21"/>
      <c r="O5499" s="21"/>
      <c r="P5499" s="21"/>
      <c r="Q5499" s="21"/>
    </row>
    <row r="5500" spans="1:17" s="258" customFormat="1" ht="12.75" hidden="1" customHeight="1">
      <c r="A5500" s="378"/>
      <c r="B5500" s="26"/>
      <c r="C5500" s="26"/>
      <c r="D5500" s="26"/>
      <c r="E5500" s="21"/>
      <c r="F5500" s="21"/>
      <c r="G5500" s="21"/>
      <c r="H5500" s="21"/>
      <c r="I5500" s="21"/>
      <c r="J5500" s="26"/>
      <c r="K5500" s="26"/>
      <c r="L5500" s="21"/>
      <c r="M5500" s="21"/>
      <c r="N5500" s="21"/>
      <c r="O5500" s="21"/>
      <c r="P5500" s="21"/>
      <c r="Q5500" s="21"/>
    </row>
    <row r="5501" spans="1:17" s="258" customFormat="1" ht="12.75" hidden="1" customHeight="1">
      <c r="A5501" s="378"/>
      <c r="B5501" s="26"/>
      <c r="C5501" s="26"/>
      <c r="D5501" s="26"/>
      <c r="E5501" s="21"/>
      <c r="F5501" s="21"/>
      <c r="G5501" s="21"/>
      <c r="H5501" s="21"/>
      <c r="I5501" s="21"/>
      <c r="J5501" s="26"/>
      <c r="K5501" s="26"/>
      <c r="L5501" s="21"/>
      <c r="M5501" s="21"/>
      <c r="N5501" s="21"/>
      <c r="O5501" s="21"/>
      <c r="P5501" s="21"/>
      <c r="Q5501" s="21"/>
    </row>
    <row r="5502" spans="1:17" s="258" customFormat="1" ht="12.75" hidden="1" customHeight="1">
      <c r="A5502" s="378"/>
      <c r="B5502" s="26"/>
      <c r="C5502" s="26"/>
      <c r="D5502" s="26"/>
      <c r="E5502" s="21"/>
      <c r="F5502" s="21"/>
      <c r="G5502" s="21"/>
      <c r="H5502" s="21"/>
      <c r="I5502" s="21"/>
      <c r="J5502" s="26"/>
      <c r="K5502" s="26"/>
      <c r="L5502" s="21"/>
      <c r="M5502" s="21"/>
      <c r="N5502" s="21"/>
      <c r="O5502" s="21"/>
      <c r="P5502" s="21"/>
      <c r="Q5502" s="21"/>
    </row>
    <row r="5503" spans="1:17" s="258" customFormat="1" ht="12.75" hidden="1" customHeight="1">
      <c r="A5503" s="378"/>
      <c r="B5503" s="26"/>
      <c r="C5503" s="26"/>
      <c r="D5503" s="26"/>
      <c r="E5503" s="21"/>
      <c r="F5503" s="21"/>
      <c r="G5503" s="21"/>
      <c r="H5503" s="21"/>
      <c r="I5503" s="21"/>
      <c r="J5503" s="26"/>
      <c r="K5503" s="26"/>
      <c r="L5503" s="21"/>
      <c r="M5503" s="21"/>
      <c r="N5503" s="21"/>
      <c r="O5503" s="21"/>
      <c r="P5503" s="21"/>
      <c r="Q5503" s="21"/>
    </row>
    <row r="5504" spans="1:17" s="258" customFormat="1" ht="12.75" hidden="1" customHeight="1">
      <c r="A5504" s="378"/>
      <c r="B5504" s="26"/>
      <c r="C5504" s="26"/>
      <c r="D5504" s="26"/>
      <c r="E5504" s="21"/>
      <c r="F5504" s="21"/>
      <c r="G5504" s="21"/>
      <c r="H5504" s="21"/>
      <c r="I5504" s="21"/>
      <c r="J5504" s="26"/>
      <c r="K5504" s="26"/>
      <c r="L5504" s="21"/>
      <c r="M5504" s="21"/>
      <c r="N5504" s="21"/>
      <c r="O5504" s="21"/>
      <c r="P5504" s="21"/>
      <c r="Q5504" s="21"/>
    </row>
    <row r="5505" spans="1:17" s="258" customFormat="1" ht="12.75" hidden="1" customHeight="1">
      <c r="A5505" s="378"/>
      <c r="B5505" s="26"/>
      <c r="C5505" s="26"/>
      <c r="D5505" s="26"/>
      <c r="E5505" s="21"/>
      <c r="F5505" s="21"/>
      <c r="G5505" s="21"/>
      <c r="H5505" s="21"/>
      <c r="I5505" s="21"/>
      <c r="J5505" s="26"/>
      <c r="K5505" s="26"/>
      <c r="L5505" s="21"/>
      <c r="M5505" s="21"/>
      <c r="N5505" s="21"/>
      <c r="O5505" s="21"/>
      <c r="P5505" s="21"/>
      <c r="Q5505" s="21"/>
    </row>
    <row r="5506" spans="1:17" s="258" customFormat="1" ht="12.75" hidden="1" customHeight="1">
      <c r="A5506" s="378"/>
      <c r="B5506" s="26"/>
      <c r="C5506" s="26"/>
      <c r="D5506" s="26"/>
      <c r="E5506" s="21"/>
      <c r="F5506" s="21"/>
      <c r="G5506" s="21"/>
      <c r="H5506" s="21"/>
      <c r="I5506" s="21"/>
      <c r="J5506" s="26"/>
      <c r="K5506" s="26"/>
      <c r="L5506" s="21"/>
      <c r="M5506" s="21"/>
      <c r="N5506" s="21"/>
      <c r="O5506" s="21"/>
      <c r="P5506" s="21"/>
      <c r="Q5506" s="21"/>
    </row>
    <row r="5507" spans="1:17" s="258" customFormat="1" ht="12.75" hidden="1" customHeight="1">
      <c r="A5507" s="378"/>
      <c r="B5507" s="26"/>
      <c r="C5507" s="26"/>
      <c r="D5507" s="26"/>
      <c r="E5507" s="21"/>
      <c r="F5507" s="21"/>
      <c r="G5507" s="21"/>
      <c r="H5507" s="21"/>
      <c r="I5507" s="21"/>
      <c r="J5507" s="26"/>
      <c r="K5507" s="26"/>
      <c r="L5507" s="21"/>
      <c r="M5507" s="21"/>
      <c r="N5507" s="21"/>
      <c r="O5507" s="21"/>
      <c r="P5507" s="21"/>
      <c r="Q5507" s="21"/>
    </row>
    <row r="5508" spans="1:17" s="258" customFormat="1" ht="12.75" hidden="1" customHeight="1">
      <c r="A5508" s="378"/>
      <c r="B5508" s="26"/>
      <c r="C5508" s="26"/>
      <c r="D5508" s="26"/>
      <c r="E5508" s="21"/>
      <c r="F5508" s="21"/>
      <c r="G5508" s="21"/>
      <c r="H5508" s="21"/>
      <c r="I5508" s="21"/>
      <c r="J5508" s="26"/>
      <c r="K5508" s="26"/>
      <c r="L5508" s="21"/>
      <c r="M5508" s="21"/>
      <c r="N5508" s="21"/>
      <c r="O5508" s="21"/>
      <c r="P5508" s="21"/>
      <c r="Q5508" s="21"/>
    </row>
    <row r="5509" spans="1:17" s="258" customFormat="1" ht="12.75" hidden="1" customHeight="1">
      <c r="A5509" s="378"/>
      <c r="B5509" s="26"/>
      <c r="C5509" s="26"/>
      <c r="D5509" s="26"/>
      <c r="E5509" s="21"/>
      <c r="F5509" s="21"/>
      <c r="G5509" s="21"/>
      <c r="H5509" s="21"/>
      <c r="I5509" s="21"/>
      <c r="J5509" s="26"/>
      <c r="K5509" s="26"/>
      <c r="L5509" s="21"/>
      <c r="M5509" s="21"/>
      <c r="N5509" s="21"/>
      <c r="O5509" s="21"/>
      <c r="P5509" s="21"/>
      <c r="Q5509" s="21"/>
    </row>
    <row r="5510" spans="1:17" s="258" customFormat="1" ht="12.75" hidden="1" customHeight="1">
      <c r="A5510" s="378"/>
      <c r="B5510" s="26"/>
      <c r="C5510" s="26"/>
      <c r="D5510" s="26"/>
      <c r="E5510" s="21"/>
      <c r="F5510" s="21"/>
      <c r="G5510" s="21"/>
      <c r="H5510" s="21"/>
      <c r="I5510" s="21"/>
      <c r="J5510" s="26"/>
      <c r="K5510" s="26"/>
      <c r="L5510" s="21"/>
      <c r="M5510" s="21"/>
      <c r="N5510" s="21"/>
      <c r="O5510" s="21"/>
      <c r="P5510" s="21"/>
      <c r="Q5510" s="21"/>
    </row>
    <row r="5511" spans="1:17" s="258" customFormat="1" ht="12.75" hidden="1" customHeight="1">
      <c r="A5511" s="378"/>
      <c r="B5511" s="26"/>
      <c r="C5511" s="26"/>
      <c r="D5511" s="26"/>
      <c r="E5511" s="21"/>
      <c r="F5511" s="21"/>
      <c r="G5511" s="21"/>
      <c r="H5511" s="21"/>
      <c r="I5511" s="21"/>
      <c r="J5511" s="26"/>
      <c r="K5511" s="26"/>
      <c r="L5511" s="21"/>
      <c r="M5511" s="21"/>
      <c r="N5511" s="21"/>
      <c r="O5511" s="21"/>
      <c r="P5511" s="21"/>
      <c r="Q5511" s="21"/>
    </row>
    <row r="5512" spans="1:17" s="258" customFormat="1" ht="12.75" hidden="1" customHeight="1">
      <c r="A5512" s="378"/>
      <c r="B5512" s="26"/>
      <c r="C5512" s="26"/>
      <c r="D5512" s="26"/>
      <c r="E5512" s="21"/>
      <c r="F5512" s="21"/>
      <c r="G5512" s="21"/>
      <c r="H5512" s="21"/>
      <c r="I5512" s="21"/>
      <c r="J5512" s="26"/>
      <c r="K5512" s="26"/>
      <c r="L5512" s="21"/>
      <c r="M5512" s="21"/>
      <c r="N5512" s="21"/>
      <c r="O5512" s="21"/>
      <c r="P5512" s="21"/>
      <c r="Q5512" s="21"/>
    </row>
    <row r="5513" spans="1:17" s="258" customFormat="1" ht="12.75" hidden="1" customHeight="1">
      <c r="A5513" s="378"/>
      <c r="B5513" s="26"/>
      <c r="C5513" s="26"/>
      <c r="D5513" s="26"/>
      <c r="E5513" s="21"/>
      <c r="F5513" s="21"/>
      <c r="G5513" s="21"/>
      <c r="H5513" s="21"/>
      <c r="I5513" s="21"/>
      <c r="J5513" s="26"/>
      <c r="K5513" s="26"/>
      <c r="L5513" s="21"/>
      <c r="M5513" s="21"/>
      <c r="N5513" s="21"/>
      <c r="O5513" s="21"/>
      <c r="P5513" s="21"/>
      <c r="Q5513" s="21"/>
    </row>
    <row r="5514" spans="1:17" s="258" customFormat="1" ht="12.75" hidden="1" customHeight="1">
      <c r="A5514" s="378"/>
      <c r="B5514" s="26"/>
      <c r="C5514" s="26"/>
      <c r="D5514" s="26"/>
      <c r="E5514" s="21"/>
      <c r="F5514" s="21"/>
      <c r="G5514" s="21"/>
      <c r="H5514" s="21"/>
      <c r="I5514" s="21"/>
      <c r="J5514" s="26"/>
      <c r="K5514" s="26"/>
      <c r="L5514" s="21"/>
      <c r="M5514" s="21"/>
      <c r="N5514" s="21"/>
      <c r="O5514" s="21"/>
      <c r="P5514" s="21"/>
      <c r="Q5514" s="21"/>
    </row>
    <row r="5515" spans="1:17" s="258" customFormat="1" ht="12.75" hidden="1" customHeight="1">
      <c r="A5515" s="378"/>
      <c r="B5515" s="26"/>
      <c r="C5515" s="26"/>
      <c r="D5515" s="26"/>
      <c r="E5515" s="21"/>
      <c r="F5515" s="21"/>
      <c r="G5515" s="21"/>
      <c r="H5515" s="21"/>
      <c r="I5515" s="21"/>
      <c r="J5515" s="26"/>
      <c r="K5515" s="26"/>
      <c r="L5515" s="21"/>
      <c r="M5515" s="21"/>
      <c r="N5515" s="21"/>
      <c r="O5515" s="21"/>
      <c r="P5515" s="21"/>
      <c r="Q5515" s="21"/>
    </row>
    <row r="5516" spans="1:17" s="258" customFormat="1" ht="12.75" hidden="1" customHeight="1">
      <c r="A5516" s="378"/>
      <c r="B5516" s="26"/>
      <c r="C5516" s="26"/>
      <c r="D5516" s="26"/>
      <c r="E5516" s="21"/>
      <c r="F5516" s="21"/>
      <c r="G5516" s="21"/>
      <c r="H5516" s="21"/>
      <c r="I5516" s="21"/>
      <c r="J5516" s="26"/>
      <c r="K5516" s="26"/>
      <c r="L5516" s="21"/>
      <c r="M5516" s="21"/>
      <c r="N5516" s="21"/>
      <c r="O5516" s="21"/>
      <c r="P5516" s="21"/>
      <c r="Q5516" s="21"/>
    </row>
    <row r="5517" spans="1:17" s="258" customFormat="1" ht="12.75" hidden="1" customHeight="1">
      <c r="A5517" s="378"/>
      <c r="B5517" s="26"/>
      <c r="C5517" s="26"/>
      <c r="D5517" s="26"/>
      <c r="E5517" s="21"/>
      <c r="F5517" s="21"/>
      <c r="G5517" s="21"/>
      <c r="H5517" s="21"/>
      <c r="I5517" s="21"/>
      <c r="J5517" s="26"/>
      <c r="K5517" s="26"/>
      <c r="L5517" s="21"/>
      <c r="M5517" s="21"/>
      <c r="N5517" s="21"/>
      <c r="O5517" s="21"/>
      <c r="P5517" s="21"/>
      <c r="Q5517" s="21"/>
    </row>
    <row r="5518" spans="1:17" s="258" customFormat="1" ht="12.75" hidden="1" customHeight="1">
      <c r="A5518" s="378"/>
      <c r="B5518" s="26"/>
      <c r="C5518" s="26"/>
      <c r="D5518" s="26"/>
      <c r="E5518" s="21"/>
      <c r="F5518" s="21"/>
      <c r="G5518" s="21"/>
      <c r="H5518" s="21"/>
      <c r="I5518" s="21"/>
      <c r="J5518" s="26"/>
      <c r="K5518" s="26"/>
      <c r="L5518" s="21"/>
      <c r="M5518" s="21"/>
      <c r="N5518" s="21"/>
      <c r="O5518" s="21"/>
      <c r="P5518" s="21"/>
      <c r="Q5518" s="21"/>
    </row>
    <row r="5519" spans="1:17" s="258" customFormat="1" ht="12.75" hidden="1" customHeight="1">
      <c r="A5519" s="378"/>
      <c r="B5519" s="26"/>
      <c r="C5519" s="26"/>
      <c r="D5519" s="26"/>
      <c r="E5519" s="21"/>
      <c r="F5519" s="21"/>
      <c r="G5519" s="21"/>
      <c r="H5519" s="21"/>
      <c r="I5519" s="21"/>
      <c r="J5519" s="26"/>
      <c r="K5519" s="26"/>
      <c r="L5519" s="21"/>
      <c r="M5519" s="21"/>
      <c r="N5519" s="21"/>
      <c r="O5519" s="21"/>
      <c r="P5519" s="21"/>
      <c r="Q5519" s="21"/>
    </row>
    <row r="5520" spans="1:17" s="258" customFormat="1" ht="12.75" hidden="1" customHeight="1">
      <c r="A5520" s="378"/>
      <c r="B5520" s="26"/>
      <c r="C5520" s="26"/>
      <c r="D5520" s="26"/>
      <c r="E5520" s="21"/>
      <c r="F5520" s="21"/>
      <c r="G5520" s="21"/>
      <c r="H5520" s="21"/>
      <c r="I5520" s="21"/>
      <c r="J5520" s="26"/>
      <c r="K5520" s="26"/>
      <c r="L5520" s="21"/>
      <c r="M5520" s="21"/>
      <c r="N5520" s="21"/>
      <c r="O5520" s="21"/>
      <c r="P5520" s="21"/>
      <c r="Q5520" s="21"/>
    </row>
    <row r="5521" spans="1:17" s="258" customFormat="1" ht="12.75" hidden="1" customHeight="1">
      <c r="A5521" s="378"/>
      <c r="B5521" s="26"/>
      <c r="C5521" s="26"/>
      <c r="D5521" s="26"/>
      <c r="E5521" s="21"/>
      <c r="F5521" s="21"/>
      <c r="G5521" s="21"/>
      <c r="H5521" s="21"/>
      <c r="I5521" s="21"/>
      <c r="J5521" s="26"/>
      <c r="K5521" s="26"/>
      <c r="L5521" s="21"/>
      <c r="M5521" s="21"/>
      <c r="N5521" s="21"/>
      <c r="O5521" s="21"/>
      <c r="P5521" s="21"/>
      <c r="Q5521" s="21"/>
    </row>
    <row r="5522" spans="1:17" s="258" customFormat="1" ht="12.75" hidden="1" customHeight="1">
      <c r="A5522" s="378"/>
      <c r="B5522" s="26"/>
      <c r="C5522" s="26"/>
      <c r="D5522" s="26"/>
      <c r="E5522" s="21"/>
      <c r="F5522" s="21"/>
      <c r="G5522" s="21"/>
      <c r="H5522" s="21"/>
      <c r="I5522" s="21"/>
      <c r="J5522" s="26"/>
      <c r="K5522" s="26"/>
      <c r="L5522" s="21"/>
      <c r="M5522" s="21"/>
      <c r="N5522" s="21"/>
      <c r="O5522" s="21"/>
      <c r="P5522" s="21"/>
      <c r="Q5522" s="21"/>
    </row>
    <row r="5523" spans="1:17" s="258" customFormat="1" ht="12.75" hidden="1" customHeight="1">
      <c r="A5523" s="378"/>
      <c r="B5523" s="26"/>
      <c r="C5523" s="26"/>
      <c r="D5523" s="26"/>
      <c r="E5523" s="21"/>
      <c r="F5523" s="21"/>
      <c r="G5523" s="21"/>
      <c r="H5523" s="21"/>
      <c r="I5523" s="21"/>
      <c r="J5523" s="26"/>
      <c r="K5523" s="26"/>
      <c r="L5523" s="21"/>
      <c r="M5523" s="21"/>
      <c r="N5523" s="21"/>
      <c r="O5523" s="21"/>
      <c r="P5523" s="21"/>
      <c r="Q5523" s="21"/>
    </row>
    <row r="5524" spans="1:17" s="258" customFormat="1" ht="12.75" hidden="1" customHeight="1">
      <c r="A5524" s="378"/>
      <c r="B5524" s="26"/>
      <c r="C5524" s="26"/>
      <c r="D5524" s="26"/>
      <c r="E5524" s="21"/>
      <c r="F5524" s="21"/>
      <c r="G5524" s="21"/>
      <c r="H5524" s="21"/>
      <c r="I5524" s="21"/>
      <c r="J5524" s="26"/>
      <c r="K5524" s="26"/>
      <c r="L5524" s="21"/>
      <c r="M5524" s="21"/>
      <c r="N5524" s="21"/>
      <c r="O5524" s="21"/>
      <c r="P5524" s="21"/>
      <c r="Q5524" s="21"/>
    </row>
    <row r="5525" spans="1:17" s="258" customFormat="1" ht="12.75" hidden="1" customHeight="1">
      <c r="A5525" s="378"/>
      <c r="B5525" s="26"/>
      <c r="C5525" s="26"/>
      <c r="D5525" s="26"/>
      <c r="E5525" s="21"/>
      <c r="F5525" s="21"/>
      <c r="G5525" s="21"/>
      <c r="H5525" s="21"/>
      <c r="I5525" s="21"/>
      <c r="J5525" s="26"/>
      <c r="K5525" s="26"/>
      <c r="L5525" s="21"/>
      <c r="M5525" s="21"/>
      <c r="N5525" s="21"/>
      <c r="O5525" s="21"/>
      <c r="P5525" s="21"/>
      <c r="Q5525" s="21"/>
    </row>
    <row r="5526" spans="1:17" s="258" customFormat="1" ht="12.75" hidden="1" customHeight="1">
      <c r="A5526" s="378"/>
      <c r="B5526" s="26"/>
      <c r="C5526" s="26"/>
      <c r="D5526" s="26"/>
      <c r="E5526" s="21"/>
      <c r="F5526" s="21"/>
      <c r="G5526" s="21"/>
      <c r="H5526" s="21"/>
      <c r="I5526" s="21"/>
      <c r="J5526" s="26"/>
      <c r="K5526" s="26"/>
      <c r="L5526" s="21"/>
      <c r="M5526" s="21"/>
      <c r="N5526" s="21"/>
      <c r="O5526" s="21"/>
      <c r="P5526" s="21"/>
      <c r="Q5526" s="21"/>
    </row>
    <row r="5527" spans="1:17" s="258" customFormat="1" ht="12.75" hidden="1" customHeight="1">
      <c r="A5527" s="378"/>
      <c r="B5527" s="26"/>
      <c r="C5527" s="26"/>
      <c r="D5527" s="26"/>
      <c r="E5527" s="21"/>
      <c r="F5527" s="21"/>
      <c r="G5527" s="21"/>
      <c r="H5527" s="21"/>
      <c r="I5527" s="21"/>
      <c r="J5527" s="26"/>
      <c r="K5527" s="26"/>
      <c r="L5527" s="21"/>
      <c r="M5527" s="21"/>
      <c r="N5527" s="21"/>
      <c r="O5527" s="21"/>
      <c r="P5527" s="21"/>
      <c r="Q5527" s="21"/>
    </row>
    <row r="5528" spans="1:17" s="258" customFormat="1" ht="12.75" hidden="1" customHeight="1">
      <c r="A5528" s="378"/>
      <c r="B5528" s="26"/>
      <c r="C5528" s="26"/>
      <c r="D5528" s="26"/>
      <c r="E5528" s="21"/>
      <c r="F5528" s="21"/>
      <c r="G5528" s="21"/>
      <c r="H5528" s="21"/>
      <c r="I5528" s="21"/>
      <c r="J5528" s="26"/>
      <c r="K5528" s="26"/>
      <c r="L5528" s="21"/>
      <c r="M5528" s="21"/>
      <c r="N5528" s="21"/>
      <c r="O5528" s="21"/>
      <c r="P5528" s="21"/>
      <c r="Q5528" s="21"/>
    </row>
    <row r="5529" spans="1:17" s="258" customFormat="1" ht="12.75" hidden="1" customHeight="1">
      <c r="A5529" s="378"/>
      <c r="B5529" s="26"/>
      <c r="C5529" s="26"/>
      <c r="D5529" s="26"/>
      <c r="E5529" s="21"/>
      <c r="F5529" s="21"/>
      <c r="G5529" s="21"/>
      <c r="H5529" s="21"/>
      <c r="I5529" s="21"/>
      <c r="J5529" s="26"/>
      <c r="K5529" s="26"/>
      <c r="L5529" s="21"/>
      <c r="M5529" s="21"/>
      <c r="N5529" s="21"/>
      <c r="O5529" s="21"/>
      <c r="P5529" s="21"/>
      <c r="Q5529" s="21"/>
    </row>
    <row r="5530" spans="1:17" s="258" customFormat="1" ht="12.75" hidden="1" customHeight="1">
      <c r="A5530" s="378"/>
      <c r="B5530" s="26"/>
      <c r="C5530" s="26"/>
      <c r="D5530" s="26"/>
      <c r="E5530" s="21"/>
      <c r="F5530" s="21"/>
      <c r="G5530" s="21"/>
      <c r="H5530" s="21"/>
      <c r="I5530" s="21"/>
      <c r="J5530" s="26"/>
      <c r="K5530" s="26"/>
      <c r="L5530" s="21"/>
      <c r="M5530" s="21"/>
      <c r="N5530" s="21"/>
      <c r="O5530" s="21"/>
      <c r="P5530" s="21"/>
      <c r="Q5530" s="21"/>
    </row>
    <row r="5531" spans="1:17" s="258" customFormat="1" ht="12.75" hidden="1" customHeight="1">
      <c r="A5531" s="378"/>
      <c r="B5531" s="26"/>
      <c r="C5531" s="26"/>
      <c r="D5531" s="26"/>
      <c r="E5531" s="21"/>
      <c r="F5531" s="21"/>
      <c r="G5531" s="21"/>
      <c r="H5531" s="21"/>
      <c r="I5531" s="21"/>
      <c r="J5531" s="26"/>
      <c r="K5531" s="26"/>
      <c r="L5531" s="21"/>
      <c r="M5531" s="21"/>
      <c r="N5531" s="21"/>
      <c r="O5531" s="21"/>
      <c r="P5531" s="21"/>
      <c r="Q5531" s="21"/>
    </row>
    <row r="5532" spans="1:17" s="258" customFormat="1" ht="12.75" hidden="1" customHeight="1">
      <c r="A5532" s="378"/>
      <c r="B5532" s="26"/>
      <c r="C5532" s="26"/>
      <c r="D5532" s="26"/>
      <c r="E5532" s="21"/>
      <c r="F5532" s="21"/>
      <c r="G5532" s="21"/>
      <c r="H5532" s="21"/>
      <c r="I5532" s="21"/>
      <c r="J5532" s="26"/>
      <c r="K5532" s="26"/>
      <c r="L5532" s="21"/>
      <c r="M5532" s="21"/>
      <c r="N5532" s="21"/>
      <c r="O5532" s="21"/>
      <c r="P5532" s="21"/>
      <c r="Q5532" s="21"/>
    </row>
    <row r="5533" spans="1:17" s="258" customFormat="1" ht="12.75" hidden="1" customHeight="1">
      <c r="A5533" s="378"/>
      <c r="B5533" s="26"/>
      <c r="C5533" s="26"/>
      <c r="D5533" s="26"/>
      <c r="E5533" s="21"/>
      <c r="F5533" s="21"/>
      <c r="G5533" s="21"/>
      <c r="H5533" s="21"/>
      <c r="I5533" s="21"/>
      <c r="J5533" s="26"/>
      <c r="K5533" s="26"/>
      <c r="L5533" s="21"/>
      <c r="M5533" s="21"/>
      <c r="N5533" s="21"/>
      <c r="O5533" s="21"/>
      <c r="P5533" s="21"/>
      <c r="Q5533" s="21"/>
    </row>
    <row r="5534" spans="1:17" s="258" customFormat="1" ht="12.75" hidden="1" customHeight="1">
      <c r="A5534" s="378"/>
      <c r="B5534" s="26"/>
      <c r="C5534" s="26"/>
      <c r="D5534" s="26"/>
      <c r="E5534" s="21"/>
      <c r="F5534" s="21"/>
      <c r="G5534" s="21"/>
      <c r="H5534" s="21"/>
      <c r="I5534" s="21"/>
      <c r="J5534" s="26"/>
      <c r="K5534" s="26"/>
      <c r="L5534" s="21"/>
      <c r="M5534" s="21"/>
      <c r="N5534" s="21"/>
      <c r="O5534" s="21"/>
      <c r="P5534" s="21"/>
      <c r="Q5534" s="21"/>
    </row>
    <row r="5535" spans="1:17" s="258" customFormat="1" ht="12.75" hidden="1" customHeight="1">
      <c r="A5535" s="378"/>
      <c r="B5535" s="26"/>
      <c r="C5535" s="26"/>
      <c r="D5535" s="26"/>
      <c r="E5535" s="21"/>
      <c r="F5535" s="21"/>
      <c r="G5535" s="21"/>
      <c r="H5535" s="21"/>
      <c r="I5535" s="21"/>
      <c r="J5535" s="26"/>
      <c r="K5535" s="26"/>
      <c r="L5535" s="21"/>
      <c r="M5535" s="21"/>
      <c r="N5535" s="21"/>
      <c r="O5535" s="21"/>
      <c r="P5535" s="21"/>
      <c r="Q5535" s="21"/>
    </row>
    <row r="5536" spans="1:17" s="258" customFormat="1" ht="12.75" hidden="1" customHeight="1">
      <c r="A5536" s="378"/>
      <c r="B5536" s="26"/>
      <c r="C5536" s="26"/>
      <c r="D5536" s="26"/>
      <c r="E5536" s="21"/>
      <c r="F5536" s="21"/>
      <c r="G5536" s="21"/>
      <c r="H5536" s="21"/>
      <c r="I5536" s="21"/>
      <c r="J5536" s="26"/>
      <c r="K5536" s="26"/>
      <c r="L5536" s="21"/>
      <c r="M5536" s="21"/>
      <c r="N5536" s="21"/>
      <c r="O5536" s="21"/>
      <c r="P5536" s="21"/>
      <c r="Q5536" s="21"/>
    </row>
    <row r="5537" spans="1:17" s="258" customFormat="1" ht="12.75" hidden="1" customHeight="1">
      <c r="A5537" s="378"/>
      <c r="B5537" s="26"/>
      <c r="C5537" s="26"/>
      <c r="D5537" s="26"/>
      <c r="E5537" s="21"/>
      <c r="F5537" s="21"/>
      <c r="G5537" s="21"/>
      <c r="H5537" s="21"/>
      <c r="I5537" s="21"/>
      <c r="J5537" s="26"/>
      <c r="K5537" s="26"/>
      <c r="L5537" s="21"/>
      <c r="M5537" s="21"/>
      <c r="N5537" s="21"/>
      <c r="O5537" s="21"/>
      <c r="P5537" s="21"/>
      <c r="Q5537" s="21"/>
    </row>
    <row r="5538" spans="1:17" s="258" customFormat="1" ht="12.75" hidden="1" customHeight="1">
      <c r="A5538" s="378"/>
      <c r="B5538" s="26"/>
      <c r="C5538" s="26"/>
      <c r="D5538" s="26"/>
      <c r="E5538" s="21"/>
      <c r="F5538" s="21"/>
      <c r="G5538" s="21"/>
      <c r="H5538" s="21"/>
      <c r="I5538" s="21"/>
      <c r="J5538" s="26"/>
      <c r="K5538" s="26"/>
      <c r="L5538" s="21"/>
      <c r="M5538" s="21"/>
      <c r="N5538" s="21"/>
      <c r="O5538" s="21"/>
      <c r="P5538" s="21"/>
      <c r="Q5538" s="21"/>
    </row>
    <row r="5539" spans="1:17" s="258" customFormat="1" ht="12.75" hidden="1" customHeight="1">
      <c r="A5539" s="378"/>
      <c r="B5539" s="26"/>
      <c r="C5539" s="26"/>
      <c r="D5539" s="26"/>
      <c r="E5539" s="21"/>
      <c r="F5539" s="21"/>
      <c r="G5539" s="21"/>
      <c r="H5539" s="21"/>
      <c r="I5539" s="21"/>
      <c r="J5539" s="26"/>
      <c r="K5539" s="26"/>
      <c r="L5539" s="21"/>
      <c r="M5539" s="21"/>
      <c r="N5539" s="21"/>
      <c r="O5539" s="21"/>
      <c r="P5539" s="21"/>
      <c r="Q5539" s="21"/>
    </row>
    <row r="5540" spans="1:17" s="258" customFormat="1" ht="12.75" hidden="1" customHeight="1">
      <c r="A5540" s="378"/>
      <c r="B5540" s="26"/>
      <c r="C5540" s="26"/>
      <c r="D5540" s="26"/>
      <c r="E5540" s="21"/>
      <c r="F5540" s="21"/>
      <c r="G5540" s="21"/>
      <c r="H5540" s="21"/>
      <c r="I5540" s="21"/>
      <c r="J5540" s="26"/>
      <c r="K5540" s="26"/>
      <c r="L5540" s="21"/>
      <c r="M5540" s="21"/>
      <c r="N5540" s="21"/>
      <c r="O5540" s="21"/>
      <c r="P5540" s="21"/>
      <c r="Q5540" s="21"/>
    </row>
    <row r="5541" spans="1:17" s="258" customFormat="1" ht="12.75" hidden="1" customHeight="1">
      <c r="A5541" s="378"/>
      <c r="B5541" s="26"/>
      <c r="C5541" s="26"/>
      <c r="D5541" s="26"/>
      <c r="E5541" s="21"/>
      <c r="F5541" s="21"/>
      <c r="G5541" s="21"/>
      <c r="H5541" s="21"/>
      <c r="I5541" s="21"/>
      <c r="J5541" s="26"/>
      <c r="K5541" s="26"/>
      <c r="L5541" s="21"/>
      <c r="M5541" s="21"/>
      <c r="N5541" s="21"/>
      <c r="O5541" s="21"/>
      <c r="P5541" s="21"/>
      <c r="Q5541" s="21"/>
    </row>
    <row r="5542" spans="1:17" s="258" customFormat="1" ht="12.75" hidden="1" customHeight="1">
      <c r="A5542" s="378"/>
      <c r="B5542" s="26"/>
      <c r="C5542" s="26"/>
      <c r="D5542" s="26"/>
      <c r="E5542" s="21"/>
      <c r="F5542" s="21"/>
      <c r="G5542" s="21"/>
      <c r="H5542" s="21"/>
      <c r="I5542" s="21"/>
      <c r="J5542" s="26"/>
      <c r="K5542" s="26"/>
      <c r="L5542" s="21"/>
      <c r="M5542" s="21"/>
      <c r="N5542" s="21"/>
      <c r="O5542" s="21"/>
      <c r="P5542" s="21"/>
      <c r="Q5542" s="21"/>
    </row>
    <row r="5543" spans="1:17" s="258" customFormat="1" ht="12.75" hidden="1" customHeight="1">
      <c r="A5543" s="378"/>
      <c r="B5543" s="26"/>
      <c r="C5543" s="26"/>
      <c r="D5543" s="26"/>
      <c r="E5543" s="21"/>
      <c r="F5543" s="21"/>
      <c r="G5543" s="21"/>
      <c r="H5543" s="21"/>
      <c r="I5543" s="21"/>
      <c r="J5543" s="26"/>
      <c r="K5543" s="26"/>
      <c r="L5543" s="21"/>
      <c r="M5543" s="21"/>
      <c r="N5543" s="21"/>
      <c r="O5543" s="21"/>
      <c r="P5543" s="21"/>
      <c r="Q5543" s="21"/>
    </row>
    <row r="5544" spans="1:17" s="258" customFormat="1" ht="12.75" hidden="1" customHeight="1">
      <c r="A5544" s="378"/>
      <c r="B5544" s="26"/>
      <c r="C5544" s="26"/>
      <c r="D5544" s="26"/>
      <c r="E5544" s="21"/>
      <c r="F5544" s="21"/>
      <c r="G5544" s="21"/>
      <c r="H5544" s="21"/>
      <c r="I5544" s="21"/>
      <c r="J5544" s="26"/>
      <c r="K5544" s="26"/>
      <c r="L5544" s="21"/>
      <c r="M5544" s="21"/>
      <c r="N5544" s="21"/>
      <c r="O5544" s="21"/>
      <c r="P5544" s="21"/>
      <c r="Q5544" s="21"/>
    </row>
    <row r="5545" spans="1:17" s="258" customFormat="1" ht="12.75" hidden="1" customHeight="1">
      <c r="A5545" s="378"/>
      <c r="B5545" s="26"/>
      <c r="C5545" s="26"/>
      <c r="D5545" s="26"/>
      <c r="E5545" s="21"/>
      <c r="F5545" s="21"/>
      <c r="G5545" s="21"/>
      <c r="H5545" s="21"/>
      <c r="I5545" s="21"/>
      <c r="J5545" s="26"/>
      <c r="K5545" s="26"/>
      <c r="L5545" s="21"/>
      <c r="M5545" s="21"/>
      <c r="N5545" s="21"/>
      <c r="O5545" s="21"/>
      <c r="P5545" s="21"/>
      <c r="Q5545" s="21"/>
    </row>
    <row r="5546" spans="1:17" s="258" customFormat="1" ht="12.75" hidden="1" customHeight="1">
      <c r="A5546" s="378"/>
      <c r="B5546" s="26"/>
      <c r="C5546" s="26"/>
      <c r="D5546" s="26"/>
      <c r="E5546" s="21"/>
      <c r="F5546" s="21"/>
      <c r="G5546" s="21"/>
      <c r="H5546" s="21"/>
      <c r="I5546" s="21"/>
      <c r="J5546" s="26"/>
      <c r="K5546" s="26"/>
      <c r="L5546" s="21"/>
      <c r="M5546" s="21"/>
      <c r="N5546" s="21"/>
      <c r="O5546" s="21"/>
      <c r="P5546" s="21"/>
      <c r="Q5546" s="21"/>
    </row>
    <row r="5547" spans="1:17" s="258" customFormat="1" ht="12.75" hidden="1" customHeight="1">
      <c r="A5547" s="378"/>
      <c r="B5547" s="26"/>
      <c r="C5547" s="26"/>
      <c r="D5547" s="26"/>
      <c r="E5547" s="21"/>
      <c r="F5547" s="21"/>
      <c r="G5547" s="21"/>
      <c r="H5547" s="21"/>
      <c r="I5547" s="21"/>
      <c r="J5547" s="26"/>
      <c r="K5547" s="26"/>
      <c r="L5547" s="21"/>
      <c r="M5547" s="21"/>
      <c r="N5547" s="21"/>
      <c r="O5547" s="21"/>
      <c r="P5547" s="21"/>
      <c r="Q5547" s="21"/>
    </row>
    <row r="5548" spans="1:17" s="258" customFormat="1" ht="12.75" hidden="1" customHeight="1">
      <c r="A5548" s="378"/>
      <c r="B5548" s="26"/>
      <c r="C5548" s="26"/>
      <c r="D5548" s="26"/>
      <c r="E5548" s="21"/>
      <c r="F5548" s="21"/>
      <c r="G5548" s="21"/>
      <c r="H5548" s="21"/>
      <c r="I5548" s="21"/>
      <c r="J5548" s="26"/>
      <c r="K5548" s="26"/>
      <c r="L5548" s="21"/>
      <c r="M5548" s="21"/>
      <c r="N5548" s="21"/>
      <c r="O5548" s="21"/>
      <c r="P5548" s="21"/>
      <c r="Q5548" s="21"/>
    </row>
    <row r="5549" spans="1:17" s="258" customFormat="1" ht="12.75" hidden="1" customHeight="1">
      <c r="A5549" s="378"/>
      <c r="B5549" s="26"/>
      <c r="C5549" s="26"/>
      <c r="D5549" s="26"/>
      <c r="E5549" s="21"/>
      <c r="F5549" s="21"/>
      <c r="G5549" s="21"/>
      <c r="H5549" s="21"/>
      <c r="I5549" s="21"/>
      <c r="J5549" s="26"/>
      <c r="K5549" s="26"/>
      <c r="L5549" s="21"/>
      <c r="M5549" s="21"/>
      <c r="N5549" s="21"/>
      <c r="O5549" s="21"/>
      <c r="P5549" s="21"/>
      <c r="Q5549" s="21"/>
    </row>
    <row r="5550" spans="1:17" s="258" customFormat="1" ht="12.75" hidden="1" customHeight="1">
      <c r="A5550" s="378"/>
      <c r="B5550" s="26"/>
      <c r="C5550" s="26"/>
      <c r="D5550" s="26"/>
      <c r="E5550" s="21"/>
      <c r="F5550" s="21"/>
      <c r="G5550" s="21"/>
      <c r="H5550" s="21"/>
      <c r="I5550" s="21"/>
      <c r="J5550" s="26"/>
      <c r="K5550" s="26"/>
      <c r="L5550" s="21"/>
      <c r="M5550" s="21"/>
      <c r="N5550" s="21"/>
      <c r="O5550" s="21"/>
      <c r="P5550" s="21"/>
      <c r="Q5550" s="21"/>
    </row>
    <row r="5551" spans="1:17" s="258" customFormat="1" ht="12.75" hidden="1" customHeight="1">
      <c r="A5551" s="378"/>
      <c r="B5551" s="26"/>
      <c r="C5551" s="26"/>
      <c r="D5551" s="26"/>
      <c r="E5551" s="21"/>
      <c r="F5551" s="21"/>
      <c r="G5551" s="21"/>
      <c r="H5551" s="21"/>
      <c r="I5551" s="21"/>
      <c r="J5551" s="26"/>
      <c r="K5551" s="26"/>
      <c r="L5551" s="21"/>
      <c r="M5551" s="21"/>
      <c r="N5551" s="21"/>
      <c r="O5551" s="21"/>
      <c r="P5551" s="21"/>
      <c r="Q5551" s="21"/>
    </row>
    <row r="5552" spans="1:17" s="258" customFormat="1" ht="12.75" hidden="1" customHeight="1">
      <c r="A5552" s="378"/>
      <c r="B5552" s="26"/>
      <c r="C5552" s="26"/>
      <c r="D5552" s="26"/>
      <c r="E5552" s="21"/>
      <c r="F5552" s="21"/>
      <c r="G5552" s="21"/>
      <c r="H5552" s="21"/>
      <c r="I5552" s="21"/>
      <c r="J5552" s="26"/>
      <c r="K5552" s="26"/>
      <c r="L5552" s="21"/>
      <c r="M5552" s="21"/>
      <c r="N5552" s="21"/>
      <c r="O5552" s="21"/>
      <c r="P5552" s="21"/>
      <c r="Q5552" s="21"/>
    </row>
    <row r="5553" spans="1:17" s="258" customFormat="1" ht="12.75" hidden="1" customHeight="1">
      <c r="A5553" s="378"/>
      <c r="B5553" s="26"/>
      <c r="C5553" s="26"/>
      <c r="D5553" s="26"/>
      <c r="E5553" s="21"/>
      <c r="F5553" s="21"/>
      <c r="G5553" s="21"/>
      <c r="H5553" s="21"/>
      <c r="I5553" s="21"/>
      <c r="J5553" s="26"/>
      <c r="K5553" s="26"/>
      <c r="L5553" s="21"/>
      <c r="M5553" s="21"/>
      <c r="N5553" s="21"/>
      <c r="O5553" s="21"/>
      <c r="P5553" s="21"/>
      <c r="Q5553" s="21"/>
    </row>
    <row r="5554" spans="1:17" s="258" customFormat="1" ht="12.75" hidden="1" customHeight="1">
      <c r="A5554" s="378"/>
      <c r="B5554" s="26"/>
      <c r="C5554" s="26"/>
      <c r="D5554" s="26"/>
      <c r="E5554" s="21"/>
      <c r="F5554" s="21"/>
      <c r="G5554" s="21"/>
      <c r="H5554" s="21"/>
      <c r="I5554" s="21"/>
      <c r="J5554" s="26"/>
      <c r="K5554" s="26"/>
      <c r="L5554" s="21"/>
      <c r="M5554" s="21"/>
      <c r="N5554" s="21"/>
      <c r="O5554" s="21"/>
      <c r="P5554" s="21"/>
      <c r="Q5554" s="21"/>
    </row>
    <row r="5555" spans="1:17" s="258" customFormat="1" ht="12.75" hidden="1" customHeight="1">
      <c r="A5555" s="378"/>
      <c r="B5555" s="26"/>
      <c r="C5555" s="26"/>
      <c r="D5555" s="26"/>
      <c r="E5555" s="21"/>
      <c r="F5555" s="21"/>
      <c r="G5555" s="21"/>
      <c r="H5555" s="21"/>
      <c r="I5555" s="21"/>
      <c r="J5555" s="26"/>
      <c r="K5555" s="26"/>
      <c r="L5555" s="21"/>
      <c r="M5555" s="21"/>
      <c r="N5555" s="21"/>
      <c r="O5555" s="21"/>
      <c r="P5555" s="21"/>
      <c r="Q5555" s="21"/>
    </row>
    <row r="5556" spans="1:17" s="258" customFormat="1" ht="12.75" hidden="1" customHeight="1">
      <c r="A5556" s="378"/>
      <c r="B5556" s="26"/>
      <c r="C5556" s="26"/>
      <c r="D5556" s="26"/>
      <c r="E5556" s="21"/>
      <c r="F5556" s="21"/>
      <c r="G5556" s="21"/>
      <c r="H5556" s="21"/>
      <c r="I5556" s="21"/>
      <c r="J5556" s="26"/>
      <c r="K5556" s="26"/>
      <c r="L5556" s="21"/>
      <c r="M5556" s="21"/>
      <c r="N5556" s="21"/>
      <c r="O5556" s="21"/>
      <c r="P5556" s="21"/>
      <c r="Q5556" s="21"/>
    </row>
    <row r="5557" spans="1:17" s="258" customFormat="1" ht="12.75" hidden="1" customHeight="1">
      <c r="A5557" s="378"/>
      <c r="B5557" s="26"/>
      <c r="C5557" s="26"/>
      <c r="D5557" s="26"/>
      <c r="E5557" s="21"/>
      <c r="F5557" s="21"/>
      <c r="G5557" s="21"/>
      <c r="H5557" s="21"/>
      <c r="I5557" s="21"/>
      <c r="J5557" s="26"/>
      <c r="K5557" s="26"/>
      <c r="L5557" s="21"/>
      <c r="M5557" s="21"/>
      <c r="N5557" s="21"/>
      <c r="O5557" s="21"/>
      <c r="P5557" s="21"/>
      <c r="Q5557" s="21"/>
    </row>
    <row r="5558" spans="1:17" s="258" customFormat="1" ht="12.75" hidden="1" customHeight="1">
      <c r="A5558" s="378"/>
      <c r="B5558" s="26"/>
      <c r="C5558" s="26"/>
      <c r="D5558" s="26"/>
      <c r="E5558" s="21"/>
      <c r="F5558" s="21"/>
      <c r="G5558" s="21"/>
      <c r="H5558" s="21"/>
      <c r="I5558" s="21"/>
      <c r="J5558" s="26"/>
      <c r="K5558" s="26"/>
      <c r="L5558" s="21"/>
      <c r="M5558" s="21"/>
      <c r="N5558" s="21"/>
      <c r="O5558" s="21"/>
      <c r="P5558" s="21"/>
      <c r="Q5558" s="21"/>
    </row>
    <row r="5559" spans="1:17" s="258" customFormat="1" ht="12.75" hidden="1" customHeight="1">
      <c r="A5559" s="378"/>
      <c r="B5559" s="26"/>
      <c r="C5559" s="26"/>
      <c r="D5559" s="26"/>
      <c r="E5559" s="21"/>
      <c r="F5559" s="21"/>
      <c r="G5559" s="21"/>
      <c r="H5559" s="21"/>
      <c r="I5559" s="21"/>
      <c r="J5559" s="26"/>
      <c r="K5559" s="26"/>
      <c r="L5559" s="21"/>
      <c r="M5559" s="21"/>
      <c r="N5559" s="21"/>
      <c r="O5559" s="21"/>
      <c r="P5559" s="21"/>
      <c r="Q5559" s="21"/>
    </row>
    <row r="5560" spans="1:17" s="258" customFormat="1" ht="12.75" hidden="1" customHeight="1">
      <c r="A5560" s="378"/>
      <c r="B5560" s="26"/>
      <c r="C5560" s="26"/>
      <c r="D5560" s="26"/>
      <c r="E5560" s="21"/>
      <c r="F5560" s="21"/>
      <c r="G5560" s="21"/>
      <c r="H5560" s="21"/>
      <c r="I5560" s="21"/>
      <c r="J5560" s="26"/>
      <c r="K5560" s="26"/>
      <c r="L5560" s="21"/>
      <c r="M5560" s="21"/>
      <c r="N5560" s="21"/>
      <c r="O5560" s="21"/>
      <c r="P5560" s="21"/>
      <c r="Q5560" s="21"/>
    </row>
    <row r="5561" spans="1:17" s="258" customFormat="1" ht="12.75" hidden="1" customHeight="1">
      <c r="A5561" s="378"/>
      <c r="B5561" s="26"/>
      <c r="C5561" s="26"/>
      <c r="D5561" s="26"/>
      <c r="E5561" s="21"/>
      <c r="F5561" s="21"/>
      <c r="G5561" s="21"/>
      <c r="H5561" s="21"/>
      <c r="I5561" s="21"/>
      <c r="J5561" s="26"/>
      <c r="K5561" s="26"/>
      <c r="L5561" s="21"/>
      <c r="M5561" s="21"/>
      <c r="N5561" s="21"/>
      <c r="O5561" s="21"/>
      <c r="P5561" s="21"/>
      <c r="Q5561" s="21"/>
    </row>
    <row r="5562" spans="1:17" s="258" customFormat="1" ht="12.75" hidden="1" customHeight="1">
      <c r="A5562" s="378"/>
      <c r="B5562" s="26"/>
      <c r="C5562" s="26"/>
      <c r="D5562" s="26"/>
      <c r="E5562" s="21"/>
      <c r="F5562" s="21"/>
      <c r="G5562" s="21"/>
      <c r="H5562" s="21"/>
      <c r="I5562" s="21"/>
      <c r="J5562" s="26"/>
      <c r="K5562" s="26"/>
      <c r="L5562" s="21"/>
      <c r="M5562" s="21"/>
      <c r="N5562" s="21"/>
      <c r="O5562" s="21"/>
      <c r="P5562" s="21"/>
      <c r="Q5562" s="21"/>
    </row>
    <row r="5563" spans="1:17" s="258" customFormat="1" ht="12.75" hidden="1" customHeight="1">
      <c r="A5563" s="378"/>
      <c r="B5563" s="26"/>
      <c r="C5563" s="26"/>
      <c r="D5563" s="26"/>
      <c r="E5563" s="21"/>
      <c r="F5563" s="21"/>
      <c r="G5563" s="21"/>
      <c r="H5563" s="21"/>
      <c r="I5563" s="21"/>
      <c r="J5563" s="26"/>
      <c r="K5563" s="26"/>
      <c r="L5563" s="21"/>
      <c r="M5563" s="21"/>
      <c r="N5563" s="21"/>
      <c r="O5563" s="21"/>
      <c r="P5563" s="21"/>
      <c r="Q5563" s="21"/>
    </row>
    <row r="5564" spans="1:17" s="258" customFormat="1" ht="12.75" hidden="1" customHeight="1">
      <c r="A5564" s="378"/>
      <c r="B5564" s="26"/>
      <c r="C5564" s="26"/>
      <c r="D5564" s="26"/>
      <c r="E5564" s="21"/>
      <c r="F5564" s="21"/>
      <c r="G5564" s="21"/>
      <c r="H5564" s="21"/>
      <c r="I5564" s="21"/>
      <c r="J5564" s="26"/>
      <c r="K5564" s="26"/>
      <c r="L5564" s="21"/>
      <c r="M5564" s="21"/>
      <c r="N5564" s="21"/>
      <c r="O5564" s="21"/>
      <c r="P5564" s="21"/>
      <c r="Q5564" s="21"/>
    </row>
    <row r="5565" spans="1:17" s="258" customFormat="1" ht="12.75" hidden="1" customHeight="1">
      <c r="A5565" s="378"/>
      <c r="B5565" s="26"/>
      <c r="C5565" s="26"/>
      <c r="D5565" s="26"/>
      <c r="E5565" s="21"/>
      <c r="F5565" s="21"/>
      <c r="G5565" s="21"/>
      <c r="H5565" s="21"/>
      <c r="I5565" s="21"/>
      <c r="J5565" s="26"/>
      <c r="K5565" s="26"/>
      <c r="L5565" s="21"/>
      <c r="M5565" s="21"/>
      <c r="N5565" s="21"/>
      <c r="O5565" s="21"/>
      <c r="P5565" s="21"/>
      <c r="Q5565" s="21"/>
    </row>
    <row r="5566" spans="1:17" s="258" customFormat="1" ht="12.75" hidden="1" customHeight="1">
      <c r="A5566" s="378"/>
      <c r="B5566" s="26"/>
      <c r="C5566" s="26"/>
      <c r="D5566" s="26"/>
      <c r="E5566" s="21"/>
      <c r="F5566" s="21"/>
      <c r="G5566" s="21"/>
      <c r="H5566" s="21"/>
      <c r="I5566" s="21"/>
      <c r="J5566" s="26"/>
      <c r="K5566" s="26"/>
      <c r="L5566" s="21"/>
      <c r="M5566" s="21"/>
      <c r="N5566" s="21"/>
      <c r="O5566" s="21"/>
      <c r="P5566" s="21"/>
      <c r="Q5566" s="21"/>
    </row>
    <row r="5567" spans="1:17" s="258" customFormat="1" ht="12.75" hidden="1" customHeight="1">
      <c r="A5567" s="378"/>
      <c r="B5567" s="26"/>
      <c r="C5567" s="26"/>
      <c r="D5567" s="26"/>
      <c r="E5567" s="21"/>
      <c r="F5567" s="21"/>
      <c r="G5567" s="21"/>
      <c r="H5567" s="21"/>
      <c r="I5567" s="21"/>
      <c r="J5567" s="26"/>
      <c r="K5567" s="26"/>
      <c r="L5567" s="21"/>
      <c r="M5567" s="21"/>
      <c r="N5567" s="21"/>
      <c r="O5567" s="21"/>
      <c r="P5567" s="21"/>
      <c r="Q5567" s="21"/>
    </row>
    <row r="5568" spans="1:17" s="258" customFormat="1" ht="12.75" hidden="1" customHeight="1">
      <c r="A5568" s="378"/>
      <c r="B5568" s="26"/>
      <c r="C5568" s="26"/>
      <c r="D5568" s="26"/>
      <c r="E5568" s="21"/>
      <c r="F5568" s="21"/>
      <c r="G5568" s="21"/>
      <c r="H5568" s="21"/>
      <c r="I5568" s="21"/>
      <c r="J5568" s="26"/>
      <c r="K5568" s="26"/>
      <c r="L5568" s="21"/>
      <c r="M5568" s="21"/>
      <c r="N5568" s="21"/>
      <c r="O5568" s="21"/>
      <c r="P5568" s="21"/>
      <c r="Q5568" s="21"/>
    </row>
    <row r="5569" spans="1:17" s="258" customFormat="1" ht="12.75" hidden="1" customHeight="1">
      <c r="A5569" s="378"/>
      <c r="B5569" s="26"/>
      <c r="C5569" s="26"/>
      <c r="D5569" s="26"/>
      <c r="E5569" s="21"/>
      <c r="F5569" s="21"/>
      <c r="G5569" s="21"/>
      <c r="H5569" s="21"/>
      <c r="I5569" s="21"/>
      <c r="J5569" s="26"/>
      <c r="K5569" s="26"/>
      <c r="L5569" s="21"/>
      <c r="M5569" s="21"/>
      <c r="N5569" s="21"/>
      <c r="O5569" s="21"/>
      <c r="P5569" s="21"/>
      <c r="Q5569" s="21"/>
    </row>
    <row r="5570" spans="1:17" s="258" customFormat="1" ht="12.75" hidden="1" customHeight="1">
      <c r="A5570" s="378"/>
      <c r="B5570" s="26"/>
      <c r="C5570" s="26"/>
      <c r="D5570" s="26"/>
      <c r="E5570" s="21"/>
      <c r="F5570" s="21"/>
      <c r="G5570" s="21"/>
      <c r="H5570" s="21"/>
      <c r="I5570" s="21"/>
      <c r="J5570" s="26"/>
      <c r="K5570" s="26"/>
      <c r="L5570" s="21"/>
      <c r="M5570" s="21"/>
      <c r="N5570" s="21"/>
      <c r="O5570" s="21"/>
      <c r="P5570" s="21"/>
      <c r="Q5570" s="21"/>
    </row>
    <row r="5571" spans="1:17" s="258" customFormat="1" ht="12.75" hidden="1" customHeight="1">
      <c r="A5571" s="378"/>
      <c r="B5571" s="26"/>
      <c r="C5571" s="26"/>
      <c r="D5571" s="26"/>
      <c r="E5571" s="21"/>
      <c r="F5571" s="21"/>
      <c r="G5571" s="21"/>
      <c r="H5571" s="21"/>
      <c r="I5571" s="21"/>
      <c r="J5571" s="26"/>
      <c r="K5571" s="26"/>
      <c r="L5571" s="21"/>
      <c r="M5571" s="21"/>
      <c r="N5571" s="21"/>
      <c r="O5571" s="21"/>
      <c r="P5571" s="21"/>
      <c r="Q5571" s="21"/>
    </row>
    <row r="5572" spans="1:17" s="258" customFormat="1" ht="12.75" hidden="1" customHeight="1">
      <c r="A5572" s="378"/>
      <c r="B5572" s="26"/>
      <c r="C5572" s="26"/>
      <c r="D5572" s="26"/>
      <c r="E5572" s="21"/>
      <c r="F5572" s="21"/>
      <c r="G5572" s="21"/>
      <c r="H5572" s="21"/>
      <c r="I5572" s="21"/>
      <c r="J5572" s="26"/>
      <c r="K5572" s="26"/>
      <c r="L5572" s="21"/>
      <c r="M5572" s="21"/>
      <c r="N5572" s="21"/>
      <c r="O5572" s="21"/>
      <c r="P5572" s="21"/>
      <c r="Q5572" s="21"/>
    </row>
    <row r="5573" spans="1:17" s="258" customFormat="1" ht="12.75" hidden="1" customHeight="1">
      <c r="A5573" s="378"/>
      <c r="B5573" s="26"/>
      <c r="C5573" s="26"/>
      <c r="D5573" s="26"/>
      <c r="E5573" s="21"/>
      <c r="F5573" s="21"/>
      <c r="G5573" s="21"/>
      <c r="H5573" s="21"/>
      <c r="I5573" s="21"/>
      <c r="J5573" s="26"/>
      <c r="K5573" s="26"/>
      <c r="L5573" s="21"/>
      <c r="M5573" s="21"/>
      <c r="N5573" s="21"/>
      <c r="O5573" s="21"/>
      <c r="P5573" s="21"/>
      <c r="Q5573" s="21"/>
    </row>
    <row r="5574" spans="1:17" s="258" customFormat="1" ht="12.75" hidden="1" customHeight="1">
      <c r="A5574" s="378"/>
      <c r="B5574" s="26"/>
      <c r="C5574" s="26"/>
      <c r="D5574" s="26"/>
      <c r="E5574" s="21"/>
      <c r="F5574" s="21"/>
      <c r="G5574" s="21"/>
      <c r="H5574" s="21"/>
      <c r="I5574" s="21"/>
      <c r="J5574" s="26"/>
      <c r="K5574" s="26"/>
      <c r="L5574" s="21"/>
      <c r="M5574" s="21"/>
      <c r="N5574" s="21"/>
      <c r="O5574" s="21"/>
      <c r="P5574" s="21"/>
      <c r="Q5574" s="21"/>
    </row>
    <row r="5575" spans="1:17" s="258" customFormat="1" ht="12.75" hidden="1" customHeight="1">
      <c r="A5575" s="378"/>
      <c r="B5575" s="26"/>
      <c r="C5575" s="26"/>
      <c r="D5575" s="26"/>
      <c r="E5575" s="21"/>
      <c r="F5575" s="21"/>
      <c r="G5575" s="21"/>
      <c r="H5575" s="21"/>
      <c r="I5575" s="21"/>
      <c r="J5575" s="26"/>
      <c r="K5575" s="26"/>
      <c r="L5575" s="21"/>
      <c r="M5575" s="21"/>
      <c r="N5575" s="21"/>
      <c r="O5575" s="21"/>
      <c r="P5575" s="21"/>
      <c r="Q5575" s="21"/>
    </row>
    <row r="5576" spans="1:17" s="258" customFormat="1" ht="12.75" hidden="1" customHeight="1">
      <c r="A5576" s="378"/>
      <c r="B5576" s="26"/>
      <c r="C5576" s="26"/>
      <c r="D5576" s="26"/>
      <c r="E5576" s="21"/>
      <c r="F5576" s="21"/>
      <c r="G5576" s="21"/>
      <c r="H5576" s="21"/>
      <c r="I5576" s="21"/>
      <c r="J5576" s="26"/>
      <c r="K5576" s="26"/>
      <c r="L5576" s="21"/>
      <c r="M5576" s="21"/>
      <c r="N5576" s="21"/>
      <c r="O5576" s="21"/>
      <c r="P5576" s="21"/>
      <c r="Q5576" s="21"/>
    </row>
    <row r="5577" spans="1:17" s="258" customFormat="1" ht="12.75" hidden="1" customHeight="1">
      <c r="A5577" s="378"/>
      <c r="B5577" s="26"/>
      <c r="C5577" s="26"/>
      <c r="D5577" s="26"/>
      <c r="E5577" s="21"/>
      <c r="F5577" s="21"/>
      <c r="G5577" s="21"/>
      <c r="H5577" s="21"/>
      <c r="I5577" s="21"/>
      <c r="J5577" s="26"/>
      <c r="K5577" s="26"/>
      <c r="L5577" s="21"/>
      <c r="M5577" s="21"/>
      <c r="N5577" s="21"/>
      <c r="O5577" s="21"/>
      <c r="P5577" s="21"/>
      <c r="Q5577" s="21"/>
    </row>
    <row r="5578" spans="1:17" s="258" customFormat="1" ht="12.75" hidden="1" customHeight="1">
      <c r="A5578" s="378"/>
      <c r="B5578" s="26"/>
      <c r="C5578" s="26"/>
      <c r="D5578" s="26"/>
      <c r="E5578" s="21"/>
      <c r="F5578" s="21"/>
      <c r="G5578" s="21"/>
      <c r="H5578" s="21"/>
      <c r="I5578" s="21"/>
      <c r="J5578" s="26"/>
      <c r="K5578" s="26"/>
      <c r="L5578" s="21"/>
      <c r="M5578" s="21"/>
      <c r="N5578" s="21"/>
      <c r="O5578" s="21"/>
      <c r="P5578" s="21"/>
      <c r="Q5578" s="21"/>
    </row>
    <row r="5579" spans="1:17" s="258" customFormat="1" ht="12.75" hidden="1" customHeight="1">
      <c r="A5579" s="378"/>
      <c r="B5579" s="26"/>
      <c r="C5579" s="26"/>
      <c r="D5579" s="26"/>
      <c r="E5579" s="21"/>
      <c r="F5579" s="21"/>
      <c r="G5579" s="21"/>
      <c r="H5579" s="21"/>
      <c r="I5579" s="21"/>
      <c r="J5579" s="26"/>
      <c r="K5579" s="26"/>
      <c r="L5579" s="21"/>
      <c r="M5579" s="21"/>
      <c r="N5579" s="21"/>
      <c r="O5579" s="21"/>
      <c r="P5579" s="21"/>
      <c r="Q5579" s="21"/>
    </row>
    <row r="5580" spans="1:17" s="258" customFormat="1" ht="12.75" hidden="1" customHeight="1">
      <c r="A5580" s="378"/>
      <c r="B5580" s="26"/>
      <c r="C5580" s="26"/>
      <c r="D5580" s="26"/>
      <c r="E5580" s="21"/>
      <c r="F5580" s="21"/>
      <c r="G5580" s="21"/>
      <c r="H5580" s="21"/>
      <c r="I5580" s="21"/>
      <c r="J5580" s="26"/>
      <c r="K5580" s="26"/>
      <c r="L5580" s="21"/>
      <c r="M5580" s="21"/>
      <c r="N5580" s="21"/>
      <c r="O5580" s="21"/>
      <c r="P5580" s="21"/>
      <c r="Q5580" s="21"/>
    </row>
    <row r="5581" spans="1:17" s="258" customFormat="1" ht="12.75" hidden="1" customHeight="1">
      <c r="A5581" s="378"/>
      <c r="B5581" s="26"/>
      <c r="C5581" s="26"/>
      <c r="D5581" s="26"/>
      <c r="E5581" s="21"/>
      <c r="F5581" s="21"/>
      <c r="G5581" s="21"/>
      <c r="H5581" s="21"/>
      <c r="I5581" s="21"/>
      <c r="J5581" s="26"/>
      <c r="K5581" s="26"/>
      <c r="L5581" s="21"/>
      <c r="M5581" s="21"/>
      <c r="N5581" s="21"/>
      <c r="O5581" s="21"/>
      <c r="P5581" s="21"/>
      <c r="Q5581" s="21"/>
    </row>
    <row r="5582" spans="1:17" s="258" customFormat="1" ht="12.75" hidden="1" customHeight="1">
      <c r="A5582" s="378"/>
      <c r="B5582" s="26"/>
      <c r="C5582" s="26"/>
      <c r="D5582" s="26"/>
      <c r="E5582" s="21"/>
      <c r="F5582" s="21"/>
      <c r="G5582" s="21"/>
      <c r="H5582" s="21"/>
      <c r="I5582" s="21"/>
      <c r="J5582" s="26"/>
      <c r="K5582" s="26"/>
      <c r="L5582" s="21"/>
      <c r="M5582" s="21"/>
      <c r="N5582" s="21"/>
      <c r="O5582" s="21"/>
      <c r="P5582" s="21"/>
      <c r="Q5582" s="21"/>
    </row>
    <row r="5583" spans="1:17" s="258" customFormat="1" ht="12.75" hidden="1" customHeight="1">
      <c r="A5583" s="378"/>
      <c r="B5583" s="26"/>
      <c r="C5583" s="26"/>
      <c r="D5583" s="26"/>
      <c r="E5583" s="21"/>
      <c r="F5583" s="21"/>
      <c r="G5583" s="21"/>
      <c r="H5583" s="21"/>
      <c r="I5583" s="21"/>
      <c r="J5583" s="26"/>
      <c r="K5583" s="26"/>
      <c r="L5583" s="21"/>
      <c r="M5583" s="21"/>
      <c r="N5583" s="21"/>
      <c r="O5583" s="21"/>
      <c r="P5583" s="21"/>
      <c r="Q5583" s="21"/>
    </row>
    <row r="5584" spans="1:17" s="258" customFormat="1" ht="12.75" hidden="1" customHeight="1">
      <c r="A5584" s="378"/>
      <c r="B5584" s="26"/>
      <c r="C5584" s="26"/>
      <c r="D5584" s="26"/>
      <c r="E5584" s="21"/>
      <c r="F5584" s="21"/>
      <c r="G5584" s="21"/>
      <c r="H5584" s="21"/>
      <c r="I5584" s="21"/>
      <c r="J5584" s="26"/>
      <c r="K5584" s="26"/>
      <c r="L5584" s="21"/>
      <c r="M5584" s="21"/>
      <c r="N5584" s="21"/>
      <c r="O5584" s="21"/>
      <c r="P5584" s="21"/>
      <c r="Q5584" s="21"/>
    </row>
    <row r="5585" spans="1:17" s="258" customFormat="1" ht="12.75" hidden="1" customHeight="1">
      <c r="A5585" s="378"/>
      <c r="B5585" s="26"/>
      <c r="C5585" s="26"/>
      <c r="D5585" s="26"/>
      <c r="E5585" s="21"/>
      <c r="F5585" s="21"/>
      <c r="G5585" s="21"/>
      <c r="H5585" s="21"/>
      <c r="I5585" s="21"/>
      <c r="J5585" s="26"/>
      <c r="K5585" s="26"/>
      <c r="L5585" s="21"/>
      <c r="M5585" s="21"/>
      <c r="N5585" s="21"/>
      <c r="O5585" s="21"/>
      <c r="P5585" s="21"/>
      <c r="Q5585" s="21"/>
    </row>
    <row r="5586" spans="1:17" s="258" customFormat="1" ht="12.75" hidden="1" customHeight="1">
      <c r="A5586" s="378"/>
      <c r="B5586" s="26"/>
      <c r="C5586" s="26"/>
      <c r="D5586" s="26"/>
      <c r="E5586" s="21"/>
      <c r="F5586" s="21"/>
      <c r="G5586" s="21"/>
      <c r="H5586" s="21"/>
      <c r="I5586" s="21"/>
      <c r="J5586" s="26"/>
      <c r="K5586" s="26"/>
      <c r="L5586" s="21"/>
      <c r="M5586" s="21"/>
      <c r="N5586" s="21"/>
      <c r="O5586" s="21"/>
      <c r="P5586" s="21"/>
      <c r="Q5586" s="21"/>
    </row>
    <row r="5587" spans="1:17" s="258" customFormat="1" ht="12.75" hidden="1" customHeight="1">
      <c r="A5587" s="378"/>
      <c r="B5587" s="26"/>
      <c r="C5587" s="26"/>
      <c r="D5587" s="26"/>
      <c r="E5587" s="21"/>
      <c r="F5587" s="21"/>
      <c r="G5587" s="21"/>
      <c r="H5587" s="21"/>
      <c r="I5587" s="21"/>
      <c r="J5587" s="26"/>
      <c r="K5587" s="26"/>
      <c r="L5587" s="21"/>
      <c r="M5587" s="21"/>
      <c r="N5587" s="21"/>
      <c r="O5587" s="21"/>
      <c r="P5587" s="21"/>
      <c r="Q5587" s="21"/>
    </row>
    <row r="5588" spans="1:17" s="258" customFormat="1" ht="12.75" hidden="1" customHeight="1">
      <c r="A5588" s="378"/>
      <c r="B5588" s="26"/>
      <c r="C5588" s="26"/>
      <c r="D5588" s="26"/>
      <c r="E5588" s="21"/>
      <c r="F5588" s="21"/>
      <c r="G5588" s="21"/>
      <c r="H5588" s="21"/>
      <c r="I5588" s="21"/>
      <c r="J5588" s="26"/>
      <c r="K5588" s="26"/>
      <c r="L5588" s="21"/>
      <c r="M5588" s="21"/>
      <c r="N5588" s="21"/>
      <c r="O5588" s="21"/>
      <c r="P5588" s="21"/>
      <c r="Q5588" s="21"/>
    </row>
    <row r="5589" spans="1:17" s="258" customFormat="1" ht="12.75" hidden="1" customHeight="1">
      <c r="A5589" s="378"/>
      <c r="B5589" s="26"/>
      <c r="C5589" s="26"/>
      <c r="D5589" s="26"/>
      <c r="E5589" s="21"/>
      <c r="F5589" s="21"/>
      <c r="G5589" s="21"/>
      <c r="H5589" s="21"/>
      <c r="I5589" s="21"/>
      <c r="J5589" s="26"/>
      <c r="K5589" s="26"/>
      <c r="L5589" s="21"/>
      <c r="M5589" s="21"/>
      <c r="N5589" s="21"/>
      <c r="O5589" s="21"/>
      <c r="P5589" s="21"/>
      <c r="Q5589" s="21"/>
    </row>
    <row r="5590" spans="1:17" s="258" customFormat="1" ht="12.75" hidden="1" customHeight="1">
      <c r="A5590" s="378"/>
      <c r="B5590" s="26"/>
      <c r="C5590" s="26"/>
      <c r="D5590" s="26"/>
      <c r="E5590" s="21"/>
      <c r="F5590" s="21"/>
      <c r="G5590" s="21"/>
      <c r="H5590" s="21"/>
      <c r="I5590" s="21"/>
      <c r="J5590" s="26"/>
      <c r="K5590" s="26"/>
      <c r="L5590" s="21"/>
      <c r="M5590" s="21"/>
      <c r="N5590" s="21"/>
      <c r="O5590" s="21"/>
      <c r="P5590" s="21"/>
      <c r="Q5590" s="21"/>
    </row>
    <row r="5591" spans="1:17" s="258" customFormat="1" ht="12.75" hidden="1" customHeight="1">
      <c r="A5591" s="378"/>
      <c r="B5591" s="26"/>
      <c r="C5591" s="26"/>
      <c r="D5591" s="26"/>
      <c r="E5591" s="21"/>
      <c r="F5591" s="21"/>
      <c r="G5591" s="21"/>
      <c r="H5591" s="21"/>
      <c r="I5591" s="21"/>
      <c r="J5591" s="26"/>
      <c r="K5591" s="26"/>
      <c r="L5591" s="21"/>
      <c r="M5591" s="21"/>
      <c r="N5591" s="21"/>
      <c r="O5591" s="21"/>
      <c r="P5591" s="21"/>
      <c r="Q5591" s="21"/>
    </row>
    <row r="5592" spans="1:17" s="258" customFormat="1" ht="12.75" hidden="1" customHeight="1">
      <c r="A5592" s="378"/>
      <c r="B5592" s="26"/>
      <c r="C5592" s="26"/>
      <c r="D5592" s="26"/>
      <c r="E5592" s="21"/>
      <c r="F5592" s="21"/>
      <c r="G5592" s="21"/>
      <c r="H5592" s="21"/>
      <c r="I5592" s="21"/>
      <c r="J5592" s="26"/>
      <c r="K5592" s="26"/>
      <c r="L5592" s="21"/>
      <c r="M5592" s="21"/>
      <c r="N5592" s="21"/>
      <c r="O5592" s="21"/>
      <c r="P5592" s="21"/>
      <c r="Q5592" s="21"/>
    </row>
    <row r="5593" spans="1:17" s="258" customFormat="1" ht="12.75" hidden="1" customHeight="1">
      <c r="A5593" s="378"/>
      <c r="B5593" s="26"/>
      <c r="C5593" s="26"/>
      <c r="D5593" s="26"/>
      <c r="E5593" s="21"/>
      <c r="F5593" s="21"/>
      <c r="G5593" s="21"/>
      <c r="H5593" s="21"/>
      <c r="I5593" s="21"/>
      <c r="J5593" s="26"/>
      <c r="K5593" s="26"/>
      <c r="L5593" s="21"/>
      <c r="M5593" s="21"/>
      <c r="N5593" s="21"/>
      <c r="O5593" s="21"/>
      <c r="P5593" s="21"/>
      <c r="Q5593" s="21"/>
    </row>
    <row r="5594" spans="1:17" s="258" customFormat="1" ht="12.75" hidden="1" customHeight="1">
      <c r="A5594" s="378"/>
      <c r="B5594" s="26"/>
      <c r="C5594" s="26"/>
      <c r="D5594" s="26"/>
      <c r="E5594" s="21"/>
      <c r="F5594" s="21"/>
      <c r="G5594" s="21"/>
      <c r="H5594" s="21"/>
      <c r="I5594" s="21"/>
      <c r="J5594" s="26"/>
      <c r="K5594" s="26"/>
      <c r="L5594" s="21"/>
      <c r="M5594" s="21"/>
      <c r="N5594" s="21"/>
      <c r="O5594" s="21"/>
      <c r="P5594" s="21"/>
      <c r="Q5594" s="21"/>
    </row>
    <row r="5595" spans="1:17" s="258" customFormat="1" ht="12.75" hidden="1" customHeight="1">
      <c r="A5595" s="378"/>
      <c r="B5595" s="26"/>
      <c r="C5595" s="26"/>
      <c r="D5595" s="26"/>
      <c r="E5595" s="21"/>
      <c r="F5595" s="21"/>
      <c r="G5595" s="21"/>
      <c r="H5595" s="21"/>
      <c r="I5595" s="21"/>
      <c r="J5595" s="26"/>
      <c r="K5595" s="26"/>
      <c r="L5595" s="21"/>
      <c r="M5595" s="21"/>
      <c r="N5595" s="21"/>
      <c r="O5595" s="21"/>
      <c r="P5595" s="21"/>
      <c r="Q5595" s="21"/>
    </row>
    <row r="5596" spans="1:17" s="258" customFormat="1" ht="12.75" hidden="1" customHeight="1">
      <c r="A5596" s="378"/>
      <c r="B5596" s="26"/>
      <c r="C5596" s="26"/>
      <c r="D5596" s="26"/>
      <c r="E5596" s="21"/>
      <c r="F5596" s="21"/>
      <c r="G5596" s="21"/>
      <c r="H5596" s="21"/>
      <c r="I5596" s="21"/>
      <c r="J5596" s="26"/>
      <c r="K5596" s="26"/>
      <c r="L5596" s="21"/>
      <c r="M5596" s="21"/>
      <c r="N5596" s="21"/>
      <c r="O5596" s="21"/>
      <c r="P5596" s="21"/>
      <c r="Q5596" s="21"/>
    </row>
    <row r="5597" spans="1:17" s="258" customFormat="1" ht="12.75" hidden="1" customHeight="1">
      <c r="A5597" s="378"/>
      <c r="B5597" s="26"/>
      <c r="C5597" s="26"/>
      <c r="D5597" s="26"/>
      <c r="E5597" s="21"/>
      <c r="F5597" s="21"/>
      <c r="G5597" s="21"/>
      <c r="H5597" s="21"/>
      <c r="I5597" s="21"/>
      <c r="J5597" s="26"/>
      <c r="K5597" s="26"/>
      <c r="L5597" s="21"/>
      <c r="M5597" s="21"/>
      <c r="N5597" s="21"/>
      <c r="O5597" s="21"/>
      <c r="P5597" s="21"/>
      <c r="Q5597" s="21"/>
    </row>
    <row r="5598" spans="1:17" s="258" customFormat="1" ht="12.75" hidden="1" customHeight="1">
      <c r="A5598" s="378"/>
      <c r="B5598" s="26"/>
      <c r="C5598" s="26"/>
      <c r="D5598" s="26"/>
      <c r="E5598" s="21"/>
      <c r="F5598" s="21"/>
      <c r="G5598" s="21"/>
      <c r="H5598" s="21"/>
      <c r="I5598" s="21"/>
      <c r="J5598" s="26"/>
      <c r="K5598" s="26"/>
      <c r="L5598" s="21"/>
      <c r="M5598" s="21"/>
      <c r="N5598" s="21"/>
      <c r="O5598" s="21"/>
      <c r="P5598" s="21"/>
      <c r="Q5598" s="21"/>
    </row>
    <row r="5599" spans="1:17" s="258" customFormat="1" ht="12.75" hidden="1" customHeight="1">
      <c r="A5599" s="378"/>
      <c r="B5599" s="26"/>
      <c r="C5599" s="26"/>
      <c r="D5599" s="26"/>
      <c r="E5599" s="21"/>
      <c r="F5599" s="21"/>
      <c r="G5599" s="21"/>
      <c r="H5599" s="21"/>
      <c r="I5599" s="21"/>
      <c r="J5599" s="26"/>
      <c r="K5599" s="26"/>
      <c r="L5599" s="21"/>
      <c r="M5599" s="21"/>
      <c r="N5599" s="21"/>
      <c r="O5599" s="21"/>
      <c r="P5599" s="21"/>
      <c r="Q5599" s="21"/>
    </row>
    <row r="5600" spans="1:17" s="258" customFormat="1" ht="12.75" hidden="1" customHeight="1">
      <c r="A5600" s="378"/>
      <c r="B5600" s="26"/>
      <c r="C5600" s="26"/>
      <c r="D5600" s="26"/>
      <c r="E5600" s="21"/>
      <c r="F5600" s="21"/>
      <c r="G5600" s="21"/>
      <c r="H5600" s="21"/>
      <c r="I5600" s="21"/>
      <c r="J5600" s="26"/>
      <c r="K5600" s="26"/>
      <c r="L5600" s="21"/>
      <c r="M5600" s="21"/>
      <c r="N5600" s="21"/>
      <c r="O5600" s="21"/>
      <c r="P5600" s="21"/>
      <c r="Q5600" s="21"/>
    </row>
    <row r="5601" spans="1:17" s="258" customFormat="1" ht="12.75" hidden="1" customHeight="1">
      <c r="A5601" s="378"/>
      <c r="B5601" s="26"/>
      <c r="C5601" s="26"/>
      <c r="D5601" s="26"/>
      <c r="E5601" s="21"/>
      <c r="F5601" s="21"/>
      <c r="G5601" s="21"/>
      <c r="H5601" s="21"/>
      <c r="I5601" s="21"/>
      <c r="J5601" s="26"/>
      <c r="K5601" s="26"/>
      <c r="L5601" s="21"/>
      <c r="M5601" s="21"/>
      <c r="N5601" s="21"/>
      <c r="O5601" s="21"/>
      <c r="P5601" s="21"/>
      <c r="Q5601" s="21"/>
    </row>
    <row r="5602" spans="1:17" s="258" customFormat="1" ht="12.75" hidden="1" customHeight="1">
      <c r="A5602" s="378"/>
      <c r="B5602" s="26"/>
      <c r="C5602" s="26"/>
      <c r="D5602" s="26"/>
      <c r="E5602" s="21"/>
      <c r="F5602" s="21"/>
      <c r="G5602" s="21"/>
      <c r="H5602" s="21"/>
      <c r="I5602" s="21"/>
      <c r="J5602" s="26"/>
      <c r="K5602" s="26"/>
      <c r="L5602" s="21"/>
      <c r="M5602" s="21"/>
      <c r="N5602" s="21"/>
      <c r="O5602" s="21"/>
      <c r="P5602" s="21"/>
      <c r="Q5602" s="21"/>
    </row>
    <row r="5603" spans="1:17" s="258" customFormat="1" ht="12.75" hidden="1" customHeight="1">
      <c r="A5603" s="378"/>
      <c r="B5603" s="26"/>
      <c r="C5603" s="26"/>
      <c r="D5603" s="26"/>
      <c r="E5603" s="21"/>
      <c r="F5603" s="21"/>
      <c r="G5603" s="21"/>
      <c r="H5603" s="21"/>
      <c r="I5603" s="21"/>
      <c r="J5603" s="26"/>
      <c r="K5603" s="26"/>
      <c r="L5603" s="21"/>
      <c r="M5603" s="21"/>
      <c r="N5603" s="21"/>
      <c r="O5603" s="21"/>
      <c r="P5603" s="21"/>
      <c r="Q5603" s="21"/>
    </row>
    <row r="5604" spans="1:17" s="258" customFormat="1" ht="12.75" hidden="1" customHeight="1">
      <c r="A5604" s="378"/>
      <c r="B5604" s="26"/>
      <c r="C5604" s="26"/>
      <c r="D5604" s="26"/>
      <c r="E5604" s="21"/>
      <c r="F5604" s="21"/>
      <c r="G5604" s="21"/>
      <c r="H5604" s="21"/>
      <c r="I5604" s="21"/>
      <c r="J5604" s="26"/>
      <c r="K5604" s="26"/>
      <c r="L5604" s="21"/>
      <c r="M5604" s="21"/>
      <c r="N5604" s="21"/>
      <c r="O5604" s="21"/>
      <c r="P5604" s="21"/>
      <c r="Q5604" s="21"/>
    </row>
    <row r="5605" spans="1:17" s="258" customFormat="1" ht="12.75" hidden="1" customHeight="1">
      <c r="A5605" s="378"/>
      <c r="B5605" s="26"/>
      <c r="C5605" s="26"/>
      <c r="D5605" s="26"/>
      <c r="E5605" s="21"/>
      <c r="F5605" s="21"/>
      <c r="G5605" s="21"/>
      <c r="H5605" s="21"/>
      <c r="I5605" s="21"/>
      <c r="J5605" s="26"/>
      <c r="K5605" s="26"/>
      <c r="L5605" s="21"/>
      <c r="M5605" s="21"/>
      <c r="N5605" s="21"/>
      <c r="O5605" s="21"/>
      <c r="P5605" s="21"/>
      <c r="Q5605" s="21"/>
    </row>
    <row r="5606" spans="1:17" s="258" customFormat="1" ht="12.75" hidden="1" customHeight="1">
      <c r="A5606" s="378"/>
      <c r="B5606" s="26"/>
      <c r="C5606" s="26"/>
      <c r="D5606" s="26"/>
      <c r="E5606" s="21"/>
      <c r="F5606" s="21"/>
      <c r="G5606" s="21"/>
      <c r="H5606" s="21"/>
      <c r="I5606" s="21"/>
      <c r="J5606" s="26"/>
      <c r="K5606" s="26"/>
      <c r="L5606" s="21"/>
      <c r="M5606" s="21"/>
      <c r="N5606" s="21"/>
      <c r="O5606" s="21"/>
      <c r="P5606" s="21"/>
      <c r="Q5606" s="21"/>
    </row>
    <row r="5607" spans="1:17" s="258" customFormat="1" ht="12.75" hidden="1" customHeight="1">
      <c r="A5607" s="378"/>
      <c r="B5607" s="26"/>
      <c r="C5607" s="26"/>
      <c r="D5607" s="26"/>
      <c r="E5607" s="21"/>
      <c r="F5607" s="21"/>
      <c r="G5607" s="21"/>
      <c r="H5607" s="21"/>
      <c r="I5607" s="21"/>
      <c r="J5607" s="26"/>
      <c r="K5607" s="26"/>
      <c r="L5607" s="21"/>
      <c r="M5607" s="21"/>
      <c r="N5607" s="21"/>
      <c r="O5607" s="21"/>
      <c r="P5607" s="21"/>
      <c r="Q5607" s="21"/>
    </row>
    <row r="5608" spans="1:17" s="258" customFormat="1" ht="12.75" hidden="1" customHeight="1">
      <c r="A5608" s="378"/>
      <c r="B5608" s="26"/>
      <c r="C5608" s="26"/>
      <c r="D5608" s="26"/>
      <c r="E5608" s="21"/>
      <c r="F5608" s="21"/>
      <c r="G5608" s="21"/>
      <c r="H5608" s="21"/>
      <c r="I5608" s="21"/>
      <c r="J5608" s="26"/>
      <c r="K5608" s="26"/>
      <c r="L5608" s="21"/>
      <c r="M5608" s="21"/>
      <c r="N5608" s="21"/>
      <c r="O5608" s="21"/>
      <c r="P5608" s="21"/>
      <c r="Q5608" s="21"/>
    </row>
    <row r="5609" spans="1:17" s="258" customFormat="1" ht="12.75" hidden="1" customHeight="1">
      <c r="A5609" s="378"/>
      <c r="B5609" s="26"/>
      <c r="C5609" s="26"/>
      <c r="D5609" s="26"/>
      <c r="E5609" s="21"/>
      <c r="F5609" s="21"/>
      <c r="G5609" s="21"/>
      <c r="H5609" s="21"/>
      <c r="I5609" s="21"/>
      <c r="J5609" s="26"/>
      <c r="K5609" s="26"/>
      <c r="L5609" s="21"/>
      <c r="M5609" s="21"/>
      <c r="N5609" s="21"/>
      <c r="O5609" s="21"/>
      <c r="P5609" s="21"/>
      <c r="Q5609" s="21"/>
    </row>
    <row r="5610" spans="1:17" s="258" customFormat="1" ht="12.75" hidden="1" customHeight="1">
      <c r="A5610" s="378"/>
      <c r="B5610" s="26"/>
      <c r="C5610" s="26"/>
      <c r="D5610" s="26"/>
      <c r="E5610" s="21"/>
      <c r="F5610" s="21"/>
      <c r="G5610" s="21"/>
      <c r="H5610" s="21"/>
      <c r="I5610" s="21"/>
      <c r="J5610" s="26"/>
      <c r="K5610" s="26"/>
      <c r="L5610" s="21"/>
      <c r="M5610" s="21"/>
      <c r="N5610" s="21"/>
      <c r="O5610" s="21"/>
      <c r="P5610" s="21"/>
      <c r="Q5610" s="21"/>
    </row>
    <row r="5611" spans="1:17" s="258" customFormat="1" ht="12.75" hidden="1" customHeight="1">
      <c r="A5611" s="378"/>
      <c r="B5611" s="26"/>
      <c r="C5611" s="26"/>
      <c r="D5611" s="26"/>
      <c r="E5611" s="21"/>
      <c r="F5611" s="21"/>
      <c r="G5611" s="21"/>
      <c r="H5611" s="21"/>
      <c r="I5611" s="21"/>
      <c r="J5611" s="26"/>
      <c r="K5611" s="26"/>
      <c r="L5611" s="21"/>
      <c r="M5611" s="21"/>
      <c r="N5611" s="21"/>
      <c r="O5611" s="21"/>
      <c r="P5611" s="21"/>
      <c r="Q5611" s="21"/>
    </row>
    <row r="5612" spans="1:17" s="258" customFormat="1" ht="12.75" hidden="1" customHeight="1">
      <c r="A5612" s="378"/>
      <c r="B5612" s="26"/>
      <c r="C5612" s="26"/>
      <c r="D5612" s="26"/>
      <c r="E5612" s="21"/>
      <c r="F5612" s="21"/>
      <c r="G5612" s="21"/>
      <c r="H5612" s="21"/>
      <c r="I5612" s="21"/>
      <c r="J5612" s="26"/>
      <c r="K5612" s="26"/>
      <c r="L5612" s="21"/>
      <c r="M5612" s="21"/>
      <c r="N5612" s="21"/>
      <c r="O5612" s="21"/>
      <c r="P5612" s="21"/>
      <c r="Q5612" s="21"/>
    </row>
    <row r="5613" spans="1:17" s="258" customFormat="1" ht="12.75" hidden="1" customHeight="1">
      <c r="A5613" s="378"/>
      <c r="B5613" s="26"/>
      <c r="C5613" s="26"/>
      <c r="D5613" s="26"/>
      <c r="E5613" s="21"/>
      <c r="F5613" s="21"/>
      <c r="G5613" s="21"/>
      <c r="H5613" s="21"/>
      <c r="I5613" s="21"/>
      <c r="J5613" s="26"/>
      <c r="K5613" s="26"/>
      <c r="L5613" s="21"/>
      <c r="M5613" s="21"/>
      <c r="N5613" s="21"/>
      <c r="O5613" s="21"/>
      <c r="P5613" s="21"/>
      <c r="Q5613" s="21"/>
    </row>
    <row r="5614" spans="1:17" s="258" customFormat="1" ht="12.75" hidden="1" customHeight="1">
      <c r="A5614" s="378"/>
      <c r="B5614" s="26"/>
      <c r="C5614" s="26"/>
      <c r="D5614" s="26"/>
      <c r="E5614" s="21"/>
      <c r="F5614" s="21"/>
      <c r="G5614" s="21"/>
      <c r="H5614" s="21"/>
      <c r="I5614" s="21"/>
      <c r="J5614" s="26"/>
      <c r="K5614" s="26"/>
      <c r="L5614" s="21"/>
      <c r="M5614" s="21"/>
      <c r="N5614" s="21"/>
      <c r="O5614" s="21"/>
      <c r="P5614" s="21"/>
      <c r="Q5614" s="21"/>
    </row>
    <row r="5615" spans="1:17" s="258" customFormat="1" ht="12.75" hidden="1" customHeight="1">
      <c r="A5615" s="378"/>
      <c r="B5615" s="26"/>
      <c r="C5615" s="26"/>
      <c r="D5615" s="26"/>
      <c r="E5615" s="21"/>
      <c r="F5615" s="21"/>
      <c r="G5615" s="21"/>
      <c r="H5615" s="21"/>
      <c r="I5615" s="21"/>
      <c r="J5615" s="26"/>
      <c r="K5615" s="26"/>
      <c r="L5615" s="21"/>
      <c r="M5615" s="21"/>
      <c r="N5615" s="21"/>
      <c r="O5615" s="21"/>
      <c r="P5615" s="21"/>
      <c r="Q5615" s="21"/>
    </row>
    <row r="5616" spans="1:17" s="258" customFormat="1" ht="12.75" hidden="1" customHeight="1">
      <c r="A5616" s="378"/>
      <c r="B5616" s="26"/>
      <c r="C5616" s="26"/>
      <c r="D5616" s="26"/>
      <c r="E5616" s="21"/>
      <c r="F5616" s="21"/>
      <c r="G5616" s="21"/>
      <c r="H5616" s="21"/>
      <c r="I5616" s="21"/>
      <c r="J5616" s="26"/>
      <c r="K5616" s="26"/>
      <c r="L5616" s="21"/>
      <c r="M5616" s="21"/>
      <c r="N5616" s="21"/>
      <c r="O5616" s="21"/>
      <c r="P5616" s="21"/>
      <c r="Q5616" s="21"/>
    </row>
    <row r="5617" spans="1:17" s="258" customFormat="1" ht="12.75" hidden="1" customHeight="1">
      <c r="A5617" s="378"/>
      <c r="B5617" s="26"/>
      <c r="C5617" s="26"/>
      <c r="D5617" s="26"/>
      <c r="E5617" s="21"/>
      <c r="F5617" s="21"/>
      <c r="G5617" s="21"/>
      <c r="H5617" s="21"/>
      <c r="I5617" s="21"/>
      <c r="J5617" s="26"/>
      <c r="K5617" s="26"/>
      <c r="L5617" s="21"/>
      <c r="M5617" s="21"/>
      <c r="N5617" s="21"/>
      <c r="O5617" s="21"/>
      <c r="P5617" s="21"/>
      <c r="Q5617" s="21"/>
    </row>
    <row r="5618" spans="1:17" s="258" customFormat="1" ht="12.75" hidden="1" customHeight="1">
      <c r="A5618" s="378"/>
      <c r="B5618" s="26"/>
      <c r="C5618" s="26"/>
      <c r="D5618" s="26"/>
      <c r="E5618" s="21"/>
      <c r="F5618" s="21"/>
      <c r="G5618" s="21"/>
      <c r="H5618" s="21"/>
      <c r="I5618" s="21"/>
      <c r="J5618" s="26"/>
      <c r="K5618" s="26"/>
      <c r="L5618" s="21"/>
      <c r="M5618" s="21"/>
      <c r="N5618" s="21"/>
      <c r="O5618" s="21"/>
      <c r="P5618" s="21"/>
      <c r="Q5618" s="21"/>
    </row>
    <row r="5619" spans="1:17" s="258" customFormat="1" ht="12.75" hidden="1" customHeight="1">
      <c r="A5619" s="378"/>
      <c r="B5619" s="26"/>
      <c r="C5619" s="26"/>
      <c r="D5619" s="26"/>
      <c r="E5619" s="21"/>
      <c r="F5619" s="21"/>
      <c r="G5619" s="21"/>
      <c r="H5619" s="21"/>
      <c r="I5619" s="21"/>
      <c r="J5619" s="26"/>
      <c r="K5619" s="26"/>
      <c r="L5619" s="21"/>
      <c r="M5619" s="21"/>
      <c r="N5619" s="21"/>
      <c r="O5619" s="21"/>
      <c r="P5619" s="21"/>
      <c r="Q5619" s="21"/>
    </row>
    <row r="5620" spans="1:17" s="258" customFormat="1" ht="12.75" hidden="1" customHeight="1">
      <c r="A5620" s="378"/>
      <c r="B5620" s="26"/>
      <c r="C5620" s="26"/>
      <c r="D5620" s="26"/>
      <c r="E5620" s="21"/>
      <c r="F5620" s="21"/>
      <c r="G5620" s="21"/>
      <c r="H5620" s="21"/>
      <c r="I5620" s="21"/>
      <c r="J5620" s="26"/>
      <c r="K5620" s="26"/>
      <c r="L5620" s="21"/>
      <c r="M5620" s="21"/>
      <c r="N5620" s="21"/>
      <c r="O5620" s="21"/>
      <c r="P5620" s="21"/>
      <c r="Q5620" s="21"/>
    </row>
    <row r="5621" spans="1:17" s="258" customFormat="1" ht="12.75" hidden="1" customHeight="1">
      <c r="A5621" s="378"/>
      <c r="B5621" s="26"/>
      <c r="C5621" s="26"/>
      <c r="D5621" s="26"/>
      <c r="E5621" s="21"/>
      <c r="F5621" s="21"/>
      <c r="G5621" s="21"/>
      <c r="H5621" s="21"/>
      <c r="I5621" s="21"/>
      <c r="J5621" s="26"/>
      <c r="K5621" s="26"/>
      <c r="L5621" s="21"/>
      <c r="M5621" s="21"/>
      <c r="N5621" s="21"/>
      <c r="O5621" s="21"/>
      <c r="P5621" s="21"/>
      <c r="Q5621" s="21"/>
    </row>
    <row r="5622" spans="1:17" s="258" customFormat="1" ht="12.75" hidden="1" customHeight="1">
      <c r="A5622" s="378"/>
      <c r="B5622" s="26"/>
      <c r="C5622" s="26"/>
      <c r="D5622" s="26"/>
      <c r="E5622" s="21"/>
      <c r="F5622" s="21"/>
      <c r="G5622" s="21"/>
      <c r="H5622" s="21"/>
      <c r="I5622" s="21"/>
      <c r="J5622" s="26"/>
      <c r="K5622" s="26"/>
      <c r="L5622" s="21"/>
      <c r="M5622" s="21"/>
      <c r="N5622" s="21"/>
      <c r="O5622" s="21"/>
      <c r="P5622" s="21"/>
      <c r="Q5622" s="21"/>
    </row>
    <row r="5623" spans="1:17" s="258" customFormat="1" ht="12.75" hidden="1" customHeight="1">
      <c r="A5623" s="378"/>
      <c r="B5623" s="26"/>
      <c r="C5623" s="26"/>
      <c r="D5623" s="26"/>
      <c r="E5623" s="21"/>
      <c r="F5623" s="21"/>
      <c r="G5623" s="21"/>
      <c r="H5623" s="21"/>
      <c r="I5623" s="21"/>
      <c r="J5623" s="26"/>
      <c r="K5623" s="26"/>
      <c r="L5623" s="21"/>
      <c r="M5623" s="21"/>
      <c r="N5623" s="21"/>
      <c r="O5623" s="21"/>
      <c r="P5623" s="21"/>
      <c r="Q5623" s="21"/>
    </row>
    <row r="5624" spans="1:17" s="258" customFormat="1" ht="12.75" hidden="1" customHeight="1">
      <c r="A5624" s="378"/>
      <c r="B5624" s="26"/>
      <c r="C5624" s="26"/>
      <c r="D5624" s="26"/>
      <c r="E5624" s="21"/>
      <c r="F5624" s="21"/>
      <c r="G5624" s="21"/>
      <c r="H5624" s="21"/>
      <c r="I5624" s="21"/>
      <c r="J5624" s="26"/>
      <c r="K5624" s="26"/>
      <c r="L5624" s="21"/>
      <c r="M5624" s="21"/>
      <c r="N5624" s="21"/>
      <c r="O5624" s="21"/>
      <c r="P5624" s="21"/>
      <c r="Q5624" s="21"/>
    </row>
    <row r="5625" spans="1:17" s="258" customFormat="1" ht="12.75" hidden="1" customHeight="1">
      <c r="A5625" s="378"/>
      <c r="B5625" s="26"/>
      <c r="C5625" s="26"/>
      <c r="D5625" s="26"/>
      <c r="E5625" s="21"/>
      <c r="F5625" s="21"/>
      <c r="G5625" s="21"/>
      <c r="H5625" s="21"/>
      <c r="I5625" s="21"/>
      <c r="J5625" s="26"/>
      <c r="K5625" s="26"/>
      <c r="L5625" s="21"/>
      <c r="M5625" s="21"/>
      <c r="N5625" s="21"/>
      <c r="O5625" s="21"/>
      <c r="P5625" s="21"/>
      <c r="Q5625" s="21"/>
    </row>
    <row r="5626" spans="1:17" s="258" customFormat="1" ht="12.75" hidden="1" customHeight="1">
      <c r="A5626" s="378"/>
      <c r="B5626" s="26"/>
      <c r="C5626" s="26"/>
      <c r="D5626" s="26"/>
      <c r="E5626" s="21"/>
      <c r="F5626" s="21"/>
      <c r="G5626" s="21"/>
      <c r="H5626" s="21"/>
      <c r="I5626" s="21"/>
      <c r="J5626" s="26"/>
      <c r="K5626" s="26"/>
      <c r="L5626" s="21"/>
      <c r="M5626" s="21"/>
      <c r="N5626" s="21"/>
      <c r="O5626" s="21"/>
      <c r="P5626" s="21"/>
      <c r="Q5626" s="21"/>
    </row>
    <row r="5627" spans="1:17" s="258" customFormat="1" ht="12.75" hidden="1" customHeight="1">
      <c r="A5627" s="378"/>
      <c r="B5627" s="26"/>
      <c r="C5627" s="26"/>
      <c r="D5627" s="26"/>
      <c r="E5627" s="21"/>
      <c r="F5627" s="21"/>
      <c r="G5627" s="21"/>
      <c r="H5627" s="21"/>
      <c r="I5627" s="21"/>
      <c r="J5627" s="26"/>
      <c r="K5627" s="26"/>
      <c r="L5627" s="21"/>
      <c r="M5627" s="21"/>
      <c r="N5627" s="21"/>
      <c r="O5627" s="21"/>
      <c r="P5627" s="21"/>
      <c r="Q5627" s="21"/>
    </row>
    <row r="5628" spans="1:17" s="258" customFormat="1" ht="12.75" hidden="1" customHeight="1">
      <c r="A5628" s="378"/>
      <c r="B5628" s="26"/>
      <c r="C5628" s="26"/>
      <c r="D5628" s="26"/>
      <c r="E5628" s="21"/>
      <c r="F5628" s="21"/>
      <c r="G5628" s="21"/>
      <c r="H5628" s="21"/>
      <c r="I5628" s="21"/>
      <c r="J5628" s="26"/>
      <c r="K5628" s="26"/>
      <c r="L5628" s="21"/>
      <c r="M5628" s="21"/>
      <c r="N5628" s="21"/>
      <c r="O5628" s="21"/>
      <c r="P5628" s="21"/>
      <c r="Q5628" s="21"/>
    </row>
    <row r="5629" spans="1:17" s="258" customFormat="1" ht="12.75" hidden="1" customHeight="1">
      <c r="A5629" s="378"/>
      <c r="B5629" s="26"/>
      <c r="C5629" s="26"/>
      <c r="D5629" s="26"/>
      <c r="E5629" s="21"/>
      <c r="F5629" s="21"/>
      <c r="G5629" s="21"/>
      <c r="H5629" s="21"/>
      <c r="I5629" s="21"/>
      <c r="J5629" s="26"/>
      <c r="K5629" s="26"/>
      <c r="L5629" s="21"/>
      <c r="M5629" s="21"/>
      <c r="N5629" s="21"/>
      <c r="O5629" s="21"/>
      <c r="P5629" s="21"/>
      <c r="Q5629" s="21"/>
    </row>
    <row r="5630" spans="1:17" s="258" customFormat="1" ht="12.75" hidden="1" customHeight="1">
      <c r="A5630" s="378"/>
      <c r="B5630" s="26"/>
      <c r="C5630" s="26"/>
      <c r="D5630" s="26"/>
      <c r="E5630" s="21"/>
      <c r="F5630" s="21"/>
      <c r="G5630" s="21"/>
      <c r="H5630" s="21"/>
      <c r="I5630" s="21"/>
      <c r="J5630" s="26"/>
      <c r="K5630" s="26"/>
      <c r="L5630" s="21"/>
      <c r="M5630" s="21"/>
      <c r="N5630" s="21"/>
      <c r="O5630" s="21"/>
      <c r="P5630" s="21"/>
      <c r="Q5630" s="21"/>
    </row>
    <row r="5631" spans="1:17" s="258" customFormat="1" ht="12.75" hidden="1" customHeight="1">
      <c r="A5631" s="378"/>
      <c r="B5631" s="26"/>
      <c r="C5631" s="26"/>
      <c r="D5631" s="26"/>
      <c r="E5631" s="21"/>
      <c r="F5631" s="21"/>
      <c r="G5631" s="21"/>
      <c r="H5631" s="21"/>
      <c r="I5631" s="21"/>
      <c r="J5631" s="26"/>
      <c r="K5631" s="26"/>
      <c r="L5631" s="21"/>
      <c r="M5631" s="21"/>
      <c r="N5631" s="21"/>
      <c r="O5631" s="21"/>
      <c r="P5631" s="21"/>
      <c r="Q5631" s="21"/>
    </row>
    <row r="5632" spans="1:17" s="258" customFormat="1" ht="12.75" hidden="1" customHeight="1">
      <c r="A5632" s="378"/>
      <c r="B5632" s="26"/>
      <c r="C5632" s="26"/>
      <c r="D5632" s="26"/>
      <c r="E5632" s="21"/>
      <c r="F5632" s="21"/>
      <c r="G5632" s="21"/>
      <c r="H5632" s="21"/>
      <c r="I5632" s="21"/>
      <c r="J5632" s="26"/>
      <c r="K5632" s="26"/>
      <c r="L5632" s="21"/>
      <c r="M5632" s="21"/>
      <c r="N5632" s="21"/>
      <c r="O5632" s="21"/>
      <c r="P5632" s="21"/>
      <c r="Q5632" s="21"/>
    </row>
    <row r="5633" spans="1:17" s="258" customFormat="1" ht="12.75" hidden="1" customHeight="1">
      <c r="A5633" s="378"/>
      <c r="B5633" s="26"/>
      <c r="C5633" s="26"/>
      <c r="D5633" s="26"/>
      <c r="E5633" s="21"/>
      <c r="F5633" s="21"/>
      <c r="G5633" s="21"/>
      <c r="H5633" s="21"/>
      <c r="I5633" s="21"/>
      <c r="J5633" s="26"/>
      <c r="K5633" s="26"/>
      <c r="L5633" s="21"/>
      <c r="M5633" s="21"/>
      <c r="N5633" s="21"/>
      <c r="O5633" s="21"/>
      <c r="P5633" s="21"/>
      <c r="Q5633" s="21"/>
    </row>
    <row r="5634" spans="1:17" s="258" customFormat="1" ht="12.75" hidden="1" customHeight="1">
      <c r="A5634" s="378"/>
      <c r="B5634" s="26"/>
      <c r="C5634" s="26"/>
      <c r="D5634" s="26"/>
      <c r="E5634" s="21"/>
      <c r="F5634" s="21"/>
      <c r="G5634" s="21"/>
      <c r="H5634" s="21"/>
      <c r="I5634" s="21"/>
      <c r="J5634" s="26"/>
      <c r="K5634" s="26"/>
      <c r="L5634" s="21"/>
      <c r="M5634" s="21"/>
      <c r="N5634" s="21"/>
      <c r="O5634" s="21"/>
      <c r="P5634" s="21"/>
      <c r="Q5634" s="21"/>
    </row>
    <row r="5635" spans="1:17" s="258" customFormat="1" ht="12.75" hidden="1" customHeight="1">
      <c r="A5635" s="378"/>
      <c r="B5635" s="26"/>
      <c r="C5635" s="26"/>
      <c r="D5635" s="26"/>
      <c r="E5635" s="21"/>
      <c r="F5635" s="21"/>
      <c r="G5635" s="21"/>
      <c r="H5635" s="21"/>
      <c r="I5635" s="21"/>
      <c r="J5635" s="26"/>
      <c r="K5635" s="26"/>
      <c r="L5635" s="21"/>
      <c r="M5635" s="21"/>
      <c r="N5635" s="21"/>
      <c r="O5635" s="21"/>
      <c r="P5635" s="21"/>
      <c r="Q5635" s="21"/>
    </row>
    <row r="5636" spans="1:17" s="258" customFormat="1" ht="12.75" hidden="1" customHeight="1">
      <c r="A5636" s="378"/>
      <c r="B5636" s="26"/>
      <c r="C5636" s="26"/>
      <c r="D5636" s="26"/>
      <c r="E5636" s="21"/>
      <c r="F5636" s="21"/>
      <c r="G5636" s="21"/>
      <c r="H5636" s="21"/>
      <c r="I5636" s="21"/>
      <c r="J5636" s="26"/>
      <c r="K5636" s="26"/>
      <c r="L5636" s="21"/>
      <c r="M5636" s="21"/>
      <c r="N5636" s="21"/>
      <c r="O5636" s="21"/>
      <c r="P5636" s="21"/>
      <c r="Q5636" s="21"/>
    </row>
    <row r="5637" spans="1:17" s="258" customFormat="1" ht="12.75" hidden="1" customHeight="1">
      <c r="A5637" s="378"/>
      <c r="B5637" s="26"/>
      <c r="C5637" s="26"/>
      <c r="D5637" s="26"/>
      <c r="E5637" s="21"/>
      <c r="F5637" s="21"/>
      <c r="G5637" s="21"/>
      <c r="H5637" s="21"/>
      <c r="I5637" s="21"/>
      <c r="J5637" s="26"/>
      <c r="K5637" s="26"/>
      <c r="L5637" s="21"/>
      <c r="M5637" s="21"/>
      <c r="N5637" s="21"/>
      <c r="O5637" s="21"/>
      <c r="P5637" s="21"/>
      <c r="Q5637" s="21"/>
    </row>
    <row r="5638" spans="1:17" s="258" customFormat="1" ht="12.75" hidden="1" customHeight="1">
      <c r="A5638" s="378"/>
      <c r="B5638" s="26"/>
      <c r="C5638" s="26"/>
      <c r="D5638" s="26"/>
      <c r="E5638" s="21"/>
      <c r="F5638" s="21"/>
      <c r="G5638" s="21"/>
      <c r="H5638" s="21"/>
      <c r="I5638" s="21"/>
      <c r="J5638" s="26"/>
      <c r="K5638" s="26"/>
      <c r="L5638" s="21"/>
      <c r="M5638" s="21"/>
      <c r="N5638" s="21"/>
      <c r="O5638" s="21"/>
      <c r="P5638" s="21"/>
      <c r="Q5638" s="21"/>
    </row>
    <row r="5639" spans="1:17" s="258" customFormat="1" ht="12.75" hidden="1" customHeight="1">
      <c r="A5639" s="378"/>
      <c r="B5639" s="26"/>
      <c r="C5639" s="26"/>
      <c r="D5639" s="26"/>
      <c r="E5639" s="21"/>
      <c r="F5639" s="21"/>
      <c r="G5639" s="21"/>
      <c r="H5639" s="21"/>
      <c r="I5639" s="21"/>
      <c r="J5639" s="26"/>
      <c r="K5639" s="26"/>
      <c r="L5639" s="21"/>
      <c r="M5639" s="21"/>
      <c r="N5639" s="21"/>
      <c r="O5639" s="21"/>
      <c r="P5639" s="21"/>
      <c r="Q5639" s="21"/>
    </row>
    <row r="5640" spans="1:17" s="258" customFormat="1" ht="12.75" hidden="1" customHeight="1">
      <c r="A5640" s="378"/>
      <c r="B5640" s="26"/>
      <c r="C5640" s="26"/>
      <c r="D5640" s="26"/>
      <c r="E5640" s="21"/>
      <c r="F5640" s="21"/>
      <c r="G5640" s="21"/>
      <c r="H5640" s="21"/>
      <c r="I5640" s="21"/>
      <c r="J5640" s="26"/>
      <c r="K5640" s="26"/>
      <c r="L5640" s="21"/>
      <c r="M5640" s="21"/>
      <c r="N5640" s="21"/>
      <c r="O5640" s="21"/>
      <c r="P5640" s="21"/>
      <c r="Q5640" s="21"/>
    </row>
    <row r="5641" spans="1:17" s="258" customFormat="1" ht="12.75" hidden="1" customHeight="1">
      <c r="A5641" s="378"/>
      <c r="B5641" s="26"/>
      <c r="C5641" s="26"/>
      <c r="D5641" s="26"/>
      <c r="E5641" s="21"/>
      <c r="F5641" s="21"/>
      <c r="G5641" s="21"/>
      <c r="H5641" s="21"/>
      <c r="I5641" s="21"/>
      <c r="J5641" s="26"/>
      <c r="K5641" s="26"/>
      <c r="L5641" s="21"/>
      <c r="M5641" s="21"/>
      <c r="N5641" s="21"/>
      <c r="O5641" s="21"/>
      <c r="P5641" s="21"/>
      <c r="Q5641" s="21"/>
    </row>
    <row r="5642" spans="1:17" s="258" customFormat="1" ht="12.75" hidden="1" customHeight="1">
      <c r="A5642" s="378"/>
      <c r="B5642" s="26"/>
      <c r="C5642" s="26"/>
      <c r="D5642" s="26"/>
      <c r="E5642" s="21"/>
      <c r="F5642" s="21"/>
      <c r="G5642" s="21"/>
      <c r="H5642" s="21"/>
      <c r="I5642" s="21"/>
      <c r="J5642" s="26"/>
      <c r="K5642" s="26"/>
      <c r="L5642" s="21"/>
      <c r="M5642" s="21"/>
      <c r="N5642" s="21"/>
      <c r="O5642" s="21"/>
      <c r="P5642" s="21"/>
      <c r="Q5642" s="21"/>
    </row>
    <row r="5643" spans="1:17" s="258" customFormat="1" ht="12.75" hidden="1" customHeight="1">
      <c r="A5643" s="378"/>
      <c r="B5643" s="26"/>
      <c r="C5643" s="26"/>
      <c r="D5643" s="26"/>
      <c r="E5643" s="21"/>
      <c r="F5643" s="21"/>
      <c r="G5643" s="21"/>
      <c r="H5643" s="21"/>
      <c r="I5643" s="21"/>
      <c r="J5643" s="26"/>
      <c r="K5643" s="26"/>
      <c r="L5643" s="21"/>
      <c r="M5643" s="21"/>
      <c r="N5643" s="21"/>
      <c r="O5643" s="21"/>
      <c r="P5643" s="21"/>
      <c r="Q5643" s="21"/>
    </row>
    <row r="5644" spans="1:17" s="258" customFormat="1" ht="12.75" hidden="1" customHeight="1">
      <c r="A5644" s="378"/>
      <c r="B5644" s="26"/>
      <c r="C5644" s="26"/>
      <c r="D5644" s="26"/>
      <c r="E5644" s="21"/>
      <c r="F5644" s="21"/>
      <c r="G5644" s="21"/>
      <c r="H5644" s="21"/>
      <c r="I5644" s="21"/>
      <c r="J5644" s="26"/>
      <c r="K5644" s="26"/>
      <c r="L5644" s="21"/>
      <c r="M5644" s="21"/>
      <c r="N5644" s="21"/>
      <c r="O5644" s="21"/>
      <c r="P5644" s="21"/>
      <c r="Q5644" s="21"/>
    </row>
    <row r="5645" spans="1:17" s="258" customFormat="1" ht="12.75" hidden="1" customHeight="1">
      <c r="A5645" s="378"/>
      <c r="B5645" s="26"/>
      <c r="C5645" s="26"/>
      <c r="D5645" s="26"/>
      <c r="E5645" s="21"/>
      <c r="F5645" s="21"/>
      <c r="G5645" s="21"/>
      <c r="H5645" s="21"/>
      <c r="I5645" s="21"/>
      <c r="J5645" s="26"/>
      <c r="K5645" s="26"/>
      <c r="L5645" s="21"/>
      <c r="M5645" s="21"/>
      <c r="N5645" s="21"/>
      <c r="O5645" s="21"/>
      <c r="P5645" s="21"/>
      <c r="Q5645" s="21"/>
    </row>
    <row r="5646" spans="1:17" s="258" customFormat="1" ht="12.75" hidden="1" customHeight="1">
      <c r="A5646" s="378"/>
      <c r="B5646" s="26"/>
      <c r="C5646" s="26"/>
      <c r="D5646" s="26"/>
      <c r="E5646" s="21"/>
      <c r="F5646" s="21"/>
      <c r="G5646" s="21"/>
      <c r="H5646" s="21"/>
      <c r="I5646" s="21"/>
      <c r="J5646" s="26"/>
      <c r="K5646" s="26"/>
      <c r="L5646" s="21"/>
      <c r="M5646" s="21"/>
      <c r="N5646" s="21"/>
      <c r="O5646" s="21"/>
      <c r="P5646" s="21"/>
      <c r="Q5646" s="21"/>
    </row>
    <row r="5647" spans="1:17" s="258" customFormat="1" ht="12.75" hidden="1" customHeight="1">
      <c r="A5647" s="378"/>
      <c r="B5647" s="26"/>
      <c r="C5647" s="26"/>
      <c r="D5647" s="26"/>
      <c r="E5647" s="21"/>
      <c r="F5647" s="21"/>
      <c r="G5647" s="21"/>
      <c r="H5647" s="21"/>
      <c r="I5647" s="21"/>
      <c r="J5647" s="26"/>
      <c r="K5647" s="26"/>
      <c r="L5647" s="21"/>
      <c r="M5647" s="21"/>
      <c r="N5647" s="21"/>
      <c r="O5647" s="21"/>
      <c r="P5647" s="21"/>
      <c r="Q5647" s="21"/>
    </row>
    <row r="5648" spans="1:17" s="258" customFormat="1" ht="12.75" hidden="1" customHeight="1">
      <c r="A5648" s="378"/>
      <c r="B5648" s="26"/>
      <c r="C5648" s="26"/>
      <c r="D5648" s="26"/>
      <c r="E5648" s="21"/>
      <c r="F5648" s="21"/>
      <c r="G5648" s="21"/>
      <c r="H5648" s="21"/>
      <c r="I5648" s="21"/>
      <c r="J5648" s="26"/>
      <c r="K5648" s="26"/>
      <c r="L5648" s="21"/>
      <c r="M5648" s="21"/>
      <c r="N5648" s="21"/>
      <c r="O5648" s="21"/>
      <c r="P5648" s="21"/>
      <c r="Q5648" s="21"/>
    </row>
    <row r="5649" spans="1:17" s="258" customFormat="1" ht="12.75" hidden="1" customHeight="1">
      <c r="A5649" s="378"/>
      <c r="B5649" s="26"/>
      <c r="C5649" s="26"/>
      <c r="D5649" s="26"/>
      <c r="E5649" s="21"/>
      <c r="F5649" s="21"/>
      <c r="G5649" s="21"/>
      <c r="H5649" s="21"/>
      <c r="I5649" s="21"/>
      <c r="J5649" s="26"/>
      <c r="K5649" s="26"/>
      <c r="L5649" s="21"/>
      <c r="M5649" s="21"/>
      <c r="N5649" s="21"/>
      <c r="O5649" s="21"/>
      <c r="P5649" s="21"/>
      <c r="Q5649" s="21"/>
    </row>
    <row r="5650" spans="1:17" s="258" customFormat="1" ht="12.75" hidden="1" customHeight="1">
      <c r="A5650" s="378"/>
      <c r="B5650" s="26"/>
      <c r="C5650" s="26"/>
      <c r="D5650" s="26"/>
      <c r="E5650" s="21"/>
      <c r="F5650" s="21"/>
      <c r="G5650" s="21"/>
      <c r="H5650" s="21"/>
      <c r="I5650" s="21"/>
      <c r="J5650" s="26"/>
      <c r="K5650" s="26"/>
      <c r="L5650" s="21"/>
      <c r="M5650" s="21"/>
      <c r="N5650" s="21"/>
      <c r="O5650" s="21"/>
      <c r="P5650" s="21"/>
      <c r="Q5650" s="21"/>
    </row>
    <row r="5651" spans="1:17" s="258" customFormat="1" ht="12.75" hidden="1" customHeight="1">
      <c r="A5651" s="378"/>
      <c r="B5651" s="26"/>
      <c r="C5651" s="26"/>
      <c r="D5651" s="26"/>
      <c r="E5651" s="21"/>
      <c r="F5651" s="21"/>
      <c r="G5651" s="21"/>
      <c r="H5651" s="21"/>
      <c r="I5651" s="21"/>
      <c r="J5651" s="26"/>
      <c r="K5651" s="26"/>
      <c r="L5651" s="21"/>
      <c r="M5651" s="21"/>
      <c r="N5651" s="21"/>
      <c r="O5651" s="21"/>
      <c r="P5651" s="21"/>
      <c r="Q5651" s="21"/>
    </row>
    <row r="5652" spans="1:17" s="258" customFormat="1" ht="12.75" hidden="1" customHeight="1">
      <c r="A5652" s="378"/>
      <c r="B5652" s="26"/>
      <c r="C5652" s="26"/>
      <c r="D5652" s="26"/>
      <c r="E5652" s="21"/>
      <c r="F5652" s="21"/>
      <c r="G5652" s="21"/>
      <c r="H5652" s="21"/>
      <c r="I5652" s="21"/>
      <c r="J5652" s="26"/>
      <c r="K5652" s="26"/>
      <c r="L5652" s="21"/>
      <c r="M5652" s="21"/>
      <c r="N5652" s="21"/>
      <c r="O5652" s="21"/>
      <c r="P5652" s="21"/>
      <c r="Q5652" s="21"/>
    </row>
    <row r="5653" spans="1:17" s="258" customFormat="1" ht="12.75" hidden="1" customHeight="1">
      <c r="A5653" s="378"/>
      <c r="B5653" s="26"/>
      <c r="C5653" s="26"/>
      <c r="D5653" s="26"/>
      <c r="E5653" s="21"/>
      <c r="F5653" s="21"/>
      <c r="G5653" s="21"/>
      <c r="H5653" s="21"/>
      <c r="I5653" s="21"/>
      <c r="J5653" s="26"/>
      <c r="K5653" s="26"/>
      <c r="L5653" s="21"/>
      <c r="M5653" s="21"/>
      <c r="N5653" s="21"/>
      <c r="O5653" s="21"/>
      <c r="P5653" s="21"/>
      <c r="Q5653" s="21"/>
    </row>
    <row r="5654" spans="1:17" s="258" customFormat="1" ht="12.75" hidden="1" customHeight="1">
      <c r="A5654" s="378"/>
      <c r="B5654" s="26"/>
      <c r="C5654" s="26"/>
      <c r="D5654" s="26"/>
      <c r="E5654" s="21"/>
      <c r="F5654" s="21"/>
      <c r="G5654" s="21"/>
      <c r="H5654" s="21"/>
      <c r="I5654" s="21"/>
      <c r="J5654" s="26"/>
      <c r="K5654" s="26"/>
      <c r="L5654" s="21"/>
      <c r="M5654" s="21"/>
      <c r="N5654" s="21"/>
      <c r="O5654" s="21"/>
      <c r="P5654" s="21"/>
      <c r="Q5654" s="21"/>
    </row>
    <row r="5655" spans="1:17" s="258" customFormat="1" ht="12.75" hidden="1" customHeight="1">
      <c r="A5655" s="378"/>
      <c r="B5655" s="26"/>
      <c r="C5655" s="26"/>
      <c r="D5655" s="26"/>
      <c r="E5655" s="21"/>
      <c r="F5655" s="21"/>
      <c r="G5655" s="21"/>
      <c r="H5655" s="21"/>
      <c r="I5655" s="21"/>
      <c r="J5655" s="26"/>
      <c r="K5655" s="26"/>
      <c r="L5655" s="21"/>
      <c r="M5655" s="21"/>
      <c r="N5655" s="21"/>
      <c r="O5655" s="21"/>
      <c r="P5655" s="21"/>
      <c r="Q5655" s="21"/>
    </row>
    <row r="5656" spans="1:17" s="258" customFormat="1" ht="12.75" hidden="1" customHeight="1">
      <c r="A5656" s="378"/>
      <c r="B5656" s="26"/>
      <c r="C5656" s="26"/>
      <c r="D5656" s="26"/>
      <c r="E5656" s="21"/>
      <c r="F5656" s="21"/>
      <c r="G5656" s="21"/>
      <c r="H5656" s="21"/>
      <c r="I5656" s="21"/>
      <c r="J5656" s="26"/>
      <c r="K5656" s="26"/>
      <c r="L5656" s="21"/>
      <c r="M5656" s="21"/>
      <c r="N5656" s="21"/>
      <c r="O5656" s="21"/>
      <c r="P5656" s="21"/>
      <c r="Q5656" s="21"/>
    </row>
    <row r="5657" spans="1:17" s="258" customFormat="1" ht="12.75" hidden="1" customHeight="1">
      <c r="A5657" s="378"/>
      <c r="B5657" s="26"/>
      <c r="C5657" s="26"/>
      <c r="D5657" s="26"/>
      <c r="E5657" s="21"/>
      <c r="F5657" s="21"/>
      <c r="G5657" s="21"/>
      <c r="H5657" s="21"/>
      <c r="I5657" s="21"/>
      <c r="J5657" s="26"/>
      <c r="K5657" s="26"/>
      <c r="L5657" s="21"/>
      <c r="M5657" s="21"/>
      <c r="N5657" s="21"/>
      <c r="O5657" s="21"/>
      <c r="P5657" s="21"/>
      <c r="Q5657" s="21"/>
    </row>
    <row r="5658" spans="1:17" s="258" customFormat="1" ht="12.75" hidden="1" customHeight="1">
      <c r="A5658" s="378"/>
      <c r="B5658" s="26"/>
      <c r="C5658" s="26"/>
      <c r="D5658" s="26"/>
      <c r="E5658" s="21"/>
      <c r="F5658" s="21"/>
      <c r="G5658" s="21"/>
      <c r="H5658" s="21"/>
      <c r="I5658" s="21"/>
      <c r="J5658" s="26"/>
      <c r="K5658" s="26"/>
      <c r="L5658" s="21"/>
      <c r="M5658" s="21"/>
      <c r="N5658" s="21"/>
      <c r="O5658" s="21"/>
      <c r="P5658" s="21"/>
      <c r="Q5658" s="21"/>
    </row>
    <row r="5659" spans="1:17" s="258" customFormat="1" ht="12.75" hidden="1" customHeight="1">
      <c r="A5659" s="378"/>
      <c r="B5659" s="26"/>
      <c r="C5659" s="26"/>
      <c r="D5659" s="26"/>
      <c r="E5659" s="21"/>
      <c r="F5659" s="21"/>
      <c r="G5659" s="21"/>
      <c r="H5659" s="21"/>
      <c r="I5659" s="21"/>
      <c r="J5659" s="26"/>
      <c r="K5659" s="26"/>
      <c r="L5659" s="21"/>
      <c r="M5659" s="21"/>
      <c r="N5659" s="21"/>
      <c r="O5659" s="21"/>
      <c r="P5659" s="21"/>
      <c r="Q5659" s="21"/>
    </row>
    <row r="5660" spans="1:17" s="258" customFormat="1" ht="12.75" hidden="1" customHeight="1">
      <c r="A5660" s="378"/>
      <c r="B5660" s="26"/>
      <c r="C5660" s="26"/>
      <c r="D5660" s="26"/>
      <c r="E5660" s="21"/>
      <c r="F5660" s="21"/>
      <c r="G5660" s="21"/>
      <c r="H5660" s="21"/>
      <c r="I5660" s="21"/>
      <c r="J5660" s="26"/>
      <c r="K5660" s="26"/>
      <c r="L5660" s="21"/>
      <c r="M5660" s="21"/>
      <c r="N5660" s="21"/>
      <c r="O5660" s="21"/>
      <c r="P5660" s="21"/>
      <c r="Q5660" s="21"/>
    </row>
    <row r="5661" spans="1:17" s="258" customFormat="1" ht="12.75" hidden="1" customHeight="1">
      <c r="A5661" s="378"/>
      <c r="B5661" s="26"/>
      <c r="C5661" s="26"/>
      <c r="D5661" s="26"/>
      <c r="E5661" s="21"/>
      <c r="F5661" s="21"/>
      <c r="G5661" s="21"/>
      <c r="H5661" s="21"/>
      <c r="I5661" s="21"/>
      <c r="J5661" s="26"/>
      <c r="K5661" s="26"/>
      <c r="L5661" s="21"/>
      <c r="M5661" s="21"/>
      <c r="N5661" s="21"/>
      <c r="O5661" s="21"/>
      <c r="P5661" s="21"/>
      <c r="Q5661" s="21"/>
    </row>
    <row r="5662" spans="1:17" s="258" customFormat="1" ht="12.75" hidden="1" customHeight="1">
      <c r="A5662" s="378"/>
      <c r="B5662" s="26"/>
      <c r="C5662" s="26"/>
      <c r="D5662" s="26"/>
      <c r="E5662" s="21"/>
      <c r="F5662" s="21"/>
      <c r="G5662" s="21"/>
      <c r="H5662" s="21"/>
      <c r="I5662" s="21"/>
      <c r="J5662" s="26"/>
      <c r="K5662" s="26"/>
      <c r="L5662" s="21"/>
      <c r="M5662" s="21"/>
      <c r="N5662" s="21"/>
      <c r="O5662" s="21"/>
      <c r="P5662" s="21"/>
      <c r="Q5662" s="21"/>
    </row>
    <row r="5663" spans="1:17" s="258" customFormat="1" ht="12.75" hidden="1" customHeight="1">
      <c r="A5663" s="378"/>
      <c r="B5663" s="26"/>
      <c r="C5663" s="26"/>
      <c r="D5663" s="26"/>
      <c r="E5663" s="21"/>
      <c r="F5663" s="21"/>
      <c r="G5663" s="21"/>
      <c r="H5663" s="21"/>
      <c r="I5663" s="21"/>
      <c r="J5663" s="26"/>
      <c r="K5663" s="26"/>
      <c r="L5663" s="21"/>
      <c r="M5663" s="21"/>
      <c r="N5663" s="21"/>
      <c r="O5663" s="21"/>
      <c r="P5663" s="21"/>
      <c r="Q5663" s="21"/>
    </row>
    <row r="5664" spans="1:17" s="258" customFormat="1" ht="12.75" hidden="1" customHeight="1">
      <c r="A5664" s="378"/>
      <c r="B5664" s="26"/>
      <c r="C5664" s="26"/>
      <c r="D5664" s="26"/>
      <c r="E5664" s="21"/>
      <c r="F5664" s="21"/>
      <c r="G5664" s="21"/>
      <c r="H5664" s="21"/>
      <c r="I5664" s="21"/>
      <c r="J5664" s="26"/>
      <c r="K5664" s="26"/>
      <c r="L5664" s="21"/>
      <c r="M5664" s="21"/>
      <c r="N5664" s="21"/>
      <c r="O5664" s="21"/>
      <c r="P5664" s="21"/>
      <c r="Q5664" s="21"/>
    </row>
    <row r="5665" spans="1:17" s="258" customFormat="1" ht="12.75" hidden="1" customHeight="1">
      <c r="A5665" s="378"/>
      <c r="B5665" s="26"/>
      <c r="C5665" s="26"/>
      <c r="D5665" s="26"/>
      <c r="E5665" s="21"/>
      <c r="F5665" s="21"/>
      <c r="G5665" s="21"/>
      <c r="H5665" s="21"/>
      <c r="I5665" s="21"/>
      <c r="J5665" s="26"/>
      <c r="K5665" s="26"/>
      <c r="L5665" s="21"/>
      <c r="M5665" s="21"/>
      <c r="N5665" s="21"/>
      <c r="O5665" s="21"/>
      <c r="P5665" s="21"/>
      <c r="Q5665" s="21"/>
    </row>
    <row r="5666" spans="1:17" s="258" customFormat="1" ht="12.75" hidden="1" customHeight="1">
      <c r="A5666" s="378"/>
      <c r="B5666" s="26"/>
      <c r="C5666" s="26"/>
      <c r="D5666" s="26"/>
      <c r="E5666" s="21"/>
      <c r="F5666" s="21"/>
      <c r="G5666" s="21"/>
      <c r="H5666" s="21"/>
      <c r="I5666" s="21"/>
      <c r="J5666" s="26"/>
      <c r="K5666" s="26"/>
      <c r="L5666" s="21"/>
      <c r="M5666" s="21"/>
      <c r="N5666" s="21"/>
      <c r="O5666" s="21"/>
      <c r="P5666" s="21"/>
      <c r="Q5666" s="21"/>
    </row>
    <row r="5667" spans="1:17" s="258" customFormat="1" ht="12.75" hidden="1" customHeight="1">
      <c r="A5667" s="378"/>
      <c r="B5667" s="26"/>
      <c r="C5667" s="26"/>
      <c r="D5667" s="26"/>
      <c r="E5667" s="21"/>
      <c r="F5667" s="21"/>
      <c r="G5667" s="21"/>
      <c r="H5667" s="21"/>
      <c r="I5667" s="21"/>
      <c r="J5667" s="26"/>
      <c r="K5667" s="26"/>
      <c r="L5667" s="21"/>
      <c r="M5667" s="21"/>
      <c r="N5667" s="21"/>
      <c r="O5667" s="21"/>
      <c r="P5667" s="21"/>
      <c r="Q5667" s="21"/>
    </row>
    <row r="5668" spans="1:17" s="258" customFormat="1" ht="12.75" hidden="1" customHeight="1">
      <c r="A5668" s="378"/>
      <c r="B5668" s="26"/>
      <c r="C5668" s="26"/>
      <c r="D5668" s="26"/>
      <c r="E5668" s="21"/>
      <c r="F5668" s="21"/>
      <c r="G5668" s="21"/>
      <c r="H5668" s="21"/>
      <c r="I5668" s="21"/>
      <c r="J5668" s="26"/>
      <c r="K5668" s="26"/>
      <c r="L5668" s="21"/>
      <c r="M5668" s="21"/>
      <c r="N5668" s="21"/>
      <c r="O5668" s="21"/>
      <c r="P5668" s="21"/>
      <c r="Q5668" s="21"/>
    </row>
    <row r="5669" spans="1:17" s="258" customFormat="1" ht="12.75" hidden="1" customHeight="1">
      <c r="A5669" s="378"/>
      <c r="B5669" s="26"/>
      <c r="C5669" s="26"/>
      <c r="D5669" s="26"/>
      <c r="E5669" s="21"/>
      <c r="F5669" s="21"/>
      <c r="G5669" s="21"/>
      <c r="H5669" s="21"/>
      <c r="I5669" s="21"/>
      <c r="J5669" s="26"/>
      <c r="K5669" s="26"/>
      <c r="L5669" s="21"/>
      <c r="M5669" s="21"/>
      <c r="N5669" s="21"/>
      <c r="O5669" s="21"/>
      <c r="P5669" s="21"/>
      <c r="Q5669" s="21"/>
    </row>
    <row r="5670" spans="1:17" s="258" customFormat="1" ht="12.75" hidden="1" customHeight="1">
      <c r="A5670" s="378"/>
      <c r="B5670" s="26"/>
      <c r="C5670" s="26"/>
      <c r="D5670" s="26"/>
      <c r="E5670" s="21"/>
      <c r="F5670" s="21"/>
      <c r="G5670" s="21"/>
      <c r="H5670" s="21"/>
      <c r="I5670" s="21"/>
      <c r="J5670" s="26"/>
      <c r="K5670" s="26"/>
      <c r="L5670" s="21"/>
      <c r="M5670" s="21"/>
      <c r="N5670" s="21"/>
      <c r="O5670" s="21"/>
      <c r="P5670" s="21"/>
      <c r="Q5670" s="21"/>
    </row>
    <row r="5671" spans="1:17" s="258" customFormat="1" ht="12.75" hidden="1" customHeight="1">
      <c r="A5671" s="378"/>
      <c r="B5671" s="26"/>
      <c r="C5671" s="26"/>
      <c r="D5671" s="26"/>
      <c r="E5671" s="21"/>
      <c r="F5671" s="21"/>
      <c r="G5671" s="21"/>
      <c r="H5671" s="21"/>
      <c r="I5671" s="21"/>
      <c r="J5671" s="26"/>
      <c r="K5671" s="26"/>
      <c r="L5671" s="21"/>
      <c r="M5671" s="21"/>
      <c r="N5671" s="21"/>
      <c r="O5671" s="21"/>
      <c r="P5671" s="21"/>
      <c r="Q5671" s="21"/>
    </row>
    <row r="5672" spans="1:17" s="258" customFormat="1" ht="12.75" hidden="1" customHeight="1">
      <c r="A5672" s="378"/>
      <c r="B5672" s="26"/>
      <c r="C5672" s="26"/>
      <c r="D5672" s="26"/>
      <c r="E5672" s="21"/>
      <c r="F5672" s="21"/>
      <c r="G5672" s="21"/>
      <c r="H5672" s="21"/>
      <c r="I5672" s="21"/>
      <c r="J5672" s="26"/>
      <c r="K5672" s="26"/>
      <c r="L5672" s="21"/>
      <c r="M5672" s="21"/>
      <c r="N5672" s="21"/>
      <c r="O5672" s="21"/>
      <c r="P5672" s="21"/>
      <c r="Q5672" s="21"/>
    </row>
    <row r="5673" spans="1:17" s="258" customFormat="1" ht="12.75" hidden="1" customHeight="1">
      <c r="A5673" s="378"/>
      <c r="B5673" s="26"/>
      <c r="C5673" s="26"/>
      <c r="D5673" s="26"/>
      <c r="E5673" s="21"/>
      <c r="F5673" s="21"/>
      <c r="G5673" s="21"/>
      <c r="H5673" s="21"/>
      <c r="I5673" s="21"/>
      <c r="J5673" s="26"/>
      <c r="K5673" s="26"/>
      <c r="L5673" s="21"/>
      <c r="M5673" s="21"/>
      <c r="N5673" s="21"/>
      <c r="O5673" s="21"/>
      <c r="P5673" s="21"/>
      <c r="Q5673" s="21"/>
    </row>
    <row r="5674" spans="1:17" s="258" customFormat="1" ht="12.75" hidden="1" customHeight="1">
      <c r="A5674" s="378"/>
      <c r="B5674" s="26"/>
      <c r="C5674" s="26"/>
      <c r="D5674" s="26"/>
      <c r="E5674" s="21"/>
      <c r="F5674" s="21"/>
      <c r="G5674" s="21"/>
      <c r="H5674" s="21"/>
      <c r="I5674" s="21"/>
      <c r="J5674" s="26"/>
      <c r="K5674" s="26"/>
      <c r="L5674" s="21"/>
      <c r="M5674" s="21"/>
      <c r="N5674" s="21"/>
      <c r="O5674" s="21"/>
      <c r="P5674" s="21"/>
      <c r="Q5674" s="21"/>
    </row>
    <row r="5675" spans="1:17" s="258" customFormat="1" ht="12.75" hidden="1" customHeight="1">
      <c r="A5675" s="378"/>
      <c r="B5675" s="26"/>
      <c r="C5675" s="26"/>
      <c r="D5675" s="26"/>
      <c r="E5675" s="21"/>
      <c r="F5675" s="21"/>
      <c r="G5675" s="21"/>
      <c r="H5675" s="21"/>
      <c r="I5675" s="21"/>
      <c r="J5675" s="26"/>
      <c r="K5675" s="26"/>
      <c r="L5675" s="21"/>
      <c r="M5675" s="21"/>
      <c r="N5675" s="21"/>
      <c r="O5675" s="21"/>
      <c r="P5675" s="21"/>
      <c r="Q5675" s="21"/>
    </row>
    <row r="5676" spans="1:17" s="258" customFormat="1" ht="12.75" hidden="1" customHeight="1">
      <c r="A5676" s="378"/>
      <c r="B5676" s="26"/>
      <c r="C5676" s="26"/>
      <c r="D5676" s="26"/>
      <c r="E5676" s="21"/>
      <c r="F5676" s="21"/>
      <c r="G5676" s="21"/>
      <c r="H5676" s="21"/>
      <c r="I5676" s="21"/>
      <c r="J5676" s="26"/>
      <c r="K5676" s="26"/>
      <c r="L5676" s="21"/>
      <c r="M5676" s="21"/>
      <c r="N5676" s="21"/>
      <c r="O5676" s="21"/>
      <c r="P5676" s="21"/>
      <c r="Q5676" s="21"/>
    </row>
    <row r="5677" spans="1:17" s="258" customFormat="1" ht="12.75" hidden="1" customHeight="1">
      <c r="A5677" s="378"/>
      <c r="B5677" s="26"/>
      <c r="C5677" s="26"/>
      <c r="D5677" s="26"/>
      <c r="E5677" s="21"/>
      <c r="F5677" s="21"/>
      <c r="G5677" s="21"/>
      <c r="H5677" s="21"/>
      <c r="I5677" s="21"/>
      <c r="J5677" s="26"/>
      <c r="K5677" s="26"/>
      <c r="L5677" s="21"/>
      <c r="M5677" s="21"/>
      <c r="N5677" s="21"/>
      <c r="O5677" s="21"/>
      <c r="P5677" s="21"/>
      <c r="Q5677" s="21"/>
    </row>
    <row r="5678" spans="1:17" s="258" customFormat="1" ht="12.75" hidden="1" customHeight="1">
      <c r="A5678" s="378"/>
      <c r="B5678" s="26"/>
      <c r="C5678" s="26"/>
      <c r="D5678" s="26"/>
      <c r="E5678" s="21"/>
      <c r="F5678" s="21"/>
      <c r="G5678" s="21"/>
      <c r="H5678" s="21"/>
      <c r="I5678" s="21"/>
      <c r="J5678" s="26"/>
      <c r="K5678" s="26"/>
      <c r="L5678" s="21"/>
      <c r="M5678" s="21"/>
      <c r="N5678" s="21"/>
      <c r="O5678" s="21"/>
      <c r="P5678" s="21"/>
      <c r="Q5678" s="21"/>
    </row>
    <row r="5679" spans="1:17" s="258" customFormat="1" ht="12.75" hidden="1" customHeight="1">
      <c r="A5679" s="378"/>
      <c r="B5679" s="26"/>
      <c r="C5679" s="26"/>
      <c r="D5679" s="26"/>
      <c r="E5679" s="21"/>
      <c r="F5679" s="21"/>
      <c r="G5679" s="21"/>
      <c r="H5679" s="21"/>
      <c r="I5679" s="21"/>
      <c r="J5679" s="26"/>
      <c r="K5679" s="26"/>
      <c r="L5679" s="21"/>
      <c r="M5679" s="21"/>
      <c r="N5679" s="21"/>
      <c r="O5679" s="21"/>
      <c r="P5679" s="21"/>
      <c r="Q5679" s="21"/>
    </row>
    <row r="5680" spans="1:17" s="258" customFormat="1" ht="12.75" hidden="1" customHeight="1">
      <c r="A5680" s="378"/>
      <c r="B5680" s="26"/>
      <c r="C5680" s="26"/>
      <c r="D5680" s="26"/>
      <c r="E5680" s="21"/>
      <c r="F5680" s="21"/>
      <c r="G5680" s="21"/>
      <c r="H5680" s="21"/>
      <c r="I5680" s="21"/>
      <c r="J5680" s="26"/>
      <c r="K5680" s="26"/>
      <c r="L5680" s="21"/>
      <c r="M5680" s="21"/>
      <c r="N5680" s="21"/>
      <c r="O5680" s="21"/>
      <c r="P5680" s="21"/>
      <c r="Q5680" s="21"/>
    </row>
    <row r="5681" spans="1:17" s="258" customFormat="1" ht="12.75" hidden="1" customHeight="1">
      <c r="A5681" s="378"/>
      <c r="B5681" s="26"/>
      <c r="C5681" s="26"/>
      <c r="D5681" s="26"/>
      <c r="E5681" s="21"/>
      <c r="F5681" s="21"/>
      <c r="G5681" s="21"/>
      <c r="H5681" s="21"/>
      <c r="I5681" s="21"/>
      <c r="J5681" s="26"/>
      <c r="K5681" s="26"/>
      <c r="L5681" s="21"/>
      <c r="M5681" s="21"/>
      <c r="N5681" s="21"/>
      <c r="O5681" s="21"/>
      <c r="P5681" s="21"/>
      <c r="Q5681" s="21"/>
    </row>
    <row r="5682" spans="1:17" s="258" customFormat="1" ht="12.75" hidden="1" customHeight="1">
      <c r="A5682" s="378"/>
      <c r="B5682" s="26"/>
      <c r="C5682" s="26"/>
      <c r="D5682" s="26"/>
      <c r="E5682" s="21"/>
      <c r="F5682" s="21"/>
      <c r="G5682" s="21"/>
      <c r="H5682" s="21"/>
      <c r="I5682" s="21"/>
      <c r="J5682" s="26"/>
      <c r="K5682" s="26"/>
      <c r="L5682" s="21"/>
      <c r="M5682" s="21"/>
      <c r="N5682" s="21"/>
      <c r="O5682" s="21"/>
      <c r="P5682" s="21"/>
      <c r="Q5682" s="21"/>
    </row>
    <row r="5683" spans="1:17" s="258" customFormat="1" ht="12.75" hidden="1" customHeight="1">
      <c r="A5683" s="378"/>
      <c r="B5683" s="26"/>
      <c r="C5683" s="26"/>
      <c r="D5683" s="26"/>
      <c r="E5683" s="21"/>
      <c r="F5683" s="21"/>
      <c r="G5683" s="21"/>
      <c r="H5683" s="21"/>
      <c r="I5683" s="21"/>
      <c r="J5683" s="26"/>
      <c r="K5683" s="26"/>
      <c r="L5683" s="21"/>
      <c r="M5683" s="21"/>
      <c r="N5683" s="21"/>
      <c r="O5683" s="21"/>
      <c r="P5683" s="21"/>
      <c r="Q5683" s="21"/>
    </row>
    <row r="5684" spans="1:17" s="258" customFormat="1" ht="12.75" hidden="1" customHeight="1">
      <c r="A5684" s="378"/>
      <c r="B5684" s="26"/>
      <c r="C5684" s="26"/>
      <c r="D5684" s="26"/>
      <c r="E5684" s="21"/>
      <c r="F5684" s="21"/>
      <c r="G5684" s="21"/>
      <c r="H5684" s="21"/>
      <c r="I5684" s="21"/>
      <c r="J5684" s="26"/>
      <c r="K5684" s="26"/>
      <c r="L5684" s="21"/>
      <c r="M5684" s="21"/>
      <c r="N5684" s="21"/>
      <c r="O5684" s="21"/>
      <c r="P5684" s="21"/>
      <c r="Q5684" s="21"/>
    </row>
    <row r="5685" spans="1:17" s="258" customFormat="1" ht="12.75" hidden="1" customHeight="1">
      <c r="A5685" s="378"/>
      <c r="B5685" s="26"/>
      <c r="C5685" s="26"/>
      <c r="D5685" s="26"/>
      <c r="E5685" s="21"/>
      <c r="F5685" s="21"/>
      <c r="G5685" s="21"/>
      <c r="H5685" s="21"/>
      <c r="I5685" s="21"/>
      <c r="J5685" s="26"/>
      <c r="K5685" s="26"/>
      <c r="L5685" s="21"/>
      <c r="M5685" s="21"/>
      <c r="N5685" s="21"/>
      <c r="O5685" s="21"/>
      <c r="P5685" s="21"/>
      <c r="Q5685" s="21"/>
    </row>
    <row r="5686" spans="1:17" s="258" customFormat="1" ht="12.75" hidden="1" customHeight="1">
      <c r="A5686" s="378"/>
      <c r="B5686" s="26"/>
      <c r="C5686" s="26"/>
      <c r="D5686" s="26"/>
      <c r="E5686" s="21"/>
      <c r="F5686" s="21"/>
      <c r="G5686" s="21"/>
      <c r="H5686" s="21"/>
      <c r="I5686" s="21"/>
      <c r="J5686" s="26"/>
      <c r="K5686" s="26"/>
      <c r="L5686" s="21"/>
      <c r="M5686" s="21"/>
      <c r="N5686" s="21"/>
      <c r="O5686" s="21"/>
      <c r="P5686" s="21"/>
      <c r="Q5686" s="21"/>
    </row>
    <row r="5687" spans="1:17" s="258" customFormat="1" ht="12.75" hidden="1" customHeight="1">
      <c r="A5687" s="378"/>
      <c r="B5687" s="26"/>
      <c r="C5687" s="26"/>
      <c r="D5687" s="26"/>
      <c r="E5687" s="21"/>
      <c r="F5687" s="21"/>
      <c r="G5687" s="21"/>
      <c r="H5687" s="21"/>
      <c r="I5687" s="21"/>
      <c r="J5687" s="26"/>
      <c r="K5687" s="26"/>
      <c r="L5687" s="21"/>
      <c r="M5687" s="21"/>
      <c r="N5687" s="21"/>
      <c r="O5687" s="21"/>
      <c r="P5687" s="21"/>
      <c r="Q5687" s="21"/>
    </row>
    <row r="5688" spans="1:17" s="258" customFormat="1" ht="12.75" hidden="1" customHeight="1">
      <c r="A5688" s="378"/>
      <c r="B5688" s="26"/>
      <c r="C5688" s="26"/>
      <c r="D5688" s="26"/>
      <c r="E5688" s="21"/>
      <c r="F5688" s="21"/>
      <c r="G5688" s="21"/>
      <c r="H5688" s="21"/>
      <c r="I5688" s="21"/>
      <c r="J5688" s="26"/>
      <c r="K5688" s="26"/>
      <c r="L5688" s="21"/>
      <c r="M5688" s="21"/>
      <c r="N5688" s="21"/>
      <c r="O5688" s="21"/>
      <c r="P5688" s="21"/>
      <c r="Q5688" s="21"/>
    </row>
    <row r="5689" spans="1:17" s="258" customFormat="1" ht="12.75" hidden="1" customHeight="1">
      <c r="A5689" s="378"/>
      <c r="B5689" s="26"/>
      <c r="C5689" s="26"/>
      <c r="D5689" s="26"/>
      <c r="E5689" s="21"/>
      <c r="F5689" s="21"/>
      <c r="G5689" s="21"/>
      <c r="H5689" s="21"/>
      <c r="I5689" s="21"/>
      <c r="J5689" s="26"/>
      <c r="K5689" s="26"/>
      <c r="L5689" s="21"/>
      <c r="M5689" s="21"/>
      <c r="N5689" s="21"/>
      <c r="O5689" s="21"/>
      <c r="P5689" s="21"/>
      <c r="Q5689" s="21"/>
    </row>
    <row r="5690" spans="1:17" s="258" customFormat="1" ht="12.75" hidden="1" customHeight="1">
      <c r="A5690" s="378"/>
      <c r="B5690" s="26"/>
      <c r="C5690" s="26"/>
      <c r="D5690" s="26"/>
      <c r="E5690" s="21"/>
      <c r="F5690" s="21"/>
      <c r="G5690" s="21"/>
      <c r="H5690" s="21"/>
      <c r="I5690" s="21"/>
      <c r="J5690" s="26"/>
      <c r="K5690" s="26"/>
      <c r="L5690" s="21"/>
      <c r="M5690" s="21"/>
      <c r="N5690" s="21"/>
      <c r="O5690" s="21"/>
      <c r="P5690" s="21"/>
      <c r="Q5690" s="21"/>
    </row>
    <row r="5691" spans="1:17" s="258" customFormat="1" ht="12.75" hidden="1" customHeight="1">
      <c r="A5691" s="378"/>
      <c r="B5691" s="26"/>
      <c r="C5691" s="26"/>
      <c r="D5691" s="26"/>
      <c r="E5691" s="21"/>
      <c r="F5691" s="21"/>
      <c r="G5691" s="21"/>
      <c r="H5691" s="21"/>
      <c r="I5691" s="21"/>
      <c r="J5691" s="26"/>
      <c r="K5691" s="26"/>
      <c r="L5691" s="21"/>
      <c r="M5691" s="21"/>
      <c r="N5691" s="21"/>
      <c r="O5691" s="21"/>
      <c r="P5691" s="21"/>
      <c r="Q5691" s="21"/>
    </row>
    <row r="5692" spans="1:17" s="258" customFormat="1" ht="12.75" hidden="1" customHeight="1">
      <c r="A5692" s="378"/>
      <c r="B5692" s="26"/>
      <c r="C5692" s="26"/>
      <c r="D5692" s="26"/>
      <c r="E5692" s="21"/>
      <c r="F5692" s="21"/>
      <c r="G5692" s="21"/>
      <c r="H5692" s="21"/>
      <c r="I5692" s="21"/>
      <c r="J5692" s="26"/>
      <c r="K5692" s="26"/>
      <c r="L5692" s="21"/>
      <c r="M5692" s="21"/>
      <c r="N5692" s="21"/>
      <c r="O5692" s="21"/>
      <c r="P5692" s="21"/>
      <c r="Q5692" s="21"/>
    </row>
    <row r="5693" spans="1:17" s="258" customFormat="1" ht="12.75" hidden="1" customHeight="1">
      <c r="A5693" s="378"/>
      <c r="B5693" s="26"/>
      <c r="C5693" s="26"/>
      <c r="D5693" s="26"/>
      <c r="E5693" s="21"/>
      <c r="F5693" s="21"/>
      <c r="G5693" s="21"/>
      <c r="H5693" s="21"/>
      <c r="I5693" s="21"/>
      <c r="J5693" s="26"/>
      <c r="K5693" s="26"/>
      <c r="L5693" s="21"/>
      <c r="M5693" s="21"/>
      <c r="N5693" s="21"/>
      <c r="O5693" s="21"/>
      <c r="P5693" s="21"/>
      <c r="Q5693" s="21"/>
    </row>
    <row r="5694" spans="1:17" s="258" customFormat="1" ht="12.75" hidden="1" customHeight="1">
      <c r="A5694" s="378"/>
      <c r="B5694" s="26"/>
      <c r="C5694" s="26"/>
      <c r="D5694" s="26"/>
      <c r="E5694" s="21"/>
      <c r="F5694" s="21"/>
      <c r="G5694" s="21"/>
      <c r="H5694" s="21"/>
      <c r="I5694" s="21"/>
      <c r="J5694" s="26"/>
      <c r="K5694" s="26"/>
      <c r="L5694" s="21"/>
      <c r="M5694" s="21"/>
      <c r="N5694" s="21"/>
      <c r="O5694" s="21"/>
      <c r="P5694" s="21"/>
      <c r="Q5694" s="21"/>
    </row>
    <row r="5695" spans="1:17" s="258" customFormat="1" ht="12.75" hidden="1" customHeight="1">
      <c r="A5695" s="378"/>
      <c r="B5695" s="26"/>
      <c r="C5695" s="26"/>
      <c r="D5695" s="26"/>
      <c r="E5695" s="21"/>
      <c r="F5695" s="21"/>
      <c r="G5695" s="21"/>
      <c r="H5695" s="21"/>
      <c r="I5695" s="21"/>
      <c r="J5695" s="26"/>
      <c r="K5695" s="26"/>
      <c r="L5695" s="21"/>
      <c r="M5695" s="21"/>
      <c r="N5695" s="21"/>
      <c r="O5695" s="21"/>
      <c r="P5695" s="21"/>
      <c r="Q5695" s="21"/>
    </row>
    <row r="5696" spans="1:17" s="258" customFormat="1" ht="12.75" hidden="1" customHeight="1">
      <c r="A5696" s="378"/>
      <c r="B5696" s="26"/>
      <c r="C5696" s="26"/>
      <c r="D5696" s="26"/>
      <c r="E5696" s="21"/>
      <c r="F5696" s="21"/>
      <c r="G5696" s="21"/>
      <c r="H5696" s="21"/>
      <c r="I5696" s="21"/>
      <c r="J5696" s="26"/>
      <c r="K5696" s="26"/>
      <c r="L5696" s="21"/>
      <c r="M5696" s="21"/>
      <c r="N5696" s="21"/>
      <c r="O5696" s="21"/>
      <c r="P5696" s="21"/>
      <c r="Q5696" s="21"/>
    </row>
    <row r="5697" spans="1:17" s="258" customFormat="1" ht="12.75" hidden="1" customHeight="1">
      <c r="A5697" s="378"/>
      <c r="B5697" s="26"/>
      <c r="C5697" s="26"/>
      <c r="D5697" s="26"/>
      <c r="E5697" s="21"/>
      <c r="F5697" s="21"/>
      <c r="G5697" s="21"/>
      <c r="H5697" s="21"/>
      <c r="I5697" s="21"/>
      <c r="J5697" s="26"/>
      <c r="K5697" s="26"/>
      <c r="L5697" s="21"/>
      <c r="M5697" s="21"/>
      <c r="N5697" s="21"/>
      <c r="O5697" s="21"/>
      <c r="P5697" s="21"/>
      <c r="Q5697" s="21"/>
    </row>
    <row r="5698" spans="1:17" s="258" customFormat="1" ht="12.75" hidden="1" customHeight="1">
      <c r="A5698" s="378"/>
      <c r="B5698" s="26"/>
      <c r="C5698" s="26"/>
      <c r="D5698" s="26"/>
      <c r="E5698" s="21"/>
      <c r="F5698" s="21"/>
      <c r="G5698" s="21"/>
      <c r="H5698" s="21"/>
      <c r="I5698" s="21"/>
      <c r="J5698" s="26"/>
      <c r="K5698" s="26"/>
      <c r="L5698" s="21"/>
      <c r="M5698" s="21"/>
      <c r="N5698" s="21"/>
      <c r="O5698" s="21"/>
      <c r="P5698" s="21"/>
      <c r="Q5698" s="21"/>
    </row>
    <row r="5699" spans="1:17" s="258" customFormat="1" ht="12.75" hidden="1" customHeight="1">
      <c r="A5699" s="378"/>
      <c r="B5699" s="26"/>
      <c r="C5699" s="26"/>
      <c r="D5699" s="26"/>
      <c r="E5699" s="21"/>
      <c r="F5699" s="21"/>
      <c r="G5699" s="21"/>
      <c r="H5699" s="21"/>
      <c r="I5699" s="21"/>
      <c r="J5699" s="26"/>
      <c r="K5699" s="26"/>
      <c r="L5699" s="21"/>
      <c r="M5699" s="21"/>
      <c r="N5699" s="21"/>
      <c r="O5699" s="21"/>
      <c r="P5699" s="21"/>
      <c r="Q5699" s="21"/>
    </row>
    <row r="5700" spans="1:17" s="258" customFormat="1" ht="12.75" hidden="1" customHeight="1">
      <c r="A5700" s="378"/>
      <c r="B5700" s="26"/>
      <c r="C5700" s="26"/>
      <c r="D5700" s="26"/>
      <c r="E5700" s="21"/>
      <c r="F5700" s="21"/>
      <c r="G5700" s="21"/>
      <c r="H5700" s="21"/>
      <c r="I5700" s="21"/>
      <c r="J5700" s="26"/>
      <c r="K5700" s="26"/>
      <c r="L5700" s="21"/>
      <c r="M5700" s="21"/>
      <c r="N5700" s="21"/>
      <c r="O5700" s="21"/>
      <c r="P5700" s="21"/>
      <c r="Q5700" s="21"/>
    </row>
    <row r="5701" spans="1:17" s="258" customFormat="1" ht="12.75" hidden="1" customHeight="1">
      <c r="A5701" s="378"/>
      <c r="B5701" s="26"/>
      <c r="C5701" s="26"/>
      <c r="D5701" s="26"/>
      <c r="E5701" s="21"/>
      <c r="F5701" s="21"/>
      <c r="G5701" s="21"/>
      <c r="H5701" s="21"/>
      <c r="I5701" s="21"/>
      <c r="J5701" s="26"/>
      <c r="K5701" s="26"/>
      <c r="L5701" s="21"/>
      <c r="M5701" s="21"/>
      <c r="N5701" s="21"/>
      <c r="O5701" s="21"/>
      <c r="P5701" s="21"/>
      <c r="Q5701" s="21"/>
    </row>
    <row r="5702" spans="1:17" s="258" customFormat="1" ht="12.75" hidden="1" customHeight="1">
      <c r="A5702" s="378"/>
      <c r="B5702" s="26"/>
      <c r="C5702" s="26"/>
      <c r="D5702" s="26"/>
      <c r="E5702" s="21"/>
      <c r="F5702" s="21"/>
      <c r="G5702" s="21"/>
      <c r="H5702" s="21"/>
      <c r="I5702" s="21"/>
      <c r="J5702" s="26"/>
      <c r="K5702" s="26"/>
      <c r="L5702" s="21"/>
      <c r="M5702" s="21"/>
      <c r="N5702" s="21"/>
      <c r="O5702" s="21"/>
      <c r="P5702" s="21"/>
      <c r="Q5702" s="21"/>
    </row>
    <row r="5703" spans="1:17" s="258" customFormat="1" ht="12.75" hidden="1" customHeight="1">
      <c r="A5703" s="378"/>
      <c r="B5703" s="26"/>
      <c r="C5703" s="26"/>
      <c r="D5703" s="26"/>
      <c r="E5703" s="21"/>
      <c r="F5703" s="21"/>
      <c r="G5703" s="21"/>
      <c r="H5703" s="21"/>
      <c r="I5703" s="21"/>
      <c r="J5703" s="26"/>
      <c r="K5703" s="26"/>
      <c r="L5703" s="21"/>
      <c r="M5703" s="21"/>
      <c r="N5703" s="21"/>
      <c r="O5703" s="21"/>
      <c r="P5703" s="21"/>
      <c r="Q5703" s="21"/>
    </row>
    <row r="5704" spans="1:17" s="258" customFormat="1" ht="12.75" hidden="1" customHeight="1">
      <c r="A5704" s="378"/>
      <c r="B5704" s="26"/>
      <c r="C5704" s="26"/>
      <c r="D5704" s="26"/>
      <c r="E5704" s="21"/>
      <c r="F5704" s="21"/>
      <c r="G5704" s="21"/>
      <c r="H5704" s="21"/>
      <c r="I5704" s="21"/>
      <c r="J5704" s="26"/>
      <c r="K5704" s="26"/>
      <c r="L5704" s="21"/>
      <c r="M5704" s="21"/>
      <c r="N5704" s="21"/>
      <c r="O5704" s="21"/>
      <c r="P5704" s="21"/>
      <c r="Q5704" s="21"/>
    </row>
    <row r="5705" spans="1:17" s="258" customFormat="1" ht="12.75" hidden="1" customHeight="1">
      <c r="A5705" s="378"/>
      <c r="B5705" s="26"/>
      <c r="C5705" s="26"/>
      <c r="D5705" s="26"/>
      <c r="E5705" s="21"/>
      <c r="F5705" s="21"/>
      <c r="G5705" s="21"/>
      <c r="H5705" s="21"/>
      <c r="I5705" s="21"/>
      <c r="J5705" s="26"/>
      <c r="K5705" s="26"/>
      <c r="L5705" s="21"/>
      <c r="M5705" s="21"/>
      <c r="N5705" s="21"/>
      <c r="O5705" s="21"/>
      <c r="P5705" s="21"/>
      <c r="Q5705" s="21"/>
    </row>
    <row r="5706" spans="1:17" s="258" customFormat="1" ht="12.75" hidden="1" customHeight="1">
      <c r="A5706" s="378"/>
      <c r="B5706" s="26"/>
      <c r="C5706" s="26"/>
      <c r="D5706" s="26"/>
      <c r="E5706" s="21"/>
      <c r="F5706" s="21"/>
      <c r="G5706" s="21"/>
      <c r="H5706" s="21"/>
      <c r="I5706" s="21"/>
      <c r="J5706" s="26"/>
      <c r="K5706" s="26"/>
      <c r="L5706" s="21"/>
      <c r="M5706" s="21"/>
      <c r="N5706" s="21"/>
      <c r="O5706" s="21"/>
      <c r="P5706" s="21"/>
      <c r="Q5706" s="21"/>
    </row>
    <row r="5707" spans="1:17" s="258" customFormat="1" ht="12.75" hidden="1" customHeight="1">
      <c r="A5707" s="378"/>
      <c r="B5707" s="26"/>
      <c r="C5707" s="26"/>
      <c r="D5707" s="26"/>
      <c r="E5707" s="21"/>
      <c r="F5707" s="21"/>
      <c r="G5707" s="21"/>
      <c r="H5707" s="21"/>
      <c r="I5707" s="21"/>
      <c r="J5707" s="26"/>
      <c r="K5707" s="26"/>
      <c r="L5707" s="21"/>
      <c r="M5707" s="21"/>
      <c r="N5707" s="21"/>
      <c r="O5707" s="21"/>
      <c r="P5707" s="21"/>
      <c r="Q5707" s="21"/>
    </row>
    <row r="5708" spans="1:17" s="258" customFormat="1" ht="12.75" hidden="1" customHeight="1">
      <c r="A5708" s="378"/>
      <c r="B5708" s="26"/>
      <c r="C5708" s="26"/>
      <c r="D5708" s="26"/>
      <c r="E5708" s="21"/>
      <c r="F5708" s="21"/>
      <c r="G5708" s="21"/>
      <c r="H5708" s="21"/>
      <c r="I5708" s="21"/>
      <c r="J5708" s="26"/>
      <c r="K5708" s="26"/>
      <c r="L5708" s="21"/>
      <c r="M5708" s="21"/>
      <c r="N5708" s="21"/>
      <c r="O5708" s="21"/>
      <c r="P5708" s="21"/>
      <c r="Q5708" s="21"/>
    </row>
    <row r="5709" spans="1:17" s="258" customFormat="1" ht="12.75" hidden="1" customHeight="1">
      <c r="A5709" s="378"/>
      <c r="B5709" s="26"/>
      <c r="C5709" s="26"/>
      <c r="D5709" s="26"/>
      <c r="E5709" s="21"/>
      <c r="F5709" s="21"/>
      <c r="G5709" s="21"/>
      <c r="H5709" s="21"/>
      <c r="I5709" s="21"/>
      <c r="J5709" s="26"/>
      <c r="K5709" s="26"/>
      <c r="L5709" s="21"/>
      <c r="M5709" s="21"/>
      <c r="N5709" s="21"/>
      <c r="O5709" s="21"/>
      <c r="P5709" s="21"/>
      <c r="Q5709" s="21"/>
    </row>
    <row r="5710" spans="1:17" s="258" customFormat="1" ht="12.75" hidden="1" customHeight="1">
      <c r="A5710" s="378"/>
      <c r="B5710" s="26"/>
      <c r="C5710" s="26"/>
      <c r="D5710" s="26"/>
      <c r="E5710" s="21"/>
      <c r="F5710" s="21"/>
      <c r="G5710" s="21"/>
      <c r="H5710" s="21"/>
      <c r="I5710" s="21"/>
      <c r="J5710" s="26"/>
      <c r="K5710" s="26"/>
      <c r="L5710" s="21"/>
      <c r="M5710" s="21"/>
      <c r="N5710" s="21"/>
      <c r="O5710" s="21"/>
      <c r="P5710" s="21"/>
      <c r="Q5710" s="21"/>
    </row>
    <row r="5711" spans="1:17" s="258" customFormat="1" ht="12.75" hidden="1" customHeight="1">
      <c r="A5711" s="378"/>
      <c r="B5711" s="26"/>
      <c r="C5711" s="26"/>
      <c r="D5711" s="26"/>
      <c r="E5711" s="21"/>
      <c r="F5711" s="21"/>
      <c r="G5711" s="21"/>
      <c r="H5711" s="21"/>
      <c r="I5711" s="21"/>
      <c r="J5711" s="26"/>
      <c r="K5711" s="26"/>
      <c r="L5711" s="21"/>
      <c r="M5711" s="21"/>
      <c r="N5711" s="21"/>
      <c r="O5711" s="21"/>
      <c r="P5711" s="21"/>
      <c r="Q5711" s="21"/>
    </row>
    <row r="5712" spans="1:17" s="258" customFormat="1" ht="12.75" hidden="1" customHeight="1">
      <c r="A5712" s="378"/>
      <c r="B5712" s="26"/>
      <c r="C5712" s="26"/>
      <c r="D5712" s="26"/>
      <c r="E5712" s="21"/>
      <c r="F5712" s="21"/>
      <c r="G5712" s="21"/>
      <c r="H5712" s="21"/>
      <c r="I5712" s="21"/>
      <c r="J5712" s="26"/>
      <c r="K5712" s="26"/>
      <c r="L5712" s="21"/>
      <c r="M5712" s="21"/>
      <c r="N5712" s="21"/>
      <c r="O5712" s="21"/>
      <c r="P5712" s="21"/>
      <c r="Q5712" s="21"/>
    </row>
    <row r="5713" spans="1:17" s="258" customFormat="1" ht="12.75" hidden="1" customHeight="1">
      <c r="A5713" s="378"/>
      <c r="B5713" s="26"/>
      <c r="C5713" s="26"/>
      <c r="D5713" s="26"/>
      <c r="E5713" s="21"/>
      <c r="F5713" s="21"/>
      <c r="G5713" s="21"/>
      <c r="H5713" s="21"/>
      <c r="I5713" s="21"/>
      <c r="J5713" s="26"/>
      <c r="K5713" s="26"/>
      <c r="L5713" s="21"/>
      <c r="M5713" s="21"/>
      <c r="N5713" s="21"/>
      <c r="O5713" s="21"/>
      <c r="P5713" s="21"/>
      <c r="Q5713" s="21"/>
    </row>
    <row r="5714" spans="1:17" s="258" customFormat="1" ht="12.75" hidden="1" customHeight="1">
      <c r="A5714" s="378"/>
      <c r="B5714" s="26"/>
      <c r="C5714" s="26"/>
      <c r="D5714" s="26"/>
      <c r="E5714" s="21"/>
      <c r="F5714" s="21"/>
      <c r="G5714" s="21"/>
      <c r="H5714" s="21"/>
      <c r="I5714" s="21"/>
      <c r="J5714" s="26"/>
      <c r="K5714" s="26"/>
      <c r="L5714" s="21"/>
      <c r="M5714" s="21"/>
      <c r="N5714" s="21"/>
      <c r="O5714" s="21"/>
      <c r="P5714" s="21"/>
      <c r="Q5714" s="21"/>
    </row>
    <row r="5715" spans="1:17" s="258" customFormat="1" ht="12.75" hidden="1" customHeight="1">
      <c r="A5715" s="378"/>
      <c r="B5715" s="26"/>
      <c r="C5715" s="26"/>
      <c r="D5715" s="26"/>
      <c r="E5715" s="21"/>
      <c r="F5715" s="21"/>
      <c r="G5715" s="21"/>
      <c r="H5715" s="21"/>
      <c r="I5715" s="21"/>
      <c r="J5715" s="26"/>
      <c r="K5715" s="26"/>
      <c r="L5715" s="21"/>
      <c r="M5715" s="21"/>
      <c r="N5715" s="21"/>
      <c r="O5715" s="21"/>
      <c r="P5715" s="21"/>
      <c r="Q5715" s="21"/>
    </row>
    <row r="5716" spans="1:17" s="258" customFormat="1" ht="12.75" hidden="1" customHeight="1">
      <c r="A5716" s="378"/>
      <c r="B5716" s="26"/>
      <c r="C5716" s="26"/>
      <c r="D5716" s="26"/>
      <c r="E5716" s="21"/>
      <c r="F5716" s="21"/>
      <c r="G5716" s="21"/>
      <c r="H5716" s="21"/>
      <c r="I5716" s="21"/>
      <c r="J5716" s="26"/>
      <c r="K5716" s="26"/>
      <c r="L5716" s="21"/>
      <c r="M5716" s="21"/>
      <c r="N5716" s="21"/>
      <c r="O5716" s="21"/>
      <c r="P5716" s="21"/>
      <c r="Q5716" s="21"/>
    </row>
    <row r="5717" spans="1:17" s="258" customFormat="1" ht="12.75" hidden="1" customHeight="1">
      <c r="A5717" s="378"/>
      <c r="B5717" s="26"/>
      <c r="C5717" s="26"/>
      <c r="D5717" s="26"/>
      <c r="E5717" s="21"/>
      <c r="F5717" s="21"/>
      <c r="G5717" s="21"/>
      <c r="H5717" s="21"/>
      <c r="I5717" s="21"/>
      <c r="J5717" s="26"/>
      <c r="K5717" s="26"/>
      <c r="L5717" s="21"/>
      <c r="M5717" s="21"/>
      <c r="N5717" s="21"/>
      <c r="O5717" s="21"/>
      <c r="P5717" s="21"/>
      <c r="Q5717" s="21"/>
    </row>
    <row r="5718" spans="1:17" s="258" customFormat="1" ht="12.75" hidden="1" customHeight="1">
      <c r="A5718" s="378"/>
      <c r="B5718" s="26"/>
      <c r="C5718" s="26"/>
      <c r="D5718" s="26"/>
      <c r="E5718" s="21"/>
      <c r="F5718" s="21"/>
      <c r="G5718" s="21"/>
      <c r="H5718" s="21"/>
      <c r="I5718" s="21"/>
      <c r="J5718" s="26"/>
      <c r="K5718" s="26"/>
      <c r="L5718" s="21"/>
      <c r="M5718" s="21"/>
      <c r="N5718" s="21"/>
      <c r="O5718" s="21"/>
      <c r="P5718" s="21"/>
      <c r="Q5718" s="21"/>
    </row>
    <row r="5719" spans="1:17" s="258" customFormat="1" ht="12.75" hidden="1" customHeight="1">
      <c r="A5719" s="378"/>
      <c r="B5719" s="26"/>
      <c r="C5719" s="26"/>
      <c r="D5719" s="26"/>
      <c r="E5719" s="21"/>
      <c r="F5719" s="21"/>
      <c r="G5719" s="21"/>
      <c r="H5719" s="21"/>
      <c r="I5719" s="21"/>
      <c r="J5719" s="26"/>
      <c r="K5719" s="26"/>
      <c r="L5719" s="21"/>
      <c r="M5719" s="21"/>
      <c r="N5719" s="21"/>
      <c r="O5719" s="21"/>
      <c r="P5719" s="21"/>
      <c r="Q5719" s="21"/>
    </row>
    <row r="5720" spans="1:17" s="258" customFormat="1" ht="12.75" hidden="1" customHeight="1">
      <c r="A5720" s="378"/>
      <c r="B5720" s="26"/>
      <c r="C5720" s="26"/>
      <c r="D5720" s="26"/>
      <c r="E5720" s="21"/>
      <c r="F5720" s="21"/>
      <c r="G5720" s="21"/>
      <c r="H5720" s="21"/>
      <c r="I5720" s="21"/>
      <c r="J5720" s="26"/>
      <c r="K5720" s="26"/>
      <c r="L5720" s="21"/>
      <c r="M5720" s="21"/>
      <c r="N5720" s="21"/>
      <c r="O5720" s="21"/>
      <c r="P5720" s="21"/>
      <c r="Q5720" s="21"/>
    </row>
    <row r="5721" spans="1:17" s="258" customFormat="1" ht="12.75" hidden="1" customHeight="1">
      <c r="A5721" s="378"/>
      <c r="B5721" s="26"/>
      <c r="C5721" s="26"/>
      <c r="D5721" s="26"/>
      <c r="E5721" s="21"/>
      <c r="F5721" s="21"/>
      <c r="G5721" s="21"/>
      <c r="H5721" s="21"/>
      <c r="I5721" s="21"/>
      <c r="J5721" s="26"/>
      <c r="K5721" s="26"/>
      <c r="L5721" s="21"/>
      <c r="M5721" s="21"/>
      <c r="N5721" s="21"/>
      <c r="O5721" s="21"/>
      <c r="P5721" s="21"/>
      <c r="Q5721" s="21"/>
    </row>
    <row r="5722" spans="1:17" s="258" customFormat="1" ht="12.75" hidden="1" customHeight="1">
      <c r="A5722" s="378"/>
      <c r="B5722" s="26"/>
      <c r="C5722" s="26"/>
      <c r="D5722" s="26"/>
      <c r="E5722" s="21"/>
      <c r="F5722" s="21"/>
      <c r="G5722" s="21"/>
      <c r="H5722" s="21"/>
      <c r="I5722" s="21"/>
      <c r="J5722" s="26"/>
      <c r="K5722" s="26"/>
      <c r="L5722" s="21"/>
      <c r="M5722" s="21"/>
      <c r="N5722" s="21"/>
      <c r="O5722" s="21"/>
      <c r="P5722" s="21"/>
      <c r="Q5722" s="21"/>
    </row>
    <row r="5723" spans="1:17" s="258" customFormat="1" ht="12.75" hidden="1" customHeight="1">
      <c r="A5723" s="378"/>
      <c r="B5723" s="26"/>
      <c r="C5723" s="26"/>
      <c r="D5723" s="26"/>
      <c r="E5723" s="21"/>
      <c r="F5723" s="21"/>
      <c r="G5723" s="21"/>
      <c r="H5723" s="21"/>
      <c r="I5723" s="21"/>
      <c r="J5723" s="26"/>
      <c r="K5723" s="26"/>
      <c r="L5723" s="21"/>
      <c r="M5723" s="21"/>
      <c r="N5723" s="21"/>
      <c r="O5723" s="21"/>
      <c r="P5723" s="21"/>
      <c r="Q5723" s="21"/>
    </row>
    <row r="5724" spans="1:17" s="258" customFormat="1" ht="12.75" hidden="1" customHeight="1">
      <c r="A5724" s="378"/>
      <c r="B5724" s="26"/>
      <c r="C5724" s="26"/>
      <c r="D5724" s="26"/>
      <c r="E5724" s="21"/>
      <c r="F5724" s="21"/>
      <c r="G5724" s="21"/>
      <c r="H5724" s="21"/>
      <c r="I5724" s="21"/>
      <c r="J5724" s="26"/>
      <c r="K5724" s="26"/>
      <c r="L5724" s="21"/>
      <c r="M5724" s="21"/>
      <c r="N5724" s="21"/>
      <c r="O5724" s="21"/>
      <c r="P5724" s="21"/>
      <c r="Q5724" s="21"/>
    </row>
    <row r="5725" spans="1:17" s="258" customFormat="1" ht="12.75" hidden="1" customHeight="1">
      <c r="A5725" s="378"/>
      <c r="B5725" s="26"/>
      <c r="C5725" s="26"/>
      <c r="D5725" s="26"/>
      <c r="E5725" s="21"/>
      <c r="F5725" s="21"/>
      <c r="G5725" s="21"/>
      <c r="H5725" s="21"/>
      <c r="I5725" s="21"/>
      <c r="J5725" s="26"/>
      <c r="K5725" s="26"/>
      <c r="L5725" s="21"/>
      <c r="M5725" s="21"/>
      <c r="N5725" s="21"/>
      <c r="O5725" s="21"/>
      <c r="P5725" s="21"/>
      <c r="Q5725" s="21"/>
    </row>
    <row r="5726" spans="1:17" s="258" customFormat="1" ht="12.75" hidden="1" customHeight="1">
      <c r="A5726" s="378"/>
      <c r="B5726" s="26"/>
      <c r="C5726" s="26"/>
      <c r="D5726" s="26"/>
      <c r="E5726" s="21"/>
      <c r="F5726" s="21"/>
      <c r="G5726" s="21"/>
      <c r="H5726" s="21"/>
      <c r="I5726" s="21"/>
      <c r="J5726" s="26"/>
      <c r="K5726" s="26"/>
      <c r="L5726" s="21"/>
      <c r="M5726" s="21"/>
      <c r="N5726" s="21"/>
      <c r="O5726" s="21"/>
      <c r="P5726" s="21"/>
      <c r="Q5726" s="21"/>
    </row>
    <row r="5727" spans="1:17" s="258" customFormat="1" ht="12.75" hidden="1" customHeight="1">
      <c r="A5727" s="378"/>
      <c r="B5727" s="26"/>
      <c r="C5727" s="26"/>
      <c r="D5727" s="26"/>
      <c r="E5727" s="21"/>
      <c r="F5727" s="21"/>
      <c r="G5727" s="21"/>
      <c r="H5727" s="21"/>
      <c r="I5727" s="21"/>
      <c r="J5727" s="26"/>
      <c r="K5727" s="26"/>
      <c r="L5727" s="21"/>
      <c r="M5727" s="21"/>
      <c r="N5727" s="21"/>
      <c r="O5727" s="21"/>
      <c r="P5727" s="21"/>
      <c r="Q5727" s="21"/>
    </row>
    <row r="5728" spans="1:17" s="258" customFormat="1" ht="12.75" hidden="1" customHeight="1">
      <c r="A5728" s="378"/>
      <c r="B5728" s="26"/>
      <c r="C5728" s="26"/>
      <c r="D5728" s="26"/>
      <c r="E5728" s="21"/>
      <c r="F5728" s="21"/>
      <c r="G5728" s="21"/>
      <c r="H5728" s="21"/>
      <c r="I5728" s="21"/>
      <c r="J5728" s="26"/>
      <c r="K5728" s="26"/>
      <c r="L5728" s="21"/>
      <c r="M5728" s="21"/>
      <c r="N5728" s="21"/>
      <c r="O5728" s="21"/>
      <c r="P5728" s="21"/>
      <c r="Q5728" s="21"/>
    </row>
    <row r="5729" spans="1:17" s="258" customFormat="1" ht="12.75" hidden="1" customHeight="1">
      <c r="A5729" s="378"/>
      <c r="B5729" s="26"/>
      <c r="C5729" s="26"/>
      <c r="D5729" s="26"/>
      <c r="E5729" s="21"/>
      <c r="F5729" s="21"/>
      <c r="G5729" s="21"/>
      <c r="H5729" s="21"/>
      <c r="I5729" s="21"/>
      <c r="J5729" s="26"/>
      <c r="K5729" s="26"/>
      <c r="L5729" s="21"/>
      <c r="M5729" s="21"/>
      <c r="N5729" s="21"/>
      <c r="O5729" s="21"/>
      <c r="P5729" s="21"/>
      <c r="Q5729" s="21"/>
    </row>
    <row r="5730" spans="1:17" customFormat="1" ht="12.75" hidden="1" customHeight="1">
      <c r="A5730" s="378"/>
      <c r="B5730" s="26"/>
      <c r="C5730" s="26"/>
      <c r="D5730" s="26"/>
      <c r="E5730" s="21"/>
      <c r="F5730" s="21"/>
      <c r="G5730" s="21"/>
      <c r="H5730" s="21"/>
      <c r="I5730" s="21"/>
      <c r="J5730" s="26"/>
      <c r="K5730" s="26"/>
      <c r="L5730" s="21"/>
      <c r="M5730" s="21"/>
      <c r="N5730" s="21"/>
      <c r="O5730" s="21"/>
      <c r="P5730" s="21"/>
      <c r="Q5730" s="21"/>
    </row>
    <row r="5731" spans="1:17" customFormat="1" ht="12.75" hidden="1" customHeight="1">
      <c r="A5731" s="378"/>
      <c r="B5731" s="26"/>
      <c r="C5731" s="26"/>
      <c r="D5731" s="26"/>
      <c r="E5731" s="21"/>
      <c r="F5731" s="21"/>
      <c r="G5731" s="21"/>
      <c r="H5731" s="21"/>
      <c r="I5731" s="21"/>
      <c r="J5731" s="26"/>
      <c r="K5731" s="26"/>
      <c r="L5731" s="21"/>
      <c r="M5731" s="21"/>
      <c r="N5731" s="21"/>
      <c r="O5731" s="21"/>
      <c r="P5731" s="21"/>
      <c r="Q5731" s="21"/>
    </row>
    <row r="5732" spans="1:17" customFormat="1" ht="12.75" hidden="1" customHeight="1">
      <c r="A5732" s="378"/>
      <c r="B5732" s="26"/>
      <c r="C5732" s="26"/>
      <c r="D5732" s="26"/>
      <c r="E5732" s="21"/>
      <c r="F5732" s="21"/>
      <c r="G5732" s="21"/>
      <c r="H5732" s="21"/>
      <c r="I5732" s="21"/>
      <c r="J5732" s="26"/>
      <c r="K5732" s="26"/>
      <c r="L5732" s="21"/>
      <c r="M5732" s="21"/>
      <c r="N5732" s="21"/>
      <c r="O5732" s="21"/>
      <c r="P5732" s="21"/>
      <c r="Q5732" s="21"/>
    </row>
    <row r="5733" spans="1:17" customFormat="1" ht="12.75" hidden="1" customHeight="1">
      <c r="A5733" s="378"/>
      <c r="B5733" s="26"/>
      <c r="C5733" s="26"/>
      <c r="D5733" s="26"/>
      <c r="E5733" s="21"/>
      <c r="F5733" s="21"/>
      <c r="G5733" s="21"/>
      <c r="H5733" s="21"/>
      <c r="I5733" s="21"/>
      <c r="J5733" s="26"/>
      <c r="K5733" s="26"/>
      <c r="L5733" s="21"/>
      <c r="M5733" s="21"/>
      <c r="N5733" s="21"/>
      <c r="O5733" s="21"/>
      <c r="P5733" s="21"/>
      <c r="Q5733" s="21"/>
    </row>
    <row r="5734" spans="1:17" customFormat="1" ht="12.75" hidden="1" customHeight="1">
      <c r="A5734" s="378"/>
      <c r="B5734" s="26"/>
      <c r="C5734" s="26"/>
      <c r="D5734" s="26"/>
      <c r="E5734" s="21"/>
      <c r="F5734" s="21"/>
      <c r="G5734" s="21"/>
      <c r="H5734" s="21"/>
      <c r="I5734" s="21"/>
      <c r="J5734" s="26"/>
      <c r="K5734" s="26"/>
      <c r="L5734" s="21"/>
      <c r="M5734" s="21"/>
      <c r="N5734" s="21"/>
      <c r="O5734" s="21"/>
      <c r="P5734" s="21"/>
      <c r="Q5734" s="21"/>
    </row>
    <row r="5735" spans="1:17" customFormat="1" ht="12.75" hidden="1" customHeight="1">
      <c r="A5735" s="378"/>
      <c r="B5735" s="26"/>
      <c r="C5735" s="26"/>
      <c r="D5735" s="26"/>
      <c r="E5735" s="21"/>
      <c r="F5735" s="21"/>
      <c r="G5735" s="21"/>
      <c r="H5735" s="21"/>
      <c r="I5735" s="21"/>
      <c r="J5735" s="26"/>
      <c r="K5735" s="26"/>
      <c r="L5735" s="21"/>
      <c r="M5735" s="21"/>
      <c r="N5735" s="21"/>
      <c r="O5735" s="21"/>
      <c r="P5735" s="21"/>
      <c r="Q5735" s="21"/>
    </row>
    <row r="5736" spans="1:17" customFormat="1" ht="12.75" hidden="1" customHeight="1">
      <c r="A5736" s="378"/>
      <c r="B5736" s="26"/>
      <c r="C5736" s="26"/>
      <c r="D5736" s="26"/>
      <c r="E5736" s="21"/>
      <c r="F5736" s="21"/>
      <c r="G5736" s="21"/>
      <c r="H5736" s="21"/>
      <c r="I5736" s="21"/>
      <c r="J5736" s="26"/>
      <c r="K5736" s="26"/>
      <c r="L5736" s="21"/>
      <c r="M5736" s="21"/>
      <c r="N5736" s="21"/>
      <c r="O5736" s="21"/>
      <c r="P5736" s="21"/>
      <c r="Q5736" s="21"/>
    </row>
    <row r="5737" spans="1:17" customFormat="1" ht="12.75" hidden="1" customHeight="1">
      <c r="A5737" s="378"/>
      <c r="B5737" s="26"/>
      <c r="C5737" s="26"/>
      <c r="D5737" s="26"/>
      <c r="E5737" s="21"/>
      <c r="F5737" s="21"/>
      <c r="G5737" s="21"/>
      <c r="H5737" s="21"/>
      <c r="I5737" s="21"/>
      <c r="J5737" s="26"/>
      <c r="K5737" s="26"/>
      <c r="L5737" s="21"/>
      <c r="M5737" s="21"/>
      <c r="N5737" s="21"/>
      <c r="O5737" s="21"/>
      <c r="P5737" s="21"/>
      <c r="Q5737" s="21"/>
    </row>
    <row r="5738" spans="1:17" customFormat="1" ht="12.75" hidden="1" customHeight="1">
      <c r="A5738" s="378"/>
      <c r="B5738" s="26"/>
      <c r="C5738" s="26"/>
      <c r="D5738" s="26"/>
      <c r="E5738" s="21"/>
      <c r="F5738" s="21"/>
      <c r="G5738" s="21"/>
      <c r="H5738" s="21"/>
      <c r="I5738" s="21"/>
      <c r="J5738" s="26"/>
      <c r="K5738" s="26"/>
      <c r="L5738" s="21"/>
      <c r="M5738" s="21"/>
      <c r="N5738" s="21"/>
      <c r="O5738" s="21"/>
      <c r="P5738" s="21"/>
      <c r="Q5738" s="21"/>
    </row>
    <row r="5739" spans="1:17" customFormat="1" ht="12.75" hidden="1" customHeight="1">
      <c r="A5739" s="378"/>
      <c r="B5739" s="26"/>
      <c r="C5739" s="26"/>
      <c r="D5739" s="26"/>
      <c r="E5739" s="21"/>
      <c r="F5739" s="21"/>
      <c r="G5739" s="21"/>
      <c r="H5739" s="21"/>
      <c r="I5739" s="21"/>
      <c r="J5739" s="26"/>
      <c r="K5739" s="26"/>
      <c r="L5739" s="21"/>
      <c r="M5739" s="21"/>
      <c r="N5739" s="21"/>
      <c r="O5739" s="21"/>
      <c r="P5739" s="21"/>
      <c r="Q5739" s="21"/>
    </row>
    <row r="5740" spans="1:17" customFormat="1" ht="12.75" hidden="1" customHeight="1">
      <c r="A5740" s="378"/>
      <c r="B5740" s="26"/>
      <c r="C5740" s="26"/>
      <c r="D5740" s="26"/>
      <c r="E5740" s="21"/>
      <c r="F5740" s="21"/>
      <c r="G5740" s="21"/>
      <c r="H5740" s="21"/>
      <c r="I5740" s="21"/>
      <c r="J5740" s="26"/>
      <c r="K5740" s="26"/>
      <c r="L5740" s="21"/>
      <c r="M5740" s="21"/>
      <c r="N5740" s="21"/>
      <c r="O5740" s="21"/>
      <c r="P5740" s="21"/>
      <c r="Q5740" s="21"/>
    </row>
    <row r="5741" spans="1:17" customFormat="1" ht="12.75" hidden="1" customHeight="1">
      <c r="A5741" s="378"/>
      <c r="B5741" s="26"/>
      <c r="C5741" s="26"/>
      <c r="D5741" s="26"/>
      <c r="E5741" s="21"/>
      <c r="F5741" s="21"/>
      <c r="G5741" s="21"/>
      <c r="H5741" s="21"/>
      <c r="I5741" s="21"/>
      <c r="J5741" s="26"/>
      <c r="K5741" s="26"/>
      <c r="L5741" s="21"/>
      <c r="M5741" s="21"/>
      <c r="N5741" s="21"/>
      <c r="O5741" s="21"/>
      <c r="P5741" s="21"/>
      <c r="Q5741" s="21"/>
    </row>
    <row r="5742" spans="1:17" customFormat="1" ht="12.75" hidden="1" customHeight="1">
      <c r="A5742" s="378"/>
      <c r="B5742" s="26"/>
      <c r="C5742" s="26"/>
      <c r="D5742" s="26"/>
      <c r="E5742" s="21"/>
      <c r="F5742" s="21"/>
      <c r="G5742" s="21"/>
      <c r="H5742" s="21"/>
      <c r="I5742" s="21"/>
      <c r="J5742" s="26"/>
      <c r="K5742" s="26"/>
      <c r="L5742" s="21"/>
      <c r="M5742" s="21"/>
      <c r="N5742" s="21"/>
      <c r="O5742" s="21"/>
      <c r="P5742" s="21"/>
      <c r="Q5742" s="21"/>
    </row>
    <row r="5743" spans="1:17" customFormat="1" ht="12.75" hidden="1" customHeight="1">
      <c r="A5743" s="378"/>
      <c r="B5743" s="26"/>
      <c r="C5743" s="26"/>
      <c r="D5743" s="26"/>
      <c r="E5743" s="21"/>
      <c r="F5743" s="21"/>
      <c r="G5743" s="21"/>
      <c r="H5743" s="21"/>
      <c r="I5743" s="21"/>
      <c r="J5743" s="26"/>
      <c r="K5743" s="26"/>
      <c r="L5743" s="21"/>
      <c r="M5743" s="21"/>
      <c r="N5743" s="21"/>
      <c r="O5743" s="21"/>
      <c r="P5743" s="21"/>
      <c r="Q5743" s="21"/>
    </row>
    <row r="5744" spans="1:17" customFormat="1" ht="12.75" hidden="1" customHeight="1">
      <c r="A5744" s="378"/>
      <c r="B5744" s="26"/>
      <c r="C5744" s="26"/>
      <c r="D5744" s="26"/>
      <c r="E5744" s="21"/>
      <c r="F5744" s="21"/>
      <c r="G5744" s="21"/>
      <c r="H5744" s="21"/>
      <c r="I5744" s="21"/>
      <c r="J5744" s="26"/>
      <c r="K5744" s="26"/>
      <c r="L5744" s="21"/>
      <c r="M5744" s="21"/>
      <c r="N5744" s="21"/>
      <c r="O5744" s="21"/>
      <c r="P5744" s="21"/>
      <c r="Q5744" s="21"/>
    </row>
    <row r="5745" spans="1:17" customFormat="1" ht="12.75" hidden="1" customHeight="1">
      <c r="A5745" s="378"/>
      <c r="B5745" s="26"/>
      <c r="C5745" s="26"/>
      <c r="D5745" s="26"/>
      <c r="E5745" s="21"/>
      <c r="F5745" s="21"/>
      <c r="G5745" s="21"/>
      <c r="H5745" s="21"/>
      <c r="I5745" s="21"/>
      <c r="J5745" s="26"/>
      <c r="K5745" s="26"/>
      <c r="L5745" s="21"/>
      <c r="M5745" s="21"/>
      <c r="N5745" s="21"/>
      <c r="O5745" s="21"/>
      <c r="P5745" s="21"/>
      <c r="Q5745" s="21"/>
    </row>
    <row r="5746" spans="1:17" customFormat="1" ht="12.75" hidden="1" customHeight="1">
      <c r="A5746" s="378"/>
      <c r="B5746" s="26"/>
      <c r="C5746" s="26"/>
      <c r="D5746" s="26"/>
      <c r="E5746" s="21"/>
      <c r="F5746" s="21"/>
      <c r="G5746" s="21"/>
      <c r="H5746" s="21"/>
      <c r="I5746" s="21"/>
      <c r="J5746" s="26"/>
      <c r="K5746" s="26"/>
      <c r="L5746" s="21"/>
      <c r="M5746" s="21"/>
      <c r="N5746" s="21"/>
      <c r="O5746" s="21"/>
      <c r="P5746" s="21"/>
      <c r="Q5746" s="21"/>
    </row>
    <row r="5747" spans="1:17" customFormat="1" ht="12.75" hidden="1" customHeight="1">
      <c r="A5747" s="378"/>
      <c r="B5747" s="26"/>
      <c r="C5747" s="26"/>
      <c r="D5747" s="26"/>
      <c r="E5747" s="21"/>
      <c r="F5747" s="21"/>
      <c r="G5747" s="21"/>
      <c r="H5747" s="21"/>
      <c r="I5747" s="21"/>
      <c r="J5747" s="26"/>
      <c r="K5747" s="26"/>
      <c r="L5747" s="21"/>
      <c r="M5747" s="21"/>
      <c r="N5747" s="21"/>
      <c r="O5747" s="21"/>
      <c r="P5747" s="21"/>
      <c r="Q5747" s="21"/>
    </row>
    <row r="5748" spans="1:17" customFormat="1" ht="12.75" hidden="1" customHeight="1">
      <c r="A5748" s="378"/>
      <c r="B5748" s="26"/>
      <c r="C5748" s="26"/>
      <c r="D5748" s="26"/>
      <c r="E5748" s="21"/>
      <c r="F5748" s="21"/>
      <c r="G5748" s="21"/>
      <c r="H5748" s="21"/>
      <c r="I5748" s="21"/>
      <c r="J5748" s="26"/>
      <c r="K5748" s="26"/>
      <c r="L5748" s="21"/>
      <c r="M5748" s="21"/>
      <c r="N5748" s="21"/>
      <c r="O5748" s="21"/>
      <c r="P5748" s="21"/>
      <c r="Q5748" s="21"/>
    </row>
    <row r="5749" spans="1:17" customFormat="1" ht="12.75" hidden="1" customHeight="1">
      <c r="A5749" s="378"/>
      <c r="B5749" s="26"/>
      <c r="C5749" s="26"/>
      <c r="D5749" s="26"/>
      <c r="E5749" s="21"/>
      <c r="F5749" s="21"/>
      <c r="G5749" s="21"/>
      <c r="H5749" s="21"/>
      <c r="I5749" s="21"/>
      <c r="J5749" s="26"/>
      <c r="K5749" s="26"/>
      <c r="L5749" s="21"/>
      <c r="M5749" s="21"/>
      <c r="N5749" s="21"/>
      <c r="O5749" s="21"/>
      <c r="P5749" s="21"/>
      <c r="Q5749" s="21"/>
    </row>
    <row r="5750" spans="1:17" customFormat="1" ht="12.75" hidden="1" customHeight="1">
      <c r="A5750" s="378"/>
      <c r="B5750" s="26"/>
      <c r="C5750" s="26"/>
      <c r="D5750" s="26"/>
      <c r="E5750" s="21"/>
      <c r="F5750" s="21"/>
      <c r="G5750" s="21"/>
      <c r="H5750" s="21"/>
      <c r="I5750" s="21"/>
      <c r="J5750" s="26"/>
      <c r="K5750" s="26"/>
      <c r="L5750" s="21"/>
      <c r="M5750" s="21"/>
      <c r="N5750" s="21"/>
      <c r="O5750" s="21"/>
      <c r="P5750" s="21"/>
      <c r="Q5750" s="21"/>
    </row>
    <row r="5751" spans="1:17" customFormat="1" ht="12.75" hidden="1" customHeight="1">
      <c r="A5751" s="378"/>
      <c r="B5751" s="26"/>
      <c r="C5751" s="26"/>
      <c r="D5751" s="26"/>
      <c r="E5751" s="21"/>
      <c r="F5751" s="21"/>
      <c r="G5751" s="21"/>
      <c r="H5751" s="21"/>
      <c r="I5751" s="21"/>
      <c r="J5751" s="26"/>
      <c r="K5751" s="26"/>
      <c r="L5751" s="21"/>
      <c r="M5751" s="21"/>
      <c r="N5751" s="21"/>
      <c r="O5751" s="21"/>
      <c r="P5751" s="21"/>
      <c r="Q5751" s="21"/>
    </row>
    <row r="5752" spans="1:17" customFormat="1" ht="12.75" hidden="1" customHeight="1">
      <c r="A5752" s="378"/>
      <c r="B5752" s="26"/>
      <c r="C5752" s="26"/>
      <c r="D5752" s="26"/>
      <c r="E5752" s="21"/>
      <c r="F5752" s="21"/>
      <c r="G5752" s="21"/>
      <c r="H5752" s="21"/>
      <c r="I5752" s="21"/>
      <c r="J5752" s="26"/>
      <c r="K5752" s="26"/>
      <c r="L5752" s="21"/>
      <c r="M5752" s="21"/>
      <c r="N5752" s="21"/>
      <c r="O5752" s="21"/>
      <c r="P5752" s="21"/>
      <c r="Q5752" s="21"/>
    </row>
    <row r="5753" spans="1:17" customFormat="1" ht="12.75" hidden="1" customHeight="1">
      <c r="A5753" s="378"/>
      <c r="B5753" s="26"/>
      <c r="C5753" s="26"/>
      <c r="D5753" s="26"/>
      <c r="E5753" s="21"/>
      <c r="F5753" s="21"/>
      <c r="G5753" s="21"/>
      <c r="H5753" s="21"/>
      <c r="I5753" s="21"/>
      <c r="J5753" s="26"/>
      <c r="K5753" s="26"/>
      <c r="L5753" s="21"/>
      <c r="M5753" s="21"/>
      <c r="N5753" s="21"/>
      <c r="O5753" s="21"/>
      <c r="P5753" s="21"/>
      <c r="Q5753" s="21"/>
    </row>
    <row r="5754" spans="1:17" customFormat="1" ht="12.75" hidden="1" customHeight="1">
      <c r="A5754" s="378"/>
      <c r="B5754" s="26"/>
      <c r="C5754" s="26"/>
      <c r="D5754" s="26"/>
      <c r="E5754" s="21"/>
      <c r="F5754" s="21"/>
      <c r="G5754" s="21"/>
      <c r="H5754" s="21"/>
      <c r="I5754" s="21"/>
      <c r="J5754" s="26"/>
      <c r="K5754" s="26"/>
      <c r="L5754" s="21"/>
      <c r="M5754" s="21"/>
      <c r="N5754" s="21"/>
      <c r="O5754" s="21"/>
      <c r="P5754" s="21"/>
      <c r="Q5754" s="21"/>
    </row>
    <row r="5755" spans="1:17" customFormat="1" ht="12.75" hidden="1" customHeight="1">
      <c r="A5755" s="378"/>
      <c r="B5755" s="26"/>
      <c r="C5755" s="26"/>
      <c r="D5755" s="26"/>
      <c r="E5755" s="21"/>
      <c r="F5755" s="21"/>
      <c r="G5755" s="21"/>
      <c r="H5755" s="21"/>
      <c r="I5755" s="21"/>
      <c r="J5755" s="26"/>
      <c r="K5755" s="26"/>
      <c r="L5755" s="21"/>
      <c r="M5755" s="21"/>
      <c r="N5755" s="21"/>
      <c r="O5755" s="21"/>
      <c r="P5755" s="21"/>
      <c r="Q5755" s="21"/>
    </row>
    <row r="5756" spans="1:17" customFormat="1" ht="12.75" hidden="1" customHeight="1">
      <c r="A5756" s="378"/>
      <c r="B5756" s="26"/>
      <c r="C5756" s="26"/>
      <c r="D5756" s="26"/>
      <c r="E5756" s="21"/>
      <c r="F5756" s="21"/>
      <c r="G5756" s="21"/>
      <c r="H5756" s="21"/>
      <c r="I5756" s="21"/>
      <c r="J5756" s="26"/>
      <c r="K5756" s="26"/>
      <c r="L5756" s="21"/>
      <c r="M5756" s="21"/>
      <c r="N5756" s="21"/>
      <c r="O5756" s="21"/>
      <c r="P5756" s="21"/>
      <c r="Q5756" s="21"/>
    </row>
    <row r="5757" spans="1:17" customFormat="1" ht="16.5" hidden="1" customHeight="1">
      <c r="A5757" s="378"/>
      <c r="B5757" s="26"/>
      <c r="C5757" s="26"/>
      <c r="D5757" s="26"/>
      <c r="E5757" s="21"/>
      <c r="F5757" s="21"/>
      <c r="G5757" s="21"/>
      <c r="H5757" s="21"/>
      <c r="I5757" s="21"/>
      <c r="J5757" s="26"/>
      <c r="K5757" s="26"/>
      <c r="L5757" s="21"/>
      <c r="M5757" s="21"/>
      <c r="N5757" s="21"/>
      <c r="O5757" s="21"/>
      <c r="P5757" s="21"/>
      <c r="Q5757" s="21"/>
    </row>
    <row r="5758" spans="1:17" customFormat="1" ht="16.5" hidden="1" customHeight="1">
      <c r="A5758" s="378"/>
      <c r="B5758" s="26"/>
      <c r="C5758" s="26"/>
      <c r="D5758" s="26"/>
      <c r="E5758" s="21"/>
      <c r="F5758" s="21"/>
      <c r="G5758" s="21"/>
      <c r="H5758" s="21"/>
      <c r="I5758" s="21"/>
      <c r="J5758" s="26"/>
      <c r="K5758" s="26"/>
      <c r="L5758" s="21"/>
      <c r="M5758" s="21"/>
      <c r="N5758" s="21"/>
      <c r="O5758" s="21"/>
      <c r="P5758" s="21"/>
      <c r="Q5758" s="21"/>
    </row>
    <row r="5759" spans="1:17" customFormat="1" ht="12.75" hidden="1" customHeight="1">
      <c r="A5759" s="378"/>
      <c r="B5759" s="26"/>
      <c r="C5759" s="26"/>
      <c r="D5759" s="26"/>
      <c r="E5759" s="21"/>
      <c r="F5759" s="21"/>
      <c r="G5759" s="21"/>
      <c r="H5759" s="21"/>
      <c r="I5759" s="21"/>
      <c r="J5759" s="26"/>
      <c r="K5759" s="26"/>
      <c r="L5759" s="21"/>
      <c r="M5759" s="21"/>
      <c r="N5759" s="21"/>
      <c r="O5759" s="21"/>
      <c r="P5759" s="21"/>
      <c r="Q5759" s="21"/>
    </row>
    <row r="5760" spans="1:17" customFormat="1" ht="12.75" hidden="1" customHeight="1">
      <c r="A5760" s="378"/>
      <c r="B5760" s="26"/>
      <c r="C5760" s="26"/>
      <c r="D5760" s="26"/>
      <c r="E5760" s="21"/>
      <c r="F5760" s="21"/>
      <c r="G5760" s="21"/>
      <c r="H5760" s="21"/>
      <c r="I5760" s="21"/>
      <c r="J5760" s="26"/>
      <c r="K5760" s="26"/>
      <c r="L5760" s="21"/>
      <c r="M5760" s="21"/>
      <c r="N5760" s="21"/>
      <c r="O5760" s="21"/>
      <c r="P5760" s="21"/>
      <c r="Q5760" s="21"/>
    </row>
    <row r="5761" spans="1:241" customFormat="1" ht="12.75" hidden="1" customHeight="1">
      <c r="A5761" s="378"/>
      <c r="B5761" s="26"/>
      <c r="C5761" s="26"/>
      <c r="D5761" s="26"/>
      <c r="E5761" s="21"/>
      <c r="F5761" s="21"/>
      <c r="G5761" s="21"/>
      <c r="H5761" s="21"/>
      <c r="I5761" s="21"/>
      <c r="J5761" s="26"/>
      <c r="K5761" s="26"/>
      <c r="L5761" s="21"/>
      <c r="M5761" s="21"/>
      <c r="N5761" s="21"/>
      <c r="O5761" s="21"/>
      <c r="P5761" s="21"/>
      <c r="Q5761" s="21"/>
    </row>
    <row r="5762" spans="1:241" customFormat="1" ht="12.75" hidden="1" customHeight="1">
      <c r="A5762" s="378"/>
      <c r="B5762" s="26"/>
      <c r="C5762" s="26"/>
      <c r="D5762" s="26"/>
      <c r="E5762" s="21"/>
      <c r="F5762" s="21"/>
      <c r="G5762" s="21"/>
      <c r="H5762" s="21"/>
      <c r="I5762" s="21"/>
      <c r="J5762" s="26"/>
      <c r="K5762" s="26"/>
      <c r="L5762" s="21"/>
      <c r="M5762" s="21"/>
      <c r="N5762" s="21"/>
      <c r="O5762" s="21"/>
      <c r="P5762" s="21"/>
      <c r="Q5762" s="21"/>
    </row>
    <row r="5763" spans="1:241" customFormat="1" ht="12.75" hidden="1" customHeight="1">
      <c r="A5763" s="378"/>
      <c r="B5763" s="26"/>
      <c r="C5763" s="26"/>
      <c r="D5763" s="26"/>
      <c r="E5763" s="21"/>
      <c r="F5763" s="21"/>
      <c r="G5763" s="21"/>
      <c r="H5763" s="21"/>
      <c r="I5763" s="21"/>
      <c r="J5763" s="26"/>
      <c r="K5763" s="26"/>
      <c r="L5763" s="21"/>
      <c r="M5763" s="21"/>
      <c r="N5763" s="21"/>
      <c r="O5763" s="21"/>
      <c r="P5763" s="21"/>
      <c r="Q5763" s="21"/>
    </row>
    <row r="5764" spans="1:241" s="712" customFormat="1" ht="16.5" hidden="1" customHeight="1">
      <c r="A5764" s="711"/>
      <c r="B5764" s="680"/>
      <c r="C5764" s="718"/>
      <c r="D5764" s="718"/>
      <c r="E5764" s="714"/>
      <c r="F5764" s="714"/>
      <c r="G5764" s="714"/>
      <c r="H5764" s="714"/>
      <c r="I5764" s="714"/>
      <c r="J5764" s="718"/>
      <c r="K5764" s="718"/>
      <c r="L5764" s="714"/>
      <c r="M5764" s="714"/>
      <c r="N5764" s="714"/>
      <c r="O5764" s="714"/>
    </row>
    <row r="5765" spans="1:241" s="712" customFormat="1" ht="16.5" hidden="1" customHeight="1">
      <c r="A5765" s="711"/>
      <c r="B5765" s="680"/>
      <c r="C5765" s="718"/>
      <c r="D5765" s="718"/>
      <c r="E5765" s="714"/>
      <c r="F5765" s="714"/>
      <c r="G5765" s="714"/>
      <c r="H5765" s="714"/>
      <c r="I5765" s="714"/>
      <c r="J5765" s="718"/>
      <c r="K5765" s="718"/>
      <c r="L5765" s="714"/>
      <c r="M5765" s="714"/>
      <c r="N5765" s="714"/>
      <c r="O5765" s="714"/>
    </row>
    <row r="5766" spans="1:241" s="712" customFormat="1" ht="12.75" hidden="1" customHeight="1">
      <c r="A5766" s="711"/>
      <c r="B5766" s="718"/>
      <c r="C5766" s="718"/>
      <c r="D5766" s="718"/>
      <c r="E5766" s="714"/>
      <c r="F5766" s="714"/>
      <c r="G5766" s="714"/>
      <c r="H5766" s="714"/>
      <c r="I5766" s="714"/>
      <c r="J5766" s="718"/>
      <c r="K5766" s="718"/>
      <c r="L5766" s="714"/>
      <c r="M5766" s="714"/>
      <c r="N5766" s="714"/>
      <c r="O5766" s="714"/>
    </row>
    <row r="5767" spans="1:241" s="712" customFormat="1" ht="15" hidden="1">
      <c r="A5767" s="711"/>
      <c r="B5767" s="699"/>
      <c r="C5767" s="718"/>
      <c r="D5767" s="718"/>
      <c r="E5767" s="714"/>
      <c r="F5767" s="714"/>
      <c r="G5767" s="714"/>
      <c r="H5767" s="714"/>
      <c r="I5767" s="714"/>
      <c r="J5767" s="718"/>
      <c r="K5767" s="718"/>
      <c r="L5767" s="714"/>
      <c r="M5767" s="714"/>
      <c r="N5767" s="714"/>
      <c r="O5767" s="714"/>
    </row>
    <row r="5768" spans="1:241" s="249" customFormat="1" hidden="1">
      <c r="A5768" s="677"/>
      <c r="C5768" s="171"/>
      <c r="D5768" s="171"/>
      <c r="E5768" s="540"/>
      <c r="F5768" s="540"/>
      <c r="G5768" s="540"/>
      <c r="H5768" s="540"/>
      <c r="I5768" s="540"/>
      <c r="J5768" s="171"/>
      <c r="K5768" s="171"/>
      <c r="L5768" s="540"/>
      <c r="M5768" s="540"/>
      <c r="N5768" s="540"/>
      <c r="O5768" s="540"/>
    </row>
    <row r="5769" spans="1:241" s="249" customFormat="1" ht="14.25" hidden="1" customHeight="1">
      <c r="A5769" s="677"/>
      <c r="B5769" s="1659"/>
      <c r="C5769" s="1659"/>
      <c r="D5769" s="1659"/>
      <c r="E5769" s="1659"/>
      <c r="F5769" s="1659"/>
      <c r="G5769" s="1659"/>
      <c r="H5769" s="1659"/>
      <c r="I5769" s="1659"/>
      <c r="J5769" s="1659"/>
      <c r="K5769" s="1659"/>
      <c r="L5769" s="1659"/>
      <c r="M5769" s="1659"/>
      <c r="N5769" s="1659"/>
      <c r="O5769" s="1659"/>
      <c r="P5769" s="723"/>
      <c r="Q5769" s="723"/>
      <c r="R5769" s="668"/>
      <c r="S5769" s="668"/>
      <c r="T5769" s="668"/>
      <c r="U5769" s="668"/>
      <c r="V5769" s="668"/>
      <c r="W5769" s="668"/>
      <c r="X5769" s="668"/>
      <c r="IC5769" s="668"/>
      <c r="ID5769" s="668"/>
      <c r="IE5769" s="668"/>
      <c r="IF5769" s="668"/>
      <c r="IG5769" s="668"/>
    </row>
    <row r="5770" spans="1:241" s="249" customFormat="1" ht="14.25" hidden="1" customHeight="1">
      <c r="A5770" s="677"/>
      <c r="B5770" s="1659"/>
      <c r="C5770" s="1659"/>
      <c r="D5770" s="1659"/>
      <c r="E5770" s="1659"/>
      <c r="F5770" s="1659"/>
      <c r="G5770" s="1659"/>
      <c r="H5770" s="1659"/>
      <c r="I5770" s="1659"/>
      <c r="J5770" s="1659"/>
      <c r="K5770" s="1659"/>
      <c r="L5770" s="1659"/>
      <c r="M5770" s="1659"/>
      <c r="N5770" s="1659"/>
      <c r="O5770" s="1659"/>
      <c r="P5770" s="723"/>
      <c r="Q5770" s="723"/>
      <c r="R5770" s="668"/>
      <c r="S5770" s="668"/>
      <c r="T5770" s="668"/>
      <c r="U5770" s="668"/>
      <c r="V5770" s="668"/>
      <c r="W5770" s="668"/>
      <c r="X5770" s="668"/>
      <c r="IC5770" s="668"/>
      <c r="ID5770" s="668"/>
      <c r="IE5770" s="668"/>
      <c r="IF5770" s="668"/>
      <c r="IG5770" s="668"/>
    </row>
    <row r="5771" spans="1:241" s="249" customFormat="1" ht="5.25" hidden="1" customHeight="1">
      <c r="A5771" s="677"/>
      <c r="B5771" s="158"/>
      <c r="C5771" s="158"/>
      <c r="D5771" s="158"/>
      <c r="E5771" s="158"/>
      <c r="F5771" s="158"/>
      <c r="G5771" s="158"/>
      <c r="H5771" s="158"/>
      <c r="I5771" s="158"/>
      <c r="J5771" s="158"/>
      <c r="K5771" s="158"/>
      <c r="L5771" s="158"/>
      <c r="M5771" s="540"/>
      <c r="N5771" s="540"/>
      <c r="O5771" s="540"/>
      <c r="P5771" s="158"/>
      <c r="Q5771" s="158"/>
      <c r="R5771" s="668"/>
      <c r="S5771" s="668"/>
      <c r="T5771" s="668"/>
      <c r="U5771" s="668"/>
      <c r="V5771" s="668"/>
      <c r="W5771" s="668"/>
      <c r="X5771" s="668"/>
      <c r="IC5771" s="668"/>
      <c r="ID5771" s="668"/>
      <c r="IE5771" s="668"/>
      <c r="IF5771" s="668"/>
      <c r="IG5771" s="668"/>
    </row>
    <row r="5772" spans="1:241" s="678" customFormat="1" ht="18" hidden="1" customHeight="1">
      <c r="A5772" s="743"/>
      <c r="B5772" s="1620"/>
      <c r="C5772" s="1620"/>
      <c r="D5772" s="1620"/>
      <c r="E5772" s="1620"/>
      <c r="F5772" s="1620"/>
      <c r="G5772" s="1620"/>
      <c r="H5772" s="1620"/>
      <c r="I5772" s="1620"/>
      <c r="J5772" s="1620"/>
      <c r="K5772" s="1620"/>
      <c r="L5772" s="1620"/>
      <c r="M5772" s="1620"/>
      <c r="N5772" s="1620"/>
      <c r="O5772" s="1620"/>
      <c r="P5772" s="1620"/>
      <c r="Q5772" s="733"/>
    </row>
    <row r="5773" spans="1:241" s="249" customFormat="1" ht="14.25" hidden="1" customHeight="1">
      <c r="A5773" s="677"/>
      <c r="B5773" s="684"/>
      <c r="C5773" s="158"/>
      <c r="D5773" s="158"/>
      <c r="E5773" s="158"/>
      <c r="F5773" s="158"/>
      <c r="G5773" s="158"/>
      <c r="H5773" s="158"/>
      <c r="I5773" s="158"/>
      <c r="J5773" s="158"/>
      <c r="K5773" s="158"/>
      <c r="L5773" s="158"/>
      <c r="M5773" s="540"/>
      <c r="N5773" s="540"/>
      <c r="O5773" s="540"/>
      <c r="P5773" s="158"/>
      <c r="Q5773" s="158"/>
      <c r="R5773" s="668"/>
      <c r="S5773" s="668"/>
      <c r="T5773" s="668"/>
      <c r="U5773" s="668"/>
      <c r="V5773" s="668"/>
      <c r="W5773" s="668"/>
      <c r="X5773" s="668"/>
      <c r="IC5773" s="668"/>
      <c r="ID5773" s="668"/>
      <c r="IE5773" s="668"/>
      <c r="IF5773" s="668"/>
      <c r="IG5773" s="668"/>
    </row>
    <row r="5774" spans="1:241" s="249" customFormat="1" ht="14.25" hidden="1" customHeight="1">
      <c r="A5774" s="677"/>
      <c r="B5774" s="684"/>
      <c r="C5774" s="158"/>
      <c r="D5774" s="158"/>
      <c r="E5774" s="158"/>
      <c r="F5774" s="158"/>
      <c r="G5774" s="158"/>
      <c r="H5774" s="158"/>
      <c r="I5774" s="158"/>
      <c r="J5774" s="158"/>
      <c r="K5774" s="158"/>
      <c r="L5774" s="158"/>
      <c r="M5774" s="540"/>
      <c r="N5774" s="540"/>
      <c r="O5774" s="540"/>
      <c r="P5774" s="158"/>
      <c r="Q5774" s="158"/>
      <c r="R5774" s="668"/>
      <c r="S5774" s="668"/>
      <c r="T5774" s="668"/>
      <c r="U5774" s="668"/>
      <c r="V5774" s="668"/>
      <c r="W5774" s="668"/>
      <c r="X5774" s="668"/>
      <c r="IC5774" s="668"/>
      <c r="ID5774" s="668"/>
      <c r="IE5774" s="668"/>
      <c r="IF5774" s="668"/>
      <c r="IG5774" s="668"/>
    </row>
    <row r="5775" spans="1:241" s="249" customFormat="1" ht="14.25" hidden="1" customHeight="1">
      <c r="A5775" s="677"/>
      <c r="B5775" s="684"/>
      <c r="C5775" s="158"/>
      <c r="D5775" s="158"/>
      <c r="E5775" s="158"/>
      <c r="F5775" s="158"/>
      <c r="G5775" s="158"/>
      <c r="H5775" s="158"/>
      <c r="I5775" s="158"/>
      <c r="J5775" s="158"/>
      <c r="K5775" s="158"/>
      <c r="L5775" s="158"/>
      <c r="M5775" s="540"/>
      <c r="N5775" s="540"/>
      <c r="O5775" s="540"/>
      <c r="P5775" s="158"/>
      <c r="Q5775" s="158"/>
      <c r="R5775" s="668"/>
      <c r="S5775" s="668"/>
      <c r="T5775" s="668"/>
      <c r="U5775" s="668"/>
      <c r="V5775" s="668"/>
      <c r="W5775" s="668"/>
      <c r="X5775" s="668"/>
      <c r="IC5775" s="668"/>
      <c r="ID5775" s="668"/>
      <c r="IE5775" s="668"/>
      <c r="IF5775" s="668"/>
      <c r="IG5775" s="668"/>
    </row>
    <row r="5776" spans="1:241" s="540" customFormat="1" ht="14.25" hidden="1" customHeight="1">
      <c r="A5776" s="677"/>
      <c r="B5776" s="684"/>
      <c r="C5776" s="158"/>
      <c r="D5776" s="158"/>
      <c r="E5776" s="158"/>
      <c r="F5776" s="158"/>
      <c r="G5776" s="158"/>
      <c r="H5776" s="158"/>
      <c r="I5776" s="158"/>
      <c r="J5776" s="158"/>
      <c r="K5776" s="158"/>
      <c r="L5776" s="158"/>
      <c r="P5776" s="158"/>
      <c r="Q5776" s="158"/>
      <c r="R5776" s="158"/>
      <c r="S5776" s="158"/>
      <c r="T5776" s="158"/>
      <c r="U5776" s="158"/>
      <c r="V5776" s="158"/>
      <c r="W5776" s="158"/>
      <c r="X5776" s="158"/>
      <c r="IC5776" s="683"/>
      <c r="ID5776" s="683"/>
      <c r="IE5776" s="683"/>
      <c r="IF5776" s="683"/>
      <c r="IG5776" s="683"/>
    </row>
    <row r="5777" spans="1:241" s="540" customFormat="1" ht="14.25" hidden="1" customHeight="1">
      <c r="A5777" s="677"/>
      <c r="B5777" s="684"/>
      <c r="C5777" s="158"/>
      <c r="D5777" s="158"/>
      <c r="E5777" s="158"/>
      <c r="F5777" s="158"/>
      <c r="G5777" s="158"/>
      <c r="H5777" s="158"/>
      <c r="I5777" s="158"/>
      <c r="J5777" s="158"/>
      <c r="K5777" s="158"/>
      <c r="L5777" s="158"/>
      <c r="P5777" s="158"/>
      <c r="Q5777" s="158"/>
      <c r="R5777" s="158"/>
      <c r="S5777" s="158"/>
      <c r="T5777" s="158"/>
      <c r="U5777" s="158"/>
      <c r="V5777" s="158"/>
      <c r="W5777" s="158"/>
      <c r="X5777" s="158"/>
      <c r="IC5777" s="685"/>
      <c r="ID5777" s="685"/>
      <c r="IE5777" s="685"/>
      <c r="IF5777" s="685"/>
      <c r="IG5777" s="685"/>
    </row>
    <row r="5778" spans="1:241" s="540" customFormat="1" ht="14.25" hidden="1" customHeight="1">
      <c r="A5778" s="677"/>
      <c r="B5778" s="684"/>
      <c r="C5778" s="158"/>
      <c r="D5778" s="158"/>
      <c r="E5778" s="158"/>
      <c r="F5778" s="158"/>
      <c r="G5778" s="158"/>
      <c r="H5778" s="158"/>
      <c r="I5778" s="158"/>
      <c r="J5778" s="158"/>
      <c r="K5778" s="158"/>
      <c r="L5778" s="158"/>
      <c r="P5778" s="158"/>
      <c r="Q5778" s="158"/>
      <c r="R5778" s="158"/>
      <c r="S5778" s="158"/>
      <c r="T5778" s="158"/>
      <c r="U5778" s="158"/>
      <c r="V5778" s="158"/>
      <c r="W5778" s="158"/>
      <c r="X5778" s="158"/>
      <c r="IC5778" s="685"/>
      <c r="ID5778" s="685"/>
      <c r="IE5778" s="685"/>
      <c r="IF5778" s="685"/>
      <c r="IG5778" s="685"/>
    </row>
    <row r="5779" spans="1:241" s="540" customFormat="1" ht="14.25" hidden="1" customHeight="1">
      <c r="A5779" s="677"/>
      <c r="B5779" s="684"/>
      <c r="C5779" s="158"/>
      <c r="D5779" s="158"/>
      <c r="E5779" s="158"/>
      <c r="F5779" s="158"/>
      <c r="G5779" s="158"/>
      <c r="H5779" s="158"/>
      <c r="I5779" s="158"/>
      <c r="J5779" s="158"/>
      <c r="K5779" s="158"/>
      <c r="L5779" s="158"/>
      <c r="P5779" s="158"/>
      <c r="Q5779" s="158"/>
      <c r="R5779" s="158"/>
      <c r="S5779" s="158"/>
      <c r="T5779" s="158"/>
      <c r="U5779" s="158"/>
      <c r="V5779" s="158"/>
      <c r="W5779" s="158"/>
      <c r="X5779" s="158"/>
    </row>
    <row r="5780" spans="1:241" s="540" customFormat="1" ht="14.25" hidden="1" customHeight="1">
      <c r="A5780" s="677"/>
      <c r="B5780" s="684"/>
      <c r="C5780" s="158"/>
      <c r="D5780" s="158"/>
      <c r="E5780" s="158"/>
      <c r="F5780" s="158"/>
      <c r="G5780" s="158"/>
      <c r="H5780" s="158"/>
      <c r="I5780" s="158"/>
      <c r="J5780" s="158"/>
      <c r="K5780" s="158"/>
      <c r="L5780" s="158"/>
      <c r="P5780" s="158"/>
      <c r="Q5780" s="158"/>
      <c r="R5780" s="158"/>
      <c r="S5780" s="158"/>
      <c r="T5780" s="158"/>
      <c r="U5780" s="158"/>
      <c r="V5780" s="158"/>
      <c r="W5780" s="158"/>
      <c r="X5780" s="158"/>
    </row>
    <row r="5781" spans="1:241" s="540" customFormat="1" ht="14.25" hidden="1" customHeight="1">
      <c r="A5781" s="677"/>
      <c r="B5781" s="684"/>
      <c r="C5781" s="158"/>
      <c r="D5781" s="158"/>
      <c r="E5781" s="158"/>
      <c r="F5781" s="158"/>
      <c r="G5781" s="158"/>
      <c r="H5781" s="158"/>
      <c r="I5781" s="158"/>
      <c r="J5781" s="158"/>
      <c r="K5781" s="158"/>
      <c r="L5781" s="158"/>
      <c r="P5781" s="158"/>
      <c r="Q5781" s="158"/>
      <c r="R5781" s="158"/>
      <c r="S5781" s="158"/>
      <c r="T5781" s="158"/>
      <c r="U5781" s="158"/>
      <c r="V5781" s="158"/>
      <c r="W5781" s="158"/>
      <c r="X5781" s="158"/>
      <c r="IC5781" s="685"/>
      <c r="ID5781" s="685"/>
      <c r="IE5781" s="685"/>
      <c r="IF5781" s="685"/>
      <c r="IG5781" s="685"/>
    </row>
    <row r="5782" spans="1:241" s="540" customFormat="1" ht="14.25" hidden="1" customHeight="1">
      <c r="A5782" s="677"/>
      <c r="B5782" s="684"/>
      <c r="C5782" s="158"/>
      <c r="D5782" s="158"/>
      <c r="E5782" s="158"/>
      <c r="F5782" s="158"/>
      <c r="G5782" s="158"/>
      <c r="H5782" s="158"/>
      <c r="I5782" s="158"/>
      <c r="J5782" s="158"/>
      <c r="K5782" s="158"/>
      <c r="L5782" s="158"/>
      <c r="P5782" s="158"/>
      <c r="Q5782" s="158"/>
      <c r="R5782" s="158"/>
      <c r="S5782" s="158"/>
      <c r="T5782" s="158"/>
      <c r="U5782" s="158"/>
      <c r="V5782" s="158"/>
      <c r="W5782" s="158"/>
      <c r="X5782" s="158"/>
    </row>
    <row r="5783" spans="1:241" s="540" customFormat="1" ht="14.25" hidden="1" customHeight="1">
      <c r="A5783" s="677"/>
      <c r="B5783" s="744"/>
      <c r="C5783" s="158"/>
      <c r="D5783" s="158"/>
      <c r="E5783" s="158"/>
      <c r="F5783" s="158"/>
      <c r="G5783" s="158"/>
      <c r="H5783" s="158"/>
      <c r="I5783" s="158"/>
      <c r="J5783" s="158"/>
      <c r="K5783" s="158"/>
      <c r="L5783" s="158"/>
      <c r="P5783" s="158"/>
      <c r="Q5783" s="158"/>
      <c r="R5783" s="158"/>
      <c r="S5783" s="158"/>
      <c r="T5783" s="158"/>
      <c r="U5783" s="158"/>
      <c r="V5783" s="158"/>
      <c r="W5783" s="158"/>
      <c r="X5783" s="158"/>
      <c r="IC5783" s="685"/>
      <c r="ID5783" s="685"/>
      <c r="IE5783" s="685"/>
      <c r="IF5783" s="685"/>
      <c r="IG5783" s="685"/>
    </row>
    <row r="5784" spans="1:241" s="540" customFormat="1" ht="14.25" hidden="1" customHeight="1">
      <c r="A5784" s="677"/>
      <c r="B5784" s="744"/>
      <c r="C5784" s="158"/>
      <c r="D5784" s="158"/>
      <c r="E5784" s="158"/>
      <c r="F5784" s="158"/>
      <c r="G5784" s="158"/>
      <c r="H5784" s="158"/>
      <c r="I5784" s="158"/>
      <c r="J5784" s="158"/>
      <c r="K5784" s="158"/>
      <c r="L5784" s="158"/>
      <c r="P5784" s="158"/>
      <c r="Q5784" s="158"/>
      <c r="R5784" s="158"/>
      <c r="S5784" s="158"/>
      <c r="T5784" s="158"/>
      <c r="U5784" s="158"/>
      <c r="V5784" s="158"/>
      <c r="W5784" s="158"/>
      <c r="X5784" s="158"/>
      <c r="IE5784" s="683"/>
    </row>
    <row r="5785" spans="1:241" s="540" customFormat="1" ht="14.25" hidden="1" customHeight="1">
      <c r="A5785" s="677"/>
      <c r="B5785" s="684"/>
      <c r="C5785" s="688"/>
      <c r="D5785" s="158"/>
      <c r="E5785" s="158"/>
      <c r="F5785" s="158"/>
      <c r="G5785" s="158"/>
      <c r="H5785" s="158"/>
      <c r="I5785" s="158"/>
      <c r="J5785" s="158"/>
      <c r="K5785" s="158"/>
      <c r="L5785" s="158"/>
      <c r="P5785" s="158"/>
      <c r="Q5785" s="158"/>
      <c r="R5785" s="158"/>
      <c r="S5785" s="158"/>
      <c r="T5785" s="158"/>
      <c r="U5785" s="158"/>
      <c r="V5785" s="158"/>
      <c r="W5785" s="158"/>
      <c r="X5785" s="158"/>
    </row>
    <row r="5786" spans="1:241" s="540" customFormat="1" ht="14.25" hidden="1" customHeight="1">
      <c r="A5786" s="677"/>
      <c r="B5786" s="744"/>
      <c r="C5786" s="688"/>
      <c r="D5786" s="158"/>
      <c r="E5786" s="158"/>
      <c r="F5786" s="158"/>
      <c r="G5786" s="158"/>
      <c r="H5786" s="158"/>
      <c r="I5786" s="158"/>
      <c r="J5786" s="158"/>
      <c r="K5786" s="158"/>
      <c r="L5786" s="158"/>
      <c r="P5786" s="158"/>
      <c r="Q5786" s="158"/>
      <c r="R5786" s="158"/>
      <c r="S5786" s="158"/>
      <c r="T5786" s="158"/>
      <c r="U5786" s="158"/>
      <c r="V5786" s="158"/>
      <c r="W5786" s="158"/>
      <c r="X5786" s="158"/>
    </row>
    <row r="5787" spans="1:241" s="540" customFormat="1" ht="14.25" hidden="1" customHeight="1">
      <c r="A5787" s="677"/>
      <c r="B5787" s="745"/>
      <c r="C5787" s="688"/>
      <c r="D5787" s="158"/>
      <c r="E5787" s="158"/>
      <c r="F5787" s="158"/>
      <c r="G5787" s="158"/>
      <c r="H5787" s="158"/>
      <c r="I5787" s="158"/>
      <c r="J5787" s="158"/>
      <c r="K5787" s="158"/>
      <c r="L5787" s="158"/>
      <c r="R5787" s="158"/>
      <c r="S5787" s="158"/>
      <c r="T5787" s="158"/>
      <c r="U5787" s="158"/>
      <c r="V5787" s="158"/>
      <c r="W5787" s="158"/>
      <c r="X5787" s="158"/>
    </row>
    <row r="5788" spans="1:241" s="540" customFormat="1" ht="20.25" hidden="1" customHeight="1">
      <c r="A5788" s="677"/>
      <c r="B5788" s="688"/>
      <c r="C5788" s="158"/>
      <c r="D5788" s="158"/>
      <c r="E5788" s="158"/>
      <c r="F5788" s="158"/>
      <c r="G5788" s="158"/>
      <c r="H5788" s="158"/>
      <c r="I5788" s="158"/>
      <c r="J5788" s="158"/>
      <c r="K5788" s="158"/>
      <c r="L5788" s="158"/>
      <c r="P5788" s="734"/>
      <c r="Q5788" s="734"/>
      <c r="R5788" s="158"/>
      <c r="S5788" s="158"/>
      <c r="T5788" s="158"/>
      <c r="U5788" s="158"/>
      <c r="V5788" s="158"/>
      <c r="W5788" s="158"/>
      <c r="X5788" s="158"/>
    </row>
    <row r="5789" spans="1:241" s="540" customFormat="1" ht="6" hidden="1" customHeight="1">
      <c r="A5789" s="667"/>
      <c r="B5789" s="171"/>
      <c r="C5789" s="171"/>
      <c r="D5789" s="171"/>
      <c r="E5789" s="158"/>
      <c r="F5789" s="158"/>
      <c r="G5789" s="158"/>
      <c r="H5789" s="158"/>
      <c r="I5789" s="158"/>
      <c r="J5789" s="171"/>
      <c r="K5789" s="171"/>
      <c r="L5789" s="158"/>
      <c r="M5789" s="158"/>
      <c r="N5789" s="158"/>
      <c r="O5789" s="158"/>
      <c r="P5789" s="158"/>
      <c r="Q5789" s="158"/>
    </row>
    <row r="5790" spans="1:241" s="734" customFormat="1" ht="15" hidden="1" customHeight="1">
      <c r="A5790" s="736"/>
      <c r="B5790" s="271"/>
      <c r="C5790" s="735"/>
      <c r="D5790" s="735"/>
      <c r="E5790" s="735"/>
      <c r="F5790" s="735"/>
      <c r="G5790" s="735"/>
      <c r="H5790" s="735"/>
      <c r="I5790" s="735"/>
      <c r="J5790" s="735"/>
      <c r="K5790" s="735"/>
      <c r="L5790" s="735"/>
      <c r="M5790" s="735"/>
      <c r="N5790" s="735"/>
      <c r="O5790" s="735"/>
      <c r="R5790" s="157"/>
      <c r="S5790" s="157"/>
      <c r="T5790" s="157"/>
    </row>
    <row r="5791" spans="1:241" s="734" customFormat="1" ht="7.5" hidden="1" customHeight="1">
      <c r="A5791" s="736"/>
      <c r="B5791" s="271"/>
      <c r="C5791" s="735"/>
      <c r="D5791" s="735"/>
      <c r="E5791" s="735"/>
      <c r="F5791" s="735"/>
      <c r="G5791" s="735"/>
      <c r="H5791" s="735"/>
      <c r="I5791" s="735"/>
      <c r="J5791" s="735"/>
      <c r="K5791" s="735"/>
      <c r="L5791" s="735"/>
      <c r="M5791" s="735"/>
      <c r="N5791" s="735"/>
      <c r="O5791" s="735"/>
      <c r="R5791" s="157"/>
      <c r="S5791" s="157"/>
      <c r="T5791" s="157"/>
    </row>
    <row r="5792" spans="1:241" s="734" customFormat="1" ht="21" hidden="1" customHeight="1">
      <c r="A5792" s="736"/>
      <c r="B5792" s="669"/>
      <c r="C5792" s="746"/>
      <c r="D5792" s="747"/>
      <c r="E5792" s="748"/>
      <c r="F5792" s="707"/>
      <c r="G5792" s="669"/>
      <c r="H5792" s="749"/>
      <c r="I5792" s="747"/>
      <c r="J5792" s="750"/>
      <c r="K5792" s="707"/>
      <c r="L5792" s="669"/>
      <c r="M5792" s="749"/>
      <c r="N5792" s="747"/>
      <c r="O5792" s="750"/>
      <c r="R5792" s="157"/>
      <c r="S5792" s="157"/>
      <c r="T5792" s="157"/>
    </row>
    <row r="5793" spans="1:20" s="738" customFormat="1" ht="7.5" hidden="1" customHeight="1">
      <c r="A5793" s="737"/>
      <c r="B5793" s="734"/>
      <c r="C5793" s="734"/>
      <c r="D5793" s="734"/>
      <c r="E5793" s="734"/>
      <c r="F5793" s="734"/>
      <c r="G5793" s="734"/>
      <c r="H5793" s="734"/>
      <c r="I5793" s="734"/>
      <c r="J5793" s="734"/>
      <c r="K5793" s="734"/>
      <c r="L5793" s="734"/>
      <c r="M5793" s="734"/>
      <c r="N5793" s="734"/>
      <c r="O5793" s="734"/>
      <c r="P5793" s="734"/>
      <c r="Q5793" s="734"/>
      <c r="R5793" s="157"/>
      <c r="S5793" s="157"/>
      <c r="T5793" s="157"/>
    </row>
    <row r="5794" spans="1:20" ht="12.75" hidden="1" customHeight="1">
      <c r="A5794" s="677"/>
      <c r="B5794" s="1831"/>
      <c r="C5794" s="1795"/>
      <c r="D5794" s="1796"/>
      <c r="E5794" s="1833"/>
      <c r="F5794" s="1833"/>
      <c r="G5794" s="1833"/>
      <c r="H5794" s="1833"/>
      <c r="I5794" s="1833"/>
      <c r="J5794" s="1833"/>
      <c r="K5794" s="1622"/>
      <c r="L5794" s="1795"/>
      <c r="M5794" s="1795"/>
      <c r="N5794" s="1828"/>
      <c r="O5794" s="1795"/>
      <c r="P5794" s="1795"/>
      <c r="Q5794" s="670"/>
    </row>
    <row r="5795" spans="1:20" s="752" customFormat="1" ht="27.75" hidden="1" customHeight="1">
      <c r="A5795" s="672"/>
      <c r="B5795" s="1831"/>
      <c r="C5795" s="1832"/>
      <c r="D5795" s="1833"/>
      <c r="E5795" s="1833"/>
      <c r="F5795" s="1833"/>
      <c r="G5795" s="1833"/>
      <c r="H5795" s="1833"/>
      <c r="I5795" s="1833"/>
      <c r="J5795" s="1833"/>
      <c r="K5795" s="1622"/>
      <c r="L5795" s="1795"/>
      <c r="M5795" s="1828"/>
      <c r="N5795" s="1828"/>
      <c r="O5795" s="1795"/>
      <c r="P5795" s="1795"/>
      <c r="Q5795" s="670"/>
      <c r="R5795" s="714"/>
      <c r="S5795" s="751"/>
    </row>
    <row r="5796" spans="1:20" ht="17.25" hidden="1" customHeight="1">
      <c r="A5796" s="675"/>
      <c r="B5796" s="696"/>
      <c r="C5796" s="232"/>
      <c r="D5796" s="1624"/>
      <c r="E5796" s="1624"/>
      <c r="F5796" s="1624"/>
      <c r="G5796" s="1624"/>
      <c r="H5796" s="1624"/>
      <c r="I5796" s="1624"/>
      <c r="J5796" s="1624"/>
      <c r="K5796" s="493"/>
      <c r="L5796" s="753"/>
      <c r="M5796" s="1825"/>
      <c r="N5796" s="1826"/>
      <c r="O5796" s="754"/>
      <c r="P5796" s="740"/>
      <c r="Q5796" s="740"/>
      <c r="R5796" s="714"/>
      <c r="S5796" s="751"/>
    </row>
    <row r="5797" spans="1:20" ht="17.25" hidden="1" customHeight="1">
      <c r="A5797" s="675"/>
      <c r="B5797" s="696"/>
      <c r="C5797" s="232"/>
      <c r="D5797" s="1624"/>
      <c r="E5797" s="1624"/>
      <c r="F5797" s="1624"/>
      <c r="G5797" s="1624"/>
      <c r="H5797" s="1624"/>
      <c r="I5797" s="1624"/>
      <c r="J5797" s="1624"/>
      <c r="K5797" s="493"/>
      <c r="L5797" s="753"/>
      <c r="M5797" s="1825"/>
      <c r="N5797" s="1826"/>
      <c r="O5797" s="754"/>
      <c r="P5797" s="740"/>
      <c r="Q5797" s="740"/>
      <c r="R5797" s="714"/>
      <c r="S5797" s="751"/>
    </row>
    <row r="5798" spans="1:20" ht="17.25" hidden="1" customHeight="1">
      <c r="A5798" s="675"/>
      <c r="B5798" s="696"/>
      <c r="C5798" s="232"/>
      <c r="D5798" s="1624"/>
      <c r="E5798" s="1624"/>
      <c r="F5798" s="1624"/>
      <c r="G5798" s="1624"/>
      <c r="H5798" s="1624"/>
      <c r="I5798" s="1624"/>
      <c r="J5798" s="1624"/>
      <c r="K5798" s="493"/>
      <c r="L5798" s="753"/>
      <c r="M5798" s="1825"/>
      <c r="N5798" s="1826"/>
      <c r="O5798" s="754"/>
      <c r="P5798" s="740"/>
      <c r="Q5798" s="740"/>
      <c r="R5798" s="714"/>
      <c r="S5798" s="751"/>
    </row>
    <row r="5799" spans="1:20" ht="17.25" hidden="1" customHeight="1">
      <c r="A5799" s="675"/>
      <c r="B5799" s="696"/>
      <c r="C5799" s="232"/>
      <c r="D5799" s="1624"/>
      <c r="E5799" s="1624"/>
      <c r="F5799" s="1624"/>
      <c r="G5799" s="1624"/>
      <c r="H5799" s="1624"/>
      <c r="I5799" s="1624"/>
      <c r="J5799" s="1624"/>
      <c r="K5799" s="493"/>
      <c r="L5799" s="753"/>
      <c r="M5799" s="1825"/>
      <c r="N5799" s="1826"/>
      <c r="O5799" s="754"/>
      <c r="P5799" s="740"/>
      <c r="Q5799" s="740"/>
      <c r="R5799" s="714"/>
      <c r="S5799" s="751"/>
    </row>
    <row r="5800" spans="1:20" ht="18.75" hidden="1" customHeight="1">
      <c r="A5800" s="677"/>
      <c r="B5800" s="755"/>
      <c r="C5800" s="755"/>
      <c r="D5800" s="171"/>
      <c r="E5800" s="158"/>
      <c r="F5800" s="158"/>
      <c r="G5800" s="158"/>
      <c r="H5800" s="158"/>
      <c r="I5800" s="1827"/>
      <c r="J5800" s="1827"/>
      <c r="K5800" s="1827"/>
      <c r="L5800" s="1827"/>
      <c r="M5800" s="1614"/>
      <c r="N5800" s="1614"/>
      <c r="O5800" s="756"/>
      <c r="P5800" s="740"/>
      <c r="Q5800" s="740"/>
      <c r="R5800" s="714"/>
      <c r="S5800" s="751"/>
    </row>
    <row r="5801" spans="1:20" ht="5.25" hidden="1" customHeight="1">
      <c r="A5801" s="677"/>
      <c r="B5801" s="171"/>
      <c r="C5801" s="171"/>
      <c r="D5801" s="171"/>
      <c r="E5801" s="158"/>
      <c r="F5801" s="158"/>
      <c r="G5801" s="158"/>
      <c r="H5801" s="158"/>
      <c r="I5801" s="158"/>
      <c r="J5801" s="158"/>
      <c r="K5801" s="171"/>
      <c r="L5801" s="171"/>
      <c r="M5801" s="739"/>
      <c r="N5801" s="739"/>
      <c r="O5801" s="739"/>
      <c r="P5801" s="740"/>
      <c r="Q5801" s="740"/>
    </row>
    <row r="5802" spans="1:20" s="752" customFormat="1" ht="23.25" hidden="1" customHeight="1">
      <c r="A5802" s="672"/>
      <c r="B5802" s="1824"/>
      <c r="C5802" s="1824"/>
      <c r="D5802" s="1824"/>
      <c r="E5802" s="1824"/>
      <c r="F5802" s="1824"/>
      <c r="G5802" s="1824"/>
      <c r="H5802" s="1824"/>
      <c r="I5802" s="1824"/>
      <c r="J5802" s="1824"/>
      <c r="K5802" s="1824"/>
      <c r="L5802" s="1824"/>
      <c r="M5802" s="1824"/>
      <c r="N5802" s="1824"/>
      <c r="O5802" s="1824"/>
      <c r="P5802" s="1824"/>
      <c r="Q5802" s="741"/>
    </row>
    <row r="5803" spans="1:20" ht="12.75" hidden="1" customHeight="1">
      <c r="A5803" s="677"/>
      <c r="B5803" s="601"/>
      <c r="C5803" s="697"/>
      <c r="D5803" s="697"/>
      <c r="E5803" s="540"/>
      <c r="F5803" s="540"/>
      <c r="G5803" s="540"/>
      <c r="H5803" s="540"/>
      <c r="I5803" s="540"/>
      <c r="J5803" s="171"/>
      <c r="K5803" s="171"/>
      <c r="L5803" s="540"/>
      <c r="M5803" s="540"/>
      <c r="N5803" s="540"/>
      <c r="O5803" s="540"/>
      <c r="P5803" s="742"/>
      <c r="Q5803" s="742"/>
    </row>
    <row r="5804" spans="1:20" s="540" customFormat="1" ht="11.25" hidden="1" customHeight="1">
      <c r="A5804" s="667"/>
      <c r="B5804" s="171"/>
      <c r="C5804" s="171"/>
      <c r="D5804" s="171"/>
      <c r="E5804" s="158"/>
      <c r="F5804" s="158"/>
      <c r="G5804" s="158"/>
      <c r="H5804" s="158"/>
      <c r="I5804" s="158"/>
      <c r="J5804" s="171"/>
      <c r="K5804" s="171"/>
      <c r="L5804" s="158"/>
      <c r="M5804" s="158"/>
      <c r="N5804" s="158"/>
      <c r="O5804" s="158"/>
      <c r="P5804" s="158"/>
      <c r="Q5804" s="158"/>
    </row>
    <row r="5805" spans="1:20" hidden="1"/>
    <row r="5806" spans="1:20" hidden="1"/>
    <row r="5807" spans="1:20" hidden="1"/>
    <row r="5808" spans="1:20" hidden="1"/>
    <row r="5809" spans="1:17" hidden="1"/>
    <row r="5810" spans="1:17" hidden="1"/>
    <row r="5811" spans="1:17" hidden="1"/>
    <row r="5812" spans="1:17" hidden="1"/>
    <row r="5813" spans="1:17" hidden="1"/>
    <row r="5814" spans="1:17" hidden="1"/>
    <row r="5815" spans="1:17" hidden="1"/>
    <row r="5816" spans="1:17" hidden="1">
      <c r="A5816" s="157"/>
      <c r="B5816" s="157"/>
      <c r="C5816" s="157"/>
      <c r="D5816" s="157"/>
      <c r="E5816" s="157"/>
      <c r="F5816" s="157"/>
      <c r="G5816" s="157"/>
      <c r="H5816" s="157"/>
      <c r="I5816" s="157"/>
      <c r="J5816" s="157"/>
      <c r="K5816" s="157"/>
      <c r="L5816" s="157"/>
      <c r="M5816" s="157"/>
      <c r="N5816" s="157"/>
      <c r="O5816" s="157"/>
      <c r="P5816" s="157"/>
      <c r="Q5816" s="157"/>
    </row>
    <row r="5817" spans="1:17" hidden="1">
      <c r="A5817" s="157"/>
      <c r="B5817" s="157"/>
      <c r="C5817" s="157"/>
      <c r="D5817" s="157"/>
      <c r="E5817" s="157"/>
      <c r="F5817" s="157"/>
      <c r="G5817" s="157"/>
      <c r="H5817" s="157"/>
      <c r="I5817" s="157"/>
      <c r="J5817" s="157"/>
      <c r="K5817" s="157"/>
      <c r="L5817" s="157"/>
      <c r="M5817" s="157"/>
      <c r="N5817" s="157"/>
      <c r="O5817" s="157"/>
      <c r="P5817" s="157"/>
      <c r="Q5817" s="157"/>
    </row>
    <row r="5818" spans="1:17" hidden="1">
      <c r="A5818" s="157"/>
      <c r="B5818" s="157"/>
      <c r="C5818" s="157"/>
      <c r="D5818" s="157"/>
      <c r="E5818" s="157"/>
      <c r="F5818" s="157"/>
      <c r="G5818" s="157"/>
      <c r="H5818" s="157"/>
      <c r="I5818" s="157"/>
      <c r="J5818" s="157"/>
      <c r="K5818" s="157"/>
      <c r="L5818" s="157"/>
      <c r="M5818" s="157"/>
      <c r="N5818" s="157"/>
      <c r="O5818" s="157"/>
      <c r="P5818" s="157"/>
      <c r="Q5818" s="157"/>
    </row>
    <row r="5819" spans="1:17" hidden="1">
      <c r="A5819" s="157"/>
      <c r="B5819" s="157"/>
      <c r="C5819" s="157"/>
      <c r="D5819" s="157"/>
      <c r="E5819" s="157"/>
      <c r="F5819" s="157"/>
      <c r="G5819" s="157"/>
      <c r="H5819" s="157"/>
      <c r="I5819" s="157"/>
      <c r="J5819" s="157"/>
      <c r="K5819" s="157"/>
      <c r="L5819" s="157"/>
      <c r="M5819" s="157"/>
      <c r="N5819" s="157"/>
      <c r="O5819" s="157"/>
      <c r="P5819" s="157"/>
      <c r="Q5819" s="157"/>
    </row>
    <row r="5820" spans="1:17" hidden="1">
      <c r="A5820" s="157"/>
      <c r="B5820" s="157"/>
      <c r="C5820" s="157"/>
      <c r="D5820" s="157"/>
      <c r="E5820" s="157"/>
      <c r="F5820" s="157"/>
      <c r="G5820" s="157"/>
      <c r="H5820" s="157"/>
      <c r="I5820" s="157"/>
      <c r="J5820" s="157"/>
      <c r="K5820" s="157"/>
      <c r="L5820" s="157"/>
      <c r="M5820" s="157"/>
      <c r="N5820" s="157"/>
      <c r="O5820" s="157"/>
      <c r="P5820" s="157"/>
      <c r="Q5820" s="157"/>
    </row>
    <row r="5821" spans="1:17" hidden="1">
      <c r="A5821" s="157"/>
      <c r="B5821" s="157"/>
      <c r="C5821" s="157"/>
      <c r="D5821" s="157"/>
      <c r="E5821" s="157"/>
      <c r="F5821" s="157"/>
      <c r="G5821" s="157"/>
      <c r="H5821" s="157"/>
      <c r="I5821" s="157"/>
      <c r="J5821" s="157"/>
      <c r="K5821" s="157"/>
      <c r="L5821" s="157"/>
      <c r="M5821" s="157"/>
      <c r="N5821" s="157"/>
      <c r="O5821" s="157"/>
      <c r="P5821" s="157"/>
      <c r="Q5821" s="157"/>
    </row>
    <row r="5822" spans="1:17" hidden="1">
      <c r="A5822" s="157"/>
      <c r="B5822" s="157"/>
      <c r="C5822" s="157"/>
      <c r="D5822" s="157"/>
      <c r="E5822" s="157"/>
      <c r="F5822" s="157"/>
      <c r="G5822" s="157"/>
      <c r="H5822" s="157"/>
      <c r="I5822" s="157"/>
      <c r="J5822" s="157"/>
      <c r="K5822" s="157"/>
      <c r="L5822" s="157"/>
      <c r="M5822" s="157"/>
      <c r="N5822" s="157"/>
      <c r="O5822" s="157"/>
      <c r="P5822" s="157"/>
      <c r="Q5822" s="157"/>
    </row>
    <row r="5823" spans="1:17" hidden="1">
      <c r="A5823" s="157"/>
      <c r="B5823" s="157"/>
      <c r="C5823" s="157"/>
      <c r="D5823" s="157"/>
      <c r="E5823" s="157"/>
      <c r="F5823" s="157"/>
      <c r="G5823" s="157"/>
      <c r="H5823" s="157"/>
      <c r="I5823" s="157"/>
      <c r="J5823" s="157"/>
      <c r="K5823" s="157"/>
      <c r="L5823" s="157"/>
      <c r="M5823" s="157"/>
      <c r="N5823" s="157"/>
      <c r="O5823" s="157"/>
      <c r="P5823" s="157"/>
      <c r="Q5823" s="157"/>
    </row>
    <row r="5824" spans="1:17" hidden="1">
      <c r="A5824" s="157"/>
      <c r="B5824" s="157"/>
      <c r="C5824" s="157"/>
      <c r="D5824" s="157"/>
      <c r="E5824" s="157"/>
      <c r="F5824" s="157"/>
      <c r="G5824" s="157"/>
      <c r="H5824" s="157"/>
      <c r="I5824" s="157"/>
      <c r="J5824" s="157"/>
      <c r="K5824" s="157"/>
      <c r="L5824" s="157"/>
      <c r="M5824" s="157"/>
      <c r="N5824" s="157"/>
      <c r="O5824" s="157"/>
      <c r="P5824" s="157"/>
      <c r="Q5824" s="157"/>
    </row>
    <row r="5825" spans="1:17" hidden="1">
      <c r="A5825" s="157"/>
      <c r="B5825" s="157"/>
      <c r="C5825" s="157"/>
      <c r="D5825" s="157"/>
      <c r="E5825" s="157"/>
      <c r="F5825" s="157"/>
      <c r="G5825" s="157"/>
      <c r="H5825" s="157"/>
      <c r="I5825" s="157"/>
      <c r="J5825" s="157"/>
      <c r="K5825" s="157"/>
      <c r="L5825" s="157"/>
      <c r="M5825" s="157"/>
      <c r="N5825" s="157"/>
      <c r="O5825" s="157"/>
      <c r="P5825" s="157"/>
      <c r="Q5825" s="157"/>
    </row>
    <row r="5826" spans="1:17" hidden="1">
      <c r="A5826" s="157"/>
      <c r="B5826" s="157"/>
      <c r="C5826" s="157"/>
      <c r="D5826" s="157"/>
      <c r="E5826" s="157"/>
      <c r="F5826" s="157"/>
      <c r="G5826" s="157"/>
      <c r="H5826" s="157"/>
      <c r="I5826" s="157"/>
      <c r="J5826" s="157"/>
      <c r="K5826" s="157"/>
      <c r="L5826" s="157"/>
      <c r="M5826" s="157"/>
      <c r="N5826" s="157"/>
      <c r="O5826" s="157"/>
      <c r="P5826" s="157"/>
      <c r="Q5826" s="157"/>
    </row>
    <row r="5827" spans="1:17" hidden="1">
      <c r="A5827" s="157"/>
      <c r="B5827" s="157"/>
      <c r="C5827" s="157"/>
      <c r="D5827" s="157"/>
      <c r="E5827" s="157"/>
      <c r="F5827" s="157"/>
      <c r="G5827" s="157"/>
      <c r="H5827" s="157"/>
      <c r="I5827" s="157"/>
      <c r="J5827" s="157"/>
      <c r="K5827" s="157"/>
      <c r="L5827" s="157"/>
      <c r="M5827" s="157"/>
      <c r="N5827" s="157"/>
      <c r="O5827" s="157"/>
      <c r="P5827" s="157"/>
      <c r="Q5827" s="157"/>
    </row>
    <row r="5828" spans="1:17" hidden="1">
      <c r="A5828" s="157"/>
      <c r="B5828" s="157"/>
      <c r="C5828" s="157"/>
      <c r="D5828" s="157"/>
      <c r="E5828" s="157"/>
      <c r="F5828" s="157"/>
      <c r="G5828" s="157"/>
      <c r="H5828" s="157"/>
      <c r="I5828" s="157"/>
      <c r="J5828" s="157"/>
      <c r="K5828" s="157"/>
      <c r="L5828" s="157"/>
      <c r="M5828" s="157"/>
      <c r="N5828" s="157"/>
      <c r="O5828" s="157"/>
      <c r="P5828" s="157"/>
      <c r="Q5828" s="157"/>
    </row>
    <row r="5829" spans="1:17" hidden="1">
      <c r="A5829" s="157"/>
      <c r="B5829" s="157"/>
      <c r="C5829" s="157"/>
      <c r="D5829" s="157"/>
      <c r="E5829" s="157"/>
      <c r="F5829" s="157"/>
      <c r="G5829" s="157"/>
      <c r="H5829" s="157"/>
      <c r="I5829" s="157"/>
      <c r="J5829" s="157"/>
      <c r="K5829" s="157"/>
      <c r="L5829" s="157"/>
      <c r="M5829" s="157"/>
      <c r="N5829" s="157"/>
      <c r="O5829" s="157"/>
      <c r="P5829" s="157"/>
      <c r="Q5829" s="157"/>
    </row>
    <row r="5830" spans="1:17" hidden="1">
      <c r="A5830" s="157"/>
      <c r="B5830" s="157"/>
      <c r="C5830" s="157"/>
      <c r="D5830" s="157"/>
      <c r="E5830" s="157"/>
      <c r="F5830" s="157"/>
      <c r="G5830" s="157"/>
      <c r="H5830" s="157"/>
      <c r="I5830" s="157"/>
      <c r="J5830" s="157"/>
      <c r="K5830" s="157"/>
      <c r="L5830" s="157"/>
      <c r="M5830" s="157"/>
      <c r="N5830" s="157"/>
      <c r="O5830" s="157"/>
      <c r="P5830" s="157"/>
      <c r="Q5830" s="157"/>
    </row>
    <row r="5831" spans="1:17" hidden="1">
      <c r="A5831" s="157"/>
      <c r="B5831" s="157"/>
      <c r="C5831" s="157"/>
      <c r="D5831" s="157"/>
      <c r="E5831" s="157"/>
      <c r="F5831" s="157"/>
      <c r="G5831" s="157"/>
      <c r="H5831" s="157"/>
      <c r="I5831" s="157"/>
      <c r="J5831" s="157"/>
      <c r="K5831" s="157"/>
      <c r="L5831" s="157"/>
      <c r="M5831" s="157"/>
      <c r="N5831" s="157"/>
      <c r="O5831" s="157"/>
      <c r="P5831" s="157"/>
      <c r="Q5831" s="157"/>
    </row>
    <row r="5832" spans="1:17" hidden="1">
      <c r="A5832" s="157"/>
      <c r="B5832" s="157"/>
      <c r="C5832" s="157"/>
      <c r="D5832" s="157"/>
      <c r="E5832" s="157"/>
      <c r="F5832" s="157"/>
      <c r="G5832" s="157"/>
      <c r="H5832" s="157"/>
      <c r="I5832" s="157"/>
      <c r="J5832" s="157"/>
      <c r="K5832" s="157"/>
      <c r="L5832" s="157"/>
      <c r="M5832" s="157"/>
      <c r="N5832" s="157"/>
      <c r="O5832" s="157"/>
      <c r="P5832" s="157"/>
      <c r="Q5832" s="157"/>
    </row>
    <row r="5833" spans="1:17" hidden="1">
      <c r="A5833" s="157"/>
      <c r="B5833" s="157"/>
      <c r="C5833" s="157"/>
      <c r="D5833" s="157"/>
      <c r="E5833" s="157"/>
      <c r="F5833" s="157"/>
      <c r="G5833" s="157"/>
      <c r="H5833" s="157"/>
      <c r="I5833" s="157"/>
      <c r="J5833" s="157"/>
      <c r="K5833" s="157"/>
      <c r="L5833" s="157"/>
      <c r="M5833" s="157"/>
      <c r="N5833" s="157"/>
      <c r="O5833" s="157"/>
      <c r="P5833" s="157"/>
      <c r="Q5833" s="157"/>
    </row>
    <row r="5834" spans="1:17" hidden="1">
      <c r="A5834" s="157"/>
      <c r="B5834" s="157"/>
      <c r="C5834" s="157"/>
      <c r="D5834" s="157"/>
      <c r="E5834" s="157"/>
      <c r="F5834" s="157"/>
      <c r="G5834" s="157"/>
      <c r="H5834" s="157"/>
      <c r="I5834" s="157"/>
      <c r="J5834" s="157"/>
      <c r="K5834" s="157"/>
      <c r="L5834" s="157"/>
      <c r="M5834" s="157"/>
      <c r="N5834" s="157"/>
      <c r="O5834" s="157"/>
      <c r="P5834" s="157"/>
      <c r="Q5834" s="157"/>
    </row>
    <row r="5835" spans="1:17" hidden="1">
      <c r="A5835" s="157"/>
      <c r="B5835" s="157"/>
      <c r="C5835" s="157"/>
      <c r="D5835" s="157"/>
      <c r="E5835" s="157"/>
      <c r="F5835" s="157"/>
      <c r="G5835" s="157"/>
      <c r="H5835" s="157"/>
      <c r="I5835" s="157"/>
      <c r="J5835" s="157"/>
      <c r="K5835" s="157"/>
      <c r="L5835" s="157"/>
      <c r="M5835" s="157"/>
      <c r="N5835" s="157"/>
      <c r="O5835" s="157"/>
      <c r="P5835" s="157"/>
      <c r="Q5835" s="157"/>
    </row>
    <row r="5836" spans="1:17" hidden="1">
      <c r="A5836" s="157"/>
      <c r="B5836" s="157"/>
      <c r="C5836" s="157"/>
      <c r="D5836" s="157"/>
      <c r="E5836" s="157"/>
      <c r="F5836" s="157"/>
      <c r="G5836" s="157"/>
      <c r="H5836" s="157"/>
      <c r="I5836" s="157"/>
      <c r="J5836" s="157"/>
      <c r="K5836" s="157"/>
      <c r="L5836" s="157"/>
      <c r="M5836" s="157"/>
      <c r="N5836" s="157"/>
      <c r="O5836" s="157"/>
      <c r="P5836" s="157"/>
      <c r="Q5836" s="157"/>
    </row>
    <row r="5837" spans="1:17" hidden="1">
      <c r="A5837" s="157"/>
      <c r="B5837" s="157"/>
      <c r="C5837" s="157"/>
      <c r="D5837" s="157"/>
      <c r="E5837" s="157"/>
      <c r="F5837" s="157"/>
      <c r="G5837" s="157"/>
      <c r="H5837" s="157"/>
      <c r="I5837" s="157"/>
      <c r="J5837" s="157"/>
      <c r="K5837" s="157"/>
      <c r="L5837" s="157"/>
      <c r="M5837" s="157"/>
      <c r="N5837" s="157"/>
      <c r="O5837" s="157"/>
      <c r="P5837" s="157"/>
      <c r="Q5837" s="157"/>
    </row>
    <row r="5838" spans="1:17" hidden="1">
      <c r="A5838" s="157"/>
      <c r="B5838" s="157"/>
      <c r="C5838" s="157"/>
      <c r="D5838" s="157"/>
      <c r="E5838" s="157"/>
      <c r="F5838" s="157"/>
      <c r="G5838" s="157"/>
      <c r="H5838" s="157"/>
      <c r="I5838" s="157"/>
      <c r="J5838" s="157"/>
      <c r="K5838" s="157"/>
      <c r="L5838" s="157"/>
      <c r="M5838" s="157"/>
      <c r="N5838" s="157"/>
      <c r="O5838" s="157"/>
      <c r="P5838" s="157"/>
      <c r="Q5838" s="157"/>
    </row>
    <row r="5839" spans="1:17" hidden="1">
      <c r="A5839" s="157"/>
      <c r="B5839" s="157"/>
      <c r="C5839" s="157"/>
      <c r="D5839" s="157"/>
      <c r="E5839" s="157"/>
      <c r="F5839" s="157"/>
      <c r="G5839" s="157"/>
      <c r="H5839" s="157"/>
      <c r="I5839" s="157"/>
      <c r="J5839" s="157"/>
      <c r="K5839" s="157"/>
      <c r="L5839" s="157"/>
      <c r="M5839" s="157"/>
      <c r="N5839" s="157"/>
      <c r="O5839" s="157"/>
      <c r="P5839" s="157"/>
      <c r="Q5839" s="157"/>
    </row>
    <row r="5840" spans="1:17" hidden="1">
      <c r="A5840" s="157"/>
      <c r="B5840" s="157"/>
      <c r="C5840" s="157"/>
      <c r="D5840" s="157"/>
      <c r="E5840" s="157"/>
      <c r="F5840" s="157"/>
      <c r="G5840" s="157"/>
      <c r="H5840" s="157"/>
      <c r="I5840" s="157"/>
      <c r="J5840" s="157"/>
      <c r="K5840" s="157"/>
      <c r="L5840" s="157"/>
      <c r="M5840" s="157"/>
      <c r="N5840" s="157"/>
      <c r="O5840" s="157"/>
      <c r="P5840" s="157"/>
      <c r="Q5840" s="157"/>
    </row>
    <row r="5841" spans="1:17" hidden="1">
      <c r="A5841" s="157"/>
      <c r="B5841" s="157"/>
      <c r="C5841" s="157"/>
      <c r="D5841" s="157"/>
      <c r="E5841" s="157"/>
      <c r="F5841" s="157"/>
      <c r="G5841" s="157"/>
      <c r="H5841" s="157"/>
      <c r="I5841" s="157"/>
      <c r="J5841" s="157"/>
      <c r="K5841" s="157"/>
      <c r="L5841" s="157"/>
      <c r="M5841" s="157"/>
      <c r="N5841" s="157"/>
      <c r="O5841" s="157"/>
      <c r="P5841" s="157"/>
      <c r="Q5841" s="157"/>
    </row>
    <row r="5842" spans="1:17" hidden="1">
      <c r="A5842" s="157"/>
      <c r="B5842" s="157"/>
      <c r="C5842" s="157"/>
      <c r="D5842" s="157"/>
      <c r="E5842" s="157"/>
      <c r="F5842" s="157"/>
      <c r="G5842" s="157"/>
      <c r="H5842" s="157"/>
      <c r="I5842" s="157"/>
      <c r="J5842" s="157"/>
      <c r="K5842" s="157"/>
      <c r="L5842" s="157"/>
      <c r="M5842" s="157"/>
      <c r="N5842" s="157"/>
      <c r="O5842" s="157"/>
      <c r="P5842" s="157"/>
      <c r="Q5842" s="157"/>
    </row>
    <row r="5843" spans="1:17" hidden="1">
      <c r="A5843" s="157"/>
      <c r="B5843" s="157"/>
      <c r="C5843" s="157"/>
      <c r="D5843" s="157"/>
      <c r="E5843" s="157"/>
      <c r="F5843" s="157"/>
      <c r="G5843" s="157"/>
      <c r="H5843" s="157"/>
      <c r="I5843" s="157"/>
      <c r="J5843" s="157"/>
      <c r="K5843" s="157"/>
      <c r="L5843" s="157"/>
      <c r="M5843" s="157"/>
      <c r="N5843" s="157"/>
      <c r="O5843" s="157"/>
      <c r="P5843" s="157"/>
      <c r="Q5843" s="157"/>
    </row>
    <row r="5844" spans="1:17" hidden="1">
      <c r="A5844" s="157"/>
      <c r="B5844" s="157"/>
      <c r="C5844" s="157"/>
      <c r="D5844" s="157"/>
      <c r="E5844" s="157"/>
      <c r="F5844" s="157"/>
      <c r="G5844" s="157"/>
      <c r="H5844" s="157"/>
      <c r="I5844" s="157"/>
      <c r="J5844" s="157"/>
      <c r="K5844" s="157"/>
      <c r="L5844" s="157"/>
      <c r="M5844" s="157"/>
      <c r="N5844" s="157"/>
      <c r="O5844" s="157"/>
      <c r="P5844" s="157"/>
      <c r="Q5844" s="157"/>
    </row>
    <row r="5845" spans="1:17" hidden="1">
      <c r="A5845" s="157"/>
      <c r="B5845" s="157"/>
      <c r="C5845" s="157"/>
      <c r="D5845" s="157"/>
      <c r="E5845" s="157"/>
      <c r="F5845" s="157"/>
      <c r="G5845" s="157"/>
      <c r="H5845" s="157"/>
      <c r="I5845" s="157"/>
      <c r="J5845" s="157"/>
      <c r="K5845" s="157"/>
      <c r="L5845" s="157"/>
      <c r="M5845" s="157"/>
      <c r="N5845" s="157"/>
      <c r="O5845" s="157"/>
      <c r="P5845" s="157"/>
      <c r="Q5845" s="157"/>
    </row>
    <row r="5846" spans="1:17" hidden="1">
      <c r="A5846" s="157"/>
      <c r="B5846" s="157"/>
      <c r="C5846" s="157"/>
      <c r="D5846" s="157"/>
      <c r="E5846" s="157"/>
      <c r="F5846" s="157"/>
      <c r="G5846" s="157"/>
      <c r="H5846" s="157"/>
      <c r="I5846" s="157"/>
      <c r="J5846" s="157"/>
      <c r="K5846" s="157"/>
      <c r="L5846" s="157"/>
      <c r="M5846" s="157"/>
      <c r="N5846" s="157"/>
      <c r="O5846" s="157"/>
      <c r="P5846" s="157"/>
      <c r="Q5846" s="157"/>
    </row>
    <row r="5847" spans="1:17" hidden="1">
      <c r="A5847" s="157"/>
      <c r="B5847" s="157"/>
      <c r="C5847" s="157"/>
      <c r="D5847" s="157"/>
      <c r="E5847" s="157"/>
      <c r="F5847" s="157"/>
      <c r="G5847" s="157"/>
      <c r="H5847" s="157"/>
      <c r="I5847" s="157"/>
      <c r="J5847" s="157"/>
      <c r="K5847" s="157"/>
      <c r="L5847" s="157"/>
      <c r="M5847" s="157"/>
      <c r="N5847" s="157"/>
      <c r="O5847" s="157"/>
      <c r="P5847" s="157"/>
      <c r="Q5847" s="157"/>
    </row>
    <row r="5848" spans="1:17" hidden="1">
      <c r="A5848" s="157"/>
      <c r="B5848" s="157"/>
      <c r="C5848" s="157"/>
      <c r="D5848" s="157"/>
      <c r="E5848" s="157"/>
      <c r="F5848" s="157"/>
      <c r="G5848" s="157"/>
      <c r="H5848" s="157"/>
      <c r="I5848" s="157"/>
      <c r="J5848" s="157"/>
      <c r="K5848" s="157"/>
      <c r="L5848" s="157"/>
      <c r="M5848" s="157"/>
      <c r="N5848" s="157"/>
      <c r="O5848" s="157"/>
      <c r="P5848" s="157"/>
      <c r="Q5848" s="157"/>
    </row>
    <row r="5849" spans="1:17" hidden="1">
      <c r="A5849" s="157"/>
      <c r="B5849" s="157"/>
      <c r="C5849" s="157"/>
      <c r="D5849" s="157"/>
      <c r="E5849" s="157"/>
      <c r="F5849" s="157"/>
      <c r="G5849" s="157"/>
      <c r="H5849" s="157"/>
      <c r="I5849" s="157"/>
      <c r="J5849" s="157"/>
      <c r="K5849" s="157"/>
      <c r="L5849" s="157"/>
      <c r="M5849" s="157"/>
      <c r="N5849" s="157"/>
      <c r="O5849" s="157"/>
      <c r="P5849" s="157"/>
      <c r="Q5849" s="157"/>
    </row>
    <row r="5850" spans="1:17" hidden="1">
      <c r="A5850" s="157"/>
      <c r="B5850" s="157"/>
      <c r="C5850" s="157"/>
      <c r="D5850" s="157"/>
      <c r="E5850" s="157"/>
      <c r="F5850" s="157"/>
      <c r="G5850" s="157"/>
      <c r="H5850" s="157"/>
      <c r="I5850" s="157"/>
      <c r="J5850" s="157"/>
      <c r="K5850" s="157"/>
      <c r="L5850" s="157"/>
      <c r="M5850" s="157"/>
      <c r="N5850" s="157"/>
      <c r="O5850" s="157"/>
      <c r="P5850" s="157"/>
      <c r="Q5850" s="157"/>
    </row>
    <row r="5851" spans="1:17" hidden="1">
      <c r="A5851" s="157"/>
      <c r="B5851" s="157"/>
      <c r="C5851" s="157"/>
      <c r="D5851" s="157"/>
      <c r="E5851" s="157"/>
      <c r="F5851" s="157"/>
      <c r="G5851" s="157"/>
      <c r="H5851" s="157"/>
      <c r="I5851" s="157"/>
      <c r="J5851" s="157"/>
      <c r="K5851" s="157"/>
      <c r="L5851" s="157"/>
      <c r="M5851" s="157"/>
      <c r="N5851" s="157"/>
      <c r="O5851" s="157"/>
      <c r="P5851" s="157"/>
      <c r="Q5851" s="157"/>
    </row>
    <row r="5852" spans="1:17" hidden="1">
      <c r="A5852" s="157"/>
      <c r="B5852" s="157"/>
      <c r="C5852" s="157"/>
      <c r="D5852" s="157"/>
      <c r="E5852" s="157"/>
      <c r="F5852" s="157"/>
      <c r="G5852" s="157"/>
      <c r="H5852" s="157"/>
      <c r="I5852" s="157"/>
      <c r="J5852" s="157"/>
      <c r="K5852" s="157"/>
      <c r="L5852" s="157"/>
      <c r="M5852" s="157"/>
      <c r="N5852" s="157"/>
      <c r="O5852" s="157"/>
      <c r="P5852" s="157"/>
      <c r="Q5852" s="157"/>
    </row>
    <row r="5853" spans="1:17" hidden="1">
      <c r="A5853" s="157"/>
      <c r="B5853" s="157"/>
      <c r="C5853" s="157"/>
      <c r="D5853" s="157"/>
      <c r="E5853" s="157"/>
      <c r="F5853" s="157"/>
      <c r="G5853" s="157"/>
      <c r="H5853" s="157"/>
      <c r="I5853" s="157"/>
      <c r="J5853" s="157"/>
      <c r="K5853" s="157"/>
      <c r="L5853" s="157"/>
      <c r="M5853" s="157"/>
      <c r="N5853" s="157"/>
      <c r="O5853" s="157"/>
      <c r="P5853" s="157"/>
      <c r="Q5853" s="157"/>
    </row>
    <row r="5854" spans="1:17" hidden="1"/>
    <row r="5855" spans="1:17" hidden="1"/>
    <row r="5856" spans="1:17" hidden="1"/>
    <row r="5857" hidden="1"/>
    <row r="5858" hidden="1"/>
    <row r="5859" hidden="1"/>
    <row r="5860"/>
  </sheetData>
  <sheetProtection algorithmName="SHA-512" hashValue="QPq6nTnpeBS5gbyXnZZSCSxt6RaDGF4f07g+7Cgh3CZ85tZRr+cvVnfGefZxpnBxh6TGN4Ea9ibBzpyQ8y+Dgg==" saltValue="7MIAvD7lAm4+zHK/9xdqmg==" spinCount="100000" sheet="1" objects="1" scenarios="1"/>
  <mergeCells count="2059">
    <mergeCell ref="D1129:J1129"/>
    <mergeCell ref="M1129:N1129"/>
    <mergeCell ref="D1130:J1130"/>
    <mergeCell ref="M1130:N1130"/>
    <mergeCell ref="D1131:J1131"/>
    <mergeCell ref="M1131:N1131"/>
    <mergeCell ref="D1132:J1132"/>
    <mergeCell ref="M1132:N1132"/>
    <mergeCell ref="D1133:J1133"/>
    <mergeCell ref="M1133:N1133"/>
    <mergeCell ref="D52:J52"/>
    <mergeCell ref="M52:N52"/>
    <mergeCell ref="D53:J53"/>
    <mergeCell ref="M53:N53"/>
    <mergeCell ref="D102:J102"/>
    <mergeCell ref="M102:N102"/>
    <mergeCell ref="D103:J103"/>
    <mergeCell ref="M103:N103"/>
    <mergeCell ref="D104:J104"/>
    <mergeCell ref="M104:N104"/>
    <mergeCell ref="D105:J105"/>
    <mergeCell ref="M105:N105"/>
    <mergeCell ref="D112:J112"/>
    <mergeCell ref="M112:N112"/>
    <mergeCell ref="D113:J113"/>
    <mergeCell ref="M113:N113"/>
    <mergeCell ref="D1120:J1120"/>
    <mergeCell ref="M1120:N1120"/>
    <mergeCell ref="D1121:J1121"/>
    <mergeCell ref="M1121:N1121"/>
    <mergeCell ref="D1122:J1122"/>
    <mergeCell ref="M1122:N1122"/>
    <mergeCell ref="D1123:J1123"/>
    <mergeCell ref="M1123:N1123"/>
    <mergeCell ref="D1124:J1124"/>
    <mergeCell ref="M1124:N1124"/>
    <mergeCell ref="D1125:J1125"/>
    <mergeCell ref="M1125:N1125"/>
    <mergeCell ref="D1126:J1126"/>
    <mergeCell ref="M1126:N1126"/>
    <mergeCell ref="D1127:J1127"/>
    <mergeCell ref="M1127:N1127"/>
    <mergeCell ref="D1128:J1128"/>
    <mergeCell ref="M1128:N1128"/>
    <mergeCell ref="D1111:J1111"/>
    <mergeCell ref="M1111:N1111"/>
    <mergeCell ref="D1112:J1112"/>
    <mergeCell ref="M1112:N1112"/>
    <mergeCell ref="D1113:J1113"/>
    <mergeCell ref="M1113:N1113"/>
    <mergeCell ref="D1114:J1114"/>
    <mergeCell ref="M1114:N1114"/>
    <mergeCell ref="D1115:J1115"/>
    <mergeCell ref="M1115:N1115"/>
    <mergeCell ref="D1116:J1116"/>
    <mergeCell ref="M1116:N1116"/>
    <mergeCell ref="D1117:J1117"/>
    <mergeCell ref="M1117:N1117"/>
    <mergeCell ref="D1118:J1118"/>
    <mergeCell ref="M1118:N1118"/>
    <mergeCell ref="D1119:J1119"/>
    <mergeCell ref="M1119:N1119"/>
    <mergeCell ref="D1102:J1102"/>
    <mergeCell ref="M1102:N1102"/>
    <mergeCell ref="D1103:J1103"/>
    <mergeCell ref="M1103:N1103"/>
    <mergeCell ref="D1104:J1104"/>
    <mergeCell ref="M1104:N1104"/>
    <mergeCell ref="D1105:J1105"/>
    <mergeCell ref="M1105:N1105"/>
    <mergeCell ref="D1106:J1106"/>
    <mergeCell ref="M1106:N1106"/>
    <mergeCell ref="D1107:J1107"/>
    <mergeCell ref="M1107:N1107"/>
    <mergeCell ref="D1108:J1108"/>
    <mergeCell ref="M1108:N1108"/>
    <mergeCell ref="D1109:J1109"/>
    <mergeCell ref="M1109:N1109"/>
    <mergeCell ref="D1110:J1110"/>
    <mergeCell ref="M1110:N1110"/>
    <mergeCell ref="D1093:J1093"/>
    <mergeCell ref="M1093:N1093"/>
    <mergeCell ref="D1094:J1094"/>
    <mergeCell ref="M1094:N1094"/>
    <mergeCell ref="D1095:J1095"/>
    <mergeCell ref="M1095:N1095"/>
    <mergeCell ref="D1096:J1096"/>
    <mergeCell ref="M1096:N1096"/>
    <mergeCell ref="D1097:J1097"/>
    <mergeCell ref="M1097:N1097"/>
    <mergeCell ref="D1098:J1098"/>
    <mergeCell ref="M1098:N1098"/>
    <mergeCell ref="D1099:J1099"/>
    <mergeCell ref="M1099:N1099"/>
    <mergeCell ref="D1100:J1100"/>
    <mergeCell ref="M1100:N1100"/>
    <mergeCell ref="D1101:J1101"/>
    <mergeCell ref="M1101:N1101"/>
    <mergeCell ref="D1082:J1082"/>
    <mergeCell ref="M1082:N1082"/>
    <mergeCell ref="B1087:B1088"/>
    <mergeCell ref="C1087:C1088"/>
    <mergeCell ref="D1087:J1088"/>
    <mergeCell ref="K1087:K1088"/>
    <mergeCell ref="L1087:L1088"/>
    <mergeCell ref="M1087:N1088"/>
    <mergeCell ref="O1087:O1088"/>
    <mergeCell ref="P1087:P1088"/>
    <mergeCell ref="D1089:J1089"/>
    <mergeCell ref="M1089:N1089"/>
    <mergeCell ref="D1090:J1090"/>
    <mergeCell ref="M1090:N1090"/>
    <mergeCell ref="D1091:J1091"/>
    <mergeCell ref="M1091:N1091"/>
    <mergeCell ref="D1092:J1092"/>
    <mergeCell ref="M1092:N1092"/>
    <mergeCell ref="D1069:J1069"/>
    <mergeCell ref="M1069:N1069"/>
    <mergeCell ref="D1070:J1070"/>
    <mergeCell ref="M1070:N1070"/>
    <mergeCell ref="D1071:J1071"/>
    <mergeCell ref="M1071:N1071"/>
    <mergeCell ref="D1077:J1077"/>
    <mergeCell ref="M1077:N1077"/>
    <mergeCell ref="D1078:J1078"/>
    <mergeCell ref="M1078:N1078"/>
    <mergeCell ref="D1079:J1079"/>
    <mergeCell ref="M1079:N1079"/>
    <mergeCell ref="D1080:J1080"/>
    <mergeCell ref="M1080:N1080"/>
    <mergeCell ref="D1081:J1081"/>
    <mergeCell ref="M1081:N1081"/>
    <mergeCell ref="D1072:J1072"/>
    <mergeCell ref="M1072:N1072"/>
    <mergeCell ref="D1073:J1073"/>
    <mergeCell ref="M1073:N1073"/>
    <mergeCell ref="D1074:J1074"/>
    <mergeCell ref="M1074:N1074"/>
    <mergeCell ref="D1075:J1075"/>
    <mergeCell ref="M1075:N1075"/>
    <mergeCell ref="D1076:J1076"/>
    <mergeCell ref="M1076:N1076"/>
    <mergeCell ref="D1060:J1060"/>
    <mergeCell ref="M1060:N1060"/>
    <mergeCell ref="D1061:J1061"/>
    <mergeCell ref="M1061:N1061"/>
    <mergeCell ref="D1062:J1062"/>
    <mergeCell ref="M1062:N1062"/>
    <mergeCell ref="D1063:J1063"/>
    <mergeCell ref="M1063:N1063"/>
    <mergeCell ref="D1064:J1064"/>
    <mergeCell ref="M1064:N1064"/>
    <mergeCell ref="D1065:J1065"/>
    <mergeCell ref="M1065:N1065"/>
    <mergeCell ref="D1066:J1066"/>
    <mergeCell ref="M1066:N1066"/>
    <mergeCell ref="D1067:J1067"/>
    <mergeCell ref="M1067:N1067"/>
    <mergeCell ref="D1068:J1068"/>
    <mergeCell ref="M1068:N1068"/>
    <mergeCell ref="D1051:J1051"/>
    <mergeCell ref="M1051:N1051"/>
    <mergeCell ref="D1052:J1052"/>
    <mergeCell ref="M1052:N1052"/>
    <mergeCell ref="D1053:J1053"/>
    <mergeCell ref="M1053:N1053"/>
    <mergeCell ref="D1054:J1054"/>
    <mergeCell ref="M1054:N1054"/>
    <mergeCell ref="D1055:J1055"/>
    <mergeCell ref="M1055:N1055"/>
    <mergeCell ref="D1056:J1056"/>
    <mergeCell ref="M1056:N1056"/>
    <mergeCell ref="D1057:J1057"/>
    <mergeCell ref="M1057:N1057"/>
    <mergeCell ref="D1058:J1058"/>
    <mergeCell ref="M1058:N1058"/>
    <mergeCell ref="D1059:J1059"/>
    <mergeCell ref="M1059:N1059"/>
    <mergeCell ref="D1042:J1042"/>
    <mergeCell ref="M1042:N1042"/>
    <mergeCell ref="D1043:J1043"/>
    <mergeCell ref="M1043:N1043"/>
    <mergeCell ref="D1044:J1044"/>
    <mergeCell ref="M1044:N1044"/>
    <mergeCell ref="D1045:J1045"/>
    <mergeCell ref="M1045:N1045"/>
    <mergeCell ref="D1046:J1046"/>
    <mergeCell ref="M1046:N1046"/>
    <mergeCell ref="D1047:J1047"/>
    <mergeCell ref="M1047:N1047"/>
    <mergeCell ref="D1048:J1048"/>
    <mergeCell ref="M1048:N1048"/>
    <mergeCell ref="D1049:J1049"/>
    <mergeCell ref="M1049:N1049"/>
    <mergeCell ref="D1050:J1050"/>
    <mergeCell ref="M1050:N1050"/>
    <mergeCell ref="P1032:P1033"/>
    <mergeCell ref="D1034:J1034"/>
    <mergeCell ref="M1034:N1034"/>
    <mergeCell ref="D1035:J1035"/>
    <mergeCell ref="M1035:N1035"/>
    <mergeCell ref="D1036:J1036"/>
    <mergeCell ref="M1036:N1036"/>
    <mergeCell ref="D1037:J1037"/>
    <mergeCell ref="M1037:N1037"/>
    <mergeCell ref="D1038:J1038"/>
    <mergeCell ref="M1038:N1038"/>
    <mergeCell ref="D1039:J1039"/>
    <mergeCell ref="M1039:N1039"/>
    <mergeCell ref="D1040:J1040"/>
    <mergeCell ref="M1040:N1040"/>
    <mergeCell ref="D1041:J1041"/>
    <mergeCell ref="M1041:N1041"/>
    <mergeCell ref="D1023:J1023"/>
    <mergeCell ref="M1023:N1023"/>
    <mergeCell ref="D1024:J1024"/>
    <mergeCell ref="M1024:N1024"/>
    <mergeCell ref="D1025:J1025"/>
    <mergeCell ref="M1025:N1025"/>
    <mergeCell ref="D1026:J1026"/>
    <mergeCell ref="M1026:N1026"/>
    <mergeCell ref="D1027:J1027"/>
    <mergeCell ref="M1027:N1027"/>
    <mergeCell ref="B1032:B1033"/>
    <mergeCell ref="C1032:C1033"/>
    <mergeCell ref="D1032:J1033"/>
    <mergeCell ref="K1032:K1033"/>
    <mergeCell ref="L1032:L1033"/>
    <mergeCell ref="M1032:N1033"/>
    <mergeCell ref="O1032:O1033"/>
    <mergeCell ref="D1010:J1010"/>
    <mergeCell ref="M1010:N1010"/>
    <mergeCell ref="D1011:J1011"/>
    <mergeCell ref="M1011:N1011"/>
    <mergeCell ref="D1012:J1012"/>
    <mergeCell ref="M1012:N1012"/>
    <mergeCell ref="D1013:J1013"/>
    <mergeCell ref="M1013:N1013"/>
    <mergeCell ref="D1014:J1014"/>
    <mergeCell ref="M1014:N1014"/>
    <mergeCell ref="D1015:J1015"/>
    <mergeCell ref="M1015:N1015"/>
    <mergeCell ref="D1016:J1016"/>
    <mergeCell ref="M1016:N1016"/>
    <mergeCell ref="D1021:J1021"/>
    <mergeCell ref="M1021:N1021"/>
    <mergeCell ref="D1022:J1022"/>
    <mergeCell ref="M1022:N1022"/>
    <mergeCell ref="D1017:J1017"/>
    <mergeCell ref="M1017:N1017"/>
    <mergeCell ref="D1018:J1018"/>
    <mergeCell ref="M1018:N1018"/>
    <mergeCell ref="D1019:J1019"/>
    <mergeCell ref="M1019:N1019"/>
    <mergeCell ref="D1020:J1020"/>
    <mergeCell ref="M1020:N1020"/>
    <mergeCell ref="D1001:J1001"/>
    <mergeCell ref="M1001:N1001"/>
    <mergeCell ref="D1002:J1002"/>
    <mergeCell ref="M1002:N1002"/>
    <mergeCell ref="D1003:J1003"/>
    <mergeCell ref="M1003:N1003"/>
    <mergeCell ref="D1004:J1004"/>
    <mergeCell ref="M1004:N1004"/>
    <mergeCell ref="D1005:J1005"/>
    <mergeCell ref="M1005:N1005"/>
    <mergeCell ref="D1006:J1006"/>
    <mergeCell ref="M1006:N1006"/>
    <mergeCell ref="D1007:J1007"/>
    <mergeCell ref="M1007:N1007"/>
    <mergeCell ref="D1008:J1008"/>
    <mergeCell ref="M1008:N1008"/>
    <mergeCell ref="D1009:J1009"/>
    <mergeCell ref="M1009:N1009"/>
    <mergeCell ref="D992:J992"/>
    <mergeCell ref="M992:N992"/>
    <mergeCell ref="D993:J993"/>
    <mergeCell ref="M993:N993"/>
    <mergeCell ref="D994:J994"/>
    <mergeCell ref="M994:N994"/>
    <mergeCell ref="D995:J995"/>
    <mergeCell ref="M995:N995"/>
    <mergeCell ref="D996:J996"/>
    <mergeCell ref="M996:N996"/>
    <mergeCell ref="D997:J997"/>
    <mergeCell ref="M997:N997"/>
    <mergeCell ref="D998:J998"/>
    <mergeCell ref="M998:N998"/>
    <mergeCell ref="D999:J999"/>
    <mergeCell ref="M999:N999"/>
    <mergeCell ref="D1000:J1000"/>
    <mergeCell ref="M1000:N1000"/>
    <mergeCell ref="D983:J983"/>
    <mergeCell ref="M983:N983"/>
    <mergeCell ref="D984:J984"/>
    <mergeCell ref="M984:N984"/>
    <mergeCell ref="D985:J985"/>
    <mergeCell ref="M985:N985"/>
    <mergeCell ref="D986:J986"/>
    <mergeCell ref="M986:N986"/>
    <mergeCell ref="D987:J987"/>
    <mergeCell ref="M987:N987"/>
    <mergeCell ref="D988:J988"/>
    <mergeCell ref="M988:N988"/>
    <mergeCell ref="D989:J989"/>
    <mergeCell ref="M989:N989"/>
    <mergeCell ref="D990:J990"/>
    <mergeCell ref="M990:N990"/>
    <mergeCell ref="D991:J991"/>
    <mergeCell ref="M991:N991"/>
    <mergeCell ref="D972:J972"/>
    <mergeCell ref="M972:N972"/>
    <mergeCell ref="B977:B978"/>
    <mergeCell ref="C977:C978"/>
    <mergeCell ref="D977:J978"/>
    <mergeCell ref="K977:K978"/>
    <mergeCell ref="L977:L978"/>
    <mergeCell ref="M977:N978"/>
    <mergeCell ref="O977:O978"/>
    <mergeCell ref="P977:P978"/>
    <mergeCell ref="D979:J979"/>
    <mergeCell ref="M979:N979"/>
    <mergeCell ref="D980:J980"/>
    <mergeCell ref="M980:N980"/>
    <mergeCell ref="D981:J981"/>
    <mergeCell ref="M981:N981"/>
    <mergeCell ref="D982:J982"/>
    <mergeCell ref="M982:N982"/>
    <mergeCell ref="D961:J961"/>
    <mergeCell ref="M961:N961"/>
    <mergeCell ref="D962:J962"/>
    <mergeCell ref="M962:N962"/>
    <mergeCell ref="D963:J963"/>
    <mergeCell ref="M963:N963"/>
    <mergeCell ref="D964:J964"/>
    <mergeCell ref="M964:N964"/>
    <mergeCell ref="D965:J965"/>
    <mergeCell ref="M965:N965"/>
    <mergeCell ref="D966:J966"/>
    <mergeCell ref="M966:N966"/>
    <mergeCell ref="D969:J969"/>
    <mergeCell ref="M969:N969"/>
    <mergeCell ref="D970:J970"/>
    <mergeCell ref="M970:N970"/>
    <mergeCell ref="D971:J971"/>
    <mergeCell ref="M971:N971"/>
    <mergeCell ref="D967:J967"/>
    <mergeCell ref="M967:N967"/>
    <mergeCell ref="D968:J968"/>
    <mergeCell ref="M968:N968"/>
    <mergeCell ref="D952:J952"/>
    <mergeCell ref="M952:N952"/>
    <mergeCell ref="D953:J953"/>
    <mergeCell ref="M953:N953"/>
    <mergeCell ref="D954:J954"/>
    <mergeCell ref="M954:N954"/>
    <mergeCell ref="D955:J955"/>
    <mergeCell ref="M955:N955"/>
    <mergeCell ref="D956:J956"/>
    <mergeCell ref="M956:N956"/>
    <mergeCell ref="D957:J957"/>
    <mergeCell ref="M957:N957"/>
    <mergeCell ref="D958:J958"/>
    <mergeCell ref="M958:N958"/>
    <mergeCell ref="D959:J959"/>
    <mergeCell ref="M959:N959"/>
    <mergeCell ref="D960:J960"/>
    <mergeCell ref="M960:N960"/>
    <mergeCell ref="D943:J943"/>
    <mergeCell ref="M943:N943"/>
    <mergeCell ref="D944:J944"/>
    <mergeCell ref="M944:N944"/>
    <mergeCell ref="D945:J945"/>
    <mergeCell ref="M945:N945"/>
    <mergeCell ref="D946:J946"/>
    <mergeCell ref="M946:N946"/>
    <mergeCell ref="D947:J947"/>
    <mergeCell ref="M947:N947"/>
    <mergeCell ref="D948:J948"/>
    <mergeCell ref="M948:N948"/>
    <mergeCell ref="D949:J949"/>
    <mergeCell ref="M949:N949"/>
    <mergeCell ref="D950:J950"/>
    <mergeCell ref="M950:N950"/>
    <mergeCell ref="D951:J951"/>
    <mergeCell ref="M951:N951"/>
    <mergeCell ref="D934:J934"/>
    <mergeCell ref="M934:N934"/>
    <mergeCell ref="D935:J935"/>
    <mergeCell ref="M935:N935"/>
    <mergeCell ref="D936:J936"/>
    <mergeCell ref="M936:N936"/>
    <mergeCell ref="D937:J937"/>
    <mergeCell ref="M937:N937"/>
    <mergeCell ref="D938:J938"/>
    <mergeCell ref="M938:N938"/>
    <mergeCell ref="D939:J939"/>
    <mergeCell ref="M939:N939"/>
    <mergeCell ref="D940:J940"/>
    <mergeCell ref="M940:N940"/>
    <mergeCell ref="D941:J941"/>
    <mergeCell ref="M941:N941"/>
    <mergeCell ref="D942:J942"/>
    <mergeCell ref="M942:N942"/>
    <mergeCell ref="D905:J905"/>
    <mergeCell ref="M905:N905"/>
    <mergeCell ref="D906:J906"/>
    <mergeCell ref="M906:N906"/>
    <mergeCell ref="D907:J907"/>
    <mergeCell ref="M907:N907"/>
    <mergeCell ref="D908:J908"/>
    <mergeCell ref="M908:N908"/>
    <mergeCell ref="D909:J909"/>
    <mergeCell ref="M909:N909"/>
    <mergeCell ref="F920:P920"/>
    <mergeCell ref="B922:C922"/>
    <mergeCell ref="D922:F922"/>
    <mergeCell ref="B929:C929"/>
    <mergeCell ref="D929:F929"/>
    <mergeCell ref="B932:B933"/>
    <mergeCell ref="C932:C933"/>
    <mergeCell ref="D932:J933"/>
    <mergeCell ref="K932:K933"/>
    <mergeCell ref="L932:L933"/>
    <mergeCell ref="M932:N933"/>
    <mergeCell ref="O932:O933"/>
    <mergeCell ref="P932:P933"/>
    <mergeCell ref="D892:J892"/>
    <mergeCell ref="M892:N892"/>
    <mergeCell ref="D893:J893"/>
    <mergeCell ref="M893:N893"/>
    <mergeCell ref="D894:J894"/>
    <mergeCell ref="M894:N894"/>
    <mergeCell ref="D895:J895"/>
    <mergeCell ref="M895:N895"/>
    <mergeCell ref="D896:J896"/>
    <mergeCell ref="M896:N896"/>
    <mergeCell ref="D897:J897"/>
    <mergeCell ref="M897:N897"/>
    <mergeCell ref="D898:J898"/>
    <mergeCell ref="M898:N898"/>
    <mergeCell ref="D899:J899"/>
    <mergeCell ref="M899:N899"/>
    <mergeCell ref="D904:J904"/>
    <mergeCell ref="M904:N904"/>
    <mergeCell ref="D900:J900"/>
    <mergeCell ref="M900:N900"/>
    <mergeCell ref="D901:J901"/>
    <mergeCell ref="M901:N901"/>
    <mergeCell ref="D902:J902"/>
    <mergeCell ref="M902:N902"/>
    <mergeCell ref="D903:J903"/>
    <mergeCell ref="M903:N903"/>
    <mergeCell ref="D883:J883"/>
    <mergeCell ref="M883:N883"/>
    <mergeCell ref="D884:J884"/>
    <mergeCell ref="M884:N884"/>
    <mergeCell ref="D885:J885"/>
    <mergeCell ref="M885:N885"/>
    <mergeCell ref="D886:J886"/>
    <mergeCell ref="M886:N886"/>
    <mergeCell ref="D887:J887"/>
    <mergeCell ref="M887:N887"/>
    <mergeCell ref="D888:J888"/>
    <mergeCell ref="M888:N888"/>
    <mergeCell ref="D889:J889"/>
    <mergeCell ref="M889:N889"/>
    <mergeCell ref="D890:J890"/>
    <mergeCell ref="M890:N890"/>
    <mergeCell ref="D891:J891"/>
    <mergeCell ref="M891:N891"/>
    <mergeCell ref="D874:J874"/>
    <mergeCell ref="M874:N874"/>
    <mergeCell ref="D875:J875"/>
    <mergeCell ref="M875:N875"/>
    <mergeCell ref="D876:J876"/>
    <mergeCell ref="M876:N876"/>
    <mergeCell ref="D877:J877"/>
    <mergeCell ref="M877:N877"/>
    <mergeCell ref="D878:J878"/>
    <mergeCell ref="M878:N878"/>
    <mergeCell ref="D879:J879"/>
    <mergeCell ref="M879:N879"/>
    <mergeCell ref="D880:J880"/>
    <mergeCell ref="M880:N880"/>
    <mergeCell ref="D881:J881"/>
    <mergeCell ref="M881:N881"/>
    <mergeCell ref="D882:J882"/>
    <mergeCell ref="M882:N882"/>
    <mergeCell ref="D865:J865"/>
    <mergeCell ref="M865:N865"/>
    <mergeCell ref="D866:J866"/>
    <mergeCell ref="M866:N866"/>
    <mergeCell ref="D867:J867"/>
    <mergeCell ref="M867:N867"/>
    <mergeCell ref="D868:J868"/>
    <mergeCell ref="M868:N868"/>
    <mergeCell ref="D869:J869"/>
    <mergeCell ref="M869:N869"/>
    <mergeCell ref="D870:J870"/>
    <mergeCell ref="M870:N870"/>
    <mergeCell ref="D871:J871"/>
    <mergeCell ref="M871:N871"/>
    <mergeCell ref="D872:J872"/>
    <mergeCell ref="M872:N872"/>
    <mergeCell ref="D873:J873"/>
    <mergeCell ref="M873:N873"/>
    <mergeCell ref="D854:J854"/>
    <mergeCell ref="M854:N854"/>
    <mergeCell ref="B859:B860"/>
    <mergeCell ref="C859:C860"/>
    <mergeCell ref="D859:J860"/>
    <mergeCell ref="K859:K860"/>
    <mergeCell ref="L859:L860"/>
    <mergeCell ref="M859:N860"/>
    <mergeCell ref="O859:O860"/>
    <mergeCell ref="P859:P860"/>
    <mergeCell ref="D861:J861"/>
    <mergeCell ref="M861:N861"/>
    <mergeCell ref="D862:J862"/>
    <mergeCell ref="M862:N862"/>
    <mergeCell ref="D863:J863"/>
    <mergeCell ref="M863:N863"/>
    <mergeCell ref="D864:J864"/>
    <mergeCell ref="M864:N864"/>
    <mergeCell ref="D841:J841"/>
    <mergeCell ref="M841:N841"/>
    <mergeCell ref="D842:J842"/>
    <mergeCell ref="M842:N842"/>
    <mergeCell ref="D843:J843"/>
    <mergeCell ref="M843:N843"/>
    <mergeCell ref="D844:J844"/>
    <mergeCell ref="M844:N844"/>
    <mergeCell ref="D849:J849"/>
    <mergeCell ref="M849:N849"/>
    <mergeCell ref="D850:J850"/>
    <mergeCell ref="M850:N850"/>
    <mergeCell ref="D851:J851"/>
    <mergeCell ref="M851:N851"/>
    <mergeCell ref="D852:J852"/>
    <mergeCell ref="M852:N852"/>
    <mergeCell ref="D853:J853"/>
    <mergeCell ref="M853:N853"/>
    <mergeCell ref="D845:J845"/>
    <mergeCell ref="M845:N845"/>
    <mergeCell ref="D846:J846"/>
    <mergeCell ref="M846:N846"/>
    <mergeCell ref="D847:J847"/>
    <mergeCell ref="M847:N847"/>
    <mergeCell ref="D848:J848"/>
    <mergeCell ref="M848:N848"/>
    <mergeCell ref="D832:J832"/>
    <mergeCell ref="M832:N832"/>
    <mergeCell ref="D833:J833"/>
    <mergeCell ref="M833:N833"/>
    <mergeCell ref="D834:J834"/>
    <mergeCell ref="M834:N834"/>
    <mergeCell ref="D835:J835"/>
    <mergeCell ref="M835:N835"/>
    <mergeCell ref="D836:J836"/>
    <mergeCell ref="M836:N836"/>
    <mergeCell ref="D837:J837"/>
    <mergeCell ref="M837:N837"/>
    <mergeCell ref="D838:J838"/>
    <mergeCell ref="M838:N838"/>
    <mergeCell ref="D839:J839"/>
    <mergeCell ref="M839:N839"/>
    <mergeCell ref="D840:J840"/>
    <mergeCell ref="M840:N840"/>
    <mergeCell ref="D823:J823"/>
    <mergeCell ref="M823:N823"/>
    <mergeCell ref="D824:J824"/>
    <mergeCell ref="M824:N824"/>
    <mergeCell ref="D825:J825"/>
    <mergeCell ref="M825:N825"/>
    <mergeCell ref="D826:J826"/>
    <mergeCell ref="M826:N826"/>
    <mergeCell ref="D827:J827"/>
    <mergeCell ref="M827:N827"/>
    <mergeCell ref="D828:J828"/>
    <mergeCell ref="M828:N828"/>
    <mergeCell ref="D829:J829"/>
    <mergeCell ref="M829:N829"/>
    <mergeCell ref="D830:J830"/>
    <mergeCell ref="M830:N830"/>
    <mergeCell ref="D831:J831"/>
    <mergeCell ref="M831:N831"/>
    <mergeCell ref="D814:J814"/>
    <mergeCell ref="M814:N814"/>
    <mergeCell ref="D815:J815"/>
    <mergeCell ref="M815:N815"/>
    <mergeCell ref="D816:J816"/>
    <mergeCell ref="M816:N816"/>
    <mergeCell ref="D817:J817"/>
    <mergeCell ref="M817:N817"/>
    <mergeCell ref="D818:J818"/>
    <mergeCell ref="M818:N818"/>
    <mergeCell ref="D819:J819"/>
    <mergeCell ref="M819:N819"/>
    <mergeCell ref="D820:J820"/>
    <mergeCell ref="M820:N820"/>
    <mergeCell ref="D821:J821"/>
    <mergeCell ref="M821:N821"/>
    <mergeCell ref="D822:J822"/>
    <mergeCell ref="M822:N822"/>
    <mergeCell ref="O804:O805"/>
    <mergeCell ref="P804:P805"/>
    <mergeCell ref="D806:J806"/>
    <mergeCell ref="M806:N806"/>
    <mergeCell ref="D807:J807"/>
    <mergeCell ref="M807:N807"/>
    <mergeCell ref="D808:J808"/>
    <mergeCell ref="M808:N808"/>
    <mergeCell ref="D809:J809"/>
    <mergeCell ref="M809:N809"/>
    <mergeCell ref="D810:J810"/>
    <mergeCell ref="M810:N810"/>
    <mergeCell ref="D811:J811"/>
    <mergeCell ref="M811:N811"/>
    <mergeCell ref="D812:J812"/>
    <mergeCell ref="M812:N812"/>
    <mergeCell ref="D813:J813"/>
    <mergeCell ref="M813:N813"/>
    <mergeCell ref="D794:J794"/>
    <mergeCell ref="M794:N794"/>
    <mergeCell ref="D795:J795"/>
    <mergeCell ref="M795:N795"/>
    <mergeCell ref="D796:J796"/>
    <mergeCell ref="M796:N796"/>
    <mergeCell ref="D797:J797"/>
    <mergeCell ref="M797:N797"/>
    <mergeCell ref="D798:J798"/>
    <mergeCell ref="M798:N798"/>
    <mergeCell ref="D799:J799"/>
    <mergeCell ref="M799:N799"/>
    <mergeCell ref="B804:B805"/>
    <mergeCell ref="C804:C805"/>
    <mergeCell ref="D804:J805"/>
    <mergeCell ref="K804:K805"/>
    <mergeCell ref="L804:L805"/>
    <mergeCell ref="M804:N805"/>
    <mergeCell ref="D781:J781"/>
    <mergeCell ref="M781:N781"/>
    <mergeCell ref="D782:J782"/>
    <mergeCell ref="M782:N782"/>
    <mergeCell ref="D783:J783"/>
    <mergeCell ref="M783:N783"/>
    <mergeCell ref="D784:J784"/>
    <mergeCell ref="M784:N784"/>
    <mergeCell ref="D785:J785"/>
    <mergeCell ref="M785:N785"/>
    <mergeCell ref="D786:J786"/>
    <mergeCell ref="M786:N786"/>
    <mergeCell ref="D787:J787"/>
    <mergeCell ref="M787:N787"/>
    <mergeCell ref="D788:J788"/>
    <mergeCell ref="M788:N788"/>
    <mergeCell ref="D793:J793"/>
    <mergeCell ref="M793:N793"/>
    <mergeCell ref="D789:J789"/>
    <mergeCell ref="M789:N789"/>
    <mergeCell ref="D790:J790"/>
    <mergeCell ref="M790:N790"/>
    <mergeCell ref="D791:J791"/>
    <mergeCell ref="M791:N791"/>
    <mergeCell ref="D792:J792"/>
    <mergeCell ref="M792:N792"/>
    <mergeCell ref="D772:J772"/>
    <mergeCell ref="M772:N772"/>
    <mergeCell ref="D773:J773"/>
    <mergeCell ref="M773:N773"/>
    <mergeCell ref="D774:J774"/>
    <mergeCell ref="M774:N774"/>
    <mergeCell ref="D775:J775"/>
    <mergeCell ref="M775:N775"/>
    <mergeCell ref="D776:J776"/>
    <mergeCell ref="M776:N776"/>
    <mergeCell ref="D777:J777"/>
    <mergeCell ref="M777:N777"/>
    <mergeCell ref="D778:J778"/>
    <mergeCell ref="M778:N778"/>
    <mergeCell ref="D779:J779"/>
    <mergeCell ref="M779:N779"/>
    <mergeCell ref="D780:J780"/>
    <mergeCell ref="M780:N780"/>
    <mergeCell ref="D763:J763"/>
    <mergeCell ref="M763:N763"/>
    <mergeCell ref="D764:J764"/>
    <mergeCell ref="M764:N764"/>
    <mergeCell ref="D765:J765"/>
    <mergeCell ref="M765:N765"/>
    <mergeCell ref="D766:J766"/>
    <mergeCell ref="M766:N766"/>
    <mergeCell ref="D767:J767"/>
    <mergeCell ref="M767:N767"/>
    <mergeCell ref="D768:J768"/>
    <mergeCell ref="M768:N768"/>
    <mergeCell ref="D769:J769"/>
    <mergeCell ref="M769:N769"/>
    <mergeCell ref="D770:J770"/>
    <mergeCell ref="M770:N770"/>
    <mergeCell ref="D771:J771"/>
    <mergeCell ref="M771:N771"/>
    <mergeCell ref="D754:J754"/>
    <mergeCell ref="M754:N754"/>
    <mergeCell ref="D755:J755"/>
    <mergeCell ref="M755:N755"/>
    <mergeCell ref="D756:J756"/>
    <mergeCell ref="M756:N756"/>
    <mergeCell ref="D757:J757"/>
    <mergeCell ref="M757:N757"/>
    <mergeCell ref="D758:J758"/>
    <mergeCell ref="M758:N758"/>
    <mergeCell ref="D759:J759"/>
    <mergeCell ref="M759:N759"/>
    <mergeCell ref="D760:J760"/>
    <mergeCell ref="M760:N760"/>
    <mergeCell ref="D761:J761"/>
    <mergeCell ref="M761:N761"/>
    <mergeCell ref="D762:J762"/>
    <mergeCell ref="M762:N762"/>
    <mergeCell ref="D743:J743"/>
    <mergeCell ref="M743:N743"/>
    <mergeCell ref="D744:J744"/>
    <mergeCell ref="M744:N744"/>
    <mergeCell ref="B749:B750"/>
    <mergeCell ref="C749:C750"/>
    <mergeCell ref="D749:J750"/>
    <mergeCell ref="K749:K750"/>
    <mergeCell ref="L749:L750"/>
    <mergeCell ref="M749:N750"/>
    <mergeCell ref="O749:O750"/>
    <mergeCell ref="P749:P750"/>
    <mergeCell ref="D751:J751"/>
    <mergeCell ref="M751:N751"/>
    <mergeCell ref="D752:J752"/>
    <mergeCell ref="M752:N752"/>
    <mergeCell ref="D753:J753"/>
    <mergeCell ref="M753:N753"/>
    <mergeCell ref="D732:J732"/>
    <mergeCell ref="M732:N732"/>
    <mergeCell ref="D733:J733"/>
    <mergeCell ref="M733:N733"/>
    <mergeCell ref="D734:J734"/>
    <mergeCell ref="M734:N734"/>
    <mergeCell ref="D735:J735"/>
    <mergeCell ref="M735:N735"/>
    <mergeCell ref="D736:J736"/>
    <mergeCell ref="M736:N736"/>
    <mergeCell ref="D739:J739"/>
    <mergeCell ref="M739:N739"/>
    <mergeCell ref="D740:J740"/>
    <mergeCell ref="M740:N740"/>
    <mergeCell ref="D741:J741"/>
    <mergeCell ref="M741:N741"/>
    <mergeCell ref="D742:J742"/>
    <mergeCell ref="M742:N742"/>
    <mergeCell ref="D737:J737"/>
    <mergeCell ref="M737:N737"/>
    <mergeCell ref="D738:J738"/>
    <mergeCell ref="M738:N738"/>
    <mergeCell ref="D723:J723"/>
    <mergeCell ref="M723:N723"/>
    <mergeCell ref="D724:J724"/>
    <mergeCell ref="M724:N724"/>
    <mergeCell ref="D725:J725"/>
    <mergeCell ref="M725:N725"/>
    <mergeCell ref="D726:J726"/>
    <mergeCell ref="M726:N726"/>
    <mergeCell ref="D727:J727"/>
    <mergeCell ref="M727:N727"/>
    <mergeCell ref="D728:J728"/>
    <mergeCell ref="M728:N728"/>
    <mergeCell ref="D729:J729"/>
    <mergeCell ref="M729:N729"/>
    <mergeCell ref="D730:J730"/>
    <mergeCell ref="M730:N730"/>
    <mergeCell ref="D731:J731"/>
    <mergeCell ref="M731:N731"/>
    <mergeCell ref="D714:J714"/>
    <mergeCell ref="M714:N714"/>
    <mergeCell ref="D715:J715"/>
    <mergeCell ref="M715:N715"/>
    <mergeCell ref="D716:J716"/>
    <mergeCell ref="M716:N716"/>
    <mergeCell ref="D717:J717"/>
    <mergeCell ref="M717:N717"/>
    <mergeCell ref="D718:J718"/>
    <mergeCell ref="M718:N718"/>
    <mergeCell ref="D719:J719"/>
    <mergeCell ref="M719:N719"/>
    <mergeCell ref="D720:J720"/>
    <mergeCell ref="M720:N720"/>
    <mergeCell ref="D721:J721"/>
    <mergeCell ref="M721:N721"/>
    <mergeCell ref="D722:J722"/>
    <mergeCell ref="M722:N722"/>
    <mergeCell ref="O704:O705"/>
    <mergeCell ref="P704:P705"/>
    <mergeCell ref="D706:J706"/>
    <mergeCell ref="M706:N706"/>
    <mergeCell ref="D707:J707"/>
    <mergeCell ref="M707:N707"/>
    <mergeCell ref="D708:J708"/>
    <mergeCell ref="M708:N708"/>
    <mergeCell ref="D709:J709"/>
    <mergeCell ref="M709:N709"/>
    <mergeCell ref="D710:J710"/>
    <mergeCell ref="M710:N710"/>
    <mergeCell ref="D711:J711"/>
    <mergeCell ref="M711:N711"/>
    <mergeCell ref="D712:J712"/>
    <mergeCell ref="M712:N712"/>
    <mergeCell ref="D713:J713"/>
    <mergeCell ref="M713:N713"/>
    <mergeCell ref="F8:P8"/>
    <mergeCell ref="D17:F17"/>
    <mergeCell ref="M89:N89"/>
    <mergeCell ref="D90:J90"/>
    <mergeCell ref="M90:N90"/>
    <mergeCell ref="D91:J91"/>
    <mergeCell ref="M91:N91"/>
    <mergeCell ref="D92:J92"/>
    <mergeCell ref="M92:N92"/>
    <mergeCell ref="D41:J41"/>
    <mergeCell ref="M41:N41"/>
    <mergeCell ref="D42:J42"/>
    <mergeCell ref="M42:N42"/>
    <mergeCell ref="D82:J82"/>
    <mergeCell ref="M82:N82"/>
    <mergeCell ref="D83:J83"/>
    <mergeCell ref="M83:N83"/>
    <mergeCell ref="D56:J56"/>
    <mergeCell ref="D55:J55"/>
    <mergeCell ref="D67:J67"/>
    <mergeCell ref="D51:J51"/>
    <mergeCell ref="M70:N70"/>
    <mergeCell ref="P20:P21"/>
    <mergeCell ref="M55:N55"/>
    <mergeCell ref="D46:J46"/>
    <mergeCell ref="D33:J33"/>
    <mergeCell ref="M33:N33"/>
    <mergeCell ref="D34:J34"/>
    <mergeCell ref="M34:N34"/>
    <mergeCell ref="D35:J35"/>
    <mergeCell ref="M51:N51"/>
    <mergeCell ref="M50:N50"/>
    <mergeCell ref="M111:N111"/>
    <mergeCell ref="D115:J115"/>
    <mergeCell ref="M115:N115"/>
    <mergeCell ref="B5770:O5770"/>
    <mergeCell ref="D110:J110"/>
    <mergeCell ref="M110:N110"/>
    <mergeCell ref="B5769:O5769"/>
    <mergeCell ref="D109:J109"/>
    <mergeCell ref="B120:B121"/>
    <mergeCell ref="C120:C121"/>
    <mergeCell ref="D120:J121"/>
    <mergeCell ref="K120:K121"/>
    <mergeCell ref="L120:L121"/>
    <mergeCell ref="M120:N121"/>
    <mergeCell ref="O120:O121"/>
    <mergeCell ref="D126:J126"/>
    <mergeCell ref="M126:N126"/>
    <mergeCell ref="D127:J127"/>
    <mergeCell ref="M127:N127"/>
    <mergeCell ref="D128:J128"/>
    <mergeCell ref="M128:N128"/>
    <mergeCell ref="F692:P692"/>
    <mergeCell ref="B694:C694"/>
    <mergeCell ref="D694:F694"/>
    <mergeCell ref="B701:C701"/>
    <mergeCell ref="D701:F701"/>
    <mergeCell ref="B704:B705"/>
    <mergeCell ref="C704:C705"/>
    <mergeCell ref="D704:J705"/>
    <mergeCell ref="K704:K705"/>
    <mergeCell ref="L704:L705"/>
    <mergeCell ref="M704:N705"/>
    <mergeCell ref="D101:J101"/>
    <mergeCell ref="M81:N81"/>
    <mergeCell ref="D100:J100"/>
    <mergeCell ref="M100:N100"/>
    <mergeCell ref="M101:N101"/>
    <mergeCell ref="D99:J99"/>
    <mergeCell ref="M84:N84"/>
    <mergeCell ref="M85:N85"/>
    <mergeCell ref="M86:N86"/>
    <mergeCell ref="M87:N87"/>
    <mergeCell ref="M88:N88"/>
    <mergeCell ref="D89:J89"/>
    <mergeCell ref="B5772:P5772"/>
    <mergeCell ref="M93:N93"/>
    <mergeCell ref="M98:N98"/>
    <mergeCell ref="D94:J94"/>
    <mergeCell ref="D95:J95"/>
    <mergeCell ref="M95:N95"/>
    <mergeCell ref="D96:J96"/>
    <mergeCell ref="M96:N96"/>
    <mergeCell ref="D97:J97"/>
    <mergeCell ref="M97:N97"/>
    <mergeCell ref="M108:N108"/>
    <mergeCell ref="D107:J107"/>
    <mergeCell ref="M106:N106"/>
    <mergeCell ref="D108:J108"/>
    <mergeCell ref="D106:J106"/>
    <mergeCell ref="M107:N107"/>
    <mergeCell ref="M109:N109"/>
    <mergeCell ref="D114:J114"/>
    <mergeCell ref="D111:J111"/>
    <mergeCell ref="M143:N143"/>
    <mergeCell ref="L20:L21"/>
    <mergeCell ref="M20:N21"/>
    <mergeCell ref="M44:N44"/>
    <mergeCell ref="M43:N43"/>
    <mergeCell ref="D38:J38"/>
    <mergeCell ref="M38:N38"/>
    <mergeCell ref="P5794:P5795"/>
    <mergeCell ref="B65:B66"/>
    <mergeCell ref="C65:C66"/>
    <mergeCell ref="D65:J66"/>
    <mergeCell ref="K65:K66"/>
    <mergeCell ref="L65:L66"/>
    <mergeCell ref="M65:N66"/>
    <mergeCell ref="O65:O66"/>
    <mergeCell ref="P65:P66"/>
    <mergeCell ref="B5794:B5795"/>
    <mergeCell ref="C5794:C5795"/>
    <mergeCell ref="D5794:J5795"/>
    <mergeCell ref="M99:N99"/>
    <mergeCell ref="M114:N114"/>
    <mergeCell ref="D78:J78"/>
    <mergeCell ref="D71:J71"/>
    <mergeCell ref="D98:J98"/>
    <mergeCell ref="D74:J74"/>
    <mergeCell ref="M71:N71"/>
    <mergeCell ref="M72:N72"/>
    <mergeCell ref="D79:J79"/>
    <mergeCell ref="D70:J70"/>
    <mergeCell ref="M73:N73"/>
    <mergeCell ref="M74:N74"/>
    <mergeCell ref="D76:J76"/>
    <mergeCell ref="M76:N76"/>
    <mergeCell ref="D73:J73"/>
    <mergeCell ref="M77:N77"/>
    <mergeCell ref="D69:J69"/>
    <mergeCell ref="M69:N69"/>
    <mergeCell ref="D57:J57"/>
    <mergeCell ref="D59:J59"/>
    <mergeCell ref="D60:J60"/>
    <mergeCell ref="M60:N60"/>
    <mergeCell ref="M67:N67"/>
    <mergeCell ref="M59:N59"/>
    <mergeCell ref="M57:N57"/>
    <mergeCell ref="M78:N78"/>
    <mergeCell ref="M79:N79"/>
    <mergeCell ref="B10:C10"/>
    <mergeCell ref="D10:F10"/>
    <mergeCell ref="O20:O21"/>
    <mergeCell ref="M36:N36"/>
    <mergeCell ref="D30:J30"/>
    <mergeCell ref="M30:N30"/>
    <mergeCell ref="D31:J31"/>
    <mergeCell ref="M31:N31"/>
    <mergeCell ref="D32:J32"/>
    <mergeCell ref="M32:N32"/>
    <mergeCell ref="D27:J27"/>
    <mergeCell ref="M27:N27"/>
    <mergeCell ref="D28:J28"/>
    <mergeCell ref="M28:N28"/>
    <mergeCell ref="D29:J29"/>
    <mergeCell ref="M29:N29"/>
    <mergeCell ref="D22:J22"/>
    <mergeCell ref="M22:N22"/>
    <mergeCell ref="D23:J23"/>
    <mergeCell ref="B17:C17"/>
    <mergeCell ref="B20:B21"/>
    <mergeCell ref="C20:C21"/>
    <mergeCell ref="D20:J21"/>
    <mergeCell ref="K20:K21"/>
    <mergeCell ref="D26:J26"/>
    <mergeCell ref="M26:N26"/>
    <mergeCell ref="M23:N23"/>
    <mergeCell ref="D24:J24"/>
    <mergeCell ref="M24:N24"/>
    <mergeCell ref="D25:J25"/>
    <mergeCell ref="M25:N25"/>
    <mergeCell ref="M68:N68"/>
    <mergeCell ref="D68:J68"/>
    <mergeCell ref="D58:J58"/>
    <mergeCell ref="M58:N58"/>
    <mergeCell ref="M35:N35"/>
    <mergeCell ref="D36:J36"/>
    <mergeCell ref="D49:J49"/>
    <mergeCell ref="D48:J48"/>
    <mergeCell ref="D54:J54"/>
    <mergeCell ref="D39:J39"/>
    <mergeCell ref="M39:N39"/>
    <mergeCell ref="D40:J40"/>
    <mergeCell ref="M40:N40"/>
    <mergeCell ref="M48:N48"/>
    <mergeCell ref="M49:N49"/>
    <mergeCell ref="D43:J43"/>
    <mergeCell ref="D44:J44"/>
    <mergeCell ref="M46:N46"/>
    <mergeCell ref="M47:N47"/>
    <mergeCell ref="M56:N56"/>
    <mergeCell ref="M45:N45"/>
    <mergeCell ref="D45:J45"/>
    <mergeCell ref="D50:J50"/>
    <mergeCell ref="D47:J47"/>
    <mergeCell ref="M54:N54"/>
    <mergeCell ref="M37:N37"/>
    <mergeCell ref="D37:J37"/>
    <mergeCell ref="D85:J85"/>
    <mergeCell ref="M94:N94"/>
    <mergeCell ref="D77:J77"/>
    <mergeCell ref="D75:J75"/>
    <mergeCell ref="M75:N75"/>
    <mergeCell ref="D72:J72"/>
    <mergeCell ref="B5802:P5802"/>
    <mergeCell ref="M5800:N5800"/>
    <mergeCell ref="M5796:N5796"/>
    <mergeCell ref="D5796:J5796"/>
    <mergeCell ref="D5799:J5799"/>
    <mergeCell ref="I5800:L5800"/>
    <mergeCell ref="D5798:J5798"/>
    <mergeCell ref="M5797:N5797"/>
    <mergeCell ref="M5798:N5798"/>
    <mergeCell ref="M5799:N5799"/>
    <mergeCell ref="D5797:J5797"/>
    <mergeCell ref="D86:J86"/>
    <mergeCell ref="D87:J87"/>
    <mergeCell ref="D88:J88"/>
    <mergeCell ref="D93:J93"/>
    <mergeCell ref="D81:J81"/>
    <mergeCell ref="D84:J84"/>
    <mergeCell ref="O5794:O5795"/>
    <mergeCell ref="M5794:N5795"/>
    <mergeCell ref="L5794:L5795"/>
    <mergeCell ref="K5794:K5795"/>
    <mergeCell ref="D80:J80"/>
    <mergeCell ref="M80:N80"/>
    <mergeCell ref="D129:J129"/>
    <mergeCell ref="M129:N129"/>
    <mergeCell ref="D130:J130"/>
    <mergeCell ref="M130:N130"/>
    <mergeCell ref="D131:J131"/>
    <mergeCell ref="M131:N131"/>
    <mergeCell ref="D132:J132"/>
    <mergeCell ref="M132:N132"/>
    <mergeCell ref="D133:J133"/>
    <mergeCell ref="M133:N133"/>
    <mergeCell ref="P120:P121"/>
    <mergeCell ref="D122:J122"/>
    <mergeCell ref="M122:N122"/>
    <mergeCell ref="D123:J123"/>
    <mergeCell ref="M123:N123"/>
    <mergeCell ref="D124:J124"/>
    <mergeCell ref="M124:N124"/>
    <mergeCell ref="D125:J125"/>
    <mergeCell ref="M125:N125"/>
    <mergeCell ref="D139:J139"/>
    <mergeCell ref="M139:N139"/>
    <mergeCell ref="D140:J140"/>
    <mergeCell ref="M140:N140"/>
    <mergeCell ref="D141:J141"/>
    <mergeCell ref="M141:N141"/>
    <mergeCell ref="D142:J142"/>
    <mergeCell ref="M142:N142"/>
    <mergeCell ref="D143:J143"/>
    <mergeCell ref="D134:J134"/>
    <mergeCell ref="M134:N134"/>
    <mergeCell ref="D135:J135"/>
    <mergeCell ref="M135:N135"/>
    <mergeCell ref="D136:J136"/>
    <mergeCell ref="M136:N136"/>
    <mergeCell ref="D137:J137"/>
    <mergeCell ref="M137:N137"/>
    <mergeCell ref="D138:J138"/>
    <mergeCell ref="M138:N138"/>
    <mergeCell ref="D149:J149"/>
    <mergeCell ref="M149:N149"/>
    <mergeCell ref="D150:J150"/>
    <mergeCell ref="M150:N150"/>
    <mergeCell ref="D151:J151"/>
    <mergeCell ref="M151:N151"/>
    <mergeCell ref="D152:J152"/>
    <mergeCell ref="M152:N152"/>
    <mergeCell ref="D153:J153"/>
    <mergeCell ref="M153:N153"/>
    <mergeCell ref="D144:J144"/>
    <mergeCell ref="M144:N144"/>
    <mergeCell ref="D145:J145"/>
    <mergeCell ref="M145:N145"/>
    <mergeCell ref="D146:J146"/>
    <mergeCell ref="M146:N146"/>
    <mergeCell ref="D147:J147"/>
    <mergeCell ref="M147:N147"/>
    <mergeCell ref="D148:J148"/>
    <mergeCell ref="M148:N148"/>
    <mergeCell ref="D159:J159"/>
    <mergeCell ref="M159:N159"/>
    <mergeCell ref="D164:J164"/>
    <mergeCell ref="M164:N164"/>
    <mergeCell ref="D165:J165"/>
    <mergeCell ref="M165:N165"/>
    <mergeCell ref="D166:J166"/>
    <mergeCell ref="M166:N166"/>
    <mergeCell ref="D167:J167"/>
    <mergeCell ref="M167:N167"/>
    <mergeCell ref="D154:J154"/>
    <mergeCell ref="M154:N154"/>
    <mergeCell ref="D155:J155"/>
    <mergeCell ref="M155:N155"/>
    <mergeCell ref="D156:J156"/>
    <mergeCell ref="M156:N156"/>
    <mergeCell ref="D157:J157"/>
    <mergeCell ref="M157:N157"/>
    <mergeCell ref="D158:J158"/>
    <mergeCell ref="M158:N158"/>
    <mergeCell ref="D160:J160"/>
    <mergeCell ref="M160:N160"/>
    <mergeCell ref="D161:J161"/>
    <mergeCell ref="M161:N161"/>
    <mergeCell ref="D162:J162"/>
    <mergeCell ref="M162:N162"/>
    <mergeCell ref="D163:J163"/>
    <mergeCell ref="M163:N163"/>
    <mergeCell ref="O175:O176"/>
    <mergeCell ref="P175:P176"/>
    <mergeCell ref="D177:J177"/>
    <mergeCell ref="M177:N177"/>
    <mergeCell ref="D178:J178"/>
    <mergeCell ref="M178:N178"/>
    <mergeCell ref="D179:J179"/>
    <mergeCell ref="M179:N179"/>
    <mergeCell ref="D180:J180"/>
    <mergeCell ref="M180:N180"/>
    <mergeCell ref="D168:J168"/>
    <mergeCell ref="M168:N168"/>
    <mergeCell ref="D169:J169"/>
    <mergeCell ref="M169:N169"/>
    <mergeCell ref="D170:J170"/>
    <mergeCell ref="M170:N170"/>
    <mergeCell ref="B175:B176"/>
    <mergeCell ref="C175:C176"/>
    <mergeCell ref="D175:J176"/>
    <mergeCell ref="K175:K176"/>
    <mergeCell ref="L175:L176"/>
    <mergeCell ref="M175:N176"/>
    <mergeCell ref="D186:J186"/>
    <mergeCell ref="M186:N186"/>
    <mergeCell ref="D187:J187"/>
    <mergeCell ref="M187:N187"/>
    <mergeCell ref="D188:J188"/>
    <mergeCell ref="M188:N188"/>
    <mergeCell ref="D189:J189"/>
    <mergeCell ref="M189:N189"/>
    <mergeCell ref="D190:J190"/>
    <mergeCell ref="M190:N190"/>
    <mergeCell ref="D181:J181"/>
    <mergeCell ref="M181:N181"/>
    <mergeCell ref="D182:J182"/>
    <mergeCell ref="M182:N182"/>
    <mergeCell ref="D183:J183"/>
    <mergeCell ref="M183:N183"/>
    <mergeCell ref="D184:J184"/>
    <mergeCell ref="M184:N184"/>
    <mergeCell ref="D185:J185"/>
    <mergeCell ref="M185:N185"/>
    <mergeCell ref="D196:J196"/>
    <mergeCell ref="M196:N196"/>
    <mergeCell ref="D197:J197"/>
    <mergeCell ref="M197:N197"/>
    <mergeCell ref="D198:J198"/>
    <mergeCell ref="M198:N198"/>
    <mergeCell ref="D199:J199"/>
    <mergeCell ref="M199:N199"/>
    <mergeCell ref="D200:J200"/>
    <mergeCell ref="M200:N200"/>
    <mergeCell ref="D191:J191"/>
    <mergeCell ref="M191:N191"/>
    <mergeCell ref="D192:J192"/>
    <mergeCell ref="M192:N192"/>
    <mergeCell ref="D193:J193"/>
    <mergeCell ref="M193:N193"/>
    <mergeCell ref="D194:J194"/>
    <mergeCell ref="M194:N194"/>
    <mergeCell ref="D195:J195"/>
    <mergeCell ref="M195:N195"/>
    <mergeCell ref="D206:J206"/>
    <mergeCell ref="M206:N206"/>
    <mergeCell ref="D207:J207"/>
    <mergeCell ref="M207:N207"/>
    <mergeCell ref="D208:J208"/>
    <mergeCell ref="M208:N208"/>
    <mergeCell ref="D209:J209"/>
    <mergeCell ref="M209:N209"/>
    <mergeCell ref="D210:J210"/>
    <mergeCell ref="M210:N210"/>
    <mergeCell ref="D201:J201"/>
    <mergeCell ref="M201:N201"/>
    <mergeCell ref="D202:J202"/>
    <mergeCell ref="M202:N202"/>
    <mergeCell ref="D203:J203"/>
    <mergeCell ref="M203:N203"/>
    <mergeCell ref="D204:J204"/>
    <mergeCell ref="M204:N204"/>
    <mergeCell ref="D205:J205"/>
    <mergeCell ref="M205:N205"/>
    <mergeCell ref="D220:J220"/>
    <mergeCell ref="M220:N220"/>
    <mergeCell ref="D221:J221"/>
    <mergeCell ref="M221:N221"/>
    <mergeCell ref="D222:J222"/>
    <mergeCell ref="M222:N222"/>
    <mergeCell ref="D223:J223"/>
    <mergeCell ref="M223:N223"/>
    <mergeCell ref="D224:J224"/>
    <mergeCell ref="M224:N224"/>
    <mergeCell ref="D211:J211"/>
    <mergeCell ref="M211:N211"/>
    <mergeCell ref="D212:J212"/>
    <mergeCell ref="M212:N212"/>
    <mergeCell ref="D213:J213"/>
    <mergeCell ref="M213:N213"/>
    <mergeCell ref="D214:J214"/>
    <mergeCell ref="M214:N214"/>
    <mergeCell ref="D215:J215"/>
    <mergeCell ref="M215:N215"/>
    <mergeCell ref="D216:J216"/>
    <mergeCell ref="M216:N216"/>
    <mergeCell ref="D217:J217"/>
    <mergeCell ref="M217:N217"/>
    <mergeCell ref="D218:J218"/>
    <mergeCell ref="M218:N218"/>
    <mergeCell ref="D219:J219"/>
    <mergeCell ref="M219:N219"/>
    <mergeCell ref="D250:J250"/>
    <mergeCell ref="M250:N250"/>
    <mergeCell ref="D251:J251"/>
    <mergeCell ref="M251:N251"/>
    <mergeCell ref="D252:J252"/>
    <mergeCell ref="M252:N252"/>
    <mergeCell ref="D253:J253"/>
    <mergeCell ref="M253:N253"/>
    <mergeCell ref="D254:J254"/>
    <mergeCell ref="M254:N254"/>
    <mergeCell ref="D225:J225"/>
    <mergeCell ref="M225:N225"/>
    <mergeCell ref="F236:P236"/>
    <mergeCell ref="B238:C238"/>
    <mergeCell ref="D238:F238"/>
    <mergeCell ref="B245:C245"/>
    <mergeCell ref="D245:F245"/>
    <mergeCell ref="B248:B249"/>
    <mergeCell ref="C248:C249"/>
    <mergeCell ref="D248:J249"/>
    <mergeCell ref="K248:K249"/>
    <mergeCell ref="L248:L249"/>
    <mergeCell ref="M248:N249"/>
    <mergeCell ref="O248:O249"/>
    <mergeCell ref="P248:P249"/>
    <mergeCell ref="D259:J259"/>
    <mergeCell ref="M259:N259"/>
    <mergeCell ref="D260:J260"/>
    <mergeCell ref="M260:N260"/>
    <mergeCell ref="D261:J261"/>
    <mergeCell ref="M261:N261"/>
    <mergeCell ref="D262:J262"/>
    <mergeCell ref="M262:N262"/>
    <mergeCell ref="D263:J263"/>
    <mergeCell ref="M263:N263"/>
    <mergeCell ref="D255:J255"/>
    <mergeCell ref="M255:N255"/>
    <mergeCell ref="D256:J256"/>
    <mergeCell ref="M256:N256"/>
    <mergeCell ref="D257:J257"/>
    <mergeCell ref="M257:N257"/>
    <mergeCell ref="D258:J258"/>
    <mergeCell ref="M258:N258"/>
    <mergeCell ref="D269:J269"/>
    <mergeCell ref="M269:N269"/>
    <mergeCell ref="D270:J270"/>
    <mergeCell ref="M270:N270"/>
    <mergeCell ref="D271:J271"/>
    <mergeCell ref="M271:N271"/>
    <mergeCell ref="D272:J272"/>
    <mergeCell ref="M272:N272"/>
    <mergeCell ref="D273:J273"/>
    <mergeCell ref="M273:N273"/>
    <mergeCell ref="D264:J264"/>
    <mergeCell ref="M264:N264"/>
    <mergeCell ref="D265:J265"/>
    <mergeCell ref="M265:N265"/>
    <mergeCell ref="D266:J266"/>
    <mergeCell ref="M266:N266"/>
    <mergeCell ref="D267:J267"/>
    <mergeCell ref="M267:N267"/>
    <mergeCell ref="D268:J268"/>
    <mergeCell ref="M268:N268"/>
    <mergeCell ref="D279:J279"/>
    <mergeCell ref="M279:N279"/>
    <mergeCell ref="D280:J280"/>
    <mergeCell ref="M280:N280"/>
    <mergeCell ref="D281:J281"/>
    <mergeCell ref="M281:N281"/>
    <mergeCell ref="D282:J282"/>
    <mergeCell ref="M282:N282"/>
    <mergeCell ref="D285:J285"/>
    <mergeCell ref="M285:N285"/>
    <mergeCell ref="D274:J274"/>
    <mergeCell ref="M274:N274"/>
    <mergeCell ref="D275:J275"/>
    <mergeCell ref="M275:N275"/>
    <mergeCell ref="D276:J276"/>
    <mergeCell ref="M276:N276"/>
    <mergeCell ref="D277:J277"/>
    <mergeCell ref="M277:N277"/>
    <mergeCell ref="D278:J278"/>
    <mergeCell ref="M278:N278"/>
    <mergeCell ref="D283:J283"/>
    <mergeCell ref="M283:N283"/>
    <mergeCell ref="D284:J284"/>
    <mergeCell ref="M284:N284"/>
    <mergeCell ref="O292:O293"/>
    <mergeCell ref="P292:P293"/>
    <mergeCell ref="D294:J294"/>
    <mergeCell ref="M294:N294"/>
    <mergeCell ref="D295:J295"/>
    <mergeCell ref="M295:N295"/>
    <mergeCell ref="D296:J296"/>
    <mergeCell ref="M296:N296"/>
    <mergeCell ref="D297:J297"/>
    <mergeCell ref="M297:N297"/>
    <mergeCell ref="D286:J286"/>
    <mergeCell ref="M286:N286"/>
    <mergeCell ref="D287:J287"/>
    <mergeCell ref="M287:N287"/>
    <mergeCell ref="B292:B293"/>
    <mergeCell ref="C292:C293"/>
    <mergeCell ref="D292:J293"/>
    <mergeCell ref="K292:K293"/>
    <mergeCell ref="L292:L293"/>
    <mergeCell ref="M292:N293"/>
    <mergeCell ref="D303:J303"/>
    <mergeCell ref="M303:N303"/>
    <mergeCell ref="D304:J304"/>
    <mergeCell ref="M304:N304"/>
    <mergeCell ref="D305:J305"/>
    <mergeCell ref="M305:N305"/>
    <mergeCell ref="D306:J306"/>
    <mergeCell ref="M306:N306"/>
    <mergeCell ref="D307:J307"/>
    <mergeCell ref="M307:N307"/>
    <mergeCell ref="D298:J298"/>
    <mergeCell ref="M298:N298"/>
    <mergeCell ref="D299:J299"/>
    <mergeCell ref="M299:N299"/>
    <mergeCell ref="D300:J300"/>
    <mergeCell ref="M300:N300"/>
    <mergeCell ref="D301:J301"/>
    <mergeCell ref="M301:N301"/>
    <mergeCell ref="D302:J302"/>
    <mergeCell ref="M302:N302"/>
    <mergeCell ref="D313:J313"/>
    <mergeCell ref="M313:N313"/>
    <mergeCell ref="D314:J314"/>
    <mergeCell ref="M314:N314"/>
    <mergeCell ref="D315:J315"/>
    <mergeCell ref="M315:N315"/>
    <mergeCell ref="D316:J316"/>
    <mergeCell ref="M316:N316"/>
    <mergeCell ref="D317:J317"/>
    <mergeCell ref="M317:N317"/>
    <mergeCell ref="D308:J308"/>
    <mergeCell ref="M308:N308"/>
    <mergeCell ref="D309:J309"/>
    <mergeCell ref="M309:N309"/>
    <mergeCell ref="D310:J310"/>
    <mergeCell ref="M310:N310"/>
    <mergeCell ref="D311:J311"/>
    <mergeCell ref="M311:N311"/>
    <mergeCell ref="D312:J312"/>
    <mergeCell ref="M312:N312"/>
    <mergeCell ref="D323:J323"/>
    <mergeCell ref="M323:N323"/>
    <mergeCell ref="D324:J324"/>
    <mergeCell ref="M324:N324"/>
    <mergeCell ref="D325:J325"/>
    <mergeCell ref="M325:N325"/>
    <mergeCell ref="D326:J326"/>
    <mergeCell ref="M326:N326"/>
    <mergeCell ref="D327:J327"/>
    <mergeCell ref="M327:N327"/>
    <mergeCell ref="D318:J318"/>
    <mergeCell ref="M318:N318"/>
    <mergeCell ref="D319:J319"/>
    <mergeCell ref="M319:N319"/>
    <mergeCell ref="D320:J320"/>
    <mergeCell ref="M320:N320"/>
    <mergeCell ref="D321:J321"/>
    <mergeCell ref="M321:N321"/>
    <mergeCell ref="D322:J322"/>
    <mergeCell ref="M322:N322"/>
    <mergeCell ref="D337:J337"/>
    <mergeCell ref="M337:N337"/>
    <mergeCell ref="D338:J338"/>
    <mergeCell ref="M338:N338"/>
    <mergeCell ref="D339:J339"/>
    <mergeCell ref="M339:N339"/>
    <mergeCell ref="D340:J340"/>
    <mergeCell ref="M340:N340"/>
    <mergeCell ref="D341:J341"/>
    <mergeCell ref="M341:N341"/>
    <mergeCell ref="D328:J328"/>
    <mergeCell ref="M328:N328"/>
    <mergeCell ref="D329:J329"/>
    <mergeCell ref="M329:N329"/>
    <mergeCell ref="D330:J330"/>
    <mergeCell ref="M330:N330"/>
    <mergeCell ref="D331:J331"/>
    <mergeCell ref="M331:N331"/>
    <mergeCell ref="D332:J332"/>
    <mergeCell ref="M332:N332"/>
    <mergeCell ref="D333:J333"/>
    <mergeCell ref="M333:N333"/>
    <mergeCell ref="D334:J334"/>
    <mergeCell ref="M334:N334"/>
    <mergeCell ref="D335:J335"/>
    <mergeCell ref="M335:N335"/>
    <mergeCell ref="D336:J336"/>
    <mergeCell ref="M336:N336"/>
    <mergeCell ref="P347:P348"/>
    <mergeCell ref="D349:J349"/>
    <mergeCell ref="M349:N349"/>
    <mergeCell ref="D350:J350"/>
    <mergeCell ref="M350:N350"/>
    <mergeCell ref="D351:J351"/>
    <mergeCell ref="M351:N351"/>
    <mergeCell ref="D352:J352"/>
    <mergeCell ref="M352:N352"/>
    <mergeCell ref="D342:J342"/>
    <mergeCell ref="M342:N342"/>
    <mergeCell ref="B347:B348"/>
    <mergeCell ref="C347:C348"/>
    <mergeCell ref="D347:J348"/>
    <mergeCell ref="K347:K348"/>
    <mergeCell ref="L347:L348"/>
    <mergeCell ref="M347:N348"/>
    <mergeCell ref="O347:O348"/>
    <mergeCell ref="D358:J358"/>
    <mergeCell ref="M358:N358"/>
    <mergeCell ref="D359:J359"/>
    <mergeCell ref="M359:N359"/>
    <mergeCell ref="D360:J360"/>
    <mergeCell ref="M360:N360"/>
    <mergeCell ref="D361:J361"/>
    <mergeCell ref="M361:N361"/>
    <mergeCell ref="D362:J362"/>
    <mergeCell ref="M362:N362"/>
    <mergeCell ref="D353:J353"/>
    <mergeCell ref="M353:N353"/>
    <mergeCell ref="D354:J354"/>
    <mergeCell ref="M354:N354"/>
    <mergeCell ref="D355:J355"/>
    <mergeCell ref="M355:N355"/>
    <mergeCell ref="D356:J356"/>
    <mergeCell ref="M356:N356"/>
    <mergeCell ref="D357:J357"/>
    <mergeCell ref="M357:N357"/>
    <mergeCell ref="D368:J368"/>
    <mergeCell ref="M368:N368"/>
    <mergeCell ref="D369:J369"/>
    <mergeCell ref="M369:N369"/>
    <mergeCell ref="D370:J370"/>
    <mergeCell ref="M370:N370"/>
    <mergeCell ref="D371:J371"/>
    <mergeCell ref="M371:N371"/>
    <mergeCell ref="D372:J372"/>
    <mergeCell ref="M372:N372"/>
    <mergeCell ref="D363:J363"/>
    <mergeCell ref="M363:N363"/>
    <mergeCell ref="D364:J364"/>
    <mergeCell ref="M364:N364"/>
    <mergeCell ref="D365:J365"/>
    <mergeCell ref="M365:N365"/>
    <mergeCell ref="D366:J366"/>
    <mergeCell ref="M366:N366"/>
    <mergeCell ref="D367:J367"/>
    <mergeCell ref="M367:N367"/>
    <mergeCell ref="D378:J378"/>
    <mergeCell ref="M378:N378"/>
    <mergeCell ref="D379:J379"/>
    <mergeCell ref="M379:N379"/>
    <mergeCell ref="D380:J380"/>
    <mergeCell ref="M380:N380"/>
    <mergeCell ref="D381:J381"/>
    <mergeCell ref="M381:N381"/>
    <mergeCell ref="D382:J382"/>
    <mergeCell ref="M382:N382"/>
    <mergeCell ref="D373:J373"/>
    <mergeCell ref="M373:N373"/>
    <mergeCell ref="D374:J374"/>
    <mergeCell ref="M374:N374"/>
    <mergeCell ref="D375:J375"/>
    <mergeCell ref="M375:N375"/>
    <mergeCell ref="D376:J376"/>
    <mergeCell ref="M376:N376"/>
    <mergeCell ref="D377:J377"/>
    <mergeCell ref="M377:N377"/>
    <mergeCell ref="D392:J392"/>
    <mergeCell ref="M392:N392"/>
    <mergeCell ref="D393:J393"/>
    <mergeCell ref="M393:N393"/>
    <mergeCell ref="D394:J394"/>
    <mergeCell ref="M394:N394"/>
    <mergeCell ref="D395:J395"/>
    <mergeCell ref="M395:N395"/>
    <mergeCell ref="D396:J396"/>
    <mergeCell ref="M396:N396"/>
    <mergeCell ref="D383:J383"/>
    <mergeCell ref="M383:N383"/>
    <mergeCell ref="D384:J384"/>
    <mergeCell ref="M384:N384"/>
    <mergeCell ref="D385:J385"/>
    <mergeCell ref="M385:N385"/>
    <mergeCell ref="D386:J386"/>
    <mergeCell ref="M386:N386"/>
    <mergeCell ref="D391:J391"/>
    <mergeCell ref="M391:N391"/>
    <mergeCell ref="D387:J387"/>
    <mergeCell ref="M387:N387"/>
    <mergeCell ref="D388:J388"/>
    <mergeCell ref="M388:N388"/>
    <mergeCell ref="D389:J389"/>
    <mergeCell ref="M389:N389"/>
    <mergeCell ref="D390:J390"/>
    <mergeCell ref="M390:N390"/>
    <mergeCell ref="P402:P403"/>
    <mergeCell ref="D404:J404"/>
    <mergeCell ref="M404:N404"/>
    <mergeCell ref="D405:J405"/>
    <mergeCell ref="M405:N405"/>
    <mergeCell ref="D406:J406"/>
    <mergeCell ref="M406:N406"/>
    <mergeCell ref="D407:J407"/>
    <mergeCell ref="M407:N407"/>
    <mergeCell ref="D397:J397"/>
    <mergeCell ref="M397:N397"/>
    <mergeCell ref="B402:B403"/>
    <mergeCell ref="C402:C403"/>
    <mergeCell ref="D402:J403"/>
    <mergeCell ref="K402:K403"/>
    <mergeCell ref="L402:L403"/>
    <mergeCell ref="M402:N403"/>
    <mergeCell ref="O402:O403"/>
    <mergeCell ref="D413:J413"/>
    <mergeCell ref="M413:N413"/>
    <mergeCell ref="D414:J414"/>
    <mergeCell ref="M414:N414"/>
    <mergeCell ref="D415:J415"/>
    <mergeCell ref="M415:N415"/>
    <mergeCell ref="D416:J416"/>
    <mergeCell ref="M416:N416"/>
    <mergeCell ref="D417:J417"/>
    <mergeCell ref="M417:N417"/>
    <mergeCell ref="D408:J408"/>
    <mergeCell ref="M408:N408"/>
    <mergeCell ref="D409:J409"/>
    <mergeCell ref="M409:N409"/>
    <mergeCell ref="D410:J410"/>
    <mergeCell ref="M410:N410"/>
    <mergeCell ref="D411:J411"/>
    <mergeCell ref="M411:N411"/>
    <mergeCell ref="D412:J412"/>
    <mergeCell ref="M412:N412"/>
    <mergeCell ref="D423:J423"/>
    <mergeCell ref="M423:N423"/>
    <mergeCell ref="D424:J424"/>
    <mergeCell ref="M424:N424"/>
    <mergeCell ref="D425:J425"/>
    <mergeCell ref="M425:N425"/>
    <mergeCell ref="D426:J426"/>
    <mergeCell ref="M426:N426"/>
    <mergeCell ref="D427:J427"/>
    <mergeCell ref="M427:N427"/>
    <mergeCell ref="D418:J418"/>
    <mergeCell ref="M418:N418"/>
    <mergeCell ref="D419:J419"/>
    <mergeCell ref="M419:N419"/>
    <mergeCell ref="D420:J420"/>
    <mergeCell ref="M420:N420"/>
    <mergeCell ref="D421:J421"/>
    <mergeCell ref="M421:N421"/>
    <mergeCell ref="D422:J422"/>
    <mergeCell ref="M422:N422"/>
    <mergeCell ref="D433:J433"/>
    <mergeCell ref="M433:N433"/>
    <mergeCell ref="D434:J434"/>
    <mergeCell ref="M434:N434"/>
    <mergeCell ref="D435:J435"/>
    <mergeCell ref="M435:N435"/>
    <mergeCell ref="D436:J436"/>
    <mergeCell ref="M436:N436"/>
    <mergeCell ref="D437:J437"/>
    <mergeCell ref="M437:N437"/>
    <mergeCell ref="D428:J428"/>
    <mergeCell ref="M428:N428"/>
    <mergeCell ref="D429:J429"/>
    <mergeCell ref="M429:N429"/>
    <mergeCell ref="D430:J430"/>
    <mergeCell ref="M430:N430"/>
    <mergeCell ref="D431:J431"/>
    <mergeCell ref="M431:N431"/>
    <mergeCell ref="D432:J432"/>
    <mergeCell ref="M432:N432"/>
    <mergeCell ref="D443:J443"/>
    <mergeCell ref="M443:N443"/>
    <mergeCell ref="D444:J444"/>
    <mergeCell ref="M444:N444"/>
    <mergeCell ref="D445:J445"/>
    <mergeCell ref="M445:N445"/>
    <mergeCell ref="D450:J450"/>
    <mergeCell ref="M450:N450"/>
    <mergeCell ref="D451:J451"/>
    <mergeCell ref="M451:N451"/>
    <mergeCell ref="D438:J438"/>
    <mergeCell ref="M438:N438"/>
    <mergeCell ref="D439:J439"/>
    <mergeCell ref="M439:N439"/>
    <mergeCell ref="D440:J440"/>
    <mergeCell ref="M440:N440"/>
    <mergeCell ref="D441:J441"/>
    <mergeCell ref="M441:N441"/>
    <mergeCell ref="D442:J442"/>
    <mergeCell ref="M442:N442"/>
    <mergeCell ref="D446:J446"/>
    <mergeCell ref="M446:N446"/>
    <mergeCell ref="D447:J447"/>
    <mergeCell ref="M447:N447"/>
    <mergeCell ref="D448:J448"/>
    <mergeCell ref="M448:N448"/>
    <mergeCell ref="D449:J449"/>
    <mergeCell ref="M449:N449"/>
    <mergeCell ref="D477:J477"/>
    <mergeCell ref="M477:N477"/>
    <mergeCell ref="D478:J478"/>
    <mergeCell ref="M478:N478"/>
    <mergeCell ref="D479:J479"/>
    <mergeCell ref="M479:N479"/>
    <mergeCell ref="D480:J480"/>
    <mergeCell ref="M480:N480"/>
    <mergeCell ref="D481:J481"/>
    <mergeCell ref="M481:N481"/>
    <mergeCell ref="D452:J452"/>
    <mergeCell ref="M452:N452"/>
    <mergeCell ref="F463:P463"/>
    <mergeCell ref="B465:C465"/>
    <mergeCell ref="D465:F465"/>
    <mergeCell ref="B472:C472"/>
    <mergeCell ref="D472:F472"/>
    <mergeCell ref="B475:B476"/>
    <mergeCell ref="C475:C476"/>
    <mergeCell ref="D475:J476"/>
    <mergeCell ref="K475:K476"/>
    <mergeCell ref="L475:L476"/>
    <mergeCell ref="M475:N476"/>
    <mergeCell ref="O475:O476"/>
    <mergeCell ref="P475:P476"/>
    <mergeCell ref="D487:J487"/>
    <mergeCell ref="M487:N487"/>
    <mergeCell ref="D488:J488"/>
    <mergeCell ref="M488:N488"/>
    <mergeCell ref="D489:J489"/>
    <mergeCell ref="M489:N489"/>
    <mergeCell ref="D490:J490"/>
    <mergeCell ref="M490:N490"/>
    <mergeCell ref="D491:J491"/>
    <mergeCell ref="M491:N491"/>
    <mergeCell ref="D482:J482"/>
    <mergeCell ref="M482:N482"/>
    <mergeCell ref="D483:J483"/>
    <mergeCell ref="M483:N483"/>
    <mergeCell ref="D484:J484"/>
    <mergeCell ref="M484:N484"/>
    <mergeCell ref="D485:J485"/>
    <mergeCell ref="M485:N485"/>
    <mergeCell ref="D486:J486"/>
    <mergeCell ref="M486:N486"/>
    <mergeCell ref="D497:J497"/>
    <mergeCell ref="M497:N497"/>
    <mergeCell ref="D498:J498"/>
    <mergeCell ref="M498:N498"/>
    <mergeCell ref="D499:J499"/>
    <mergeCell ref="M499:N499"/>
    <mergeCell ref="D500:J500"/>
    <mergeCell ref="M500:N500"/>
    <mergeCell ref="D501:J501"/>
    <mergeCell ref="M501:N501"/>
    <mergeCell ref="D492:J492"/>
    <mergeCell ref="M492:N492"/>
    <mergeCell ref="D493:J493"/>
    <mergeCell ref="M493:N493"/>
    <mergeCell ref="D494:J494"/>
    <mergeCell ref="M494:N494"/>
    <mergeCell ref="D495:J495"/>
    <mergeCell ref="M495:N495"/>
    <mergeCell ref="D496:J496"/>
    <mergeCell ref="M496:N496"/>
    <mergeCell ref="D507:J507"/>
    <mergeCell ref="M507:N507"/>
    <mergeCell ref="D510:J510"/>
    <mergeCell ref="M510:N510"/>
    <mergeCell ref="D511:J511"/>
    <mergeCell ref="M511:N511"/>
    <mergeCell ref="D512:J512"/>
    <mergeCell ref="M512:N512"/>
    <mergeCell ref="D513:J513"/>
    <mergeCell ref="M513:N513"/>
    <mergeCell ref="D502:J502"/>
    <mergeCell ref="M502:N502"/>
    <mergeCell ref="D503:J503"/>
    <mergeCell ref="M503:N503"/>
    <mergeCell ref="D504:J504"/>
    <mergeCell ref="M504:N504"/>
    <mergeCell ref="D505:J505"/>
    <mergeCell ref="M505:N505"/>
    <mergeCell ref="D506:J506"/>
    <mergeCell ref="M506:N506"/>
    <mergeCell ref="D508:J508"/>
    <mergeCell ref="M508:N508"/>
    <mergeCell ref="D509:J509"/>
    <mergeCell ref="M509:N509"/>
    <mergeCell ref="O520:O521"/>
    <mergeCell ref="P520:P521"/>
    <mergeCell ref="D522:J522"/>
    <mergeCell ref="M522:N522"/>
    <mergeCell ref="D523:J523"/>
    <mergeCell ref="M523:N523"/>
    <mergeCell ref="D524:J524"/>
    <mergeCell ref="M524:N524"/>
    <mergeCell ref="D525:J525"/>
    <mergeCell ref="M525:N525"/>
    <mergeCell ref="D514:J514"/>
    <mergeCell ref="M514:N514"/>
    <mergeCell ref="D515:J515"/>
    <mergeCell ref="M515:N515"/>
    <mergeCell ref="B520:B521"/>
    <mergeCell ref="C520:C521"/>
    <mergeCell ref="D520:J521"/>
    <mergeCell ref="K520:K521"/>
    <mergeCell ref="L520:L521"/>
    <mergeCell ref="M520:N521"/>
    <mergeCell ref="D531:J531"/>
    <mergeCell ref="M531:N531"/>
    <mergeCell ref="D532:J532"/>
    <mergeCell ref="M532:N532"/>
    <mergeCell ref="D533:J533"/>
    <mergeCell ref="M533:N533"/>
    <mergeCell ref="D534:J534"/>
    <mergeCell ref="M534:N534"/>
    <mergeCell ref="D535:J535"/>
    <mergeCell ref="M535:N535"/>
    <mergeCell ref="D526:J526"/>
    <mergeCell ref="M526:N526"/>
    <mergeCell ref="D527:J527"/>
    <mergeCell ref="M527:N527"/>
    <mergeCell ref="D528:J528"/>
    <mergeCell ref="M528:N528"/>
    <mergeCell ref="D529:J529"/>
    <mergeCell ref="M529:N529"/>
    <mergeCell ref="D530:J530"/>
    <mergeCell ref="M530:N530"/>
    <mergeCell ref="D541:J541"/>
    <mergeCell ref="M541:N541"/>
    <mergeCell ref="D542:J542"/>
    <mergeCell ref="M542:N542"/>
    <mergeCell ref="D543:J543"/>
    <mergeCell ref="M543:N543"/>
    <mergeCell ref="D544:J544"/>
    <mergeCell ref="M544:N544"/>
    <mergeCell ref="D545:J545"/>
    <mergeCell ref="M545:N545"/>
    <mergeCell ref="D536:J536"/>
    <mergeCell ref="M536:N536"/>
    <mergeCell ref="D537:J537"/>
    <mergeCell ref="M537:N537"/>
    <mergeCell ref="D538:J538"/>
    <mergeCell ref="M538:N538"/>
    <mergeCell ref="D539:J539"/>
    <mergeCell ref="M539:N539"/>
    <mergeCell ref="D540:J540"/>
    <mergeCell ref="M540:N540"/>
    <mergeCell ref="D551:J551"/>
    <mergeCell ref="M551:N551"/>
    <mergeCell ref="D552:J552"/>
    <mergeCell ref="M552:N552"/>
    <mergeCell ref="D553:J553"/>
    <mergeCell ref="M553:N553"/>
    <mergeCell ref="D554:J554"/>
    <mergeCell ref="M554:N554"/>
    <mergeCell ref="D555:J555"/>
    <mergeCell ref="M555:N555"/>
    <mergeCell ref="D546:J546"/>
    <mergeCell ref="M546:N546"/>
    <mergeCell ref="D547:J547"/>
    <mergeCell ref="M547:N547"/>
    <mergeCell ref="D548:J548"/>
    <mergeCell ref="M548:N548"/>
    <mergeCell ref="D549:J549"/>
    <mergeCell ref="M549:N549"/>
    <mergeCell ref="D550:J550"/>
    <mergeCell ref="M550:N550"/>
    <mergeCell ref="D561:J561"/>
    <mergeCell ref="M561:N561"/>
    <mergeCell ref="D562:J562"/>
    <mergeCell ref="M562:N562"/>
    <mergeCell ref="D563:J563"/>
    <mergeCell ref="M563:N563"/>
    <mergeCell ref="D564:J564"/>
    <mergeCell ref="M564:N564"/>
    <mergeCell ref="D569:J569"/>
    <mergeCell ref="M569:N569"/>
    <mergeCell ref="D556:J556"/>
    <mergeCell ref="M556:N556"/>
    <mergeCell ref="D557:J557"/>
    <mergeCell ref="M557:N557"/>
    <mergeCell ref="D558:J558"/>
    <mergeCell ref="M558:N558"/>
    <mergeCell ref="D559:J559"/>
    <mergeCell ref="M559:N559"/>
    <mergeCell ref="D560:J560"/>
    <mergeCell ref="M560:N560"/>
    <mergeCell ref="D565:J565"/>
    <mergeCell ref="M565:N565"/>
    <mergeCell ref="D566:J566"/>
    <mergeCell ref="M566:N566"/>
    <mergeCell ref="D567:J567"/>
    <mergeCell ref="M567:N567"/>
    <mergeCell ref="D568:J568"/>
    <mergeCell ref="M568:N568"/>
    <mergeCell ref="P575:P576"/>
    <mergeCell ref="D577:J577"/>
    <mergeCell ref="M577:N577"/>
    <mergeCell ref="D578:J578"/>
    <mergeCell ref="M578:N578"/>
    <mergeCell ref="D579:J579"/>
    <mergeCell ref="M579:N579"/>
    <mergeCell ref="D580:J580"/>
    <mergeCell ref="M580:N580"/>
    <mergeCell ref="D570:J570"/>
    <mergeCell ref="M570:N570"/>
    <mergeCell ref="B575:B576"/>
    <mergeCell ref="C575:C576"/>
    <mergeCell ref="D575:J576"/>
    <mergeCell ref="K575:K576"/>
    <mergeCell ref="L575:L576"/>
    <mergeCell ref="M575:N576"/>
    <mergeCell ref="O575:O576"/>
    <mergeCell ref="D586:J586"/>
    <mergeCell ref="M586:N586"/>
    <mergeCell ref="D587:J587"/>
    <mergeCell ref="M587:N587"/>
    <mergeCell ref="D588:J588"/>
    <mergeCell ref="M588:N588"/>
    <mergeCell ref="D589:J589"/>
    <mergeCell ref="M589:N589"/>
    <mergeCell ref="D590:J590"/>
    <mergeCell ref="M590:N590"/>
    <mergeCell ref="D581:J581"/>
    <mergeCell ref="M581:N581"/>
    <mergeCell ref="D582:J582"/>
    <mergeCell ref="M582:N582"/>
    <mergeCell ref="D583:J583"/>
    <mergeCell ref="M583:N583"/>
    <mergeCell ref="D584:J584"/>
    <mergeCell ref="M584:N584"/>
    <mergeCell ref="D585:J585"/>
    <mergeCell ref="M585:N585"/>
    <mergeCell ref="D596:J596"/>
    <mergeCell ref="M596:N596"/>
    <mergeCell ref="D597:J597"/>
    <mergeCell ref="M597:N597"/>
    <mergeCell ref="D598:J598"/>
    <mergeCell ref="M598:N598"/>
    <mergeCell ref="D599:J599"/>
    <mergeCell ref="M599:N599"/>
    <mergeCell ref="D600:J600"/>
    <mergeCell ref="M600:N600"/>
    <mergeCell ref="D591:J591"/>
    <mergeCell ref="M591:N591"/>
    <mergeCell ref="D592:J592"/>
    <mergeCell ref="M592:N592"/>
    <mergeCell ref="D593:J593"/>
    <mergeCell ref="M593:N593"/>
    <mergeCell ref="D594:J594"/>
    <mergeCell ref="M594:N594"/>
    <mergeCell ref="D595:J595"/>
    <mergeCell ref="M595:N595"/>
    <mergeCell ref="D606:J606"/>
    <mergeCell ref="M606:N606"/>
    <mergeCell ref="D607:J607"/>
    <mergeCell ref="M607:N607"/>
    <mergeCell ref="D608:J608"/>
    <mergeCell ref="M608:N608"/>
    <mergeCell ref="D609:J609"/>
    <mergeCell ref="M609:N609"/>
    <mergeCell ref="D610:J610"/>
    <mergeCell ref="M610:N610"/>
    <mergeCell ref="D601:J601"/>
    <mergeCell ref="M601:N601"/>
    <mergeCell ref="D602:J602"/>
    <mergeCell ref="M602:N602"/>
    <mergeCell ref="D603:J603"/>
    <mergeCell ref="M603:N603"/>
    <mergeCell ref="D604:J604"/>
    <mergeCell ref="M604:N604"/>
    <mergeCell ref="D605:J605"/>
    <mergeCell ref="M605:N605"/>
    <mergeCell ref="D616:J616"/>
    <mergeCell ref="M616:N616"/>
    <mergeCell ref="D617:J617"/>
    <mergeCell ref="M617:N617"/>
    <mergeCell ref="D618:J618"/>
    <mergeCell ref="M618:N618"/>
    <mergeCell ref="D623:J623"/>
    <mergeCell ref="M623:N623"/>
    <mergeCell ref="D624:J624"/>
    <mergeCell ref="M624:N624"/>
    <mergeCell ref="D611:J611"/>
    <mergeCell ref="M611:N611"/>
    <mergeCell ref="D612:J612"/>
    <mergeCell ref="M612:N612"/>
    <mergeCell ref="D613:J613"/>
    <mergeCell ref="M613:N613"/>
    <mergeCell ref="D614:J614"/>
    <mergeCell ref="M614:N614"/>
    <mergeCell ref="D615:J615"/>
    <mergeCell ref="M615:N615"/>
    <mergeCell ref="D619:J619"/>
    <mergeCell ref="M619:N619"/>
    <mergeCell ref="D620:J620"/>
    <mergeCell ref="M620:N620"/>
    <mergeCell ref="D621:J621"/>
    <mergeCell ref="M621:N621"/>
    <mergeCell ref="D622:J622"/>
    <mergeCell ref="M622:N622"/>
    <mergeCell ref="P630:P631"/>
    <mergeCell ref="D632:J632"/>
    <mergeCell ref="M632:N632"/>
    <mergeCell ref="D633:J633"/>
    <mergeCell ref="M633:N633"/>
    <mergeCell ref="D634:J634"/>
    <mergeCell ref="M634:N634"/>
    <mergeCell ref="D635:J635"/>
    <mergeCell ref="M635:N635"/>
    <mergeCell ref="D625:J625"/>
    <mergeCell ref="M625:N625"/>
    <mergeCell ref="B630:B631"/>
    <mergeCell ref="C630:C631"/>
    <mergeCell ref="D630:J631"/>
    <mergeCell ref="K630:K631"/>
    <mergeCell ref="L630:L631"/>
    <mergeCell ref="M630:N631"/>
    <mergeCell ref="O630:O631"/>
    <mergeCell ref="D641:J641"/>
    <mergeCell ref="M641:N641"/>
    <mergeCell ref="D642:J642"/>
    <mergeCell ref="M642:N642"/>
    <mergeCell ref="D643:J643"/>
    <mergeCell ref="M643:N643"/>
    <mergeCell ref="D644:J644"/>
    <mergeCell ref="M644:N644"/>
    <mergeCell ref="D645:J645"/>
    <mergeCell ref="M645:N645"/>
    <mergeCell ref="D636:J636"/>
    <mergeCell ref="M636:N636"/>
    <mergeCell ref="D637:J637"/>
    <mergeCell ref="M637:N637"/>
    <mergeCell ref="D638:J638"/>
    <mergeCell ref="M638:N638"/>
    <mergeCell ref="D639:J639"/>
    <mergeCell ref="M639:N639"/>
    <mergeCell ref="D640:J640"/>
    <mergeCell ref="M640:N640"/>
    <mergeCell ref="D651:J651"/>
    <mergeCell ref="M651:N651"/>
    <mergeCell ref="D652:J652"/>
    <mergeCell ref="M652:N652"/>
    <mergeCell ref="D653:J653"/>
    <mergeCell ref="M653:N653"/>
    <mergeCell ref="D654:J654"/>
    <mergeCell ref="M654:N654"/>
    <mergeCell ref="D655:J655"/>
    <mergeCell ref="M655:N655"/>
    <mergeCell ref="D646:J646"/>
    <mergeCell ref="M646:N646"/>
    <mergeCell ref="D647:J647"/>
    <mergeCell ref="M647:N647"/>
    <mergeCell ref="D648:J648"/>
    <mergeCell ref="M648:N648"/>
    <mergeCell ref="D649:J649"/>
    <mergeCell ref="M649:N649"/>
    <mergeCell ref="D650:J650"/>
    <mergeCell ref="M650:N650"/>
    <mergeCell ref="D661:J661"/>
    <mergeCell ref="M661:N661"/>
    <mergeCell ref="D667:J667"/>
    <mergeCell ref="M667:N667"/>
    <mergeCell ref="D668:J668"/>
    <mergeCell ref="M668:N668"/>
    <mergeCell ref="D669:J669"/>
    <mergeCell ref="M669:N669"/>
    <mergeCell ref="D670:J670"/>
    <mergeCell ref="M670:N670"/>
    <mergeCell ref="D656:J656"/>
    <mergeCell ref="M656:N656"/>
    <mergeCell ref="D657:J657"/>
    <mergeCell ref="M657:N657"/>
    <mergeCell ref="D658:J658"/>
    <mergeCell ref="M658:N658"/>
    <mergeCell ref="D659:J659"/>
    <mergeCell ref="M659:N659"/>
    <mergeCell ref="D660:J660"/>
    <mergeCell ref="M660:N660"/>
    <mergeCell ref="D662:J662"/>
    <mergeCell ref="M662:N662"/>
    <mergeCell ref="D663:J663"/>
    <mergeCell ref="M663:N663"/>
    <mergeCell ref="D664:J664"/>
    <mergeCell ref="M664:N664"/>
    <mergeCell ref="D665:J665"/>
    <mergeCell ref="M665:N665"/>
    <mergeCell ref="D666:J666"/>
    <mergeCell ref="M666:N666"/>
    <mergeCell ref="D681:J681"/>
    <mergeCell ref="M681:N681"/>
    <mergeCell ref="D676:J676"/>
    <mergeCell ref="M676:N676"/>
    <mergeCell ref="D677:J677"/>
    <mergeCell ref="M677:N677"/>
    <mergeCell ref="D678:J678"/>
    <mergeCell ref="M678:N678"/>
    <mergeCell ref="D679:J679"/>
    <mergeCell ref="M679:N679"/>
    <mergeCell ref="D680:J680"/>
    <mergeCell ref="M680:N680"/>
    <mergeCell ref="D671:J671"/>
    <mergeCell ref="M671:N671"/>
    <mergeCell ref="D672:J672"/>
    <mergeCell ref="M672:N672"/>
    <mergeCell ref="D673:J673"/>
    <mergeCell ref="M673:N673"/>
    <mergeCell ref="D674:J674"/>
    <mergeCell ref="M674:N674"/>
    <mergeCell ref="D675:J675"/>
    <mergeCell ref="M675:N675"/>
  </mergeCells>
  <conditionalFormatting sqref="L5796:M5799 L67:L115 L22:L60 L122:L170 L177:L225 L294:L342 L349:L397 L404:L452 L477:L515 L522:L570 L577:L625 L632:L681 L706:L744 L751:L799 L806:L854 L861:L909 L934:L972 L979:L1027 L1034:L1082 L250:L287">
    <cfRule type="cellIs" dxfId="157" priority="125" stopIfTrue="1" operator="equal">
      <formula>0</formula>
    </cfRule>
  </conditionalFormatting>
  <conditionalFormatting sqref="D5796:H5799">
    <cfRule type="cellIs" dxfId="156" priority="124" stopIfTrue="1" operator="equal">
      <formula>0</formula>
    </cfRule>
  </conditionalFormatting>
  <conditionalFormatting sqref="O5800">
    <cfRule type="cellIs" dxfId="155" priority="122" stopIfTrue="1" operator="equal">
      <formula>0</formula>
    </cfRule>
  </conditionalFormatting>
  <conditionalFormatting sqref="C5792 J5792 H5792 M5792 E5792 O5792 M243 J241 H241 O241 O243 C241 E241 C243 E243 J243 H243 M241 M470 J468 H468 O468 O470 C468 E468 C470 E470 J470 H470 M468 M699 J697 H697 O697 O699 C697 E697 C699 E699 J699 H699 M697 M15 J13 H13 O13 O15 C13 E13 C15 E15 J15 H15 M13 M927 J925 H925 O925 O927 C925 E925 C927 E927 J927 H927 M925">
    <cfRule type="cellIs" dxfId="154" priority="121" stopIfTrue="1" operator="equal">
      <formula>0</formula>
    </cfRule>
  </conditionalFormatting>
  <conditionalFormatting sqref="B5796:C5799 K5796:K5799 K22:K60 B177 B294 C285:D287 B349 B404 B522 C513:D515 B577 B632 B751 C742:D744 B806 B861 B67 C58:D60 C67:H115 K67:K115 C22:H57 E122:H154 K122:K170 C122:D170 E158:H170 C177:H225 K177:K225 C294:H342 C349:H397 C404:H452 C477:H512 C522:H570 C577:H625 C632:H681 C706:H741 C751:H799 C806:H854 C861:H909 B979 C970:D972 B1034 C934:H969 K934:K972 C979:H1027 K979:K1027 C1034:H1082 K1034:K1082 K294:K342 K349:K397 K404:K452 K706:K744 K751:K799 K806:K854 K861:K909 K477:K515 K522:K570 K577:K625 K632:K681 C250:H284 K250:K287">
    <cfRule type="cellIs" dxfId="153" priority="120" stopIfTrue="1" operator="equal">
      <formula>0</formula>
    </cfRule>
  </conditionalFormatting>
  <conditionalFormatting sqref="O67:O115 O22:O60 O122:O170 O177:O225 O294:O342 O349:O397 O404:O452 O477:O515 O522:O570 O577:O625 O632:O681 O706:O744 O751:O799 O806:O854 O861:O909 O934:O972 O979:O1027 O1034:O1082 O250:O287">
    <cfRule type="cellIs" dxfId="152" priority="116" stopIfTrue="1" operator="equal">
      <formula>""</formula>
    </cfRule>
  </conditionalFormatting>
  <conditionalFormatting sqref="M22:O60 D245 D472 D701 M67:O115 D17 N122:N154 M122:M170 O122:O170 N158:N170 M177:O225 M294:O342 M349:O397 M404:O452 M477:O515 M522:O570 M577:O625 M632:O681 M706:O744 M751:O799 M806:O854 M861:O909 D929 M934:O972 M979:O1027 M1034:O1082 M250:O287">
    <cfRule type="cellIs" dxfId="151" priority="111" stopIfTrue="1" operator="equal">
      <formula>""</formula>
    </cfRule>
  </conditionalFormatting>
  <conditionalFormatting sqref="F236:L236 F463:L463 F692:L692 F8:L8 F920:L920">
    <cfRule type="cellIs" dxfId="150" priority="96" stopIfTrue="1" operator="equal">
      <formula>""</formula>
    </cfRule>
  </conditionalFormatting>
  <conditionalFormatting sqref="M22:N60 M67:N115 N122:N154 M122:M170 N158:N170 M177:N225 M294:N342 M349:N397 M404:N452 M477:N515 M522:N570 M577:N625 M632:N681 M706:N744 M751:N799 M806:N854 M861:N909 M934:N972 M979:N1027 M1034:N1082 M250:N287">
    <cfRule type="cellIs" dxfId="149" priority="83" operator="equal">
      <formula>0</formula>
    </cfRule>
  </conditionalFormatting>
  <conditionalFormatting sqref="D238:F238 D465:F465 D694:F694 D10:F10 D922:F922">
    <cfRule type="cellIs" dxfId="148" priority="81" stopIfTrue="1" operator="equal">
      <formula>""</formula>
    </cfRule>
  </conditionalFormatting>
  <conditionalFormatting sqref="F236:P236 D238 F463:P463 D465 D694 F692:P692 D10 F8:P8 D922 F920:P920">
    <cfRule type="cellIs" dxfId="147" priority="75" stopIfTrue="1" operator="equal">
      <formula>""</formula>
    </cfRule>
  </conditionalFormatting>
  <conditionalFormatting sqref="L1089:L1133">
    <cfRule type="cellIs" dxfId="146" priority="13" stopIfTrue="1" operator="equal">
      <formula>0</formula>
    </cfRule>
  </conditionalFormatting>
  <conditionalFormatting sqref="B1089 C1089:H1133 K1089:K1133">
    <cfRule type="cellIs" dxfId="145" priority="11" stopIfTrue="1" operator="equal">
      <formula>0</formula>
    </cfRule>
  </conditionalFormatting>
  <conditionalFormatting sqref="O1089:O1133">
    <cfRule type="cellIs" dxfId="144" priority="10" stopIfTrue="1" operator="equal">
      <formula>""</formula>
    </cfRule>
  </conditionalFormatting>
  <conditionalFormatting sqref="M1089:O1133">
    <cfRule type="cellIs" dxfId="143" priority="9" stopIfTrue="1" operator="equal">
      <formula>""</formula>
    </cfRule>
  </conditionalFormatting>
  <conditionalFormatting sqref="M1089:N1133">
    <cfRule type="cellIs" dxfId="142" priority="7" operator="equal">
      <formula>0</formula>
    </cfRule>
  </conditionalFormatting>
  <conditionalFormatting sqref="B20:B60 B250:B287">
    <cfRule type="cellIs" dxfId="141" priority="4" operator="equal">
      <formula>""</formula>
    </cfRule>
  </conditionalFormatting>
  <conditionalFormatting sqref="B67:B115">
    <cfRule type="cellIs" dxfId="140" priority="3" operator="equal">
      <formula>""</formula>
    </cfRule>
  </conditionalFormatting>
  <conditionalFormatting sqref="B122:B170 B177:B225">
    <cfRule type="cellIs" dxfId="139" priority="2" operator="equal">
      <formula>""</formula>
    </cfRule>
  </conditionalFormatting>
  <conditionalFormatting sqref="B294:B342 B349:B397 B404:B452 B477:B515 B522:B570 B577:B625 B632:B681 B706:B744 B751:B799 B806:B854 B861:B909 B934:B972 B979:B1027 B1034:B1082 B1089:B1133">
    <cfRule type="cellIs" dxfId="138" priority="1" operator="equal">
      <formula>""</formula>
    </cfRule>
  </conditionalFormatting>
  <dataValidations xWindow="840" yWindow="462" count="22">
    <dataValidation type="decimal" allowBlank="1" showInputMessage="1" showErrorMessage="1" errorTitle="ATENÇÃO!" error="Esse campo só aceita NÚMEROS. " sqref="O5800">
      <formula1>0.1</formula1>
      <formula2>99999999999.9999</formula2>
    </dataValidation>
    <dataValidation type="decimal" allowBlank="1" showInputMessage="1" showErrorMessage="1" errorTitle="ATENÇÃO!" error="Esse campo só aceita NÚMEROS. " sqref="L5796:N5799">
      <formula1>0.1</formula1>
      <formula2>999999999.999999</formula2>
    </dataValidation>
    <dataValidation type="decimal" allowBlank="1" showInputMessage="1" errorTitle="ATENÇÃO!" error="Esse campo só aceita NÚMEROS. " sqref="O5796:O5799">
      <formula1>0.1</formula1>
      <formula2>999999999.999999</formula2>
    </dataValidation>
    <dataValidation type="whole" allowBlank="1" showInputMessage="1" showErrorMessage="1" errorTitle="ATENÇÃO" error="ESTE CAMPO SÓ ACEITA NÚMEROS INTEIROS" sqref="C5796:C5799 C1089:C1133 C1034:C1082 C67:C115 C979:C1027 C861:C909 C934:C972 C122:C170 C22:C60 C349:C397 C294:C342 C177:C225 C577:C625 C522:C570 C404:C452 C477:C515 C806:C854 C751:C799 C632:C681 C706:C744 C250:C287">
      <formula1>1</formula1>
      <formula2>1000000000</formula2>
    </dataValidation>
    <dataValidation operator="greaterThan" allowBlank="1" showErrorMessage="1" errorTitle="ATENÇÃO" error="O número do item nao pode ser igual ao anterior!!!!BURRÃO!!!_x000a__x000a_" sqref="B5797:B5799"/>
    <dataValidation type="list" allowBlank="1" showErrorMessage="1" sqref="K5796:K5799">
      <formula1>#REF!</formula1>
    </dataValidation>
    <dataValidation allowBlank="1" showInputMessage="1" showErrorMessage="1" promptTitle="EXEMPLO:" prompt="USD, EUR, GBP, JPY" sqref="M5792 C5792 M13 M15 C13 C15 M925 M927 C925 C927 M241 M243 C241 C243 M468 M470 C468 C470 M697 M699 C697 C699"/>
    <dataValidation allowBlank="1" showInputMessage="1" showErrorMessage="1" promptTitle="EXEMPLO:" prompt="USD, EUR, GBP, JPY_x000a_" sqref="H5792 H15 H13 H927 H925 H243 H241 H470 H468 H699 H697"/>
    <dataValidation type="decimal" allowBlank="1" showInputMessage="1" showErrorMessage="1" errorTitle="ATENÇÃO" error="Insira aqui o valor da taxa utilizada na conversão para o dólar americano._x000a__x000a_Consulte nos sites: _x000a__x000a_http://www.investnews.net --&gt; Conversor de Moedas_x000a__x000a_http://www.bcb.gov.br --&gt; Serviços ao Cidadão --&gt; Conversão de Moedas._x000a__x000a_" promptTitle="ATENÇÃO!" prompt="Insira aqui o valor da taxa utilizada na conversão para o dólar americano._x000a__x000a_Para conversão de moedas, consulte os sites:_x000a__x000a_http://www.investnews.net --&gt; Conversor de Moedas_x000a__x000a_http://www.bcb.gov.br --&gt; Serviços ao Cidadão --&gt; Conversão de Moedas._x000a__x000a_" sqref="J5792 O5792">
      <formula1>0.000000000001</formula1>
      <formula2>999999.999999</formula2>
    </dataValidation>
    <dataValidation type="decimal" allowBlank="1" showInputMessage="1" showErrorMessage="1" errorTitle="ATENÇÃO" error="Insira aqui o valor da taxa utilizada na conversão para o dólar americano._x000a__x000a_Consulte nos sites: _x000a__x000a_http://www.investnews.net --&gt; Conversor de Moedas_x000a__x000a_http://www.bcb.gov.br --&gt; Serviços ao Cidadão --&gt; Conversão de Moedas._x000a__x000a_" promptTitle="ATENÇÃO!" prompt="Insira aqui o valor da taxa utilizada na conversão para o dólar americano._x000a__x000a_Para conversão de moedas, consulte os sites:_x000a__x000a_http://www.investnews.net --&gt; Conversor de Moedas_x000a__x000a_http://www.bcb.gov.br --&gt; Serviços ao Cidadão --&gt; Conversão de Moedas._x000a__x000a_" sqref="E5792">
      <formula1>0.1</formula1>
      <formula2>999999999.999999</formula2>
    </dataValidation>
    <dataValidation type="decimal" allowBlank="1" showInputMessage="1" showErrorMessage="1" errorTitle="ATENÇÃO!" error="Esse campo só aceita NÚMEROS. " sqref="L1089:L1133 L1034:L1082 L67:L115 L979:L1027 L934:L972 L861:L909 L22:L60 L349:L397 L294:L342 L177:L225 L577:L625 L522:L570 L477:L515 L404:L452 L806:L854 L751:L799 L706:L744 L632:L681 L122:L170 L250:L287">
      <formula1>0.1</formula1>
      <formula2>9999999999.99999</formula2>
    </dataValidation>
    <dataValidation type="decimal" errorStyle="warning" showInputMessage="1" errorTitle="ATENÇÃO!" error="Esse campo só aceita NÚMEROS. " sqref="M1089:N1133 M1034:N1082 N158:N159 N122:N154 N163:N170 M67:N115 M979:N1027 M934:N972 M861:N909 M22:N60 M349:N397 M294:N342 M177:N225 M577:N625 M522:N570 M477:N515 M404:N452 M806:N854 M751:N799 M706:N744 M632:N681 M122:M170 M250:N287">
      <formula1>0.1</formula1>
      <formula2>999999999.999999</formula2>
    </dataValidation>
    <dataValidation type="list" allowBlank="1" showErrorMessage="1" sqref="K1089:K1133 K934:K972 K979:K1027 K1034:K1082">
      <formula1>$R$934:$R$939</formula1>
    </dataValidation>
    <dataValidation type="list" allowBlank="1" showErrorMessage="1" sqref="K22:K60 K122:K170 K67:K115 K177:K225">
      <formula1>$R$22:$R$27</formula1>
    </dataValidation>
    <dataValidation allowBlank="1" showInputMessage="1" showErrorMessage="1" prompt="DIGITE O NOME NA PRIMEIRA PLANILHA 1-MPN" sqref="G693:L695 E8 E11:F11 G9:L11 F9 F921 E920 E923:F923 G921:L923 F237 E236 E239:F239 G237:L239 F464 E463 E466:F466 G464:L466 F693 E692 E695:F695"/>
    <dataValidation type="decimal" allowBlank="1" showInputMessage="1" showErrorMessage="1" errorTitle="ATENÇÃO" error="Insira aqui o valor da taxa utilizada na conversão para o dólar americano._x000a__x000a_Consulte nos sites: _x000a__x000a_http://www.investnews.net --&gt; Conversor de Moedas_x000a__x000a_http://www.bcb.gov.br --&gt; Serviços ao Cidadão --&gt; Conversão de Moedas._x000a__x000a_" promptTitle="ATENÇÃO!" prompt="Insira aqui o valor da taxa utilizada na conversão para o dólar americano._x000a__x000a_Para conversão de moedas, consulte o site do Banco Central do Brasil:_x000a__x000a_Clique no LINK abaixo e acesse a página de Conversão de Moedas._x000a__x000a_" sqref="J697 O13 E15 J15 J13 E13 E925 O925 E927 J927 J925 E241 O241 E243 J243 J241 E468 O468 E470 J470 J468 E697 O697 E699 J699">
      <formula1>0.1</formula1>
      <formula2>999999.999999</formula2>
    </dataValidation>
    <dataValidation allowBlank="1" showInputMessage="1" showErrorMessage="1" promptTitle="EXEMPLO:" prompt="99/99999-9 - (SE FOR PEDIDO INICIAL, NÃO É NECESSÁRIO PREENCHER ESTE CAMPO)." sqref="D694 D10 D922 D238 D465"/>
    <dataValidation type="decimal" allowBlank="1" showInputMessage="1" showErrorMessage="1" errorTitle="ATENÇÃO" error="Insira aqui o valor da taxa utilizada na conversão para o dólar americano._x000a__x000a_Consulte nos sites: _x000a__x000a_http://www.investnews.net --&gt; Conversor de Moedas_x000a__x000a_http://www.bcb.gov.br --&gt; Serviços ao Cidadão --&gt; Conversão de Moedas._x000a__x000a_" promptTitle="ATENÇÃO!" prompt="Insira aqui o valor da taxa utilizada na conversão para o dólar americano._x000a__x000a_Para conversão de moedas, consulte o site do Banco Central do Brasil:_x000a__x000a_Clique no LINK abaixo e acesse a página de Conversão de Moedas._x000a__x000a_" sqref="O699 O15 O927 O243 O470">
      <formula1>0.01</formula1>
      <formula2>999999.999999</formula2>
    </dataValidation>
    <dataValidation type="list" allowBlank="1" showErrorMessage="1" sqref="K294:K342 K349:K397 K404:K452 K250:K287">
      <formula1>$R$250:$R$255</formula1>
    </dataValidation>
    <dataValidation type="list" allowBlank="1" showErrorMessage="1" sqref="K707:K744 K632:K681 K806:K854 K751:K799 K861:K909 K577:K625 K522:K570 K477:K515">
      <formula1>$R$477:$R$482</formula1>
    </dataValidation>
    <dataValidation type="list" allowBlank="1" showErrorMessage="1" sqref="K706">
      <formula1>$R$706:$R$711</formula1>
    </dataValidation>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1"/>
  </dataValidations>
  <printOptions horizontalCentered="1"/>
  <pageMargins left="0.74803149606299213" right="0.27559055118110237" top="0.39370078740157483" bottom="0.39370078740157483" header="0" footer="0"/>
  <pageSetup paperSize="9" scale="62" fitToHeight="20" orientation="portrait" r:id="rId1"/>
  <headerFooter alignWithMargins="0"/>
  <rowBreaks count="19" manualBreakCount="19">
    <brk id="63" min="1" max="15" man="1"/>
    <brk id="118" min="1" max="15" man="1"/>
    <brk id="173" min="1" max="15" man="1"/>
    <brk id="228" min="1" max="15" man="1"/>
    <brk id="290" min="1" max="15" man="1"/>
    <brk id="345" min="1" max="15" man="1"/>
    <brk id="400" min="1" max="15" man="1"/>
    <brk id="455" min="1" max="15" man="1"/>
    <brk id="518" min="1" max="15" man="1"/>
    <brk id="573" min="1" max="15" man="1"/>
    <brk id="628" min="1" max="15" man="1"/>
    <brk id="684" min="1" max="15" man="1"/>
    <brk id="747" min="1" max="15" man="1"/>
    <brk id="802" min="1" max="15" man="1"/>
    <brk id="857" min="1" max="15" man="1"/>
    <brk id="912" min="1" max="15" man="1"/>
    <brk id="975" min="1" max="15" man="1"/>
    <brk id="1030" min="1" max="15" man="1"/>
    <brk id="1085"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IK2406"/>
  <sheetViews>
    <sheetView showGridLines="0" showRowColHeaders="0" zoomScaleNormal="100" zoomScaleSheetLayoutView="100" workbookViewId="0"/>
  </sheetViews>
  <sheetFormatPr defaultColWidth="0" defaultRowHeight="12.75" zeroHeight="1"/>
  <cols>
    <col min="1" max="1" width="2.28515625" style="378" customWidth="1"/>
    <col min="2" max="2" width="5.85546875" style="39" customWidth="1"/>
    <col min="3" max="3" width="5.140625" style="121" customWidth="1"/>
    <col min="4" max="4" width="9.28515625" style="121" customWidth="1"/>
    <col min="5" max="5" width="10.5703125" style="121" customWidth="1"/>
    <col min="6" max="8" width="8" style="41" customWidth="1"/>
    <col min="9" max="9" width="7.28515625" style="41" customWidth="1"/>
    <col min="10" max="10" width="5" style="41" customWidth="1"/>
    <col min="11" max="11" width="7.5703125" style="41" customWidth="1"/>
    <col min="12" max="12" width="6.5703125" style="41" customWidth="1"/>
    <col min="13" max="13" width="7.7109375" style="121" customWidth="1"/>
    <col min="14" max="14" width="5.28515625" style="121" customWidth="1"/>
    <col min="15" max="15" width="15.5703125" style="121" customWidth="1"/>
    <col min="16" max="16" width="16.5703125" style="41" customWidth="1"/>
    <col min="17" max="17" width="14.140625" style="25" customWidth="1"/>
    <col min="18" max="18" width="2.28515625" style="348" customWidth="1"/>
    <col min="19" max="19" width="7.5703125" style="39" hidden="1" customWidth="1"/>
    <col min="20" max="245" width="0" style="39" hidden="1" customWidth="1"/>
    <col min="246" max="16384" width="9.140625" style="39" hidden="1"/>
  </cols>
  <sheetData>
    <row r="1" spans="1:243" s="4" customFormat="1" ht="13.5" customHeight="1">
      <c r="A1" s="360"/>
      <c r="B1" s="2"/>
      <c r="C1" s="3"/>
      <c r="D1" s="3"/>
      <c r="E1" s="3"/>
      <c r="F1" s="2"/>
      <c r="G1" s="2"/>
      <c r="H1" s="2"/>
      <c r="I1" s="2"/>
      <c r="J1" s="2"/>
      <c r="K1" s="2"/>
      <c r="L1" s="2"/>
      <c r="M1" s="3"/>
      <c r="N1" s="3"/>
      <c r="O1" s="3"/>
      <c r="P1" s="2"/>
      <c r="Q1" s="50"/>
      <c r="R1" s="341"/>
    </row>
    <row r="2" spans="1:243" s="4" customFormat="1" ht="12.75" customHeight="1">
      <c r="A2" s="366"/>
      <c r="B2" s="2"/>
      <c r="C2" s="3"/>
      <c r="D2" s="3"/>
      <c r="E2" s="3"/>
      <c r="F2" s="2"/>
      <c r="G2" s="2"/>
      <c r="H2" s="2"/>
      <c r="I2" s="2"/>
      <c r="J2" s="2"/>
      <c r="K2" s="2"/>
      <c r="L2" s="2"/>
      <c r="M2" s="3"/>
      <c r="N2" s="3"/>
      <c r="O2" s="3"/>
      <c r="P2" s="2"/>
      <c r="Q2" s="50"/>
      <c r="R2" s="341"/>
    </row>
    <row r="3" spans="1:243" s="4" customFormat="1" ht="12.75" customHeight="1">
      <c r="A3" s="366"/>
      <c r="B3" s="2"/>
      <c r="C3" s="3"/>
      <c r="D3" s="3"/>
      <c r="E3" s="3"/>
      <c r="F3" s="2"/>
      <c r="G3" s="2"/>
      <c r="H3" s="2"/>
      <c r="I3" s="2"/>
      <c r="J3" s="2"/>
      <c r="K3" s="2"/>
      <c r="L3" s="2"/>
      <c r="M3" s="3"/>
      <c r="N3" s="3"/>
      <c r="O3" s="3"/>
      <c r="P3" s="2"/>
      <c r="Q3" s="50"/>
      <c r="R3" s="341"/>
    </row>
    <row r="4" spans="1:243" s="4" customFormat="1" ht="12.75" customHeight="1">
      <c r="A4" s="366"/>
      <c r="B4" s="2"/>
      <c r="C4" s="3"/>
      <c r="D4" s="3"/>
      <c r="E4" s="3"/>
      <c r="F4" s="2"/>
      <c r="G4" s="2"/>
      <c r="H4" s="2"/>
      <c r="I4" s="2"/>
      <c r="J4" s="2"/>
      <c r="K4" s="2"/>
      <c r="L4" s="2"/>
      <c r="M4" s="3"/>
      <c r="N4" s="3"/>
      <c r="O4" s="3"/>
      <c r="P4" s="2"/>
      <c r="Q4" s="50"/>
      <c r="R4" s="341"/>
    </row>
    <row r="5" spans="1:243" s="4" customFormat="1" ht="12.75" customHeight="1">
      <c r="A5" s="366"/>
      <c r="B5" s="2"/>
      <c r="C5" s="3"/>
      <c r="D5" s="3"/>
      <c r="E5" s="3"/>
      <c r="F5" s="2"/>
      <c r="G5" s="2"/>
      <c r="H5" s="2"/>
      <c r="I5" s="2"/>
      <c r="J5" s="2"/>
      <c r="K5" s="2"/>
      <c r="L5" s="2"/>
      <c r="M5" s="3"/>
      <c r="N5" s="3"/>
      <c r="O5" s="3"/>
      <c r="P5" s="2"/>
      <c r="Q5" s="50"/>
    </row>
    <row r="6" spans="1:243" s="4" customFormat="1" ht="19.5" customHeight="1">
      <c r="A6" s="367"/>
      <c r="B6" s="310" t="s">
        <v>185</v>
      </c>
      <c r="C6" s="190"/>
      <c r="D6" s="190"/>
      <c r="E6" s="190"/>
      <c r="F6" s="190"/>
      <c r="G6" s="190"/>
      <c r="H6" s="190"/>
      <c r="I6" s="190"/>
      <c r="J6" s="190"/>
      <c r="Q6" s="50"/>
      <c r="R6" s="386"/>
      <c r="T6" s="43"/>
      <c r="U6" s="43"/>
      <c r="V6" s="43"/>
      <c r="W6" s="43"/>
      <c r="X6" s="43"/>
      <c r="Y6" s="50"/>
    </row>
    <row r="7" spans="1:243" s="4" customFormat="1" ht="6" customHeight="1">
      <c r="A7" s="367"/>
      <c r="B7" s="190"/>
      <c r="C7" s="190"/>
      <c r="D7" s="190"/>
      <c r="E7" s="190"/>
      <c r="F7" s="190"/>
      <c r="G7" s="190"/>
      <c r="H7" s="190"/>
      <c r="I7" s="190"/>
      <c r="J7" s="190"/>
      <c r="Q7" s="50"/>
      <c r="R7" s="386"/>
      <c r="T7" s="289"/>
      <c r="U7" s="289"/>
      <c r="V7" s="289"/>
      <c r="W7" s="289"/>
      <c r="X7" s="289"/>
      <c r="Y7" s="50"/>
    </row>
    <row r="8" spans="1:243" s="4" customFormat="1" ht="19.5" customHeight="1">
      <c r="A8" s="367"/>
      <c r="B8" s="5" t="s">
        <v>97</v>
      </c>
      <c r="C8" s="32"/>
      <c r="D8" s="7"/>
      <c r="E8" s="7"/>
      <c r="F8" s="1663"/>
      <c r="G8" s="1663"/>
      <c r="H8" s="1663"/>
      <c r="I8" s="1663"/>
      <c r="J8" s="1663"/>
      <c r="K8" s="1663"/>
      <c r="L8" s="1663"/>
      <c r="M8" s="1663"/>
      <c r="N8" s="1663"/>
      <c r="O8" s="1663"/>
      <c r="P8" s="1663"/>
      <c r="Q8" s="1663"/>
      <c r="R8" s="341"/>
      <c r="T8" s="289"/>
      <c r="U8" s="289"/>
      <c r="V8" s="289"/>
      <c r="W8" s="289"/>
      <c r="X8" s="289"/>
      <c r="Y8" s="50"/>
    </row>
    <row r="9" spans="1:243" s="4" customFormat="1" ht="6.75" customHeight="1">
      <c r="A9" s="367"/>
      <c r="B9" s="291"/>
      <c r="C9" s="32"/>
      <c r="D9" s="7"/>
      <c r="E9" s="7"/>
      <c r="F9" s="293"/>
      <c r="G9" s="293"/>
      <c r="H9" s="293"/>
      <c r="I9" s="293"/>
      <c r="J9" s="293"/>
      <c r="K9" s="293"/>
      <c r="L9" s="293"/>
      <c r="M9" s="293"/>
      <c r="N9" s="293"/>
      <c r="O9" s="293"/>
      <c r="Q9" s="50"/>
      <c r="R9" s="386"/>
      <c r="T9" s="289"/>
      <c r="U9" s="289"/>
      <c r="V9" s="289"/>
      <c r="W9" s="289"/>
      <c r="X9" s="289"/>
      <c r="Y9" s="50"/>
    </row>
    <row r="10" spans="1:243" s="4" customFormat="1" ht="19.5" customHeight="1">
      <c r="A10" s="367"/>
      <c r="B10" s="291" t="s">
        <v>0</v>
      </c>
      <c r="C10" s="190"/>
      <c r="D10" s="190"/>
      <c r="E10" s="1612"/>
      <c r="F10" s="1612"/>
      <c r="G10" s="1612"/>
      <c r="H10" s="190"/>
      <c r="I10" s="190"/>
      <c r="J10" s="190"/>
      <c r="R10" s="341"/>
    </row>
    <row r="11" spans="1:243" s="33" customFormat="1" ht="6.75" customHeight="1">
      <c r="A11" s="366"/>
      <c r="B11" s="4"/>
      <c r="C11" s="50"/>
      <c r="D11" s="63"/>
      <c r="E11" s="63"/>
      <c r="F11" s="64"/>
      <c r="G11" s="64"/>
      <c r="H11" s="64"/>
      <c r="I11" s="64"/>
      <c r="J11" s="64"/>
      <c r="K11" s="64"/>
      <c r="L11" s="64"/>
      <c r="M11" s="63"/>
      <c r="N11" s="63"/>
      <c r="O11" s="64"/>
      <c r="P11" s="64"/>
      <c r="Q11" s="64"/>
      <c r="R11" s="341"/>
      <c r="S11" s="4"/>
    </row>
    <row r="12" spans="1:243" s="2" customFormat="1" ht="5.25" customHeight="1">
      <c r="A12" s="213"/>
      <c r="B12" s="5"/>
      <c r="C12" s="6"/>
      <c r="D12" s="7"/>
      <c r="E12" s="7"/>
      <c r="F12" s="32"/>
      <c r="G12" s="32"/>
      <c r="H12" s="32"/>
      <c r="I12" s="32"/>
      <c r="J12" s="32"/>
      <c r="K12" s="32"/>
      <c r="L12" s="32"/>
      <c r="M12" s="31"/>
      <c r="N12" s="31"/>
      <c r="O12" s="31"/>
      <c r="P12" s="159"/>
      <c r="Q12" s="159"/>
      <c r="R12" s="366"/>
      <c r="S12" s="4"/>
    </row>
    <row r="13" spans="1:243" s="4" customFormat="1" ht="19.5" customHeight="1">
      <c r="A13" s="366"/>
      <c r="B13" s="1842" t="s">
        <v>93</v>
      </c>
      <c r="C13" s="1843"/>
      <c r="D13" s="1418" t="str">
        <f>IF(SUM(P16:P56:P62:P108,P114:P161,P167:P214)=0,"",SUM(P16:P56:P62:P108,P114:P161,P167:P214))</f>
        <v/>
      </c>
      <c r="E13" s="1418"/>
      <c r="F13" s="1418"/>
      <c r="G13" s="1418"/>
      <c r="H13" s="108"/>
      <c r="I13" s="108"/>
      <c r="J13" s="108"/>
      <c r="K13" s="108"/>
      <c r="L13" s="108"/>
      <c r="M13" s="108"/>
      <c r="N13" s="108"/>
      <c r="O13" s="108"/>
      <c r="P13" s="108"/>
      <c r="Q13" s="108"/>
      <c r="R13" s="341"/>
    </row>
    <row r="14" spans="1:243" s="86" customFormat="1" ht="6.75" customHeight="1">
      <c r="A14" s="385"/>
      <c r="B14" s="16"/>
      <c r="C14" s="18"/>
      <c r="D14" s="18"/>
      <c r="E14" s="18"/>
      <c r="F14" s="1"/>
      <c r="G14" s="1"/>
      <c r="H14" s="1"/>
      <c r="I14" s="1"/>
      <c r="J14" s="1"/>
      <c r="K14" s="1"/>
      <c r="L14" s="1"/>
      <c r="M14" s="18"/>
      <c r="N14" s="18"/>
      <c r="O14" s="18"/>
      <c r="P14" s="1"/>
      <c r="Q14" s="69"/>
      <c r="R14" s="347"/>
      <c r="S14" s="4"/>
      <c r="T14" s="106"/>
      <c r="U14" s="106"/>
      <c r="V14" s="106"/>
      <c r="W14" s="106"/>
      <c r="X14" s="106"/>
    </row>
    <row r="15" spans="1:243" s="87" customFormat="1" ht="30.75" customHeight="1">
      <c r="A15" s="370"/>
      <c r="B15" s="1574" t="s">
        <v>1</v>
      </c>
      <c r="C15" s="1577"/>
      <c r="D15" s="814" t="s">
        <v>7</v>
      </c>
      <c r="E15" s="1834" t="s">
        <v>8</v>
      </c>
      <c r="F15" s="1835"/>
      <c r="G15" s="1835"/>
      <c r="H15" s="1835"/>
      <c r="I15" s="1835"/>
      <c r="J15" s="1835"/>
      <c r="K15" s="1835"/>
      <c r="L15" s="1835"/>
      <c r="M15" s="1836"/>
      <c r="N15" s="1837"/>
      <c r="O15" s="287" t="s">
        <v>3</v>
      </c>
      <c r="P15" s="419" t="s">
        <v>4</v>
      </c>
      <c r="Q15" s="286" t="s">
        <v>2</v>
      </c>
      <c r="R15" s="388"/>
      <c r="S15" s="98"/>
      <c r="T15" s="98"/>
      <c r="U15" s="98"/>
      <c r="V15" s="98"/>
      <c r="W15" s="98"/>
      <c r="X15" s="98"/>
    </row>
    <row r="16" spans="1:243" customFormat="1" ht="24" customHeight="1">
      <c r="A16" s="216"/>
      <c r="B16" s="1838"/>
      <c r="C16" s="1839"/>
      <c r="D16" s="855"/>
      <c r="E16" s="1840"/>
      <c r="F16" s="1840"/>
      <c r="G16" s="1840"/>
      <c r="H16" s="1840"/>
      <c r="I16" s="1840"/>
      <c r="J16" s="1840"/>
      <c r="K16" s="1840"/>
      <c r="L16" s="1840"/>
      <c r="M16" s="1841"/>
      <c r="N16" s="1841"/>
      <c r="O16" s="301"/>
      <c r="P16" s="302" t="str">
        <f t="shared" ref="P16:P56" si="0">IF(O16*D16=0,"",O16*D16)</f>
        <v/>
      </c>
      <c r="Q16" s="47"/>
      <c r="R16" s="373"/>
      <c r="S16" s="4"/>
      <c r="T16" s="4"/>
      <c r="U16" s="4"/>
      <c r="V16" s="4"/>
      <c r="W16" s="4"/>
      <c r="X16" s="4"/>
      <c r="IH16" s="72"/>
      <c r="II16" s="21"/>
    </row>
    <row r="17" spans="1:243" customFormat="1" ht="24" customHeight="1">
      <c r="A17" s="216"/>
      <c r="B17" s="1838"/>
      <c r="C17" s="1839"/>
      <c r="D17" s="855"/>
      <c r="E17" s="1840"/>
      <c r="F17" s="1840"/>
      <c r="G17" s="1840"/>
      <c r="H17" s="1840"/>
      <c r="I17" s="1840"/>
      <c r="J17" s="1840"/>
      <c r="K17" s="1840"/>
      <c r="L17" s="1840"/>
      <c r="M17" s="1841"/>
      <c r="N17" s="1841"/>
      <c r="O17" s="301"/>
      <c r="P17" s="302" t="str">
        <f t="shared" si="0"/>
        <v/>
      </c>
      <c r="Q17" s="47"/>
      <c r="R17" s="373"/>
      <c r="S17" s="4"/>
      <c r="T17" s="4"/>
      <c r="U17" s="4"/>
      <c r="V17" s="4"/>
      <c r="W17" s="4"/>
      <c r="X17" s="4"/>
      <c r="IH17" s="72"/>
      <c r="II17" s="21"/>
    </row>
    <row r="18" spans="1:243" customFormat="1" ht="24" customHeight="1">
      <c r="A18" s="216"/>
      <c r="B18" s="1838"/>
      <c r="C18" s="1839"/>
      <c r="D18" s="855"/>
      <c r="E18" s="1840"/>
      <c r="F18" s="1840"/>
      <c r="G18" s="1840"/>
      <c r="H18" s="1840"/>
      <c r="I18" s="1840"/>
      <c r="J18" s="1840"/>
      <c r="K18" s="1840"/>
      <c r="L18" s="1840"/>
      <c r="M18" s="1841"/>
      <c r="N18" s="1841"/>
      <c r="O18" s="301"/>
      <c r="P18" s="302" t="str">
        <f t="shared" si="0"/>
        <v/>
      </c>
      <c r="Q18" s="47"/>
      <c r="R18" s="373"/>
      <c r="S18" s="4"/>
      <c r="T18" s="4"/>
      <c r="U18" s="4"/>
      <c r="V18" s="4"/>
      <c r="W18" s="4"/>
      <c r="X18" s="4"/>
      <c r="IH18" s="21"/>
      <c r="II18" s="21"/>
    </row>
    <row r="19" spans="1:243" customFormat="1" ht="24" customHeight="1">
      <c r="A19" s="216"/>
      <c r="B19" s="1838"/>
      <c r="C19" s="1839"/>
      <c r="D19" s="855"/>
      <c r="E19" s="1840"/>
      <c r="F19" s="1840"/>
      <c r="G19" s="1840"/>
      <c r="H19" s="1840"/>
      <c r="I19" s="1840"/>
      <c r="J19" s="1840"/>
      <c r="K19" s="1840"/>
      <c r="L19" s="1840"/>
      <c r="M19" s="1841"/>
      <c r="N19" s="1841"/>
      <c r="O19" s="301"/>
      <c r="P19" s="302" t="str">
        <f t="shared" si="0"/>
        <v/>
      </c>
      <c r="Q19" s="47"/>
      <c r="R19" s="373"/>
      <c r="S19" s="4"/>
      <c r="T19" s="4"/>
      <c r="U19" s="4"/>
      <c r="V19" s="4"/>
      <c r="W19" s="4"/>
      <c r="X19" s="4"/>
      <c r="IH19" s="21"/>
      <c r="II19" s="21"/>
    </row>
    <row r="20" spans="1:243" customFormat="1" ht="24" customHeight="1">
      <c r="A20" s="216"/>
      <c r="B20" s="1838"/>
      <c r="C20" s="1839"/>
      <c r="D20" s="855"/>
      <c r="E20" s="1840"/>
      <c r="F20" s="1840"/>
      <c r="G20" s="1840"/>
      <c r="H20" s="1840"/>
      <c r="I20" s="1840"/>
      <c r="J20" s="1840"/>
      <c r="K20" s="1840"/>
      <c r="L20" s="1840"/>
      <c r="M20" s="1841"/>
      <c r="N20" s="1841"/>
      <c r="O20" s="301"/>
      <c r="P20" s="302" t="str">
        <f t="shared" si="0"/>
        <v/>
      </c>
      <c r="Q20" s="47"/>
      <c r="R20" s="373"/>
      <c r="S20" s="4"/>
      <c r="T20" s="4"/>
      <c r="U20" s="4"/>
      <c r="V20" s="4"/>
      <c r="W20" s="4"/>
      <c r="X20" s="4"/>
    </row>
    <row r="21" spans="1:243" customFormat="1" ht="24" customHeight="1">
      <c r="A21" s="216"/>
      <c r="B21" s="1838"/>
      <c r="C21" s="1839"/>
      <c r="D21" s="855"/>
      <c r="E21" s="1840"/>
      <c r="F21" s="1840"/>
      <c r="G21" s="1840"/>
      <c r="H21" s="1840"/>
      <c r="I21" s="1840"/>
      <c r="J21" s="1840"/>
      <c r="K21" s="1840"/>
      <c r="L21" s="1840"/>
      <c r="M21" s="1841"/>
      <c r="N21" s="1841"/>
      <c r="O21" s="301"/>
      <c r="P21" s="302" t="str">
        <f t="shared" si="0"/>
        <v/>
      </c>
      <c r="Q21" s="47"/>
      <c r="R21" s="373"/>
      <c r="S21" s="4"/>
      <c r="T21" s="4"/>
      <c r="U21" s="4"/>
      <c r="V21" s="4"/>
      <c r="W21" s="4"/>
      <c r="X21" s="4"/>
    </row>
    <row r="22" spans="1:243" customFormat="1" ht="24" customHeight="1">
      <c r="A22" s="216"/>
      <c r="B22" s="1838"/>
      <c r="C22" s="1839"/>
      <c r="D22" s="855"/>
      <c r="E22" s="1840"/>
      <c r="F22" s="1840"/>
      <c r="G22" s="1840"/>
      <c r="H22" s="1840"/>
      <c r="I22" s="1840"/>
      <c r="J22" s="1840"/>
      <c r="K22" s="1840"/>
      <c r="L22" s="1840"/>
      <c r="M22" s="1841"/>
      <c r="N22" s="1841"/>
      <c r="O22" s="301"/>
      <c r="P22" s="302" t="str">
        <f t="shared" si="0"/>
        <v/>
      </c>
      <c r="Q22" s="47"/>
      <c r="R22" s="373"/>
      <c r="S22" s="4"/>
      <c r="T22" s="4"/>
      <c r="U22" s="4"/>
      <c r="V22" s="4"/>
      <c r="W22" s="4"/>
      <c r="X22" s="4"/>
    </row>
    <row r="23" spans="1:243" customFormat="1" ht="24" customHeight="1">
      <c r="A23" s="216"/>
      <c r="B23" s="1838"/>
      <c r="C23" s="1839"/>
      <c r="D23" s="855"/>
      <c r="E23" s="1840"/>
      <c r="F23" s="1840"/>
      <c r="G23" s="1840"/>
      <c r="H23" s="1840"/>
      <c r="I23" s="1840"/>
      <c r="J23" s="1840"/>
      <c r="K23" s="1840"/>
      <c r="L23" s="1840"/>
      <c r="M23" s="1841"/>
      <c r="N23" s="1841"/>
      <c r="O23" s="301"/>
      <c r="P23" s="302" t="str">
        <f t="shared" si="0"/>
        <v/>
      </c>
      <c r="Q23" s="47"/>
      <c r="R23" s="373"/>
      <c r="S23" s="4"/>
      <c r="T23" s="4"/>
      <c r="U23" s="4"/>
      <c r="V23" s="4"/>
      <c r="W23" s="4"/>
      <c r="X23" s="4"/>
    </row>
    <row r="24" spans="1:243" customFormat="1" ht="24" customHeight="1">
      <c r="A24" s="216"/>
      <c r="B24" s="1838"/>
      <c r="C24" s="1839"/>
      <c r="D24" s="855"/>
      <c r="E24" s="1840"/>
      <c r="F24" s="1840"/>
      <c r="G24" s="1840"/>
      <c r="H24" s="1840"/>
      <c r="I24" s="1840"/>
      <c r="J24" s="1840"/>
      <c r="K24" s="1840"/>
      <c r="L24" s="1840"/>
      <c r="M24" s="1841"/>
      <c r="N24" s="1841"/>
      <c r="O24" s="301"/>
      <c r="P24" s="302" t="str">
        <f t="shared" si="0"/>
        <v/>
      </c>
      <c r="Q24" s="47"/>
      <c r="R24" s="373"/>
      <c r="S24" s="4"/>
      <c r="T24" s="4"/>
      <c r="U24" s="4"/>
      <c r="V24" s="4"/>
      <c r="W24" s="4"/>
      <c r="X24" s="4"/>
    </row>
    <row r="25" spans="1:243" customFormat="1" ht="24" customHeight="1">
      <c r="A25" s="216"/>
      <c r="B25" s="1838"/>
      <c r="C25" s="1839"/>
      <c r="D25" s="876"/>
      <c r="E25" s="1840"/>
      <c r="F25" s="1840"/>
      <c r="G25" s="1840"/>
      <c r="H25" s="1840"/>
      <c r="I25" s="1840"/>
      <c r="J25" s="1840"/>
      <c r="K25" s="1840"/>
      <c r="L25" s="1840"/>
      <c r="M25" s="1841"/>
      <c r="N25" s="1841"/>
      <c r="O25" s="301"/>
      <c r="P25" s="302" t="str">
        <f t="shared" si="0"/>
        <v/>
      </c>
      <c r="Q25" s="47"/>
      <c r="R25" s="373"/>
      <c r="S25" s="4"/>
      <c r="T25" s="4"/>
      <c r="U25" s="4"/>
      <c r="V25" s="4"/>
      <c r="W25" s="4"/>
      <c r="X25" s="4"/>
    </row>
    <row r="26" spans="1:243" customFormat="1" ht="24" customHeight="1">
      <c r="A26" s="216"/>
      <c r="B26" s="1838"/>
      <c r="C26" s="1839"/>
      <c r="D26" s="855"/>
      <c r="E26" s="1840"/>
      <c r="F26" s="1840"/>
      <c r="G26" s="1840"/>
      <c r="H26" s="1840"/>
      <c r="I26" s="1840"/>
      <c r="J26" s="1840"/>
      <c r="K26" s="1840"/>
      <c r="L26" s="1840"/>
      <c r="M26" s="1841"/>
      <c r="N26" s="1841"/>
      <c r="O26" s="301"/>
      <c r="P26" s="302" t="str">
        <f t="shared" si="0"/>
        <v/>
      </c>
      <c r="Q26" s="47"/>
      <c r="R26" s="373"/>
      <c r="S26" s="4"/>
      <c r="T26" s="4"/>
      <c r="U26" s="4"/>
      <c r="V26" s="4"/>
      <c r="W26" s="4"/>
      <c r="X26" s="4"/>
    </row>
    <row r="27" spans="1:243" customFormat="1" ht="24" customHeight="1">
      <c r="A27" s="216"/>
      <c r="B27" s="1838"/>
      <c r="C27" s="1839"/>
      <c r="D27" s="855"/>
      <c r="E27" s="1840"/>
      <c r="F27" s="1840"/>
      <c r="G27" s="1840"/>
      <c r="H27" s="1840"/>
      <c r="I27" s="1840"/>
      <c r="J27" s="1840"/>
      <c r="K27" s="1840"/>
      <c r="L27" s="1840"/>
      <c r="M27" s="1841"/>
      <c r="N27" s="1841"/>
      <c r="O27" s="301"/>
      <c r="P27" s="302" t="str">
        <f t="shared" si="0"/>
        <v/>
      </c>
      <c r="Q27" s="47"/>
      <c r="R27" s="373"/>
      <c r="S27" s="4"/>
      <c r="T27" s="4"/>
      <c r="U27" s="4"/>
      <c r="V27" s="4"/>
      <c r="W27" s="4"/>
      <c r="X27" s="4"/>
    </row>
    <row r="28" spans="1:243" s="258" customFormat="1" ht="24" customHeight="1">
      <c r="A28" s="216"/>
      <c r="B28" s="1838"/>
      <c r="C28" s="1839"/>
      <c r="D28" s="855"/>
      <c r="E28" s="1840"/>
      <c r="F28" s="1840"/>
      <c r="G28" s="1840"/>
      <c r="H28" s="1840"/>
      <c r="I28" s="1840"/>
      <c r="J28" s="1840"/>
      <c r="K28" s="1840"/>
      <c r="L28" s="1840"/>
      <c r="M28" s="1841"/>
      <c r="N28" s="1841"/>
      <c r="O28" s="301"/>
      <c r="P28" s="302" t="str">
        <f t="shared" si="0"/>
        <v/>
      </c>
      <c r="Q28" s="47"/>
      <c r="R28" s="373"/>
      <c r="S28" s="4"/>
      <c r="T28" s="4"/>
      <c r="U28" s="4"/>
      <c r="V28" s="4"/>
      <c r="W28" s="4"/>
      <c r="X28" s="4"/>
      <c r="IH28" s="72"/>
      <c r="II28" s="21"/>
    </row>
    <row r="29" spans="1:243" s="258" customFormat="1" ht="24" customHeight="1">
      <c r="A29" s="216"/>
      <c r="B29" s="1838"/>
      <c r="C29" s="1839"/>
      <c r="D29" s="855"/>
      <c r="E29" s="1840"/>
      <c r="F29" s="1840"/>
      <c r="G29" s="1840"/>
      <c r="H29" s="1840"/>
      <c r="I29" s="1840"/>
      <c r="J29" s="1840"/>
      <c r="K29" s="1840"/>
      <c r="L29" s="1840"/>
      <c r="M29" s="1841"/>
      <c r="N29" s="1841"/>
      <c r="O29" s="301"/>
      <c r="P29" s="302" t="str">
        <f t="shared" si="0"/>
        <v/>
      </c>
      <c r="Q29" s="47"/>
      <c r="R29" s="373"/>
      <c r="S29" s="4"/>
      <c r="T29" s="4"/>
      <c r="U29" s="4"/>
      <c r="V29" s="4"/>
      <c r="W29" s="4"/>
      <c r="X29" s="4"/>
      <c r="IH29" s="72"/>
      <c r="II29" s="21"/>
    </row>
    <row r="30" spans="1:243" s="258" customFormat="1" ht="24" customHeight="1">
      <c r="A30" s="216"/>
      <c r="B30" s="1838"/>
      <c r="C30" s="1839"/>
      <c r="D30" s="855"/>
      <c r="E30" s="1840"/>
      <c r="F30" s="1840"/>
      <c r="G30" s="1840"/>
      <c r="H30" s="1840"/>
      <c r="I30" s="1840"/>
      <c r="J30" s="1840"/>
      <c r="K30" s="1840"/>
      <c r="L30" s="1840"/>
      <c r="M30" s="1841"/>
      <c r="N30" s="1841"/>
      <c r="O30" s="301"/>
      <c r="P30" s="302" t="str">
        <f t="shared" si="0"/>
        <v/>
      </c>
      <c r="Q30" s="47"/>
      <c r="R30" s="373"/>
      <c r="S30" s="4"/>
      <c r="T30" s="4"/>
      <c r="U30" s="4"/>
      <c r="V30" s="4"/>
      <c r="W30" s="4"/>
      <c r="X30" s="4"/>
      <c r="IH30" s="21"/>
      <c r="II30" s="21"/>
    </row>
    <row r="31" spans="1:243" s="258" customFormat="1" ht="24" customHeight="1">
      <c r="A31" s="216"/>
      <c r="B31" s="1838"/>
      <c r="C31" s="1839"/>
      <c r="D31" s="855"/>
      <c r="E31" s="1840"/>
      <c r="F31" s="1840"/>
      <c r="G31" s="1840"/>
      <c r="H31" s="1840"/>
      <c r="I31" s="1840"/>
      <c r="J31" s="1840"/>
      <c r="K31" s="1840"/>
      <c r="L31" s="1840"/>
      <c r="M31" s="1841"/>
      <c r="N31" s="1841"/>
      <c r="O31" s="301"/>
      <c r="P31" s="302" t="str">
        <f t="shared" si="0"/>
        <v/>
      </c>
      <c r="Q31" s="47"/>
      <c r="R31" s="373"/>
      <c r="S31" s="4"/>
      <c r="T31" s="4"/>
      <c r="U31" s="4"/>
      <c r="V31" s="4"/>
      <c r="W31" s="4"/>
      <c r="X31" s="4"/>
      <c r="IH31" s="21"/>
      <c r="II31" s="21"/>
    </row>
    <row r="32" spans="1:243" s="258" customFormat="1" ht="24" customHeight="1">
      <c r="A32" s="216"/>
      <c r="B32" s="1838"/>
      <c r="C32" s="1839"/>
      <c r="D32" s="855"/>
      <c r="E32" s="1840"/>
      <c r="F32" s="1840"/>
      <c r="G32" s="1840"/>
      <c r="H32" s="1840"/>
      <c r="I32" s="1840"/>
      <c r="J32" s="1840"/>
      <c r="K32" s="1840"/>
      <c r="L32" s="1840"/>
      <c r="M32" s="1841"/>
      <c r="N32" s="1841"/>
      <c r="O32" s="301"/>
      <c r="P32" s="302" t="str">
        <f t="shared" si="0"/>
        <v/>
      </c>
      <c r="Q32" s="47"/>
      <c r="R32" s="373"/>
      <c r="S32" s="4"/>
      <c r="T32" s="4"/>
      <c r="U32" s="4"/>
      <c r="V32" s="4"/>
      <c r="W32" s="4"/>
      <c r="X32" s="4"/>
    </row>
    <row r="33" spans="1:243" s="258" customFormat="1" ht="24" customHeight="1">
      <c r="A33" s="216"/>
      <c r="B33" s="1838"/>
      <c r="C33" s="1839"/>
      <c r="D33" s="855"/>
      <c r="E33" s="1840"/>
      <c r="F33" s="1840"/>
      <c r="G33" s="1840"/>
      <c r="H33" s="1840"/>
      <c r="I33" s="1840"/>
      <c r="J33" s="1840"/>
      <c r="K33" s="1840"/>
      <c r="L33" s="1840"/>
      <c r="M33" s="1841"/>
      <c r="N33" s="1841"/>
      <c r="O33" s="301"/>
      <c r="P33" s="302" t="str">
        <f t="shared" si="0"/>
        <v/>
      </c>
      <c r="Q33" s="47"/>
      <c r="R33" s="373"/>
      <c r="S33" s="4"/>
      <c r="T33" s="4"/>
      <c r="U33" s="4"/>
      <c r="V33" s="4"/>
      <c r="W33" s="4"/>
      <c r="X33" s="4"/>
    </row>
    <row r="34" spans="1:243" s="258" customFormat="1" ht="24" customHeight="1">
      <c r="A34" s="216"/>
      <c r="B34" s="1838"/>
      <c r="C34" s="1839"/>
      <c r="D34" s="855"/>
      <c r="E34" s="1840"/>
      <c r="F34" s="1840"/>
      <c r="G34" s="1840"/>
      <c r="H34" s="1840"/>
      <c r="I34" s="1840"/>
      <c r="J34" s="1840"/>
      <c r="K34" s="1840"/>
      <c r="L34" s="1840"/>
      <c r="M34" s="1841"/>
      <c r="N34" s="1841"/>
      <c r="O34" s="301"/>
      <c r="P34" s="302" t="str">
        <f t="shared" si="0"/>
        <v/>
      </c>
      <c r="Q34" s="47"/>
      <c r="R34" s="373"/>
      <c r="S34" s="4"/>
      <c r="T34" s="4"/>
      <c r="U34" s="4"/>
      <c r="V34" s="4"/>
      <c r="W34" s="4"/>
      <c r="X34" s="4"/>
    </row>
    <row r="35" spans="1:243" s="258" customFormat="1" ht="24" customHeight="1">
      <c r="A35" s="216"/>
      <c r="B35" s="1838"/>
      <c r="C35" s="1839"/>
      <c r="D35" s="855"/>
      <c r="E35" s="1840"/>
      <c r="F35" s="1840"/>
      <c r="G35" s="1840"/>
      <c r="H35" s="1840"/>
      <c r="I35" s="1840"/>
      <c r="J35" s="1840"/>
      <c r="K35" s="1840"/>
      <c r="L35" s="1840"/>
      <c r="M35" s="1841"/>
      <c r="N35" s="1841"/>
      <c r="O35" s="301"/>
      <c r="P35" s="302" t="str">
        <f t="shared" si="0"/>
        <v/>
      </c>
      <c r="Q35" s="47"/>
      <c r="R35" s="373"/>
      <c r="S35" s="4"/>
      <c r="T35" s="4"/>
      <c r="U35" s="4"/>
      <c r="V35" s="4"/>
      <c r="W35" s="4"/>
      <c r="X35" s="4"/>
    </row>
    <row r="36" spans="1:243" s="258" customFormat="1" ht="24" customHeight="1">
      <c r="A36" s="216"/>
      <c r="B36" s="1838"/>
      <c r="C36" s="1839"/>
      <c r="D36" s="855"/>
      <c r="E36" s="1840"/>
      <c r="F36" s="1840"/>
      <c r="G36" s="1840"/>
      <c r="H36" s="1840"/>
      <c r="I36" s="1840"/>
      <c r="J36" s="1840"/>
      <c r="K36" s="1840"/>
      <c r="L36" s="1840"/>
      <c r="M36" s="1841"/>
      <c r="N36" s="1841"/>
      <c r="O36" s="301"/>
      <c r="P36" s="302" t="str">
        <f t="shared" si="0"/>
        <v/>
      </c>
      <c r="Q36" s="47"/>
      <c r="R36" s="373"/>
      <c r="S36" s="4"/>
      <c r="T36" s="4"/>
      <c r="U36" s="4"/>
      <c r="V36" s="4"/>
      <c r="W36" s="4"/>
      <c r="X36" s="4"/>
    </row>
    <row r="37" spans="1:243" s="258" customFormat="1" ht="24" customHeight="1">
      <c r="A37" s="216"/>
      <c r="B37" s="1838"/>
      <c r="C37" s="1839"/>
      <c r="D37" s="855"/>
      <c r="E37" s="1840"/>
      <c r="F37" s="1840"/>
      <c r="G37" s="1840"/>
      <c r="H37" s="1840"/>
      <c r="I37" s="1840"/>
      <c r="J37" s="1840"/>
      <c r="K37" s="1840"/>
      <c r="L37" s="1840"/>
      <c r="M37" s="1841"/>
      <c r="N37" s="1841"/>
      <c r="O37" s="301"/>
      <c r="P37" s="302" t="str">
        <f t="shared" si="0"/>
        <v/>
      </c>
      <c r="Q37" s="47"/>
      <c r="R37" s="373"/>
      <c r="S37" s="4"/>
      <c r="T37" s="4"/>
      <c r="U37" s="4"/>
      <c r="V37" s="4"/>
      <c r="W37" s="4"/>
      <c r="X37" s="4"/>
    </row>
    <row r="38" spans="1:243" s="258" customFormat="1" ht="24" customHeight="1">
      <c r="A38" s="216"/>
      <c r="B38" s="1838"/>
      <c r="C38" s="1839"/>
      <c r="D38" s="855"/>
      <c r="E38" s="1840"/>
      <c r="F38" s="1840"/>
      <c r="G38" s="1840"/>
      <c r="H38" s="1840"/>
      <c r="I38" s="1840"/>
      <c r="J38" s="1840"/>
      <c r="K38" s="1840"/>
      <c r="L38" s="1840"/>
      <c r="M38" s="1841"/>
      <c r="N38" s="1841"/>
      <c r="O38" s="301"/>
      <c r="P38" s="302" t="str">
        <f t="shared" si="0"/>
        <v/>
      </c>
      <c r="Q38" s="47"/>
      <c r="R38" s="373"/>
      <c r="S38" s="4"/>
      <c r="T38" s="4"/>
      <c r="U38" s="4"/>
      <c r="V38" s="4"/>
      <c r="W38" s="4"/>
      <c r="X38" s="4"/>
    </row>
    <row r="39" spans="1:243" s="258" customFormat="1" ht="24" customHeight="1">
      <c r="A39" s="216"/>
      <c r="B39" s="1838"/>
      <c r="C39" s="1839"/>
      <c r="D39" s="855"/>
      <c r="E39" s="1840"/>
      <c r="F39" s="1840"/>
      <c r="G39" s="1840"/>
      <c r="H39" s="1840"/>
      <c r="I39" s="1840"/>
      <c r="J39" s="1840"/>
      <c r="K39" s="1840"/>
      <c r="L39" s="1840"/>
      <c r="M39" s="1841"/>
      <c r="N39" s="1841"/>
      <c r="O39" s="301"/>
      <c r="P39" s="302" t="str">
        <f t="shared" si="0"/>
        <v/>
      </c>
      <c r="Q39" s="47"/>
      <c r="R39" s="373"/>
      <c r="S39" s="4"/>
      <c r="T39" s="4"/>
      <c r="U39" s="4"/>
      <c r="V39" s="4"/>
      <c r="W39" s="4"/>
      <c r="X39" s="4"/>
    </row>
    <row r="40" spans="1:243" s="258" customFormat="1" ht="24" customHeight="1">
      <c r="A40" s="216"/>
      <c r="B40" s="1838"/>
      <c r="C40" s="1839"/>
      <c r="D40" s="855"/>
      <c r="E40" s="1840"/>
      <c r="F40" s="1840"/>
      <c r="G40" s="1840"/>
      <c r="H40" s="1840"/>
      <c r="I40" s="1840"/>
      <c r="J40" s="1840"/>
      <c r="K40" s="1840"/>
      <c r="L40" s="1840"/>
      <c r="M40" s="1841"/>
      <c r="N40" s="1841"/>
      <c r="O40" s="301"/>
      <c r="P40" s="302" t="str">
        <f t="shared" si="0"/>
        <v/>
      </c>
      <c r="Q40" s="47"/>
      <c r="R40" s="373"/>
      <c r="S40" s="4"/>
      <c r="T40" s="4"/>
      <c r="U40" s="4"/>
      <c r="V40" s="4"/>
      <c r="W40" s="4"/>
      <c r="X40" s="4"/>
      <c r="IH40" s="72"/>
      <c r="II40" s="21"/>
    </row>
    <row r="41" spans="1:243" s="258" customFormat="1" ht="24" customHeight="1">
      <c r="A41" s="216"/>
      <c r="B41" s="1838"/>
      <c r="C41" s="1839"/>
      <c r="D41" s="855"/>
      <c r="E41" s="1840"/>
      <c r="F41" s="1840"/>
      <c r="G41" s="1840"/>
      <c r="H41" s="1840"/>
      <c r="I41" s="1840"/>
      <c r="J41" s="1840"/>
      <c r="K41" s="1840"/>
      <c r="L41" s="1840"/>
      <c r="M41" s="1841"/>
      <c r="N41" s="1841"/>
      <c r="O41" s="301"/>
      <c r="P41" s="302" t="str">
        <f t="shared" si="0"/>
        <v/>
      </c>
      <c r="Q41" s="47"/>
      <c r="R41" s="373"/>
      <c r="S41" s="4"/>
      <c r="T41" s="4"/>
      <c r="U41" s="4"/>
      <c r="V41" s="4"/>
      <c r="W41" s="4"/>
      <c r="X41" s="4"/>
      <c r="IH41" s="72"/>
      <c r="II41" s="21"/>
    </row>
    <row r="42" spans="1:243" s="258" customFormat="1" ht="24" customHeight="1">
      <c r="A42" s="216"/>
      <c r="B42" s="1838"/>
      <c r="C42" s="1839"/>
      <c r="D42" s="855"/>
      <c r="E42" s="1840"/>
      <c r="F42" s="1840"/>
      <c r="G42" s="1840"/>
      <c r="H42" s="1840"/>
      <c r="I42" s="1840"/>
      <c r="J42" s="1840"/>
      <c r="K42" s="1840"/>
      <c r="L42" s="1840"/>
      <c r="M42" s="1841"/>
      <c r="N42" s="1841"/>
      <c r="O42" s="301"/>
      <c r="P42" s="302" t="str">
        <f t="shared" si="0"/>
        <v/>
      </c>
      <c r="Q42" s="47"/>
      <c r="R42" s="373"/>
      <c r="S42" s="4"/>
      <c r="T42" s="4"/>
      <c r="U42" s="4"/>
      <c r="V42" s="4"/>
      <c r="W42" s="4"/>
      <c r="X42" s="4"/>
      <c r="IH42" s="21"/>
      <c r="II42" s="21"/>
    </row>
    <row r="43" spans="1:243" s="258" customFormat="1" ht="24" customHeight="1">
      <c r="A43" s="216"/>
      <c r="B43" s="1838"/>
      <c r="C43" s="1839"/>
      <c r="D43" s="855"/>
      <c r="E43" s="1840"/>
      <c r="F43" s="1840"/>
      <c r="G43" s="1840"/>
      <c r="H43" s="1840"/>
      <c r="I43" s="1840"/>
      <c r="J43" s="1840"/>
      <c r="K43" s="1840"/>
      <c r="L43" s="1840"/>
      <c r="M43" s="1841"/>
      <c r="N43" s="1841"/>
      <c r="O43" s="301"/>
      <c r="P43" s="302" t="str">
        <f t="shared" si="0"/>
        <v/>
      </c>
      <c r="Q43" s="47"/>
      <c r="R43" s="373"/>
      <c r="S43" s="4"/>
      <c r="T43" s="4"/>
      <c r="U43" s="4"/>
      <c r="V43" s="4"/>
      <c r="W43" s="4"/>
      <c r="X43" s="4"/>
      <c r="IH43" s="21"/>
      <c r="II43" s="21"/>
    </row>
    <row r="44" spans="1:243" s="258" customFormat="1" ht="24" customHeight="1">
      <c r="A44" s="216"/>
      <c r="B44" s="1838"/>
      <c r="C44" s="1839"/>
      <c r="D44" s="855"/>
      <c r="E44" s="1840"/>
      <c r="F44" s="1840"/>
      <c r="G44" s="1840"/>
      <c r="H44" s="1840"/>
      <c r="I44" s="1840"/>
      <c r="J44" s="1840"/>
      <c r="K44" s="1840"/>
      <c r="L44" s="1840"/>
      <c r="M44" s="1841"/>
      <c r="N44" s="1841"/>
      <c r="O44" s="301"/>
      <c r="P44" s="302" t="str">
        <f t="shared" si="0"/>
        <v/>
      </c>
      <c r="Q44" s="47"/>
      <c r="R44" s="373"/>
      <c r="S44" s="4"/>
      <c r="T44" s="4"/>
      <c r="U44" s="4"/>
      <c r="V44" s="4"/>
      <c r="W44" s="4"/>
      <c r="X44" s="4"/>
    </row>
    <row r="45" spans="1:243" s="258" customFormat="1" ht="24" customHeight="1">
      <c r="A45" s="216"/>
      <c r="B45" s="1838"/>
      <c r="C45" s="1839"/>
      <c r="D45" s="855"/>
      <c r="E45" s="1840"/>
      <c r="F45" s="1840"/>
      <c r="G45" s="1840"/>
      <c r="H45" s="1840"/>
      <c r="I45" s="1840"/>
      <c r="J45" s="1840"/>
      <c r="K45" s="1840"/>
      <c r="L45" s="1840"/>
      <c r="M45" s="1841"/>
      <c r="N45" s="1841"/>
      <c r="O45" s="301"/>
      <c r="P45" s="302" t="str">
        <f t="shared" si="0"/>
        <v/>
      </c>
      <c r="Q45" s="47"/>
      <c r="R45" s="373"/>
      <c r="S45" s="4"/>
      <c r="T45" s="4"/>
      <c r="U45" s="4"/>
      <c r="V45" s="4"/>
      <c r="W45" s="4"/>
      <c r="X45" s="4"/>
    </row>
    <row r="46" spans="1:243" s="258" customFormat="1" ht="24" customHeight="1">
      <c r="A46" s="216"/>
      <c r="B46" s="1838"/>
      <c r="C46" s="1839"/>
      <c r="D46" s="855"/>
      <c r="E46" s="1840"/>
      <c r="F46" s="1840"/>
      <c r="G46" s="1840"/>
      <c r="H46" s="1840"/>
      <c r="I46" s="1840"/>
      <c r="J46" s="1840"/>
      <c r="K46" s="1840"/>
      <c r="L46" s="1840"/>
      <c r="M46" s="1841"/>
      <c r="N46" s="1841"/>
      <c r="O46" s="301"/>
      <c r="P46" s="302" t="str">
        <f t="shared" si="0"/>
        <v/>
      </c>
      <c r="Q46" s="47"/>
      <c r="R46" s="373"/>
      <c r="S46" s="4"/>
      <c r="T46" s="4"/>
      <c r="U46" s="4"/>
      <c r="V46" s="4"/>
      <c r="W46" s="4"/>
      <c r="X46" s="4"/>
    </row>
    <row r="47" spans="1:243" s="258" customFormat="1" ht="24" customHeight="1">
      <c r="A47" s="216"/>
      <c r="B47" s="1838"/>
      <c r="C47" s="1839"/>
      <c r="D47" s="855"/>
      <c r="E47" s="1840"/>
      <c r="F47" s="1840"/>
      <c r="G47" s="1840"/>
      <c r="H47" s="1840"/>
      <c r="I47" s="1840"/>
      <c r="J47" s="1840"/>
      <c r="K47" s="1840"/>
      <c r="L47" s="1840"/>
      <c r="M47" s="1841"/>
      <c r="N47" s="1841"/>
      <c r="O47" s="301"/>
      <c r="P47" s="302" t="str">
        <f t="shared" si="0"/>
        <v/>
      </c>
      <c r="Q47" s="47"/>
      <c r="R47" s="373"/>
      <c r="S47" s="4"/>
      <c r="T47" s="4"/>
      <c r="U47" s="4"/>
      <c r="V47" s="4"/>
      <c r="W47" s="4"/>
      <c r="X47" s="4"/>
    </row>
    <row r="48" spans="1:243" s="258" customFormat="1" ht="24" customHeight="1">
      <c r="A48" s="216"/>
      <c r="B48" s="1838"/>
      <c r="C48" s="1839"/>
      <c r="D48" s="855"/>
      <c r="E48" s="1840"/>
      <c r="F48" s="1840"/>
      <c r="G48" s="1840"/>
      <c r="H48" s="1840"/>
      <c r="I48" s="1840"/>
      <c r="J48" s="1840"/>
      <c r="K48" s="1840"/>
      <c r="L48" s="1840"/>
      <c r="M48" s="1841"/>
      <c r="N48" s="1841"/>
      <c r="O48" s="301"/>
      <c r="P48" s="302" t="str">
        <f t="shared" si="0"/>
        <v/>
      </c>
      <c r="Q48" s="47"/>
      <c r="R48" s="373"/>
      <c r="S48" s="4"/>
      <c r="T48" s="4"/>
      <c r="U48" s="4"/>
      <c r="V48" s="4"/>
      <c r="W48" s="4"/>
      <c r="X48" s="4"/>
    </row>
    <row r="49" spans="1:243" s="258" customFormat="1" ht="24" customHeight="1">
      <c r="A49" s="216"/>
      <c r="B49" s="1838"/>
      <c r="C49" s="1839"/>
      <c r="D49" s="855"/>
      <c r="E49" s="1840"/>
      <c r="F49" s="1840"/>
      <c r="G49" s="1840"/>
      <c r="H49" s="1840"/>
      <c r="I49" s="1840"/>
      <c r="J49" s="1840"/>
      <c r="K49" s="1840"/>
      <c r="L49" s="1840"/>
      <c r="M49" s="1841"/>
      <c r="N49" s="1841"/>
      <c r="O49" s="301"/>
      <c r="P49" s="302" t="str">
        <f t="shared" si="0"/>
        <v/>
      </c>
      <c r="Q49" s="47"/>
      <c r="R49" s="373"/>
      <c r="S49" s="4"/>
      <c r="T49" s="4"/>
      <c r="U49" s="4"/>
      <c r="V49" s="4"/>
      <c r="W49" s="4"/>
      <c r="X49" s="4"/>
    </row>
    <row r="50" spans="1:243" s="258" customFormat="1" ht="24" customHeight="1">
      <c r="A50" s="216"/>
      <c r="B50" s="1838"/>
      <c r="C50" s="1839"/>
      <c r="D50" s="855"/>
      <c r="E50" s="1840"/>
      <c r="F50" s="1840"/>
      <c r="G50" s="1840"/>
      <c r="H50" s="1840"/>
      <c r="I50" s="1840"/>
      <c r="J50" s="1840"/>
      <c r="K50" s="1840"/>
      <c r="L50" s="1840"/>
      <c r="M50" s="1841"/>
      <c r="N50" s="1841"/>
      <c r="O50" s="301"/>
      <c r="P50" s="302" t="str">
        <f t="shared" si="0"/>
        <v/>
      </c>
      <c r="Q50" s="47"/>
      <c r="R50" s="373"/>
      <c r="S50" s="4"/>
      <c r="T50" s="4"/>
      <c r="U50" s="4"/>
      <c r="V50" s="4"/>
      <c r="W50" s="4"/>
      <c r="X50" s="4"/>
    </row>
    <row r="51" spans="1:243" s="258" customFormat="1" ht="24" customHeight="1">
      <c r="A51" s="216"/>
      <c r="B51" s="1838"/>
      <c r="C51" s="1839"/>
      <c r="D51" s="855"/>
      <c r="E51" s="1840"/>
      <c r="F51" s="1840"/>
      <c r="G51" s="1840"/>
      <c r="H51" s="1840"/>
      <c r="I51" s="1840"/>
      <c r="J51" s="1840"/>
      <c r="K51" s="1840"/>
      <c r="L51" s="1840"/>
      <c r="M51" s="1841"/>
      <c r="N51" s="1841"/>
      <c r="O51" s="301"/>
      <c r="P51" s="302" t="str">
        <f t="shared" si="0"/>
        <v/>
      </c>
      <c r="Q51" s="47"/>
      <c r="R51" s="373"/>
      <c r="S51" s="4"/>
      <c r="T51" s="4"/>
      <c r="U51" s="4"/>
      <c r="V51" s="4"/>
      <c r="W51" s="4"/>
      <c r="X51" s="4"/>
    </row>
    <row r="52" spans="1:243" customFormat="1" ht="24" customHeight="1">
      <c r="A52" s="216"/>
      <c r="B52" s="1838"/>
      <c r="C52" s="1839"/>
      <c r="D52" s="855"/>
      <c r="E52" s="1840"/>
      <c r="F52" s="1840"/>
      <c r="G52" s="1840"/>
      <c r="H52" s="1840"/>
      <c r="I52" s="1840"/>
      <c r="J52" s="1840"/>
      <c r="K52" s="1840"/>
      <c r="L52" s="1840"/>
      <c r="M52" s="1841"/>
      <c r="N52" s="1841"/>
      <c r="O52" s="301"/>
      <c r="P52" s="302" t="str">
        <f t="shared" si="0"/>
        <v/>
      </c>
      <c r="Q52" s="47"/>
      <c r="R52" s="373"/>
      <c r="S52" s="4"/>
      <c r="T52" s="4"/>
      <c r="U52" s="4"/>
      <c r="V52" s="4"/>
      <c r="W52" s="4"/>
      <c r="X52" s="4"/>
    </row>
    <row r="53" spans="1:243" customFormat="1" ht="24" customHeight="1">
      <c r="A53" s="216"/>
      <c r="B53" s="1838"/>
      <c r="C53" s="1839"/>
      <c r="D53" s="855"/>
      <c r="E53" s="1840"/>
      <c r="F53" s="1840"/>
      <c r="G53" s="1840"/>
      <c r="H53" s="1840"/>
      <c r="I53" s="1840"/>
      <c r="J53" s="1840"/>
      <c r="K53" s="1840"/>
      <c r="L53" s="1840"/>
      <c r="M53" s="1841"/>
      <c r="N53" s="1841"/>
      <c r="O53" s="301"/>
      <c r="P53" s="302" t="str">
        <f t="shared" si="0"/>
        <v/>
      </c>
      <c r="Q53" s="47"/>
      <c r="R53" s="373"/>
      <c r="S53" s="4"/>
      <c r="T53" s="4"/>
      <c r="U53" s="4"/>
      <c r="V53" s="4"/>
      <c r="W53" s="4"/>
      <c r="X53" s="4"/>
    </row>
    <row r="54" spans="1:243" customFormat="1" ht="24" customHeight="1">
      <c r="A54" s="216"/>
      <c r="B54" s="1838"/>
      <c r="C54" s="1839"/>
      <c r="D54" s="855"/>
      <c r="E54" s="1840"/>
      <c r="F54" s="1840"/>
      <c r="G54" s="1840"/>
      <c r="H54" s="1840"/>
      <c r="I54" s="1840"/>
      <c r="J54" s="1840"/>
      <c r="K54" s="1840"/>
      <c r="L54" s="1840"/>
      <c r="M54" s="1841"/>
      <c r="N54" s="1841"/>
      <c r="O54" s="301"/>
      <c r="P54" s="302" t="str">
        <f t="shared" si="0"/>
        <v/>
      </c>
      <c r="Q54" s="47"/>
      <c r="R54" s="373"/>
      <c r="S54" s="4"/>
      <c r="T54" s="4"/>
      <c r="U54" s="4"/>
      <c r="V54" s="4"/>
      <c r="W54" s="4"/>
      <c r="X54" s="4"/>
    </row>
    <row r="55" spans="1:243" customFormat="1" ht="24" customHeight="1">
      <c r="A55" s="216"/>
      <c r="B55" s="1838"/>
      <c r="C55" s="1839"/>
      <c r="D55" s="855"/>
      <c r="E55" s="1840"/>
      <c r="F55" s="1840"/>
      <c r="G55" s="1840"/>
      <c r="H55" s="1840"/>
      <c r="I55" s="1840"/>
      <c r="J55" s="1840"/>
      <c r="K55" s="1840"/>
      <c r="L55" s="1840"/>
      <c r="M55" s="1841"/>
      <c r="N55" s="1841"/>
      <c r="O55" s="301"/>
      <c r="P55" s="302" t="str">
        <f t="shared" si="0"/>
        <v/>
      </c>
      <c r="Q55" s="47"/>
      <c r="R55" s="373"/>
      <c r="S55" s="4"/>
      <c r="T55" s="4"/>
      <c r="U55" s="4"/>
      <c r="V55" s="4"/>
      <c r="W55" s="4"/>
      <c r="X55" s="4"/>
    </row>
    <row r="56" spans="1:243" customFormat="1" ht="24" customHeight="1">
      <c r="A56" s="216"/>
      <c r="B56" s="1838"/>
      <c r="C56" s="1838"/>
      <c r="D56" s="855"/>
      <c r="E56" s="1840"/>
      <c r="F56" s="1840"/>
      <c r="G56" s="1840"/>
      <c r="H56" s="1840"/>
      <c r="I56" s="1840"/>
      <c r="J56" s="1840"/>
      <c r="K56" s="1840"/>
      <c r="L56" s="1841"/>
      <c r="M56" s="1841"/>
      <c r="N56" s="1841"/>
      <c r="O56" s="301"/>
      <c r="P56" s="302" t="str">
        <f t="shared" si="0"/>
        <v/>
      </c>
      <c r="Q56" s="47"/>
      <c r="R56" s="373"/>
      <c r="S56" s="4"/>
      <c r="T56" s="4"/>
      <c r="U56" s="4"/>
      <c r="V56" s="4"/>
      <c r="W56" s="4"/>
      <c r="X56" s="4"/>
    </row>
    <row r="57" spans="1:243" s="111" customFormat="1" ht="6" customHeight="1">
      <c r="A57" s="363"/>
      <c r="B57" s="22"/>
      <c r="C57" s="18"/>
      <c r="D57" s="822"/>
      <c r="E57" s="822"/>
      <c r="F57" s="823"/>
      <c r="G57" s="823"/>
      <c r="H57" s="823"/>
      <c r="I57" s="823"/>
      <c r="J57" s="823"/>
      <c r="K57" s="823"/>
      <c r="L57" s="1"/>
      <c r="M57" s="18"/>
      <c r="N57" s="18"/>
      <c r="O57" s="18"/>
      <c r="P57" s="23"/>
      <c r="Q57"/>
      <c r="R57" s="374"/>
      <c r="S57" s="66"/>
      <c r="T57" s="66"/>
      <c r="U57" s="66"/>
      <c r="V57" s="66"/>
      <c r="W57" s="66"/>
      <c r="X57" s="66"/>
    </row>
    <row r="58" spans="1:243" s="87" customFormat="1" ht="21.75" customHeight="1">
      <c r="A58" s="370"/>
      <c r="B58" s="1852" t="s">
        <v>68</v>
      </c>
      <c r="C58" s="1852"/>
      <c r="D58" s="1853"/>
      <c r="E58" s="1853"/>
      <c r="F58" s="1853"/>
      <c r="G58" s="1853"/>
      <c r="H58" s="1853"/>
      <c r="I58" s="1853"/>
      <c r="J58" s="1853"/>
      <c r="K58" s="1853"/>
      <c r="L58" s="1852"/>
      <c r="M58" s="1852"/>
      <c r="N58" s="1852"/>
      <c r="O58" s="1852"/>
      <c r="P58" s="1852"/>
      <c r="Q58" s="1852"/>
      <c r="R58" s="399"/>
      <c r="S58" s="119"/>
      <c r="T58" s="119"/>
      <c r="U58" s="119"/>
      <c r="V58" s="120"/>
      <c r="W58" s="37"/>
      <c r="X58" s="98"/>
    </row>
    <row r="59" spans="1:243" customFormat="1" ht="12.75" customHeight="1">
      <c r="A59" s="363"/>
      <c r="B59" s="1848" t="str">
        <f>'1-MPN'!B64</f>
        <v>FAPESP,  SETEMBRO DE 2015</v>
      </c>
      <c r="C59" s="1848"/>
      <c r="D59" s="1849"/>
      <c r="E59" s="1849"/>
      <c r="F59" s="826"/>
      <c r="G59" s="826"/>
      <c r="H59" s="826"/>
      <c r="I59" s="826"/>
      <c r="J59" s="826"/>
      <c r="K59" s="826"/>
      <c r="L59" s="25"/>
      <c r="M59" s="3"/>
      <c r="N59" s="3"/>
      <c r="O59" s="3"/>
      <c r="Q59" s="600">
        <v>1</v>
      </c>
      <c r="R59" s="373"/>
      <c r="S59" s="33"/>
      <c r="T59" s="33"/>
      <c r="U59" s="33"/>
      <c r="V59" s="33"/>
      <c r="W59" s="33"/>
      <c r="X59" s="4"/>
    </row>
    <row r="60" spans="1:243" customFormat="1" ht="18">
      <c r="A60" s="378"/>
      <c r="B60" s="310" t="str">
        <f>B6</f>
        <v>7- DESPESAS DE TRANSPORTE</v>
      </c>
      <c r="C60" s="121"/>
      <c r="D60" s="858"/>
      <c r="E60" s="858"/>
      <c r="F60" s="859"/>
      <c r="G60" s="859"/>
      <c r="H60" s="859"/>
      <c r="I60" s="859"/>
      <c r="J60" s="859"/>
      <c r="K60" s="859"/>
      <c r="L60" s="41"/>
      <c r="M60" s="121"/>
      <c r="N60" s="121"/>
      <c r="O60" s="121"/>
      <c r="R60" s="341"/>
      <c r="S60" s="4"/>
      <c r="T60" s="4"/>
      <c r="U60" s="4"/>
      <c r="V60" s="4"/>
      <c r="W60" s="4"/>
      <c r="X60" s="4"/>
    </row>
    <row r="61" spans="1:243" s="87" customFormat="1" ht="30.75" customHeight="1">
      <c r="A61" s="370"/>
      <c r="B61" s="1574" t="s">
        <v>1</v>
      </c>
      <c r="C61" s="1851"/>
      <c r="D61" s="286" t="s">
        <v>7</v>
      </c>
      <c r="E61" s="1850" t="s">
        <v>8</v>
      </c>
      <c r="F61" s="1836"/>
      <c r="G61" s="1836"/>
      <c r="H61" s="1836"/>
      <c r="I61" s="1836"/>
      <c r="J61" s="1836"/>
      <c r="K61" s="1836"/>
      <c r="L61" s="1836"/>
      <c r="M61" s="1836"/>
      <c r="N61" s="1837"/>
      <c r="O61" s="287" t="s">
        <v>3</v>
      </c>
      <c r="P61" s="419" t="s">
        <v>4</v>
      </c>
      <c r="Q61" s="286" t="s">
        <v>2</v>
      </c>
      <c r="R61" s="388"/>
      <c r="S61" s="98"/>
      <c r="T61" s="98"/>
      <c r="U61" s="98"/>
      <c r="V61" s="98"/>
      <c r="W61" s="98"/>
      <c r="X61" s="98"/>
    </row>
    <row r="62" spans="1:243" customFormat="1" ht="24" customHeight="1">
      <c r="A62" s="216"/>
      <c r="B62" s="1838"/>
      <c r="C62" s="1838"/>
      <c r="D62" s="156"/>
      <c r="E62" s="1840"/>
      <c r="F62" s="1840"/>
      <c r="G62" s="1840"/>
      <c r="H62" s="1840"/>
      <c r="I62" s="1840"/>
      <c r="J62" s="1840"/>
      <c r="K62" s="1840"/>
      <c r="L62" s="1840"/>
      <c r="M62" s="1840"/>
      <c r="N62" s="1840"/>
      <c r="O62" s="301"/>
      <c r="P62" s="302" t="str">
        <f>IF(O62*D62=0,"",O62*D62)</f>
        <v/>
      </c>
      <c r="Q62" s="47"/>
      <c r="R62" s="373"/>
      <c r="S62" s="4"/>
      <c r="T62" s="4"/>
      <c r="U62" s="4"/>
      <c r="V62" s="4"/>
      <c r="W62" s="4"/>
      <c r="X62" s="4"/>
      <c r="IH62" s="72"/>
      <c r="II62" s="21"/>
    </row>
    <row r="63" spans="1:243" customFormat="1" ht="24" customHeight="1">
      <c r="A63" s="216"/>
      <c r="B63" s="1838"/>
      <c r="C63" s="1839"/>
      <c r="D63" s="855"/>
      <c r="E63" s="1840"/>
      <c r="F63" s="1840"/>
      <c r="G63" s="1840"/>
      <c r="H63" s="1840"/>
      <c r="I63" s="1840"/>
      <c r="J63" s="1840"/>
      <c r="K63" s="1840"/>
      <c r="L63" s="1840"/>
      <c r="M63" s="1840"/>
      <c r="N63" s="1840"/>
      <c r="O63" s="301"/>
      <c r="P63" s="302" t="str">
        <f t="shared" ref="P63:P83" si="1">IF(O63*D63=0,"",O63*D63)</f>
        <v/>
      </c>
      <c r="Q63" s="47"/>
      <c r="R63" s="373"/>
      <c r="S63" s="4"/>
      <c r="T63" s="4"/>
      <c r="U63" s="4"/>
      <c r="V63" s="4"/>
      <c r="W63" s="4"/>
      <c r="X63" s="4"/>
      <c r="IH63" s="21"/>
      <c r="II63" s="21"/>
    </row>
    <row r="64" spans="1:243" customFormat="1" ht="24" customHeight="1">
      <c r="A64" s="216"/>
      <c r="B64" s="1838"/>
      <c r="C64" s="1839"/>
      <c r="D64" s="855"/>
      <c r="E64" s="1840"/>
      <c r="F64" s="1840"/>
      <c r="G64" s="1840"/>
      <c r="H64" s="1840"/>
      <c r="I64" s="1840"/>
      <c r="J64" s="1840"/>
      <c r="K64" s="1840"/>
      <c r="L64" s="1840"/>
      <c r="M64" s="1840"/>
      <c r="N64" s="1840"/>
      <c r="O64" s="301"/>
      <c r="P64" s="302" t="str">
        <f t="shared" si="1"/>
        <v/>
      </c>
      <c r="Q64" s="47"/>
      <c r="R64" s="373"/>
      <c r="S64" s="4"/>
      <c r="T64" s="4"/>
      <c r="U64" s="4"/>
      <c r="V64" s="4"/>
      <c r="W64" s="4"/>
      <c r="X64" s="4"/>
    </row>
    <row r="65" spans="1:243" customFormat="1" ht="24" customHeight="1">
      <c r="A65" s="216"/>
      <c r="B65" s="1838"/>
      <c r="C65" s="1839"/>
      <c r="D65" s="855"/>
      <c r="E65" s="1840"/>
      <c r="F65" s="1840"/>
      <c r="G65" s="1840"/>
      <c r="H65" s="1840"/>
      <c r="I65" s="1840"/>
      <c r="J65" s="1840"/>
      <c r="K65" s="1840"/>
      <c r="L65" s="1840"/>
      <c r="M65" s="1840"/>
      <c r="N65" s="1840"/>
      <c r="O65" s="301"/>
      <c r="P65" s="302" t="str">
        <f t="shared" si="1"/>
        <v/>
      </c>
      <c r="Q65" s="47"/>
      <c r="R65" s="373"/>
      <c r="S65" s="4"/>
      <c r="T65" s="4"/>
      <c r="U65" s="4"/>
      <c r="V65" s="4"/>
      <c r="W65" s="4"/>
      <c r="X65" s="4"/>
    </row>
    <row r="66" spans="1:243" customFormat="1" ht="24" customHeight="1">
      <c r="A66" s="216"/>
      <c r="B66" s="1838"/>
      <c r="C66" s="1839"/>
      <c r="D66" s="855"/>
      <c r="E66" s="1840"/>
      <c r="F66" s="1840"/>
      <c r="G66" s="1840"/>
      <c r="H66" s="1840"/>
      <c r="I66" s="1840"/>
      <c r="J66" s="1840"/>
      <c r="K66" s="1840"/>
      <c r="L66" s="1840"/>
      <c r="M66" s="1840"/>
      <c r="N66" s="1840"/>
      <c r="O66" s="301"/>
      <c r="P66" s="302" t="str">
        <f t="shared" si="1"/>
        <v/>
      </c>
      <c r="Q66" s="47"/>
      <c r="R66" s="373"/>
      <c r="S66" s="4"/>
      <c r="T66" s="4"/>
      <c r="U66" s="4"/>
      <c r="V66" s="4"/>
      <c r="W66" s="4"/>
      <c r="X66" s="4"/>
    </row>
    <row r="67" spans="1:243" customFormat="1" ht="24" customHeight="1">
      <c r="A67" s="216"/>
      <c r="B67" s="1838"/>
      <c r="C67" s="1839"/>
      <c r="D67" s="855"/>
      <c r="E67" s="1840"/>
      <c r="F67" s="1840"/>
      <c r="G67" s="1840"/>
      <c r="H67" s="1840"/>
      <c r="I67" s="1840"/>
      <c r="J67" s="1840"/>
      <c r="K67" s="1840"/>
      <c r="L67" s="1840"/>
      <c r="M67" s="1840"/>
      <c r="N67" s="1840"/>
      <c r="O67" s="301"/>
      <c r="P67" s="302" t="str">
        <f t="shared" si="1"/>
        <v/>
      </c>
      <c r="Q67" s="47"/>
      <c r="R67" s="373"/>
      <c r="S67" s="4"/>
      <c r="T67" s="4"/>
      <c r="U67" s="4"/>
      <c r="V67" s="4"/>
      <c r="W67" s="4"/>
      <c r="X67" s="4"/>
    </row>
    <row r="68" spans="1:243" customFormat="1" ht="24" customHeight="1">
      <c r="A68" s="216"/>
      <c r="B68" s="1838"/>
      <c r="C68" s="1839"/>
      <c r="D68" s="855"/>
      <c r="E68" s="1840"/>
      <c r="F68" s="1840"/>
      <c r="G68" s="1840"/>
      <c r="H68" s="1840"/>
      <c r="I68" s="1840"/>
      <c r="J68" s="1840"/>
      <c r="K68" s="1840"/>
      <c r="L68" s="1840"/>
      <c r="M68" s="1840"/>
      <c r="N68" s="1840"/>
      <c r="O68" s="301"/>
      <c r="P68" s="302" t="str">
        <f t="shared" si="1"/>
        <v/>
      </c>
      <c r="Q68" s="47"/>
      <c r="R68" s="373"/>
      <c r="S68" s="4"/>
      <c r="T68" s="4"/>
      <c r="U68" s="4"/>
      <c r="V68" s="4"/>
      <c r="W68" s="4"/>
      <c r="X68" s="4"/>
    </row>
    <row r="69" spans="1:243" customFormat="1" ht="24" customHeight="1">
      <c r="A69" s="216"/>
      <c r="B69" s="1838"/>
      <c r="C69" s="1839"/>
      <c r="D69" s="855"/>
      <c r="E69" s="1840"/>
      <c r="F69" s="1840"/>
      <c r="G69" s="1840"/>
      <c r="H69" s="1840"/>
      <c r="I69" s="1840"/>
      <c r="J69" s="1840"/>
      <c r="K69" s="1840"/>
      <c r="L69" s="1840"/>
      <c r="M69" s="1840"/>
      <c r="N69" s="1840"/>
      <c r="O69" s="301"/>
      <c r="P69" s="302" t="str">
        <f t="shared" ref="P69:P75" si="2">IF(O69*D69=0,"",O69*D69)</f>
        <v/>
      </c>
      <c r="Q69" s="47"/>
      <c r="R69" s="373"/>
      <c r="S69" s="4"/>
      <c r="T69" s="4"/>
      <c r="U69" s="4"/>
      <c r="V69" s="4"/>
      <c r="W69" s="4"/>
      <c r="X69" s="4"/>
      <c r="IH69" s="72"/>
      <c r="II69" s="21"/>
    </row>
    <row r="70" spans="1:243" customFormat="1" ht="24" customHeight="1">
      <c r="A70" s="216"/>
      <c r="B70" s="1838"/>
      <c r="C70" s="1839"/>
      <c r="D70" s="855"/>
      <c r="E70" s="1840"/>
      <c r="F70" s="1840"/>
      <c r="G70" s="1840"/>
      <c r="H70" s="1840"/>
      <c r="I70" s="1840"/>
      <c r="J70" s="1840"/>
      <c r="K70" s="1840"/>
      <c r="L70" s="1840"/>
      <c r="M70" s="1840"/>
      <c r="N70" s="1840"/>
      <c r="O70" s="301"/>
      <c r="P70" s="302" t="str">
        <f t="shared" si="2"/>
        <v/>
      </c>
      <c r="Q70" s="47"/>
      <c r="R70" s="373"/>
      <c r="S70" s="4"/>
      <c r="T70" s="4"/>
      <c r="U70" s="4"/>
      <c r="V70" s="4"/>
      <c r="W70" s="4"/>
      <c r="X70" s="4"/>
      <c r="IH70" s="21"/>
      <c r="II70" s="21"/>
    </row>
    <row r="71" spans="1:243" customFormat="1" ht="24" customHeight="1">
      <c r="A71" s="216"/>
      <c r="B71" s="1838"/>
      <c r="C71" s="1839"/>
      <c r="D71" s="855"/>
      <c r="E71" s="1840"/>
      <c r="F71" s="1840"/>
      <c r="G71" s="1840"/>
      <c r="H71" s="1840"/>
      <c r="I71" s="1840"/>
      <c r="J71" s="1840"/>
      <c r="K71" s="1840"/>
      <c r="L71" s="1840"/>
      <c r="M71" s="1840"/>
      <c r="N71" s="1840"/>
      <c r="O71" s="301"/>
      <c r="P71" s="302" t="str">
        <f t="shared" si="2"/>
        <v/>
      </c>
      <c r="Q71" s="47"/>
      <c r="R71" s="373"/>
      <c r="S71" s="4"/>
      <c r="T71" s="4"/>
      <c r="U71" s="4"/>
      <c r="V71" s="4"/>
      <c r="W71" s="4"/>
      <c r="X71" s="4"/>
      <c r="IH71" s="21"/>
      <c r="II71" s="21"/>
    </row>
    <row r="72" spans="1:243" customFormat="1" ht="24" customHeight="1">
      <c r="A72" s="216"/>
      <c r="B72" s="1838"/>
      <c r="C72" s="1839"/>
      <c r="D72" s="855"/>
      <c r="E72" s="1840"/>
      <c r="F72" s="1840"/>
      <c r="G72" s="1840"/>
      <c r="H72" s="1840"/>
      <c r="I72" s="1840"/>
      <c r="J72" s="1840"/>
      <c r="K72" s="1840"/>
      <c r="L72" s="1840"/>
      <c r="M72" s="1840"/>
      <c r="N72" s="1840"/>
      <c r="O72" s="301"/>
      <c r="P72" s="302" t="str">
        <f t="shared" si="2"/>
        <v/>
      </c>
      <c r="Q72" s="47"/>
      <c r="R72" s="373"/>
      <c r="S72" s="4"/>
      <c r="T72" s="4"/>
      <c r="U72" s="4"/>
      <c r="V72" s="4"/>
      <c r="W72" s="4"/>
      <c r="X72" s="4"/>
    </row>
    <row r="73" spans="1:243" customFormat="1" ht="24" customHeight="1">
      <c r="A73" s="216"/>
      <c r="B73" s="1838"/>
      <c r="C73" s="1839"/>
      <c r="D73" s="855"/>
      <c r="E73" s="1840"/>
      <c r="F73" s="1840"/>
      <c r="G73" s="1840"/>
      <c r="H73" s="1840"/>
      <c r="I73" s="1840"/>
      <c r="J73" s="1840"/>
      <c r="K73" s="1840"/>
      <c r="L73" s="1840"/>
      <c r="M73" s="1840"/>
      <c r="N73" s="1840"/>
      <c r="O73" s="301"/>
      <c r="P73" s="302" t="str">
        <f t="shared" si="2"/>
        <v/>
      </c>
      <c r="Q73" s="47"/>
      <c r="R73" s="373"/>
      <c r="S73" s="4"/>
      <c r="T73" s="4"/>
      <c r="U73" s="4"/>
      <c r="V73" s="4"/>
      <c r="W73" s="4"/>
      <c r="X73" s="4"/>
    </row>
    <row r="74" spans="1:243" customFormat="1" ht="24" customHeight="1">
      <c r="A74" s="216"/>
      <c r="B74" s="1838"/>
      <c r="C74" s="1839"/>
      <c r="D74" s="855"/>
      <c r="E74" s="1840"/>
      <c r="F74" s="1840"/>
      <c r="G74" s="1840"/>
      <c r="H74" s="1840"/>
      <c r="I74" s="1840"/>
      <c r="J74" s="1840"/>
      <c r="K74" s="1840"/>
      <c r="L74" s="1840"/>
      <c r="M74" s="1840"/>
      <c r="N74" s="1840"/>
      <c r="O74" s="301"/>
      <c r="P74" s="302" t="str">
        <f t="shared" si="2"/>
        <v/>
      </c>
      <c r="Q74" s="47"/>
      <c r="R74" s="373"/>
      <c r="S74" s="4"/>
      <c r="T74" s="4"/>
      <c r="U74" s="4"/>
      <c r="V74" s="4"/>
      <c r="W74" s="4"/>
      <c r="X74" s="4"/>
    </row>
    <row r="75" spans="1:243" customFormat="1" ht="24" customHeight="1">
      <c r="A75" s="216"/>
      <c r="B75" s="1838"/>
      <c r="C75" s="1839"/>
      <c r="D75" s="855"/>
      <c r="E75" s="1840"/>
      <c r="F75" s="1840"/>
      <c r="G75" s="1840"/>
      <c r="H75" s="1840"/>
      <c r="I75" s="1840"/>
      <c r="J75" s="1840"/>
      <c r="K75" s="1840"/>
      <c r="L75" s="1840"/>
      <c r="M75" s="1840"/>
      <c r="N75" s="1840"/>
      <c r="O75" s="301"/>
      <c r="P75" s="302" t="str">
        <f t="shared" si="2"/>
        <v/>
      </c>
      <c r="Q75" s="47"/>
      <c r="R75" s="373"/>
      <c r="S75" s="4"/>
      <c r="T75" s="4"/>
      <c r="U75" s="4"/>
      <c r="V75" s="4"/>
      <c r="W75" s="4"/>
      <c r="X75" s="4"/>
    </row>
    <row r="76" spans="1:243" customFormat="1" ht="24" customHeight="1">
      <c r="A76" s="216"/>
      <c r="B76" s="1838"/>
      <c r="C76" s="1839"/>
      <c r="D76" s="855"/>
      <c r="E76" s="1840"/>
      <c r="F76" s="1840"/>
      <c r="G76" s="1840"/>
      <c r="H76" s="1840"/>
      <c r="I76" s="1840"/>
      <c r="J76" s="1840"/>
      <c r="K76" s="1840"/>
      <c r="L76" s="1840"/>
      <c r="M76" s="1840"/>
      <c r="N76" s="1840"/>
      <c r="O76" s="301"/>
      <c r="P76" s="302" t="str">
        <f t="shared" si="1"/>
        <v/>
      </c>
      <c r="Q76" s="47"/>
      <c r="R76" s="373"/>
      <c r="S76" s="4"/>
      <c r="T76" s="4"/>
      <c r="U76" s="4"/>
      <c r="V76" s="4"/>
      <c r="W76" s="4"/>
      <c r="X76" s="4"/>
    </row>
    <row r="77" spans="1:243" customFormat="1" ht="24" customHeight="1">
      <c r="A77" s="216"/>
      <c r="B77" s="1838"/>
      <c r="C77" s="1839"/>
      <c r="D77" s="855"/>
      <c r="E77" s="1840"/>
      <c r="F77" s="1840"/>
      <c r="G77" s="1840"/>
      <c r="H77" s="1840"/>
      <c r="I77" s="1840"/>
      <c r="J77" s="1840"/>
      <c r="K77" s="1840"/>
      <c r="L77" s="1840"/>
      <c r="M77" s="1840"/>
      <c r="N77" s="1840"/>
      <c r="O77" s="301"/>
      <c r="P77" s="302" t="str">
        <f t="shared" si="1"/>
        <v/>
      </c>
      <c r="Q77" s="47"/>
      <c r="R77" s="373"/>
      <c r="S77" s="4"/>
      <c r="T77" s="4"/>
      <c r="U77" s="4"/>
      <c r="V77" s="4"/>
      <c r="W77" s="4"/>
      <c r="X77" s="4"/>
    </row>
    <row r="78" spans="1:243" customFormat="1" ht="24" customHeight="1">
      <c r="A78" s="216"/>
      <c r="B78" s="1838"/>
      <c r="C78" s="1839"/>
      <c r="D78" s="855"/>
      <c r="E78" s="1840"/>
      <c r="F78" s="1840"/>
      <c r="G78" s="1840"/>
      <c r="H78" s="1840"/>
      <c r="I78" s="1840"/>
      <c r="J78" s="1840"/>
      <c r="K78" s="1840"/>
      <c r="L78" s="1840"/>
      <c r="M78" s="1840"/>
      <c r="N78" s="1840"/>
      <c r="O78" s="301"/>
      <c r="P78" s="302" t="str">
        <f t="shared" si="1"/>
        <v/>
      </c>
      <c r="Q78" s="47"/>
      <c r="R78" s="373"/>
      <c r="S78" s="4"/>
      <c r="T78" s="4"/>
      <c r="U78" s="4"/>
      <c r="V78" s="4"/>
      <c r="W78" s="4"/>
      <c r="X78" s="4"/>
    </row>
    <row r="79" spans="1:243" customFormat="1" ht="24" customHeight="1">
      <c r="A79" s="216"/>
      <c r="B79" s="1838"/>
      <c r="C79" s="1839"/>
      <c r="D79" s="855"/>
      <c r="E79" s="1840"/>
      <c r="F79" s="1840"/>
      <c r="G79" s="1840"/>
      <c r="H79" s="1840"/>
      <c r="I79" s="1840"/>
      <c r="J79" s="1840"/>
      <c r="K79" s="1840"/>
      <c r="L79" s="1840"/>
      <c r="M79" s="1840"/>
      <c r="N79" s="1840"/>
      <c r="O79" s="301"/>
      <c r="P79" s="302" t="str">
        <f t="shared" si="1"/>
        <v/>
      </c>
      <c r="Q79" s="47"/>
      <c r="R79" s="373"/>
      <c r="S79" s="4"/>
      <c r="T79" s="4"/>
      <c r="U79" s="4"/>
      <c r="V79" s="4"/>
      <c r="W79" s="4"/>
      <c r="X79" s="4"/>
    </row>
    <row r="80" spans="1:243" customFormat="1" ht="24" customHeight="1">
      <c r="A80" s="216"/>
      <c r="B80" s="1838"/>
      <c r="C80" s="1839"/>
      <c r="D80" s="855"/>
      <c r="E80" s="1840"/>
      <c r="F80" s="1840"/>
      <c r="G80" s="1840"/>
      <c r="H80" s="1840"/>
      <c r="I80" s="1840"/>
      <c r="J80" s="1840"/>
      <c r="K80" s="1840"/>
      <c r="L80" s="1840"/>
      <c r="M80" s="1840"/>
      <c r="N80" s="1840"/>
      <c r="O80" s="301"/>
      <c r="P80" s="302" t="str">
        <f t="shared" si="1"/>
        <v/>
      </c>
      <c r="Q80" s="47"/>
      <c r="R80" s="373"/>
      <c r="S80" s="4"/>
      <c r="T80" s="4"/>
      <c r="U80" s="4"/>
      <c r="V80" s="4"/>
      <c r="W80" s="4"/>
      <c r="X80" s="4"/>
    </row>
    <row r="81" spans="1:243" customFormat="1" ht="24" customHeight="1">
      <c r="A81" s="216"/>
      <c r="B81" s="1838"/>
      <c r="C81" s="1839"/>
      <c r="D81" s="855"/>
      <c r="E81" s="1840"/>
      <c r="F81" s="1840"/>
      <c r="G81" s="1840"/>
      <c r="H81" s="1840"/>
      <c r="I81" s="1840"/>
      <c r="J81" s="1840"/>
      <c r="K81" s="1840"/>
      <c r="L81" s="1840"/>
      <c r="M81" s="1840"/>
      <c r="N81" s="1840"/>
      <c r="O81" s="301"/>
      <c r="P81" s="302" t="str">
        <f t="shared" si="1"/>
        <v/>
      </c>
      <c r="Q81" s="47"/>
      <c r="R81" s="373"/>
      <c r="S81" s="4"/>
      <c r="T81" s="4"/>
      <c r="U81" s="4"/>
      <c r="V81" s="4"/>
      <c r="W81" s="4"/>
      <c r="X81" s="4"/>
    </row>
    <row r="82" spans="1:243" customFormat="1" ht="24" customHeight="1">
      <c r="A82" s="216"/>
      <c r="B82" s="1838"/>
      <c r="C82" s="1839"/>
      <c r="D82" s="855"/>
      <c r="E82" s="1840"/>
      <c r="F82" s="1840"/>
      <c r="G82" s="1840"/>
      <c r="H82" s="1840"/>
      <c r="I82" s="1840"/>
      <c r="J82" s="1840"/>
      <c r="K82" s="1840"/>
      <c r="L82" s="1840"/>
      <c r="M82" s="1840"/>
      <c r="N82" s="1840"/>
      <c r="O82" s="301"/>
      <c r="P82" s="302" t="str">
        <f t="shared" si="1"/>
        <v/>
      </c>
      <c r="Q82" s="47"/>
      <c r="R82" s="373"/>
      <c r="S82" s="4"/>
      <c r="T82" s="4"/>
      <c r="U82" s="4"/>
      <c r="V82" s="4"/>
      <c r="W82" s="4"/>
      <c r="X82" s="4"/>
    </row>
    <row r="83" spans="1:243" customFormat="1" ht="24" customHeight="1">
      <c r="A83" s="216"/>
      <c r="B83" s="1838"/>
      <c r="C83" s="1839"/>
      <c r="D83" s="855"/>
      <c r="E83" s="1840"/>
      <c r="F83" s="1840"/>
      <c r="G83" s="1840"/>
      <c r="H83" s="1840"/>
      <c r="I83" s="1840"/>
      <c r="J83" s="1840"/>
      <c r="K83" s="1840"/>
      <c r="L83" s="1840"/>
      <c r="M83" s="1840"/>
      <c r="N83" s="1840"/>
      <c r="O83" s="301"/>
      <c r="P83" s="302" t="str">
        <f t="shared" si="1"/>
        <v/>
      </c>
      <c r="Q83" s="47"/>
      <c r="R83" s="373"/>
      <c r="S83" s="4"/>
      <c r="T83" s="4"/>
      <c r="U83" s="4"/>
      <c r="V83" s="4"/>
      <c r="W83" s="4"/>
      <c r="X83" s="4"/>
    </row>
    <row r="84" spans="1:243" s="258" customFormat="1" ht="24" customHeight="1">
      <c r="A84" s="216"/>
      <c r="B84" s="1838"/>
      <c r="C84" s="1839"/>
      <c r="D84" s="855"/>
      <c r="E84" s="1840"/>
      <c r="F84" s="1840"/>
      <c r="G84" s="1840"/>
      <c r="H84" s="1840"/>
      <c r="I84" s="1840"/>
      <c r="J84" s="1840"/>
      <c r="K84" s="1840"/>
      <c r="L84" s="1840"/>
      <c r="M84" s="1840"/>
      <c r="N84" s="1840"/>
      <c r="O84" s="301"/>
      <c r="P84" s="302" t="str">
        <f>IF(O84*D84=0,"",O84*D84)</f>
        <v/>
      </c>
      <c r="Q84" s="47"/>
      <c r="R84" s="373"/>
      <c r="S84" s="4"/>
      <c r="T84" s="4"/>
      <c r="U84" s="4"/>
      <c r="V84" s="4"/>
      <c r="W84" s="4"/>
      <c r="X84" s="4"/>
      <c r="IH84" s="72"/>
      <c r="II84" s="21"/>
    </row>
    <row r="85" spans="1:243" s="258" customFormat="1" ht="24" customHeight="1">
      <c r="A85" s="216"/>
      <c r="B85" s="1838"/>
      <c r="C85" s="1839"/>
      <c r="D85" s="855"/>
      <c r="E85" s="1840"/>
      <c r="F85" s="1840"/>
      <c r="G85" s="1840"/>
      <c r="H85" s="1840"/>
      <c r="I85" s="1840"/>
      <c r="J85" s="1840"/>
      <c r="K85" s="1840"/>
      <c r="L85" s="1840"/>
      <c r="M85" s="1840"/>
      <c r="N85" s="1840"/>
      <c r="O85" s="301"/>
      <c r="P85" s="302" t="str">
        <f t="shared" ref="P85:P108" si="3">IF(O85*D85=0,"",O85*D85)</f>
        <v/>
      </c>
      <c r="Q85" s="47"/>
      <c r="R85" s="373"/>
      <c r="S85" s="4"/>
      <c r="T85" s="4"/>
      <c r="U85" s="4"/>
      <c r="V85" s="4"/>
      <c r="W85" s="4"/>
      <c r="X85" s="4"/>
      <c r="IH85" s="72"/>
      <c r="II85" s="21"/>
    </row>
    <row r="86" spans="1:243" s="258" customFormat="1" ht="24" customHeight="1">
      <c r="A86" s="216"/>
      <c r="B86" s="1838"/>
      <c r="C86" s="1839"/>
      <c r="D86" s="855"/>
      <c r="E86" s="1840"/>
      <c r="F86" s="1840"/>
      <c r="G86" s="1840"/>
      <c r="H86" s="1840"/>
      <c r="I86" s="1840"/>
      <c r="J86" s="1840"/>
      <c r="K86" s="1840"/>
      <c r="L86" s="1840"/>
      <c r="M86" s="1840"/>
      <c r="N86" s="1840"/>
      <c r="O86" s="301"/>
      <c r="P86" s="302" t="str">
        <f t="shared" si="3"/>
        <v/>
      </c>
      <c r="Q86" s="47"/>
      <c r="R86" s="373"/>
      <c r="S86" s="4"/>
      <c r="T86" s="4"/>
      <c r="U86" s="4"/>
      <c r="V86" s="4"/>
      <c r="W86" s="4"/>
      <c r="X86" s="4"/>
      <c r="IH86" s="21"/>
      <c r="II86" s="21"/>
    </row>
    <row r="87" spans="1:243" s="258" customFormat="1" ht="24" customHeight="1">
      <c r="A87" s="216"/>
      <c r="B87" s="1838"/>
      <c r="C87" s="1839"/>
      <c r="D87" s="855"/>
      <c r="E87" s="1840"/>
      <c r="F87" s="1840"/>
      <c r="G87" s="1840"/>
      <c r="H87" s="1840"/>
      <c r="I87" s="1840"/>
      <c r="J87" s="1840"/>
      <c r="K87" s="1840"/>
      <c r="L87" s="1840"/>
      <c r="M87" s="1840"/>
      <c r="N87" s="1840"/>
      <c r="O87" s="301"/>
      <c r="P87" s="302" t="str">
        <f t="shared" si="3"/>
        <v/>
      </c>
      <c r="Q87" s="47"/>
      <c r="R87" s="373"/>
      <c r="S87" s="4"/>
      <c r="T87" s="4"/>
      <c r="U87" s="4"/>
      <c r="V87" s="4"/>
      <c r="W87" s="4"/>
      <c r="X87" s="4"/>
      <c r="IH87" s="21"/>
      <c r="II87" s="21"/>
    </row>
    <row r="88" spans="1:243" s="258" customFormat="1" ht="24" customHeight="1">
      <c r="A88" s="216"/>
      <c r="B88" s="1838"/>
      <c r="C88" s="1839"/>
      <c r="D88" s="855"/>
      <c r="E88" s="1840"/>
      <c r="F88" s="1840"/>
      <c r="G88" s="1840"/>
      <c r="H88" s="1840"/>
      <c r="I88" s="1840"/>
      <c r="J88" s="1840"/>
      <c r="K88" s="1840"/>
      <c r="L88" s="1840"/>
      <c r="M88" s="1840"/>
      <c r="N88" s="1840"/>
      <c r="O88" s="301"/>
      <c r="P88" s="302" t="str">
        <f t="shared" si="3"/>
        <v/>
      </c>
      <c r="Q88" s="47"/>
      <c r="R88" s="373"/>
      <c r="S88" s="4"/>
      <c r="T88" s="4"/>
      <c r="U88" s="4"/>
      <c r="V88" s="4"/>
      <c r="W88" s="4"/>
      <c r="X88" s="4"/>
    </row>
    <row r="89" spans="1:243" s="258" customFormat="1" ht="24" customHeight="1">
      <c r="A89" s="216"/>
      <c r="B89" s="1838"/>
      <c r="C89" s="1839"/>
      <c r="D89" s="855"/>
      <c r="E89" s="1840"/>
      <c r="F89" s="1840"/>
      <c r="G89" s="1840"/>
      <c r="H89" s="1840"/>
      <c r="I89" s="1840"/>
      <c r="J89" s="1840"/>
      <c r="K89" s="1840"/>
      <c r="L89" s="1840"/>
      <c r="M89" s="1840"/>
      <c r="N89" s="1840"/>
      <c r="O89" s="301"/>
      <c r="P89" s="302" t="str">
        <f t="shared" si="3"/>
        <v/>
      </c>
      <c r="Q89" s="47"/>
      <c r="R89" s="373"/>
      <c r="S89" s="4"/>
      <c r="T89" s="4"/>
      <c r="U89" s="4"/>
      <c r="V89" s="4"/>
      <c r="W89" s="4"/>
      <c r="X89" s="4"/>
    </row>
    <row r="90" spans="1:243" s="258" customFormat="1" ht="24" customHeight="1">
      <c r="A90" s="216"/>
      <c r="B90" s="1838"/>
      <c r="C90" s="1839"/>
      <c r="D90" s="855"/>
      <c r="E90" s="1840"/>
      <c r="F90" s="1840"/>
      <c r="G90" s="1840"/>
      <c r="H90" s="1840"/>
      <c r="I90" s="1840"/>
      <c r="J90" s="1840"/>
      <c r="K90" s="1840"/>
      <c r="L90" s="1840"/>
      <c r="M90" s="1840"/>
      <c r="N90" s="1840"/>
      <c r="O90" s="301"/>
      <c r="P90" s="302" t="str">
        <f t="shared" si="3"/>
        <v/>
      </c>
      <c r="Q90" s="47"/>
      <c r="R90" s="373"/>
      <c r="S90" s="4"/>
      <c r="T90" s="4"/>
      <c r="U90" s="4"/>
      <c r="V90" s="4"/>
      <c r="W90" s="4"/>
      <c r="X90" s="4"/>
    </row>
    <row r="91" spans="1:243" s="258" customFormat="1" ht="24" customHeight="1">
      <c r="A91" s="216"/>
      <c r="B91" s="1838"/>
      <c r="C91" s="1839"/>
      <c r="D91" s="855"/>
      <c r="E91" s="1840"/>
      <c r="F91" s="1840"/>
      <c r="G91" s="1840"/>
      <c r="H91" s="1840"/>
      <c r="I91" s="1840"/>
      <c r="J91" s="1840"/>
      <c r="K91" s="1840"/>
      <c r="L91" s="1840"/>
      <c r="M91" s="1840"/>
      <c r="N91" s="1840"/>
      <c r="O91" s="301"/>
      <c r="P91" s="302" t="str">
        <f t="shared" si="3"/>
        <v/>
      </c>
      <c r="Q91" s="47"/>
      <c r="R91" s="373"/>
      <c r="S91" s="4"/>
      <c r="T91" s="4"/>
      <c r="U91" s="4"/>
      <c r="V91" s="4"/>
      <c r="W91" s="4"/>
      <c r="X91" s="4"/>
    </row>
    <row r="92" spans="1:243" s="258" customFormat="1" ht="24" customHeight="1">
      <c r="A92" s="216"/>
      <c r="B92" s="1838"/>
      <c r="C92" s="1839"/>
      <c r="D92" s="855"/>
      <c r="E92" s="1840"/>
      <c r="F92" s="1840"/>
      <c r="G92" s="1840"/>
      <c r="H92" s="1840"/>
      <c r="I92" s="1840"/>
      <c r="J92" s="1840"/>
      <c r="K92" s="1840"/>
      <c r="L92" s="1840"/>
      <c r="M92" s="1840"/>
      <c r="N92" s="1840"/>
      <c r="O92" s="301"/>
      <c r="P92" s="302" t="str">
        <f>IF(O92*D92=0,"",O92*D92)</f>
        <v/>
      </c>
      <c r="Q92" s="47"/>
      <c r="R92" s="373"/>
      <c r="S92" s="4"/>
      <c r="T92" s="4"/>
      <c r="U92" s="4"/>
      <c r="V92" s="4"/>
      <c r="W92" s="4"/>
      <c r="X92" s="4"/>
    </row>
    <row r="93" spans="1:243" s="258" customFormat="1" ht="24" customHeight="1">
      <c r="A93" s="216"/>
      <c r="B93" s="1838"/>
      <c r="C93" s="1839"/>
      <c r="D93" s="855"/>
      <c r="E93" s="1840"/>
      <c r="F93" s="1840"/>
      <c r="G93" s="1840"/>
      <c r="H93" s="1840"/>
      <c r="I93" s="1840"/>
      <c r="J93" s="1840"/>
      <c r="K93" s="1840"/>
      <c r="L93" s="1840"/>
      <c r="M93" s="1840"/>
      <c r="N93" s="1840"/>
      <c r="O93" s="301"/>
      <c r="P93" s="302" t="str">
        <f t="shared" si="3"/>
        <v/>
      </c>
      <c r="Q93" s="47"/>
      <c r="R93" s="373"/>
      <c r="S93" s="4"/>
      <c r="T93" s="4"/>
      <c r="U93" s="4"/>
      <c r="V93" s="4"/>
      <c r="W93" s="4"/>
      <c r="X93" s="4"/>
    </row>
    <row r="94" spans="1:243" s="258" customFormat="1" ht="24" customHeight="1">
      <c r="A94" s="216"/>
      <c r="B94" s="1838"/>
      <c r="C94" s="1839"/>
      <c r="D94" s="855"/>
      <c r="E94" s="1840"/>
      <c r="F94" s="1840"/>
      <c r="G94" s="1840"/>
      <c r="H94" s="1840"/>
      <c r="I94" s="1840"/>
      <c r="J94" s="1840"/>
      <c r="K94" s="1840"/>
      <c r="L94" s="1840"/>
      <c r="M94" s="1840"/>
      <c r="N94" s="1840"/>
      <c r="O94" s="301"/>
      <c r="P94" s="302" t="str">
        <f t="shared" si="3"/>
        <v/>
      </c>
      <c r="Q94" s="47"/>
      <c r="R94" s="373"/>
      <c r="S94" s="4"/>
      <c r="T94" s="4"/>
      <c r="U94" s="4"/>
      <c r="V94" s="4"/>
      <c r="W94" s="4"/>
      <c r="X94" s="4"/>
      <c r="IH94" s="72"/>
      <c r="II94" s="21"/>
    </row>
    <row r="95" spans="1:243" s="258" customFormat="1" ht="24" customHeight="1">
      <c r="A95" s="216"/>
      <c r="B95" s="1838"/>
      <c r="C95" s="1839"/>
      <c r="D95" s="855"/>
      <c r="E95" s="1840"/>
      <c r="F95" s="1840"/>
      <c r="G95" s="1840"/>
      <c r="H95" s="1840"/>
      <c r="I95" s="1840"/>
      <c r="J95" s="1840"/>
      <c r="K95" s="1840"/>
      <c r="L95" s="1840"/>
      <c r="M95" s="1840"/>
      <c r="N95" s="1840"/>
      <c r="O95" s="301"/>
      <c r="P95" s="302" t="str">
        <f t="shared" si="3"/>
        <v/>
      </c>
      <c r="Q95" s="47"/>
      <c r="R95" s="373"/>
      <c r="S95" s="4"/>
      <c r="T95" s="4"/>
      <c r="U95" s="4"/>
      <c r="V95" s="4"/>
      <c r="W95" s="4"/>
      <c r="X95" s="4"/>
      <c r="IH95" s="21"/>
      <c r="II95" s="21"/>
    </row>
    <row r="96" spans="1:243" s="258" customFormat="1" ht="24" customHeight="1">
      <c r="A96" s="216"/>
      <c r="B96" s="1838"/>
      <c r="C96" s="1839"/>
      <c r="D96" s="855"/>
      <c r="E96" s="1840"/>
      <c r="F96" s="1840"/>
      <c r="G96" s="1840"/>
      <c r="H96" s="1840"/>
      <c r="I96" s="1840"/>
      <c r="J96" s="1840"/>
      <c r="K96" s="1840"/>
      <c r="L96" s="1840"/>
      <c r="M96" s="1840"/>
      <c r="N96" s="1840"/>
      <c r="O96" s="301"/>
      <c r="P96" s="302" t="str">
        <f t="shared" si="3"/>
        <v/>
      </c>
      <c r="Q96" s="47"/>
      <c r="R96" s="373"/>
      <c r="S96" s="4"/>
      <c r="T96" s="4"/>
      <c r="U96" s="4"/>
      <c r="V96" s="4"/>
      <c r="W96" s="4"/>
      <c r="X96" s="4"/>
      <c r="IH96" s="21"/>
      <c r="II96" s="21"/>
    </row>
    <row r="97" spans="1:24" s="258" customFormat="1" ht="24" customHeight="1">
      <c r="A97" s="216"/>
      <c r="B97" s="1838"/>
      <c r="C97" s="1839"/>
      <c r="D97" s="855"/>
      <c r="E97" s="1840"/>
      <c r="F97" s="1840"/>
      <c r="G97" s="1840"/>
      <c r="H97" s="1840"/>
      <c r="I97" s="1840"/>
      <c r="J97" s="1840"/>
      <c r="K97" s="1840"/>
      <c r="L97" s="1840"/>
      <c r="M97" s="1840"/>
      <c r="N97" s="1840"/>
      <c r="O97" s="301"/>
      <c r="P97" s="302" t="str">
        <f t="shared" si="3"/>
        <v/>
      </c>
      <c r="Q97" s="47"/>
      <c r="R97" s="373"/>
      <c r="S97" s="4"/>
      <c r="T97" s="4"/>
      <c r="U97" s="4"/>
      <c r="V97" s="4"/>
      <c r="W97" s="4"/>
      <c r="X97" s="4"/>
    </row>
    <row r="98" spans="1:24" s="258" customFormat="1" ht="24" customHeight="1">
      <c r="A98" s="216"/>
      <c r="B98" s="1838"/>
      <c r="C98" s="1839"/>
      <c r="D98" s="855"/>
      <c r="E98" s="1840"/>
      <c r="F98" s="1840"/>
      <c r="G98" s="1840"/>
      <c r="H98" s="1840"/>
      <c r="I98" s="1840"/>
      <c r="J98" s="1840"/>
      <c r="K98" s="1840"/>
      <c r="L98" s="1840"/>
      <c r="M98" s="1840"/>
      <c r="N98" s="1840"/>
      <c r="O98" s="301"/>
      <c r="P98" s="302" t="str">
        <f>IF(O98*D98=0,"",O98*D98)</f>
        <v/>
      </c>
      <c r="Q98" s="47"/>
      <c r="R98" s="373"/>
      <c r="S98" s="4"/>
      <c r="T98" s="4"/>
      <c r="U98" s="4"/>
      <c r="V98" s="4"/>
      <c r="W98" s="4"/>
      <c r="X98" s="4"/>
    </row>
    <row r="99" spans="1:24" s="258" customFormat="1" ht="24" customHeight="1">
      <c r="A99" s="216"/>
      <c r="B99" s="1838"/>
      <c r="C99" s="1839"/>
      <c r="D99" s="855"/>
      <c r="E99" s="1840"/>
      <c r="F99" s="1840"/>
      <c r="G99" s="1840"/>
      <c r="H99" s="1840"/>
      <c r="I99" s="1840"/>
      <c r="J99" s="1840"/>
      <c r="K99" s="1840"/>
      <c r="L99" s="1840"/>
      <c r="M99" s="1840"/>
      <c r="N99" s="1840"/>
      <c r="O99" s="301"/>
      <c r="P99" s="302" t="str">
        <f>IF(O99*D99=0,"",O99*D99)</f>
        <v/>
      </c>
      <c r="Q99" s="47"/>
      <c r="R99" s="373"/>
      <c r="S99" s="4"/>
      <c r="T99" s="4"/>
      <c r="U99" s="4"/>
      <c r="V99" s="4"/>
      <c r="W99" s="4"/>
      <c r="X99" s="4"/>
    </row>
    <row r="100" spans="1:24" s="258" customFormat="1" ht="24" customHeight="1">
      <c r="A100" s="216"/>
      <c r="B100" s="1838"/>
      <c r="C100" s="1839"/>
      <c r="D100" s="855"/>
      <c r="E100" s="1840"/>
      <c r="F100" s="1840"/>
      <c r="G100" s="1840"/>
      <c r="H100" s="1840"/>
      <c r="I100" s="1840"/>
      <c r="J100" s="1840"/>
      <c r="K100" s="1840"/>
      <c r="L100" s="1840"/>
      <c r="M100" s="1840"/>
      <c r="N100" s="1840"/>
      <c r="O100" s="301"/>
      <c r="P100" s="302" t="str">
        <f t="shared" si="3"/>
        <v/>
      </c>
      <c r="Q100" s="47"/>
      <c r="R100" s="373"/>
      <c r="S100" s="4"/>
      <c r="T100" s="4"/>
      <c r="U100" s="4"/>
      <c r="V100" s="4"/>
      <c r="W100" s="4"/>
      <c r="X100" s="4"/>
    </row>
    <row r="101" spans="1:24" s="258" customFormat="1" ht="24" customHeight="1">
      <c r="A101" s="216"/>
      <c r="B101" s="1838"/>
      <c r="C101" s="1839"/>
      <c r="D101" s="855"/>
      <c r="E101" s="1840"/>
      <c r="F101" s="1840"/>
      <c r="G101" s="1840"/>
      <c r="H101" s="1840"/>
      <c r="I101" s="1840"/>
      <c r="J101" s="1840"/>
      <c r="K101" s="1840"/>
      <c r="L101" s="1840"/>
      <c r="M101" s="1840"/>
      <c r="N101" s="1840"/>
      <c r="O101" s="301"/>
      <c r="P101" s="302" t="str">
        <f t="shared" si="3"/>
        <v/>
      </c>
      <c r="Q101" s="47"/>
      <c r="R101" s="373"/>
      <c r="S101" s="4"/>
      <c r="T101" s="4"/>
      <c r="U101" s="4"/>
      <c r="V101" s="4"/>
      <c r="W101" s="4"/>
      <c r="X101" s="4"/>
    </row>
    <row r="102" spans="1:24" s="258" customFormat="1" ht="24" customHeight="1">
      <c r="A102" s="216"/>
      <c r="B102" s="1838"/>
      <c r="C102" s="1839"/>
      <c r="D102" s="855"/>
      <c r="E102" s="1840"/>
      <c r="F102" s="1840"/>
      <c r="G102" s="1840"/>
      <c r="H102" s="1840"/>
      <c r="I102" s="1840"/>
      <c r="J102" s="1840"/>
      <c r="K102" s="1840"/>
      <c r="L102" s="1840"/>
      <c r="M102" s="1840"/>
      <c r="N102" s="1840"/>
      <c r="O102" s="301"/>
      <c r="P102" s="302" t="str">
        <f t="shared" si="3"/>
        <v/>
      </c>
      <c r="Q102" s="47"/>
      <c r="R102" s="373"/>
      <c r="S102" s="4"/>
      <c r="T102" s="4"/>
      <c r="U102" s="4"/>
      <c r="V102" s="4"/>
      <c r="W102" s="4"/>
      <c r="X102" s="4"/>
    </row>
    <row r="103" spans="1:24" s="258" customFormat="1" ht="24" customHeight="1">
      <c r="A103" s="216"/>
      <c r="B103" s="1838"/>
      <c r="C103" s="1839"/>
      <c r="D103" s="855"/>
      <c r="E103" s="1840"/>
      <c r="F103" s="1840"/>
      <c r="G103" s="1840"/>
      <c r="H103" s="1840"/>
      <c r="I103" s="1840"/>
      <c r="J103" s="1840"/>
      <c r="K103" s="1840"/>
      <c r="L103" s="1840"/>
      <c r="M103" s="1840"/>
      <c r="N103" s="1840"/>
      <c r="O103" s="301"/>
      <c r="P103" s="302" t="str">
        <f t="shared" si="3"/>
        <v/>
      </c>
      <c r="Q103" s="47"/>
      <c r="R103" s="373"/>
      <c r="S103" s="4"/>
      <c r="T103" s="4"/>
      <c r="U103" s="4"/>
      <c r="V103" s="4"/>
      <c r="W103" s="4"/>
      <c r="X103" s="4"/>
    </row>
    <row r="104" spans="1:24" s="258" customFormat="1" ht="24" customHeight="1">
      <c r="A104" s="216"/>
      <c r="B104" s="1838"/>
      <c r="C104" s="1839"/>
      <c r="D104" s="855"/>
      <c r="E104" s="1840"/>
      <c r="F104" s="1840"/>
      <c r="G104" s="1840"/>
      <c r="H104" s="1840"/>
      <c r="I104" s="1840"/>
      <c r="J104" s="1840"/>
      <c r="K104" s="1840"/>
      <c r="L104" s="1840"/>
      <c r="M104" s="1840"/>
      <c r="N104" s="1840"/>
      <c r="O104" s="301"/>
      <c r="P104" s="302" t="str">
        <f t="shared" si="3"/>
        <v/>
      </c>
      <c r="Q104" s="47"/>
      <c r="R104" s="373"/>
      <c r="S104" s="4"/>
      <c r="T104" s="4"/>
      <c r="U104" s="4"/>
      <c r="V104" s="4"/>
      <c r="W104" s="4"/>
      <c r="X104" s="4"/>
    </row>
    <row r="105" spans="1:24" s="258" customFormat="1" ht="24" customHeight="1">
      <c r="A105" s="216"/>
      <c r="B105" s="1838"/>
      <c r="C105" s="1839"/>
      <c r="D105" s="855"/>
      <c r="E105" s="1840"/>
      <c r="F105" s="1840"/>
      <c r="G105" s="1840"/>
      <c r="H105" s="1840"/>
      <c r="I105" s="1840"/>
      <c r="J105" s="1840"/>
      <c r="K105" s="1840"/>
      <c r="L105" s="1840"/>
      <c r="M105" s="1840"/>
      <c r="N105" s="1840"/>
      <c r="O105" s="301"/>
      <c r="P105" s="302" t="str">
        <f t="shared" si="3"/>
        <v/>
      </c>
      <c r="Q105" s="47"/>
      <c r="R105" s="373"/>
      <c r="S105" s="4"/>
      <c r="T105" s="4"/>
      <c r="U105" s="4"/>
      <c r="V105" s="4"/>
      <c r="W105" s="4"/>
      <c r="X105" s="4"/>
    </row>
    <row r="106" spans="1:24" s="258" customFormat="1" ht="24" customHeight="1">
      <c r="A106" s="216"/>
      <c r="B106" s="1838"/>
      <c r="C106" s="1839"/>
      <c r="D106" s="855"/>
      <c r="E106" s="1840"/>
      <c r="F106" s="1840"/>
      <c r="G106" s="1840"/>
      <c r="H106" s="1840"/>
      <c r="I106" s="1840"/>
      <c r="J106" s="1840"/>
      <c r="K106" s="1840"/>
      <c r="L106" s="1840"/>
      <c r="M106" s="1840"/>
      <c r="N106" s="1840"/>
      <c r="O106" s="301"/>
      <c r="P106" s="302" t="str">
        <f t="shared" si="3"/>
        <v/>
      </c>
      <c r="Q106" s="47"/>
      <c r="R106" s="373"/>
      <c r="S106" s="4"/>
      <c r="T106" s="4"/>
      <c r="U106" s="4"/>
      <c r="V106" s="4"/>
      <c r="W106" s="4"/>
      <c r="X106" s="4"/>
    </row>
    <row r="107" spans="1:24" s="258" customFormat="1" ht="24" customHeight="1">
      <c r="A107" s="216"/>
      <c r="B107" s="1838"/>
      <c r="C107" s="1839"/>
      <c r="D107" s="855"/>
      <c r="E107" s="1840"/>
      <c r="F107" s="1840"/>
      <c r="G107" s="1840"/>
      <c r="H107" s="1840"/>
      <c r="I107" s="1840"/>
      <c r="J107" s="1840"/>
      <c r="K107" s="1840"/>
      <c r="L107" s="1840"/>
      <c r="M107" s="1840"/>
      <c r="N107" s="1840"/>
      <c r="O107" s="301"/>
      <c r="P107" s="302" t="str">
        <f t="shared" si="3"/>
        <v/>
      </c>
      <c r="Q107" s="47"/>
      <c r="R107" s="373"/>
      <c r="S107" s="4"/>
      <c r="T107" s="4"/>
      <c r="U107" s="4"/>
      <c r="V107" s="4"/>
      <c r="W107" s="4"/>
      <c r="X107" s="4"/>
    </row>
    <row r="108" spans="1:24" s="258" customFormat="1" ht="24" customHeight="1">
      <c r="A108" s="216"/>
      <c r="B108" s="1838"/>
      <c r="C108" s="1839"/>
      <c r="D108" s="855"/>
      <c r="E108" s="1840"/>
      <c r="F108" s="1840"/>
      <c r="G108" s="1840"/>
      <c r="H108" s="1840"/>
      <c r="I108" s="1840"/>
      <c r="J108" s="1840"/>
      <c r="K108" s="1840"/>
      <c r="L108" s="1840"/>
      <c r="M108" s="1840"/>
      <c r="N108" s="1840"/>
      <c r="O108" s="301"/>
      <c r="P108" s="302" t="str">
        <f t="shared" si="3"/>
        <v/>
      </c>
      <c r="Q108" s="47"/>
      <c r="R108" s="373"/>
      <c r="S108" s="4"/>
      <c r="T108" s="4"/>
      <c r="U108" s="4"/>
      <c r="V108" s="4"/>
      <c r="W108" s="4"/>
      <c r="X108" s="4"/>
    </row>
    <row r="109" spans="1:24" s="111" customFormat="1" ht="6" customHeight="1">
      <c r="A109" s="363"/>
      <c r="B109" s="179"/>
      <c r="C109" s="171"/>
      <c r="D109" s="830"/>
      <c r="E109" s="830"/>
      <c r="F109" s="829"/>
      <c r="G109" s="829"/>
      <c r="H109" s="829"/>
      <c r="I109" s="829"/>
      <c r="J109" s="829"/>
      <c r="K109" s="829"/>
      <c r="L109" s="158"/>
      <c r="M109" s="171"/>
      <c r="N109" s="171"/>
      <c r="O109" s="171"/>
      <c r="P109" s="180"/>
      <c r="Q109"/>
      <c r="R109" s="374"/>
      <c r="S109" s="66"/>
      <c r="T109" s="66"/>
      <c r="U109" s="66"/>
      <c r="V109" s="66"/>
      <c r="W109" s="66"/>
      <c r="X109" s="66"/>
    </row>
    <row r="110" spans="1:24" s="87" customFormat="1" ht="21.75" customHeight="1">
      <c r="A110" s="370"/>
      <c r="B110" s="181" t="s">
        <v>68</v>
      </c>
      <c r="C110" s="182"/>
      <c r="D110" s="902"/>
      <c r="E110" s="902"/>
      <c r="F110" s="902"/>
      <c r="G110" s="902"/>
      <c r="H110" s="902"/>
      <c r="I110" s="902"/>
      <c r="J110" s="902"/>
      <c r="K110" s="902"/>
      <c r="L110" s="182"/>
      <c r="M110" s="182"/>
      <c r="N110" s="182"/>
      <c r="O110" s="182"/>
      <c r="P110" s="182"/>
      <c r="Q110" s="405"/>
      <c r="R110" s="399"/>
      <c r="S110" s="119"/>
      <c r="T110" s="119"/>
      <c r="U110" s="119"/>
      <c r="V110" s="120"/>
      <c r="W110" s="37"/>
      <c r="X110" s="98"/>
    </row>
    <row r="111" spans="1:24" customFormat="1" ht="12.75" customHeight="1">
      <c r="A111" s="363"/>
      <c r="B111" s="1846" t="str">
        <f>B59</f>
        <v>FAPESP,  SETEMBRO DE 2015</v>
      </c>
      <c r="C111" s="1846"/>
      <c r="D111" s="1847"/>
      <c r="E111" s="1847"/>
      <c r="F111" s="903"/>
      <c r="G111" s="903"/>
      <c r="H111" s="903"/>
      <c r="I111" s="903"/>
      <c r="J111" s="903"/>
      <c r="K111" s="903"/>
      <c r="L111" s="179"/>
      <c r="M111" s="183"/>
      <c r="N111" s="183"/>
      <c r="O111" s="183"/>
      <c r="P111" s="176"/>
      <c r="Q111" s="600">
        <v>2</v>
      </c>
      <c r="R111" s="373"/>
      <c r="S111" s="33"/>
      <c r="T111" s="33"/>
      <c r="U111" s="33"/>
      <c r="V111" s="33"/>
      <c r="W111" s="33"/>
      <c r="X111" s="4"/>
    </row>
    <row r="112" spans="1:24" s="258" customFormat="1" ht="18">
      <c r="A112" s="378"/>
      <c r="B112" s="310" t="str">
        <f>B60</f>
        <v>7- DESPESAS DE TRANSPORTE</v>
      </c>
      <c r="C112" s="121"/>
      <c r="D112" s="858"/>
      <c r="E112" s="858"/>
      <c r="F112" s="859"/>
      <c r="G112" s="859"/>
      <c r="H112" s="859"/>
      <c r="I112" s="859"/>
      <c r="J112" s="859"/>
      <c r="K112" s="859"/>
      <c r="L112" s="41"/>
      <c r="M112" s="121"/>
      <c r="N112" s="121"/>
      <c r="O112" s="121"/>
      <c r="R112" s="341"/>
      <c r="S112" s="4"/>
      <c r="T112" s="4"/>
      <c r="U112" s="4"/>
      <c r="V112" s="4"/>
      <c r="W112" s="4"/>
      <c r="X112" s="4"/>
    </row>
    <row r="113" spans="1:243" s="87" customFormat="1" ht="30.75" customHeight="1">
      <c r="A113" s="370"/>
      <c r="B113" s="1574" t="s">
        <v>1</v>
      </c>
      <c r="C113" s="1851"/>
      <c r="D113" s="814" t="s">
        <v>7</v>
      </c>
      <c r="E113" s="1834" t="s">
        <v>8</v>
      </c>
      <c r="F113" s="1835"/>
      <c r="G113" s="1835"/>
      <c r="H113" s="1835"/>
      <c r="I113" s="1835"/>
      <c r="J113" s="1835"/>
      <c r="K113" s="1835"/>
      <c r="L113" s="1836"/>
      <c r="M113" s="1836"/>
      <c r="N113" s="1837"/>
      <c r="O113" s="566" t="s">
        <v>3</v>
      </c>
      <c r="P113" s="419" t="s">
        <v>4</v>
      </c>
      <c r="Q113" s="567" t="s">
        <v>2</v>
      </c>
      <c r="R113" s="388"/>
      <c r="S113" s="98"/>
      <c r="T113" s="98"/>
      <c r="U113" s="98"/>
      <c r="V113" s="98"/>
      <c r="W113" s="98"/>
      <c r="X113" s="98"/>
    </row>
    <row r="114" spans="1:243" s="258" customFormat="1" ht="24" customHeight="1">
      <c r="A114" s="216"/>
      <c r="B114" s="1838"/>
      <c r="C114" s="1838"/>
      <c r="D114" s="855"/>
      <c r="E114" s="1840"/>
      <c r="F114" s="1840"/>
      <c r="G114" s="1840"/>
      <c r="H114" s="1840"/>
      <c r="I114" s="1840"/>
      <c r="J114" s="1840"/>
      <c r="K114" s="1840"/>
      <c r="L114" s="1841"/>
      <c r="M114" s="1841"/>
      <c r="N114" s="1841"/>
      <c r="O114" s="301"/>
      <c r="P114" s="302" t="str">
        <f>IF(O114*D114=0,"",O114*D114)</f>
        <v/>
      </c>
      <c r="Q114" s="47"/>
      <c r="R114" s="373"/>
      <c r="S114" s="4"/>
      <c r="T114" s="4"/>
      <c r="U114" s="4"/>
      <c r="V114" s="4"/>
      <c r="W114" s="4"/>
      <c r="X114" s="4"/>
      <c r="IH114" s="72"/>
      <c r="II114" s="21"/>
    </row>
    <row r="115" spans="1:243" s="258" customFormat="1" ht="24" customHeight="1">
      <c r="A115" s="216"/>
      <c r="B115" s="1838"/>
      <c r="C115" s="1838"/>
      <c r="D115" s="855"/>
      <c r="E115" s="1840"/>
      <c r="F115" s="1840"/>
      <c r="G115" s="1840"/>
      <c r="H115" s="1840"/>
      <c r="I115" s="1840"/>
      <c r="J115" s="1840"/>
      <c r="K115" s="1840"/>
      <c r="L115" s="1841"/>
      <c r="M115" s="1841"/>
      <c r="N115" s="1841"/>
      <c r="O115" s="301"/>
      <c r="P115" s="302" t="str">
        <f t="shared" ref="P115:P135" si="4">IF(O115*D115=0,"",O115*D115)</f>
        <v/>
      </c>
      <c r="Q115" s="47"/>
      <c r="R115" s="373"/>
      <c r="S115" s="4"/>
      <c r="T115" s="4"/>
      <c r="U115" s="4"/>
      <c r="V115" s="4"/>
      <c r="W115" s="4"/>
      <c r="X115" s="4"/>
      <c r="IH115" s="21"/>
      <c r="II115" s="21"/>
    </row>
    <row r="116" spans="1:243" s="258" customFormat="1" ht="24" customHeight="1">
      <c r="A116" s="216"/>
      <c r="B116" s="1838"/>
      <c r="C116" s="1839"/>
      <c r="D116" s="855"/>
      <c r="E116" s="1840"/>
      <c r="F116" s="1840"/>
      <c r="G116" s="1840"/>
      <c r="H116" s="1840"/>
      <c r="I116" s="1840"/>
      <c r="J116" s="1840"/>
      <c r="K116" s="1840"/>
      <c r="L116" s="1840"/>
      <c r="M116" s="1841"/>
      <c r="N116" s="1841"/>
      <c r="O116" s="301"/>
      <c r="P116" s="302" t="str">
        <f t="shared" si="4"/>
        <v/>
      </c>
      <c r="Q116" s="47"/>
      <c r="R116" s="373"/>
      <c r="S116" s="4"/>
      <c r="T116" s="4"/>
      <c r="U116" s="4"/>
      <c r="V116" s="4"/>
      <c r="W116" s="4"/>
      <c r="X116" s="4"/>
    </row>
    <row r="117" spans="1:243" s="258" customFormat="1" ht="24" customHeight="1">
      <c r="A117" s="216"/>
      <c r="B117" s="1838"/>
      <c r="C117" s="1839"/>
      <c r="D117" s="855"/>
      <c r="E117" s="1840"/>
      <c r="F117" s="1840"/>
      <c r="G117" s="1840"/>
      <c r="H117" s="1840"/>
      <c r="I117" s="1840"/>
      <c r="J117" s="1840"/>
      <c r="K117" s="1840"/>
      <c r="L117" s="1840"/>
      <c r="M117" s="1841"/>
      <c r="N117" s="1841"/>
      <c r="O117" s="301"/>
      <c r="P117" s="302" t="str">
        <f t="shared" si="4"/>
        <v/>
      </c>
      <c r="Q117" s="47"/>
      <c r="R117" s="373"/>
      <c r="S117" s="4"/>
      <c r="T117" s="4"/>
      <c r="U117" s="4"/>
      <c r="V117" s="4"/>
      <c r="W117" s="4"/>
      <c r="X117" s="4"/>
    </row>
    <row r="118" spans="1:243" s="258" customFormat="1" ht="24" customHeight="1">
      <c r="A118" s="216"/>
      <c r="B118" s="1838"/>
      <c r="C118" s="1839"/>
      <c r="D118" s="855"/>
      <c r="E118" s="1840"/>
      <c r="F118" s="1840"/>
      <c r="G118" s="1840"/>
      <c r="H118" s="1840"/>
      <c r="I118" s="1840"/>
      <c r="J118" s="1840"/>
      <c r="K118" s="1840"/>
      <c r="L118" s="1840"/>
      <c r="M118" s="1841"/>
      <c r="N118" s="1841"/>
      <c r="O118" s="301"/>
      <c r="P118" s="302" t="str">
        <f t="shared" si="4"/>
        <v/>
      </c>
      <c r="Q118" s="47"/>
      <c r="R118" s="373"/>
      <c r="S118" s="4"/>
      <c r="T118" s="4"/>
      <c r="U118" s="4"/>
      <c r="V118" s="4"/>
      <c r="W118" s="4"/>
      <c r="X118" s="4"/>
    </row>
    <row r="119" spans="1:243" s="258" customFormat="1" ht="24" customHeight="1">
      <c r="A119" s="216"/>
      <c r="B119" s="1838"/>
      <c r="C119" s="1839"/>
      <c r="D119" s="855"/>
      <c r="E119" s="1840"/>
      <c r="F119" s="1840"/>
      <c r="G119" s="1840"/>
      <c r="H119" s="1840"/>
      <c r="I119" s="1840"/>
      <c r="J119" s="1840"/>
      <c r="K119" s="1840"/>
      <c r="L119" s="1840"/>
      <c r="M119" s="1841"/>
      <c r="N119" s="1841"/>
      <c r="O119" s="301"/>
      <c r="P119" s="302" t="str">
        <f t="shared" si="4"/>
        <v/>
      </c>
      <c r="Q119" s="47"/>
      <c r="R119" s="373"/>
      <c r="S119" s="4"/>
      <c r="T119" s="4"/>
      <c r="U119" s="4"/>
      <c r="V119" s="4"/>
      <c r="W119" s="4"/>
      <c r="X119" s="4"/>
    </row>
    <row r="120" spans="1:243" s="258" customFormat="1" ht="24" customHeight="1">
      <c r="A120" s="216"/>
      <c r="B120" s="1838"/>
      <c r="C120" s="1839"/>
      <c r="D120" s="855"/>
      <c r="E120" s="1840"/>
      <c r="F120" s="1840"/>
      <c r="G120" s="1840"/>
      <c r="H120" s="1840"/>
      <c r="I120" s="1840"/>
      <c r="J120" s="1840"/>
      <c r="K120" s="1840"/>
      <c r="L120" s="1840"/>
      <c r="M120" s="1841"/>
      <c r="N120" s="1841"/>
      <c r="O120" s="301"/>
      <c r="P120" s="302" t="str">
        <f t="shared" si="4"/>
        <v/>
      </c>
      <c r="Q120" s="47"/>
      <c r="R120" s="373"/>
      <c r="S120" s="4"/>
      <c r="T120" s="4"/>
      <c r="U120" s="4"/>
      <c r="V120" s="4"/>
      <c r="W120" s="4"/>
      <c r="X120" s="4"/>
    </row>
    <row r="121" spans="1:243" s="258" customFormat="1" ht="24" customHeight="1">
      <c r="A121" s="216"/>
      <c r="B121" s="1838"/>
      <c r="C121" s="1839"/>
      <c r="D121" s="855"/>
      <c r="E121" s="1840"/>
      <c r="F121" s="1840"/>
      <c r="G121" s="1840"/>
      <c r="H121" s="1840"/>
      <c r="I121" s="1840"/>
      <c r="J121" s="1840"/>
      <c r="K121" s="1840"/>
      <c r="L121" s="1840"/>
      <c r="M121" s="1841"/>
      <c r="N121" s="1841"/>
      <c r="O121" s="301"/>
      <c r="P121" s="302" t="str">
        <f t="shared" si="4"/>
        <v/>
      </c>
      <c r="Q121" s="47"/>
      <c r="R121" s="373"/>
      <c r="S121" s="4"/>
      <c r="T121" s="4"/>
      <c r="U121" s="4"/>
      <c r="V121" s="4"/>
      <c r="W121" s="4"/>
      <c r="X121" s="4"/>
      <c r="IH121" s="72"/>
      <c r="II121" s="21"/>
    </row>
    <row r="122" spans="1:243" s="258" customFormat="1" ht="24" customHeight="1">
      <c r="A122" s="216"/>
      <c r="B122" s="1838"/>
      <c r="C122" s="1839"/>
      <c r="D122" s="855"/>
      <c r="E122" s="1840"/>
      <c r="F122" s="1840"/>
      <c r="G122" s="1840"/>
      <c r="H122" s="1840"/>
      <c r="I122" s="1840"/>
      <c r="J122" s="1840"/>
      <c r="K122" s="1840"/>
      <c r="L122" s="1840"/>
      <c r="M122" s="1841"/>
      <c r="N122" s="1841"/>
      <c r="O122" s="301"/>
      <c r="P122" s="302" t="str">
        <f t="shared" si="4"/>
        <v/>
      </c>
      <c r="Q122" s="47"/>
      <c r="R122" s="373"/>
      <c r="S122" s="4"/>
      <c r="T122" s="4"/>
      <c r="U122" s="4"/>
      <c r="V122" s="4"/>
      <c r="W122" s="4"/>
      <c r="X122" s="4"/>
      <c r="IH122" s="21"/>
      <c r="II122" s="21"/>
    </row>
    <row r="123" spans="1:243" s="258" customFormat="1" ht="24" customHeight="1">
      <c r="A123" s="216"/>
      <c r="B123" s="1838"/>
      <c r="C123" s="1839"/>
      <c r="D123" s="855"/>
      <c r="E123" s="1840"/>
      <c r="F123" s="1840"/>
      <c r="G123" s="1840"/>
      <c r="H123" s="1840"/>
      <c r="I123" s="1840"/>
      <c r="J123" s="1840"/>
      <c r="K123" s="1840"/>
      <c r="L123" s="1840"/>
      <c r="M123" s="1841"/>
      <c r="N123" s="1841"/>
      <c r="O123" s="301"/>
      <c r="P123" s="302" t="str">
        <f t="shared" si="4"/>
        <v/>
      </c>
      <c r="Q123" s="47"/>
      <c r="R123" s="373"/>
      <c r="S123" s="4"/>
      <c r="T123" s="4"/>
      <c r="U123" s="4"/>
      <c r="V123" s="4"/>
      <c r="W123" s="4"/>
      <c r="X123" s="4"/>
      <c r="IH123" s="21"/>
      <c r="II123" s="21"/>
    </row>
    <row r="124" spans="1:243" s="258" customFormat="1" ht="24" customHeight="1">
      <c r="A124" s="216"/>
      <c r="B124" s="1838"/>
      <c r="C124" s="1839"/>
      <c r="D124" s="855"/>
      <c r="E124" s="1840"/>
      <c r="F124" s="1840"/>
      <c r="G124" s="1840"/>
      <c r="H124" s="1840"/>
      <c r="I124" s="1840"/>
      <c r="J124" s="1840"/>
      <c r="K124" s="1840"/>
      <c r="L124" s="1840"/>
      <c r="M124" s="1841"/>
      <c r="N124" s="1841"/>
      <c r="O124" s="301"/>
      <c r="P124" s="302" t="str">
        <f t="shared" si="4"/>
        <v/>
      </c>
      <c r="Q124" s="47"/>
      <c r="R124" s="373"/>
      <c r="S124" s="4"/>
      <c r="T124" s="4"/>
      <c r="U124" s="4"/>
      <c r="V124" s="4"/>
      <c r="W124" s="4"/>
      <c r="X124" s="4"/>
    </row>
    <row r="125" spans="1:243" s="258" customFormat="1" ht="24" customHeight="1">
      <c r="A125" s="216"/>
      <c r="B125" s="1838"/>
      <c r="C125" s="1839"/>
      <c r="D125" s="855"/>
      <c r="E125" s="1840"/>
      <c r="F125" s="1840"/>
      <c r="G125" s="1840"/>
      <c r="H125" s="1840"/>
      <c r="I125" s="1840"/>
      <c r="J125" s="1840"/>
      <c r="K125" s="1840"/>
      <c r="L125" s="1840"/>
      <c r="M125" s="1841"/>
      <c r="N125" s="1841"/>
      <c r="O125" s="301"/>
      <c r="P125" s="302" t="str">
        <f t="shared" si="4"/>
        <v/>
      </c>
      <c r="Q125" s="47"/>
      <c r="R125" s="373"/>
      <c r="S125" s="4"/>
      <c r="T125" s="4"/>
      <c r="U125" s="4"/>
      <c r="V125" s="4"/>
      <c r="W125" s="4"/>
      <c r="X125" s="4"/>
    </row>
    <row r="126" spans="1:243" s="258" customFormat="1" ht="24" customHeight="1">
      <c r="A126" s="216"/>
      <c r="B126" s="1838"/>
      <c r="C126" s="1839"/>
      <c r="D126" s="855"/>
      <c r="E126" s="1840"/>
      <c r="F126" s="1840"/>
      <c r="G126" s="1840"/>
      <c r="H126" s="1840"/>
      <c r="I126" s="1840"/>
      <c r="J126" s="1840"/>
      <c r="K126" s="1840"/>
      <c r="L126" s="1840"/>
      <c r="M126" s="1841"/>
      <c r="N126" s="1841"/>
      <c r="O126" s="301"/>
      <c r="P126" s="302" t="str">
        <f t="shared" si="4"/>
        <v/>
      </c>
      <c r="Q126" s="47"/>
      <c r="R126" s="373"/>
      <c r="S126" s="4"/>
      <c r="T126" s="4"/>
      <c r="U126" s="4"/>
      <c r="V126" s="4"/>
      <c r="W126" s="4"/>
      <c r="X126" s="4"/>
    </row>
    <row r="127" spans="1:243" s="258" customFormat="1" ht="24" customHeight="1">
      <c r="A127" s="216"/>
      <c r="B127" s="1838"/>
      <c r="C127" s="1839"/>
      <c r="D127" s="855"/>
      <c r="E127" s="1840"/>
      <c r="F127" s="1840"/>
      <c r="G127" s="1840"/>
      <c r="H127" s="1840"/>
      <c r="I127" s="1840"/>
      <c r="J127" s="1840"/>
      <c r="K127" s="1840"/>
      <c r="L127" s="1840"/>
      <c r="M127" s="1841"/>
      <c r="N127" s="1841"/>
      <c r="O127" s="301"/>
      <c r="P127" s="302" t="str">
        <f t="shared" si="4"/>
        <v/>
      </c>
      <c r="Q127" s="47"/>
      <c r="R127" s="373"/>
      <c r="S127" s="4"/>
      <c r="T127" s="4"/>
      <c r="U127" s="4"/>
      <c r="V127" s="4"/>
      <c r="W127" s="4"/>
      <c r="X127" s="4"/>
    </row>
    <row r="128" spans="1:243" s="258" customFormat="1" ht="24" customHeight="1">
      <c r="A128" s="216"/>
      <c r="B128" s="1838"/>
      <c r="C128" s="1839"/>
      <c r="D128" s="855"/>
      <c r="E128" s="1840"/>
      <c r="F128" s="1840"/>
      <c r="G128" s="1840"/>
      <c r="H128" s="1840"/>
      <c r="I128" s="1840"/>
      <c r="J128" s="1840"/>
      <c r="K128" s="1840"/>
      <c r="L128" s="1840"/>
      <c r="M128" s="1841"/>
      <c r="N128" s="1841"/>
      <c r="O128" s="301"/>
      <c r="P128" s="302" t="str">
        <f t="shared" si="4"/>
        <v/>
      </c>
      <c r="Q128" s="47"/>
      <c r="R128" s="373"/>
      <c r="S128" s="4"/>
      <c r="T128" s="4"/>
      <c r="U128" s="4"/>
      <c r="V128" s="4"/>
      <c r="W128" s="4"/>
      <c r="X128" s="4"/>
    </row>
    <row r="129" spans="1:243" s="258" customFormat="1" ht="24" customHeight="1">
      <c r="A129" s="216"/>
      <c r="B129" s="1838"/>
      <c r="C129" s="1839"/>
      <c r="D129" s="855"/>
      <c r="E129" s="1840"/>
      <c r="F129" s="1840"/>
      <c r="G129" s="1840"/>
      <c r="H129" s="1840"/>
      <c r="I129" s="1840"/>
      <c r="J129" s="1840"/>
      <c r="K129" s="1840"/>
      <c r="L129" s="1840"/>
      <c r="M129" s="1841"/>
      <c r="N129" s="1841"/>
      <c r="O129" s="301"/>
      <c r="P129" s="302" t="str">
        <f t="shared" si="4"/>
        <v/>
      </c>
      <c r="Q129" s="47"/>
      <c r="R129" s="373"/>
      <c r="S129" s="4"/>
      <c r="T129" s="4"/>
      <c r="U129" s="4"/>
      <c r="V129" s="4"/>
      <c r="W129" s="4"/>
      <c r="X129" s="4"/>
    </row>
    <row r="130" spans="1:243" s="258" customFormat="1" ht="24" customHeight="1">
      <c r="A130" s="216"/>
      <c r="B130" s="1838"/>
      <c r="C130" s="1839"/>
      <c r="D130" s="855"/>
      <c r="E130" s="1840"/>
      <c r="F130" s="1840"/>
      <c r="G130" s="1840"/>
      <c r="H130" s="1840"/>
      <c r="I130" s="1840"/>
      <c r="J130" s="1840"/>
      <c r="K130" s="1840"/>
      <c r="L130" s="1840"/>
      <c r="M130" s="1841"/>
      <c r="N130" s="1841"/>
      <c r="O130" s="301"/>
      <c r="P130" s="302" t="str">
        <f t="shared" si="4"/>
        <v/>
      </c>
      <c r="Q130" s="47"/>
      <c r="R130" s="373"/>
      <c r="S130" s="4"/>
      <c r="T130" s="4"/>
      <c r="U130" s="4"/>
      <c r="V130" s="4"/>
      <c r="W130" s="4"/>
      <c r="X130" s="4"/>
    </row>
    <row r="131" spans="1:243" s="258" customFormat="1" ht="24" customHeight="1">
      <c r="A131" s="216"/>
      <c r="B131" s="1838"/>
      <c r="C131" s="1839"/>
      <c r="D131" s="855"/>
      <c r="E131" s="1840"/>
      <c r="F131" s="1840"/>
      <c r="G131" s="1840"/>
      <c r="H131" s="1840"/>
      <c r="I131" s="1840"/>
      <c r="J131" s="1840"/>
      <c r="K131" s="1840"/>
      <c r="L131" s="1840"/>
      <c r="M131" s="1841"/>
      <c r="N131" s="1841"/>
      <c r="O131" s="301"/>
      <c r="P131" s="302" t="str">
        <f t="shared" si="4"/>
        <v/>
      </c>
      <c r="Q131" s="47"/>
      <c r="R131" s="373"/>
      <c r="S131" s="4"/>
      <c r="T131" s="4"/>
      <c r="U131" s="4"/>
      <c r="V131" s="4"/>
      <c r="W131" s="4"/>
      <c r="X131" s="4"/>
    </row>
    <row r="132" spans="1:243" s="258" customFormat="1" ht="24" customHeight="1">
      <c r="A132" s="216"/>
      <c r="B132" s="1838"/>
      <c r="C132" s="1839"/>
      <c r="D132" s="855"/>
      <c r="E132" s="1840"/>
      <c r="F132" s="1840"/>
      <c r="G132" s="1840"/>
      <c r="H132" s="1840"/>
      <c r="I132" s="1840"/>
      <c r="J132" s="1840"/>
      <c r="K132" s="1840"/>
      <c r="L132" s="1840"/>
      <c r="M132" s="1841"/>
      <c r="N132" s="1841"/>
      <c r="O132" s="301"/>
      <c r="P132" s="302" t="str">
        <f t="shared" si="4"/>
        <v/>
      </c>
      <c r="Q132" s="47"/>
      <c r="R132" s="373"/>
      <c r="S132" s="4"/>
      <c r="T132" s="4"/>
      <c r="U132" s="4"/>
      <c r="V132" s="4"/>
      <c r="W132" s="4"/>
      <c r="X132" s="4"/>
    </row>
    <row r="133" spans="1:243" s="258" customFormat="1" ht="24" customHeight="1">
      <c r="A133" s="216"/>
      <c r="B133" s="1838"/>
      <c r="C133" s="1839"/>
      <c r="D133" s="855"/>
      <c r="E133" s="1840"/>
      <c r="F133" s="1840"/>
      <c r="G133" s="1840"/>
      <c r="H133" s="1840"/>
      <c r="I133" s="1840"/>
      <c r="J133" s="1840"/>
      <c r="K133" s="1840"/>
      <c r="L133" s="1840"/>
      <c r="M133" s="1841"/>
      <c r="N133" s="1841"/>
      <c r="O133" s="301"/>
      <c r="P133" s="302" t="str">
        <f t="shared" si="4"/>
        <v/>
      </c>
      <c r="Q133" s="47"/>
      <c r="R133" s="373"/>
      <c r="S133" s="4"/>
      <c r="T133" s="4"/>
      <c r="U133" s="4"/>
      <c r="V133" s="4"/>
      <c r="W133" s="4"/>
      <c r="X133" s="4"/>
    </row>
    <row r="134" spans="1:243" s="258" customFormat="1" ht="24" customHeight="1">
      <c r="A134" s="216"/>
      <c r="B134" s="1838"/>
      <c r="C134" s="1839"/>
      <c r="D134" s="855"/>
      <c r="E134" s="1840"/>
      <c r="F134" s="1840"/>
      <c r="G134" s="1840"/>
      <c r="H134" s="1840"/>
      <c r="I134" s="1840"/>
      <c r="J134" s="1840"/>
      <c r="K134" s="1840"/>
      <c r="L134" s="1840"/>
      <c r="M134" s="1841"/>
      <c r="N134" s="1841"/>
      <c r="O134" s="301"/>
      <c r="P134" s="302" t="str">
        <f t="shared" si="4"/>
        <v/>
      </c>
      <c r="Q134" s="47"/>
      <c r="R134" s="373"/>
      <c r="S134" s="4"/>
      <c r="T134" s="4"/>
      <c r="U134" s="4"/>
      <c r="V134" s="4"/>
      <c r="W134" s="4"/>
      <c r="X134" s="4"/>
    </row>
    <row r="135" spans="1:243" s="258" customFormat="1" ht="24" customHeight="1">
      <c r="A135" s="216"/>
      <c r="B135" s="1838"/>
      <c r="C135" s="1839"/>
      <c r="D135" s="855"/>
      <c r="E135" s="1840"/>
      <c r="F135" s="1840"/>
      <c r="G135" s="1840"/>
      <c r="H135" s="1840"/>
      <c r="I135" s="1840"/>
      <c r="J135" s="1840"/>
      <c r="K135" s="1840"/>
      <c r="L135" s="1840"/>
      <c r="M135" s="1841"/>
      <c r="N135" s="1841"/>
      <c r="O135" s="301"/>
      <c r="P135" s="302" t="str">
        <f t="shared" si="4"/>
        <v/>
      </c>
      <c r="Q135" s="47"/>
      <c r="R135" s="373"/>
      <c r="S135" s="4"/>
      <c r="T135" s="4"/>
      <c r="U135" s="4"/>
      <c r="V135" s="4"/>
      <c r="W135" s="4"/>
      <c r="X135" s="4"/>
    </row>
    <row r="136" spans="1:243" s="258" customFormat="1" ht="24" customHeight="1">
      <c r="A136" s="216"/>
      <c r="B136" s="1838"/>
      <c r="C136" s="1839"/>
      <c r="D136" s="855"/>
      <c r="E136" s="1840"/>
      <c r="F136" s="1840"/>
      <c r="G136" s="1840"/>
      <c r="H136" s="1840"/>
      <c r="I136" s="1840"/>
      <c r="J136" s="1840"/>
      <c r="K136" s="1840"/>
      <c r="L136" s="1840"/>
      <c r="M136" s="1841"/>
      <c r="N136" s="1841"/>
      <c r="O136" s="301"/>
      <c r="P136" s="302" t="str">
        <f>IF(O136*D136=0,"",O136*D136)</f>
        <v/>
      </c>
      <c r="Q136" s="47"/>
      <c r="R136" s="373"/>
      <c r="S136" s="4"/>
      <c r="T136" s="4"/>
      <c r="U136" s="4"/>
      <c r="V136" s="4"/>
      <c r="W136" s="4"/>
      <c r="X136" s="4"/>
      <c r="IH136" s="72"/>
      <c r="II136" s="21"/>
    </row>
    <row r="137" spans="1:243" s="258" customFormat="1" ht="24" customHeight="1">
      <c r="A137" s="216"/>
      <c r="B137" s="1838"/>
      <c r="C137" s="1839"/>
      <c r="D137" s="855"/>
      <c r="E137" s="1840"/>
      <c r="F137" s="1840"/>
      <c r="G137" s="1840"/>
      <c r="H137" s="1840"/>
      <c r="I137" s="1840"/>
      <c r="J137" s="1840"/>
      <c r="K137" s="1840"/>
      <c r="L137" s="1840"/>
      <c r="M137" s="1841"/>
      <c r="N137" s="1841"/>
      <c r="O137" s="301"/>
      <c r="P137" s="302" t="str">
        <f t="shared" ref="P137:P161" si="5">IF(O137*D137=0,"",O137*D137)</f>
        <v/>
      </c>
      <c r="Q137" s="47"/>
      <c r="R137" s="373"/>
      <c r="S137" s="4"/>
      <c r="T137" s="4"/>
      <c r="U137" s="4"/>
      <c r="V137" s="4"/>
      <c r="W137" s="4"/>
      <c r="X137" s="4"/>
      <c r="IH137" s="72"/>
      <c r="II137" s="21"/>
    </row>
    <row r="138" spans="1:243" s="258" customFormat="1" ht="24" customHeight="1">
      <c r="A138" s="216"/>
      <c r="B138" s="1838"/>
      <c r="C138" s="1839"/>
      <c r="D138" s="855"/>
      <c r="E138" s="1840"/>
      <c r="F138" s="1840"/>
      <c r="G138" s="1840"/>
      <c r="H138" s="1840"/>
      <c r="I138" s="1840"/>
      <c r="J138" s="1840"/>
      <c r="K138" s="1840"/>
      <c r="L138" s="1840"/>
      <c r="M138" s="1841"/>
      <c r="N138" s="1841"/>
      <c r="O138" s="301"/>
      <c r="P138" s="302" t="str">
        <f t="shared" si="5"/>
        <v/>
      </c>
      <c r="Q138" s="47"/>
      <c r="R138" s="373"/>
      <c r="S138" s="4"/>
      <c r="T138" s="4"/>
      <c r="U138" s="4"/>
      <c r="V138" s="4"/>
      <c r="W138" s="4"/>
      <c r="X138" s="4"/>
      <c r="IH138" s="21"/>
      <c r="II138" s="21"/>
    </row>
    <row r="139" spans="1:243" s="258" customFormat="1" ht="24" customHeight="1">
      <c r="A139" s="216"/>
      <c r="B139" s="1838"/>
      <c r="C139" s="1839"/>
      <c r="D139" s="855"/>
      <c r="E139" s="1840"/>
      <c r="F139" s="1840"/>
      <c r="G139" s="1840"/>
      <c r="H139" s="1840"/>
      <c r="I139" s="1840"/>
      <c r="J139" s="1840"/>
      <c r="K139" s="1840"/>
      <c r="L139" s="1840"/>
      <c r="M139" s="1841"/>
      <c r="N139" s="1841"/>
      <c r="O139" s="301"/>
      <c r="P139" s="302" t="str">
        <f t="shared" si="5"/>
        <v/>
      </c>
      <c r="Q139" s="47"/>
      <c r="R139" s="373"/>
      <c r="S139" s="4"/>
      <c r="T139" s="4"/>
      <c r="U139" s="4"/>
      <c r="V139" s="4"/>
      <c r="W139" s="4"/>
      <c r="X139" s="4"/>
      <c r="IH139" s="21"/>
      <c r="II139" s="21"/>
    </row>
    <row r="140" spans="1:243" s="258" customFormat="1" ht="24" customHeight="1">
      <c r="A140" s="216"/>
      <c r="B140" s="1838"/>
      <c r="C140" s="1839"/>
      <c r="D140" s="855"/>
      <c r="E140" s="1840"/>
      <c r="F140" s="1840"/>
      <c r="G140" s="1840"/>
      <c r="H140" s="1840"/>
      <c r="I140" s="1840"/>
      <c r="J140" s="1840"/>
      <c r="K140" s="1840"/>
      <c r="L140" s="1840"/>
      <c r="M140" s="1841"/>
      <c r="N140" s="1841"/>
      <c r="O140" s="301"/>
      <c r="P140" s="302" t="str">
        <f t="shared" si="5"/>
        <v/>
      </c>
      <c r="Q140" s="47"/>
      <c r="R140" s="373"/>
      <c r="S140" s="4"/>
      <c r="T140" s="4"/>
      <c r="U140" s="4"/>
      <c r="V140" s="4"/>
      <c r="W140" s="4"/>
      <c r="X140" s="4"/>
    </row>
    <row r="141" spans="1:243" s="258" customFormat="1" ht="24" customHeight="1">
      <c r="A141" s="216"/>
      <c r="B141" s="1838"/>
      <c r="C141" s="1839"/>
      <c r="D141" s="855"/>
      <c r="E141" s="1840"/>
      <c r="F141" s="1840"/>
      <c r="G141" s="1840"/>
      <c r="H141" s="1840"/>
      <c r="I141" s="1840"/>
      <c r="J141" s="1840"/>
      <c r="K141" s="1840"/>
      <c r="L141" s="1840"/>
      <c r="M141" s="1841"/>
      <c r="N141" s="1841"/>
      <c r="O141" s="301"/>
      <c r="P141" s="302" t="str">
        <f t="shared" si="5"/>
        <v/>
      </c>
      <c r="Q141" s="47"/>
      <c r="R141" s="373"/>
      <c r="S141" s="4"/>
      <c r="T141" s="4"/>
      <c r="U141" s="4"/>
      <c r="V141" s="4"/>
      <c r="W141" s="4"/>
      <c r="X141" s="4"/>
    </row>
    <row r="142" spans="1:243" s="258" customFormat="1" ht="24" customHeight="1">
      <c r="A142" s="216"/>
      <c r="B142" s="1838"/>
      <c r="C142" s="1839"/>
      <c r="D142" s="855"/>
      <c r="E142" s="1840"/>
      <c r="F142" s="1840"/>
      <c r="G142" s="1840"/>
      <c r="H142" s="1840"/>
      <c r="I142" s="1840"/>
      <c r="J142" s="1840"/>
      <c r="K142" s="1840"/>
      <c r="L142" s="1840"/>
      <c r="M142" s="1841"/>
      <c r="N142" s="1841"/>
      <c r="O142" s="301"/>
      <c r="P142" s="302" t="str">
        <f t="shared" si="5"/>
        <v/>
      </c>
      <c r="Q142" s="47"/>
      <c r="R142" s="373"/>
      <c r="S142" s="4"/>
      <c r="T142" s="4"/>
      <c r="U142" s="4"/>
      <c r="V142" s="4"/>
      <c r="W142" s="4"/>
      <c r="X142" s="4"/>
    </row>
    <row r="143" spans="1:243" s="258" customFormat="1" ht="24" customHeight="1">
      <c r="A143" s="216"/>
      <c r="B143" s="1838"/>
      <c r="C143" s="1839"/>
      <c r="D143" s="855"/>
      <c r="E143" s="1840"/>
      <c r="F143" s="1840"/>
      <c r="G143" s="1840"/>
      <c r="H143" s="1840"/>
      <c r="I143" s="1840"/>
      <c r="J143" s="1840"/>
      <c r="K143" s="1840"/>
      <c r="L143" s="1840"/>
      <c r="M143" s="1841"/>
      <c r="N143" s="1841"/>
      <c r="O143" s="301"/>
      <c r="P143" s="302" t="str">
        <f t="shared" si="5"/>
        <v/>
      </c>
      <c r="Q143" s="47"/>
      <c r="R143" s="373"/>
      <c r="S143" s="4"/>
      <c r="T143" s="4"/>
      <c r="U143" s="4"/>
      <c r="V143" s="4"/>
      <c r="W143" s="4"/>
      <c r="X143" s="4"/>
    </row>
    <row r="144" spans="1:243" s="258" customFormat="1" ht="24" customHeight="1">
      <c r="A144" s="216"/>
      <c r="B144" s="1838"/>
      <c r="C144" s="1839"/>
      <c r="D144" s="855"/>
      <c r="E144" s="1840"/>
      <c r="F144" s="1840"/>
      <c r="G144" s="1840"/>
      <c r="H144" s="1840"/>
      <c r="I144" s="1840"/>
      <c r="J144" s="1840"/>
      <c r="K144" s="1840"/>
      <c r="L144" s="1840"/>
      <c r="M144" s="1841"/>
      <c r="N144" s="1841"/>
      <c r="O144" s="301"/>
      <c r="P144" s="302" t="str">
        <f t="shared" si="5"/>
        <v/>
      </c>
      <c r="Q144" s="47"/>
      <c r="R144" s="373"/>
      <c r="S144" s="4"/>
      <c r="T144" s="4"/>
      <c r="U144" s="4"/>
      <c r="V144" s="4"/>
      <c r="W144" s="4"/>
      <c r="X144" s="4"/>
    </row>
    <row r="145" spans="1:243" s="258" customFormat="1" ht="24" customHeight="1">
      <c r="A145" s="216"/>
      <c r="B145" s="1838"/>
      <c r="C145" s="1839"/>
      <c r="D145" s="855"/>
      <c r="E145" s="1840"/>
      <c r="F145" s="1840"/>
      <c r="G145" s="1840"/>
      <c r="H145" s="1840"/>
      <c r="I145" s="1840"/>
      <c r="J145" s="1840"/>
      <c r="K145" s="1840"/>
      <c r="L145" s="1840"/>
      <c r="M145" s="1841"/>
      <c r="N145" s="1841"/>
      <c r="O145" s="301"/>
      <c r="P145" s="302" t="str">
        <f t="shared" si="5"/>
        <v/>
      </c>
      <c r="Q145" s="47"/>
      <c r="R145" s="373"/>
      <c r="S145" s="4"/>
      <c r="T145" s="4"/>
      <c r="U145" s="4"/>
      <c r="V145" s="4"/>
      <c r="W145" s="4"/>
      <c r="X145" s="4"/>
    </row>
    <row r="146" spans="1:243" s="258" customFormat="1" ht="24" customHeight="1">
      <c r="A146" s="216"/>
      <c r="B146" s="1838"/>
      <c r="C146" s="1839"/>
      <c r="D146" s="855"/>
      <c r="E146" s="1840"/>
      <c r="F146" s="1840"/>
      <c r="G146" s="1840"/>
      <c r="H146" s="1840"/>
      <c r="I146" s="1840"/>
      <c r="J146" s="1840"/>
      <c r="K146" s="1840"/>
      <c r="L146" s="1840"/>
      <c r="M146" s="1841"/>
      <c r="N146" s="1841"/>
      <c r="O146" s="301"/>
      <c r="P146" s="302" t="str">
        <f t="shared" si="5"/>
        <v/>
      </c>
      <c r="Q146" s="47"/>
      <c r="R146" s="373"/>
      <c r="S146" s="4"/>
      <c r="T146" s="4"/>
      <c r="U146" s="4"/>
      <c r="V146" s="4"/>
      <c r="W146" s="4"/>
      <c r="X146" s="4"/>
      <c r="IH146" s="72"/>
      <c r="II146" s="21"/>
    </row>
    <row r="147" spans="1:243" s="258" customFormat="1" ht="24" customHeight="1">
      <c r="A147" s="216"/>
      <c r="B147" s="1838"/>
      <c r="C147" s="1839"/>
      <c r="D147" s="855"/>
      <c r="E147" s="1840"/>
      <c r="F147" s="1840"/>
      <c r="G147" s="1840"/>
      <c r="H147" s="1840"/>
      <c r="I147" s="1840"/>
      <c r="J147" s="1840"/>
      <c r="K147" s="1840"/>
      <c r="L147" s="1840"/>
      <c r="M147" s="1841"/>
      <c r="N147" s="1841"/>
      <c r="O147" s="301"/>
      <c r="P147" s="302" t="str">
        <f t="shared" si="5"/>
        <v/>
      </c>
      <c r="Q147" s="47"/>
      <c r="R147" s="373"/>
      <c r="S147" s="4"/>
      <c r="T147" s="4"/>
      <c r="U147" s="4"/>
      <c r="V147" s="4"/>
      <c r="W147" s="4"/>
      <c r="X147" s="4"/>
      <c r="IH147" s="21"/>
      <c r="II147" s="21"/>
    </row>
    <row r="148" spans="1:243" s="258" customFormat="1" ht="24" customHeight="1">
      <c r="A148" s="216"/>
      <c r="B148" s="1838"/>
      <c r="C148" s="1839"/>
      <c r="D148" s="855"/>
      <c r="E148" s="1840"/>
      <c r="F148" s="1840"/>
      <c r="G148" s="1840"/>
      <c r="H148" s="1840"/>
      <c r="I148" s="1840"/>
      <c r="J148" s="1840"/>
      <c r="K148" s="1840"/>
      <c r="L148" s="1840"/>
      <c r="M148" s="1841"/>
      <c r="N148" s="1841"/>
      <c r="O148" s="301"/>
      <c r="P148" s="302" t="str">
        <f t="shared" si="5"/>
        <v/>
      </c>
      <c r="Q148" s="47"/>
      <c r="R148" s="373"/>
      <c r="S148" s="4"/>
      <c r="T148" s="4"/>
      <c r="U148" s="4"/>
      <c r="V148" s="4"/>
      <c r="W148" s="4"/>
      <c r="X148" s="4"/>
      <c r="IH148" s="21"/>
      <c r="II148" s="21"/>
    </row>
    <row r="149" spans="1:243" s="258" customFormat="1" ht="24" customHeight="1">
      <c r="A149" s="216"/>
      <c r="B149" s="1838"/>
      <c r="C149" s="1839"/>
      <c r="D149" s="855"/>
      <c r="E149" s="1840"/>
      <c r="F149" s="1840"/>
      <c r="G149" s="1840"/>
      <c r="H149" s="1840"/>
      <c r="I149" s="1840"/>
      <c r="J149" s="1840"/>
      <c r="K149" s="1840"/>
      <c r="L149" s="1840"/>
      <c r="M149" s="1841"/>
      <c r="N149" s="1841"/>
      <c r="O149" s="301"/>
      <c r="P149" s="302" t="str">
        <f t="shared" si="5"/>
        <v/>
      </c>
      <c r="Q149" s="47"/>
      <c r="R149" s="373"/>
      <c r="S149" s="4"/>
      <c r="T149" s="4"/>
      <c r="U149" s="4"/>
      <c r="V149" s="4"/>
      <c r="W149" s="4"/>
      <c r="X149" s="4"/>
    </row>
    <row r="150" spans="1:243" s="258" customFormat="1" ht="24" customHeight="1">
      <c r="A150" s="216"/>
      <c r="B150" s="1838"/>
      <c r="C150" s="1839"/>
      <c r="D150" s="855"/>
      <c r="E150" s="1840"/>
      <c r="F150" s="1840"/>
      <c r="G150" s="1840"/>
      <c r="H150" s="1840"/>
      <c r="I150" s="1840"/>
      <c r="J150" s="1840"/>
      <c r="K150" s="1840"/>
      <c r="L150" s="1840"/>
      <c r="M150" s="1841"/>
      <c r="N150" s="1841"/>
      <c r="O150" s="301"/>
      <c r="P150" s="302" t="str">
        <f t="shared" si="5"/>
        <v/>
      </c>
      <c r="Q150" s="47"/>
      <c r="R150" s="373"/>
      <c r="S150" s="4"/>
      <c r="T150" s="4"/>
      <c r="U150" s="4"/>
      <c r="V150" s="4"/>
      <c r="W150" s="4"/>
      <c r="X150" s="4"/>
    </row>
    <row r="151" spans="1:243" s="258" customFormat="1" ht="24" customHeight="1">
      <c r="A151" s="216"/>
      <c r="B151" s="1838"/>
      <c r="C151" s="1839"/>
      <c r="D151" s="855"/>
      <c r="E151" s="1840"/>
      <c r="F151" s="1840"/>
      <c r="G151" s="1840"/>
      <c r="H151" s="1840"/>
      <c r="I151" s="1840"/>
      <c r="J151" s="1840"/>
      <c r="K151" s="1840"/>
      <c r="L151" s="1840"/>
      <c r="M151" s="1841"/>
      <c r="N151" s="1841"/>
      <c r="O151" s="301"/>
      <c r="P151" s="302" t="str">
        <f t="shared" si="5"/>
        <v/>
      </c>
      <c r="Q151" s="47"/>
      <c r="R151" s="373"/>
      <c r="S151" s="4"/>
      <c r="T151" s="4"/>
      <c r="U151" s="4"/>
      <c r="V151" s="4"/>
      <c r="W151" s="4"/>
      <c r="X151" s="4"/>
    </row>
    <row r="152" spans="1:243" s="258" customFormat="1" ht="24" customHeight="1">
      <c r="A152" s="216"/>
      <c r="B152" s="1838"/>
      <c r="C152" s="1839"/>
      <c r="D152" s="855"/>
      <c r="E152" s="1840"/>
      <c r="F152" s="1840"/>
      <c r="G152" s="1840"/>
      <c r="H152" s="1840"/>
      <c r="I152" s="1840"/>
      <c r="J152" s="1840"/>
      <c r="K152" s="1840"/>
      <c r="L152" s="1840"/>
      <c r="M152" s="1841"/>
      <c r="N152" s="1841"/>
      <c r="O152" s="301"/>
      <c r="P152" s="302" t="str">
        <f>IF(O152*D152=0,"",O152*D152)</f>
        <v/>
      </c>
      <c r="Q152" s="47"/>
      <c r="R152" s="373"/>
      <c r="S152" s="4"/>
      <c r="T152" s="4"/>
      <c r="U152" s="4"/>
      <c r="V152" s="4"/>
      <c r="W152" s="4"/>
      <c r="X152" s="4"/>
    </row>
    <row r="153" spans="1:243" s="258" customFormat="1" ht="24" customHeight="1">
      <c r="A153" s="216"/>
      <c r="B153" s="1838"/>
      <c r="C153" s="1839"/>
      <c r="D153" s="855"/>
      <c r="E153" s="1840"/>
      <c r="F153" s="1840"/>
      <c r="G153" s="1840"/>
      <c r="H153" s="1840"/>
      <c r="I153" s="1840"/>
      <c r="J153" s="1840"/>
      <c r="K153" s="1840"/>
      <c r="L153" s="1840"/>
      <c r="M153" s="1841"/>
      <c r="N153" s="1841"/>
      <c r="O153" s="301"/>
      <c r="P153" s="302" t="str">
        <f t="shared" si="5"/>
        <v/>
      </c>
      <c r="Q153" s="47"/>
      <c r="R153" s="373"/>
      <c r="S153" s="4"/>
      <c r="T153" s="4"/>
      <c r="U153" s="4"/>
      <c r="V153" s="4"/>
      <c r="W153" s="4"/>
      <c r="X153" s="4"/>
    </row>
    <row r="154" spans="1:243" s="258" customFormat="1" ht="24" customHeight="1">
      <c r="A154" s="216"/>
      <c r="B154" s="1838"/>
      <c r="C154" s="1839"/>
      <c r="D154" s="855"/>
      <c r="E154" s="1840"/>
      <c r="F154" s="1840"/>
      <c r="G154" s="1840"/>
      <c r="H154" s="1840"/>
      <c r="I154" s="1840"/>
      <c r="J154" s="1840"/>
      <c r="K154" s="1840"/>
      <c r="L154" s="1840"/>
      <c r="M154" s="1841"/>
      <c r="N154" s="1841"/>
      <c r="O154" s="301"/>
      <c r="P154" s="302" t="str">
        <f t="shared" si="5"/>
        <v/>
      </c>
      <c r="Q154" s="47"/>
      <c r="R154" s="373"/>
      <c r="S154" s="4"/>
      <c r="T154" s="4"/>
      <c r="U154" s="4"/>
      <c r="V154" s="4"/>
      <c r="W154" s="4"/>
      <c r="X154" s="4"/>
    </row>
    <row r="155" spans="1:243" s="258" customFormat="1" ht="24" customHeight="1">
      <c r="A155" s="216"/>
      <c r="B155" s="1838"/>
      <c r="C155" s="1839"/>
      <c r="D155" s="855"/>
      <c r="E155" s="1840"/>
      <c r="F155" s="1840"/>
      <c r="G155" s="1840"/>
      <c r="H155" s="1840"/>
      <c r="I155" s="1840"/>
      <c r="J155" s="1840"/>
      <c r="K155" s="1840"/>
      <c r="L155" s="1840"/>
      <c r="M155" s="1841"/>
      <c r="N155" s="1841"/>
      <c r="O155" s="301"/>
      <c r="P155" s="302" t="str">
        <f t="shared" si="5"/>
        <v/>
      </c>
      <c r="Q155" s="47"/>
      <c r="R155" s="373"/>
      <c r="S155" s="4"/>
      <c r="T155" s="4"/>
      <c r="U155" s="4"/>
      <c r="V155" s="4"/>
      <c r="W155" s="4"/>
      <c r="X155" s="4"/>
    </row>
    <row r="156" spans="1:243" s="258" customFormat="1" ht="24" customHeight="1">
      <c r="A156" s="216"/>
      <c r="B156" s="1838"/>
      <c r="C156" s="1839"/>
      <c r="D156" s="855"/>
      <c r="E156" s="1840"/>
      <c r="F156" s="1840"/>
      <c r="G156" s="1840"/>
      <c r="H156" s="1840"/>
      <c r="I156" s="1840"/>
      <c r="J156" s="1840"/>
      <c r="K156" s="1840"/>
      <c r="L156" s="1840"/>
      <c r="M156" s="1841"/>
      <c r="N156" s="1841"/>
      <c r="O156" s="301"/>
      <c r="P156" s="302" t="str">
        <f t="shared" si="5"/>
        <v/>
      </c>
      <c r="Q156" s="47"/>
      <c r="R156" s="373"/>
      <c r="S156" s="4"/>
      <c r="T156" s="4"/>
      <c r="U156" s="4"/>
      <c r="V156" s="4"/>
      <c r="W156" s="4"/>
      <c r="X156" s="4"/>
    </row>
    <row r="157" spans="1:243" s="258" customFormat="1" ht="24" customHeight="1">
      <c r="A157" s="216"/>
      <c r="B157" s="1838"/>
      <c r="C157" s="1839"/>
      <c r="D157" s="855"/>
      <c r="E157" s="1840"/>
      <c r="F157" s="1840"/>
      <c r="G157" s="1840"/>
      <c r="H157" s="1840"/>
      <c r="I157" s="1840"/>
      <c r="J157" s="1840"/>
      <c r="K157" s="1840"/>
      <c r="L157" s="1840"/>
      <c r="M157" s="1841"/>
      <c r="N157" s="1841"/>
      <c r="O157" s="301"/>
      <c r="P157" s="302" t="str">
        <f t="shared" si="5"/>
        <v/>
      </c>
      <c r="Q157" s="47"/>
      <c r="R157" s="373"/>
      <c r="S157" s="4"/>
      <c r="T157" s="4"/>
      <c r="U157" s="4"/>
      <c r="V157" s="4"/>
      <c r="W157" s="4"/>
      <c r="X157" s="4"/>
    </row>
    <row r="158" spans="1:243" s="258" customFormat="1" ht="24" customHeight="1">
      <c r="A158" s="216"/>
      <c r="B158" s="1838"/>
      <c r="C158" s="1839"/>
      <c r="D158" s="855"/>
      <c r="E158" s="1840"/>
      <c r="F158" s="1840"/>
      <c r="G158" s="1840"/>
      <c r="H158" s="1840"/>
      <c r="I158" s="1840"/>
      <c r="J158" s="1840"/>
      <c r="K158" s="1840"/>
      <c r="L158" s="1840"/>
      <c r="M158" s="1841"/>
      <c r="N158" s="1841"/>
      <c r="O158" s="301"/>
      <c r="P158" s="302" t="str">
        <f t="shared" si="5"/>
        <v/>
      </c>
      <c r="Q158" s="47"/>
      <c r="R158" s="373"/>
      <c r="S158" s="4"/>
      <c r="T158" s="4"/>
      <c r="U158" s="4"/>
      <c r="V158" s="4"/>
      <c r="W158" s="4"/>
      <c r="X158" s="4"/>
    </row>
    <row r="159" spans="1:243" s="258" customFormat="1" ht="24" customHeight="1">
      <c r="A159" s="216"/>
      <c r="B159" s="1838"/>
      <c r="C159" s="1839"/>
      <c r="D159" s="855"/>
      <c r="E159" s="1840"/>
      <c r="F159" s="1840"/>
      <c r="G159" s="1840"/>
      <c r="H159" s="1840"/>
      <c r="I159" s="1840"/>
      <c r="J159" s="1840"/>
      <c r="K159" s="1840"/>
      <c r="L159" s="1840"/>
      <c r="M159" s="1841"/>
      <c r="N159" s="1841"/>
      <c r="O159" s="301"/>
      <c r="P159" s="302" t="str">
        <f t="shared" si="5"/>
        <v/>
      </c>
      <c r="Q159" s="47"/>
      <c r="R159" s="373"/>
      <c r="S159" s="4"/>
      <c r="T159" s="4"/>
      <c r="U159" s="4"/>
      <c r="V159" s="4"/>
      <c r="W159" s="4"/>
      <c r="X159" s="4"/>
    </row>
    <row r="160" spans="1:243" s="258" customFormat="1" ht="24" customHeight="1">
      <c r="A160" s="216"/>
      <c r="B160" s="1838"/>
      <c r="C160" s="1839"/>
      <c r="D160" s="855"/>
      <c r="E160" s="1840"/>
      <c r="F160" s="1840"/>
      <c r="G160" s="1840"/>
      <c r="H160" s="1840"/>
      <c r="I160" s="1840"/>
      <c r="J160" s="1840"/>
      <c r="K160" s="1840"/>
      <c r="L160" s="1840"/>
      <c r="M160" s="1841"/>
      <c r="N160" s="1841"/>
      <c r="O160" s="301"/>
      <c r="P160" s="302" t="str">
        <f t="shared" si="5"/>
        <v/>
      </c>
      <c r="Q160" s="47"/>
      <c r="R160" s="373"/>
      <c r="S160" s="4"/>
      <c r="T160" s="4"/>
      <c r="U160" s="4"/>
      <c r="V160" s="4"/>
      <c r="W160" s="4"/>
      <c r="X160" s="4"/>
    </row>
    <row r="161" spans="1:243" s="258" customFormat="1" ht="24" customHeight="1">
      <c r="A161" s="216"/>
      <c r="B161" s="1838"/>
      <c r="C161" s="1839"/>
      <c r="D161" s="855"/>
      <c r="E161" s="1840"/>
      <c r="F161" s="1840"/>
      <c r="G161" s="1840"/>
      <c r="H161" s="1840"/>
      <c r="I161" s="1840"/>
      <c r="J161" s="1840"/>
      <c r="K161" s="1840"/>
      <c r="L161" s="1840"/>
      <c r="M161" s="1841"/>
      <c r="N161" s="1841"/>
      <c r="O161" s="301"/>
      <c r="P161" s="302" t="str">
        <f t="shared" si="5"/>
        <v/>
      </c>
      <c r="Q161" s="47"/>
      <c r="R161" s="373"/>
      <c r="S161" s="4"/>
      <c r="T161" s="4"/>
      <c r="U161" s="4"/>
      <c r="V161" s="4"/>
      <c r="W161" s="4"/>
      <c r="X161" s="4"/>
    </row>
    <row r="162" spans="1:243" s="111" customFormat="1" ht="6" customHeight="1">
      <c r="A162" s="363"/>
      <c r="B162" s="179"/>
      <c r="C162" s="830"/>
      <c r="D162" s="830"/>
      <c r="E162" s="830"/>
      <c r="F162" s="829"/>
      <c r="G162" s="829"/>
      <c r="H162" s="829"/>
      <c r="I162" s="829"/>
      <c r="J162" s="829"/>
      <c r="K162" s="829"/>
      <c r="L162" s="829"/>
      <c r="M162" s="171"/>
      <c r="N162" s="171"/>
      <c r="O162" s="171"/>
      <c r="P162" s="180"/>
      <c r="Q162" s="258"/>
      <c r="R162" s="374"/>
      <c r="S162" s="66"/>
      <c r="T162" s="66"/>
      <c r="U162" s="66"/>
      <c r="V162" s="66"/>
      <c r="W162" s="66"/>
      <c r="X162" s="66"/>
    </row>
    <row r="163" spans="1:243" s="87" customFormat="1" ht="21.75" customHeight="1">
      <c r="A163" s="370"/>
      <c r="B163" s="181" t="s">
        <v>68</v>
      </c>
      <c r="C163" s="182"/>
      <c r="D163" s="902"/>
      <c r="E163" s="902"/>
      <c r="F163" s="902"/>
      <c r="G163" s="902"/>
      <c r="H163" s="902"/>
      <c r="I163" s="902"/>
      <c r="J163" s="902"/>
      <c r="K163" s="902"/>
      <c r="L163" s="182"/>
      <c r="M163" s="182"/>
      <c r="N163" s="182"/>
      <c r="O163" s="182"/>
      <c r="P163" s="182"/>
      <c r="Q163" s="405"/>
      <c r="R163" s="399"/>
      <c r="S163" s="119"/>
      <c r="T163" s="119"/>
      <c r="U163" s="119"/>
      <c r="V163" s="120"/>
      <c r="W163" s="37"/>
      <c r="X163" s="98"/>
    </row>
    <row r="164" spans="1:243" s="258" customFormat="1" ht="12.75" customHeight="1">
      <c r="A164" s="363"/>
      <c r="B164" s="1846" t="str">
        <f>B111</f>
        <v>FAPESP,  SETEMBRO DE 2015</v>
      </c>
      <c r="C164" s="1846"/>
      <c r="D164" s="1847"/>
      <c r="E164" s="1847"/>
      <c r="F164" s="903"/>
      <c r="G164" s="903"/>
      <c r="H164" s="903"/>
      <c r="I164" s="903"/>
      <c r="J164" s="903"/>
      <c r="K164" s="903"/>
      <c r="L164" s="179"/>
      <c r="M164" s="183"/>
      <c r="N164" s="183"/>
      <c r="O164" s="183"/>
      <c r="P164" s="176"/>
      <c r="Q164" s="600">
        <v>3</v>
      </c>
      <c r="R164" s="373"/>
      <c r="S164" s="33"/>
      <c r="T164" s="33"/>
      <c r="U164" s="33"/>
      <c r="V164" s="33"/>
      <c r="W164" s="33"/>
      <c r="X164" s="4"/>
    </row>
    <row r="165" spans="1:243" s="258" customFormat="1" ht="18">
      <c r="A165" s="378"/>
      <c r="B165" s="310" t="str">
        <f>B112</f>
        <v>7- DESPESAS DE TRANSPORTE</v>
      </c>
      <c r="C165" s="121"/>
      <c r="D165" s="858"/>
      <c r="E165" s="858"/>
      <c r="F165" s="859"/>
      <c r="G165" s="859"/>
      <c r="H165" s="859"/>
      <c r="I165" s="859"/>
      <c r="J165" s="859"/>
      <c r="K165" s="859"/>
      <c r="L165" s="41"/>
      <c r="M165" s="121"/>
      <c r="N165" s="121"/>
      <c r="O165" s="121"/>
      <c r="R165" s="341"/>
      <c r="S165" s="4"/>
      <c r="T165" s="4"/>
      <c r="U165" s="4"/>
      <c r="V165" s="4"/>
      <c r="W165" s="4"/>
      <c r="X165" s="4"/>
    </row>
    <row r="166" spans="1:243" s="87" customFormat="1" ht="30.75" customHeight="1">
      <c r="A166" s="370"/>
      <c r="B166" s="1574" t="s">
        <v>1</v>
      </c>
      <c r="C166" s="1851"/>
      <c r="D166" s="814" t="s">
        <v>7</v>
      </c>
      <c r="E166" s="1834" t="s">
        <v>8</v>
      </c>
      <c r="F166" s="1835"/>
      <c r="G166" s="1835"/>
      <c r="H166" s="1835"/>
      <c r="I166" s="1835"/>
      <c r="J166" s="1835"/>
      <c r="K166" s="1835"/>
      <c r="L166" s="1836"/>
      <c r="M166" s="1836"/>
      <c r="N166" s="1837"/>
      <c r="O166" s="566" t="s">
        <v>3</v>
      </c>
      <c r="P166" s="419" t="s">
        <v>4</v>
      </c>
      <c r="Q166" s="567" t="s">
        <v>2</v>
      </c>
      <c r="R166" s="388"/>
      <c r="S166" s="98"/>
      <c r="T166" s="98"/>
      <c r="U166" s="98"/>
      <c r="V166" s="98"/>
      <c r="W166" s="98"/>
      <c r="X166" s="98"/>
    </row>
    <row r="167" spans="1:243" s="258" customFormat="1" ht="24" customHeight="1">
      <c r="A167" s="216"/>
      <c r="B167" s="1838"/>
      <c r="C167" s="1838"/>
      <c r="D167" s="855"/>
      <c r="E167" s="1840"/>
      <c r="F167" s="1840"/>
      <c r="G167" s="1840"/>
      <c r="H167" s="1840"/>
      <c r="I167" s="1840"/>
      <c r="J167" s="1840"/>
      <c r="K167" s="1840"/>
      <c r="L167" s="1841"/>
      <c r="M167" s="1841"/>
      <c r="N167" s="1841"/>
      <c r="O167" s="301"/>
      <c r="P167" s="302" t="str">
        <f>IF(O167*D167=0,"",O167*D167)</f>
        <v/>
      </c>
      <c r="Q167" s="47"/>
      <c r="R167" s="373"/>
      <c r="S167" s="4"/>
      <c r="T167" s="4"/>
      <c r="U167" s="4"/>
      <c r="V167" s="4"/>
      <c r="W167" s="4"/>
      <c r="X167" s="4"/>
      <c r="IH167" s="72"/>
      <c r="II167" s="21"/>
    </row>
    <row r="168" spans="1:243" s="258" customFormat="1" ht="24" customHeight="1">
      <c r="A168" s="216"/>
      <c r="B168" s="1838"/>
      <c r="C168" s="1838"/>
      <c r="D168" s="855"/>
      <c r="E168" s="1840"/>
      <c r="F168" s="1840"/>
      <c r="G168" s="1840"/>
      <c r="H168" s="1840"/>
      <c r="I168" s="1840"/>
      <c r="J168" s="1840"/>
      <c r="K168" s="1840"/>
      <c r="L168" s="1841"/>
      <c r="M168" s="1841"/>
      <c r="N168" s="1841"/>
      <c r="O168" s="301"/>
      <c r="P168" s="302" t="str">
        <f t="shared" ref="P168:P188" si="6">IF(O168*D168=0,"",O168*D168)</f>
        <v/>
      </c>
      <c r="Q168" s="47"/>
      <c r="R168" s="373"/>
      <c r="S168" s="4"/>
      <c r="T168" s="4"/>
      <c r="U168" s="4"/>
      <c r="V168" s="4"/>
      <c r="W168" s="4"/>
      <c r="X168" s="4"/>
      <c r="IH168" s="21"/>
      <c r="II168" s="21"/>
    </row>
    <row r="169" spans="1:243" s="258" customFormat="1" ht="24" customHeight="1">
      <c r="A169" s="216"/>
      <c r="B169" s="1838"/>
      <c r="C169" s="1839"/>
      <c r="D169" s="855"/>
      <c r="E169" s="1840"/>
      <c r="F169" s="1840"/>
      <c r="G169" s="1840"/>
      <c r="H169" s="1840"/>
      <c r="I169" s="1840"/>
      <c r="J169" s="1840"/>
      <c r="K169" s="1840"/>
      <c r="L169" s="1840"/>
      <c r="M169" s="1841"/>
      <c r="N169" s="1841"/>
      <c r="O169" s="301"/>
      <c r="P169" s="302" t="str">
        <f t="shared" si="6"/>
        <v/>
      </c>
      <c r="Q169" s="47"/>
      <c r="R169" s="373"/>
      <c r="S169" s="4"/>
      <c r="T169" s="4"/>
      <c r="U169" s="4"/>
      <c r="V169" s="4"/>
      <c r="W169" s="4"/>
      <c r="X169" s="4"/>
    </row>
    <row r="170" spans="1:243" s="258" customFormat="1" ht="24" customHeight="1">
      <c r="A170" s="216"/>
      <c r="B170" s="1838"/>
      <c r="C170" s="1839"/>
      <c r="D170" s="855"/>
      <c r="E170" s="1840"/>
      <c r="F170" s="1840"/>
      <c r="G170" s="1840"/>
      <c r="H170" s="1840"/>
      <c r="I170" s="1840"/>
      <c r="J170" s="1840"/>
      <c r="K170" s="1840"/>
      <c r="L170" s="1840"/>
      <c r="M170" s="1841"/>
      <c r="N170" s="1841"/>
      <c r="O170" s="301"/>
      <c r="P170" s="302" t="str">
        <f t="shared" si="6"/>
        <v/>
      </c>
      <c r="Q170" s="47"/>
      <c r="R170" s="373"/>
      <c r="S170" s="4"/>
      <c r="T170" s="4"/>
      <c r="U170" s="4"/>
      <c r="V170" s="4"/>
      <c r="W170" s="4"/>
      <c r="X170" s="4"/>
    </row>
    <row r="171" spans="1:243" s="258" customFormat="1" ht="24" customHeight="1">
      <c r="A171" s="216"/>
      <c r="B171" s="1838"/>
      <c r="C171" s="1839"/>
      <c r="D171" s="855"/>
      <c r="E171" s="1840"/>
      <c r="F171" s="1840"/>
      <c r="G171" s="1840"/>
      <c r="H171" s="1840"/>
      <c r="I171" s="1840"/>
      <c r="J171" s="1840"/>
      <c r="K171" s="1840"/>
      <c r="L171" s="1840"/>
      <c r="M171" s="1841"/>
      <c r="N171" s="1841"/>
      <c r="O171" s="301"/>
      <c r="P171" s="302" t="str">
        <f t="shared" si="6"/>
        <v/>
      </c>
      <c r="Q171" s="47"/>
      <c r="R171" s="373"/>
      <c r="S171" s="4"/>
      <c r="T171" s="4"/>
      <c r="U171" s="4"/>
      <c r="V171" s="4"/>
      <c r="W171" s="4"/>
      <c r="X171" s="4"/>
    </row>
    <row r="172" spans="1:243" s="258" customFormat="1" ht="24" customHeight="1">
      <c r="A172" s="216"/>
      <c r="B172" s="1838"/>
      <c r="C172" s="1839"/>
      <c r="D172" s="855"/>
      <c r="E172" s="1840"/>
      <c r="F172" s="1840"/>
      <c r="G172" s="1840"/>
      <c r="H172" s="1840"/>
      <c r="I172" s="1840"/>
      <c r="J172" s="1840"/>
      <c r="K172" s="1840"/>
      <c r="L172" s="1840"/>
      <c r="M172" s="1841"/>
      <c r="N172" s="1841"/>
      <c r="O172" s="301"/>
      <c r="P172" s="302" t="str">
        <f t="shared" si="6"/>
        <v/>
      </c>
      <c r="Q172" s="47"/>
      <c r="R172" s="373"/>
      <c r="S172" s="4"/>
      <c r="T172" s="4"/>
      <c r="U172" s="4"/>
      <c r="V172" s="4"/>
      <c r="W172" s="4"/>
      <c r="X172" s="4"/>
    </row>
    <row r="173" spans="1:243" s="258" customFormat="1" ht="24" customHeight="1">
      <c r="A173" s="216"/>
      <c r="B173" s="1838"/>
      <c r="C173" s="1839"/>
      <c r="D173" s="855"/>
      <c r="E173" s="1840"/>
      <c r="F173" s="1840"/>
      <c r="G173" s="1840"/>
      <c r="H173" s="1840"/>
      <c r="I173" s="1840"/>
      <c r="J173" s="1840"/>
      <c r="K173" s="1840"/>
      <c r="L173" s="1840"/>
      <c r="M173" s="1841"/>
      <c r="N173" s="1841"/>
      <c r="O173" s="301"/>
      <c r="P173" s="302" t="str">
        <f t="shared" si="6"/>
        <v/>
      </c>
      <c r="Q173" s="47"/>
      <c r="R173" s="373"/>
      <c r="S173" s="4"/>
      <c r="T173" s="4"/>
      <c r="U173" s="4"/>
      <c r="V173" s="4"/>
      <c r="W173" s="4"/>
      <c r="X173" s="4"/>
    </row>
    <row r="174" spans="1:243" s="258" customFormat="1" ht="24" customHeight="1">
      <c r="A174" s="216"/>
      <c r="B174" s="1838"/>
      <c r="C174" s="1839"/>
      <c r="D174" s="855"/>
      <c r="E174" s="1840"/>
      <c r="F174" s="1840"/>
      <c r="G174" s="1840"/>
      <c r="H174" s="1840"/>
      <c r="I174" s="1840"/>
      <c r="J174" s="1840"/>
      <c r="K174" s="1840"/>
      <c r="L174" s="1840"/>
      <c r="M174" s="1841"/>
      <c r="N174" s="1841"/>
      <c r="O174" s="301"/>
      <c r="P174" s="302" t="str">
        <f t="shared" si="6"/>
        <v/>
      </c>
      <c r="Q174" s="47"/>
      <c r="R174" s="373"/>
      <c r="S174" s="4"/>
      <c r="T174" s="4"/>
      <c r="U174" s="4"/>
      <c r="V174" s="4"/>
      <c r="W174" s="4"/>
      <c r="X174" s="4"/>
      <c r="IH174" s="72"/>
      <c r="II174" s="21"/>
    </row>
    <row r="175" spans="1:243" s="258" customFormat="1" ht="24" customHeight="1">
      <c r="A175" s="216"/>
      <c r="B175" s="1838"/>
      <c r="C175" s="1839"/>
      <c r="D175" s="855"/>
      <c r="E175" s="1840"/>
      <c r="F175" s="1840"/>
      <c r="G175" s="1840"/>
      <c r="H175" s="1840"/>
      <c r="I175" s="1840"/>
      <c r="J175" s="1840"/>
      <c r="K175" s="1840"/>
      <c r="L175" s="1840"/>
      <c r="M175" s="1841"/>
      <c r="N175" s="1841"/>
      <c r="O175" s="301"/>
      <c r="P175" s="302" t="str">
        <f t="shared" si="6"/>
        <v/>
      </c>
      <c r="Q175" s="47"/>
      <c r="R175" s="373"/>
      <c r="S175" s="4"/>
      <c r="T175" s="4"/>
      <c r="U175" s="4"/>
      <c r="V175" s="4"/>
      <c r="W175" s="4"/>
      <c r="X175" s="4"/>
      <c r="IH175" s="21"/>
      <c r="II175" s="21"/>
    </row>
    <row r="176" spans="1:243" s="258" customFormat="1" ht="24" customHeight="1">
      <c r="A176" s="216"/>
      <c r="B176" s="1838"/>
      <c r="C176" s="1839"/>
      <c r="D176" s="855"/>
      <c r="E176" s="1840"/>
      <c r="F176" s="1840"/>
      <c r="G176" s="1840"/>
      <c r="H176" s="1840"/>
      <c r="I176" s="1840"/>
      <c r="J176" s="1840"/>
      <c r="K176" s="1840"/>
      <c r="L176" s="1840"/>
      <c r="M176" s="1841"/>
      <c r="N176" s="1841"/>
      <c r="O176" s="301"/>
      <c r="P176" s="302" t="str">
        <f t="shared" si="6"/>
        <v/>
      </c>
      <c r="Q176" s="47"/>
      <c r="R176" s="373"/>
      <c r="S176" s="4"/>
      <c r="T176" s="4"/>
      <c r="U176" s="4"/>
      <c r="V176" s="4"/>
      <c r="W176" s="4"/>
      <c r="X176" s="4"/>
      <c r="IH176" s="21"/>
      <c r="II176" s="21"/>
    </row>
    <row r="177" spans="1:243" s="258" customFormat="1" ht="24" customHeight="1">
      <c r="A177" s="216"/>
      <c r="B177" s="1838"/>
      <c r="C177" s="1839"/>
      <c r="D177" s="855"/>
      <c r="E177" s="1840"/>
      <c r="F177" s="1840"/>
      <c r="G177" s="1840"/>
      <c r="H177" s="1840"/>
      <c r="I177" s="1840"/>
      <c r="J177" s="1840"/>
      <c r="K177" s="1840"/>
      <c r="L177" s="1840"/>
      <c r="M177" s="1841"/>
      <c r="N177" s="1841"/>
      <c r="O177" s="301"/>
      <c r="P177" s="302" t="str">
        <f t="shared" si="6"/>
        <v/>
      </c>
      <c r="Q177" s="47"/>
      <c r="R177" s="373"/>
      <c r="S177" s="4"/>
      <c r="T177" s="4"/>
      <c r="U177" s="4"/>
      <c r="V177" s="4"/>
      <c r="W177" s="4"/>
      <c r="X177" s="4"/>
    </row>
    <row r="178" spans="1:243" s="258" customFormat="1" ht="24" customHeight="1">
      <c r="A178" s="216"/>
      <c r="B178" s="1838"/>
      <c r="C178" s="1839"/>
      <c r="D178" s="855"/>
      <c r="E178" s="1840"/>
      <c r="F178" s="1840"/>
      <c r="G178" s="1840"/>
      <c r="H178" s="1840"/>
      <c r="I178" s="1840"/>
      <c r="J178" s="1840"/>
      <c r="K178" s="1840"/>
      <c r="L178" s="1840"/>
      <c r="M178" s="1841"/>
      <c r="N178" s="1841"/>
      <c r="O178" s="301"/>
      <c r="P178" s="302" t="str">
        <f t="shared" si="6"/>
        <v/>
      </c>
      <c r="Q178" s="47"/>
      <c r="R178" s="373"/>
      <c r="S178" s="4"/>
      <c r="T178" s="4"/>
      <c r="U178" s="4"/>
      <c r="V178" s="4"/>
      <c r="W178" s="4"/>
      <c r="X178" s="4"/>
    </row>
    <row r="179" spans="1:243" s="258" customFormat="1" ht="24" customHeight="1">
      <c r="A179" s="216"/>
      <c r="B179" s="1838"/>
      <c r="C179" s="1839"/>
      <c r="D179" s="855"/>
      <c r="E179" s="1840"/>
      <c r="F179" s="1840"/>
      <c r="G179" s="1840"/>
      <c r="H179" s="1840"/>
      <c r="I179" s="1840"/>
      <c r="J179" s="1840"/>
      <c r="K179" s="1840"/>
      <c r="L179" s="1840"/>
      <c r="M179" s="1841"/>
      <c r="N179" s="1841"/>
      <c r="O179" s="301"/>
      <c r="P179" s="302" t="str">
        <f t="shared" si="6"/>
        <v/>
      </c>
      <c r="Q179" s="47"/>
      <c r="R179" s="373"/>
      <c r="S179" s="4"/>
      <c r="T179" s="4"/>
      <c r="U179" s="4"/>
      <c r="V179" s="4"/>
      <c r="W179" s="4"/>
      <c r="X179" s="4"/>
    </row>
    <row r="180" spans="1:243" s="258" customFormat="1" ht="24" customHeight="1">
      <c r="A180" s="216"/>
      <c r="B180" s="1838"/>
      <c r="C180" s="1839"/>
      <c r="D180" s="855"/>
      <c r="E180" s="1840"/>
      <c r="F180" s="1840"/>
      <c r="G180" s="1840"/>
      <c r="H180" s="1840"/>
      <c r="I180" s="1840"/>
      <c r="J180" s="1840"/>
      <c r="K180" s="1840"/>
      <c r="L180" s="1840"/>
      <c r="M180" s="1841"/>
      <c r="N180" s="1841"/>
      <c r="O180" s="301"/>
      <c r="P180" s="302" t="str">
        <f t="shared" si="6"/>
        <v/>
      </c>
      <c r="Q180" s="47"/>
      <c r="R180" s="373"/>
      <c r="S180" s="4"/>
      <c r="T180" s="4"/>
      <c r="U180" s="4"/>
      <c r="V180" s="4"/>
      <c r="W180" s="4"/>
      <c r="X180" s="4"/>
    </row>
    <row r="181" spans="1:243" s="258" customFormat="1" ht="24" customHeight="1">
      <c r="A181" s="216"/>
      <c r="B181" s="1838"/>
      <c r="C181" s="1839"/>
      <c r="D181" s="855"/>
      <c r="E181" s="1840"/>
      <c r="F181" s="1840"/>
      <c r="G181" s="1840"/>
      <c r="H181" s="1840"/>
      <c r="I181" s="1840"/>
      <c r="J181" s="1840"/>
      <c r="K181" s="1840"/>
      <c r="L181" s="1840"/>
      <c r="M181" s="1841"/>
      <c r="N181" s="1841"/>
      <c r="O181" s="301"/>
      <c r="P181" s="302" t="str">
        <f t="shared" si="6"/>
        <v/>
      </c>
      <c r="Q181" s="47"/>
      <c r="R181" s="373"/>
      <c r="S181" s="4"/>
      <c r="T181" s="4"/>
      <c r="U181" s="4"/>
      <c r="V181" s="4"/>
      <c r="W181" s="4"/>
      <c r="X181" s="4"/>
    </row>
    <row r="182" spans="1:243" s="258" customFormat="1" ht="24" customHeight="1">
      <c r="A182" s="216"/>
      <c r="B182" s="1838"/>
      <c r="C182" s="1839"/>
      <c r="D182" s="855"/>
      <c r="E182" s="1840"/>
      <c r="F182" s="1840"/>
      <c r="G182" s="1840"/>
      <c r="H182" s="1840"/>
      <c r="I182" s="1840"/>
      <c r="J182" s="1840"/>
      <c r="K182" s="1840"/>
      <c r="L182" s="1840"/>
      <c r="M182" s="1841"/>
      <c r="N182" s="1841"/>
      <c r="O182" s="301"/>
      <c r="P182" s="302" t="str">
        <f t="shared" si="6"/>
        <v/>
      </c>
      <c r="Q182" s="47"/>
      <c r="R182" s="373"/>
      <c r="S182" s="4"/>
      <c r="T182" s="4"/>
      <c r="U182" s="4"/>
      <c r="V182" s="4"/>
      <c r="W182" s="4"/>
      <c r="X182" s="4"/>
    </row>
    <row r="183" spans="1:243" s="258" customFormat="1" ht="24" customHeight="1">
      <c r="A183" s="216"/>
      <c r="B183" s="1838"/>
      <c r="C183" s="1839"/>
      <c r="D183" s="855"/>
      <c r="E183" s="1840"/>
      <c r="F183" s="1840"/>
      <c r="G183" s="1840"/>
      <c r="H183" s="1840"/>
      <c r="I183" s="1840"/>
      <c r="J183" s="1840"/>
      <c r="K183" s="1840"/>
      <c r="L183" s="1840"/>
      <c r="M183" s="1841"/>
      <c r="N183" s="1841"/>
      <c r="O183" s="301"/>
      <c r="P183" s="302" t="str">
        <f t="shared" si="6"/>
        <v/>
      </c>
      <c r="Q183" s="47"/>
      <c r="R183" s="373"/>
      <c r="S183" s="4"/>
      <c r="T183" s="4"/>
      <c r="U183" s="4"/>
      <c r="V183" s="4"/>
      <c r="W183" s="4"/>
      <c r="X183" s="4"/>
    </row>
    <row r="184" spans="1:243" s="258" customFormat="1" ht="24" customHeight="1">
      <c r="A184" s="216"/>
      <c r="B184" s="1838"/>
      <c r="C184" s="1839"/>
      <c r="D184" s="855"/>
      <c r="E184" s="1840"/>
      <c r="F184" s="1840"/>
      <c r="G184" s="1840"/>
      <c r="H184" s="1840"/>
      <c r="I184" s="1840"/>
      <c r="J184" s="1840"/>
      <c r="K184" s="1840"/>
      <c r="L184" s="1840"/>
      <c r="M184" s="1841"/>
      <c r="N184" s="1841"/>
      <c r="O184" s="301"/>
      <c r="P184" s="302" t="str">
        <f t="shared" si="6"/>
        <v/>
      </c>
      <c r="Q184" s="47"/>
      <c r="R184" s="373"/>
      <c r="S184" s="4"/>
      <c r="T184" s="4"/>
      <c r="U184" s="4"/>
      <c r="V184" s="4"/>
      <c r="W184" s="4"/>
      <c r="X184" s="4"/>
    </row>
    <row r="185" spans="1:243" s="258" customFormat="1" ht="24" customHeight="1">
      <c r="A185" s="216"/>
      <c r="B185" s="1838"/>
      <c r="C185" s="1839"/>
      <c r="D185" s="855"/>
      <c r="E185" s="1840"/>
      <c r="F185" s="1840"/>
      <c r="G185" s="1840"/>
      <c r="H185" s="1840"/>
      <c r="I185" s="1840"/>
      <c r="J185" s="1840"/>
      <c r="K185" s="1840"/>
      <c r="L185" s="1840"/>
      <c r="M185" s="1841"/>
      <c r="N185" s="1841"/>
      <c r="O185" s="301"/>
      <c r="P185" s="302" t="str">
        <f t="shared" si="6"/>
        <v/>
      </c>
      <c r="Q185" s="47"/>
      <c r="R185" s="373"/>
      <c r="S185" s="4"/>
      <c r="T185" s="4"/>
      <c r="U185" s="4"/>
      <c r="V185" s="4"/>
      <c r="W185" s="4"/>
      <c r="X185" s="4"/>
    </row>
    <row r="186" spans="1:243" s="258" customFormat="1" ht="24" customHeight="1">
      <c r="A186" s="216"/>
      <c r="B186" s="1838"/>
      <c r="C186" s="1839"/>
      <c r="D186" s="855"/>
      <c r="E186" s="1840"/>
      <c r="F186" s="1840"/>
      <c r="G186" s="1840"/>
      <c r="H186" s="1840"/>
      <c r="I186" s="1840"/>
      <c r="J186" s="1840"/>
      <c r="K186" s="1840"/>
      <c r="L186" s="1840"/>
      <c r="M186" s="1841"/>
      <c r="N186" s="1841"/>
      <c r="O186" s="301"/>
      <c r="P186" s="302" t="str">
        <f t="shared" si="6"/>
        <v/>
      </c>
      <c r="Q186" s="47"/>
      <c r="R186" s="373"/>
      <c r="S186" s="4"/>
      <c r="T186" s="4"/>
      <c r="U186" s="4"/>
      <c r="V186" s="4"/>
      <c r="W186" s="4"/>
      <c r="X186" s="4"/>
    </row>
    <row r="187" spans="1:243" s="258" customFormat="1" ht="24" customHeight="1">
      <c r="A187" s="216"/>
      <c r="B187" s="1838"/>
      <c r="C187" s="1839"/>
      <c r="D187" s="855"/>
      <c r="E187" s="1840"/>
      <c r="F187" s="1840"/>
      <c r="G187" s="1840"/>
      <c r="H187" s="1840"/>
      <c r="I187" s="1840"/>
      <c r="J187" s="1840"/>
      <c r="K187" s="1840"/>
      <c r="L187" s="1840"/>
      <c r="M187" s="1841"/>
      <c r="N187" s="1841"/>
      <c r="O187" s="301"/>
      <c r="P187" s="302" t="str">
        <f t="shared" si="6"/>
        <v/>
      </c>
      <c r="Q187" s="47"/>
      <c r="R187" s="373"/>
      <c r="S187" s="4"/>
      <c r="T187" s="4"/>
      <c r="U187" s="4"/>
      <c r="V187" s="4"/>
      <c r="W187" s="4"/>
      <c r="X187" s="4"/>
    </row>
    <row r="188" spans="1:243" s="258" customFormat="1" ht="24" customHeight="1">
      <c r="A188" s="216"/>
      <c r="B188" s="1838"/>
      <c r="C188" s="1839"/>
      <c r="D188" s="855"/>
      <c r="E188" s="1840"/>
      <c r="F188" s="1840"/>
      <c r="G188" s="1840"/>
      <c r="H188" s="1840"/>
      <c r="I188" s="1840"/>
      <c r="J188" s="1840"/>
      <c r="K188" s="1840"/>
      <c r="L188" s="1840"/>
      <c r="M188" s="1841"/>
      <c r="N188" s="1841"/>
      <c r="O188" s="301"/>
      <c r="P188" s="302" t="str">
        <f t="shared" si="6"/>
        <v/>
      </c>
      <c r="Q188" s="47"/>
      <c r="R188" s="373"/>
      <c r="S188" s="4"/>
      <c r="T188" s="4"/>
      <c r="U188" s="4"/>
      <c r="V188" s="4"/>
      <c r="W188" s="4"/>
      <c r="X188" s="4"/>
    </row>
    <row r="189" spans="1:243" s="258" customFormat="1" ht="24" customHeight="1">
      <c r="A189" s="216"/>
      <c r="B189" s="1838"/>
      <c r="C189" s="1839"/>
      <c r="D189" s="855"/>
      <c r="E189" s="1840"/>
      <c r="F189" s="1840"/>
      <c r="G189" s="1840"/>
      <c r="H189" s="1840"/>
      <c r="I189" s="1840"/>
      <c r="J189" s="1840"/>
      <c r="K189" s="1840"/>
      <c r="L189" s="1840"/>
      <c r="M189" s="1841"/>
      <c r="N189" s="1841"/>
      <c r="O189" s="301"/>
      <c r="P189" s="302" t="str">
        <f>IF(O189*D189=0,"",O189*D189)</f>
        <v/>
      </c>
      <c r="Q189" s="47"/>
      <c r="R189" s="373"/>
      <c r="S189" s="4"/>
      <c r="T189" s="4"/>
      <c r="U189" s="4"/>
      <c r="V189" s="4"/>
      <c r="W189" s="4"/>
      <c r="X189" s="4"/>
      <c r="IH189" s="72"/>
      <c r="II189" s="21"/>
    </row>
    <row r="190" spans="1:243" s="258" customFormat="1" ht="24" customHeight="1">
      <c r="A190" s="216"/>
      <c r="B190" s="1838"/>
      <c r="C190" s="1839"/>
      <c r="D190" s="855"/>
      <c r="E190" s="1840"/>
      <c r="F190" s="1840"/>
      <c r="G190" s="1840"/>
      <c r="H190" s="1840"/>
      <c r="I190" s="1840"/>
      <c r="J190" s="1840"/>
      <c r="K190" s="1840"/>
      <c r="L190" s="1840"/>
      <c r="M190" s="1841"/>
      <c r="N190" s="1841"/>
      <c r="O190" s="301"/>
      <c r="P190" s="302" t="str">
        <f t="shared" ref="P190:P214" si="7">IF(O190*D190=0,"",O190*D190)</f>
        <v/>
      </c>
      <c r="Q190" s="47"/>
      <c r="R190" s="373"/>
      <c r="S190" s="4"/>
      <c r="T190" s="4"/>
      <c r="U190" s="4"/>
      <c r="V190" s="4"/>
      <c r="W190" s="4"/>
      <c r="X190" s="4"/>
      <c r="IH190" s="72"/>
      <c r="II190" s="21"/>
    </row>
    <row r="191" spans="1:243" s="258" customFormat="1" ht="24" customHeight="1">
      <c r="A191" s="216"/>
      <c r="B191" s="1838"/>
      <c r="C191" s="1839"/>
      <c r="D191" s="855"/>
      <c r="E191" s="1840"/>
      <c r="F191" s="1840"/>
      <c r="G191" s="1840"/>
      <c r="H191" s="1840"/>
      <c r="I191" s="1840"/>
      <c r="J191" s="1840"/>
      <c r="K191" s="1840"/>
      <c r="L191" s="1840"/>
      <c r="M191" s="1841"/>
      <c r="N191" s="1841"/>
      <c r="O191" s="301"/>
      <c r="P191" s="302" t="str">
        <f t="shared" si="7"/>
        <v/>
      </c>
      <c r="Q191" s="47"/>
      <c r="R191" s="373"/>
      <c r="S191" s="4"/>
      <c r="T191" s="4"/>
      <c r="U191" s="4"/>
      <c r="V191" s="4"/>
      <c r="W191" s="4"/>
      <c r="X191" s="4"/>
      <c r="IH191" s="21"/>
      <c r="II191" s="21"/>
    </row>
    <row r="192" spans="1:243" s="258" customFormat="1" ht="24" customHeight="1">
      <c r="A192" s="216"/>
      <c r="B192" s="1838"/>
      <c r="C192" s="1839"/>
      <c r="D192" s="855"/>
      <c r="E192" s="1840"/>
      <c r="F192" s="1840"/>
      <c r="G192" s="1840"/>
      <c r="H192" s="1840"/>
      <c r="I192" s="1840"/>
      <c r="J192" s="1840"/>
      <c r="K192" s="1840"/>
      <c r="L192" s="1840"/>
      <c r="M192" s="1841"/>
      <c r="N192" s="1841"/>
      <c r="O192" s="301"/>
      <c r="P192" s="302" t="str">
        <f t="shared" si="7"/>
        <v/>
      </c>
      <c r="Q192" s="47"/>
      <c r="R192" s="373"/>
      <c r="S192" s="4"/>
      <c r="T192" s="4"/>
      <c r="U192" s="4"/>
      <c r="V192" s="4"/>
      <c r="W192" s="4"/>
      <c r="X192" s="4"/>
      <c r="IH192" s="21"/>
      <c r="II192" s="21"/>
    </row>
    <row r="193" spans="1:243" s="258" customFormat="1" ht="24" customHeight="1">
      <c r="A193" s="216"/>
      <c r="B193" s="1838"/>
      <c r="C193" s="1839"/>
      <c r="D193" s="855"/>
      <c r="E193" s="1840"/>
      <c r="F193" s="1840"/>
      <c r="G193" s="1840"/>
      <c r="H193" s="1840"/>
      <c r="I193" s="1840"/>
      <c r="J193" s="1840"/>
      <c r="K193" s="1840"/>
      <c r="L193" s="1840"/>
      <c r="M193" s="1841"/>
      <c r="N193" s="1841"/>
      <c r="O193" s="301"/>
      <c r="P193" s="302" t="str">
        <f t="shared" si="7"/>
        <v/>
      </c>
      <c r="Q193" s="47"/>
      <c r="R193" s="373"/>
      <c r="S193" s="4"/>
      <c r="T193" s="4"/>
      <c r="U193" s="4"/>
      <c r="V193" s="4"/>
      <c r="W193" s="4"/>
      <c r="X193" s="4"/>
    </row>
    <row r="194" spans="1:243" s="258" customFormat="1" ht="24" customHeight="1">
      <c r="A194" s="216"/>
      <c r="B194" s="1838"/>
      <c r="C194" s="1839"/>
      <c r="D194" s="855"/>
      <c r="E194" s="1840"/>
      <c r="F194" s="1840"/>
      <c r="G194" s="1840"/>
      <c r="H194" s="1840"/>
      <c r="I194" s="1840"/>
      <c r="J194" s="1840"/>
      <c r="K194" s="1840"/>
      <c r="L194" s="1840"/>
      <c r="M194" s="1841"/>
      <c r="N194" s="1841"/>
      <c r="O194" s="301"/>
      <c r="P194" s="302" t="str">
        <f t="shared" si="7"/>
        <v/>
      </c>
      <c r="Q194" s="47"/>
      <c r="R194" s="373"/>
      <c r="S194" s="4"/>
      <c r="T194" s="4"/>
      <c r="U194" s="4"/>
      <c r="V194" s="4"/>
      <c r="W194" s="4"/>
      <c r="X194" s="4"/>
    </row>
    <row r="195" spans="1:243" s="258" customFormat="1" ht="24" customHeight="1">
      <c r="A195" s="216"/>
      <c r="B195" s="1838"/>
      <c r="C195" s="1839"/>
      <c r="D195" s="855"/>
      <c r="E195" s="1840"/>
      <c r="F195" s="1840"/>
      <c r="G195" s="1840"/>
      <c r="H195" s="1840"/>
      <c r="I195" s="1840"/>
      <c r="J195" s="1840"/>
      <c r="K195" s="1840"/>
      <c r="L195" s="1840"/>
      <c r="M195" s="1841"/>
      <c r="N195" s="1841"/>
      <c r="O195" s="301"/>
      <c r="P195" s="302" t="str">
        <f t="shared" si="7"/>
        <v/>
      </c>
      <c r="Q195" s="47"/>
      <c r="R195" s="373"/>
      <c r="S195" s="4"/>
      <c r="T195" s="4"/>
      <c r="U195" s="4"/>
      <c r="V195" s="4"/>
      <c r="W195" s="4"/>
      <c r="X195" s="4"/>
    </row>
    <row r="196" spans="1:243" s="258" customFormat="1" ht="24" customHeight="1">
      <c r="A196" s="216"/>
      <c r="B196" s="1838"/>
      <c r="C196" s="1839"/>
      <c r="D196" s="855"/>
      <c r="E196" s="1840"/>
      <c r="F196" s="1840"/>
      <c r="G196" s="1840"/>
      <c r="H196" s="1840"/>
      <c r="I196" s="1840"/>
      <c r="J196" s="1840"/>
      <c r="K196" s="1840"/>
      <c r="L196" s="1840"/>
      <c r="M196" s="1841"/>
      <c r="N196" s="1841"/>
      <c r="O196" s="301"/>
      <c r="P196" s="302" t="str">
        <f t="shared" si="7"/>
        <v/>
      </c>
      <c r="Q196" s="47"/>
      <c r="R196" s="373"/>
      <c r="S196" s="4"/>
      <c r="T196" s="4"/>
      <c r="U196" s="4"/>
      <c r="V196" s="4"/>
      <c r="W196" s="4"/>
      <c r="X196" s="4"/>
    </row>
    <row r="197" spans="1:243" s="258" customFormat="1" ht="24" customHeight="1">
      <c r="A197" s="216"/>
      <c r="B197" s="1838"/>
      <c r="C197" s="1839"/>
      <c r="D197" s="855"/>
      <c r="E197" s="1840"/>
      <c r="F197" s="1840"/>
      <c r="G197" s="1840"/>
      <c r="H197" s="1840"/>
      <c r="I197" s="1840"/>
      <c r="J197" s="1840"/>
      <c r="K197" s="1840"/>
      <c r="L197" s="1840"/>
      <c r="M197" s="1841"/>
      <c r="N197" s="1841"/>
      <c r="O197" s="301"/>
      <c r="P197" s="302" t="str">
        <f t="shared" si="7"/>
        <v/>
      </c>
      <c r="Q197" s="47"/>
      <c r="R197" s="373"/>
      <c r="S197" s="4"/>
      <c r="T197" s="4"/>
      <c r="U197" s="4"/>
      <c r="V197" s="4"/>
      <c r="W197" s="4"/>
      <c r="X197" s="4"/>
    </row>
    <row r="198" spans="1:243" s="258" customFormat="1" ht="24" customHeight="1">
      <c r="A198" s="216"/>
      <c r="B198" s="1838"/>
      <c r="C198" s="1839"/>
      <c r="D198" s="855"/>
      <c r="E198" s="1840"/>
      <c r="F198" s="1840"/>
      <c r="G198" s="1840"/>
      <c r="H198" s="1840"/>
      <c r="I198" s="1840"/>
      <c r="J198" s="1840"/>
      <c r="K198" s="1840"/>
      <c r="L198" s="1840"/>
      <c r="M198" s="1841"/>
      <c r="N198" s="1841"/>
      <c r="O198" s="301"/>
      <c r="P198" s="302" t="str">
        <f t="shared" si="7"/>
        <v/>
      </c>
      <c r="Q198" s="47"/>
      <c r="R198" s="373"/>
      <c r="S198" s="4"/>
      <c r="T198" s="4"/>
      <c r="U198" s="4"/>
      <c r="V198" s="4"/>
      <c r="W198" s="4"/>
      <c r="X198" s="4"/>
    </row>
    <row r="199" spans="1:243" s="258" customFormat="1" ht="24" customHeight="1">
      <c r="A199" s="216"/>
      <c r="B199" s="1838"/>
      <c r="C199" s="1839"/>
      <c r="D199" s="855"/>
      <c r="E199" s="1840"/>
      <c r="F199" s="1840"/>
      <c r="G199" s="1840"/>
      <c r="H199" s="1840"/>
      <c r="I199" s="1840"/>
      <c r="J199" s="1840"/>
      <c r="K199" s="1840"/>
      <c r="L199" s="1840"/>
      <c r="M199" s="1841"/>
      <c r="N199" s="1841"/>
      <c r="O199" s="301"/>
      <c r="P199" s="302" t="str">
        <f t="shared" si="7"/>
        <v/>
      </c>
      <c r="Q199" s="47"/>
      <c r="R199" s="373"/>
      <c r="S199" s="4"/>
      <c r="T199" s="4"/>
      <c r="U199" s="4"/>
      <c r="V199" s="4"/>
      <c r="W199" s="4"/>
      <c r="X199" s="4"/>
      <c r="IH199" s="72"/>
      <c r="II199" s="21"/>
    </row>
    <row r="200" spans="1:243" s="258" customFormat="1" ht="24" customHeight="1">
      <c r="A200" s="216"/>
      <c r="B200" s="1838"/>
      <c r="C200" s="1839"/>
      <c r="D200" s="855"/>
      <c r="E200" s="1840"/>
      <c r="F200" s="1840"/>
      <c r="G200" s="1840"/>
      <c r="H200" s="1840"/>
      <c r="I200" s="1840"/>
      <c r="J200" s="1840"/>
      <c r="K200" s="1840"/>
      <c r="L200" s="1840"/>
      <c r="M200" s="1841"/>
      <c r="N200" s="1841"/>
      <c r="O200" s="301"/>
      <c r="P200" s="302" t="str">
        <f t="shared" si="7"/>
        <v/>
      </c>
      <c r="Q200" s="47"/>
      <c r="R200" s="373"/>
      <c r="S200" s="4"/>
      <c r="T200" s="4"/>
      <c r="U200" s="4"/>
      <c r="V200" s="4"/>
      <c r="W200" s="4"/>
      <c r="X200" s="4"/>
      <c r="IH200" s="21"/>
      <c r="II200" s="21"/>
    </row>
    <row r="201" spans="1:243" s="258" customFormat="1" ht="24" customHeight="1">
      <c r="A201" s="216"/>
      <c r="B201" s="1838"/>
      <c r="C201" s="1839"/>
      <c r="D201" s="855"/>
      <c r="E201" s="1840"/>
      <c r="F201" s="1840"/>
      <c r="G201" s="1840"/>
      <c r="H201" s="1840"/>
      <c r="I201" s="1840"/>
      <c r="J201" s="1840"/>
      <c r="K201" s="1840"/>
      <c r="L201" s="1840"/>
      <c r="M201" s="1841"/>
      <c r="N201" s="1841"/>
      <c r="O201" s="301"/>
      <c r="P201" s="302" t="str">
        <f t="shared" si="7"/>
        <v/>
      </c>
      <c r="Q201" s="47"/>
      <c r="R201" s="373"/>
      <c r="S201" s="4"/>
      <c r="T201" s="4"/>
      <c r="U201" s="4"/>
      <c r="V201" s="4"/>
      <c r="W201" s="4"/>
      <c r="X201" s="4"/>
      <c r="IH201" s="21"/>
      <c r="II201" s="21"/>
    </row>
    <row r="202" spans="1:243" s="258" customFormat="1" ht="24" customHeight="1">
      <c r="A202" s="216"/>
      <c r="B202" s="1838"/>
      <c r="C202" s="1839"/>
      <c r="D202" s="855"/>
      <c r="E202" s="1840"/>
      <c r="F202" s="1840"/>
      <c r="G202" s="1840"/>
      <c r="H202" s="1840"/>
      <c r="I202" s="1840"/>
      <c r="J202" s="1840"/>
      <c r="K202" s="1840"/>
      <c r="L202" s="1840"/>
      <c r="M202" s="1841"/>
      <c r="N202" s="1841"/>
      <c r="O202" s="301"/>
      <c r="P202" s="302" t="str">
        <f t="shared" si="7"/>
        <v/>
      </c>
      <c r="Q202" s="47"/>
      <c r="R202" s="373"/>
      <c r="S202" s="4"/>
      <c r="T202" s="4"/>
      <c r="U202" s="4"/>
      <c r="V202" s="4"/>
      <c r="W202" s="4"/>
      <c r="X202" s="4"/>
    </row>
    <row r="203" spans="1:243" s="258" customFormat="1" ht="24" customHeight="1">
      <c r="A203" s="216"/>
      <c r="B203" s="1838"/>
      <c r="C203" s="1839"/>
      <c r="D203" s="855"/>
      <c r="E203" s="1840"/>
      <c r="F203" s="1840"/>
      <c r="G203" s="1840"/>
      <c r="H203" s="1840"/>
      <c r="I203" s="1840"/>
      <c r="J203" s="1840"/>
      <c r="K203" s="1840"/>
      <c r="L203" s="1840"/>
      <c r="M203" s="1841"/>
      <c r="N203" s="1841"/>
      <c r="O203" s="301"/>
      <c r="P203" s="302" t="str">
        <f t="shared" si="7"/>
        <v/>
      </c>
      <c r="Q203" s="47"/>
      <c r="R203" s="373"/>
      <c r="S203" s="4"/>
      <c r="T203" s="4"/>
      <c r="U203" s="4"/>
      <c r="V203" s="4"/>
      <c r="W203" s="4"/>
      <c r="X203" s="4"/>
    </row>
    <row r="204" spans="1:243" s="258" customFormat="1" ht="24" customHeight="1">
      <c r="A204" s="216"/>
      <c r="B204" s="1838"/>
      <c r="C204" s="1839"/>
      <c r="D204" s="855"/>
      <c r="E204" s="1840"/>
      <c r="F204" s="1840"/>
      <c r="G204" s="1840"/>
      <c r="H204" s="1840"/>
      <c r="I204" s="1840"/>
      <c r="J204" s="1840"/>
      <c r="K204" s="1840"/>
      <c r="L204" s="1840"/>
      <c r="M204" s="1841"/>
      <c r="N204" s="1841"/>
      <c r="O204" s="301"/>
      <c r="P204" s="302" t="str">
        <f>IF(O204*D204=0,"",O204*D204)</f>
        <v/>
      </c>
      <c r="Q204" s="47"/>
      <c r="R204" s="373"/>
      <c r="S204" s="4"/>
      <c r="T204" s="4"/>
      <c r="U204" s="4"/>
      <c r="V204" s="4"/>
      <c r="W204" s="4"/>
      <c r="X204" s="4"/>
    </row>
    <row r="205" spans="1:243" s="258" customFormat="1" ht="24" customHeight="1">
      <c r="A205" s="216"/>
      <c r="B205" s="1838"/>
      <c r="C205" s="1839"/>
      <c r="D205" s="855"/>
      <c r="E205" s="1840"/>
      <c r="F205" s="1840"/>
      <c r="G205" s="1840"/>
      <c r="H205" s="1840"/>
      <c r="I205" s="1840"/>
      <c r="J205" s="1840"/>
      <c r="K205" s="1840"/>
      <c r="L205" s="1840"/>
      <c r="M205" s="1841"/>
      <c r="N205" s="1841"/>
      <c r="O205" s="301"/>
      <c r="P205" s="302" t="str">
        <f t="shared" si="7"/>
        <v/>
      </c>
      <c r="Q205" s="47"/>
      <c r="R205" s="373"/>
      <c r="S205" s="4"/>
      <c r="T205" s="4"/>
      <c r="U205" s="4"/>
      <c r="V205" s="4"/>
      <c r="W205" s="4"/>
      <c r="X205" s="4"/>
    </row>
    <row r="206" spans="1:243" s="258" customFormat="1" ht="24" customHeight="1">
      <c r="A206" s="216"/>
      <c r="B206" s="1838"/>
      <c r="C206" s="1839"/>
      <c r="D206" s="855"/>
      <c r="E206" s="1840"/>
      <c r="F206" s="1840"/>
      <c r="G206" s="1840"/>
      <c r="H206" s="1840"/>
      <c r="I206" s="1840"/>
      <c r="J206" s="1840"/>
      <c r="K206" s="1840"/>
      <c r="L206" s="1840"/>
      <c r="M206" s="1841"/>
      <c r="N206" s="1841"/>
      <c r="O206" s="301"/>
      <c r="P206" s="302" t="str">
        <f t="shared" si="7"/>
        <v/>
      </c>
      <c r="Q206" s="47"/>
      <c r="R206" s="373"/>
      <c r="S206" s="4"/>
      <c r="T206" s="4"/>
      <c r="U206" s="4"/>
      <c r="V206" s="4"/>
      <c r="W206" s="4"/>
      <c r="X206" s="4"/>
    </row>
    <row r="207" spans="1:243" s="258" customFormat="1" ht="24" customHeight="1">
      <c r="A207" s="216"/>
      <c r="B207" s="1838"/>
      <c r="C207" s="1839"/>
      <c r="D207" s="855"/>
      <c r="E207" s="1840"/>
      <c r="F207" s="1840"/>
      <c r="G207" s="1840"/>
      <c r="H207" s="1840"/>
      <c r="I207" s="1840"/>
      <c r="J207" s="1840"/>
      <c r="K207" s="1840"/>
      <c r="L207" s="1840"/>
      <c r="M207" s="1841"/>
      <c r="N207" s="1841"/>
      <c r="O207" s="301"/>
      <c r="P207" s="302" t="str">
        <f t="shared" si="7"/>
        <v/>
      </c>
      <c r="Q207" s="47"/>
      <c r="R207" s="373"/>
      <c r="S207" s="4"/>
      <c r="T207" s="4"/>
      <c r="U207" s="4"/>
      <c r="V207" s="4"/>
      <c r="W207" s="4"/>
      <c r="X207" s="4"/>
    </row>
    <row r="208" spans="1:243" s="258" customFormat="1" ht="24" customHeight="1">
      <c r="A208" s="216"/>
      <c r="B208" s="1838"/>
      <c r="C208" s="1839"/>
      <c r="D208" s="855"/>
      <c r="E208" s="1840"/>
      <c r="F208" s="1840"/>
      <c r="G208" s="1840"/>
      <c r="H208" s="1840"/>
      <c r="I208" s="1840"/>
      <c r="J208" s="1840"/>
      <c r="K208" s="1840"/>
      <c r="L208" s="1840"/>
      <c r="M208" s="1841"/>
      <c r="N208" s="1841"/>
      <c r="O208" s="301"/>
      <c r="P208" s="302" t="str">
        <f t="shared" si="7"/>
        <v/>
      </c>
      <c r="Q208" s="47"/>
      <c r="R208" s="373"/>
      <c r="S208" s="4"/>
      <c r="T208" s="4"/>
      <c r="U208" s="4"/>
      <c r="V208" s="4"/>
      <c r="W208" s="4"/>
      <c r="X208" s="4"/>
    </row>
    <row r="209" spans="1:25" s="258" customFormat="1" ht="24" customHeight="1">
      <c r="A209" s="216"/>
      <c r="B209" s="1838"/>
      <c r="C209" s="1839"/>
      <c r="D209" s="855"/>
      <c r="E209" s="1840"/>
      <c r="F209" s="1840"/>
      <c r="G209" s="1840"/>
      <c r="H209" s="1840"/>
      <c r="I209" s="1840"/>
      <c r="J209" s="1840"/>
      <c r="K209" s="1840"/>
      <c r="L209" s="1840"/>
      <c r="M209" s="1841"/>
      <c r="N209" s="1841"/>
      <c r="O209" s="301"/>
      <c r="P209" s="302" t="str">
        <f t="shared" si="7"/>
        <v/>
      </c>
      <c r="Q209" s="47"/>
      <c r="R209" s="373"/>
      <c r="S209" s="4"/>
      <c r="T209" s="4"/>
      <c r="U209" s="4"/>
      <c r="V209" s="4"/>
      <c r="W209" s="4"/>
      <c r="X209" s="4"/>
    </row>
    <row r="210" spans="1:25" s="258" customFormat="1" ht="24" customHeight="1">
      <c r="A210" s="216"/>
      <c r="B210" s="1838"/>
      <c r="C210" s="1839"/>
      <c r="D210" s="855"/>
      <c r="E210" s="1840"/>
      <c r="F210" s="1840"/>
      <c r="G210" s="1840"/>
      <c r="H210" s="1840"/>
      <c r="I210" s="1840"/>
      <c r="J210" s="1840"/>
      <c r="K210" s="1840"/>
      <c r="L210" s="1840"/>
      <c r="M210" s="1841"/>
      <c r="N210" s="1841"/>
      <c r="O210" s="301"/>
      <c r="P210" s="302" t="str">
        <f t="shared" si="7"/>
        <v/>
      </c>
      <c r="Q210" s="47"/>
      <c r="R210" s="373"/>
      <c r="S210" s="4"/>
      <c r="T210" s="4"/>
      <c r="U210" s="4"/>
      <c r="V210" s="4"/>
      <c r="W210" s="4"/>
      <c r="X210" s="4"/>
    </row>
    <row r="211" spans="1:25" s="258" customFormat="1" ht="24" customHeight="1">
      <c r="A211" s="216"/>
      <c r="B211" s="1838"/>
      <c r="C211" s="1839"/>
      <c r="D211" s="855"/>
      <c r="E211" s="1840"/>
      <c r="F211" s="1840"/>
      <c r="G211" s="1840"/>
      <c r="H211" s="1840"/>
      <c r="I211" s="1840"/>
      <c r="J211" s="1840"/>
      <c r="K211" s="1840"/>
      <c r="L211" s="1840"/>
      <c r="M211" s="1841"/>
      <c r="N211" s="1841"/>
      <c r="O211" s="301"/>
      <c r="P211" s="302" t="str">
        <f t="shared" si="7"/>
        <v/>
      </c>
      <c r="Q211" s="47"/>
      <c r="R211" s="373"/>
      <c r="S211" s="4"/>
      <c r="T211" s="4"/>
      <c r="U211" s="4"/>
      <c r="V211" s="4"/>
      <c r="W211" s="4"/>
      <c r="X211" s="4"/>
    </row>
    <row r="212" spans="1:25" s="258" customFormat="1" ht="24" customHeight="1">
      <c r="A212" s="216"/>
      <c r="B212" s="1838"/>
      <c r="C212" s="1839"/>
      <c r="D212" s="855"/>
      <c r="E212" s="1840"/>
      <c r="F212" s="1840"/>
      <c r="G212" s="1840"/>
      <c r="H212" s="1840"/>
      <c r="I212" s="1840"/>
      <c r="J212" s="1840"/>
      <c r="K212" s="1840"/>
      <c r="L212" s="1840"/>
      <c r="M212" s="1841"/>
      <c r="N212" s="1841"/>
      <c r="O212" s="301"/>
      <c r="P212" s="302" t="str">
        <f t="shared" si="7"/>
        <v/>
      </c>
      <c r="Q212" s="47"/>
      <c r="R212" s="373"/>
      <c r="S212" s="4"/>
      <c r="T212" s="4"/>
      <c r="U212" s="4"/>
      <c r="V212" s="4"/>
      <c r="W212" s="4"/>
      <c r="X212" s="4"/>
    </row>
    <row r="213" spans="1:25" s="258" customFormat="1" ht="24" customHeight="1">
      <c r="A213" s="216"/>
      <c r="B213" s="1838"/>
      <c r="C213" s="1839"/>
      <c r="D213" s="855"/>
      <c r="E213" s="1840"/>
      <c r="F213" s="1840"/>
      <c r="G213" s="1840"/>
      <c r="H213" s="1840"/>
      <c r="I213" s="1840"/>
      <c r="J213" s="1840"/>
      <c r="K213" s="1840"/>
      <c r="L213" s="1840"/>
      <c r="M213" s="1841"/>
      <c r="N213" s="1841"/>
      <c r="O213" s="301"/>
      <c r="P213" s="302" t="str">
        <f t="shared" si="7"/>
        <v/>
      </c>
      <c r="Q213" s="47"/>
      <c r="R213" s="373"/>
      <c r="S213" s="4"/>
      <c r="T213" s="4"/>
      <c r="U213" s="4"/>
      <c r="V213" s="4"/>
      <c r="W213" s="4"/>
      <c r="X213" s="4"/>
    </row>
    <row r="214" spans="1:25" s="258" customFormat="1" ht="24" customHeight="1">
      <c r="A214" s="216"/>
      <c r="B214" s="1838"/>
      <c r="C214" s="1839"/>
      <c r="D214" s="855"/>
      <c r="E214" s="1840"/>
      <c r="F214" s="1840"/>
      <c r="G214" s="1840"/>
      <c r="H214" s="1840"/>
      <c r="I214" s="1840"/>
      <c r="J214" s="1840"/>
      <c r="K214" s="1840"/>
      <c r="L214" s="1840"/>
      <c r="M214" s="1841"/>
      <c r="N214" s="1841"/>
      <c r="O214" s="301"/>
      <c r="P214" s="302" t="str">
        <f t="shared" si="7"/>
        <v/>
      </c>
      <c r="Q214" s="47"/>
      <c r="R214" s="373"/>
      <c r="S214" s="4"/>
      <c r="T214" s="4"/>
      <c r="U214" s="4"/>
      <c r="V214" s="4"/>
      <c r="W214" s="4"/>
      <c r="X214" s="4"/>
    </row>
    <row r="215" spans="1:25" s="111" customFormat="1" ht="6" customHeight="1">
      <c r="A215" s="363"/>
      <c r="B215" s="179"/>
      <c r="C215" s="830"/>
      <c r="D215" s="830"/>
      <c r="E215" s="830"/>
      <c r="F215" s="829"/>
      <c r="G215" s="829"/>
      <c r="H215" s="829"/>
      <c r="I215" s="829"/>
      <c r="J215" s="829"/>
      <c r="K215" s="829"/>
      <c r="L215" s="829"/>
      <c r="M215" s="171"/>
      <c r="N215" s="171"/>
      <c r="O215" s="171"/>
      <c r="P215" s="180"/>
      <c r="Q215" s="258"/>
      <c r="R215" s="374"/>
      <c r="S215" s="66"/>
      <c r="T215" s="66"/>
      <c r="U215" s="66"/>
      <c r="V215" s="66"/>
      <c r="W215" s="66"/>
      <c r="X215" s="66"/>
    </row>
    <row r="216" spans="1:25" s="87" customFormat="1" ht="21.75" customHeight="1">
      <c r="A216" s="370"/>
      <c r="B216" s="181" t="s">
        <v>68</v>
      </c>
      <c r="C216" s="182"/>
      <c r="D216" s="902"/>
      <c r="E216" s="902"/>
      <c r="F216" s="902"/>
      <c r="G216" s="902"/>
      <c r="H216" s="902"/>
      <c r="I216" s="902"/>
      <c r="J216" s="902"/>
      <c r="K216" s="902"/>
      <c r="L216" s="182"/>
      <c r="M216" s="182"/>
      <c r="N216" s="182"/>
      <c r="O216" s="182"/>
      <c r="P216" s="182"/>
      <c r="Q216" s="405"/>
      <c r="R216" s="399"/>
      <c r="S216" s="119"/>
      <c r="T216" s="119"/>
      <c r="U216" s="119"/>
      <c r="V216" s="120"/>
      <c r="W216" s="37"/>
      <c r="X216" s="98"/>
    </row>
    <row r="217" spans="1:25" s="258" customFormat="1" ht="12.75" customHeight="1">
      <c r="A217" s="363"/>
      <c r="B217" s="1846" t="str">
        <f>B164</f>
        <v>FAPESP,  SETEMBRO DE 2015</v>
      </c>
      <c r="C217" s="1846"/>
      <c r="D217" s="1847"/>
      <c r="E217" s="1847"/>
      <c r="F217" s="903"/>
      <c r="G217" s="903"/>
      <c r="H217" s="903"/>
      <c r="I217" s="903"/>
      <c r="J217" s="903"/>
      <c r="K217" s="903"/>
      <c r="L217" s="179"/>
      <c r="M217" s="183"/>
      <c r="N217" s="183"/>
      <c r="O217" s="183"/>
      <c r="P217" s="176"/>
      <c r="Q217" s="600">
        <v>4</v>
      </c>
      <c r="R217" s="373"/>
      <c r="S217" s="33"/>
      <c r="T217" s="33"/>
      <c r="U217" s="33"/>
      <c r="V217" s="33"/>
      <c r="W217" s="33"/>
      <c r="X217" s="4"/>
    </row>
    <row r="218" spans="1:25" s="258" customFormat="1" ht="12.75" customHeight="1">
      <c r="A218" s="363"/>
      <c r="B218" s="601"/>
      <c r="C218" s="601"/>
      <c r="D218" s="904"/>
      <c r="E218" s="904"/>
      <c r="F218" s="903"/>
      <c r="G218" s="903"/>
      <c r="H218" s="903"/>
      <c r="I218" s="903"/>
      <c r="J218" s="903"/>
      <c r="K218" s="903"/>
      <c r="L218" s="179"/>
      <c r="M218" s="183"/>
      <c r="N218" s="183"/>
      <c r="O218" s="183"/>
      <c r="P218" s="176"/>
      <c r="Q218" s="600"/>
      <c r="R218" s="373"/>
      <c r="S218" s="33"/>
      <c r="T218" s="33"/>
      <c r="U218" s="33"/>
      <c r="V218" s="33"/>
      <c r="W218" s="33"/>
      <c r="X218" s="4"/>
    </row>
    <row r="219" spans="1:25" s="4" customFormat="1" ht="12.75" customHeight="1">
      <c r="A219" s="366"/>
      <c r="B219" s="568"/>
      <c r="C219" s="3"/>
      <c r="D219" s="824"/>
      <c r="E219" s="824"/>
      <c r="F219" s="826"/>
      <c r="G219" s="826"/>
      <c r="H219" s="826"/>
      <c r="I219" s="826"/>
      <c r="J219" s="826"/>
      <c r="K219" s="826"/>
      <c r="L219" s="568"/>
      <c r="M219" s="3"/>
      <c r="N219" s="3"/>
      <c r="O219" s="3"/>
      <c r="P219" s="568"/>
      <c r="Q219" s="50"/>
      <c r="R219" s="341"/>
    </row>
    <row r="220" spans="1:25" s="4" customFormat="1" ht="12.75" customHeight="1">
      <c r="A220" s="366"/>
      <c r="B220" s="568"/>
      <c r="C220" s="3"/>
      <c r="D220" s="824"/>
      <c r="E220" s="824"/>
      <c r="F220" s="826"/>
      <c r="G220" s="826"/>
      <c r="H220" s="826"/>
      <c r="I220" s="826"/>
      <c r="J220" s="826"/>
      <c r="K220" s="826"/>
      <c r="L220" s="568"/>
      <c r="M220" s="3"/>
      <c r="N220" s="3"/>
      <c r="O220" s="3"/>
      <c r="P220" s="568"/>
      <c r="Q220" s="50"/>
      <c r="R220" s="341"/>
    </row>
    <row r="221" spans="1:25" s="4" customFormat="1" ht="12.75" customHeight="1">
      <c r="A221" s="366"/>
      <c r="B221" s="568"/>
      <c r="C221" s="3"/>
      <c r="D221" s="824"/>
      <c r="E221" s="824"/>
      <c r="F221" s="826"/>
      <c r="G221" s="826"/>
      <c r="H221" s="826"/>
      <c r="I221" s="826"/>
      <c r="J221" s="826"/>
      <c r="K221" s="826"/>
      <c r="L221" s="568"/>
      <c r="M221" s="3"/>
      <c r="N221" s="3"/>
      <c r="O221" s="3"/>
      <c r="P221" s="568"/>
      <c r="Q221" s="50"/>
      <c r="R221" s="341"/>
    </row>
    <row r="222" spans="1:25" s="4" customFormat="1" ht="12.75" customHeight="1">
      <c r="A222" s="366"/>
      <c r="B222" s="568"/>
      <c r="C222" s="3"/>
      <c r="D222" s="824"/>
      <c r="E222" s="824"/>
      <c r="F222" s="826"/>
      <c r="G222" s="826"/>
      <c r="H222" s="826"/>
      <c r="I222" s="826"/>
      <c r="J222" s="826"/>
      <c r="K222" s="826"/>
      <c r="L222" s="568"/>
      <c r="M222" s="3"/>
      <c r="N222" s="3"/>
      <c r="O222" s="3"/>
      <c r="P222" s="568"/>
      <c r="Q222" s="50"/>
    </row>
    <row r="223" spans="1:25" s="4" customFormat="1" ht="19.5" customHeight="1">
      <c r="A223" s="367"/>
      <c r="B223" s="310" t="s">
        <v>185</v>
      </c>
      <c r="C223" s="190"/>
      <c r="D223" s="817"/>
      <c r="E223" s="817"/>
      <c r="F223" s="817"/>
      <c r="G223" s="817"/>
      <c r="H223" s="817"/>
      <c r="I223" s="817"/>
      <c r="J223" s="817"/>
      <c r="K223" s="856"/>
      <c r="Q223" s="50"/>
      <c r="R223" s="386"/>
      <c r="T223" s="569"/>
      <c r="U223" s="569"/>
      <c r="V223" s="569"/>
      <c r="W223" s="569"/>
      <c r="X223" s="569"/>
      <c r="Y223" s="50"/>
    </row>
    <row r="224" spans="1:25" s="4" customFormat="1" ht="6" customHeight="1">
      <c r="A224" s="367"/>
      <c r="B224" s="190"/>
      <c r="C224" s="190"/>
      <c r="D224" s="817"/>
      <c r="E224" s="817"/>
      <c r="F224" s="817"/>
      <c r="G224" s="817"/>
      <c r="H224" s="817"/>
      <c r="I224" s="817"/>
      <c r="J224" s="817"/>
      <c r="K224" s="856"/>
      <c r="Q224" s="50"/>
      <c r="R224" s="386"/>
      <c r="T224" s="569"/>
      <c r="U224" s="569"/>
      <c r="V224" s="569"/>
      <c r="W224" s="569"/>
      <c r="X224" s="569"/>
      <c r="Y224" s="50"/>
    </row>
    <row r="225" spans="1:243" s="4" customFormat="1" ht="19.5" customHeight="1">
      <c r="A225" s="367"/>
      <c r="B225" s="578" t="s">
        <v>97</v>
      </c>
      <c r="C225" s="32"/>
      <c r="D225" s="905"/>
      <c r="E225" s="905"/>
      <c r="F225" s="1679"/>
      <c r="G225" s="1679"/>
      <c r="H225" s="1679"/>
      <c r="I225" s="1679"/>
      <c r="J225" s="1679"/>
      <c r="K225" s="1679"/>
      <c r="L225" s="1663"/>
      <c r="M225" s="1663"/>
      <c r="N225" s="1663"/>
      <c r="O225" s="1663"/>
      <c r="P225" s="1663"/>
      <c r="Q225" s="1663"/>
      <c r="R225" s="341"/>
      <c r="T225" s="569"/>
      <c r="U225" s="569"/>
      <c r="V225" s="569"/>
      <c r="W225" s="569"/>
      <c r="X225" s="569"/>
      <c r="Y225" s="50"/>
    </row>
    <row r="226" spans="1:243" s="4" customFormat="1" ht="6.75" customHeight="1">
      <c r="A226" s="367"/>
      <c r="B226" s="578"/>
      <c r="C226" s="32"/>
      <c r="D226" s="905"/>
      <c r="E226" s="905"/>
      <c r="F226" s="906"/>
      <c r="G226" s="906"/>
      <c r="H226" s="906"/>
      <c r="I226" s="906"/>
      <c r="J226" s="906"/>
      <c r="K226" s="906"/>
      <c r="L226" s="293"/>
      <c r="M226" s="293"/>
      <c r="N226" s="293"/>
      <c r="O226" s="293"/>
      <c r="Q226" s="50"/>
      <c r="R226" s="386"/>
      <c r="T226" s="569"/>
      <c r="U226" s="569"/>
      <c r="V226" s="569"/>
      <c r="W226" s="569"/>
      <c r="X226" s="569"/>
      <c r="Y226" s="50"/>
    </row>
    <row r="227" spans="1:243" s="4" customFormat="1" ht="19.5" customHeight="1">
      <c r="A227" s="367"/>
      <c r="B227" s="578" t="s">
        <v>0</v>
      </c>
      <c r="C227" s="190"/>
      <c r="D227" s="817"/>
      <c r="E227" s="1609"/>
      <c r="F227" s="1609"/>
      <c r="G227" s="1609"/>
      <c r="H227" s="817"/>
      <c r="I227" s="817"/>
      <c r="J227" s="817"/>
      <c r="K227" s="856"/>
      <c r="R227" s="341"/>
    </row>
    <row r="228" spans="1:243" s="33" customFormat="1" ht="6.75" customHeight="1">
      <c r="A228" s="366"/>
      <c r="B228" s="4"/>
      <c r="C228" s="50"/>
      <c r="D228" s="900"/>
      <c r="E228" s="900"/>
      <c r="F228" s="886"/>
      <c r="G228" s="886"/>
      <c r="H228" s="886"/>
      <c r="I228" s="886"/>
      <c r="J228" s="886"/>
      <c r="K228" s="886"/>
      <c r="L228" s="64"/>
      <c r="M228" s="63"/>
      <c r="N228" s="63"/>
      <c r="O228" s="64"/>
      <c r="P228" s="64"/>
      <c r="Q228" s="64"/>
      <c r="R228" s="341"/>
      <c r="S228" s="4"/>
    </row>
    <row r="229" spans="1:243" s="568" customFormat="1" ht="5.25" customHeight="1">
      <c r="A229" s="573"/>
      <c r="B229" s="578"/>
      <c r="C229" s="6"/>
      <c r="D229" s="905"/>
      <c r="E229" s="905"/>
      <c r="F229" s="907"/>
      <c r="G229" s="907"/>
      <c r="H229" s="907"/>
      <c r="I229" s="907"/>
      <c r="J229" s="907"/>
      <c r="K229" s="907"/>
      <c r="L229" s="32"/>
      <c r="M229" s="31"/>
      <c r="N229" s="31"/>
      <c r="O229" s="31"/>
      <c r="P229" s="159"/>
      <c r="Q229" s="159"/>
      <c r="R229" s="366"/>
      <c r="S229" s="4"/>
    </row>
    <row r="230" spans="1:243" s="4" customFormat="1" ht="19.5" customHeight="1">
      <c r="A230" s="366"/>
      <c r="B230" s="1842" t="s">
        <v>93</v>
      </c>
      <c r="C230" s="1843"/>
      <c r="D230" s="1381" t="str">
        <f>IF(SUM(P233:P275:P281:P328,P334:P381,P387:P435)=0,"",SUM(P233:P275:P281:P328,P334:P381,P387:P435))</f>
        <v/>
      </c>
      <c r="E230" s="1381"/>
      <c r="F230" s="1381"/>
      <c r="G230" s="1381"/>
      <c r="H230" s="901"/>
      <c r="I230" s="901"/>
      <c r="J230" s="901"/>
      <c r="K230" s="901"/>
      <c r="L230" s="108"/>
      <c r="M230" s="108"/>
      <c r="N230" s="108"/>
      <c r="O230" s="108"/>
      <c r="P230" s="108"/>
      <c r="Q230" s="108"/>
      <c r="R230" s="341"/>
    </row>
    <row r="231" spans="1:243" s="86" customFormat="1" ht="6.75" customHeight="1">
      <c r="A231" s="385"/>
      <c r="B231" s="16"/>
      <c r="C231" s="18"/>
      <c r="D231" s="822"/>
      <c r="E231" s="822"/>
      <c r="F231" s="823"/>
      <c r="G231" s="823"/>
      <c r="H231" s="823"/>
      <c r="I231" s="823"/>
      <c r="J231" s="823"/>
      <c r="K231" s="823"/>
      <c r="L231" s="1"/>
      <c r="M231" s="18"/>
      <c r="N231" s="18"/>
      <c r="O231" s="18"/>
      <c r="P231" s="1"/>
      <c r="Q231" s="316"/>
      <c r="R231" s="347"/>
      <c r="S231" s="4"/>
      <c r="T231" s="106"/>
      <c r="U231" s="106"/>
      <c r="V231" s="106"/>
      <c r="W231" s="106"/>
      <c r="X231" s="106"/>
    </row>
    <row r="232" spans="1:243" s="87" customFormat="1" ht="30.75" customHeight="1">
      <c r="A232" s="370"/>
      <c r="B232" s="1574" t="s">
        <v>1</v>
      </c>
      <c r="C232" s="1574"/>
      <c r="D232" s="814" t="s">
        <v>7</v>
      </c>
      <c r="E232" s="1834" t="s">
        <v>8</v>
      </c>
      <c r="F232" s="1835"/>
      <c r="G232" s="1835"/>
      <c r="H232" s="1835"/>
      <c r="I232" s="1835"/>
      <c r="J232" s="1835"/>
      <c r="K232" s="1835"/>
      <c r="L232" s="1836"/>
      <c r="M232" s="1836"/>
      <c r="N232" s="1837"/>
      <c r="O232" s="566" t="s">
        <v>3</v>
      </c>
      <c r="P232" s="419" t="s">
        <v>4</v>
      </c>
      <c r="Q232" s="567" t="s">
        <v>2</v>
      </c>
      <c r="R232" s="388"/>
      <c r="S232" s="98"/>
      <c r="T232" s="98"/>
      <c r="U232" s="98"/>
      <c r="V232" s="98"/>
      <c r="W232" s="98"/>
      <c r="X232" s="98"/>
    </row>
    <row r="233" spans="1:243" s="258" customFormat="1" ht="24" customHeight="1">
      <c r="A233" s="216"/>
      <c r="B233" s="1838"/>
      <c r="C233" s="1839"/>
      <c r="D233" s="855"/>
      <c r="E233" s="1840"/>
      <c r="F233" s="1840"/>
      <c r="G233" s="1840"/>
      <c r="H233" s="1840"/>
      <c r="I233" s="1840"/>
      <c r="J233" s="1840"/>
      <c r="K233" s="1840"/>
      <c r="L233" s="1840"/>
      <c r="M233" s="1841"/>
      <c r="N233" s="1841"/>
      <c r="O233" s="301"/>
      <c r="P233" s="302" t="str">
        <f t="shared" ref="P233:P256" si="8">IF(O233*D233=0,"",O233*D233)</f>
        <v/>
      </c>
      <c r="Q233" s="47"/>
      <c r="R233" s="373"/>
      <c r="S233" s="4"/>
      <c r="T233" s="4"/>
      <c r="U233" s="4"/>
      <c r="V233" s="4"/>
      <c r="W233" s="4"/>
      <c r="X233" s="4"/>
      <c r="IH233" s="72"/>
      <c r="II233" s="21"/>
    </row>
    <row r="234" spans="1:243" s="258" customFormat="1" ht="24" customHeight="1">
      <c r="A234" s="216"/>
      <c r="B234" s="1838"/>
      <c r="C234" s="1839"/>
      <c r="D234" s="855"/>
      <c r="E234" s="1840"/>
      <c r="F234" s="1840"/>
      <c r="G234" s="1840"/>
      <c r="H234" s="1840"/>
      <c r="I234" s="1840"/>
      <c r="J234" s="1840"/>
      <c r="K234" s="1840"/>
      <c r="L234" s="1840"/>
      <c r="M234" s="1841"/>
      <c r="N234" s="1841"/>
      <c r="O234" s="301"/>
      <c r="P234" s="302" t="str">
        <f t="shared" si="8"/>
        <v/>
      </c>
      <c r="Q234" s="47"/>
      <c r="R234" s="373"/>
      <c r="S234" s="4"/>
      <c r="T234" s="4"/>
      <c r="U234" s="4"/>
      <c r="V234" s="4"/>
      <c r="W234" s="4"/>
      <c r="X234" s="4"/>
      <c r="IH234" s="72"/>
      <c r="II234" s="21"/>
    </row>
    <row r="235" spans="1:243" s="258" customFormat="1" ht="24" customHeight="1">
      <c r="A235" s="216"/>
      <c r="B235" s="1838"/>
      <c r="C235" s="1839"/>
      <c r="D235" s="855"/>
      <c r="E235" s="1840"/>
      <c r="F235" s="1840"/>
      <c r="G235" s="1840"/>
      <c r="H235" s="1840"/>
      <c r="I235" s="1840"/>
      <c r="J235" s="1840"/>
      <c r="K235" s="1840"/>
      <c r="L235" s="1840"/>
      <c r="M235" s="1841"/>
      <c r="N235" s="1841"/>
      <c r="O235" s="301"/>
      <c r="P235" s="302" t="str">
        <f t="shared" si="8"/>
        <v/>
      </c>
      <c r="Q235" s="47"/>
      <c r="R235" s="373"/>
      <c r="S235" s="4"/>
      <c r="T235" s="4"/>
      <c r="U235" s="4"/>
      <c r="V235" s="4"/>
      <c r="W235" s="4"/>
      <c r="X235" s="4"/>
      <c r="IH235" s="21"/>
      <c r="II235" s="21"/>
    </row>
    <row r="236" spans="1:243" s="258" customFormat="1" ht="24" customHeight="1">
      <c r="A236" s="216"/>
      <c r="B236" s="1838"/>
      <c r="C236" s="1839"/>
      <c r="D236" s="855"/>
      <c r="E236" s="1840"/>
      <c r="F236" s="1840"/>
      <c r="G236" s="1840"/>
      <c r="H236" s="1840"/>
      <c r="I236" s="1840"/>
      <c r="J236" s="1840"/>
      <c r="K236" s="1840"/>
      <c r="L236" s="1840"/>
      <c r="M236" s="1841"/>
      <c r="N236" s="1841"/>
      <c r="O236" s="301"/>
      <c r="P236" s="302" t="str">
        <f t="shared" si="8"/>
        <v/>
      </c>
      <c r="Q236" s="47"/>
      <c r="R236" s="373"/>
      <c r="S236" s="4"/>
      <c r="T236" s="4"/>
      <c r="U236" s="4"/>
      <c r="V236" s="4"/>
      <c r="W236" s="4"/>
      <c r="X236" s="4"/>
      <c r="IH236" s="21"/>
      <c r="II236" s="21"/>
    </row>
    <row r="237" spans="1:243" s="258" customFormat="1" ht="24" customHeight="1">
      <c r="A237" s="216"/>
      <c r="B237" s="1838"/>
      <c r="C237" s="1839"/>
      <c r="D237" s="855"/>
      <c r="E237" s="1840"/>
      <c r="F237" s="1840"/>
      <c r="G237" s="1840"/>
      <c r="H237" s="1840"/>
      <c r="I237" s="1840"/>
      <c r="J237" s="1840"/>
      <c r="K237" s="1840"/>
      <c r="L237" s="1840"/>
      <c r="M237" s="1841"/>
      <c r="N237" s="1841"/>
      <c r="O237" s="301"/>
      <c r="P237" s="302" t="str">
        <f t="shared" si="8"/>
        <v/>
      </c>
      <c r="Q237" s="47"/>
      <c r="R237" s="373"/>
      <c r="S237" s="4"/>
      <c r="T237" s="4"/>
      <c r="U237" s="4"/>
      <c r="V237" s="4"/>
      <c r="W237" s="4"/>
      <c r="X237" s="4"/>
    </row>
    <row r="238" spans="1:243" s="258" customFormat="1" ht="24" customHeight="1">
      <c r="A238" s="216"/>
      <c r="B238" s="1838"/>
      <c r="C238" s="1839"/>
      <c r="D238" s="855"/>
      <c r="E238" s="1840"/>
      <c r="F238" s="1840"/>
      <c r="G238" s="1840"/>
      <c r="H238" s="1840"/>
      <c r="I238" s="1840"/>
      <c r="J238" s="1840"/>
      <c r="K238" s="1840"/>
      <c r="L238" s="1840"/>
      <c r="M238" s="1841"/>
      <c r="N238" s="1841"/>
      <c r="O238" s="301"/>
      <c r="P238" s="302" t="str">
        <f t="shared" si="8"/>
        <v/>
      </c>
      <c r="Q238" s="47"/>
      <c r="R238" s="373"/>
      <c r="S238" s="4"/>
      <c r="T238" s="4"/>
      <c r="U238" s="4"/>
      <c r="V238" s="4"/>
      <c r="W238" s="4"/>
      <c r="X238" s="4"/>
    </row>
    <row r="239" spans="1:243" s="258" customFormat="1" ht="24" customHeight="1">
      <c r="A239" s="216"/>
      <c r="B239" s="1838"/>
      <c r="C239" s="1839"/>
      <c r="D239" s="855"/>
      <c r="E239" s="1840"/>
      <c r="F239" s="1840"/>
      <c r="G239" s="1840"/>
      <c r="H239" s="1840"/>
      <c r="I239" s="1840"/>
      <c r="J239" s="1840"/>
      <c r="K239" s="1840"/>
      <c r="L239" s="1840"/>
      <c r="M239" s="1841"/>
      <c r="N239" s="1841"/>
      <c r="O239" s="301"/>
      <c r="P239" s="302" t="str">
        <f t="shared" si="8"/>
        <v/>
      </c>
      <c r="Q239" s="47"/>
      <c r="R239" s="373"/>
      <c r="S239" s="4"/>
      <c r="T239" s="4"/>
      <c r="U239" s="4"/>
      <c r="V239" s="4"/>
      <c r="W239" s="4"/>
      <c r="X239" s="4"/>
    </row>
    <row r="240" spans="1:243" s="258" customFormat="1" ht="24" customHeight="1">
      <c r="A240" s="216"/>
      <c r="B240" s="1838"/>
      <c r="C240" s="1839"/>
      <c r="D240" s="855"/>
      <c r="E240" s="1840"/>
      <c r="F240" s="1840"/>
      <c r="G240" s="1840"/>
      <c r="H240" s="1840"/>
      <c r="I240" s="1840"/>
      <c r="J240" s="1840"/>
      <c r="K240" s="1840"/>
      <c r="L240" s="1840"/>
      <c r="M240" s="1841"/>
      <c r="N240" s="1841"/>
      <c r="O240" s="301"/>
      <c r="P240" s="302" t="str">
        <f t="shared" si="8"/>
        <v/>
      </c>
      <c r="Q240" s="47"/>
      <c r="R240" s="373"/>
      <c r="S240" s="4"/>
      <c r="T240" s="4"/>
      <c r="U240" s="4"/>
      <c r="V240" s="4"/>
      <c r="W240" s="4"/>
      <c r="X240" s="4"/>
    </row>
    <row r="241" spans="1:243" s="258" customFormat="1" ht="24" customHeight="1">
      <c r="A241" s="216"/>
      <c r="B241" s="1838"/>
      <c r="C241" s="1839"/>
      <c r="D241" s="855"/>
      <c r="E241" s="1840"/>
      <c r="F241" s="1840"/>
      <c r="G241" s="1840"/>
      <c r="H241" s="1840"/>
      <c r="I241" s="1840"/>
      <c r="J241" s="1840"/>
      <c r="K241" s="1840"/>
      <c r="L241" s="1840"/>
      <c r="M241" s="1841"/>
      <c r="N241" s="1841"/>
      <c r="O241" s="301"/>
      <c r="P241" s="302" t="str">
        <f t="shared" si="8"/>
        <v/>
      </c>
      <c r="Q241" s="47"/>
      <c r="R241" s="373"/>
      <c r="S241" s="4"/>
      <c r="T241" s="4"/>
      <c r="U241" s="4"/>
      <c r="V241" s="4"/>
      <c r="W241" s="4"/>
      <c r="X241" s="4"/>
    </row>
    <row r="242" spans="1:243" s="258" customFormat="1" ht="24" customHeight="1">
      <c r="A242" s="216"/>
      <c r="B242" s="1838"/>
      <c r="C242" s="1839"/>
      <c r="D242" s="855"/>
      <c r="E242" s="1840"/>
      <c r="F242" s="1840"/>
      <c r="G242" s="1840"/>
      <c r="H242" s="1840"/>
      <c r="I242" s="1840"/>
      <c r="J242" s="1840"/>
      <c r="K242" s="1840"/>
      <c r="L242" s="1840"/>
      <c r="M242" s="1841"/>
      <c r="N242" s="1841"/>
      <c r="O242" s="301"/>
      <c r="P242" s="302" t="str">
        <f t="shared" si="8"/>
        <v/>
      </c>
      <c r="Q242" s="47"/>
      <c r="R242" s="373"/>
      <c r="S242" s="4"/>
      <c r="T242" s="4"/>
      <c r="U242" s="4"/>
      <c r="V242" s="4"/>
      <c r="W242" s="4"/>
      <c r="X242" s="4"/>
    </row>
    <row r="243" spans="1:243" s="258" customFormat="1" ht="24" customHeight="1">
      <c r="A243" s="216"/>
      <c r="B243" s="1838"/>
      <c r="C243" s="1839"/>
      <c r="D243" s="855"/>
      <c r="E243" s="1840"/>
      <c r="F243" s="1840"/>
      <c r="G243" s="1840"/>
      <c r="H243" s="1840"/>
      <c r="I243" s="1840"/>
      <c r="J243" s="1840"/>
      <c r="K243" s="1840"/>
      <c r="L243" s="1840"/>
      <c r="M243" s="1841"/>
      <c r="N243" s="1841"/>
      <c r="O243" s="301"/>
      <c r="P243" s="302" t="str">
        <f t="shared" si="8"/>
        <v/>
      </c>
      <c r="Q243" s="47"/>
      <c r="R243" s="373"/>
      <c r="S243" s="4"/>
      <c r="T243" s="4"/>
      <c r="U243" s="4"/>
      <c r="V243" s="4"/>
      <c r="W243" s="4"/>
      <c r="X243" s="4"/>
    </row>
    <row r="244" spans="1:243" s="258" customFormat="1" ht="24" customHeight="1">
      <c r="A244" s="216"/>
      <c r="B244" s="1838"/>
      <c r="C244" s="1839"/>
      <c r="D244" s="855"/>
      <c r="E244" s="1840"/>
      <c r="F244" s="1840"/>
      <c r="G244" s="1840"/>
      <c r="H244" s="1840"/>
      <c r="I244" s="1840"/>
      <c r="J244" s="1840"/>
      <c r="K244" s="1840"/>
      <c r="L244" s="1840"/>
      <c r="M244" s="1841"/>
      <c r="N244" s="1841"/>
      <c r="O244" s="301"/>
      <c r="P244" s="302" t="str">
        <f t="shared" si="8"/>
        <v/>
      </c>
      <c r="Q244" s="47"/>
      <c r="R244" s="373"/>
      <c r="S244" s="4"/>
      <c r="T244" s="4"/>
      <c r="U244" s="4"/>
      <c r="V244" s="4"/>
      <c r="W244" s="4"/>
      <c r="X244" s="4"/>
    </row>
    <row r="245" spans="1:243" s="258" customFormat="1" ht="24" customHeight="1">
      <c r="A245" s="216"/>
      <c r="B245" s="1838"/>
      <c r="C245" s="1839"/>
      <c r="D245" s="855"/>
      <c r="E245" s="1840"/>
      <c r="F245" s="1840"/>
      <c r="G245" s="1840"/>
      <c r="H245" s="1840"/>
      <c r="I245" s="1840"/>
      <c r="J245" s="1840"/>
      <c r="K245" s="1840"/>
      <c r="L245" s="1840"/>
      <c r="M245" s="1841"/>
      <c r="N245" s="1841"/>
      <c r="O245" s="301"/>
      <c r="P245" s="302" t="str">
        <f t="shared" si="8"/>
        <v/>
      </c>
      <c r="Q245" s="47"/>
      <c r="R245" s="373"/>
      <c r="S245" s="4"/>
      <c r="T245" s="4"/>
      <c r="U245" s="4"/>
      <c r="V245" s="4"/>
      <c r="W245" s="4"/>
      <c r="X245" s="4"/>
      <c r="IH245" s="72"/>
      <c r="II245" s="21"/>
    </row>
    <row r="246" spans="1:243" s="258" customFormat="1" ht="24" customHeight="1">
      <c r="A246" s="216"/>
      <c r="B246" s="1838"/>
      <c r="C246" s="1839"/>
      <c r="D246" s="855"/>
      <c r="E246" s="1840"/>
      <c r="F246" s="1840"/>
      <c r="G246" s="1840"/>
      <c r="H246" s="1840"/>
      <c r="I246" s="1840"/>
      <c r="J246" s="1840"/>
      <c r="K246" s="1840"/>
      <c r="L246" s="1840"/>
      <c r="M246" s="1841"/>
      <c r="N246" s="1841"/>
      <c r="O246" s="301"/>
      <c r="P246" s="302" t="str">
        <f t="shared" si="8"/>
        <v/>
      </c>
      <c r="Q246" s="47"/>
      <c r="R246" s="373"/>
      <c r="S246" s="4"/>
      <c r="T246" s="4"/>
      <c r="U246" s="4"/>
      <c r="V246" s="4"/>
      <c r="W246" s="4"/>
      <c r="X246" s="4"/>
      <c r="IH246" s="72"/>
      <c r="II246" s="21"/>
    </row>
    <row r="247" spans="1:243" s="258" customFormat="1" ht="24" customHeight="1">
      <c r="A247" s="216"/>
      <c r="B247" s="1838"/>
      <c r="C247" s="1839"/>
      <c r="D247" s="855"/>
      <c r="E247" s="1840"/>
      <c r="F247" s="1840"/>
      <c r="G247" s="1840"/>
      <c r="H247" s="1840"/>
      <c r="I247" s="1840"/>
      <c r="J247" s="1840"/>
      <c r="K247" s="1840"/>
      <c r="L247" s="1840"/>
      <c r="M247" s="1841"/>
      <c r="N247" s="1841"/>
      <c r="O247" s="301"/>
      <c r="P247" s="302" t="str">
        <f t="shared" si="8"/>
        <v/>
      </c>
      <c r="Q247" s="47"/>
      <c r="R247" s="373"/>
      <c r="S247" s="4"/>
      <c r="T247" s="4"/>
      <c r="U247" s="4"/>
      <c r="V247" s="4"/>
      <c r="W247" s="4"/>
      <c r="X247" s="4"/>
      <c r="IH247" s="21"/>
      <c r="II247" s="21"/>
    </row>
    <row r="248" spans="1:243" s="258" customFormat="1" ht="24" customHeight="1">
      <c r="A248" s="216"/>
      <c r="B248" s="1838"/>
      <c r="C248" s="1839"/>
      <c r="D248" s="855"/>
      <c r="E248" s="1840"/>
      <c r="F248" s="1840"/>
      <c r="G248" s="1840"/>
      <c r="H248" s="1840"/>
      <c r="I248" s="1840"/>
      <c r="J248" s="1840"/>
      <c r="K248" s="1840"/>
      <c r="L248" s="1840"/>
      <c r="M248" s="1841"/>
      <c r="N248" s="1841"/>
      <c r="O248" s="301"/>
      <c r="P248" s="302" t="str">
        <f t="shared" si="8"/>
        <v/>
      </c>
      <c r="Q248" s="47"/>
      <c r="R248" s="373"/>
      <c r="S248" s="4"/>
      <c r="T248" s="4"/>
      <c r="U248" s="4"/>
      <c r="V248" s="4"/>
      <c r="W248" s="4"/>
      <c r="X248" s="4"/>
      <c r="IH248" s="21"/>
      <c r="II248" s="21"/>
    </row>
    <row r="249" spans="1:243" s="258" customFormat="1" ht="24" customHeight="1">
      <c r="A249" s="216"/>
      <c r="B249" s="1838"/>
      <c r="C249" s="1839"/>
      <c r="D249" s="855"/>
      <c r="E249" s="1840"/>
      <c r="F249" s="1840"/>
      <c r="G249" s="1840"/>
      <c r="H249" s="1840"/>
      <c r="I249" s="1840"/>
      <c r="J249" s="1840"/>
      <c r="K249" s="1840"/>
      <c r="L249" s="1840"/>
      <c r="M249" s="1841"/>
      <c r="N249" s="1841"/>
      <c r="O249" s="301"/>
      <c r="P249" s="302" t="str">
        <f t="shared" si="8"/>
        <v/>
      </c>
      <c r="Q249" s="47"/>
      <c r="R249" s="373"/>
      <c r="S249" s="4"/>
      <c r="T249" s="4"/>
      <c r="U249" s="4"/>
      <c r="V249" s="4"/>
      <c r="W249" s="4"/>
      <c r="X249" s="4"/>
    </row>
    <row r="250" spans="1:243" s="258" customFormat="1" ht="24" customHeight="1">
      <c r="A250" s="216"/>
      <c r="B250" s="1838"/>
      <c r="C250" s="1839"/>
      <c r="D250" s="855"/>
      <c r="E250" s="1840"/>
      <c r="F250" s="1840"/>
      <c r="G250" s="1840"/>
      <c r="H250" s="1840"/>
      <c r="I250" s="1840"/>
      <c r="J250" s="1840"/>
      <c r="K250" s="1840"/>
      <c r="L250" s="1840"/>
      <c r="M250" s="1841"/>
      <c r="N250" s="1841"/>
      <c r="O250" s="301"/>
      <c r="P250" s="302" t="str">
        <f t="shared" si="8"/>
        <v/>
      </c>
      <c r="Q250" s="47"/>
      <c r="R250" s="373"/>
      <c r="S250" s="4"/>
      <c r="T250" s="4"/>
      <c r="U250" s="4"/>
      <c r="V250" s="4"/>
      <c r="W250" s="4"/>
      <c r="X250" s="4"/>
    </row>
    <row r="251" spans="1:243" s="258" customFormat="1" ht="24" customHeight="1">
      <c r="A251" s="216"/>
      <c r="B251" s="1838"/>
      <c r="C251" s="1839"/>
      <c r="D251" s="855"/>
      <c r="E251" s="1840"/>
      <c r="F251" s="1840"/>
      <c r="G251" s="1840"/>
      <c r="H251" s="1840"/>
      <c r="I251" s="1840"/>
      <c r="J251" s="1840"/>
      <c r="K251" s="1840"/>
      <c r="L251" s="1840"/>
      <c r="M251" s="1841"/>
      <c r="N251" s="1841"/>
      <c r="O251" s="301"/>
      <c r="P251" s="302" t="str">
        <f t="shared" si="8"/>
        <v/>
      </c>
      <c r="Q251" s="47"/>
      <c r="R251" s="373"/>
      <c r="S251" s="4"/>
      <c r="T251" s="4"/>
      <c r="U251" s="4"/>
      <c r="V251" s="4"/>
      <c r="W251" s="4"/>
      <c r="X251" s="4"/>
    </row>
    <row r="252" spans="1:243" s="258" customFormat="1" ht="24" customHeight="1">
      <c r="A252" s="216"/>
      <c r="B252" s="1838"/>
      <c r="C252" s="1839"/>
      <c r="D252" s="855"/>
      <c r="E252" s="1840"/>
      <c r="F252" s="1840"/>
      <c r="G252" s="1840"/>
      <c r="H252" s="1840"/>
      <c r="I252" s="1840"/>
      <c r="J252" s="1840"/>
      <c r="K252" s="1840"/>
      <c r="L252" s="1840"/>
      <c r="M252" s="1841"/>
      <c r="N252" s="1841"/>
      <c r="O252" s="301"/>
      <c r="P252" s="302" t="str">
        <f t="shared" si="8"/>
        <v/>
      </c>
      <c r="Q252" s="47"/>
      <c r="R252" s="373"/>
      <c r="S252" s="4"/>
      <c r="T252" s="4"/>
      <c r="U252" s="4"/>
      <c r="V252" s="4"/>
      <c r="W252" s="4"/>
      <c r="X252" s="4"/>
    </row>
    <row r="253" spans="1:243" s="258" customFormat="1" ht="24" customHeight="1">
      <c r="A253" s="216"/>
      <c r="B253" s="1838"/>
      <c r="C253" s="1839"/>
      <c r="D253" s="855"/>
      <c r="E253" s="1840"/>
      <c r="F253" s="1840"/>
      <c r="G253" s="1840"/>
      <c r="H253" s="1840"/>
      <c r="I253" s="1840"/>
      <c r="J253" s="1840"/>
      <c r="K253" s="1840"/>
      <c r="L253" s="1840"/>
      <c r="M253" s="1841"/>
      <c r="N253" s="1841"/>
      <c r="O253" s="301"/>
      <c r="P253" s="302" t="str">
        <f t="shared" si="8"/>
        <v/>
      </c>
      <c r="Q253" s="47"/>
      <c r="R253" s="373"/>
      <c r="S253" s="4"/>
      <c r="T253" s="4"/>
      <c r="U253" s="4"/>
      <c r="V253" s="4"/>
      <c r="W253" s="4"/>
      <c r="X253" s="4"/>
    </row>
    <row r="254" spans="1:243" s="258" customFormat="1" ht="24" customHeight="1">
      <c r="A254" s="216"/>
      <c r="B254" s="1838"/>
      <c r="C254" s="1839"/>
      <c r="D254" s="855"/>
      <c r="E254" s="1840"/>
      <c r="F254" s="1840"/>
      <c r="G254" s="1840"/>
      <c r="H254" s="1840"/>
      <c r="I254" s="1840"/>
      <c r="J254" s="1840"/>
      <c r="K254" s="1840"/>
      <c r="L254" s="1840"/>
      <c r="M254" s="1841"/>
      <c r="N254" s="1841"/>
      <c r="O254" s="301"/>
      <c r="P254" s="302" t="str">
        <f t="shared" si="8"/>
        <v/>
      </c>
      <c r="Q254" s="47"/>
      <c r="R254" s="373"/>
      <c r="S254" s="4"/>
      <c r="T254" s="4"/>
      <c r="U254" s="4"/>
      <c r="V254" s="4"/>
      <c r="W254" s="4"/>
      <c r="X254" s="4"/>
    </row>
    <row r="255" spans="1:243" s="258" customFormat="1" ht="24" customHeight="1">
      <c r="A255" s="216"/>
      <c r="B255" s="1838"/>
      <c r="C255" s="1839"/>
      <c r="D255" s="855"/>
      <c r="E255" s="1840"/>
      <c r="F255" s="1840"/>
      <c r="G255" s="1840"/>
      <c r="H255" s="1840"/>
      <c r="I255" s="1840"/>
      <c r="J255" s="1840"/>
      <c r="K255" s="1840"/>
      <c r="L255" s="1840"/>
      <c r="M255" s="1841"/>
      <c r="N255" s="1841"/>
      <c r="O255" s="301"/>
      <c r="P255" s="302" t="str">
        <f t="shared" si="8"/>
        <v/>
      </c>
      <c r="Q255" s="47"/>
      <c r="R255" s="373"/>
      <c r="S255" s="4"/>
      <c r="T255" s="4"/>
      <c r="U255" s="4"/>
      <c r="V255" s="4"/>
      <c r="W255" s="4"/>
      <c r="X255" s="4"/>
    </row>
    <row r="256" spans="1:243" s="258" customFormat="1" ht="24" customHeight="1">
      <c r="A256" s="216"/>
      <c r="B256" s="1838"/>
      <c r="C256" s="1839"/>
      <c r="D256" s="855"/>
      <c r="E256" s="1840"/>
      <c r="F256" s="1840"/>
      <c r="G256" s="1840"/>
      <c r="H256" s="1840"/>
      <c r="I256" s="1840"/>
      <c r="J256" s="1840"/>
      <c r="K256" s="1840"/>
      <c r="L256" s="1840"/>
      <c r="M256" s="1841"/>
      <c r="N256" s="1841"/>
      <c r="O256" s="301"/>
      <c r="P256" s="302" t="str">
        <f t="shared" si="8"/>
        <v/>
      </c>
      <c r="Q256" s="47"/>
      <c r="R256" s="373"/>
      <c r="S256" s="4"/>
      <c r="T256" s="4"/>
      <c r="U256" s="4"/>
      <c r="V256" s="4"/>
      <c r="W256" s="4"/>
      <c r="X256" s="4"/>
    </row>
    <row r="257" spans="1:243" s="258" customFormat="1" ht="24" customHeight="1">
      <c r="A257" s="216"/>
      <c r="B257" s="1838"/>
      <c r="C257" s="1839"/>
      <c r="D257" s="855"/>
      <c r="E257" s="1840"/>
      <c r="F257" s="1840"/>
      <c r="G257" s="1840"/>
      <c r="H257" s="1840"/>
      <c r="I257" s="1840"/>
      <c r="J257" s="1840"/>
      <c r="K257" s="1840"/>
      <c r="L257" s="1840"/>
      <c r="M257" s="1841"/>
      <c r="N257" s="1841"/>
      <c r="O257" s="301"/>
      <c r="P257" s="302" t="str">
        <f>IF(O257*D257=0,"",O257*D257)</f>
        <v/>
      </c>
      <c r="Q257" s="47"/>
      <c r="R257" s="373"/>
      <c r="S257" s="4"/>
      <c r="T257" s="4"/>
      <c r="U257" s="4"/>
      <c r="V257" s="4"/>
      <c r="W257" s="4"/>
      <c r="X257" s="4"/>
      <c r="IH257" s="72"/>
      <c r="II257" s="21"/>
    </row>
    <row r="258" spans="1:243" s="258" customFormat="1" ht="24" customHeight="1">
      <c r="A258" s="216"/>
      <c r="B258" s="1838"/>
      <c r="C258" s="1839"/>
      <c r="D258" s="855"/>
      <c r="E258" s="1840"/>
      <c r="F258" s="1840"/>
      <c r="G258" s="1840"/>
      <c r="H258" s="1840"/>
      <c r="I258" s="1840"/>
      <c r="J258" s="1840"/>
      <c r="K258" s="1840"/>
      <c r="L258" s="1840"/>
      <c r="M258" s="1841"/>
      <c r="N258" s="1841"/>
      <c r="O258" s="301"/>
      <c r="P258" s="302" t="str">
        <f t="shared" ref="P258:P275" si="9">IF(O258*D258=0,"",O258*D258)</f>
        <v/>
      </c>
      <c r="Q258" s="47"/>
      <c r="R258" s="373"/>
      <c r="S258" s="4"/>
      <c r="T258" s="4"/>
      <c r="U258" s="4"/>
      <c r="V258" s="4"/>
      <c r="W258" s="4"/>
      <c r="X258" s="4"/>
      <c r="IH258" s="72"/>
      <c r="II258" s="21"/>
    </row>
    <row r="259" spans="1:243" s="258" customFormat="1" ht="24" customHeight="1">
      <c r="A259" s="216"/>
      <c r="B259" s="1838"/>
      <c r="C259" s="1839"/>
      <c r="D259" s="855"/>
      <c r="E259" s="1840"/>
      <c r="F259" s="1840"/>
      <c r="G259" s="1840"/>
      <c r="H259" s="1840"/>
      <c r="I259" s="1840"/>
      <c r="J259" s="1840"/>
      <c r="K259" s="1840"/>
      <c r="L259" s="1840"/>
      <c r="M259" s="1841"/>
      <c r="N259" s="1841"/>
      <c r="O259" s="301"/>
      <c r="P259" s="302" t="str">
        <f t="shared" si="9"/>
        <v/>
      </c>
      <c r="Q259" s="47"/>
      <c r="R259" s="373"/>
      <c r="S259" s="4"/>
      <c r="T259" s="4"/>
      <c r="U259" s="4"/>
      <c r="V259" s="4"/>
      <c r="W259" s="4"/>
      <c r="X259" s="4"/>
      <c r="IH259" s="21"/>
      <c r="II259" s="21"/>
    </row>
    <row r="260" spans="1:243" s="258" customFormat="1" ht="24" customHeight="1">
      <c r="A260" s="216"/>
      <c r="B260" s="1838"/>
      <c r="C260" s="1839"/>
      <c r="D260" s="855"/>
      <c r="E260" s="1840"/>
      <c r="F260" s="1840"/>
      <c r="G260" s="1840"/>
      <c r="H260" s="1840"/>
      <c r="I260" s="1840"/>
      <c r="J260" s="1840"/>
      <c r="K260" s="1840"/>
      <c r="L260" s="1840"/>
      <c r="M260" s="1841"/>
      <c r="N260" s="1841"/>
      <c r="O260" s="301"/>
      <c r="P260" s="302" t="str">
        <f t="shared" si="9"/>
        <v/>
      </c>
      <c r="Q260" s="47"/>
      <c r="R260" s="373"/>
      <c r="S260" s="4"/>
      <c r="T260" s="4"/>
      <c r="U260" s="4"/>
      <c r="V260" s="4"/>
      <c r="W260" s="4"/>
      <c r="X260" s="4"/>
      <c r="IH260" s="21"/>
      <c r="II260" s="21"/>
    </row>
    <row r="261" spans="1:243" s="258" customFormat="1" ht="24" customHeight="1">
      <c r="A261" s="216"/>
      <c r="B261" s="1838"/>
      <c r="C261" s="1839"/>
      <c r="D261" s="855"/>
      <c r="E261" s="1840"/>
      <c r="F261" s="1840"/>
      <c r="G261" s="1840"/>
      <c r="H261" s="1840"/>
      <c r="I261" s="1840"/>
      <c r="J261" s="1840"/>
      <c r="K261" s="1840"/>
      <c r="L261" s="1840"/>
      <c r="M261" s="1841"/>
      <c r="N261" s="1841"/>
      <c r="O261" s="301"/>
      <c r="P261" s="302" t="str">
        <f t="shared" si="9"/>
        <v/>
      </c>
      <c r="Q261" s="47"/>
      <c r="R261" s="373"/>
      <c r="S261" s="4"/>
      <c r="T261" s="4"/>
      <c r="U261" s="4"/>
      <c r="V261" s="4"/>
      <c r="W261" s="4"/>
      <c r="X261" s="4"/>
    </row>
    <row r="262" spans="1:243" s="258" customFormat="1" ht="24" customHeight="1">
      <c r="A262" s="216"/>
      <c r="B262" s="1838"/>
      <c r="C262" s="1839"/>
      <c r="D262" s="855"/>
      <c r="E262" s="1840"/>
      <c r="F262" s="1840"/>
      <c r="G262" s="1840"/>
      <c r="H262" s="1840"/>
      <c r="I262" s="1840"/>
      <c r="J262" s="1840"/>
      <c r="K262" s="1840"/>
      <c r="L262" s="1840"/>
      <c r="M262" s="1841"/>
      <c r="N262" s="1841"/>
      <c r="O262" s="301"/>
      <c r="P262" s="302" t="str">
        <f t="shared" si="9"/>
        <v/>
      </c>
      <c r="Q262" s="47"/>
      <c r="R262" s="373"/>
      <c r="S262" s="4"/>
      <c r="T262" s="4"/>
      <c r="U262" s="4"/>
      <c r="V262" s="4"/>
      <c r="W262" s="4"/>
      <c r="X262" s="4"/>
    </row>
    <row r="263" spans="1:243" s="258" customFormat="1" ht="24" customHeight="1">
      <c r="A263" s="216"/>
      <c r="B263" s="1838"/>
      <c r="C263" s="1839"/>
      <c r="D263" s="855"/>
      <c r="E263" s="1840"/>
      <c r="F263" s="1840"/>
      <c r="G263" s="1840"/>
      <c r="H263" s="1840"/>
      <c r="I263" s="1840"/>
      <c r="J263" s="1840"/>
      <c r="K263" s="1840"/>
      <c r="L263" s="1840"/>
      <c r="M263" s="1841"/>
      <c r="N263" s="1841"/>
      <c r="O263" s="301"/>
      <c r="P263" s="302" t="str">
        <f t="shared" si="9"/>
        <v/>
      </c>
      <c r="Q263" s="47"/>
      <c r="R263" s="373"/>
      <c r="S263" s="4"/>
      <c r="T263" s="4"/>
      <c r="U263" s="4"/>
      <c r="V263" s="4"/>
      <c r="W263" s="4"/>
      <c r="X263" s="4"/>
    </row>
    <row r="264" spans="1:243" s="258" customFormat="1" ht="24" customHeight="1">
      <c r="A264" s="216"/>
      <c r="B264" s="1838"/>
      <c r="C264" s="1839"/>
      <c r="D264" s="855"/>
      <c r="E264" s="1840"/>
      <c r="F264" s="1840"/>
      <c r="G264" s="1840"/>
      <c r="H264" s="1840"/>
      <c r="I264" s="1840"/>
      <c r="J264" s="1840"/>
      <c r="K264" s="1840"/>
      <c r="L264" s="1840"/>
      <c r="M264" s="1841"/>
      <c r="N264" s="1841"/>
      <c r="O264" s="301"/>
      <c r="P264" s="302" t="str">
        <f t="shared" si="9"/>
        <v/>
      </c>
      <c r="Q264" s="47"/>
      <c r="R264" s="373"/>
      <c r="S264" s="4"/>
      <c r="T264" s="4"/>
      <c r="U264" s="4"/>
      <c r="V264" s="4"/>
      <c r="W264" s="4"/>
      <c r="X264" s="4"/>
    </row>
    <row r="265" spans="1:243" s="258" customFormat="1" ht="24" customHeight="1">
      <c r="A265" s="216"/>
      <c r="B265" s="1838"/>
      <c r="C265" s="1839"/>
      <c r="D265" s="855"/>
      <c r="E265" s="1840"/>
      <c r="F265" s="1840"/>
      <c r="G265" s="1840"/>
      <c r="H265" s="1840"/>
      <c r="I265" s="1840"/>
      <c r="J265" s="1840"/>
      <c r="K265" s="1840"/>
      <c r="L265" s="1840"/>
      <c r="M265" s="1841"/>
      <c r="N265" s="1841"/>
      <c r="O265" s="301"/>
      <c r="P265" s="302" t="str">
        <f t="shared" si="9"/>
        <v/>
      </c>
      <c r="Q265" s="47"/>
      <c r="R265" s="373"/>
      <c r="S265" s="4"/>
      <c r="T265" s="4"/>
      <c r="U265" s="4"/>
      <c r="V265" s="4"/>
      <c r="W265" s="4"/>
      <c r="X265" s="4"/>
    </row>
    <row r="266" spans="1:243" s="258" customFormat="1" ht="24" customHeight="1">
      <c r="A266" s="216"/>
      <c r="B266" s="1838"/>
      <c r="C266" s="1839"/>
      <c r="D266" s="855"/>
      <c r="E266" s="1840"/>
      <c r="F266" s="1840"/>
      <c r="G266" s="1840"/>
      <c r="H266" s="1840"/>
      <c r="I266" s="1840"/>
      <c r="J266" s="1840"/>
      <c r="K266" s="1840"/>
      <c r="L266" s="1840"/>
      <c r="M266" s="1841"/>
      <c r="N266" s="1841"/>
      <c r="O266" s="301"/>
      <c r="P266" s="302" t="str">
        <f t="shared" si="9"/>
        <v/>
      </c>
      <c r="Q266" s="47"/>
      <c r="R266" s="373"/>
      <c r="S266" s="4"/>
      <c r="T266" s="4"/>
      <c r="U266" s="4"/>
      <c r="V266" s="4"/>
      <c r="W266" s="4"/>
      <c r="X266" s="4"/>
    </row>
    <row r="267" spans="1:243" s="258" customFormat="1" ht="24" customHeight="1">
      <c r="A267" s="216"/>
      <c r="B267" s="1838"/>
      <c r="C267" s="1839"/>
      <c r="D267" s="855"/>
      <c r="E267" s="1840"/>
      <c r="F267" s="1840"/>
      <c r="G267" s="1840"/>
      <c r="H267" s="1840"/>
      <c r="I267" s="1840"/>
      <c r="J267" s="1840"/>
      <c r="K267" s="1840"/>
      <c r="L267" s="1840"/>
      <c r="M267" s="1841"/>
      <c r="N267" s="1841"/>
      <c r="O267" s="301"/>
      <c r="P267" s="302" t="str">
        <f t="shared" si="9"/>
        <v/>
      </c>
      <c r="Q267" s="47"/>
      <c r="R267" s="373"/>
      <c r="S267" s="4"/>
      <c r="T267" s="4"/>
      <c r="U267" s="4"/>
      <c r="V267" s="4"/>
      <c r="W267" s="4"/>
      <c r="X267" s="4"/>
    </row>
    <row r="268" spans="1:243" s="258" customFormat="1" ht="24" customHeight="1">
      <c r="A268" s="216"/>
      <c r="B268" s="1838"/>
      <c r="C268" s="1839"/>
      <c r="D268" s="855"/>
      <c r="E268" s="1840"/>
      <c r="F268" s="1840"/>
      <c r="G268" s="1840"/>
      <c r="H268" s="1840"/>
      <c r="I268" s="1840"/>
      <c r="J268" s="1840"/>
      <c r="K268" s="1840"/>
      <c r="L268" s="1840"/>
      <c r="M268" s="1841"/>
      <c r="N268" s="1841"/>
      <c r="O268" s="301"/>
      <c r="P268" s="302" t="str">
        <f t="shared" si="9"/>
        <v/>
      </c>
      <c r="Q268" s="47"/>
      <c r="R268" s="373"/>
      <c r="S268" s="4"/>
      <c r="T268" s="4"/>
      <c r="U268" s="4"/>
      <c r="V268" s="4"/>
      <c r="W268" s="4"/>
      <c r="X268" s="4"/>
    </row>
    <row r="269" spans="1:243" s="258" customFormat="1" ht="24" customHeight="1">
      <c r="A269" s="216"/>
      <c r="B269" s="1838"/>
      <c r="C269" s="1839"/>
      <c r="D269" s="855"/>
      <c r="E269" s="1840"/>
      <c r="F269" s="1840"/>
      <c r="G269" s="1840"/>
      <c r="H269" s="1840"/>
      <c r="I269" s="1840"/>
      <c r="J269" s="1840"/>
      <c r="K269" s="1840"/>
      <c r="L269" s="1840"/>
      <c r="M269" s="1841"/>
      <c r="N269" s="1841"/>
      <c r="O269" s="301"/>
      <c r="P269" s="302" t="str">
        <f t="shared" si="9"/>
        <v/>
      </c>
      <c r="Q269" s="47"/>
      <c r="R269" s="373"/>
      <c r="S269" s="4"/>
      <c r="T269" s="4"/>
      <c r="U269" s="4"/>
      <c r="V269" s="4"/>
      <c r="W269" s="4"/>
      <c r="X269" s="4"/>
    </row>
    <row r="270" spans="1:243" s="258" customFormat="1" ht="24" customHeight="1">
      <c r="A270" s="216"/>
      <c r="B270" s="1838"/>
      <c r="C270" s="1839"/>
      <c r="D270" s="855"/>
      <c r="E270" s="1840"/>
      <c r="F270" s="1840"/>
      <c r="G270" s="1840"/>
      <c r="H270" s="1840"/>
      <c r="I270" s="1840"/>
      <c r="J270" s="1840"/>
      <c r="K270" s="1840"/>
      <c r="L270" s="1840"/>
      <c r="M270" s="1841"/>
      <c r="N270" s="1841"/>
      <c r="O270" s="301"/>
      <c r="P270" s="302" t="str">
        <f t="shared" si="9"/>
        <v/>
      </c>
      <c r="Q270" s="47"/>
      <c r="R270" s="373"/>
      <c r="S270" s="4"/>
      <c r="T270" s="4"/>
      <c r="U270" s="4"/>
      <c r="V270" s="4"/>
      <c r="W270" s="4"/>
      <c r="X270" s="4"/>
    </row>
    <row r="271" spans="1:243" s="258" customFormat="1" ht="24" customHeight="1">
      <c r="A271" s="216"/>
      <c r="B271" s="1838"/>
      <c r="C271" s="1839"/>
      <c r="D271" s="855"/>
      <c r="E271" s="1840"/>
      <c r="F271" s="1840"/>
      <c r="G271" s="1840"/>
      <c r="H271" s="1840"/>
      <c r="I271" s="1840"/>
      <c r="J271" s="1840"/>
      <c r="K271" s="1840"/>
      <c r="L271" s="1840"/>
      <c r="M271" s="1841"/>
      <c r="N271" s="1841"/>
      <c r="O271" s="301"/>
      <c r="P271" s="302" t="str">
        <f t="shared" si="9"/>
        <v/>
      </c>
      <c r="Q271" s="47"/>
      <c r="R271" s="373"/>
      <c r="S271" s="4"/>
      <c r="T271" s="4"/>
      <c r="U271" s="4"/>
      <c r="V271" s="4"/>
      <c r="W271" s="4"/>
      <c r="X271" s="4"/>
    </row>
    <row r="272" spans="1:243" s="258" customFormat="1" ht="24" customHeight="1">
      <c r="A272" s="216"/>
      <c r="B272" s="1838"/>
      <c r="C272" s="1839"/>
      <c r="D272" s="855"/>
      <c r="E272" s="1840"/>
      <c r="F272" s="1840"/>
      <c r="G272" s="1840"/>
      <c r="H272" s="1840"/>
      <c r="I272" s="1840"/>
      <c r="J272" s="1840"/>
      <c r="K272" s="1840"/>
      <c r="L272" s="1840"/>
      <c r="M272" s="1841"/>
      <c r="N272" s="1841"/>
      <c r="O272" s="301"/>
      <c r="P272" s="302" t="str">
        <f t="shared" si="9"/>
        <v/>
      </c>
      <c r="Q272" s="47"/>
      <c r="R272" s="373"/>
      <c r="S272" s="4"/>
      <c r="T272" s="4"/>
      <c r="U272" s="4"/>
      <c r="V272" s="4"/>
      <c r="W272" s="4"/>
      <c r="X272" s="4"/>
    </row>
    <row r="273" spans="1:243" s="258" customFormat="1" ht="24" customHeight="1">
      <c r="A273" s="216"/>
      <c r="B273" s="1838"/>
      <c r="C273" s="1839"/>
      <c r="D273" s="855"/>
      <c r="E273" s="1840"/>
      <c r="F273" s="1840"/>
      <c r="G273" s="1840"/>
      <c r="H273" s="1840"/>
      <c r="I273" s="1840"/>
      <c r="J273" s="1840"/>
      <c r="K273" s="1840"/>
      <c r="L273" s="1840"/>
      <c r="M273" s="1841"/>
      <c r="N273" s="1841"/>
      <c r="O273" s="301"/>
      <c r="P273" s="302" t="str">
        <f t="shared" si="9"/>
        <v/>
      </c>
      <c r="Q273" s="47"/>
      <c r="R273" s="373"/>
      <c r="S273" s="4"/>
      <c r="T273" s="4"/>
      <c r="U273" s="4"/>
      <c r="V273" s="4"/>
      <c r="W273" s="4"/>
      <c r="X273" s="4"/>
    </row>
    <row r="274" spans="1:243" s="258" customFormat="1" ht="24" customHeight="1">
      <c r="A274" s="216"/>
      <c r="B274" s="1838"/>
      <c r="C274" s="1838"/>
      <c r="D274" s="855"/>
      <c r="E274" s="1840"/>
      <c r="F274" s="1840"/>
      <c r="G274" s="1840"/>
      <c r="H274" s="1840"/>
      <c r="I274" s="1840"/>
      <c r="J274" s="1840"/>
      <c r="K274" s="1840"/>
      <c r="L274" s="1841"/>
      <c r="M274" s="1841"/>
      <c r="N274" s="1841"/>
      <c r="O274" s="301"/>
      <c r="P274" s="302" t="str">
        <f t="shared" si="9"/>
        <v/>
      </c>
      <c r="Q274" s="47"/>
      <c r="R274" s="373"/>
      <c r="S274" s="4"/>
      <c r="T274" s="4"/>
      <c r="U274" s="4"/>
      <c r="V274" s="4"/>
      <c r="W274" s="4"/>
      <c r="X274" s="4"/>
    </row>
    <row r="275" spans="1:243" s="258" customFormat="1" ht="24" customHeight="1">
      <c r="A275" s="216"/>
      <c r="B275" s="1838"/>
      <c r="C275" s="1838"/>
      <c r="D275" s="855"/>
      <c r="E275" s="1840"/>
      <c r="F275" s="1840"/>
      <c r="G275" s="1840"/>
      <c r="H275" s="1840"/>
      <c r="I275" s="1840"/>
      <c r="J275" s="1840"/>
      <c r="K275" s="1840"/>
      <c r="L275" s="1841"/>
      <c r="M275" s="1841"/>
      <c r="N275" s="1841"/>
      <c r="O275" s="301"/>
      <c r="P275" s="302" t="str">
        <f t="shared" si="9"/>
        <v/>
      </c>
      <c r="Q275" s="47"/>
      <c r="R275" s="373"/>
      <c r="S275" s="4"/>
      <c r="T275" s="4"/>
      <c r="U275" s="4"/>
      <c r="V275" s="4"/>
      <c r="W275" s="4"/>
      <c r="X275" s="4"/>
    </row>
    <row r="276" spans="1:243" s="111" customFormat="1" ht="6" customHeight="1">
      <c r="A276" s="363"/>
      <c r="B276" s="22"/>
      <c r="C276" s="18"/>
      <c r="D276" s="822"/>
      <c r="E276" s="822"/>
      <c r="F276" s="823"/>
      <c r="G276" s="823"/>
      <c r="H276" s="823"/>
      <c r="I276" s="823"/>
      <c r="J276" s="823"/>
      <c r="K276" s="823"/>
      <c r="L276" s="1"/>
      <c r="M276" s="18"/>
      <c r="N276" s="18"/>
      <c r="O276" s="18"/>
      <c r="P276" s="23"/>
      <c r="Q276" s="258"/>
      <c r="R276" s="374"/>
      <c r="S276" s="66"/>
      <c r="T276" s="66"/>
      <c r="U276" s="66"/>
      <c r="V276" s="66"/>
      <c r="W276" s="66"/>
      <c r="X276" s="66"/>
    </row>
    <row r="277" spans="1:243" s="87" customFormat="1" ht="21.75" customHeight="1">
      <c r="A277" s="370"/>
      <c r="B277" s="1852" t="s">
        <v>68</v>
      </c>
      <c r="C277" s="1852"/>
      <c r="D277" s="1853"/>
      <c r="E277" s="1853"/>
      <c r="F277" s="1853"/>
      <c r="G277" s="1853"/>
      <c r="H277" s="1853"/>
      <c r="I277" s="1853"/>
      <c r="J277" s="1853"/>
      <c r="K277" s="1853"/>
      <c r="L277" s="1852"/>
      <c r="M277" s="1852"/>
      <c r="N277" s="1852"/>
      <c r="O277" s="1852"/>
      <c r="P277" s="1852"/>
      <c r="Q277" s="1852"/>
      <c r="R277" s="399"/>
      <c r="S277" s="119"/>
      <c r="T277" s="119"/>
      <c r="U277" s="119"/>
      <c r="V277" s="120"/>
      <c r="W277" s="37"/>
      <c r="X277" s="98"/>
    </row>
    <row r="278" spans="1:243" s="258" customFormat="1" ht="12.75" customHeight="1">
      <c r="A278" s="363"/>
      <c r="B278" s="1848" t="str">
        <f>B217</f>
        <v>FAPESP,  SETEMBRO DE 2015</v>
      </c>
      <c r="C278" s="1848"/>
      <c r="D278" s="1849"/>
      <c r="E278" s="1849"/>
      <c r="F278" s="826"/>
      <c r="G278" s="826"/>
      <c r="H278" s="826"/>
      <c r="I278" s="826"/>
      <c r="J278" s="826"/>
      <c r="K278" s="826"/>
      <c r="L278" s="314"/>
      <c r="M278" s="3"/>
      <c r="N278" s="3"/>
      <c r="O278" s="3"/>
      <c r="Q278" s="600">
        <v>1</v>
      </c>
      <c r="R278" s="373"/>
      <c r="S278" s="33"/>
      <c r="T278" s="33"/>
      <c r="U278" s="33"/>
      <c r="V278" s="33"/>
      <c r="W278" s="33"/>
      <c r="X278" s="4"/>
    </row>
    <row r="279" spans="1:243" s="258" customFormat="1" ht="18">
      <c r="A279" s="378"/>
      <c r="B279" s="310" t="str">
        <f>B223</f>
        <v>7- DESPESAS DE TRANSPORTE</v>
      </c>
      <c r="C279" s="121"/>
      <c r="D279" s="858"/>
      <c r="E279" s="858"/>
      <c r="F279" s="859"/>
      <c r="G279" s="859"/>
      <c r="H279" s="859"/>
      <c r="I279" s="859"/>
      <c r="J279" s="859"/>
      <c r="K279" s="859"/>
      <c r="L279" s="41"/>
      <c r="M279" s="121"/>
      <c r="N279" s="121"/>
      <c r="O279" s="121"/>
      <c r="R279" s="341"/>
      <c r="S279" s="4"/>
      <c r="T279" s="4"/>
      <c r="U279" s="4"/>
      <c r="V279" s="4"/>
      <c r="W279" s="4"/>
      <c r="X279" s="4"/>
    </row>
    <row r="280" spans="1:243" s="87" customFormat="1" ht="30.75" customHeight="1">
      <c r="A280" s="370"/>
      <c r="B280" s="1574" t="s">
        <v>1</v>
      </c>
      <c r="C280" s="1851"/>
      <c r="D280" s="814" t="s">
        <v>7</v>
      </c>
      <c r="E280" s="1834" t="s">
        <v>8</v>
      </c>
      <c r="F280" s="1835"/>
      <c r="G280" s="1835"/>
      <c r="H280" s="1835"/>
      <c r="I280" s="1835"/>
      <c r="J280" s="1835"/>
      <c r="K280" s="1835"/>
      <c r="L280" s="1836"/>
      <c r="M280" s="1836"/>
      <c r="N280" s="1837"/>
      <c r="O280" s="566" t="s">
        <v>3</v>
      </c>
      <c r="P280" s="419" t="s">
        <v>4</v>
      </c>
      <c r="Q280" s="567" t="s">
        <v>2</v>
      </c>
      <c r="R280" s="388"/>
      <c r="S280" s="98"/>
      <c r="T280" s="98"/>
      <c r="U280" s="98"/>
      <c r="V280" s="98"/>
      <c r="W280" s="98"/>
      <c r="X280" s="98"/>
    </row>
    <row r="281" spans="1:243" s="258" customFormat="1" ht="24" customHeight="1">
      <c r="A281" s="216"/>
      <c r="B281" s="1838"/>
      <c r="C281" s="1839"/>
      <c r="D281" s="855"/>
      <c r="E281" s="1840"/>
      <c r="F281" s="1840"/>
      <c r="G281" s="1840"/>
      <c r="H281" s="1840"/>
      <c r="I281" s="1840"/>
      <c r="J281" s="1840"/>
      <c r="K281" s="1840"/>
      <c r="L281" s="1840"/>
      <c r="M281" s="1841"/>
      <c r="N281" s="1841"/>
      <c r="O281" s="301"/>
      <c r="P281" s="302" t="str">
        <f>IF(O281*D281=0,"",O281*D281)</f>
        <v/>
      </c>
      <c r="Q281" s="47"/>
      <c r="R281" s="373"/>
      <c r="S281" s="4"/>
      <c r="T281" s="4"/>
      <c r="U281" s="4"/>
      <c r="V281" s="4"/>
      <c r="W281" s="4"/>
      <c r="X281" s="4"/>
      <c r="IH281" s="72"/>
      <c r="II281" s="21"/>
    </row>
    <row r="282" spans="1:243" s="258" customFormat="1" ht="24" customHeight="1">
      <c r="A282" s="216"/>
      <c r="B282" s="1838"/>
      <c r="C282" s="1839"/>
      <c r="D282" s="855"/>
      <c r="E282" s="1840"/>
      <c r="F282" s="1840"/>
      <c r="G282" s="1840"/>
      <c r="H282" s="1840"/>
      <c r="I282" s="1840"/>
      <c r="J282" s="1840"/>
      <c r="K282" s="1840"/>
      <c r="L282" s="1840"/>
      <c r="M282" s="1841"/>
      <c r="N282" s="1841"/>
      <c r="O282" s="301"/>
      <c r="P282" s="302" t="str">
        <f t="shared" ref="P282:P302" si="10">IF(O282*D282=0,"",O282*D282)</f>
        <v/>
      </c>
      <c r="Q282" s="47"/>
      <c r="R282" s="373"/>
      <c r="S282" s="4"/>
      <c r="T282" s="4"/>
      <c r="U282" s="4"/>
      <c r="V282" s="4"/>
      <c r="W282" s="4"/>
      <c r="X282" s="4"/>
      <c r="IH282" s="21"/>
      <c r="II282" s="21"/>
    </row>
    <row r="283" spans="1:243" s="258" customFormat="1" ht="24" customHeight="1">
      <c r="A283" s="216"/>
      <c r="B283" s="1838"/>
      <c r="C283" s="1839"/>
      <c r="D283" s="855"/>
      <c r="E283" s="1840"/>
      <c r="F283" s="1840"/>
      <c r="G283" s="1840"/>
      <c r="H283" s="1840"/>
      <c r="I283" s="1840"/>
      <c r="J283" s="1840"/>
      <c r="K283" s="1840"/>
      <c r="L283" s="1840"/>
      <c r="M283" s="1841"/>
      <c r="N283" s="1841"/>
      <c r="O283" s="301"/>
      <c r="P283" s="302" t="str">
        <f t="shared" si="10"/>
        <v/>
      </c>
      <c r="Q283" s="47"/>
      <c r="R283" s="373"/>
      <c r="S283" s="4"/>
      <c r="T283" s="4"/>
      <c r="U283" s="4"/>
      <c r="V283" s="4"/>
      <c r="W283" s="4"/>
      <c r="X283" s="4"/>
    </row>
    <row r="284" spans="1:243" s="258" customFormat="1" ht="24" customHeight="1">
      <c r="A284" s="216"/>
      <c r="B284" s="1838"/>
      <c r="C284" s="1839"/>
      <c r="D284" s="855"/>
      <c r="E284" s="1840"/>
      <c r="F284" s="1840"/>
      <c r="G284" s="1840"/>
      <c r="H284" s="1840"/>
      <c r="I284" s="1840"/>
      <c r="J284" s="1840"/>
      <c r="K284" s="1840"/>
      <c r="L284" s="1840"/>
      <c r="M284" s="1841"/>
      <c r="N284" s="1841"/>
      <c r="O284" s="301"/>
      <c r="P284" s="302" t="str">
        <f t="shared" si="10"/>
        <v/>
      </c>
      <c r="Q284" s="47"/>
      <c r="R284" s="373"/>
      <c r="S284" s="4"/>
      <c r="T284" s="4"/>
      <c r="U284" s="4"/>
      <c r="V284" s="4"/>
      <c r="W284" s="4"/>
      <c r="X284" s="4"/>
    </row>
    <row r="285" spans="1:243" s="258" customFormat="1" ht="24" customHeight="1">
      <c r="A285" s="216"/>
      <c r="B285" s="1838"/>
      <c r="C285" s="1839"/>
      <c r="D285" s="855"/>
      <c r="E285" s="1840"/>
      <c r="F285" s="1840"/>
      <c r="G285" s="1840"/>
      <c r="H285" s="1840"/>
      <c r="I285" s="1840"/>
      <c r="J285" s="1840"/>
      <c r="K285" s="1840"/>
      <c r="L285" s="1840"/>
      <c r="M285" s="1841"/>
      <c r="N285" s="1841"/>
      <c r="O285" s="301"/>
      <c r="P285" s="302" t="str">
        <f t="shared" si="10"/>
        <v/>
      </c>
      <c r="Q285" s="47"/>
      <c r="R285" s="373"/>
      <c r="S285" s="4"/>
      <c r="T285" s="4"/>
      <c r="U285" s="4"/>
      <c r="V285" s="4"/>
      <c r="W285" s="4"/>
      <c r="X285" s="4"/>
    </row>
    <row r="286" spans="1:243" s="258" customFormat="1" ht="24" customHeight="1">
      <c r="A286" s="216"/>
      <c r="B286" s="1838"/>
      <c r="C286" s="1839"/>
      <c r="D286" s="855"/>
      <c r="E286" s="1840"/>
      <c r="F286" s="1840"/>
      <c r="G286" s="1840"/>
      <c r="H286" s="1840"/>
      <c r="I286" s="1840"/>
      <c r="J286" s="1840"/>
      <c r="K286" s="1840"/>
      <c r="L286" s="1840"/>
      <c r="M286" s="1841"/>
      <c r="N286" s="1841"/>
      <c r="O286" s="301"/>
      <c r="P286" s="302" t="str">
        <f t="shared" si="10"/>
        <v/>
      </c>
      <c r="Q286" s="47"/>
      <c r="R286" s="373"/>
      <c r="S286" s="4"/>
      <c r="T286" s="4"/>
      <c r="U286" s="4"/>
      <c r="V286" s="4"/>
      <c r="W286" s="4"/>
      <c r="X286" s="4"/>
    </row>
    <row r="287" spans="1:243" s="258" customFormat="1" ht="24" customHeight="1">
      <c r="A287" s="216"/>
      <c r="B287" s="1838"/>
      <c r="C287" s="1839"/>
      <c r="D287" s="855"/>
      <c r="E287" s="1840"/>
      <c r="F287" s="1840"/>
      <c r="G287" s="1840"/>
      <c r="H287" s="1840"/>
      <c r="I287" s="1840"/>
      <c r="J287" s="1840"/>
      <c r="K287" s="1840"/>
      <c r="L287" s="1840"/>
      <c r="M287" s="1841"/>
      <c r="N287" s="1841"/>
      <c r="O287" s="301"/>
      <c r="P287" s="302" t="str">
        <f t="shared" si="10"/>
        <v/>
      </c>
      <c r="Q287" s="47"/>
      <c r="R287" s="373"/>
      <c r="S287" s="4"/>
      <c r="T287" s="4"/>
      <c r="U287" s="4"/>
      <c r="V287" s="4"/>
      <c r="W287" s="4"/>
      <c r="X287" s="4"/>
    </row>
    <row r="288" spans="1:243" s="258" customFormat="1" ht="24" customHeight="1">
      <c r="A288" s="216"/>
      <c r="B288" s="1838"/>
      <c r="C288" s="1839"/>
      <c r="D288" s="855"/>
      <c r="E288" s="1840"/>
      <c r="F288" s="1840"/>
      <c r="G288" s="1840"/>
      <c r="H288" s="1840"/>
      <c r="I288" s="1840"/>
      <c r="J288" s="1840"/>
      <c r="K288" s="1840"/>
      <c r="L288" s="1840"/>
      <c r="M288" s="1841"/>
      <c r="N288" s="1841"/>
      <c r="O288" s="301"/>
      <c r="P288" s="302" t="str">
        <f t="shared" si="10"/>
        <v/>
      </c>
      <c r="Q288" s="47"/>
      <c r="R288" s="373"/>
      <c r="S288" s="4"/>
      <c r="T288" s="4"/>
      <c r="U288" s="4"/>
      <c r="V288" s="4"/>
      <c r="W288" s="4"/>
      <c r="X288" s="4"/>
      <c r="IH288" s="72"/>
      <c r="II288" s="21"/>
    </row>
    <row r="289" spans="1:243" s="258" customFormat="1" ht="24" customHeight="1">
      <c r="A289" s="216"/>
      <c r="B289" s="1838"/>
      <c r="C289" s="1839"/>
      <c r="D289" s="855"/>
      <c r="E289" s="1840"/>
      <c r="F289" s="1840"/>
      <c r="G289" s="1840"/>
      <c r="H289" s="1840"/>
      <c r="I289" s="1840"/>
      <c r="J289" s="1840"/>
      <c r="K289" s="1840"/>
      <c r="L289" s="1840"/>
      <c r="M289" s="1841"/>
      <c r="N289" s="1841"/>
      <c r="O289" s="301"/>
      <c r="P289" s="302" t="str">
        <f t="shared" si="10"/>
        <v/>
      </c>
      <c r="Q289" s="47"/>
      <c r="R289" s="373"/>
      <c r="S289" s="4"/>
      <c r="T289" s="4"/>
      <c r="U289" s="4"/>
      <c r="V289" s="4"/>
      <c r="W289" s="4"/>
      <c r="X289" s="4"/>
      <c r="IH289" s="21"/>
      <c r="II289" s="21"/>
    </row>
    <row r="290" spans="1:243" s="258" customFormat="1" ht="24" customHeight="1">
      <c r="A290" s="216"/>
      <c r="B290" s="1838"/>
      <c r="C290" s="1839"/>
      <c r="D290" s="855"/>
      <c r="E290" s="1840"/>
      <c r="F290" s="1840"/>
      <c r="G290" s="1840"/>
      <c r="H290" s="1840"/>
      <c r="I290" s="1840"/>
      <c r="J290" s="1840"/>
      <c r="K290" s="1840"/>
      <c r="L290" s="1840"/>
      <c r="M290" s="1841"/>
      <c r="N290" s="1841"/>
      <c r="O290" s="301"/>
      <c r="P290" s="302" t="str">
        <f t="shared" si="10"/>
        <v/>
      </c>
      <c r="Q290" s="47"/>
      <c r="R290" s="373"/>
      <c r="S290" s="4"/>
      <c r="T290" s="4"/>
      <c r="U290" s="4"/>
      <c r="V290" s="4"/>
      <c r="W290" s="4"/>
      <c r="X290" s="4"/>
      <c r="IH290" s="21"/>
      <c r="II290" s="21"/>
    </row>
    <row r="291" spans="1:243" s="258" customFormat="1" ht="24" customHeight="1">
      <c r="A291" s="216"/>
      <c r="B291" s="1838"/>
      <c r="C291" s="1839"/>
      <c r="D291" s="855"/>
      <c r="E291" s="1840"/>
      <c r="F291" s="1840"/>
      <c r="G291" s="1840"/>
      <c r="H291" s="1840"/>
      <c r="I291" s="1840"/>
      <c r="J291" s="1840"/>
      <c r="K291" s="1840"/>
      <c r="L291" s="1840"/>
      <c r="M291" s="1841"/>
      <c r="N291" s="1841"/>
      <c r="O291" s="301"/>
      <c r="P291" s="302" t="str">
        <f t="shared" si="10"/>
        <v/>
      </c>
      <c r="Q291" s="47"/>
      <c r="R291" s="373"/>
      <c r="S291" s="4"/>
      <c r="T291" s="4"/>
      <c r="U291" s="4"/>
      <c r="V291" s="4"/>
      <c r="W291" s="4"/>
      <c r="X291" s="4"/>
    </row>
    <row r="292" spans="1:243" s="258" customFormat="1" ht="24" customHeight="1">
      <c r="A292" s="216"/>
      <c r="B292" s="1838"/>
      <c r="C292" s="1839"/>
      <c r="D292" s="855"/>
      <c r="E292" s="1840"/>
      <c r="F292" s="1840"/>
      <c r="G292" s="1840"/>
      <c r="H292" s="1840"/>
      <c r="I292" s="1840"/>
      <c r="J292" s="1840"/>
      <c r="K292" s="1840"/>
      <c r="L292" s="1840"/>
      <c r="M292" s="1841"/>
      <c r="N292" s="1841"/>
      <c r="O292" s="301"/>
      <c r="P292" s="302" t="str">
        <f t="shared" si="10"/>
        <v/>
      </c>
      <c r="Q292" s="47"/>
      <c r="R292" s="373"/>
      <c r="S292" s="4"/>
      <c r="T292" s="4"/>
      <c r="U292" s="4"/>
      <c r="V292" s="4"/>
      <c r="W292" s="4"/>
      <c r="X292" s="4"/>
    </row>
    <row r="293" spans="1:243" s="258" customFormat="1" ht="24" customHeight="1">
      <c r="A293" s="216"/>
      <c r="B293" s="1838"/>
      <c r="C293" s="1839"/>
      <c r="D293" s="855"/>
      <c r="E293" s="1840"/>
      <c r="F293" s="1840"/>
      <c r="G293" s="1840"/>
      <c r="H293" s="1840"/>
      <c r="I293" s="1840"/>
      <c r="J293" s="1840"/>
      <c r="K293" s="1840"/>
      <c r="L293" s="1840"/>
      <c r="M293" s="1841"/>
      <c r="N293" s="1841"/>
      <c r="O293" s="301"/>
      <c r="P293" s="302" t="str">
        <f t="shared" si="10"/>
        <v/>
      </c>
      <c r="Q293" s="47"/>
      <c r="R293" s="373"/>
      <c r="S293" s="4"/>
      <c r="T293" s="4"/>
      <c r="U293" s="4"/>
      <c r="V293" s="4"/>
      <c r="W293" s="4"/>
      <c r="X293" s="4"/>
    </row>
    <row r="294" spans="1:243" s="258" customFormat="1" ht="24" customHeight="1">
      <c r="A294" s="216"/>
      <c r="B294" s="1838"/>
      <c r="C294" s="1839"/>
      <c r="D294" s="855"/>
      <c r="E294" s="1840"/>
      <c r="F294" s="1840"/>
      <c r="G294" s="1840"/>
      <c r="H294" s="1840"/>
      <c r="I294" s="1840"/>
      <c r="J294" s="1840"/>
      <c r="K294" s="1840"/>
      <c r="L294" s="1840"/>
      <c r="M294" s="1841"/>
      <c r="N294" s="1841"/>
      <c r="O294" s="301"/>
      <c r="P294" s="302" t="str">
        <f t="shared" si="10"/>
        <v/>
      </c>
      <c r="Q294" s="47"/>
      <c r="R294" s="373"/>
      <c r="S294" s="4"/>
      <c r="T294" s="4"/>
      <c r="U294" s="4"/>
      <c r="V294" s="4"/>
      <c r="W294" s="4"/>
      <c r="X294" s="4"/>
    </row>
    <row r="295" spans="1:243" s="258" customFormat="1" ht="24" customHeight="1">
      <c r="A295" s="216"/>
      <c r="B295" s="1838"/>
      <c r="C295" s="1839"/>
      <c r="D295" s="855"/>
      <c r="E295" s="1840"/>
      <c r="F295" s="1840"/>
      <c r="G295" s="1840"/>
      <c r="H295" s="1840"/>
      <c r="I295" s="1840"/>
      <c r="J295" s="1840"/>
      <c r="K295" s="1840"/>
      <c r="L295" s="1840"/>
      <c r="M295" s="1841"/>
      <c r="N295" s="1841"/>
      <c r="O295" s="301"/>
      <c r="P295" s="302" t="str">
        <f t="shared" si="10"/>
        <v/>
      </c>
      <c r="Q295" s="47"/>
      <c r="R295" s="373"/>
      <c r="S295" s="4"/>
      <c r="T295" s="4"/>
      <c r="U295" s="4"/>
      <c r="V295" s="4"/>
      <c r="W295" s="4"/>
      <c r="X295" s="4"/>
    </row>
    <row r="296" spans="1:243" s="258" customFormat="1" ht="24" customHeight="1">
      <c r="A296" s="216"/>
      <c r="B296" s="1838"/>
      <c r="C296" s="1839"/>
      <c r="D296" s="855"/>
      <c r="E296" s="1840"/>
      <c r="F296" s="1840"/>
      <c r="G296" s="1840"/>
      <c r="H296" s="1840"/>
      <c r="I296" s="1840"/>
      <c r="J296" s="1840"/>
      <c r="K296" s="1840"/>
      <c r="L296" s="1840"/>
      <c r="M296" s="1841"/>
      <c r="N296" s="1841"/>
      <c r="O296" s="301"/>
      <c r="P296" s="302" t="str">
        <f t="shared" si="10"/>
        <v/>
      </c>
      <c r="Q296" s="47"/>
      <c r="R296" s="373"/>
      <c r="S296" s="4"/>
      <c r="T296" s="4"/>
      <c r="U296" s="4"/>
      <c r="V296" s="4"/>
      <c r="W296" s="4"/>
      <c r="X296" s="4"/>
    </row>
    <row r="297" spans="1:243" s="258" customFormat="1" ht="24" customHeight="1">
      <c r="A297" s="216"/>
      <c r="B297" s="1838"/>
      <c r="C297" s="1839"/>
      <c r="D297" s="855"/>
      <c r="E297" s="1840"/>
      <c r="F297" s="1840"/>
      <c r="G297" s="1840"/>
      <c r="H297" s="1840"/>
      <c r="I297" s="1840"/>
      <c r="J297" s="1840"/>
      <c r="K297" s="1840"/>
      <c r="L297" s="1840"/>
      <c r="M297" s="1841"/>
      <c r="N297" s="1841"/>
      <c r="O297" s="301"/>
      <c r="P297" s="302" t="str">
        <f t="shared" si="10"/>
        <v/>
      </c>
      <c r="Q297" s="47"/>
      <c r="R297" s="373"/>
      <c r="S297" s="4"/>
      <c r="T297" s="4"/>
      <c r="U297" s="4"/>
      <c r="V297" s="4"/>
      <c r="W297" s="4"/>
      <c r="X297" s="4"/>
    </row>
    <row r="298" spans="1:243" s="258" customFormat="1" ht="24" customHeight="1">
      <c r="A298" s="216"/>
      <c r="B298" s="1838"/>
      <c r="C298" s="1839"/>
      <c r="D298" s="855"/>
      <c r="E298" s="1840"/>
      <c r="F298" s="1840"/>
      <c r="G298" s="1840"/>
      <c r="H298" s="1840"/>
      <c r="I298" s="1840"/>
      <c r="J298" s="1840"/>
      <c r="K298" s="1840"/>
      <c r="L298" s="1840"/>
      <c r="M298" s="1841"/>
      <c r="N298" s="1841"/>
      <c r="O298" s="301"/>
      <c r="P298" s="302" t="str">
        <f t="shared" si="10"/>
        <v/>
      </c>
      <c r="Q298" s="47"/>
      <c r="R298" s="373"/>
      <c r="S298" s="4"/>
      <c r="T298" s="4"/>
      <c r="U298" s="4"/>
      <c r="V298" s="4"/>
      <c r="W298" s="4"/>
      <c r="X298" s="4"/>
    </row>
    <row r="299" spans="1:243" s="258" customFormat="1" ht="24" customHeight="1">
      <c r="A299" s="216"/>
      <c r="B299" s="1838"/>
      <c r="C299" s="1839"/>
      <c r="D299" s="855"/>
      <c r="E299" s="1840"/>
      <c r="F299" s="1840"/>
      <c r="G299" s="1840"/>
      <c r="H299" s="1840"/>
      <c r="I299" s="1840"/>
      <c r="J299" s="1840"/>
      <c r="K299" s="1840"/>
      <c r="L299" s="1840"/>
      <c r="M299" s="1841"/>
      <c r="N299" s="1841"/>
      <c r="O299" s="301"/>
      <c r="P299" s="302" t="str">
        <f t="shared" si="10"/>
        <v/>
      </c>
      <c r="Q299" s="47"/>
      <c r="R299" s="373"/>
      <c r="S299" s="4"/>
      <c r="T299" s="4"/>
      <c r="U299" s="4"/>
      <c r="V299" s="4"/>
      <c r="W299" s="4"/>
      <c r="X299" s="4"/>
    </row>
    <row r="300" spans="1:243" s="258" customFormat="1" ht="24" customHeight="1">
      <c r="A300" s="216"/>
      <c r="B300" s="1838"/>
      <c r="C300" s="1839"/>
      <c r="D300" s="855"/>
      <c r="E300" s="1840"/>
      <c r="F300" s="1840"/>
      <c r="G300" s="1840"/>
      <c r="H300" s="1840"/>
      <c r="I300" s="1840"/>
      <c r="J300" s="1840"/>
      <c r="K300" s="1840"/>
      <c r="L300" s="1840"/>
      <c r="M300" s="1841"/>
      <c r="N300" s="1841"/>
      <c r="O300" s="301"/>
      <c r="P300" s="302" t="str">
        <f t="shared" si="10"/>
        <v/>
      </c>
      <c r="Q300" s="47"/>
      <c r="R300" s="373"/>
      <c r="S300" s="4"/>
      <c r="T300" s="4"/>
      <c r="U300" s="4"/>
      <c r="V300" s="4"/>
      <c r="W300" s="4"/>
      <c r="X300" s="4"/>
    </row>
    <row r="301" spans="1:243" s="258" customFormat="1" ht="24" customHeight="1">
      <c r="A301" s="216"/>
      <c r="B301" s="1838"/>
      <c r="C301" s="1839"/>
      <c r="D301" s="855"/>
      <c r="E301" s="1840"/>
      <c r="F301" s="1840"/>
      <c r="G301" s="1840"/>
      <c r="H301" s="1840"/>
      <c r="I301" s="1840"/>
      <c r="J301" s="1840"/>
      <c r="K301" s="1840"/>
      <c r="L301" s="1840"/>
      <c r="M301" s="1841"/>
      <c r="N301" s="1841"/>
      <c r="O301" s="301"/>
      <c r="P301" s="302" t="str">
        <f t="shared" si="10"/>
        <v/>
      </c>
      <c r="Q301" s="47"/>
      <c r="R301" s="373"/>
      <c r="S301" s="4"/>
      <c r="T301" s="4"/>
      <c r="U301" s="4"/>
      <c r="V301" s="4"/>
      <c r="W301" s="4"/>
      <c r="X301" s="4"/>
    </row>
    <row r="302" spans="1:243" s="258" customFormat="1" ht="24" customHeight="1">
      <c r="A302" s="216"/>
      <c r="B302" s="1838"/>
      <c r="C302" s="1839"/>
      <c r="D302" s="855"/>
      <c r="E302" s="1840"/>
      <c r="F302" s="1840"/>
      <c r="G302" s="1840"/>
      <c r="H302" s="1840"/>
      <c r="I302" s="1840"/>
      <c r="J302" s="1840"/>
      <c r="K302" s="1840"/>
      <c r="L302" s="1840"/>
      <c r="M302" s="1841"/>
      <c r="N302" s="1841"/>
      <c r="O302" s="301"/>
      <c r="P302" s="302" t="str">
        <f t="shared" si="10"/>
        <v/>
      </c>
      <c r="Q302" s="47"/>
      <c r="R302" s="373"/>
      <c r="S302" s="4"/>
      <c r="T302" s="4"/>
      <c r="U302" s="4"/>
      <c r="V302" s="4"/>
      <c r="W302" s="4"/>
      <c r="X302" s="4"/>
    </row>
    <row r="303" spans="1:243" s="258" customFormat="1" ht="24" customHeight="1">
      <c r="A303" s="216"/>
      <c r="B303" s="1838"/>
      <c r="C303" s="1839"/>
      <c r="D303" s="855"/>
      <c r="E303" s="1840"/>
      <c r="F303" s="1840"/>
      <c r="G303" s="1840"/>
      <c r="H303" s="1840"/>
      <c r="I303" s="1840"/>
      <c r="J303" s="1840"/>
      <c r="K303" s="1840"/>
      <c r="L303" s="1840"/>
      <c r="M303" s="1841"/>
      <c r="N303" s="1841"/>
      <c r="O303" s="301"/>
      <c r="P303" s="302" t="str">
        <f>IF(O303*D303=0,"",O303*D303)</f>
        <v/>
      </c>
      <c r="Q303" s="47"/>
      <c r="R303" s="373"/>
      <c r="S303" s="4"/>
      <c r="T303" s="4"/>
      <c r="U303" s="4"/>
      <c r="V303" s="4"/>
      <c r="W303" s="4"/>
      <c r="X303" s="4"/>
      <c r="IH303" s="72"/>
      <c r="II303" s="21"/>
    </row>
    <row r="304" spans="1:243" s="258" customFormat="1" ht="24" customHeight="1">
      <c r="A304" s="216"/>
      <c r="B304" s="1838"/>
      <c r="C304" s="1839"/>
      <c r="D304" s="855"/>
      <c r="E304" s="1840"/>
      <c r="F304" s="1840"/>
      <c r="G304" s="1840"/>
      <c r="H304" s="1840"/>
      <c r="I304" s="1840"/>
      <c r="J304" s="1840"/>
      <c r="K304" s="1840"/>
      <c r="L304" s="1840"/>
      <c r="M304" s="1841"/>
      <c r="N304" s="1841"/>
      <c r="O304" s="301"/>
      <c r="P304" s="302" t="str">
        <f t="shared" ref="P304:P328" si="11">IF(O304*D304=0,"",O304*D304)</f>
        <v/>
      </c>
      <c r="Q304" s="47"/>
      <c r="R304" s="373"/>
      <c r="S304" s="4"/>
      <c r="T304" s="4"/>
      <c r="U304" s="4"/>
      <c r="V304" s="4"/>
      <c r="W304" s="4"/>
      <c r="X304" s="4"/>
      <c r="IH304" s="72"/>
      <c r="II304" s="21"/>
    </row>
    <row r="305" spans="1:243" s="258" customFormat="1" ht="24" customHeight="1">
      <c r="A305" s="216"/>
      <c r="B305" s="1838"/>
      <c r="C305" s="1839"/>
      <c r="D305" s="855"/>
      <c r="E305" s="1840"/>
      <c r="F305" s="1840"/>
      <c r="G305" s="1840"/>
      <c r="H305" s="1840"/>
      <c r="I305" s="1840"/>
      <c r="J305" s="1840"/>
      <c r="K305" s="1840"/>
      <c r="L305" s="1840"/>
      <c r="M305" s="1841"/>
      <c r="N305" s="1841"/>
      <c r="O305" s="301"/>
      <c r="P305" s="302" t="str">
        <f t="shared" si="11"/>
        <v/>
      </c>
      <c r="Q305" s="47"/>
      <c r="R305" s="373"/>
      <c r="S305" s="4"/>
      <c r="T305" s="4"/>
      <c r="U305" s="4"/>
      <c r="V305" s="4"/>
      <c r="W305" s="4"/>
      <c r="X305" s="4"/>
      <c r="IH305" s="21"/>
      <c r="II305" s="21"/>
    </row>
    <row r="306" spans="1:243" s="258" customFormat="1" ht="24" customHeight="1">
      <c r="A306" s="216"/>
      <c r="B306" s="1838"/>
      <c r="C306" s="1839"/>
      <c r="D306" s="855"/>
      <c r="E306" s="1840"/>
      <c r="F306" s="1840"/>
      <c r="G306" s="1840"/>
      <c r="H306" s="1840"/>
      <c r="I306" s="1840"/>
      <c r="J306" s="1840"/>
      <c r="K306" s="1840"/>
      <c r="L306" s="1840"/>
      <c r="M306" s="1841"/>
      <c r="N306" s="1841"/>
      <c r="O306" s="301"/>
      <c r="P306" s="302" t="str">
        <f t="shared" si="11"/>
        <v/>
      </c>
      <c r="Q306" s="47"/>
      <c r="R306" s="373"/>
      <c r="S306" s="4"/>
      <c r="T306" s="4"/>
      <c r="U306" s="4"/>
      <c r="V306" s="4"/>
      <c r="W306" s="4"/>
      <c r="X306" s="4"/>
      <c r="IH306" s="21"/>
      <c r="II306" s="21"/>
    </row>
    <row r="307" spans="1:243" s="258" customFormat="1" ht="24" customHeight="1">
      <c r="A307" s="216"/>
      <c r="B307" s="1838"/>
      <c r="C307" s="1839"/>
      <c r="D307" s="855"/>
      <c r="E307" s="1840"/>
      <c r="F307" s="1840"/>
      <c r="G307" s="1840"/>
      <c r="H307" s="1840"/>
      <c r="I307" s="1840"/>
      <c r="J307" s="1840"/>
      <c r="K307" s="1840"/>
      <c r="L307" s="1840"/>
      <c r="M307" s="1841"/>
      <c r="N307" s="1841"/>
      <c r="O307" s="301"/>
      <c r="P307" s="302" t="str">
        <f t="shared" si="11"/>
        <v/>
      </c>
      <c r="Q307" s="47"/>
      <c r="R307" s="373"/>
      <c r="S307" s="4"/>
      <c r="T307" s="4"/>
      <c r="U307" s="4"/>
      <c r="V307" s="4"/>
      <c r="W307" s="4"/>
      <c r="X307" s="4"/>
    </row>
    <row r="308" spans="1:243" s="258" customFormat="1" ht="24" customHeight="1">
      <c r="A308" s="216"/>
      <c r="B308" s="1838"/>
      <c r="C308" s="1839"/>
      <c r="D308" s="855"/>
      <c r="E308" s="1840"/>
      <c r="F308" s="1840"/>
      <c r="G308" s="1840"/>
      <c r="H308" s="1840"/>
      <c r="I308" s="1840"/>
      <c r="J308" s="1840"/>
      <c r="K308" s="1840"/>
      <c r="L308" s="1840"/>
      <c r="M308" s="1841"/>
      <c r="N308" s="1841"/>
      <c r="O308" s="301"/>
      <c r="P308" s="302" t="str">
        <f t="shared" si="11"/>
        <v/>
      </c>
      <c r="Q308" s="47"/>
      <c r="R308" s="373"/>
      <c r="S308" s="4"/>
      <c r="T308" s="4"/>
      <c r="U308" s="4"/>
      <c r="V308" s="4"/>
      <c r="W308" s="4"/>
      <c r="X308" s="4"/>
    </row>
    <row r="309" spans="1:243" s="258" customFormat="1" ht="24" customHeight="1">
      <c r="A309" s="216"/>
      <c r="B309" s="1838"/>
      <c r="C309" s="1839"/>
      <c r="D309" s="855"/>
      <c r="E309" s="1840"/>
      <c r="F309" s="1840"/>
      <c r="G309" s="1840"/>
      <c r="H309" s="1840"/>
      <c r="I309" s="1840"/>
      <c r="J309" s="1840"/>
      <c r="K309" s="1840"/>
      <c r="L309" s="1840"/>
      <c r="M309" s="1841"/>
      <c r="N309" s="1841"/>
      <c r="O309" s="301"/>
      <c r="P309" s="302" t="str">
        <f t="shared" si="11"/>
        <v/>
      </c>
      <c r="Q309" s="47"/>
      <c r="R309" s="373"/>
      <c r="S309" s="4"/>
      <c r="T309" s="4"/>
      <c r="U309" s="4"/>
      <c r="V309" s="4"/>
      <c r="W309" s="4"/>
      <c r="X309" s="4"/>
    </row>
    <row r="310" spans="1:243" s="258" customFormat="1" ht="24" customHeight="1">
      <c r="A310" s="216"/>
      <c r="B310" s="1838"/>
      <c r="C310" s="1839"/>
      <c r="D310" s="855"/>
      <c r="E310" s="1840"/>
      <c r="F310" s="1840"/>
      <c r="G310" s="1840"/>
      <c r="H310" s="1840"/>
      <c r="I310" s="1840"/>
      <c r="J310" s="1840"/>
      <c r="K310" s="1840"/>
      <c r="L310" s="1840"/>
      <c r="M310" s="1841"/>
      <c r="N310" s="1841"/>
      <c r="O310" s="301"/>
      <c r="P310" s="302" t="str">
        <f t="shared" si="11"/>
        <v/>
      </c>
      <c r="Q310" s="47"/>
      <c r="R310" s="373"/>
      <c r="S310" s="4"/>
      <c r="T310" s="4"/>
      <c r="U310" s="4"/>
      <c r="V310" s="4"/>
      <c r="W310" s="4"/>
      <c r="X310" s="4"/>
    </row>
    <row r="311" spans="1:243" s="258" customFormat="1" ht="24" customHeight="1">
      <c r="A311" s="216"/>
      <c r="B311" s="1838"/>
      <c r="C311" s="1839"/>
      <c r="D311" s="855"/>
      <c r="E311" s="1840"/>
      <c r="F311" s="1840"/>
      <c r="G311" s="1840"/>
      <c r="H311" s="1840"/>
      <c r="I311" s="1840"/>
      <c r="J311" s="1840"/>
      <c r="K311" s="1840"/>
      <c r="L311" s="1840"/>
      <c r="M311" s="1841"/>
      <c r="N311" s="1841"/>
      <c r="O311" s="301"/>
      <c r="P311" s="302" t="str">
        <f t="shared" si="11"/>
        <v/>
      </c>
      <c r="Q311" s="47"/>
      <c r="R311" s="373"/>
      <c r="S311" s="4"/>
      <c r="T311" s="4"/>
      <c r="U311" s="4"/>
      <c r="V311" s="4"/>
      <c r="W311" s="4"/>
      <c r="X311" s="4"/>
    </row>
    <row r="312" spans="1:243" s="258" customFormat="1" ht="24" customHeight="1">
      <c r="A312" s="216"/>
      <c r="B312" s="1838"/>
      <c r="C312" s="1839"/>
      <c r="D312" s="855"/>
      <c r="E312" s="1840"/>
      <c r="F312" s="1840"/>
      <c r="G312" s="1840"/>
      <c r="H312" s="1840"/>
      <c r="I312" s="1840"/>
      <c r="J312" s="1840"/>
      <c r="K312" s="1840"/>
      <c r="L312" s="1840"/>
      <c r="M312" s="1841"/>
      <c r="N312" s="1841"/>
      <c r="O312" s="301"/>
      <c r="P312" s="302" t="str">
        <f t="shared" si="11"/>
        <v/>
      </c>
      <c r="Q312" s="47"/>
      <c r="R312" s="373"/>
      <c r="S312" s="4"/>
      <c r="T312" s="4"/>
      <c r="U312" s="4"/>
      <c r="V312" s="4"/>
      <c r="W312" s="4"/>
      <c r="X312" s="4"/>
    </row>
    <row r="313" spans="1:243" s="258" customFormat="1" ht="24" customHeight="1">
      <c r="A313" s="216"/>
      <c r="B313" s="1838"/>
      <c r="C313" s="1839"/>
      <c r="D313" s="855"/>
      <c r="E313" s="1840"/>
      <c r="F313" s="1840"/>
      <c r="G313" s="1840"/>
      <c r="H313" s="1840"/>
      <c r="I313" s="1840"/>
      <c r="J313" s="1840"/>
      <c r="K313" s="1840"/>
      <c r="L313" s="1840"/>
      <c r="M313" s="1841"/>
      <c r="N313" s="1841"/>
      <c r="O313" s="301"/>
      <c r="P313" s="302" t="str">
        <f t="shared" si="11"/>
        <v/>
      </c>
      <c r="Q313" s="47"/>
      <c r="R313" s="373"/>
      <c r="S313" s="4"/>
      <c r="T313" s="4"/>
      <c r="U313" s="4"/>
      <c r="V313" s="4"/>
      <c r="W313" s="4"/>
      <c r="X313" s="4"/>
      <c r="IH313" s="72"/>
      <c r="II313" s="21"/>
    </row>
    <row r="314" spans="1:243" s="258" customFormat="1" ht="24" customHeight="1">
      <c r="A314" s="216"/>
      <c r="B314" s="1838"/>
      <c r="C314" s="1839"/>
      <c r="D314" s="855"/>
      <c r="E314" s="1840"/>
      <c r="F314" s="1840"/>
      <c r="G314" s="1840"/>
      <c r="H314" s="1840"/>
      <c r="I314" s="1840"/>
      <c r="J314" s="1840"/>
      <c r="K314" s="1840"/>
      <c r="L314" s="1840"/>
      <c r="M314" s="1841"/>
      <c r="N314" s="1841"/>
      <c r="O314" s="301"/>
      <c r="P314" s="302" t="str">
        <f t="shared" si="11"/>
        <v/>
      </c>
      <c r="Q314" s="47"/>
      <c r="R314" s="373"/>
      <c r="S314" s="4"/>
      <c r="T314" s="4"/>
      <c r="U314" s="4"/>
      <c r="V314" s="4"/>
      <c r="W314" s="4"/>
      <c r="X314" s="4"/>
      <c r="IH314" s="21"/>
      <c r="II314" s="21"/>
    </row>
    <row r="315" spans="1:243" s="258" customFormat="1" ht="24" customHeight="1">
      <c r="A315" s="216"/>
      <c r="B315" s="1838"/>
      <c r="C315" s="1839"/>
      <c r="D315" s="855"/>
      <c r="E315" s="1840"/>
      <c r="F315" s="1840"/>
      <c r="G315" s="1840"/>
      <c r="H315" s="1840"/>
      <c r="I315" s="1840"/>
      <c r="J315" s="1840"/>
      <c r="K315" s="1840"/>
      <c r="L315" s="1840"/>
      <c r="M315" s="1841"/>
      <c r="N315" s="1841"/>
      <c r="O315" s="301"/>
      <c r="P315" s="302" t="str">
        <f t="shared" si="11"/>
        <v/>
      </c>
      <c r="Q315" s="47"/>
      <c r="R315" s="373"/>
      <c r="S315" s="4"/>
      <c r="T315" s="4"/>
      <c r="U315" s="4"/>
      <c r="V315" s="4"/>
      <c r="W315" s="4"/>
      <c r="X315" s="4"/>
      <c r="IH315" s="21"/>
      <c r="II315" s="21"/>
    </row>
    <row r="316" spans="1:243" s="258" customFormat="1" ht="24" customHeight="1">
      <c r="A316" s="216"/>
      <c r="B316" s="1838"/>
      <c r="C316" s="1839"/>
      <c r="D316" s="855"/>
      <c r="E316" s="1840"/>
      <c r="F316" s="1840"/>
      <c r="G316" s="1840"/>
      <c r="H316" s="1840"/>
      <c r="I316" s="1840"/>
      <c r="J316" s="1840"/>
      <c r="K316" s="1840"/>
      <c r="L316" s="1840"/>
      <c r="M316" s="1841"/>
      <c r="N316" s="1841"/>
      <c r="O316" s="301"/>
      <c r="P316" s="302" t="str">
        <f t="shared" si="11"/>
        <v/>
      </c>
      <c r="Q316" s="47"/>
      <c r="R316" s="373"/>
      <c r="S316" s="4"/>
      <c r="T316" s="4"/>
      <c r="U316" s="4"/>
      <c r="V316" s="4"/>
      <c r="W316" s="4"/>
      <c r="X316" s="4"/>
    </row>
    <row r="317" spans="1:243" s="258" customFormat="1" ht="24" customHeight="1">
      <c r="A317" s="216"/>
      <c r="B317" s="1838"/>
      <c r="C317" s="1839"/>
      <c r="D317" s="855"/>
      <c r="E317" s="1840"/>
      <c r="F317" s="1840"/>
      <c r="G317" s="1840"/>
      <c r="H317" s="1840"/>
      <c r="I317" s="1840"/>
      <c r="J317" s="1840"/>
      <c r="K317" s="1840"/>
      <c r="L317" s="1840"/>
      <c r="M317" s="1841"/>
      <c r="N317" s="1841"/>
      <c r="O317" s="301"/>
      <c r="P317" s="302" t="str">
        <f t="shared" si="11"/>
        <v/>
      </c>
      <c r="Q317" s="47"/>
      <c r="R317" s="373"/>
      <c r="S317" s="4"/>
      <c r="T317" s="4"/>
      <c r="U317" s="4"/>
      <c r="V317" s="4"/>
      <c r="W317" s="4"/>
      <c r="X317" s="4"/>
    </row>
    <row r="318" spans="1:243" s="258" customFormat="1" ht="24" customHeight="1">
      <c r="A318" s="216"/>
      <c r="B318" s="1838"/>
      <c r="C318" s="1839"/>
      <c r="D318" s="855"/>
      <c r="E318" s="1840"/>
      <c r="F318" s="1840"/>
      <c r="G318" s="1840"/>
      <c r="H318" s="1840"/>
      <c r="I318" s="1840"/>
      <c r="J318" s="1840"/>
      <c r="K318" s="1840"/>
      <c r="L318" s="1840"/>
      <c r="M318" s="1841"/>
      <c r="N318" s="1841"/>
      <c r="O318" s="301"/>
      <c r="P318" s="302" t="str">
        <f t="shared" si="11"/>
        <v/>
      </c>
      <c r="Q318" s="47"/>
      <c r="R318" s="373"/>
      <c r="S318" s="4"/>
      <c r="T318" s="4"/>
      <c r="U318" s="4"/>
      <c r="V318" s="4"/>
      <c r="W318" s="4"/>
      <c r="X318" s="4"/>
    </row>
    <row r="319" spans="1:243" s="258" customFormat="1" ht="24" customHeight="1">
      <c r="A319" s="216"/>
      <c r="B319" s="1838"/>
      <c r="C319" s="1839"/>
      <c r="D319" s="855"/>
      <c r="E319" s="1840"/>
      <c r="F319" s="1840"/>
      <c r="G319" s="1840"/>
      <c r="H319" s="1840"/>
      <c r="I319" s="1840"/>
      <c r="J319" s="1840"/>
      <c r="K319" s="1840"/>
      <c r="L319" s="1840"/>
      <c r="M319" s="1841"/>
      <c r="N319" s="1841"/>
      <c r="O319" s="301"/>
      <c r="P319" s="302" t="str">
        <f t="shared" si="11"/>
        <v/>
      </c>
      <c r="Q319" s="47"/>
      <c r="R319" s="373"/>
      <c r="S319" s="4"/>
      <c r="T319" s="4"/>
      <c r="U319" s="4"/>
      <c r="V319" s="4"/>
      <c r="W319" s="4"/>
      <c r="X319" s="4"/>
    </row>
    <row r="320" spans="1:243" s="258" customFormat="1" ht="24" customHeight="1">
      <c r="A320" s="216"/>
      <c r="B320" s="1838"/>
      <c r="C320" s="1839"/>
      <c r="D320" s="855"/>
      <c r="E320" s="1840"/>
      <c r="F320" s="1840"/>
      <c r="G320" s="1840"/>
      <c r="H320" s="1840"/>
      <c r="I320" s="1840"/>
      <c r="J320" s="1840"/>
      <c r="K320" s="1840"/>
      <c r="L320" s="1840"/>
      <c r="M320" s="1841"/>
      <c r="N320" s="1841"/>
      <c r="O320" s="301"/>
      <c r="P320" s="302" t="str">
        <f t="shared" si="11"/>
        <v/>
      </c>
      <c r="Q320" s="47"/>
      <c r="R320" s="373"/>
      <c r="S320" s="4"/>
      <c r="T320" s="4"/>
      <c r="U320" s="4"/>
      <c r="V320" s="4"/>
      <c r="W320" s="4"/>
      <c r="X320" s="4"/>
    </row>
    <row r="321" spans="1:243" s="258" customFormat="1" ht="24" customHeight="1">
      <c r="A321" s="216"/>
      <c r="B321" s="1838"/>
      <c r="C321" s="1839"/>
      <c r="D321" s="855"/>
      <c r="E321" s="1840"/>
      <c r="F321" s="1840"/>
      <c r="G321" s="1840"/>
      <c r="H321" s="1840"/>
      <c r="I321" s="1840"/>
      <c r="J321" s="1840"/>
      <c r="K321" s="1840"/>
      <c r="L321" s="1840"/>
      <c r="M321" s="1841"/>
      <c r="N321" s="1841"/>
      <c r="O321" s="301"/>
      <c r="P321" s="302" t="str">
        <f t="shared" si="11"/>
        <v/>
      </c>
      <c r="Q321" s="47"/>
      <c r="R321" s="373"/>
      <c r="S321" s="4"/>
      <c r="T321" s="4"/>
      <c r="U321" s="4"/>
      <c r="V321" s="4"/>
      <c r="W321" s="4"/>
      <c r="X321" s="4"/>
    </row>
    <row r="322" spans="1:243" s="258" customFormat="1" ht="24" customHeight="1">
      <c r="A322" s="216"/>
      <c r="B322" s="1838"/>
      <c r="C322" s="1839"/>
      <c r="D322" s="855"/>
      <c r="E322" s="1840"/>
      <c r="F322" s="1840"/>
      <c r="G322" s="1840"/>
      <c r="H322" s="1840"/>
      <c r="I322" s="1840"/>
      <c r="J322" s="1840"/>
      <c r="K322" s="1840"/>
      <c r="L322" s="1840"/>
      <c r="M322" s="1841"/>
      <c r="N322" s="1841"/>
      <c r="O322" s="301"/>
      <c r="P322" s="302" t="str">
        <f t="shared" si="11"/>
        <v/>
      </c>
      <c r="Q322" s="47"/>
      <c r="R322" s="373"/>
      <c r="S322" s="4"/>
      <c r="T322" s="4"/>
      <c r="U322" s="4"/>
      <c r="V322" s="4"/>
      <c r="W322" s="4"/>
      <c r="X322" s="4"/>
    </row>
    <row r="323" spans="1:243" s="258" customFormat="1" ht="24" customHeight="1">
      <c r="A323" s="216"/>
      <c r="B323" s="1838"/>
      <c r="C323" s="1839"/>
      <c r="D323" s="855"/>
      <c r="E323" s="1840"/>
      <c r="F323" s="1840"/>
      <c r="G323" s="1840"/>
      <c r="H323" s="1840"/>
      <c r="I323" s="1840"/>
      <c r="J323" s="1840"/>
      <c r="K323" s="1840"/>
      <c r="L323" s="1840"/>
      <c r="M323" s="1841"/>
      <c r="N323" s="1841"/>
      <c r="O323" s="301"/>
      <c r="P323" s="302" t="str">
        <f t="shared" si="11"/>
        <v/>
      </c>
      <c r="Q323" s="47"/>
      <c r="R323" s="373"/>
      <c r="S323" s="4"/>
      <c r="T323" s="4"/>
      <c r="U323" s="4"/>
      <c r="V323" s="4"/>
      <c r="W323" s="4"/>
      <c r="X323" s="4"/>
    </row>
    <row r="324" spans="1:243" s="258" customFormat="1" ht="24" customHeight="1">
      <c r="A324" s="216"/>
      <c r="B324" s="1838"/>
      <c r="C324" s="1839"/>
      <c r="D324" s="855"/>
      <c r="E324" s="1840"/>
      <c r="F324" s="1840"/>
      <c r="G324" s="1840"/>
      <c r="H324" s="1840"/>
      <c r="I324" s="1840"/>
      <c r="J324" s="1840"/>
      <c r="K324" s="1840"/>
      <c r="L324" s="1840"/>
      <c r="M324" s="1841"/>
      <c r="N324" s="1841"/>
      <c r="O324" s="301"/>
      <c r="P324" s="302" t="str">
        <f t="shared" si="11"/>
        <v/>
      </c>
      <c r="Q324" s="47"/>
      <c r="R324" s="373"/>
      <c r="S324" s="4"/>
      <c r="T324" s="4"/>
      <c r="U324" s="4"/>
      <c r="V324" s="4"/>
      <c r="W324" s="4"/>
      <c r="X324" s="4"/>
    </row>
    <row r="325" spans="1:243" s="258" customFormat="1" ht="24" customHeight="1">
      <c r="A325" s="216"/>
      <c r="B325" s="1838"/>
      <c r="C325" s="1839"/>
      <c r="D325" s="855"/>
      <c r="E325" s="1840"/>
      <c r="F325" s="1840"/>
      <c r="G325" s="1840"/>
      <c r="H325" s="1840"/>
      <c r="I325" s="1840"/>
      <c r="J325" s="1840"/>
      <c r="K325" s="1840"/>
      <c r="L325" s="1840"/>
      <c r="M325" s="1841"/>
      <c r="N325" s="1841"/>
      <c r="O325" s="301"/>
      <c r="P325" s="302" t="str">
        <f>IF(O325*D325=0,"",O325*D325)</f>
        <v/>
      </c>
      <c r="Q325" s="47"/>
      <c r="R325" s="373"/>
      <c r="S325" s="4"/>
      <c r="T325" s="4"/>
      <c r="U325" s="4"/>
      <c r="V325" s="4"/>
      <c r="W325" s="4"/>
      <c r="X325" s="4"/>
    </row>
    <row r="326" spans="1:243" s="258" customFormat="1" ht="24" customHeight="1">
      <c r="A326" s="216"/>
      <c r="B326" s="1838"/>
      <c r="C326" s="1839"/>
      <c r="D326" s="855"/>
      <c r="E326" s="1840"/>
      <c r="F326" s="1840"/>
      <c r="G326" s="1840"/>
      <c r="H326" s="1840"/>
      <c r="I326" s="1840"/>
      <c r="J326" s="1840"/>
      <c r="K326" s="1840"/>
      <c r="L326" s="1840"/>
      <c r="M326" s="1841"/>
      <c r="N326" s="1841"/>
      <c r="O326" s="301"/>
      <c r="P326" s="302" t="str">
        <f t="shared" si="11"/>
        <v/>
      </c>
      <c r="Q326" s="47"/>
      <c r="R326" s="373"/>
      <c r="S326" s="4"/>
      <c r="T326" s="4"/>
      <c r="U326" s="4"/>
      <c r="V326" s="4"/>
      <c r="W326" s="4"/>
      <c r="X326" s="4"/>
    </row>
    <row r="327" spans="1:243" s="258" customFormat="1" ht="24" customHeight="1">
      <c r="A327" s="216"/>
      <c r="B327" s="1838"/>
      <c r="C327" s="1838"/>
      <c r="D327" s="855"/>
      <c r="E327" s="1840"/>
      <c r="F327" s="1840"/>
      <c r="G327" s="1840"/>
      <c r="H327" s="1840"/>
      <c r="I327" s="1840"/>
      <c r="J327" s="1840"/>
      <c r="K327" s="1840"/>
      <c r="L327" s="1841"/>
      <c r="M327" s="1841"/>
      <c r="N327" s="1841"/>
      <c r="O327" s="301"/>
      <c r="P327" s="302" t="str">
        <f t="shared" si="11"/>
        <v/>
      </c>
      <c r="Q327" s="47"/>
      <c r="R327" s="373"/>
      <c r="S327" s="4"/>
      <c r="T327" s="4"/>
      <c r="U327" s="4"/>
      <c r="V327" s="4"/>
      <c r="W327" s="4"/>
      <c r="X327" s="4"/>
    </row>
    <row r="328" spans="1:243" s="258" customFormat="1" ht="24" customHeight="1">
      <c r="A328" s="216"/>
      <c r="B328" s="1838"/>
      <c r="C328" s="1838"/>
      <c r="D328" s="855"/>
      <c r="E328" s="1840"/>
      <c r="F328" s="1840"/>
      <c r="G328" s="1840"/>
      <c r="H328" s="1840"/>
      <c r="I328" s="1840"/>
      <c r="J328" s="1840"/>
      <c r="K328" s="1840"/>
      <c r="L328" s="1841"/>
      <c r="M328" s="1841"/>
      <c r="N328" s="1841"/>
      <c r="O328" s="301"/>
      <c r="P328" s="302" t="str">
        <f t="shared" si="11"/>
        <v/>
      </c>
      <c r="Q328" s="47"/>
      <c r="R328" s="373"/>
      <c r="S328" s="4"/>
      <c r="T328" s="4"/>
      <c r="U328" s="4"/>
      <c r="V328" s="4"/>
      <c r="W328" s="4"/>
      <c r="X328" s="4"/>
    </row>
    <row r="329" spans="1:243" s="111" customFormat="1" ht="6" customHeight="1">
      <c r="A329" s="363"/>
      <c r="B329" s="179"/>
      <c r="C329" s="171"/>
      <c r="D329" s="830"/>
      <c r="E329" s="830"/>
      <c r="F329" s="829"/>
      <c r="G329" s="829"/>
      <c r="H329" s="829"/>
      <c r="I329" s="829"/>
      <c r="J329" s="829"/>
      <c r="K329" s="829"/>
      <c r="L329" s="158"/>
      <c r="M329" s="171"/>
      <c r="N329" s="171"/>
      <c r="O329" s="171"/>
      <c r="P329" s="180"/>
      <c r="Q329" s="258"/>
      <c r="R329" s="374"/>
      <c r="S329" s="66"/>
      <c r="T329" s="66"/>
      <c r="U329" s="66"/>
      <c r="V329" s="66"/>
      <c r="W329" s="66"/>
      <c r="X329" s="66"/>
    </row>
    <row r="330" spans="1:243" s="87" customFormat="1" ht="21.75" customHeight="1">
      <c r="A330" s="370"/>
      <c r="B330" s="181" t="s">
        <v>68</v>
      </c>
      <c r="C330" s="182"/>
      <c r="D330" s="902"/>
      <c r="E330" s="902"/>
      <c r="F330" s="902"/>
      <c r="G330" s="902"/>
      <c r="H330" s="902"/>
      <c r="I330" s="902"/>
      <c r="J330" s="902"/>
      <c r="K330" s="902"/>
      <c r="L330" s="182"/>
      <c r="M330" s="182"/>
      <c r="N330" s="182"/>
      <c r="O330" s="182"/>
      <c r="P330" s="182"/>
      <c r="Q330" s="405"/>
      <c r="R330" s="399"/>
      <c r="S330" s="119"/>
      <c r="T330" s="119"/>
      <c r="U330" s="119"/>
      <c r="V330" s="120"/>
      <c r="W330" s="37"/>
      <c r="X330" s="98"/>
    </row>
    <row r="331" spans="1:243" s="258" customFormat="1" ht="12.75" customHeight="1">
      <c r="A331" s="363"/>
      <c r="B331" s="1846" t="str">
        <f>B278</f>
        <v>FAPESP,  SETEMBRO DE 2015</v>
      </c>
      <c r="C331" s="1846"/>
      <c r="D331" s="1847"/>
      <c r="E331" s="1847"/>
      <c r="F331" s="903"/>
      <c r="G331" s="903"/>
      <c r="H331" s="903"/>
      <c r="I331" s="903"/>
      <c r="J331" s="903"/>
      <c r="K331" s="903"/>
      <c r="L331" s="179"/>
      <c r="M331" s="183"/>
      <c r="N331" s="183"/>
      <c r="O331" s="183"/>
      <c r="P331" s="176"/>
      <c r="Q331" s="600">
        <v>2</v>
      </c>
      <c r="R331" s="373"/>
      <c r="S331" s="33"/>
      <c r="T331" s="33"/>
      <c r="U331" s="33"/>
      <c r="V331" s="33"/>
      <c r="W331" s="33"/>
      <c r="X331" s="4"/>
    </row>
    <row r="332" spans="1:243" s="258" customFormat="1" ht="18">
      <c r="A332" s="378"/>
      <c r="B332" s="310" t="str">
        <f>B279</f>
        <v>7- DESPESAS DE TRANSPORTE</v>
      </c>
      <c r="C332" s="121"/>
      <c r="D332" s="858"/>
      <c r="E332" s="858"/>
      <c r="F332" s="859"/>
      <c r="G332" s="859"/>
      <c r="H332" s="859"/>
      <c r="I332" s="859"/>
      <c r="J332" s="859"/>
      <c r="K332" s="859"/>
      <c r="L332" s="41"/>
      <c r="M332" s="121"/>
      <c r="N332" s="121"/>
      <c r="O332" s="121"/>
      <c r="R332" s="341"/>
      <c r="S332" s="4"/>
      <c r="T332" s="4"/>
      <c r="U332" s="4"/>
      <c r="V332" s="4"/>
      <c r="W332" s="4"/>
      <c r="X332" s="4"/>
    </row>
    <row r="333" spans="1:243" s="87" customFormat="1" ht="30.75" customHeight="1">
      <c r="A333" s="370"/>
      <c r="B333" s="1574" t="s">
        <v>1</v>
      </c>
      <c r="C333" s="1851"/>
      <c r="D333" s="814" t="s">
        <v>7</v>
      </c>
      <c r="E333" s="1834" t="s">
        <v>8</v>
      </c>
      <c r="F333" s="1835"/>
      <c r="G333" s="1835"/>
      <c r="H333" s="1835"/>
      <c r="I333" s="1835"/>
      <c r="J333" s="1835"/>
      <c r="K333" s="1835"/>
      <c r="L333" s="1836"/>
      <c r="M333" s="1836"/>
      <c r="N333" s="1837"/>
      <c r="O333" s="566" t="s">
        <v>3</v>
      </c>
      <c r="P333" s="419" t="s">
        <v>4</v>
      </c>
      <c r="Q333" s="567" t="s">
        <v>2</v>
      </c>
      <c r="R333" s="388"/>
      <c r="S333" s="98"/>
      <c r="T333" s="98"/>
      <c r="U333" s="98"/>
      <c r="V333" s="98"/>
      <c r="W333" s="98"/>
      <c r="X333" s="98"/>
    </row>
    <row r="334" spans="1:243" s="258" customFormat="1" ht="24" customHeight="1">
      <c r="A334" s="216"/>
      <c r="B334" s="1838"/>
      <c r="C334" s="1839"/>
      <c r="D334" s="855"/>
      <c r="E334" s="1840"/>
      <c r="F334" s="1840"/>
      <c r="G334" s="1840"/>
      <c r="H334" s="1840"/>
      <c r="I334" s="1840"/>
      <c r="J334" s="1840"/>
      <c r="K334" s="1840"/>
      <c r="L334" s="1840"/>
      <c r="M334" s="1841"/>
      <c r="N334" s="1841"/>
      <c r="O334" s="301"/>
      <c r="P334" s="302" t="str">
        <f>IF(O334*D334=0,"",O334*D334)</f>
        <v/>
      </c>
      <c r="Q334" s="47"/>
      <c r="R334" s="373"/>
      <c r="S334" s="4"/>
      <c r="T334" s="4"/>
      <c r="U334" s="4"/>
      <c r="V334" s="4"/>
      <c r="W334" s="4"/>
      <c r="X334" s="4"/>
      <c r="IH334" s="72"/>
      <c r="II334" s="21"/>
    </row>
    <row r="335" spans="1:243" s="258" customFormat="1" ht="24" customHeight="1">
      <c r="A335" s="216"/>
      <c r="B335" s="1838"/>
      <c r="C335" s="1839"/>
      <c r="D335" s="855"/>
      <c r="E335" s="1840"/>
      <c r="F335" s="1840"/>
      <c r="G335" s="1840"/>
      <c r="H335" s="1840"/>
      <c r="I335" s="1840"/>
      <c r="J335" s="1840"/>
      <c r="K335" s="1840"/>
      <c r="L335" s="1840"/>
      <c r="M335" s="1841"/>
      <c r="N335" s="1841"/>
      <c r="O335" s="301"/>
      <c r="P335" s="302" t="str">
        <f t="shared" ref="P335:P355" si="12">IF(O335*D335=0,"",O335*D335)</f>
        <v/>
      </c>
      <c r="Q335" s="47"/>
      <c r="R335" s="373"/>
      <c r="S335" s="4"/>
      <c r="T335" s="4"/>
      <c r="U335" s="4"/>
      <c r="V335" s="4"/>
      <c r="W335" s="4"/>
      <c r="X335" s="4"/>
      <c r="IH335" s="21"/>
      <c r="II335" s="21"/>
    </row>
    <row r="336" spans="1:243" s="258" customFormat="1" ht="24" customHeight="1">
      <c r="A336" s="216"/>
      <c r="B336" s="1838"/>
      <c r="C336" s="1839"/>
      <c r="D336" s="855"/>
      <c r="E336" s="1840"/>
      <c r="F336" s="1840"/>
      <c r="G336" s="1840"/>
      <c r="H336" s="1840"/>
      <c r="I336" s="1840"/>
      <c r="J336" s="1840"/>
      <c r="K336" s="1840"/>
      <c r="L336" s="1840"/>
      <c r="M336" s="1841"/>
      <c r="N336" s="1841"/>
      <c r="O336" s="301"/>
      <c r="P336" s="302" t="str">
        <f t="shared" si="12"/>
        <v/>
      </c>
      <c r="Q336" s="47"/>
      <c r="R336" s="373"/>
      <c r="S336" s="4"/>
      <c r="T336" s="4"/>
      <c r="U336" s="4"/>
      <c r="V336" s="4"/>
      <c r="W336" s="4"/>
      <c r="X336" s="4"/>
    </row>
    <row r="337" spans="1:243" s="258" customFormat="1" ht="24" customHeight="1">
      <c r="A337" s="216"/>
      <c r="B337" s="1838"/>
      <c r="C337" s="1839"/>
      <c r="D337" s="855"/>
      <c r="E337" s="1840"/>
      <c r="F337" s="1840"/>
      <c r="G337" s="1840"/>
      <c r="H337" s="1840"/>
      <c r="I337" s="1840"/>
      <c r="J337" s="1840"/>
      <c r="K337" s="1840"/>
      <c r="L337" s="1840"/>
      <c r="M337" s="1841"/>
      <c r="N337" s="1841"/>
      <c r="O337" s="301"/>
      <c r="P337" s="302" t="str">
        <f t="shared" si="12"/>
        <v/>
      </c>
      <c r="Q337" s="47"/>
      <c r="R337" s="373"/>
      <c r="S337" s="4"/>
      <c r="T337" s="4"/>
      <c r="U337" s="4"/>
      <c r="V337" s="4"/>
      <c r="W337" s="4"/>
      <c r="X337" s="4"/>
    </row>
    <row r="338" spans="1:243" s="258" customFormat="1" ht="24" customHeight="1">
      <c r="A338" s="216"/>
      <c r="B338" s="1838"/>
      <c r="C338" s="1839"/>
      <c r="D338" s="855"/>
      <c r="E338" s="1840"/>
      <c r="F338" s="1840"/>
      <c r="G338" s="1840"/>
      <c r="H338" s="1840"/>
      <c r="I338" s="1840"/>
      <c r="J338" s="1840"/>
      <c r="K338" s="1840"/>
      <c r="L338" s="1840"/>
      <c r="M338" s="1841"/>
      <c r="N338" s="1841"/>
      <c r="O338" s="301"/>
      <c r="P338" s="302" t="str">
        <f t="shared" si="12"/>
        <v/>
      </c>
      <c r="Q338" s="47"/>
      <c r="R338" s="373"/>
      <c r="S338" s="4"/>
      <c r="T338" s="4"/>
      <c r="U338" s="4"/>
      <c r="V338" s="4"/>
      <c r="W338" s="4"/>
      <c r="X338" s="4"/>
    </row>
    <row r="339" spans="1:243" s="258" customFormat="1" ht="24" customHeight="1">
      <c r="A339" s="216"/>
      <c r="B339" s="1838"/>
      <c r="C339" s="1839"/>
      <c r="D339" s="855"/>
      <c r="E339" s="1840"/>
      <c r="F339" s="1840"/>
      <c r="G339" s="1840"/>
      <c r="H339" s="1840"/>
      <c r="I339" s="1840"/>
      <c r="J339" s="1840"/>
      <c r="K339" s="1840"/>
      <c r="L339" s="1840"/>
      <c r="M339" s="1841"/>
      <c r="N339" s="1841"/>
      <c r="O339" s="301"/>
      <c r="P339" s="302" t="str">
        <f t="shared" si="12"/>
        <v/>
      </c>
      <c r="Q339" s="47"/>
      <c r="R339" s="373"/>
      <c r="S339" s="4"/>
      <c r="T339" s="4"/>
      <c r="U339" s="4"/>
      <c r="V339" s="4"/>
      <c r="W339" s="4"/>
      <c r="X339" s="4"/>
    </row>
    <row r="340" spans="1:243" s="258" customFormat="1" ht="24" customHeight="1">
      <c r="A340" s="216"/>
      <c r="B340" s="1838"/>
      <c r="C340" s="1839"/>
      <c r="D340" s="855"/>
      <c r="E340" s="1840"/>
      <c r="F340" s="1840"/>
      <c r="G340" s="1840"/>
      <c r="H340" s="1840"/>
      <c r="I340" s="1840"/>
      <c r="J340" s="1840"/>
      <c r="K340" s="1840"/>
      <c r="L340" s="1840"/>
      <c r="M340" s="1841"/>
      <c r="N340" s="1841"/>
      <c r="O340" s="301"/>
      <c r="P340" s="302" t="str">
        <f t="shared" si="12"/>
        <v/>
      </c>
      <c r="Q340" s="47"/>
      <c r="R340" s="373"/>
      <c r="S340" s="4"/>
      <c r="T340" s="4"/>
      <c r="U340" s="4"/>
      <c r="V340" s="4"/>
      <c r="W340" s="4"/>
      <c r="X340" s="4"/>
    </row>
    <row r="341" spans="1:243" s="258" customFormat="1" ht="24" customHeight="1">
      <c r="A341" s="216"/>
      <c r="B341" s="1838"/>
      <c r="C341" s="1839"/>
      <c r="D341" s="855"/>
      <c r="E341" s="1840"/>
      <c r="F341" s="1840"/>
      <c r="G341" s="1840"/>
      <c r="H341" s="1840"/>
      <c r="I341" s="1840"/>
      <c r="J341" s="1840"/>
      <c r="K341" s="1840"/>
      <c r="L341" s="1840"/>
      <c r="M341" s="1841"/>
      <c r="N341" s="1841"/>
      <c r="O341" s="301"/>
      <c r="P341" s="302" t="str">
        <f t="shared" si="12"/>
        <v/>
      </c>
      <c r="Q341" s="47"/>
      <c r="R341" s="373"/>
      <c r="S341" s="4"/>
      <c r="T341" s="4"/>
      <c r="U341" s="4"/>
      <c r="V341" s="4"/>
      <c r="W341" s="4"/>
      <c r="X341" s="4"/>
      <c r="IH341" s="72"/>
      <c r="II341" s="21"/>
    </row>
    <row r="342" spans="1:243" s="258" customFormat="1" ht="24" customHeight="1">
      <c r="A342" s="216"/>
      <c r="B342" s="1838"/>
      <c r="C342" s="1839"/>
      <c r="D342" s="855"/>
      <c r="E342" s="1840"/>
      <c r="F342" s="1840"/>
      <c r="G342" s="1840"/>
      <c r="H342" s="1840"/>
      <c r="I342" s="1840"/>
      <c r="J342" s="1840"/>
      <c r="K342" s="1840"/>
      <c r="L342" s="1840"/>
      <c r="M342" s="1841"/>
      <c r="N342" s="1841"/>
      <c r="O342" s="301"/>
      <c r="P342" s="302" t="str">
        <f t="shared" si="12"/>
        <v/>
      </c>
      <c r="Q342" s="47"/>
      <c r="R342" s="373"/>
      <c r="S342" s="4"/>
      <c r="T342" s="4"/>
      <c r="U342" s="4"/>
      <c r="V342" s="4"/>
      <c r="W342" s="4"/>
      <c r="X342" s="4"/>
      <c r="IH342" s="21"/>
      <c r="II342" s="21"/>
    </row>
    <row r="343" spans="1:243" s="258" customFormat="1" ht="24" customHeight="1">
      <c r="A343" s="216"/>
      <c r="B343" s="1838"/>
      <c r="C343" s="1839"/>
      <c r="D343" s="855"/>
      <c r="E343" s="1840"/>
      <c r="F343" s="1840"/>
      <c r="G343" s="1840"/>
      <c r="H343" s="1840"/>
      <c r="I343" s="1840"/>
      <c r="J343" s="1840"/>
      <c r="K343" s="1840"/>
      <c r="L343" s="1840"/>
      <c r="M343" s="1841"/>
      <c r="N343" s="1841"/>
      <c r="O343" s="301"/>
      <c r="P343" s="302" t="str">
        <f t="shared" si="12"/>
        <v/>
      </c>
      <c r="Q343" s="47"/>
      <c r="R343" s="373"/>
      <c r="S343" s="4"/>
      <c r="T343" s="4"/>
      <c r="U343" s="4"/>
      <c r="V343" s="4"/>
      <c r="W343" s="4"/>
      <c r="X343" s="4"/>
      <c r="IH343" s="21"/>
      <c r="II343" s="21"/>
    </row>
    <row r="344" spans="1:243" s="258" customFormat="1" ht="24" customHeight="1">
      <c r="A344" s="216"/>
      <c r="B344" s="1838"/>
      <c r="C344" s="1839"/>
      <c r="D344" s="855"/>
      <c r="E344" s="1840"/>
      <c r="F344" s="1840"/>
      <c r="G344" s="1840"/>
      <c r="H344" s="1840"/>
      <c r="I344" s="1840"/>
      <c r="J344" s="1840"/>
      <c r="K344" s="1840"/>
      <c r="L344" s="1840"/>
      <c r="M344" s="1841"/>
      <c r="N344" s="1841"/>
      <c r="O344" s="301"/>
      <c r="P344" s="302" t="str">
        <f t="shared" si="12"/>
        <v/>
      </c>
      <c r="Q344" s="47"/>
      <c r="R344" s="373"/>
      <c r="S344" s="4"/>
      <c r="T344" s="4"/>
      <c r="U344" s="4"/>
      <c r="V344" s="4"/>
      <c r="W344" s="4"/>
      <c r="X344" s="4"/>
    </row>
    <row r="345" spans="1:243" s="258" customFormat="1" ht="24" customHeight="1">
      <c r="A345" s="216"/>
      <c r="B345" s="1838"/>
      <c r="C345" s="1839"/>
      <c r="D345" s="855"/>
      <c r="E345" s="1840"/>
      <c r="F345" s="1840"/>
      <c r="G345" s="1840"/>
      <c r="H345" s="1840"/>
      <c r="I345" s="1840"/>
      <c r="J345" s="1840"/>
      <c r="K345" s="1840"/>
      <c r="L345" s="1840"/>
      <c r="M345" s="1841"/>
      <c r="N345" s="1841"/>
      <c r="O345" s="301"/>
      <c r="P345" s="302" t="str">
        <f t="shared" si="12"/>
        <v/>
      </c>
      <c r="Q345" s="47"/>
      <c r="R345" s="373"/>
      <c r="S345" s="4"/>
      <c r="T345" s="4"/>
      <c r="U345" s="4"/>
      <c r="V345" s="4"/>
      <c r="W345" s="4"/>
      <c r="X345" s="4"/>
    </row>
    <row r="346" spans="1:243" s="258" customFormat="1" ht="24" customHeight="1">
      <c r="A346" s="216"/>
      <c r="B346" s="1838"/>
      <c r="C346" s="1839"/>
      <c r="D346" s="855"/>
      <c r="E346" s="1840"/>
      <c r="F346" s="1840"/>
      <c r="G346" s="1840"/>
      <c r="H346" s="1840"/>
      <c r="I346" s="1840"/>
      <c r="J346" s="1840"/>
      <c r="K346" s="1840"/>
      <c r="L346" s="1840"/>
      <c r="M346" s="1841"/>
      <c r="N346" s="1841"/>
      <c r="O346" s="301"/>
      <c r="P346" s="302" t="str">
        <f t="shared" si="12"/>
        <v/>
      </c>
      <c r="Q346" s="47"/>
      <c r="R346" s="373"/>
      <c r="S346" s="4"/>
      <c r="T346" s="4"/>
      <c r="U346" s="4"/>
      <c r="V346" s="4"/>
      <c r="W346" s="4"/>
      <c r="X346" s="4"/>
    </row>
    <row r="347" spans="1:243" s="258" customFormat="1" ht="24" customHeight="1">
      <c r="A347" s="216"/>
      <c r="B347" s="1838"/>
      <c r="C347" s="1839"/>
      <c r="D347" s="855"/>
      <c r="E347" s="1840"/>
      <c r="F347" s="1840"/>
      <c r="G347" s="1840"/>
      <c r="H347" s="1840"/>
      <c r="I347" s="1840"/>
      <c r="J347" s="1840"/>
      <c r="K347" s="1840"/>
      <c r="L347" s="1840"/>
      <c r="M347" s="1841"/>
      <c r="N347" s="1841"/>
      <c r="O347" s="301"/>
      <c r="P347" s="302" t="str">
        <f t="shared" si="12"/>
        <v/>
      </c>
      <c r="Q347" s="47"/>
      <c r="R347" s="373"/>
      <c r="S347" s="4"/>
      <c r="T347" s="4"/>
      <c r="U347" s="4"/>
      <c r="V347" s="4"/>
      <c r="W347" s="4"/>
      <c r="X347" s="4"/>
    </row>
    <row r="348" spans="1:243" s="258" customFormat="1" ht="24" customHeight="1">
      <c r="A348" s="216"/>
      <c r="B348" s="1838"/>
      <c r="C348" s="1839"/>
      <c r="D348" s="855"/>
      <c r="E348" s="1840"/>
      <c r="F348" s="1840"/>
      <c r="G348" s="1840"/>
      <c r="H348" s="1840"/>
      <c r="I348" s="1840"/>
      <c r="J348" s="1840"/>
      <c r="K348" s="1840"/>
      <c r="L348" s="1840"/>
      <c r="M348" s="1841"/>
      <c r="N348" s="1841"/>
      <c r="O348" s="301"/>
      <c r="P348" s="302" t="str">
        <f t="shared" si="12"/>
        <v/>
      </c>
      <c r="Q348" s="47"/>
      <c r="R348" s="373"/>
      <c r="S348" s="4"/>
      <c r="T348" s="4"/>
      <c r="U348" s="4"/>
      <c r="V348" s="4"/>
      <c r="W348" s="4"/>
      <c r="X348" s="4"/>
    </row>
    <row r="349" spans="1:243" s="258" customFormat="1" ht="24" customHeight="1">
      <c r="A349" s="216"/>
      <c r="B349" s="1838"/>
      <c r="C349" s="1839"/>
      <c r="D349" s="855"/>
      <c r="E349" s="1840"/>
      <c r="F349" s="1840"/>
      <c r="G349" s="1840"/>
      <c r="H349" s="1840"/>
      <c r="I349" s="1840"/>
      <c r="J349" s="1840"/>
      <c r="K349" s="1840"/>
      <c r="L349" s="1840"/>
      <c r="M349" s="1841"/>
      <c r="N349" s="1841"/>
      <c r="O349" s="301"/>
      <c r="P349" s="302" t="str">
        <f t="shared" si="12"/>
        <v/>
      </c>
      <c r="Q349" s="47"/>
      <c r="R349" s="373"/>
      <c r="S349" s="4"/>
      <c r="T349" s="4"/>
      <c r="U349" s="4"/>
      <c r="V349" s="4"/>
      <c r="W349" s="4"/>
      <c r="X349" s="4"/>
    </row>
    <row r="350" spans="1:243" s="258" customFormat="1" ht="24" customHeight="1">
      <c r="A350" s="216"/>
      <c r="B350" s="1838"/>
      <c r="C350" s="1839"/>
      <c r="D350" s="855"/>
      <c r="E350" s="1840"/>
      <c r="F350" s="1840"/>
      <c r="G350" s="1840"/>
      <c r="H350" s="1840"/>
      <c r="I350" s="1840"/>
      <c r="J350" s="1840"/>
      <c r="K350" s="1840"/>
      <c r="L350" s="1840"/>
      <c r="M350" s="1841"/>
      <c r="N350" s="1841"/>
      <c r="O350" s="301"/>
      <c r="P350" s="302" t="str">
        <f t="shared" si="12"/>
        <v/>
      </c>
      <c r="Q350" s="47"/>
      <c r="R350" s="373"/>
      <c r="S350" s="4"/>
      <c r="T350" s="4"/>
      <c r="U350" s="4"/>
      <c r="V350" s="4"/>
      <c r="W350" s="4"/>
      <c r="X350" s="4"/>
    </row>
    <row r="351" spans="1:243" s="258" customFormat="1" ht="24" customHeight="1">
      <c r="A351" s="216"/>
      <c r="B351" s="1838"/>
      <c r="C351" s="1839"/>
      <c r="D351" s="855"/>
      <c r="E351" s="1840"/>
      <c r="F351" s="1840"/>
      <c r="G351" s="1840"/>
      <c r="H351" s="1840"/>
      <c r="I351" s="1840"/>
      <c r="J351" s="1840"/>
      <c r="K351" s="1840"/>
      <c r="L351" s="1840"/>
      <c r="M351" s="1841"/>
      <c r="N351" s="1841"/>
      <c r="O351" s="301"/>
      <c r="P351" s="302" t="str">
        <f t="shared" si="12"/>
        <v/>
      </c>
      <c r="Q351" s="47"/>
      <c r="R351" s="373"/>
      <c r="S351" s="4"/>
      <c r="T351" s="4"/>
      <c r="U351" s="4"/>
      <c r="V351" s="4"/>
      <c r="W351" s="4"/>
      <c r="X351" s="4"/>
    </row>
    <row r="352" spans="1:243" s="258" customFormat="1" ht="24" customHeight="1">
      <c r="A352" s="216"/>
      <c r="B352" s="1838"/>
      <c r="C352" s="1839"/>
      <c r="D352" s="855"/>
      <c r="E352" s="1840"/>
      <c r="F352" s="1840"/>
      <c r="G352" s="1840"/>
      <c r="H352" s="1840"/>
      <c r="I352" s="1840"/>
      <c r="J352" s="1840"/>
      <c r="K352" s="1840"/>
      <c r="L352" s="1840"/>
      <c r="M352" s="1841"/>
      <c r="N352" s="1841"/>
      <c r="O352" s="301"/>
      <c r="P352" s="302" t="str">
        <f t="shared" si="12"/>
        <v/>
      </c>
      <c r="Q352" s="47"/>
      <c r="R352" s="373"/>
      <c r="S352" s="4"/>
      <c r="T352" s="4"/>
      <c r="U352" s="4"/>
      <c r="V352" s="4"/>
      <c r="W352" s="4"/>
      <c r="X352" s="4"/>
    </row>
    <row r="353" spans="1:243" s="258" customFormat="1" ht="24" customHeight="1">
      <c r="A353" s="216"/>
      <c r="B353" s="1838"/>
      <c r="C353" s="1839"/>
      <c r="D353" s="855"/>
      <c r="E353" s="1840"/>
      <c r="F353" s="1840"/>
      <c r="G353" s="1840"/>
      <c r="H353" s="1840"/>
      <c r="I353" s="1840"/>
      <c r="J353" s="1840"/>
      <c r="K353" s="1840"/>
      <c r="L353" s="1840"/>
      <c r="M353" s="1841"/>
      <c r="N353" s="1841"/>
      <c r="O353" s="301"/>
      <c r="P353" s="302" t="str">
        <f t="shared" si="12"/>
        <v/>
      </c>
      <c r="Q353" s="47"/>
      <c r="R353" s="373"/>
      <c r="S353" s="4"/>
      <c r="T353" s="4"/>
      <c r="U353" s="4"/>
      <c r="V353" s="4"/>
      <c r="W353" s="4"/>
      <c r="X353" s="4"/>
    </row>
    <row r="354" spans="1:243" s="258" customFormat="1" ht="24" customHeight="1">
      <c r="A354" s="216"/>
      <c r="B354" s="1838"/>
      <c r="C354" s="1839"/>
      <c r="D354" s="855"/>
      <c r="E354" s="1840"/>
      <c r="F354" s="1840"/>
      <c r="G354" s="1840"/>
      <c r="H354" s="1840"/>
      <c r="I354" s="1840"/>
      <c r="J354" s="1840"/>
      <c r="K354" s="1840"/>
      <c r="L354" s="1840"/>
      <c r="M354" s="1841"/>
      <c r="N354" s="1841"/>
      <c r="O354" s="301"/>
      <c r="P354" s="302" t="str">
        <f t="shared" si="12"/>
        <v/>
      </c>
      <c r="Q354" s="47"/>
      <c r="R354" s="373"/>
      <c r="S354" s="4"/>
      <c r="T354" s="4"/>
      <c r="U354" s="4"/>
      <c r="V354" s="4"/>
      <c r="W354" s="4"/>
      <c r="X354" s="4"/>
    </row>
    <row r="355" spans="1:243" s="258" customFormat="1" ht="24" customHeight="1">
      <c r="A355" s="216"/>
      <c r="B355" s="1838"/>
      <c r="C355" s="1839"/>
      <c r="D355" s="855"/>
      <c r="E355" s="1840"/>
      <c r="F355" s="1840"/>
      <c r="G355" s="1840"/>
      <c r="H355" s="1840"/>
      <c r="I355" s="1840"/>
      <c r="J355" s="1840"/>
      <c r="K355" s="1840"/>
      <c r="L355" s="1840"/>
      <c r="M355" s="1841"/>
      <c r="N355" s="1841"/>
      <c r="O355" s="301"/>
      <c r="P355" s="302" t="str">
        <f t="shared" si="12"/>
        <v/>
      </c>
      <c r="Q355" s="47"/>
      <c r="R355" s="373"/>
      <c r="S355" s="4"/>
      <c r="T355" s="4"/>
      <c r="U355" s="4"/>
      <c r="V355" s="4"/>
      <c r="W355" s="4"/>
      <c r="X355" s="4"/>
    </row>
    <row r="356" spans="1:243" s="258" customFormat="1" ht="24" customHeight="1">
      <c r="A356" s="216"/>
      <c r="B356" s="1838"/>
      <c r="C356" s="1839"/>
      <c r="D356" s="855"/>
      <c r="E356" s="1840"/>
      <c r="F356" s="1840"/>
      <c r="G356" s="1840"/>
      <c r="H356" s="1840"/>
      <c r="I356" s="1840"/>
      <c r="J356" s="1840"/>
      <c r="K356" s="1840"/>
      <c r="L356" s="1840"/>
      <c r="M356" s="1841"/>
      <c r="N356" s="1841"/>
      <c r="O356" s="301"/>
      <c r="P356" s="302" t="str">
        <f>IF(O356*D356=0,"",O356*D356)</f>
        <v/>
      </c>
      <c r="Q356" s="47"/>
      <c r="R356" s="373"/>
      <c r="S356" s="4"/>
      <c r="T356" s="4"/>
      <c r="U356" s="4"/>
      <c r="V356" s="4"/>
      <c r="W356" s="4"/>
      <c r="X356" s="4"/>
      <c r="IH356" s="72"/>
      <c r="II356" s="21"/>
    </row>
    <row r="357" spans="1:243" s="258" customFormat="1" ht="24" customHeight="1">
      <c r="A357" s="216"/>
      <c r="B357" s="1838"/>
      <c r="C357" s="1839"/>
      <c r="D357" s="855"/>
      <c r="E357" s="1840"/>
      <c r="F357" s="1840"/>
      <c r="G357" s="1840"/>
      <c r="H357" s="1840"/>
      <c r="I357" s="1840"/>
      <c r="J357" s="1840"/>
      <c r="K357" s="1840"/>
      <c r="L357" s="1840"/>
      <c r="M357" s="1841"/>
      <c r="N357" s="1841"/>
      <c r="O357" s="301"/>
      <c r="P357" s="302" t="str">
        <f t="shared" ref="P357:P381" si="13">IF(O357*D357=0,"",O357*D357)</f>
        <v/>
      </c>
      <c r="Q357" s="47"/>
      <c r="R357" s="373"/>
      <c r="S357" s="4"/>
      <c r="T357" s="4"/>
      <c r="U357" s="4"/>
      <c r="V357" s="4"/>
      <c r="W357" s="4"/>
      <c r="X357" s="4"/>
      <c r="IH357" s="72"/>
      <c r="II357" s="21"/>
    </row>
    <row r="358" spans="1:243" s="258" customFormat="1" ht="24" customHeight="1">
      <c r="A358" s="216"/>
      <c r="B358" s="1838"/>
      <c r="C358" s="1839"/>
      <c r="D358" s="855"/>
      <c r="E358" s="1840"/>
      <c r="F358" s="1840"/>
      <c r="G358" s="1840"/>
      <c r="H358" s="1840"/>
      <c r="I358" s="1840"/>
      <c r="J358" s="1840"/>
      <c r="K358" s="1840"/>
      <c r="L358" s="1840"/>
      <c r="M358" s="1841"/>
      <c r="N358" s="1841"/>
      <c r="O358" s="301"/>
      <c r="P358" s="302" t="str">
        <f t="shared" si="13"/>
        <v/>
      </c>
      <c r="Q358" s="47"/>
      <c r="R358" s="373"/>
      <c r="S358" s="4"/>
      <c r="T358" s="4"/>
      <c r="U358" s="4"/>
      <c r="V358" s="4"/>
      <c r="W358" s="4"/>
      <c r="X358" s="4"/>
      <c r="IH358" s="21"/>
      <c r="II358" s="21"/>
    </row>
    <row r="359" spans="1:243" s="258" customFormat="1" ht="24" customHeight="1">
      <c r="A359" s="216"/>
      <c r="B359" s="1838"/>
      <c r="C359" s="1839"/>
      <c r="D359" s="855"/>
      <c r="E359" s="1840"/>
      <c r="F359" s="1840"/>
      <c r="G359" s="1840"/>
      <c r="H359" s="1840"/>
      <c r="I359" s="1840"/>
      <c r="J359" s="1840"/>
      <c r="K359" s="1840"/>
      <c r="L359" s="1840"/>
      <c r="M359" s="1841"/>
      <c r="N359" s="1841"/>
      <c r="O359" s="301"/>
      <c r="P359" s="302" t="str">
        <f t="shared" si="13"/>
        <v/>
      </c>
      <c r="Q359" s="47"/>
      <c r="R359" s="373"/>
      <c r="S359" s="4"/>
      <c r="T359" s="4"/>
      <c r="U359" s="4"/>
      <c r="V359" s="4"/>
      <c r="W359" s="4"/>
      <c r="X359" s="4"/>
      <c r="IH359" s="21"/>
      <c r="II359" s="21"/>
    </row>
    <row r="360" spans="1:243" s="258" customFormat="1" ht="24" customHeight="1">
      <c r="A360" s="216"/>
      <c r="B360" s="1838"/>
      <c r="C360" s="1839"/>
      <c r="D360" s="855"/>
      <c r="E360" s="1840"/>
      <c r="F360" s="1840"/>
      <c r="G360" s="1840"/>
      <c r="H360" s="1840"/>
      <c r="I360" s="1840"/>
      <c r="J360" s="1840"/>
      <c r="K360" s="1840"/>
      <c r="L360" s="1840"/>
      <c r="M360" s="1841"/>
      <c r="N360" s="1841"/>
      <c r="O360" s="301"/>
      <c r="P360" s="302" t="str">
        <f t="shared" si="13"/>
        <v/>
      </c>
      <c r="Q360" s="47"/>
      <c r="R360" s="373"/>
      <c r="S360" s="4"/>
      <c r="T360" s="4"/>
      <c r="U360" s="4"/>
      <c r="V360" s="4"/>
      <c r="W360" s="4"/>
      <c r="X360" s="4"/>
    </row>
    <row r="361" spans="1:243" s="258" customFormat="1" ht="24" customHeight="1">
      <c r="A361" s="216"/>
      <c r="B361" s="1838"/>
      <c r="C361" s="1839"/>
      <c r="D361" s="855"/>
      <c r="E361" s="1840"/>
      <c r="F361" s="1840"/>
      <c r="G361" s="1840"/>
      <c r="H361" s="1840"/>
      <c r="I361" s="1840"/>
      <c r="J361" s="1840"/>
      <c r="K361" s="1840"/>
      <c r="L361" s="1840"/>
      <c r="M361" s="1841"/>
      <c r="N361" s="1841"/>
      <c r="O361" s="301"/>
      <c r="P361" s="302" t="str">
        <f t="shared" si="13"/>
        <v/>
      </c>
      <c r="Q361" s="47"/>
      <c r="R361" s="373"/>
      <c r="S361" s="4"/>
      <c r="T361" s="4"/>
      <c r="U361" s="4"/>
      <c r="V361" s="4"/>
      <c r="W361" s="4"/>
      <c r="X361" s="4"/>
    </row>
    <row r="362" spans="1:243" s="258" customFormat="1" ht="24" customHeight="1">
      <c r="A362" s="216"/>
      <c r="B362" s="1838"/>
      <c r="C362" s="1839"/>
      <c r="D362" s="855"/>
      <c r="E362" s="1840"/>
      <c r="F362" s="1840"/>
      <c r="G362" s="1840"/>
      <c r="H362" s="1840"/>
      <c r="I362" s="1840"/>
      <c r="J362" s="1840"/>
      <c r="K362" s="1840"/>
      <c r="L362" s="1840"/>
      <c r="M362" s="1841"/>
      <c r="N362" s="1841"/>
      <c r="O362" s="301"/>
      <c r="P362" s="302" t="str">
        <f t="shared" si="13"/>
        <v/>
      </c>
      <c r="Q362" s="47"/>
      <c r="R362" s="373"/>
      <c r="S362" s="4"/>
      <c r="T362" s="4"/>
      <c r="U362" s="4"/>
      <c r="V362" s="4"/>
      <c r="W362" s="4"/>
      <c r="X362" s="4"/>
    </row>
    <row r="363" spans="1:243" s="258" customFormat="1" ht="24" customHeight="1">
      <c r="A363" s="216"/>
      <c r="B363" s="1838"/>
      <c r="C363" s="1839"/>
      <c r="D363" s="855"/>
      <c r="E363" s="1840"/>
      <c r="F363" s="1840"/>
      <c r="G363" s="1840"/>
      <c r="H363" s="1840"/>
      <c r="I363" s="1840"/>
      <c r="J363" s="1840"/>
      <c r="K363" s="1840"/>
      <c r="L363" s="1840"/>
      <c r="M363" s="1841"/>
      <c r="N363" s="1841"/>
      <c r="O363" s="301"/>
      <c r="P363" s="302" t="str">
        <f t="shared" si="13"/>
        <v/>
      </c>
      <c r="Q363" s="47"/>
      <c r="R363" s="373"/>
      <c r="S363" s="4"/>
      <c r="T363" s="4"/>
      <c r="U363" s="4"/>
      <c r="V363" s="4"/>
      <c r="W363" s="4"/>
      <c r="X363" s="4"/>
    </row>
    <row r="364" spans="1:243" s="258" customFormat="1" ht="24" customHeight="1">
      <c r="A364" s="216"/>
      <c r="B364" s="1838"/>
      <c r="C364" s="1839"/>
      <c r="D364" s="855"/>
      <c r="E364" s="1840"/>
      <c r="F364" s="1840"/>
      <c r="G364" s="1840"/>
      <c r="H364" s="1840"/>
      <c r="I364" s="1840"/>
      <c r="J364" s="1840"/>
      <c r="K364" s="1840"/>
      <c r="L364" s="1840"/>
      <c r="M364" s="1841"/>
      <c r="N364" s="1841"/>
      <c r="O364" s="301"/>
      <c r="P364" s="302" t="str">
        <f t="shared" si="13"/>
        <v/>
      </c>
      <c r="Q364" s="47"/>
      <c r="R364" s="373"/>
      <c r="S364" s="4"/>
      <c r="T364" s="4"/>
      <c r="U364" s="4"/>
      <c r="V364" s="4"/>
      <c r="W364" s="4"/>
      <c r="X364" s="4"/>
    </row>
    <row r="365" spans="1:243" s="258" customFormat="1" ht="24" customHeight="1">
      <c r="A365" s="216"/>
      <c r="B365" s="1838"/>
      <c r="C365" s="1839"/>
      <c r="D365" s="855"/>
      <c r="E365" s="1840"/>
      <c r="F365" s="1840"/>
      <c r="G365" s="1840"/>
      <c r="H365" s="1840"/>
      <c r="I365" s="1840"/>
      <c r="J365" s="1840"/>
      <c r="K365" s="1840"/>
      <c r="L365" s="1840"/>
      <c r="M365" s="1841"/>
      <c r="N365" s="1841"/>
      <c r="O365" s="301"/>
      <c r="P365" s="302" t="str">
        <f t="shared" si="13"/>
        <v/>
      </c>
      <c r="Q365" s="47"/>
      <c r="R365" s="373"/>
      <c r="S365" s="4"/>
      <c r="T365" s="4"/>
      <c r="U365" s="4"/>
      <c r="V365" s="4"/>
      <c r="W365" s="4"/>
      <c r="X365" s="4"/>
    </row>
    <row r="366" spans="1:243" s="258" customFormat="1" ht="24" customHeight="1">
      <c r="A366" s="216"/>
      <c r="B366" s="1838"/>
      <c r="C366" s="1839"/>
      <c r="D366" s="855"/>
      <c r="E366" s="1840"/>
      <c r="F366" s="1840"/>
      <c r="G366" s="1840"/>
      <c r="H366" s="1840"/>
      <c r="I366" s="1840"/>
      <c r="J366" s="1840"/>
      <c r="K366" s="1840"/>
      <c r="L366" s="1840"/>
      <c r="M366" s="1841"/>
      <c r="N366" s="1841"/>
      <c r="O366" s="301"/>
      <c r="P366" s="302" t="str">
        <f t="shared" si="13"/>
        <v/>
      </c>
      <c r="Q366" s="47"/>
      <c r="R366" s="373"/>
      <c r="S366" s="4"/>
      <c r="T366" s="4"/>
      <c r="U366" s="4"/>
      <c r="V366" s="4"/>
      <c r="W366" s="4"/>
      <c r="X366" s="4"/>
      <c r="IH366" s="72"/>
      <c r="II366" s="21"/>
    </row>
    <row r="367" spans="1:243" s="258" customFormat="1" ht="24" customHeight="1">
      <c r="A367" s="216"/>
      <c r="B367" s="1838"/>
      <c r="C367" s="1839"/>
      <c r="D367" s="855"/>
      <c r="E367" s="1840"/>
      <c r="F367" s="1840"/>
      <c r="G367" s="1840"/>
      <c r="H367" s="1840"/>
      <c r="I367" s="1840"/>
      <c r="J367" s="1840"/>
      <c r="K367" s="1840"/>
      <c r="L367" s="1840"/>
      <c r="M367" s="1841"/>
      <c r="N367" s="1841"/>
      <c r="O367" s="301"/>
      <c r="P367" s="302" t="str">
        <f t="shared" si="13"/>
        <v/>
      </c>
      <c r="Q367" s="47"/>
      <c r="R367" s="373"/>
      <c r="S367" s="4"/>
      <c r="T367" s="4"/>
      <c r="U367" s="4"/>
      <c r="V367" s="4"/>
      <c r="W367" s="4"/>
      <c r="X367" s="4"/>
      <c r="IH367" s="21"/>
      <c r="II367" s="21"/>
    </row>
    <row r="368" spans="1:243" s="258" customFormat="1" ht="24" customHeight="1">
      <c r="A368" s="216"/>
      <c r="B368" s="1838"/>
      <c r="C368" s="1839"/>
      <c r="D368" s="855"/>
      <c r="E368" s="1840"/>
      <c r="F368" s="1840"/>
      <c r="G368" s="1840"/>
      <c r="H368" s="1840"/>
      <c r="I368" s="1840"/>
      <c r="J368" s="1840"/>
      <c r="K368" s="1840"/>
      <c r="L368" s="1840"/>
      <c r="M368" s="1841"/>
      <c r="N368" s="1841"/>
      <c r="O368" s="301"/>
      <c r="P368" s="302" t="str">
        <f t="shared" si="13"/>
        <v/>
      </c>
      <c r="Q368" s="47"/>
      <c r="R368" s="373"/>
      <c r="S368" s="4"/>
      <c r="T368" s="4"/>
      <c r="U368" s="4"/>
      <c r="V368" s="4"/>
      <c r="W368" s="4"/>
      <c r="X368" s="4"/>
      <c r="IH368" s="21"/>
      <c r="II368" s="21"/>
    </row>
    <row r="369" spans="1:24" s="258" customFormat="1" ht="24" customHeight="1">
      <c r="A369" s="216"/>
      <c r="B369" s="1838"/>
      <c r="C369" s="1839"/>
      <c r="D369" s="855"/>
      <c r="E369" s="1840"/>
      <c r="F369" s="1840"/>
      <c r="G369" s="1840"/>
      <c r="H369" s="1840"/>
      <c r="I369" s="1840"/>
      <c r="J369" s="1840"/>
      <c r="K369" s="1840"/>
      <c r="L369" s="1840"/>
      <c r="M369" s="1841"/>
      <c r="N369" s="1841"/>
      <c r="O369" s="301"/>
      <c r="P369" s="302" t="str">
        <f t="shared" si="13"/>
        <v/>
      </c>
      <c r="Q369" s="47"/>
      <c r="R369" s="373"/>
      <c r="S369" s="4"/>
      <c r="T369" s="4"/>
      <c r="U369" s="4"/>
      <c r="V369" s="4"/>
      <c r="W369" s="4"/>
      <c r="X369" s="4"/>
    </row>
    <row r="370" spans="1:24" s="258" customFormat="1" ht="24" customHeight="1">
      <c r="A370" s="216"/>
      <c r="B370" s="1838"/>
      <c r="C370" s="1839"/>
      <c r="D370" s="855"/>
      <c r="E370" s="1840"/>
      <c r="F370" s="1840"/>
      <c r="G370" s="1840"/>
      <c r="H370" s="1840"/>
      <c r="I370" s="1840"/>
      <c r="J370" s="1840"/>
      <c r="K370" s="1840"/>
      <c r="L370" s="1840"/>
      <c r="M370" s="1841"/>
      <c r="N370" s="1841"/>
      <c r="O370" s="301"/>
      <c r="P370" s="302" t="str">
        <f t="shared" si="13"/>
        <v/>
      </c>
      <c r="Q370" s="47"/>
      <c r="R370" s="373"/>
      <c r="S370" s="4"/>
      <c r="T370" s="4"/>
      <c r="U370" s="4"/>
      <c r="V370" s="4"/>
      <c r="W370" s="4"/>
      <c r="X370" s="4"/>
    </row>
    <row r="371" spans="1:24" s="258" customFormat="1" ht="24" customHeight="1">
      <c r="A371" s="216"/>
      <c r="B371" s="1838"/>
      <c r="C371" s="1839"/>
      <c r="D371" s="855"/>
      <c r="E371" s="1840"/>
      <c r="F371" s="1840"/>
      <c r="G371" s="1840"/>
      <c r="H371" s="1840"/>
      <c r="I371" s="1840"/>
      <c r="J371" s="1840"/>
      <c r="K371" s="1840"/>
      <c r="L371" s="1840"/>
      <c r="M371" s="1841"/>
      <c r="N371" s="1841"/>
      <c r="O371" s="301"/>
      <c r="P371" s="302" t="str">
        <f t="shared" si="13"/>
        <v/>
      </c>
      <c r="Q371" s="47"/>
      <c r="R371" s="373"/>
      <c r="S371" s="4"/>
      <c r="T371" s="4"/>
      <c r="U371" s="4"/>
      <c r="V371" s="4"/>
      <c r="W371" s="4"/>
      <c r="X371" s="4"/>
    </row>
    <row r="372" spans="1:24" s="258" customFormat="1" ht="24" customHeight="1">
      <c r="A372" s="216"/>
      <c r="B372" s="1838"/>
      <c r="C372" s="1839"/>
      <c r="D372" s="855"/>
      <c r="E372" s="1840"/>
      <c r="F372" s="1840"/>
      <c r="G372" s="1840"/>
      <c r="H372" s="1840"/>
      <c r="I372" s="1840"/>
      <c r="J372" s="1840"/>
      <c r="K372" s="1840"/>
      <c r="L372" s="1840"/>
      <c r="M372" s="1841"/>
      <c r="N372" s="1841"/>
      <c r="O372" s="301"/>
      <c r="P372" s="302" t="str">
        <f t="shared" si="13"/>
        <v/>
      </c>
      <c r="Q372" s="47"/>
      <c r="R372" s="373"/>
      <c r="S372" s="4"/>
      <c r="T372" s="4"/>
      <c r="U372" s="4"/>
      <c r="V372" s="4"/>
      <c r="W372" s="4"/>
      <c r="X372" s="4"/>
    </row>
    <row r="373" spans="1:24" s="258" customFormat="1" ht="24" customHeight="1">
      <c r="A373" s="216"/>
      <c r="B373" s="1838"/>
      <c r="C373" s="1839"/>
      <c r="D373" s="855"/>
      <c r="E373" s="1840"/>
      <c r="F373" s="1840"/>
      <c r="G373" s="1840"/>
      <c r="H373" s="1840"/>
      <c r="I373" s="1840"/>
      <c r="J373" s="1840"/>
      <c r="K373" s="1840"/>
      <c r="L373" s="1840"/>
      <c r="M373" s="1841"/>
      <c r="N373" s="1841"/>
      <c r="O373" s="301"/>
      <c r="P373" s="302" t="str">
        <f t="shared" si="13"/>
        <v/>
      </c>
      <c r="Q373" s="47"/>
      <c r="R373" s="373"/>
      <c r="S373" s="4"/>
      <c r="T373" s="4"/>
      <c r="U373" s="4"/>
      <c r="V373" s="4"/>
      <c r="W373" s="4"/>
      <c r="X373" s="4"/>
    </row>
    <row r="374" spans="1:24" s="258" customFormat="1" ht="24" customHeight="1">
      <c r="A374" s="216"/>
      <c r="B374" s="1838"/>
      <c r="C374" s="1839"/>
      <c r="D374" s="855"/>
      <c r="E374" s="1840"/>
      <c r="F374" s="1840"/>
      <c r="G374" s="1840"/>
      <c r="H374" s="1840"/>
      <c r="I374" s="1840"/>
      <c r="J374" s="1840"/>
      <c r="K374" s="1840"/>
      <c r="L374" s="1840"/>
      <c r="M374" s="1841"/>
      <c r="N374" s="1841"/>
      <c r="O374" s="301"/>
      <c r="P374" s="302" t="str">
        <f t="shared" si="13"/>
        <v/>
      </c>
      <c r="Q374" s="47"/>
      <c r="R374" s="373"/>
      <c r="S374" s="4"/>
      <c r="T374" s="4"/>
      <c r="U374" s="4"/>
      <c r="V374" s="4"/>
      <c r="W374" s="4"/>
      <c r="X374" s="4"/>
    </row>
    <row r="375" spans="1:24" s="258" customFormat="1" ht="24" customHeight="1">
      <c r="A375" s="216"/>
      <c r="B375" s="1838"/>
      <c r="C375" s="1839"/>
      <c r="D375" s="855"/>
      <c r="E375" s="1840"/>
      <c r="F375" s="1840"/>
      <c r="G375" s="1840"/>
      <c r="H375" s="1840"/>
      <c r="I375" s="1840"/>
      <c r="J375" s="1840"/>
      <c r="K375" s="1840"/>
      <c r="L375" s="1840"/>
      <c r="M375" s="1841"/>
      <c r="N375" s="1841"/>
      <c r="O375" s="301"/>
      <c r="P375" s="302" t="str">
        <f>IF(O375*D375=0,"",O375*D375)</f>
        <v/>
      </c>
      <c r="Q375" s="47"/>
      <c r="R375" s="373"/>
      <c r="S375" s="4"/>
      <c r="T375" s="4"/>
      <c r="U375" s="4"/>
      <c r="V375" s="4"/>
      <c r="W375" s="4"/>
      <c r="X375" s="4"/>
    </row>
    <row r="376" spans="1:24" s="258" customFormat="1" ht="24" customHeight="1">
      <c r="A376" s="216"/>
      <c r="B376" s="1838"/>
      <c r="C376" s="1839"/>
      <c r="D376" s="855"/>
      <c r="E376" s="1840"/>
      <c r="F376" s="1840"/>
      <c r="G376" s="1840"/>
      <c r="H376" s="1840"/>
      <c r="I376" s="1840"/>
      <c r="J376" s="1840"/>
      <c r="K376" s="1840"/>
      <c r="L376" s="1840"/>
      <c r="M376" s="1841"/>
      <c r="N376" s="1841"/>
      <c r="O376" s="301"/>
      <c r="P376" s="302" t="str">
        <f t="shared" si="13"/>
        <v/>
      </c>
      <c r="Q376" s="47"/>
      <c r="R376" s="373"/>
      <c r="S376" s="4"/>
      <c r="T376" s="4"/>
      <c r="U376" s="4"/>
      <c r="V376" s="4"/>
      <c r="W376" s="4"/>
      <c r="X376" s="4"/>
    </row>
    <row r="377" spans="1:24" s="258" customFormat="1" ht="24" customHeight="1">
      <c r="A377" s="216"/>
      <c r="B377" s="1838"/>
      <c r="C377" s="1839"/>
      <c r="D377" s="855"/>
      <c r="E377" s="1840"/>
      <c r="F377" s="1840"/>
      <c r="G377" s="1840"/>
      <c r="H377" s="1840"/>
      <c r="I377" s="1840"/>
      <c r="J377" s="1840"/>
      <c r="K377" s="1840"/>
      <c r="L377" s="1840"/>
      <c r="M377" s="1841"/>
      <c r="N377" s="1841"/>
      <c r="O377" s="301"/>
      <c r="P377" s="302" t="str">
        <f t="shared" si="13"/>
        <v/>
      </c>
      <c r="Q377" s="47"/>
      <c r="R377" s="373"/>
      <c r="S377" s="4"/>
      <c r="T377" s="4"/>
      <c r="U377" s="4"/>
      <c r="V377" s="4"/>
      <c r="W377" s="4"/>
      <c r="X377" s="4"/>
    </row>
    <row r="378" spans="1:24" s="258" customFormat="1" ht="24" customHeight="1">
      <c r="A378" s="216"/>
      <c r="B378" s="1838"/>
      <c r="C378" s="1839"/>
      <c r="D378" s="855"/>
      <c r="E378" s="1840"/>
      <c r="F378" s="1840"/>
      <c r="G378" s="1840"/>
      <c r="H378" s="1840"/>
      <c r="I378" s="1840"/>
      <c r="J378" s="1840"/>
      <c r="K378" s="1840"/>
      <c r="L378" s="1840"/>
      <c r="M378" s="1841"/>
      <c r="N378" s="1841"/>
      <c r="O378" s="301"/>
      <c r="P378" s="302" t="str">
        <f t="shared" si="13"/>
        <v/>
      </c>
      <c r="Q378" s="47"/>
      <c r="R378" s="373"/>
      <c r="S378" s="4"/>
      <c r="T378" s="4"/>
      <c r="U378" s="4"/>
      <c r="V378" s="4"/>
      <c r="W378" s="4"/>
      <c r="X378" s="4"/>
    </row>
    <row r="379" spans="1:24" s="258" customFormat="1" ht="24" customHeight="1">
      <c r="A379" s="216"/>
      <c r="B379" s="1838"/>
      <c r="C379" s="1839"/>
      <c r="D379" s="855"/>
      <c r="E379" s="1840"/>
      <c r="F379" s="1840"/>
      <c r="G379" s="1840"/>
      <c r="H379" s="1840"/>
      <c r="I379" s="1840"/>
      <c r="J379" s="1840"/>
      <c r="K379" s="1840"/>
      <c r="L379" s="1840"/>
      <c r="M379" s="1841"/>
      <c r="N379" s="1841"/>
      <c r="O379" s="301"/>
      <c r="P379" s="302" t="str">
        <f t="shared" si="13"/>
        <v/>
      </c>
      <c r="Q379" s="47"/>
      <c r="R379" s="373"/>
      <c r="S379" s="4"/>
      <c r="T379" s="4"/>
      <c r="U379" s="4"/>
      <c r="V379" s="4"/>
      <c r="W379" s="4"/>
      <c r="X379" s="4"/>
    </row>
    <row r="380" spans="1:24" s="258" customFormat="1" ht="24" customHeight="1">
      <c r="A380" s="216"/>
      <c r="B380" s="1838"/>
      <c r="C380" s="1839"/>
      <c r="D380" s="855"/>
      <c r="E380" s="1840"/>
      <c r="F380" s="1840"/>
      <c r="G380" s="1840"/>
      <c r="H380" s="1840"/>
      <c r="I380" s="1840"/>
      <c r="J380" s="1840"/>
      <c r="K380" s="1840"/>
      <c r="L380" s="1840"/>
      <c r="M380" s="1841"/>
      <c r="N380" s="1841"/>
      <c r="O380" s="301"/>
      <c r="P380" s="302" t="str">
        <f t="shared" si="13"/>
        <v/>
      </c>
      <c r="Q380" s="47"/>
      <c r="R380" s="373"/>
      <c r="S380" s="4"/>
      <c r="T380" s="4"/>
      <c r="U380" s="4"/>
      <c r="V380" s="4"/>
      <c r="W380" s="4"/>
      <c r="X380" s="4"/>
    </row>
    <row r="381" spans="1:24" s="258" customFormat="1" ht="24" customHeight="1">
      <c r="A381" s="216"/>
      <c r="B381" s="1838"/>
      <c r="C381" s="1838"/>
      <c r="D381" s="855"/>
      <c r="E381" s="1840"/>
      <c r="F381" s="1840"/>
      <c r="G381" s="1840"/>
      <c r="H381" s="1840"/>
      <c r="I381" s="1840"/>
      <c r="J381" s="1840"/>
      <c r="K381" s="1840"/>
      <c r="L381" s="1841"/>
      <c r="M381" s="1841"/>
      <c r="N381" s="1841"/>
      <c r="O381" s="301"/>
      <c r="P381" s="302" t="str">
        <f t="shared" si="13"/>
        <v/>
      </c>
      <c r="Q381" s="47"/>
      <c r="R381" s="373"/>
      <c r="S381" s="4"/>
      <c r="T381" s="4"/>
      <c r="U381" s="4"/>
      <c r="V381" s="4"/>
      <c r="W381" s="4"/>
      <c r="X381" s="4"/>
    </row>
    <row r="382" spans="1:24" s="111" customFormat="1" ht="6" customHeight="1">
      <c r="A382" s="363"/>
      <c r="B382" s="179"/>
      <c r="C382" s="171"/>
      <c r="D382" s="830"/>
      <c r="E382" s="830"/>
      <c r="F382" s="829"/>
      <c r="G382" s="829"/>
      <c r="H382" s="829"/>
      <c r="I382" s="829"/>
      <c r="J382" s="829"/>
      <c r="K382" s="829"/>
      <c r="L382" s="158"/>
      <c r="M382" s="171"/>
      <c r="N382" s="171"/>
      <c r="O382" s="171"/>
      <c r="P382" s="180"/>
      <c r="Q382" s="258"/>
      <c r="R382" s="374"/>
      <c r="S382" s="66"/>
      <c r="T382" s="66"/>
      <c r="U382" s="66"/>
      <c r="V382" s="66"/>
      <c r="W382" s="66"/>
      <c r="X382" s="66"/>
    </row>
    <row r="383" spans="1:24" s="87" customFormat="1" ht="21.75" customHeight="1">
      <c r="A383" s="370"/>
      <c r="B383" s="181" t="s">
        <v>68</v>
      </c>
      <c r="C383" s="182"/>
      <c r="D383" s="902"/>
      <c r="E383" s="902"/>
      <c r="F383" s="902"/>
      <c r="G383" s="902"/>
      <c r="H383" s="902"/>
      <c r="I383" s="902"/>
      <c r="J383" s="902"/>
      <c r="K383" s="902"/>
      <c r="L383" s="182"/>
      <c r="M383" s="182"/>
      <c r="N383" s="182"/>
      <c r="O383" s="182"/>
      <c r="P383" s="182"/>
      <c r="Q383" s="405"/>
      <c r="R383" s="399"/>
      <c r="S383" s="119"/>
      <c r="T383" s="119"/>
      <c r="U383" s="119"/>
      <c r="V383" s="120"/>
      <c r="W383" s="37"/>
      <c r="X383" s="98"/>
    </row>
    <row r="384" spans="1:24" s="258" customFormat="1" ht="12.75" customHeight="1">
      <c r="A384" s="363"/>
      <c r="B384" s="1846" t="str">
        <f>B331</f>
        <v>FAPESP,  SETEMBRO DE 2015</v>
      </c>
      <c r="C384" s="1846"/>
      <c r="D384" s="1847"/>
      <c r="E384" s="1847"/>
      <c r="F384" s="903"/>
      <c r="G384" s="903"/>
      <c r="H384" s="903"/>
      <c r="I384" s="903"/>
      <c r="J384" s="903"/>
      <c r="K384" s="903"/>
      <c r="L384" s="179"/>
      <c r="M384" s="183"/>
      <c r="N384" s="183"/>
      <c r="O384" s="183"/>
      <c r="P384" s="176"/>
      <c r="Q384" s="600">
        <v>3</v>
      </c>
      <c r="R384" s="373"/>
      <c r="S384" s="33"/>
      <c r="T384" s="33"/>
      <c r="U384" s="33"/>
      <c r="V384" s="33"/>
      <c r="W384" s="33"/>
      <c r="X384" s="4"/>
    </row>
    <row r="385" spans="1:243" s="258" customFormat="1" ht="18">
      <c r="A385" s="378"/>
      <c r="B385" s="310" t="str">
        <f>B332</f>
        <v>7- DESPESAS DE TRANSPORTE</v>
      </c>
      <c r="C385" s="121"/>
      <c r="D385" s="858"/>
      <c r="E385" s="858"/>
      <c r="F385" s="859"/>
      <c r="G385" s="859"/>
      <c r="H385" s="859"/>
      <c r="I385" s="859"/>
      <c r="J385" s="859"/>
      <c r="K385" s="859"/>
      <c r="L385" s="41"/>
      <c r="M385" s="121"/>
      <c r="N385" s="121"/>
      <c r="O385" s="121"/>
      <c r="R385" s="341"/>
      <c r="S385" s="4"/>
      <c r="T385" s="4"/>
      <c r="U385" s="4"/>
      <c r="V385" s="4"/>
      <c r="W385" s="4"/>
      <c r="X385" s="4"/>
    </row>
    <row r="386" spans="1:243" s="87" customFormat="1" ht="30.75" customHeight="1">
      <c r="A386" s="370"/>
      <c r="B386" s="1574" t="s">
        <v>1</v>
      </c>
      <c r="C386" s="1851"/>
      <c r="D386" s="814" t="s">
        <v>7</v>
      </c>
      <c r="E386" s="1834" t="s">
        <v>8</v>
      </c>
      <c r="F386" s="1835"/>
      <c r="G386" s="1835"/>
      <c r="H386" s="1835"/>
      <c r="I386" s="1835"/>
      <c r="J386" s="1835"/>
      <c r="K386" s="1835"/>
      <c r="L386" s="1836"/>
      <c r="M386" s="1836"/>
      <c r="N386" s="1837"/>
      <c r="O386" s="566" t="s">
        <v>3</v>
      </c>
      <c r="P386" s="419" t="s">
        <v>4</v>
      </c>
      <c r="Q386" s="567" t="s">
        <v>2</v>
      </c>
      <c r="R386" s="388"/>
      <c r="S386" s="98"/>
      <c r="T386" s="98"/>
      <c r="U386" s="98"/>
      <c r="V386" s="98"/>
      <c r="W386" s="98"/>
      <c r="X386" s="98"/>
    </row>
    <row r="387" spans="1:243" s="258" customFormat="1" ht="24" customHeight="1">
      <c r="A387" s="216"/>
      <c r="B387" s="1838"/>
      <c r="C387" s="1839"/>
      <c r="D387" s="855"/>
      <c r="E387" s="1840"/>
      <c r="F387" s="1840"/>
      <c r="G387" s="1840"/>
      <c r="H387" s="1840"/>
      <c r="I387" s="1840"/>
      <c r="J387" s="1840"/>
      <c r="K387" s="1840"/>
      <c r="L387" s="1840"/>
      <c r="M387" s="1841"/>
      <c r="N387" s="1841"/>
      <c r="O387" s="301"/>
      <c r="P387" s="302" t="str">
        <f>IF(O387*D387=0,"",O387*D387)</f>
        <v/>
      </c>
      <c r="Q387" s="47"/>
      <c r="R387" s="373"/>
      <c r="S387" s="4"/>
      <c r="T387" s="4"/>
      <c r="U387" s="4"/>
      <c r="V387" s="4"/>
      <c r="W387" s="4"/>
      <c r="X387" s="4"/>
      <c r="IH387" s="72"/>
      <c r="II387" s="21"/>
    </row>
    <row r="388" spans="1:243" s="258" customFormat="1" ht="24" customHeight="1">
      <c r="A388" s="216"/>
      <c r="B388" s="1838"/>
      <c r="C388" s="1839"/>
      <c r="D388" s="855"/>
      <c r="E388" s="1840"/>
      <c r="F388" s="1840"/>
      <c r="G388" s="1840"/>
      <c r="H388" s="1840"/>
      <c r="I388" s="1840"/>
      <c r="J388" s="1840"/>
      <c r="K388" s="1840"/>
      <c r="L388" s="1840"/>
      <c r="M388" s="1841"/>
      <c r="N388" s="1841"/>
      <c r="O388" s="301"/>
      <c r="P388" s="302" t="str">
        <f t="shared" ref="P388:P408" si="14">IF(O388*D388=0,"",O388*D388)</f>
        <v/>
      </c>
      <c r="Q388" s="47"/>
      <c r="R388" s="373"/>
      <c r="S388" s="4"/>
      <c r="T388" s="4"/>
      <c r="U388" s="4"/>
      <c r="V388" s="4"/>
      <c r="W388" s="4"/>
      <c r="X388" s="4"/>
      <c r="IH388" s="21"/>
      <c r="II388" s="21"/>
    </row>
    <row r="389" spans="1:243" s="258" customFormat="1" ht="24" customHeight="1">
      <c r="A389" s="216"/>
      <c r="B389" s="1838"/>
      <c r="C389" s="1839"/>
      <c r="D389" s="855"/>
      <c r="E389" s="1840"/>
      <c r="F389" s="1840"/>
      <c r="G389" s="1840"/>
      <c r="H389" s="1840"/>
      <c r="I389" s="1840"/>
      <c r="J389" s="1840"/>
      <c r="K389" s="1840"/>
      <c r="L389" s="1840"/>
      <c r="M389" s="1841"/>
      <c r="N389" s="1841"/>
      <c r="O389" s="301"/>
      <c r="P389" s="302" t="str">
        <f t="shared" si="14"/>
        <v/>
      </c>
      <c r="Q389" s="47"/>
      <c r="R389" s="373"/>
      <c r="S389" s="4"/>
      <c r="T389" s="4"/>
      <c r="U389" s="4"/>
      <c r="V389" s="4"/>
      <c r="W389" s="4"/>
      <c r="X389" s="4"/>
    </row>
    <row r="390" spans="1:243" s="258" customFormat="1" ht="24" customHeight="1">
      <c r="A390" s="216"/>
      <c r="B390" s="1838"/>
      <c r="C390" s="1839"/>
      <c r="D390" s="855"/>
      <c r="E390" s="1840"/>
      <c r="F390" s="1840"/>
      <c r="G390" s="1840"/>
      <c r="H390" s="1840"/>
      <c r="I390" s="1840"/>
      <c r="J390" s="1840"/>
      <c r="K390" s="1840"/>
      <c r="L390" s="1840"/>
      <c r="M390" s="1841"/>
      <c r="N390" s="1841"/>
      <c r="O390" s="301"/>
      <c r="P390" s="302" t="str">
        <f t="shared" si="14"/>
        <v/>
      </c>
      <c r="Q390" s="47"/>
      <c r="R390" s="373"/>
      <c r="S390" s="4"/>
      <c r="T390" s="4"/>
      <c r="U390" s="4"/>
      <c r="V390" s="4"/>
      <c r="W390" s="4"/>
      <c r="X390" s="4"/>
    </row>
    <row r="391" spans="1:243" s="258" customFormat="1" ht="24" customHeight="1">
      <c r="A391" s="216"/>
      <c r="B391" s="1838"/>
      <c r="C391" s="1839"/>
      <c r="D391" s="855"/>
      <c r="E391" s="1840"/>
      <c r="F391" s="1840"/>
      <c r="G391" s="1840"/>
      <c r="H391" s="1840"/>
      <c r="I391" s="1840"/>
      <c r="J391" s="1840"/>
      <c r="K391" s="1840"/>
      <c r="L391" s="1840"/>
      <c r="M391" s="1841"/>
      <c r="N391" s="1841"/>
      <c r="O391" s="301"/>
      <c r="P391" s="302" t="str">
        <f t="shared" si="14"/>
        <v/>
      </c>
      <c r="Q391" s="47"/>
      <c r="R391" s="373"/>
      <c r="S391" s="4"/>
      <c r="T391" s="4"/>
      <c r="U391" s="4"/>
      <c r="V391" s="4"/>
      <c r="W391" s="4"/>
      <c r="X391" s="4"/>
    </row>
    <row r="392" spans="1:243" s="258" customFormat="1" ht="24" customHeight="1">
      <c r="A392" s="216"/>
      <c r="B392" s="1838"/>
      <c r="C392" s="1839"/>
      <c r="D392" s="855"/>
      <c r="E392" s="1840"/>
      <c r="F392" s="1840"/>
      <c r="G392" s="1840"/>
      <c r="H392" s="1840"/>
      <c r="I392" s="1840"/>
      <c r="J392" s="1840"/>
      <c r="K392" s="1840"/>
      <c r="L392" s="1840"/>
      <c r="M392" s="1841"/>
      <c r="N392" s="1841"/>
      <c r="O392" s="301"/>
      <c r="P392" s="302" t="str">
        <f t="shared" si="14"/>
        <v/>
      </c>
      <c r="Q392" s="47"/>
      <c r="R392" s="373"/>
      <c r="S392" s="4"/>
      <c r="T392" s="4"/>
      <c r="U392" s="4"/>
      <c r="V392" s="4"/>
      <c r="W392" s="4"/>
      <c r="X392" s="4"/>
    </row>
    <row r="393" spans="1:243" s="258" customFormat="1" ht="24" customHeight="1">
      <c r="A393" s="216"/>
      <c r="B393" s="1838"/>
      <c r="C393" s="1839"/>
      <c r="D393" s="855"/>
      <c r="E393" s="1840"/>
      <c r="F393" s="1840"/>
      <c r="G393" s="1840"/>
      <c r="H393" s="1840"/>
      <c r="I393" s="1840"/>
      <c r="J393" s="1840"/>
      <c r="K393" s="1840"/>
      <c r="L393" s="1840"/>
      <c r="M393" s="1841"/>
      <c r="N393" s="1841"/>
      <c r="O393" s="301"/>
      <c r="P393" s="302" t="str">
        <f t="shared" si="14"/>
        <v/>
      </c>
      <c r="Q393" s="47"/>
      <c r="R393" s="373"/>
      <c r="S393" s="4"/>
      <c r="T393" s="4"/>
      <c r="U393" s="4"/>
      <c r="V393" s="4"/>
      <c r="W393" s="4"/>
      <c r="X393" s="4"/>
    </row>
    <row r="394" spans="1:243" s="258" customFormat="1" ht="24" customHeight="1">
      <c r="A394" s="216"/>
      <c r="B394" s="1838"/>
      <c r="C394" s="1839"/>
      <c r="D394" s="855"/>
      <c r="E394" s="1840"/>
      <c r="F394" s="1840"/>
      <c r="G394" s="1840"/>
      <c r="H394" s="1840"/>
      <c r="I394" s="1840"/>
      <c r="J394" s="1840"/>
      <c r="K394" s="1840"/>
      <c r="L394" s="1840"/>
      <c r="M394" s="1841"/>
      <c r="N394" s="1841"/>
      <c r="O394" s="301"/>
      <c r="P394" s="302" t="str">
        <f t="shared" si="14"/>
        <v/>
      </c>
      <c r="Q394" s="47"/>
      <c r="R394" s="373"/>
      <c r="S394" s="4"/>
      <c r="T394" s="4"/>
      <c r="U394" s="4"/>
      <c r="V394" s="4"/>
      <c r="W394" s="4"/>
      <c r="X394" s="4"/>
      <c r="IH394" s="72"/>
      <c r="II394" s="21"/>
    </row>
    <row r="395" spans="1:243" s="258" customFormat="1" ht="24" customHeight="1">
      <c r="A395" s="216"/>
      <c r="B395" s="1838"/>
      <c r="C395" s="1839"/>
      <c r="D395" s="855"/>
      <c r="E395" s="1840"/>
      <c r="F395" s="1840"/>
      <c r="G395" s="1840"/>
      <c r="H395" s="1840"/>
      <c r="I395" s="1840"/>
      <c r="J395" s="1840"/>
      <c r="K395" s="1840"/>
      <c r="L395" s="1840"/>
      <c r="M395" s="1841"/>
      <c r="N395" s="1841"/>
      <c r="O395" s="301"/>
      <c r="P395" s="302" t="str">
        <f t="shared" si="14"/>
        <v/>
      </c>
      <c r="Q395" s="47"/>
      <c r="R395" s="373"/>
      <c r="S395" s="4"/>
      <c r="T395" s="4"/>
      <c r="U395" s="4"/>
      <c r="V395" s="4"/>
      <c r="W395" s="4"/>
      <c r="X395" s="4"/>
      <c r="IH395" s="21"/>
      <c r="II395" s="21"/>
    </row>
    <row r="396" spans="1:243" s="258" customFormat="1" ht="24" customHeight="1">
      <c r="A396" s="216"/>
      <c r="B396" s="1838"/>
      <c r="C396" s="1839"/>
      <c r="D396" s="855"/>
      <c r="E396" s="1840"/>
      <c r="F396" s="1840"/>
      <c r="G396" s="1840"/>
      <c r="H396" s="1840"/>
      <c r="I396" s="1840"/>
      <c r="J396" s="1840"/>
      <c r="K396" s="1840"/>
      <c r="L396" s="1840"/>
      <c r="M396" s="1841"/>
      <c r="N396" s="1841"/>
      <c r="O396" s="301"/>
      <c r="P396" s="302" t="str">
        <f t="shared" si="14"/>
        <v/>
      </c>
      <c r="Q396" s="47"/>
      <c r="R396" s="373"/>
      <c r="S396" s="4"/>
      <c r="T396" s="4"/>
      <c r="U396" s="4"/>
      <c r="V396" s="4"/>
      <c r="W396" s="4"/>
      <c r="X396" s="4"/>
      <c r="IH396" s="21"/>
      <c r="II396" s="21"/>
    </row>
    <row r="397" spans="1:243" s="258" customFormat="1" ht="24" customHeight="1">
      <c r="A397" s="216"/>
      <c r="B397" s="1838"/>
      <c r="C397" s="1839"/>
      <c r="D397" s="855"/>
      <c r="E397" s="1840"/>
      <c r="F397" s="1840"/>
      <c r="G397" s="1840"/>
      <c r="H397" s="1840"/>
      <c r="I397" s="1840"/>
      <c r="J397" s="1840"/>
      <c r="K397" s="1840"/>
      <c r="L397" s="1840"/>
      <c r="M397" s="1841"/>
      <c r="N397" s="1841"/>
      <c r="O397" s="301"/>
      <c r="P397" s="302" t="str">
        <f t="shared" si="14"/>
        <v/>
      </c>
      <c r="Q397" s="47"/>
      <c r="R397" s="373"/>
      <c r="S397" s="4"/>
      <c r="T397" s="4"/>
      <c r="U397" s="4"/>
      <c r="V397" s="4"/>
      <c r="W397" s="4"/>
      <c r="X397" s="4"/>
    </row>
    <row r="398" spans="1:243" s="258" customFormat="1" ht="24" customHeight="1">
      <c r="A398" s="216"/>
      <c r="B398" s="1838"/>
      <c r="C398" s="1839"/>
      <c r="D398" s="855"/>
      <c r="E398" s="1840"/>
      <c r="F398" s="1840"/>
      <c r="G398" s="1840"/>
      <c r="H398" s="1840"/>
      <c r="I398" s="1840"/>
      <c r="J398" s="1840"/>
      <c r="K398" s="1840"/>
      <c r="L398" s="1840"/>
      <c r="M398" s="1841"/>
      <c r="N398" s="1841"/>
      <c r="O398" s="301"/>
      <c r="P398" s="302" t="str">
        <f t="shared" si="14"/>
        <v/>
      </c>
      <c r="Q398" s="47"/>
      <c r="R398" s="373"/>
      <c r="S398" s="4"/>
      <c r="T398" s="4"/>
      <c r="U398" s="4"/>
      <c r="V398" s="4"/>
      <c r="W398" s="4"/>
      <c r="X398" s="4"/>
    </row>
    <row r="399" spans="1:243" s="258" customFormat="1" ht="24" customHeight="1">
      <c r="A399" s="216"/>
      <c r="B399" s="1838"/>
      <c r="C399" s="1839"/>
      <c r="D399" s="855"/>
      <c r="E399" s="1840"/>
      <c r="F399" s="1840"/>
      <c r="G399" s="1840"/>
      <c r="H399" s="1840"/>
      <c r="I399" s="1840"/>
      <c r="J399" s="1840"/>
      <c r="K399" s="1840"/>
      <c r="L399" s="1840"/>
      <c r="M399" s="1841"/>
      <c r="N399" s="1841"/>
      <c r="O399" s="301"/>
      <c r="P399" s="302" t="str">
        <f t="shared" si="14"/>
        <v/>
      </c>
      <c r="Q399" s="47"/>
      <c r="R399" s="373"/>
      <c r="S399" s="4"/>
      <c r="T399" s="4"/>
      <c r="U399" s="4"/>
      <c r="V399" s="4"/>
      <c r="W399" s="4"/>
      <c r="X399" s="4"/>
    </row>
    <row r="400" spans="1:243" s="258" customFormat="1" ht="24" customHeight="1">
      <c r="A400" s="216"/>
      <c r="B400" s="1838"/>
      <c r="C400" s="1839"/>
      <c r="D400" s="855"/>
      <c r="E400" s="1840"/>
      <c r="F400" s="1840"/>
      <c r="G400" s="1840"/>
      <c r="H400" s="1840"/>
      <c r="I400" s="1840"/>
      <c r="J400" s="1840"/>
      <c r="K400" s="1840"/>
      <c r="L400" s="1840"/>
      <c r="M400" s="1841"/>
      <c r="N400" s="1841"/>
      <c r="O400" s="301"/>
      <c r="P400" s="302" t="str">
        <f t="shared" si="14"/>
        <v/>
      </c>
      <c r="Q400" s="47"/>
      <c r="R400" s="373"/>
      <c r="S400" s="4"/>
      <c r="T400" s="4"/>
      <c r="U400" s="4"/>
      <c r="V400" s="4"/>
      <c r="W400" s="4"/>
      <c r="X400" s="4"/>
    </row>
    <row r="401" spans="1:243" s="258" customFormat="1" ht="24" customHeight="1">
      <c r="A401" s="216"/>
      <c r="B401" s="1838"/>
      <c r="C401" s="1839"/>
      <c r="D401" s="855"/>
      <c r="E401" s="1840"/>
      <c r="F401" s="1840"/>
      <c r="G401" s="1840"/>
      <c r="H401" s="1840"/>
      <c r="I401" s="1840"/>
      <c r="J401" s="1840"/>
      <c r="K401" s="1840"/>
      <c r="L401" s="1840"/>
      <c r="M401" s="1841"/>
      <c r="N401" s="1841"/>
      <c r="O401" s="301"/>
      <c r="P401" s="302" t="str">
        <f t="shared" si="14"/>
        <v/>
      </c>
      <c r="Q401" s="47"/>
      <c r="R401" s="373"/>
      <c r="S401" s="4"/>
      <c r="T401" s="4"/>
      <c r="U401" s="4"/>
      <c r="V401" s="4"/>
      <c r="W401" s="4"/>
      <c r="X401" s="4"/>
    </row>
    <row r="402" spans="1:243" s="258" customFormat="1" ht="24" customHeight="1">
      <c r="A402" s="216"/>
      <c r="B402" s="1838"/>
      <c r="C402" s="1839"/>
      <c r="D402" s="855"/>
      <c r="E402" s="1840"/>
      <c r="F402" s="1840"/>
      <c r="G402" s="1840"/>
      <c r="H402" s="1840"/>
      <c r="I402" s="1840"/>
      <c r="J402" s="1840"/>
      <c r="K402" s="1840"/>
      <c r="L402" s="1840"/>
      <c r="M402" s="1841"/>
      <c r="N402" s="1841"/>
      <c r="O402" s="301"/>
      <c r="P402" s="302" t="str">
        <f t="shared" si="14"/>
        <v/>
      </c>
      <c r="Q402" s="47"/>
      <c r="R402" s="373"/>
      <c r="S402" s="4"/>
      <c r="T402" s="4"/>
      <c r="U402" s="4"/>
      <c r="V402" s="4"/>
      <c r="W402" s="4"/>
      <c r="X402" s="4"/>
    </row>
    <row r="403" spans="1:243" s="258" customFormat="1" ht="24" customHeight="1">
      <c r="A403" s="216"/>
      <c r="B403" s="1838"/>
      <c r="C403" s="1839"/>
      <c r="D403" s="855"/>
      <c r="E403" s="1840"/>
      <c r="F403" s="1840"/>
      <c r="G403" s="1840"/>
      <c r="H403" s="1840"/>
      <c r="I403" s="1840"/>
      <c r="J403" s="1840"/>
      <c r="K403" s="1840"/>
      <c r="L403" s="1840"/>
      <c r="M403" s="1841"/>
      <c r="N403" s="1841"/>
      <c r="O403" s="301"/>
      <c r="P403" s="302" t="str">
        <f t="shared" si="14"/>
        <v/>
      </c>
      <c r="Q403" s="47"/>
      <c r="R403" s="373"/>
      <c r="S403" s="4"/>
      <c r="T403" s="4"/>
      <c r="U403" s="4"/>
      <c r="V403" s="4"/>
      <c r="W403" s="4"/>
      <c r="X403" s="4"/>
    </row>
    <row r="404" spans="1:243" s="258" customFormat="1" ht="24" customHeight="1">
      <c r="A404" s="216"/>
      <c r="B404" s="1838"/>
      <c r="C404" s="1839"/>
      <c r="D404" s="855"/>
      <c r="E404" s="1840"/>
      <c r="F404" s="1840"/>
      <c r="G404" s="1840"/>
      <c r="H404" s="1840"/>
      <c r="I404" s="1840"/>
      <c r="J404" s="1840"/>
      <c r="K404" s="1840"/>
      <c r="L404" s="1840"/>
      <c r="M404" s="1841"/>
      <c r="N404" s="1841"/>
      <c r="O404" s="301"/>
      <c r="P404" s="302" t="str">
        <f t="shared" si="14"/>
        <v/>
      </c>
      <c r="Q404" s="47"/>
      <c r="R404" s="373"/>
      <c r="S404" s="4"/>
      <c r="T404" s="4"/>
      <c r="U404" s="4"/>
      <c r="V404" s="4"/>
      <c r="W404" s="4"/>
      <c r="X404" s="4"/>
    </row>
    <row r="405" spans="1:243" s="258" customFormat="1" ht="24" customHeight="1">
      <c r="A405" s="216"/>
      <c r="B405" s="1838"/>
      <c r="C405" s="1839"/>
      <c r="D405" s="855"/>
      <c r="E405" s="1840"/>
      <c r="F405" s="1840"/>
      <c r="G405" s="1840"/>
      <c r="H405" s="1840"/>
      <c r="I405" s="1840"/>
      <c r="J405" s="1840"/>
      <c r="K405" s="1840"/>
      <c r="L405" s="1840"/>
      <c r="M405" s="1841"/>
      <c r="N405" s="1841"/>
      <c r="O405" s="301"/>
      <c r="P405" s="302" t="str">
        <f t="shared" si="14"/>
        <v/>
      </c>
      <c r="Q405" s="47"/>
      <c r="R405" s="373"/>
      <c r="S405" s="4"/>
      <c r="T405" s="4"/>
      <c r="U405" s="4"/>
      <c r="V405" s="4"/>
      <c r="W405" s="4"/>
      <c r="X405" s="4"/>
    </row>
    <row r="406" spans="1:243" s="258" customFormat="1" ht="24" customHeight="1">
      <c r="A406" s="216"/>
      <c r="B406" s="1838"/>
      <c r="C406" s="1839"/>
      <c r="D406" s="855"/>
      <c r="E406" s="1840"/>
      <c r="F406" s="1840"/>
      <c r="G406" s="1840"/>
      <c r="H406" s="1840"/>
      <c r="I406" s="1840"/>
      <c r="J406" s="1840"/>
      <c r="K406" s="1840"/>
      <c r="L406" s="1840"/>
      <c r="M406" s="1841"/>
      <c r="N406" s="1841"/>
      <c r="O406" s="301"/>
      <c r="P406" s="302" t="str">
        <f t="shared" si="14"/>
        <v/>
      </c>
      <c r="Q406" s="47"/>
      <c r="R406" s="373"/>
      <c r="S406" s="4"/>
      <c r="T406" s="4"/>
      <c r="U406" s="4"/>
      <c r="V406" s="4"/>
      <c r="W406" s="4"/>
      <c r="X406" s="4"/>
    </row>
    <row r="407" spans="1:243" s="258" customFormat="1" ht="24" customHeight="1">
      <c r="A407" s="216"/>
      <c r="B407" s="1838"/>
      <c r="C407" s="1839"/>
      <c r="D407" s="855"/>
      <c r="E407" s="1840"/>
      <c r="F407" s="1840"/>
      <c r="G407" s="1840"/>
      <c r="H407" s="1840"/>
      <c r="I407" s="1840"/>
      <c r="J407" s="1840"/>
      <c r="K407" s="1840"/>
      <c r="L407" s="1840"/>
      <c r="M407" s="1841"/>
      <c r="N407" s="1841"/>
      <c r="O407" s="301"/>
      <c r="P407" s="302" t="str">
        <f t="shared" si="14"/>
        <v/>
      </c>
      <c r="Q407" s="47"/>
      <c r="R407" s="373"/>
      <c r="S407" s="4"/>
      <c r="T407" s="4"/>
      <c r="U407" s="4"/>
      <c r="V407" s="4"/>
      <c r="W407" s="4"/>
      <c r="X407" s="4"/>
    </row>
    <row r="408" spans="1:243" s="258" customFormat="1" ht="24" customHeight="1">
      <c r="A408" s="216"/>
      <c r="B408" s="1838"/>
      <c r="C408" s="1839"/>
      <c r="D408" s="855"/>
      <c r="E408" s="1840"/>
      <c r="F408" s="1840"/>
      <c r="G408" s="1840"/>
      <c r="H408" s="1840"/>
      <c r="I408" s="1840"/>
      <c r="J408" s="1840"/>
      <c r="K408" s="1840"/>
      <c r="L408" s="1840"/>
      <c r="M408" s="1841"/>
      <c r="N408" s="1841"/>
      <c r="O408" s="301"/>
      <c r="P408" s="302" t="str">
        <f t="shared" si="14"/>
        <v/>
      </c>
      <c r="Q408" s="47"/>
      <c r="R408" s="373"/>
      <c r="S408" s="4"/>
      <c r="T408" s="4"/>
      <c r="U408" s="4"/>
      <c r="V408" s="4"/>
      <c r="W408" s="4"/>
      <c r="X408" s="4"/>
    </row>
    <row r="409" spans="1:243" s="258" customFormat="1" ht="24" customHeight="1">
      <c r="A409" s="216"/>
      <c r="B409" s="1838"/>
      <c r="C409" s="1839"/>
      <c r="D409" s="855"/>
      <c r="E409" s="1840"/>
      <c r="F409" s="1840"/>
      <c r="G409" s="1840"/>
      <c r="H409" s="1840"/>
      <c r="I409" s="1840"/>
      <c r="J409" s="1840"/>
      <c r="K409" s="1840"/>
      <c r="L409" s="1840"/>
      <c r="M409" s="1841"/>
      <c r="N409" s="1841"/>
      <c r="O409" s="301"/>
      <c r="P409" s="302" t="str">
        <f>IF(O409*D409=0,"",O409*D409)</f>
        <v/>
      </c>
      <c r="Q409" s="47"/>
      <c r="R409" s="373"/>
      <c r="S409" s="4"/>
      <c r="T409" s="4"/>
      <c r="U409" s="4"/>
      <c r="V409" s="4"/>
      <c r="W409" s="4"/>
      <c r="X409" s="4"/>
      <c r="IH409" s="72"/>
      <c r="II409" s="21"/>
    </row>
    <row r="410" spans="1:243" s="258" customFormat="1" ht="24" customHeight="1">
      <c r="A410" s="216"/>
      <c r="B410" s="1838"/>
      <c r="C410" s="1839"/>
      <c r="D410" s="855"/>
      <c r="E410" s="1840"/>
      <c r="F410" s="1840"/>
      <c r="G410" s="1840"/>
      <c r="H410" s="1840"/>
      <c r="I410" s="1840"/>
      <c r="J410" s="1840"/>
      <c r="K410" s="1840"/>
      <c r="L410" s="1840"/>
      <c r="M410" s="1841"/>
      <c r="N410" s="1841"/>
      <c r="O410" s="301"/>
      <c r="P410" s="302" t="str">
        <f t="shared" ref="P410:P435" si="15">IF(O410*D410=0,"",O410*D410)</f>
        <v/>
      </c>
      <c r="Q410" s="47"/>
      <c r="R410" s="373"/>
      <c r="S410" s="4"/>
      <c r="T410" s="4"/>
      <c r="U410" s="4"/>
      <c r="V410" s="4"/>
      <c r="W410" s="4"/>
      <c r="X410" s="4"/>
      <c r="IH410" s="72"/>
      <c r="II410" s="21"/>
    </row>
    <row r="411" spans="1:243" s="258" customFormat="1" ht="24" customHeight="1">
      <c r="A411" s="216"/>
      <c r="B411" s="1838"/>
      <c r="C411" s="1839"/>
      <c r="D411" s="855"/>
      <c r="E411" s="1840"/>
      <c r="F411" s="1840"/>
      <c r="G411" s="1840"/>
      <c r="H411" s="1840"/>
      <c r="I411" s="1840"/>
      <c r="J411" s="1840"/>
      <c r="K411" s="1840"/>
      <c r="L411" s="1840"/>
      <c r="M411" s="1841"/>
      <c r="N411" s="1841"/>
      <c r="O411" s="301"/>
      <c r="P411" s="302" t="str">
        <f t="shared" si="15"/>
        <v/>
      </c>
      <c r="Q411" s="47"/>
      <c r="R411" s="373"/>
      <c r="S411" s="4"/>
      <c r="T411" s="4"/>
      <c r="U411" s="4"/>
      <c r="V411" s="4"/>
      <c r="W411" s="4"/>
      <c r="X411" s="4"/>
      <c r="IH411" s="21"/>
      <c r="II411" s="21"/>
    </row>
    <row r="412" spans="1:243" s="258" customFormat="1" ht="24" customHeight="1">
      <c r="A412" s="216"/>
      <c r="B412" s="1838"/>
      <c r="C412" s="1839"/>
      <c r="D412" s="855"/>
      <c r="E412" s="1840"/>
      <c r="F412" s="1840"/>
      <c r="G412" s="1840"/>
      <c r="H412" s="1840"/>
      <c r="I412" s="1840"/>
      <c r="J412" s="1840"/>
      <c r="K412" s="1840"/>
      <c r="L412" s="1840"/>
      <c r="M412" s="1841"/>
      <c r="N412" s="1841"/>
      <c r="O412" s="301"/>
      <c r="P412" s="302" t="str">
        <f t="shared" si="15"/>
        <v/>
      </c>
      <c r="Q412" s="47"/>
      <c r="R412" s="373"/>
      <c r="S412" s="4"/>
      <c r="T412" s="4"/>
      <c r="U412" s="4"/>
      <c r="V412" s="4"/>
      <c r="W412" s="4"/>
      <c r="X412" s="4"/>
      <c r="IH412" s="21"/>
      <c r="II412" s="21"/>
    </row>
    <row r="413" spans="1:243" s="258" customFormat="1" ht="24" customHeight="1">
      <c r="A413" s="216"/>
      <c r="B413" s="1838"/>
      <c r="C413" s="1839"/>
      <c r="D413" s="855"/>
      <c r="E413" s="1840"/>
      <c r="F413" s="1840"/>
      <c r="G413" s="1840"/>
      <c r="H413" s="1840"/>
      <c r="I413" s="1840"/>
      <c r="J413" s="1840"/>
      <c r="K413" s="1840"/>
      <c r="L413" s="1840"/>
      <c r="M413" s="1841"/>
      <c r="N413" s="1841"/>
      <c r="O413" s="301"/>
      <c r="P413" s="302" t="str">
        <f t="shared" si="15"/>
        <v/>
      </c>
      <c r="Q413" s="47"/>
      <c r="R413" s="373"/>
      <c r="S413" s="4"/>
      <c r="T413" s="4"/>
      <c r="U413" s="4"/>
      <c r="V413" s="4"/>
      <c r="W413" s="4"/>
      <c r="X413" s="4"/>
    </row>
    <row r="414" spans="1:243" s="258" customFormat="1" ht="24" customHeight="1">
      <c r="A414" s="216"/>
      <c r="B414" s="1838"/>
      <c r="C414" s="1839"/>
      <c r="D414" s="855"/>
      <c r="E414" s="1840"/>
      <c r="F414" s="1840"/>
      <c r="G414" s="1840"/>
      <c r="H414" s="1840"/>
      <c r="I414" s="1840"/>
      <c r="J414" s="1840"/>
      <c r="K414" s="1840"/>
      <c r="L414" s="1840"/>
      <c r="M414" s="1841"/>
      <c r="N414" s="1841"/>
      <c r="O414" s="301"/>
      <c r="P414" s="302" t="str">
        <f t="shared" si="15"/>
        <v/>
      </c>
      <c r="Q414" s="47"/>
      <c r="R414" s="373"/>
      <c r="S414" s="4"/>
      <c r="T414" s="4"/>
      <c r="U414" s="4"/>
      <c r="V414" s="4"/>
      <c r="W414" s="4"/>
      <c r="X414" s="4"/>
    </row>
    <row r="415" spans="1:243" s="258" customFormat="1" ht="24" customHeight="1">
      <c r="A415" s="216"/>
      <c r="B415" s="1838"/>
      <c r="C415" s="1839"/>
      <c r="D415" s="855"/>
      <c r="E415" s="1840"/>
      <c r="F415" s="1840"/>
      <c r="G415" s="1840"/>
      <c r="H415" s="1840"/>
      <c r="I415" s="1840"/>
      <c r="J415" s="1840"/>
      <c r="K415" s="1840"/>
      <c r="L415" s="1840"/>
      <c r="M415" s="1841"/>
      <c r="N415" s="1841"/>
      <c r="O415" s="301"/>
      <c r="P415" s="302" t="str">
        <f t="shared" si="15"/>
        <v/>
      </c>
      <c r="Q415" s="47"/>
      <c r="R415" s="373"/>
      <c r="S415" s="4"/>
      <c r="T415" s="4"/>
      <c r="U415" s="4"/>
      <c r="V415" s="4"/>
      <c r="W415" s="4"/>
      <c r="X415" s="4"/>
    </row>
    <row r="416" spans="1:243" s="258" customFormat="1" ht="24" customHeight="1">
      <c r="A416" s="216"/>
      <c r="B416" s="1838"/>
      <c r="C416" s="1839"/>
      <c r="D416" s="855"/>
      <c r="E416" s="1840"/>
      <c r="F416" s="1840"/>
      <c r="G416" s="1840"/>
      <c r="H416" s="1840"/>
      <c r="I416" s="1840"/>
      <c r="J416" s="1840"/>
      <c r="K416" s="1840"/>
      <c r="L416" s="1840"/>
      <c r="M416" s="1841"/>
      <c r="N416" s="1841"/>
      <c r="O416" s="301"/>
      <c r="P416" s="302" t="str">
        <f t="shared" si="15"/>
        <v/>
      </c>
      <c r="Q416" s="47"/>
      <c r="R416" s="373"/>
      <c r="S416" s="4"/>
      <c r="T416" s="4"/>
      <c r="U416" s="4"/>
      <c r="V416" s="4"/>
      <c r="W416" s="4"/>
      <c r="X416" s="4"/>
    </row>
    <row r="417" spans="1:243" s="258" customFormat="1" ht="24" customHeight="1">
      <c r="A417" s="216"/>
      <c r="B417" s="1838"/>
      <c r="C417" s="1839"/>
      <c r="D417" s="855"/>
      <c r="E417" s="1840"/>
      <c r="F417" s="1840"/>
      <c r="G417" s="1840"/>
      <c r="H417" s="1840"/>
      <c r="I417" s="1840"/>
      <c r="J417" s="1840"/>
      <c r="K417" s="1840"/>
      <c r="L417" s="1840"/>
      <c r="M417" s="1841"/>
      <c r="N417" s="1841"/>
      <c r="O417" s="301"/>
      <c r="P417" s="302" t="str">
        <f t="shared" si="15"/>
        <v/>
      </c>
      <c r="Q417" s="47"/>
      <c r="R417" s="373"/>
      <c r="S417" s="4"/>
      <c r="T417" s="4"/>
      <c r="U417" s="4"/>
      <c r="V417" s="4"/>
      <c r="W417" s="4"/>
      <c r="X417" s="4"/>
    </row>
    <row r="418" spans="1:243" s="258" customFormat="1" ht="24" customHeight="1">
      <c r="A418" s="216"/>
      <c r="B418" s="1838"/>
      <c r="C418" s="1839"/>
      <c r="D418" s="855"/>
      <c r="E418" s="1840"/>
      <c r="F418" s="1840"/>
      <c r="G418" s="1840"/>
      <c r="H418" s="1840"/>
      <c r="I418" s="1840"/>
      <c r="J418" s="1840"/>
      <c r="K418" s="1840"/>
      <c r="L418" s="1840"/>
      <c r="M418" s="1841"/>
      <c r="N418" s="1841"/>
      <c r="O418" s="301"/>
      <c r="P418" s="302" t="str">
        <f t="shared" si="15"/>
        <v/>
      </c>
      <c r="Q418" s="47"/>
      <c r="R418" s="373"/>
      <c r="S418" s="4"/>
      <c r="T418" s="4"/>
      <c r="U418" s="4"/>
      <c r="V418" s="4"/>
      <c r="W418" s="4"/>
      <c r="X418" s="4"/>
    </row>
    <row r="419" spans="1:243" s="258" customFormat="1" ht="24" customHeight="1">
      <c r="A419" s="216"/>
      <c r="B419" s="1838"/>
      <c r="C419" s="1839"/>
      <c r="D419" s="855"/>
      <c r="E419" s="1840"/>
      <c r="F419" s="1840"/>
      <c r="G419" s="1840"/>
      <c r="H419" s="1840"/>
      <c r="I419" s="1840"/>
      <c r="J419" s="1840"/>
      <c r="K419" s="1840"/>
      <c r="L419" s="1840"/>
      <c r="M419" s="1841"/>
      <c r="N419" s="1841"/>
      <c r="O419" s="301"/>
      <c r="P419" s="302" t="str">
        <f t="shared" si="15"/>
        <v/>
      </c>
      <c r="Q419" s="47"/>
      <c r="R419" s="373"/>
      <c r="S419" s="4"/>
      <c r="T419" s="4"/>
      <c r="U419" s="4"/>
      <c r="V419" s="4"/>
      <c r="W419" s="4"/>
      <c r="X419" s="4"/>
      <c r="IH419" s="72"/>
      <c r="II419" s="21"/>
    </row>
    <row r="420" spans="1:243" s="258" customFormat="1" ht="24" customHeight="1">
      <c r="A420" s="216"/>
      <c r="B420" s="1838"/>
      <c r="C420" s="1839"/>
      <c r="D420" s="855"/>
      <c r="E420" s="1840"/>
      <c r="F420" s="1840"/>
      <c r="G420" s="1840"/>
      <c r="H420" s="1840"/>
      <c r="I420" s="1840"/>
      <c r="J420" s="1840"/>
      <c r="K420" s="1840"/>
      <c r="L420" s="1840"/>
      <c r="M420" s="1841"/>
      <c r="N420" s="1841"/>
      <c r="O420" s="301"/>
      <c r="P420" s="302" t="str">
        <f t="shared" si="15"/>
        <v/>
      </c>
      <c r="Q420" s="47"/>
      <c r="R420" s="373"/>
      <c r="S420" s="4"/>
      <c r="T420" s="4"/>
      <c r="U420" s="4"/>
      <c r="V420" s="4"/>
      <c r="W420" s="4"/>
      <c r="X420" s="4"/>
      <c r="IH420" s="21"/>
      <c r="II420" s="21"/>
    </row>
    <row r="421" spans="1:243" s="258" customFormat="1" ht="24" customHeight="1">
      <c r="A421" s="216"/>
      <c r="B421" s="1838"/>
      <c r="C421" s="1839"/>
      <c r="D421" s="855"/>
      <c r="E421" s="1840"/>
      <c r="F421" s="1840"/>
      <c r="G421" s="1840"/>
      <c r="H421" s="1840"/>
      <c r="I421" s="1840"/>
      <c r="J421" s="1840"/>
      <c r="K421" s="1840"/>
      <c r="L421" s="1840"/>
      <c r="M421" s="1841"/>
      <c r="N421" s="1841"/>
      <c r="O421" s="301"/>
      <c r="P421" s="302" t="str">
        <f t="shared" si="15"/>
        <v/>
      </c>
      <c r="Q421" s="47"/>
      <c r="R421" s="373"/>
      <c r="S421" s="4"/>
      <c r="T421" s="4"/>
      <c r="U421" s="4"/>
      <c r="V421" s="4"/>
      <c r="W421" s="4"/>
      <c r="X421" s="4"/>
      <c r="IH421" s="21"/>
      <c r="II421" s="21"/>
    </row>
    <row r="422" spans="1:243" s="258" customFormat="1" ht="24" customHeight="1">
      <c r="A422" s="216"/>
      <c r="B422" s="1838"/>
      <c r="C422" s="1839"/>
      <c r="D422" s="855"/>
      <c r="E422" s="1840"/>
      <c r="F422" s="1840"/>
      <c r="G422" s="1840"/>
      <c r="H422" s="1840"/>
      <c r="I422" s="1840"/>
      <c r="J422" s="1840"/>
      <c r="K422" s="1840"/>
      <c r="L422" s="1840"/>
      <c r="M422" s="1841"/>
      <c r="N422" s="1841"/>
      <c r="O422" s="301"/>
      <c r="P422" s="302" t="str">
        <f t="shared" si="15"/>
        <v/>
      </c>
      <c r="Q422" s="47"/>
      <c r="R422" s="373"/>
      <c r="S422" s="4"/>
      <c r="T422" s="4"/>
      <c r="U422" s="4"/>
      <c r="V422" s="4"/>
      <c r="W422" s="4"/>
      <c r="X422" s="4"/>
    </row>
    <row r="423" spans="1:243" s="258" customFormat="1" ht="24" customHeight="1">
      <c r="A423" s="216"/>
      <c r="B423" s="1838"/>
      <c r="C423" s="1839"/>
      <c r="D423" s="855"/>
      <c r="E423" s="1840"/>
      <c r="F423" s="1840"/>
      <c r="G423" s="1840"/>
      <c r="H423" s="1840"/>
      <c r="I423" s="1840"/>
      <c r="J423" s="1840"/>
      <c r="K423" s="1840"/>
      <c r="L423" s="1840"/>
      <c r="M423" s="1841"/>
      <c r="N423" s="1841"/>
      <c r="O423" s="301"/>
      <c r="P423" s="302" t="str">
        <f t="shared" si="15"/>
        <v/>
      </c>
      <c r="Q423" s="47"/>
      <c r="R423" s="373"/>
      <c r="S423" s="4"/>
      <c r="T423" s="4"/>
      <c r="U423" s="4"/>
      <c r="V423" s="4"/>
      <c r="W423" s="4"/>
      <c r="X423" s="4"/>
    </row>
    <row r="424" spans="1:243" s="258" customFormat="1" ht="24" customHeight="1">
      <c r="A424" s="216"/>
      <c r="B424" s="1838"/>
      <c r="C424" s="1839"/>
      <c r="D424" s="855"/>
      <c r="E424" s="1840"/>
      <c r="F424" s="1840"/>
      <c r="G424" s="1840"/>
      <c r="H424" s="1840"/>
      <c r="I424" s="1840"/>
      <c r="J424" s="1840"/>
      <c r="K424" s="1840"/>
      <c r="L424" s="1840"/>
      <c r="M424" s="1841"/>
      <c r="N424" s="1841"/>
      <c r="O424" s="301"/>
      <c r="P424" s="302" t="str">
        <f t="shared" si="15"/>
        <v/>
      </c>
      <c r="Q424" s="47"/>
      <c r="R424" s="373"/>
      <c r="S424" s="4"/>
      <c r="T424" s="4"/>
      <c r="U424" s="4"/>
      <c r="V424" s="4"/>
      <c r="W424" s="4"/>
      <c r="X424" s="4"/>
    </row>
    <row r="425" spans="1:243" s="258" customFormat="1" ht="24" customHeight="1">
      <c r="A425" s="216"/>
      <c r="B425" s="1838"/>
      <c r="C425" s="1839"/>
      <c r="D425" s="855"/>
      <c r="E425" s="1840"/>
      <c r="F425" s="1840"/>
      <c r="G425" s="1840"/>
      <c r="H425" s="1840"/>
      <c r="I425" s="1840"/>
      <c r="J425" s="1840"/>
      <c r="K425" s="1840"/>
      <c r="L425" s="1840"/>
      <c r="M425" s="1841"/>
      <c r="N425" s="1841"/>
      <c r="O425" s="301"/>
      <c r="P425" s="302" t="str">
        <f t="shared" si="15"/>
        <v/>
      </c>
      <c r="Q425" s="47"/>
      <c r="R425" s="373"/>
      <c r="S425" s="4"/>
      <c r="T425" s="4"/>
      <c r="U425" s="4"/>
      <c r="V425" s="4"/>
      <c r="W425" s="4"/>
      <c r="X425" s="4"/>
    </row>
    <row r="426" spans="1:243" s="258" customFormat="1" ht="24" customHeight="1">
      <c r="A426" s="216"/>
      <c r="B426" s="1838"/>
      <c r="C426" s="1839"/>
      <c r="D426" s="855"/>
      <c r="E426" s="1840"/>
      <c r="F426" s="1840"/>
      <c r="G426" s="1840"/>
      <c r="H426" s="1840"/>
      <c r="I426" s="1840"/>
      <c r="J426" s="1840"/>
      <c r="K426" s="1840"/>
      <c r="L426" s="1840"/>
      <c r="M426" s="1841"/>
      <c r="N426" s="1841"/>
      <c r="O426" s="301"/>
      <c r="P426" s="302" t="str">
        <f t="shared" si="15"/>
        <v/>
      </c>
      <c r="Q426" s="47"/>
      <c r="R426" s="373"/>
      <c r="S426" s="4"/>
      <c r="T426" s="4"/>
      <c r="U426" s="4"/>
      <c r="V426" s="4"/>
      <c r="W426" s="4"/>
      <c r="X426" s="4"/>
    </row>
    <row r="427" spans="1:243" s="258" customFormat="1" ht="24" customHeight="1">
      <c r="A427" s="216"/>
      <c r="B427" s="1838"/>
      <c r="C427" s="1839"/>
      <c r="D427" s="855"/>
      <c r="E427" s="1840"/>
      <c r="F427" s="1840"/>
      <c r="G427" s="1840"/>
      <c r="H427" s="1840"/>
      <c r="I427" s="1840"/>
      <c r="J427" s="1840"/>
      <c r="K427" s="1840"/>
      <c r="L427" s="1840"/>
      <c r="M427" s="1841"/>
      <c r="N427" s="1841"/>
      <c r="O427" s="301"/>
      <c r="P427" s="302" t="str">
        <f t="shared" si="15"/>
        <v/>
      </c>
      <c r="Q427" s="47"/>
      <c r="R427" s="373"/>
      <c r="S427" s="4"/>
      <c r="T427" s="4"/>
      <c r="U427" s="4"/>
      <c r="V427" s="4"/>
      <c r="W427" s="4"/>
      <c r="X427" s="4"/>
    </row>
    <row r="428" spans="1:243" s="258" customFormat="1" ht="24" customHeight="1">
      <c r="A428" s="216"/>
      <c r="B428" s="1838"/>
      <c r="C428" s="1839"/>
      <c r="D428" s="855"/>
      <c r="E428" s="1840"/>
      <c r="F428" s="1840"/>
      <c r="G428" s="1840"/>
      <c r="H428" s="1840"/>
      <c r="I428" s="1840"/>
      <c r="J428" s="1840"/>
      <c r="K428" s="1840"/>
      <c r="L428" s="1840"/>
      <c r="M428" s="1841"/>
      <c r="N428" s="1841"/>
      <c r="O428" s="301"/>
      <c r="P428" s="302" t="str">
        <f>IF(O428*D428=0,"",O428*D428)</f>
        <v/>
      </c>
      <c r="Q428" s="47"/>
      <c r="R428" s="373"/>
      <c r="S428" s="4"/>
      <c r="T428" s="4"/>
      <c r="U428" s="4"/>
      <c r="V428" s="4"/>
      <c r="W428" s="4"/>
      <c r="X428" s="4"/>
    </row>
    <row r="429" spans="1:243" s="258" customFormat="1" ht="24" customHeight="1">
      <c r="A429" s="216"/>
      <c r="B429" s="1838"/>
      <c r="C429" s="1839"/>
      <c r="D429" s="855"/>
      <c r="E429" s="1840"/>
      <c r="F429" s="1840"/>
      <c r="G429" s="1840"/>
      <c r="H429" s="1840"/>
      <c r="I429" s="1840"/>
      <c r="J429" s="1840"/>
      <c r="K429" s="1840"/>
      <c r="L429" s="1840"/>
      <c r="M429" s="1841"/>
      <c r="N429" s="1841"/>
      <c r="O429" s="301"/>
      <c r="P429" s="302" t="str">
        <f>IF(O429*D429=0,"",O429*D429)</f>
        <v/>
      </c>
      <c r="Q429" s="47"/>
      <c r="R429" s="373"/>
      <c r="S429" s="4"/>
      <c r="T429" s="4"/>
      <c r="U429" s="4"/>
      <c r="V429" s="4"/>
      <c r="W429" s="4"/>
      <c r="X429" s="4"/>
    </row>
    <row r="430" spans="1:243" s="258" customFormat="1" ht="24" customHeight="1">
      <c r="A430" s="216"/>
      <c r="B430" s="1838"/>
      <c r="C430" s="1839"/>
      <c r="D430" s="855"/>
      <c r="E430" s="1840"/>
      <c r="F430" s="1840"/>
      <c r="G430" s="1840"/>
      <c r="H430" s="1840"/>
      <c r="I430" s="1840"/>
      <c r="J430" s="1840"/>
      <c r="K430" s="1840"/>
      <c r="L430" s="1840"/>
      <c r="M430" s="1841"/>
      <c r="N430" s="1841"/>
      <c r="O430" s="301"/>
      <c r="P430" s="302" t="str">
        <f t="shared" si="15"/>
        <v/>
      </c>
      <c r="Q430" s="47"/>
      <c r="R430" s="373"/>
      <c r="S430" s="4"/>
      <c r="T430" s="4"/>
      <c r="U430" s="4"/>
      <c r="V430" s="4"/>
      <c r="W430" s="4"/>
      <c r="X430" s="4"/>
    </row>
    <row r="431" spans="1:243" s="258" customFormat="1" ht="24" customHeight="1">
      <c r="A431" s="216"/>
      <c r="B431" s="1838"/>
      <c r="C431" s="1839"/>
      <c r="D431" s="855"/>
      <c r="E431" s="1840"/>
      <c r="F431" s="1840"/>
      <c r="G431" s="1840"/>
      <c r="H431" s="1840"/>
      <c r="I431" s="1840"/>
      <c r="J431" s="1840"/>
      <c r="K431" s="1840"/>
      <c r="L431" s="1840"/>
      <c r="M431" s="1841"/>
      <c r="N431" s="1841"/>
      <c r="O431" s="301"/>
      <c r="P431" s="302" t="str">
        <f t="shared" si="15"/>
        <v/>
      </c>
      <c r="Q431" s="47"/>
      <c r="R431" s="373"/>
      <c r="S431" s="4"/>
      <c r="T431" s="4"/>
      <c r="U431" s="4"/>
      <c r="V431" s="4"/>
      <c r="W431" s="4"/>
      <c r="X431" s="4"/>
    </row>
    <row r="432" spans="1:243" s="258" customFormat="1" ht="24" customHeight="1">
      <c r="A432" s="216"/>
      <c r="B432" s="1838"/>
      <c r="C432" s="1839"/>
      <c r="D432" s="855"/>
      <c r="E432" s="1840"/>
      <c r="F432" s="1840"/>
      <c r="G432" s="1840"/>
      <c r="H432" s="1840"/>
      <c r="I432" s="1840"/>
      <c r="J432" s="1840"/>
      <c r="K432" s="1840"/>
      <c r="L432" s="1840"/>
      <c r="M432" s="1841"/>
      <c r="N432" s="1841"/>
      <c r="O432" s="301"/>
      <c r="P432" s="302" t="str">
        <f t="shared" si="15"/>
        <v/>
      </c>
      <c r="Q432" s="47"/>
      <c r="R432" s="373"/>
      <c r="S432" s="4"/>
      <c r="T432" s="4"/>
      <c r="U432" s="4"/>
      <c r="V432" s="4"/>
      <c r="W432" s="4"/>
      <c r="X432" s="4"/>
    </row>
    <row r="433" spans="1:25" s="258" customFormat="1" ht="24" customHeight="1">
      <c r="A433" s="216"/>
      <c r="B433" s="1838"/>
      <c r="C433" s="1839"/>
      <c r="D433" s="855"/>
      <c r="E433" s="1840"/>
      <c r="F433" s="1840"/>
      <c r="G433" s="1840"/>
      <c r="H433" s="1840"/>
      <c r="I433" s="1840"/>
      <c r="J433" s="1840"/>
      <c r="K433" s="1840"/>
      <c r="L433" s="1840"/>
      <c r="M433" s="1841"/>
      <c r="N433" s="1841"/>
      <c r="O433" s="301"/>
      <c r="P433" s="302" t="str">
        <f t="shared" si="15"/>
        <v/>
      </c>
      <c r="Q433" s="47"/>
      <c r="R433" s="373"/>
      <c r="S433" s="4"/>
      <c r="T433" s="4"/>
      <c r="U433" s="4"/>
      <c r="V433" s="4"/>
      <c r="W433" s="4"/>
      <c r="X433" s="4"/>
    </row>
    <row r="434" spans="1:25" s="258" customFormat="1" ht="24" customHeight="1">
      <c r="A434" s="216"/>
      <c r="B434" s="1838"/>
      <c r="C434" s="1838"/>
      <c r="D434" s="855"/>
      <c r="E434" s="1840"/>
      <c r="F434" s="1840"/>
      <c r="G434" s="1840"/>
      <c r="H434" s="1840"/>
      <c r="I434" s="1840"/>
      <c r="J434" s="1840"/>
      <c r="K434" s="1840"/>
      <c r="L434" s="1841"/>
      <c r="M434" s="1841"/>
      <c r="N434" s="1841"/>
      <c r="O434" s="301"/>
      <c r="P434" s="302" t="str">
        <f t="shared" si="15"/>
        <v/>
      </c>
      <c r="Q434" s="47"/>
      <c r="R434" s="373"/>
      <c r="S434" s="4"/>
      <c r="T434" s="4"/>
      <c r="U434" s="4"/>
      <c r="V434" s="4"/>
      <c r="W434" s="4"/>
      <c r="X434" s="4"/>
    </row>
    <row r="435" spans="1:25" s="258" customFormat="1" ht="24" customHeight="1">
      <c r="A435" s="216"/>
      <c r="B435" s="1838"/>
      <c r="C435" s="1838"/>
      <c r="D435" s="855"/>
      <c r="E435" s="1840"/>
      <c r="F435" s="1840"/>
      <c r="G435" s="1840"/>
      <c r="H435" s="1840"/>
      <c r="I435" s="1840"/>
      <c r="J435" s="1840"/>
      <c r="K435" s="1840"/>
      <c r="L435" s="1841"/>
      <c r="M435" s="1841"/>
      <c r="N435" s="1841"/>
      <c r="O435" s="301"/>
      <c r="P435" s="302" t="str">
        <f t="shared" si="15"/>
        <v/>
      </c>
      <c r="Q435" s="47"/>
      <c r="R435" s="373"/>
      <c r="S435" s="4"/>
      <c r="T435" s="4"/>
      <c r="U435" s="4"/>
      <c r="V435" s="4"/>
      <c r="W435" s="4"/>
      <c r="X435" s="4"/>
    </row>
    <row r="436" spans="1:25" s="111" customFormat="1" ht="6" customHeight="1">
      <c r="A436" s="363"/>
      <c r="B436" s="179"/>
      <c r="C436" s="171"/>
      <c r="D436" s="830"/>
      <c r="E436" s="830"/>
      <c r="F436" s="829"/>
      <c r="G436" s="829"/>
      <c r="H436" s="829"/>
      <c r="I436" s="829"/>
      <c r="J436" s="829"/>
      <c r="K436" s="829"/>
      <c r="L436" s="158"/>
      <c r="M436" s="171"/>
      <c r="N436" s="171"/>
      <c r="O436" s="171"/>
      <c r="P436" s="180"/>
      <c r="Q436" s="258"/>
      <c r="R436" s="374"/>
      <c r="S436" s="66"/>
      <c r="T436" s="66"/>
      <c r="U436" s="66"/>
      <c r="V436" s="66"/>
      <c r="W436" s="66"/>
      <c r="X436" s="66"/>
    </row>
    <row r="437" spans="1:25" s="87" customFormat="1" ht="21.75" customHeight="1">
      <c r="A437" s="370"/>
      <c r="B437" s="181" t="s">
        <v>68</v>
      </c>
      <c r="C437" s="182"/>
      <c r="D437" s="902"/>
      <c r="E437" s="902"/>
      <c r="F437" s="902"/>
      <c r="G437" s="902"/>
      <c r="H437" s="902"/>
      <c r="I437" s="902"/>
      <c r="J437" s="902"/>
      <c r="K437" s="902"/>
      <c r="L437" s="182"/>
      <c r="M437" s="182"/>
      <c r="N437" s="182"/>
      <c r="O437" s="182"/>
      <c r="P437" s="182"/>
      <c r="Q437" s="405"/>
      <c r="R437" s="399"/>
      <c r="S437" s="119"/>
      <c r="T437" s="119"/>
      <c r="U437" s="119"/>
      <c r="V437" s="120"/>
      <c r="W437" s="37"/>
      <c r="X437" s="98"/>
    </row>
    <row r="438" spans="1:25" s="258" customFormat="1" ht="12.75" customHeight="1">
      <c r="A438" s="363"/>
      <c r="B438" s="1846" t="str">
        <f>B384</f>
        <v>FAPESP,  SETEMBRO DE 2015</v>
      </c>
      <c r="C438" s="1846"/>
      <c r="D438" s="1847"/>
      <c r="E438" s="1847"/>
      <c r="F438" s="903"/>
      <c r="G438" s="903"/>
      <c r="H438" s="903"/>
      <c r="I438" s="903"/>
      <c r="J438" s="903"/>
      <c r="K438" s="903"/>
      <c r="L438" s="179"/>
      <c r="M438" s="183"/>
      <c r="N438" s="183"/>
      <c r="O438" s="183"/>
      <c r="P438" s="176"/>
      <c r="Q438" s="600">
        <v>4</v>
      </c>
      <c r="R438" s="373"/>
      <c r="S438" s="33"/>
      <c r="T438" s="33"/>
      <c r="U438" s="33"/>
      <c r="V438" s="33"/>
      <c r="W438" s="33"/>
      <c r="X438" s="4"/>
    </row>
    <row r="439" spans="1:25" s="258" customFormat="1" ht="12.75" customHeight="1">
      <c r="A439" s="363"/>
      <c r="B439" s="601"/>
      <c r="C439" s="601"/>
      <c r="D439" s="904"/>
      <c r="E439" s="904"/>
      <c r="F439" s="903"/>
      <c r="G439" s="903"/>
      <c r="H439" s="903"/>
      <c r="I439" s="903"/>
      <c r="J439" s="903"/>
      <c r="K439" s="903"/>
      <c r="L439" s="179"/>
      <c r="M439" s="183"/>
      <c r="N439" s="183"/>
      <c r="O439" s="183"/>
      <c r="P439" s="176"/>
      <c r="Q439" s="600"/>
      <c r="R439" s="373"/>
      <c r="S439" s="33"/>
      <c r="T439" s="33"/>
      <c r="U439" s="33"/>
      <c r="V439" s="33"/>
      <c r="W439" s="33"/>
      <c r="X439" s="4"/>
    </row>
    <row r="440" spans="1:25" s="4" customFormat="1" ht="12.75" customHeight="1">
      <c r="A440" s="366"/>
      <c r="B440" s="568"/>
      <c r="C440" s="3"/>
      <c r="D440" s="824"/>
      <c r="E440" s="824"/>
      <c r="F440" s="826"/>
      <c r="G440" s="826"/>
      <c r="H440" s="826"/>
      <c r="I440" s="826"/>
      <c r="J440" s="826"/>
      <c r="K440" s="826"/>
      <c r="L440" s="568"/>
      <c r="M440" s="3"/>
      <c r="N440" s="3"/>
      <c r="O440" s="3"/>
      <c r="P440" s="568"/>
      <c r="Q440" s="50"/>
      <c r="R440" s="341"/>
    </row>
    <row r="441" spans="1:25" s="4" customFormat="1" ht="12.75" customHeight="1">
      <c r="A441" s="366"/>
      <c r="B441" s="568"/>
      <c r="C441" s="3"/>
      <c r="D441" s="824"/>
      <c r="E441" s="824"/>
      <c r="F441" s="826"/>
      <c r="G441" s="826"/>
      <c r="H441" s="826"/>
      <c r="I441" s="826"/>
      <c r="J441" s="826"/>
      <c r="K441" s="826"/>
      <c r="L441" s="568"/>
      <c r="M441" s="3"/>
      <c r="N441" s="3"/>
      <c r="O441" s="3"/>
      <c r="P441" s="568"/>
      <c r="Q441" s="50"/>
      <c r="R441" s="341"/>
    </row>
    <row r="442" spans="1:25" s="4" customFormat="1" ht="12.75" customHeight="1">
      <c r="A442" s="366"/>
      <c r="B442" s="568"/>
      <c r="C442" s="3"/>
      <c r="D442" s="824"/>
      <c r="E442" s="824"/>
      <c r="F442" s="826"/>
      <c r="G442" s="826"/>
      <c r="H442" s="826"/>
      <c r="I442" s="826"/>
      <c r="J442" s="826"/>
      <c r="K442" s="826"/>
      <c r="L442" s="568"/>
      <c r="M442" s="3"/>
      <c r="N442" s="3"/>
      <c r="O442" s="3"/>
      <c r="P442" s="568"/>
      <c r="Q442" s="50"/>
      <c r="R442" s="341"/>
    </row>
    <row r="443" spans="1:25" s="4" customFormat="1" ht="12.75" customHeight="1">
      <c r="A443" s="366"/>
      <c r="B443" s="568"/>
      <c r="C443" s="3"/>
      <c r="D443" s="824"/>
      <c r="E443" s="824"/>
      <c r="F443" s="826"/>
      <c r="G443" s="826"/>
      <c r="H443" s="826"/>
      <c r="I443" s="826"/>
      <c r="J443" s="826"/>
      <c r="K443" s="826"/>
      <c r="L443" s="568"/>
      <c r="M443" s="3"/>
      <c r="N443" s="3"/>
      <c r="O443" s="3"/>
      <c r="P443" s="568"/>
      <c r="Q443" s="50"/>
    </row>
    <row r="444" spans="1:25" s="4" customFormat="1" ht="19.5" customHeight="1">
      <c r="A444" s="367"/>
      <c r="B444" s="310" t="s">
        <v>185</v>
      </c>
      <c r="C444" s="190"/>
      <c r="D444" s="817"/>
      <c r="E444" s="817"/>
      <c r="F444" s="817"/>
      <c r="G444" s="817"/>
      <c r="H444" s="817"/>
      <c r="I444" s="817"/>
      <c r="J444" s="817"/>
      <c r="K444" s="856"/>
      <c r="Q444" s="50"/>
      <c r="R444" s="386"/>
      <c r="T444" s="569"/>
      <c r="U444" s="569"/>
      <c r="V444" s="569"/>
      <c r="W444" s="569"/>
      <c r="X444" s="569"/>
      <c r="Y444" s="50"/>
    </row>
    <row r="445" spans="1:25" s="4" customFormat="1" ht="6" customHeight="1">
      <c r="A445" s="367"/>
      <c r="B445" s="190"/>
      <c r="C445" s="190"/>
      <c r="D445" s="817"/>
      <c r="E445" s="817"/>
      <c r="F445" s="817"/>
      <c r="G445" s="817"/>
      <c r="H445" s="817"/>
      <c r="I445" s="817"/>
      <c r="J445" s="817"/>
      <c r="K445" s="856"/>
      <c r="Q445" s="50"/>
      <c r="R445" s="386"/>
      <c r="T445" s="569"/>
      <c r="U445" s="569"/>
      <c r="V445" s="569"/>
      <c r="W445" s="569"/>
      <c r="X445" s="569"/>
      <c r="Y445" s="50"/>
    </row>
    <row r="446" spans="1:25" s="4" customFormat="1" ht="19.5" customHeight="1">
      <c r="A446" s="367"/>
      <c r="B446" s="578" t="s">
        <v>97</v>
      </c>
      <c r="C446" s="32"/>
      <c r="D446" s="905"/>
      <c r="E446" s="905"/>
      <c r="F446" s="1679"/>
      <c r="G446" s="1679"/>
      <c r="H446" s="1679"/>
      <c r="I446" s="1679"/>
      <c r="J446" s="1679"/>
      <c r="K446" s="1679"/>
      <c r="L446" s="1663"/>
      <c r="M446" s="1663"/>
      <c r="N446" s="1663"/>
      <c r="O446" s="1663"/>
      <c r="P446" s="1663"/>
      <c r="Q446" s="1663"/>
      <c r="R446" s="341"/>
      <c r="T446" s="569"/>
      <c r="U446" s="569"/>
      <c r="V446" s="569"/>
      <c r="W446" s="569"/>
      <c r="X446" s="569"/>
      <c r="Y446" s="50"/>
    </row>
    <row r="447" spans="1:25" s="4" customFormat="1" ht="6.75" customHeight="1">
      <c r="A447" s="367"/>
      <c r="B447" s="578"/>
      <c r="C447" s="32"/>
      <c r="D447" s="905"/>
      <c r="E447" s="905"/>
      <c r="F447" s="906"/>
      <c r="G447" s="906"/>
      <c r="H447" s="906"/>
      <c r="I447" s="906"/>
      <c r="J447" s="906"/>
      <c r="K447" s="906"/>
      <c r="L447" s="293"/>
      <c r="M447" s="293"/>
      <c r="N447" s="293"/>
      <c r="O447" s="293"/>
      <c r="Q447" s="50"/>
      <c r="R447" s="386"/>
      <c r="T447" s="569"/>
      <c r="U447" s="569"/>
      <c r="V447" s="569"/>
      <c r="W447" s="569"/>
      <c r="X447" s="569"/>
      <c r="Y447" s="50"/>
    </row>
    <row r="448" spans="1:25" s="4" customFormat="1" ht="19.5" customHeight="1">
      <c r="A448" s="367"/>
      <c r="B448" s="578" t="s">
        <v>0</v>
      </c>
      <c r="C448" s="190"/>
      <c r="D448" s="817"/>
      <c r="E448" s="1609"/>
      <c r="F448" s="1609"/>
      <c r="G448" s="1609"/>
      <c r="H448" s="817"/>
      <c r="I448" s="817"/>
      <c r="J448" s="817"/>
      <c r="K448" s="856"/>
      <c r="R448" s="341"/>
    </row>
    <row r="449" spans="1:243" s="33" customFormat="1" ht="6.75" customHeight="1">
      <c r="A449" s="366"/>
      <c r="B449" s="4"/>
      <c r="C449" s="50"/>
      <c r="D449" s="900"/>
      <c r="E449" s="900"/>
      <c r="F449" s="886"/>
      <c r="G449" s="886"/>
      <c r="H449" s="886"/>
      <c r="I449" s="886"/>
      <c r="J449" s="886"/>
      <c r="K449" s="886"/>
      <c r="L449" s="64"/>
      <c r="M449" s="63"/>
      <c r="N449" s="63"/>
      <c r="O449" s="64"/>
      <c r="P449" s="64"/>
      <c r="Q449" s="64"/>
      <c r="R449" s="341"/>
      <c r="S449" s="4"/>
    </row>
    <row r="450" spans="1:243" s="568" customFormat="1" ht="5.25" customHeight="1">
      <c r="A450" s="573"/>
      <c r="B450" s="578"/>
      <c r="C450" s="6"/>
      <c r="D450" s="905"/>
      <c r="E450" s="905"/>
      <c r="F450" s="907"/>
      <c r="G450" s="907"/>
      <c r="H450" s="907"/>
      <c r="I450" s="907"/>
      <c r="J450" s="907"/>
      <c r="K450" s="907"/>
      <c r="L450" s="32"/>
      <c r="M450" s="31"/>
      <c r="N450" s="31"/>
      <c r="O450" s="31"/>
      <c r="P450" s="159"/>
      <c r="Q450" s="159"/>
      <c r="R450" s="366"/>
      <c r="S450" s="4"/>
    </row>
    <row r="451" spans="1:243" s="4" customFormat="1" ht="19.5" customHeight="1">
      <c r="A451" s="366"/>
      <c r="B451" s="1842" t="s">
        <v>93</v>
      </c>
      <c r="C451" s="1854"/>
      <c r="D451" s="1381" t="str">
        <f>IF(SUM(P454:P496:P502:P550,P556:P604,P610:P658)=0,"",SUM(P454:P496:P502:P550,P556:P604,P610:P658))</f>
        <v/>
      </c>
      <c r="E451" s="1381"/>
      <c r="F451" s="1381"/>
      <c r="G451" s="1381"/>
      <c r="H451" s="901"/>
      <c r="I451" s="901"/>
      <c r="J451" s="901"/>
      <c r="K451" s="901"/>
      <c r="L451" s="901"/>
      <c r="M451" s="108"/>
      <c r="N451" s="108"/>
      <c r="O451" s="108"/>
      <c r="P451" s="108"/>
      <c r="Q451" s="108"/>
      <c r="R451" s="341"/>
    </row>
    <row r="452" spans="1:243" s="86" customFormat="1" ht="6.75" customHeight="1">
      <c r="A452" s="385"/>
      <c r="B452" s="16"/>
      <c r="C452" s="822"/>
      <c r="D452" s="822"/>
      <c r="E452" s="822"/>
      <c r="F452" s="823"/>
      <c r="G452" s="823"/>
      <c r="H452" s="823"/>
      <c r="I452" s="823"/>
      <c r="J452" s="823"/>
      <c r="K452" s="823"/>
      <c r="L452" s="823"/>
      <c r="M452" s="18"/>
      <c r="N452" s="18"/>
      <c r="O452" s="18"/>
      <c r="P452" s="1"/>
      <c r="Q452" s="316"/>
      <c r="R452" s="347"/>
      <c r="S452" s="4"/>
      <c r="T452" s="106"/>
      <c r="U452" s="106"/>
      <c r="V452" s="106"/>
      <c r="W452" s="106"/>
      <c r="X452" s="106"/>
    </row>
    <row r="453" spans="1:243" s="87" customFormat="1" ht="30.75" customHeight="1">
      <c r="A453" s="370"/>
      <c r="B453" s="1574" t="s">
        <v>1</v>
      </c>
      <c r="C453" s="1577"/>
      <c r="D453" s="814" t="s">
        <v>7</v>
      </c>
      <c r="E453" s="1834" t="s">
        <v>8</v>
      </c>
      <c r="F453" s="1835"/>
      <c r="G453" s="1835"/>
      <c r="H453" s="1835"/>
      <c r="I453" s="1835"/>
      <c r="J453" s="1835"/>
      <c r="K453" s="1835"/>
      <c r="L453" s="1835"/>
      <c r="M453" s="1836"/>
      <c r="N453" s="1837"/>
      <c r="O453" s="566" t="s">
        <v>3</v>
      </c>
      <c r="P453" s="419" t="s">
        <v>4</v>
      </c>
      <c r="Q453" s="567" t="s">
        <v>2</v>
      </c>
      <c r="R453" s="388"/>
      <c r="S453" s="98"/>
      <c r="T453" s="98"/>
      <c r="U453" s="98"/>
      <c r="V453" s="98"/>
      <c r="W453" s="98"/>
      <c r="X453" s="98"/>
    </row>
    <row r="454" spans="1:243" s="258" customFormat="1" ht="24" customHeight="1">
      <c r="A454" s="216"/>
      <c r="B454" s="1838"/>
      <c r="C454" s="1839"/>
      <c r="D454" s="855"/>
      <c r="E454" s="1840"/>
      <c r="F454" s="1840"/>
      <c r="G454" s="1840"/>
      <c r="H454" s="1840"/>
      <c r="I454" s="1840"/>
      <c r="J454" s="1840"/>
      <c r="K454" s="1840"/>
      <c r="L454" s="1840"/>
      <c r="M454" s="1841"/>
      <c r="N454" s="1841"/>
      <c r="O454" s="301"/>
      <c r="P454" s="302" t="str">
        <f t="shared" ref="P454:P477" si="16">IF(O454*D454=0,"",O454*D454)</f>
        <v/>
      </c>
      <c r="Q454" s="47"/>
      <c r="R454" s="373"/>
      <c r="S454" s="4"/>
      <c r="T454" s="4"/>
      <c r="U454" s="4"/>
      <c r="V454" s="4"/>
      <c r="W454" s="4"/>
      <c r="X454" s="4"/>
      <c r="IH454" s="72"/>
      <c r="II454" s="21"/>
    </row>
    <row r="455" spans="1:243" s="258" customFormat="1" ht="24" customHeight="1">
      <c r="A455" s="216"/>
      <c r="B455" s="1838"/>
      <c r="C455" s="1839"/>
      <c r="D455" s="855"/>
      <c r="E455" s="1840"/>
      <c r="F455" s="1840"/>
      <c r="G455" s="1840"/>
      <c r="H455" s="1840"/>
      <c r="I455" s="1840"/>
      <c r="J455" s="1840"/>
      <c r="K455" s="1840"/>
      <c r="L455" s="1840"/>
      <c r="M455" s="1841"/>
      <c r="N455" s="1841"/>
      <c r="O455" s="301"/>
      <c r="P455" s="302" t="str">
        <f t="shared" si="16"/>
        <v/>
      </c>
      <c r="Q455" s="47"/>
      <c r="R455" s="373"/>
      <c r="S455" s="4"/>
      <c r="T455" s="4"/>
      <c r="U455" s="4"/>
      <c r="V455" s="4"/>
      <c r="W455" s="4"/>
      <c r="X455" s="4"/>
      <c r="IH455" s="72"/>
      <c r="II455" s="21"/>
    </row>
    <row r="456" spans="1:243" s="258" customFormat="1" ht="24" customHeight="1">
      <c r="A456" s="216"/>
      <c r="B456" s="1838"/>
      <c r="C456" s="1839"/>
      <c r="D456" s="855"/>
      <c r="E456" s="1840"/>
      <c r="F456" s="1840"/>
      <c r="G456" s="1840"/>
      <c r="H456" s="1840"/>
      <c r="I456" s="1840"/>
      <c r="J456" s="1840"/>
      <c r="K456" s="1840"/>
      <c r="L456" s="1840"/>
      <c r="M456" s="1841"/>
      <c r="N456" s="1841"/>
      <c r="O456" s="301"/>
      <c r="P456" s="302" t="str">
        <f t="shared" si="16"/>
        <v/>
      </c>
      <c r="Q456" s="47"/>
      <c r="R456" s="373"/>
      <c r="S456" s="4"/>
      <c r="T456" s="4"/>
      <c r="U456" s="4"/>
      <c r="V456" s="4"/>
      <c r="W456" s="4"/>
      <c r="X456" s="4"/>
      <c r="IH456" s="21"/>
      <c r="II456" s="21"/>
    </row>
    <row r="457" spans="1:243" s="258" customFormat="1" ht="24" customHeight="1">
      <c r="A457" s="216"/>
      <c r="B457" s="1838"/>
      <c r="C457" s="1839"/>
      <c r="D457" s="855"/>
      <c r="E457" s="1840"/>
      <c r="F457" s="1840"/>
      <c r="G457" s="1840"/>
      <c r="H457" s="1840"/>
      <c r="I457" s="1840"/>
      <c r="J457" s="1840"/>
      <c r="K457" s="1840"/>
      <c r="L457" s="1840"/>
      <c r="M457" s="1841"/>
      <c r="N457" s="1841"/>
      <c r="O457" s="301"/>
      <c r="P457" s="302" t="str">
        <f t="shared" si="16"/>
        <v/>
      </c>
      <c r="Q457" s="47"/>
      <c r="R457" s="373"/>
      <c r="S457" s="4"/>
      <c r="T457" s="4"/>
      <c r="U457" s="4"/>
      <c r="V457" s="4"/>
      <c r="W457" s="4"/>
      <c r="X457" s="4"/>
      <c r="IH457" s="21"/>
      <c r="II457" s="21"/>
    </row>
    <row r="458" spans="1:243" s="258" customFormat="1" ht="24" customHeight="1">
      <c r="A458" s="216"/>
      <c r="B458" s="1838"/>
      <c r="C458" s="1839"/>
      <c r="D458" s="855"/>
      <c r="E458" s="1840"/>
      <c r="F458" s="1840"/>
      <c r="G458" s="1840"/>
      <c r="H458" s="1840"/>
      <c r="I458" s="1840"/>
      <c r="J458" s="1840"/>
      <c r="K458" s="1840"/>
      <c r="L458" s="1840"/>
      <c r="M458" s="1841"/>
      <c r="N458" s="1841"/>
      <c r="O458" s="301"/>
      <c r="P458" s="302" t="str">
        <f t="shared" si="16"/>
        <v/>
      </c>
      <c r="Q458" s="47"/>
      <c r="R458" s="373"/>
      <c r="S458" s="4"/>
      <c r="T458" s="4"/>
      <c r="U458" s="4"/>
      <c r="V458" s="4"/>
      <c r="W458" s="4"/>
      <c r="X458" s="4"/>
    </row>
    <row r="459" spans="1:243" s="258" customFormat="1" ht="24" customHeight="1">
      <c r="A459" s="216"/>
      <c r="B459" s="1838"/>
      <c r="C459" s="1839"/>
      <c r="D459" s="855"/>
      <c r="E459" s="1840"/>
      <c r="F459" s="1840"/>
      <c r="G459" s="1840"/>
      <c r="H459" s="1840"/>
      <c r="I459" s="1840"/>
      <c r="J459" s="1840"/>
      <c r="K459" s="1840"/>
      <c r="L459" s="1840"/>
      <c r="M459" s="1841"/>
      <c r="N459" s="1841"/>
      <c r="O459" s="301"/>
      <c r="P459" s="302" t="str">
        <f t="shared" si="16"/>
        <v/>
      </c>
      <c r="Q459" s="47"/>
      <c r="R459" s="373"/>
      <c r="S459" s="4"/>
      <c r="T459" s="4"/>
      <c r="U459" s="4"/>
      <c r="V459" s="4"/>
      <c r="W459" s="4"/>
      <c r="X459" s="4"/>
    </row>
    <row r="460" spans="1:243" s="258" customFormat="1" ht="24" customHeight="1">
      <c r="A460" s="216"/>
      <c r="B460" s="1838"/>
      <c r="C460" s="1839"/>
      <c r="D460" s="855"/>
      <c r="E460" s="1840"/>
      <c r="F460" s="1840"/>
      <c r="G460" s="1840"/>
      <c r="H460" s="1840"/>
      <c r="I460" s="1840"/>
      <c r="J460" s="1840"/>
      <c r="K460" s="1840"/>
      <c r="L460" s="1840"/>
      <c r="M460" s="1841"/>
      <c r="N460" s="1841"/>
      <c r="O460" s="301"/>
      <c r="P460" s="302" t="str">
        <f t="shared" si="16"/>
        <v/>
      </c>
      <c r="Q460" s="47"/>
      <c r="R460" s="373"/>
      <c r="S460" s="4"/>
      <c r="T460" s="4"/>
      <c r="U460" s="4"/>
      <c r="V460" s="4"/>
      <c r="W460" s="4"/>
      <c r="X460" s="4"/>
    </row>
    <row r="461" spans="1:243" s="258" customFormat="1" ht="24" customHeight="1">
      <c r="A461" s="216"/>
      <c r="B461" s="1838"/>
      <c r="C461" s="1839"/>
      <c r="D461" s="855"/>
      <c r="E461" s="1840"/>
      <c r="F461" s="1840"/>
      <c r="G461" s="1840"/>
      <c r="H461" s="1840"/>
      <c r="I461" s="1840"/>
      <c r="J461" s="1840"/>
      <c r="K461" s="1840"/>
      <c r="L461" s="1840"/>
      <c r="M461" s="1841"/>
      <c r="N461" s="1841"/>
      <c r="O461" s="301"/>
      <c r="P461" s="302" t="str">
        <f t="shared" si="16"/>
        <v/>
      </c>
      <c r="Q461" s="47"/>
      <c r="R461" s="373"/>
      <c r="S461" s="4"/>
      <c r="T461" s="4"/>
      <c r="U461" s="4"/>
      <c r="V461" s="4"/>
      <c r="W461" s="4"/>
      <c r="X461" s="4"/>
    </row>
    <row r="462" spans="1:243" s="258" customFormat="1" ht="24" customHeight="1">
      <c r="A462" s="216"/>
      <c r="B462" s="1838"/>
      <c r="C462" s="1839"/>
      <c r="D462" s="855"/>
      <c r="E462" s="1840"/>
      <c r="F462" s="1840"/>
      <c r="G462" s="1840"/>
      <c r="H462" s="1840"/>
      <c r="I462" s="1840"/>
      <c r="J462" s="1840"/>
      <c r="K462" s="1840"/>
      <c r="L462" s="1840"/>
      <c r="M462" s="1841"/>
      <c r="N462" s="1841"/>
      <c r="O462" s="301"/>
      <c r="P462" s="302" t="str">
        <f t="shared" si="16"/>
        <v/>
      </c>
      <c r="Q462" s="47"/>
      <c r="R462" s="373"/>
      <c r="S462" s="4"/>
      <c r="T462" s="4"/>
      <c r="U462" s="4"/>
      <c r="V462" s="4"/>
      <c r="W462" s="4"/>
      <c r="X462" s="4"/>
    </row>
    <row r="463" spans="1:243" s="258" customFormat="1" ht="24" customHeight="1">
      <c r="A463" s="216"/>
      <c r="B463" s="1838"/>
      <c r="C463" s="1839"/>
      <c r="D463" s="855"/>
      <c r="E463" s="1840"/>
      <c r="F463" s="1840"/>
      <c r="G463" s="1840"/>
      <c r="H463" s="1840"/>
      <c r="I463" s="1840"/>
      <c r="J463" s="1840"/>
      <c r="K463" s="1840"/>
      <c r="L463" s="1840"/>
      <c r="M463" s="1841"/>
      <c r="N463" s="1841"/>
      <c r="O463" s="301"/>
      <c r="P463" s="302" t="str">
        <f t="shared" si="16"/>
        <v/>
      </c>
      <c r="Q463" s="47"/>
      <c r="R463" s="373"/>
      <c r="S463" s="4"/>
      <c r="T463" s="4"/>
      <c r="U463" s="4"/>
      <c r="V463" s="4"/>
      <c r="W463" s="4"/>
      <c r="X463" s="4"/>
    </row>
    <row r="464" spans="1:243" s="258" customFormat="1" ht="24" customHeight="1">
      <c r="A464" s="216"/>
      <c r="B464" s="1838"/>
      <c r="C464" s="1839"/>
      <c r="D464" s="855"/>
      <c r="E464" s="1840"/>
      <c r="F464" s="1840"/>
      <c r="G464" s="1840"/>
      <c r="H464" s="1840"/>
      <c r="I464" s="1840"/>
      <c r="J464" s="1840"/>
      <c r="K464" s="1840"/>
      <c r="L464" s="1840"/>
      <c r="M464" s="1841"/>
      <c r="N464" s="1841"/>
      <c r="O464" s="301"/>
      <c r="P464" s="302" t="str">
        <f t="shared" si="16"/>
        <v/>
      </c>
      <c r="Q464" s="47"/>
      <c r="R464" s="373"/>
      <c r="S464" s="4"/>
      <c r="T464" s="4"/>
      <c r="U464" s="4"/>
      <c r="V464" s="4"/>
      <c r="W464" s="4"/>
      <c r="X464" s="4"/>
    </row>
    <row r="465" spans="1:243" s="258" customFormat="1" ht="24" customHeight="1">
      <c r="A465" s="216"/>
      <c r="B465" s="1838"/>
      <c r="C465" s="1839"/>
      <c r="D465" s="855"/>
      <c r="E465" s="1840"/>
      <c r="F465" s="1840"/>
      <c r="G465" s="1840"/>
      <c r="H465" s="1840"/>
      <c r="I465" s="1840"/>
      <c r="J465" s="1840"/>
      <c r="K465" s="1840"/>
      <c r="L465" s="1840"/>
      <c r="M465" s="1841"/>
      <c r="N465" s="1841"/>
      <c r="O465" s="301"/>
      <c r="P465" s="302" t="str">
        <f t="shared" si="16"/>
        <v/>
      </c>
      <c r="Q465" s="47"/>
      <c r="R465" s="373"/>
      <c r="S465" s="4"/>
      <c r="T465" s="4"/>
      <c r="U465" s="4"/>
      <c r="V465" s="4"/>
      <c r="W465" s="4"/>
      <c r="X465" s="4"/>
    </row>
    <row r="466" spans="1:243" s="258" customFormat="1" ht="24" customHeight="1">
      <c r="A466" s="216"/>
      <c r="B466" s="1838"/>
      <c r="C466" s="1839"/>
      <c r="D466" s="855"/>
      <c r="E466" s="1840"/>
      <c r="F466" s="1840"/>
      <c r="G466" s="1840"/>
      <c r="H466" s="1840"/>
      <c r="I466" s="1840"/>
      <c r="J466" s="1840"/>
      <c r="K466" s="1840"/>
      <c r="L466" s="1840"/>
      <c r="M466" s="1841"/>
      <c r="N466" s="1841"/>
      <c r="O466" s="301"/>
      <c r="P466" s="302" t="str">
        <f t="shared" si="16"/>
        <v/>
      </c>
      <c r="Q466" s="47"/>
      <c r="R466" s="373"/>
      <c r="S466" s="4"/>
      <c r="T466" s="4"/>
      <c r="U466" s="4"/>
      <c r="V466" s="4"/>
      <c r="W466" s="4"/>
      <c r="X466" s="4"/>
      <c r="IH466" s="72"/>
      <c r="II466" s="21"/>
    </row>
    <row r="467" spans="1:243" s="258" customFormat="1" ht="24" customHeight="1">
      <c r="A467" s="216"/>
      <c r="B467" s="1838"/>
      <c r="C467" s="1839"/>
      <c r="D467" s="855"/>
      <c r="E467" s="1840"/>
      <c r="F467" s="1840"/>
      <c r="G467" s="1840"/>
      <c r="H467" s="1840"/>
      <c r="I467" s="1840"/>
      <c r="J467" s="1840"/>
      <c r="K467" s="1840"/>
      <c r="L467" s="1840"/>
      <c r="M467" s="1841"/>
      <c r="N467" s="1841"/>
      <c r="O467" s="301"/>
      <c r="P467" s="302" t="str">
        <f t="shared" si="16"/>
        <v/>
      </c>
      <c r="Q467" s="47"/>
      <c r="R467" s="373"/>
      <c r="S467" s="4"/>
      <c r="T467" s="4"/>
      <c r="U467" s="4"/>
      <c r="V467" s="4"/>
      <c r="W467" s="4"/>
      <c r="X467" s="4"/>
      <c r="IH467" s="72"/>
      <c r="II467" s="21"/>
    </row>
    <row r="468" spans="1:243" s="258" customFormat="1" ht="24" customHeight="1">
      <c r="A468" s="216"/>
      <c r="B468" s="1838"/>
      <c r="C468" s="1839"/>
      <c r="D468" s="855"/>
      <c r="E468" s="1840"/>
      <c r="F468" s="1840"/>
      <c r="G468" s="1840"/>
      <c r="H468" s="1840"/>
      <c r="I468" s="1840"/>
      <c r="J468" s="1840"/>
      <c r="K468" s="1840"/>
      <c r="L468" s="1840"/>
      <c r="M468" s="1841"/>
      <c r="N468" s="1841"/>
      <c r="O468" s="301"/>
      <c r="P468" s="302" t="str">
        <f t="shared" si="16"/>
        <v/>
      </c>
      <c r="Q468" s="47"/>
      <c r="R468" s="373"/>
      <c r="S468" s="4"/>
      <c r="T468" s="4"/>
      <c r="U468" s="4"/>
      <c r="V468" s="4"/>
      <c r="W468" s="4"/>
      <c r="X468" s="4"/>
      <c r="IH468" s="21"/>
      <c r="II468" s="21"/>
    </row>
    <row r="469" spans="1:243" s="258" customFormat="1" ht="24" customHeight="1">
      <c r="A469" s="216"/>
      <c r="B469" s="1838"/>
      <c r="C469" s="1839"/>
      <c r="D469" s="855"/>
      <c r="E469" s="1840"/>
      <c r="F469" s="1840"/>
      <c r="G469" s="1840"/>
      <c r="H469" s="1840"/>
      <c r="I469" s="1840"/>
      <c r="J469" s="1840"/>
      <c r="K469" s="1840"/>
      <c r="L469" s="1840"/>
      <c r="M469" s="1841"/>
      <c r="N469" s="1841"/>
      <c r="O469" s="301"/>
      <c r="P469" s="302" t="str">
        <f t="shared" si="16"/>
        <v/>
      </c>
      <c r="Q469" s="47"/>
      <c r="R469" s="373"/>
      <c r="S469" s="4"/>
      <c r="T469" s="4"/>
      <c r="U469" s="4"/>
      <c r="V469" s="4"/>
      <c r="W469" s="4"/>
      <c r="X469" s="4"/>
      <c r="IH469" s="21"/>
      <c r="II469" s="21"/>
    </row>
    <row r="470" spans="1:243" s="258" customFormat="1" ht="24" customHeight="1">
      <c r="A470" s="216"/>
      <c r="B470" s="1838"/>
      <c r="C470" s="1839"/>
      <c r="D470" s="855"/>
      <c r="E470" s="1840"/>
      <c r="F470" s="1840"/>
      <c r="G470" s="1840"/>
      <c r="H470" s="1840"/>
      <c r="I470" s="1840"/>
      <c r="J470" s="1840"/>
      <c r="K470" s="1840"/>
      <c r="L470" s="1840"/>
      <c r="M470" s="1841"/>
      <c r="N470" s="1841"/>
      <c r="O470" s="301"/>
      <c r="P470" s="302" t="str">
        <f t="shared" si="16"/>
        <v/>
      </c>
      <c r="Q470" s="47"/>
      <c r="R470" s="373"/>
      <c r="S470" s="4"/>
      <c r="T470" s="4"/>
      <c r="U470" s="4"/>
      <c r="V470" s="4"/>
      <c r="W470" s="4"/>
      <c r="X470" s="4"/>
    </row>
    <row r="471" spans="1:243" s="258" customFormat="1" ht="24" customHeight="1">
      <c r="A471" s="216"/>
      <c r="B471" s="1838"/>
      <c r="C471" s="1839"/>
      <c r="D471" s="855"/>
      <c r="E471" s="1840"/>
      <c r="F471" s="1840"/>
      <c r="G471" s="1840"/>
      <c r="H471" s="1840"/>
      <c r="I471" s="1840"/>
      <c r="J471" s="1840"/>
      <c r="K471" s="1840"/>
      <c r="L471" s="1840"/>
      <c r="M471" s="1841"/>
      <c r="N471" s="1841"/>
      <c r="O471" s="301"/>
      <c r="P471" s="302" t="str">
        <f t="shared" si="16"/>
        <v/>
      </c>
      <c r="Q471" s="47"/>
      <c r="R471" s="373"/>
      <c r="S471" s="4"/>
      <c r="T471" s="4"/>
      <c r="U471" s="4"/>
      <c r="V471" s="4"/>
      <c r="W471" s="4"/>
      <c r="X471" s="4"/>
    </row>
    <row r="472" spans="1:243" s="258" customFormat="1" ht="24" customHeight="1">
      <c r="A472" s="216"/>
      <c r="B472" s="1838"/>
      <c r="C472" s="1839"/>
      <c r="D472" s="855"/>
      <c r="E472" s="1840"/>
      <c r="F472" s="1840"/>
      <c r="G472" s="1840"/>
      <c r="H472" s="1840"/>
      <c r="I472" s="1840"/>
      <c r="J472" s="1840"/>
      <c r="K472" s="1840"/>
      <c r="L472" s="1840"/>
      <c r="M472" s="1841"/>
      <c r="N472" s="1841"/>
      <c r="O472" s="301"/>
      <c r="P472" s="302" t="str">
        <f t="shared" si="16"/>
        <v/>
      </c>
      <c r="Q472" s="47"/>
      <c r="R472" s="373"/>
      <c r="S472" s="4"/>
      <c r="T472" s="4"/>
      <c r="U472" s="4"/>
      <c r="V472" s="4"/>
      <c r="W472" s="4"/>
      <c r="X472" s="4"/>
    </row>
    <row r="473" spans="1:243" s="258" customFormat="1" ht="24" customHeight="1">
      <c r="A473" s="216"/>
      <c r="B473" s="1838"/>
      <c r="C473" s="1839"/>
      <c r="D473" s="855"/>
      <c r="E473" s="1840"/>
      <c r="F473" s="1840"/>
      <c r="G473" s="1840"/>
      <c r="H473" s="1840"/>
      <c r="I473" s="1840"/>
      <c r="J473" s="1840"/>
      <c r="K473" s="1840"/>
      <c r="L473" s="1840"/>
      <c r="M473" s="1841"/>
      <c r="N473" s="1841"/>
      <c r="O473" s="301"/>
      <c r="P473" s="302" t="str">
        <f t="shared" si="16"/>
        <v/>
      </c>
      <c r="Q473" s="47"/>
      <c r="R473" s="373"/>
      <c r="S473" s="4"/>
      <c r="T473" s="4"/>
      <c r="U473" s="4"/>
      <c r="V473" s="4"/>
      <c r="W473" s="4"/>
      <c r="X473" s="4"/>
    </row>
    <row r="474" spans="1:243" s="258" customFormat="1" ht="24" customHeight="1">
      <c r="A474" s="216"/>
      <c r="B474" s="1838"/>
      <c r="C474" s="1839"/>
      <c r="D474" s="855"/>
      <c r="E474" s="1840"/>
      <c r="F474" s="1840"/>
      <c r="G474" s="1840"/>
      <c r="H474" s="1840"/>
      <c r="I474" s="1840"/>
      <c r="J474" s="1840"/>
      <c r="K474" s="1840"/>
      <c r="L474" s="1840"/>
      <c r="M474" s="1841"/>
      <c r="N474" s="1841"/>
      <c r="O474" s="301"/>
      <c r="P474" s="302" t="str">
        <f t="shared" si="16"/>
        <v/>
      </c>
      <c r="Q474" s="47"/>
      <c r="R474" s="373"/>
      <c r="S474" s="4"/>
      <c r="T474" s="4"/>
      <c r="U474" s="4"/>
      <c r="V474" s="4"/>
      <c r="W474" s="4"/>
      <c r="X474" s="4"/>
    </row>
    <row r="475" spans="1:243" s="258" customFormat="1" ht="24" customHeight="1">
      <c r="A475" s="216"/>
      <c r="B475" s="1838"/>
      <c r="C475" s="1839"/>
      <c r="D475" s="855"/>
      <c r="E475" s="1840"/>
      <c r="F475" s="1840"/>
      <c r="G475" s="1840"/>
      <c r="H475" s="1840"/>
      <c r="I475" s="1840"/>
      <c r="J475" s="1840"/>
      <c r="K475" s="1840"/>
      <c r="L475" s="1840"/>
      <c r="M475" s="1841"/>
      <c r="N475" s="1841"/>
      <c r="O475" s="301"/>
      <c r="P475" s="302" t="str">
        <f t="shared" si="16"/>
        <v/>
      </c>
      <c r="Q475" s="47"/>
      <c r="R475" s="373"/>
      <c r="S475" s="4"/>
      <c r="T475" s="4"/>
      <c r="U475" s="4"/>
      <c r="V475" s="4"/>
      <c r="W475" s="4"/>
      <c r="X475" s="4"/>
    </row>
    <row r="476" spans="1:243" s="258" customFormat="1" ht="24" customHeight="1">
      <c r="A476" s="216"/>
      <c r="B476" s="1838"/>
      <c r="C476" s="1839"/>
      <c r="D476" s="855"/>
      <c r="E476" s="1840"/>
      <c r="F476" s="1840"/>
      <c r="G476" s="1840"/>
      <c r="H476" s="1840"/>
      <c r="I476" s="1840"/>
      <c r="J476" s="1840"/>
      <c r="K476" s="1840"/>
      <c r="L476" s="1840"/>
      <c r="M476" s="1841"/>
      <c r="N476" s="1841"/>
      <c r="O476" s="301"/>
      <c r="P476" s="302" t="str">
        <f t="shared" si="16"/>
        <v/>
      </c>
      <c r="Q476" s="47"/>
      <c r="R476" s="373"/>
      <c r="S476" s="4"/>
      <c r="T476" s="4"/>
      <c r="U476" s="4"/>
      <c r="V476" s="4"/>
      <c r="W476" s="4"/>
      <c r="X476" s="4"/>
    </row>
    <row r="477" spans="1:243" s="258" customFormat="1" ht="24" customHeight="1">
      <c r="A477" s="216"/>
      <c r="B477" s="1838"/>
      <c r="C477" s="1839"/>
      <c r="D477" s="855"/>
      <c r="E477" s="1840"/>
      <c r="F477" s="1840"/>
      <c r="G477" s="1840"/>
      <c r="H477" s="1840"/>
      <c r="I477" s="1840"/>
      <c r="J477" s="1840"/>
      <c r="K477" s="1840"/>
      <c r="L477" s="1840"/>
      <c r="M477" s="1841"/>
      <c r="N477" s="1841"/>
      <c r="O477" s="301"/>
      <c r="P477" s="302" t="str">
        <f t="shared" si="16"/>
        <v/>
      </c>
      <c r="Q477" s="47"/>
      <c r="R477" s="373"/>
      <c r="S477" s="4"/>
      <c r="T477" s="4"/>
      <c r="U477" s="4"/>
      <c r="V477" s="4"/>
      <c r="W477" s="4"/>
      <c r="X477" s="4"/>
    </row>
    <row r="478" spans="1:243" s="258" customFormat="1" ht="24" customHeight="1">
      <c r="A478" s="216"/>
      <c r="B478" s="1838"/>
      <c r="C478" s="1839"/>
      <c r="D478" s="855"/>
      <c r="E478" s="1840"/>
      <c r="F478" s="1840"/>
      <c r="G478" s="1840"/>
      <c r="H478" s="1840"/>
      <c r="I478" s="1840"/>
      <c r="J478" s="1840"/>
      <c r="K478" s="1840"/>
      <c r="L478" s="1840"/>
      <c r="M478" s="1841"/>
      <c r="N478" s="1841"/>
      <c r="O478" s="301"/>
      <c r="P478" s="302" t="str">
        <f>IF(O478*D478=0,"",O478*D478)</f>
        <v/>
      </c>
      <c r="Q478" s="47"/>
      <c r="R478" s="373"/>
      <c r="S478" s="4"/>
      <c r="T478" s="4"/>
      <c r="U478" s="4"/>
      <c r="V478" s="4"/>
      <c r="W478" s="4"/>
      <c r="X478" s="4"/>
      <c r="IH478" s="72"/>
      <c r="II478" s="21"/>
    </row>
    <row r="479" spans="1:243" s="258" customFormat="1" ht="24" customHeight="1">
      <c r="A479" s="216"/>
      <c r="B479" s="1838"/>
      <c r="C479" s="1839"/>
      <c r="D479" s="855"/>
      <c r="E479" s="1840"/>
      <c r="F479" s="1840"/>
      <c r="G479" s="1840"/>
      <c r="H479" s="1840"/>
      <c r="I479" s="1840"/>
      <c r="J479" s="1840"/>
      <c r="K479" s="1840"/>
      <c r="L479" s="1840"/>
      <c r="M479" s="1841"/>
      <c r="N479" s="1841"/>
      <c r="O479" s="301"/>
      <c r="P479" s="302" t="str">
        <f t="shared" ref="P479:P496" si="17">IF(O479*D479=0,"",O479*D479)</f>
        <v/>
      </c>
      <c r="Q479" s="47"/>
      <c r="R479" s="373"/>
      <c r="S479" s="4"/>
      <c r="T479" s="4"/>
      <c r="U479" s="4"/>
      <c r="V479" s="4"/>
      <c r="W479" s="4"/>
      <c r="X479" s="4"/>
      <c r="IH479" s="72"/>
      <c r="II479" s="21"/>
    </row>
    <row r="480" spans="1:243" s="258" customFormat="1" ht="24" customHeight="1">
      <c r="A480" s="216"/>
      <c r="B480" s="1838"/>
      <c r="C480" s="1839"/>
      <c r="D480" s="855"/>
      <c r="E480" s="1840"/>
      <c r="F480" s="1840"/>
      <c r="G480" s="1840"/>
      <c r="H480" s="1840"/>
      <c r="I480" s="1840"/>
      <c r="J480" s="1840"/>
      <c r="K480" s="1840"/>
      <c r="L480" s="1840"/>
      <c r="M480" s="1841"/>
      <c r="N480" s="1841"/>
      <c r="O480" s="301"/>
      <c r="P480" s="302" t="str">
        <f t="shared" si="17"/>
        <v/>
      </c>
      <c r="Q480" s="47"/>
      <c r="R480" s="373"/>
      <c r="S480" s="4"/>
      <c r="T480" s="4"/>
      <c r="U480" s="4"/>
      <c r="V480" s="4"/>
      <c r="W480" s="4"/>
      <c r="X480" s="4"/>
      <c r="IH480" s="21"/>
      <c r="II480" s="21"/>
    </row>
    <row r="481" spans="1:243" s="258" customFormat="1" ht="24" customHeight="1">
      <c r="A481" s="216"/>
      <c r="B481" s="1838"/>
      <c r="C481" s="1839"/>
      <c r="D481" s="855"/>
      <c r="E481" s="1840"/>
      <c r="F481" s="1840"/>
      <c r="G481" s="1840"/>
      <c r="H481" s="1840"/>
      <c r="I481" s="1840"/>
      <c r="J481" s="1840"/>
      <c r="K481" s="1840"/>
      <c r="L481" s="1840"/>
      <c r="M481" s="1841"/>
      <c r="N481" s="1841"/>
      <c r="O481" s="301"/>
      <c r="P481" s="302" t="str">
        <f t="shared" si="17"/>
        <v/>
      </c>
      <c r="Q481" s="47"/>
      <c r="R481" s="373"/>
      <c r="S481" s="4"/>
      <c r="T481" s="4"/>
      <c r="U481" s="4"/>
      <c r="V481" s="4"/>
      <c r="W481" s="4"/>
      <c r="X481" s="4"/>
      <c r="IH481" s="21"/>
      <c r="II481" s="21"/>
    </row>
    <row r="482" spans="1:243" s="258" customFormat="1" ht="24" customHeight="1">
      <c r="A482" s="216"/>
      <c r="B482" s="1838"/>
      <c r="C482" s="1839"/>
      <c r="D482" s="855"/>
      <c r="E482" s="1840"/>
      <c r="F482" s="1840"/>
      <c r="G482" s="1840"/>
      <c r="H482" s="1840"/>
      <c r="I482" s="1840"/>
      <c r="J482" s="1840"/>
      <c r="K482" s="1840"/>
      <c r="L482" s="1840"/>
      <c r="M482" s="1841"/>
      <c r="N482" s="1841"/>
      <c r="O482" s="301"/>
      <c r="P482" s="302" t="str">
        <f t="shared" si="17"/>
        <v/>
      </c>
      <c r="Q482" s="47"/>
      <c r="R482" s="373"/>
      <c r="S482" s="4"/>
      <c r="T482" s="4"/>
      <c r="U482" s="4"/>
      <c r="V482" s="4"/>
      <c r="W482" s="4"/>
      <c r="X482" s="4"/>
    </row>
    <row r="483" spans="1:243" s="258" customFormat="1" ht="24" customHeight="1">
      <c r="A483" s="216"/>
      <c r="B483" s="1838"/>
      <c r="C483" s="1839"/>
      <c r="D483" s="855"/>
      <c r="E483" s="1840"/>
      <c r="F483" s="1840"/>
      <c r="G483" s="1840"/>
      <c r="H483" s="1840"/>
      <c r="I483" s="1840"/>
      <c r="J483" s="1840"/>
      <c r="K483" s="1840"/>
      <c r="L483" s="1840"/>
      <c r="M483" s="1841"/>
      <c r="N483" s="1841"/>
      <c r="O483" s="301"/>
      <c r="P483" s="302" t="str">
        <f t="shared" si="17"/>
        <v/>
      </c>
      <c r="Q483" s="47"/>
      <c r="R483" s="373"/>
      <c r="S483" s="4"/>
      <c r="T483" s="4"/>
      <c r="U483" s="4"/>
      <c r="V483" s="4"/>
      <c r="W483" s="4"/>
      <c r="X483" s="4"/>
    </row>
    <row r="484" spans="1:243" s="258" customFormat="1" ht="24" customHeight="1">
      <c r="A484" s="216"/>
      <c r="B484" s="1838"/>
      <c r="C484" s="1839"/>
      <c r="D484" s="855"/>
      <c r="E484" s="1840"/>
      <c r="F484" s="1840"/>
      <c r="G484" s="1840"/>
      <c r="H484" s="1840"/>
      <c r="I484" s="1840"/>
      <c r="J484" s="1840"/>
      <c r="K484" s="1840"/>
      <c r="L484" s="1840"/>
      <c r="M484" s="1841"/>
      <c r="N484" s="1841"/>
      <c r="O484" s="301"/>
      <c r="P484" s="302" t="str">
        <f t="shared" si="17"/>
        <v/>
      </c>
      <c r="Q484" s="47"/>
      <c r="R484" s="373"/>
      <c r="S484" s="4"/>
      <c r="T484" s="4"/>
      <c r="U484" s="4"/>
      <c r="V484" s="4"/>
      <c r="W484" s="4"/>
      <c r="X484" s="4"/>
    </row>
    <row r="485" spans="1:243" s="258" customFormat="1" ht="24" customHeight="1">
      <c r="A485" s="216"/>
      <c r="B485" s="1838"/>
      <c r="C485" s="1839"/>
      <c r="D485" s="855"/>
      <c r="E485" s="1840"/>
      <c r="F485" s="1840"/>
      <c r="G485" s="1840"/>
      <c r="H485" s="1840"/>
      <c r="I485" s="1840"/>
      <c r="J485" s="1840"/>
      <c r="K485" s="1840"/>
      <c r="L485" s="1840"/>
      <c r="M485" s="1841"/>
      <c r="N485" s="1841"/>
      <c r="O485" s="301"/>
      <c r="P485" s="302" t="str">
        <f t="shared" si="17"/>
        <v/>
      </c>
      <c r="Q485" s="47"/>
      <c r="R485" s="373"/>
      <c r="S485" s="4"/>
      <c r="T485" s="4"/>
      <c r="U485" s="4"/>
      <c r="V485" s="4"/>
      <c r="W485" s="4"/>
      <c r="X485" s="4"/>
    </row>
    <row r="486" spans="1:243" s="258" customFormat="1" ht="24" customHeight="1">
      <c r="A486" s="216"/>
      <c r="B486" s="1838"/>
      <c r="C486" s="1839"/>
      <c r="D486" s="855"/>
      <c r="E486" s="1840"/>
      <c r="F486" s="1840"/>
      <c r="G486" s="1840"/>
      <c r="H486" s="1840"/>
      <c r="I486" s="1840"/>
      <c r="J486" s="1840"/>
      <c r="K486" s="1840"/>
      <c r="L486" s="1840"/>
      <c r="M486" s="1841"/>
      <c r="N486" s="1841"/>
      <c r="O486" s="301"/>
      <c r="P486" s="302" t="str">
        <f t="shared" si="17"/>
        <v/>
      </c>
      <c r="Q486" s="47"/>
      <c r="R486" s="373"/>
      <c r="S486" s="4"/>
      <c r="T486" s="4"/>
      <c r="U486" s="4"/>
      <c r="V486" s="4"/>
      <c r="W486" s="4"/>
      <c r="X486" s="4"/>
    </row>
    <row r="487" spans="1:243" s="258" customFormat="1" ht="24" customHeight="1">
      <c r="A487" s="216"/>
      <c r="B487" s="1838"/>
      <c r="C487" s="1839"/>
      <c r="D487" s="855"/>
      <c r="E487" s="1840"/>
      <c r="F487" s="1840"/>
      <c r="G487" s="1840"/>
      <c r="H487" s="1840"/>
      <c r="I487" s="1840"/>
      <c r="J487" s="1840"/>
      <c r="K487" s="1840"/>
      <c r="L487" s="1840"/>
      <c r="M487" s="1841"/>
      <c r="N487" s="1841"/>
      <c r="O487" s="301"/>
      <c r="P487" s="302" t="str">
        <f t="shared" si="17"/>
        <v/>
      </c>
      <c r="Q487" s="47"/>
      <c r="R487" s="373"/>
      <c r="S487" s="4"/>
      <c r="T487" s="4"/>
      <c r="U487" s="4"/>
      <c r="V487" s="4"/>
      <c r="W487" s="4"/>
      <c r="X487" s="4"/>
    </row>
    <row r="488" spans="1:243" s="258" customFormat="1" ht="24" customHeight="1">
      <c r="A488" s="216"/>
      <c r="B488" s="1838"/>
      <c r="C488" s="1839"/>
      <c r="D488" s="855"/>
      <c r="E488" s="1840"/>
      <c r="F488" s="1840"/>
      <c r="G488" s="1840"/>
      <c r="H488" s="1840"/>
      <c r="I488" s="1840"/>
      <c r="J488" s="1840"/>
      <c r="K488" s="1840"/>
      <c r="L488" s="1840"/>
      <c r="M488" s="1841"/>
      <c r="N488" s="1841"/>
      <c r="O488" s="301"/>
      <c r="P488" s="302" t="str">
        <f t="shared" si="17"/>
        <v/>
      </c>
      <c r="Q488" s="47"/>
      <c r="R488" s="373"/>
      <c r="S488" s="4"/>
      <c r="T488" s="4"/>
      <c r="U488" s="4"/>
      <c r="V488" s="4"/>
      <c r="W488" s="4"/>
      <c r="X488" s="4"/>
    </row>
    <row r="489" spans="1:243" s="258" customFormat="1" ht="24" customHeight="1">
      <c r="A489" s="216"/>
      <c r="B489" s="1838"/>
      <c r="C489" s="1839"/>
      <c r="D489" s="855"/>
      <c r="E489" s="1840"/>
      <c r="F489" s="1840"/>
      <c r="G489" s="1840"/>
      <c r="H489" s="1840"/>
      <c r="I489" s="1840"/>
      <c r="J489" s="1840"/>
      <c r="K489" s="1840"/>
      <c r="L489" s="1840"/>
      <c r="M489" s="1841"/>
      <c r="N489" s="1841"/>
      <c r="O489" s="301"/>
      <c r="P489" s="302" t="str">
        <f t="shared" si="17"/>
        <v/>
      </c>
      <c r="Q489" s="47"/>
      <c r="R489" s="373"/>
      <c r="S489" s="4"/>
      <c r="T489" s="4"/>
      <c r="U489" s="4"/>
      <c r="V489" s="4"/>
      <c r="W489" s="4"/>
      <c r="X489" s="4"/>
    </row>
    <row r="490" spans="1:243" s="258" customFormat="1" ht="24" customHeight="1">
      <c r="A490" s="216"/>
      <c r="B490" s="1838"/>
      <c r="C490" s="1839"/>
      <c r="D490" s="855"/>
      <c r="E490" s="1840"/>
      <c r="F490" s="1840"/>
      <c r="G490" s="1840"/>
      <c r="H490" s="1840"/>
      <c r="I490" s="1840"/>
      <c r="J490" s="1840"/>
      <c r="K490" s="1840"/>
      <c r="L490" s="1840"/>
      <c r="M490" s="1841"/>
      <c r="N490" s="1841"/>
      <c r="O490" s="301"/>
      <c r="P490" s="302" t="str">
        <f t="shared" si="17"/>
        <v/>
      </c>
      <c r="Q490" s="47"/>
      <c r="R490" s="373"/>
      <c r="S490" s="4"/>
      <c r="T490" s="4"/>
      <c r="U490" s="4"/>
      <c r="V490" s="4"/>
      <c r="W490" s="4"/>
      <c r="X490" s="4"/>
    </row>
    <row r="491" spans="1:243" s="258" customFormat="1" ht="24" customHeight="1">
      <c r="A491" s="216"/>
      <c r="B491" s="1838"/>
      <c r="C491" s="1839"/>
      <c r="D491" s="855"/>
      <c r="E491" s="1840"/>
      <c r="F491" s="1840"/>
      <c r="G491" s="1840"/>
      <c r="H491" s="1840"/>
      <c r="I491" s="1840"/>
      <c r="J491" s="1840"/>
      <c r="K491" s="1840"/>
      <c r="L491" s="1840"/>
      <c r="M491" s="1841"/>
      <c r="N491" s="1841"/>
      <c r="O491" s="301"/>
      <c r="P491" s="302" t="str">
        <f t="shared" si="17"/>
        <v/>
      </c>
      <c r="Q491" s="47"/>
      <c r="R491" s="373"/>
      <c r="S491" s="4"/>
      <c r="T491" s="4"/>
      <c r="U491" s="4"/>
      <c r="V491" s="4"/>
      <c r="W491" s="4"/>
      <c r="X491" s="4"/>
    </row>
    <row r="492" spans="1:243" s="258" customFormat="1" ht="24" customHeight="1">
      <c r="A492" s="216"/>
      <c r="B492" s="1838"/>
      <c r="C492" s="1838"/>
      <c r="D492" s="855"/>
      <c r="E492" s="1840"/>
      <c r="F492" s="1840"/>
      <c r="G492" s="1840"/>
      <c r="H492" s="1840"/>
      <c r="I492" s="1840"/>
      <c r="J492" s="1840"/>
      <c r="K492" s="1840"/>
      <c r="L492" s="1841"/>
      <c r="M492" s="1841"/>
      <c r="N492" s="1841"/>
      <c r="O492" s="301"/>
      <c r="P492" s="302" t="str">
        <f t="shared" si="17"/>
        <v/>
      </c>
      <c r="Q492" s="47"/>
      <c r="R492" s="373"/>
      <c r="S492" s="4"/>
      <c r="T492" s="4"/>
      <c r="U492" s="4"/>
      <c r="V492" s="4"/>
      <c r="W492" s="4"/>
      <c r="X492" s="4"/>
    </row>
    <row r="493" spans="1:243" s="258" customFormat="1" ht="24" customHeight="1">
      <c r="A493" s="216"/>
      <c r="B493" s="1838"/>
      <c r="C493" s="1838"/>
      <c r="D493" s="855"/>
      <c r="E493" s="1840"/>
      <c r="F493" s="1840"/>
      <c r="G493" s="1840"/>
      <c r="H493" s="1840"/>
      <c r="I493" s="1840"/>
      <c r="J493" s="1840"/>
      <c r="K493" s="1840"/>
      <c r="L493" s="1841"/>
      <c r="M493" s="1841"/>
      <c r="N493" s="1841"/>
      <c r="O493" s="301"/>
      <c r="P493" s="302" t="str">
        <f t="shared" si="17"/>
        <v/>
      </c>
      <c r="Q493" s="47"/>
      <c r="R493" s="373"/>
      <c r="S493" s="4"/>
      <c r="T493" s="4"/>
      <c r="U493" s="4"/>
      <c r="V493" s="4"/>
      <c r="W493" s="4"/>
      <c r="X493" s="4"/>
    </row>
    <row r="494" spans="1:243" s="258" customFormat="1" ht="24" customHeight="1">
      <c r="A494" s="216"/>
      <c r="B494" s="1838"/>
      <c r="C494" s="1838"/>
      <c r="D494" s="855"/>
      <c r="E494" s="1840"/>
      <c r="F494" s="1840"/>
      <c r="G494" s="1840"/>
      <c r="H494" s="1840"/>
      <c r="I494" s="1840"/>
      <c r="J494" s="1840"/>
      <c r="K494" s="1840"/>
      <c r="L494" s="1841"/>
      <c r="M494" s="1841"/>
      <c r="N494" s="1841"/>
      <c r="O494" s="301"/>
      <c r="P494" s="302" t="str">
        <f t="shared" si="17"/>
        <v/>
      </c>
      <c r="Q494" s="47"/>
      <c r="R494" s="373"/>
      <c r="S494" s="4"/>
      <c r="T494" s="4"/>
      <c r="U494" s="4"/>
      <c r="V494" s="4"/>
      <c r="W494" s="4"/>
      <c r="X494" s="4"/>
    </row>
    <row r="495" spans="1:243" s="258" customFormat="1" ht="24" customHeight="1">
      <c r="A495" s="216"/>
      <c r="B495" s="1838"/>
      <c r="C495" s="1838"/>
      <c r="D495" s="855"/>
      <c r="E495" s="1840"/>
      <c r="F495" s="1840"/>
      <c r="G495" s="1840"/>
      <c r="H495" s="1840"/>
      <c r="I495" s="1840"/>
      <c r="J495" s="1840"/>
      <c r="K495" s="1840"/>
      <c r="L495" s="1841"/>
      <c r="M495" s="1841"/>
      <c r="N495" s="1841"/>
      <c r="O495" s="301"/>
      <c r="P495" s="302" t="str">
        <f t="shared" si="17"/>
        <v/>
      </c>
      <c r="Q495" s="47"/>
      <c r="R495" s="373"/>
      <c r="S495" s="4"/>
      <c r="T495" s="4"/>
      <c r="U495" s="4"/>
      <c r="V495" s="4"/>
      <c r="W495" s="4"/>
      <c r="X495" s="4"/>
    </row>
    <row r="496" spans="1:243" s="258" customFormat="1" ht="24" customHeight="1">
      <c r="A496" s="216"/>
      <c r="B496" s="1838"/>
      <c r="C496" s="1838"/>
      <c r="D496" s="855"/>
      <c r="E496" s="1840"/>
      <c r="F496" s="1840"/>
      <c r="G496" s="1840"/>
      <c r="H496" s="1840"/>
      <c r="I496" s="1840"/>
      <c r="J496" s="1840"/>
      <c r="K496" s="1840"/>
      <c r="L496" s="1841"/>
      <c r="M496" s="1841"/>
      <c r="N496" s="1841"/>
      <c r="O496" s="301"/>
      <c r="P496" s="302" t="str">
        <f t="shared" si="17"/>
        <v/>
      </c>
      <c r="Q496" s="47"/>
      <c r="R496" s="373"/>
      <c r="S496" s="4"/>
      <c r="T496" s="4"/>
      <c r="U496" s="4"/>
      <c r="V496" s="4"/>
      <c r="W496" s="4"/>
      <c r="X496" s="4"/>
    </row>
    <row r="497" spans="1:243" s="111" customFormat="1" ht="6" customHeight="1">
      <c r="A497" s="363"/>
      <c r="B497" s="22"/>
      <c r="C497" s="18"/>
      <c r="D497" s="822"/>
      <c r="E497" s="822"/>
      <c r="F497" s="823"/>
      <c r="G497" s="823"/>
      <c r="H497" s="823"/>
      <c r="I497" s="823"/>
      <c r="J497" s="823"/>
      <c r="K497" s="823"/>
      <c r="L497" s="1"/>
      <c r="M497" s="18"/>
      <c r="N497" s="18"/>
      <c r="O497" s="18"/>
      <c r="P497" s="23"/>
      <c r="Q497" s="258"/>
      <c r="R497" s="374"/>
      <c r="S497" s="66"/>
      <c r="T497" s="66"/>
      <c r="U497" s="66"/>
      <c r="V497" s="66"/>
      <c r="W497" s="66"/>
      <c r="X497" s="66"/>
    </row>
    <row r="498" spans="1:243" s="87" customFormat="1" ht="21.75" customHeight="1">
      <c r="A498" s="370"/>
      <c r="B498" s="1852" t="s">
        <v>68</v>
      </c>
      <c r="C498" s="1852"/>
      <c r="D498" s="1853"/>
      <c r="E498" s="1853"/>
      <c r="F498" s="1853"/>
      <c r="G498" s="1853"/>
      <c r="H498" s="1853"/>
      <c r="I498" s="1853"/>
      <c r="J498" s="1853"/>
      <c r="K498" s="1853"/>
      <c r="L498" s="1852"/>
      <c r="M498" s="1852"/>
      <c r="N498" s="1852"/>
      <c r="O498" s="1852"/>
      <c r="P498" s="1852"/>
      <c r="Q498" s="1852"/>
      <c r="R498" s="399"/>
      <c r="S498" s="119"/>
      <c r="T498" s="119"/>
      <c r="U498" s="119"/>
      <c r="V498" s="120"/>
      <c r="W498" s="37"/>
      <c r="X498" s="98"/>
    </row>
    <row r="499" spans="1:243" s="258" customFormat="1" ht="12.75" customHeight="1">
      <c r="A499" s="363"/>
      <c r="B499" s="1848" t="str">
        <f>B438</f>
        <v>FAPESP,  SETEMBRO DE 2015</v>
      </c>
      <c r="C499" s="1849"/>
      <c r="D499" s="1849"/>
      <c r="E499" s="1849"/>
      <c r="F499" s="826"/>
      <c r="G499" s="826"/>
      <c r="H499" s="826"/>
      <c r="I499" s="826"/>
      <c r="J499" s="826"/>
      <c r="K499" s="826"/>
      <c r="L499" s="826"/>
      <c r="M499" s="3"/>
      <c r="N499" s="3"/>
      <c r="O499" s="3"/>
      <c r="Q499" s="600">
        <v>1</v>
      </c>
      <c r="R499" s="373"/>
      <c r="S499" s="33"/>
      <c r="T499" s="33"/>
      <c r="U499" s="33"/>
      <c r="V499" s="33"/>
      <c r="W499" s="33"/>
      <c r="X499" s="4"/>
    </row>
    <row r="500" spans="1:243" s="258" customFormat="1" ht="18">
      <c r="A500" s="378"/>
      <c r="B500" s="310" t="str">
        <f>B444</f>
        <v>7- DESPESAS DE TRANSPORTE</v>
      </c>
      <c r="C500" s="858"/>
      <c r="D500" s="858"/>
      <c r="E500" s="858"/>
      <c r="F500" s="859"/>
      <c r="G500" s="859"/>
      <c r="H500" s="859"/>
      <c r="I500" s="859"/>
      <c r="J500" s="859"/>
      <c r="K500" s="859"/>
      <c r="L500" s="859"/>
      <c r="M500" s="121"/>
      <c r="N500" s="121"/>
      <c r="O500" s="121"/>
      <c r="R500" s="341"/>
      <c r="S500" s="4"/>
      <c r="T500" s="4"/>
      <c r="U500" s="4"/>
      <c r="V500" s="4"/>
      <c r="W500" s="4"/>
      <c r="X500" s="4"/>
    </row>
    <row r="501" spans="1:243" s="87" customFormat="1" ht="30.75" customHeight="1">
      <c r="A501" s="370"/>
      <c r="B501" s="1574" t="s">
        <v>1</v>
      </c>
      <c r="C501" s="1855"/>
      <c r="D501" s="814" t="s">
        <v>7</v>
      </c>
      <c r="E501" s="1834" t="s">
        <v>8</v>
      </c>
      <c r="F501" s="1835"/>
      <c r="G501" s="1835"/>
      <c r="H501" s="1835"/>
      <c r="I501" s="1835"/>
      <c r="J501" s="1835"/>
      <c r="K501" s="1835"/>
      <c r="L501" s="1835"/>
      <c r="M501" s="1836"/>
      <c r="N501" s="1837"/>
      <c r="O501" s="566" t="s">
        <v>3</v>
      </c>
      <c r="P501" s="419" t="s">
        <v>4</v>
      </c>
      <c r="Q501" s="567" t="s">
        <v>2</v>
      </c>
      <c r="R501" s="388"/>
      <c r="S501" s="98"/>
      <c r="T501" s="98"/>
      <c r="U501" s="98"/>
      <c r="V501" s="98"/>
      <c r="W501" s="98"/>
      <c r="X501" s="98"/>
    </row>
    <row r="502" spans="1:243" s="258" customFormat="1" ht="24" customHeight="1">
      <c r="A502" s="216"/>
      <c r="B502" s="1838"/>
      <c r="C502" s="1839"/>
      <c r="D502" s="855"/>
      <c r="E502" s="1840"/>
      <c r="F502" s="1840"/>
      <c r="G502" s="1840"/>
      <c r="H502" s="1840"/>
      <c r="I502" s="1840"/>
      <c r="J502" s="1840"/>
      <c r="K502" s="1840"/>
      <c r="L502" s="1840"/>
      <c r="M502" s="1841"/>
      <c r="N502" s="1841"/>
      <c r="O502" s="301"/>
      <c r="P502" s="302" t="str">
        <f>IF(O502*D502=0,"",O502*D502)</f>
        <v/>
      </c>
      <c r="Q502" s="47"/>
      <c r="R502" s="373"/>
      <c r="S502" s="4"/>
      <c r="T502" s="4"/>
      <c r="U502" s="4"/>
      <c r="V502" s="4"/>
      <c r="W502" s="4"/>
      <c r="X502" s="4"/>
      <c r="IH502" s="72"/>
      <c r="II502" s="21"/>
    </row>
    <row r="503" spans="1:243" s="258" customFormat="1" ht="24" customHeight="1">
      <c r="A503" s="216"/>
      <c r="B503" s="1838"/>
      <c r="C503" s="1839"/>
      <c r="D503" s="855"/>
      <c r="E503" s="1840"/>
      <c r="F503" s="1840"/>
      <c r="G503" s="1840"/>
      <c r="H503" s="1840"/>
      <c r="I503" s="1840"/>
      <c r="J503" s="1840"/>
      <c r="K503" s="1840"/>
      <c r="L503" s="1840"/>
      <c r="M503" s="1841"/>
      <c r="N503" s="1841"/>
      <c r="O503" s="301"/>
      <c r="P503" s="302" t="str">
        <f t="shared" ref="P503:P523" si="18">IF(O503*D503=0,"",O503*D503)</f>
        <v/>
      </c>
      <c r="Q503" s="47"/>
      <c r="R503" s="373"/>
      <c r="S503" s="4"/>
      <c r="T503" s="4"/>
      <c r="U503" s="4"/>
      <c r="V503" s="4"/>
      <c r="W503" s="4"/>
      <c r="X503" s="4"/>
      <c r="IH503" s="21"/>
      <c r="II503" s="21"/>
    </row>
    <row r="504" spans="1:243" s="258" customFormat="1" ht="24" customHeight="1">
      <c r="A504" s="216"/>
      <c r="B504" s="1838"/>
      <c r="C504" s="1839"/>
      <c r="D504" s="855"/>
      <c r="E504" s="1840"/>
      <c r="F504" s="1840"/>
      <c r="G504" s="1840"/>
      <c r="H504" s="1840"/>
      <c r="I504" s="1840"/>
      <c r="J504" s="1840"/>
      <c r="K504" s="1840"/>
      <c r="L504" s="1840"/>
      <c r="M504" s="1841"/>
      <c r="N504" s="1841"/>
      <c r="O504" s="301"/>
      <c r="P504" s="302" t="str">
        <f t="shared" si="18"/>
        <v/>
      </c>
      <c r="Q504" s="47"/>
      <c r="R504" s="373"/>
      <c r="S504" s="4"/>
      <c r="T504" s="4"/>
      <c r="U504" s="4"/>
      <c r="V504" s="4"/>
      <c r="W504" s="4"/>
      <c r="X504" s="4"/>
    </row>
    <row r="505" spans="1:243" s="258" customFormat="1" ht="24" customHeight="1">
      <c r="A505" s="216"/>
      <c r="B505" s="1838"/>
      <c r="C505" s="1839"/>
      <c r="D505" s="855"/>
      <c r="E505" s="1840"/>
      <c r="F505" s="1840"/>
      <c r="G505" s="1840"/>
      <c r="H505" s="1840"/>
      <c r="I505" s="1840"/>
      <c r="J505" s="1840"/>
      <c r="K505" s="1840"/>
      <c r="L505" s="1840"/>
      <c r="M505" s="1841"/>
      <c r="N505" s="1841"/>
      <c r="O505" s="301"/>
      <c r="P505" s="302" t="str">
        <f t="shared" si="18"/>
        <v/>
      </c>
      <c r="Q505" s="47"/>
      <c r="R505" s="373"/>
      <c r="S505" s="4"/>
      <c r="T505" s="4"/>
      <c r="U505" s="4"/>
      <c r="V505" s="4"/>
      <c r="W505" s="4"/>
      <c r="X505" s="4"/>
    </row>
    <row r="506" spans="1:243" s="258" customFormat="1" ht="24" customHeight="1">
      <c r="A506" s="216"/>
      <c r="B506" s="1838"/>
      <c r="C506" s="1839"/>
      <c r="D506" s="855"/>
      <c r="E506" s="1840"/>
      <c r="F506" s="1840"/>
      <c r="G506" s="1840"/>
      <c r="H506" s="1840"/>
      <c r="I506" s="1840"/>
      <c r="J506" s="1840"/>
      <c r="K506" s="1840"/>
      <c r="L506" s="1840"/>
      <c r="M506" s="1841"/>
      <c r="N506" s="1841"/>
      <c r="O506" s="301"/>
      <c r="P506" s="302" t="str">
        <f t="shared" si="18"/>
        <v/>
      </c>
      <c r="Q506" s="47"/>
      <c r="R506" s="373"/>
      <c r="S506" s="4"/>
      <c r="T506" s="4"/>
      <c r="U506" s="4"/>
      <c r="V506" s="4"/>
      <c r="W506" s="4"/>
      <c r="X506" s="4"/>
    </row>
    <row r="507" spans="1:243" s="258" customFormat="1" ht="24" customHeight="1">
      <c r="A507" s="216"/>
      <c r="B507" s="1838"/>
      <c r="C507" s="1839"/>
      <c r="D507" s="855"/>
      <c r="E507" s="1840"/>
      <c r="F507" s="1840"/>
      <c r="G507" s="1840"/>
      <c r="H507" s="1840"/>
      <c r="I507" s="1840"/>
      <c r="J507" s="1840"/>
      <c r="K507" s="1840"/>
      <c r="L507" s="1840"/>
      <c r="M507" s="1841"/>
      <c r="N507" s="1841"/>
      <c r="O507" s="301"/>
      <c r="P507" s="302" t="str">
        <f t="shared" si="18"/>
        <v/>
      </c>
      <c r="Q507" s="47"/>
      <c r="R507" s="373"/>
      <c r="S507" s="4"/>
      <c r="T507" s="4"/>
      <c r="U507" s="4"/>
      <c r="V507" s="4"/>
      <c r="W507" s="4"/>
      <c r="X507" s="4"/>
    </row>
    <row r="508" spans="1:243" s="258" customFormat="1" ht="24" customHeight="1">
      <c r="A508" s="216"/>
      <c r="B508" s="1838"/>
      <c r="C508" s="1839"/>
      <c r="D508" s="855"/>
      <c r="E508" s="1840"/>
      <c r="F508" s="1840"/>
      <c r="G508" s="1840"/>
      <c r="H508" s="1840"/>
      <c r="I508" s="1840"/>
      <c r="J508" s="1840"/>
      <c r="K508" s="1840"/>
      <c r="L508" s="1840"/>
      <c r="M508" s="1841"/>
      <c r="N508" s="1841"/>
      <c r="O508" s="301"/>
      <c r="P508" s="302" t="str">
        <f t="shared" si="18"/>
        <v/>
      </c>
      <c r="Q508" s="47"/>
      <c r="R508" s="373"/>
      <c r="S508" s="4"/>
      <c r="T508" s="4"/>
      <c r="U508" s="4"/>
      <c r="V508" s="4"/>
      <c r="W508" s="4"/>
      <c r="X508" s="4"/>
    </row>
    <row r="509" spans="1:243" s="258" customFormat="1" ht="24" customHeight="1">
      <c r="A509" s="216"/>
      <c r="B509" s="1838"/>
      <c r="C509" s="1839"/>
      <c r="D509" s="855"/>
      <c r="E509" s="1840"/>
      <c r="F509" s="1840"/>
      <c r="G509" s="1840"/>
      <c r="H509" s="1840"/>
      <c r="I509" s="1840"/>
      <c r="J509" s="1840"/>
      <c r="K509" s="1840"/>
      <c r="L509" s="1840"/>
      <c r="M509" s="1841"/>
      <c r="N509" s="1841"/>
      <c r="O509" s="301"/>
      <c r="P509" s="302" t="str">
        <f t="shared" si="18"/>
        <v/>
      </c>
      <c r="Q509" s="47"/>
      <c r="R509" s="373"/>
      <c r="S509" s="4"/>
      <c r="T509" s="4"/>
      <c r="U509" s="4"/>
      <c r="V509" s="4"/>
      <c r="W509" s="4"/>
      <c r="X509" s="4"/>
      <c r="IH509" s="72"/>
      <c r="II509" s="21"/>
    </row>
    <row r="510" spans="1:243" s="258" customFormat="1" ht="24" customHeight="1">
      <c r="A510" s="216"/>
      <c r="B510" s="1838"/>
      <c r="C510" s="1839"/>
      <c r="D510" s="855"/>
      <c r="E510" s="1840"/>
      <c r="F510" s="1840"/>
      <c r="G510" s="1840"/>
      <c r="H510" s="1840"/>
      <c r="I510" s="1840"/>
      <c r="J510" s="1840"/>
      <c r="K510" s="1840"/>
      <c r="L510" s="1840"/>
      <c r="M510" s="1841"/>
      <c r="N510" s="1841"/>
      <c r="O510" s="301"/>
      <c r="P510" s="302" t="str">
        <f t="shared" si="18"/>
        <v/>
      </c>
      <c r="Q510" s="47"/>
      <c r="R510" s="373"/>
      <c r="S510" s="4"/>
      <c r="T510" s="4"/>
      <c r="U510" s="4"/>
      <c r="V510" s="4"/>
      <c r="W510" s="4"/>
      <c r="X510" s="4"/>
      <c r="IH510" s="21"/>
      <c r="II510" s="21"/>
    </row>
    <row r="511" spans="1:243" s="258" customFormat="1" ht="24" customHeight="1">
      <c r="A511" s="216"/>
      <c r="B511" s="1838"/>
      <c r="C511" s="1839"/>
      <c r="D511" s="855"/>
      <c r="E511" s="1840"/>
      <c r="F511" s="1840"/>
      <c r="G511" s="1840"/>
      <c r="H511" s="1840"/>
      <c r="I511" s="1840"/>
      <c r="J511" s="1840"/>
      <c r="K511" s="1840"/>
      <c r="L511" s="1840"/>
      <c r="M511" s="1841"/>
      <c r="N511" s="1841"/>
      <c r="O511" s="301"/>
      <c r="P511" s="302" t="str">
        <f t="shared" si="18"/>
        <v/>
      </c>
      <c r="Q511" s="47"/>
      <c r="R511" s="373"/>
      <c r="S511" s="4"/>
      <c r="T511" s="4"/>
      <c r="U511" s="4"/>
      <c r="V511" s="4"/>
      <c r="W511" s="4"/>
      <c r="X511" s="4"/>
      <c r="IH511" s="21"/>
      <c r="II511" s="21"/>
    </row>
    <row r="512" spans="1:243" s="258" customFormat="1" ht="24" customHeight="1">
      <c r="A512" s="216"/>
      <c r="B512" s="1838"/>
      <c r="C512" s="1839"/>
      <c r="D512" s="855"/>
      <c r="E512" s="1840"/>
      <c r="F512" s="1840"/>
      <c r="G512" s="1840"/>
      <c r="H512" s="1840"/>
      <c r="I512" s="1840"/>
      <c r="J512" s="1840"/>
      <c r="K512" s="1840"/>
      <c r="L512" s="1840"/>
      <c r="M512" s="1841"/>
      <c r="N512" s="1841"/>
      <c r="O512" s="301"/>
      <c r="P512" s="302" t="str">
        <f t="shared" si="18"/>
        <v/>
      </c>
      <c r="Q512" s="47"/>
      <c r="R512" s="373"/>
      <c r="S512" s="4"/>
      <c r="T512" s="4"/>
      <c r="U512" s="4"/>
      <c r="V512" s="4"/>
      <c r="W512" s="4"/>
      <c r="X512" s="4"/>
    </row>
    <row r="513" spans="1:243" s="258" customFormat="1" ht="24" customHeight="1">
      <c r="A513" s="216"/>
      <c r="B513" s="1838"/>
      <c r="C513" s="1839"/>
      <c r="D513" s="855"/>
      <c r="E513" s="1840"/>
      <c r="F513" s="1840"/>
      <c r="G513" s="1840"/>
      <c r="H513" s="1840"/>
      <c r="I513" s="1840"/>
      <c r="J513" s="1840"/>
      <c r="K513" s="1840"/>
      <c r="L513" s="1840"/>
      <c r="M513" s="1841"/>
      <c r="N513" s="1841"/>
      <c r="O513" s="301"/>
      <c r="P513" s="302" t="str">
        <f t="shared" si="18"/>
        <v/>
      </c>
      <c r="Q513" s="47"/>
      <c r="R513" s="373"/>
      <c r="S513" s="4"/>
      <c r="T513" s="4"/>
      <c r="U513" s="4"/>
      <c r="V513" s="4"/>
      <c r="W513" s="4"/>
      <c r="X513" s="4"/>
    </row>
    <row r="514" spans="1:243" s="258" customFormat="1" ht="24" customHeight="1">
      <c r="A514" s="216"/>
      <c r="B514" s="1838"/>
      <c r="C514" s="1839"/>
      <c r="D514" s="855"/>
      <c r="E514" s="1840"/>
      <c r="F514" s="1840"/>
      <c r="G514" s="1840"/>
      <c r="H514" s="1840"/>
      <c r="I514" s="1840"/>
      <c r="J514" s="1840"/>
      <c r="K514" s="1840"/>
      <c r="L514" s="1840"/>
      <c r="M514" s="1841"/>
      <c r="N514" s="1841"/>
      <c r="O514" s="301"/>
      <c r="P514" s="302" t="str">
        <f t="shared" si="18"/>
        <v/>
      </c>
      <c r="Q514" s="47"/>
      <c r="R514" s="373"/>
      <c r="S514" s="4"/>
      <c r="T514" s="4"/>
      <c r="U514" s="4"/>
      <c r="V514" s="4"/>
      <c r="W514" s="4"/>
      <c r="X514" s="4"/>
    </row>
    <row r="515" spans="1:243" s="258" customFormat="1" ht="24" customHeight="1">
      <c r="A515" s="216"/>
      <c r="B515" s="1838"/>
      <c r="C515" s="1839"/>
      <c r="D515" s="855"/>
      <c r="E515" s="1840"/>
      <c r="F515" s="1840"/>
      <c r="G515" s="1840"/>
      <c r="H515" s="1840"/>
      <c r="I515" s="1840"/>
      <c r="J515" s="1840"/>
      <c r="K515" s="1840"/>
      <c r="L515" s="1840"/>
      <c r="M515" s="1841"/>
      <c r="N515" s="1841"/>
      <c r="O515" s="301"/>
      <c r="P515" s="302" t="str">
        <f t="shared" si="18"/>
        <v/>
      </c>
      <c r="Q515" s="47"/>
      <c r="R515" s="373"/>
      <c r="S515" s="4"/>
      <c r="T515" s="4"/>
      <c r="U515" s="4"/>
      <c r="V515" s="4"/>
      <c r="W515" s="4"/>
      <c r="X515" s="4"/>
    </row>
    <row r="516" spans="1:243" s="258" customFormat="1" ht="24" customHeight="1">
      <c r="A516" s="216"/>
      <c r="B516" s="1838"/>
      <c r="C516" s="1839"/>
      <c r="D516" s="855"/>
      <c r="E516" s="1840"/>
      <c r="F516" s="1840"/>
      <c r="G516" s="1840"/>
      <c r="H516" s="1840"/>
      <c r="I516" s="1840"/>
      <c r="J516" s="1840"/>
      <c r="K516" s="1840"/>
      <c r="L516" s="1840"/>
      <c r="M516" s="1841"/>
      <c r="N516" s="1841"/>
      <c r="O516" s="301"/>
      <c r="P516" s="302" t="str">
        <f t="shared" si="18"/>
        <v/>
      </c>
      <c r="Q516" s="47"/>
      <c r="R516" s="373"/>
      <c r="S516" s="4"/>
      <c r="T516" s="4"/>
      <c r="U516" s="4"/>
      <c r="V516" s="4"/>
      <c r="W516" s="4"/>
      <c r="X516" s="4"/>
    </row>
    <row r="517" spans="1:243" s="258" customFormat="1" ht="24" customHeight="1">
      <c r="A517" s="216"/>
      <c r="B517" s="1838"/>
      <c r="C517" s="1839"/>
      <c r="D517" s="855"/>
      <c r="E517" s="1840"/>
      <c r="F517" s="1840"/>
      <c r="G517" s="1840"/>
      <c r="H517" s="1840"/>
      <c r="I517" s="1840"/>
      <c r="J517" s="1840"/>
      <c r="K517" s="1840"/>
      <c r="L517" s="1840"/>
      <c r="M517" s="1841"/>
      <c r="N517" s="1841"/>
      <c r="O517" s="301"/>
      <c r="P517" s="302" t="str">
        <f t="shared" si="18"/>
        <v/>
      </c>
      <c r="Q517" s="47"/>
      <c r="R517" s="373"/>
      <c r="S517" s="4"/>
      <c r="T517" s="4"/>
      <c r="U517" s="4"/>
      <c r="V517" s="4"/>
      <c r="W517" s="4"/>
      <c r="X517" s="4"/>
    </row>
    <row r="518" spans="1:243" s="258" customFormat="1" ht="24" customHeight="1">
      <c r="A518" s="216"/>
      <c r="B518" s="1838"/>
      <c r="C518" s="1839"/>
      <c r="D518" s="855"/>
      <c r="E518" s="1840"/>
      <c r="F518" s="1840"/>
      <c r="G518" s="1840"/>
      <c r="H518" s="1840"/>
      <c r="I518" s="1840"/>
      <c r="J518" s="1840"/>
      <c r="K518" s="1840"/>
      <c r="L518" s="1840"/>
      <c r="M518" s="1841"/>
      <c r="N518" s="1841"/>
      <c r="O518" s="301"/>
      <c r="P518" s="302" t="str">
        <f t="shared" si="18"/>
        <v/>
      </c>
      <c r="Q518" s="47"/>
      <c r="R518" s="373"/>
      <c r="S518" s="4"/>
      <c r="T518" s="4"/>
      <c r="U518" s="4"/>
      <c r="V518" s="4"/>
      <c r="W518" s="4"/>
      <c r="X518" s="4"/>
    </row>
    <row r="519" spans="1:243" s="258" customFormat="1" ht="24" customHeight="1">
      <c r="A519" s="216"/>
      <c r="B519" s="1838"/>
      <c r="C519" s="1839"/>
      <c r="D519" s="855"/>
      <c r="E519" s="1840"/>
      <c r="F519" s="1840"/>
      <c r="G519" s="1840"/>
      <c r="H519" s="1840"/>
      <c r="I519" s="1840"/>
      <c r="J519" s="1840"/>
      <c r="K519" s="1840"/>
      <c r="L519" s="1840"/>
      <c r="M519" s="1841"/>
      <c r="N519" s="1841"/>
      <c r="O519" s="301"/>
      <c r="P519" s="302" t="str">
        <f t="shared" si="18"/>
        <v/>
      </c>
      <c r="Q519" s="47"/>
      <c r="R519" s="373"/>
      <c r="S519" s="4"/>
      <c r="T519" s="4"/>
      <c r="U519" s="4"/>
      <c r="V519" s="4"/>
      <c r="W519" s="4"/>
      <c r="X519" s="4"/>
    </row>
    <row r="520" spans="1:243" s="258" customFormat="1" ht="24" customHeight="1">
      <c r="A520" s="216"/>
      <c r="B520" s="1838"/>
      <c r="C520" s="1839"/>
      <c r="D520" s="855"/>
      <c r="E520" s="1840"/>
      <c r="F520" s="1840"/>
      <c r="G520" s="1840"/>
      <c r="H520" s="1840"/>
      <c r="I520" s="1840"/>
      <c r="J520" s="1840"/>
      <c r="K520" s="1840"/>
      <c r="L520" s="1840"/>
      <c r="M520" s="1841"/>
      <c r="N520" s="1841"/>
      <c r="O520" s="301"/>
      <c r="P520" s="302" t="str">
        <f t="shared" si="18"/>
        <v/>
      </c>
      <c r="Q520" s="47"/>
      <c r="R520" s="373"/>
      <c r="S520" s="4"/>
      <c r="T520" s="4"/>
      <c r="U520" s="4"/>
      <c r="V520" s="4"/>
      <c r="W520" s="4"/>
      <c r="X520" s="4"/>
    </row>
    <row r="521" spans="1:243" s="258" customFormat="1" ht="24" customHeight="1">
      <c r="A521" s="216"/>
      <c r="B521" s="1838"/>
      <c r="C521" s="1839"/>
      <c r="D521" s="855"/>
      <c r="E521" s="1840"/>
      <c r="F521" s="1840"/>
      <c r="G521" s="1840"/>
      <c r="H521" s="1840"/>
      <c r="I521" s="1840"/>
      <c r="J521" s="1840"/>
      <c r="K521" s="1840"/>
      <c r="L521" s="1840"/>
      <c r="M521" s="1841"/>
      <c r="N521" s="1841"/>
      <c r="O521" s="301"/>
      <c r="P521" s="302" t="str">
        <f t="shared" si="18"/>
        <v/>
      </c>
      <c r="Q521" s="47"/>
      <c r="R521" s="373"/>
      <c r="S521" s="4"/>
      <c r="T521" s="4"/>
      <c r="U521" s="4"/>
      <c r="V521" s="4"/>
      <c r="W521" s="4"/>
      <c r="X521" s="4"/>
    </row>
    <row r="522" spans="1:243" s="258" customFormat="1" ht="24" customHeight="1">
      <c r="A522" s="216"/>
      <c r="B522" s="1838"/>
      <c r="C522" s="1839"/>
      <c r="D522" s="855"/>
      <c r="E522" s="1840"/>
      <c r="F522" s="1840"/>
      <c r="G522" s="1840"/>
      <c r="H522" s="1840"/>
      <c r="I522" s="1840"/>
      <c r="J522" s="1840"/>
      <c r="K522" s="1840"/>
      <c r="L522" s="1840"/>
      <c r="M522" s="1841"/>
      <c r="N522" s="1841"/>
      <c r="O522" s="301"/>
      <c r="P522" s="302" t="str">
        <f t="shared" si="18"/>
        <v/>
      </c>
      <c r="Q522" s="47"/>
      <c r="R522" s="373"/>
      <c r="S522" s="4"/>
      <c r="T522" s="4"/>
      <c r="U522" s="4"/>
      <c r="V522" s="4"/>
      <c r="W522" s="4"/>
      <c r="X522" s="4"/>
    </row>
    <row r="523" spans="1:243" s="258" customFormat="1" ht="24" customHeight="1">
      <c r="A523" s="216"/>
      <c r="B523" s="1838"/>
      <c r="C523" s="1839"/>
      <c r="D523" s="855"/>
      <c r="E523" s="1840"/>
      <c r="F523" s="1840"/>
      <c r="G523" s="1840"/>
      <c r="H523" s="1840"/>
      <c r="I523" s="1840"/>
      <c r="J523" s="1840"/>
      <c r="K523" s="1840"/>
      <c r="L523" s="1840"/>
      <c r="M523" s="1841"/>
      <c r="N523" s="1841"/>
      <c r="O523" s="301"/>
      <c r="P523" s="302" t="str">
        <f t="shared" si="18"/>
        <v/>
      </c>
      <c r="Q523" s="47"/>
      <c r="R523" s="373"/>
      <c r="S523" s="4"/>
      <c r="T523" s="4"/>
      <c r="U523" s="4"/>
      <c r="V523" s="4"/>
      <c r="W523" s="4"/>
      <c r="X523" s="4"/>
    </row>
    <row r="524" spans="1:243" s="258" customFormat="1" ht="24" customHeight="1">
      <c r="A524" s="216"/>
      <c r="B524" s="1838"/>
      <c r="C524" s="1839"/>
      <c r="D524" s="855"/>
      <c r="E524" s="1840"/>
      <c r="F524" s="1840"/>
      <c r="G524" s="1840"/>
      <c r="H524" s="1840"/>
      <c r="I524" s="1840"/>
      <c r="J524" s="1840"/>
      <c r="K524" s="1840"/>
      <c r="L524" s="1840"/>
      <c r="M524" s="1841"/>
      <c r="N524" s="1841"/>
      <c r="O524" s="301"/>
      <c r="P524" s="302" t="str">
        <f>IF(O524*D524=0,"",O524*D524)</f>
        <v/>
      </c>
      <c r="Q524" s="47"/>
      <c r="R524" s="373"/>
      <c r="S524" s="4"/>
      <c r="T524" s="4"/>
      <c r="U524" s="4"/>
      <c r="V524" s="4"/>
      <c r="W524" s="4"/>
      <c r="X524" s="4"/>
      <c r="IH524" s="72"/>
      <c r="II524" s="21"/>
    </row>
    <row r="525" spans="1:243" s="258" customFormat="1" ht="24" customHeight="1">
      <c r="A525" s="216"/>
      <c r="B525" s="1838"/>
      <c r="C525" s="1839"/>
      <c r="D525" s="855"/>
      <c r="E525" s="1840"/>
      <c r="F525" s="1840"/>
      <c r="G525" s="1840"/>
      <c r="H525" s="1840"/>
      <c r="I525" s="1840"/>
      <c r="J525" s="1840"/>
      <c r="K525" s="1840"/>
      <c r="L525" s="1840"/>
      <c r="M525" s="1841"/>
      <c r="N525" s="1841"/>
      <c r="O525" s="301"/>
      <c r="P525" s="302" t="str">
        <f t="shared" ref="P525:P550" si="19">IF(O525*D525=0,"",O525*D525)</f>
        <v/>
      </c>
      <c r="Q525" s="47"/>
      <c r="R525" s="373"/>
      <c r="S525" s="4"/>
      <c r="T525" s="4"/>
      <c r="U525" s="4"/>
      <c r="V525" s="4"/>
      <c r="W525" s="4"/>
      <c r="X525" s="4"/>
      <c r="IH525" s="72"/>
      <c r="II525" s="21"/>
    </row>
    <row r="526" spans="1:243" s="258" customFormat="1" ht="24" customHeight="1">
      <c r="A526" s="216"/>
      <c r="B526" s="1838"/>
      <c r="C526" s="1839"/>
      <c r="D526" s="855"/>
      <c r="E526" s="1840"/>
      <c r="F526" s="1840"/>
      <c r="G526" s="1840"/>
      <c r="H526" s="1840"/>
      <c r="I526" s="1840"/>
      <c r="J526" s="1840"/>
      <c r="K526" s="1840"/>
      <c r="L526" s="1840"/>
      <c r="M526" s="1841"/>
      <c r="N526" s="1841"/>
      <c r="O526" s="301"/>
      <c r="P526" s="302" t="str">
        <f t="shared" si="19"/>
        <v/>
      </c>
      <c r="Q526" s="47"/>
      <c r="R526" s="373"/>
      <c r="S526" s="4"/>
      <c r="T526" s="4"/>
      <c r="U526" s="4"/>
      <c r="V526" s="4"/>
      <c r="W526" s="4"/>
      <c r="X526" s="4"/>
      <c r="IH526" s="21"/>
      <c r="II526" s="21"/>
    </row>
    <row r="527" spans="1:243" s="258" customFormat="1" ht="24" customHeight="1">
      <c r="A527" s="216"/>
      <c r="B527" s="1838"/>
      <c r="C527" s="1839"/>
      <c r="D527" s="855"/>
      <c r="E527" s="1840"/>
      <c r="F527" s="1840"/>
      <c r="G527" s="1840"/>
      <c r="H527" s="1840"/>
      <c r="I527" s="1840"/>
      <c r="J527" s="1840"/>
      <c r="K527" s="1840"/>
      <c r="L527" s="1840"/>
      <c r="M527" s="1841"/>
      <c r="N527" s="1841"/>
      <c r="O527" s="301"/>
      <c r="P527" s="302" t="str">
        <f t="shared" si="19"/>
        <v/>
      </c>
      <c r="Q527" s="47"/>
      <c r="R527" s="373"/>
      <c r="S527" s="4"/>
      <c r="T527" s="4"/>
      <c r="U527" s="4"/>
      <c r="V527" s="4"/>
      <c r="W527" s="4"/>
      <c r="X527" s="4"/>
      <c r="IH527" s="21"/>
      <c r="II527" s="21"/>
    </row>
    <row r="528" spans="1:243" s="258" customFormat="1" ht="24" customHeight="1">
      <c r="A528" s="216"/>
      <c r="B528" s="1838"/>
      <c r="C528" s="1839"/>
      <c r="D528" s="855"/>
      <c r="E528" s="1840"/>
      <c r="F528" s="1840"/>
      <c r="G528" s="1840"/>
      <c r="H528" s="1840"/>
      <c r="I528" s="1840"/>
      <c r="J528" s="1840"/>
      <c r="K528" s="1840"/>
      <c r="L528" s="1840"/>
      <c r="M528" s="1841"/>
      <c r="N528" s="1841"/>
      <c r="O528" s="301"/>
      <c r="P528" s="302" t="str">
        <f t="shared" si="19"/>
        <v/>
      </c>
      <c r="Q528" s="47"/>
      <c r="R528" s="373"/>
      <c r="S528" s="4"/>
      <c r="T528" s="4"/>
      <c r="U528" s="4"/>
      <c r="V528" s="4"/>
      <c r="W528" s="4"/>
      <c r="X528" s="4"/>
    </row>
    <row r="529" spans="1:243" s="258" customFormat="1" ht="24" customHeight="1">
      <c r="A529" s="216"/>
      <c r="B529" s="1838"/>
      <c r="C529" s="1839"/>
      <c r="D529" s="855"/>
      <c r="E529" s="1840"/>
      <c r="F529" s="1840"/>
      <c r="G529" s="1840"/>
      <c r="H529" s="1840"/>
      <c r="I529" s="1840"/>
      <c r="J529" s="1840"/>
      <c r="K529" s="1840"/>
      <c r="L529" s="1840"/>
      <c r="M529" s="1841"/>
      <c r="N529" s="1841"/>
      <c r="O529" s="301"/>
      <c r="P529" s="302" t="str">
        <f t="shared" si="19"/>
        <v/>
      </c>
      <c r="Q529" s="47"/>
      <c r="R529" s="373"/>
      <c r="S529" s="4"/>
      <c r="T529" s="4"/>
      <c r="U529" s="4"/>
      <c r="V529" s="4"/>
      <c r="W529" s="4"/>
      <c r="X529" s="4"/>
    </row>
    <row r="530" spans="1:243" s="258" customFormat="1" ht="24" customHeight="1">
      <c r="A530" s="216"/>
      <c r="B530" s="1838"/>
      <c r="C530" s="1839"/>
      <c r="D530" s="855"/>
      <c r="E530" s="1840"/>
      <c r="F530" s="1840"/>
      <c r="G530" s="1840"/>
      <c r="H530" s="1840"/>
      <c r="I530" s="1840"/>
      <c r="J530" s="1840"/>
      <c r="K530" s="1840"/>
      <c r="L530" s="1840"/>
      <c r="M530" s="1841"/>
      <c r="N530" s="1841"/>
      <c r="O530" s="301"/>
      <c r="P530" s="302" t="str">
        <f t="shared" si="19"/>
        <v/>
      </c>
      <c r="Q530" s="47"/>
      <c r="R530" s="373"/>
      <c r="S530" s="4"/>
      <c r="T530" s="4"/>
      <c r="U530" s="4"/>
      <c r="V530" s="4"/>
      <c r="W530" s="4"/>
      <c r="X530" s="4"/>
    </row>
    <row r="531" spans="1:243" s="258" customFormat="1" ht="24" customHeight="1">
      <c r="A531" s="216"/>
      <c r="B531" s="1838"/>
      <c r="C531" s="1839"/>
      <c r="D531" s="855"/>
      <c r="E531" s="1840"/>
      <c r="F531" s="1840"/>
      <c r="G531" s="1840"/>
      <c r="H531" s="1840"/>
      <c r="I531" s="1840"/>
      <c r="J531" s="1840"/>
      <c r="K531" s="1840"/>
      <c r="L531" s="1840"/>
      <c r="M531" s="1841"/>
      <c r="N531" s="1841"/>
      <c r="O531" s="301"/>
      <c r="P531" s="302" t="str">
        <f t="shared" si="19"/>
        <v/>
      </c>
      <c r="Q531" s="47"/>
      <c r="R531" s="373"/>
      <c r="S531" s="4"/>
      <c r="T531" s="4"/>
      <c r="U531" s="4"/>
      <c r="V531" s="4"/>
      <c r="W531" s="4"/>
      <c r="X531" s="4"/>
    </row>
    <row r="532" spans="1:243" s="258" customFormat="1" ht="24" customHeight="1">
      <c r="A532" s="216"/>
      <c r="B532" s="1838"/>
      <c r="C532" s="1839"/>
      <c r="D532" s="855"/>
      <c r="E532" s="1840"/>
      <c r="F532" s="1840"/>
      <c r="G532" s="1840"/>
      <c r="H532" s="1840"/>
      <c r="I532" s="1840"/>
      <c r="J532" s="1840"/>
      <c r="K532" s="1840"/>
      <c r="L532" s="1840"/>
      <c r="M532" s="1841"/>
      <c r="N532" s="1841"/>
      <c r="O532" s="301"/>
      <c r="P532" s="302" t="str">
        <f t="shared" si="19"/>
        <v/>
      </c>
      <c r="Q532" s="47"/>
      <c r="R532" s="373"/>
      <c r="S532" s="4"/>
      <c r="T532" s="4"/>
      <c r="U532" s="4"/>
      <c r="V532" s="4"/>
      <c r="W532" s="4"/>
      <c r="X532" s="4"/>
    </row>
    <row r="533" spans="1:243" s="258" customFormat="1" ht="24" customHeight="1">
      <c r="A533" s="216"/>
      <c r="B533" s="1838"/>
      <c r="C533" s="1839"/>
      <c r="D533" s="855"/>
      <c r="E533" s="1840"/>
      <c r="F533" s="1840"/>
      <c r="G533" s="1840"/>
      <c r="H533" s="1840"/>
      <c r="I533" s="1840"/>
      <c r="J533" s="1840"/>
      <c r="K533" s="1840"/>
      <c r="L533" s="1840"/>
      <c r="M533" s="1841"/>
      <c r="N533" s="1841"/>
      <c r="O533" s="301"/>
      <c r="P533" s="302" t="str">
        <f t="shared" si="19"/>
        <v/>
      </c>
      <c r="Q533" s="47"/>
      <c r="R533" s="373"/>
      <c r="S533" s="4"/>
      <c r="T533" s="4"/>
      <c r="U533" s="4"/>
      <c r="V533" s="4"/>
      <c r="W533" s="4"/>
      <c r="X533" s="4"/>
    </row>
    <row r="534" spans="1:243" s="258" customFormat="1" ht="24" customHeight="1">
      <c r="A534" s="216"/>
      <c r="B534" s="1838"/>
      <c r="C534" s="1839"/>
      <c r="D534" s="855"/>
      <c r="E534" s="1840"/>
      <c r="F534" s="1840"/>
      <c r="G534" s="1840"/>
      <c r="H534" s="1840"/>
      <c r="I534" s="1840"/>
      <c r="J534" s="1840"/>
      <c r="K534" s="1840"/>
      <c r="L534" s="1840"/>
      <c r="M534" s="1841"/>
      <c r="N534" s="1841"/>
      <c r="O534" s="301"/>
      <c r="P534" s="302" t="str">
        <f t="shared" si="19"/>
        <v/>
      </c>
      <c r="Q534" s="47"/>
      <c r="R534" s="373"/>
      <c r="S534" s="4"/>
      <c r="T534" s="4"/>
      <c r="U534" s="4"/>
      <c r="V534" s="4"/>
      <c r="W534" s="4"/>
      <c r="X534" s="4"/>
      <c r="IH534" s="72"/>
      <c r="II534" s="21"/>
    </row>
    <row r="535" spans="1:243" s="258" customFormat="1" ht="24" customHeight="1">
      <c r="A535" s="216"/>
      <c r="B535" s="1838"/>
      <c r="C535" s="1839"/>
      <c r="D535" s="855"/>
      <c r="E535" s="1840"/>
      <c r="F535" s="1840"/>
      <c r="G535" s="1840"/>
      <c r="H535" s="1840"/>
      <c r="I535" s="1840"/>
      <c r="J535" s="1840"/>
      <c r="K535" s="1840"/>
      <c r="L535" s="1840"/>
      <c r="M535" s="1841"/>
      <c r="N535" s="1841"/>
      <c r="O535" s="301"/>
      <c r="P535" s="302" t="str">
        <f t="shared" si="19"/>
        <v/>
      </c>
      <c r="Q535" s="47"/>
      <c r="R535" s="373"/>
      <c r="S535" s="4"/>
      <c r="T535" s="4"/>
      <c r="U535" s="4"/>
      <c r="V535" s="4"/>
      <c r="W535" s="4"/>
      <c r="X535" s="4"/>
      <c r="IH535" s="21"/>
      <c r="II535" s="21"/>
    </row>
    <row r="536" spans="1:243" s="258" customFormat="1" ht="24" customHeight="1">
      <c r="A536" s="216"/>
      <c r="B536" s="1838"/>
      <c r="C536" s="1839"/>
      <c r="D536" s="855"/>
      <c r="E536" s="1840"/>
      <c r="F536" s="1840"/>
      <c r="G536" s="1840"/>
      <c r="H536" s="1840"/>
      <c r="I536" s="1840"/>
      <c r="J536" s="1840"/>
      <c r="K536" s="1840"/>
      <c r="L536" s="1840"/>
      <c r="M536" s="1841"/>
      <c r="N536" s="1841"/>
      <c r="O536" s="301"/>
      <c r="P536" s="302" t="str">
        <f t="shared" si="19"/>
        <v/>
      </c>
      <c r="Q536" s="47"/>
      <c r="R536" s="373"/>
      <c r="S536" s="4"/>
      <c r="T536" s="4"/>
      <c r="U536" s="4"/>
      <c r="V536" s="4"/>
      <c r="W536" s="4"/>
      <c r="X536" s="4"/>
      <c r="IH536" s="21"/>
      <c r="II536" s="21"/>
    </row>
    <row r="537" spans="1:243" s="258" customFormat="1" ht="24" customHeight="1">
      <c r="A537" s="216"/>
      <c r="B537" s="1838"/>
      <c r="C537" s="1839"/>
      <c r="D537" s="855"/>
      <c r="E537" s="1840"/>
      <c r="F537" s="1840"/>
      <c r="G537" s="1840"/>
      <c r="H537" s="1840"/>
      <c r="I537" s="1840"/>
      <c r="J537" s="1840"/>
      <c r="K537" s="1840"/>
      <c r="L537" s="1840"/>
      <c r="M537" s="1841"/>
      <c r="N537" s="1841"/>
      <c r="O537" s="301"/>
      <c r="P537" s="302" t="str">
        <f t="shared" si="19"/>
        <v/>
      </c>
      <c r="Q537" s="47"/>
      <c r="R537" s="373"/>
      <c r="S537" s="4"/>
      <c r="T537" s="4"/>
      <c r="U537" s="4"/>
      <c r="V537" s="4"/>
      <c r="W537" s="4"/>
      <c r="X537" s="4"/>
    </row>
    <row r="538" spans="1:243" s="258" customFormat="1" ht="24" customHeight="1">
      <c r="A538" s="216"/>
      <c r="B538" s="1838"/>
      <c r="C538" s="1839"/>
      <c r="D538" s="855"/>
      <c r="E538" s="1840"/>
      <c r="F538" s="1840"/>
      <c r="G538" s="1840"/>
      <c r="H538" s="1840"/>
      <c r="I538" s="1840"/>
      <c r="J538" s="1840"/>
      <c r="K538" s="1840"/>
      <c r="L538" s="1840"/>
      <c r="M538" s="1841"/>
      <c r="N538" s="1841"/>
      <c r="O538" s="301"/>
      <c r="P538" s="302" t="str">
        <f t="shared" si="19"/>
        <v/>
      </c>
      <c r="Q538" s="47"/>
      <c r="R538" s="373"/>
      <c r="S538" s="4"/>
      <c r="T538" s="4"/>
      <c r="U538" s="4"/>
      <c r="V538" s="4"/>
      <c r="W538" s="4"/>
      <c r="X538" s="4"/>
    </row>
    <row r="539" spans="1:243" s="258" customFormat="1" ht="24" customHeight="1">
      <c r="A539" s="216"/>
      <c r="B539" s="1838"/>
      <c r="C539" s="1839"/>
      <c r="D539" s="855"/>
      <c r="E539" s="1840"/>
      <c r="F539" s="1840"/>
      <c r="G539" s="1840"/>
      <c r="H539" s="1840"/>
      <c r="I539" s="1840"/>
      <c r="J539" s="1840"/>
      <c r="K539" s="1840"/>
      <c r="L539" s="1840"/>
      <c r="M539" s="1841"/>
      <c r="N539" s="1841"/>
      <c r="O539" s="301"/>
      <c r="P539" s="302" t="str">
        <f t="shared" si="19"/>
        <v/>
      </c>
      <c r="Q539" s="47"/>
      <c r="R539" s="373"/>
      <c r="S539" s="4"/>
      <c r="T539" s="4"/>
      <c r="U539" s="4"/>
      <c r="V539" s="4"/>
      <c r="W539" s="4"/>
      <c r="X539" s="4"/>
    </row>
    <row r="540" spans="1:243" s="258" customFormat="1" ht="24" customHeight="1">
      <c r="A540" s="216"/>
      <c r="B540" s="1838"/>
      <c r="C540" s="1839"/>
      <c r="D540" s="855"/>
      <c r="E540" s="1840"/>
      <c r="F540" s="1840"/>
      <c r="G540" s="1840"/>
      <c r="H540" s="1840"/>
      <c r="I540" s="1840"/>
      <c r="J540" s="1840"/>
      <c r="K540" s="1840"/>
      <c r="L540" s="1840"/>
      <c r="M540" s="1841"/>
      <c r="N540" s="1841"/>
      <c r="O540" s="301"/>
      <c r="P540" s="302" t="str">
        <f t="shared" si="19"/>
        <v/>
      </c>
      <c r="Q540" s="47"/>
      <c r="R540" s="373"/>
      <c r="S540" s="4"/>
      <c r="T540" s="4"/>
      <c r="U540" s="4"/>
      <c r="V540" s="4"/>
      <c r="W540" s="4"/>
      <c r="X540" s="4"/>
    </row>
    <row r="541" spans="1:243" s="258" customFormat="1" ht="24" customHeight="1">
      <c r="A541" s="216"/>
      <c r="B541" s="1838"/>
      <c r="C541" s="1839"/>
      <c r="D541" s="855"/>
      <c r="E541" s="1840"/>
      <c r="F541" s="1840"/>
      <c r="G541" s="1840"/>
      <c r="H541" s="1840"/>
      <c r="I541" s="1840"/>
      <c r="J541" s="1840"/>
      <c r="K541" s="1840"/>
      <c r="L541" s="1840"/>
      <c r="M541" s="1841"/>
      <c r="N541" s="1841"/>
      <c r="O541" s="301"/>
      <c r="P541" s="302" t="str">
        <f t="shared" si="19"/>
        <v/>
      </c>
      <c r="Q541" s="47"/>
      <c r="R541" s="373"/>
      <c r="S541" s="4"/>
      <c r="T541" s="4"/>
      <c r="U541" s="4"/>
      <c r="V541" s="4"/>
      <c r="W541" s="4"/>
      <c r="X541" s="4"/>
    </row>
    <row r="542" spans="1:243" s="258" customFormat="1" ht="24" customHeight="1">
      <c r="A542" s="216"/>
      <c r="B542" s="1838"/>
      <c r="C542" s="1839"/>
      <c r="D542" s="855"/>
      <c r="E542" s="1840"/>
      <c r="F542" s="1840"/>
      <c r="G542" s="1840"/>
      <c r="H542" s="1840"/>
      <c r="I542" s="1840"/>
      <c r="J542" s="1840"/>
      <c r="K542" s="1840"/>
      <c r="L542" s="1840"/>
      <c r="M542" s="1841"/>
      <c r="N542" s="1841"/>
      <c r="O542" s="301"/>
      <c r="P542" s="302" t="str">
        <f t="shared" si="19"/>
        <v/>
      </c>
      <c r="Q542" s="47"/>
      <c r="R542" s="373"/>
      <c r="S542" s="4"/>
      <c r="T542" s="4"/>
      <c r="U542" s="4"/>
      <c r="V542" s="4"/>
      <c r="W542" s="4"/>
      <c r="X542" s="4"/>
    </row>
    <row r="543" spans="1:243" s="258" customFormat="1" ht="24" customHeight="1">
      <c r="A543" s="216"/>
      <c r="B543" s="1838"/>
      <c r="C543" s="1839"/>
      <c r="D543" s="855"/>
      <c r="E543" s="1840"/>
      <c r="F543" s="1840"/>
      <c r="G543" s="1840"/>
      <c r="H543" s="1840"/>
      <c r="I543" s="1840"/>
      <c r="J543" s="1840"/>
      <c r="K543" s="1840"/>
      <c r="L543" s="1840"/>
      <c r="M543" s="1841"/>
      <c r="N543" s="1841"/>
      <c r="O543" s="301"/>
      <c r="P543" s="302" t="str">
        <f>IF(O543*D543=0,"",O543*D543)</f>
        <v/>
      </c>
      <c r="Q543" s="47"/>
      <c r="R543" s="373"/>
      <c r="S543" s="4"/>
      <c r="T543" s="4"/>
      <c r="U543" s="4"/>
      <c r="V543" s="4"/>
      <c r="W543" s="4"/>
      <c r="X543" s="4"/>
    </row>
    <row r="544" spans="1:243" s="258" customFormat="1" ht="24" customHeight="1">
      <c r="A544" s="216"/>
      <c r="B544" s="1838"/>
      <c r="C544" s="1839"/>
      <c r="D544" s="855"/>
      <c r="E544" s="1840"/>
      <c r="F544" s="1840"/>
      <c r="G544" s="1840"/>
      <c r="H544" s="1840"/>
      <c r="I544" s="1840"/>
      <c r="J544" s="1840"/>
      <c r="K544" s="1840"/>
      <c r="L544" s="1840"/>
      <c r="M544" s="1841"/>
      <c r="N544" s="1841"/>
      <c r="O544" s="301"/>
      <c r="P544" s="302" t="str">
        <f>IF(O544*D544=0,"",O544*D544)</f>
        <v/>
      </c>
      <c r="Q544" s="47"/>
      <c r="R544" s="373"/>
      <c r="S544" s="4"/>
      <c r="T544" s="4"/>
      <c r="U544" s="4"/>
      <c r="V544" s="4"/>
      <c r="W544" s="4"/>
      <c r="X544" s="4"/>
    </row>
    <row r="545" spans="1:243" s="258" customFormat="1" ht="24" customHeight="1">
      <c r="A545" s="216"/>
      <c r="B545" s="1838"/>
      <c r="C545" s="1838"/>
      <c r="D545" s="855"/>
      <c r="E545" s="1840"/>
      <c r="F545" s="1840"/>
      <c r="G545" s="1840"/>
      <c r="H545" s="1840"/>
      <c r="I545" s="1840"/>
      <c r="J545" s="1840"/>
      <c r="K545" s="1840"/>
      <c r="L545" s="1841"/>
      <c r="M545" s="1841"/>
      <c r="N545" s="1841"/>
      <c r="O545" s="301"/>
      <c r="P545" s="302" t="str">
        <f t="shared" si="19"/>
        <v/>
      </c>
      <c r="Q545" s="47"/>
      <c r="R545" s="373"/>
      <c r="S545" s="4"/>
      <c r="T545" s="4"/>
      <c r="U545" s="4"/>
      <c r="V545" s="4"/>
      <c r="W545" s="4"/>
      <c r="X545" s="4"/>
    </row>
    <row r="546" spans="1:243" s="258" customFormat="1" ht="24" customHeight="1">
      <c r="A546" s="216"/>
      <c r="B546" s="1838"/>
      <c r="C546" s="1838"/>
      <c r="D546" s="855"/>
      <c r="E546" s="1840"/>
      <c r="F546" s="1840"/>
      <c r="G546" s="1840"/>
      <c r="H546" s="1840"/>
      <c r="I546" s="1840"/>
      <c r="J546" s="1840"/>
      <c r="K546" s="1840"/>
      <c r="L546" s="1841"/>
      <c r="M546" s="1841"/>
      <c r="N546" s="1841"/>
      <c r="O546" s="301"/>
      <c r="P546" s="302" t="str">
        <f t="shared" si="19"/>
        <v/>
      </c>
      <c r="Q546" s="47"/>
      <c r="R546" s="373"/>
      <c r="S546" s="4"/>
      <c r="T546" s="4"/>
      <c r="U546" s="4"/>
      <c r="V546" s="4"/>
      <c r="W546" s="4"/>
      <c r="X546" s="4"/>
    </row>
    <row r="547" spans="1:243" s="258" customFormat="1" ht="24" customHeight="1">
      <c r="A547" s="216"/>
      <c r="B547" s="1838"/>
      <c r="C547" s="1838"/>
      <c r="D547" s="855"/>
      <c r="E547" s="1840"/>
      <c r="F547" s="1840"/>
      <c r="G547" s="1840"/>
      <c r="H547" s="1840"/>
      <c r="I547" s="1840"/>
      <c r="J547" s="1840"/>
      <c r="K547" s="1840"/>
      <c r="L547" s="1841"/>
      <c r="M547" s="1841"/>
      <c r="N547" s="1841"/>
      <c r="O547" s="301"/>
      <c r="P547" s="302" t="str">
        <f t="shared" si="19"/>
        <v/>
      </c>
      <c r="Q547" s="47"/>
      <c r="R547" s="373"/>
      <c r="S547" s="4"/>
      <c r="T547" s="4"/>
      <c r="U547" s="4"/>
      <c r="V547" s="4"/>
      <c r="W547" s="4"/>
      <c r="X547" s="4"/>
    </row>
    <row r="548" spans="1:243" s="258" customFormat="1" ht="24" customHeight="1">
      <c r="A548" s="216"/>
      <c r="B548" s="1838"/>
      <c r="C548" s="1838"/>
      <c r="D548" s="855"/>
      <c r="E548" s="1840"/>
      <c r="F548" s="1840"/>
      <c r="G548" s="1840"/>
      <c r="H548" s="1840"/>
      <c r="I548" s="1840"/>
      <c r="J548" s="1840"/>
      <c r="K548" s="1840"/>
      <c r="L548" s="1841"/>
      <c r="M548" s="1841"/>
      <c r="N548" s="1841"/>
      <c r="O548" s="301"/>
      <c r="P548" s="302" t="str">
        <f t="shared" si="19"/>
        <v/>
      </c>
      <c r="Q548" s="47"/>
      <c r="R548" s="373"/>
      <c r="S548" s="4"/>
      <c r="T548" s="4"/>
      <c r="U548" s="4"/>
      <c r="V548" s="4"/>
      <c r="W548" s="4"/>
      <c r="X548" s="4"/>
    </row>
    <row r="549" spans="1:243" s="258" customFormat="1" ht="24" customHeight="1">
      <c r="A549" s="216"/>
      <c r="B549" s="1838"/>
      <c r="C549" s="1838"/>
      <c r="D549" s="855"/>
      <c r="E549" s="1840"/>
      <c r="F549" s="1840"/>
      <c r="G549" s="1840"/>
      <c r="H549" s="1840"/>
      <c r="I549" s="1840"/>
      <c r="J549" s="1840"/>
      <c r="K549" s="1840"/>
      <c r="L549" s="1841"/>
      <c r="M549" s="1841"/>
      <c r="N549" s="1841"/>
      <c r="O549" s="301"/>
      <c r="P549" s="302" t="str">
        <f t="shared" si="19"/>
        <v/>
      </c>
      <c r="Q549" s="47"/>
      <c r="R549" s="373"/>
      <c r="S549" s="4"/>
      <c r="T549" s="4"/>
      <c r="U549" s="4"/>
      <c r="V549" s="4"/>
      <c r="W549" s="4"/>
      <c r="X549" s="4"/>
    </row>
    <row r="550" spans="1:243" s="258" customFormat="1" ht="24" customHeight="1">
      <c r="A550" s="216"/>
      <c r="B550" s="1838"/>
      <c r="C550" s="1838"/>
      <c r="D550" s="855"/>
      <c r="E550" s="1840"/>
      <c r="F550" s="1840"/>
      <c r="G550" s="1840"/>
      <c r="H550" s="1840"/>
      <c r="I550" s="1840"/>
      <c r="J550" s="1840"/>
      <c r="K550" s="1840"/>
      <c r="L550" s="1841"/>
      <c r="M550" s="1841"/>
      <c r="N550" s="1841"/>
      <c r="O550" s="301"/>
      <c r="P550" s="302" t="str">
        <f t="shared" si="19"/>
        <v/>
      </c>
      <c r="Q550" s="47"/>
      <c r="R550" s="373"/>
      <c r="S550" s="4"/>
      <c r="T550" s="4"/>
      <c r="U550" s="4"/>
      <c r="V550" s="4"/>
      <c r="W550" s="4"/>
      <c r="X550" s="4"/>
    </row>
    <row r="551" spans="1:243" s="111" customFormat="1" ht="6" customHeight="1">
      <c r="A551" s="363"/>
      <c r="B551" s="179"/>
      <c r="C551" s="171"/>
      <c r="D551" s="830"/>
      <c r="E551" s="830"/>
      <c r="F551" s="829"/>
      <c r="G551" s="829"/>
      <c r="H551" s="829"/>
      <c r="I551" s="829"/>
      <c r="J551" s="829"/>
      <c r="K551" s="829"/>
      <c r="L551" s="158"/>
      <c r="M551" s="171"/>
      <c r="N551" s="171"/>
      <c r="O551" s="171"/>
      <c r="P551" s="180"/>
      <c r="Q551" s="258"/>
      <c r="R551" s="374"/>
      <c r="S551" s="66"/>
      <c r="T551" s="66"/>
      <c r="U551" s="66"/>
      <c r="V551" s="66"/>
      <c r="W551" s="66"/>
      <c r="X551" s="66"/>
    </row>
    <row r="552" spans="1:243" s="87" customFormat="1" ht="21.75" customHeight="1">
      <c r="A552" s="370"/>
      <c r="B552" s="181" t="s">
        <v>68</v>
      </c>
      <c r="C552" s="902"/>
      <c r="D552" s="902"/>
      <c r="E552" s="902"/>
      <c r="F552" s="902"/>
      <c r="G552" s="902"/>
      <c r="H552" s="902"/>
      <c r="I552" s="902"/>
      <c r="J552" s="902"/>
      <c r="K552" s="902"/>
      <c r="L552" s="902"/>
      <c r="M552" s="182"/>
      <c r="N552" s="182"/>
      <c r="O552" s="182"/>
      <c r="P552" s="182"/>
      <c r="Q552" s="405"/>
      <c r="R552" s="399"/>
      <c r="S552" s="119"/>
      <c r="T552" s="119"/>
      <c r="U552" s="119"/>
      <c r="V552" s="120"/>
      <c r="W552" s="37"/>
      <c r="X552" s="98"/>
    </row>
    <row r="553" spans="1:243" s="258" customFormat="1" ht="12.75" customHeight="1">
      <c r="A553" s="363"/>
      <c r="B553" s="1846" t="str">
        <f>B499</f>
        <v>FAPESP,  SETEMBRO DE 2015</v>
      </c>
      <c r="C553" s="1847"/>
      <c r="D553" s="1847"/>
      <c r="E553" s="1847"/>
      <c r="F553" s="903"/>
      <c r="G553" s="903"/>
      <c r="H553" s="903"/>
      <c r="I553" s="903"/>
      <c r="J553" s="903"/>
      <c r="K553" s="903"/>
      <c r="L553" s="903"/>
      <c r="M553" s="183"/>
      <c r="N553" s="183"/>
      <c r="O553" s="183"/>
      <c r="P553" s="176"/>
      <c r="Q553" s="600">
        <v>2</v>
      </c>
      <c r="R553" s="373"/>
      <c r="S553" s="33"/>
      <c r="T553" s="33"/>
      <c r="U553" s="33"/>
      <c r="V553" s="33"/>
      <c r="W553" s="33"/>
      <c r="X553" s="4"/>
    </row>
    <row r="554" spans="1:243" s="258" customFormat="1" ht="18">
      <c r="A554" s="378"/>
      <c r="B554" s="310" t="str">
        <f>B500</f>
        <v>7- DESPESAS DE TRANSPORTE</v>
      </c>
      <c r="C554" s="858"/>
      <c r="D554" s="858"/>
      <c r="E554" s="858"/>
      <c r="F554" s="859"/>
      <c r="G554" s="859"/>
      <c r="H554" s="859"/>
      <c r="I554" s="859"/>
      <c r="J554" s="859"/>
      <c r="K554" s="859"/>
      <c r="L554" s="859"/>
      <c r="M554" s="121"/>
      <c r="N554" s="121"/>
      <c r="O554" s="121"/>
      <c r="R554" s="341"/>
      <c r="S554" s="4"/>
      <c r="T554" s="4"/>
      <c r="U554" s="4"/>
      <c r="V554" s="4"/>
      <c r="W554" s="4"/>
      <c r="X554" s="4"/>
    </row>
    <row r="555" spans="1:243" s="87" customFormat="1" ht="30.75" customHeight="1">
      <c r="A555" s="370"/>
      <c r="B555" s="1574" t="s">
        <v>1</v>
      </c>
      <c r="C555" s="1855"/>
      <c r="D555" s="814" t="s">
        <v>7</v>
      </c>
      <c r="E555" s="1834" t="s">
        <v>8</v>
      </c>
      <c r="F555" s="1835"/>
      <c r="G555" s="1835"/>
      <c r="H555" s="1835"/>
      <c r="I555" s="1835"/>
      <c r="J555" s="1835"/>
      <c r="K555" s="1835"/>
      <c r="L555" s="1835"/>
      <c r="M555" s="1836"/>
      <c r="N555" s="1837"/>
      <c r="O555" s="566" t="s">
        <v>3</v>
      </c>
      <c r="P555" s="419" t="s">
        <v>4</v>
      </c>
      <c r="Q555" s="567" t="s">
        <v>2</v>
      </c>
      <c r="R555" s="388"/>
      <c r="S555" s="98"/>
      <c r="T555" s="98"/>
      <c r="U555" s="98"/>
      <c r="V555" s="98"/>
      <c r="W555" s="98"/>
      <c r="X555" s="98"/>
    </row>
    <row r="556" spans="1:243" s="258" customFormat="1" ht="24" customHeight="1">
      <c r="A556" s="216"/>
      <c r="B556" s="1838"/>
      <c r="C556" s="1839"/>
      <c r="D556" s="855"/>
      <c r="E556" s="1840"/>
      <c r="F556" s="1840"/>
      <c r="G556" s="1840"/>
      <c r="H556" s="1840"/>
      <c r="I556" s="1840"/>
      <c r="J556" s="1840"/>
      <c r="K556" s="1840"/>
      <c r="L556" s="1840"/>
      <c r="M556" s="1841"/>
      <c r="N556" s="1841"/>
      <c r="O556" s="301"/>
      <c r="P556" s="302" t="str">
        <f>IF(O556*D556=0,"",O556*D556)</f>
        <v/>
      </c>
      <c r="Q556" s="47"/>
      <c r="R556" s="373"/>
      <c r="S556" s="4"/>
      <c r="T556" s="4"/>
      <c r="U556" s="4"/>
      <c r="V556" s="4"/>
      <c r="W556" s="4"/>
      <c r="X556" s="4"/>
      <c r="IH556" s="72"/>
      <c r="II556" s="21"/>
    </row>
    <row r="557" spans="1:243" s="258" customFormat="1" ht="24" customHeight="1">
      <c r="A557" s="216"/>
      <c r="B557" s="1838"/>
      <c r="C557" s="1839"/>
      <c r="D557" s="855"/>
      <c r="E557" s="1840"/>
      <c r="F557" s="1840"/>
      <c r="G557" s="1840"/>
      <c r="H557" s="1840"/>
      <c r="I557" s="1840"/>
      <c r="J557" s="1840"/>
      <c r="K557" s="1840"/>
      <c r="L557" s="1840"/>
      <c r="M557" s="1841"/>
      <c r="N557" s="1841"/>
      <c r="O557" s="301"/>
      <c r="P557" s="302" t="str">
        <f t="shared" ref="P557:P577" si="20">IF(O557*D557=0,"",O557*D557)</f>
        <v/>
      </c>
      <c r="Q557" s="47"/>
      <c r="R557" s="373"/>
      <c r="S557" s="4"/>
      <c r="T557" s="4"/>
      <c r="U557" s="4"/>
      <c r="V557" s="4"/>
      <c r="W557" s="4"/>
      <c r="X557" s="4"/>
      <c r="IH557" s="21"/>
      <c r="II557" s="21"/>
    </row>
    <row r="558" spans="1:243" s="258" customFormat="1" ht="24" customHeight="1">
      <c r="A558" s="216"/>
      <c r="B558" s="1838"/>
      <c r="C558" s="1839"/>
      <c r="D558" s="855"/>
      <c r="E558" s="1840"/>
      <c r="F558" s="1840"/>
      <c r="G558" s="1840"/>
      <c r="H558" s="1840"/>
      <c r="I558" s="1840"/>
      <c r="J558" s="1840"/>
      <c r="K558" s="1840"/>
      <c r="L558" s="1840"/>
      <c r="M558" s="1841"/>
      <c r="N558" s="1841"/>
      <c r="O558" s="301"/>
      <c r="P558" s="302" t="str">
        <f t="shared" si="20"/>
        <v/>
      </c>
      <c r="Q558" s="47"/>
      <c r="R558" s="373"/>
      <c r="S558" s="4"/>
      <c r="T558" s="4"/>
      <c r="U558" s="4"/>
      <c r="V558" s="4"/>
      <c r="W558" s="4"/>
      <c r="X558" s="4"/>
    </row>
    <row r="559" spans="1:243" s="258" customFormat="1" ht="24" customHeight="1">
      <c r="A559" s="216"/>
      <c r="B559" s="1838"/>
      <c r="C559" s="1839"/>
      <c r="D559" s="855"/>
      <c r="E559" s="1840"/>
      <c r="F559" s="1840"/>
      <c r="G559" s="1840"/>
      <c r="H559" s="1840"/>
      <c r="I559" s="1840"/>
      <c r="J559" s="1840"/>
      <c r="K559" s="1840"/>
      <c r="L559" s="1840"/>
      <c r="M559" s="1841"/>
      <c r="N559" s="1841"/>
      <c r="O559" s="301"/>
      <c r="P559" s="302" t="str">
        <f t="shared" si="20"/>
        <v/>
      </c>
      <c r="Q559" s="47"/>
      <c r="R559" s="373"/>
      <c r="S559" s="4"/>
      <c r="T559" s="4"/>
      <c r="U559" s="4"/>
      <c r="V559" s="4"/>
      <c r="W559" s="4"/>
      <c r="X559" s="4"/>
    </row>
    <row r="560" spans="1:243" s="258" customFormat="1" ht="24" customHeight="1">
      <c r="A560" s="216"/>
      <c r="B560" s="1838"/>
      <c r="C560" s="1839"/>
      <c r="D560" s="855"/>
      <c r="E560" s="1840"/>
      <c r="F560" s="1840"/>
      <c r="G560" s="1840"/>
      <c r="H560" s="1840"/>
      <c r="I560" s="1840"/>
      <c r="J560" s="1840"/>
      <c r="K560" s="1840"/>
      <c r="L560" s="1840"/>
      <c r="M560" s="1841"/>
      <c r="N560" s="1841"/>
      <c r="O560" s="301"/>
      <c r="P560" s="302" t="str">
        <f t="shared" si="20"/>
        <v/>
      </c>
      <c r="Q560" s="47"/>
      <c r="R560" s="373"/>
      <c r="S560" s="4"/>
      <c r="T560" s="4"/>
      <c r="U560" s="4"/>
      <c r="V560" s="4"/>
      <c r="W560" s="4"/>
      <c r="X560" s="4"/>
    </row>
    <row r="561" spans="1:243" s="258" customFormat="1" ht="24" customHeight="1">
      <c r="A561" s="216"/>
      <c r="B561" s="1838"/>
      <c r="C561" s="1839"/>
      <c r="D561" s="855"/>
      <c r="E561" s="1840"/>
      <c r="F561" s="1840"/>
      <c r="G561" s="1840"/>
      <c r="H561" s="1840"/>
      <c r="I561" s="1840"/>
      <c r="J561" s="1840"/>
      <c r="K561" s="1840"/>
      <c r="L561" s="1840"/>
      <c r="M561" s="1841"/>
      <c r="N561" s="1841"/>
      <c r="O561" s="301"/>
      <c r="P561" s="302" t="str">
        <f t="shared" si="20"/>
        <v/>
      </c>
      <c r="Q561" s="47"/>
      <c r="R561" s="373"/>
      <c r="S561" s="4"/>
      <c r="T561" s="4"/>
      <c r="U561" s="4"/>
      <c r="V561" s="4"/>
      <c r="W561" s="4"/>
      <c r="X561" s="4"/>
    </row>
    <row r="562" spans="1:243" s="258" customFormat="1" ht="24" customHeight="1">
      <c r="A562" s="216"/>
      <c r="B562" s="1838"/>
      <c r="C562" s="1839"/>
      <c r="D562" s="855"/>
      <c r="E562" s="1840"/>
      <c r="F562" s="1840"/>
      <c r="G562" s="1840"/>
      <c r="H562" s="1840"/>
      <c r="I562" s="1840"/>
      <c r="J562" s="1840"/>
      <c r="K562" s="1840"/>
      <c r="L562" s="1840"/>
      <c r="M562" s="1841"/>
      <c r="N562" s="1841"/>
      <c r="O562" s="301"/>
      <c r="P562" s="302" t="str">
        <f t="shared" si="20"/>
        <v/>
      </c>
      <c r="Q562" s="47"/>
      <c r="R562" s="373"/>
      <c r="S562" s="4"/>
      <c r="T562" s="4"/>
      <c r="U562" s="4"/>
      <c r="V562" s="4"/>
      <c r="W562" s="4"/>
      <c r="X562" s="4"/>
    </row>
    <row r="563" spans="1:243" s="258" customFormat="1" ht="24" customHeight="1">
      <c r="A563" s="216"/>
      <c r="B563" s="1838"/>
      <c r="C563" s="1839"/>
      <c r="D563" s="855"/>
      <c r="E563" s="1840"/>
      <c r="F563" s="1840"/>
      <c r="G563" s="1840"/>
      <c r="H563" s="1840"/>
      <c r="I563" s="1840"/>
      <c r="J563" s="1840"/>
      <c r="K563" s="1840"/>
      <c r="L563" s="1840"/>
      <c r="M563" s="1841"/>
      <c r="N563" s="1841"/>
      <c r="O563" s="301"/>
      <c r="P563" s="302" t="str">
        <f t="shared" si="20"/>
        <v/>
      </c>
      <c r="Q563" s="47"/>
      <c r="R563" s="373"/>
      <c r="S563" s="4"/>
      <c r="T563" s="4"/>
      <c r="U563" s="4"/>
      <c r="V563" s="4"/>
      <c r="W563" s="4"/>
      <c r="X563" s="4"/>
      <c r="IH563" s="72"/>
      <c r="II563" s="21"/>
    </row>
    <row r="564" spans="1:243" s="258" customFormat="1" ht="24" customHeight="1">
      <c r="A564" s="216"/>
      <c r="B564" s="1838"/>
      <c r="C564" s="1839"/>
      <c r="D564" s="855"/>
      <c r="E564" s="1840"/>
      <c r="F564" s="1840"/>
      <c r="G564" s="1840"/>
      <c r="H564" s="1840"/>
      <c r="I564" s="1840"/>
      <c r="J564" s="1840"/>
      <c r="K564" s="1840"/>
      <c r="L564" s="1840"/>
      <c r="M564" s="1841"/>
      <c r="N564" s="1841"/>
      <c r="O564" s="301"/>
      <c r="P564" s="302" t="str">
        <f t="shared" si="20"/>
        <v/>
      </c>
      <c r="Q564" s="47"/>
      <c r="R564" s="373"/>
      <c r="S564" s="4"/>
      <c r="T564" s="4"/>
      <c r="U564" s="4"/>
      <c r="V564" s="4"/>
      <c r="W564" s="4"/>
      <c r="X564" s="4"/>
      <c r="IH564" s="21"/>
      <c r="II564" s="21"/>
    </row>
    <row r="565" spans="1:243" s="258" customFormat="1" ht="24" customHeight="1">
      <c r="A565" s="216"/>
      <c r="B565" s="1838"/>
      <c r="C565" s="1839"/>
      <c r="D565" s="855"/>
      <c r="E565" s="1840"/>
      <c r="F565" s="1840"/>
      <c r="G565" s="1840"/>
      <c r="H565" s="1840"/>
      <c r="I565" s="1840"/>
      <c r="J565" s="1840"/>
      <c r="K565" s="1840"/>
      <c r="L565" s="1840"/>
      <c r="M565" s="1841"/>
      <c r="N565" s="1841"/>
      <c r="O565" s="301"/>
      <c r="P565" s="302" t="str">
        <f t="shared" si="20"/>
        <v/>
      </c>
      <c r="Q565" s="47"/>
      <c r="R565" s="373"/>
      <c r="S565" s="4"/>
      <c r="T565" s="4"/>
      <c r="U565" s="4"/>
      <c r="V565" s="4"/>
      <c r="W565" s="4"/>
      <c r="X565" s="4"/>
      <c r="IH565" s="21"/>
      <c r="II565" s="21"/>
    </row>
    <row r="566" spans="1:243" s="258" customFormat="1" ht="24" customHeight="1">
      <c r="A566" s="216"/>
      <c r="B566" s="1838"/>
      <c r="C566" s="1839"/>
      <c r="D566" s="855"/>
      <c r="E566" s="1840"/>
      <c r="F566" s="1840"/>
      <c r="G566" s="1840"/>
      <c r="H566" s="1840"/>
      <c r="I566" s="1840"/>
      <c r="J566" s="1840"/>
      <c r="K566" s="1840"/>
      <c r="L566" s="1840"/>
      <c r="M566" s="1841"/>
      <c r="N566" s="1841"/>
      <c r="O566" s="301"/>
      <c r="P566" s="302" t="str">
        <f t="shared" si="20"/>
        <v/>
      </c>
      <c r="Q566" s="47"/>
      <c r="R566" s="373"/>
      <c r="S566" s="4"/>
      <c r="T566" s="4"/>
      <c r="U566" s="4"/>
      <c r="V566" s="4"/>
      <c r="W566" s="4"/>
      <c r="X566" s="4"/>
    </row>
    <row r="567" spans="1:243" s="258" customFormat="1" ht="24" customHeight="1">
      <c r="A567" s="216"/>
      <c r="B567" s="1838"/>
      <c r="C567" s="1839"/>
      <c r="D567" s="855"/>
      <c r="E567" s="1840"/>
      <c r="F567" s="1840"/>
      <c r="G567" s="1840"/>
      <c r="H567" s="1840"/>
      <c r="I567" s="1840"/>
      <c r="J567" s="1840"/>
      <c r="K567" s="1840"/>
      <c r="L567" s="1840"/>
      <c r="M567" s="1841"/>
      <c r="N567" s="1841"/>
      <c r="O567" s="301"/>
      <c r="P567" s="302" t="str">
        <f t="shared" si="20"/>
        <v/>
      </c>
      <c r="Q567" s="47"/>
      <c r="R567" s="373"/>
      <c r="S567" s="4"/>
      <c r="T567" s="4"/>
      <c r="U567" s="4"/>
      <c r="V567" s="4"/>
      <c r="W567" s="4"/>
      <c r="X567" s="4"/>
    </row>
    <row r="568" spans="1:243" s="258" customFormat="1" ht="24" customHeight="1">
      <c r="A568" s="216"/>
      <c r="B568" s="1838"/>
      <c r="C568" s="1839"/>
      <c r="D568" s="855"/>
      <c r="E568" s="1840"/>
      <c r="F568" s="1840"/>
      <c r="G568" s="1840"/>
      <c r="H568" s="1840"/>
      <c r="I568" s="1840"/>
      <c r="J568" s="1840"/>
      <c r="K568" s="1840"/>
      <c r="L568" s="1840"/>
      <c r="M568" s="1841"/>
      <c r="N568" s="1841"/>
      <c r="O568" s="301"/>
      <c r="P568" s="302" t="str">
        <f t="shared" si="20"/>
        <v/>
      </c>
      <c r="Q568" s="47"/>
      <c r="R568" s="373"/>
      <c r="S568" s="4"/>
      <c r="T568" s="4"/>
      <c r="U568" s="4"/>
      <c r="V568" s="4"/>
      <c r="W568" s="4"/>
      <c r="X568" s="4"/>
    </row>
    <row r="569" spans="1:243" s="258" customFormat="1" ht="24" customHeight="1">
      <c r="A569" s="216"/>
      <c r="B569" s="1838"/>
      <c r="C569" s="1839"/>
      <c r="D569" s="855"/>
      <c r="E569" s="1840"/>
      <c r="F569" s="1840"/>
      <c r="G569" s="1840"/>
      <c r="H569" s="1840"/>
      <c r="I569" s="1840"/>
      <c r="J569" s="1840"/>
      <c r="K569" s="1840"/>
      <c r="L569" s="1840"/>
      <c r="M569" s="1841"/>
      <c r="N569" s="1841"/>
      <c r="O569" s="301"/>
      <c r="P569" s="302" t="str">
        <f t="shared" si="20"/>
        <v/>
      </c>
      <c r="Q569" s="47"/>
      <c r="R569" s="373"/>
      <c r="S569" s="4"/>
      <c r="T569" s="4"/>
      <c r="U569" s="4"/>
      <c r="V569" s="4"/>
      <c r="W569" s="4"/>
      <c r="X569" s="4"/>
    </row>
    <row r="570" spans="1:243" s="258" customFormat="1" ht="24" customHeight="1">
      <c r="A570" s="216"/>
      <c r="B570" s="1838"/>
      <c r="C570" s="1839"/>
      <c r="D570" s="855"/>
      <c r="E570" s="1840"/>
      <c r="F570" s="1840"/>
      <c r="G570" s="1840"/>
      <c r="H570" s="1840"/>
      <c r="I570" s="1840"/>
      <c r="J570" s="1840"/>
      <c r="K570" s="1840"/>
      <c r="L570" s="1840"/>
      <c r="M570" s="1841"/>
      <c r="N570" s="1841"/>
      <c r="O570" s="301"/>
      <c r="P570" s="302" t="str">
        <f t="shared" si="20"/>
        <v/>
      </c>
      <c r="Q570" s="47"/>
      <c r="R570" s="373"/>
      <c r="S570" s="4"/>
      <c r="T570" s="4"/>
      <c r="U570" s="4"/>
      <c r="V570" s="4"/>
      <c r="W570" s="4"/>
      <c r="X570" s="4"/>
    </row>
    <row r="571" spans="1:243" s="258" customFormat="1" ht="24" customHeight="1">
      <c r="A571" s="216"/>
      <c r="B571" s="1838"/>
      <c r="C571" s="1839"/>
      <c r="D571" s="855"/>
      <c r="E571" s="1840"/>
      <c r="F571" s="1840"/>
      <c r="G571" s="1840"/>
      <c r="H571" s="1840"/>
      <c r="I571" s="1840"/>
      <c r="J571" s="1840"/>
      <c r="K571" s="1840"/>
      <c r="L571" s="1840"/>
      <c r="M571" s="1841"/>
      <c r="N571" s="1841"/>
      <c r="O571" s="301"/>
      <c r="P571" s="302" t="str">
        <f t="shared" si="20"/>
        <v/>
      </c>
      <c r="Q571" s="47"/>
      <c r="R571" s="373"/>
      <c r="S571" s="4"/>
      <c r="T571" s="4"/>
      <c r="U571" s="4"/>
      <c r="V571" s="4"/>
      <c r="W571" s="4"/>
      <c r="X571" s="4"/>
    </row>
    <row r="572" spans="1:243" s="258" customFormat="1" ht="24" customHeight="1">
      <c r="A572" s="216"/>
      <c r="B572" s="1838"/>
      <c r="C572" s="1839"/>
      <c r="D572" s="855"/>
      <c r="E572" s="1840"/>
      <c r="F572" s="1840"/>
      <c r="G572" s="1840"/>
      <c r="H572" s="1840"/>
      <c r="I572" s="1840"/>
      <c r="J572" s="1840"/>
      <c r="K572" s="1840"/>
      <c r="L572" s="1840"/>
      <c r="M572" s="1841"/>
      <c r="N572" s="1841"/>
      <c r="O572" s="301"/>
      <c r="P572" s="302" t="str">
        <f t="shared" si="20"/>
        <v/>
      </c>
      <c r="Q572" s="47"/>
      <c r="R572" s="373"/>
      <c r="S572" s="4"/>
      <c r="T572" s="4"/>
      <c r="U572" s="4"/>
      <c r="V572" s="4"/>
      <c r="W572" s="4"/>
      <c r="X572" s="4"/>
    </row>
    <row r="573" spans="1:243" s="258" customFormat="1" ht="24" customHeight="1">
      <c r="A573" s="216"/>
      <c r="B573" s="1838"/>
      <c r="C573" s="1839"/>
      <c r="D573" s="855"/>
      <c r="E573" s="1840"/>
      <c r="F573" s="1840"/>
      <c r="G573" s="1840"/>
      <c r="H573" s="1840"/>
      <c r="I573" s="1840"/>
      <c r="J573" s="1840"/>
      <c r="K573" s="1840"/>
      <c r="L573" s="1840"/>
      <c r="M573" s="1841"/>
      <c r="N573" s="1841"/>
      <c r="O573" s="301"/>
      <c r="P573" s="302" t="str">
        <f t="shared" si="20"/>
        <v/>
      </c>
      <c r="Q573" s="47"/>
      <c r="R573" s="373"/>
      <c r="S573" s="4"/>
      <c r="T573" s="4"/>
      <c r="U573" s="4"/>
      <c r="V573" s="4"/>
      <c r="W573" s="4"/>
      <c r="X573" s="4"/>
    </row>
    <row r="574" spans="1:243" s="258" customFormat="1" ht="24" customHeight="1">
      <c r="A574" s="216"/>
      <c r="B574" s="1838"/>
      <c r="C574" s="1839"/>
      <c r="D574" s="855"/>
      <c r="E574" s="1840"/>
      <c r="F574" s="1840"/>
      <c r="G574" s="1840"/>
      <c r="H574" s="1840"/>
      <c r="I574" s="1840"/>
      <c r="J574" s="1840"/>
      <c r="K574" s="1840"/>
      <c r="L574" s="1840"/>
      <c r="M574" s="1841"/>
      <c r="N574" s="1841"/>
      <c r="O574" s="301"/>
      <c r="P574" s="302" t="str">
        <f t="shared" si="20"/>
        <v/>
      </c>
      <c r="Q574" s="47"/>
      <c r="R574" s="373"/>
      <c r="S574" s="4"/>
      <c r="T574" s="4"/>
      <c r="U574" s="4"/>
      <c r="V574" s="4"/>
      <c r="W574" s="4"/>
      <c r="X574" s="4"/>
    </row>
    <row r="575" spans="1:243" s="258" customFormat="1" ht="24" customHeight="1">
      <c r="A575" s="216"/>
      <c r="B575" s="1838"/>
      <c r="C575" s="1839"/>
      <c r="D575" s="855"/>
      <c r="E575" s="1840"/>
      <c r="F575" s="1840"/>
      <c r="G575" s="1840"/>
      <c r="H575" s="1840"/>
      <c r="I575" s="1840"/>
      <c r="J575" s="1840"/>
      <c r="K575" s="1840"/>
      <c r="L575" s="1840"/>
      <c r="M575" s="1841"/>
      <c r="N575" s="1841"/>
      <c r="O575" s="301"/>
      <c r="P575" s="302" t="str">
        <f t="shared" si="20"/>
        <v/>
      </c>
      <c r="Q575" s="47"/>
      <c r="R575" s="373"/>
      <c r="S575" s="4"/>
      <c r="T575" s="4"/>
      <c r="U575" s="4"/>
      <c r="V575" s="4"/>
      <c r="W575" s="4"/>
      <c r="X575" s="4"/>
    </row>
    <row r="576" spans="1:243" s="258" customFormat="1" ht="24" customHeight="1">
      <c r="A576" s="216"/>
      <c r="B576" s="1838"/>
      <c r="C576" s="1839"/>
      <c r="D576" s="855"/>
      <c r="E576" s="1840"/>
      <c r="F576" s="1840"/>
      <c r="G576" s="1840"/>
      <c r="H576" s="1840"/>
      <c r="I576" s="1840"/>
      <c r="J576" s="1840"/>
      <c r="K576" s="1840"/>
      <c r="L576" s="1840"/>
      <c r="M576" s="1841"/>
      <c r="N576" s="1841"/>
      <c r="O576" s="301"/>
      <c r="P576" s="302" t="str">
        <f t="shared" si="20"/>
        <v/>
      </c>
      <c r="Q576" s="47"/>
      <c r="R576" s="373"/>
      <c r="S576" s="4"/>
      <c r="T576" s="4"/>
      <c r="U576" s="4"/>
      <c r="V576" s="4"/>
      <c r="W576" s="4"/>
      <c r="X576" s="4"/>
    </row>
    <row r="577" spans="1:243" s="258" customFormat="1" ht="24" customHeight="1">
      <c r="A577" s="216"/>
      <c r="B577" s="1838"/>
      <c r="C577" s="1839"/>
      <c r="D577" s="855"/>
      <c r="E577" s="1840"/>
      <c r="F577" s="1840"/>
      <c r="G577" s="1840"/>
      <c r="H577" s="1840"/>
      <c r="I577" s="1840"/>
      <c r="J577" s="1840"/>
      <c r="K577" s="1840"/>
      <c r="L577" s="1840"/>
      <c r="M577" s="1841"/>
      <c r="N577" s="1841"/>
      <c r="O577" s="301"/>
      <c r="P577" s="302" t="str">
        <f t="shared" si="20"/>
        <v/>
      </c>
      <c r="Q577" s="47"/>
      <c r="R577" s="373"/>
      <c r="S577" s="4"/>
      <c r="T577" s="4"/>
      <c r="U577" s="4"/>
      <c r="V577" s="4"/>
      <c r="W577" s="4"/>
      <c r="X577" s="4"/>
    </row>
    <row r="578" spans="1:243" s="258" customFormat="1" ht="24" customHeight="1">
      <c r="A578" s="216"/>
      <c r="B578" s="1838"/>
      <c r="C578" s="1839"/>
      <c r="D578" s="855"/>
      <c r="E578" s="1840"/>
      <c r="F578" s="1840"/>
      <c r="G578" s="1840"/>
      <c r="H578" s="1840"/>
      <c r="I578" s="1840"/>
      <c r="J578" s="1840"/>
      <c r="K578" s="1840"/>
      <c r="L578" s="1840"/>
      <c r="M578" s="1841"/>
      <c r="N578" s="1841"/>
      <c r="O578" s="301"/>
      <c r="P578" s="302" t="str">
        <f>IF(O578*D578=0,"",O578*D578)</f>
        <v/>
      </c>
      <c r="Q578" s="47"/>
      <c r="R578" s="373"/>
      <c r="S578" s="4"/>
      <c r="T578" s="4"/>
      <c r="U578" s="4"/>
      <c r="V578" s="4"/>
      <c r="W578" s="4"/>
      <c r="X578" s="4"/>
      <c r="IH578" s="72"/>
      <c r="II578" s="21"/>
    </row>
    <row r="579" spans="1:243" s="258" customFormat="1" ht="24" customHeight="1">
      <c r="A579" s="216"/>
      <c r="B579" s="1838"/>
      <c r="C579" s="1839"/>
      <c r="D579" s="855"/>
      <c r="E579" s="1840"/>
      <c r="F579" s="1840"/>
      <c r="G579" s="1840"/>
      <c r="H579" s="1840"/>
      <c r="I579" s="1840"/>
      <c r="J579" s="1840"/>
      <c r="K579" s="1840"/>
      <c r="L579" s="1840"/>
      <c r="M579" s="1841"/>
      <c r="N579" s="1841"/>
      <c r="O579" s="301"/>
      <c r="P579" s="302" t="str">
        <f t="shared" ref="P579:P604" si="21">IF(O579*D579=0,"",O579*D579)</f>
        <v/>
      </c>
      <c r="Q579" s="47"/>
      <c r="R579" s="373"/>
      <c r="S579" s="4"/>
      <c r="T579" s="4"/>
      <c r="U579" s="4"/>
      <c r="V579" s="4"/>
      <c r="W579" s="4"/>
      <c r="X579" s="4"/>
      <c r="IH579" s="72"/>
      <c r="II579" s="21"/>
    </row>
    <row r="580" spans="1:243" s="258" customFormat="1" ht="24" customHeight="1">
      <c r="A580" s="216"/>
      <c r="B580" s="1838"/>
      <c r="C580" s="1839"/>
      <c r="D580" s="855"/>
      <c r="E580" s="1840"/>
      <c r="F580" s="1840"/>
      <c r="G580" s="1840"/>
      <c r="H580" s="1840"/>
      <c r="I580" s="1840"/>
      <c r="J580" s="1840"/>
      <c r="K580" s="1840"/>
      <c r="L580" s="1840"/>
      <c r="M580" s="1841"/>
      <c r="N580" s="1841"/>
      <c r="O580" s="301"/>
      <c r="P580" s="302" t="str">
        <f t="shared" si="21"/>
        <v/>
      </c>
      <c r="Q580" s="47"/>
      <c r="R580" s="373"/>
      <c r="S580" s="4"/>
      <c r="T580" s="4"/>
      <c r="U580" s="4"/>
      <c r="V580" s="4"/>
      <c r="W580" s="4"/>
      <c r="X580" s="4"/>
      <c r="IH580" s="21"/>
      <c r="II580" s="21"/>
    </row>
    <row r="581" spans="1:243" s="258" customFormat="1" ht="24" customHeight="1">
      <c r="A581" s="216"/>
      <c r="B581" s="1838"/>
      <c r="C581" s="1839"/>
      <c r="D581" s="855"/>
      <c r="E581" s="1840"/>
      <c r="F581" s="1840"/>
      <c r="G581" s="1840"/>
      <c r="H581" s="1840"/>
      <c r="I581" s="1840"/>
      <c r="J581" s="1840"/>
      <c r="K581" s="1840"/>
      <c r="L581" s="1840"/>
      <c r="M581" s="1841"/>
      <c r="N581" s="1841"/>
      <c r="O581" s="301"/>
      <c r="P581" s="302" t="str">
        <f t="shared" si="21"/>
        <v/>
      </c>
      <c r="Q581" s="47"/>
      <c r="R581" s="373"/>
      <c r="S581" s="4"/>
      <c r="T581" s="4"/>
      <c r="U581" s="4"/>
      <c r="V581" s="4"/>
      <c r="W581" s="4"/>
      <c r="X581" s="4"/>
      <c r="IH581" s="21"/>
      <c r="II581" s="21"/>
    </row>
    <row r="582" spans="1:243" s="258" customFormat="1" ht="24" customHeight="1">
      <c r="A582" s="216"/>
      <c r="B582" s="1838"/>
      <c r="C582" s="1839"/>
      <c r="D582" s="855"/>
      <c r="E582" s="1840"/>
      <c r="F582" s="1840"/>
      <c r="G582" s="1840"/>
      <c r="H582" s="1840"/>
      <c r="I582" s="1840"/>
      <c r="J582" s="1840"/>
      <c r="K582" s="1840"/>
      <c r="L582" s="1840"/>
      <c r="M582" s="1841"/>
      <c r="N582" s="1841"/>
      <c r="O582" s="301"/>
      <c r="P582" s="302" t="str">
        <f t="shared" si="21"/>
        <v/>
      </c>
      <c r="Q582" s="47"/>
      <c r="R582" s="373"/>
      <c r="S582" s="4"/>
      <c r="T582" s="4"/>
      <c r="U582" s="4"/>
      <c r="V582" s="4"/>
      <c r="W582" s="4"/>
      <c r="X582" s="4"/>
    </row>
    <row r="583" spans="1:243" s="258" customFormat="1" ht="24" customHeight="1">
      <c r="A583" s="216"/>
      <c r="B583" s="1838"/>
      <c r="C583" s="1839"/>
      <c r="D583" s="855"/>
      <c r="E583" s="1840"/>
      <c r="F583" s="1840"/>
      <c r="G583" s="1840"/>
      <c r="H583" s="1840"/>
      <c r="I583" s="1840"/>
      <c r="J583" s="1840"/>
      <c r="K583" s="1840"/>
      <c r="L583" s="1840"/>
      <c r="M583" s="1841"/>
      <c r="N583" s="1841"/>
      <c r="O583" s="301"/>
      <c r="P583" s="302" t="str">
        <f t="shared" si="21"/>
        <v/>
      </c>
      <c r="Q583" s="47"/>
      <c r="R583" s="373"/>
      <c r="S583" s="4"/>
      <c r="T583" s="4"/>
      <c r="U583" s="4"/>
      <c r="V583" s="4"/>
      <c r="W583" s="4"/>
      <c r="X583" s="4"/>
    </row>
    <row r="584" spans="1:243" s="258" customFormat="1" ht="24" customHeight="1">
      <c r="A584" s="216"/>
      <c r="B584" s="1838"/>
      <c r="C584" s="1839"/>
      <c r="D584" s="855"/>
      <c r="E584" s="1840"/>
      <c r="F584" s="1840"/>
      <c r="G584" s="1840"/>
      <c r="H584" s="1840"/>
      <c r="I584" s="1840"/>
      <c r="J584" s="1840"/>
      <c r="K584" s="1840"/>
      <c r="L584" s="1840"/>
      <c r="M584" s="1841"/>
      <c r="N584" s="1841"/>
      <c r="O584" s="301"/>
      <c r="P584" s="302" t="str">
        <f t="shared" si="21"/>
        <v/>
      </c>
      <c r="Q584" s="47"/>
      <c r="R584" s="373"/>
      <c r="S584" s="4"/>
      <c r="T584" s="4"/>
      <c r="U584" s="4"/>
      <c r="V584" s="4"/>
      <c r="W584" s="4"/>
      <c r="X584" s="4"/>
    </row>
    <row r="585" spans="1:243" s="258" customFormat="1" ht="24" customHeight="1">
      <c r="A585" s="216"/>
      <c r="B585" s="1838"/>
      <c r="C585" s="1839"/>
      <c r="D585" s="855"/>
      <c r="E585" s="1840"/>
      <c r="F585" s="1840"/>
      <c r="G585" s="1840"/>
      <c r="H585" s="1840"/>
      <c r="I585" s="1840"/>
      <c r="J585" s="1840"/>
      <c r="K585" s="1840"/>
      <c r="L585" s="1840"/>
      <c r="M585" s="1841"/>
      <c r="N585" s="1841"/>
      <c r="O585" s="301"/>
      <c r="P585" s="302" t="str">
        <f t="shared" si="21"/>
        <v/>
      </c>
      <c r="Q585" s="47"/>
      <c r="R585" s="373"/>
      <c r="S585" s="4"/>
      <c r="T585" s="4"/>
      <c r="U585" s="4"/>
      <c r="V585" s="4"/>
      <c r="W585" s="4"/>
      <c r="X585" s="4"/>
    </row>
    <row r="586" spans="1:243" s="258" customFormat="1" ht="24" customHeight="1">
      <c r="A586" s="216"/>
      <c r="B586" s="1838"/>
      <c r="C586" s="1839"/>
      <c r="D586" s="855"/>
      <c r="E586" s="1840"/>
      <c r="F586" s="1840"/>
      <c r="G586" s="1840"/>
      <c r="H586" s="1840"/>
      <c r="I586" s="1840"/>
      <c r="J586" s="1840"/>
      <c r="K586" s="1840"/>
      <c r="L586" s="1840"/>
      <c r="M586" s="1841"/>
      <c r="N586" s="1841"/>
      <c r="O586" s="301"/>
      <c r="P586" s="302" t="str">
        <f t="shared" si="21"/>
        <v/>
      </c>
      <c r="Q586" s="47"/>
      <c r="R586" s="373"/>
      <c r="S586" s="4"/>
      <c r="T586" s="4"/>
      <c r="U586" s="4"/>
      <c r="V586" s="4"/>
      <c r="W586" s="4"/>
      <c r="X586" s="4"/>
    </row>
    <row r="587" spans="1:243" s="258" customFormat="1" ht="24" customHeight="1">
      <c r="A587" s="216"/>
      <c r="B587" s="1838"/>
      <c r="C587" s="1839"/>
      <c r="D587" s="855"/>
      <c r="E587" s="1840"/>
      <c r="F587" s="1840"/>
      <c r="G587" s="1840"/>
      <c r="H587" s="1840"/>
      <c r="I587" s="1840"/>
      <c r="J587" s="1840"/>
      <c r="K587" s="1840"/>
      <c r="L587" s="1840"/>
      <c r="M587" s="1841"/>
      <c r="N587" s="1841"/>
      <c r="O587" s="301"/>
      <c r="P587" s="302" t="str">
        <f t="shared" si="21"/>
        <v/>
      </c>
      <c r="Q587" s="47"/>
      <c r="R587" s="373"/>
      <c r="S587" s="4"/>
      <c r="T587" s="4"/>
      <c r="U587" s="4"/>
      <c r="V587" s="4"/>
      <c r="W587" s="4"/>
      <c r="X587" s="4"/>
    </row>
    <row r="588" spans="1:243" s="258" customFormat="1" ht="24" customHeight="1">
      <c r="A588" s="216"/>
      <c r="B588" s="1838"/>
      <c r="C588" s="1839"/>
      <c r="D588" s="855"/>
      <c r="E588" s="1840"/>
      <c r="F588" s="1840"/>
      <c r="G588" s="1840"/>
      <c r="H588" s="1840"/>
      <c r="I588" s="1840"/>
      <c r="J588" s="1840"/>
      <c r="K588" s="1840"/>
      <c r="L588" s="1840"/>
      <c r="M588" s="1841"/>
      <c r="N588" s="1841"/>
      <c r="O588" s="301"/>
      <c r="P588" s="302" t="str">
        <f t="shared" si="21"/>
        <v/>
      </c>
      <c r="Q588" s="47"/>
      <c r="R588" s="373"/>
      <c r="S588" s="4"/>
      <c r="T588" s="4"/>
      <c r="U588" s="4"/>
      <c r="V588" s="4"/>
      <c r="W588" s="4"/>
      <c r="X588" s="4"/>
      <c r="IH588" s="72"/>
      <c r="II588" s="21"/>
    </row>
    <row r="589" spans="1:243" s="258" customFormat="1" ht="24" customHeight="1">
      <c r="A589" s="216"/>
      <c r="B589" s="1838"/>
      <c r="C589" s="1839"/>
      <c r="D589" s="855"/>
      <c r="E589" s="1840"/>
      <c r="F589" s="1840"/>
      <c r="G589" s="1840"/>
      <c r="H589" s="1840"/>
      <c r="I589" s="1840"/>
      <c r="J589" s="1840"/>
      <c r="K589" s="1840"/>
      <c r="L589" s="1840"/>
      <c r="M589" s="1841"/>
      <c r="N589" s="1841"/>
      <c r="O589" s="301"/>
      <c r="P589" s="302" t="str">
        <f t="shared" si="21"/>
        <v/>
      </c>
      <c r="Q589" s="47"/>
      <c r="R589" s="373"/>
      <c r="S589" s="4"/>
      <c r="T589" s="4"/>
      <c r="U589" s="4"/>
      <c r="V589" s="4"/>
      <c r="W589" s="4"/>
      <c r="X589" s="4"/>
      <c r="IH589" s="21"/>
      <c r="II589" s="21"/>
    </row>
    <row r="590" spans="1:243" s="258" customFormat="1" ht="24" customHeight="1">
      <c r="A590" s="216"/>
      <c r="B590" s="1838"/>
      <c r="C590" s="1839"/>
      <c r="D590" s="855"/>
      <c r="E590" s="1840"/>
      <c r="F590" s="1840"/>
      <c r="G590" s="1840"/>
      <c r="H590" s="1840"/>
      <c r="I590" s="1840"/>
      <c r="J590" s="1840"/>
      <c r="K590" s="1840"/>
      <c r="L590" s="1840"/>
      <c r="M590" s="1841"/>
      <c r="N590" s="1841"/>
      <c r="O590" s="301"/>
      <c r="P590" s="302" t="str">
        <f t="shared" si="21"/>
        <v/>
      </c>
      <c r="Q590" s="47"/>
      <c r="R590" s="373"/>
      <c r="S590" s="4"/>
      <c r="T590" s="4"/>
      <c r="U590" s="4"/>
      <c r="V590" s="4"/>
      <c r="W590" s="4"/>
      <c r="X590" s="4"/>
      <c r="IH590" s="21"/>
      <c r="II590" s="21"/>
    </row>
    <row r="591" spans="1:243" s="258" customFormat="1" ht="24" customHeight="1">
      <c r="A591" s="216"/>
      <c r="B591" s="1838"/>
      <c r="C591" s="1839"/>
      <c r="D591" s="855"/>
      <c r="E591" s="1840"/>
      <c r="F591" s="1840"/>
      <c r="G591" s="1840"/>
      <c r="H591" s="1840"/>
      <c r="I591" s="1840"/>
      <c r="J591" s="1840"/>
      <c r="K591" s="1840"/>
      <c r="L591" s="1840"/>
      <c r="M591" s="1841"/>
      <c r="N591" s="1841"/>
      <c r="O591" s="301"/>
      <c r="P591" s="302" t="str">
        <f t="shared" si="21"/>
        <v/>
      </c>
      <c r="Q591" s="47"/>
      <c r="R591" s="373"/>
      <c r="S591" s="4"/>
      <c r="T591" s="4"/>
      <c r="U591" s="4"/>
      <c r="V591" s="4"/>
      <c r="W591" s="4"/>
      <c r="X591" s="4"/>
    </row>
    <row r="592" spans="1:243" s="258" customFormat="1" ht="24" customHeight="1">
      <c r="A592" s="216"/>
      <c r="B592" s="1838"/>
      <c r="C592" s="1839"/>
      <c r="D592" s="855"/>
      <c r="E592" s="1840"/>
      <c r="F592" s="1840"/>
      <c r="G592" s="1840"/>
      <c r="H592" s="1840"/>
      <c r="I592" s="1840"/>
      <c r="J592" s="1840"/>
      <c r="K592" s="1840"/>
      <c r="L592" s="1840"/>
      <c r="M592" s="1841"/>
      <c r="N592" s="1841"/>
      <c r="O592" s="301"/>
      <c r="P592" s="302" t="str">
        <f t="shared" si="21"/>
        <v/>
      </c>
      <c r="Q592" s="47"/>
      <c r="R592" s="373"/>
      <c r="S592" s="4"/>
      <c r="T592" s="4"/>
      <c r="U592" s="4"/>
      <c r="V592" s="4"/>
      <c r="W592" s="4"/>
      <c r="X592" s="4"/>
    </row>
    <row r="593" spans="1:24" s="258" customFormat="1" ht="24" customHeight="1">
      <c r="A593" s="216"/>
      <c r="B593" s="1838"/>
      <c r="C593" s="1839"/>
      <c r="D593" s="855"/>
      <c r="E593" s="1840"/>
      <c r="F593" s="1840"/>
      <c r="G593" s="1840"/>
      <c r="H593" s="1840"/>
      <c r="I593" s="1840"/>
      <c r="J593" s="1840"/>
      <c r="K593" s="1840"/>
      <c r="L593" s="1840"/>
      <c r="M593" s="1841"/>
      <c r="N593" s="1841"/>
      <c r="O593" s="301"/>
      <c r="P593" s="302" t="str">
        <f t="shared" si="21"/>
        <v/>
      </c>
      <c r="Q593" s="47"/>
      <c r="R593" s="373"/>
      <c r="S593" s="4"/>
      <c r="T593" s="4"/>
      <c r="U593" s="4"/>
      <c r="V593" s="4"/>
      <c r="W593" s="4"/>
      <c r="X593" s="4"/>
    </row>
    <row r="594" spans="1:24" s="258" customFormat="1" ht="24" customHeight="1">
      <c r="A594" s="216"/>
      <c r="B594" s="1838"/>
      <c r="C594" s="1839"/>
      <c r="D594" s="855"/>
      <c r="E594" s="1840"/>
      <c r="F594" s="1840"/>
      <c r="G594" s="1840"/>
      <c r="H594" s="1840"/>
      <c r="I594" s="1840"/>
      <c r="J594" s="1840"/>
      <c r="K594" s="1840"/>
      <c r="L594" s="1840"/>
      <c r="M594" s="1841"/>
      <c r="N594" s="1841"/>
      <c r="O594" s="301"/>
      <c r="P594" s="302" t="str">
        <f t="shared" si="21"/>
        <v/>
      </c>
      <c r="Q594" s="47"/>
      <c r="R594" s="373"/>
      <c r="S594" s="4"/>
      <c r="T594" s="4"/>
      <c r="U594" s="4"/>
      <c r="V594" s="4"/>
      <c r="W594" s="4"/>
      <c r="X594" s="4"/>
    </row>
    <row r="595" spans="1:24" s="258" customFormat="1" ht="24" customHeight="1">
      <c r="A595" s="216"/>
      <c r="B595" s="1838"/>
      <c r="C595" s="1839"/>
      <c r="D595" s="855"/>
      <c r="E595" s="1840"/>
      <c r="F595" s="1840"/>
      <c r="G595" s="1840"/>
      <c r="H595" s="1840"/>
      <c r="I595" s="1840"/>
      <c r="J595" s="1840"/>
      <c r="K595" s="1840"/>
      <c r="L595" s="1840"/>
      <c r="M595" s="1841"/>
      <c r="N595" s="1841"/>
      <c r="O595" s="301"/>
      <c r="P595" s="302" t="str">
        <f t="shared" si="21"/>
        <v/>
      </c>
      <c r="Q595" s="47"/>
      <c r="R595" s="373"/>
      <c r="S595" s="4"/>
      <c r="T595" s="4"/>
      <c r="U595" s="4"/>
      <c r="V595" s="4"/>
      <c r="W595" s="4"/>
      <c r="X595" s="4"/>
    </row>
    <row r="596" spans="1:24" s="258" customFormat="1" ht="24" customHeight="1">
      <c r="A596" s="216"/>
      <c r="B596" s="1838"/>
      <c r="C596" s="1839"/>
      <c r="D596" s="855"/>
      <c r="E596" s="1840"/>
      <c r="F596" s="1840"/>
      <c r="G596" s="1840"/>
      <c r="H596" s="1840"/>
      <c r="I596" s="1840"/>
      <c r="J596" s="1840"/>
      <c r="K596" s="1840"/>
      <c r="L596" s="1840"/>
      <c r="M596" s="1841"/>
      <c r="N596" s="1841"/>
      <c r="O596" s="301"/>
      <c r="P596" s="302" t="str">
        <f>IF(O596*D596=0,"",O596*D596)</f>
        <v/>
      </c>
      <c r="Q596" s="47"/>
      <c r="R596" s="373"/>
      <c r="S596" s="4"/>
      <c r="T596" s="4"/>
      <c r="U596" s="4"/>
      <c r="V596" s="4"/>
      <c r="W596" s="4"/>
      <c r="X596" s="4"/>
    </row>
    <row r="597" spans="1:24" s="258" customFormat="1" ht="24" customHeight="1">
      <c r="A597" s="216"/>
      <c r="B597" s="1838"/>
      <c r="C597" s="1839"/>
      <c r="D597" s="855"/>
      <c r="E597" s="1840"/>
      <c r="F597" s="1840"/>
      <c r="G597" s="1840"/>
      <c r="H597" s="1840"/>
      <c r="I597" s="1840"/>
      <c r="J597" s="1840"/>
      <c r="K597" s="1840"/>
      <c r="L597" s="1840"/>
      <c r="M597" s="1841"/>
      <c r="N597" s="1841"/>
      <c r="O597" s="301"/>
      <c r="P597" s="302" t="str">
        <f>IF(O597*D597=0,"",O597*D597)</f>
        <v/>
      </c>
      <c r="Q597" s="47"/>
      <c r="R597" s="373"/>
      <c r="S597" s="4"/>
      <c r="T597" s="4"/>
      <c r="U597" s="4"/>
      <c r="V597" s="4"/>
      <c r="W597" s="4"/>
      <c r="X597" s="4"/>
    </row>
    <row r="598" spans="1:24" s="258" customFormat="1" ht="24" customHeight="1">
      <c r="A598" s="216"/>
      <c r="B598" s="1856"/>
      <c r="C598" s="1857"/>
      <c r="D598" s="855"/>
      <c r="E598" s="1858"/>
      <c r="F598" s="1859"/>
      <c r="G598" s="1859"/>
      <c r="H598" s="1859"/>
      <c r="I598" s="1859"/>
      <c r="J598" s="1859"/>
      <c r="K598" s="1859"/>
      <c r="L598" s="1859"/>
      <c r="M598" s="1860"/>
      <c r="N598" s="1861"/>
      <c r="O598" s="301"/>
      <c r="P598" s="302" t="str">
        <f t="shared" si="21"/>
        <v/>
      </c>
      <c r="Q598" s="47"/>
      <c r="R598" s="373"/>
      <c r="S598" s="4"/>
      <c r="T598" s="4"/>
      <c r="U598" s="4"/>
      <c r="V598" s="4"/>
      <c r="W598" s="4"/>
      <c r="X598" s="4"/>
    </row>
    <row r="599" spans="1:24" s="258" customFormat="1" ht="24" customHeight="1">
      <c r="A599" s="216"/>
      <c r="B599" s="1838"/>
      <c r="C599" s="1838"/>
      <c r="D599" s="855"/>
      <c r="E599" s="1840"/>
      <c r="F599" s="1840"/>
      <c r="G599" s="1840"/>
      <c r="H599" s="1840"/>
      <c r="I599" s="1840"/>
      <c r="J599" s="1840"/>
      <c r="K599" s="1840"/>
      <c r="L599" s="1841"/>
      <c r="M599" s="1841"/>
      <c r="N599" s="1841"/>
      <c r="O599" s="301"/>
      <c r="P599" s="302" t="str">
        <f t="shared" si="21"/>
        <v/>
      </c>
      <c r="Q599" s="47"/>
      <c r="R599" s="373"/>
      <c r="S599" s="4"/>
      <c r="T599" s="4"/>
      <c r="U599" s="4"/>
      <c r="V599" s="4"/>
      <c r="W599" s="4"/>
      <c r="X599" s="4"/>
    </row>
    <row r="600" spans="1:24" s="258" customFormat="1" ht="24" customHeight="1">
      <c r="A600" s="216"/>
      <c r="B600" s="1838"/>
      <c r="C600" s="1838"/>
      <c r="D600" s="855"/>
      <c r="E600" s="1840"/>
      <c r="F600" s="1840"/>
      <c r="G600" s="1840"/>
      <c r="H600" s="1840"/>
      <c r="I600" s="1840"/>
      <c r="J600" s="1840"/>
      <c r="K600" s="1840"/>
      <c r="L600" s="1841"/>
      <c r="M600" s="1841"/>
      <c r="N600" s="1841"/>
      <c r="O600" s="301"/>
      <c r="P600" s="302" t="str">
        <f t="shared" si="21"/>
        <v/>
      </c>
      <c r="Q600" s="47"/>
      <c r="R600" s="373"/>
      <c r="S600" s="4"/>
      <c r="T600" s="4"/>
      <c r="U600" s="4"/>
      <c r="V600" s="4"/>
      <c r="W600" s="4"/>
      <c r="X600" s="4"/>
    </row>
    <row r="601" spans="1:24" s="258" customFormat="1" ht="24" customHeight="1">
      <c r="A601" s="216"/>
      <c r="B601" s="1838"/>
      <c r="C601" s="1838"/>
      <c r="D601" s="855"/>
      <c r="E601" s="1840"/>
      <c r="F601" s="1840"/>
      <c r="G601" s="1840"/>
      <c r="H601" s="1840"/>
      <c r="I601" s="1840"/>
      <c r="J601" s="1840"/>
      <c r="K601" s="1840"/>
      <c r="L601" s="1841"/>
      <c r="M601" s="1841"/>
      <c r="N601" s="1841"/>
      <c r="O601" s="301"/>
      <c r="P601" s="302" t="str">
        <f t="shared" si="21"/>
        <v/>
      </c>
      <c r="Q601" s="47"/>
      <c r="R601" s="373"/>
      <c r="S601" s="4"/>
      <c r="T601" s="4"/>
      <c r="U601" s="4"/>
      <c r="V601" s="4"/>
      <c r="W601" s="4"/>
      <c r="X601" s="4"/>
    </row>
    <row r="602" spans="1:24" s="258" customFormat="1" ht="24" customHeight="1">
      <c r="A602" s="216"/>
      <c r="B602" s="1838"/>
      <c r="C602" s="1838"/>
      <c r="D602" s="855"/>
      <c r="E602" s="1840"/>
      <c r="F602" s="1840"/>
      <c r="G602" s="1840"/>
      <c r="H602" s="1840"/>
      <c r="I602" s="1840"/>
      <c r="J602" s="1840"/>
      <c r="K602" s="1840"/>
      <c r="L602" s="1841"/>
      <c r="M602" s="1841"/>
      <c r="N602" s="1841"/>
      <c r="O602" s="301"/>
      <c r="P602" s="302" t="str">
        <f t="shared" si="21"/>
        <v/>
      </c>
      <c r="Q602" s="47"/>
      <c r="R602" s="373"/>
      <c r="S602" s="4"/>
      <c r="T602" s="4"/>
      <c r="U602" s="4"/>
      <c r="V602" s="4"/>
      <c r="W602" s="4"/>
      <c r="X602" s="4"/>
    </row>
    <row r="603" spans="1:24" s="258" customFormat="1" ht="24" customHeight="1">
      <c r="A603" s="216"/>
      <c r="B603" s="1838"/>
      <c r="C603" s="1838"/>
      <c r="D603" s="855"/>
      <c r="E603" s="1840"/>
      <c r="F603" s="1840"/>
      <c r="G603" s="1840"/>
      <c r="H603" s="1840"/>
      <c r="I603" s="1840"/>
      <c r="J603" s="1840"/>
      <c r="K603" s="1840"/>
      <c r="L603" s="1841"/>
      <c r="M603" s="1841"/>
      <c r="N603" s="1841"/>
      <c r="O603" s="301"/>
      <c r="P603" s="302" t="str">
        <f t="shared" si="21"/>
        <v/>
      </c>
      <c r="Q603" s="47"/>
      <c r="R603" s="373"/>
      <c r="S603" s="4"/>
      <c r="T603" s="4"/>
      <c r="U603" s="4"/>
      <c r="V603" s="4"/>
      <c r="W603" s="4"/>
      <c r="X603" s="4"/>
    </row>
    <row r="604" spans="1:24" s="258" customFormat="1" ht="24" customHeight="1">
      <c r="A604" s="216"/>
      <c r="B604" s="1838"/>
      <c r="C604" s="1838"/>
      <c r="D604" s="855"/>
      <c r="E604" s="1840"/>
      <c r="F604" s="1840"/>
      <c r="G604" s="1840"/>
      <c r="H604" s="1840"/>
      <c r="I604" s="1840"/>
      <c r="J604" s="1840"/>
      <c r="K604" s="1840"/>
      <c r="L604" s="1841"/>
      <c r="M604" s="1841"/>
      <c r="N604" s="1841"/>
      <c r="O604" s="301"/>
      <c r="P604" s="302" t="str">
        <f t="shared" si="21"/>
        <v/>
      </c>
      <c r="Q604" s="47"/>
      <c r="R604" s="373"/>
      <c r="S604" s="4"/>
      <c r="T604" s="4"/>
      <c r="U604" s="4"/>
      <c r="V604" s="4"/>
      <c r="W604" s="4"/>
      <c r="X604" s="4"/>
    </row>
    <row r="605" spans="1:24" s="111" customFormat="1" ht="6" customHeight="1">
      <c r="A605" s="363"/>
      <c r="B605" s="179"/>
      <c r="C605" s="830"/>
      <c r="D605" s="830"/>
      <c r="E605" s="830"/>
      <c r="F605" s="829"/>
      <c r="G605" s="829"/>
      <c r="H605" s="829"/>
      <c r="I605" s="829"/>
      <c r="J605" s="829"/>
      <c r="K605" s="829"/>
      <c r="L605" s="829"/>
      <c r="M605" s="171"/>
      <c r="N605" s="171"/>
      <c r="O605" s="171"/>
      <c r="P605" s="180"/>
      <c r="Q605" s="258"/>
      <c r="R605" s="374"/>
      <c r="S605" s="66"/>
      <c r="T605" s="66"/>
      <c r="U605" s="66"/>
      <c r="V605" s="66"/>
      <c r="W605" s="66"/>
      <c r="X605" s="66"/>
    </row>
    <row r="606" spans="1:24" s="87" customFormat="1" ht="21.75" customHeight="1">
      <c r="A606" s="370"/>
      <c r="B606" s="181" t="s">
        <v>68</v>
      </c>
      <c r="C606" s="902"/>
      <c r="D606" s="902"/>
      <c r="E606" s="902"/>
      <c r="F606" s="902"/>
      <c r="G606" s="902"/>
      <c r="H606" s="902"/>
      <c r="I606" s="902"/>
      <c r="J606" s="902"/>
      <c r="K606" s="902"/>
      <c r="L606" s="902"/>
      <c r="M606" s="182"/>
      <c r="N606" s="182"/>
      <c r="O606" s="182"/>
      <c r="P606" s="182"/>
      <c r="Q606" s="405"/>
      <c r="R606" s="399"/>
      <c r="S606" s="119"/>
      <c r="T606" s="119"/>
      <c r="U606" s="119"/>
      <c r="V606" s="120"/>
      <c r="W606" s="37"/>
      <c r="X606" s="98"/>
    </row>
    <row r="607" spans="1:24" s="258" customFormat="1" ht="12.75" customHeight="1">
      <c r="A607" s="363"/>
      <c r="B607" s="1846" t="str">
        <f>B553</f>
        <v>FAPESP,  SETEMBRO DE 2015</v>
      </c>
      <c r="C607" s="1847"/>
      <c r="D607" s="1847"/>
      <c r="E607" s="1847"/>
      <c r="F607" s="903"/>
      <c r="G607" s="903"/>
      <c r="H607" s="903"/>
      <c r="I607" s="903"/>
      <c r="J607" s="903"/>
      <c r="K607" s="903"/>
      <c r="L607" s="903"/>
      <c r="M607" s="183"/>
      <c r="N607" s="183"/>
      <c r="O607" s="183"/>
      <c r="P607" s="176"/>
      <c r="Q607" s="600">
        <v>3</v>
      </c>
      <c r="R607" s="373"/>
      <c r="S607" s="33"/>
      <c r="T607" s="33"/>
      <c r="U607" s="33"/>
      <c r="V607" s="33"/>
      <c r="W607" s="33"/>
      <c r="X607" s="4"/>
    </row>
    <row r="608" spans="1:24" s="258" customFormat="1" ht="18">
      <c r="A608" s="378"/>
      <c r="B608" s="310" t="str">
        <f>B554</f>
        <v>7- DESPESAS DE TRANSPORTE</v>
      </c>
      <c r="C608" s="858"/>
      <c r="D608" s="858"/>
      <c r="E608" s="858"/>
      <c r="F608" s="859"/>
      <c r="G608" s="859"/>
      <c r="H608" s="859"/>
      <c r="I608" s="859"/>
      <c r="J608" s="859"/>
      <c r="K608" s="859"/>
      <c r="L608" s="859"/>
      <c r="M608" s="121"/>
      <c r="N608" s="121"/>
      <c r="O608" s="121"/>
      <c r="R608" s="341"/>
      <c r="S608" s="4"/>
      <c r="T608" s="4"/>
      <c r="U608" s="4"/>
      <c r="V608" s="4"/>
      <c r="W608" s="4"/>
      <c r="X608" s="4"/>
    </row>
    <row r="609" spans="1:243" s="87" customFormat="1" ht="30.75" customHeight="1">
      <c r="A609" s="370"/>
      <c r="B609" s="1574" t="s">
        <v>1</v>
      </c>
      <c r="C609" s="1855"/>
      <c r="D609" s="814" t="s">
        <v>7</v>
      </c>
      <c r="E609" s="1834" t="s">
        <v>8</v>
      </c>
      <c r="F609" s="1835"/>
      <c r="G609" s="1835"/>
      <c r="H609" s="1835"/>
      <c r="I609" s="1835"/>
      <c r="J609" s="1835"/>
      <c r="K609" s="1835"/>
      <c r="L609" s="1835"/>
      <c r="M609" s="1836"/>
      <c r="N609" s="1837"/>
      <c r="O609" s="566" t="s">
        <v>3</v>
      </c>
      <c r="P609" s="419" t="s">
        <v>4</v>
      </c>
      <c r="Q609" s="567" t="s">
        <v>2</v>
      </c>
      <c r="R609" s="388"/>
      <c r="S609" s="98"/>
      <c r="T609" s="98"/>
      <c r="U609" s="98"/>
      <c r="V609" s="98"/>
      <c r="W609" s="98"/>
      <c r="X609" s="98"/>
    </row>
    <row r="610" spans="1:243" s="258" customFormat="1" ht="24" customHeight="1">
      <c r="A610" s="216"/>
      <c r="B610" s="1838"/>
      <c r="C610" s="1839"/>
      <c r="D610" s="855"/>
      <c r="E610" s="1840"/>
      <c r="F610" s="1840"/>
      <c r="G610" s="1840"/>
      <c r="H610" s="1840"/>
      <c r="I610" s="1840"/>
      <c r="J610" s="1840"/>
      <c r="K610" s="1840"/>
      <c r="L610" s="1840"/>
      <c r="M610" s="1841"/>
      <c r="N610" s="1841"/>
      <c r="O610" s="301"/>
      <c r="P610" s="302" t="str">
        <f>IF(O610*D610=0,"",O610*D610)</f>
        <v/>
      </c>
      <c r="Q610" s="47"/>
      <c r="R610" s="373"/>
      <c r="S610" s="4"/>
      <c r="T610" s="4"/>
      <c r="U610" s="4"/>
      <c r="V610" s="4"/>
      <c r="W610" s="4"/>
      <c r="X610" s="4"/>
      <c r="IH610" s="72"/>
      <c r="II610" s="21"/>
    </row>
    <row r="611" spans="1:243" s="258" customFormat="1" ht="24" customHeight="1">
      <c r="A611" s="216"/>
      <c r="B611" s="1838"/>
      <c r="C611" s="1839"/>
      <c r="D611" s="855"/>
      <c r="E611" s="1840"/>
      <c r="F611" s="1840"/>
      <c r="G611" s="1840"/>
      <c r="H611" s="1840"/>
      <c r="I611" s="1840"/>
      <c r="J611" s="1840"/>
      <c r="K611" s="1840"/>
      <c r="L611" s="1840"/>
      <c r="M611" s="1841"/>
      <c r="N611" s="1841"/>
      <c r="O611" s="301"/>
      <c r="P611" s="302" t="str">
        <f t="shared" ref="P611:P631" si="22">IF(O611*D611=0,"",O611*D611)</f>
        <v/>
      </c>
      <c r="Q611" s="47"/>
      <c r="R611" s="373"/>
      <c r="S611" s="4"/>
      <c r="T611" s="4"/>
      <c r="U611" s="4"/>
      <c r="V611" s="4"/>
      <c r="W611" s="4"/>
      <c r="X611" s="4"/>
      <c r="IH611" s="21"/>
      <c r="II611" s="21"/>
    </row>
    <row r="612" spans="1:243" s="258" customFormat="1" ht="24" customHeight="1">
      <c r="A612" s="216"/>
      <c r="B612" s="1838"/>
      <c r="C612" s="1839"/>
      <c r="D612" s="855"/>
      <c r="E612" s="1840"/>
      <c r="F612" s="1840"/>
      <c r="G612" s="1840"/>
      <c r="H612" s="1840"/>
      <c r="I612" s="1840"/>
      <c r="J612" s="1840"/>
      <c r="K612" s="1840"/>
      <c r="L612" s="1840"/>
      <c r="M612" s="1841"/>
      <c r="N612" s="1841"/>
      <c r="O612" s="301"/>
      <c r="P612" s="302" t="str">
        <f t="shared" si="22"/>
        <v/>
      </c>
      <c r="Q612" s="47"/>
      <c r="R612" s="373"/>
      <c r="S612" s="4"/>
      <c r="T612" s="4"/>
      <c r="U612" s="4"/>
      <c r="V612" s="4"/>
      <c r="W612" s="4"/>
      <c r="X612" s="4"/>
    </row>
    <row r="613" spans="1:243" s="258" customFormat="1" ht="24" customHeight="1">
      <c r="A613" s="216"/>
      <c r="B613" s="1838"/>
      <c r="C613" s="1839"/>
      <c r="D613" s="855"/>
      <c r="E613" s="1840"/>
      <c r="F613" s="1840"/>
      <c r="G613" s="1840"/>
      <c r="H613" s="1840"/>
      <c r="I613" s="1840"/>
      <c r="J613" s="1840"/>
      <c r="K613" s="1840"/>
      <c r="L613" s="1840"/>
      <c r="M613" s="1841"/>
      <c r="N613" s="1841"/>
      <c r="O613" s="301"/>
      <c r="P613" s="302" t="str">
        <f t="shared" si="22"/>
        <v/>
      </c>
      <c r="Q613" s="47"/>
      <c r="R613" s="373"/>
      <c r="S613" s="4"/>
      <c r="T613" s="4"/>
      <c r="U613" s="4"/>
      <c r="V613" s="4"/>
      <c r="W613" s="4"/>
      <c r="X613" s="4"/>
    </row>
    <row r="614" spans="1:243" s="258" customFormat="1" ht="24" customHeight="1">
      <c r="A614" s="216"/>
      <c r="B614" s="1838"/>
      <c r="C614" s="1839"/>
      <c r="D614" s="855"/>
      <c r="E614" s="1840"/>
      <c r="F614" s="1840"/>
      <c r="G614" s="1840"/>
      <c r="H614" s="1840"/>
      <c r="I614" s="1840"/>
      <c r="J614" s="1840"/>
      <c r="K614" s="1840"/>
      <c r="L614" s="1840"/>
      <c r="M614" s="1841"/>
      <c r="N614" s="1841"/>
      <c r="O614" s="301"/>
      <c r="P614" s="302" t="str">
        <f t="shared" si="22"/>
        <v/>
      </c>
      <c r="Q614" s="47"/>
      <c r="R614" s="373"/>
      <c r="S614" s="4"/>
      <c r="T614" s="4"/>
      <c r="U614" s="4"/>
      <c r="V614" s="4"/>
      <c r="W614" s="4"/>
      <c r="X614" s="4"/>
    </row>
    <row r="615" spans="1:243" s="258" customFormat="1" ht="24" customHeight="1">
      <c r="A615" s="216"/>
      <c r="B615" s="1838"/>
      <c r="C615" s="1839"/>
      <c r="D615" s="855"/>
      <c r="E615" s="1840"/>
      <c r="F615" s="1840"/>
      <c r="G615" s="1840"/>
      <c r="H615" s="1840"/>
      <c r="I615" s="1840"/>
      <c r="J615" s="1840"/>
      <c r="K615" s="1840"/>
      <c r="L615" s="1840"/>
      <c r="M615" s="1841"/>
      <c r="N615" s="1841"/>
      <c r="O615" s="301"/>
      <c r="P615" s="302" t="str">
        <f t="shared" si="22"/>
        <v/>
      </c>
      <c r="Q615" s="47"/>
      <c r="R615" s="373"/>
      <c r="S615" s="4"/>
      <c r="T615" s="4"/>
      <c r="U615" s="4"/>
      <c r="V615" s="4"/>
      <c r="W615" s="4"/>
      <c r="X615" s="4"/>
    </row>
    <row r="616" spans="1:243" s="258" customFormat="1" ht="24" customHeight="1">
      <c r="A616" s="216"/>
      <c r="B616" s="1838"/>
      <c r="C616" s="1839"/>
      <c r="D616" s="855"/>
      <c r="E616" s="1840"/>
      <c r="F616" s="1840"/>
      <c r="G616" s="1840"/>
      <c r="H616" s="1840"/>
      <c r="I616" s="1840"/>
      <c r="J616" s="1840"/>
      <c r="K616" s="1840"/>
      <c r="L616" s="1840"/>
      <c r="M616" s="1841"/>
      <c r="N616" s="1841"/>
      <c r="O616" s="301"/>
      <c r="P616" s="302" t="str">
        <f t="shared" si="22"/>
        <v/>
      </c>
      <c r="Q616" s="47"/>
      <c r="R616" s="373"/>
      <c r="S616" s="4"/>
      <c r="T616" s="4"/>
      <c r="U616" s="4"/>
      <c r="V616" s="4"/>
      <c r="W616" s="4"/>
      <c r="X616" s="4"/>
    </row>
    <row r="617" spans="1:243" s="258" customFormat="1" ht="24" customHeight="1">
      <c r="A617" s="216"/>
      <c r="B617" s="1838"/>
      <c r="C617" s="1839"/>
      <c r="D617" s="855"/>
      <c r="E617" s="1840"/>
      <c r="F617" s="1840"/>
      <c r="G617" s="1840"/>
      <c r="H617" s="1840"/>
      <c r="I617" s="1840"/>
      <c r="J617" s="1840"/>
      <c r="K617" s="1840"/>
      <c r="L617" s="1840"/>
      <c r="M617" s="1841"/>
      <c r="N617" s="1841"/>
      <c r="O617" s="301"/>
      <c r="P617" s="302" t="str">
        <f t="shared" si="22"/>
        <v/>
      </c>
      <c r="Q617" s="47"/>
      <c r="R617" s="373"/>
      <c r="S617" s="4"/>
      <c r="T617" s="4"/>
      <c r="U617" s="4"/>
      <c r="V617" s="4"/>
      <c r="W617" s="4"/>
      <c r="X617" s="4"/>
      <c r="IH617" s="72"/>
      <c r="II617" s="21"/>
    </row>
    <row r="618" spans="1:243" s="258" customFormat="1" ht="24" customHeight="1">
      <c r="A618" s="216"/>
      <c r="B618" s="1838"/>
      <c r="C618" s="1839"/>
      <c r="D618" s="855"/>
      <c r="E618" s="1840"/>
      <c r="F618" s="1840"/>
      <c r="G618" s="1840"/>
      <c r="H618" s="1840"/>
      <c r="I618" s="1840"/>
      <c r="J618" s="1840"/>
      <c r="K618" s="1840"/>
      <c r="L618" s="1840"/>
      <c r="M618" s="1841"/>
      <c r="N618" s="1841"/>
      <c r="O618" s="301"/>
      <c r="P618" s="302" t="str">
        <f t="shared" si="22"/>
        <v/>
      </c>
      <c r="Q618" s="47"/>
      <c r="R618" s="373"/>
      <c r="S618" s="4"/>
      <c r="T618" s="4"/>
      <c r="U618" s="4"/>
      <c r="V618" s="4"/>
      <c r="W618" s="4"/>
      <c r="X618" s="4"/>
      <c r="IH618" s="21"/>
      <c r="II618" s="21"/>
    </row>
    <row r="619" spans="1:243" s="258" customFormat="1" ht="24" customHeight="1">
      <c r="A619" s="216"/>
      <c r="B619" s="1838"/>
      <c r="C619" s="1839"/>
      <c r="D619" s="855"/>
      <c r="E619" s="1840"/>
      <c r="F619" s="1840"/>
      <c r="G619" s="1840"/>
      <c r="H619" s="1840"/>
      <c r="I619" s="1840"/>
      <c r="J619" s="1840"/>
      <c r="K619" s="1840"/>
      <c r="L619" s="1840"/>
      <c r="M619" s="1841"/>
      <c r="N619" s="1841"/>
      <c r="O619" s="301"/>
      <c r="P619" s="302" t="str">
        <f t="shared" si="22"/>
        <v/>
      </c>
      <c r="Q619" s="47"/>
      <c r="R619" s="373"/>
      <c r="S619" s="4"/>
      <c r="T619" s="4"/>
      <c r="U619" s="4"/>
      <c r="V619" s="4"/>
      <c r="W619" s="4"/>
      <c r="X619" s="4"/>
      <c r="IH619" s="21"/>
      <c r="II619" s="21"/>
    </row>
    <row r="620" spans="1:243" s="258" customFormat="1" ht="24" customHeight="1">
      <c r="A620" s="216"/>
      <c r="B620" s="1838"/>
      <c r="C620" s="1839"/>
      <c r="D620" s="855"/>
      <c r="E620" s="1840"/>
      <c r="F620" s="1840"/>
      <c r="G620" s="1840"/>
      <c r="H620" s="1840"/>
      <c r="I620" s="1840"/>
      <c r="J620" s="1840"/>
      <c r="K620" s="1840"/>
      <c r="L620" s="1840"/>
      <c r="M620" s="1841"/>
      <c r="N620" s="1841"/>
      <c r="O620" s="301"/>
      <c r="P620" s="302" t="str">
        <f t="shared" si="22"/>
        <v/>
      </c>
      <c r="Q620" s="47"/>
      <c r="R620" s="373"/>
      <c r="S620" s="4"/>
      <c r="T620" s="4"/>
      <c r="U620" s="4"/>
      <c r="V620" s="4"/>
      <c r="W620" s="4"/>
      <c r="X620" s="4"/>
    </row>
    <row r="621" spans="1:243" s="258" customFormat="1" ht="24" customHeight="1">
      <c r="A621" s="216"/>
      <c r="B621" s="1838"/>
      <c r="C621" s="1839"/>
      <c r="D621" s="855"/>
      <c r="E621" s="1840"/>
      <c r="F621" s="1840"/>
      <c r="G621" s="1840"/>
      <c r="H621" s="1840"/>
      <c r="I621" s="1840"/>
      <c r="J621" s="1840"/>
      <c r="K621" s="1840"/>
      <c r="L621" s="1840"/>
      <c r="M621" s="1841"/>
      <c r="N621" s="1841"/>
      <c r="O621" s="301"/>
      <c r="P621" s="302" t="str">
        <f t="shared" si="22"/>
        <v/>
      </c>
      <c r="Q621" s="47"/>
      <c r="R621" s="373"/>
      <c r="S621" s="4"/>
      <c r="T621" s="4"/>
      <c r="U621" s="4"/>
      <c r="V621" s="4"/>
      <c r="W621" s="4"/>
      <c r="X621" s="4"/>
    </row>
    <row r="622" spans="1:243" s="258" customFormat="1" ht="24" customHeight="1">
      <c r="A622" s="216"/>
      <c r="B622" s="1838"/>
      <c r="C622" s="1839"/>
      <c r="D622" s="855"/>
      <c r="E622" s="1840"/>
      <c r="F622" s="1840"/>
      <c r="G622" s="1840"/>
      <c r="H622" s="1840"/>
      <c r="I622" s="1840"/>
      <c r="J622" s="1840"/>
      <c r="K622" s="1840"/>
      <c r="L622" s="1840"/>
      <c r="M622" s="1841"/>
      <c r="N622" s="1841"/>
      <c r="O622" s="301"/>
      <c r="P622" s="302" t="str">
        <f t="shared" si="22"/>
        <v/>
      </c>
      <c r="Q622" s="47"/>
      <c r="R622" s="373"/>
      <c r="S622" s="4"/>
      <c r="T622" s="4"/>
      <c r="U622" s="4"/>
      <c r="V622" s="4"/>
      <c r="W622" s="4"/>
      <c r="X622" s="4"/>
    </row>
    <row r="623" spans="1:243" s="258" customFormat="1" ht="24" customHeight="1">
      <c r="A623" s="216"/>
      <c r="B623" s="1838"/>
      <c r="C623" s="1839"/>
      <c r="D623" s="855"/>
      <c r="E623" s="1840"/>
      <c r="F623" s="1840"/>
      <c r="G623" s="1840"/>
      <c r="H623" s="1840"/>
      <c r="I623" s="1840"/>
      <c r="J623" s="1840"/>
      <c r="K623" s="1840"/>
      <c r="L623" s="1840"/>
      <c r="M623" s="1841"/>
      <c r="N623" s="1841"/>
      <c r="O623" s="301"/>
      <c r="P623" s="302" t="str">
        <f t="shared" si="22"/>
        <v/>
      </c>
      <c r="Q623" s="47"/>
      <c r="R623" s="373"/>
      <c r="S623" s="4"/>
      <c r="T623" s="4"/>
      <c r="U623" s="4"/>
      <c r="V623" s="4"/>
      <c r="W623" s="4"/>
      <c r="X623" s="4"/>
    </row>
    <row r="624" spans="1:243" s="258" customFormat="1" ht="24" customHeight="1">
      <c r="A624" s="216"/>
      <c r="B624" s="1838"/>
      <c r="C624" s="1839"/>
      <c r="D624" s="855"/>
      <c r="E624" s="1840"/>
      <c r="F624" s="1840"/>
      <c r="G624" s="1840"/>
      <c r="H624" s="1840"/>
      <c r="I624" s="1840"/>
      <c r="J624" s="1840"/>
      <c r="K624" s="1840"/>
      <c r="L624" s="1840"/>
      <c r="M624" s="1841"/>
      <c r="N624" s="1841"/>
      <c r="O624" s="301"/>
      <c r="P624" s="302" t="str">
        <f t="shared" si="22"/>
        <v/>
      </c>
      <c r="Q624" s="47"/>
      <c r="R624" s="373"/>
      <c r="S624" s="4"/>
      <c r="T624" s="4"/>
      <c r="U624" s="4"/>
      <c r="V624" s="4"/>
      <c r="W624" s="4"/>
      <c r="X624" s="4"/>
    </row>
    <row r="625" spans="1:243" s="258" customFormat="1" ht="24" customHeight="1">
      <c r="A625" s="216"/>
      <c r="B625" s="1838"/>
      <c r="C625" s="1839"/>
      <c r="D625" s="855"/>
      <c r="E625" s="1840"/>
      <c r="F625" s="1840"/>
      <c r="G625" s="1840"/>
      <c r="H625" s="1840"/>
      <c r="I625" s="1840"/>
      <c r="J625" s="1840"/>
      <c r="K625" s="1840"/>
      <c r="L625" s="1840"/>
      <c r="M625" s="1841"/>
      <c r="N625" s="1841"/>
      <c r="O625" s="301"/>
      <c r="P625" s="302" t="str">
        <f t="shared" si="22"/>
        <v/>
      </c>
      <c r="Q625" s="47"/>
      <c r="R625" s="373"/>
      <c r="S625" s="4"/>
      <c r="T625" s="4"/>
      <c r="U625" s="4"/>
      <c r="V625" s="4"/>
      <c r="W625" s="4"/>
      <c r="X625" s="4"/>
    </row>
    <row r="626" spans="1:243" s="258" customFormat="1" ht="24" customHeight="1">
      <c r="A626" s="216"/>
      <c r="B626" s="1838"/>
      <c r="C626" s="1839"/>
      <c r="D626" s="855"/>
      <c r="E626" s="1840"/>
      <c r="F626" s="1840"/>
      <c r="G626" s="1840"/>
      <c r="H626" s="1840"/>
      <c r="I626" s="1840"/>
      <c r="J626" s="1840"/>
      <c r="K626" s="1840"/>
      <c r="L626" s="1840"/>
      <c r="M626" s="1841"/>
      <c r="N626" s="1841"/>
      <c r="O626" s="301"/>
      <c r="P626" s="302" t="str">
        <f t="shared" si="22"/>
        <v/>
      </c>
      <c r="Q626" s="47"/>
      <c r="R626" s="373"/>
      <c r="S626" s="4"/>
      <c r="T626" s="4"/>
      <c r="U626" s="4"/>
      <c r="V626" s="4"/>
      <c r="W626" s="4"/>
      <c r="X626" s="4"/>
    </row>
    <row r="627" spans="1:243" s="258" customFormat="1" ht="24" customHeight="1">
      <c r="A627" s="216"/>
      <c r="B627" s="1838"/>
      <c r="C627" s="1839"/>
      <c r="D627" s="855"/>
      <c r="E627" s="1840"/>
      <c r="F627" s="1840"/>
      <c r="G627" s="1840"/>
      <c r="H627" s="1840"/>
      <c r="I627" s="1840"/>
      <c r="J627" s="1840"/>
      <c r="K627" s="1840"/>
      <c r="L627" s="1840"/>
      <c r="M627" s="1841"/>
      <c r="N627" s="1841"/>
      <c r="O627" s="301"/>
      <c r="P627" s="302" t="str">
        <f t="shared" si="22"/>
        <v/>
      </c>
      <c r="Q627" s="47"/>
      <c r="R627" s="373"/>
      <c r="S627" s="4"/>
      <c r="T627" s="4"/>
      <c r="U627" s="4"/>
      <c r="V627" s="4"/>
      <c r="W627" s="4"/>
      <c r="X627" s="4"/>
    </row>
    <row r="628" spans="1:243" s="258" customFormat="1" ht="24" customHeight="1">
      <c r="A628" s="216"/>
      <c r="B628" s="1838"/>
      <c r="C628" s="1839"/>
      <c r="D628" s="855"/>
      <c r="E628" s="1840"/>
      <c r="F628" s="1840"/>
      <c r="G628" s="1840"/>
      <c r="H628" s="1840"/>
      <c r="I628" s="1840"/>
      <c r="J628" s="1840"/>
      <c r="K628" s="1840"/>
      <c r="L628" s="1840"/>
      <c r="M628" s="1841"/>
      <c r="N628" s="1841"/>
      <c r="O628" s="301"/>
      <c r="P628" s="302" t="str">
        <f t="shared" si="22"/>
        <v/>
      </c>
      <c r="Q628" s="47"/>
      <c r="R628" s="373"/>
      <c r="S628" s="4"/>
      <c r="T628" s="4"/>
      <c r="U628" s="4"/>
      <c r="V628" s="4"/>
      <c r="W628" s="4"/>
      <c r="X628" s="4"/>
    </row>
    <row r="629" spans="1:243" s="258" customFormat="1" ht="24" customHeight="1">
      <c r="A629" s="216"/>
      <c r="B629" s="1838"/>
      <c r="C629" s="1839"/>
      <c r="D629" s="855"/>
      <c r="E629" s="1840"/>
      <c r="F629" s="1840"/>
      <c r="G629" s="1840"/>
      <c r="H629" s="1840"/>
      <c r="I629" s="1840"/>
      <c r="J629" s="1840"/>
      <c r="K629" s="1840"/>
      <c r="L629" s="1840"/>
      <c r="M629" s="1841"/>
      <c r="N629" s="1841"/>
      <c r="O629" s="301"/>
      <c r="P629" s="302" t="str">
        <f t="shared" si="22"/>
        <v/>
      </c>
      <c r="Q629" s="47"/>
      <c r="R629" s="373"/>
      <c r="S629" s="4"/>
      <c r="T629" s="4"/>
      <c r="U629" s="4"/>
      <c r="V629" s="4"/>
      <c r="W629" s="4"/>
      <c r="X629" s="4"/>
    </row>
    <row r="630" spans="1:243" s="258" customFormat="1" ht="24" customHeight="1">
      <c r="A630" s="216"/>
      <c r="B630" s="1838"/>
      <c r="C630" s="1839"/>
      <c r="D630" s="855"/>
      <c r="E630" s="1840"/>
      <c r="F630" s="1840"/>
      <c r="G630" s="1840"/>
      <c r="H630" s="1840"/>
      <c r="I630" s="1840"/>
      <c r="J630" s="1840"/>
      <c r="K630" s="1840"/>
      <c r="L630" s="1840"/>
      <c r="M630" s="1841"/>
      <c r="N630" s="1841"/>
      <c r="O630" s="301"/>
      <c r="P630" s="302" t="str">
        <f t="shared" si="22"/>
        <v/>
      </c>
      <c r="Q630" s="47"/>
      <c r="R630" s="373"/>
      <c r="S630" s="4"/>
      <c r="T630" s="4"/>
      <c r="U630" s="4"/>
      <c r="V630" s="4"/>
      <c r="W630" s="4"/>
      <c r="X630" s="4"/>
    </row>
    <row r="631" spans="1:243" s="258" customFormat="1" ht="24" customHeight="1">
      <c r="A631" s="216"/>
      <c r="B631" s="1838"/>
      <c r="C631" s="1839"/>
      <c r="D631" s="855"/>
      <c r="E631" s="1840"/>
      <c r="F631" s="1840"/>
      <c r="G631" s="1840"/>
      <c r="H631" s="1840"/>
      <c r="I631" s="1840"/>
      <c r="J631" s="1840"/>
      <c r="K631" s="1840"/>
      <c r="L631" s="1840"/>
      <c r="M631" s="1841"/>
      <c r="N631" s="1841"/>
      <c r="O631" s="301"/>
      <c r="P631" s="302" t="str">
        <f t="shared" si="22"/>
        <v/>
      </c>
      <c r="Q631" s="47"/>
      <c r="R631" s="373"/>
      <c r="S631" s="4"/>
      <c r="T631" s="4"/>
      <c r="U631" s="4"/>
      <c r="V631" s="4"/>
      <c r="W631" s="4"/>
      <c r="X631" s="4"/>
    </row>
    <row r="632" spans="1:243" s="258" customFormat="1" ht="24" customHeight="1">
      <c r="A632" s="216"/>
      <c r="B632" s="1838"/>
      <c r="C632" s="1839"/>
      <c r="D632" s="855"/>
      <c r="E632" s="1840"/>
      <c r="F632" s="1840"/>
      <c r="G632" s="1840"/>
      <c r="H632" s="1840"/>
      <c r="I632" s="1840"/>
      <c r="J632" s="1840"/>
      <c r="K632" s="1840"/>
      <c r="L632" s="1840"/>
      <c r="M632" s="1841"/>
      <c r="N632" s="1841"/>
      <c r="O632" s="301"/>
      <c r="P632" s="302" t="str">
        <f>IF(O632*D632=0,"",O632*D632)</f>
        <v/>
      </c>
      <c r="Q632" s="47"/>
      <c r="R632" s="373"/>
      <c r="S632" s="4"/>
      <c r="T632" s="4"/>
      <c r="U632" s="4"/>
      <c r="V632" s="4"/>
      <c r="W632" s="4"/>
      <c r="X632" s="4"/>
      <c r="IH632" s="72"/>
      <c r="II632" s="21"/>
    </row>
    <row r="633" spans="1:243" s="258" customFormat="1" ht="24" customHeight="1">
      <c r="A633" s="216"/>
      <c r="B633" s="1838"/>
      <c r="C633" s="1839"/>
      <c r="D633" s="855"/>
      <c r="E633" s="1840"/>
      <c r="F633" s="1840"/>
      <c r="G633" s="1840"/>
      <c r="H633" s="1840"/>
      <c r="I633" s="1840"/>
      <c r="J633" s="1840"/>
      <c r="K633" s="1840"/>
      <c r="L633" s="1840"/>
      <c r="M633" s="1841"/>
      <c r="N633" s="1841"/>
      <c r="O633" s="301"/>
      <c r="P633" s="302" t="str">
        <f t="shared" ref="P633:P658" si="23">IF(O633*D633=0,"",O633*D633)</f>
        <v/>
      </c>
      <c r="Q633" s="47"/>
      <c r="R633" s="373"/>
      <c r="S633" s="4"/>
      <c r="T633" s="4"/>
      <c r="U633" s="4"/>
      <c r="V633" s="4"/>
      <c r="W633" s="4"/>
      <c r="X633" s="4"/>
      <c r="IH633" s="72"/>
      <c r="II633" s="21"/>
    </row>
    <row r="634" spans="1:243" s="258" customFormat="1" ht="24" customHeight="1">
      <c r="A634" s="216"/>
      <c r="B634" s="1838"/>
      <c r="C634" s="1839"/>
      <c r="D634" s="855"/>
      <c r="E634" s="1840"/>
      <c r="F634" s="1840"/>
      <c r="G634" s="1840"/>
      <c r="H634" s="1840"/>
      <c r="I634" s="1840"/>
      <c r="J634" s="1840"/>
      <c r="K634" s="1840"/>
      <c r="L634" s="1840"/>
      <c r="M634" s="1841"/>
      <c r="N634" s="1841"/>
      <c r="O634" s="301"/>
      <c r="P634" s="302" t="str">
        <f t="shared" si="23"/>
        <v/>
      </c>
      <c r="Q634" s="47"/>
      <c r="R634" s="373"/>
      <c r="S634" s="4"/>
      <c r="T634" s="4"/>
      <c r="U634" s="4"/>
      <c r="V634" s="4"/>
      <c r="W634" s="4"/>
      <c r="X634" s="4"/>
      <c r="IH634" s="21"/>
      <c r="II634" s="21"/>
    </row>
    <row r="635" spans="1:243" s="258" customFormat="1" ht="24" customHeight="1">
      <c r="A635" s="216"/>
      <c r="B635" s="1838"/>
      <c r="C635" s="1839"/>
      <c r="D635" s="855"/>
      <c r="E635" s="1840"/>
      <c r="F635" s="1840"/>
      <c r="G635" s="1840"/>
      <c r="H635" s="1840"/>
      <c r="I635" s="1840"/>
      <c r="J635" s="1840"/>
      <c r="K635" s="1840"/>
      <c r="L635" s="1840"/>
      <c r="M635" s="1841"/>
      <c r="N635" s="1841"/>
      <c r="O635" s="301"/>
      <c r="P635" s="302" t="str">
        <f t="shared" si="23"/>
        <v/>
      </c>
      <c r="Q635" s="47"/>
      <c r="R635" s="373"/>
      <c r="S635" s="4"/>
      <c r="T635" s="4"/>
      <c r="U635" s="4"/>
      <c r="V635" s="4"/>
      <c r="W635" s="4"/>
      <c r="X635" s="4"/>
      <c r="IH635" s="21"/>
      <c r="II635" s="21"/>
    </row>
    <row r="636" spans="1:243" s="258" customFormat="1" ht="24" customHeight="1">
      <c r="A636" s="216"/>
      <c r="B636" s="1838"/>
      <c r="C636" s="1839"/>
      <c r="D636" s="855"/>
      <c r="E636" s="1840"/>
      <c r="F636" s="1840"/>
      <c r="G636" s="1840"/>
      <c r="H636" s="1840"/>
      <c r="I636" s="1840"/>
      <c r="J636" s="1840"/>
      <c r="K636" s="1840"/>
      <c r="L636" s="1840"/>
      <c r="M636" s="1841"/>
      <c r="N636" s="1841"/>
      <c r="O636" s="301"/>
      <c r="P636" s="302" t="str">
        <f t="shared" si="23"/>
        <v/>
      </c>
      <c r="Q636" s="47"/>
      <c r="R636" s="373"/>
      <c r="S636" s="4"/>
      <c r="T636" s="4"/>
      <c r="U636" s="4"/>
      <c r="V636" s="4"/>
      <c r="W636" s="4"/>
      <c r="X636" s="4"/>
    </row>
    <row r="637" spans="1:243" s="258" customFormat="1" ht="24" customHeight="1">
      <c r="A637" s="216"/>
      <c r="B637" s="1838"/>
      <c r="C637" s="1839"/>
      <c r="D637" s="855"/>
      <c r="E637" s="1840"/>
      <c r="F637" s="1840"/>
      <c r="G637" s="1840"/>
      <c r="H637" s="1840"/>
      <c r="I637" s="1840"/>
      <c r="J637" s="1840"/>
      <c r="K637" s="1840"/>
      <c r="L637" s="1840"/>
      <c r="M637" s="1841"/>
      <c r="N637" s="1841"/>
      <c r="O637" s="301"/>
      <c r="P637" s="302" t="str">
        <f t="shared" si="23"/>
        <v/>
      </c>
      <c r="Q637" s="47"/>
      <c r="R637" s="373"/>
      <c r="S637" s="4"/>
      <c r="T637" s="4"/>
      <c r="U637" s="4"/>
      <c r="V637" s="4"/>
      <c r="W637" s="4"/>
      <c r="X637" s="4"/>
    </row>
    <row r="638" spans="1:243" s="258" customFormat="1" ht="24" customHeight="1">
      <c r="A638" s="216"/>
      <c r="B638" s="1838"/>
      <c r="C638" s="1839"/>
      <c r="D638" s="855"/>
      <c r="E638" s="1840"/>
      <c r="F638" s="1840"/>
      <c r="G638" s="1840"/>
      <c r="H638" s="1840"/>
      <c r="I638" s="1840"/>
      <c r="J638" s="1840"/>
      <c r="K638" s="1840"/>
      <c r="L638" s="1840"/>
      <c r="M638" s="1841"/>
      <c r="N638" s="1841"/>
      <c r="O638" s="301"/>
      <c r="P638" s="302" t="str">
        <f t="shared" si="23"/>
        <v/>
      </c>
      <c r="Q638" s="47"/>
      <c r="R638" s="373"/>
      <c r="S638" s="4"/>
      <c r="T638" s="4"/>
      <c r="U638" s="4"/>
      <c r="V638" s="4"/>
      <c r="W638" s="4"/>
      <c r="X638" s="4"/>
    </row>
    <row r="639" spans="1:243" s="258" customFormat="1" ht="24" customHeight="1">
      <c r="A639" s="216"/>
      <c r="B639" s="1838"/>
      <c r="C639" s="1839"/>
      <c r="D639" s="855"/>
      <c r="E639" s="1840"/>
      <c r="F639" s="1840"/>
      <c r="G639" s="1840"/>
      <c r="H639" s="1840"/>
      <c r="I639" s="1840"/>
      <c r="J639" s="1840"/>
      <c r="K639" s="1840"/>
      <c r="L639" s="1840"/>
      <c r="M639" s="1841"/>
      <c r="N639" s="1841"/>
      <c r="O639" s="301"/>
      <c r="P639" s="302" t="str">
        <f t="shared" si="23"/>
        <v/>
      </c>
      <c r="Q639" s="47"/>
      <c r="R639" s="373"/>
      <c r="S639" s="4"/>
      <c r="T639" s="4"/>
      <c r="U639" s="4"/>
      <c r="V639" s="4"/>
      <c r="W639" s="4"/>
      <c r="X639" s="4"/>
    </row>
    <row r="640" spans="1:243" s="258" customFormat="1" ht="24" customHeight="1">
      <c r="A640" s="216"/>
      <c r="B640" s="1838"/>
      <c r="C640" s="1839"/>
      <c r="D640" s="855"/>
      <c r="E640" s="1840"/>
      <c r="F640" s="1840"/>
      <c r="G640" s="1840"/>
      <c r="H640" s="1840"/>
      <c r="I640" s="1840"/>
      <c r="J640" s="1840"/>
      <c r="K640" s="1840"/>
      <c r="L640" s="1840"/>
      <c r="M640" s="1841"/>
      <c r="N640" s="1841"/>
      <c r="O640" s="301"/>
      <c r="P640" s="302" t="str">
        <f t="shared" si="23"/>
        <v/>
      </c>
      <c r="Q640" s="47"/>
      <c r="R640" s="373"/>
      <c r="S640" s="4"/>
      <c r="T640" s="4"/>
      <c r="U640" s="4"/>
      <c r="V640" s="4"/>
      <c r="W640" s="4"/>
      <c r="X640" s="4"/>
    </row>
    <row r="641" spans="1:243" s="258" customFormat="1" ht="24" customHeight="1">
      <c r="A641" s="216"/>
      <c r="B641" s="1838"/>
      <c r="C641" s="1839"/>
      <c r="D641" s="855"/>
      <c r="E641" s="1840"/>
      <c r="F641" s="1840"/>
      <c r="G641" s="1840"/>
      <c r="H641" s="1840"/>
      <c r="I641" s="1840"/>
      <c r="J641" s="1840"/>
      <c r="K641" s="1840"/>
      <c r="L641" s="1840"/>
      <c r="M641" s="1841"/>
      <c r="N641" s="1841"/>
      <c r="O641" s="301"/>
      <c r="P641" s="302" t="str">
        <f t="shared" si="23"/>
        <v/>
      </c>
      <c r="Q641" s="47"/>
      <c r="R641" s="373"/>
      <c r="S641" s="4"/>
      <c r="T641" s="4"/>
      <c r="U641" s="4"/>
      <c r="V641" s="4"/>
      <c r="W641" s="4"/>
      <c r="X641" s="4"/>
    </row>
    <row r="642" spans="1:243" s="258" customFormat="1" ht="24" customHeight="1">
      <c r="A642" s="216"/>
      <c r="B642" s="1838"/>
      <c r="C642" s="1839"/>
      <c r="D642" s="855"/>
      <c r="E642" s="1840"/>
      <c r="F642" s="1840"/>
      <c r="G642" s="1840"/>
      <c r="H642" s="1840"/>
      <c r="I642" s="1840"/>
      <c r="J642" s="1840"/>
      <c r="K642" s="1840"/>
      <c r="L642" s="1840"/>
      <c r="M642" s="1841"/>
      <c r="N642" s="1841"/>
      <c r="O642" s="301"/>
      <c r="P642" s="302" t="str">
        <f t="shared" si="23"/>
        <v/>
      </c>
      <c r="Q642" s="47"/>
      <c r="R642" s="373"/>
      <c r="S642" s="4"/>
      <c r="T642" s="4"/>
      <c r="U642" s="4"/>
      <c r="V642" s="4"/>
      <c r="W642" s="4"/>
      <c r="X642" s="4"/>
      <c r="IH642" s="72"/>
      <c r="II642" s="21"/>
    </row>
    <row r="643" spans="1:243" s="258" customFormat="1" ht="24" customHeight="1">
      <c r="A643" s="216"/>
      <c r="B643" s="1838"/>
      <c r="C643" s="1839"/>
      <c r="D643" s="855"/>
      <c r="E643" s="1840"/>
      <c r="F643" s="1840"/>
      <c r="G643" s="1840"/>
      <c r="H643" s="1840"/>
      <c r="I643" s="1840"/>
      <c r="J643" s="1840"/>
      <c r="K643" s="1840"/>
      <c r="L643" s="1840"/>
      <c r="M643" s="1841"/>
      <c r="N643" s="1841"/>
      <c r="O643" s="301"/>
      <c r="P643" s="302" t="str">
        <f t="shared" si="23"/>
        <v/>
      </c>
      <c r="Q643" s="47"/>
      <c r="R643" s="373"/>
      <c r="S643" s="4"/>
      <c r="T643" s="4"/>
      <c r="U643" s="4"/>
      <c r="V643" s="4"/>
      <c r="W643" s="4"/>
      <c r="X643" s="4"/>
      <c r="IH643" s="21"/>
      <c r="II643" s="21"/>
    </row>
    <row r="644" spans="1:243" s="258" customFormat="1" ht="24" customHeight="1">
      <c r="A644" s="216"/>
      <c r="B644" s="1838"/>
      <c r="C644" s="1839"/>
      <c r="D644" s="855"/>
      <c r="E644" s="1840"/>
      <c r="F644" s="1840"/>
      <c r="G644" s="1840"/>
      <c r="H644" s="1840"/>
      <c r="I644" s="1840"/>
      <c r="J644" s="1840"/>
      <c r="K644" s="1840"/>
      <c r="L644" s="1840"/>
      <c r="M644" s="1841"/>
      <c r="N644" s="1841"/>
      <c r="O644" s="301"/>
      <c r="P644" s="302" t="str">
        <f t="shared" si="23"/>
        <v/>
      </c>
      <c r="Q644" s="47"/>
      <c r="R644" s="373"/>
      <c r="S644" s="4"/>
      <c r="T644" s="4"/>
      <c r="U644" s="4"/>
      <c r="V644" s="4"/>
      <c r="W644" s="4"/>
      <c r="X644" s="4"/>
      <c r="IH644" s="21"/>
      <c r="II644" s="21"/>
    </row>
    <row r="645" spans="1:243" s="258" customFormat="1" ht="24" customHeight="1">
      <c r="A645" s="216"/>
      <c r="B645" s="1838"/>
      <c r="C645" s="1839"/>
      <c r="D645" s="855"/>
      <c r="E645" s="1840"/>
      <c r="F645" s="1840"/>
      <c r="G645" s="1840"/>
      <c r="H645" s="1840"/>
      <c r="I645" s="1840"/>
      <c r="J645" s="1840"/>
      <c r="K645" s="1840"/>
      <c r="L645" s="1840"/>
      <c r="M645" s="1841"/>
      <c r="N645" s="1841"/>
      <c r="O645" s="301"/>
      <c r="P645" s="302" t="str">
        <f t="shared" si="23"/>
        <v/>
      </c>
      <c r="Q645" s="47"/>
      <c r="R645" s="373"/>
      <c r="S645" s="4"/>
      <c r="T645" s="4"/>
      <c r="U645" s="4"/>
      <c r="V645" s="4"/>
      <c r="W645" s="4"/>
      <c r="X645" s="4"/>
    </row>
    <row r="646" spans="1:243" s="258" customFormat="1" ht="24" customHeight="1">
      <c r="A646" s="216"/>
      <c r="B646" s="1838"/>
      <c r="C646" s="1839"/>
      <c r="D646" s="855"/>
      <c r="E646" s="1840"/>
      <c r="F646" s="1840"/>
      <c r="G646" s="1840"/>
      <c r="H646" s="1840"/>
      <c r="I646" s="1840"/>
      <c r="J646" s="1840"/>
      <c r="K646" s="1840"/>
      <c r="L646" s="1840"/>
      <c r="M646" s="1841"/>
      <c r="N646" s="1841"/>
      <c r="O646" s="301"/>
      <c r="P646" s="302" t="str">
        <f t="shared" si="23"/>
        <v/>
      </c>
      <c r="Q646" s="47"/>
      <c r="R646" s="373"/>
      <c r="S646" s="4"/>
      <c r="T646" s="4"/>
      <c r="U646" s="4"/>
      <c r="V646" s="4"/>
      <c r="W646" s="4"/>
      <c r="X646" s="4"/>
    </row>
    <row r="647" spans="1:243" s="258" customFormat="1" ht="24" customHeight="1">
      <c r="A647" s="216"/>
      <c r="B647" s="1838"/>
      <c r="C647" s="1839"/>
      <c r="D647" s="855"/>
      <c r="E647" s="1840"/>
      <c r="F647" s="1840"/>
      <c r="G647" s="1840"/>
      <c r="H647" s="1840"/>
      <c r="I647" s="1840"/>
      <c r="J647" s="1840"/>
      <c r="K647" s="1840"/>
      <c r="L647" s="1840"/>
      <c r="M647" s="1841"/>
      <c r="N647" s="1841"/>
      <c r="O647" s="301"/>
      <c r="P647" s="302" t="str">
        <f t="shared" si="23"/>
        <v/>
      </c>
      <c r="Q647" s="47"/>
      <c r="R647" s="373"/>
      <c r="S647" s="4"/>
      <c r="T647" s="4"/>
      <c r="U647" s="4"/>
      <c r="V647" s="4"/>
      <c r="W647" s="4"/>
      <c r="X647" s="4"/>
    </row>
    <row r="648" spans="1:243" s="258" customFormat="1" ht="24" customHeight="1">
      <c r="A648" s="216"/>
      <c r="B648" s="1838"/>
      <c r="C648" s="1839"/>
      <c r="D648" s="855"/>
      <c r="E648" s="1840"/>
      <c r="F648" s="1840"/>
      <c r="G648" s="1840"/>
      <c r="H648" s="1840"/>
      <c r="I648" s="1840"/>
      <c r="J648" s="1840"/>
      <c r="K648" s="1840"/>
      <c r="L648" s="1840"/>
      <c r="M648" s="1841"/>
      <c r="N648" s="1841"/>
      <c r="O648" s="301"/>
      <c r="P648" s="302" t="str">
        <f t="shared" si="23"/>
        <v/>
      </c>
      <c r="Q648" s="47"/>
      <c r="R648" s="373"/>
      <c r="S648" s="4"/>
      <c r="T648" s="4"/>
      <c r="U648" s="4"/>
      <c r="V648" s="4"/>
      <c r="W648" s="4"/>
      <c r="X648" s="4"/>
    </row>
    <row r="649" spans="1:243" s="258" customFormat="1" ht="24" customHeight="1">
      <c r="A649" s="216"/>
      <c r="B649" s="1838"/>
      <c r="C649" s="1839"/>
      <c r="D649" s="855"/>
      <c r="E649" s="1840"/>
      <c r="F649" s="1840"/>
      <c r="G649" s="1840"/>
      <c r="H649" s="1840"/>
      <c r="I649" s="1840"/>
      <c r="J649" s="1840"/>
      <c r="K649" s="1840"/>
      <c r="L649" s="1840"/>
      <c r="M649" s="1841"/>
      <c r="N649" s="1841"/>
      <c r="O649" s="301"/>
      <c r="P649" s="302" t="str">
        <f t="shared" si="23"/>
        <v/>
      </c>
      <c r="Q649" s="47"/>
      <c r="R649" s="373"/>
      <c r="S649" s="4"/>
      <c r="T649" s="4"/>
      <c r="U649" s="4"/>
      <c r="V649" s="4"/>
      <c r="W649" s="4"/>
      <c r="X649" s="4"/>
    </row>
    <row r="650" spans="1:243" s="258" customFormat="1" ht="24" customHeight="1">
      <c r="A650" s="216"/>
      <c r="B650" s="1838"/>
      <c r="C650" s="1839"/>
      <c r="D650" s="855"/>
      <c r="E650" s="1840"/>
      <c r="F650" s="1840"/>
      <c r="G650" s="1840"/>
      <c r="H650" s="1840"/>
      <c r="I650" s="1840"/>
      <c r="J650" s="1840"/>
      <c r="K650" s="1840"/>
      <c r="L650" s="1840"/>
      <c r="M650" s="1841"/>
      <c r="N650" s="1841"/>
      <c r="O650" s="301"/>
      <c r="P650" s="302" t="str">
        <f t="shared" si="23"/>
        <v/>
      </c>
      <c r="Q650" s="47"/>
      <c r="R650" s="373"/>
      <c r="S650" s="4"/>
      <c r="T650" s="4"/>
      <c r="U650" s="4"/>
      <c r="V650" s="4"/>
      <c r="W650" s="4"/>
      <c r="X650" s="4"/>
    </row>
    <row r="651" spans="1:243" s="258" customFormat="1" ht="24" customHeight="1">
      <c r="A651" s="216"/>
      <c r="B651" s="1838"/>
      <c r="C651" s="1839"/>
      <c r="D651" s="855"/>
      <c r="E651" s="1840"/>
      <c r="F651" s="1840"/>
      <c r="G651" s="1840"/>
      <c r="H651" s="1840"/>
      <c r="I651" s="1840"/>
      <c r="J651" s="1840"/>
      <c r="K651" s="1840"/>
      <c r="L651" s="1840"/>
      <c r="M651" s="1841"/>
      <c r="N651" s="1841"/>
      <c r="O651" s="301"/>
      <c r="P651" s="302" t="str">
        <f t="shared" si="23"/>
        <v/>
      </c>
      <c r="Q651" s="47"/>
      <c r="R651" s="373"/>
      <c r="S651" s="4"/>
      <c r="T651" s="4"/>
      <c r="U651" s="4"/>
      <c r="V651" s="4"/>
      <c r="W651" s="4"/>
      <c r="X651" s="4"/>
    </row>
    <row r="652" spans="1:243" s="258" customFormat="1" ht="24" customHeight="1">
      <c r="A652" s="216"/>
      <c r="B652" s="1838"/>
      <c r="C652" s="1838"/>
      <c r="D652" s="156"/>
      <c r="E652" s="1841"/>
      <c r="F652" s="1841"/>
      <c r="G652" s="1841"/>
      <c r="H652" s="1841"/>
      <c r="I652" s="1841"/>
      <c r="J652" s="1841"/>
      <c r="K652" s="1841"/>
      <c r="L652" s="1841"/>
      <c r="M652" s="1841"/>
      <c r="N652" s="1841"/>
      <c r="O652" s="301"/>
      <c r="P652" s="302" t="str">
        <f>IF(O652*D652=0,"",O652*D652)</f>
        <v/>
      </c>
      <c r="Q652" s="47"/>
      <c r="R652" s="373"/>
      <c r="S652" s="4"/>
      <c r="T652" s="4"/>
      <c r="U652" s="4"/>
      <c r="V652" s="4"/>
      <c r="W652" s="4"/>
      <c r="X652" s="4"/>
    </row>
    <row r="653" spans="1:243" s="258" customFormat="1" ht="24" customHeight="1">
      <c r="A653" s="216"/>
      <c r="B653" s="1838"/>
      <c r="C653" s="1838"/>
      <c r="D653" s="156"/>
      <c r="E653" s="1841"/>
      <c r="F653" s="1841"/>
      <c r="G653" s="1841"/>
      <c r="H653" s="1841"/>
      <c r="I653" s="1841"/>
      <c r="J653" s="1841"/>
      <c r="K653" s="1841"/>
      <c r="L653" s="1841"/>
      <c r="M653" s="1841"/>
      <c r="N653" s="1841"/>
      <c r="O653" s="301"/>
      <c r="P653" s="302" t="str">
        <f>IF(O653*D653=0,"",O653*D653)</f>
        <v/>
      </c>
      <c r="Q653" s="47"/>
      <c r="R653" s="373"/>
      <c r="S653" s="4"/>
      <c r="T653" s="4"/>
      <c r="U653" s="4"/>
      <c r="V653" s="4"/>
      <c r="W653" s="4"/>
      <c r="X653" s="4"/>
    </row>
    <row r="654" spans="1:243" s="258" customFormat="1" ht="24" customHeight="1">
      <c r="A654" s="216"/>
      <c r="B654" s="1838"/>
      <c r="C654" s="1838"/>
      <c r="D654" s="156"/>
      <c r="E654" s="1841"/>
      <c r="F654" s="1841"/>
      <c r="G654" s="1841"/>
      <c r="H654" s="1841"/>
      <c r="I654" s="1841"/>
      <c r="J654" s="1841"/>
      <c r="K654" s="1841"/>
      <c r="L654" s="1841"/>
      <c r="M654" s="1841"/>
      <c r="N654" s="1841"/>
      <c r="O654" s="301"/>
      <c r="P654" s="302" t="str">
        <f t="shared" si="23"/>
        <v/>
      </c>
      <c r="Q654" s="47"/>
      <c r="R654" s="373"/>
      <c r="S654" s="4"/>
      <c r="T654" s="4"/>
      <c r="U654" s="4"/>
      <c r="V654" s="4"/>
      <c r="W654" s="4"/>
      <c r="X654" s="4"/>
    </row>
    <row r="655" spans="1:243" s="258" customFormat="1" ht="24" customHeight="1">
      <c r="A655" s="216"/>
      <c r="B655" s="1838"/>
      <c r="C655" s="1838"/>
      <c r="D655" s="156"/>
      <c r="E655" s="1841"/>
      <c r="F655" s="1841"/>
      <c r="G655" s="1841"/>
      <c r="H655" s="1841"/>
      <c r="I655" s="1841"/>
      <c r="J655" s="1841"/>
      <c r="K655" s="1841"/>
      <c r="L655" s="1841"/>
      <c r="M655" s="1841"/>
      <c r="N655" s="1841"/>
      <c r="O655" s="301"/>
      <c r="P655" s="302" t="str">
        <f t="shared" si="23"/>
        <v/>
      </c>
      <c r="Q655" s="47"/>
      <c r="R655" s="373"/>
      <c r="S655" s="4"/>
      <c r="T655" s="4"/>
      <c r="U655" s="4"/>
      <c r="V655" s="4"/>
      <c r="W655" s="4"/>
      <c r="X655" s="4"/>
    </row>
    <row r="656" spans="1:243" s="258" customFormat="1" ht="24" customHeight="1">
      <c r="A656" s="216"/>
      <c r="B656" s="1838"/>
      <c r="C656" s="1838"/>
      <c r="D656" s="855"/>
      <c r="E656" s="1840"/>
      <c r="F656" s="1840"/>
      <c r="G656" s="1840"/>
      <c r="H656" s="1840"/>
      <c r="I656" s="1840"/>
      <c r="J656" s="1840"/>
      <c r="K656" s="1840"/>
      <c r="L656" s="1841"/>
      <c r="M656" s="1841"/>
      <c r="N656" s="1841"/>
      <c r="O656" s="301"/>
      <c r="P656" s="302" t="str">
        <f t="shared" si="23"/>
        <v/>
      </c>
      <c r="Q656" s="47"/>
      <c r="R656" s="373"/>
      <c r="S656" s="4"/>
      <c r="T656" s="4"/>
      <c r="U656" s="4"/>
      <c r="V656" s="4"/>
      <c r="W656" s="4"/>
      <c r="X656" s="4"/>
    </row>
    <row r="657" spans="1:25" s="258" customFormat="1" ht="24" customHeight="1">
      <c r="A657" s="216"/>
      <c r="B657" s="1838"/>
      <c r="C657" s="1838"/>
      <c r="D657" s="855"/>
      <c r="E657" s="1840"/>
      <c r="F657" s="1840"/>
      <c r="G657" s="1840"/>
      <c r="H657" s="1840"/>
      <c r="I657" s="1840"/>
      <c r="J657" s="1840"/>
      <c r="K657" s="1840"/>
      <c r="L657" s="1841"/>
      <c r="M657" s="1841"/>
      <c r="N657" s="1841"/>
      <c r="O657" s="301"/>
      <c r="P657" s="302" t="str">
        <f t="shared" si="23"/>
        <v/>
      </c>
      <c r="Q657" s="47"/>
      <c r="R657" s="373"/>
      <c r="S657" s="4"/>
      <c r="T657" s="4"/>
      <c r="U657" s="4"/>
      <c r="V657" s="4"/>
      <c r="W657" s="4"/>
      <c r="X657" s="4"/>
    </row>
    <row r="658" spans="1:25" s="258" customFormat="1" ht="24" customHeight="1">
      <c r="A658" s="216"/>
      <c r="B658" s="1838"/>
      <c r="C658" s="1838"/>
      <c r="D658" s="855"/>
      <c r="E658" s="1840"/>
      <c r="F658" s="1840"/>
      <c r="G658" s="1840"/>
      <c r="H658" s="1840"/>
      <c r="I658" s="1840"/>
      <c r="J658" s="1840"/>
      <c r="K658" s="1840"/>
      <c r="L658" s="1841"/>
      <c r="M658" s="1841"/>
      <c r="N658" s="1841"/>
      <c r="O658" s="301"/>
      <c r="P658" s="302" t="str">
        <f t="shared" si="23"/>
        <v/>
      </c>
      <c r="Q658" s="47"/>
      <c r="R658" s="373"/>
      <c r="S658" s="4"/>
      <c r="T658" s="4"/>
      <c r="U658" s="4"/>
      <c r="V658" s="4"/>
      <c r="W658" s="4"/>
      <c r="X658" s="4"/>
    </row>
    <row r="659" spans="1:25" s="111" customFormat="1" ht="6" customHeight="1">
      <c r="A659" s="363"/>
      <c r="B659" s="179"/>
      <c r="C659" s="171"/>
      <c r="D659" s="830"/>
      <c r="E659" s="830"/>
      <c r="F659" s="829"/>
      <c r="G659" s="829"/>
      <c r="H659" s="829"/>
      <c r="I659" s="829"/>
      <c r="J659" s="829"/>
      <c r="K659" s="829"/>
      <c r="L659" s="158"/>
      <c r="M659" s="171"/>
      <c r="N659" s="171"/>
      <c r="O659" s="171"/>
      <c r="P659" s="180"/>
      <c r="Q659" s="258"/>
      <c r="R659" s="374"/>
      <c r="S659" s="66"/>
      <c r="T659" s="66"/>
      <c r="U659" s="66"/>
      <c r="V659" s="66"/>
      <c r="W659" s="66"/>
      <c r="X659" s="66"/>
    </row>
    <row r="660" spans="1:25" s="87" customFormat="1" ht="21.75" customHeight="1">
      <c r="A660" s="370"/>
      <c r="B660" s="181" t="s">
        <v>68</v>
      </c>
      <c r="C660" s="182"/>
      <c r="D660" s="902"/>
      <c r="E660" s="902"/>
      <c r="F660" s="902"/>
      <c r="G660" s="902"/>
      <c r="H660" s="902"/>
      <c r="I660" s="902"/>
      <c r="J660" s="902"/>
      <c r="K660" s="902"/>
      <c r="L660" s="182"/>
      <c r="M660" s="182"/>
      <c r="N660" s="182"/>
      <c r="O660" s="182"/>
      <c r="P660" s="182"/>
      <c r="Q660" s="405"/>
      <c r="R660" s="399"/>
      <c r="S660" s="119"/>
      <c r="T660" s="119"/>
      <c r="U660" s="119"/>
      <c r="V660" s="120"/>
      <c r="W660" s="37"/>
      <c r="X660" s="98"/>
    </row>
    <row r="661" spans="1:25" s="258" customFormat="1" ht="12.75" customHeight="1">
      <c r="A661" s="363"/>
      <c r="B661" s="1846" t="str">
        <f>B607</f>
        <v>FAPESP,  SETEMBRO DE 2015</v>
      </c>
      <c r="C661" s="1846"/>
      <c r="D661" s="1847"/>
      <c r="E661" s="1847"/>
      <c r="F661" s="903"/>
      <c r="G661" s="903"/>
      <c r="H661" s="903"/>
      <c r="I661" s="903"/>
      <c r="J661" s="903"/>
      <c r="K661" s="903"/>
      <c r="L661" s="179"/>
      <c r="M661" s="183"/>
      <c r="N661" s="183"/>
      <c r="O661" s="183"/>
      <c r="P661" s="176"/>
      <c r="Q661" s="600">
        <v>4</v>
      </c>
      <c r="R661" s="373"/>
      <c r="S661" s="33"/>
      <c r="T661" s="33"/>
      <c r="U661" s="33"/>
      <c r="V661" s="33"/>
      <c r="W661" s="33"/>
      <c r="X661" s="4"/>
    </row>
    <row r="662" spans="1:25" s="258" customFormat="1" ht="12.75" customHeight="1">
      <c r="A662" s="363"/>
      <c r="B662" s="601"/>
      <c r="C662" s="601"/>
      <c r="D662" s="904"/>
      <c r="E662" s="904"/>
      <c r="F662" s="903"/>
      <c r="G662" s="903"/>
      <c r="H662" s="903"/>
      <c r="I662" s="903"/>
      <c r="J662" s="903"/>
      <c r="K662" s="903"/>
      <c r="L662" s="179"/>
      <c r="M662" s="183"/>
      <c r="N662" s="183"/>
      <c r="O662" s="183"/>
      <c r="P662" s="176"/>
      <c r="Q662" s="600"/>
      <c r="R662" s="373"/>
      <c r="S662" s="33"/>
      <c r="T662" s="33"/>
      <c r="U662" s="33"/>
      <c r="V662" s="33"/>
      <c r="W662" s="33"/>
      <c r="X662" s="4"/>
    </row>
    <row r="663" spans="1:25" s="4" customFormat="1" ht="12.75" customHeight="1">
      <c r="A663" s="366"/>
      <c r="B663" s="568"/>
      <c r="C663" s="3"/>
      <c r="D663" s="824"/>
      <c r="E663" s="824"/>
      <c r="F663" s="826"/>
      <c r="G663" s="826"/>
      <c r="H663" s="826"/>
      <c r="I663" s="826"/>
      <c r="J663" s="826"/>
      <c r="K663" s="826"/>
      <c r="L663" s="568"/>
      <c r="M663" s="3"/>
      <c r="N663" s="3"/>
      <c r="O663" s="3"/>
      <c r="P663" s="568"/>
      <c r="Q663" s="50"/>
      <c r="R663" s="341"/>
    </row>
    <row r="664" spans="1:25" s="4" customFormat="1" ht="12.75" customHeight="1">
      <c r="A664" s="366"/>
      <c r="B664" s="568"/>
      <c r="C664" s="3"/>
      <c r="D664" s="824"/>
      <c r="E664" s="824"/>
      <c r="F664" s="826"/>
      <c r="G664" s="826"/>
      <c r="H664" s="826"/>
      <c r="I664" s="826"/>
      <c r="J664" s="826"/>
      <c r="K664" s="826"/>
      <c r="L664" s="568"/>
      <c r="M664" s="3"/>
      <c r="N664" s="3"/>
      <c r="O664" s="3"/>
      <c r="P664" s="568"/>
      <c r="Q664" s="50"/>
      <c r="R664" s="341"/>
    </row>
    <row r="665" spans="1:25" s="4" customFormat="1" ht="12.75" customHeight="1">
      <c r="A665" s="366"/>
      <c r="B665" s="568"/>
      <c r="C665" s="3"/>
      <c r="D665" s="824"/>
      <c r="E665" s="824"/>
      <c r="F665" s="826"/>
      <c r="G665" s="826"/>
      <c r="H665" s="826"/>
      <c r="I665" s="826"/>
      <c r="J665" s="826"/>
      <c r="K665" s="826"/>
      <c r="L665" s="568"/>
      <c r="M665" s="3"/>
      <c r="N665" s="3"/>
      <c r="O665" s="3"/>
      <c r="P665" s="568"/>
      <c r="Q665" s="50"/>
      <c r="R665" s="341"/>
    </row>
    <row r="666" spans="1:25" s="4" customFormat="1" ht="12.75" customHeight="1">
      <c r="A666" s="366"/>
      <c r="B666" s="568"/>
      <c r="C666" s="3"/>
      <c r="D666" s="824"/>
      <c r="E666" s="824"/>
      <c r="F666" s="826"/>
      <c r="G666" s="826"/>
      <c r="H666" s="826"/>
      <c r="I666" s="826"/>
      <c r="J666" s="826"/>
      <c r="K666" s="826"/>
      <c r="L666" s="568"/>
      <c r="M666" s="3"/>
      <c r="N666" s="3"/>
      <c r="O666" s="3"/>
      <c r="P666" s="568"/>
      <c r="Q666" s="50"/>
    </row>
    <row r="667" spans="1:25" s="4" customFormat="1" ht="19.5" customHeight="1">
      <c r="A667" s="367"/>
      <c r="B667" s="310" t="s">
        <v>185</v>
      </c>
      <c r="C667" s="190"/>
      <c r="D667" s="817"/>
      <c r="E667" s="817"/>
      <c r="F667" s="817"/>
      <c r="G667" s="817"/>
      <c r="H667" s="817"/>
      <c r="I667" s="817"/>
      <c r="J667" s="817"/>
      <c r="K667" s="856"/>
      <c r="Q667" s="50"/>
      <c r="R667" s="386"/>
      <c r="T667" s="569"/>
      <c r="U667" s="569"/>
      <c r="V667" s="569"/>
      <c r="W667" s="569"/>
      <c r="X667" s="569"/>
      <c r="Y667" s="50"/>
    </row>
    <row r="668" spans="1:25" s="4" customFormat="1" ht="6" customHeight="1">
      <c r="A668" s="367"/>
      <c r="B668" s="190"/>
      <c r="C668" s="190"/>
      <c r="D668" s="817"/>
      <c r="E668" s="817"/>
      <c r="F668" s="817"/>
      <c r="G668" s="817"/>
      <c r="H668" s="817"/>
      <c r="I668" s="817"/>
      <c r="J668" s="817"/>
      <c r="K668" s="856"/>
      <c r="Q668" s="50"/>
      <c r="R668" s="386"/>
      <c r="T668" s="569"/>
      <c r="U668" s="569"/>
      <c r="V668" s="569"/>
      <c r="W668" s="569"/>
      <c r="X668" s="569"/>
      <c r="Y668" s="50"/>
    </row>
    <row r="669" spans="1:25" s="4" customFormat="1" ht="19.5" customHeight="1">
      <c r="A669" s="367"/>
      <c r="B669" s="578" t="s">
        <v>97</v>
      </c>
      <c r="C669" s="907"/>
      <c r="D669" s="905"/>
      <c r="E669" s="905"/>
      <c r="F669" s="1679"/>
      <c r="G669" s="1679"/>
      <c r="H669" s="1679"/>
      <c r="I669" s="1679"/>
      <c r="J669" s="1679"/>
      <c r="K669" s="1679"/>
      <c r="L669" s="1679"/>
      <c r="M669" s="1663"/>
      <c r="N669" s="1663"/>
      <c r="O669" s="1663"/>
      <c r="P669" s="1663"/>
      <c r="Q669" s="1663"/>
      <c r="R669" s="341"/>
      <c r="T669" s="569"/>
      <c r="U669" s="569"/>
      <c r="V669" s="569"/>
      <c r="W669" s="569"/>
      <c r="X669" s="569"/>
      <c r="Y669" s="50"/>
    </row>
    <row r="670" spans="1:25" s="4" customFormat="1" ht="6.75" customHeight="1">
      <c r="A670" s="367"/>
      <c r="B670" s="578"/>
      <c r="C670" s="907"/>
      <c r="D670" s="905"/>
      <c r="E670" s="905"/>
      <c r="F670" s="906"/>
      <c r="G670" s="906"/>
      <c r="H670" s="906"/>
      <c r="I670" s="906"/>
      <c r="J670" s="906"/>
      <c r="K670" s="906"/>
      <c r="L670" s="906"/>
      <c r="M670" s="293"/>
      <c r="N670" s="293"/>
      <c r="O670" s="293"/>
      <c r="Q670" s="50"/>
      <c r="R670" s="386"/>
      <c r="T670" s="569"/>
      <c r="U670" s="569"/>
      <c r="V670" s="569"/>
      <c r="W670" s="569"/>
      <c r="X670" s="569"/>
      <c r="Y670" s="50"/>
    </row>
    <row r="671" spans="1:25" s="4" customFormat="1" ht="19.5" customHeight="1">
      <c r="A671" s="367"/>
      <c r="B671" s="578" t="s">
        <v>0</v>
      </c>
      <c r="C671" s="817"/>
      <c r="D671" s="817"/>
      <c r="E671" s="1609"/>
      <c r="F671" s="1609"/>
      <c r="G671" s="1609"/>
      <c r="H671" s="817"/>
      <c r="I671" s="817"/>
      <c r="J671" s="817"/>
      <c r="K671" s="856"/>
      <c r="L671" s="856"/>
      <c r="R671" s="341"/>
    </row>
    <row r="672" spans="1:25" s="33" customFormat="1" ht="6.75" customHeight="1">
      <c r="A672" s="366"/>
      <c r="B672" s="4"/>
      <c r="C672" s="831"/>
      <c r="D672" s="900"/>
      <c r="E672" s="900"/>
      <c r="F672" s="886"/>
      <c r="G672" s="886"/>
      <c r="H672" s="886"/>
      <c r="I672" s="886"/>
      <c r="J672" s="886"/>
      <c r="K672" s="886"/>
      <c r="L672" s="886"/>
      <c r="M672" s="63"/>
      <c r="N672" s="63"/>
      <c r="O672" s="64"/>
      <c r="P672" s="64"/>
      <c r="Q672" s="64"/>
      <c r="R672" s="341"/>
      <c r="S672" s="4"/>
    </row>
    <row r="673" spans="1:243" s="568" customFormat="1" ht="5.25" customHeight="1">
      <c r="A673" s="573"/>
      <c r="B673" s="578"/>
      <c r="C673" s="860"/>
      <c r="D673" s="905"/>
      <c r="E673" s="905"/>
      <c r="F673" s="907"/>
      <c r="G673" s="907"/>
      <c r="H673" s="907"/>
      <c r="I673" s="907"/>
      <c r="J673" s="907"/>
      <c r="K673" s="907"/>
      <c r="L673" s="907"/>
      <c r="M673" s="31"/>
      <c r="N673" s="31"/>
      <c r="O673" s="31"/>
      <c r="P673" s="159"/>
      <c r="Q673" s="159"/>
      <c r="R673" s="366"/>
      <c r="S673" s="4"/>
    </row>
    <row r="674" spans="1:243" s="4" customFormat="1" ht="19.5" customHeight="1">
      <c r="A674" s="366"/>
      <c r="B674" s="1842" t="s">
        <v>93</v>
      </c>
      <c r="C674" s="1854"/>
      <c r="D674" s="1381" t="str">
        <f>IF(SUM(P677:P719:P725:P773,P779:P827,P833:P881)=0,"",SUM(P677:P719:P725:P773,P779:P827,P833:P881))</f>
        <v/>
      </c>
      <c r="E674" s="1381"/>
      <c r="F674" s="1381"/>
      <c r="G674" s="1381"/>
      <c r="H674" s="901"/>
      <c r="I674" s="901"/>
      <c r="J674" s="901"/>
      <c r="K674" s="901"/>
      <c r="L674" s="901"/>
      <c r="M674" s="108"/>
      <c r="N674" s="108"/>
      <c r="O674" s="108"/>
      <c r="P674" s="108"/>
      <c r="Q674" s="108"/>
      <c r="R674" s="341"/>
    </row>
    <row r="675" spans="1:243" s="86" customFormat="1" ht="6.75" customHeight="1">
      <c r="A675" s="385"/>
      <c r="B675" s="16"/>
      <c r="C675" s="822"/>
      <c r="D675" s="822"/>
      <c r="E675" s="822"/>
      <c r="F675" s="823"/>
      <c r="G675" s="823"/>
      <c r="H675" s="823"/>
      <c r="I675" s="823"/>
      <c r="J675" s="823"/>
      <c r="K675" s="823"/>
      <c r="L675" s="823"/>
      <c r="M675" s="18"/>
      <c r="N675" s="18"/>
      <c r="O675" s="18"/>
      <c r="P675" s="1"/>
      <c r="Q675" s="316"/>
      <c r="R675" s="347"/>
      <c r="S675" s="4"/>
      <c r="T675" s="106"/>
      <c r="U675" s="106"/>
      <c r="V675" s="106"/>
      <c r="W675" s="106"/>
      <c r="X675" s="106"/>
    </row>
    <row r="676" spans="1:243" s="87" customFormat="1" ht="30.75" customHeight="1">
      <c r="A676" s="370"/>
      <c r="B676" s="1574" t="s">
        <v>1</v>
      </c>
      <c r="C676" s="1577"/>
      <c r="D676" s="814" t="s">
        <v>7</v>
      </c>
      <c r="E676" s="1834" t="s">
        <v>8</v>
      </c>
      <c r="F676" s="1835"/>
      <c r="G676" s="1835"/>
      <c r="H676" s="1835"/>
      <c r="I676" s="1835"/>
      <c r="J676" s="1835"/>
      <c r="K676" s="1835"/>
      <c r="L676" s="1835"/>
      <c r="M676" s="1836"/>
      <c r="N676" s="1837"/>
      <c r="O676" s="566" t="s">
        <v>3</v>
      </c>
      <c r="P676" s="419" t="s">
        <v>4</v>
      </c>
      <c r="Q676" s="567" t="s">
        <v>2</v>
      </c>
      <c r="R676" s="388"/>
      <c r="S676" s="98"/>
      <c r="T676" s="98"/>
      <c r="U676" s="98"/>
      <c r="V676" s="98"/>
      <c r="W676" s="98"/>
      <c r="X676" s="98"/>
    </row>
    <row r="677" spans="1:243" s="258" customFormat="1" ht="24" customHeight="1">
      <c r="A677" s="216"/>
      <c r="B677" s="1838"/>
      <c r="C677" s="1839"/>
      <c r="D677" s="855"/>
      <c r="E677" s="1840"/>
      <c r="F677" s="1840"/>
      <c r="G677" s="1840"/>
      <c r="H677" s="1840"/>
      <c r="I677" s="1840"/>
      <c r="J677" s="1840"/>
      <c r="K677" s="1840"/>
      <c r="L677" s="1840"/>
      <c r="M677" s="1841"/>
      <c r="N677" s="1841"/>
      <c r="O677" s="301"/>
      <c r="P677" s="302" t="str">
        <f t="shared" ref="P677:P700" si="24">IF(O677*D677=0,"",O677*D677)</f>
        <v/>
      </c>
      <c r="Q677" s="47"/>
      <c r="R677" s="373"/>
      <c r="S677" s="4"/>
      <c r="T677" s="4"/>
      <c r="U677" s="4"/>
      <c r="V677" s="4"/>
      <c r="W677" s="4"/>
      <c r="X677" s="4"/>
      <c r="IH677" s="72"/>
      <c r="II677" s="21"/>
    </row>
    <row r="678" spans="1:243" s="258" customFormat="1" ht="24" customHeight="1">
      <c r="A678" s="216"/>
      <c r="B678" s="1838"/>
      <c r="C678" s="1839"/>
      <c r="D678" s="855"/>
      <c r="E678" s="1840"/>
      <c r="F678" s="1840"/>
      <c r="G678" s="1840"/>
      <c r="H678" s="1840"/>
      <c r="I678" s="1840"/>
      <c r="J678" s="1840"/>
      <c r="K678" s="1840"/>
      <c r="L678" s="1840"/>
      <c r="M678" s="1841"/>
      <c r="N678" s="1841"/>
      <c r="O678" s="301"/>
      <c r="P678" s="302" t="str">
        <f t="shared" si="24"/>
        <v/>
      </c>
      <c r="Q678" s="47"/>
      <c r="R678" s="373"/>
      <c r="S678" s="4"/>
      <c r="T678" s="4"/>
      <c r="U678" s="4"/>
      <c r="V678" s="4"/>
      <c r="W678" s="4"/>
      <c r="X678" s="4"/>
      <c r="IH678" s="72"/>
      <c r="II678" s="21"/>
    </row>
    <row r="679" spans="1:243" s="258" customFormat="1" ht="24" customHeight="1">
      <c r="A679" s="216"/>
      <c r="B679" s="1838"/>
      <c r="C679" s="1839"/>
      <c r="D679" s="855"/>
      <c r="E679" s="1840"/>
      <c r="F679" s="1840"/>
      <c r="G679" s="1840"/>
      <c r="H679" s="1840"/>
      <c r="I679" s="1840"/>
      <c r="J679" s="1840"/>
      <c r="K679" s="1840"/>
      <c r="L679" s="1840"/>
      <c r="M679" s="1841"/>
      <c r="N679" s="1841"/>
      <c r="O679" s="301"/>
      <c r="P679" s="302" t="str">
        <f t="shared" si="24"/>
        <v/>
      </c>
      <c r="Q679" s="47"/>
      <c r="R679" s="373"/>
      <c r="S679" s="4"/>
      <c r="T679" s="4"/>
      <c r="U679" s="4"/>
      <c r="V679" s="4"/>
      <c r="W679" s="4"/>
      <c r="X679" s="4"/>
      <c r="IH679" s="21"/>
      <c r="II679" s="21"/>
    </row>
    <row r="680" spans="1:243" s="258" customFormat="1" ht="24" customHeight="1">
      <c r="A680" s="216"/>
      <c r="B680" s="1838"/>
      <c r="C680" s="1839"/>
      <c r="D680" s="855"/>
      <c r="E680" s="1840"/>
      <c r="F680" s="1840"/>
      <c r="G680" s="1840"/>
      <c r="H680" s="1840"/>
      <c r="I680" s="1840"/>
      <c r="J680" s="1840"/>
      <c r="K680" s="1840"/>
      <c r="L680" s="1840"/>
      <c r="M680" s="1841"/>
      <c r="N680" s="1841"/>
      <c r="O680" s="301"/>
      <c r="P680" s="302" t="str">
        <f t="shared" si="24"/>
        <v/>
      </c>
      <c r="Q680" s="47"/>
      <c r="R680" s="373"/>
      <c r="S680" s="4"/>
      <c r="T680" s="4"/>
      <c r="U680" s="4"/>
      <c r="V680" s="4"/>
      <c r="W680" s="4"/>
      <c r="X680" s="4"/>
      <c r="IH680" s="21"/>
      <c r="II680" s="21"/>
    </row>
    <row r="681" spans="1:243" s="258" customFormat="1" ht="24" customHeight="1">
      <c r="A681" s="216"/>
      <c r="B681" s="1838"/>
      <c r="C681" s="1839"/>
      <c r="D681" s="855"/>
      <c r="E681" s="1840"/>
      <c r="F681" s="1840"/>
      <c r="G681" s="1840"/>
      <c r="H681" s="1840"/>
      <c r="I681" s="1840"/>
      <c r="J681" s="1840"/>
      <c r="K681" s="1840"/>
      <c r="L681" s="1840"/>
      <c r="M681" s="1841"/>
      <c r="N681" s="1841"/>
      <c r="O681" s="301"/>
      <c r="P681" s="302" t="str">
        <f t="shared" si="24"/>
        <v/>
      </c>
      <c r="Q681" s="47"/>
      <c r="R681" s="373"/>
      <c r="S681" s="4"/>
      <c r="T681" s="4"/>
      <c r="U681" s="4"/>
      <c r="V681" s="4"/>
      <c r="W681" s="4"/>
      <c r="X681" s="4"/>
    </row>
    <row r="682" spans="1:243" s="258" customFormat="1" ht="24" customHeight="1">
      <c r="A682" s="216"/>
      <c r="B682" s="1838"/>
      <c r="C682" s="1839"/>
      <c r="D682" s="855"/>
      <c r="E682" s="1840"/>
      <c r="F682" s="1840"/>
      <c r="G682" s="1840"/>
      <c r="H682" s="1840"/>
      <c r="I682" s="1840"/>
      <c r="J682" s="1840"/>
      <c r="K682" s="1840"/>
      <c r="L682" s="1840"/>
      <c r="M682" s="1841"/>
      <c r="N682" s="1841"/>
      <c r="O682" s="301"/>
      <c r="P682" s="302" t="str">
        <f t="shared" si="24"/>
        <v/>
      </c>
      <c r="Q682" s="47"/>
      <c r="R682" s="373"/>
      <c r="S682" s="4"/>
      <c r="T682" s="4"/>
      <c r="U682" s="4"/>
      <c r="V682" s="4"/>
      <c r="W682" s="4"/>
      <c r="X682" s="4"/>
    </row>
    <row r="683" spans="1:243" s="258" customFormat="1" ht="24" customHeight="1">
      <c r="A683" s="216"/>
      <c r="B683" s="1838"/>
      <c r="C683" s="1839"/>
      <c r="D683" s="855"/>
      <c r="E683" s="1840"/>
      <c r="F683" s="1840"/>
      <c r="G683" s="1840"/>
      <c r="H683" s="1840"/>
      <c r="I683" s="1840"/>
      <c r="J683" s="1840"/>
      <c r="K683" s="1840"/>
      <c r="L683" s="1840"/>
      <c r="M683" s="1841"/>
      <c r="N683" s="1841"/>
      <c r="O683" s="301"/>
      <c r="P683" s="302" t="str">
        <f t="shared" si="24"/>
        <v/>
      </c>
      <c r="Q683" s="47"/>
      <c r="R683" s="373"/>
      <c r="S683" s="4"/>
      <c r="T683" s="4"/>
      <c r="U683" s="4"/>
      <c r="V683" s="4"/>
      <c r="W683" s="4"/>
      <c r="X683" s="4"/>
    </row>
    <row r="684" spans="1:243" s="258" customFormat="1" ht="24" customHeight="1">
      <c r="A684" s="216"/>
      <c r="B684" s="1838"/>
      <c r="C684" s="1839"/>
      <c r="D684" s="855"/>
      <c r="E684" s="1840"/>
      <c r="F684" s="1840"/>
      <c r="G684" s="1840"/>
      <c r="H684" s="1840"/>
      <c r="I684" s="1840"/>
      <c r="J684" s="1840"/>
      <c r="K684" s="1840"/>
      <c r="L684" s="1840"/>
      <c r="M684" s="1841"/>
      <c r="N684" s="1841"/>
      <c r="O684" s="301"/>
      <c r="P684" s="302" t="str">
        <f t="shared" si="24"/>
        <v/>
      </c>
      <c r="Q684" s="47"/>
      <c r="R684" s="373"/>
      <c r="S684" s="4"/>
      <c r="T684" s="4"/>
      <c r="U684" s="4"/>
      <c r="V684" s="4"/>
      <c r="W684" s="4"/>
      <c r="X684" s="4"/>
    </row>
    <row r="685" spans="1:243" s="258" customFormat="1" ht="24" customHeight="1">
      <c r="A685" s="216"/>
      <c r="B685" s="1838"/>
      <c r="C685" s="1839"/>
      <c r="D685" s="855"/>
      <c r="E685" s="1840"/>
      <c r="F685" s="1840"/>
      <c r="G685" s="1840"/>
      <c r="H685" s="1840"/>
      <c r="I685" s="1840"/>
      <c r="J685" s="1840"/>
      <c r="K685" s="1840"/>
      <c r="L685" s="1840"/>
      <c r="M685" s="1841"/>
      <c r="N685" s="1841"/>
      <c r="O685" s="301"/>
      <c r="P685" s="302" t="str">
        <f t="shared" si="24"/>
        <v/>
      </c>
      <c r="Q685" s="47"/>
      <c r="R685" s="373"/>
      <c r="S685" s="4"/>
      <c r="T685" s="4"/>
      <c r="U685" s="4"/>
      <c r="V685" s="4"/>
      <c r="W685" s="4"/>
      <c r="X685" s="4"/>
    </row>
    <row r="686" spans="1:243" s="258" customFormat="1" ht="24" customHeight="1">
      <c r="A686" s="216"/>
      <c r="B686" s="1838"/>
      <c r="C686" s="1839"/>
      <c r="D686" s="855"/>
      <c r="E686" s="1840"/>
      <c r="F686" s="1840"/>
      <c r="G686" s="1840"/>
      <c r="H686" s="1840"/>
      <c r="I686" s="1840"/>
      <c r="J686" s="1840"/>
      <c r="K686" s="1840"/>
      <c r="L686" s="1840"/>
      <c r="M686" s="1841"/>
      <c r="N686" s="1841"/>
      <c r="O686" s="301"/>
      <c r="P686" s="302" t="str">
        <f t="shared" si="24"/>
        <v/>
      </c>
      <c r="Q686" s="47"/>
      <c r="R686" s="373"/>
      <c r="S686" s="4"/>
      <c r="T686" s="4"/>
      <c r="U686" s="4"/>
      <c r="V686" s="4"/>
      <c r="W686" s="4"/>
      <c r="X686" s="4"/>
    </row>
    <row r="687" spans="1:243" s="258" customFormat="1" ht="24" customHeight="1">
      <c r="A687" s="216"/>
      <c r="B687" s="1838"/>
      <c r="C687" s="1839"/>
      <c r="D687" s="855"/>
      <c r="E687" s="1840"/>
      <c r="F687" s="1840"/>
      <c r="G687" s="1840"/>
      <c r="H687" s="1840"/>
      <c r="I687" s="1840"/>
      <c r="J687" s="1840"/>
      <c r="K687" s="1840"/>
      <c r="L687" s="1840"/>
      <c r="M687" s="1841"/>
      <c r="N687" s="1841"/>
      <c r="O687" s="301"/>
      <c r="P687" s="302" t="str">
        <f t="shared" si="24"/>
        <v/>
      </c>
      <c r="Q687" s="47"/>
      <c r="R687" s="373"/>
      <c r="S687" s="4"/>
      <c r="T687" s="4"/>
      <c r="U687" s="4"/>
      <c r="V687" s="4"/>
      <c r="W687" s="4"/>
      <c r="X687" s="4"/>
    </row>
    <row r="688" spans="1:243" s="258" customFormat="1" ht="24" customHeight="1">
      <c r="A688" s="216"/>
      <c r="B688" s="1838"/>
      <c r="C688" s="1839"/>
      <c r="D688" s="855"/>
      <c r="E688" s="1840"/>
      <c r="F688" s="1840"/>
      <c r="G688" s="1840"/>
      <c r="H688" s="1840"/>
      <c r="I688" s="1840"/>
      <c r="J688" s="1840"/>
      <c r="K688" s="1840"/>
      <c r="L688" s="1840"/>
      <c r="M688" s="1841"/>
      <c r="N688" s="1841"/>
      <c r="O688" s="301"/>
      <c r="P688" s="302" t="str">
        <f t="shared" si="24"/>
        <v/>
      </c>
      <c r="Q688" s="47"/>
      <c r="R688" s="373"/>
      <c r="S688" s="4"/>
      <c r="T688" s="4"/>
      <c r="U688" s="4"/>
      <c r="V688" s="4"/>
      <c r="W688" s="4"/>
      <c r="X688" s="4"/>
    </row>
    <row r="689" spans="1:243" s="258" customFormat="1" ht="24" customHeight="1">
      <c r="A689" s="216"/>
      <c r="B689" s="1838"/>
      <c r="C689" s="1839"/>
      <c r="D689" s="855"/>
      <c r="E689" s="1840"/>
      <c r="F689" s="1840"/>
      <c r="G689" s="1840"/>
      <c r="H689" s="1840"/>
      <c r="I689" s="1840"/>
      <c r="J689" s="1840"/>
      <c r="K689" s="1840"/>
      <c r="L689" s="1840"/>
      <c r="M689" s="1841"/>
      <c r="N689" s="1841"/>
      <c r="O689" s="301"/>
      <c r="P689" s="302" t="str">
        <f t="shared" si="24"/>
        <v/>
      </c>
      <c r="Q689" s="47"/>
      <c r="R689" s="373"/>
      <c r="S689" s="4"/>
      <c r="T689" s="4"/>
      <c r="U689" s="4"/>
      <c r="V689" s="4"/>
      <c r="W689" s="4"/>
      <c r="X689" s="4"/>
      <c r="IH689" s="72"/>
      <c r="II689" s="21"/>
    </row>
    <row r="690" spans="1:243" s="258" customFormat="1" ht="24" customHeight="1">
      <c r="A690" s="216"/>
      <c r="B690" s="1838"/>
      <c r="C690" s="1839"/>
      <c r="D690" s="855"/>
      <c r="E690" s="1840"/>
      <c r="F690" s="1840"/>
      <c r="G690" s="1840"/>
      <c r="H690" s="1840"/>
      <c r="I690" s="1840"/>
      <c r="J690" s="1840"/>
      <c r="K690" s="1840"/>
      <c r="L690" s="1840"/>
      <c r="M690" s="1841"/>
      <c r="N690" s="1841"/>
      <c r="O690" s="301"/>
      <c r="P690" s="302" t="str">
        <f t="shared" si="24"/>
        <v/>
      </c>
      <c r="Q690" s="47"/>
      <c r="R690" s="373"/>
      <c r="S690" s="4"/>
      <c r="T690" s="4"/>
      <c r="U690" s="4"/>
      <c r="V690" s="4"/>
      <c r="W690" s="4"/>
      <c r="X690" s="4"/>
      <c r="IH690" s="72"/>
      <c r="II690" s="21"/>
    </row>
    <row r="691" spans="1:243" s="258" customFormat="1" ht="24" customHeight="1">
      <c r="A691" s="216"/>
      <c r="B691" s="1838"/>
      <c r="C691" s="1839"/>
      <c r="D691" s="855"/>
      <c r="E691" s="1840"/>
      <c r="F691" s="1840"/>
      <c r="G691" s="1840"/>
      <c r="H691" s="1840"/>
      <c r="I691" s="1840"/>
      <c r="J691" s="1840"/>
      <c r="K691" s="1840"/>
      <c r="L691" s="1840"/>
      <c r="M691" s="1841"/>
      <c r="N691" s="1841"/>
      <c r="O691" s="301"/>
      <c r="P691" s="302" t="str">
        <f t="shared" si="24"/>
        <v/>
      </c>
      <c r="Q691" s="47"/>
      <c r="R691" s="373"/>
      <c r="S691" s="4"/>
      <c r="T691" s="4"/>
      <c r="U691" s="4"/>
      <c r="V691" s="4"/>
      <c r="W691" s="4"/>
      <c r="X691" s="4"/>
      <c r="IH691" s="21"/>
      <c r="II691" s="21"/>
    </row>
    <row r="692" spans="1:243" s="258" customFormat="1" ht="24" customHeight="1">
      <c r="A692" s="216"/>
      <c r="B692" s="1838"/>
      <c r="C692" s="1839"/>
      <c r="D692" s="855"/>
      <c r="E692" s="1840"/>
      <c r="F692" s="1840"/>
      <c r="G692" s="1840"/>
      <c r="H692" s="1840"/>
      <c r="I692" s="1840"/>
      <c r="J692" s="1840"/>
      <c r="K692" s="1840"/>
      <c r="L692" s="1840"/>
      <c r="M692" s="1841"/>
      <c r="N692" s="1841"/>
      <c r="O692" s="301"/>
      <c r="P692" s="302" t="str">
        <f t="shared" si="24"/>
        <v/>
      </c>
      <c r="Q692" s="47"/>
      <c r="R692" s="373"/>
      <c r="S692" s="4"/>
      <c r="T692" s="4"/>
      <c r="U692" s="4"/>
      <c r="V692" s="4"/>
      <c r="W692" s="4"/>
      <c r="X692" s="4"/>
      <c r="IH692" s="21"/>
      <c r="II692" s="21"/>
    </row>
    <row r="693" spans="1:243" s="258" customFormat="1" ht="24" customHeight="1">
      <c r="A693" s="216"/>
      <c r="B693" s="1838"/>
      <c r="C693" s="1839"/>
      <c r="D693" s="855"/>
      <c r="E693" s="1840"/>
      <c r="F693" s="1840"/>
      <c r="G693" s="1840"/>
      <c r="H693" s="1840"/>
      <c r="I693" s="1840"/>
      <c r="J693" s="1840"/>
      <c r="K693" s="1840"/>
      <c r="L693" s="1840"/>
      <c r="M693" s="1841"/>
      <c r="N693" s="1841"/>
      <c r="O693" s="301"/>
      <c r="P693" s="302" t="str">
        <f t="shared" si="24"/>
        <v/>
      </c>
      <c r="Q693" s="47"/>
      <c r="R693" s="373"/>
      <c r="S693" s="4"/>
      <c r="T693" s="4"/>
      <c r="U693" s="4"/>
      <c r="V693" s="4"/>
      <c r="W693" s="4"/>
      <c r="X693" s="4"/>
    </row>
    <row r="694" spans="1:243" s="258" customFormat="1" ht="24" customHeight="1">
      <c r="A694" s="216"/>
      <c r="B694" s="1838"/>
      <c r="C694" s="1839"/>
      <c r="D694" s="855"/>
      <c r="E694" s="1840"/>
      <c r="F694" s="1840"/>
      <c r="G694" s="1840"/>
      <c r="H694" s="1840"/>
      <c r="I694" s="1840"/>
      <c r="J694" s="1840"/>
      <c r="K694" s="1840"/>
      <c r="L694" s="1840"/>
      <c r="M694" s="1841"/>
      <c r="N694" s="1841"/>
      <c r="O694" s="301"/>
      <c r="P694" s="302" t="str">
        <f t="shared" si="24"/>
        <v/>
      </c>
      <c r="Q694" s="47"/>
      <c r="R694" s="373"/>
      <c r="S694" s="4"/>
      <c r="T694" s="4"/>
      <c r="U694" s="4"/>
      <c r="V694" s="4"/>
      <c r="W694" s="4"/>
      <c r="X694" s="4"/>
    </row>
    <row r="695" spans="1:243" s="258" customFormat="1" ht="24" customHeight="1">
      <c r="A695" s="216"/>
      <c r="B695" s="1838"/>
      <c r="C695" s="1839"/>
      <c r="D695" s="855"/>
      <c r="E695" s="1840"/>
      <c r="F695" s="1840"/>
      <c r="G695" s="1840"/>
      <c r="H695" s="1840"/>
      <c r="I695" s="1840"/>
      <c r="J695" s="1840"/>
      <c r="K695" s="1840"/>
      <c r="L695" s="1840"/>
      <c r="M695" s="1841"/>
      <c r="N695" s="1841"/>
      <c r="O695" s="301"/>
      <c r="P695" s="302" t="str">
        <f t="shared" si="24"/>
        <v/>
      </c>
      <c r="Q695" s="47"/>
      <c r="R695" s="373"/>
      <c r="S695" s="4"/>
      <c r="T695" s="4"/>
      <c r="U695" s="4"/>
      <c r="V695" s="4"/>
      <c r="W695" s="4"/>
      <c r="X695" s="4"/>
    </row>
    <row r="696" spans="1:243" s="258" customFormat="1" ht="24" customHeight="1">
      <c r="A696" s="216"/>
      <c r="B696" s="1838"/>
      <c r="C696" s="1839"/>
      <c r="D696" s="855"/>
      <c r="E696" s="1840"/>
      <c r="F696" s="1840"/>
      <c r="G696" s="1840"/>
      <c r="H696" s="1840"/>
      <c r="I696" s="1840"/>
      <c r="J696" s="1840"/>
      <c r="K696" s="1840"/>
      <c r="L696" s="1840"/>
      <c r="M696" s="1841"/>
      <c r="N696" s="1841"/>
      <c r="O696" s="301"/>
      <c r="P696" s="302" t="str">
        <f t="shared" si="24"/>
        <v/>
      </c>
      <c r="Q696" s="47"/>
      <c r="R696" s="373"/>
      <c r="S696" s="4"/>
      <c r="T696" s="4"/>
      <c r="U696" s="4"/>
      <c r="V696" s="4"/>
      <c r="W696" s="4"/>
      <c r="X696" s="4"/>
    </row>
    <row r="697" spans="1:243" s="258" customFormat="1" ht="24" customHeight="1">
      <c r="A697" s="216"/>
      <c r="B697" s="1838"/>
      <c r="C697" s="1839"/>
      <c r="D697" s="855"/>
      <c r="E697" s="1840"/>
      <c r="F697" s="1840"/>
      <c r="G697" s="1840"/>
      <c r="H697" s="1840"/>
      <c r="I697" s="1840"/>
      <c r="J697" s="1840"/>
      <c r="K697" s="1840"/>
      <c r="L697" s="1840"/>
      <c r="M697" s="1841"/>
      <c r="N697" s="1841"/>
      <c r="O697" s="301"/>
      <c r="P697" s="302" t="str">
        <f t="shared" si="24"/>
        <v/>
      </c>
      <c r="Q697" s="47"/>
      <c r="R697" s="373"/>
      <c r="S697" s="4"/>
      <c r="T697" s="4"/>
      <c r="U697" s="4"/>
      <c r="V697" s="4"/>
      <c r="W697" s="4"/>
      <c r="X697" s="4"/>
    </row>
    <row r="698" spans="1:243" s="258" customFormat="1" ht="24" customHeight="1">
      <c r="A698" s="216"/>
      <c r="B698" s="1838"/>
      <c r="C698" s="1839"/>
      <c r="D698" s="855"/>
      <c r="E698" s="1840"/>
      <c r="F698" s="1840"/>
      <c r="G698" s="1840"/>
      <c r="H698" s="1840"/>
      <c r="I698" s="1840"/>
      <c r="J698" s="1840"/>
      <c r="K698" s="1840"/>
      <c r="L698" s="1840"/>
      <c r="M698" s="1841"/>
      <c r="N698" s="1841"/>
      <c r="O698" s="301"/>
      <c r="P698" s="302" t="str">
        <f t="shared" si="24"/>
        <v/>
      </c>
      <c r="Q698" s="47"/>
      <c r="R698" s="373"/>
      <c r="S698" s="4"/>
      <c r="T698" s="4"/>
      <c r="U698" s="4"/>
      <c r="V698" s="4"/>
      <c r="W698" s="4"/>
      <c r="X698" s="4"/>
    </row>
    <row r="699" spans="1:243" s="258" customFormat="1" ht="24" customHeight="1">
      <c r="A699" s="216"/>
      <c r="B699" s="1838"/>
      <c r="C699" s="1839"/>
      <c r="D699" s="855"/>
      <c r="E699" s="1840"/>
      <c r="F699" s="1840"/>
      <c r="G699" s="1840"/>
      <c r="H699" s="1840"/>
      <c r="I699" s="1840"/>
      <c r="J699" s="1840"/>
      <c r="K699" s="1840"/>
      <c r="L699" s="1840"/>
      <c r="M699" s="1841"/>
      <c r="N699" s="1841"/>
      <c r="O699" s="301"/>
      <c r="P699" s="302" t="str">
        <f t="shared" si="24"/>
        <v/>
      </c>
      <c r="Q699" s="47"/>
      <c r="R699" s="373"/>
      <c r="S699" s="4"/>
      <c r="T699" s="4"/>
      <c r="U699" s="4"/>
      <c r="V699" s="4"/>
      <c r="W699" s="4"/>
      <c r="X699" s="4"/>
    </row>
    <row r="700" spans="1:243" s="258" customFormat="1" ht="24" customHeight="1">
      <c r="A700" s="216"/>
      <c r="B700" s="1838"/>
      <c r="C700" s="1839"/>
      <c r="D700" s="855"/>
      <c r="E700" s="1840"/>
      <c r="F700" s="1840"/>
      <c r="G700" s="1840"/>
      <c r="H700" s="1840"/>
      <c r="I700" s="1840"/>
      <c r="J700" s="1840"/>
      <c r="K700" s="1840"/>
      <c r="L700" s="1840"/>
      <c r="M700" s="1841"/>
      <c r="N700" s="1841"/>
      <c r="O700" s="301"/>
      <c r="P700" s="302" t="str">
        <f t="shared" si="24"/>
        <v/>
      </c>
      <c r="Q700" s="47"/>
      <c r="R700" s="373"/>
      <c r="S700" s="4"/>
      <c r="T700" s="4"/>
      <c r="U700" s="4"/>
      <c r="V700" s="4"/>
      <c r="W700" s="4"/>
      <c r="X700" s="4"/>
    </row>
    <row r="701" spans="1:243" s="258" customFormat="1" ht="24" customHeight="1">
      <c r="A701" s="216"/>
      <c r="B701" s="1838"/>
      <c r="C701" s="1839"/>
      <c r="D701" s="855"/>
      <c r="E701" s="1840"/>
      <c r="F701" s="1840"/>
      <c r="G701" s="1840"/>
      <c r="H701" s="1840"/>
      <c r="I701" s="1840"/>
      <c r="J701" s="1840"/>
      <c r="K701" s="1840"/>
      <c r="L701" s="1840"/>
      <c r="M701" s="1841"/>
      <c r="N701" s="1841"/>
      <c r="O701" s="301"/>
      <c r="P701" s="302" t="str">
        <f>IF(O701*D701=0,"",O701*D701)</f>
        <v/>
      </c>
      <c r="Q701" s="47"/>
      <c r="R701" s="373"/>
      <c r="S701" s="4"/>
      <c r="T701" s="4"/>
      <c r="U701" s="4"/>
      <c r="V701" s="4"/>
      <c r="W701" s="4"/>
      <c r="X701" s="4"/>
      <c r="IH701" s="72"/>
      <c r="II701" s="21"/>
    </row>
    <row r="702" spans="1:243" s="258" customFormat="1" ht="24" customHeight="1">
      <c r="A702" s="216"/>
      <c r="B702" s="1838"/>
      <c r="C702" s="1839"/>
      <c r="D702" s="855"/>
      <c r="E702" s="1840"/>
      <c r="F702" s="1840"/>
      <c r="G702" s="1840"/>
      <c r="H702" s="1840"/>
      <c r="I702" s="1840"/>
      <c r="J702" s="1840"/>
      <c r="K702" s="1840"/>
      <c r="L702" s="1840"/>
      <c r="M702" s="1841"/>
      <c r="N702" s="1841"/>
      <c r="O702" s="301"/>
      <c r="P702" s="302" t="str">
        <f t="shared" ref="P702:P719" si="25">IF(O702*D702=0,"",O702*D702)</f>
        <v/>
      </c>
      <c r="Q702" s="47"/>
      <c r="R702" s="373"/>
      <c r="S702" s="4"/>
      <c r="T702" s="4"/>
      <c r="U702" s="4"/>
      <c r="V702" s="4"/>
      <c r="W702" s="4"/>
      <c r="X702" s="4"/>
      <c r="IH702" s="72"/>
      <c r="II702" s="21"/>
    </row>
    <row r="703" spans="1:243" s="258" customFormat="1" ht="24" customHeight="1">
      <c r="A703" s="216"/>
      <c r="B703" s="1838"/>
      <c r="C703" s="1839"/>
      <c r="D703" s="855"/>
      <c r="E703" s="1840"/>
      <c r="F703" s="1840"/>
      <c r="G703" s="1840"/>
      <c r="H703" s="1840"/>
      <c r="I703" s="1840"/>
      <c r="J703" s="1840"/>
      <c r="K703" s="1840"/>
      <c r="L703" s="1840"/>
      <c r="M703" s="1841"/>
      <c r="N703" s="1841"/>
      <c r="O703" s="301"/>
      <c r="P703" s="302" t="str">
        <f t="shared" si="25"/>
        <v/>
      </c>
      <c r="Q703" s="47"/>
      <c r="R703" s="373"/>
      <c r="S703" s="4"/>
      <c r="T703" s="4"/>
      <c r="U703" s="4"/>
      <c r="V703" s="4"/>
      <c r="W703" s="4"/>
      <c r="X703" s="4"/>
      <c r="IH703" s="21"/>
      <c r="II703" s="21"/>
    </row>
    <row r="704" spans="1:243" s="258" customFormat="1" ht="24" customHeight="1">
      <c r="A704" s="216"/>
      <c r="B704" s="1838"/>
      <c r="C704" s="1839"/>
      <c r="D704" s="855"/>
      <c r="E704" s="1840"/>
      <c r="F704" s="1840"/>
      <c r="G704" s="1840"/>
      <c r="H704" s="1840"/>
      <c r="I704" s="1840"/>
      <c r="J704" s="1840"/>
      <c r="K704" s="1840"/>
      <c r="L704" s="1840"/>
      <c r="M704" s="1841"/>
      <c r="N704" s="1841"/>
      <c r="O704" s="301"/>
      <c r="P704" s="302" t="str">
        <f t="shared" si="25"/>
        <v/>
      </c>
      <c r="Q704" s="47"/>
      <c r="R704" s="373"/>
      <c r="S704" s="4"/>
      <c r="T704" s="4"/>
      <c r="U704" s="4"/>
      <c r="V704" s="4"/>
      <c r="W704" s="4"/>
      <c r="X704" s="4"/>
      <c r="IH704" s="21"/>
      <c r="II704" s="21"/>
    </row>
    <row r="705" spans="1:24" s="258" customFormat="1" ht="24" customHeight="1">
      <c r="A705" s="216"/>
      <c r="B705" s="1838"/>
      <c r="C705" s="1839"/>
      <c r="D705" s="855"/>
      <c r="E705" s="1840"/>
      <c r="F705" s="1840"/>
      <c r="G705" s="1840"/>
      <c r="H705" s="1840"/>
      <c r="I705" s="1840"/>
      <c r="J705" s="1840"/>
      <c r="K705" s="1840"/>
      <c r="L705" s="1840"/>
      <c r="M705" s="1841"/>
      <c r="N705" s="1841"/>
      <c r="O705" s="301"/>
      <c r="P705" s="302" t="str">
        <f t="shared" si="25"/>
        <v/>
      </c>
      <c r="Q705" s="47"/>
      <c r="R705" s="373"/>
      <c r="S705" s="4"/>
      <c r="T705" s="4"/>
      <c r="U705" s="4"/>
      <c r="V705" s="4"/>
      <c r="W705" s="4"/>
      <c r="X705" s="4"/>
    </row>
    <row r="706" spans="1:24" s="258" customFormat="1" ht="24" customHeight="1">
      <c r="A706" s="216"/>
      <c r="B706" s="1838"/>
      <c r="C706" s="1839"/>
      <c r="D706" s="855"/>
      <c r="E706" s="1840"/>
      <c r="F706" s="1840"/>
      <c r="G706" s="1840"/>
      <c r="H706" s="1840"/>
      <c r="I706" s="1840"/>
      <c r="J706" s="1840"/>
      <c r="K706" s="1840"/>
      <c r="L706" s="1840"/>
      <c r="M706" s="1841"/>
      <c r="N706" s="1841"/>
      <c r="O706" s="301"/>
      <c r="P706" s="302" t="str">
        <f t="shared" si="25"/>
        <v/>
      </c>
      <c r="Q706" s="47"/>
      <c r="R706" s="373"/>
      <c r="S706" s="4"/>
      <c r="T706" s="4"/>
      <c r="U706" s="4"/>
      <c r="V706" s="4"/>
      <c r="W706" s="4"/>
      <c r="X706" s="4"/>
    </row>
    <row r="707" spans="1:24" s="258" customFormat="1" ht="24" customHeight="1">
      <c r="A707" s="216"/>
      <c r="B707" s="1838"/>
      <c r="C707" s="1839"/>
      <c r="D707" s="855"/>
      <c r="E707" s="1840"/>
      <c r="F707" s="1840"/>
      <c r="G707" s="1840"/>
      <c r="H707" s="1840"/>
      <c r="I707" s="1840"/>
      <c r="J707" s="1840"/>
      <c r="K707" s="1840"/>
      <c r="L707" s="1840"/>
      <c r="M707" s="1841"/>
      <c r="N707" s="1841"/>
      <c r="O707" s="301"/>
      <c r="P707" s="302" t="str">
        <f t="shared" si="25"/>
        <v/>
      </c>
      <c r="Q707" s="47"/>
      <c r="R707" s="373"/>
      <c r="S707" s="4"/>
      <c r="T707" s="4"/>
      <c r="U707" s="4"/>
      <c r="V707" s="4"/>
      <c r="W707" s="4"/>
      <c r="X707" s="4"/>
    </row>
    <row r="708" spans="1:24" s="258" customFormat="1" ht="24" customHeight="1">
      <c r="A708" s="216"/>
      <c r="B708" s="1838"/>
      <c r="C708" s="1839"/>
      <c r="D708" s="855"/>
      <c r="E708" s="1840"/>
      <c r="F708" s="1840"/>
      <c r="G708" s="1840"/>
      <c r="H708" s="1840"/>
      <c r="I708" s="1840"/>
      <c r="J708" s="1840"/>
      <c r="K708" s="1840"/>
      <c r="L708" s="1840"/>
      <c r="M708" s="1841"/>
      <c r="N708" s="1841"/>
      <c r="O708" s="301"/>
      <c r="P708" s="302" t="str">
        <f t="shared" si="25"/>
        <v/>
      </c>
      <c r="Q708" s="47"/>
      <c r="R708" s="373"/>
      <c r="S708" s="4"/>
      <c r="T708" s="4"/>
      <c r="U708" s="4"/>
      <c r="V708" s="4"/>
      <c r="W708" s="4"/>
      <c r="X708" s="4"/>
    </row>
    <row r="709" spans="1:24" s="258" customFormat="1" ht="24" customHeight="1">
      <c r="A709" s="216"/>
      <c r="B709" s="1838"/>
      <c r="C709" s="1839"/>
      <c r="D709" s="855"/>
      <c r="E709" s="1840"/>
      <c r="F709" s="1840"/>
      <c r="G709" s="1840"/>
      <c r="H709" s="1840"/>
      <c r="I709" s="1840"/>
      <c r="J709" s="1840"/>
      <c r="K709" s="1840"/>
      <c r="L709" s="1840"/>
      <c r="M709" s="1841"/>
      <c r="N709" s="1841"/>
      <c r="O709" s="301"/>
      <c r="P709" s="302" t="str">
        <f t="shared" si="25"/>
        <v/>
      </c>
      <c r="Q709" s="47"/>
      <c r="R709" s="373"/>
      <c r="S709" s="4"/>
      <c r="T709" s="4"/>
      <c r="U709" s="4"/>
      <c r="V709" s="4"/>
      <c r="W709" s="4"/>
      <c r="X709" s="4"/>
    </row>
    <row r="710" spans="1:24" s="258" customFormat="1" ht="24" customHeight="1">
      <c r="A710" s="216"/>
      <c r="B710" s="1838"/>
      <c r="C710" s="1838"/>
      <c r="D710" s="156"/>
      <c r="E710" s="1841"/>
      <c r="F710" s="1841"/>
      <c r="G710" s="1841"/>
      <c r="H710" s="1841"/>
      <c r="I710" s="1841"/>
      <c r="J710" s="1841"/>
      <c r="K710" s="1841"/>
      <c r="L710" s="1841"/>
      <c r="M710" s="1841"/>
      <c r="N710" s="1841"/>
      <c r="O710" s="301"/>
      <c r="P710" s="302" t="str">
        <f t="shared" si="25"/>
        <v/>
      </c>
      <c r="Q710" s="47"/>
      <c r="R710" s="373"/>
      <c r="S710" s="4"/>
      <c r="T710" s="4"/>
      <c r="U710" s="4"/>
      <c r="V710" s="4"/>
      <c r="W710" s="4"/>
      <c r="X710" s="4"/>
    </row>
    <row r="711" spans="1:24" s="258" customFormat="1" ht="24" customHeight="1">
      <c r="A711" s="216"/>
      <c r="B711" s="1838"/>
      <c r="C711" s="1838"/>
      <c r="D711" s="156"/>
      <c r="E711" s="1841"/>
      <c r="F711" s="1841"/>
      <c r="G711" s="1841"/>
      <c r="H711" s="1841"/>
      <c r="I711" s="1841"/>
      <c r="J711" s="1841"/>
      <c r="K711" s="1841"/>
      <c r="L711" s="1841"/>
      <c r="M711" s="1841"/>
      <c r="N711" s="1841"/>
      <c r="O711" s="301"/>
      <c r="P711" s="302" t="str">
        <f t="shared" si="25"/>
        <v/>
      </c>
      <c r="Q711" s="47"/>
      <c r="R711" s="373"/>
      <c r="S711" s="4"/>
      <c r="T711" s="4"/>
      <c r="U711" s="4"/>
      <c r="V711" s="4"/>
      <c r="W711" s="4"/>
      <c r="X711" s="4"/>
    </row>
    <row r="712" spans="1:24" s="258" customFormat="1" ht="24" customHeight="1">
      <c r="A712" s="216"/>
      <c r="B712" s="1838"/>
      <c r="C712" s="1838"/>
      <c r="D712" s="156"/>
      <c r="E712" s="1841"/>
      <c r="F712" s="1841"/>
      <c r="G712" s="1841"/>
      <c r="H712" s="1841"/>
      <c r="I712" s="1841"/>
      <c r="J712" s="1841"/>
      <c r="K712" s="1841"/>
      <c r="L712" s="1841"/>
      <c r="M712" s="1841"/>
      <c r="N712" s="1841"/>
      <c r="O712" s="301"/>
      <c r="P712" s="302" t="str">
        <f t="shared" si="25"/>
        <v/>
      </c>
      <c r="Q712" s="47"/>
      <c r="R712" s="373"/>
      <c r="S712" s="4"/>
      <c r="T712" s="4"/>
      <c r="U712" s="4"/>
      <c r="V712" s="4"/>
      <c r="W712" s="4"/>
      <c r="X712" s="4"/>
    </row>
    <row r="713" spans="1:24" s="258" customFormat="1" ht="24" customHeight="1">
      <c r="A713" s="216"/>
      <c r="B713" s="1838"/>
      <c r="C713" s="1838"/>
      <c r="D713" s="156"/>
      <c r="E713" s="1841"/>
      <c r="F713" s="1841"/>
      <c r="G713" s="1841"/>
      <c r="H713" s="1841"/>
      <c r="I713" s="1841"/>
      <c r="J713" s="1841"/>
      <c r="K713" s="1841"/>
      <c r="L713" s="1841"/>
      <c r="M713" s="1841"/>
      <c r="N713" s="1841"/>
      <c r="O713" s="301"/>
      <c r="P713" s="302" t="str">
        <f t="shared" si="25"/>
        <v/>
      </c>
      <c r="Q713" s="47"/>
      <c r="R713" s="373"/>
      <c r="S713" s="4"/>
      <c r="T713" s="4"/>
      <c r="U713" s="4"/>
      <c r="V713" s="4"/>
      <c r="W713" s="4"/>
      <c r="X713" s="4"/>
    </row>
    <row r="714" spans="1:24" s="258" customFormat="1" ht="24" customHeight="1">
      <c r="A714" s="216"/>
      <c r="B714" s="1838"/>
      <c r="C714" s="1838"/>
      <c r="D714" s="156"/>
      <c r="E714" s="1841"/>
      <c r="F714" s="1841"/>
      <c r="G714" s="1841"/>
      <c r="H714" s="1841"/>
      <c r="I714" s="1841"/>
      <c r="J714" s="1841"/>
      <c r="K714" s="1841"/>
      <c r="L714" s="1841"/>
      <c r="M714" s="1841"/>
      <c r="N714" s="1841"/>
      <c r="O714" s="301"/>
      <c r="P714" s="302" t="str">
        <f t="shared" si="25"/>
        <v/>
      </c>
      <c r="Q714" s="47"/>
      <c r="R714" s="373"/>
      <c r="S714" s="4"/>
      <c r="T714" s="4"/>
      <c r="U714" s="4"/>
      <c r="V714" s="4"/>
      <c r="W714" s="4"/>
      <c r="X714" s="4"/>
    </row>
    <row r="715" spans="1:24" s="258" customFormat="1" ht="24" customHeight="1">
      <c r="A715" s="216"/>
      <c r="B715" s="1838"/>
      <c r="C715" s="1838"/>
      <c r="D715" s="156"/>
      <c r="E715" s="1841"/>
      <c r="F715" s="1841"/>
      <c r="G715" s="1841"/>
      <c r="H715" s="1841"/>
      <c r="I715" s="1841"/>
      <c r="J715" s="1841"/>
      <c r="K715" s="1841"/>
      <c r="L715" s="1841"/>
      <c r="M715" s="1841"/>
      <c r="N715" s="1841"/>
      <c r="O715" s="301"/>
      <c r="P715" s="302" t="str">
        <f t="shared" si="25"/>
        <v/>
      </c>
      <c r="Q715" s="47"/>
      <c r="R715" s="373"/>
      <c r="S715" s="4"/>
      <c r="T715" s="4"/>
      <c r="U715" s="4"/>
      <c r="V715" s="4"/>
      <c r="W715" s="4"/>
      <c r="X715" s="4"/>
    </row>
    <row r="716" spans="1:24" s="258" customFormat="1" ht="24" customHeight="1">
      <c r="A716" s="216"/>
      <c r="B716" s="1838"/>
      <c r="C716" s="1838"/>
      <c r="D716" s="156"/>
      <c r="E716" s="1841"/>
      <c r="F716" s="1841"/>
      <c r="G716" s="1841"/>
      <c r="H716" s="1841"/>
      <c r="I716" s="1841"/>
      <c r="J716" s="1841"/>
      <c r="K716" s="1841"/>
      <c r="L716" s="1841"/>
      <c r="M716" s="1841"/>
      <c r="N716" s="1841"/>
      <c r="O716" s="301"/>
      <c r="P716" s="302" t="str">
        <f t="shared" si="25"/>
        <v/>
      </c>
      <c r="Q716" s="47"/>
      <c r="R716" s="373"/>
      <c r="S716" s="4"/>
      <c r="T716" s="4"/>
      <c r="U716" s="4"/>
      <c r="V716" s="4"/>
      <c r="W716" s="4"/>
      <c r="X716" s="4"/>
    </row>
    <row r="717" spans="1:24" s="258" customFormat="1" ht="24" customHeight="1">
      <c r="A717" s="216"/>
      <c r="B717" s="1838"/>
      <c r="C717" s="1839"/>
      <c r="D717" s="855"/>
      <c r="E717" s="1840"/>
      <c r="F717" s="1840"/>
      <c r="G717" s="1840"/>
      <c r="H717" s="1840"/>
      <c r="I717" s="1840"/>
      <c r="J717" s="1840"/>
      <c r="K717" s="1840"/>
      <c r="L717" s="1840"/>
      <c r="M717" s="1841"/>
      <c r="N717" s="1841"/>
      <c r="O717" s="301"/>
      <c r="P717" s="302" t="str">
        <f t="shared" si="25"/>
        <v/>
      </c>
      <c r="Q717" s="47"/>
      <c r="R717" s="373"/>
      <c r="S717" s="4"/>
      <c r="T717" s="4"/>
      <c r="U717" s="4"/>
      <c r="V717" s="4"/>
      <c r="W717" s="4"/>
      <c r="X717" s="4"/>
    </row>
    <row r="718" spans="1:24" s="258" customFormat="1" ht="24" customHeight="1">
      <c r="A718" s="216"/>
      <c r="B718" s="1838"/>
      <c r="C718" s="1839"/>
      <c r="D718" s="855"/>
      <c r="E718" s="1840"/>
      <c r="F718" s="1840"/>
      <c r="G718" s="1840"/>
      <c r="H718" s="1840"/>
      <c r="I718" s="1840"/>
      <c r="J718" s="1840"/>
      <c r="K718" s="1840"/>
      <c r="L718" s="1840"/>
      <c r="M718" s="1841"/>
      <c r="N718" s="1841"/>
      <c r="O718" s="301"/>
      <c r="P718" s="302" t="str">
        <f t="shared" si="25"/>
        <v/>
      </c>
      <c r="Q718" s="47"/>
      <c r="R718" s="373"/>
      <c r="S718" s="4"/>
      <c r="T718" s="4"/>
      <c r="U718" s="4"/>
      <c r="V718" s="4"/>
      <c r="W718" s="4"/>
      <c r="X718" s="4"/>
    </row>
    <row r="719" spans="1:24" s="258" customFormat="1" ht="24" customHeight="1">
      <c r="A719" s="216"/>
      <c r="B719" s="1838"/>
      <c r="C719" s="1839"/>
      <c r="D719" s="855"/>
      <c r="E719" s="1840"/>
      <c r="F719" s="1840"/>
      <c r="G719" s="1840"/>
      <c r="H719" s="1840"/>
      <c r="I719" s="1840"/>
      <c r="J719" s="1840"/>
      <c r="K719" s="1840"/>
      <c r="L719" s="1840"/>
      <c r="M719" s="1841"/>
      <c r="N719" s="1841"/>
      <c r="O719" s="301"/>
      <c r="P719" s="302" t="str">
        <f t="shared" si="25"/>
        <v/>
      </c>
      <c r="Q719" s="47"/>
      <c r="R719" s="373"/>
      <c r="S719" s="4"/>
      <c r="T719" s="4"/>
      <c r="U719" s="4"/>
      <c r="V719" s="4"/>
      <c r="W719" s="4"/>
      <c r="X719" s="4"/>
    </row>
    <row r="720" spans="1:24" s="111" customFormat="1" ht="6" customHeight="1">
      <c r="A720" s="363"/>
      <c r="B720" s="22"/>
      <c r="C720" s="822"/>
      <c r="D720" s="822"/>
      <c r="E720" s="822"/>
      <c r="F720" s="823"/>
      <c r="G720" s="823"/>
      <c r="H720" s="823"/>
      <c r="I720" s="823"/>
      <c r="J720" s="823"/>
      <c r="K720" s="823"/>
      <c r="L720" s="823"/>
      <c r="M720" s="18"/>
      <c r="N720" s="18"/>
      <c r="O720" s="18"/>
      <c r="P720" s="23"/>
      <c r="Q720" s="258"/>
      <c r="R720" s="374"/>
      <c r="S720" s="66"/>
      <c r="T720" s="66"/>
      <c r="U720" s="66"/>
      <c r="V720" s="66"/>
      <c r="W720" s="66"/>
      <c r="X720" s="66"/>
    </row>
    <row r="721" spans="1:243" s="87" customFormat="1" ht="21.75" customHeight="1">
      <c r="A721" s="370"/>
      <c r="B721" s="1852" t="s">
        <v>68</v>
      </c>
      <c r="C721" s="1853"/>
      <c r="D721" s="1853"/>
      <c r="E721" s="1853"/>
      <c r="F721" s="1853"/>
      <c r="G721" s="1853"/>
      <c r="H721" s="1853"/>
      <c r="I721" s="1853"/>
      <c r="J721" s="1853"/>
      <c r="K721" s="1853"/>
      <c r="L721" s="1853"/>
      <c r="M721" s="1852"/>
      <c r="N721" s="1852"/>
      <c r="O721" s="1852"/>
      <c r="P721" s="1852"/>
      <c r="Q721" s="1852"/>
      <c r="R721" s="399"/>
      <c r="S721" s="119"/>
      <c r="T721" s="119"/>
      <c r="U721" s="119"/>
      <c r="V721" s="120"/>
      <c r="W721" s="37"/>
      <c r="X721" s="98"/>
    </row>
    <row r="722" spans="1:243" s="258" customFormat="1" ht="12.75" customHeight="1">
      <c r="A722" s="363"/>
      <c r="B722" s="1848" t="str">
        <f>B661</f>
        <v>FAPESP,  SETEMBRO DE 2015</v>
      </c>
      <c r="C722" s="1849"/>
      <c r="D722" s="1849"/>
      <c r="E722" s="1849"/>
      <c r="F722" s="826"/>
      <c r="G722" s="826"/>
      <c r="H722" s="826"/>
      <c r="I722" s="826"/>
      <c r="J722" s="826"/>
      <c r="K722" s="826"/>
      <c r="L722" s="826"/>
      <c r="M722" s="3"/>
      <c r="N722" s="3"/>
      <c r="O722" s="3"/>
      <c r="Q722" s="600">
        <v>1</v>
      </c>
      <c r="R722" s="373"/>
      <c r="S722" s="33"/>
      <c r="T722" s="33"/>
      <c r="U722" s="33"/>
      <c r="V722" s="33"/>
      <c r="W722" s="33"/>
      <c r="X722" s="4"/>
    </row>
    <row r="723" spans="1:243" s="258" customFormat="1" ht="18">
      <c r="A723" s="378"/>
      <c r="B723" s="310" t="str">
        <f>B667</f>
        <v>7- DESPESAS DE TRANSPORTE</v>
      </c>
      <c r="C723" s="858"/>
      <c r="D723" s="858"/>
      <c r="E723" s="858"/>
      <c r="F723" s="859"/>
      <c r="G723" s="859"/>
      <c r="H723" s="859"/>
      <c r="I723" s="859"/>
      <c r="J723" s="859"/>
      <c r="K723" s="859"/>
      <c r="L723" s="859"/>
      <c r="M723" s="121"/>
      <c r="N723" s="121"/>
      <c r="O723" s="121"/>
      <c r="R723" s="341"/>
      <c r="S723" s="4"/>
      <c r="T723" s="4"/>
      <c r="U723" s="4"/>
      <c r="V723" s="4"/>
      <c r="W723" s="4"/>
      <c r="X723" s="4"/>
    </row>
    <row r="724" spans="1:243" s="87" customFormat="1" ht="30.75" customHeight="1">
      <c r="A724" s="370"/>
      <c r="B724" s="1574" t="s">
        <v>1</v>
      </c>
      <c r="C724" s="1855"/>
      <c r="D724" s="814" t="s">
        <v>7</v>
      </c>
      <c r="E724" s="1834" t="s">
        <v>8</v>
      </c>
      <c r="F724" s="1835"/>
      <c r="G724" s="1835"/>
      <c r="H724" s="1835"/>
      <c r="I724" s="1835"/>
      <c r="J724" s="1835"/>
      <c r="K724" s="1835"/>
      <c r="L724" s="1835"/>
      <c r="M724" s="1836"/>
      <c r="N724" s="1837"/>
      <c r="O724" s="566" t="s">
        <v>3</v>
      </c>
      <c r="P724" s="419" t="s">
        <v>4</v>
      </c>
      <c r="Q724" s="567" t="s">
        <v>2</v>
      </c>
      <c r="R724" s="388"/>
      <c r="S724" s="98"/>
      <c r="T724" s="98"/>
      <c r="U724" s="98"/>
      <c r="V724" s="98"/>
      <c r="W724" s="98"/>
      <c r="X724" s="98"/>
    </row>
    <row r="725" spans="1:243" s="258" customFormat="1" ht="24" customHeight="1">
      <c r="A725" s="216"/>
      <c r="B725" s="1838"/>
      <c r="C725" s="1839"/>
      <c r="D725" s="855"/>
      <c r="E725" s="1840"/>
      <c r="F725" s="1840"/>
      <c r="G725" s="1840"/>
      <c r="H725" s="1840"/>
      <c r="I725" s="1840"/>
      <c r="J725" s="1840"/>
      <c r="K725" s="1840"/>
      <c r="L725" s="1840"/>
      <c r="M725" s="1841"/>
      <c r="N725" s="1841"/>
      <c r="O725" s="301"/>
      <c r="P725" s="302" t="str">
        <f>IF(O725*D725=0,"",O725*D725)</f>
        <v/>
      </c>
      <c r="Q725" s="47"/>
      <c r="R725" s="373"/>
      <c r="S725" s="4"/>
      <c r="T725" s="4"/>
      <c r="U725" s="4"/>
      <c r="V725" s="4"/>
      <c r="W725" s="4"/>
      <c r="X725" s="4"/>
      <c r="IH725" s="72"/>
      <c r="II725" s="21"/>
    </row>
    <row r="726" spans="1:243" s="258" customFormat="1" ht="24" customHeight="1">
      <c r="A726" s="216"/>
      <c r="B726" s="1838"/>
      <c r="C726" s="1839"/>
      <c r="D726" s="855"/>
      <c r="E726" s="1840"/>
      <c r="F726" s="1840"/>
      <c r="G726" s="1840"/>
      <c r="H726" s="1840"/>
      <c r="I726" s="1840"/>
      <c r="J726" s="1840"/>
      <c r="K726" s="1840"/>
      <c r="L726" s="1840"/>
      <c r="M726" s="1841"/>
      <c r="N726" s="1841"/>
      <c r="O726" s="301"/>
      <c r="P726" s="302" t="str">
        <f t="shared" ref="P726:P746" si="26">IF(O726*D726=0,"",O726*D726)</f>
        <v/>
      </c>
      <c r="Q726" s="47"/>
      <c r="R726" s="373"/>
      <c r="S726" s="4"/>
      <c r="T726" s="4"/>
      <c r="U726" s="4"/>
      <c r="V726" s="4"/>
      <c r="W726" s="4"/>
      <c r="X726" s="4"/>
      <c r="IH726" s="21"/>
      <c r="II726" s="21"/>
    </row>
    <row r="727" spans="1:243" s="258" customFormat="1" ht="24" customHeight="1">
      <c r="A727" s="216"/>
      <c r="B727" s="1838"/>
      <c r="C727" s="1839"/>
      <c r="D727" s="855"/>
      <c r="E727" s="1840"/>
      <c r="F727" s="1840"/>
      <c r="G727" s="1840"/>
      <c r="H727" s="1840"/>
      <c r="I727" s="1840"/>
      <c r="J727" s="1840"/>
      <c r="K727" s="1840"/>
      <c r="L727" s="1840"/>
      <c r="M727" s="1841"/>
      <c r="N727" s="1841"/>
      <c r="O727" s="301"/>
      <c r="P727" s="302" t="str">
        <f t="shared" si="26"/>
        <v/>
      </c>
      <c r="Q727" s="47"/>
      <c r="R727" s="373"/>
      <c r="S727" s="4"/>
      <c r="T727" s="4"/>
      <c r="U727" s="4"/>
      <c r="V727" s="4"/>
      <c r="W727" s="4"/>
      <c r="X727" s="4"/>
    </row>
    <row r="728" spans="1:243" s="258" customFormat="1" ht="24" customHeight="1">
      <c r="A728" s="216"/>
      <c r="B728" s="1838"/>
      <c r="C728" s="1839"/>
      <c r="D728" s="855"/>
      <c r="E728" s="1840"/>
      <c r="F728" s="1840"/>
      <c r="G728" s="1840"/>
      <c r="H728" s="1840"/>
      <c r="I728" s="1840"/>
      <c r="J728" s="1840"/>
      <c r="K728" s="1840"/>
      <c r="L728" s="1840"/>
      <c r="M728" s="1841"/>
      <c r="N728" s="1841"/>
      <c r="O728" s="301"/>
      <c r="P728" s="302" t="str">
        <f t="shared" si="26"/>
        <v/>
      </c>
      <c r="Q728" s="47"/>
      <c r="R728" s="373"/>
      <c r="S728" s="4"/>
      <c r="T728" s="4"/>
      <c r="U728" s="4"/>
      <c r="V728" s="4"/>
      <c r="W728" s="4"/>
      <c r="X728" s="4"/>
    </row>
    <row r="729" spans="1:243" s="258" customFormat="1" ht="24" customHeight="1">
      <c r="A729" s="216"/>
      <c r="B729" s="1838"/>
      <c r="C729" s="1839"/>
      <c r="D729" s="855"/>
      <c r="E729" s="1840"/>
      <c r="F729" s="1840"/>
      <c r="G729" s="1840"/>
      <c r="H729" s="1840"/>
      <c r="I729" s="1840"/>
      <c r="J729" s="1840"/>
      <c r="K729" s="1840"/>
      <c r="L729" s="1840"/>
      <c r="M729" s="1841"/>
      <c r="N729" s="1841"/>
      <c r="O729" s="301"/>
      <c r="P729" s="302" t="str">
        <f t="shared" si="26"/>
        <v/>
      </c>
      <c r="Q729" s="47"/>
      <c r="R729" s="373"/>
      <c r="S729" s="4"/>
      <c r="T729" s="4"/>
      <c r="U729" s="4"/>
      <c r="V729" s="4"/>
      <c r="W729" s="4"/>
      <c r="X729" s="4"/>
    </row>
    <row r="730" spans="1:243" s="258" customFormat="1" ht="24" customHeight="1">
      <c r="A730" s="216"/>
      <c r="B730" s="1838"/>
      <c r="C730" s="1839"/>
      <c r="D730" s="855"/>
      <c r="E730" s="1840"/>
      <c r="F730" s="1840"/>
      <c r="G730" s="1840"/>
      <c r="H730" s="1840"/>
      <c r="I730" s="1840"/>
      <c r="J730" s="1840"/>
      <c r="K730" s="1840"/>
      <c r="L730" s="1840"/>
      <c r="M730" s="1841"/>
      <c r="N730" s="1841"/>
      <c r="O730" s="301"/>
      <c r="P730" s="302" t="str">
        <f t="shared" si="26"/>
        <v/>
      </c>
      <c r="Q730" s="47"/>
      <c r="R730" s="373"/>
      <c r="S730" s="4"/>
      <c r="T730" s="4"/>
      <c r="U730" s="4"/>
      <c r="V730" s="4"/>
      <c r="W730" s="4"/>
      <c r="X730" s="4"/>
    </row>
    <row r="731" spans="1:243" s="258" customFormat="1" ht="24" customHeight="1">
      <c r="A731" s="216"/>
      <c r="B731" s="1838"/>
      <c r="C731" s="1839"/>
      <c r="D731" s="855"/>
      <c r="E731" s="1840"/>
      <c r="F731" s="1840"/>
      <c r="G731" s="1840"/>
      <c r="H731" s="1840"/>
      <c r="I731" s="1840"/>
      <c r="J731" s="1840"/>
      <c r="K731" s="1840"/>
      <c r="L731" s="1840"/>
      <c r="M731" s="1841"/>
      <c r="N731" s="1841"/>
      <c r="O731" s="301"/>
      <c r="P731" s="302" t="str">
        <f t="shared" si="26"/>
        <v/>
      </c>
      <c r="Q731" s="47"/>
      <c r="R731" s="373"/>
      <c r="S731" s="4"/>
      <c r="T731" s="4"/>
      <c r="U731" s="4"/>
      <c r="V731" s="4"/>
      <c r="W731" s="4"/>
      <c r="X731" s="4"/>
    </row>
    <row r="732" spans="1:243" s="258" customFormat="1" ht="24" customHeight="1">
      <c r="A732" s="216"/>
      <c r="B732" s="1838"/>
      <c r="C732" s="1839"/>
      <c r="D732" s="855"/>
      <c r="E732" s="1840"/>
      <c r="F732" s="1840"/>
      <c r="G732" s="1840"/>
      <c r="H732" s="1840"/>
      <c r="I732" s="1840"/>
      <c r="J732" s="1840"/>
      <c r="K732" s="1840"/>
      <c r="L732" s="1840"/>
      <c r="M732" s="1841"/>
      <c r="N732" s="1841"/>
      <c r="O732" s="301"/>
      <c r="P732" s="302" t="str">
        <f t="shared" si="26"/>
        <v/>
      </c>
      <c r="Q732" s="47"/>
      <c r="R732" s="373"/>
      <c r="S732" s="4"/>
      <c r="T732" s="4"/>
      <c r="U732" s="4"/>
      <c r="V732" s="4"/>
      <c r="W732" s="4"/>
      <c r="X732" s="4"/>
      <c r="IH732" s="72"/>
      <c r="II732" s="21"/>
    </row>
    <row r="733" spans="1:243" s="258" customFormat="1" ht="24" customHeight="1">
      <c r="A733" s="216"/>
      <c r="B733" s="1838"/>
      <c r="C733" s="1839"/>
      <c r="D733" s="855"/>
      <c r="E733" s="1840"/>
      <c r="F733" s="1840"/>
      <c r="G733" s="1840"/>
      <c r="H733" s="1840"/>
      <c r="I733" s="1840"/>
      <c r="J733" s="1840"/>
      <c r="K733" s="1840"/>
      <c r="L733" s="1840"/>
      <c r="M733" s="1841"/>
      <c r="N733" s="1841"/>
      <c r="O733" s="301"/>
      <c r="P733" s="302" t="str">
        <f t="shared" si="26"/>
        <v/>
      </c>
      <c r="Q733" s="47"/>
      <c r="R733" s="373"/>
      <c r="S733" s="4"/>
      <c r="T733" s="4"/>
      <c r="U733" s="4"/>
      <c r="V733" s="4"/>
      <c r="W733" s="4"/>
      <c r="X733" s="4"/>
      <c r="IH733" s="21"/>
      <c r="II733" s="21"/>
    </row>
    <row r="734" spans="1:243" s="258" customFormat="1" ht="24" customHeight="1">
      <c r="A734" s="216"/>
      <c r="B734" s="1838"/>
      <c r="C734" s="1839"/>
      <c r="D734" s="855"/>
      <c r="E734" s="1840"/>
      <c r="F734" s="1840"/>
      <c r="G734" s="1840"/>
      <c r="H734" s="1840"/>
      <c r="I734" s="1840"/>
      <c r="J734" s="1840"/>
      <c r="K734" s="1840"/>
      <c r="L734" s="1840"/>
      <c r="M734" s="1841"/>
      <c r="N734" s="1841"/>
      <c r="O734" s="301"/>
      <c r="P734" s="302" t="str">
        <f t="shared" si="26"/>
        <v/>
      </c>
      <c r="Q734" s="47"/>
      <c r="R734" s="373"/>
      <c r="S734" s="4"/>
      <c r="T734" s="4"/>
      <c r="U734" s="4"/>
      <c r="V734" s="4"/>
      <c r="W734" s="4"/>
      <c r="X734" s="4"/>
      <c r="IH734" s="21"/>
      <c r="II734" s="21"/>
    </row>
    <row r="735" spans="1:243" s="258" customFormat="1" ht="24" customHeight="1">
      <c r="A735" s="216"/>
      <c r="B735" s="1838"/>
      <c r="C735" s="1839"/>
      <c r="D735" s="855"/>
      <c r="E735" s="1840"/>
      <c r="F735" s="1840"/>
      <c r="G735" s="1840"/>
      <c r="H735" s="1840"/>
      <c r="I735" s="1840"/>
      <c r="J735" s="1840"/>
      <c r="K735" s="1840"/>
      <c r="L735" s="1840"/>
      <c r="M735" s="1841"/>
      <c r="N735" s="1841"/>
      <c r="O735" s="301"/>
      <c r="P735" s="302" t="str">
        <f t="shared" si="26"/>
        <v/>
      </c>
      <c r="Q735" s="47"/>
      <c r="R735" s="373"/>
      <c r="S735" s="4"/>
      <c r="T735" s="4"/>
      <c r="U735" s="4"/>
      <c r="V735" s="4"/>
      <c r="W735" s="4"/>
      <c r="X735" s="4"/>
    </row>
    <row r="736" spans="1:243" s="258" customFormat="1" ht="24" customHeight="1">
      <c r="A736" s="216"/>
      <c r="B736" s="1838"/>
      <c r="C736" s="1839"/>
      <c r="D736" s="855"/>
      <c r="E736" s="1840"/>
      <c r="F736" s="1840"/>
      <c r="G736" s="1840"/>
      <c r="H736" s="1840"/>
      <c r="I736" s="1840"/>
      <c r="J736" s="1840"/>
      <c r="K736" s="1840"/>
      <c r="L736" s="1840"/>
      <c r="M736" s="1841"/>
      <c r="N736" s="1841"/>
      <c r="O736" s="301"/>
      <c r="P736" s="302" t="str">
        <f t="shared" si="26"/>
        <v/>
      </c>
      <c r="Q736" s="47"/>
      <c r="R736" s="373"/>
      <c r="S736" s="4"/>
      <c r="T736" s="4"/>
      <c r="U736" s="4"/>
      <c r="V736" s="4"/>
      <c r="W736" s="4"/>
      <c r="X736" s="4"/>
    </row>
    <row r="737" spans="1:243" s="258" customFormat="1" ht="24" customHeight="1">
      <c r="A737" s="216"/>
      <c r="B737" s="1838"/>
      <c r="C737" s="1839"/>
      <c r="D737" s="855"/>
      <c r="E737" s="1840"/>
      <c r="F737" s="1840"/>
      <c r="G737" s="1840"/>
      <c r="H737" s="1840"/>
      <c r="I737" s="1840"/>
      <c r="J737" s="1840"/>
      <c r="K737" s="1840"/>
      <c r="L737" s="1840"/>
      <c r="M737" s="1841"/>
      <c r="N737" s="1841"/>
      <c r="O737" s="301"/>
      <c r="P737" s="302" t="str">
        <f t="shared" si="26"/>
        <v/>
      </c>
      <c r="Q737" s="47"/>
      <c r="R737" s="373"/>
      <c r="S737" s="4"/>
      <c r="T737" s="4"/>
      <c r="U737" s="4"/>
      <c r="V737" s="4"/>
      <c r="W737" s="4"/>
      <c r="X737" s="4"/>
    </row>
    <row r="738" spans="1:243" s="258" customFormat="1" ht="24" customHeight="1">
      <c r="A738" s="216"/>
      <c r="B738" s="1838"/>
      <c r="C738" s="1839"/>
      <c r="D738" s="855"/>
      <c r="E738" s="1840"/>
      <c r="F738" s="1840"/>
      <c r="G738" s="1840"/>
      <c r="H738" s="1840"/>
      <c r="I738" s="1840"/>
      <c r="J738" s="1840"/>
      <c r="K738" s="1840"/>
      <c r="L738" s="1840"/>
      <c r="M738" s="1841"/>
      <c r="N738" s="1841"/>
      <c r="O738" s="301"/>
      <c r="P738" s="302" t="str">
        <f t="shared" si="26"/>
        <v/>
      </c>
      <c r="Q738" s="47"/>
      <c r="R738" s="373"/>
      <c r="S738" s="4"/>
      <c r="T738" s="4"/>
      <c r="U738" s="4"/>
      <c r="V738" s="4"/>
      <c r="W738" s="4"/>
      <c r="X738" s="4"/>
    </row>
    <row r="739" spans="1:243" s="258" customFormat="1" ht="24" customHeight="1">
      <c r="A739" s="216"/>
      <c r="B739" s="1838"/>
      <c r="C739" s="1839"/>
      <c r="D739" s="855"/>
      <c r="E739" s="1840"/>
      <c r="F739" s="1840"/>
      <c r="G739" s="1840"/>
      <c r="H739" s="1840"/>
      <c r="I739" s="1840"/>
      <c r="J739" s="1840"/>
      <c r="K739" s="1840"/>
      <c r="L739" s="1840"/>
      <c r="M739" s="1841"/>
      <c r="N739" s="1841"/>
      <c r="O739" s="301"/>
      <c r="P739" s="302" t="str">
        <f t="shared" si="26"/>
        <v/>
      </c>
      <c r="Q739" s="47"/>
      <c r="R739" s="373"/>
      <c r="S739" s="4"/>
      <c r="T739" s="4"/>
      <c r="U739" s="4"/>
      <c r="V739" s="4"/>
      <c r="W739" s="4"/>
      <c r="X739" s="4"/>
    </row>
    <row r="740" spans="1:243" s="258" customFormat="1" ht="24" customHeight="1">
      <c r="A740" s="216"/>
      <c r="B740" s="1838"/>
      <c r="C740" s="1839"/>
      <c r="D740" s="855"/>
      <c r="E740" s="1840"/>
      <c r="F740" s="1840"/>
      <c r="G740" s="1840"/>
      <c r="H740" s="1840"/>
      <c r="I740" s="1840"/>
      <c r="J740" s="1840"/>
      <c r="K740" s="1840"/>
      <c r="L740" s="1840"/>
      <c r="M740" s="1841"/>
      <c r="N740" s="1841"/>
      <c r="O740" s="301"/>
      <c r="P740" s="302" t="str">
        <f t="shared" si="26"/>
        <v/>
      </c>
      <c r="Q740" s="47"/>
      <c r="R740" s="373"/>
      <c r="S740" s="4"/>
      <c r="T740" s="4"/>
      <c r="U740" s="4"/>
      <c r="V740" s="4"/>
      <c r="W740" s="4"/>
      <c r="X740" s="4"/>
    </row>
    <row r="741" spans="1:243" s="258" customFormat="1" ht="24" customHeight="1">
      <c r="A741" s="216"/>
      <c r="B741" s="1838"/>
      <c r="C741" s="1839"/>
      <c r="D741" s="855"/>
      <c r="E741" s="1840"/>
      <c r="F741" s="1840"/>
      <c r="G741" s="1840"/>
      <c r="H741" s="1840"/>
      <c r="I741" s="1840"/>
      <c r="J741" s="1840"/>
      <c r="K741" s="1840"/>
      <c r="L741" s="1840"/>
      <c r="M741" s="1841"/>
      <c r="N741" s="1841"/>
      <c r="O741" s="301"/>
      <c r="P741" s="302" t="str">
        <f t="shared" si="26"/>
        <v/>
      </c>
      <c r="Q741" s="47"/>
      <c r="R741" s="373"/>
      <c r="S741" s="4"/>
      <c r="T741" s="4"/>
      <c r="U741" s="4"/>
      <c r="V741" s="4"/>
      <c r="W741" s="4"/>
      <c r="X741" s="4"/>
    </row>
    <row r="742" spans="1:243" s="258" customFormat="1" ht="24" customHeight="1">
      <c r="A742" s="216"/>
      <c r="B742" s="1838"/>
      <c r="C742" s="1839"/>
      <c r="D742" s="855"/>
      <c r="E742" s="1840"/>
      <c r="F742" s="1840"/>
      <c r="G742" s="1840"/>
      <c r="H742" s="1840"/>
      <c r="I742" s="1840"/>
      <c r="J742" s="1840"/>
      <c r="K742" s="1840"/>
      <c r="L742" s="1840"/>
      <c r="M742" s="1841"/>
      <c r="N742" s="1841"/>
      <c r="O742" s="301"/>
      <c r="P742" s="302" t="str">
        <f t="shared" si="26"/>
        <v/>
      </c>
      <c r="Q742" s="47"/>
      <c r="R742" s="373"/>
      <c r="S742" s="4"/>
      <c r="T742" s="4"/>
      <c r="U742" s="4"/>
      <c r="V742" s="4"/>
      <c r="W742" s="4"/>
      <c r="X742" s="4"/>
    </row>
    <row r="743" spans="1:243" s="258" customFormat="1" ht="24" customHeight="1">
      <c r="A743" s="216"/>
      <c r="B743" s="1838"/>
      <c r="C743" s="1839"/>
      <c r="D743" s="855"/>
      <c r="E743" s="1840"/>
      <c r="F743" s="1840"/>
      <c r="G743" s="1840"/>
      <c r="H743" s="1840"/>
      <c r="I743" s="1840"/>
      <c r="J743" s="1840"/>
      <c r="K743" s="1840"/>
      <c r="L743" s="1840"/>
      <c r="M743" s="1841"/>
      <c r="N743" s="1841"/>
      <c r="O743" s="301"/>
      <c r="P743" s="302" t="str">
        <f t="shared" si="26"/>
        <v/>
      </c>
      <c r="Q743" s="47"/>
      <c r="R743" s="373"/>
      <c r="S743" s="4"/>
      <c r="T743" s="4"/>
      <c r="U743" s="4"/>
      <c r="V743" s="4"/>
      <c r="W743" s="4"/>
      <c r="X743" s="4"/>
    </row>
    <row r="744" spans="1:243" s="258" customFormat="1" ht="24" customHeight="1">
      <c r="A744" s="216"/>
      <c r="B744" s="1838"/>
      <c r="C744" s="1839"/>
      <c r="D744" s="855"/>
      <c r="E744" s="1840"/>
      <c r="F744" s="1840"/>
      <c r="G744" s="1840"/>
      <c r="H744" s="1840"/>
      <c r="I744" s="1840"/>
      <c r="J744" s="1840"/>
      <c r="K744" s="1840"/>
      <c r="L744" s="1840"/>
      <c r="M744" s="1841"/>
      <c r="N744" s="1841"/>
      <c r="O744" s="301"/>
      <c r="P744" s="302" t="str">
        <f t="shared" si="26"/>
        <v/>
      </c>
      <c r="Q744" s="47"/>
      <c r="R744" s="373"/>
      <c r="S744" s="4"/>
      <c r="T744" s="4"/>
      <c r="U744" s="4"/>
      <c r="V744" s="4"/>
      <c r="W744" s="4"/>
      <c r="X744" s="4"/>
    </row>
    <row r="745" spans="1:243" s="258" customFormat="1" ht="24" customHeight="1">
      <c r="A745" s="216"/>
      <c r="B745" s="1838"/>
      <c r="C745" s="1839"/>
      <c r="D745" s="855"/>
      <c r="E745" s="1840"/>
      <c r="F745" s="1840"/>
      <c r="G745" s="1840"/>
      <c r="H745" s="1840"/>
      <c r="I745" s="1840"/>
      <c r="J745" s="1840"/>
      <c r="K745" s="1840"/>
      <c r="L745" s="1840"/>
      <c r="M745" s="1841"/>
      <c r="N745" s="1841"/>
      <c r="O745" s="301"/>
      <c r="P745" s="302" t="str">
        <f t="shared" si="26"/>
        <v/>
      </c>
      <c r="Q745" s="47"/>
      <c r="R745" s="373"/>
      <c r="S745" s="4"/>
      <c r="T745" s="4"/>
      <c r="U745" s="4"/>
      <c r="V745" s="4"/>
      <c r="W745" s="4"/>
      <c r="X745" s="4"/>
    </row>
    <row r="746" spans="1:243" s="258" customFormat="1" ht="24" customHeight="1">
      <c r="A746" s="216"/>
      <c r="B746" s="1838"/>
      <c r="C746" s="1839"/>
      <c r="D746" s="855"/>
      <c r="E746" s="1840"/>
      <c r="F746" s="1840"/>
      <c r="G746" s="1840"/>
      <c r="H746" s="1840"/>
      <c r="I746" s="1840"/>
      <c r="J746" s="1840"/>
      <c r="K746" s="1840"/>
      <c r="L746" s="1840"/>
      <c r="M746" s="1841"/>
      <c r="N746" s="1841"/>
      <c r="O746" s="301"/>
      <c r="P746" s="302" t="str">
        <f t="shared" si="26"/>
        <v/>
      </c>
      <c r="Q746" s="47"/>
      <c r="R746" s="373"/>
      <c r="S746" s="4"/>
      <c r="T746" s="4"/>
      <c r="U746" s="4"/>
      <c r="V746" s="4"/>
      <c r="W746" s="4"/>
      <c r="X746" s="4"/>
    </row>
    <row r="747" spans="1:243" s="258" customFormat="1" ht="24" customHeight="1">
      <c r="A747" s="216"/>
      <c r="B747" s="1838"/>
      <c r="C747" s="1839"/>
      <c r="D747" s="855"/>
      <c r="E747" s="1840"/>
      <c r="F747" s="1840"/>
      <c r="G747" s="1840"/>
      <c r="H747" s="1840"/>
      <c r="I747" s="1840"/>
      <c r="J747" s="1840"/>
      <c r="K747" s="1840"/>
      <c r="L747" s="1840"/>
      <c r="M747" s="1841"/>
      <c r="N747" s="1841"/>
      <c r="O747" s="301"/>
      <c r="P747" s="302" t="str">
        <f>IF(O747*D747=0,"",O747*D747)</f>
        <v/>
      </c>
      <c r="Q747" s="47"/>
      <c r="R747" s="373"/>
      <c r="S747" s="4"/>
      <c r="T747" s="4"/>
      <c r="U747" s="4"/>
      <c r="V747" s="4"/>
      <c r="W747" s="4"/>
      <c r="X747" s="4"/>
      <c r="IH747" s="72"/>
      <c r="II747" s="21"/>
    </row>
    <row r="748" spans="1:243" s="258" customFormat="1" ht="24" customHeight="1">
      <c r="A748" s="216"/>
      <c r="B748" s="1838"/>
      <c r="C748" s="1839"/>
      <c r="D748" s="855"/>
      <c r="E748" s="1840"/>
      <c r="F748" s="1840"/>
      <c r="G748" s="1840"/>
      <c r="H748" s="1840"/>
      <c r="I748" s="1840"/>
      <c r="J748" s="1840"/>
      <c r="K748" s="1840"/>
      <c r="L748" s="1840"/>
      <c r="M748" s="1841"/>
      <c r="N748" s="1841"/>
      <c r="O748" s="301"/>
      <c r="P748" s="302" t="str">
        <f t="shared" ref="P748:P773" si="27">IF(O748*D748=0,"",O748*D748)</f>
        <v/>
      </c>
      <c r="Q748" s="47"/>
      <c r="R748" s="373"/>
      <c r="S748" s="4"/>
      <c r="T748" s="4"/>
      <c r="U748" s="4"/>
      <c r="V748" s="4"/>
      <c r="W748" s="4"/>
      <c r="X748" s="4"/>
      <c r="IH748" s="72"/>
      <c r="II748" s="21"/>
    </row>
    <row r="749" spans="1:243" s="258" customFormat="1" ht="24" customHeight="1">
      <c r="A749" s="216"/>
      <c r="B749" s="1838"/>
      <c r="C749" s="1839"/>
      <c r="D749" s="855"/>
      <c r="E749" s="1840"/>
      <c r="F749" s="1840"/>
      <c r="G749" s="1840"/>
      <c r="H749" s="1840"/>
      <c r="I749" s="1840"/>
      <c r="J749" s="1840"/>
      <c r="K749" s="1840"/>
      <c r="L749" s="1840"/>
      <c r="M749" s="1841"/>
      <c r="N749" s="1841"/>
      <c r="O749" s="301"/>
      <c r="P749" s="302" t="str">
        <f t="shared" si="27"/>
        <v/>
      </c>
      <c r="Q749" s="47"/>
      <c r="R749" s="373"/>
      <c r="S749" s="4"/>
      <c r="T749" s="4"/>
      <c r="U749" s="4"/>
      <c r="V749" s="4"/>
      <c r="W749" s="4"/>
      <c r="X749" s="4"/>
      <c r="IH749" s="21"/>
      <c r="II749" s="21"/>
    </row>
    <row r="750" spans="1:243" s="258" customFormat="1" ht="24" customHeight="1">
      <c r="A750" s="216"/>
      <c r="B750" s="1838"/>
      <c r="C750" s="1839"/>
      <c r="D750" s="855"/>
      <c r="E750" s="1840"/>
      <c r="F750" s="1840"/>
      <c r="G750" s="1840"/>
      <c r="H750" s="1840"/>
      <c r="I750" s="1840"/>
      <c r="J750" s="1840"/>
      <c r="K750" s="1840"/>
      <c r="L750" s="1840"/>
      <c r="M750" s="1841"/>
      <c r="N750" s="1841"/>
      <c r="O750" s="301"/>
      <c r="P750" s="302" t="str">
        <f t="shared" si="27"/>
        <v/>
      </c>
      <c r="Q750" s="47"/>
      <c r="R750" s="373"/>
      <c r="S750" s="4"/>
      <c r="T750" s="4"/>
      <c r="U750" s="4"/>
      <c r="V750" s="4"/>
      <c r="W750" s="4"/>
      <c r="X750" s="4"/>
      <c r="IH750" s="21"/>
      <c r="II750" s="21"/>
    </row>
    <row r="751" spans="1:243" s="258" customFormat="1" ht="24" customHeight="1">
      <c r="A751" s="216"/>
      <c r="B751" s="1838"/>
      <c r="C751" s="1839"/>
      <c r="D751" s="855"/>
      <c r="E751" s="1840"/>
      <c r="F751" s="1840"/>
      <c r="G751" s="1840"/>
      <c r="H751" s="1840"/>
      <c r="I751" s="1840"/>
      <c r="J751" s="1840"/>
      <c r="K751" s="1840"/>
      <c r="L751" s="1840"/>
      <c r="M751" s="1841"/>
      <c r="N751" s="1841"/>
      <c r="O751" s="301"/>
      <c r="P751" s="302" t="str">
        <f t="shared" si="27"/>
        <v/>
      </c>
      <c r="Q751" s="47"/>
      <c r="R751" s="373"/>
      <c r="S751" s="4"/>
      <c r="T751" s="4"/>
      <c r="U751" s="4"/>
      <c r="V751" s="4"/>
      <c r="W751" s="4"/>
      <c r="X751" s="4"/>
    </row>
    <row r="752" spans="1:243" s="258" customFormat="1" ht="24" customHeight="1">
      <c r="A752" s="216"/>
      <c r="B752" s="1838"/>
      <c r="C752" s="1839"/>
      <c r="D752" s="855"/>
      <c r="E752" s="1840"/>
      <c r="F752" s="1840"/>
      <c r="G752" s="1840"/>
      <c r="H752" s="1840"/>
      <c r="I752" s="1840"/>
      <c r="J752" s="1840"/>
      <c r="K752" s="1840"/>
      <c r="L752" s="1840"/>
      <c r="M752" s="1841"/>
      <c r="N752" s="1841"/>
      <c r="O752" s="301"/>
      <c r="P752" s="302" t="str">
        <f t="shared" si="27"/>
        <v/>
      </c>
      <c r="Q752" s="47"/>
      <c r="R752" s="373"/>
      <c r="S752" s="4"/>
      <c r="T752" s="4"/>
      <c r="U752" s="4"/>
      <c r="V752" s="4"/>
      <c r="W752" s="4"/>
      <c r="X752" s="4"/>
    </row>
    <row r="753" spans="1:243" s="258" customFormat="1" ht="24" customHeight="1">
      <c r="A753" s="216"/>
      <c r="B753" s="1838"/>
      <c r="C753" s="1839"/>
      <c r="D753" s="855"/>
      <c r="E753" s="1840"/>
      <c r="F753" s="1840"/>
      <c r="G753" s="1840"/>
      <c r="H753" s="1840"/>
      <c r="I753" s="1840"/>
      <c r="J753" s="1840"/>
      <c r="K753" s="1840"/>
      <c r="L753" s="1840"/>
      <c r="M753" s="1841"/>
      <c r="N753" s="1841"/>
      <c r="O753" s="301"/>
      <c r="P753" s="302" t="str">
        <f t="shared" si="27"/>
        <v/>
      </c>
      <c r="Q753" s="47"/>
      <c r="R753" s="373"/>
      <c r="S753" s="4"/>
      <c r="T753" s="4"/>
      <c r="U753" s="4"/>
      <c r="V753" s="4"/>
      <c r="W753" s="4"/>
      <c r="X753" s="4"/>
    </row>
    <row r="754" spans="1:243" s="258" customFormat="1" ht="24" customHeight="1">
      <c r="A754" s="216"/>
      <c r="B754" s="1838"/>
      <c r="C754" s="1839"/>
      <c r="D754" s="855"/>
      <c r="E754" s="1840"/>
      <c r="F754" s="1840"/>
      <c r="G754" s="1840"/>
      <c r="H754" s="1840"/>
      <c r="I754" s="1840"/>
      <c r="J754" s="1840"/>
      <c r="K754" s="1840"/>
      <c r="L754" s="1840"/>
      <c r="M754" s="1841"/>
      <c r="N754" s="1841"/>
      <c r="O754" s="301"/>
      <c r="P754" s="302" t="str">
        <f t="shared" si="27"/>
        <v/>
      </c>
      <c r="Q754" s="47"/>
      <c r="R754" s="373"/>
      <c r="S754" s="4"/>
      <c r="T754" s="4"/>
      <c r="U754" s="4"/>
      <c r="V754" s="4"/>
      <c r="W754" s="4"/>
      <c r="X754" s="4"/>
    </row>
    <row r="755" spans="1:243" s="258" customFormat="1" ht="24" customHeight="1">
      <c r="A755" s="216"/>
      <c r="B755" s="1838"/>
      <c r="C755" s="1839"/>
      <c r="D755" s="855"/>
      <c r="E755" s="1840"/>
      <c r="F755" s="1840"/>
      <c r="G755" s="1840"/>
      <c r="H755" s="1840"/>
      <c r="I755" s="1840"/>
      <c r="J755" s="1840"/>
      <c r="K755" s="1840"/>
      <c r="L755" s="1840"/>
      <c r="M755" s="1841"/>
      <c r="N755" s="1841"/>
      <c r="O755" s="301"/>
      <c r="P755" s="302" t="str">
        <f t="shared" si="27"/>
        <v/>
      </c>
      <c r="Q755" s="47"/>
      <c r="R755" s="373"/>
      <c r="S755" s="4"/>
      <c r="T755" s="4"/>
      <c r="U755" s="4"/>
      <c r="V755" s="4"/>
      <c r="W755" s="4"/>
      <c r="X755" s="4"/>
    </row>
    <row r="756" spans="1:243" s="258" customFormat="1" ht="24" customHeight="1">
      <c r="A756" s="216"/>
      <c r="B756" s="1838"/>
      <c r="C756" s="1839"/>
      <c r="D756" s="855"/>
      <c r="E756" s="1840"/>
      <c r="F756" s="1840"/>
      <c r="G756" s="1840"/>
      <c r="H756" s="1840"/>
      <c r="I756" s="1840"/>
      <c r="J756" s="1840"/>
      <c r="K756" s="1840"/>
      <c r="L756" s="1840"/>
      <c r="M756" s="1841"/>
      <c r="N756" s="1841"/>
      <c r="O756" s="301"/>
      <c r="P756" s="302" t="str">
        <f t="shared" si="27"/>
        <v/>
      </c>
      <c r="Q756" s="47"/>
      <c r="R756" s="373"/>
      <c r="S756" s="4"/>
      <c r="T756" s="4"/>
      <c r="U756" s="4"/>
      <c r="V756" s="4"/>
      <c r="W756" s="4"/>
      <c r="X756" s="4"/>
    </row>
    <row r="757" spans="1:243" s="258" customFormat="1" ht="24" customHeight="1">
      <c r="A757" s="216"/>
      <c r="B757" s="1838"/>
      <c r="C757" s="1839"/>
      <c r="D757" s="855"/>
      <c r="E757" s="1840"/>
      <c r="F757" s="1840"/>
      <c r="G757" s="1840"/>
      <c r="H757" s="1840"/>
      <c r="I757" s="1840"/>
      <c r="J757" s="1840"/>
      <c r="K757" s="1840"/>
      <c r="L757" s="1840"/>
      <c r="M757" s="1841"/>
      <c r="N757" s="1841"/>
      <c r="O757" s="301"/>
      <c r="P757" s="302" t="str">
        <f t="shared" si="27"/>
        <v/>
      </c>
      <c r="Q757" s="47"/>
      <c r="R757" s="373"/>
      <c r="S757" s="4"/>
      <c r="T757" s="4"/>
      <c r="U757" s="4"/>
      <c r="V757" s="4"/>
      <c r="W757" s="4"/>
      <c r="X757" s="4"/>
      <c r="IH757" s="72"/>
      <c r="II757" s="21"/>
    </row>
    <row r="758" spans="1:243" s="258" customFormat="1" ht="24" customHeight="1">
      <c r="A758" s="216"/>
      <c r="B758" s="1838"/>
      <c r="C758" s="1839"/>
      <c r="D758" s="855"/>
      <c r="E758" s="1840"/>
      <c r="F758" s="1840"/>
      <c r="G758" s="1840"/>
      <c r="H758" s="1840"/>
      <c r="I758" s="1840"/>
      <c r="J758" s="1840"/>
      <c r="K758" s="1840"/>
      <c r="L758" s="1840"/>
      <c r="M758" s="1841"/>
      <c r="N758" s="1841"/>
      <c r="O758" s="301"/>
      <c r="P758" s="302" t="str">
        <f t="shared" si="27"/>
        <v/>
      </c>
      <c r="Q758" s="47"/>
      <c r="R758" s="373"/>
      <c r="S758" s="4"/>
      <c r="T758" s="4"/>
      <c r="U758" s="4"/>
      <c r="V758" s="4"/>
      <c r="W758" s="4"/>
      <c r="X758" s="4"/>
      <c r="IH758" s="21"/>
      <c r="II758" s="21"/>
    </row>
    <row r="759" spans="1:243" s="258" customFormat="1" ht="24" customHeight="1">
      <c r="A759" s="216"/>
      <c r="B759" s="1838"/>
      <c r="C759" s="1839"/>
      <c r="D759" s="855"/>
      <c r="E759" s="1840"/>
      <c r="F759" s="1840"/>
      <c r="G759" s="1840"/>
      <c r="H759" s="1840"/>
      <c r="I759" s="1840"/>
      <c r="J759" s="1840"/>
      <c r="K759" s="1840"/>
      <c r="L759" s="1840"/>
      <c r="M759" s="1841"/>
      <c r="N759" s="1841"/>
      <c r="O759" s="301"/>
      <c r="P759" s="302" t="str">
        <f t="shared" si="27"/>
        <v/>
      </c>
      <c r="Q759" s="47"/>
      <c r="R759" s="373"/>
      <c r="S759" s="4"/>
      <c r="T759" s="4"/>
      <c r="U759" s="4"/>
      <c r="V759" s="4"/>
      <c r="W759" s="4"/>
      <c r="X759" s="4"/>
      <c r="IH759" s="21"/>
      <c r="II759" s="21"/>
    </row>
    <row r="760" spans="1:243" s="258" customFormat="1" ht="24" customHeight="1">
      <c r="A760" s="216"/>
      <c r="B760" s="1838"/>
      <c r="C760" s="1839"/>
      <c r="D760" s="855"/>
      <c r="E760" s="1840"/>
      <c r="F760" s="1840"/>
      <c r="G760" s="1840"/>
      <c r="H760" s="1840"/>
      <c r="I760" s="1840"/>
      <c r="J760" s="1840"/>
      <c r="K760" s="1840"/>
      <c r="L760" s="1840"/>
      <c r="M760" s="1841"/>
      <c r="N760" s="1841"/>
      <c r="O760" s="301"/>
      <c r="P760" s="302" t="str">
        <f t="shared" si="27"/>
        <v/>
      </c>
      <c r="Q760" s="47"/>
      <c r="R760" s="373"/>
      <c r="S760" s="4"/>
      <c r="T760" s="4"/>
      <c r="U760" s="4"/>
      <c r="V760" s="4"/>
      <c r="W760" s="4"/>
      <c r="X760" s="4"/>
    </row>
    <row r="761" spans="1:243" s="258" customFormat="1" ht="24" customHeight="1">
      <c r="A761" s="216"/>
      <c r="B761" s="1838"/>
      <c r="C761" s="1839"/>
      <c r="D761" s="855"/>
      <c r="E761" s="1840"/>
      <c r="F761" s="1840"/>
      <c r="G761" s="1840"/>
      <c r="H761" s="1840"/>
      <c r="I761" s="1840"/>
      <c r="J761" s="1840"/>
      <c r="K761" s="1840"/>
      <c r="L761" s="1840"/>
      <c r="M761" s="1841"/>
      <c r="N761" s="1841"/>
      <c r="O761" s="301"/>
      <c r="P761" s="302" t="str">
        <f t="shared" si="27"/>
        <v/>
      </c>
      <c r="Q761" s="47"/>
      <c r="R761" s="373"/>
      <c r="S761" s="4"/>
      <c r="T761" s="4"/>
      <c r="U761" s="4"/>
      <c r="V761" s="4"/>
      <c r="W761" s="4"/>
      <c r="X761" s="4"/>
    </row>
    <row r="762" spans="1:243" s="258" customFormat="1" ht="24" customHeight="1">
      <c r="A762" s="216"/>
      <c r="B762" s="1838"/>
      <c r="C762" s="1839"/>
      <c r="D762" s="855"/>
      <c r="E762" s="1840"/>
      <c r="F762" s="1840"/>
      <c r="G762" s="1840"/>
      <c r="H762" s="1840"/>
      <c r="I762" s="1840"/>
      <c r="J762" s="1840"/>
      <c r="K762" s="1840"/>
      <c r="L762" s="1840"/>
      <c r="M762" s="1841"/>
      <c r="N762" s="1841"/>
      <c r="O762" s="301"/>
      <c r="P762" s="302" t="str">
        <f t="shared" si="27"/>
        <v/>
      </c>
      <c r="Q762" s="47"/>
      <c r="R762" s="373"/>
      <c r="S762" s="4"/>
      <c r="T762" s="4"/>
      <c r="U762" s="4"/>
      <c r="V762" s="4"/>
      <c r="W762" s="4"/>
      <c r="X762" s="4"/>
    </row>
    <row r="763" spans="1:243" s="258" customFormat="1" ht="24" customHeight="1">
      <c r="A763" s="216"/>
      <c r="B763" s="1838"/>
      <c r="C763" s="1838"/>
      <c r="D763" s="855"/>
      <c r="E763" s="1840"/>
      <c r="F763" s="1840"/>
      <c r="G763" s="1840"/>
      <c r="H763" s="1840"/>
      <c r="I763" s="1840"/>
      <c r="J763" s="1840"/>
      <c r="K763" s="1840"/>
      <c r="L763" s="1841"/>
      <c r="M763" s="1841"/>
      <c r="N763" s="1841"/>
      <c r="O763" s="301"/>
      <c r="P763" s="302" t="str">
        <f t="shared" si="27"/>
        <v/>
      </c>
      <c r="Q763" s="47"/>
      <c r="R763" s="373"/>
      <c r="S763" s="4"/>
      <c r="T763" s="4"/>
      <c r="U763" s="4"/>
      <c r="V763" s="4"/>
      <c r="W763" s="4"/>
      <c r="X763" s="4"/>
    </row>
    <row r="764" spans="1:243" s="258" customFormat="1" ht="24" customHeight="1">
      <c r="A764" s="216"/>
      <c r="B764" s="1838"/>
      <c r="C764" s="1838"/>
      <c r="D764" s="855"/>
      <c r="E764" s="1840"/>
      <c r="F764" s="1840"/>
      <c r="G764" s="1840"/>
      <c r="H764" s="1840"/>
      <c r="I764" s="1840"/>
      <c r="J764" s="1840"/>
      <c r="K764" s="1840"/>
      <c r="L764" s="1841"/>
      <c r="M764" s="1841"/>
      <c r="N764" s="1841"/>
      <c r="O764" s="301"/>
      <c r="P764" s="302" t="str">
        <f t="shared" si="27"/>
        <v/>
      </c>
      <c r="Q764" s="47"/>
      <c r="R764" s="373"/>
      <c r="S764" s="4"/>
      <c r="T764" s="4"/>
      <c r="U764" s="4"/>
      <c r="V764" s="4"/>
      <c r="W764" s="4"/>
      <c r="X764" s="4"/>
    </row>
    <row r="765" spans="1:243" s="258" customFormat="1" ht="24" customHeight="1">
      <c r="A765" s="216"/>
      <c r="B765" s="1838"/>
      <c r="C765" s="1838"/>
      <c r="D765" s="855"/>
      <c r="E765" s="1840"/>
      <c r="F765" s="1840"/>
      <c r="G765" s="1840"/>
      <c r="H765" s="1840"/>
      <c r="I765" s="1840"/>
      <c r="J765" s="1840"/>
      <c r="K765" s="1840"/>
      <c r="L765" s="1841"/>
      <c r="M765" s="1841"/>
      <c r="N765" s="1841"/>
      <c r="O765" s="301"/>
      <c r="P765" s="302" t="str">
        <f>IF(O765*D765=0,"",O765*D765)</f>
        <v/>
      </c>
      <c r="Q765" s="47"/>
      <c r="R765" s="373"/>
      <c r="S765" s="4"/>
      <c r="T765" s="4"/>
      <c r="U765" s="4"/>
      <c r="V765" s="4"/>
      <c r="W765" s="4"/>
      <c r="X765" s="4"/>
    </row>
    <row r="766" spans="1:243" s="258" customFormat="1" ht="24" customHeight="1">
      <c r="A766" s="216"/>
      <c r="B766" s="1838"/>
      <c r="C766" s="1838"/>
      <c r="D766" s="855"/>
      <c r="E766" s="1840"/>
      <c r="F766" s="1840"/>
      <c r="G766" s="1840"/>
      <c r="H766" s="1840"/>
      <c r="I766" s="1840"/>
      <c r="J766" s="1840"/>
      <c r="K766" s="1840"/>
      <c r="L766" s="1841"/>
      <c r="M766" s="1841"/>
      <c r="N766" s="1841"/>
      <c r="O766" s="301"/>
      <c r="P766" s="302" t="str">
        <f>IF(O766*D766=0,"",O766*D766)</f>
        <v/>
      </c>
      <c r="Q766" s="47"/>
      <c r="R766" s="373"/>
      <c r="S766" s="4"/>
      <c r="T766" s="4"/>
      <c r="U766" s="4"/>
      <c r="V766" s="4"/>
      <c r="W766" s="4"/>
      <c r="X766" s="4"/>
    </row>
    <row r="767" spans="1:243" s="258" customFormat="1" ht="24" customHeight="1">
      <c r="A767" s="216"/>
      <c r="B767" s="1838"/>
      <c r="C767" s="1838"/>
      <c r="D767" s="855"/>
      <c r="E767" s="1840"/>
      <c r="F767" s="1840"/>
      <c r="G767" s="1840"/>
      <c r="H767" s="1840"/>
      <c r="I767" s="1840"/>
      <c r="J767" s="1840"/>
      <c r="K767" s="1840"/>
      <c r="L767" s="1841"/>
      <c r="M767" s="1841"/>
      <c r="N767" s="1841"/>
      <c r="O767" s="301"/>
      <c r="P767" s="302" t="str">
        <f t="shared" si="27"/>
        <v/>
      </c>
      <c r="Q767" s="47"/>
      <c r="R767" s="373"/>
      <c r="S767" s="4"/>
      <c r="T767" s="4"/>
      <c r="U767" s="4"/>
      <c r="V767" s="4"/>
      <c r="W767" s="4"/>
      <c r="X767" s="4"/>
    </row>
    <row r="768" spans="1:243" s="258" customFormat="1" ht="24" customHeight="1">
      <c r="A768" s="216"/>
      <c r="B768" s="1838"/>
      <c r="C768" s="1838"/>
      <c r="D768" s="855"/>
      <c r="E768" s="1840"/>
      <c r="F768" s="1840"/>
      <c r="G768" s="1840"/>
      <c r="H768" s="1840"/>
      <c r="I768" s="1840"/>
      <c r="J768" s="1840"/>
      <c r="K768" s="1840"/>
      <c r="L768" s="1841"/>
      <c r="M768" s="1841"/>
      <c r="N768" s="1841"/>
      <c r="O768" s="301"/>
      <c r="P768" s="302" t="str">
        <f t="shared" si="27"/>
        <v/>
      </c>
      <c r="Q768" s="47"/>
      <c r="R768" s="373"/>
      <c r="S768" s="4"/>
      <c r="T768" s="4"/>
      <c r="U768" s="4"/>
      <c r="V768" s="4"/>
      <c r="W768" s="4"/>
      <c r="X768" s="4"/>
    </row>
    <row r="769" spans="1:243" s="258" customFormat="1" ht="24" customHeight="1">
      <c r="A769" s="216"/>
      <c r="B769" s="1838"/>
      <c r="C769" s="1838"/>
      <c r="D769" s="855"/>
      <c r="E769" s="1840"/>
      <c r="F769" s="1840"/>
      <c r="G769" s="1840"/>
      <c r="H769" s="1840"/>
      <c r="I769" s="1840"/>
      <c r="J769" s="1840"/>
      <c r="K769" s="1840"/>
      <c r="L769" s="1841"/>
      <c r="M769" s="1841"/>
      <c r="N769" s="1841"/>
      <c r="O769" s="301"/>
      <c r="P769" s="302" t="str">
        <f t="shared" si="27"/>
        <v/>
      </c>
      <c r="Q769" s="47"/>
      <c r="R769" s="373"/>
      <c r="S769" s="4"/>
      <c r="T769" s="4"/>
      <c r="U769" s="4"/>
      <c r="V769" s="4"/>
      <c r="W769" s="4"/>
      <c r="X769" s="4"/>
    </row>
    <row r="770" spans="1:243" s="258" customFormat="1" ht="24" customHeight="1">
      <c r="A770" s="216"/>
      <c r="B770" s="1838"/>
      <c r="C770" s="1839"/>
      <c r="D770" s="855"/>
      <c r="E770" s="1840"/>
      <c r="F770" s="1840"/>
      <c r="G770" s="1840"/>
      <c r="H770" s="1840"/>
      <c r="I770" s="1840"/>
      <c r="J770" s="1840"/>
      <c r="K770" s="1840"/>
      <c r="L770" s="1840"/>
      <c r="M770" s="1841"/>
      <c r="N770" s="1841"/>
      <c r="O770" s="301"/>
      <c r="P770" s="302" t="str">
        <f t="shared" si="27"/>
        <v/>
      </c>
      <c r="Q770" s="47"/>
      <c r="R770" s="373"/>
      <c r="S770" s="4"/>
      <c r="T770" s="4"/>
      <c r="U770" s="4"/>
      <c r="V770" s="4"/>
      <c r="W770" s="4"/>
      <c r="X770" s="4"/>
    </row>
    <row r="771" spans="1:243" s="258" customFormat="1" ht="24" customHeight="1">
      <c r="A771" s="216"/>
      <c r="B771" s="1838"/>
      <c r="C771" s="1839"/>
      <c r="D771" s="855"/>
      <c r="E771" s="1840"/>
      <c r="F771" s="1840"/>
      <c r="G771" s="1840"/>
      <c r="H771" s="1840"/>
      <c r="I771" s="1840"/>
      <c r="J771" s="1840"/>
      <c r="K771" s="1840"/>
      <c r="L771" s="1840"/>
      <c r="M771" s="1841"/>
      <c r="N771" s="1841"/>
      <c r="O771" s="301"/>
      <c r="P771" s="302" t="str">
        <f t="shared" si="27"/>
        <v/>
      </c>
      <c r="Q771" s="47"/>
      <c r="R771" s="373"/>
      <c r="S771" s="4"/>
      <c r="T771" s="4"/>
      <c r="U771" s="4"/>
      <c r="V771" s="4"/>
      <c r="W771" s="4"/>
      <c r="X771" s="4"/>
    </row>
    <row r="772" spans="1:243" s="258" customFormat="1" ht="24" customHeight="1">
      <c r="A772" s="216"/>
      <c r="B772" s="1838"/>
      <c r="C772" s="1839"/>
      <c r="D772" s="855"/>
      <c r="E772" s="1840"/>
      <c r="F772" s="1840"/>
      <c r="G772" s="1840"/>
      <c r="H772" s="1840"/>
      <c r="I772" s="1840"/>
      <c r="J772" s="1840"/>
      <c r="K772" s="1840"/>
      <c r="L772" s="1840"/>
      <c r="M772" s="1841"/>
      <c r="N772" s="1841"/>
      <c r="O772" s="301"/>
      <c r="P772" s="302" t="str">
        <f t="shared" si="27"/>
        <v/>
      </c>
      <c r="Q772" s="47"/>
      <c r="R772" s="373"/>
      <c r="S772" s="4"/>
      <c r="T772" s="4"/>
      <c r="U772" s="4"/>
      <c r="V772" s="4"/>
      <c r="W772" s="4"/>
      <c r="X772" s="4"/>
    </row>
    <row r="773" spans="1:243" s="258" customFormat="1" ht="24" customHeight="1">
      <c r="A773" s="216"/>
      <c r="B773" s="1838"/>
      <c r="C773" s="1839"/>
      <c r="D773" s="855"/>
      <c r="E773" s="1840"/>
      <c r="F773" s="1840"/>
      <c r="G773" s="1840"/>
      <c r="H773" s="1840"/>
      <c r="I773" s="1840"/>
      <c r="J773" s="1840"/>
      <c r="K773" s="1840"/>
      <c r="L773" s="1840"/>
      <c r="M773" s="1841"/>
      <c r="N773" s="1841"/>
      <c r="O773" s="301"/>
      <c r="P773" s="302" t="str">
        <f t="shared" si="27"/>
        <v/>
      </c>
      <c r="Q773" s="47"/>
      <c r="R773" s="373"/>
      <c r="S773" s="4"/>
      <c r="T773" s="4"/>
      <c r="U773" s="4"/>
      <c r="V773" s="4"/>
      <c r="W773" s="4"/>
      <c r="X773" s="4"/>
    </row>
    <row r="774" spans="1:243" s="111" customFormat="1" ht="6" customHeight="1">
      <c r="A774" s="363"/>
      <c r="B774" s="179"/>
      <c r="C774" s="830"/>
      <c r="D774" s="830"/>
      <c r="E774" s="830"/>
      <c r="F774" s="829"/>
      <c r="G774" s="829"/>
      <c r="H774" s="829"/>
      <c r="I774" s="829"/>
      <c r="J774" s="829"/>
      <c r="K774" s="829"/>
      <c r="L774" s="829"/>
      <c r="M774" s="171"/>
      <c r="N774" s="171"/>
      <c r="O774" s="171"/>
      <c r="P774" s="180"/>
      <c r="Q774" s="258"/>
      <c r="R774" s="374"/>
      <c r="S774" s="66"/>
      <c r="T774" s="66"/>
      <c r="U774" s="66"/>
      <c r="V774" s="66"/>
      <c r="W774" s="66"/>
      <c r="X774" s="66"/>
    </row>
    <row r="775" spans="1:243" s="87" customFormat="1" ht="21.75" customHeight="1">
      <c r="A775" s="370"/>
      <c r="B775" s="181" t="s">
        <v>68</v>
      </c>
      <c r="C775" s="902"/>
      <c r="D775" s="902"/>
      <c r="E775" s="902"/>
      <c r="F775" s="902"/>
      <c r="G775" s="902"/>
      <c r="H775" s="902"/>
      <c r="I775" s="902"/>
      <c r="J775" s="902"/>
      <c r="K775" s="902"/>
      <c r="L775" s="902"/>
      <c r="M775" s="182"/>
      <c r="N775" s="182"/>
      <c r="O775" s="182"/>
      <c r="P775" s="182"/>
      <c r="Q775" s="405"/>
      <c r="R775" s="399"/>
      <c r="S775" s="119"/>
      <c r="T775" s="119"/>
      <c r="U775" s="119"/>
      <c r="V775" s="120"/>
      <c r="W775" s="37"/>
      <c r="X775" s="98"/>
    </row>
    <row r="776" spans="1:243" s="258" customFormat="1" ht="12.75" customHeight="1">
      <c r="A776" s="363"/>
      <c r="B776" s="1846" t="str">
        <f>B722</f>
        <v>FAPESP,  SETEMBRO DE 2015</v>
      </c>
      <c r="C776" s="1847"/>
      <c r="D776" s="1847"/>
      <c r="E776" s="1847"/>
      <c r="F776" s="903"/>
      <c r="G776" s="903"/>
      <c r="H776" s="903"/>
      <c r="I776" s="903"/>
      <c r="J776" s="903"/>
      <c r="K776" s="903"/>
      <c r="L776" s="903"/>
      <c r="M776" s="183"/>
      <c r="N776" s="183"/>
      <c r="O776" s="183"/>
      <c r="P776" s="176"/>
      <c r="Q776" s="600">
        <v>2</v>
      </c>
      <c r="R776" s="373"/>
      <c r="S776" s="33"/>
      <c r="T776" s="33"/>
      <c r="U776" s="33"/>
      <c r="V776" s="33"/>
      <c r="W776" s="33"/>
      <c r="X776" s="4"/>
    </row>
    <row r="777" spans="1:243" s="258" customFormat="1" ht="18">
      <c r="A777" s="378"/>
      <c r="B777" s="310" t="str">
        <f>B723</f>
        <v>7- DESPESAS DE TRANSPORTE</v>
      </c>
      <c r="C777" s="858"/>
      <c r="D777" s="858"/>
      <c r="E777" s="858"/>
      <c r="F777" s="859"/>
      <c r="G777" s="859"/>
      <c r="H777" s="859"/>
      <c r="I777" s="859"/>
      <c r="J777" s="859"/>
      <c r="K777" s="859"/>
      <c r="L777" s="859"/>
      <c r="M777" s="121"/>
      <c r="N777" s="121"/>
      <c r="O777" s="121"/>
      <c r="R777" s="341"/>
      <c r="S777" s="4"/>
      <c r="T777" s="4"/>
      <c r="U777" s="4"/>
      <c r="V777" s="4"/>
      <c r="W777" s="4"/>
      <c r="X777" s="4"/>
    </row>
    <row r="778" spans="1:243" s="87" customFormat="1" ht="30.75" customHeight="1">
      <c r="A778" s="370"/>
      <c r="B778" s="1574" t="s">
        <v>1</v>
      </c>
      <c r="C778" s="1855"/>
      <c r="D778" s="814" t="s">
        <v>7</v>
      </c>
      <c r="E778" s="1834" t="s">
        <v>8</v>
      </c>
      <c r="F778" s="1835"/>
      <c r="G778" s="1835"/>
      <c r="H778" s="1835"/>
      <c r="I778" s="1835"/>
      <c r="J778" s="1835"/>
      <c r="K778" s="1835"/>
      <c r="L778" s="1835"/>
      <c r="M778" s="1836"/>
      <c r="N778" s="1837"/>
      <c r="O778" s="566" t="s">
        <v>3</v>
      </c>
      <c r="P778" s="419" t="s">
        <v>4</v>
      </c>
      <c r="Q778" s="567" t="s">
        <v>2</v>
      </c>
      <c r="R778" s="388"/>
      <c r="S778" s="98"/>
      <c r="T778" s="98"/>
      <c r="U778" s="98"/>
      <c r="V778" s="98"/>
      <c r="W778" s="98"/>
      <c r="X778" s="98"/>
    </row>
    <row r="779" spans="1:243" s="258" customFormat="1" ht="24" customHeight="1">
      <c r="A779" s="216"/>
      <c r="B779" s="1838"/>
      <c r="C779" s="1839"/>
      <c r="D779" s="855"/>
      <c r="E779" s="1840"/>
      <c r="F779" s="1840"/>
      <c r="G779" s="1840"/>
      <c r="H779" s="1840"/>
      <c r="I779" s="1840"/>
      <c r="J779" s="1840"/>
      <c r="K779" s="1840"/>
      <c r="L779" s="1840"/>
      <c r="M779" s="1841"/>
      <c r="N779" s="1841"/>
      <c r="O779" s="301"/>
      <c r="P779" s="302" t="str">
        <f>IF(O779*D779=0,"",O779*D779)</f>
        <v/>
      </c>
      <c r="Q779" s="47"/>
      <c r="R779" s="373"/>
      <c r="S779" s="4"/>
      <c r="T779" s="4"/>
      <c r="U779" s="4"/>
      <c r="V779" s="4"/>
      <c r="W779" s="4"/>
      <c r="X779" s="4"/>
      <c r="IH779" s="72"/>
      <c r="II779" s="21"/>
    </row>
    <row r="780" spans="1:243" s="258" customFormat="1" ht="24" customHeight="1">
      <c r="A780" s="216"/>
      <c r="B780" s="1838"/>
      <c r="C780" s="1839"/>
      <c r="D780" s="855"/>
      <c r="E780" s="1840"/>
      <c r="F780" s="1840"/>
      <c r="G780" s="1840"/>
      <c r="H780" s="1840"/>
      <c r="I780" s="1840"/>
      <c r="J780" s="1840"/>
      <c r="K780" s="1840"/>
      <c r="L780" s="1840"/>
      <c r="M780" s="1841"/>
      <c r="N780" s="1841"/>
      <c r="O780" s="301"/>
      <c r="P780" s="302" t="str">
        <f t="shared" ref="P780:P800" si="28">IF(O780*D780=0,"",O780*D780)</f>
        <v/>
      </c>
      <c r="Q780" s="47"/>
      <c r="R780" s="373"/>
      <c r="S780" s="4"/>
      <c r="T780" s="4"/>
      <c r="U780" s="4"/>
      <c r="V780" s="4"/>
      <c r="W780" s="4"/>
      <c r="X780" s="4"/>
      <c r="IH780" s="21"/>
      <c r="II780" s="21"/>
    </row>
    <row r="781" spans="1:243" s="258" customFormat="1" ht="24" customHeight="1">
      <c r="A781" s="216"/>
      <c r="B781" s="1838"/>
      <c r="C781" s="1839"/>
      <c r="D781" s="855"/>
      <c r="E781" s="1840"/>
      <c r="F781" s="1840"/>
      <c r="G781" s="1840"/>
      <c r="H781" s="1840"/>
      <c r="I781" s="1840"/>
      <c r="J781" s="1840"/>
      <c r="K781" s="1840"/>
      <c r="L781" s="1840"/>
      <c r="M781" s="1841"/>
      <c r="N781" s="1841"/>
      <c r="O781" s="301"/>
      <c r="P781" s="302" t="str">
        <f t="shared" si="28"/>
        <v/>
      </c>
      <c r="Q781" s="47"/>
      <c r="R781" s="373"/>
      <c r="S781" s="4"/>
      <c r="T781" s="4"/>
      <c r="U781" s="4"/>
      <c r="V781" s="4"/>
      <c r="W781" s="4"/>
      <c r="X781" s="4"/>
    </row>
    <row r="782" spans="1:243" s="258" customFormat="1" ht="24" customHeight="1">
      <c r="A782" s="216"/>
      <c r="B782" s="1838"/>
      <c r="C782" s="1839"/>
      <c r="D782" s="855"/>
      <c r="E782" s="1840"/>
      <c r="F782" s="1840"/>
      <c r="G782" s="1840"/>
      <c r="H782" s="1840"/>
      <c r="I782" s="1840"/>
      <c r="J782" s="1840"/>
      <c r="K782" s="1840"/>
      <c r="L782" s="1840"/>
      <c r="M782" s="1841"/>
      <c r="N782" s="1841"/>
      <c r="O782" s="301"/>
      <c r="P782" s="302" t="str">
        <f t="shared" si="28"/>
        <v/>
      </c>
      <c r="Q782" s="47"/>
      <c r="R782" s="373"/>
      <c r="S782" s="4"/>
      <c r="T782" s="4"/>
      <c r="U782" s="4"/>
      <c r="V782" s="4"/>
      <c r="W782" s="4"/>
      <c r="X782" s="4"/>
    </row>
    <row r="783" spans="1:243" s="258" customFormat="1" ht="24" customHeight="1">
      <c r="A783" s="216"/>
      <c r="B783" s="1838"/>
      <c r="C783" s="1839"/>
      <c r="D783" s="855"/>
      <c r="E783" s="1840"/>
      <c r="F783" s="1840"/>
      <c r="G783" s="1840"/>
      <c r="H783" s="1840"/>
      <c r="I783" s="1840"/>
      <c r="J783" s="1840"/>
      <c r="K783" s="1840"/>
      <c r="L783" s="1840"/>
      <c r="M783" s="1841"/>
      <c r="N783" s="1841"/>
      <c r="O783" s="301"/>
      <c r="P783" s="302" t="str">
        <f t="shared" si="28"/>
        <v/>
      </c>
      <c r="Q783" s="47"/>
      <c r="R783" s="373"/>
      <c r="S783" s="4"/>
      <c r="T783" s="4"/>
      <c r="U783" s="4"/>
      <c r="V783" s="4"/>
      <c r="W783" s="4"/>
      <c r="X783" s="4"/>
    </row>
    <row r="784" spans="1:243" s="258" customFormat="1" ht="24" customHeight="1">
      <c r="A784" s="216"/>
      <c r="B784" s="1838"/>
      <c r="C784" s="1839"/>
      <c r="D784" s="855"/>
      <c r="E784" s="1840"/>
      <c r="F784" s="1840"/>
      <c r="G784" s="1840"/>
      <c r="H784" s="1840"/>
      <c r="I784" s="1840"/>
      <c r="J784" s="1840"/>
      <c r="K784" s="1840"/>
      <c r="L784" s="1840"/>
      <c r="M784" s="1841"/>
      <c r="N784" s="1841"/>
      <c r="O784" s="301"/>
      <c r="P784" s="302" t="str">
        <f t="shared" si="28"/>
        <v/>
      </c>
      <c r="Q784" s="47"/>
      <c r="R784" s="373"/>
      <c r="S784" s="4"/>
      <c r="T784" s="4"/>
      <c r="U784" s="4"/>
      <c r="V784" s="4"/>
      <c r="W784" s="4"/>
      <c r="X784" s="4"/>
    </row>
    <row r="785" spans="1:243" s="258" customFormat="1" ht="24" customHeight="1">
      <c r="A785" s="216"/>
      <c r="B785" s="1838"/>
      <c r="C785" s="1839"/>
      <c r="D785" s="855"/>
      <c r="E785" s="1840"/>
      <c r="F785" s="1840"/>
      <c r="G785" s="1840"/>
      <c r="H785" s="1840"/>
      <c r="I785" s="1840"/>
      <c r="J785" s="1840"/>
      <c r="K785" s="1840"/>
      <c r="L785" s="1840"/>
      <c r="M785" s="1841"/>
      <c r="N785" s="1841"/>
      <c r="O785" s="301"/>
      <c r="P785" s="302" t="str">
        <f t="shared" si="28"/>
        <v/>
      </c>
      <c r="Q785" s="47"/>
      <c r="R785" s="373"/>
      <c r="S785" s="4"/>
      <c r="T785" s="4"/>
      <c r="U785" s="4"/>
      <c r="V785" s="4"/>
      <c r="W785" s="4"/>
      <c r="X785" s="4"/>
    </row>
    <row r="786" spans="1:243" s="258" customFormat="1" ht="24" customHeight="1">
      <c r="A786" s="216"/>
      <c r="B786" s="1838"/>
      <c r="C786" s="1839"/>
      <c r="D786" s="855"/>
      <c r="E786" s="1840"/>
      <c r="F786" s="1840"/>
      <c r="G786" s="1840"/>
      <c r="H786" s="1840"/>
      <c r="I786" s="1840"/>
      <c r="J786" s="1840"/>
      <c r="K786" s="1840"/>
      <c r="L786" s="1840"/>
      <c r="M786" s="1841"/>
      <c r="N786" s="1841"/>
      <c r="O786" s="301"/>
      <c r="P786" s="302" t="str">
        <f t="shared" si="28"/>
        <v/>
      </c>
      <c r="Q786" s="47"/>
      <c r="R786" s="373"/>
      <c r="S786" s="4"/>
      <c r="T786" s="4"/>
      <c r="U786" s="4"/>
      <c r="V786" s="4"/>
      <c r="W786" s="4"/>
      <c r="X786" s="4"/>
      <c r="IH786" s="72"/>
      <c r="II786" s="21"/>
    </row>
    <row r="787" spans="1:243" s="258" customFormat="1" ht="24" customHeight="1">
      <c r="A787" s="216"/>
      <c r="B787" s="1838"/>
      <c r="C787" s="1839"/>
      <c r="D787" s="855"/>
      <c r="E787" s="1840"/>
      <c r="F787" s="1840"/>
      <c r="G787" s="1840"/>
      <c r="H787" s="1840"/>
      <c r="I787" s="1840"/>
      <c r="J787" s="1840"/>
      <c r="K787" s="1840"/>
      <c r="L787" s="1840"/>
      <c r="M787" s="1841"/>
      <c r="N787" s="1841"/>
      <c r="O787" s="301"/>
      <c r="P787" s="302" t="str">
        <f t="shared" si="28"/>
        <v/>
      </c>
      <c r="Q787" s="47"/>
      <c r="R787" s="373"/>
      <c r="S787" s="4"/>
      <c r="T787" s="4"/>
      <c r="U787" s="4"/>
      <c r="V787" s="4"/>
      <c r="W787" s="4"/>
      <c r="X787" s="4"/>
      <c r="IH787" s="21"/>
      <c r="II787" s="21"/>
    </row>
    <row r="788" spans="1:243" s="258" customFormat="1" ht="24" customHeight="1">
      <c r="A788" s="216"/>
      <c r="B788" s="1838"/>
      <c r="C788" s="1839"/>
      <c r="D788" s="855"/>
      <c r="E788" s="1840"/>
      <c r="F788" s="1840"/>
      <c r="G788" s="1840"/>
      <c r="H788" s="1840"/>
      <c r="I788" s="1840"/>
      <c r="J788" s="1840"/>
      <c r="K788" s="1840"/>
      <c r="L788" s="1840"/>
      <c r="M788" s="1841"/>
      <c r="N788" s="1841"/>
      <c r="O788" s="301"/>
      <c r="P788" s="302" t="str">
        <f t="shared" si="28"/>
        <v/>
      </c>
      <c r="Q788" s="47"/>
      <c r="R788" s="373"/>
      <c r="S788" s="4"/>
      <c r="T788" s="4"/>
      <c r="U788" s="4"/>
      <c r="V788" s="4"/>
      <c r="W788" s="4"/>
      <c r="X788" s="4"/>
      <c r="IH788" s="21"/>
      <c r="II788" s="21"/>
    </row>
    <row r="789" spans="1:243" s="258" customFormat="1" ht="24" customHeight="1">
      <c r="A789" s="216"/>
      <c r="B789" s="1838"/>
      <c r="C789" s="1839"/>
      <c r="D789" s="855"/>
      <c r="E789" s="1840"/>
      <c r="F789" s="1840"/>
      <c r="G789" s="1840"/>
      <c r="H789" s="1840"/>
      <c r="I789" s="1840"/>
      <c r="J789" s="1840"/>
      <c r="K789" s="1840"/>
      <c r="L789" s="1840"/>
      <c r="M789" s="1841"/>
      <c r="N789" s="1841"/>
      <c r="O789" s="301"/>
      <c r="P789" s="302" t="str">
        <f t="shared" si="28"/>
        <v/>
      </c>
      <c r="Q789" s="47"/>
      <c r="R789" s="373"/>
      <c r="S789" s="4"/>
      <c r="T789" s="4"/>
      <c r="U789" s="4"/>
      <c r="V789" s="4"/>
      <c r="W789" s="4"/>
      <c r="X789" s="4"/>
    </row>
    <row r="790" spans="1:243" s="258" customFormat="1" ht="24" customHeight="1">
      <c r="A790" s="216"/>
      <c r="B790" s="1838"/>
      <c r="C790" s="1839"/>
      <c r="D790" s="855"/>
      <c r="E790" s="1840"/>
      <c r="F790" s="1840"/>
      <c r="G790" s="1840"/>
      <c r="H790" s="1840"/>
      <c r="I790" s="1840"/>
      <c r="J790" s="1840"/>
      <c r="K790" s="1840"/>
      <c r="L790" s="1840"/>
      <c r="M790" s="1841"/>
      <c r="N790" s="1841"/>
      <c r="O790" s="301"/>
      <c r="P790" s="302" t="str">
        <f t="shared" si="28"/>
        <v/>
      </c>
      <c r="Q790" s="47"/>
      <c r="R790" s="373"/>
      <c r="S790" s="4"/>
      <c r="T790" s="4"/>
      <c r="U790" s="4"/>
      <c r="V790" s="4"/>
      <c r="W790" s="4"/>
      <c r="X790" s="4"/>
    </row>
    <row r="791" spans="1:243" s="258" customFormat="1" ht="24" customHeight="1">
      <c r="A791" s="216"/>
      <c r="B791" s="1838"/>
      <c r="C791" s="1839"/>
      <c r="D791" s="855"/>
      <c r="E791" s="1840"/>
      <c r="F791" s="1840"/>
      <c r="G791" s="1840"/>
      <c r="H791" s="1840"/>
      <c r="I791" s="1840"/>
      <c r="J791" s="1840"/>
      <c r="K791" s="1840"/>
      <c r="L791" s="1840"/>
      <c r="M791" s="1841"/>
      <c r="N791" s="1841"/>
      <c r="O791" s="301"/>
      <c r="P791" s="302" t="str">
        <f t="shared" si="28"/>
        <v/>
      </c>
      <c r="Q791" s="47"/>
      <c r="R791" s="373"/>
      <c r="S791" s="4"/>
      <c r="T791" s="4"/>
      <c r="U791" s="4"/>
      <c r="V791" s="4"/>
      <c r="W791" s="4"/>
      <c r="X791" s="4"/>
    </row>
    <row r="792" spans="1:243" s="258" customFormat="1" ht="24" customHeight="1">
      <c r="A792" s="216"/>
      <c r="B792" s="1838"/>
      <c r="C792" s="1839"/>
      <c r="D792" s="855"/>
      <c r="E792" s="1840"/>
      <c r="F792" s="1840"/>
      <c r="G792" s="1840"/>
      <c r="H792" s="1840"/>
      <c r="I792" s="1840"/>
      <c r="J792" s="1840"/>
      <c r="K792" s="1840"/>
      <c r="L792" s="1840"/>
      <c r="M792" s="1841"/>
      <c r="N792" s="1841"/>
      <c r="O792" s="301"/>
      <c r="P792" s="302" t="str">
        <f t="shared" si="28"/>
        <v/>
      </c>
      <c r="Q792" s="47"/>
      <c r="R792" s="373"/>
      <c r="S792" s="4"/>
      <c r="T792" s="4"/>
      <c r="U792" s="4"/>
      <c r="V792" s="4"/>
      <c r="W792" s="4"/>
      <c r="X792" s="4"/>
    </row>
    <row r="793" spans="1:243" s="258" customFormat="1" ht="24" customHeight="1">
      <c r="A793" s="216"/>
      <c r="B793" s="1838"/>
      <c r="C793" s="1839"/>
      <c r="D793" s="855"/>
      <c r="E793" s="1840"/>
      <c r="F793" s="1840"/>
      <c r="G793" s="1840"/>
      <c r="H793" s="1840"/>
      <c r="I793" s="1840"/>
      <c r="J793" s="1840"/>
      <c r="K793" s="1840"/>
      <c r="L793" s="1840"/>
      <c r="M793" s="1841"/>
      <c r="N793" s="1841"/>
      <c r="O793" s="301"/>
      <c r="P793" s="302" t="str">
        <f t="shared" si="28"/>
        <v/>
      </c>
      <c r="Q793" s="47"/>
      <c r="R793" s="373"/>
      <c r="S793" s="4"/>
      <c r="T793" s="4"/>
      <c r="U793" s="4"/>
      <c r="V793" s="4"/>
      <c r="W793" s="4"/>
      <c r="X793" s="4"/>
    </row>
    <row r="794" spans="1:243" s="258" customFormat="1" ht="24" customHeight="1">
      <c r="A794" s="216"/>
      <c r="B794" s="1838"/>
      <c r="C794" s="1839"/>
      <c r="D794" s="855"/>
      <c r="E794" s="1840"/>
      <c r="F794" s="1840"/>
      <c r="G794" s="1840"/>
      <c r="H794" s="1840"/>
      <c r="I794" s="1840"/>
      <c r="J794" s="1840"/>
      <c r="K794" s="1840"/>
      <c r="L794" s="1840"/>
      <c r="M794" s="1841"/>
      <c r="N794" s="1841"/>
      <c r="O794" s="301"/>
      <c r="P794" s="302" t="str">
        <f t="shared" si="28"/>
        <v/>
      </c>
      <c r="Q794" s="47"/>
      <c r="R794" s="373"/>
      <c r="S794" s="4"/>
      <c r="T794" s="4"/>
      <c r="U794" s="4"/>
      <c r="V794" s="4"/>
      <c r="W794" s="4"/>
      <c r="X794" s="4"/>
    </row>
    <row r="795" spans="1:243" s="258" customFormat="1" ht="24" customHeight="1">
      <c r="A795" s="216"/>
      <c r="B795" s="1838"/>
      <c r="C795" s="1839"/>
      <c r="D795" s="855"/>
      <c r="E795" s="1840"/>
      <c r="F795" s="1840"/>
      <c r="G795" s="1840"/>
      <c r="H795" s="1840"/>
      <c r="I795" s="1840"/>
      <c r="J795" s="1840"/>
      <c r="K795" s="1840"/>
      <c r="L795" s="1840"/>
      <c r="M795" s="1841"/>
      <c r="N795" s="1841"/>
      <c r="O795" s="301"/>
      <c r="P795" s="302" t="str">
        <f t="shared" si="28"/>
        <v/>
      </c>
      <c r="Q795" s="47"/>
      <c r="R795" s="373"/>
      <c r="S795" s="4"/>
      <c r="T795" s="4"/>
      <c r="U795" s="4"/>
      <c r="V795" s="4"/>
      <c r="W795" s="4"/>
      <c r="X795" s="4"/>
    </row>
    <row r="796" spans="1:243" s="258" customFormat="1" ht="24" customHeight="1">
      <c r="A796" s="216"/>
      <c r="B796" s="1838"/>
      <c r="C796" s="1839"/>
      <c r="D796" s="855"/>
      <c r="E796" s="1840"/>
      <c r="F796" s="1840"/>
      <c r="G796" s="1840"/>
      <c r="H796" s="1840"/>
      <c r="I796" s="1840"/>
      <c r="J796" s="1840"/>
      <c r="K796" s="1840"/>
      <c r="L796" s="1840"/>
      <c r="M796" s="1841"/>
      <c r="N796" s="1841"/>
      <c r="O796" s="301"/>
      <c r="P796" s="302" t="str">
        <f t="shared" si="28"/>
        <v/>
      </c>
      <c r="Q796" s="47"/>
      <c r="R796" s="373"/>
      <c r="S796" s="4"/>
      <c r="T796" s="4"/>
      <c r="U796" s="4"/>
      <c r="V796" s="4"/>
      <c r="W796" s="4"/>
      <c r="X796" s="4"/>
    </row>
    <row r="797" spans="1:243" s="258" customFormat="1" ht="24" customHeight="1">
      <c r="A797" s="216"/>
      <c r="B797" s="1838"/>
      <c r="C797" s="1839"/>
      <c r="D797" s="855"/>
      <c r="E797" s="1840"/>
      <c r="F797" s="1840"/>
      <c r="G797" s="1840"/>
      <c r="H797" s="1840"/>
      <c r="I797" s="1840"/>
      <c r="J797" s="1840"/>
      <c r="K797" s="1840"/>
      <c r="L797" s="1840"/>
      <c r="M797" s="1841"/>
      <c r="N797" s="1841"/>
      <c r="O797" s="301"/>
      <c r="P797" s="302" t="str">
        <f t="shared" si="28"/>
        <v/>
      </c>
      <c r="Q797" s="47"/>
      <c r="R797" s="373"/>
      <c r="S797" s="4"/>
      <c r="T797" s="4"/>
      <c r="U797" s="4"/>
      <c r="V797" s="4"/>
      <c r="W797" s="4"/>
      <c r="X797" s="4"/>
    </row>
    <row r="798" spans="1:243" s="258" customFormat="1" ht="24" customHeight="1">
      <c r="A798" s="216"/>
      <c r="B798" s="1838"/>
      <c r="C798" s="1839"/>
      <c r="D798" s="855"/>
      <c r="E798" s="1840"/>
      <c r="F798" s="1840"/>
      <c r="G798" s="1840"/>
      <c r="H798" s="1840"/>
      <c r="I798" s="1840"/>
      <c r="J798" s="1840"/>
      <c r="K798" s="1840"/>
      <c r="L798" s="1840"/>
      <c r="M798" s="1841"/>
      <c r="N798" s="1841"/>
      <c r="O798" s="301"/>
      <c r="P798" s="302" t="str">
        <f t="shared" si="28"/>
        <v/>
      </c>
      <c r="Q798" s="47"/>
      <c r="R798" s="373"/>
      <c r="S798" s="4"/>
      <c r="T798" s="4"/>
      <c r="U798" s="4"/>
      <c r="V798" s="4"/>
      <c r="W798" s="4"/>
      <c r="X798" s="4"/>
    </row>
    <row r="799" spans="1:243" s="258" customFormat="1" ht="24" customHeight="1">
      <c r="A799" s="216"/>
      <c r="B799" s="1838"/>
      <c r="C799" s="1839"/>
      <c r="D799" s="855"/>
      <c r="E799" s="1840"/>
      <c r="F799" s="1840"/>
      <c r="G799" s="1840"/>
      <c r="H799" s="1840"/>
      <c r="I799" s="1840"/>
      <c r="J799" s="1840"/>
      <c r="K799" s="1840"/>
      <c r="L799" s="1840"/>
      <c r="M799" s="1841"/>
      <c r="N799" s="1841"/>
      <c r="O799" s="301"/>
      <c r="P799" s="302" t="str">
        <f t="shared" si="28"/>
        <v/>
      </c>
      <c r="Q799" s="47"/>
      <c r="R799" s="373"/>
      <c r="S799" s="4"/>
      <c r="T799" s="4"/>
      <c r="U799" s="4"/>
      <c r="V799" s="4"/>
      <c r="W799" s="4"/>
      <c r="X799" s="4"/>
    </row>
    <row r="800" spans="1:243" s="258" customFormat="1" ht="24" customHeight="1">
      <c r="A800" s="216"/>
      <c r="B800" s="1838"/>
      <c r="C800" s="1839"/>
      <c r="D800" s="855"/>
      <c r="E800" s="1840"/>
      <c r="F800" s="1840"/>
      <c r="G800" s="1840"/>
      <c r="H800" s="1840"/>
      <c r="I800" s="1840"/>
      <c r="J800" s="1840"/>
      <c r="K800" s="1840"/>
      <c r="L800" s="1840"/>
      <c r="M800" s="1841"/>
      <c r="N800" s="1841"/>
      <c r="O800" s="301"/>
      <c r="P800" s="302" t="str">
        <f t="shared" si="28"/>
        <v/>
      </c>
      <c r="Q800" s="47"/>
      <c r="R800" s="373"/>
      <c r="S800" s="4"/>
      <c r="T800" s="4"/>
      <c r="U800" s="4"/>
      <c r="V800" s="4"/>
      <c r="W800" s="4"/>
      <c r="X800" s="4"/>
    </row>
    <row r="801" spans="1:243" s="258" customFormat="1" ht="24" customHeight="1">
      <c r="A801" s="216"/>
      <c r="B801" s="1838"/>
      <c r="C801" s="1839"/>
      <c r="D801" s="855"/>
      <c r="E801" s="1840"/>
      <c r="F801" s="1840"/>
      <c r="G801" s="1840"/>
      <c r="H801" s="1840"/>
      <c r="I801" s="1840"/>
      <c r="J801" s="1840"/>
      <c r="K801" s="1840"/>
      <c r="L801" s="1840"/>
      <c r="M801" s="1841"/>
      <c r="N801" s="1841"/>
      <c r="O801" s="301"/>
      <c r="P801" s="302" t="str">
        <f>IF(O801*D801=0,"",O801*D801)</f>
        <v/>
      </c>
      <c r="Q801" s="47"/>
      <c r="R801" s="373"/>
      <c r="S801" s="4"/>
      <c r="T801" s="4"/>
      <c r="U801" s="4"/>
      <c r="V801" s="4"/>
      <c r="W801" s="4"/>
      <c r="X801" s="4"/>
      <c r="IH801" s="72"/>
      <c r="II801" s="21"/>
    </row>
    <row r="802" spans="1:243" s="258" customFormat="1" ht="24" customHeight="1">
      <c r="A802" s="216"/>
      <c r="B802" s="1838"/>
      <c r="C802" s="1839"/>
      <c r="D802" s="855"/>
      <c r="E802" s="1840"/>
      <c r="F802" s="1840"/>
      <c r="G802" s="1840"/>
      <c r="H802" s="1840"/>
      <c r="I802" s="1840"/>
      <c r="J802" s="1840"/>
      <c r="K802" s="1840"/>
      <c r="L802" s="1840"/>
      <c r="M802" s="1841"/>
      <c r="N802" s="1841"/>
      <c r="O802" s="301"/>
      <c r="P802" s="302" t="str">
        <f t="shared" ref="P802:P827" si="29">IF(O802*D802=0,"",O802*D802)</f>
        <v/>
      </c>
      <c r="Q802" s="47"/>
      <c r="R802" s="373"/>
      <c r="S802" s="4"/>
      <c r="T802" s="4"/>
      <c r="U802" s="4"/>
      <c r="V802" s="4"/>
      <c r="W802" s="4"/>
      <c r="X802" s="4"/>
      <c r="IH802" s="72"/>
      <c r="II802" s="21"/>
    </row>
    <row r="803" spans="1:243" s="258" customFormat="1" ht="24" customHeight="1">
      <c r="A803" s="216"/>
      <c r="B803" s="1838"/>
      <c r="C803" s="1839"/>
      <c r="D803" s="855"/>
      <c r="E803" s="1840"/>
      <c r="F803" s="1840"/>
      <c r="G803" s="1840"/>
      <c r="H803" s="1840"/>
      <c r="I803" s="1840"/>
      <c r="J803" s="1840"/>
      <c r="K803" s="1840"/>
      <c r="L803" s="1840"/>
      <c r="M803" s="1841"/>
      <c r="N803" s="1841"/>
      <c r="O803" s="301"/>
      <c r="P803" s="302" t="str">
        <f t="shared" si="29"/>
        <v/>
      </c>
      <c r="Q803" s="47"/>
      <c r="R803" s="373"/>
      <c r="S803" s="4"/>
      <c r="T803" s="4"/>
      <c r="U803" s="4"/>
      <c r="V803" s="4"/>
      <c r="W803" s="4"/>
      <c r="X803" s="4"/>
      <c r="IH803" s="21"/>
      <c r="II803" s="21"/>
    </row>
    <row r="804" spans="1:243" s="258" customFormat="1" ht="24" customHeight="1">
      <c r="A804" s="216"/>
      <c r="B804" s="1838"/>
      <c r="C804" s="1839"/>
      <c r="D804" s="855"/>
      <c r="E804" s="1840"/>
      <c r="F804" s="1840"/>
      <c r="G804" s="1840"/>
      <c r="H804" s="1840"/>
      <c r="I804" s="1840"/>
      <c r="J804" s="1840"/>
      <c r="K804" s="1840"/>
      <c r="L804" s="1840"/>
      <c r="M804" s="1841"/>
      <c r="N804" s="1841"/>
      <c r="O804" s="301"/>
      <c r="P804" s="302" t="str">
        <f t="shared" si="29"/>
        <v/>
      </c>
      <c r="Q804" s="47"/>
      <c r="R804" s="373"/>
      <c r="S804" s="4"/>
      <c r="T804" s="4"/>
      <c r="U804" s="4"/>
      <c r="V804" s="4"/>
      <c r="W804" s="4"/>
      <c r="X804" s="4"/>
      <c r="IH804" s="21"/>
      <c r="II804" s="21"/>
    </row>
    <row r="805" spans="1:243" s="258" customFormat="1" ht="24" customHeight="1">
      <c r="A805" s="216"/>
      <c r="B805" s="1838"/>
      <c r="C805" s="1839"/>
      <c r="D805" s="855"/>
      <c r="E805" s="1840"/>
      <c r="F805" s="1840"/>
      <c r="G805" s="1840"/>
      <c r="H805" s="1840"/>
      <c r="I805" s="1840"/>
      <c r="J805" s="1840"/>
      <c r="K805" s="1840"/>
      <c r="L805" s="1840"/>
      <c r="M805" s="1841"/>
      <c r="N805" s="1841"/>
      <c r="O805" s="301"/>
      <c r="P805" s="302" t="str">
        <f t="shared" si="29"/>
        <v/>
      </c>
      <c r="Q805" s="47"/>
      <c r="R805" s="373"/>
      <c r="S805" s="4"/>
      <c r="T805" s="4"/>
      <c r="U805" s="4"/>
      <c r="V805" s="4"/>
      <c r="W805" s="4"/>
      <c r="X805" s="4"/>
    </row>
    <row r="806" spans="1:243" s="258" customFormat="1" ht="24" customHeight="1">
      <c r="A806" s="216"/>
      <c r="B806" s="1838"/>
      <c r="C806" s="1839"/>
      <c r="D806" s="855"/>
      <c r="E806" s="1840"/>
      <c r="F806" s="1840"/>
      <c r="G806" s="1840"/>
      <c r="H806" s="1840"/>
      <c r="I806" s="1840"/>
      <c r="J806" s="1840"/>
      <c r="K806" s="1840"/>
      <c r="L806" s="1840"/>
      <c r="M806" s="1841"/>
      <c r="N806" s="1841"/>
      <c r="O806" s="301"/>
      <c r="P806" s="302" t="str">
        <f t="shared" si="29"/>
        <v/>
      </c>
      <c r="Q806" s="47"/>
      <c r="R806" s="373"/>
      <c r="S806" s="4"/>
      <c r="T806" s="4"/>
      <c r="U806" s="4"/>
      <c r="V806" s="4"/>
      <c r="W806" s="4"/>
      <c r="X806" s="4"/>
    </row>
    <row r="807" spans="1:243" s="258" customFormat="1" ht="24" customHeight="1">
      <c r="A807" s="216"/>
      <c r="B807" s="1838"/>
      <c r="C807" s="1839"/>
      <c r="D807" s="855"/>
      <c r="E807" s="1840"/>
      <c r="F807" s="1840"/>
      <c r="G807" s="1840"/>
      <c r="H807" s="1840"/>
      <c r="I807" s="1840"/>
      <c r="J807" s="1840"/>
      <c r="K807" s="1840"/>
      <c r="L807" s="1840"/>
      <c r="M807" s="1841"/>
      <c r="N807" s="1841"/>
      <c r="O807" s="301"/>
      <c r="P807" s="302" t="str">
        <f t="shared" si="29"/>
        <v/>
      </c>
      <c r="Q807" s="47"/>
      <c r="R807" s="373"/>
      <c r="S807" s="4"/>
      <c r="T807" s="4"/>
      <c r="U807" s="4"/>
      <c r="V807" s="4"/>
      <c r="W807" s="4"/>
      <c r="X807" s="4"/>
    </row>
    <row r="808" spans="1:243" s="258" customFormat="1" ht="24" customHeight="1">
      <c r="A808" s="216"/>
      <c r="B808" s="1838"/>
      <c r="C808" s="1839"/>
      <c r="D808" s="855"/>
      <c r="E808" s="1840"/>
      <c r="F808" s="1840"/>
      <c r="G808" s="1840"/>
      <c r="H808" s="1840"/>
      <c r="I808" s="1840"/>
      <c r="J808" s="1840"/>
      <c r="K808" s="1840"/>
      <c r="L808" s="1840"/>
      <c r="M808" s="1841"/>
      <c r="N808" s="1841"/>
      <c r="O808" s="301"/>
      <c r="P808" s="302" t="str">
        <f t="shared" si="29"/>
        <v/>
      </c>
      <c r="Q808" s="47"/>
      <c r="R808" s="373"/>
      <c r="S808" s="4"/>
      <c r="T808" s="4"/>
      <c r="U808" s="4"/>
      <c r="V808" s="4"/>
      <c r="W808" s="4"/>
      <c r="X808" s="4"/>
    </row>
    <row r="809" spans="1:243" s="258" customFormat="1" ht="24" customHeight="1">
      <c r="A809" s="216"/>
      <c r="B809" s="1838"/>
      <c r="C809" s="1839"/>
      <c r="D809" s="855"/>
      <c r="E809" s="1840"/>
      <c r="F809" s="1840"/>
      <c r="G809" s="1840"/>
      <c r="H809" s="1840"/>
      <c r="I809" s="1840"/>
      <c r="J809" s="1840"/>
      <c r="K809" s="1840"/>
      <c r="L809" s="1840"/>
      <c r="M809" s="1841"/>
      <c r="N809" s="1841"/>
      <c r="O809" s="301"/>
      <c r="P809" s="302" t="str">
        <f t="shared" si="29"/>
        <v/>
      </c>
      <c r="Q809" s="47"/>
      <c r="R809" s="373"/>
      <c r="S809" s="4"/>
      <c r="T809" s="4"/>
      <c r="U809" s="4"/>
      <c r="V809" s="4"/>
      <c r="W809" s="4"/>
      <c r="X809" s="4"/>
    </row>
    <row r="810" spans="1:243" s="258" customFormat="1" ht="24" customHeight="1">
      <c r="A810" s="216"/>
      <c r="B810" s="1838"/>
      <c r="C810" s="1839"/>
      <c r="D810" s="855"/>
      <c r="E810" s="1840"/>
      <c r="F810" s="1840"/>
      <c r="G810" s="1840"/>
      <c r="H810" s="1840"/>
      <c r="I810" s="1840"/>
      <c r="J810" s="1840"/>
      <c r="K810" s="1840"/>
      <c r="L810" s="1840"/>
      <c r="M810" s="1841"/>
      <c r="N810" s="1841"/>
      <c r="O810" s="301"/>
      <c r="P810" s="302" t="str">
        <f t="shared" si="29"/>
        <v/>
      </c>
      <c r="Q810" s="47"/>
      <c r="R810" s="373"/>
      <c r="S810" s="4"/>
      <c r="T810" s="4"/>
      <c r="U810" s="4"/>
      <c r="V810" s="4"/>
      <c r="W810" s="4"/>
      <c r="X810" s="4"/>
    </row>
    <row r="811" spans="1:243" s="258" customFormat="1" ht="24" customHeight="1">
      <c r="A811" s="216"/>
      <c r="B811" s="1838"/>
      <c r="C811" s="1839"/>
      <c r="D811" s="855"/>
      <c r="E811" s="1840"/>
      <c r="F811" s="1840"/>
      <c r="G811" s="1840"/>
      <c r="H811" s="1840"/>
      <c r="I811" s="1840"/>
      <c r="J811" s="1840"/>
      <c r="K811" s="1840"/>
      <c r="L811" s="1840"/>
      <c r="M811" s="1841"/>
      <c r="N811" s="1841"/>
      <c r="O811" s="301"/>
      <c r="P811" s="302" t="str">
        <f t="shared" si="29"/>
        <v/>
      </c>
      <c r="Q811" s="47"/>
      <c r="R811" s="373"/>
      <c r="S811" s="4"/>
      <c r="T811" s="4"/>
      <c r="U811" s="4"/>
      <c r="V811" s="4"/>
      <c r="W811" s="4"/>
      <c r="X811" s="4"/>
      <c r="IH811" s="72"/>
      <c r="II811" s="21"/>
    </row>
    <row r="812" spans="1:243" s="258" customFormat="1" ht="24" customHeight="1">
      <c r="A812" s="216"/>
      <c r="B812" s="1838"/>
      <c r="C812" s="1839"/>
      <c r="D812" s="855"/>
      <c r="E812" s="1840"/>
      <c r="F812" s="1840"/>
      <c r="G812" s="1840"/>
      <c r="H812" s="1840"/>
      <c r="I812" s="1840"/>
      <c r="J812" s="1840"/>
      <c r="K812" s="1840"/>
      <c r="L812" s="1840"/>
      <c r="M812" s="1841"/>
      <c r="N812" s="1841"/>
      <c r="O812" s="301"/>
      <c r="P812" s="302" t="str">
        <f t="shared" si="29"/>
        <v/>
      </c>
      <c r="Q812" s="47"/>
      <c r="R812" s="373"/>
      <c r="S812" s="4"/>
      <c r="T812" s="4"/>
      <c r="U812" s="4"/>
      <c r="V812" s="4"/>
      <c r="W812" s="4"/>
      <c r="X812" s="4"/>
      <c r="IH812" s="21"/>
      <c r="II812" s="21"/>
    </row>
    <row r="813" spans="1:243" s="258" customFormat="1" ht="24" customHeight="1">
      <c r="A813" s="216"/>
      <c r="B813" s="1838"/>
      <c r="C813" s="1839"/>
      <c r="D813" s="855"/>
      <c r="E813" s="1840"/>
      <c r="F813" s="1840"/>
      <c r="G813" s="1840"/>
      <c r="H813" s="1840"/>
      <c r="I813" s="1840"/>
      <c r="J813" s="1840"/>
      <c r="K813" s="1840"/>
      <c r="L813" s="1840"/>
      <c r="M813" s="1841"/>
      <c r="N813" s="1841"/>
      <c r="O813" s="301"/>
      <c r="P813" s="302" t="str">
        <f t="shared" si="29"/>
        <v/>
      </c>
      <c r="Q813" s="47"/>
      <c r="R813" s="373"/>
      <c r="S813" s="4"/>
      <c r="T813" s="4"/>
      <c r="U813" s="4"/>
      <c r="V813" s="4"/>
      <c r="W813" s="4"/>
      <c r="X813" s="4"/>
      <c r="IH813" s="21"/>
      <c r="II813" s="21"/>
    </row>
    <row r="814" spans="1:243" s="258" customFormat="1" ht="24" customHeight="1">
      <c r="A814" s="216"/>
      <c r="B814" s="1838"/>
      <c r="C814" s="1839"/>
      <c r="D814" s="855"/>
      <c r="E814" s="1840"/>
      <c r="F814" s="1840"/>
      <c r="G814" s="1840"/>
      <c r="H814" s="1840"/>
      <c r="I814" s="1840"/>
      <c r="J814" s="1840"/>
      <c r="K814" s="1840"/>
      <c r="L814" s="1840"/>
      <c r="M814" s="1841"/>
      <c r="N814" s="1841"/>
      <c r="O814" s="301"/>
      <c r="P814" s="302" t="str">
        <f t="shared" si="29"/>
        <v/>
      </c>
      <c r="Q814" s="47"/>
      <c r="R814" s="373"/>
      <c r="S814" s="4"/>
      <c r="T814" s="4"/>
      <c r="U814" s="4"/>
      <c r="V814" s="4"/>
      <c r="W814" s="4"/>
      <c r="X814" s="4"/>
    </row>
    <row r="815" spans="1:243" s="258" customFormat="1" ht="24" customHeight="1">
      <c r="A815" s="216"/>
      <c r="B815" s="1838"/>
      <c r="C815" s="1839"/>
      <c r="D815" s="855"/>
      <c r="E815" s="1840"/>
      <c r="F815" s="1840"/>
      <c r="G815" s="1840"/>
      <c r="H815" s="1840"/>
      <c r="I815" s="1840"/>
      <c r="J815" s="1840"/>
      <c r="K815" s="1840"/>
      <c r="L815" s="1840"/>
      <c r="M815" s="1841"/>
      <c r="N815" s="1841"/>
      <c r="O815" s="301"/>
      <c r="P815" s="302" t="str">
        <f t="shared" si="29"/>
        <v/>
      </c>
      <c r="Q815" s="47"/>
      <c r="R815" s="373"/>
      <c r="S815" s="4"/>
      <c r="T815" s="4"/>
      <c r="U815" s="4"/>
      <c r="V815" s="4"/>
      <c r="W815" s="4"/>
      <c r="X815" s="4"/>
    </row>
    <row r="816" spans="1:243" s="258" customFormat="1" ht="24" customHeight="1">
      <c r="A816" s="216"/>
      <c r="B816" s="1838"/>
      <c r="C816" s="1839"/>
      <c r="D816" s="855"/>
      <c r="E816" s="1840"/>
      <c r="F816" s="1840"/>
      <c r="G816" s="1840"/>
      <c r="H816" s="1840"/>
      <c r="I816" s="1840"/>
      <c r="J816" s="1840"/>
      <c r="K816" s="1840"/>
      <c r="L816" s="1840"/>
      <c r="M816" s="1841"/>
      <c r="N816" s="1841"/>
      <c r="O816" s="301"/>
      <c r="P816" s="302" t="str">
        <f t="shared" si="29"/>
        <v/>
      </c>
      <c r="Q816" s="47"/>
      <c r="R816" s="373"/>
      <c r="S816" s="4"/>
      <c r="T816" s="4"/>
      <c r="U816" s="4"/>
      <c r="V816" s="4"/>
      <c r="W816" s="4"/>
      <c r="X816" s="4"/>
    </row>
    <row r="817" spans="1:24" s="258" customFormat="1" ht="24" customHeight="1">
      <c r="A817" s="216"/>
      <c r="B817" s="1838"/>
      <c r="C817" s="1838"/>
      <c r="D817" s="855"/>
      <c r="E817" s="1840"/>
      <c r="F817" s="1840"/>
      <c r="G817" s="1840"/>
      <c r="H817" s="1840"/>
      <c r="I817" s="1840"/>
      <c r="J817" s="1840"/>
      <c r="K817" s="1840"/>
      <c r="L817" s="1841"/>
      <c r="M817" s="1841"/>
      <c r="N817" s="1841"/>
      <c r="O817" s="301"/>
      <c r="P817" s="302" t="str">
        <f t="shared" si="29"/>
        <v/>
      </c>
      <c r="Q817" s="47"/>
      <c r="R817" s="373"/>
      <c r="S817" s="4"/>
      <c r="T817" s="4"/>
      <c r="U817" s="4"/>
      <c r="V817" s="4"/>
      <c r="W817" s="4"/>
      <c r="X817" s="4"/>
    </row>
    <row r="818" spans="1:24" s="258" customFormat="1" ht="24" customHeight="1">
      <c r="A818" s="216"/>
      <c r="B818" s="1838"/>
      <c r="C818" s="1838"/>
      <c r="D818" s="855"/>
      <c r="E818" s="1840"/>
      <c r="F818" s="1840"/>
      <c r="G818" s="1840"/>
      <c r="H818" s="1840"/>
      <c r="I818" s="1840"/>
      <c r="J818" s="1840"/>
      <c r="K818" s="1840"/>
      <c r="L818" s="1841"/>
      <c r="M818" s="1841"/>
      <c r="N818" s="1841"/>
      <c r="O818" s="301"/>
      <c r="P818" s="302" t="str">
        <f t="shared" si="29"/>
        <v/>
      </c>
      <c r="Q818" s="47"/>
      <c r="R818" s="373"/>
      <c r="S818" s="4"/>
      <c r="T818" s="4"/>
      <c r="U818" s="4"/>
      <c r="V818" s="4"/>
      <c r="W818" s="4"/>
      <c r="X818" s="4"/>
    </row>
    <row r="819" spans="1:24" s="258" customFormat="1" ht="24" customHeight="1">
      <c r="A819" s="216"/>
      <c r="B819" s="1838"/>
      <c r="C819" s="1838"/>
      <c r="D819" s="855"/>
      <c r="E819" s="1840"/>
      <c r="F819" s="1840"/>
      <c r="G819" s="1840"/>
      <c r="H819" s="1840"/>
      <c r="I819" s="1840"/>
      <c r="J819" s="1840"/>
      <c r="K819" s="1840"/>
      <c r="L819" s="1841"/>
      <c r="M819" s="1841"/>
      <c r="N819" s="1841"/>
      <c r="O819" s="301"/>
      <c r="P819" s="302" t="str">
        <f t="shared" si="29"/>
        <v/>
      </c>
      <c r="Q819" s="47"/>
      <c r="R819" s="373"/>
      <c r="S819" s="4"/>
      <c r="T819" s="4"/>
      <c r="U819" s="4"/>
      <c r="V819" s="4"/>
      <c r="W819" s="4"/>
      <c r="X819" s="4"/>
    </row>
    <row r="820" spans="1:24" s="258" customFormat="1" ht="24" customHeight="1">
      <c r="A820" s="216"/>
      <c r="B820" s="1838"/>
      <c r="C820" s="1838"/>
      <c r="D820" s="855"/>
      <c r="E820" s="1840"/>
      <c r="F820" s="1840"/>
      <c r="G820" s="1840"/>
      <c r="H820" s="1840"/>
      <c r="I820" s="1840"/>
      <c r="J820" s="1840"/>
      <c r="K820" s="1840"/>
      <c r="L820" s="1841"/>
      <c r="M820" s="1841"/>
      <c r="N820" s="1841"/>
      <c r="O820" s="301"/>
      <c r="P820" s="302" t="str">
        <f t="shared" si="29"/>
        <v/>
      </c>
      <c r="Q820" s="47"/>
      <c r="R820" s="373"/>
      <c r="S820" s="4"/>
      <c r="T820" s="4"/>
      <c r="U820" s="4"/>
      <c r="V820" s="4"/>
      <c r="W820" s="4"/>
      <c r="X820" s="4"/>
    </row>
    <row r="821" spans="1:24" s="258" customFormat="1" ht="24" customHeight="1">
      <c r="A821" s="216"/>
      <c r="B821" s="1838"/>
      <c r="C821" s="1838"/>
      <c r="D821" s="855"/>
      <c r="E821" s="1840"/>
      <c r="F821" s="1840"/>
      <c r="G821" s="1840"/>
      <c r="H821" s="1840"/>
      <c r="I821" s="1840"/>
      <c r="J821" s="1840"/>
      <c r="K821" s="1840"/>
      <c r="L821" s="1841"/>
      <c r="M821" s="1841"/>
      <c r="N821" s="1841"/>
      <c r="O821" s="301"/>
      <c r="P821" s="302" t="str">
        <f t="shared" si="29"/>
        <v/>
      </c>
      <c r="Q821" s="47"/>
      <c r="R821" s="373"/>
      <c r="S821" s="4"/>
      <c r="T821" s="4"/>
      <c r="U821" s="4"/>
      <c r="V821" s="4"/>
      <c r="W821" s="4"/>
      <c r="X821" s="4"/>
    </row>
    <row r="822" spans="1:24" s="258" customFormat="1" ht="24" customHeight="1">
      <c r="A822" s="216"/>
      <c r="B822" s="1838"/>
      <c r="C822" s="1838"/>
      <c r="D822" s="855"/>
      <c r="E822" s="1840"/>
      <c r="F822" s="1840"/>
      <c r="G822" s="1840"/>
      <c r="H822" s="1840"/>
      <c r="I822" s="1840"/>
      <c r="J822" s="1840"/>
      <c r="K822" s="1840"/>
      <c r="L822" s="1841"/>
      <c r="M822" s="1841"/>
      <c r="N822" s="1841"/>
      <c r="O822" s="301"/>
      <c r="P822" s="302" t="str">
        <f t="shared" si="29"/>
        <v/>
      </c>
      <c r="Q822" s="47"/>
      <c r="R822" s="373"/>
      <c r="S822" s="4"/>
      <c r="T822" s="4"/>
      <c r="U822" s="4"/>
      <c r="V822" s="4"/>
      <c r="W822" s="4"/>
      <c r="X822" s="4"/>
    </row>
    <row r="823" spans="1:24" s="258" customFormat="1" ht="24" customHeight="1">
      <c r="A823" s="216"/>
      <c r="B823" s="1838"/>
      <c r="C823" s="1839"/>
      <c r="D823" s="855"/>
      <c r="E823" s="1840"/>
      <c r="F823" s="1840"/>
      <c r="G823" s="1840"/>
      <c r="H823" s="1840"/>
      <c r="I823" s="1840"/>
      <c r="J823" s="1840"/>
      <c r="K823" s="1840"/>
      <c r="L823" s="1840"/>
      <c r="M823" s="1841"/>
      <c r="N823" s="1841"/>
      <c r="O823" s="301"/>
      <c r="P823" s="302" t="str">
        <f t="shared" si="29"/>
        <v/>
      </c>
      <c r="Q823" s="47"/>
      <c r="R823" s="373"/>
      <c r="S823" s="4"/>
      <c r="T823" s="4"/>
      <c r="U823" s="4"/>
      <c r="V823" s="4"/>
      <c r="W823" s="4"/>
      <c r="X823" s="4"/>
    </row>
    <row r="824" spans="1:24" s="258" customFormat="1" ht="24" customHeight="1">
      <c r="A824" s="216"/>
      <c r="B824" s="1838"/>
      <c r="C824" s="1839"/>
      <c r="D824" s="855"/>
      <c r="E824" s="1840"/>
      <c r="F824" s="1840"/>
      <c r="G824" s="1840"/>
      <c r="H824" s="1840"/>
      <c r="I824" s="1840"/>
      <c r="J824" s="1840"/>
      <c r="K824" s="1840"/>
      <c r="L824" s="1840"/>
      <c r="M824" s="1841"/>
      <c r="N824" s="1841"/>
      <c r="O824" s="301"/>
      <c r="P824" s="302" t="str">
        <f>IF(O824*D824=0,"",O824*D824)</f>
        <v/>
      </c>
      <c r="Q824" s="47"/>
      <c r="R824" s="373"/>
      <c r="S824" s="4"/>
      <c r="T824" s="4"/>
      <c r="U824" s="4"/>
      <c r="V824" s="4"/>
      <c r="W824" s="4"/>
      <c r="X824" s="4"/>
    </row>
    <row r="825" spans="1:24" s="258" customFormat="1" ht="24" customHeight="1">
      <c r="A825" s="216"/>
      <c r="B825" s="1838"/>
      <c r="C825" s="1839"/>
      <c r="D825" s="855"/>
      <c r="E825" s="1840"/>
      <c r="F825" s="1840"/>
      <c r="G825" s="1840"/>
      <c r="H825" s="1840"/>
      <c r="I825" s="1840"/>
      <c r="J825" s="1840"/>
      <c r="K825" s="1840"/>
      <c r="L825" s="1840"/>
      <c r="M825" s="1841"/>
      <c r="N825" s="1841"/>
      <c r="O825" s="301"/>
      <c r="P825" s="302" t="str">
        <f>IF(O825*D825=0,"",O825*D825)</f>
        <v/>
      </c>
      <c r="Q825" s="47"/>
      <c r="R825" s="373"/>
      <c r="S825" s="4"/>
      <c r="T825" s="4"/>
      <c r="U825" s="4"/>
      <c r="V825" s="4"/>
      <c r="W825" s="4"/>
      <c r="X825" s="4"/>
    </row>
    <row r="826" spans="1:24" s="258" customFormat="1" ht="24" customHeight="1">
      <c r="A826" s="216"/>
      <c r="B826" s="1838"/>
      <c r="C826" s="1839"/>
      <c r="D826" s="855"/>
      <c r="E826" s="1840"/>
      <c r="F826" s="1840"/>
      <c r="G826" s="1840"/>
      <c r="H826" s="1840"/>
      <c r="I826" s="1840"/>
      <c r="J826" s="1840"/>
      <c r="K826" s="1840"/>
      <c r="L826" s="1840"/>
      <c r="M826" s="1841"/>
      <c r="N826" s="1841"/>
      <c r="O826" s="301"/>
      <c r="P826" s="302" t="str">
        <f t="shared" si="29"/>
        <v/>
      </c>
      <c r="Q826" s="47"/>
      <c r="R826" s="373"/>
      <c r="S826" s="4"/>
      <c r="T826" s="4"/>
      <c r="U826" s="4"/>
      <c r="V826" s="4"/>
      <c r="W826" s="4"/>
      <c r="X826" s="4"/>
    </row>
    <row r="827" spans="1:24" s="258" customFormat="1" ht="24" customHeight="1">
      <c r="A827" s="216"/>
      <c r="B827" s="1838"/>
      <c r="C827" s="1839"/>
      <c r="D827" s="855"/>
      <c r="E827" s="1840"/>
      <c r="F827" s="1840"/>
      <c r="G827" s="1840"/>
      <c r="H827" s="1840"/>
      <c r="I827" s="1840"/>
      <c r="J827" s="1840"/>
      <c r="K827" s="1840"/>
      <c r="L827" s="1840"/>
      <c r="M827" s="1841"/>
      <c r="N827" s="1841"/>
      <c r="O827" s="301"/>
      <c r="P827" s="302" t="str">
        <f t="shared" si="29"/>
        <v/>
      </c>
      <c r="Q827" s="47"/>
      <c r="R827" s="373"/>
      <c r="S827" s="4"/>
      <c r="T827" s="4"/>
      <c r="U827" s="4"/>
      <c r="V827" s="4"/>
      <c r="W827" s="4"/>
      <c r="X827" s="4"/>
    </row>
    <row r="828" spans="1:24" s="111" customFormat="1" ht="6" customHeight="1">
      <c r="A828" s="363"/>
      <c r="B828" s="179"/>
      <c r="C828" s="830"/>
      <c r="D828" s="830"/>
      <c r="E828" s="830"/>
      <c r="F828" s="829"/>
      <c r="G828" s="829"/>
      <c r="H828" s="829"/>
      <c r="I828" s="829"/>
      <c r="J828" s="829"/>
      <c r="K828" s="829"/>
      <c r="L828" s="829"/>
      <c r="M828" s="171"/>
      <c r="N828" s="171"/>
      <c r="O828" s="171"/>
      <c r="P828" s="180"/>
      <c r="Q828" s="258"/>
      <c r="R828" s="374"/>
      <c r="S828" s="66"/>
      <c r="T828" s="66"/>
      <c r="U828" s="66"/>
      <c r="V828" s="66"/>
      <c r="W828" s="66"/>
      <c r="X828" s="66"/>
    </row>
    <row r="829" spans="1:24" s="87" customFormat="1" ht="21.75" customHeight="1">
      <c r="A829" s="370"/>
      <c r="B829" s="181" t="s">
        <v>68</v>
      </c>
      <c r="C829" s="902"/>
      <c r="D829" s="902"/>
      <c r="E829" s="902"/>
      <c r="F829" s="902"/>
      <c r="G829" s="902"/>
      <c r="H829" s="902"/>
      <c r="I829" s="902"/>
      <c r="J829" s="902"/>
      <c r="K829" s="902"/>
      <c r="L829" s="902"/>
      <c r="M829" s="182"/>
      <c r="N829" s="182"/>
      <c r="O829" s="182"/>
      <c r="P829" s="182"/>
      <c r="Q829" s="405"/>
      <c r="R829" s="399"/>
      <c r="S829" s="119"/>
      <c r="T829" s="119"/>
      <c r="U829" s="119"/>
      <c r="V829" s="120"/>
      <c r="W829" s="37"/>
      <c r="X829" s="98"/>
    </row>
    <row r="830" spans="1:24" s="258" customFormat="1" ht="12.75" customHeight="1">
      <c r="A830" s="363"/>
      <c r="B830" s="1846" t="str">
        <f>B776</f>
        <v>FAPESP,  SETEMBRO DE 2015</v>
      </c>
      <c r="C830" s="1847"/>
      <c r="D830" s="1847"/>
      <c r="E830" s="1847"/>
      <c r="F830" s="903"/>
      <c r="G830" s="903"/>
      <c r="H830" s="903"/>
      <c r="I830" s="903"/>
      <c r="J830" s="903"/>
      <c r="K830" s="903"/>
      <c r="L830" s="903"/>
      <c r="M830" s="183"/>
      <c r="N830" s="183"/>
      <c r="O830" s="183"/>
      <c r="P830" s="176"/>
      <c r="Q830" s="600">
        <v>3</v>
      </c>
      <c r="R830" s="373"/>
      <c r="S830" s="33"/>
      <c r="T830" s="33"/>
      <c r="U830" s="33"/>
      <c r="V830" s="33"/>
      <c r="W830" s="33"/>
      <c r="X830" s="4"/>
    </row>
    <row r="831" spans="1:24" s="258" customFormat="1" ht="18">
      <c r="A831" s="378"/>
      <c r="B831" s="310" t="str">
        <f>B777</f>
        <v>7- DESPESAS DE TRANSPORTE</v>
      </c>
      <c r="C831" s="858"/>
      <c r="D831" s="858"/>
      <c r="E831" s="858"/>
      <c r="F831" s="859"/>
      <c r="G831" s="859"/>
      <c r="H831" s="859"/>
      <c r="I831" s="859"/>
      <c r="J831" s="859"/>
      <c r="K831" s="859"/>
      <c r="L831" s="859"/>
      <c r="M831" s="121"/>
      <c r="N831" s="121"/>
      <c r="O831" s="121"/>
      <c r="R831" s="341"/>
      <c r="S831" s="4"/>
      <c r="T831" s="4"/>
      <c r="U831" s="4"/>
      <c r="V831" s="4"/>
      <c r="W831" s="4"/>
      <c r="X831" s="4"/>
    </row>
    <row r="832" spans="1:24" s="87" customFormat="1" ht="30.75" customHeight="1">
      <c r="A832" s="370"/>
      <c r="B832" s="1574" t="s">
        <v>1</v>
      </c>
      <c r="C832" s="1855"/>
      <c r="D832" s="814" t="s">
        <v>7</v>
      </c>
      <c r="E832" s="1834" t="s">
        <v>8</v>
      </c>
      <c r="F832" s="1835"/>
      <c r="G832" s="1835"/>
      <c r="H832" s="1835"/>
      <c r="I832" s="1835"/>
      <c r="J832" s="1835"/>
      <c r="K832" s="1835"/>
      <c r="L832" s="1835"/>
      <c r="M832" s="1836"/>
      <c r="N832" s="1837"/>
      <c r="O832" s="566" t="s">
        <v>3</v>
      </c>
      <c r="P832" s="419" t="s">
        <v>4</v>
      </c>
      <c r="Q832" s="567" t="s">
        <v>2</v>
      </c>
      <c r="R832" s="388"/>
      <c r="S832" s="98"/>
      <c r="T832" s="98"/>
      <c r="U832" s="98"/>
      <c r="V832" s="98"/>
      <c r="W832" s="98"/>
      <c r="X832" s="98"/>
    </row>
    <row r="833" spans="1:243" s="258" customFormat="1" ht="24" customHeight="1">
      <c r="A833" s="216"/>
      <c r="B833" s="1838"/>
      <c r="C833" s="1839"/>
      <c r="D833" s="855"/>
      <c r="E833" s="1840"/>
      <c r="F833" s="1840"/>
      <c r="G833" s="1840"/>
      <c r="H833" s="1840"/>
      <c r="I833" s="1840"/>
      <c r="J833" s="1840"/>
      <c r="K833" s="1840"/>
      <c r="L833" s="1840"/>
      <c r="M833" s="1841"/>
      <c r="N833" s="1841"/>
      <c r="O833" s="301"/>
      <c r="P833" s="302" t="str">
        <f>IF(O833*D833=0,"",O833*D833)</f>
        <v/>
      </c>
      <c r="Q833" s="47"/>
      <c r="R833" s="373"/>
      <c r="S833" s="4"/>
      <c r="T833" s="4"/>
      <c r="U833" s="4"/>
      <c r="V833" s="4"/>
      <c r="W833" s="4"/>
      <c r="X833" s="4"/>
      <c r="IH833" s="72"/>
      <c r="II833" s="21"/>
    </row>
    <row r="834" spans="1:243" s="258" customFormat="1" ht="24" customHeight="1">
      <c r="A834" s="216"/>
      <c r="B834" s="1838"/>
      <c r="C834" s="1839"/>
      <c r="D834" s="855"/>
      <c r="E834" s="1840"/>
      <c r="F834" s="1840"/>
      <c r="G834" s="1840"/>
      <c r="H834" s="1840"/>
      <c r="I834" s="1840"/>
      <c r="J834" s="1840"/>
      <c r="K834" s="1840"/>
      <c r="L834" s="1840"/>
      <c r="M834" s="1841"/>
      <c r="N834" s="1841"/>
      <c r="O834" s="301"/>
      <c r="P834" s="302" t="str">
        <f t="shared" ref="P834:P854" si="30">IF(O834*D834=0,"",O834*D834)</f>
        <v/>
      </c>
      <c r="Q834" s="47"/>
      <c r="R834" s="373"/>
      <c r="S834" s="4"/>
      <c r="T834" s="4"/>
      <c r="U834" s="4"/>
      <c r="V834" s="4"/>
      <c r="W834" s="4"/>
      <c r="X834" s="4"/>
      <c r="IH834" s="21"/>
      <c r="II834" s="21"/>
    </row>
    <row r="835" spans="1:243" s="258" customFormat="1" ht="24" customHeight="1">
      <c r="A835" s="216"/>
      <c r="B835" s="1838"/>
      <c r="C835" s="1839"/>
      <c r="D835" s="855"/>
      <c r="E835" s="1840"/>
      <c r="F835" s="1840"/>
      <c r="G835" s="1840"/>
      <c r="H835" s="1840"/>
      <c r="I835" s="1840"/>
      <c r="J835" s="1840"/>
      <c r="K835" s="1840"/>
      <c r="L835" s="1840"/>
      <c r="M835" s="1841"/>
      <c r="N835" s="1841"/>
      <c r="O835" s="301"/>
      <c r="P835" s="302" t="str">
        <f t="shared" si="30"/>
        <v/>
      </c>
      <c r="Q835" s="47"/>
      <c r="R835" s="373"/>
      <c r="S835" s="4"/>
      <c r="T835" s="4"/>
      <c r="U835" s="4"/>
      <c r="V835" s="4"/>
      <c r="W835" s="4"/>
      <c r="X835" s="4"/>
    </row>
    <row r="836" spans="1:243" s="258" customFormat="1" ht="24" customHeight="1">
      <c r="A836" s="216"/>
      <c r="B836" s="1838"/>
      <c r="C836" s="1839"/>
      <c r="D836" s="855"/>
      <c r="E836" s="1840"/>
      <c r="F836" s="1840"/>
      <c r="G836" s="1840"/>
      <c r="H836" s="1840"/>
      <c r="I836" s="1840"/>
      <c r="J836" s="1840"/>
      <c r="K836" s="1840"/>
      <c r="L836" s="1840"/>
      <c r="M836" s="1841"/>
      <c r="N836" s="1841"/>
      <c r="O836" s="301"/>
      <c r="P836" s="302" t="str">
        <f t="shared" si="30"/>
        <v/>
      </c>
      <c r="Q836" s="47"/>
      <c r="R836" s="373"/>
      <c r="S836" s="4"/>
      <c r="T836" s="4"/>
      <c r="U836" s="4"/>
      <c r="V836" s="4"/>
      <c r="W836" s="4"/>
      <c r="X836" s="4"/>
    </row>
    <row r="837" spans="1:243" s="258" customFormat="1" ht="24" customHeight="1">
      <c r="A837" s="216"/>
      <c r="B837" s="1838"/>
      <c r="C837" s="1839"/>
      <c r="D837" s="855"/>
      <c r="E837" s="1840"/>
      <c r="F837" s="1840"/>
      <c r="G837" s="1840"/>
      <c r="H837" s="1840"/>
      <c r="I837" s="1840"/>
      <c r="J837" s="1840"/>
      <c r="K837" s="1840"/>
      <c r="L837" s="1840"/>
      <c r="M837" s="1841"/>
      <c r="N837" s="1841"/>
      <c r="O837" s="301"/>
      <c r="P837" s="302" t="str">
        <f t="shared" si="30"/>
        <v/>
      </c>
      <c r="Q837" s="47"/>
      <c r="R837" s="373"/>
      <c r="S837" s="4"/>
      <c r="T837" s="4"/>
      <c r="U837" s="4"/>
      <c r="V837" s="4"/>
      <c r="W837" s="4"/>
      <c r="X837" s="4"/>
    </row>
    <row r="838" spans="1:243" s="258" customFormat="1" ht="24" customHeight="1">
      <c r="A838" s="216"/>
      <c r="B838" s="1838"/>
      <c r="C838" s="1839"/>
      <c r="D838" s="855"/>
      <c r="E838" s="1840"/>
      <c r="F838" s="1840"/>
      <c r="G838" s="1840"/>
      <c r="H838" s="1840"/>
      <c r="I838" s="1840"/>
      <c r="J838" s="1840"/>
      <c r="K838" s="1840"/>
      <c r="L838" s="1840"/>
      <c r="M838" s="1841"/>
      <c r="N838" s="1841"/>
      <c r="O838" s="301"/>
      <c r="P838" s="302" t="str">
        <f t="shared" si="30"/>
        <v/>
      </c>
      <c r="Q838" s="47"/>
      <c r="R838" s="373"/>
      <c r="S838" s="4"/>
      <c r="T838" s="4"/>
      <c r="U838" s="4"/>
      <c r="V838" s="4"/>
      <c r="W838" s="4"/>
      <c r="X838" s="4"/>
    </row>
    <row r="839" spans="1:243" s="258" customFormat="1" ht="24" customHeight="1">
      <c r="A839" s="216"/>
      <c r="B839" s="1838"/>
      <c r="C839" s="1839"/>
      <c r="D839" s="855"/>
      <c r="E839" s="1840"/>
      <c r="F839" s="1840"/>
      <c r="G839" s="1840"/>
      <c r="H839" s="1840"/>
      <c r="I839" s="1840"/>
      <c r="J839" s="1840"/>
      <c r="K839" s="1840"/>
      <c r="L839" s="1840"/>
      <c r="M839" s="1841"/>
      <c r="N839" s="1841"/>
      <c r="O839" s="301"/>
      <c r="P839" s="302" t="str">
        <f t="shared" si="30"/>
        <v/>
      </c>
      <c r="Q839" s="47"/>
      <c r="R839" s="373"/>
      <c r="S839" s="4"/>
      <c r="T839" s="4"/>
      <c r="U839" s="4"/>
      <c r="V839" s="4"/>
      <c r="W839" s="4"/>
      <c r="X839" s="4"/>
    </row>
    <row r="840" spans="1:243" s="258" customFormat="1" ht="24" customHeight="1">
      <c r="A840" s="216"/>
      <c r="B840" s="1838"/>
      <c r="C840" s="1839"/>
      <c r="D840" s="855"/>
      <c r="E840" s="1840"/>
      <c r="F840" s="1840"/>
      <c r="G840" s="1840"/>
      <c r="H840" s="1840"/>
      <c r="I840" s="1840"/>
      <c r="J840" s="1840"/>
      <c r="K840" s="1840"/>
      <c r="L840" s="1840"/>
      <c r="M840" s="1841"/>
      <c r="N840" s="1841"/>
      <c r="O840" s="301"/>
      <c r="P840" s="302" t="str">
        <f t="shared" si="30"/>
        <v/>
      </c>
      <c r="Q840" s="47"/>
      <c r="R840" s="373"/>
      <c r="S840" s="4"/>
      <c r="T840" s="4"/>
      <c r="U840" s="4"/>
      <c r="V840" s="4"/>
      <c r="W840" s="4"/>
      <c r="X840" s="4"/>
      <c r="IH840" s="72"/>
      <c r="II840" s="21"/>
    </row>
    <row r="841" spans="1:243" s="258" customFormat="1" ht="24" customHeight="1">
      <c r="A841" s="216"/>
      <c r="B841" s="1838"/>
      <c r="C841" s="1839"/>
      <c r="D841" s="855"/>
      <c r="E841" s="1840"/>
      <c r="F841" s="1840"/>
      <c r="G841" s="1840"/>
      <c r="H841" s="1840"/>
      <c r="I841" s="1840"/>
      <c r="J841" s="1840"/>
      <c r="K841" s="1840"/>
      <c r="L841" s="1840"/>
      <c r="M841" s="1841"/>
      <c r="N841" s="1841"/>
      <c r="O841" s="301"/>
      <c r="P841" s="302" t="str">
        <f t="shared" si="30"/>
        <v/>
      </c>
      <c r="Q841" s="47"/>
      <c r="R841" s="373"/>
      <c r="S841" s="4"/>
      <c r="T841" s="4"/>
      <c r="U841" s="4"/>
      <c r="V841" s="4"/>
      <c r="W841" s="4"/>
      <c r="X841" s="4"/>
      <c r="IH841" s="21"/>
      <c r="II841" s="21"/>
    </row>
    <row r="842" spans="1:243" s="258" customFormat="1" ht="24" customHeight="1">
      <c r="A842" s="216"/>
      <c r="B842" s="1838"/>
      <c r="C842" s="1839"/>
      <c r="D842" s="855"/>
      <c r="E842" s="1840"/>
      <c r="F842" s="1840"/>
      <c r="G842" s="1840"/>
      <c r="H842" s="1840"/>
      <c r="I842" s="1840"/>
      <c r="J842" s="1840"/>
      <c r="K842" s="1840"/>
      <c r="L842" s="1840"/>
      <c r="M842" s="1841"/>
      <c r="N842" s="1841"/>
      <c r="O842" s="301"/>
      <c r="P842" s="302" t="str">
        <f t="shared" si="30"/>
        <v/>
      </c>
      <c r="Q842" s="47"/>
      <c r="R842" s="373"/>
      <c r="S842" s="4"/>
      <c r="T842" s="4"/>
      <c r="U842" s="4"/>
      <c r="V842" s="4"/>
      <c r="W842" s="4"/>
      <c r="X842" s="4"/>
      <c r="IH842" s="21"/>
      <c r="II842" s="21"/>
    </row>
    <row r="843" spans="1:243" s="258" customFormat="1" ht="24" customHeight="1">
      <c r="A843" s="216"/>
      <c r="B843" s="1838"/>
      <c r="C843" s="1839"/>
      <c r="D843" s="855"/>
      <c r="E843" s="1840"/>
      <c r="F843" s="1840"/>
      <c r="G843" s="1840"/>
      <c r="H843" s="1840"/>
      <c r="I843" s="1840"/>
      <c r="J843" s="1840"/>
      <c r="K843" s="1840"/>
      <c r="L843" s="1840"/>
      <c r="M843" s="1841"/>
      <c r="N843" s="1841"/>
      <c r="O843" s="301"/>
      <c r="P843" s="302" t="str">
        <f t="shared" si="30"/>
        <v/>
      </c>
      <c r="Q843" s="47"/>
      <c r="R843" s="373"/>
      <c r="S843" s="4"/>
      <c r="T843" s="4"/>
      <c r="U843" s="4"/>
      <c r="V843" s="4"/>
      <c r="W843" s="4"/>
      <c r="X843" s="4"/>
    </row>
    <row r="844" spans="1:243" s="258" customFormat="1" ht="24" customHeight="1">
      <c r="A844" s="216"/>
      <c r="B844" s="1838"/>
      <c r="C844" s="1839"/>
      <c r="D844" s="855"/>
      <c r="E844" s="1840"/>
      <c r="F844" s="1840"/>
      <c r="G844" s="1840"/>
      <c r="H844" s="1840"/>
      <c r="I844" s="1840"/>
      <c r="J844" s="1840"/>
      <c r="K844" s="1840"/>
      <c r="L844" s="1840"/>
      <c r="M844" s="1841"/>
      <c r="N844" s="1841"/>
      <c r="O844" s="301"/>
      <c r="P844" s="302" t="str">
        <f t="shared" si="30"/>
        <v/>
      </c>
      <c r="Q844" s="47"/>
      <c r="R844" s="373"/>
      <c r="S844" s="4"/>
      <c r="T844" s="4"/>
      <c r="U844" s="4"/>
      <c r="V844" s="4"/>
      <c r="W844" s="4"/>
      <c r="X844" s="4"/>
    </row>
    <row r="845" spans="1:243" s="258" customFormat="1" ht="24" customHeight="1">
      <c r="A845" s="216"/>
      <c r="B845" s="1838"/>
      <c r="C845" s="1839"/>
      <c r="D845" s="855"/>
      <c r="E845" s="1840"/>
      <c r="F845" s="1840"/>
      <c r="G845" s="1840"/>
      <c r="H845" s="1840"/>
      <c r="I845" s="1840"/>
      <c r="J845" s="1840"/>
      <c r="K845" s="1840"/>
      <c r="L845" s="1840"/>
      <c r="M845" s="1841"/>
      <c r="N845" s="1841"/>
      <c r="O845" s="301"/>
      <c r="P845" s="302" t="str">
        <f t="shared" si="30"/>
        <v/>
      </c>
      <c r="Q845" s="47"/>
      <c r="R845" s="373"/>
      <c r="S845" s="4"/>
      <c r="T845" s="4"/>
      <c r="U845" s="4"/>
      <c r="V845" s="4"/>
      <c r="W845" s="4"/>
      <c r="X845" s="4"/>
    </row>
    <row r="846" spans="1:243" s="258" customFormat="1" ht="24" customHeight="1">
      <c r="A846" s="216"/>
      <c r="B846" s="1838"/>
      <c r="C846" s="1839"/>
      <c r="D846" s="855"/>
      <c r="E846" s="1840"/>
      <c r="F846" s="1840"/>
      <c r="G846" s="1840"/>
      <c r="H846" s="1840"/>
      <c r="I846" s="1840"/>
      <c r="J846" s="1840"/>
      <c r="K846" s="1840"/>
      <c r="L846" s="1840"/>
      <c r="M846" s="1841"/>
      <c r="N846" s="1841"/>
      <c r="O846" s="301"/>
      <c r="P846" s="302" t="str">
        <f t="shared" si="30"/>
        <v/>
      </c>
      <c r="Q846" s="47"/>
      <c r="R846" s="373"/>
      <c r="S846" s="4"/>
      <c r="T846" s="4"/>
      <c r="U846" s="4"/>
      <c r="V846" s="4"/>
      <c r="W846" s="4"/>
      <c r="X846" s="4"/>
    </row>
    <row r="847" spans="1:243" s="258" customFormat="1" ht="24" customHeight="1">
      <c r="A847" s="216"/>
      <c r="B847" s="1838"/>
      <c r="C847" s="1839"/>
      <c r="D847" s="855"/>
      <c r="E847" s="1840"/>
      <c r="F847" s="1840"/>
      <c r="G847" s="1840"/>
      <c r="H847" s="1840"/>
      <c r="I847" s="1840"/>
      <c r="J847" s="1840"/>
      <c r="K847" s="1840"/>
      <c r="L847" s="1840"/>
      <c r="M847" s="1841"/>
      <c r="N847" s="1841"/>
      <c r="O847" s="301"/>
      <c r="P847" s="302" t="str">
        <f t="shared" si="30"/>
        <v/>
      </c>
      <c r="Q847" s="47"/>
      <c r="R847" s="373"/>
      <c r="S847" s="4"/>
      <c r="T847" s="4"/>
      <c r="U847" s="4"/>
      <c r="V847" s="4"/>
      <c r="W847" s="4"/>
      <c r="X847" s="4"/>
    </row>
    <row r="848" spans="1:243" s="258" customFormat="1" ht="24" customHeight="1">
      <c r="A848" s="216"/>
      <c r="B848" s="1838"/>
      <c r="C848" s="1839"/>
      <c r="D848" s="855"/>
      <c r="E848" s="1840"/>
      <c r="F848" s="1840"/>
      <c r="G848" s="1840"/>
      <c r="H848" s="1840"/>
      <c r="I848" s="1840"/>
      <c r="J848" s="1840"/>
      <c r="K848" s="1840"/>
      <c r="L848" s="1840"/>
      <c r="M848" s="1841"/>
      <c r="N848" s="1841"/>
      <c r="O848" s="301"/>
      <c r="P848" s="302" t="str">
        <f t="shared" si="30"/>
        <v/>
      </c>
      <c r="Q848" s="47"/>
      <c r="R848" s="373"/>
      <c r="S848" s="4"/>
      <c r="T848" s="4"/>
      <c r="U848" s="4"/>
      <c r="V848" s="4"/>
      <c r="W848" s="4"/>
      <c r="X848" s="4"/>
    </row>
    <row r="849" spans="1:243" s="258" customFormat="1" ht="24" customHeight="1">
      <c r="A849" s="216"/>
      <c r="B849" s="1838"/>
      <c r="C849" s="1839"/>
      <c r="D849" s="855"/>
      <c r="E849" s="1840"/>
      <c r="F849" s="1840"/>
      <c r="G849" s="1840"/>
      <c r="H849" s="1840"/>
      <c r="I849" s="1840"/>
      <c r="J849" s="1840"/>
      <c r="K849" s="1840"/>
      <c r="L849" s="1840"/>
      <c r="M849" s="1841"/>
      <c r="N849" s="1841"/>
      <c r="O849" s="301"/>
      <c r="P849" s="302" t="str">
        <f t="shared" si="30"/>
        <v/>
      </c>
      <c r="Q849" s="47"/>
      <c r="R849" s="373"/>
      <c r="S849" s="4"/>
      <c r="T849" s="4"/>
      <c r="U849" s="4"/>
      <c r="V849" s="4"/>
      <c r="W849" s="4"/>
      <c r="X849" s="4"/>
    </row>
    <row r="850" spans="1:243" s="258" customFormat="1" ht="24" customHeight="1">
      <c r="A850" s="216"/>
      <c r="B850" s="1838"/>
      <c r="C850" s="1839"/>
      <c r="D850" s="855"/>
      <c r="E850" s="1840"/>
      <c r="F850" s="1840"/>
      <c r="G850" s="1840"/>
      <c r="H850" s="1840"/>
      <c r="I850" s="1840"/>
      <c r="J850" s="1840"/>
      <c r="K850" s="1840"/>
      <c r="L850" s="1840"/>
      <c r="M850" s="1841"/>
      <c r="N850" s="1841"/>
      <c r="O850" s="301"/>
      <c r="P850" s="302" t="str">
        <f t="shared" si="30"/>
        <v/>
      </c>
      <c r="Q850" s="47"/>
      <c r="R850" s="373"/>
      <c r="S850" s="4"/>
      <c r="T850" s="4"/>
      <c r="U850" s="4"/>
      <c r="V850" s="4"/>
      <c r="W850" s="4"/>
      <c r="X850" s="4"/>
    </row>
    <row r="851" spans="1:243" s="258" customFormat="1" ht="24" customHeight="1">
      <c r="A851" s="216"/>
      <c r="B851" s="1838"/>
      <c r="C851" s="1839"/>
      <c r="D851" s="855"/>
      <c r="E851" s="1840"/>
      <c r="F851" s="1840"/>
      <c r="G851" s="1840"/>
      <c r="H851" s="1840"/>
      <c r="I851" s="1840"/>
      <c r="J851" s="1840"/>
      <c r="K851" s="1840"/>
      <c r="L851" s="1840"/>
      <c r="M851" s="1841"/>
      <c r="N851" s="1841"/>
      <c r="O851" s="301"/>
      <c r="P851" s="302" t="str">
        <f t="shared" si="30"/>
        <v/>
      </c>
      <c r="Q851" s="47"/>
      <c r="R851" s="373"/>
      <c r="S851" s="4"/>
      <c r="T851" s="4"/>
      <c r="U851" s="4"/>
      <c r="V851" s="4"/>
      <c r="W851" s="4"/>
      <c r="X851" s="4"/>
    </row>
    <row r="852" spans="1:243" s="258" customFormat="1" ht="24" customHeight="1">
      <c r="A852" s="216"/>
      <c r="B852" s="1838"/>
      <c r="C852" s="1839"/>
      <c r="D852" s="855"/>
      <c r="E852" s="1840"/>
      <c r="F852" s="1840"/>
      <c r="G852" s="1840"/>
      <c r="H852" s="1840"/>
      <c r="I852" s="1840"/>
      <c r="J852" s="1840"/>
      <c r="K852" s="1840"/>
      <c r="L852" s="1840"/>
      <c r="M852" s="1841"/>
      <c r="N852" s="1841"/>
      <c r="O852" s="301"/>
      <c r="P852" s="302" t="str">
        <f t="shared" si="30"/>
        <v/>
      </c>
      <c r="Q852" s="47"/>
      <c r="R852" s="373"/>
      <c r="S852" s="4"/>
      <c r="T852" s="4"/>
      <c r="U852" s="4"/>
      <c r="V852" s="4"/>
      <c r="W852" s="4"/>
      <c r="X852" s="4"/>
    </row>
    <row r="853" spans="1:243" s="258" customFormat="1" ht="24" customHeight="1">
      <c r="A853" s="216"/>
      <c r="B853" s="1838"/>
      <c r="C853" s="1839"/>
      <c r="D853" s="855"/>
      <c r="E853" s="1840"/>
      <c r="F853" s="1840"/>
      <c r="G853" s="1840"/>
      <c r="H853" s="1840"/>
      <c r="I853" s="1840"/>
      <c r="J853" s="1840"/>
      <c r="K853" s="1840"/>
      <c r="L853" s="1840"/>
      <c r="M853" s="1841"/>
      <c r="N853" s="1841"/>
      <c r="O853" s="301"/>
      <c r="P853" s="302" t="str">
        <f t="shared" si="30"/>
        <v/>
      </c>
      <c r="Q853" s="47"/>
      <c r="R853" s="373"/>
      <c r="S853" s="4"/>
      <c r="T853" s="4"/>
      <c r="U853" s="4"/>
      <c r="V853" s="4"/>
      <c r="W853" s="4"/>
      <c r="X853" s="4"/>
    </row>
    <row r="854" spans="1:243" s="258" customFormat="1" ht="24" customHeight="1">
      <c r="A854" s="216"/>
      <c r="B854" s="1838"/>
      <c r="C854" s="1839"/>
      <c r="D854" s="855"/>
      <c r="E854" s="1840"/>
      <c r="F854" s="1840"/>
      <c r="G854" s="1840"/>
      <c r="H854" s="1840"/>
      <c r="I854" s="1840"/>
      <c r="J854" s="1840"/>
      <c r="K854" s="1840"/>
      <c r="L854" s="1840"/>
      <c r="M854" s="1841"/>
      <c r="N854" s="1841"/>
      <c r="O854" s="301"/>
      <c r="P854" s="302" t="str">
        <f t="shared" si="30"/>
        <v/>
      </c>
      <c r="Q854" s="47"/>
      <c r="R854" s="373"/>
      <c r="S854" s="4"/>
      <c r="T854" s="4"/>
      <c r="U854" s="4"/>
      <c r="V854" s="4"/>
      <c r="W854" s="4"/>
      <c r="X854" s="4"/>
    </row>
    <row r="855" spans="1:243" s="258" customFormat="1" ht="24" customHeight="1">
      <c r="A855" s="216"/>
      <c r="B855" s="1838"/>
      <c r="C855" s="1839"/>
      <c r="D855" s="855"/>
      <c r="E855" s="1840"/>
      <c r="F855" s="1840"/>
      <c r="G855" s="1840"/>
      <c r="H855" s="1840"/>
      <c r="I855" s="1840"/>
      <c r="J855" s="1840"/>
      <c r="K855" s="1840"/>
      <c r="L855" s="1840"/>
      <c r="M855" s="1841"/>
      <c r="N855" s="1841"/>
      <c r="O855" s="301"/>
      <c r="P855" s="302" t="str">
        <f>IF(O855*D855=0,"",O855*D855)</f>
        <v/>
      </c>
      <c r="Q855" s="47"/>
      <c r="R855" s="373"/>
      <c r="S855" s="4"/>
      <c r="T855" s="4"/>
      <c r="U855" s="4"/>
      <c r="V855" s="4"/>
      <c r="W855" s="4"/>
      <c r="X855" s="4"/>
      <c r="IH855" s="72"/>
      <c r="II855" s="21"/>
    </row>
    <row r="856" spans="1:243" s="258" customFormat="1" ht="24" customHeight="1">
      <c r="A856" s="216"/>
      <c r="B856" s="1838"/>
      <c r="C856" s="1839"/>
      <c r="D856" s="855"/>
      <c r="E856" s="1840"/>
      <c r="F856" s="1840"/>
      <c r="G856" s="1840"/>
      <c r="H856" s="1840"/>
      <c r="I856" s="1840"/>
      <c r="J856" s="1840"/>
      <c r="K856" s="1840"/>
      <c r="L856" s="1840"/>
      <c r="M856" s="1841"/>
      <c r="N856" s="1841"/>
      <c r="O856" s="301"/>
      <c r="P856" s="302" t="str">
        <f t="shared" ref="P856:P881" si="31">IF(O856*D856=0,"",O856*D856)</f>
        <v/>
      </c>
      <c r="Q856" s="47"/>
      <c r="R856" s="373"/>
      <c r="S856" s="4"/>
      <c r="T856" s="4"/>
      <c r="U856" s="4"/>
      <c r="V856" s="4"/>
      <c r="W856" s="4"/>
      <c r="X856" s="4"/>
      <c r="IH856" s="72"/>
      <c r="II856" s="21"/>
    </row>
    <row r="857" spans="1:243" s="258" customFormat="1" ht="24" customHeight="1">
      <c r="A857" s="216"/>
      <c r="B857" s="1838"/>
      <c r="C857" s="1839"/>
      <c r="D857" s="855"/>
      <c r="E857" s="1840"/>
      <c r="F857" s="1840"/>
      <c r="G857" s="1840"/>
      <c r="H857" s="1840"/>
      <c r="I857" s="1840"/>
      <c r="J857" s="1840"/>
      <c r="K857" s="1840"/>
      <c r="L857" s="1840"/>
      <c r="M857" s="1841"/>
      <c r="N857" s="1841"/>
      <c r="O857" s="301"/>
      <c r="P857" s="302" t="str">
        <f t="shared" si="31"/>
        <v/>
      </c>
      <c r="Q857" s="47"/>
      <c r="R857" s="373"/>
      <c r="S857" s="4"/>
      <c r="T857" s="4"/>
      <c r="U857" s="4"/>
      <c r="V857" s="4"/>
      <c r="W857" s="4"/>
      <c r="X857" s="4"/>
      <c r="IH857" s="21"/>
      <c r="II857" s="21"/>
    </row>
    <row r="858" spans="1:243" s="258" customFormat="1" ht="24" customHeight="1">
      <c r="A858" s="216"/>
      <c r="B858" s="1838"/>
      <c r="C858" s="1839"/>
      <c r="D858" s="855"/>
      <c r="E858" s="1840"/>
      <c r="F858" s="1840"/>
      <c r="G858" s="1840"/>
      <c r="H858" s="1840"/>
      <c r="I858" s="1840"/>
      <c r="J858" s="1840"/>
      <c r="K858" s="1840"/>
      <c r="L858" s="1840"/>
      <c r="M858" s="1841"/>
      <c r="N858" s="1841"/>
      <c r="O858" s="301"/>
      <c r="P858" s="302" t="str">
        <f t="shared" si="31"/>
        <v/>
      </c>
      <c r="Q858" s="47"/>
      <c r="R858" s="373"/>
      <c r="S858" s="4"/>
      <c r="T858" s="4"/>
      <c r="U858" s="4"/>
      <c r="V858" s="4"/>
      <c r="W858" s="4"/>
      <c r="X858" s="4"/>
      <c r="IH858" s="21"/>
      <c r="II858" s="21"/>
    </row>
    <row r="859" spans="1:243" s="258" customFormat="1" ht="24" customHeight="1">
      <c r="A859" s="216"/>
      <c r="B859" s="1838"/>
      <c r="C859" s="1839"/>
      <c r="D859" s="855"/>
      <c r="E859" s="1840"/>
      <c r="F859" s="1840"/>
      <c r="G859" s="1840"/>
      <c r="H859" s="1840"/>
      <c r="I859" s="1840"/>
      <c r="J859" s="1840"/>
      <c r="K859" s="1840"/>
      <c r="L859" s="1840"/>
      <c r="M859" s="1841"/>
      <c r="N859" s="1841"/>
      <c r="O859" s="301"/>
      <c r="P859" s="302" t="str">
        <f t="shared" si="31"/>
        <v/>
      </c>
      <c r="Q859" s="47"/>
      <c r="R859" s="373"/>
      <c r="S859" s="4"/>
      <c r="T859" s="4"/>
      <c r="U859" s="4"/>
      <c r="V859" s="4"/>
      <c r="W859" s="4"/>
      <c r="X859" s="4"/>
    </row>
    <row r="860" spans="1:243" s="258" customFormat="1" ht="24" customHeight="1">
      <c r="A860" s="216"/>
      <c r="B860" s="1838"/>
      <c r="C860" s="1839"/>
      <c r="D860" s="855"/>
      <c r="E860" s="1840"/>
      <c r="F860" s="1840"/>
      <c r="G860" s="1840"/>
      <c r="H860" s="1840"/>
      <c r="I860" s="1840"/>
      <c r="J860" s="1840"/>
      <c r="K860" s="1840"/>
      <c r="L860" s="1840"/>
      <c r="M860" s="1841"/>
      <c r="N860" s="1841"/>
      <c r="O860" s="301"/>
      <c r="P860" s="302" t="str">
        <f t="shared" si="31"/>
        <v/>
      </c>
      <c r="Q860" s="47"/>
      <c r="R860" s="373"/>
      <c r="S860" s="4"/>
      <c r="T860" s="4"/>
      <c r="U860" s="4"/>
      <c r="V860" s="4"/>
      <c r="W860" s="4"/>
      <c r="X860" s="4"/>
    </row>
    <row r="861" spans="1:243" s="258" customFormat="1" ht="24" customHeight="1">
      <c r="A861" s="216"/>
      <c r="B861" s="1838"/>
      <c r="C861" s="1839"/>
      <c r="D861" s="855"/>
      <c r="E861" s="1840"/>
      <c r="F861" s="1840"/>
      <c r="G861" s="1840"/>
      <c r="H861" s="1840"/>
      <c r="I861" s="1840"/>
      <c r="J861" s="1840"/>
      <c r="K861" s="1840"/>
      <c r="L861" s="1840"/>
      <c r="M861" s="1841"/>
      <c r="N861" s="1841"/>
      <c r="O861" s="301"/>
      <c r="P861" s="302" t="str">
        <f t="shared" si="31"/>
        <v/>
      </c>
      <c r="Q861" s="47"/>
      <c r="R861" s="373"/>
      <c r="S861" s="4"/>
      <c r="T861" s="4"/>
      <c r="U861" s="4"/>
      <c r="V861" s="4"/>
      <c r="W861" s="4"/>
      <c r="X861" s="4"/>
    </row>
    <row r="862" spans="1:243" s="258" customFormat="1" ht="24" customHeight="1">
      <c r="A862" s="216"/>
      <c r="B862" s="1838"/>
      <c r="C862" s="1839"/>
      <c r="D862" s="855"/>
      <c r="E862" s="1840"/>
      <c r="F862" s="1840"/>
      <c r="G862" s="1840"/>
      <c r="H862" s="1840"/>
      <c r="I862" s="1840"/>
      <c r="J862" s="1840"/>
      <c r="K862" s="1840"/>
      <c r="L862" s="1840"/>
      <c r="M862" s="1841"/>
      <c r="N862" s="1841"/>
      <c r="O862" s="301"/>
      <c r="P862" s="302" t="str">
        <f t="shared" si="31"/>
        <v/>
      </c>
      <c r="Q862" s="47"/>
      <c r="R862" s="373"/>
      <c r="S862" s="4"/>
      <c r="T862" s="4"/>
      <c r="U862" s="4"/>
      <c r="V862" s="4"/>
      <c r="W862" s="4"/>
      <c r="X862" s="4"/>
    </row>
    <row r="863" spans="1:243" s="258" customFormat="1" ht="24" customHeight="1">
      <c r="A863" s="216"/>
      <c r="B863" s="1838"/>
      <c r="C863" s="1839"/>
      <c r="D863" s="855"/>
      <c r="E863" s="1840"/>
      <c r="F863" s="1840"/>
      <c r="G863" s="1840"/>
      <c r="H863" s="1840"/>
      <c r="I863" s="1840"/>
      <c r="J863" s="1840"/>
      <c r="K863" s="1840"/>
      <c r="L863" s="1840"/>
      <c r="M863" s="1841"/>
      <c r="N863" s="1841"/>
      <c r="O863" s="301"/>
      <c r="P863" s="302" t="str">
        <f t="shared" si="31"/>
        <v/>
      </c>
      <c r="Q863" s="47"/>
      <c r="R863" s="373"/>
      <c r="S863" s="4"/>
      <c r="T863" s="4"/>
      <c r="U863" s="4"/>
      <c r="V863" s="4"/>
      <c r="W863" s="4"/>
      <c r="X863" s="4"/>
    </row>
    <row r="864" spans="1:243" s="258" customFormat="1" ht="24" customHeight="1">
      <c r="A864" s="216"/>
      <c r="B864" s="1838"/>
      <c r="C864" s="1839"/>
      <c r="D864" s="855"/>
      <c r="E864" s="1840"/>
      <c r="F864" s="1840"/>
      <c r="G864" s="1840"/>
      <c r="H864" s="1840"/>
      <c r="I864" s="1840"/>
      <c r="J864" s="1840"/>
      <c r="K864" s="1840"/>
      <c r="L864" s="1840"/>
      <c r="M864" s="1841"/>
      <c r="N864" s="1841"/>
      <c r="O864" s="301"/>
      <c r="P864" s="302" t="str">
        <f t="shared" si="31"/>
        <v/>
      </c>
      <c r="Q864" s="47"/>
      <c r="R864" s="373"/>
      <c r="S864" s="4"/>
      <c r="T864" s="4"/>
      <c r="U864" s="4"/>
      <c r="V864" s="4"/>
      <c r="W864" s="4"/>
      <c r="X864" s="4"/>
    </row>
    <row r="865" spans="1:243" s="258" customFormat="1" ht="24" customHeight="1">
      <c r="A865" s="216"/>
      <c r="B865" s="1838"/>
      <c r="C865" s="1839"/>
      <c r="D865" s="855"/>
      <c r="E865" s="1840"/>
      <c r="F865" s="1840"/>
      <c r="G865" s="1840"/>
      <c r="H865" s="1840"/>
      <c r="I865" s="1840"/>
      <c r="J865" s="1840"/>
      <c r="K865" s="1840"/>
      <c r="L865" s="1840"/>
      <c r="M865" s="1841"/>
      <c r="N865" s="1841"/>
      <c r="O865" s="301"/>
      <c r="P865" s="302" t="str">
        <f t="shared" si="31"/>
        <v/>
      </c>
      <c r="Q865" s="47"/>
      <c r="R865" s="373"/>
      <c r="S865" s="4"/>
      <c r="T865" s="4"/>
      <c r="U865" s="4"/>
      <c r="V865" s="4"/>
      <c r="W865" s="4"/>
      <c r="X865" s="4"/>
      <c r="IH865" s="72"/>
      <c r="II865" s="21"/>
    </row>
    <row r="866" spans="1:243" s="258" customFormat="1" ht="24" customHeight="1">
      <c r="A866" s="216"/>
      <c r="B866" s="1838"/>
      <c r="C866" s="1839"/>
      <c r="D866" s="855"/>
      <c r="E866" s="1840"/>
      <c r="F866" s="1840"/>
      <c r="G866" s="1840"/>
      <c r="H866" s="1840"/>
      <c r="I866" s="1840"/>
      <c r="J866" s="1840"/>
      <c r="K866" s="1840"/>
      <c r="L866" s="1840"/>
      <c r="M866" s="1841"/>
      <c r="N866" s="1841"/>
      <c r="O866" s="301"/>
      <c r="P866" s="302" t="str">
        <f t="shared" si="31"/>
        <v/>
      </c>
      <c r="Q866" s="47"/>
      <c r="R866" s="373"/>
      <c r="S866" s="4"/>
      <c r="T866" s="4"/>
      <c r="U866" s="4"/>
      <c r="V866" s="4"/>
      <c r="W866" s="4"/>
      <c r="X866" s="4"/>
      <c r="IH866" s="21"/>
      <c r="II866" s="21"/>
    </row>
    <row r="867" spans="1:243" s="258" customFormat="1" ht="24" customHeight="1">
      <c r="A867" s="216"/>
      <c r="B867" s="1838"/>
      <c r="C867" s="1839"/>
      <c r="D867" s="855"/>
      <c r="E867" s="1840"/>
      <c r="F867" s="1840"/>
      <c r="G867" s="1840"/>
      <c r="H867" s="1840"/>
      <c r="I867" s="1840"/>
      <c r="J867" s="1840"/>
      <c r="K867" s="1840"/>
      <c r="L867" s="1840"/>
      <c r="M867" s="1841"/>
      <c r="N867" s="1841"/>
      <c r="O867" s="301"/>
      <c r="P867" s="302" t="str">
        <f t="shared" si="31"/>
        <v/>
      </c>
      <c r="Q867" s="47"/>
      <c r="R867" s="373"/>
      <c r="S867" s="4"/>
      <c r="T867" s="4"/>
      <c r="U867" s="4"/>
      <c r="V867" s="4"/>
      <c r="W867" s="4"/>
      <c r="X867" s="4"/>
      <c r="IH867" s="21"/>
      <c r="II867" s="21"/>
    </row>
    <row r="868" spans="1:243" s="258" customFormat="1" ht="24" customHeight="1">
      <c r="A868" s="216"/>
      <c r="B868" s="1838"/>
      <c r="C868" s="1839"/>
      <c r="D868" s="855"/>
      <c r="E868" s="1840"/>
      <c r="F868" s="1840"/>
      <c r="G868" s="1840"/>
      <c r="H868" s="1840"/>
      <c r="I868" s="1840"/>
      <c r="J868" s="1840"/>
      <c r="K868" s="1840"/>
      <c r="L868" s="1840"/>
      <c r="M868" s="1841"/>
      <c r="N868" s="1841"/>
      <c r="O868" s="301"/>
      <c r="P868" s="302" t="str">
        <f t="shared" si="31"/>
        <v/>
      </c>
      <c r="Q868" s="47"/>
      <c r="R868" s="373"/>
      <c r="S868" s="4"/>
      <c r="T868" s="4"/>
      <c r="U868" s="4"/>
      <c r="V868" s="4"/>
      <c r="W868" s="4"/>
      <c r="X868" s="4"/>
    </row>
    <row r="869" spans="1:243" s="258" customFormat="1" ht="24" customHeight="1">
      <c r="A869" s="216"/>
      <c r="B869" s="1838"/>
      <c r="C869" s="1839"/>
      <c r="D869" s="855"/>
      <c r="E869" s="1840"/>
      <c r="F869" s="1840"/>
      <c r="G869" s="1840"/>
      <c r="H869" s="1840"/>
      <c r="I869" s="1840"/>
      <c r="J869" s="1840"/>
      <c r="K869" s="1840"/>
      <c r="L869" s="1840"/>
      <c r="M869" s="1841"/>
      <c r="N869" s="1841"/>
      <c r="O869" s="301"/>
      <c r="P869" s="302" t="str">
        <f t="shared" si="31"/>
        <v/>
      </c>
      <c r="Q869" s="47"/>
      <c r="R869" s="373"/>
      <c r="S869" s="4"/>
      <c r="T869" s="4"/>
      <c r="U869" s="4"/>
      <c r="V869" s="4"/>
      <c r="W869" s="4"/>
      <c r="X869" s="4"/>
    </row>
    <row r="870" spans="1:243" s="258" customFormat="1" ht="24" customHeight="1">
      <c r="A870" s="216"/>
      <c r="B870" s="1838"/>
      <c r="C870" s="1838"/>
      <c r="D870" s="855"/>
      <c r="E870" s="1840"/>
      <c r="F870" s="1840"/>
      <c r="G870" s="1840"/>
      <c r="H870" s="1840"/>
      <c r="I870" s="1840"/>
      <c r="J870" s="1840"/>
      <c r="K870" s="1840"/>
      <c r="L870" s="1841"/>
      <c r="M870" s="1841"/>
      <c r="N870" s="1841"/>
      <c r="O870" s="301"/>
      <c r="P870" s="302" t="str">
        <f t="shared" si="31"/>
        <v/>
      </c>
      <c r="Q870" s="47"/>
      <c r="R870" s="373"/>
      <c r="S870" s="4"/>
      <c r="T870" s="4"/>
      <c r="U870" s="4"/>
      <c r="V870" s="4"/>
      <c r="W870" s="4"/>
      <c r="X870" s="4"/>
    </row>
    <row r="871" spans="1:243" s="258" customFormat="1" ht="24" customHeight="1">
      <c r="A871" s="216"/>
      <c r="B871" s="1838"/>
      <c r="C871" s="1838"/>
      <c r="D871" s="855"/>
      <c r="E871" s="1840"/>
      <c r="F871" s="1840"/>
      <c r="G871" s="1840"/>
      <c r="H871" s="1840"/>
      <c r="I871" s="1840"/>
      <c r="J871" s="1840"/>
      <c r="K871" s="1840"/>
      <c r="L871" s="1841"/>
      <c r="M871" s="1841"/>
      <c r="N871" s="1841"/>
      <c r="O871" s="301"/>
      <c r="P871" s="302" t="str">
        <f t="shared" si="31"/>
        <v/>
      </c>
      <c r="Q871" s="47"/>
      <c r="R871" s="373"/>
      <c r="S871" s="4"/>
      <c r="T871" s="4"/>
      <c r="U871" s="4"/>
      <c r="V871" s="4"/>
      <c r="W871" s="4"/>
      <c r="X871" s="4"/>
    </row>
    <row r="872" spans="1:243" s="258" customFormat="1" ht="24" customHeight="1">
      <c r="A872" s="216"/>
      <c r="B872" s="1838"/>
      <c r="C872" s="1838"/>
      <c r="D872" s="855"/>
      <c r="E872" s="1840"/>
      <c r="F872" s="1840"/>
      <c r="G872" s="1840"/>
      <c r="H872" s="1840"/>
      <c r="I872" s="1840"/>
      <c r="J872" s="1840"/>
      <c r="K872" s="1840"/>
      <c r="L872" s="1841"/>
      <c r="M872" s="1841"/>
      <c r="N872" s="1841"/>
      <c r="O872" s="301"/>
      <c r="P872" s="302" t="str">
        <f>IF(O872*D872=0,"",O872*D872)</f>
        <v/>
      </c>
      <c r="Q872" s="47"/>
      <c r="R872" s="373"/>
      <c r="S872" s="4"/>
      <c r="T872" s="4"/>
      <c r="U872" s="4"/>
      <c r="V872" s="4"/>
      <c r="W872" s="4"/>
      <c r="X872" s="4"/>
    </row>
    <row r="873" spans="1:243" s="258" customFormat="1" ht="24" customHeight="1">
      <c r="A873" s="216"/>
      <c r="B873" s="1838"/>
      <c r="C873" s="1838"/>
      <c r="D873" s="855"/>
      <c r="E873" s="1840"/>
      <c r="F873" s="1840"/>
      <c r="G873" s="1840"/>
      <c r="H873" s="1840"/>
      <c r="I873" s="1840"/>
      <c r="J873" s="1840"/>
      <c r="K873" s="1840"/>
      <c r="L873" s="1841"/>
      <c r="M873" s="1841"/>
      <c r="N873" s="1841"/>
      <c r="O873" s="301"/>
      <c r="P873" s="302" t="str">
        <f>IF(O873*D873=0,"",O873*D873)</f>
        <v/>
      </c>
      <c r="Q873" s="47"/>
      <c r="R873" s="373"/>
      <c r="S873" s="4"/>
      <c r="T873" s="4"/>
      <c r="U873" s="4"/>
      <c r="V873" s="4"/>
      <c r="W873" s="4"/>
      <c r="X873" s="4"/>
    </row>
    <row r="874" spans="1:243" s="258" customFormat="1" ht="24" customHeight="1">
      <c r="A874" s="216"/>
      <c r="B874" s="1838"/>
      <c r="C874" s="1838"/>
      <c r="D874" s="855"/>
      <c r="E874" s="1840"/>
      <c r="F874" s="1840"/>
      <c r="G874" s="1840"/>
      <c r="H874" s="1840"/>
      <c r="I874" s="1840"/>
      <c r="J874" s="1840"/>
      <c r="K874" s="1840"/>
      <c r="L874" s="1841"/>
      <c r="M874" s="1841"/>
      <c r="N874" s="1841"/>
      <c r="O874" s="301"/>
      <c r="P874" s="302" t="str">
        <f t="shared" si="31"/>
        <v/>
      </c>
      <c r="Q874" s="47"/>
      <c r="R874" s="373"/>
      <c r="S874" s="4"/>
      <c r="T874" s="4"/>
      <c r="U874" s="4"/>
      <c r="V874" s="4"/>
      <c r="W874" s="4"/>
      <c r="X874" s="4"/>
    </row>
    <row r="875" spans="1:243" s="258" customFormat="1" ht="24" customHeight="1">
      <c r="A875" s="216"/>
      <c r="B875" s="1838"/>
      <c r="C875" s="1838"/>
      <c r="D875" s="855"/>
      <c r="E875" s="1840"/>
      <c r="F875" s="1840"/>
      <c r="G875" s="1840"/>
      <c r="H875" s="1840"/>
      <c r="I875" s="1840"/>
      <c r="J875" s="1840"/>
      <c r="K875" s="1840"/>
      <c r="L875" s="1841"/>
      <c r="M875" s="1841"/>
      <c r="N875" s="1841"/>
      <c r="O875" s="301"/>
      <c r="P875" s="302" t="str">
        <f t="shared" si="31"/>
        <v/>
      </c>
      <c r="Q875" s="47"/>
      <c r="R875" s="373"/>
      <c r="S875" s="4"/>
      <c r="T875" s="4"/>
      <c r="U875" s="4"/>
      <c r="V875" s="4"/>
      <c r="W875" s="4"/>
      <c r="X875" s="4"/>
    </row>
    <row r="876" spans="1:243" s="258" customFormat="1" ht="24" customHeight="1">
      <c r="A876" s="216"/>
      <c r="B876" s="1838"/>
      <c r="C876" s="1838"/>
      <c r="D876" s="855"/>
      <c r="E876" s="1840"/>
      <c r="F876" s="1840"/>
      <c r="G876" s="1840"/>
      <c r="H876" s="1840"/>
      <c r="I876" s="1840"/>
      <c r="J876" s="1840"/>
      <c r="K876" s="1840"/>
      <c r="L876" s="1841"/>
      <c r="M876" s="1841"/>
      <c r="N876" s="1841"/>
      <c r="O876" s="301"/>
      <c r="P876" s="302" t="str">
        <f t="shared" si="31"/>
        <v/>
      </c>
      <c r="Q876" s="47"/>
      <c r="R876" s="373"/>
      <c r="S876" s="4"/>
      <c r="T876" s="4"/>
      <c r="U876" s="4"/>
      <c r="V876" s="4"/>
      <c r="W876" s="4"/>
      <c r="X876" s="4"/>
    </row>
    <row r="877" spans="1:243" s="258" customFormat="1" ht="24" customHeight="1">
      <c r="A877" s="216"/>
      <c r="B877" s="1838"/>
      <c r="C877" s="1838"/>
      <c r="D877" s="855"/>
      <c r="E877" s="1840"/>
      <c r="F877" s="1840"/>
      <c r="G877" s="1840"/>
      <c r="H877" s="1840"/>
      <c r="I877" s="1840"/>
      <c r="J877" s="1840"/>
      <c r="K877" s="1840"/>
      <c r="L877" s="1841"/>
      <c r="M877" s="1841"/>
      <c r="N877" s="1841"/>
      <c r="O877" s="301"/>
      <c r="P877" s="302" t="str">
        <f t="shared" si="31"/>
        <v/>
      </c>
      <c r="Q877" s="47"/>
      <c r="R877" s="373"/>
      <c r="S877" s="4"/>
      <c r="T877" s="4"/>
      <c r="U877" s="4"/>
      <c r="V877" s="4"/>
      <c r="W877" s="4"/>
      <c r="X877" s="4"/>
    </row>
    <row r="878" spans="1:243" s="258" customFormat="1" ht="24" customHeight="1">
      <c r="A878" s="216"/>
      <c r="B878" s="1838"/>
      <c r="C878" s="1838"/>
      <c r="D878" s="855"/>
      <c r="E878" s="1840"/>
      <c r="F878" s="1840"/>
      <c r="G878" s="1840"/>
      <c r="H878" s="1840"/>
      <c r="I878" s="1840"/>
      <c r="J878" s="1840"/>
      <c r="K878" s="1840"/>
      <c r="L878" s="1841"/>
      <c r="M878" s="1841"/>
      <c r="N878" s="1841"/>
      <c r="O878" s="301"/>
      <c r="P878" s="302" t="str">
        <f t="shared" si="31"/>
        <v/>
      </c>
      <c r="Q878" s="47"/>
      <c r="R878" s="373"/>
      <c r="S878" s="4"/>
      <c r="T878" s="4"/>
      <c r="U878" s="4"/>
      <c r="V878" s="4"/>
      <c r="W878" s="4"/>
      <c r="X878" s="4"/>
    </row>
    <row r="879" spans="1:243" s="258" customFormat="1" ht="24" customHeight="1">
      <c r="A879" s="216"/>
      <c r="B879" s="1838"/>
      <c r="C879" s="1838"/>
      <c r="D879" s="855"/>
      <c r="E879" s="1840"/>
      <c r="F879" s="1840"/>
      <c r="G879" s="1840"/>
      <c r="H879" s="1840"/>
      <c r="I879" s="1840"/>
      <c r="J879" s="1840"/>
      <c r="K879" s="1840"/>
      <c r="L879" s="1841"/>
      <c r="M879" s="1841"/>
      <c r="N879" s="1841"/>
      <c r="O879" s="301"/>
      <c r="P879" s="302" t="str">
        <f t="shared" si="31"/>
        <v/>
      </c>
      <c r="Q879" s="47"/>
      <c r="R879" s="373"/>
      <c r="S879" s="4"/>
      <c r="T879" s="4"/>
      <c r="U879" s="4"/>
      <c r="V879" s="4"/>
      <c r="W879" s="4"/>
      <c r="X879" s="4"/>
    </row>
    <row r="880" spans="1:243" s="258" customFormat="1" ht="24" customHeight="1">
      <c r="A880" s="216"/>
      <c r="B880" s="1838"/>
      <c r="C880" s="1838"/>
      <c r="D880" s="855"/>
      <c r="E880" s="1840"/>
      <c r="F880" s="1840"/>
      <c r="G880" s="1840"/>
      <c r="H880" s="1840"/>
      <c r="I880" s="1840"/>
      <c r="J880" s="1840"/>
      <c r="K880" s="1840"/>
      <c r="L880" s="1841"/>
      <c r="M880" s="1841"/>
      <c r="N880" s="1841"/>
      <c r="O880" s="301"/>
      <c r="P880" s="302" t="str">
        <f t="shared" si="31"/>
        <v/>
      </c>
      <c r="Q880" s="47"/>
      <c r="R880" s="373"/>
      <c r="S880" s="4"/>
      <c r="T880" s="4"/>
      <c r="U880" s="4"/>
      <c r="V880" s="4"/>
      <c r="W880" s="4"/>
      <c r="X880" s="4"/>
    </row>
    <row r="881" spans="1:25" s="258" customFormat="1" ht="24" customHeight="1">
      <c r="A881" s="216"/>
      <c r="B881" s="1838"/>
      <c r="C881" s="1838"/>
      <c r="D881" s="855"/>
      <c r="E881" s="1840"/>
      <c r="F881" s="1840"/>
      <c r="G881" s="1840"/>
      <c r="H881" s="1840"/>
      <c r="I881" s="1840"/>
      <c r="J881" s="1840"/>
      <c r="K881" s="1840"/>
      <c r="L881" s="1841"/>
      <c r="M881" s="1841"/>
      <c r="N881" s="1841"/>
      <c r="O881" s="301"/>
      <c r="P881" s="302" t="str">
        <f t="shared" si="31"/>
        <v/>
      </c>
      <c r="Q881" s="47"/>
      <c r="R881" s="373"/>
      <c r="S881" s="4"/>
      <c r="T881" s="4"/>
      <c r="U881" s="4"/>
      <c r="V881" s="4"/>
      <c r="W881" s="4"/>
      <c r="X881" s="4"/>
    </row>
    <row r="882" spans="1:25" s="111" customFormat="1" ht="6" customHeight="1">
      <c r="A882" s="363"/>
      <c r="B882" s="179"/>
      <c r="C882" s="171"/>
      <c r="D882" s="830"/>
      <c r="E882" s="830"/>
      <c r="F882" s="829"/>
      <c r="G882" s="829"/>
      <c r="H882" s="829"/>
      <c r="I882" s="829"/>
      <c r="J882" s="829"/>
      <c r="K882" s="829"/>
      <c r="L882" s="158"/>
      <c r="M882" s="171"/>
      <c r="N882" s="171"/>
      <c r="O882" s="171"/>
      <c r="P882" s="180"/>
      <c r="Q882" s="258"/>
      <c r="R882" s="374"/>
      <c r="S882" s="66"/>
      <c r="T882" s="66"/>
      <c r="U882" s="66"/>
      <c r="V882" s="66"/>
      <c r="W882" s="66"/>
      <c r="X882" s="66"/>
    </row>
    <row r="883" spans="1:25" s="87" customFormat="1" ht="21.75" customHeight="1">
      <c r="A883" s="370"/>
      <c r="B883" s="181" t="s">
        <v>68</v>
      </c>
      <c r="C883" s="182"/>
      <c r="D883" s="902"/>
      <c r="E883" s="902"/>
      <c r="F883" s="902"/>
      <c r="G883" s="902"/>
      <c r="H883" s="902"/>
      <c r="I883" s="902"/>
      <c r="J883" s="902"/>
      <c r="K883" s="902"/>
      <c r="L883" s="182"/>
      <c r="M883" s="182"/>
      <c r="N883" s="182"/>
      <c r="O883" s="182"/>
      <c r="P883" s="182"/>
      <c r="Q883" s="405"/>
      <c r="R883" s="399"/>
      <c r="S883" s="119"/>
      <c r="T883" s="119"/>
      <c r="U883" s="119"/>
      <c r="V883" s="120"/>
      <c r="W883" s="37"/>
      <c r="X883" s="98"/>
    </row>
    <row r="884" spans="1:25" s="258" customFormat="1" ht="12.75" customHeight="1">
      <c r="A884" s="363"/>
      <c r="B884" s="1846" t="str">
        <f>B830</f>
        <v>FAPESP,  SETEMBRO DE 2015</v>
      </c>
      <c r="C884" s="1846"/>
      <c r="D884" s="1847"/>
      <c r="E884" s="1847"/>
      <c r="F884" s="903"/>
      <c r="G884" s="903"/>
      <c r="H884" s="903"/>
      <c r="I884" s="903"/>
      <c r="J884" s="903"/>
      <c r="K884" s="903"/>
      <c r="L884" s="179"/>
      <c r="M884" s="183"/>
      <c r="N884" s="183"/>
      <c r="O884" s="183"/>
      <c r="P884" s="176"/>
      <c r="Q884" s="600">
        <v>4</v>
      </c>
      <c r="R884" s="373"/>
      <c r="S884" s="33"/>
      <c r="T884" s="33"/>
      <c r="U884" s="33"/>
      <c r="V884" s="33"/>
      <c r="W884" s="33"/>
      <c r="X884" s="4"/>
    </row>
    <row r="885" spans="1:25" s="258" customFormat="1" ht="12.75" customHeight="1">
      <c r="A885" s="363"/>
      <c r="B885" s="601"/>
      <c r="C885" s="601"/>
      <c r="D885" s="904"/>
      <c r="E885" s="904"/>
      <c r="F885" s="903"/>
      <c r="G885" s="903"/>
      <c r="H885" s="903"/>
      <c r="I885" s="903"/>
      <c r="J885" s="903"/>
      <c r="K885" s="903"/>
      <c r="L885" s="179"/>
      <c r="M885" s="183"/>
      <c r="N885" s="183"/>
      <c r="O885" s="183"/>
      <c r="P885" s="176"/>
      <c r="Q885" s="600"/>
      <c r="R885" s="373"/>
      <c r="S885" s="33"/>
      <c r="T885" s="33"/>
      <c r="U885" s="33"/>
      <c r="V885" s="33"/>
      <c r="W885" s="33"/>
      <c r="X885" s="4"/>
    </row>
    <row r="886" spans="1:25" s="4" customFormat="1" ht="12.75" customHeight="1">
      <c r="A886" s="366"/>
      <c r="B886" s="568"/>
      <c r="C886" s="3"/>
      <c r="D886" s="3"/>
      <c r="E886" s="3"/>
      <c r="F886" s="568"/>
      <c r="G886" s="568"/>
      <c r="H886" s="568"/>
      <c r="I886" s="568"/>
      <c r="J886" s="568"/>
      <c r="K886" s="568"/>
      <c r="L886" s="568"/>
      <c r="M886" s="3"/>
      <c r="N886" s="3"/>
      <c r="O886" s="3"/>
      <c r="P886" s="568"/>
      <c r="Q886" s="50"/>
      <c r="R886" s="341"/>
    </row>
    <row r="887" spans="1:25" s="4" customFormat="1" ht="12.75" customHeight="1">
      <c r="A887" s="366"/>
      <c r="B887" s="568"/>
      <c r="C887" s="824"/>
      <c r="D887" s="824"/>
      <c r="E887" s="824"/>
      <c r="F887" s="826"/>
      <c r="G887" s="826"/>
      <c r="H887" s="826"/>
      <c r="I887" s="826"/>
      <c r="J887" s="826"/>
      <c r="K887" s="826"/>
      <c r="L887" s="826"/>
      <c r="M887" s="3"/>
      <c r="N887" s="3"/>
      <c r="O887" s="3"/>
      <c r="P887" s="568"/>
      <c r="Q887" s="50"/>
      <c r="R887" s="341"/>
    </row>
    <row r="888" spans="1:25" s="4" customFormat="1" ht="12.75" customHeight="1">
      <c r="A888" s="366"/>
      <c r="B888" s="568"/>
      <c r="C888" s="824"/>
      <c r="D888" s="824"/>
      <c r="E888" s="824"/>
      <c r="F888" s="826"/>
      <c r="G888" s="826"/>
      <c r="H888" s="826"/>
      <c r="I888" s="826"/>
      <c r="J888" s="826"/>
      <c r="K888" s="826"/>
      <c r="L888" s="826"/>
      <c r="M888" s="3"/>
      <c r="N888" s="3"/>
      <c r="O888" s="3"/>
      <c r="P888" s="568"/>
      <c r="Q888" s="50"/>
      <c r="R888" s="341"/>
    </row>
    <row r="889" spans="1:25" s="4" customFormat="1" ht="12.75" customHeight="1">
      <c r="A889" s="366"/>
      <c r="B889" s="568"/>
      <c r="C889" s="824"/>
      <c r="D889" s="824"/>
      <c r="E889" s="824"/>
      <c r="F889" s="826"/>
      <c r="G889" s="826"/>
      <c r="H889" s="826"/>
      <c r="I889" s="826"/>
      <c r="J889" s="826"/>
      <c r="K889" s="826"/>
      <c r="L889" s="826"/>
      <c r="M889" s="3"/>
      <c r="N889" s="3"/>
      <c r="O889" s="3"/>
      <c r="P889" s="568"/>
      <c r="Q889" s="50"/>
    </row>
    <row r="890" spans="1:25" s="4" customFormat="1" ht="19.5" customHeight="1">
      <c r="A890" s="367"/>
      <c r="B890" s="310" t="s">
        <v>185</v>
      </c>
      <c r="C890" s="817"/>
      <c r="D890" s="817"/>
      <c r="E890" s="817"/>
      <c r="F890" s="817"/>
      <c r="G890" s="817"/>
      <c r="H890" s="817"/>
      <c r="I890" s="817"/>
      <c r="J890" s="817"/>
      <c r="K890" s="856"/>
      <c r="L890" s="856"/>
      <c r="Q890" s="50"/>
      <c r="R890" s="386"/>
      <c r="T890" s="569"/>
      <c r="U890" s="569"/>
      <c r="V890" s="569"/>
      <c r="W890" s="569"/>
      <c r="X890" s="569"/>
      <c r="Y890" s="50"/>
    </row>
    <row r="891" spans="1:25" s="4" customFormat="1" ht="6" customHeight="1">
      <c r="A891" s="367"/>
      <c r="B891" s="190"/>
      <c r="C891" s="817"/>
      <c r="D891" s="817"/>
      <c r="E891" s="817"/>
      <c r="F891" s="817"/>
      <c r="G891" s="817"/>
      <c r="H891" s="817"/>
      <c r="I891" s="817"/>
      <c r="J891" s="817"/>
      <c r="K891" s="856"/>
      <c r="L891" s="856"/>
      <c r="Q891" s="50"/>
      <c r="R891" s="386"/>
      <c r="T891" s="569"/>
      <c r="U891" s="569"/>
      <c r="V891" s="569"/>
      <c r="W891" s="569"/>
      <c r="X891" s="569"/>
      <c r="Y891" s="50"/>
    </row>
    <row r="892" spans="1:25" s="4" customFormat="1" ht="19.5" customHeight="1">
      <c r="A892" s="367"/>
      <c r="B892" s="578" t="s">
        <v>97</v>
      </c>
      <c r="C892" s="907"/>
      <c r="D892" s="905"/>
      <c r="E892" s="905"/>
      <c r="F892" s="1679"/>
      <c r="G892" s="1679"/>
      <c r="H892" s="1679"/>
      <c r="I892" s="1679"/>
      <c r="J892" s="1679"/>
      <c r="K892" s="1679"/>
      <c r="L892" s="1679"/>
      <c r="M892" s="1663"/>
      <c r="N892" s="1663"/>
      <c r="O892" s="1663"/>
      <c r="P892" s="1663"/>
      <c r="Q892" s="1663"/>
      <c r="R892" s="341"/>
      <c r="T892" s="569"/>
      <c r="U892" s="569"/>
      <c r="V892" s="569"/>
      <c r="W892" s="569"/>
      <c r="X892" s="569"/>
      <c r="Y892" s="50"/>
    </row>
    <row r="893" spans="1:25" s="4" customFormat="1" ht="6.75" customHeight="1">
      <c r="A893" s="367"/>
      <c r="B893" s="578"/>
      <c r="C893" s="907"/>
      <c r="D893" s="905"/>
      <c r="E893" s="905"/>
      <c r="F893" s="906"/>
      <c r="G893" s="906"/>
      <c r="H893" s="906"/>
      <c r="I893" s="906"/>
      <c r="J893" s="906"/>
      <c r="K893" s="906"/>
      <c r="L893" s="906"/>
      <c r="M893" s="293"/>
      <c r="N893" s="293"/>
      <c r="O893" s="293"/>
      <c r="Q893" s="50"/>
      <c r="R893" s="386"/>
      <c r="T893" s="569"/>
      <c r="U893" s="569"/>
      <c r="V893" s="569"/>
      <c r="W893" s="569"/>
      <c r="X893" s="569"/>
      <c r="Y893" s="50"/>
    </row>
    <row r="894" spans="1:25" s="4" customFormat="1" ht="19.5" customHeight="1">
      <c r="A894" s="367"/>
      <c r="B894" s="578" t="s">
        <v>0</v>
      </c>
      <c r="C894" s="817"/>
      <c r="D894" s="817"/>
      <c r="E894" s="1609"/>
      <c r="F894" s="1609"/>
      <c r="G894" s="1609"/>
      <c r="H894" s="817"/>
      <c r="I894" s="817"/>
      <c r="J894" s="817"/>
      <c r="K894" s="856"/>
      <c r="L894" s="856"/>
      <c r="R894" s="341"/>
    </row>
    <row r="895" spans="1:25" s="33" customFormat="1" ht="6.75" customHeight="1">
      <c r="A895" s="366"/>
      <c r="B895" s="4"/>
      <c r="C895" s="831"/>
      <c r="D895" s="900"/>
      <c r="E895" s="900"/>
      <c r="F895" s="886"/>
      <c r="G895" s="886"/>
      <c r="H895" s="886"/>
      <c r="I895" s="886"/>
      <c r="J895" s="886"/>
      <c r="K895" s="886"/>
      <c r="L895" s="886"/>
      <c r="M895" s="63"/>
      <c r="N895" s="63"/>
      <c r="O895" s="64"/>
      <c r="P895" s="64"/>
      <c r="Q895" s="64"/>
      <c r="R895" s="341"/>
      <c r="S895" s="4"/>
    </row>
    <row r="896" spans="1:25" s="568" customFormat="1" ht="5.25" customHeight="1">
      <c r="A896" s="573"/>
      <c r="B896" s="578"/>
      <c r="C896" s="860"/>
      <c r="D896" s="905"/>
      <c r="E896" s="905"/>
      <c r="F896" s="907"/>
      <c r="G896" s="907"/>
      <c r="H896" s="907"/>
      <c r="I896" s="907"/>
      <c r="J896" s="907"/>
      <c r="K896" s="907"/>
      <c r="L896" s="907"/>
      <c r="M896" s="31"/>
      <c r="N896" s="31"/>
      <c r="O896" s="31"/>
      <c r="P896" s="159"/>
      <c r="Q896" s="159"/>
      <c r="R896" s="366"/>
      <c r="S896" s="4"/>
    </row>
    <row r="897" spans="1:243" s="4" customFormat="1" ht="19.5" customHeight="1">
      <c r="A897" s="366"/>
      <c r="B897" s="1842" t="s">
        <v>93</v>
      </c>
      <c r="C897" s="1854"/>
      <c r="D897" s="1381" t="str">
        <f>IF(SUM(P900:P942:P948:P996,P1002:P1050,P1056:P1104)=0,"",SUM(P900:P942:P948:P996,P1002:P1050,P1056:P1104))</f>
        <v/>
      </c>
      <c r="E897" s="1381"/>
      <c r="F897" s="1381"/>
      <c r="G897" s="1381"/>
      <c r="H897" s="901"/>
      <c r="I897" s="901"/>
      <c r="J897" s="901"/>
      <c r="K897" s="901"/>
      <c r="L897" s="901"/>
      <c r="M897" s="108"/>
      <c r="N897" s="108"/>
      <c r="O897" s="108"/>
      <c r="P897" s="108"/>
      <c r="Q897" s="108"/>
      <c r="R897" s="341"/>
    </row>
    <row r="898" spans="1:243" s="86" customFormat="1" ht="6.75" customHeight="1">
      <c r="A898" s="385"/>
      <c r="B898" s="16"/>
      <c r="C898" s="822"/>
      <c r="D898" s="822"/>
      <c r="E898" s="822"/>
      <c r="F898" s="823"/>
      <c r="G898" s="823"/>
      <c r="H898" s="823"/>
      <c r="I898" s="823"/>
      <c r="J898" s="823"/>
      <c r="K898" s="823"/>
      <c r="L898" s="823"/>
      <c r="M898" s="18"/>
      <c r="N898" s="18"/>
      <c r="O898" s="18"/>
      <c r="P898" s="1"/>
      <c r="Q898" s="316"/>
      <c r="R898" s="347"/>
      <c r="S898" s="4"/>
      <c r="T898" s="106"/>
      <c r="U898" s="106"/>
      <c r="V898" s="106"/>
      <c r="W898" s="106"/>
      <c r="X898" s="106"/>
    </row>
    <row r="899" spans="1:243" s="87" customFormat="1" ht="30.75" customHeight="1">
      <c r="A899" s="370"/>
      <c r="B899" s="1574" t="s">
        <v>1</v>
      </c>
      <c r="C899" s="1577"/>
      <c r="D899" s="814" t="s">
        <v>7</v>
      </c>
      <c r="E899" s="1834" t="s">
        <v>8</v>
      </c>
      <c r="F899" s="1835"/>
      <c r="G899" s="1835"/>
      <c r="H899" s="1835"/>
      <c r="I899" s="1835"/>
      <c r="J899" s="1835"/>
      <c r="K899" s="1835"/>
      <c r="L899" s="1835"/>
      <c r="M899" s="1836"/>
      <c r="N899" s="1837"/>
      <c r="O899" s="566" t="s">
        <v>3</v>
      </c>
      <c r="P899" s="419" t="s">
        <v>4</v>
      </c>
      <c r="Q899" s="567" t="s">
        <v>2</v>
      </c>
      <c r="R899" s="388"/>
      <c r="S899" s="98"/>
      <c r="T899" s="98"/>
      <c r="U899" s="98"/>
      <c r="V899" s="98"/>
      <c r="W899" s="98"/>
      <c r="X899" s="98"/>
    </row>
    <row r="900" spans="1:243" s="258" customFormat="1" ht="24" customHeight="1">
      <c r="A900" s="216"/>
      <c r="B900" s="1838"/>
      <c r="C900" s="1839"/>
      <c r="D900" s="855"/>
      <c r="E900" s="1840"/>
      <c r="F900" s="1840"/>
      <c r="G900" s="1840"/>
      <c r="H900" s="1840"/>
      <c r="I900" s="1840"/>
      <c r="J900" s="1840"/>
      <c r="K900" s="1840"/>
      <c r="L900" s="1840"/>
      <c r="M900" s="1841"/>
      <c r="N900" s="1841"/>
      <c r="O900" s="301"/>
      <c r="P900" s="302" t="str">
        <f t="shared" ref="P900:P923" si="32">IF(O900*D900=0,"",O900*D900)</f>
        <v/>
      </c>
      <c r="Q900" s="47"/>
      <c r="R900" s="373"/>
      <c r="S900" s="4"/>
      <c r="T900" s="4"/>
      <c r="U900" s="4"/>
      <c r="V900" s="4"/>
      <c r="W900" s="4"/>
      <c r="X900" s="4"/>
      <c r="IH900" s="72"/>
      <c r="II900" s="21"/>
    </row>
    <row r="901" spans="1:243" s="258" customFormat="1" ht="24" customHeight="1">
      <c r="A901" s="216"/>
      <c r="B901" s="1838"/>
      <c r="C901" s="1839"/>
      <c r="D901" s="855"/>
      <c r="E901" s="1840"/>
      <c r="F901" s="1840"/>
      <c r="G901" s="1840"/>
      <c r="H901" s="1840"/>
      <c r="I901" s="1840"/>
      <c r="J901" s="1840"/>
      <c r="K901" s="1840"/>
      <c r="L901" s="1840"/>
      <c r="M901" s="1841"/>
      <c r="N901" s="1841"/>
      <c r="O901" s="301"/>
      <c r="P901" s="302" t="str">
        <f t="shared" si="32"/>
        <v/>
      </c>
      <c r="Q901" s="47"/>
      <c r="R901" s="373"/>
      <c r="S901" s="4"/>
      <c r="T901" s="4"/>
      <c r="U901" s="4"/>
      <c r="V901" s="4"/>
      <c r="W901" s="4"/>
      <c r="X901" s="4"/>
      <c r="IH901" s="72"/>
      <c r="II901" s="21"/>
    </row>
    <row r="902" spans="1:243" s="258" customFormat="1" ht="24" customHeight="1">
      <c r="A902" s="216"/>
      <c r="B902" s="1838"/>
      <c r="C902" s="1839"/>
      <c r="D902" s="855"/>
      <c r="E902" s="1840"/>
      <c r="F902" s="1840"/>
      <c r="G902" s="1840"/>
      <c r="H902" s="1840"/>
      <c r="I902" s="1840"/>
      <c r="J902" s="1840"/>
      <c r="K902" s="1840"/>
      <c r="L902" s="1840"/>
      <c r="M902" s="1841"/>
      <c r="N902" s="1841"/>
      <c r="O902" s="301"/>
      <c r="P902" s="302" t="str">
        <f t="shared" si="32"/>
        <v/>
      </c>
      <c r="Q902" s="47"/>
      <c r="R902" s="373"/>
      <c r="S902" s="4"/>
      <c r="T902" s="4"/>
      <c r="U902" s="4"/>
      <c r="V902" s="4"/>
      <c r="W902" s="4"/>
      <c r="X902" s="4"/>
      <c r="IH902" s="21"/>
      <c r="II902" s="21"/>
    </row>
    <row r="903" spans="1:243" s="258" customFormat="1" ht="24" customHeight="1">
      <c r="A903" s="216"/>
      <c r="B903" s="1838"/>
      <c r="C903" s="1839"/>
      <c r="D903" s="855"/>
      <c r="E903" s="1840"/>
      <c r="F903" s="1840"/>
      <c r="G903" s="1840"/>
      <c r="H903" s="1840"/>
      <c r="I903" s="1840"/>
      <c r="J903" s="1840"/>
      <c r="K903" s="1840"/>
      <c r="L903" s="1840"/>
      <c r="M903" s="1841"/>
      <c r="N903" s="1841"/>
      <c r="O903" s="301"/>
      <c r="P903" s="302" t="str">
        <f t="shared" si="32"/>
        <v/>
      </c>
      <c r="Q903" s="47"/>
      <c r="R903" s="373"/>
      <c r="S903" s="4"/>
      <c r="T903" s="4"/>
      <c r="U903" s="4"/>
      <c r="V903" s="4"/>
      <c r="W903" s="4"/>
      <c r="X903" s="4"/>
      <c r="IH903" s="21"/>
      <c r="II903" s="21"/>
    </row>
    <row r="904" spans="1:243" s="258" customFormat="1" ht="24" customHeight="1">
      <c r="A904" s="216"/>
      <c r="B904" s="1838"/>
      <c r="C904" s="1839"/>
      <c r="D904" s="855"/>
      <c r="E904" s="1840"/>
      <c r="F904" s="1840"/>
      <c r="G904" s="1840"/>
      <c r="H904" s="1840"/>
      <c r="I904" s="1840"/>
      <c r="J904" s="1840"/>
      <c r="K904" s="1840"/>
      <c r="L904" s="1840"/>
      <c r="M904" s="1841"/>
      <c r="N904" s="1841"/>
      <c r="O904" s="301"/>
      <c r="P904" s="302" t="str">
        <f t="shared" si="32"/>
        <v/>
      </c>
      <c r="Q904" s="47"/>
      <c r="R904" s="373"/>
      <c r="S904" s="4"/>
      <c r="T904" s="4"/>
      <c r="U904" s="4"/>
      <c r="V904" s="4"/>
      <c r="W904" s="4"/>
      <c r="X904" s="4"/>
    </row>
    <row r="905" spans="1:243" s="258" customFormat="1" ht="24" customHeight="1">
      <c r="A905" s="216"/>
      <c r="B905" s="1838"/>
      <c r="C905" s="1839"/>
      <c r="D905" s="855"/>
      <c r="E905" s="1840"/>
      <c r="F905" s="1840"/>
      <c r="G905" s="1840"/>
      <c r="H905" s="1840"/>
      <c r="I905" s="1840"/>
      <c r="J905" s="1840"/>
      <c r="K905" s="1840"/>
      <c r="L905" s="1840"/>
      <c r="M905" s="1841"/>
      <c r="N905" s="1841"/>
      <c r="O905" s="301"/>
      <c r="P905" s="302" t="str">
        <f t="shared" si="32"/>
        <v/>
      </c>
      <c r="Q905" s="47"/>
      <c r="R905" s="373"/>
      <c r="S905" s="4"/>
      <c r="T905" s="4"/>
      <c r="U905" s="4"/>
      <c r="V905" s="4"/>
      <c r="W905" s="4"/>
      <c r="X905" s="4"/>
    </row>
    <row r="906" spans="1:243" s="258" customFormat="1" ht="24" customHeight="1">
      <c r="A906" s="216"/>
      <c r="B906" s="1838"/>
      <c r="C906" s="1839"/>
      <c r="D906" s="855"/>
      <c r="E906" s="1840"/>
      <c r="F906" s="1840"/>
      <c r="G906" s="1840"/>
      <c r="H906" s="1840"/>
      <c r="I906" s="1840"/>
      <c r="J906" s="1840"/>
      <c r="K906" s="1840"/>
      <c r="L906" s="1840"/>
      <c r="M906" s="1841"/>
      <c r="N906" s="1841"/>
      <c r="O906" s="301"/>
      <c r="P906" s="302" t="str">
        <f t="shared" si="32"/>
        <v/>
      </c>
      <c r="Q906" s="47"/>
      <c r="R906" s="373"/>
      <c r="S906" s="4"/>
      <c r="T906" s="4"/>
      <c r="U906" s="4"/>
      <c r="V906" s="4"/>
      <c r="W906" s="4"/>
      <c r="X906" s="4"/>
    </row>
    <row r="907" spans="1:243" s="258" customFormat="1" ht="24" customHeight="1">
      <c r="A907" s="216"/>
      <c r="B907" s="1838"/>
      <c r="C907" s="1839"/>
      <c r="D907" s="855"/>
      <c r="E907" s="1840"/>
      <c r="F907" s="1840"/>
      <c r="G907" s="1840"/>
      <c r="H907" s="1840"/>
      <c r="I907" s="1840"/>
      <c r="J907" s="1840"/>
      <c r="K907" s="1840"/>
      <c r="L907" s="1840"/>
      <c r="M907" s="1841"/>
      <c r="N907" s="1841"/>
      <c r="O907" s="301"/>
      <c r="P907" s="302" t="str">
        <f t="shared" si="32"/>
        <v/>
      </c>
      <c r="Q907" s="47"/>
      <c r="R907" s="373"/>
      <c r="S907" s="4"/>
      <c r="T907" s="4"/>
      <c r="U907" s="4"/>
      <c r="V907" s="4"/>
      <c r="W907" s="4"/>
      <c r="X907" s="4"/>
    </row>
    <row r="908" spans="1:243" s="258" customFormat="1" ht="24" customHeight="1">
      <c r="A908" s="216"/>
      <c r="B908" s="1838"/>
      <c r="C908" s="1839"/>
      <c r="D908" s="855"/>
      <c r="E908" s="1840"/>
      <c r="F908" s="1840"/>
      <c r="G908" s="1840"/>
      <c r="H908" s="1840"/>
      <c r="I908" s="1840"/>
      <c r="J908" s="1840"/>
      <c r="K908" s="1840"/>
      <c r="L908" s="1840"/>
      <c r="M908" s="1841"/>
      <c r="N908" s="1841"/>
      <c r="O908" s="301"/>
      <c r="P908" s="302" t="str">
        <f t="shared" si="32"/>
        <v/>
      </c>
      <c r="Q908" s="47"/>
      <c r="R908" s="373"/>
      <c r="S908" s="4"/>
      <c r="T908" s="4"/>
      <c r="U908" s="4"/>
      <c r="V908" s="4"/>
      <c r="W908" s="4"/>
      <c r="X908" s="4"/>
    </row>
    <row r="909" spans="1:243" s="258" customFormat="1" ht="24" customHeight="1">
      <c r="A909" s="216"/>
      <c r="B909" s="1838"/>
      <c r="C909" s="1839"/>
      <c r="D909" s="855"/>
      <c r="E909" s="1840"/>
      <c r="F909" s="1840"/>
      <c r="G909" s="1840"/>
      <c r="H909" s="1840"/>
      <c r="I909" s="1840"/>
      <c r="J909" s="1840"/>
      <c r="K909" s="1840"/>
      <c r="L909" s="1840"/>
      <c r="M909" s="1841"/>
      <c r="N909" s="1841"/>
      <c r="O909" s="301"/>
      <c r="P909" s="302" t="str">
        <f t="shared" si="32"/>
        <v/>
      </c>
      <c r="Q909" s="47"/>
      <c r="R909" s="373"/>
      <c r="S909" s="4"/>
      <c r="T909" s="4"/>
      <c r="U909" s="4"/>
      <c r="V909" s="4"/>
      <c r="W909" s="4"/>
      <c r="X909" s="4"/>
    </row>
    <row r="910" spans="1:243" s="258" customFormat="1" ht="24" customHeight="1">
      <c r="A910" s="216"/>
      <c r="B910" s="1838"/>
      <c r="C910" s="1839"/>
      <c r="D910" s="855"/>
      <c r="E910" s="1840"/>
      <c r="F910" s="1840"/>
      <c r="G910" s="1840"/>
      <c r="H910" s="1840"/>
      <c r="I910" s="1840"/>
      <c r="J910" s="1840"/>
      <c r="K910" s="1840"/>
      <c r="L910" s="1840"/>
      <c r="M910" s="1841"/>
      <c r="N910" s="1841"/>
      <c r="O910" s="301"/>
      <c r="P910" s="302" t="str">
        <f t="shared" si="32"/>
        <v/>
      </c>
      <c r="Q910" s="47"/>
      <c r="R910" s="373"/>
      <c r="S910" s="4"/>
      <c r="T910" s="4"/>
      <c r="U910" s="4"/>
      <c r="V910" s="4"/>
      <c r="W910" s="4"/>
      <c r="X910" s="4"/>
    </row>
    <row r="911" spans="1:243" s="258" customFormat="1" ht="24" customHeight="1">
      <c r="A911" s="216"/>
      <c r="B911" s="1838"/>
      <c r="C911" s="1839"/>
      <c r="D911" s="855"/>
      <c r="E911" s="1840"/>
      <c r="F911" s="1840"/>
      <c r="G911" s="1840"/>
      <c r="H911" s="1840"/>
      <c r="I911" s="1840"/>
      <c r="J911" s="1840"/>
      <c r="K911" s="1840"/>
      <c r="L911" s="1840"/>
      <c r="M911" s="1841"/>
      <c r="N911" s="1841"/>
      <c r="O911" s="301"/>
      <c r="P911" s="302" t="str">
        <f t="shared" si="32"/>
        <v/>
      </c>
      <c r="Q911" s="47"/>
      <c r="R911" s="373"/>
      <c r="S911" s="4"/>
      <c r="T911" s="4"/>
      <c r="U911" s="4"/>
      <c r="V911" s="4"/>
      <c r="W911" s="4"/>
      <c r="X911" s="4"/>
    </row>
    <row r="912" spans="1:243" s="258" customFormat="1" ht="24" customHeight="1">
      <c r="A912" s="216"/>
      <c r="B912" s="1838"/>
      <c r="C912" s="1839"/>
      <c r="D912" s="855"/>
      <c r="E912" s="1840"/>
      <c r="F912" s="1840"/>
      <c r="G912" s="1840"/>
      <c r="H912" s="1840"/>
      <c r="I912" s="1840"/>
      <c r="J912" s="1840"/>
      <c r="K912" s="1840"/>
      <c r="L912" s="1840"/>
      <c r="M912" s="1841"/>
      <c r="N912" s="1841"/>
      <c r="O912" s="301"/>
      <c r="P912" s="302" t="str">
        <f t="shared" si="32"/>
        <v/>
      </c>
      <c r="Q912" s="47"/>
      <c r="R912" s="373"/>
      <c r="S912" s="4"/>
      <c r="T912" s="4"/>
      <c r="U912" s="4"/>
      <c r="V912" s="4"/>
      <c r="W912" s="4"/>
      <c r="X912" s="4"/>
      <c r="IH912" s="72"/>
      <c r="II912" s="21"/>
    </row>
    <row r="913" spans="1:243" s="258" customFormat="1" ht="24" customHeight="1">
      <c r="A913" s="216"/>
      <c r="B913" s="1838"/>
      <c r="C913" s="1839"/>
      <c r="D913" s="855"/>
      <c r="E913" s="1840"/>
      <c r="F913" s="1840"/>
      <c r="G913" s="1840"/>
      <c r="H913" s="1840"/>
      <c r="I913" s="1840"/>
      <c r="J913" s="1840"/>
      <c r="K913" s="1840"/>
      <c r="L913" s="1840"/>
      <c r="M913" s="1841"/>
      <c r="N913" s="1841"/>
      <c r="O913" s="301"/>
      <c r="P913" s="302" t="str">
        <f t="shared" si="32"/>
        <v/>
      </c>
      <c r="Q913" s="47"/>
      <c r="R913" s="373"/>
      <c r="S913" s="4"/>
      <c r="T913" s="4"/>
      <c r="U913" s="4"/>
      <c r="V913" s="4"/>
      <c r="W913" s="4"/>
      <c r="X913" s="4"/>
      <c r="IH913" s="72"/>
      <c r="II913" s="21"/>
    </row>
    <row r="914" spans="1:243" s="258" customFormat="1" ht="24" customHeight="1">
      <c r="A914" s="216"/>
      <c r="B914" s="1838"/>
      <c r="C914" s="1839"/>
      <c r="D914" s="855"/>
      <c r="E914" s="1840"/>
      <c r="F914" s="1840"/>
      <c r="G914" s="1840"/>
      <c r="H914" s="1840"/>
      <c r="I914" s="1840"/>
      <c r="J914" s="1840"/>
      <c r="K914" s="1840"/>
      <c r="L914" s="1840"/>
      <c r="M914" s="1841"/>
      <c r="N914" s="1841"/>
      <c r="O914" s="301"/>
      <c r="P914" s="302" t="str">
        <f t="shared" si="32"/>
        <v/>
      </c>
      <c r="Q914" s="47"/>
      <c r="R914" s="373"/>
      <c r="S914" s="4"/>
      <c r="T914" s="4"/>
      <c r="U914" s="4"/>
      <c r="V914" s="4"/>
      <c r="W914" s="4"/>
      <c r="X914" s="4"/>
      <c r="IH914" s="21"/>
      <c r="II914" s="21"/>
    </row>
    <row r="915" spans="1:243" s="258" customFormat="1" ht="24" customHeight="1">
      <c r="A915" s="216"/>
      <c r="B915" s="1838"/>
      <c r="C915" s="1839"/>
      <c r="D915" s="855"/>
      <c r="E915" s="1840"/>
      <c r="F915" s="1840"/>
      <c r="G915" s="1840"/>
      <c r="H915" s="1840"/>
      <c r="I915" s="1840"/>
      <c r="J915" s="1840"/>
      <c r="K915" s="1840"/>
      <c r="L915" s="1840"/>
      <c r="M915" s="1841"/>
      <c r="N915" s="1841"/>
      <c r="O915" s="301"/>
      <c r="P915" s="302" t="str">
        <f t="shared" si="32"/>
        <v/>
      </c>
      <c r="Q915" s="47"/>
      <c r="R915" s="373"/>
      <c r="S915" s="4"/>
      <c r="T915" s="4"/>
      <c r="U915" s="4"/>
      <c r="V915" s="4"/>
      <c r="W915" s="4"/>
      <c r="X915" s="4"/>
      <c r="IH915" s="21"/>
      <c r="II915" s="21"/>
    </row>
    <row r="916" spans="1:243" s="258" customFormat="1" ht="24" customHeight="1">
      <c r="A916" s="216"/>
      <c r="B916" s="1838"/>
      <c r="C916" s="1839"/>
      <c r="D916" s="855"/>
      <c r="E916" s="1840"/>
      <c r="F916" s="1840"/>
      <c r="G916" s="1840"/>
      <c r="H916" s="1840"/>
      <c r="I916" s="1840"/>
      <c r="J916" s="1840"/>
      <c r="K916" s="1840"/>
      <c r="L916" s="1840"/>
      <c r="M916" s="1841"/>
      <c r="N916" s="1841"/>
      <c r="O916" s="301"/>
      <c r="P916" s="302" t="str">
        <f t="shared" si="32"/>
        <v/>
      </c>
      <c r="Q916" s="47"/>
      <c r="R916" s="373"/>
      <c r="S916" s="4"/>
      <c r="T916" s="4"/>
      <c r="U916" s="4"/>
      <c r="V916" s="4"/>
      <c r="W916" s="4"/>
      <c r="X916" s="4"/>
    </row>
    <row r="917" spans="1:243" s="258" customFormat="1" ht="24" customHeight="1">
      <c r="A917" s="216"/>
      <c r="B917" s="1838"/>
      <c r="C917" s="1839"/>
      <c r="D917" s="855"/>
      <c r="E917" s="1840"/>
      <c r="F917" s="1840"/>
      <c r="G917" s="1840"/>
      <c r="H917" s="1840"/>
      <c r="I917" s="1840"/>
      <c r="J917" s="1840"/>
      <c r="K917" s="1840"/>
      <c r="L917" s="1840"/>
      <c r="M917" s="1841"/>
      <c r="N917" s="1841"/>
      <c r="O917" s="301"/>
      <c r="P917" s="302" t="str">
        <f t="shared" si="32"/>
        <v/>
      </c>
      <c r="Q917" s="47"/>
      <c r="R917" s="373"/>
      <c r="S917" s="4"/>
      <c r="T917" s="4"/>
      <c r="U917" s="4"/>
      <c r="V917" s="4"/>
      <c r="W917" s="4"/>
      <c r="X917" s="4"/>
    </row>
    <row r="918" spans="1:243" s="258" customFormat="1" ht="24" customHeight="1">
      <c r="A918" s="216"/>
      <c r="B918" s="1838"/>
      <c r="C918" s="1839"/>
      <c r="D918" s="855"/>
      <c r="E918" s="1840"/>
      <c r="F918" s="1840"/>
      <c r="G918" s="1840"/>
      <c r="H918" s="1840"/>
      <c r="I918" s="1840"/>
      <c r="J918" s="1840"/>
      <c r="K918" s="1840"/>
      <c r="L918" s="1840"/>
      <c r="M918" s="1841"/>
      <c r="N918" s="1841"/>
      <c r="O918" s="301"/>
      <c r="P918" s="302" t="str">
        <f t="shared" si="32"/>
        <v/>
      </c>
      <c r="Q918" s="47"/>
      <c r="R918" s="373"/>
      <c r="S918" s="4"/>
      <c r="T918" s="4"/>
      <c r="U918" s="4"/>
      <c r="V918" s="4"/>
      <c r="W918" s="4"/>
      <c r="X918" s="4"/>
    </row>
    <row r="919" spans="1:243" s="258" customFormat="1" ht="24" customHeight="1">
      <c r="A919" s="216"/>
      <c r="B919" s="1838"/>
      <c r="C919" s="1839"/>
      <c r="D919" s="855"/>
      <c r="E919" s="1840"/>
      <c r="F919" s="1840"/>
      <c r="G919" s="1840"/>
      <c r="H919" s="1840"/>
      <c r="I919" s="1840"/>
      <c r="J919" s="1840"/>
      <c r="K919" s="1840"/>
      <c r="L919" s="1840"/>
      <c r="M919" s="1841"/>
      <c r="N919" s="1841"/>
      <c r="O919" s="301"/>
      <c r="P919" s="302" t="str">
        <f t="shared" si="32"/>
        <v/>
      </c>
      <c r="Q919" s="47"/>
      <c r="R919" s="373"/>
      <c r="S919" s="4"/>
      <c r="T919" s="4"/>
      <c r="U919" s="4"/>
      <c r="V919" s="4"/>
      <c r="W919" s="4"/>
      <c r="X919" s="4"/>
    </row>
    <row r="920" spans="1:243" s="258" customFormat="1" ht="24" customHeight="1">
      <c r="A920" s="216"/>
      <c r="B920" s="1838"/>
      <c r="C920" s="1839"/>
      <c r="D920" s="855"/>
      <c r="E920" s="1840"/>
      <c r="F920" s="1840"/>
      <c r="G920" s="1840"/>
      <c r="H920" s="1840"/>
      <c r="I920" s="1840"/>
      <c r="J920" s="1840"/>
      <c r="K920" s="1840"/>
      <c r="L920" s="1840"/>
      <c r="M920" s="1841"/>
      <c r="N920" s="1841"/>
      <c r="O920" s="301"/>
      <c r="P920" s="302" t="str">
        <f t="shared" si="32"/>
        <v/>
      </c>
      <c r="Q920" s="47"/>
      <c r="R920" s="373"/>
      <c r="S920" s="4"/>
      <c r="T920" s="4"/>
      <c r="U920" s="4"/>
      <c r="V920" s="4"/>
      <c r="W920" s="4"/>
      <c r="X920" s="4"/>
    </row>
    <row r="921" spans="1:243" s="258" customFormat="1" ht="24" customHeight="1">
      <c r="A921" s="216"/>
      <c r="B921" s="1838"/>
      <c r="C921" s="1839"/>
      <c r="D921" s="855"/>
      <c r="E921" s="1840"/>
      <c r="F921" s="1840"/>
      <c r="G921" s="1840"/>
      <c r="H921" s="1840"/>
      <c r="I921" s="1840"/>
      <c r="J921" s="1840"/>
      <c r="K921" s="1840"/>
      <c r="L921" s="1840"/>
      <c r="M921" s="1841"/>
      <c r="N921" s="1841"/>
      <c r="O921" s="301"/>
      <c r="P921" s="302" t="str">
        <f t="shared" si="32"/>
        <v/>
      </c>
      <c r="Q921" s="47"/>
      <c r="R921" s="373"/>
      <c r="S921" s="4"/>
      <c r="T921" s="4"/>
      <c r="U921" s="4"/>
      <c r="V921" s="4"/>
      <c r="W921" s="4"/>
      <c r="X921" s="4"/>
    </row>
    <row r="922" spans="1:243" s="258" customFormat="1" ht="24" customHeight="1">
      <c r="A922" s="216"/>
      <c r="B922" s="1838"/>
      <c r="C922" s="1839"/>
      <c r="D922" s="855"/>
      <c r="E922" s="1840"/>
      <c r="F922" s="1840"/>
      <c r="G922" s="1840"/>
      <c r="H922" s="1840"/>
      <c r="I922" s="1840"/>
      <c r="J922" s="1840"/>
      <c r="K922" s="1840"/>
      <c r="L922" s="1840"/>
      <c r="M922" s="1841"/>
      <c r="N922" s="1841"/>
      <c r="O922" s="301"/>
      <c r="P922" s="302" t="str">
        <f t="shared" si="32"/>
        <v/>
      </c>
      <c r="Q922" s="47"/>
      <c r="R922" s="373"/>
      <c r="S922" s="4"/>
      <c r="T922" s="4"/>
      <c r="U922" s="4"/>
      <c r="V922" s="4"/>
      <c r="W922" s="4"/>
      <c r="X922" s="4"/>
    </row>
    <row r="923" spans="1:243" s="258" customFormat="1" ht="24" customHeight="1">
      <c r="A923" s="216"/>
      <c r="B923" s="1838"/>
      <c r="C923" s="1839"/>
      <c r="D923" s="855"/>
      <c r="E923" s="1840"/>
      <c r="F923" s="1840"/>
      <c r="G923" s="1840"/>
      <c r="H923" s="1840"/>
      <c r="I923" s="1840"/>
      <c r="J923" s="1840"/>
      <c r="K923" s="1840"/>
      <c r="L923" s="1840"/>
      <c r="M923" s="1841"/>
      <c r="N923" s="1841"/>
      <c r="O923" s="301"/>
      <c r="P923" s="302" t="str">
        <f t="shared" si="32"/>
        <v/>
      </c>
      <c r="Q923" s="47"/>
      <c r="R923" s="373"/>
      <c r="S923" s="4"/>
      <c r="T923" s="4"/>
      <c r="U923" s="4"/>
      <c r="V923" s="4"/>
      <c r="W923" s="4"/>
      <c r="X923" s="4"/>
    </row>
    <row r="924" spans="1:243" s="258" customFormat="1" ht="24" customHeight="1">
      <c r="A924" s="216"/>
      <c r="B924" s="1838"/>
      <c r="C924" s="1839"/>
      <c r="D924" s="855"/>
      <c r="E924" s="1840"/>
      <c r="F924" s="1840"/>
      <c r="G924" s="1840"/>
      <c r="H924" s="1840"/>
      <c r="I924" s="1840"/>
      <c r="J924" s="1840"/>
      <c r="K924" s="1840"/>
      <c r="L924" s="1840"/>
      <c r="M924" s="1841"/>
      <c r="N924" s="1841"/>
      <c r="O924" s="301"/>
      <c r="P924" s="302" t="str">
        <f>IF(O924*D924=0,"",O924*D924)</f>
        <v/>
      </c>
      <c r="Q924" s="47"/>
      <c r="R924" s="373"/>
      <c r="S924" s="4"/>
      <c r="T924" s="4"/>
      <c r="U924" s="4"/>
      <c r="V924" s="4"/>
      <c r="W924" s="4"/>
      <c r="X924" s="4"/>
      <c r="IH924" s="72"/>
      <c r="II924" s="21"/>
    </row>
    <row r="925" spans="1:243" s="258" customFormat="1" ht="24" customHeight="1">
      <c r="A925" s="216"/>
      <c r="B925" s="1838"/>
      <c r="C925" s="1839"/>
      <c r="D925" s="855"/>
      <c r="E925" s="1840"/>
      <c r="F925" s="1840"/>
      <c r="G925" s="1840"/>
      <c r="H925" s="1840"/>
      <c r="I925" s="1840"/>
      <c r="J925" s="1840"/>
      <c r="K925" s="1840"/>
      <c r="L925" s="1840"/>
      <c r="M925" s="1841"/>
      <c r="N925" s="1841"/>
      <c r="O925" s="301"/>
      <c r="P925" s="302" t="str">
        <f t="shared" ref="P925:P942" si="33">IF(O925*D925=0,"",O925*D925)</f>
        <v/>
      </c>
      <c r="Q925" s="47"/>
      <c r="R925" s="373"/>
      <c r="S925" s="4"/>
      <c r="T925" s="4"/>
      <c r="U925" s="4"/>
      <c r="V925" s="4"/>
      <c r="W925" s="4"/>
      <c r="X925" s="4"/>
      <c r="IH925" s="72"/>
      <c r="II925" s="21"/>
    </row>
    <row r="926" spans="1:243" s="258" customFormat="1" ht="24" customHeight="1">
      <c r="A926" s="216"/>
      <c r="B926" s="1838"/>
      <c r="C926" s="1839"/>
      <c r="D926" s="855"/>
      <c r="E926" s="1840"/>
      <c r="F926" s="1840"/>
      <c r="G926" s="1840"/>
      <c r="H926" s="1840"/>
      <c r="I926" s="1840"/>
      <c r="J926" s="1840"/>
      <c r="K926" s="1840"/>
      <c r="L926" s="1840"/>
      <c r="M926" s="1841"/>
      <c r="N926" s="1841"/>
      <c r="O926" s="301"/>
      <c r="P926" s="302" t="str">
        <f t="shared" si="33"/>
        <v/>
      </c>
      <c r="Q926" s="47"/>
      <c r="R926" s="373"/>
      <c r="S926" s="4"/>
      <c r="T926" s="4"/>
      <c r="U926" s="4"/>
      <c r="V926" s="4"/>
      <c r="W926" s="4"/>
      <c r="X926" s="4"/>
      <c r="IH926" s="21"/>
      <c r="II926" s="21"/>
    </row>
    <row r="927" spans="1:243" s="258" customFormat="1" ht="24" customHeight="1">
      <c r="A927" s="216"/>
      <c r="B927" s="1838"/>
      <c r="C927" s="1839"/>
      <c r="D927" s="855"/>
      <c r="E927" s="1840"/>
      <c r="F927" s="1840"/>
      <c r="G927" s="1840"/>
      <c r="H927" s="1840"/>
      <c r="I927" s="1840"/>
      <c r="J927" s="1840"/>
      <c r="K927" s="1840"/>
      <c r="L927" s="1840"/>
      <c r="M927" s="1841"/>
      <c r="N927" s="1841"/>
      <c r="O927" s="301"/>
      <c r="P927" s="302" t="str">
        <f t="shared" si="33"/>
        <v/>
      </c>
      <c r="Q927" s="47"/>
      <c r="R927" s="373"/>
      <c r="S927" s="4"/>
      <c r="T927" s="4"/>
      <c r="U927" s="4"/>
      <c r="V927" s="4"/>
      <c r="W927" s="4"/>
      <c r="X927" s="4"/>
      <c r="IH927" s="21"/>
      <c r="II927" s="21"/>
    </row>
    <row r="928" spans="1:243" s="258" customFormat="1" ht="24" customHeight="1">
      <c r="A928" s="216"/>
      <c r="B928" s="1838"/>
      <c r="C928" s="1838"/>
      <c r="D928" s="855"/>
      <c r="E928" s="1840"/>
      <c r="F928" s="1840"/>
      <c r="G928" s="1840"/>
      <c r="H928" s="1840"/>
      <c r="I928" s="1840"/>
      <c r="J928" s="1840"/>
      <c r="K928" s="1840"/>
      <c r="L928" s="1841"/>
      <c r="M928" s="1841"/>
      <c r="N928" s="1841"/>
      <c r="O928" s="301"/>
      <c r="P928" s="302" t="str">
        <f t="shared" si="33"/>
        <v/>
      </c>
      <c r="Q928" s="47"/>
      <c r="R928" s="373"/>
      <c r="S928" s="4"/>
      <c r="T928" s="4"/>
      <c r="U928" s="4"/>
      <c r="V928" s="4"/>
      <c r="W928" s="4"/>
      <c r="X928" s="4"/>
    </row>
    <row r="929" spans="1:24" s="258" customFormat="1" ht="24" customHeight="1">
      <c r="A929" s="216"/>
      <c r="B929" s="1838"/>
      <c r="C929" s="1838"/>
      <c r="D929" s="855"/>
      <c r="E929" s="1840"/>
      <c r="F929" s="1840"/>
      <c r="G929" s="1840"/>
      <c r="H929" s="1840"/>
      <c r="I929" s="1840"/>
      <c r="J929" s="1840"/>
      <c r="K929" s="1840"/>
      <c r="L929" s="1841"/>
      <c r="M929" s="1841"/>
      <c r="N929" s="1841"/>
      <c r="O929" s="301"/>
      <c r="P929" s="302" t="str">
        <f t="shared" si="33"/>
        <v/>
      </c>
      <c r="Q929" s="47"/>
      <c r="R929" s="373"/>
      <c r="S929" s="4"/>
      <c r="T929" s="4"/>
      <c r="U929" s="4"/>
      <c r="V929" s="4"/>
      <c r="W929" s="4"/>
      <c r="X929" s="4"/>
    </row>
    <row r="930" spans="1:24" s="258" customFormat="1" ht="24" customHeight="1">
      <c r="A930" s="216"/>
      <c r="B930" s="1838"/>
      <c r="C930" s="1838"/>
      <c r="D930" s="855"/>
      <c r="E930" s="1840"/>
      <c r="F930" s="1840"/>
      <c r="G930" s="1840"/>
      <c r="H930" s="1840"/>
      <c r="I930" s="1840"/>
      <c r="J930" s="1840"/>
      <c r="K930" s="1840"/>
      <c r="L930" s="1841"/>
      <c r="M930" s="1841"/>
      <c r="N930" s="1841"/>
      <c r="O930" s="301"/>
      <c r="P930" s="302" t="str">
        <f t="shared" si="33"/>
        <v/>
      </c>
      <c r="Q930" s="47"/>
      <c r="R930" s="373"/>
      <c r="S930" s="4"/>
      <c r="T930" s="4"/>
      <c r="U930" s="4"/>
      <c r="V930" s="4"/>
      <c r="W930" s="4"/>
      <c r="X930" s="4"/>
    </row>
    <row r="931" spans="1:24" s="258" customFormat="1" ht="24" customHeight="1">
      <c r="A931" s="216"/>
      <c r="B931" s="1838"/>
      <c r="C931" s="1838"/>
      <c r="D931" s="855"/>
      <c r="E931" s="1840"/>
      <c r="F931" s="1840"/>
      <c r="G931" s="1840"/>
      <c r="H931" s="1840"/>
      <c r="I931" s="1840"/>
      <c r="J931" s="1840"/>
      <c r="K931" s="1840"/>
      <c r="L931" s="1841"/>
      <c r="M931" s="1841"/>
      <c r="N931" s="1841"/>
      <c r="O931" s="301"/>
      <c r="P931" s="302" t="str">
        <f t="shared" si="33"/>
        <v/>
      </c>
      <c r="Q931" s="47"/>
      <c r="R931" s="373"/>
      <c r="S931" s="4"/>
      <c r="T931" s="4"/>
      <c r="U931" s="4"/>
      <c r="V931" s="4"/>
      <c r="W931" s="4"/>
      <c r="X931" s="4"/>
    </row>
    <row r="932" spans="1:24" s="258" customFormat="1" ht="24" customHeight="1">
      <c r="A932" s="216"/>
      <c r="B932" s="1838"/>
      <c r="C932" s="1838"/>
      <c r="D932" s="855"/>
      <c r="E932" s="1840"/>
      <c r="F932" s="1840"/>
      <c r="G932" s="1840"/>
      <c r="H932" s="1840"/>
      <c r="I932" s="1840"/>
      <c r="J932" s="1840"/>
      <c r="K932" s="1840"/>
      <c r="L932" s="1841"/>
      <c r="M932" s="1841"/>
      <c r="N932" s="1841"/>
      <c r="O932" s="301"/>
      <c r="P932" s="302" t="str">
        <f t="shared" si="33"/>
        <v/>
      </c>
      <c r="Q932" s="47"/>
      <c r="R932" s="373"/>
      <c r="S932" s="4"/>
      <c r="T932" s="4"/>
      <c r="U932" s="4"/>
      <c r="V932" s="4"/>
      <c r="W932" s="4"/>
      <c r="X932" s="4"/>
    </row>
    <row r="933" spans="1:24" s="258" customFormat="1" ht="24" customHeight="1">
      <c r="A933" s="216"/>
      <c r="B933" s="1838"/>
      <c r="C933" s="1838"/>
      <c r="D933" s="855"/>
      <c r="E933" s="1840"/>
      <c r="F933" s="1840"/>
      <c r="G933" s="1840"/>
      <c r="H933" s="1840"/>
      <c r="I933" s="1840"/>
      <c r="J933" s="1840"/>
      <c r="K933" s="1840"/>
      <c r="L933" s="1841"/>
      <c r="M933" s="1841"/>
      <c r="N933" s="1841"/>
      <c r="O933" s="301"/>
      <c r="P933" s="302" t="str">
        <f t="shared" si="33"/>
        <v/>
      </c>
      <c r="Q933" s="47"/>
      <c r="R933" s="373"/>
      <c r="S933" s="4"/>
      <c r="T933" s="4"/>
      <c r="U933" s="4"/>
      <c r="V933" s="4"/>
      <c r="W933" s="4"/>
      <c r="X933" s="4"/>
    </row>
    <row r="934" spans="1:24" s="258" customFormat="1" ht="24" customHeight="1">
      <c r="A934" s="216"/>
      <c r="B934" s="1838"/>
      <c r="C934" s="1838"/>
      <c r="D934" s="855"/>
      <c r="E934" s="1840"/>
      <c r="F934" s="1840"/>
      <c r="G934" s="1840"/>
      <c r="H934" s="1840"/>
      <c r="I934" s="1840"/>
      <c r="J934" s="1840"/>
      <c r="K934" s="1840"/>
      <c r="L934" s="1841"/>
      <c r="M934" s="1841"/>
      <c r="N934" s="1841"/>
      <c r="O934" s="301"/>
      <c r="P934" s="302" t="str">
        <f t="shared" si="33"/>
        <v/>
      </c>
      <c r="Q934" s="47"/>
      <c r="R934" s="373"/>
      <c r="S934" s="4"/>
      <c r="T934" s="4"/>
      <c r="U934" s="4"/>
      <c r="V934" s="4"/>
      <c r="W934" s="4"/>
      <c r="X934" s="4"/>
    </row>
    <row r="935" spans="1:24" s="258" customFormat="1" ht="24" customHeight="1">
      <c r="A935" s="216"/>
      <c r="B935" s="1838"/>
      <c r="C935" s="1839"/>
      <c r="D935" s="855"/>
      <c r="E935" s="1840"/>
      <c r="F935" s="1840"/>
      <c r="G935" s="1840"/>
      <c r="H935" s="1840"/>
      <c r="I935" s="1840"/>
      <c r="J935" s="1840"/>
      <c r="K935" s="1840"/>
      <c r="L935" s="1840"/>
      <c r="M935" s="1841"/>
      <c r="N935" s="1841"/>
      <c r="O935" s="301"/>
      <c r="P935" s="302" t="str">
        <f t="shared" si="33"/>
        <v/>
      </c>
      <c r="Q935" s="47"/>
      <c r="R935" s="373"/>
      <c r="S935" s="4"/>
      <c r="T935" s="4"/>
      <c r="U935" s="4"/>
      <c r="V935" s="4"/>
      <c r="W935" s="4"/>
      <c r="X935" s="4"/>
    </row>
    <row r="936" spans="1:24" s="258" customFormat="1" ht="24" customHeight="1">
      <c r="A936" s="216"/>
      <c r="B936" s="1838"/>
      <c r="C936" s="1839"/>
      <c r="D936" s="855"/>
      <c r="E936" s="1840"/>
      <c r="F936" s="1840"/>
      <c r="G936" s="1840"/>
      <c r="H936" s="1840"/>
      <c r="I936" s="1840"/>
      <c r="J936" s="1840"/>
      <c r="K936" s="1840"/>
      <c r="L936" s="1840"/>
      <c r="M936" s="1841"/>
      <c r="N936" s="1841"/>
      <c r="O936" s="301"/>
      <c r="P936" s="302" t="str">
        <f t="shared" si="33"/>
        <v/>
      </c>
      <c r="Q936" s="47"/>
      <c r="R936" s="373"/>
      <c r="S936" s="4"/>
      <c r="T936" s="4"/>
      <c r="U936" s="4"/>
      <c r="V936" s="4"/>
      <c r="W936" s="4"/>
      <c r="X936" s="4"/>
    </row>
    <row r="937" spans="1:24" s="258" customFormat="1" ht="24" customHeight="1">
      <c r="A937" s="216"/>
      <c r="B937" s="1838"/>
      <c r="C937" s="1839"/>
      <c r="D937" s="855"/>
      <c r="E937" s="1840"/>
      <c r="F937" s="1840"/>
      <c r="G937" s="1840"/>
      <c r="H937" s="1840"/>
      <c r="I937" s="1840"/>
      <c r="J937" s="1840"/>
      <c r="K937" s="1840"/>
      <c r="L937" s="1840"/>
      <c r="M937" s="1841"/>
      <c r="N937" s="1841"/>
      <c r="O937" s="301"/>
      <c r="P937" s="302" t="str">
        <f t="shared" si="33"/>
        <v/>
      </c>
      <c r="Q937" s="47"/>
      <c r="R937" s="373"/>
      <c r="S937" s="4"/>
      <c r="T937" s="4"/>
      <c r="U937" s="4"/>
      <c r="V937" s="4"/>
      <c r="W937" s="4"/>
      <c r="X937" s="4"/>
    </row>
    <row r="938" spans="1:24" s="258" customFormat="1" ht="24" customHeight="1">
      <c r="A938" s="216"/>
      <c r="B938" s="1838"/>
      <c r="C938" s="1839"/>
      <c r="D938" s="855"/>
      <c r="E938" s="1840"/>
      <c r="F938" s="1840"/>
      <c r="G938" s="1840"/>
      <c r="H938" s="1840"/>
      <c r="I938" s="1840"/>
      <c r="J938" s="1840"/>
      <c r="K938" s="1840"/>
      <c r="L938" s="1840"/>
      <c r="M938" s="1841"/>
      <c r="N938" s="1841"/>
      <c r="O938" s="301"/>
      <c r="P938" s="302" t="str">
        <f t="shared" si="33"/>
        <v/>
      </c>
      <c r="Q938" s="47"/>
      <c r="R938" s="373"/>
      <c r="S938" s="4"/>
      <c r="T938" s="4"/>
      <c r="U938" s="4"/>
      <c r="V938" s="4"/>
      <c r="W938" s="4"/>
      <c r="X938" s="4"/>
    </row>
    <row r="939" spans="1:24" s="258" customFormat="1" ht="24" customHeight="1">
      <c r="A939" s="216"/>
      <c r="B939" s="1838"/>
      <c r="C939" s="1839"/>
      <c r="D939" s="855"/>
      <c r="E939" s="1840"/>
      <c r="F939" s="1840"/>
      <c r="G939" s="1840"/>
      <c r="H939" s="1840"/>
      <c r="I939" s="1840"/>
      <c r="J939" s="1840"/>
      <c r="K939" s="1840"/>
      <c r="L939" s="1840"/>
      <c r="M939" s="1841"/>
      <c r="N939" s="1841"/>
      <c r="O939" s="301"/>
      <c r="P939" s="302" t="str">
        <f t="shared" si="33"/>
        <v/>
      </c>
      <c r="Q939" s="47"/>
      <c r="R939" s="373"/>
      <c r="S939" s="4"/>
      <c r="T939" s="4"/>
      <c r="U939" s="4"/>
      <c r="V939" s="4"/>
      <c r="W939" s="4"/>
      <c r="X939" s="4"/>
    </row>
    <row r="940" spans="1:24" s="258" customFormat="1" ht="24" customHeight="1">
      <c r="A940" s="216"/>
      <c r="B940" s="1838"/>
      <c r="C940" s="1839"/>
      <c r="D940" s="855"/>
      <c r="E940" s="1840"/>
      <c r="F940" s="1840"/>
      <c r="G940" s="1840"/>
      <c r="H940" s="1840"/>
      <c r="I940" s="1840"/>
      <c r="J940" s="1840"/>
      <c r="K940" s="1840"/>
      <c r="L940" s="1840"/>
      <c r="M940" s="1841"/>
      <c r="N940" s="1841"/>
      <c r="O940" s="301"/>
      <c r="P940" s="302" t="str">
        <f t="shared" si="33"/>
        <v/>
      </c>
      <c r="Q940" s="47"/>
      <c r="R940" s="373"/>
      <c r="S940" s="4"/>
      <c r="T940" s="4"/>
      <c r="U940" s="4"/>
      <c r="V940" s="4"/>
      <c r="W940" s="4"/>
      <c r="X940" s="4"/>
    </row>
    <row r="941" spans="1:24" s="258" customFormat="1" ht="24" customHeight="1">
      <c r="A941" s="216"/>
      <c r="B941" s="1838"/>
      <c r="C941" s="1839"/>
      <c r="D941" s="855"/>
      <c r="E941" s="1840"/>
      <c r="F941" s="1840"/>
      <c r="G941" s="1840"/>
      <c r="H941" s="1840"/>
      <c r="I941" s="1840"/>
      <c r="J941" s="1840"/>
      <c r="K941" s="1840"/>
      <c r="L941" s="1840"/>
      <c r="M941" s="1841"/>
      <c r="N941" s="1841"/>
      <c r="O941" s="301"/>
      <c r="P941" s="302" t="str">
        <f t="shared" si="33"/>
        <v/>
      </c>
      <c r="Q941" s="47"/>
      <c r="R941" s="373"/>
      <c r="S941" s="4"/>
      <c r="T941" s="4"/>
      <c r="U941" s="4"/>
      <c r="V941" s="4"/>
      <c r="W941" s="4"/>
      <c r="X941" s="4"/>
    </row>
    <row r="942" spans="1:24" s="258" customFormat="1" ht="24" customHeight="1">
      <c r="A942" s="216"/>
      <c r="B942" s="1838"/>
      <c r="C942" s="1839"/>
      <c r="D942" s="855"/>
      <c r="E942" s="1840"/>
      <c r="F942" s="1840"/>
      <c r="G942" s="1840"/>
      <c r="H942" s="1840"/>
      <c r="I942" s="1840"/>
      <c r="J942" s="1840"/>
      <c r="K942" s="1840"/>
      <c r="L942" s="1840"/>
      <c r="M942" s="1841"/>
      <c r="N942" s="1841"/>
      <c r="O942" s="301"/>
      <c r="P942" s="302" t="str">
        <f t="shared" si="33"/>
        <v/>
      </c>
      <c r="Q942" s="47"/>
      <c r="R942" s="373"/>
      <c r="S942" s="4"/>
      <c r="T942" s="4"/>
      <c r="U942" s="4"/>
      <c r="V942" s="4"/>
      <c r="W942" s="4"/>
      <c r="X942" s="4"/>
    </row>
    <row r="943" spans="1:24" s="111" customFormat="1" ht="6" customHeight="1">
      <c r="A943" s="363"/>
      <c r="B943" s="22"/>
      <c r="C943" s="822"/>
      <c r="D943" s="822"/>
      <c r="E943" s="822"/>
      <c r="F943" s="823"/>
      <c r="G943" s="823"/>
      <c r="H943" s="823"/>
      <c r="I943" s="823"/>
      <c r="J943" s="823"/>
      <c r="K943" s="823"/>
      <c r="L943" s="823"/>
      <c r="M943" s="18"/>
      <c r="N943" s="18"/>
      <c r="O943" s="18"/>
      <c r="P943" s="23"/>
      <c r="Q943" s="258"/>
      <c r="R943" s="374"/>
      <c r="S943" s="66"/>
      <c r="T943" s="66"/>
      <c r="U943" s="66"/>
      <c r="V943" s="66"/>
      <c r="W943" s="66"/>
      <c r="X943" s="66"/>
    </row>
    <row r="944" spans="1:24" s="87" customFormat="1" ht="21.75" customHeight="1">
      <c r="A944" s="370"/>
      <c r="B944" s="1852" t="s">
        <v>68</v>
      </c>
      <c r="C944" s="1853"/>
      <c r="D944" s="1853"/>
      <c r="E944" s="1853"/>
      <c r="F944" s="1853"/>
      <c r="G944" s="1853"/>
      <c r="H944" s="1853"/>
      <c r="I944" s="1853"/>
      <c r="J944" s="1853"/>
      <c r="K944" s="1853"/>
      <c r="L944" s="1853"/>
      <c r="M944" s="1852"/>
      <c r="N944" s="1852"/>
      <c r="O944" s="1852"/>
      <c r="P944" s="1852"/>
      <c r="Q944" s="1852"/>
      <c r="R944" s="399"/>
      <c r="S944" s="119"/>
      <c r="T944" s="119"/>
      <c r="U944" s="119"/>
      <c r="V944" s="120"/>
      <c r="W944" s="37"/>
      <c r="X944" s="98"/>
    </row>
    <row r="945" spans="1:243" s="258" customFormat="1" ht="12.75" customHeight="1">
      <c r="A945" s="363"/>
      <c r="B945" s="1848" t="str">
        <f>B884</f>
        <v>FAPESP,  SETEMBRO DE 2015</v>
      </c>
      <c r="C945" s="1849"/>
      <c r="D945" s="1849"/>
      <c r="E945" s="1849"/>
      <c r="F945" s="826"/>
      <c r="G945" s="826"/>
      <c r="H945" s="826"/>
      <c r="I945" s="826"/>
      <c r="J945" s="826"/>
      <c r="K945" s="826"/>
      <c r="L945" s="826"/>
      <c r="M945" s="3"/>
      <c r="N945" s="3"/>
      <c r="O945" s="3"/>
      <c r="Q945" s="600">
        <v>1</v>
      </c>
      <c r="R945" s="373"/>
      <c r="S945" s="33"/>
      <c r="T945" s="33"/>
      <c r="U945" s="33"/>
      <c r="V945" s="33"/>
      <c r="W945" s="33"/>
      <c r="X945" s="4"/>
    </row>
    <row r="946" spans="1:243" s="258" customFormat="1" ht="18">
      <c r="A946" s="378"/>
      <c r="B946" s="310" t="str">
        <f>B890</f>
        <v>7- DESPESAS DE TRANSPORTE</v>
      </c>
      <c r="C946" s="858"/>
      <c r="D946" s="858"/>
      <c r="E946" s="858"/>
      <c r="F946" s="859"/>
      <c r="G946" s="859"/>
      <c r="H946" s="859"/>
      <c r="I946" s="859"/>
      <c r="J946" s="859"/>
      <c r="K946" s="859"/>
      <c r="L946" s="859"/>
      <c r="M946" s="121"/>
      <c r="N946" s="121"/>
      <c r="O946" s="121"/>
      <c r="R946" s="341"/>
      <c r="S946" s="4"/>
      <c r="T946" s="4"/>
      <c r="U946" s="4"/>
      <c r="V946" s="4"/>
      <c r="W946" s="4"/>
      <c r="X946" s="4"/>
    </row>
    <row r="947" spans="1:243" s="87" customFormat="1" ht="30.75" customHeight="1">
      <c r="A947" s="370"/>
      <c r="B947" s="1574" t="s">
        <v>1</v>
      </c>
      <c r="C947" s="1855"/>
      <c r="D947" s="814" t="s">
        <v>7</v>
      </c>
      <c r="E947" s="1834" t="s">
        <v>8</v>
      </c>
      <c r="F947" s="1835"/>
      <c r="G947" s="1835"/>
      <c r="H947" s="1835"/>
      <c r="I947" s="1835"/>
      <c r="J947" s="1835"/>
      <c r="K947" s="1835"/>
      <c r="L947" s="1835"/>
      <c r="M947" s="1836"/>
      <c r="N947" s="1837"/>
      <c r="O947" s="566" t="s">
        <v>3</v>
      </c>
      <c r="P947" s="419" t="s">
        <v>4</v>
      </c>
      <c r="Q947" s="567" t="s">
        <v>2</v>
      </c>
      <c r="R947" s="388"/>
      <c r="S947" s="98"/>
      <c r="T947" s="98"/>
      <c r="U947" s="98"/>
      <c r="V947" s="98"/>
      <c r="W947" s="98"/>
      <c r="X947" s="98"/>
    </row>
    <row r="948" spans="1:243" s="258" customFormat="1" ht="24" customHeight="1">
      <c r="A948" s="216"/>
      <c r="B948" s="1838"/>
      <c r="C948" s="1839"/>
      <c r="D948" s="855"/>
      <c r="E948" s="1840"/>
      <c r="F948" s="1840"/>
      <c r="G948" s="1840"/>
      <c r="H948" s="1840"/>
      <c r="I948" s="1840"/>
      <c r="J948" s="1840"/>
      <c r="K948" s="1840"/>
      <c r="L948" s="1840"/>
      <c r="M948" s="1841"/>
      <c r="N948" s="1841"/>
      <c r="O948" s="301"/>
      <c r="P948" s="302" t="str">
        <f>IF(O948*D948=0,"",O948*D948)</f>
        <v/>
      </c>
      <c r="Q948" s="47"/>
      <c r="R948" s="373"/>
      <c r="S948" s="4"/>
      <c r="T948" s="4"/>
      <c r="U948" s="4"/>
      <c r="V948" s="4"/>
      <c r="W948" s="4"/>
      <c r="X948" s="4"/>
      <c r="IH948" s="72"/>
      <c r="II948" s="21"/>
    </row>
    <row r="949" spans="1:243" s="258" customFormat="1" ht="24" customHeight="1">
      <c r="A949" s="216"/>
      <c r="B949" s="1838"/>
      <c r="C949" s="1839"/>
      <c r="D949" s="855"/>
      <c r="E949" s="1840"/>
      <c r="F949" s="1840"/>
      <c r="G949" s="1840"/>
      <c r="H949" s="1840"/>
      <c r="I949" s="1840"/>
      <c r="J949" s="1840"/>
      <c r="K949" s="1840"/>
      <c r="L949" s="1840"/>
      <c r="M949" s="1841"/>
      <c r="N949" s="1841"/>
      <c r="O949" s="301"/>
      <c r="P949" s="302" t="str">
        <f t="shared" ref="P949:P969" si="34">IF(O949*D949=0,"",O949*D949)</f>
        <v/>
      </c>
      <c r="Q949" s="47"/>
      <c r="R949" s="373"/>
      <c r="S949" s="4"/>
      <c r="T949" s="4"/>
      <c r="U949" s="4"/>
      <c r="V949" s="4"/>
      <c r="W949" s="4"/>
      <c r="X949" s="4"/>
      <c r="IH949" s="21"/>
      <c r="II949" s="21"/>
    </row>
    <row r="950" spans="1:243" s="258" customFormat="1" ht="24" customHeight="1">
      <c r="A950" s="216"/>
      <c r="B950" s="1838"/>
      <c r="C950" s="1839"/>
      <c r="D950" s="855"/>
      <c r="E950" s="1840"/>
      <c r="F950" s="1840"/>
      <c r="G950" s="1840"/>
      <c r="H950" s="1840"/>
      <c r="I950" s="1840"/>
      <c r="J950" s="1840"/>
      <c r="K950" s="1840"/>
      <c r="L950" s="1840"/>
      <c r="M950" s="1841"/>
      <c r="N950" s="1841"/>
      <c r="O950" s="301"/>
      <c r="P950" s="302" t="str">
        <f t="shared" si="34"/>
        <v/>
      </c>
      <c r="Q950" s="47"/>
      <c r="R950" s="373"/>
      <c r="S950" s="4"/>
      <c r="T950" s="4"/>
      <c r="U950" s="4"/>
      <c r="V950" s="4"/>
      <c r="W950" s="4"/>
      <c r="X950" s="4"/>
    </row>
    <row r="951" spans="1:243" s="258" customFormat="1" ht="24" customHeight="1">
      <c r="A951" s="216"/>
      <c r="B951" s="1838"/>
      <c r="C951" s="1839"/>
      <c r="D951" s="855"/>
      <c r="E951" s="1840"/>
      <c r="F951" s="1840"/>
      <c r="G951" s="1840"/>
      <c r="H951" s="1840"/>
      <c r="I951" s="1840"/>
      <c r="J951" s="1840"/>
      <c r="K951" s="1840"/>
      <c r="L951" s="1840"/>
      <c r="M951" s="1841"/>
      <c r="N951" s="1841"/>
      <c r="O951" s="301"/>
      <c r="P951" s="302" t="str">
        <f t="shared" si="34"/>
        <v/>
      </c>
      <c r="Q951" s="47"/>
      <c r="R951" s="373"/>
      <c r="S951" s="4"/>
      <c r="T951" s="4"/>
      <c r="U951" s="4"/>
      <c r="V951" s="4"/>
      <c r="W951" s="4"/>
      <c r="X951" s="4"/>
    </row>
    <row r="952" spans="1:243" s="258" customFormat="1" ht="24" customHeight="1">
      <c r="A952" s="216"/>
      <c r="B952" s="1838"/>
      <c r="C952" s="1839"/>
      <c r="D952" s="855"/>
      <c r="E952" s="1840"/>
      <c r="F952" s="1840"/>
      <c r="G952" s="1840"/>
      <c r="H952" s="1840"/>
      <c r="I952" s="1840"/>
      <c r="J952" s="1840"/>
      <c r="K952" s="1840"/>
      <c r="L952" s="1840"/>
      <c r="M952" s="1841"/>
      <c r="N952" s="1841"/>
      <c r="O952" s="301"/>
      <c r="P952" s="302" t="str">
        <f t="shared" si="34"/>
        <v/>
      </c>
      <c r="Q952" s="47"/>
      <c r="R952" s="373"/>
      <c r="S952" s="4"/>
      <c r="T952" s="4"/>
      <c r="U952" s="4"/>
      <c r="V952" s="4"/>
      <c r="W952" s="4"/>
      <c r="X952" s="4"/>
    </row>
    <row r="953" spans="1:243" s="258" customFormat="1" ht="24" customHeight="1">
      <c r="A953" s="216"/>
      <c r="B953" s="1838"/>
      <c r="C953" s="1839"/>
      <c r="D953" s="855"/>
      <c r="E953" s="1840"/>
      <c r="F953" s="1840"/>
      <c r="G953" s="1840"/>
      <c r="H953" s="1840"/>
      <c r="I953" s="1840"/>
      <c r="J953" s="1840"/>
      <c r="K953" s="1840"/>
      <c r="L953" s="1840"/>
      <c r="M953" s="1841"/>
      <c r="N953" s="1841"/>
      <c r="O953" s="301"/>
      <c r="P953" s="302" t="str">
        <f t="shared" si="34"/>
        <v/>
      </c>
      <c r="Q953" s="47"/>
      <c r="R953" s="373"/>
      <c r="S953" s="4"/>
      <c r="T953" s="4"/>
      <c r="U953" s="4"/>
      <c r="V953" s="4"/>
      <c r="W953" s="4"/>
      <c r="X953" s="4"/>
    </row>
    <row r="954" spans="1:243" s="258" customFormat="1" ht="24" customHeight="1">
      <c r="A954" s="216"/>
      <c r="B954" s="1838"/>
      <c r="C954" s="1839"/>
      <c r="D954" s="855"/>
      <c r="E954" s="1840"/>
      <c r="F954" s="1840"/>
      <c r="G954" s="1840"/>
      <c r="H954" s="1840"/>
      <c r="I954" s="1840"/>
      <c r="J954" s="1840"/>
      <c r="K954" s="1840"/>
      <c r="L954" s="1840"/>
      <c r="M954" s="1841"/>
      <c r="N954" s="1841"/>
      <c r="O954" s="301"/>
      <c r="P954" s="302" t="str">
        <f t="shared" si="34"/>
        <v/>
      </c>
      <c r="Q954" s="47"/>
      <c r="R954" s="373"/>
      <c r="S954" s="4"/>
      <c r="T954" s="4"/>
      <c r="U954" s="4"/>
      <c r="V954" s="4"/>
      <c r="W954" s="4"/>
      <c r="X954" s="4"/>
    </row>
    <row r="955" spans="1:243" s="258" customFormat="1" ht="24" customHeight="1">
      <c r="A955" s="216"/>
      <c r="B955" s="1838"/>
      <c r="C955" s="1839"/>
      <c r="D955" s="855"/>
      <c r="E955" s="1840"/>
      <c r="F955" s="1840"/>
      <c r="G955" s="1840"/>
      <c r="H955" s="1840"/>
      <c r="I955" s="1840"/>
      <c r="J955" s="1840"/>
      <c r="K955" s="1840"/>
      <c r="L955" s="1840"/>
      <c r="M955" s="1841"/>
      <c r="N955" s="1841"/>
      <c r="O955" s="301"/>
      <c r="P955" s="302" t="str">
        <f t="shared" si="34"/>
        <v/>
      </c>
      <c r="Q955" s="47"/>
      <c r="R955" s="373"/>
      <c r="S955" s="4"/>
      <c r="T955" s="4"/>
      <c r="U955" s="4"/>
      <c r="V955" s="4"/>
      <c r="W955" s="4"/>
      <c r="X955" s="4"/>
      <c r="IH955" s="72"/>
      <c r="II955" s="21"/>
    </row>
    <row r="956" spans="1:243" s="258" customFormat="1" ht="24" customHeight="1">
      <c r="A956" s="216"/>
      <c r="B956" s="1838"/>
      <c r="C956" s="1839"/>
      <c r="D956" s="855"/>
      <c r="E956" s="1840"/>
      <c r="F956" s="1840"/>
      <c r="G956" s="1840"/>
      <c r="H956" s="1840"/>
      <c r="I956" s="1840"/>
      <c r="J956" s="1840"/>
      <c r="K956" s="1840"/>
      <c r="L956" s="1840"/>
      <c r="M956" s="1841"/>
      <c r="N956" s="1841"/>
      <c r="O956" s="301"/>
      <c r="P956" s="302" t="str">
        <f t="shared" si="34"/>
        <v/>
      </c>
      <c r="Q956" s="47"/>
      <c r="R956" s="373"/>
      <c r="S956" s="4"/>
      <c r="T956" s="4"/>
      <c r="U956" s="4"/>
      <c r="V956" s="4"/>
      <c r="W956" s="4"/>
      <c r="X956" s="4"/>
      <c r="IH956" s="21"/>
      <c r="II956" s="21"/>
    </row>
    <row r="957" spans="1:243" s="258" customFormat="1" ht="24" customHeight="1">
      <c r="A957" s="216"/>
      <c r="B957" s="1838"/>
      <c r="C957" s="1839"/>
      <c r="D957" s="855"/>
      <c r="E957" s="1840"/>
      <c r="F957" s="1840"/>
      <c r="G957" s="1840"/>
      <c r="H957" s="1840"/>
      <c r="I957" s="1840"/>
      <c r="J957" s="1840"/>
      <c r="K957" s="1840"/>
      <c r="L957" s="1840"/>
      <c r="M957" s="1841"/>
      <c r="N957" s="1841"/>
      <c r="O957" s="301"/>
      <c r="P957" s="302" t="str">
        <f t="shared" si="34"/>
        <v/>
      </c>
      <c r="Q957" s="47"/>
      <c r="R957" s="373"/>
      <c r="S957" s="4"/>
      <c r="T957" s="4"/>
      <c r="U957" s="4"/>
      <c r="V957" s="4"/>
      <c r="W957" s="4"/>
      <c r="X957" s="4"/>
      <c r="IH957" s="21"/>
      <c r="II957" s="21"/>
    </row>
    <row r="958" spans="1:243" s="258" customFormat="1" ht="24" customHeight="1">
      <c r="A958" s="216"/>
      <c r="B958" s="1838"/>
      <c r="C958" s="1839"/>
      <c r="D958" s="855"/>
      <c r="E958" s="1840"/>
      <c r="F958" s="1840"/>
      <c r="G958" s="1840"/>
      <c r="H958" s="1840"/>
      <c r="I958" s="1840"/>
      <c r="J958" s="1840"/>
      <c r="K958" s="1840"/>
      <c r="L958" s="1840"/>
      <c r="M958" s="1841"/>
      <c r="N958" s="1841"/>
      <c r="O958" s="301"/>
      <c r="P958" s="302" t="str">
        <f t="shared" si="34"/>
        <v/>
      </c>
      <c r="Q958" s="47"/>
      <c r="R958" s="373"/>
      <c r="S958" s="4"/>
      <c r="T958" s="4"/>
      <c r="U958" s="4"/>
      <c r="V958" s="4"/>
      <c r="W958" s="4"/>
      <c r="X958" s="4"/>
    </row>
    <row r="959" spans="1:243" s="258" customFormat="1" ht="24" customHeight="1">
      <c r="A959" s="216"/>
      <c r="B959" s="1838"/>
      <c r="C959" s="1839"/>
      <c r="D959" s="855"/>
      <c r="E959" s="1840"/>
      <c r="F959" s="1840"/>
      <c r="G959" s="1840"/>
      <c r="H959" s="1840"/>
      <c r="I959" s="1840"/>
      <c r="J959" s="1840"/>
      <c r="K959" s="1840"/>
      <c r="L959" s="1840"/>
      <c r="M959" s="1841"/>
      <c r="N959" s="1841"/>
      <c r="O959" s="301"/>
      <c r="P959" s="302" t="str">
        <f t="shared" si="34"/>
        <v/>
      </c>
      <c r="Q959" s="47"/>
      <c r="R959" s="373"/>
      <c r="S959" s="4"/>
      <c r="T959" s="4"/>
      <c r="U959" s="4"/>
      <c r="V959" s="4"/>
      <c r="W959" s="4"/>
      <c r="X959" s="4"/>
    </row>
    <row r="960" spans="1:243" s="258" customFormat="1" ht="24" customHeight="1">
      <c r="A960" s="216"/>
      <c r="B960" s="1838"/>
      <c r="C960" s="1839"/>
      <c r="D960" s="855"/>
      <c r="E960" s="1840"/>
      <c r="F960" s="1840"/>
      <c r="G960" s="1840"/>
      <c r="H960" s="1840"/>
      <c r="I960" s="1840"/>
      <c r="J960" s="1840"/>
      <c r="K960" s="1840"/>
      <c r="L960" s="1840"/>
      <c r="M960" s="1841"/>
      <c r="N960" s="1841"/>
      <c r="O960" s="301"/>
      <c r="P960" s="302" t="str">
        <f t="shared" si="34"/>
        <v/>
      </c>
      <c r="Q960" s="47"/>
      <c r="R960" s="373"/>
      <c r="S960" s="4"/>
      <c r="T960" s="4"/>
      <c r="U960" s="4"/>
      <c r="V960" s="4"/>
      <c r="W960" s="4"/>
      <c r="X960" s="4"/>
    </row>
    <row r="961" spans="1:243" s="258" customFormat="1" ht="24" customHeight="1">
      <c r="A961" s="216"/>
      <c r="B961" s="1838"/>
      <c r="C961" s="1839"/>
      <c r="D961" s="855"/>
      <c r="E961" s="1840"/>
      <c r="F961" s="1840"/>
      <c r="G961" s="1840"/>
      <c r="H961" s="1840"/>
      <c r="I961" s="1840"/>
      <c r="J961" s="1840"/>
      <c r="K961" s="1840"/>
      <c r="L961" s="1840"/>
      <c r="M961" s="1841"/>
      <c r="N961" s="1841"/>
      <c r="O961" s="301"/>
      <c r="P961" s="302" t="str">
        <f t="shared" si="34"/>
        <v/>
      </c>
      <c r="Q961" s="47"/>
      <c r="R961" s="373"/>
      <c r="S961" s="4"/>
      <c r="T961" s="4"/>
      <c r="U961" s="4"/>
      <c r="V961" s="4"/>
      <c r="W961" s="4"/>
      <c r="X961" s="4"/>
    </row>
    <row r="962" spans="1:243" s="258" customFormat="1" ht="24" customHeight="1">
      <c r="A962" s="216"/>
      <c r="B962" s="1838"/>
      <c r="C962" s="1839"/>
      <c r="D962" s="855"/>
      <c r="E962" s="1840"/>
      <c r="F962" s="1840"/>
      <c r="G962" s="1840"/>
      <c r="H962" s="1840"/>
      <c r="I962" s="1840"/>
      <c r="J962" s="1840"/>
      <c r="K962" s="1840"/>
      <c r="L962" s="1840"/>
      <c r="M962" s="1841"/>
      <c r="N962" s="1841"/>
      <c r="O962" s="301"/>
      <c r="P962" s="302" t="str">
        <f t="shared" si="34"/>
        <v/>
      </c>
      <c r="Q962" s="47"/>
      <c r="R962" s="373"/>
      <c r="S962" s="4"/>
      <c r="T962" s="4"/>
      <c r="U962" s="4"/>
      <c r="V962" s="4"/>
      <c r="W962" s="4"/>
      <c r="X962" s="4"/>
    </row>
    <row r="963" spans="1:243" s="258" customFormat="1" ht="24" customHeight="1">
      <c r="A963" s="216"/>
      <c r="B963" s="1838"/>
      <c r="C963" s="1839"/>
      <c r="D963" s="855"/>
      <c r="E963" s="1840"/>
      <c r="F963" s="1840"/>
      <c r="G963" s="1840"/>
      <c r="H963" s="1840"/>
      <c r="I963" s="1840"/>
      <c r="J963" s="1840"/>
      <c r="K963" s="1840"/>
      <c r="L963" s="1840"/>
      <c r="M963" s="1841"/>
      <c r="N963" s="1841"/>
      <c r="O963" s="301"/>
      <c r="P963" s="302" t="str">
        <f t="shared" si="34"/>
        <v/>
      </c>
      <c r="Q963" s="47"/>
      <c r="R963" s="373"/>
      <c r="S963" s="4"/>
      <c r="T963" s="4"/>
      <c r="U963" s="4"/>
      <c r="V963" s="4"/>
      <c r="W963" s="4"/>
      <c r="X963" s="4"/>
    </row>
    <row r="964" spans="1:243" s="258" customFormat="1" ht="24" customHeight="1">
      <c r="A964" s="216"/>
      <c r="B964" s="1838"/>
      <c r="C964" s="1839"/>
      <c r="D964" s="855"/>
      <c r="E964" s="1840"/>
      <c r="F964" s="1840"/>
      <c r="G964" s="1840"/>
      <c r="H964" s="1840"/>
      <c r="I964" s="1840"/>
      <c r="J964" s="1840"/>
      <c r="K964" s="1840"/>
      <c r="L964" s="1840"/>
      <c r="M964" s="1841"/>
      <c r="N964" s="1841"/>
      <c r="O964" s="301"/>
      <c r="P964" s="302" t="str">
        <f t="shared" si="34"/>
        <v/>
      </c>
      <c r="Q964" s="47"/>
      <c r="R964" s="373"/>
      <c r="S964" s="4"/>
      <c r="T964" s="4"/>
      <c r="U964" s="4"/>
      <c r="V964" s="4"/>
      <c r="W964" s="4"/>
      <c r="X964" s="4"/>
    </row>
    <row r="965" spans="1:243" s="258" customFormat="1" ht="24" customHeight="1">
      <c r="A965" s="216"/>
      <c r="B965" s="1838"/>
      <c r="C965" s="1839"/>
      <c r="D965" s="855"/>
      <c r="E965" s="1840"/>
      <c r="F965" s="1840"/>
      <c r="G965" s="1840"/>
      <c r="H965" s="1840"/>
      <c r="I965" s="1840"/>
      <c r="J965" s="1840"/>
      <c r="K965" s="1840"/>
      <c r="L965" s="1840"/>
      <c r="M965" s="1841"/>
      <c r="N965" s="1841"/>
      <c r="O965" s="301"/>
      <c r="P965" s="302" t="str">
        <f t="shared" si="34"/>
        <v/>
      </c>
      <c r="Q965" s="47"/>
      <c r="R965" s="373"/>
      <c r="S965" s="4"/>
      <c r="T965" s="4"/>
      <c r="U965" s="4"/>
      <c r="V965" s="4"/>
      <c r="W965" s="4"/>
      <c r="X965" s="4"/>
    </row>
    <row r="966" spans="1:243" s="258" customFormat="1" ht="24" customHeight="1">
      <c r="A966" s="216"/>
      <c r="B966" s="1838"/>
      <c r="C966" s="1839"/>
      <c r="D966" s="855"/>
      <c r="E966" s="1840"/>
      <c r="F966" s="1840"/>
      <c r="G966" s="1840"/>
      <c r="H966" s="1840"/>
      <c r="I966" s="1840"/>
      <c r="J966" s="1840"/>
      <c r="K966" s="1840"/>
      <c r="L966" s="1840"/>
      <c r="M966" s="1841"/>
      <c r="N966" s="1841"/>
      <c r="O966" s="301"/>
      <c r="P966" s="302" t="str">
        <f t="shared" si="34"/>
        <v/>
      </c>
      <c r="Q966" s="47"/>
      <c r="R966" s="373"/>
      <c r="S966" s="4"/>
      <c r="T966" s="4"/>
      <c r="U966" s="4"/>
      <c r="V966" s="4"/>
      <c r="W966" s="4"/>
      <c r="X966" s="4"/>
    </row>
    <row r="967" spans="1:243" s="258" customFormat="1" ht="24" customHeight="1">
      <c r="A967" s="216"/>
      <c r="B967" s="1838"/>
      <c r="C967" s="1839"/>
      <c r="D967" s="855"/>
      <c r="E967" s="1840"/>
      <c r="F967" s="1840"/>
      <c r="G967" s="1840"/>
      <c r="H967" s="1840"/>
      <c r="I967" s="1840"/>
      <c r="J967" s="1840"/>
      <c r="K967" s="1840"/>
      <c r="L967" s="1840"/>
      <c r="M967" s="1841"/>
      <c r="N967" s="1841"/>
      <c r="O967" s="301"/>
      <c r="P967" s="302" t="str">
        <f t="shared" si="34"/>
        <v/>
      </c>
      <c r="Q967" s="47"/>
      <c r="R967" s="373"/>
      <c r="S967" s="4"/>
      <c r="T967" s="4"/>
      <c r="U967" s="4"/>
      <c r="V967" s="4"/>
      <c r="W967" s="4"/>
      <c r="X967" s="4"/>
    </row>
    <row r="968" spans="1:243" s="258" customFormat="1" ht="24" customHeight="1">
      <c r="A968" s="216"/>
      <c r="B968" s="1838"/>
      <c r="C968" s="1839"/>
      <c r="D968" s="855"/>
      <c r="E968" s="1840"/>
      <c r="F968" s="1840"/>
      <c r="G968" s="1840"/>
      <c r="H968" s="1840"/>
      <c r="I968" s="1840"/>
      <c r="J968" s="1840"/>
      <c r="K968" s="1840"/>
      <c r="L968" s="1840"/>
      <c r="M968" s="1841"/>
      <c r="N968" s="1841"/>
      <c r="O968" s="301"/>
      <c r="P968" s="302" t="str">
        <f t="shared" si="34"/>
        <v/>
      </c>
      <c r="Q968" s="47"/>
      <c r="R968" s="373"/>
      <c r="S968" s="4"/>
      <c r="T968" s="4"/>
      <c r="U968" s="4"/>
      <c r="V968" s="4"/>
      <c r="W968" s="4"/>
      <c r="X968" s="4"/>
    </row>
    <row r="969" spans="1:243" s="258" customFormat="1" ht="24" customHeight="1">
      <c r="A969" s="216"/>
      <c r="B969" s="1838"/>
      <c r="C969" s="1839"/>
      <c r="D969" s="855"/>
      <c r="E969" s="1840"/>
      <c r="F969" s="1840"/>
      <c r="G969" s="1840"/>
      <c r="H969" s="1840"/>
      <c r="I969" s="1840"/>
      <c r="J969" s="1840"/>
      <c r="K969" s="1840"/>
      <c r="L969" s="1840"/>
      <c r="M969" s="1841"/>
      <c r="N969" s="1841"/>
      <c r="O969" s="301"/>
      <c r="P969" s="302" t="str">
        <f t="shared" si="34"/>
        <v/>
      </c>
      <c r="Q969" s="47"/>
      <c r="R969" s="373"/>
      <c r="S969" s="4"/>
      <c r="T969" s="4"/>
      <c r="U969" s="4"/>
      <c r="V969" s="4"/>
      <c r="W969" s="4"/>
      <c r="X969" s="4"/>
    </row>
    <row r="970" spans="1:243" s="258" customFormat="1" ht="24" customHeight="1">
      <c r="A970" s="216"/>
      <c r="B970" s="1838"/>
      <c r="C970" s="1839"/>
      <c r="D970" s="855"/>
      <c r="E970" s="1840"/>
      <c r="F970" s="1840"/>
      <c r="G970" s="1840"/>
      <c r="H970" s="1840"/>
      <c r="I970" s="1840"/>
      <c r="J970" s="1840"/>
      <c r="K970" s="1840"/>
      <c r="L970" s="1840"/>
      <c r="M970" s="1841"/>
      <c r="N970" s="1841"/>
      <c r="O970" s="301"/>
      <c r="P970" s="302" t="str">
        <f>IF(O970*D970=0,"",O970*D970)</f>
        <v/>
      </c>
      <c r="Q970" s="47"/>
      <c r="R970" s="373"/>
      <c r="S970" s="4"/>
      <c r="T970" s="4"/>
      <c r="U970" s="4"/>
      <c r="V970" s="4"/>
      <c r="W970" s="4"/>
      <c r="X970" s="4"/>
      <c r="IH970" s="72"/>
      <c r="II970" s="21"/>
    </row>
    <row r="971" spans="1:243" s="258" customFormat="1" ht="24" customHeight="1">
      <c r="A971" s="216"/>
      <c r="B971" s="1838"/>
      <c r="C971" s="1839"/>
      <c r="D971" s="855"/>
      <c r="E971" s="1840"/>
      <c r="F971" s="1840"/>
      <c r="G971" s="1840"/>
      <c r="H971" s="1840"/>
      <c r="I971" s="1840"/>
      <c r="J971" s="1840"/>
      <c r="K971" s="1840"/>
      <c r="L971" s="1840"/>
      <c r="M971" s="1841"/>
      <c r="N971" s="1841"/>
      <c r="O971" s="301"/>
      <c r="P971" s="302" t="str">
        <f t="shared" ref="P971:P996" si="35">IF(O971*D971=0,"",O971*D971)</f>
        <v/>
      </c>
      <c r="Q971" s="47"/>
      <c r="R971" s="373"/>
      <c r="S971" s="4"/>
      <c r="T971" s="4"/>
      <c r="U971" s="4"/>
      <c r="V971" s="4"/>
      <c r="W971" s="4"/>
      <c r="X971" s="4"/>
      <c r="IH971" s="72"/>
      <c r="II971" s="21"/>
    </row>
    <row r="972" spans="1:243" s="258" customFormat="1" ht="24" customHeight="1">
      <c r="A972" s="216"/>
      <c r="B972" s="1838"/>
      <c r="C972" s="1839"/>
      <c r="D972" s="855"/>
      <c r="E972" s="1840"/>
      <c r="F972" s="1840"/>
      <c r="G972" s="1840"/>
      <c r="H972" s="1840"/>
      <c r="I972" s="1840"/>
      <c r="J972" s="1840"/>
      <c r="K972" s="1840"/>
      <c r="L972" s="1840"/>
      <c r="M972" s="1841"/>
      <c r="N972" s="1841"/>
      <c r="O972" s="301"/>
      <c r="P972" s="302" t="str">
        <f t="shared" si="35"/>
        <v/>
      </c>
      <c r="Q972" s="47"/>
      <c r="R972" s="373"/>
      <c r="S972" s="4"/>
      <c r="T972" s="4"/>
      <c r="U972" s="4"/>
      <c r="V972" s="4"/>
      <c r="W972" s="4"/>
      <c r="X972" s="4"/>
      <c r="IH972" s="21"/>
      <c r="II972" s="21"/>
    </row>
    <row r="973" spans="1:243" s="258" customFormat="1" ht="24" customHeight="1">
      <c r="A973" s="216"/>
      <c r="B973" s="1838"/>
      <c r="C973" s="1839"/>
      <c r="D973" s="855"/>
      <c r="E973" s="1840"/>
      <c r="F973" s="1840"/>
      <c r="G973" s="1840"/>
      <c r="H973" s="1840"/>
      <c r="I973" s="1840"/>
      <c r="J973" s="1840"/>
      <c r="K973" s="1840"/>
      <c r="L973" s="1840"/>
      <c r="M973" s="1841"/>
      <c r="N973" s="1841"/>
      <c r="O973" s="301"/>
      <c r="P973" s="302" t="str">
        <f t="shared" si="35"/>
        <v/>
      </c>
      <c r="Q973" s="47"/>
      <c r="R973" s="373"/>
      <c r="S973" s="4"/>
      <c r="T973" s="4"/>
      <c r="U973" s="4"/>
      <c r="V973" s="4"/>
      <c r="W973" s="4"/>
      <c r="X973" s="4"/>
      <c r="IH973" s="21"/>
      <c r="II973" s="21"/>
    </row>
    <row r="974" spans="1:243" s="258" customFormat="1" ht="24" customHeight="1">
      <c r="A974" s="216"/>
      <c r="B974" s="1838"/>
      <c r="C974" s="1839"/>
      <c r="D974" s="855"/>
      <c r="E974" s="1840"/>
      <c r="F974" s="1840"/>
      <c r="G974" s="1840"/>
      <c r="H974" s="1840"/>
      <c r="I974" s="1840"/>
      <c r="J974" s="1840"/>
      <c r="K974" s="1840"/>
      <c r="L974" s="1840"/>
      <c r="M974" s="1841"/>
      <c r="N974" s="1841"/>
      <c r="O974" s="301"/>
      <c r="P974" s="302" t="str">
        <f t="shared" si="35"/>
        <v/>
      </c>
      <c r="Q974" s="47"/>
      <c r="R974" s="373"/>
      <c r="S974" s="4"/>
      <c r="T974" s="4"/>
      <c r="U974" s="4"/>
      <c r="V974" s="4"/>
      <c r="W974" s="4"/>
      <c r="X974" s="4"/>
    </row>
    <row r="975" spans="1:243" s="258" customFormat="1" ht="24" customHeight="1">
      <c r="A975" s="216"/>
      <c r="B975" s="1838"/>
      <c r="C975" s="1839"/>
      <c r="D975" s="855"/>
      <c r="E975" s="1840"/>
      <c r="F975" s="1840"/>
      <c r="G975" s="1840"/>
      <c r="H975" s="1840"/>
      <c r="I975" s="1840"/>
      <c r="J975" s="1840"/>
      <c r="K975" s="1840"/>
      <c r="L975" s="1840"/>
      <c r="M975" s="1841"/>
      <c r="N975" s="1841"/>
      <c r="O975" s="301"/>
      <c r="P975" s="302" t="str">
        <f t="shared" si="35"/>
        <v/>
      </c>
      <c r="Q975" s="47"/>
      <c r="R975" s="373"/>
      <c r="S975" s="4"/>
      <c r="T975" s="4"/>
      <c r="U975" s="4"/>
      <c r="V975" s="4"/>
      <c r="W975" s="4"/>
      <c r="X975" s="4"/>
    </row>
    <row r="976" spans="1:243" s="258" customFormat="1" ht="24" customHeight="1">
      <c r="A976" s="216"/>
      <c r="B976" s="1838"/>
      <c r="C976" s="1839"/>
      <c r="D976" s="855"/>
      <c r="E976" s="1840"/>
      <c r="F976" s="1840"/>
      <c r="G976" s="1840"/>
      <c r="H976" s="1840"/>
      <c r="I976" s="1840"/>
      <c r="J976" s="1840"/>
      <c r="K976" s="1840"/>
      <c r="L976" s="1840"/>
      <c r="M976" s="1841"/>
      <c r="N976" s="1841"/>
      <c r="O976" s="301"/>
      <c r="P976" s="302" t="str">
        <f t="shared" si="35"/>
        <v/>
      </c>
      <c r="Q976" s="47"/>
      <c r="R976" s="373"/>
      <c r="S976" s="4"/>
      <c r="T976" s="4"/>
      <c r="U976" s="4"/>
      <c r="V976" s="4"/>
      <c r="W976" s="4"/>
      <c r="X976" s="4"/>
    </row>
    <row r="977" spans="1:243" s="258" customFormat="1" ht="24" customHeight="1">
      <c r="A977" s="216"/>
      <c r="B977" s="1838"/>
      <c r="C977" s="1839"/>
      <c r="D977" s="855"/>
      <c r="E977" s="1840"/>
      <c r="F977" s="1840"/>
      <c r="G977" s="1840"/>
      <c r="H977" s="1840"/>
      <c r="I977" s="1840"/>
      <c r="J977" s="1840"/>
      <c r="K977" s="1840"/>
      <c r="L977" s="1840"/>
      <c r="M977" s="1841"/>
      <c r="N977" s="1841"/>
      <c r="O977" s="301"/>
      <c r="P977" s="302" t="str">
        <f t="shared" si="35"/>
        <v/>
      </c>
      <c r="Q977" s="47"/>
      <c r="R977" s="373"/>
      <c r="S977" s="4"/>
      <c r="T977" s="4"/>
      <c r="U977" s="4"/>
      <c r="V977" s="4"/>
      <c r="W977" s="4"/>
      <c r="X977" s="4"/>
    </row>
    <row r="978" spans="1:243" s="258" customFormat="1" ht="24" customHeight="1">
      <c r="A978" s="216"/>
      <c r="B978" s="1838"/>
      <c r="C978" s="1839"/>
      <c r="D978" s="855"/>
      <c r="E978" s="1840"/>
      <c r="F978" s="1840"/>
      <c r="G978" s="1840"/>
      <c r="H978" s="1840"/>
      <c r="I978" s="1840"/>
      <c r="J978" s="1840"/>
      <c r="K978" s="1840"/>
      <c r="L978" s="1840"/>
      <c r="M978" s="1841"/>
      <c r="N978" s="1841"/>
      <c r="O978" s="301"/>
      <c r="P978" s="302" t="str">
        <f t="shared" si="35"/>
        <v/>
      </c>
      <c r="Q978" s="47"/>
      <c r="R978" s="373"/>
      <c r="S978" s="4"/>
      <c r="T978" s="4"/>
      <c r="U978" s="4"/>
      <c r="V978" s="4"/>
      <c r="W978" s="4"/>
      <c r="X978" s="4"/>
    </row>
    <row r="979" spans="1:243" s="258" customFormat="1" ht="24" customHeight="1">
      <c r="A979" s="216"/>
      <c r="B979" s="1838"/>
      <c r="C979" s="1839"/>
      <c r="D979" s="855"/>
      <c r="E979" s="1840"/>
      <c r="F979" s="1840"/>
      <c r="G979" s="1840"/>
      <c r="H979" s="1840"/>
      <c r="I979" s="1840"/>
      <c r="J979" s="1840"/>
      <c r="K979" s="1840"/>
      <c r="L979" s="1840"/>
      <c r="M979" s="1841"/>
      <c r="N979" s="1841"/>
      <c r="O979" s="301"/>
      <c r="P979" s="302" t="str">
        <f t="shared" si="35"/>
        <v/>
      </c>
      <c r="Q979" s="47"/>
      <c r="R979" s="373"/>
      <c r="S979" s="4"/>
      <c r="T979" s="4"/>
      <c r="U979" s="4"/>
      <c r="V979" s="4"/>
      <c r="W979" s="4"/>
      <c r="X979" s="4"/>
    </row>
    <row r="980" spans="1:243" s="258" customFormat="1" ht="24" customHeight="1">
      <c r="A980" s="216"/>
      <c r="B980" s="1838"/>
      <c r="C980" s="1839"/>
      <c r="D980" s="855"/>
      <c r="E980" s="1840"/>
      <c r="F980" s="1840"/>
      <c r="G980" s="1840"/>
      <c r="H980" s="1840"/>
      <c r="I980" s="1840"/>
      <c r="J980" s="1840"/>
      <c r="K980" s="1840"/>
      <c r="L980" s="1840"/>
      <c r="M980" s="1841"/>
      <c r="N980" s="1841"/>
      <c r="O980" s="301"/>
      <c r="P980" s="302" t="str">
        <f t="shared" si="35"/>
        <v/>
      </c>
      <c r="Q980" s="47"/>
      <c r="R980" s="373"/>
      <c r="S980" s="4"/>
      <c r="T980" s="4"/>
      <c r="U980" s="4"/>
      <c r="V980" s="4"/>
      <c r="W980" s="4"/>
      <c r="X980" s="4"/>
      <c r="IH980" s="72"/>
      <c r="II980" s="21"/>
    </row>
    <row r="981" spans="1:243" s="258" customFormat="1" ht="24" customHeight="1">
      <c r="A981" s="216"/>
      <c r="B981" s="1838"/>
      <c r="C981" s="1838"/>
      <c r="D981" s="855"/>
      <c r="E981" s="1840"/>
      <c r="F981" s="1840"/>
      <c r="G981" s="1840"/>
      <c r="H981" s="1840"/>
      <c r="I981" s="1840"/>
      <c r="J981" s="1840"/>
      <c r="K981" s="1840"/>
      <c r="L981" s="1841"/>
      <c r="M981" s="1841"/>
      <c r="N981" s="1841"/>
      <c r="O981" s="301"/>
      <c r="P981" s="302" t="str">
        <f t="shared" si="35"/>
        <v/>
      </c>
      <c r="Q981" s="47"/>
      <c r="R981" s="373"/>
      <c r="S981" s="4"/>
      <c r="T981" s="4"/>
      <c r="U981" s="4"/>
      <c r="V981" s="4"/>
      <c r="W981" s="4"/>
      <c r="X981" s="4"/>
      <c r="IH981" s="21"/>
      <c r="II981" s="21"/>
    </row>
    <row r="982" spans="1:243" s="258" customFormat="1" ht="24" customHeight="1">
      <c r="A982" s="216"/>
      <c r="B982" s="1838"/>
      <c r="C982" s="1838"/>
      <c r="D982" s="855"/>
      <c r="E982" s="1840"/>
      <c r="F982" s="1840"/>
      <c r="G982" s="1840"/>
      <c r="H982" s="1840"/>
      <c r="I982" s="1840"/>
      <c r="J982" s="1840"/>
      <c r="K982" s="1840"/>
      <c r="L982" s="1841"/>
      <c r="M982" s="1841"/>
      <c r="N982" s="1841"/>
      <c r="O982" s="301"/>
      <c r="P982" s="302" t="str">
        <f t="shared" si="35"/>
        <v/>
      </c>
      <c r="Q982" s="47"/>
      <c r="R982" s="373"/>
      <c r="S982" s="4"/>
      <c r="T982" s="4"/>
      <c r="U982" s="4"/>
      <c r="V982" s="4"/>
      <c r="W982" s="4"/>
      <c r="X982" s="4"/>
      <c r="IH982" s="21"/>
      <c r="II982" s="21"/>
    </row>
    <row r="983" spans="1:243" s="258" customFormat="1" ht="24" customHeight="1">
      <c r="A983" s="216"/>
      <c r="B983" s="1838"/>
      <c r="C983" s="1838"/>
      <c r="D983" s="855"/>
      <c r="E983" s="1840"/>
      <c r="F983" s="1840"/>
      <c r="G983" s="1840"/>
      <c r="H983" s="1840"/>
      <c r="I983" s="1840"/>
      <c r="J983" s="1840"/>
      <c r="K983" s="1840"/>
      <c r="L983" s="1841"/>
      <c r="M983" s="1841"/>
      <c r="N983" s="1841"/>
      <c r="O983" s="301"/>
      <c r="P983" s="302" t="str">
        <f t="shared" si="35"/>
        <v/>
      </c>
      <c r="Q983" s="47"/>
      <c r="R983" s="373"/>
      <c r="S983" s="4"/>
      <c r="T983" s="4"/>
      <c r="U983" s="4"/>
      <c r="V983" s="4"/>
      <c r="W983" s="4"/>
      <c r="X983" s="4"/>
    </row>
    <row r="984" spans="1:243" s="258" customFormat="1" ht="24" customHeight="1">
      <c r="A984" s="216"/>
      <c r="B984" s="1838"/>
      <c r="C984" s="1838"/>
      <c r="D984" s="855"/>
      <c r="E984" s="1840"/>
      <c r="F984" s="1840"/>
      <c r="G984" s="1840"/>
      <c r="H984" s="1840"/>
      <c r="I984" s="1840"/>
      <c r="J984" s="1840"/>
      <c r="K984" s="1840"/>
      <c r="L984" s="1841"/>
      <c r="M984" s="1841"/>
      <c r="N984" s="1841"/>
      <c r="O984" s="301"/>
      <c r="P984" s="302" t="str">
        <f t="shared" si="35"/>
        <v/>
      </c>
      <c r="Q984" s="47"/>
      <c r="R984" s="373"/>
      <c r="S984" s="4"/>
      <c r="T984" s="4"/>
      <c r="U984" s="4"/>
      <c r="V984" s="4"/>
      <c r="W984" s="4"/>
      <c r="X984" s="4"/>
    </row>
    <row r="985" spans="1:243" s="258" customFormat="1" ht="24" customHeight="1">
      <c r="A985" s="216"/>
      <c r="B985" s="1838"/>
      <c r="C985" s="1838"/>
      <c r="D985" s="855"/>
      <c r="E985" s="1840"/>
      <c r="F985" s="1840"/>
      <c r="G985" s="1840"/>
      <c r="H985" s="1840"/>
      <c r="I985" s="1840"/>
      <c r="J985" s="1840"/>
      <c r="K985" s="1840"/>
      <c r="L985" s="1841"/>
      <c r="M985" s="1841"/>
      <c r="N985" s="1841"/>
      <c r="O985" s="301"/>
      <c r="P985" s="302" t="str">
        <f t="shared" si="35"/>
        <v/>
      </c>
      <c r="Q985" s="47"/>
      <c r="R985" s="373"/>
      <c r="S985" s="4"/>
      <c r="T985" s="4"/>
      <c r="U985" s="4"/>
      <c r="V985" s="4"/>
      <c r="W985" s="4"/>
      <c r="X985" s="4"/>
    </row>
    <row r="986" spans="1:243" s="258" customFormat="1" ht="24" customHeight="1">
      <c r="A986" s="216"/>
      <c r="B986" s="1838"/>
      <c r="C986" s="1838"/>
      <c r="D986" s="855"/>
      <c r="E986" s="1840"/>
      <c r="F986" s="1840"/>
      <c r="G986" s="1840"/>
      <c r="H986" s="1840"/>
      <c r="I986" s="1840"/>
      <c r="J986" s="1840"/>
      <c r="K986" s="1840"/>
      <c r="L986" s="1841"/>
      <c r="M986" s="1841"/>
      <c r="N986" s="1841"/>
      <c r="O986" s="301"/>
      <c r="P986" s="302" t="str">
        <f>IF(O986*D986=0,"",O986*D986)</f>
        <v/>
      </c>
      <c r="Q986" s="47"/>
      <c r="R986" s="373"/>
      <c r="S986" s="4"/>
      <c r="T986" s="4"/>
      <c r="U986" s="4"/>
      <c r="V986" s="4"/>
      <c r="W986" s="4"/>
      <c r="X986" s="4"/>
    </row>
    <row r="987" spans="1:243" s="258" customFormat="1" ht="24" customHeight="1">
      <c r="A987" s="216"/>
      <c r="B987" s="1838"/>
      <c r="C987" s="1838"/>
      <c r="D987" s="855"/>
      <c r="E987" s="1840"/>
      <c r="F987" s="1840"/>
      <c r="G987" s="1840"/>
      <c r="H987" s="1840"/>
      <c r="I987" s="1840"/>
      <c r="J987" s="1840"/>
      <c r="K987" s="1840"/>
      <c r="L987" s="1841"/>
      <c r="M987" s="1841"/>
      <c r="N987" s="1841"/>
      <c r="O987" s="301"/>
      <c r="P987" s="302" t="str">
        <f>IF(O987*D987=0,"",O987*D987)</f>
        <v/>
      </c>
      <c r="Q987" s="47"/>
      <c r="R987" s="373"/>
      <c r="S987" s="4"/>
      <c r="T987" s="4"/>
      <c r="U987" s="4"/>
      <c r="V987" s="4"/>
      <c r="W987" s="4"/>
      <c r="X987" s="4"/>
    </row>
    <row r="988" spans="1:243" s="258" customFormat="1" ht="24" customHeight="1">
      <c r="A988" s="216"/>
      <c r="B988" s="1838"/>
      <c r="C988" s="1839"/>
      <c r="D988" s="855"/>
      <c r="E988" s="1840"/>
      <c r="F988" s="1840"/>
      <c r="G988" s="1840"/>
      <c r="H988" s="1840"/>
      <c r="I988" s="1840"/>
      <c r="J988" s="1840"/>
      <c r="K988" s="1840"/>
      <c r="L988" s="1840"/>
      <c r="M988" s="1841"/>
      <c r="N988" s="1841"/>
      <c r="O988" s="301"/>
      <c r="P988" s="302" t="str">
        <f t="shared" si="35"/>
        <v/>
      </c>
      <c r="Q988" s="47"/>
      <c r="R988" s="373"/>
      <c r="S988" s="4"/>
      <c r="T988" s="4"/>
      <c r="U988" s="4"/>
      <c r="V988" s="4"/>
      <c r="W988" s="4"/>
      <c r="X988" s="4"/>
    </row>
    <row r="989" spans="1:243" s="258" customFormat="1" ht="24" customHeight="1">
      <c r="A989" s="216"/>
      <c r="B989" s="1838"/>
      <c r="C989" s="1839"/>
      <c r="D989" s="855"/>
      <c r="E989" s="1840"/>
      <c r="F989" s="1840"/>
      <c r="G989" s="1840"/>
      <c r="H989" s="1840"/>
      <c r="I989" s="1840"/>
      <c r="J989" s="1840"/>
      <c r="K989" s="1840"/>
      <c r="L989" s="1840"/>
      <c r="M989" s="1841"/>
      <c r="N989" s="1841"/>
      <c r="O989" s="301"/>
      <c r="P989" s="302" t="str">
        <f t="shared" si="35"/>
        <v/>
      </c>
      <c r="Q989" s="47"/>
      <c r="R989" s="373"/>
      <c r="S989" s="4"/>
      <c r="T989" s="4"/>
      <c r="U989" s="4"/>
      <c r="V989" s="4"/>
      <c r="W989" s="4"/>
      <c r="X989" s="4"/>
    </row>
    <row r="990" spans="1:243" s="258" customFormat="1" ht="24" customHeight="1">
      <c r="A990" s="216"/>
      <c r="B990" s="1838"/>
      <c r="C990" s="1839"/>
      <c r="D990" s="855"/>
      <c r="E990" s="1840"/>
      <c r="F990" s="1840"/>
      <c r="G990" s="1840"/>
      <c r="H990" s="1840"/>
      <c r="I990" s="1840"/>
      <c r="J990" s="1840"/>
      <c r="K990" s="1840"/>
      <c r="L990" s="1840"/>
      <c r="M990" s="1841"/>
      <c r="N990" s="1841"/>
      <c r="O990" s="301"/>
      <c r="P990" s="302" t="str">
        <f t="shared" si="35"/>
        <v/>
      </c>
      <c r="Q990" s="47"/>
      <c r="R990" s="373"/>
      <c r="S990" s="4"/>
      <c r="T990" s="4"/>
      <c r="U990" s="4"/>
      <c r="V990" s="4"/>
      <c r="W990" s="4"/>
      <c r="X990" s="4"/>
    </row>
    <row r="991" spans="1:243" s="258" customFormat="1" ht="24" customHeight="1">
      <c r="A991" s="216"/>
      <c r="B991" s="1838"/>
      <c r="C991" s="1839"/>
      <c r="D991" s="855"/>
      <c r="E991" s="1840"/>
      <c r="F991" s="1840"/>
      <c r="G991" s="1840"/>
      <c r="H991" s="1840"/>
      <c r="I991" s="1840"/>
      <c r="J991" s="1840"/>
      <c r="K991" s="1840"/>
      <c r="L991" s="1840"/>
      <c r="M991" s="1841"/>
      <c r="N991" s="1841"/>
      <c r="O991" s="301"/>
      <c r="P991" s="302" t="str">
        <f t="shared" si="35"/>
        <v/>
      </c>
      <c r="Q991" s="47"/>
      <c r="R991" s="373"/>
      <c r="S991" s="4"/>
      <c r="T991" s="4"/>
      <c r="U991" s="4"/>
      <c r="V991" s="4"/>
      <c r="W991" s="4"/>
      <c r="X991" s="4"/>
    </row>
    <row r="992" spans="1:243" s="258" customFormat="1" ht="24" customHeight="1">
      <c r="A992" s="216"/>
      <c r="B992" s="1838"/>
      <c r="C992" s="1839"/>
      <c r="D992" s="855"/>
      <c r="E992" s="1840"/>
      <c r="F992" s="1840"/>
      <c r="G992" s="1840"/>
      <c r="H992" s="1840"/>
      <c r="I992" s="1840"/>
      <c r="J992" s="1840"/>
      <c r="K992" s="1840"/>
      <c r="L992" s="1840"/>
      <c r="M992" s="1841"/>
      <c r="N992" s="1841"/>
      <c r="O992" s="301"/>
      <c r="P992" s="302" t="str">
        <f t="shared" si="35"/>
        <v/>
      </c>
      <c r="Q992" s="47"/>
      <c r="R992" s="373"/>
      <c r="S992" s="4"/>
      <c r="T992" s="4"/>
      <c r="U992" s="4"/>
      <c r="V992" s="4"/>
      <c r="W992" s="4"/>
      <c r="X992" s="4"/>
    </row>
    <row r="993" spans="1:243" s="258" customFormat="1" ht="24" customHeight="1">
      <c r="A993" s="216"/>
      <c r="B993" s="1838"/>
      <c r="C993" s="1839"/>
      <c r="D993" s="855"/>
      <c r="E993" s="1840"/>
      <c r="F993" s="1840"/>
      <c r="G993" s="1840"/>
      <c r="H993" s="1840"/>
      <c r="I993" s="1840"/>
      <c r="J993" s="1840"/>
      <c r="K993" s="1840"/>
      <c r="L993" s="1840"/>
      <c r="M993" s="1841"/>
      <c r="N993" s="1841"/>
      <c r="O993" s="301"/>
      <c r="P993" s="302" t="str">
        <f t="shared" si="35"/>
        <v/>
      </c>
      <c r="Q993" s="47"/>
      <c r="R993" s="373"/>
      <c r="S993" s="4"/>
      <c r="T993" s="4"/>
      <c r="U993" s="4"/>
      <c r="V993" s="4"/>
      <c r="W993" s="4"/>
      <c r="X993" s="4"/>
    </row>
    <row r="994" spans="1:243" s="258" customFormat="1" ht="24" customHeight="1">
      <c r="A994" s="216"/>
      <c r="B994" s="1838"/>
      <c r="C994" s="1839"/>
      <c r="D994" s="855"/>
      <c r="E994" s="1840"/>
      <c r="F994" s="1840"/>
      <c r="G994" s="1840"/>
      <c r="H994" s="1840"/>
      <c r="I994" s="1840"/>
      <c r="J994" s="1840"/>
      <c r="K994" s="1840"/>
      <c r="L994" s="1840"/>
      <c r="M994" s="1841"/>
      <c r="N994" s="1841"/>
      <c r="O994" s="301"/>
      <c r="P994" s="302" t="str">
        <f t="shared" si="35"/>
        <v/>
      </c>
      <c r="Q994" s="47"/>
      <c r="R994" s="373"/>
      <c r="S994" s="4"/>
      <c r="T994" s="4"/>
      <c r="U994" s="4"/>
      <c r="V994" s="4"/>
      <c r="W994" s="4"/>
      <c r="X994" s="4"/>
    </row>
    <row r="995" spans="1:243" s="258" customFormat="1" ht="24" customHeight="1">
      <c r="A995" s="216"/>
      <c r="B995" s="1838"/>
      <c r="C995" s="1839"/>
      <c r="D995" s="855"/>
      <c r="E995" s="1840"/>
      <c r="F995" s="1840"/>
      <c r="G995" s="1840"/>
      <c r="H995" s="1840"/>
      <c r="I995" s="1840"/>
      <c r="J995" s="1840"/>
      <c r="K995" s="1840"/>
      <c r="L995" s="1840"/>
      <c r="M995" s="1841"/>
      <c r="N995" s="1841"/>
      <c r="O995" s="301"/>
      <c r="P995" s="302" t="str">
        <f t="shared" si="35"/>
        <v/>
      </c>
      <c r="Q995" s="47"/>
      <c r="R995" s="373"/>
      <c r="S995" s="4"/>
      <c r="T995" s="4"/>
      <c r="U995" s="4"/>
      <c r="V995" s="4"/>
      <c r="W995" s="4"/>
      <c r="X995" s="4"/>
    </row>
    <row r="996" spans="1:243" s="258" customFormat="1" ht="24" customHeight="1">
      <c r="A996" s="216"/>
      <c r="B996" s="1838"/>
      <c r="C996" s="1839"/>
      <c r="D996" s="855"/>
      <c r="E996" s="1840"/>
      <c r="F996" s="1840"/>
      <c r="G996" s="1840"/>
      <c r="H996" s="1840"/>
      <c r="I996" s="1840"/>
      <c r="J996" s="1840"/>
      <c r="K996" s="1840"/>
      <c r="L996" s="1840"/>
      <c r="M996" s="1841"/>
      <c r="N996" s="1841"/>
      <c r="O996" s="301"/>
      <c r="P996" s="302" t="str">
        <f t="shared" si="35"/>
        <v/>
      </c>
      <c r="Q996" s="47"/>
      <c r="R996" s="373"/>
      <c r="S996" s="4"/>
      <c r="T996" s="4"/>
      <c r="U996" s="4"/>
      <c r="V996" s="4"/>
      <c r="W996" s="4"/>
      <c r="X996" s="4"/>
    </row>
    <row r="997" spans="1:243" s="111" customFormat="1" ht="6" customHeight="1">
      <c r="A997" s="363"/>
      <c r="B997" s="179"/>
      <c r="C997" s="830"/>
      <c r="D997" s="830"/>
      <c r="E997" s="830"/>
      <c r="F997" s="829"/>
      <c r="G997" s="829"/>
      <c r="H997" s="829"/>
      <c r="I997" s="829"/>
      <c r="J997" s="829"/>
      <c r="K997" s="829"/>
      <c r="L997" s="829"/>
      <c r="M997" s="171"/>
      <c r="N997" s="171"/>
      <c r="O997" s="171"/>
      <c r="P997" s="180"/>
      <c r="Q997" s="258"/>
      <c r="R997" s="374"/>
      <c r="S997" s="66"/>
      <c r="T997" s="66"/>
      <c r="U997" s="66"/>
      <c r="V997" s="66"/>
      <c r="W997" s="66"/>
      <c r="X997" s="66"/>
    </row>
    <row r="998" spans="1:243" s="87" customFormat="1" ht="21.75" customHeight="1">
      <c r="A998" s="370"/>
      <c r="B998" s="181" t="s">
        <v>68</v>
      </c>
      <c r="C998" s="902"/>
      <c r="D998" s="902"/>
      <c r="E998" s="902"/>
      <c r="F998" s="902"/>
      <c r="G998" s="902"/>
      <c r="H998" s="902"/>
      <c r="I998" s="902"/>
      <c r="J998" s="902"/>
      <c r="K998" s="902"/>
      <c r="L998" s="902"/>
      <c r="M998" s="182"/>
      <c r="N998" s="182"/>
      <c r="O998" s="182"/>
      <c r="P998" s="182"/>
      <c r="Q998" s="405"/>
      <c r="R998" s="399"/>
      <c r="S998" s="119"/>
      <c r="T998" s="119"/>
      <c r="U998" s="119"/>
      <c r="V998" s="120"/>
      <c r="W998" s="37"/>
      <c r="X998" s="98"/>
    </row>
    <row r="999" spans="1:243" s="258" customFormat="1" ht="12.75" customHeight="1">
      <c r="A999" s="363"/>
      <c r="B999" s="1846" t="str">
        <f>B945</f>
        <v>FAPESP,  SETEMBRO DE 2015</v>
      </c>
      <c r="C999" s="1847"/>
      <c r="D999" s="1847"/>
      <c r="E999" s="1847"/>
      <c r="F999" s="903"/>
      <c r="G999" s="903"/>
      <c r="H999" s="903"/>
      <c r="I999" s="903"/>
      <c r="J999" s="903"/>
      <c r="K999" s="903"/>
      <c r="L999" s="903"/>
      <c r="M999" s="183"/>
      <c r="N999" s="183"/>
      <c r="O999" s="183"/>
      <c r="P999" s="176"/>
      <c r="Q999" s="600">
        <v>2</v>
      </c>
      <c r="R999" s="373"/>
      <c r="S999" s="33"/>
      <c r="T999" s="33"/>
      <c r="U999" s="33"/>
      <c r="V999" s="33"/>
      <c r="W999" s="33"/>
      <c r="X999" s="4"/>
    </row>
    <row r="1000" spans="1:243" s="258" customFormat="1" ht="18">
      <c r="A1000" s="378"/>
      <c r="B1000" s="310" t="str">
        <f>B946</f>
        <v>7- DESPESAS DE TRANSPORTE</v>
      </c>
      <c r="C1000" s="858"/>
      <c r="D1000" s="858"/>
      <c r="E1000" s="858"/>
      <c r="F1000" s="859"/>
      <c r="G1000" s="859"/>
      <c r="H1000" s="859"/>
      <c r="I1000" s="859"/>
      <c r="J1000" s="859"/>
      <c r="K1000" s="859"/>
      <c r="L1000" s="859"/>
      <c r="M1000" s="121"/>
      <c r="N1000" s="121"/>
      <c r="O1000" s="121"/>
      <c r="R1000" s="341"/>
      <c r="S1000" s="4"/>
      <c r="T1000" s="4"/>
      <c r="U1000" s="4"/>
      <c r="V1000" s="4"/>
      <c r="W1000" s="4"/>
      <c r="X1000" s="4"/>
    </row>
    <row r="1001" spans="1:243" s="87" customFormat="1" ht="30.75" customHeight="1">
      <c r="A1001" s="370"/>
      <c r="B1001" s="1574" t="s">
        <v>1</v>
      </c>
      <c r="C1001" s="1855"/>
      <c r="D1001" s="814" t="s">
        <v>7</v>
      </c>
      <c r="E1001" s="1834" t="s">
        <v>8</v>
      </c>
      <c r="F1001" s="1835"/>
      <c r="G1001" s="1835"/>
      <c r="H1001" s="1835"/>
      <c r="I1001" s="1835"/>
      <c r="J1001" s="1835"/>
      <c r="K1001" s="1835"/>
      <c r="L1001" s="1835"/>
      <c r="M1001" s="1836"/>
      <c r="N1001" s="1837"/>
      <c r="O1001" s="566" t="s">
        <v>3</v>
      </c>
      <c r="P1001" s="419" t="s">
        <v>4</v>
      </c>
      <c r="Q1001" s="567" t="s">
        <v>2</v>
      </c>
      <c r="R1001" s="388"/>
      <c r="S1001" s="98"/>
      <c r="T1001" s="98"/>
      <c r="U1001" s="98"/>
      <c r="V1001" s="98"/>
      <c r="W1001" s="98"/>
      <c r="X1001" s="98"/>
    </row>
    <row r="1002" spans="1:243" s="258" customFormat="1" ht="24" customHeight="1">
      <c r="A1002" s="216"/>
      <c r="B1002" s="1838"/>
      <c r="C1002" s="1839"/>
      <c r="D1002" s="855"/>
      <c r="E1002" s="1840"/>
      <c r="F1002" s="1840"/>
      <c r="G1002" s="1840"/>
      <c r="H1002" s="1840"/>
      <c r="I1002" s="1840"/>
      <c r="J1002" s="1840"/>
      <c r="K1002" s="1840"/>
      <c r="L1002" s="1840"/>
      <c r="M1002" s="1841"/>
      <c r="N1002" s="1841"/>
      <c r="O1002" s="301"/>
      <c r="P1002" s="302" t="str">
        <f>IF(O1002*D1002=0,"",O1002*D1002)</f>
        <v/>
      </c>
      <c r="Q1002" s="47"/>
      <c r="R1002" s="373"/>
      <c r="S1002" s="4"/>
      <c r="T1002" s="4"/>
      <c r="U1002" s="4"/>
      <c r="V1002" s="4"/>
      <c r="W1002" s="4"/>
      <c r="X1002" s="4"/>
      <c r="IH1002" s="72"/>
      <c r="II1002" s="21"/>
    </row>
    <row r="1003" spans="1:243" s="258" customFormat="1" ht="24" customHeight="1">
      <c r="A1003" s="216"/>
      <c r="B1003" s="1838"/>
      <c r="C1003" s="1839"/>
      <c r="D1003" s="855"/>
      <c r="E1003" s="1840"/>
      <c r="F1003" s="1840"/>
      <c r="G1003" s="1840"/>
      <c r="H1003" s="1840"/>
      <c r="I1003" s="1840"/>
      <c r="J1003" s="1840"/>
      <c r="K1003" s="1840"/>
      <c r="L1003" s="1840"/>
      <c r="M1003" s="1841"/>
      <c r="N1003" s="1841"/>
      <c r="O1003" s="301"/>
      <c r="P1003" s="302" t="str">
        <f t="shared" ref="P1003:P1023" si="36">IF(O1003*D1003=0,"",O1003*D1003)</f>
        <v/>
      </c>
      <c r="Q1003" s="47"/>
      <c r="R1003" s="373"/>
      <c r="S1003" s="4"/>
      <c r="T1003" s="4"/>
      <c r="U1003" s="4"/>
      <c r="V1003" s="4"/>
      <c r="W1003" s="4"/>
      <c r="X1003" s="4"/>
      <c r="IH1003" s="21"/>
      <c r="II1003" s="21"/>
    </row>
    <row r="1004" spans="1:243" s="258" customFormat="1" ht="24" customHeight="1">
      <c r="A1004" s="216"/>
      <c r="B1004" s="1838"/>
      <c r="C1004" s="1839"/>
      <c r="D1004" s="855"/>
      <c r="E1004" s="1840"/>
      <c r="F1004" s="1840"/>
      <c r="G1004" s="1840"/>
      <c r="H1004" s="1840"/>
      <c r="I1004" s="1840"/>
      <c r="J1004" s="1840"/>
      <c r="K1004" s="1840"/>
      <c r="L1004" s="1840"/>
      <c r="M1004" s="1841"/>
      <c r="N1004" s="1841"/>
      <c r="O1004" s="301"/>
      <c r="P1004" s="302" t="str">
        <f t="shared" si="36"/>
        <v/>
      </c>
      <c r="Q1004" s="47"/>
      <c r="R1004" s="373"/>
      <c r="S1004" s="4"/>
      <c r="T1004" s="4"/>
      <c r="U1004" s="4"/>
      <c r="V1004" s="4"/>
      <c r="W1004" s="4"/>
      <c r="X1004" s="4"/>
    </row>
    <row r="1005" spans="1:243" s="258" customFormat="1" ht="24" customHeight="1">
      <c r="A1005" s="216"/>
      <c r="B1005" s="1838"/>
      <c r="C1005" s="1839"/>
      <c r="D1005" s="855"/>
      <c r="E1005" s="1840"/>
      <c r="F1005" s="1840"/>
      <c r="G1005" s="1840"/>
      <c r="H1005" s="1840"/>
      <c r="I1005" s="1840"/>
      <c r="J1005" s="1840"/>
      <c r="K1005" s="1840"/>
      <c r="L1005" s="1840"/>
      <c r="M1005" s="1841"/>
      <c r="N1005" s="1841"/>
      <c r="O1005" s="301"/>
      <c r="P1005" s="302" t="str">
        <f t="shared" si="36"/>
        <v/>
      </c>
      <c r="Q1005" s="47"/>
      <c r="R1005" s="373"/>
      <c r="S1005" s="4"/>
      <c r="T1005" s="4"/>
      <c r="U1005" s="4"/>
      <c r="V1005" s="4"/>
      <c r="W1005" s="4"/>
      <c r="X1005" s="4"/>
    </row>
    <row r="1006" spans="1:243" s="258" customFormat="1" ht="24" customHeight="1">
      <c r="A1006" s="216"/>
      <c r="B1006" s="1838"/>
      <c r="C1006" s="1839"/>
      <c r="D1006" s="855"/>
      <c r="E1006" s="1840"/>
      <c r="F1006" s="1840"/>
      <c r="G1006" s="1840"/>
      <c r="H1006" s="1840"/>
      <c r="I1006" s="1840"/>
      <c r="J1006" s="1840"/>
      <c r="K1006" s="1840"/>
      <c r="L1006" s="1840"/>
      <c r="M1006" s="1841"/>
      <c r="N1006" s="1841"/>
      <c r="O1006" s="301"/>
      <c r="P1006" s="302" t="str">
        <f t="shared" si="36"/>
        <v/>
      </c>
      <c r="Q1006" s="47"/>
      <c r="R1006" s="373"/>
      <c r="S1006" s="4"/>
      <c r="T1006" s="4"/>
      <c r="U1006" s="4"/>
      <c r="V1006" s="4"/>
      <c r="W1006" s="4"/>
      <c r="X1006" s="4"/>
    </row>
    <row r="1007" spans="1:243" s="258" customFormat="1" ht="24" customHeight="1">
      <c r="A1007" s="216"/>
      <c r="B1007" s="1838"/>
      <c r="C1007" s="1839"/>
      <c r="D1007" s="855"/>
      <c r="E1007" s="1840"/>
      <c r="F1007" s="1840"/>
      <c r="G1007" s="1840"/>
      <c r="H1007" s="1840"/>
      <c r="I1007" s="1840"/>
      <c r="J1007" s="1840"/>
      <c r="K1007" s="1840"/>
      <c r="L1007" s="1840"/>
      <c r="M1007" s="1841"/>
      <c r="N1007" s="1841"/>
      <c r="O1007" s="301"/>
      <c r="P1007" s="302" t="str">
        <f t="shared" si="36"/>
        <v/>
      </c>
      <c r="Q1007" s="47"/>
      <c r="R1007" s="373"/>
      <c r="S1007" s="4"/>
      <c r="T1007" s="4"/>
      <c r="U1007" s="4"/>
      <c r="V1007" s="4"/>
      <c r="W1007" s="4"/>
      <c r="X1007" s="4"/>
    </row>
    <row r="1008" spans="1:243" s="258" customFormat="1" ht="24" customHeight="1">
      <c r="A1008" s="216"/>
      <c r="B1008" s="1838"/>
      <c r="C1008" s="1839"/>
      <c r="D1008" s="855"/>
      <c r="E1008" s="1840"/>
      <c r="F1008" s="1840"/>
      <c r="G1008" s="1840"/>
      <c r="H1008" s="1840"/>
      <c r="I1008" s="1840"/>
      <c r="J1008" s="1840"/>
      <c r="K1008" s="1840"/>
      <c r="L1008" s="1840"/>
      <c r="M1008" s="1841"/>
      <c r="N1008" s="1841"/>
      <c r="O1008" s="301"/>
      <c r="P1008" s="302" t="str">
        <f t="shared" si="36"/>
        <v/>
      </c>
      <c r="Q1008" s="47"/>
      <c r="R1008" s="373"/>
      <c r="S1008" s="4"/>
      <c r="T1008" s="4"/>
      <c r="U1008" s="4"/>
      <c r="V1008" s="4"/>
      <c r="W1008" s="4"/>
      <c r="X1008" s="4"/>
    </row>
    <row r="1009" spans="1:243" s="258" customFormat="1" ht="24" customHeight="1">
      <c r="A1009" s="216"/>
      <c r="B1009" s="1838"/>
      <c r="C1009" s="1839"/>
      <c r="D1009" s="855"/>
      <c r="E1009" s="1840"/>
      <c r="F1009" s="1840"/>
      <c r="G1009" s="1840"/>
      <c r="H1009" s="1840"/>
      <c r="I1009" s="1840"/>
      <c r="J1009" s="1840"/>
      <c r="K1009" s="1840"/>
      <c r="L1009" s="1840"/>
      <c r="M1009" s="1841"/>
      <c r="N1009" s="1841"/>
      <c r="O1009" s="301"/>
      <c r="P1009" s="302" t="str">
        <f t="shared" si="36"/>
        <v/>
      </c>
      <c r="Q1009" s="47"/>
      <c r="R1009" s="373"/>
      <c r="S1009" s="4"/>
      <c r="T1009" s="4"/>
      <c r="U1009" s="4"/>
      <c r="V1009" s="4"/>
      <c r="W1009" s="4"/>
      <c r="X1009" s="4"/>
      <c r="IH1009" s="72"/>
      <c r="II1009" s="21"/>
    </row>
    <row r="1010" spans="1:243" s="258" customFormat="1" ht="24" customHeight="1">
      <c r="A1010" s="216"/>
      <c r="B1010" s="1838"/>
      <c r="C1010" s="1839"/>
      <c r="D1010" s="855"/>
      <c r="E1010" s="1840"/>
      <c r="F1010" s="1840"/>
      <c r="G1010" s="1840"/>
      <c r="H1010" s="1840"/>
      <c r="I1010" s="1840"/>
      <c r="J1010" s="1840"/>
      <c r="K1010" s="1840"/>
      <c r="L1010" s="1840"/>
      <c r="M1010" s="1841"/>
      <c r="N1010" s="1841"/>
      <c r="O1010" s="301"/>
      <c r="P1010" s="302" t="str">
        <f t="shared" si="36"/>
        <v/>
      </c>
      <c r="Q1010" s="47"/>
      <c r="R1010" s="373"/>
      <c r="S1010" s="4"/>
      <c r="T1010" s="4"/>
      <c r="U1010" s="4"/>
      <c r="V1010" s="4"/>
      <c r="W1010" s="4"/>
      <c r="X1010" s="4"/>
      <c r="IH1010" s="21"/>
      <c r="II1010" s="21"/>
    </row>
    <row r="1011" spans="1:243" s="258" customFormat="1" ht="24" customHeight="1">
      <c r="A1011" s="216"/>
      <c r="B1011" s="1838"/>
      <c r="C1011" s="1839"/>
      <c r="D1011" s="855"/>
      <c r="E1011" s="1840"/>
      <c r="F1011" s="1840"/>
      <c r="G1011" s="1840"/>
      <c r="H1011" s="1840"/>
      <c r="I1011" s="1840"/>
      <c r="J1011" s="1840"/>
      <c r="K1011" s="1840"/>
      <c r="L1011" s="1840"/>
      <c r="M1011" s="1841"/>
      <c r="N1011" s="1841"/>
      <c r="O1011" s="301"/>
      <c r="P1011" s="302" t="str">
        <f t="shared" si="36"/>
        <v/>
      </c>
      <c r="Q1011" s="47"/>
      <c r="R1011" s="373"/>
      <c r="S1011" s="4"/>
      <c r="T1011" s="4"/>
      <c r="U1011" s="4"/>
      <c r="V1011" s="4"/>
      <c r="W1011" s="4"/>
      <c r="X1011" s="4"/>
      <c r="IH1011" s="21"/>
      <c r="II1011" s="21"/>
    </row>
    <row r="1012" spans="1:243" s="258" customFormat="1" ht="24" customHeight="1">
      <c r="A1012" s="216"/>
      <c r="B1012" s="1838"/>
      <c r="C1012" s="1839"/>
      <c r="D1012" s="855"/>
      <c r="E1012" s="1840"/>
      <c r="F1012" s="1840"/>
      <c r="G1012" s="1840"/>
      <c r="H1012" s="1840"/>
      <c r="I1012" s="1840"/>
      <c r="J1012" s="1840"/>
      <c r="K1012" s="1840"/>
      <c r="L1012" s="1840"/>
      <c r="M1012" s="1841"/>
      <c r="N1012" s="1841"/>
      <c r="O1012" s="301"/>
      <c r="P1012" s="302" t="str">
        <f t="shared" si="36"/>
        <v/>
      </c>
      <c r="Q1012" s="47"/>
      <c r="R1012" s="373"/>
      <c r="S1012" s="4"/>
      <c r="T1012" s="4"/>
      <c r="U1012" s="4"/>
      <c r="V1012" s="4"/>
      <c r="W1012" s="4"/>
      <c r="X1012" s="4"/>
    </row>
    <row r="1013" spans="1:243" s="258" customFormat="1" ht="24" customHeight="1">
      <c r="A1013" s="216"/>
      <c r="B1013" s="1838"/>
      <c r="C1013" s="1839"/>
      <c r="D1013" s="855"/>
      <c r="E1013" s="1840"/>
      <c r="F1013" s="1840"/>
      <c r="G1013" s="1840"/>
      <c r="H1013" s="1840"/>
      <c r="I1013" s="1840"/>
      <c r="J1013" s="1840"/>
      <c r="K1013" s="1840"/>
      <c r="L1013" s="1840"/>
      <c r="M1013" s="1841"/>
      <c r="N1013" s="1841"/>
      <c r="O1013" s="301"/>
      <c r="P1013" s="302" t="str">
        <f t="shared" si="36"/>
        <v/>
      </c>
      <c r="Q1013" s="47"/>
      <c r="R1013" s="373"/>
      <c r="S1013" s="4"/>
      <c r="T1013" s="4"/>
      <c r="U1013" s="4"/>
      <c r="V1013" s="4"/>
      <c r="W1013" s="4"/>
      <c r="X1013" s="4"/>
    </row>
    <row r="1014" spans="1:243" s="258" customFormat="1" ht="24" customHeight="1">
      <c r="A1014" s="216"/>
      <c r="B1014" s="1838"/>
      <c r="C1014" s="1839"/>
      <c r="D1014" s="855"/>
      <c r="E1014" s="1840"/>
      <c r="F1014" s="1840"/>
      <c r="G1014" s="1840"/>
      <c r="H1014" s="1840"/>
      <c r="I1014" s="1840"/>
      <c r="J1014" s="1840"/>
      <c r="K1014" s="1840"/>
      <c r="L1014" s="1840"/>
      <c r="M1014" s="1841"/>
      <c r="N1014" s="1841"/>
      <c r="O1014" s="301"/>
      <c r="P1014" s="302" t="str">
        <f t="shared" si="36"/>
        <v/>
      </c>
      <c r="Q1014" s="47"/>
      <c r="R1014" s="373"/>
      <c r="S1014" s="4"/>
      <c r="T1014" s="4"/>
      <c r="U1014" s="4"/>
      <c r="V1014" s="4"/>
      <c r="W1014" s="4"/>
      <c r="X1014" s="4"/>
    </row>
    <row r="1015" spans="1:243" s="258" customFormat="1" ht="24" customHeight="1">
      <c r="A1015" s="216"/>
      <c r="B1015" s="1838"/>
      <c r="C1015" s="1839"/>
      <c r="D1015" s="855"/>
      <c r="E1015" s="1840"/>
      <c r="F1015" s="1840"/>
      <c r="G1015" s="1840"/>
      <c r="H1015" s="1840"/>
      <c r="I1015" s="1840"/>
      <c r="J1015" s="1840"/>
      <c r="K1015" s="1840"/>
      <c r="L1015" s="1840"/>
      <c r="M1015" s="1841"/>
      <c r="N1015" s="1841"/>
      <c r="O1015" s="301"/>
      <c r="P1015" s="302" t="str">
        <f t="shared" si="36"/>
        <v/>
      </c>
      <c r="Q1015" s="47"/>
      <c r="R1015" s="373"/>
      <c r="S1015" s="4"/>
      <c r="T1015" s="4"/>
      <c r="U1015" s="4"/>
      <c r="V1015" s="4"/>
      <c r="W1015" s="4"/>
      <c r="X1015" s="4"/>
    </row>
    <row r="1016" spans="1:243" s="258" customFormat="1" ht="24" customHeight="1">
      <c r="A1016" s="216"/>
      <c r="B1016" s="1838"/>
      <c r="C1016" s="1839"/>
      <c r="D1016" s="855"/>
      <c r="E1016" s="1840"/>
      <c r="F1016" s="1840"/>
      <c r="G1016" s="1840"/>
      <c r="H1016" s="1840"/>
      <c r="I1016" s="1840"/>
      <c r="J1016" s="1840"/>
      <c r="K1016" s="1840"/>
      <c r="L1016" s="1840"/>
      <c r="M1016" s="1841"/>
      <c r="N1016" s="1841"/>
      <c r="O1016" s="301"/>
      <c r="P1016" s="302" t="str">
        <f t="shared" si="36"/>
        <v/>
      </c>
      <c r="Q1016" s="47"/>
      <c r="R1016" s="373"/>
      <c r="S1016" s="4"/>
      <c r="T1016" s="4"/>
      <c r="U1016" s="4"/>
      <c r="V1016" s="4"/>
      <c r="W1016" s="4"/>
      <c r="X1016" s="4"/>
    </row>
    <row r="1017" spans="1:243" s="258" customFormat="1" ht="24" customHeight="1">
      <c r="A1017" s="216"/>
      <c r="B1017" s="1838"/>
      <c r="C1017" s="1839"/>
      <c r="D1017" s="855"/>
      <c r="E1017" s="1840"/>
      <c r="F1017" s="1840"/>
      <c r="G1017" s="1840"/>
      <c r="H1017" s="1840"/>
      <c r="I1017" s="1840"/>
      <c r="J1017" s="1840"/>
      <c r="K1017" s="1840"/>
      <c r="L1017" s="1840"/>
      <c r="M1017" s="1841"/>
      <c r="N1017" s="1841"/>
      <c r="O1017" s="301"/>
      <c r="P1017" s="302" t="str">
        <f t="shared" si="36"/>
        <v/>
      </c>
      <c r="Q1017" s="47"/>
      <c r="R1017" s="373"/>
      <c r="S1017" s="4"/>
      <c r="T1017" s="4"/>
      <c r="U1017" s="4"/>
      <c r="V1017" s="4"/>
      <c r="W1017" s="4"/>
      <c r="X1017" s="4"/>
    </row>
    <row r="1018" spans="1:243" s="258" customFormat="1" ht="24" customHeight="1">
      <c r="A1018" s="216"/>
      <c r="B1018" s="1838"/>
      <c r="C1018" s="1839"/>
      <c r="D1018" s="855"/>
      <c r="E1018" s="1840"/>
      <c r="F1018" s="1840"/>
      <c r="G1018" s="1840"/>
      <c r="H1018" s="1840"/>
      <c r="I1018" s="1840"/>
      <c r="J1018" s="1840"/>
      <c r="K1018" s="1840"/>
      <c r="L1018" s="1840"/>
      <c r="M1018" s="1841"/>
      <c r="N1018" s="1841"/>
      <c r="O1018" s="301"/>
      <c r="P1018" s="302" t="str">
        <f t="shared" si="36"/>
        <v/>
      </c>
      <c r="Q1018" s="47"/>
      <c r="R1018" s="373"/>
      <c r="S1018" s="4"/>
      <c r="T1018" s="4"/>
      <c r="U1018" s="4"/>
      <c r="V1018" s="4"/>
      <c r="W1018" s="4"/>
      <c r="X1018" s="4"/>
    </row>
    <row r="1019" spans="1:243" s="258" customFormat="1" ht="24" customHeight="1">
      <c r="A1019" s="216"/>
      <c r="B1019" s="1838"/>
      <c r="C1019" s="1839"/>
      <c r="D1019" s="855"/>
      <c r="E1019" s="1840"/>
      <c r="F1019" s="1840"/>
      <c r="G1019" s="1840"/>
      <c r="H1019" s="1840"/>
      <c r="I1019" s="1840"/>
      <c r="J1019" s="1840"/>
      <c r="K1019" s="1840"/>
      <c r="L1019" s="1840"/>
      <c r="M1019" s="1841"/>
      <c r="N1019" s="1841"/>
      <c r="O1019" s="301"/>
      <c r="P1019" s="302" t="str">
        <f t="shared" si="36"/>
        <v/>
      </c>
      <c r="Q1019" s="47"/>
      <c r="R1019" s="373"/>
      <c r="S1019" s="4"/>
      <c r="T1019" s="4"/>
      <c r="U1019" s="4"/>
      <c r="V1019" s="4"/>
      <c r="W1019" s="4"/>
      <c r="X1019" s="4"/>
    </row>
    <row r="1020" spans="1:243" s="258" customFormat="1" ht="24" customHeight="1">
      <c r="A1020" s="216"/>
      <c r="B1020" s="1838"/>
      <c r="C1020" s="1839"/>
      <c r="D1020" s="855"/>
      <c r="E1020" s="1840"/>
      <c r="F1020" s="1840"/>
      <c r="G1020" s="1840"/>
      <c r="H1020" s="1840"/>
      <c r="I1020" s="1840"/>
      <c r="J1020" s="1840"/>
      <c r="K1020" s="1840"/>
      <c r="L1020" s="1840"/>
      <c r="M1020" s="1841"/>
      <c r="N1020" s="1841"/>
      <c r="O1020" s="301"/>
      <c r="P1020" s="302" t="str">
        <f t="shared" si="36"/>
        <v/>
      </c>
      <c r="Q1020" s="47"/>
      <c r="R1020" s="373"/>
      <c r="S1020" s="4"/>
      <c r="T1020" s="4"/>
      <c r="U1020" s="4"/>
      <c r="V1020" s="4"/>
      <c r="W1020" s="4"/>
      <c r="X1020" s="4"/>
    </row>
    <row r="1021" spans="1:243" s="258" customFormat="1" ht="24" customHeight="1">
      <c r="A1021" s="216"/>
      <c r="B1021" s="1838"/>
      <c r="C1021" s="1839"/>
      <c r="D1021" s="855"/>
      <c r="E1021" s="1840"/>
      <c r="F1021" s="1840"/>
      <c r="G1021" s="1840"/>
      <c r="H1021" s="1840"/>
      <c r="I1021" s="1840"/>
      <c r="J1021" s="1840"/>
      <c r="K1021" s="1840"/>
      <c r="L1021" s="1840"/>
      <c r="M1021" s="1841"/>
      <c r="N1021" s="1841"/>
      <c r="O1021" s="301"/>
      <c r="P1021" s="302" t="str">
        <f t="shared" si="36"/>
        <v/>
      </c>
      <c r="Q1021" s="47"/>
      <c r="R1021" s="373"/>
      <c r="S1021" s="4"/>
      <c r="T1021" s="4"/>
      <c r="U1021" s="4"/>
      <c r="V1021" s="4"/>
      <c r="W1021" s="4"/>
      <c r="X1021" s="4"/>
    </row>
    <row r="1022" spans="1:243" s="258" customFormat="1" ht="24" customHeight="1">
      <c r="A1022" s="216"/>
      <c r="B1022" s="1838"/>
      <c r="C1022" s="1839"/>
      <c r="D1022" s="855"/>
      <c r="E1022" s="1840"/>
      <c r="F1022" s="1840"/>
      <c r="G1022" s="1840"/>
      <c r="H1022" s="1840"/>
      <c r="I1022" s="1840"/>
      <c r="J1022" s="1840"/>
      <c r="K1022" s="1840"/>
      <c r="L1022" s="1840"/>
      <c r="M1022" s="1841"/>
      <c r="N1022" s="1841"/>
      <c r="O1022" s="301"/>
      <c r="P1022" s="302" t="str">
        <f t="shared" si="36"/>
        <v/>
      </c>
      <c r="Q1022" s="47"/>
      <c r="R1022" s="373"/>
      <c r="S1022" s="4"/>
      <c r="T1022" s="4"/>
      <c r="U1022" s="4"/>
      <c r="V1022" s="4"/>
      <c r="W1022" s="4"/>
      <c r="X1022" s="4"/>
    </row>
    <row r="1023" spans="1:243" s="258" customFormat="1" ht="24" customHeight="1">
      <c r="A1023" s="216"/>
      <c r="B1023" s="1838"/>
      <c r="C1023" s="1839"/>
      <c r="D1023" s="855"/>
      <c r="E1023" s="1840"/>
      <c r="F1023" s="1840"/>
      <c r="G1023" s="1840"/>
      <c r="H1023" s="1840"/>
      <c r="I1023" s="1840"/>
      <c r="J1023" s="1840"/>
      <c r="K1023" s="1840"/>
      <c r="L1023" s="1840"/>
      <c r="M1023" s="1841"/>
      <c r="N1023" s="1841"/>
      <c r="O1023" s="301"/>
      <c r="P1023" s="302" t="str">
        <f t="shared" si="36"/>
        <v/>
      </c>
      <c r="Q1023" s="47"/>
      <c r="R1023" s="373"/>
      <c r="S1023" s="4"/>
      <c r="T1023" s="4"/>
      <c r="U1023" s="4"/>
      <c r="V1023" s="4"/>
      <c r="W1023" s="4"/>
      <c r="X1023" s="4"/>
    </row>
    <row r="1024" spans="1:243" s="258" customFormat="1" ht="24" customHeight="1">
      <c r="A1024" s="216"/>
      <c r="B1024" s="1838"/>
      <c r="C1024" s="1839"/>
      <c r="D1024" s="855"/>
      <c r="E1024" s="1840"/>
      <c r="F1024" s="1840"/>
      <c r="G1024" s="1840"/>
      <c r="H1024" s="1840"/>
      <c r="I1024" s="1840"/>
      <c r="J1024" s="1840"/>
      <c r="K1024" s="1840"/>
      <c r="L1024" s="1840"/>
      <c r="M1024" s="1841"/>
      <c r="N1024" s="1841"/>
      <c r="O1024" s="301"/>
      <c r="P1024" s="302" t="str">
        <f>IF(O1024*D1024=0,"",O1024*D1024)</f>
        <v/>
      </c>
      <c r="Q1024" s="47"/>
      <c r="R1024" s="373"/>
      <c r="S1024" s="4"/>
      <c r="T1024" s="4"/>
      <c r="U1024" s="4"/>
      <c r="V1024" s="4"/>
      <c r="W1024" s="4"/>
      <c r="X1024" s="4"/>
      <c r="IH1024" s="72"/>
      <c r="II1024" s="21"/>
    </row>
    <row r="1025" spans="1:243" s="258" customFormat="1" ht="24" customHeight="1">
      <c r="A1025" s="216"/>
      <c r="B1025" s="1838"/>
      <c r="C1025" s="1839"/>
      <c r="D1025" s="855"/>
      <c r="E1025" s="1840"/>
      <c r="F1025" s="1840"/>
      <c r="G1025" s="1840"/>
      <c r="H1025" s="1840"/>
      <c r="I1025" s="1840"/>
      <c r="J1025" s="1840"/>
      <c r="K1025" s="1840"/>
      <c r="L1025" s="1840"/>
      <c r="M1025" s="1841"/>
      <c r="N1025" s="1841"/>
      <c r="O1025" s="301"/>
      <c r="P1025" s="302" t="str">
        <f t="shared" ref="P1025:P1050" si="37">IF(O1025*D1025=0,"",O1025*D1025)</f>
        <v/>
      </c>
      <c r="Q1025" s="47"/>
      <c r="R1025" s="373"/>
      <c r="S1025" s="4"/>
      <c r="T1025" s="4"/>
      <c r="U1025" s="4"/>
      <c r="V1025" s="4"/>
      <c r="W1025" s="4"/>
      <c r="X1025" s="4"/>
      <c r="IH1025" s="72"/>
      <c r="II1025" s="21"/>
    </row>
    <row r="1026" spans="1:243" s="258" customFormat="1" ht="24" customHeight="1">
      <c r="A1026" s="216"/>
      <c r="B1026" s="1838"/>
      <c r="C1026" s="1839"/>
      <c r="D1026" s="855"/>
      <c r="E1026" s="1840"/>
      <c r="F1026" s="1840"/>
      <c r="G1026" s="1840"/>
      <c r="H1026" s="1840"/>
      <c r="I1026" s="1840"/>
      <c r="J1026" s="1840"/>
      <c r="K1026" s="1840"/>
      <c r="L1026" s="1840"/>
      <c r="M1026" s="1841"/>
      <c r="N1026" s="1841"/>
      <c r="O1026" s="301"/>
      <c r="P1026" s="302" t="str">
        <f t="shared" si="37"/>
        <v/>
      </c>
      <c r="Q1026" s="47"/>
      <c r="R1026" s="373"/>
      <c r="S1026" s="4"/>
      <c r="T1026" s="4"/>
      <c r="U1026" s="4"/>
      <c r="V1026" s="4"/>
      <c r="W1026" s="4"/>
      <c r="X1026" s="4"/>
      <c r="IH1026" s="21"/>
      <c r="II1026" s="21"/>
    </row>
    <row r="1027" spans="1:243" s="258" customFormat="1" ht="24" customHeight="1">
      <c r="A1027" s="216"/>
      <c r="B1027" s="1838"/>
      <c r="C1027" s="1839"/>
      <c r="D1027" s="855"/>
      <c r="E1027" s="1840"/>
      <c r="F1027" s="1840"/>
      <c r="G1027" s="1840"/>
      <c r="H1027" s="1840"/>
      <c r="I1027" s="1840"/>
      <c r="J1027" s="1840"/>
      <c r="K1027" s="1840"/>
      <c r="L1027" s="1840"/>
      <c r="M1027" s="1841"/>
      <c r="N1027" s="1841"/>
      <c r="O1027" s="301"/>
      <c r="P1027" s="302" t="str">
        <f t="shared" si="37"/>
        <v/>
      </c>
      <c r="Q1027" s="47"/>
      <c r="R1027" s="373"/>
      <c r="S1027" s="4"/>
      <c r="T1027" s="4"/>
      <c r="U1027" s="4"/>
      <c r="V1027" s="4"/>
      <c r="W1027" s="4"/>
      <c r="X1027" s="4"/>
      <c r="IH1027" s="21"/>
      <c r="II1027" s="21"/>
    </row>
    <row r="1028" spans="1:243" s="258" customFormat="1" ht="24" customHeight="1">
      <c r="A1028" s="216"/>
      <c r="B1028" s="1838"/>
      <c r="C1028" s="1839"/>
      <c r="D1028" s="855"/>
      <c r="E1028" s="1840"/>
      <c r="F1028" s="1840"/>
      <c r="G1028" s="1840"/>
      <c r="H1028" s="1840"/>
      <c r="I1028" s="1840"/>
      <c r="J1028" s="1840"/>
      <c r="K1028" s="1840"/>
      <c r="L1028" s="1840"/>
      <c r="M1028" s="1841"/>
      <c r="N1028" s="1841"/>
      <c r="O1028" s="301"/>
      <c r="P1028" s="302" t="str">
        <f t="shared" si="37"/>
        <v/>
      </c>
      <c r="Q1028" s="47"/>
      <c r="R1028" s="373"/>
      <c r="S1028" s="4"/>
      <c r="T1028" s="4"/>
      <c r="U1028" s="4"/>
      <c r="V1028" s="4"/>
      <c r="W1028" s="4"/>
      <c r="X1028" s="4"/>
    </row>
    <row r="1029" spans="1:243" s="258" customFormat="1" ht="24" customHeight="1">
      <c r="A1029" s="216"/>
      <c r="B1029" s="1838"/>
      <c r="C1029" s="1839"/>
      <c r="D1029" s="855"/>
      <c r="E1029" s="1840"/>
      <c r="F1029" s="1840"/>
      <c r="G1029" s="1840"/>
      <c r="H1029" s="1840"/>
      <c r="I1029" s="1840"/>
      <c r="J1029" s="1840"/>
      <c r="K1029" s="1840"/>
      <c r="L1029" s="1840"/>
      <c r="M1029" s="1841"/>
      <c r="N1029" s="1841"/>
      <c r="O1029" s="301"/>
      <c r="P1029" s="302" t="str">
        <f t="shared" si="37"/>
        <v/>
      </c>
      <c r="Q1029" s="47"/>
      <c r="R1029" s="373"/>
      <c r="S1029" s="4"/>
      <c r="T1029" s="4"/>
      <c r="U1029" s="4"/>
      <c r="V1029" s="4"/>
      <c r="W1029" s="4"/>
      <c r="X1029" s="4"/>
    </row>
    <row r="1030" spans="1:243" s="258" customFormat="1" ht="24" customHeight="1">
      <c r="A1030" s="216"/>
      <c r="B1030" s="1838"/>
      <c r="C1030" s="1839"/>
      <c r="D1030" s="855"/>
      <c r="E1030" s="1840"/>
      <c r="F1030" s="1840"/>
      <c r="G1030" s="1840"/>
      <c r="H1030" s="1840"/>
      <c r="I1030" s="1840"/>
      <c r="J1030" s="1840"/>
      <c r="K1030" s="1840"/>
      <c r="L1030" s="1840"/>
      <c r="M1030" s="1841"/>
      <c r="N1030" s="1841"/>
      <c r="O1030" s="301"/>
      <c r="P1030" s="302" t="str">
        <f t="shared" si="37"/>
        <v/>
      </c>
      <c r="Q1030" s="47"/>
      <c r="R1030" s="373"/>
      <c r="S1030" s="4"/>
      <c r="T1030" s="4"/>
      <c r="U1030" s="4"/>
      <c r="V1030" s="4"/>
      <c r="W1030" s="4"/>
      <c r="X1030" s="4"/>
    </row>
    <row r="1031" spans="1:243" s="258" customFormat="1" ht="24" customHeight="1">
      <c r="A1031" s="216"/>
      <c r="B1031" s="1838"/>
      <c r="C1031" s="1839"/>
      <c r="D1031" s="855"/>
      <c r="E1031" s="1840"/>
      <c r="F1031" s="1840"/>
      <c r="G1031" s="1840"/>
      <c r="H1031" s="1840"/>
      <c r="I1031" s="1840"/>
      <c r="J1031" s="1840"/>
      <c r="K1031" s="1840"/>
      <c r="L1031" s="1840"/>
      <c r="M1031" s="1841"/>
      <c r="N1031" s="1841"/>
      <c r="O1031" s="301"/>
      <c r="P1031" s="302" t="str">
        <f t="shared" si="37"/>
        <v/>
      </c>
      <c r="Q1031" s="47"/>
      <c r="R1031" s="373"/>
      <c r="S1031" s="4"/>
      <c r="T1031" s="4"/>
      <c r="U1031" s="4"/>
      <c r="V1031" s="4"/>
      <c r="W1031" s="4"/>
      <c r="X1031" s="4"/>
    </row>
    <row r="1032" spans="1:243" s="258" customFormat="1" ht="24" customHeight="1">
      <c r="A1032" s="216"/>
      <c r="B1032" s="1838"/>
      <c r="C1032" s="1839"/>
      <c r="D1032" s="855"/>
      <c r="E1032" s="1840"/>
      <c r="F1032" s="1840"/>
      <c r="G1032" s="1840"/>
      <c r="H1032" s="1840"/>
      <c r="I1032" s="1840"/>
      <c r="J1032" s="1840"/>
      <c r="K1032" s="1840"/>
      <c r="L1032" s="1840"/>
      <c r="M1032" s="1841"/>
      <c r="N1032" s="1841"/>
      <c r="O1032" s="301"/>
      <c r="P1032" s="302" t="str">
        <f t="shared" si="37"/>
        <v/>
      </c>
      <c r="Q1032" s="47"/>
      <c r="R1032" s="373"/>
      <c r="S1032" s="4"/>
      <c r="T1032" s="4"/>
      <c r="U1032" s="4"/>
      <c r="V1032" s="4"/>
      <c r="W1032" s="4"/>
      <c r="X1032" s="4"/>
    </row>
    <row r="1033" spans="1:243" s="258" customFormat="1" ht="24" customHeight="1">
      <c r="A1033" s="216"/>
      <c r="B1033" s="1838"/>
      <c r="C1033" s="1839"/>
      <c r="D1033" s="855"/>
      <c r="E1033" s="1840"/>
      <c r="F1033" s="1840"/>
      <c r="G1033" s="1840"/>
      <c r="H1033" s="1840"/>
      <c r="I1033" s="1840"/>
      <c r="J1033" s="1840"/>
      <c r="K1033" s="1840"/>
      <c r="L1033" s="1840"/>
      <c r="M1033" s="1841"/>
      <c r="N1033" s="1841"/>
      <c r="O1033" s="301"/>
      <c r="P1033" s="302" t="str">
        <f t="shared" si="37"/>
        <v/>
      </c>
      <c r="Q1033" s="47"/>
      <c r="R1033" s="373"/>
      <c r="S1033" s="4"/>
      <c r="T1033" s="4"/>
      <c r="U1033" s="4"/>
      <c r="V1033" s="4"/>
      <c r="W1033" s="4"/>
      <c r="X1033" s="4"/>
    </row>
    <row r="1034" spans="1:243" s="258" customFormat="1" ht="24" customHeight="1">
      <c r="A1034" s="216"/>
      <c r="B1034" s="1838"/>
      <c r="C1034" s="1839"/>
      <c r="D1034" s="855"/>
      <c r="E1034" s="1840"/>
      <c r="F1034" s="1840"/>
      <c r="G1034" s="1840"/>
      <c r="H1034" s="1840"/>
      <c r="I1034" s="1840"/>
      <c r="J1034" s="1840"/>
      <c r="K1034" s="1840"/>
      <c r="L1034" s="1840"/>
      <c r="M1034" s="1841"/>
      <c r="N1034" s="1841"/>
      <c r="O1034" s="301"/>
      <c r="P1034" s="302" t="str">
        <f t="shared" si="37"/>
        <v/>
      </c>
      <c r="Q1034" s="47"/>
      <c r="R1034" s="373"/>
      <c r="S1034" s="4"/>
      <c r="T1034" s="4"/>
      <c r="U1034" s="4"/>
      <c r="V1034" s="4"/>
      <c r="W1034" s="4"/>
      <c r="X1034" s="4"/>
      <c r="IH1034" s="72"/>
      <c r="II1034" s="21"/>
    </row>
    <row r="1035" spans="1:243" s="258" customFormat="1" ht="24" customHeight="1">
      <c r="A1035" s="216"/>
      <c r="B1035" s="1838"/>
      <c r="C1035" s="1838"/>
      <c r="D1035" s="855"/>
      <c r="E1035" s="1840"/>
      <c r="F1035" s="1840"/>
      <c r="G1035" s="1840"/>
      <c r="H1035" s="1840"/>
      <c r="I1035" s="1840"/>
      <c r="J1035" s="1840"/>
      <c r="K1035" s="1840"/>
      <c r="L1035" s="1841"/>
      <c r="M1035" s="1841"/>
      <c r="N1035" s="1841"/>
      <c r="O1035" s="301"/>
      <c r="P1035" s="302" t="str">
        <f t="shared" si="37"/>
        <v/>
      </c>
      <c r="Q1035" s="47"/>
      <c r="R1035" s="373"/>
      <c r="S1035" s="4"/>
      <c r="T1035" s="4"/>
      <c r="U1035" s="4"/>
      <c r="V1035" s="4"/>
      <c r="W1035" s="4"/>
      <c r="X1035" s="4"/>
      <c r="IH1035" s="21"/>
      <c r="II1035" s="21"/>
    </row>
    <row r="1036" spans="1:243" s="258" customFormat="1" ht="24" customHeight="1">
      <c r="A1036" s="216"/>
      <c r="B1036" s="1838"/>
      <c r="C1036" s="1838"/>
      <c r="D1036" s="855"/>
      <c r="E1036" s="1840"/>
      <c r="F1036" s="1840"/>
      <c r="G1036" s="1840"/>
      <c r="H1036" s="1840"/>
      <c r="I1036" s="1840"/>
      <c r="J1036" s="1840"/>
      <c r="K1036" s="1840"/>
      <c r="L1036" s="1841"/>
      <c r="M1036" s="1841"/>
      <c r="N1036" s="1841"/>
      <c r="O1036" s="301"/>
      <c r="P1036" s="302" t="str">
        <f t="shared" si="37"/>
        <v/>
      </c>
      <c r="Q1036" s="47"/>
      <c r="R1036" s="373"/>
      <c r="S1036" s="4"/>
      <c r="T1036" s="4"/>
      <c r="U1036" s="4"/>
      <c r="V1036" s="4"/>
      <c r="W1036" s="4"/>
      <c r="X1036" s="4"/>
      <c r="IH1036" s="21"/>
      <c r="II1036" s="21"/>
    </row>
    <row r="1037" spans="1:243" s="258" customFormat="1" ht="24" customHeight="1">
      <c r="A1037" s="216"/>
      <c r="B1037" s="1838"/>
      <c r="C1037" s="1838"/>
      <c r="D1037" s="855"/>
      <c r="E1037" s="1840"/>
      <c r="F1037" s="1840"/>
      <c r="G1037" s="1840"/>
      <c r="H1037" s="1840"/>
      <c r="I1037" s="1840"/>
      <c r="J1037" s="1840"/>
      <c r="K1037" s="1840"/>
      <c r="L1037" s="1841"/>
      <c r="M1037" s="1841"/>
      <c r="N1037" s="1841"/>
      <c r="O1037" s="301"/>
      <c r="P1037" s="302" t="str">
        <f t="shared" si="37"/>
        <v/>
      </c>
      <c r="Q1037" s="47"/>
      <c r="R1037" s="373"/>
      <c r="S1037" s="4"/>
      <c r="T1037" s="4"/>
      <c r="U1037" s="4"/>
      <c r="V1037" s="4"/>
      <c r="W1037" s="4"/>
      <c r="X1037" s="4"/>
    </row>
    <row r="1038" spans="1:243" s="258" customFormat="1" ht="24" customHeight="1">
      <c r="A1038" s="216"/>
      <c r="B1038" s="1838"/>
      <c r="C1038" s="1838"/>
      <c r="D1038" s="855"/>
      <c r="E1038" s="1840"/>
      <c r="F1038" s="1840"/>
      <c r="G1038" s="1840"/>
      <c r="H1038" s="1840"/>
      <c r="I1038" s="1840"/>
      <c r="J1038" s="1840"/>
      <c r="K1038" s="1840"/>
      <c r="L1038" s="1841"/>
      <c r="M1038" s="1841"/>
      <c r="N1038" s="1841"/>
      <c r="O1038" s="301"/>
      <c r="P1038" s="302" t="str">
        <f t="shared" si="37"/>
        <v/>
      </c>
      <c r="Q1038" s="47"/>
      <c r="R1038" s="373"/>
      <c r="S1038" s="4"/>
      <c r="T1038" s="4"/>
      <c r="U1038" s="4"/>
      <c r="V1038" s="4"/>
      <c r="W1038" s="4"/>
      <c r="X1038" s="4"/>
    </row>
    <row r="1039" spans="1:243" s="258" customFormat="1" ht="24" customHeight="1">
      <c r="A1039" s="216"/>
      <c r="B1039" s="1838"/>
      <c r="C1039" s="1838"/>
      <c r="D1039" s="855"/>
      <c r="E1039" s="1840"/>
      <c r="F1039" s="1840"/>
      <c r="G1039" s="1840"/>
      <c r="H1039" s="1840"/>
      <c r="I1039" s="1840"/>
      <c r="J1039" s="1840"/>
      <c r="K1039" s="1840"/>
      <c r="L1039" s="1841"/>
      <c r="M1039" s="1841"/>
      <c r="N1039" s="1841"/>
      <c r="O1039" s="301"/>
      <c r="P1039" s="302" t="str">
        <f t="shared" si="37"/>
        <v/>
      </c>
      <c r="Q1039" s="47"/>
      <c r="R1039" s="373"/>
      <c r="S1039" s="4"/>
      <c r="T1039" s="4"/>
      <c r="U1039" s="4"/>
      <c r="V1039" s="4"/>
      <c r="W1039" s="4"/>
      <c r="X1039" s="4"/>
    </row>
    <row r="1040" spans="1:243" s="258" customFormat="1" ht="24" customHeight="1">
      <c r="A1040" s="216"/>
      <c r="B1040" s="1838"/>
      <c r="C1040" s="1838"/>
      <c r="D1040" s="855"/>
      <c r="E1040" s="1840"/>
      <c r="F1040" s="1840"/>
      <c r="G1040" s="1840"/>
      <c r="H1040" s="1840"/>
      <c r="I1040" s="1840"/>
      <c r="J1040" s="1840"/>
      <c r="K1040" s="1840"/>
      <c r="L1040" s="1841"/>
      <c r="M1040" s="1841"/>
      <c r="N1040" s="1841"/>
      <c r="O1040" s="301"/>
      <c r="P1040" s="302" t="str">
        <f t="shared" si="37"/>
        <v/>
      </c>
      <c r="Q1040" s="47"/>
      <c r="R1040" s="373"/>
      <c r="S1040" s="4"/>
      <c r="T1040" s="4"/>
      <c r="U1040" s="4"/>
      <c r="V1040" s="4"/>
      <c r="W1040" s="4"/>
      <c r="X1040" s="4"/>
    </row>
    <row r="1041" spans="1:243" s="258" customFormat="1" ht="24" customHeight="1">
      <c r="A1041" s="216"/>
      <c r="B1041" s="1838"/>
      <c r="C1041" s="1839"/>
      <c r="D1041" s="855"/>
      <c r="E1041" s="1840"/>
      <c r="F1041" s="1840"/>
      <c r="G1041" s="1840"/>
      <c r="H1041" s="1840"/>
      <c r="I1041" s="1840"/>
      <c r="J1041" s="1840"/>
      <c r="K1041" s="1840"/>
      <c r="L1041" s="1840"/>
      <c r="M1041" s="1841"/>
      <c r="N1041" s="1841"/>
      <c r="O1041" s="301"/>
      <c r="P1041" s="302" t="str">
        <f t="shared" si="37"/>
        <v/>
      </c>
      <c r="Q1041" s="47"/>
      <c r="R1041" s="373"/>
      <c r="S1041" s="4"/>
      <c r="T1041" s="4"/>
      <c r="U1041" s="4"/>
      <c r="V1041" s="4"/>
      <c r="W1041" s="4"/>
      <c r="X1041" s="4"/>
    </row>
    <row r="1042" spans="1:243" s="258" customFormat="1" ht="24" customHeight="1">
      <c r="A1042" s="216"/>
      <c r="B1042" s="1838"/>
      <c r="C1042" s="1839"/>
      <c r="D1042" s="855"/>
      <c r="E1042" s="1840"/>
      <c r="F1042" s="1840"/>
      <c r="G1042" s="1840"/>
      <c r="H1042" s="1840"/>
      <c r="I1042" s="1840"/>
      <c r="J1042" s="1840"/>
      <c r="K1042" s="1840"/>
      <c r="L1042" s="1840"/>
      <c r="M1042" s="1841"/>
      <c r="N1042" s="1841"/>
      <c r="O1042" s="301"/>
      <c r="P1042" s="302" t="str">
        <f t="shared" si="37"/>
        <v/>
      </c>
      <c r="Q1042" s="47"/>
      <c r="R1042" s="373"/>
      <c r="S1042" s="4"/>
      <c r="T1042" s="4"/>
      <c r="U1042" s="4"/>
      <c r="V1042" s="4"/>
      <c r="W1042" s="4"/>
      <c r="X1042" s="4"/>
    </row>
    <row r="1043" spans="1:243" s="258" customFormat="1" ht="24" customHeight="1">
      <c r="A1043" s="216"/>
      <c r="B1043" s="1838"/>
      <c r="C1043" s="1839"/>
      <c r="D1043" s="855"/>
      <c r="E1043" s="1840"/>
      <c r="F1043" s="1840"/>
      <c r="G1043" s="1840"/>
      <c r="H1043" s="1840"/>
      <c r="I1043" s="1840"/>
      <c r="J1043" s="1840"/>
      <c r="K1043" s="1840"/>
      <c r="L1043" s="1840"/>
      <c r="M1043" s="1841"/>
      <c r="N1043" s="1841"/>
      <c r="O1043" s="301"/>
      <c r="P1043" s="302" t="str">
        <f t="shared" si="37"/>
        <v/>
      </c>
      <c r="Q1043" s="47"/>
      <c r="R1043" s="373"/>
      <c r="S1043" s="4"/>
      <c r="T1043" s="4"/>
      <c r="U1043" s="4"/>
      <c r="V1043" s="4"/>
      <c r="W1043" s="4"/>
      <c r="X1043" s="4"/>
    </row>
    <row r="1044" spans="1:243" s="258" customFormat="1" ht="24" customHeight="1">
      <c r="A1044" s="216"/>
      <c r="B1044" s="1838"/>
      <c r="C1044" s="1839"/>
      <c r="D1044" s="855"/>
      <c r="E1044" s="1840"/>
      <c r="F1044" s="1840"/>
      <c r="G1044" s="1840"/>
      <c r="H1044" s="1840"/>
      <c r="I1044" s="1840"/>
      <c r="J1044" s="1840"/>
      <c r="K1044" s="1840"/>
      <c r="L1044" s="1840"/>
      <c r="M1044" s="1841"/>
      <c r="N1044" s="1841"/>
      <c r="O1044" s="301"/>
      <c r="P1044" s="302" t="str">
        <f t="shared" si="37"/>
        <v/>
      </c>
      <c r="Q1044" s="47"/>
      <c r="R1044" s="373"/>
      <c r="S1044" s="4"/>
      <c r="T1044" s="4"/>
      <c r="U1044" s="4"/>
      <c r="V1044" s="4"/>
      <c r="W1044" s="4"/>
      <c r="X1044" s="4"/>
    </row>
    <row r="1045" spans="1:243" s="258" customFormat="1" ht="24" customHeight="1">
      <c r="A1045" s="216"/>
      <c r="B1045" s="1838"/>
      <c r="C1045" s="1839"/>
      <c r="D1045" s="855"/>
      <c r="E1045" s="1840"/>
      <c r="F1045" s="1840"/>
      <c r="G1045" s="1840"/>
      <c r="H1045" s="1840"/>
      <c r="I1045" s="1840"/>
      <c r="J1045" s="1840"/>
      <c r="K1045" s="1840"/>
      <c r="L1045" s="1840"/>
      <c r="M1045" s="1841"/>
      <c r="N1045" s="1841"/>
      <c r="O1045" s="301"/>
      <c r="P1045" s="302" t="str">
        <f>IF(O1045*D1045=0,"",O1045*D1045)</f>
        <v/>
      </c>
      <c r="Q1045" s="47"/>
      <c r="R1045" s="373"/>
      <c r="S1045" s="4"/>
      <c r="T1045" s="4"/>
      <c r="U1045" s="4"/>
      <c r="V1045" s="4"/>
      <c r="W1045" s="4"/>
      <c r="X1045" s="4"/>
    </row>
    <row r="1046" spans="1:243" s="258" customFormat="1" ht="24" customHeight="1">
      <c r="A1046" s="216"/>
      <c r="B1046" s="1838"/>
      <c r="C1046" s="1839"/>
      <c r="D1046" s="855"/>
      <c r="E1046" s="1840"/>
      <c r="F1046" s="1840"/>
      <c r="G1046" s="1840"/>
      <c r="H1046" s="1840"/>
      <c r="I1046" s="1840"/>
      <c r="J1046" s="1840"/>
      <c r="K1046" s="1840"/>
      <c r="L1046" s="1840"/>
      <c r="M1046" s="1841"/>
      <c r="N1046" s="1841"/>
      <c r="O1046" s="301"/>
      <c r="P1046" s="302" t="str">
        <f>IF(O1046*D1046=0,"",O1046*D1046)</f>
        <v/>
      </c>
      <c r="Q1046" s="47"/>
      <c r="R1046" s="373"/>
      <c r="S1046" s="4"/>
      <c r="T1046" s="4"/>
      <c r="U1046" s="4"/>
      <c r="V1046" s="4"/>
      <c r="W1046" s="4"/>
      <c r="X1046" s="4"/>
    </row>
    <row r="1047" spans="1:243" s="258" customFormat="1" ht="24" customHeight="1">
      <c r="A1047" s="216"/>
      <c r="B1047" s="1838"/>
      <c r="C1047" s="1839"/>
      <c r="D1047" s="855"/>
      <c r="E1047" s="1840"/>
      <c r="F1047" s="1840"/>
      <c r="G1047" s="1840"/>
      <c r="H1047" s="1840"/>
      <c r="I1047" s="1840"/>
      <c r="J1047" s="1840"/>
      <c r="K1047" s="1840"/>
      <c r="L1047" s="1840"/>
      <c r="M1047" s="1841"/>
      <c r="N1047" s="1841"/>
      <c r="O1047" s="301"/>
      <c r="P1047" s="302" t="str">
        <f t="shared" si="37"/>
        <v/>
      </c>
      <c r="Q1047" s="47"/>
      <c r="R1047" s="373"/>
      <c r="S1047" s="4"/>
      <c r="T1047" s="4"/>
      <c r="U1047" s="4"/>
      <c r="V1047" s="4"/>
      <c r="W1047" s="4"/>
      <c r="X1047" s="4"/>
    </row>
    <row r="1048" spans="1:243" s="258" customFormat="1" ht="24" customHeight="1">
      <c r="A1048" s="216"/>
      <c r="B1048" s="1838"/>
      <c r="C1048" s="1839"/>
      <c r="D1048" s="855"/>
      <c r="E1048" s="1840"/>
      <c r="F1048" s="1840"/>
      <c r="G1048" s="1840"/>
      <c r="H1048" s="1840"/>
      <c r="I1048" s="1840"/>
      <c r="J1048" s="1840"/>
      <c r="K1048" s="1840"/>
      <c r="L1048" s="1840"/>
      <c r="M1048" s="1841"/>
      <c r="N1048" s="1841"/>
      <c r="O1048" s="301"/>
      <c r="P1048" s="302" t="str">
        <f t="shared" si="37"/>
        <v/>
      </c>
      <c r="Q1048" s="47"/>
      <c r="R1048" s="373"/>
      <c r="S1048" s="4"/>
      <c r="T1048" s="4"/>
      <c r="U1048" s="4"/>
      <c r="V1048" s="4"/>
      <c r="W1048" s="4"/>
      <c r="X1048" s="4"/>
    </row>
    <row r="1049" spans="1:243" s="258" customFormat="1" ht="24" customHeight="1">
      <c r="A1049" s="216"/>
      <c r="B1049" s="1838"/>
      <c r="C1049" s="1839"/>
      <c r="D1049" s="855"/>
      <c r="E1049" s="1840"/>
      <c r="F1049" s="1840"/>
      <c r="G1049" s="1840"/>
      <c r="H1049" s="1840"/>
      <c r="I1049" s="1840"/>
      <c r="J1049" s="1840"/>
      <c r="K1049" s="1840"/>
      <c r="L1049" s="1840"/>
      <c r="M1049" s="1841"/>
      <c r="N1049" s="1841"/>
      <c r="O1049" s="301"/>
      <c r="P1049" s="302" t="str">
        <f t="shared" si="37"/>
        <v/>
      </c>
      <c r="Q1049" s="47"/>
      <c r="R1049" s="373"/>
      <c r="S1049" s="4"/>
      <c r="T1049" s="4"/>
      <c r="U1049" s="4"/>
      <c r="V1049" s="4"/>
      <c r="W1049" s="4"/>
      <c r="X1049" s="4"/>
    </row>
    <row r="1050" spans="1:243" s="258" customFormat="1" ht="24" customHeight="1">
      <c r="A1050" s="216"/>
      <c r="B1050" s="1838"/>
      <c r="C1050" s="1839"/>
      <c r="D1050" s="855"/>
      <c r="E1050" s="1840"/>
      <c r="F1050" s="1840"/>
      <c r="G1050" s="1840"/>
      <c r="H1050" s="1840"/>
      <c r="I1050" s="1840"/>
      <c r="J1050" s="1840"/>
      <c r="K1050" s="1840"/>
      <c r="L1050" s="1840"/>
      <c r="M1050" s="1841"/>
      <c r="N1050" s="1841"/>
      <c r="O1050" s="301"/>
      <c r="P1050" s="302" t="str">
        <f t="shared" si="37"/>
        <v/>
      </c>
      <c r="Q1050" s="47"/>
      <c r="R1050" s="373"/>
      <c r="S1050" s="4"/>
      <c r="T1050" s="4"/>
      <c r="U1050" s="4"/>
      <c r="V1050" s="4"/>
      <c r="W1050" s="4"/>
      <c r="X1050" s="4"/>
    </row>
    <row r="1051" spans="1:243" s="111" customFormat="1" ht="6" customHeight="1">
      <c r="A1051" s="363"/>
      <c r="B1051" s="179"/>
      <c r="C1051" s="830"/>
      <c r="D1051" s="830"/>
      <c r="E1051" s="830"/>
      <c r="F1051" s="829"/>
      <c r="G1051" s="829"/>
      <c r="H1051" s="829"/>
      <c r="I1051" s="829"/>
      <c r="J1051" s="829"/>
      <c r="K1051" s="829"/>
      <c r="L1051" s="829"/>
      <c r="M1051" s="171"/>
      <c r="N1051" s="171"/>
      <c r="O1051" s="171"/>
      <c r="P1051" s="180"/>
      <c r="Q1051" s="258"/>
      <c r="R1051" s="374"/>
      <c r="S1051" s="66"/>
      <c r="T1051" s="66"/>
      <c r="U1051" s="66"/>
      <c r="V1051" s="66"/>
      <c r="W1051" s="66"/>
      <c r="X1051" s="66"/>
    </row>
    <row r="1052" spans="1:243" s="87" customFormat="1" ht="21.75" customHeight="1">
      <c r="A1052" s="370"/>
      <c r="B1052" s="181" t="s">
        <v>68</v>
      </c>
      <c r="C1052" s="902"/>
      <c r="D1052" s="902"/>
      <c r="E1052" s="902"/>
      <c r="F1052" s="902"/>
      <c r="G1052" s="902"/>
      <c r="H1052" s="902"/>
      <c r="I1052" s="902"/>
      <c r="J1052" s="902"/>
      <c r="K1052" s="902"/>
      <c r="L1052" s="902"/>
      <c r="M1052" s="182"/>
      <c r="N1052" s="182"/>
      <c r="O1052" s="182"/>
      <c r="P1052" s="182"/>
      <c r="Q1052" s="405"/>
      <c r="R1052" s="399"/>
      <c r="S1052" s="119"/>
      <c r="T1052" s="119"/>
      <c r="U1052" s="119"/>
      <c r="V1052" s="120"/>
      <c r="W1052" s="37"/>
      <c r="X1052" s="98"/>
    </row>
    <row r="1053" spans="1:243" s="258" customFormat="1" ht="12.75" customHeight="1">
      <c r="A1053" s="363"/>
      <c r="B1053" s="1846" t="str">
        <f>B999</f>
        <v>FAPESP,  SETEMBRO DE 2015</v>
      </c>
      <c r="C1053" s="1847"/>
      <c r="D1053" s="1847"/>
      <c r="E1053" s="1847"/>
      <c r="F1053" s="903"/>
      <c r="G1053" s="903"/>
      <c r="H1053" s="903"/>
      <c r="I1053" s="903"/>
      <c r="J1053" s="903"/>
      <c r="K1053" s="903"/>
      <c r="L1053" s="903"/>
      <c r="M1053" s="183"/>
      <c r="N1053" s="183"/>
      <c r="O1053" s="183"/>
      <c r="P1053" s="176"/>
      <c r="Q1053" s="600">
        <v>3</v>
      </c>
      <c r="R1053" s="373"/>
      <c r="S1053" s="33"/>
      <c r="T1053" s="33"/>
      <c r="U1053" s="33"/>
      <c r="V1053" s="33"/>
      <c r="W1053" s="33"/>
      <c r="X1053" s="4"/>
    </row>
    <row r="1054" spans="1:243" s="258" customFormat="1" ht="18">
      <c r="A1054" s="378"/>
      <c r="B1054" s="310" t="str">
        <f>B1000</f>
        <v>7- DESPESAS DE TRANSPORTE</v>
      </c>
      <c r="C1054" s="858"/>
      <c r="D1054" s="858"/>
      <c r="E1054" s="858"/>
      <c r="F1054" s="859"/>
      <c r="G1054" s="859"/>
      <c r="H1054" s="859"/>
      <c r="I1054" s="859"/>
      <c r="J1054" s="859"/>
      <c r="K1054" s="859"/>
      <c r="L1054" s="859"/>
      <c r="M1054" s="121"/>
      <c r="N1054" s="121"/>
      <c r="O1054" s="121"/>
      <c r="R1054" s="341"/>
      <c r="S1054" s="4"/>
      <c r="T1054" s="4"/>
      <c r="U1054" s="4"/>
      <c r="V1054" s="4"/>
      <c r="W1054" s="4"/>
      <c r="X1054" s="4"/>
    </row>
    <row r="1055" spans="1:243" s="87" customFormat="1" ht="30.75" customHeight="1">
      <c r="A1055" s="370"/>
      <c r="B1055" s="1574" t="s">
        <v>1</v>
      </c>
      <c r="C1055" s="1855"/>
      <c r="D1055" s="814" t="s">
        <v>7</v>
      </c>
      <c r="E1055" s="1834" t="s">
        <v>8</v>
      </c>
      <c r="F1055" s="1835"/>
      <c r="G1055" s="1835"/>
      <c r="H1055" s="1835"/>
      <c r="I1055" s="1835"/>
      <c r="J1055" s="1835"/>
      <c r="K1055" s="1835"/>
      <c r="L1055" s="1835"/>
      <c r="M1055" s="1836"/>
      <c r="N1055" s="1837"/>
      <c r="O1055" s="566" t="s">
        <v>3</v>
      </c>
      <c r="P1055" s="419" t="s">
        <v>4</v>
      </c>
      <c r="Q1055" s="567" t="s">
        <v>2</v>
      </c>
      <c r="R1055" s="388"/>
      <c r="S1055" s="98"/>
      <c r="T1055" s="98"/>
      <c r="U1055" s="98"/>
      <c r="V1055" s="98"/>
      <c r="W1055" s="98"/>
      <c r="X1055" s="98"/>
    </row>
    <row r="1056" spans="1:243" s="258" customFormat="1" ht="24" customHeight="1">
      <c r="A1056" s="216"/>
      <c r="B1056" s="1838"/>
      <c r="C1056" s="1839"/>
      <c r="D1056" s="855"/>
      <c r="E1056" s="1840"/>
      <c r="F1056" s="1840"/>
      <c r="G1056" s="1840"/>
      <c r="H1056" s="1840"/>
      <c r="I1056" s="1840"/>
      <c r="J1056" s="1840"/>
      <c r="K1056" s="1840"/>
      <c r="L1056" s="1840"/>
      <c r="M1056" s="1841"/>
      <c r="N1056" s="1841"/>
      <c r="O1056" s="301"/>
      <c r="P1056" s="302" t="str">
        <f>IF(O1056*D1056=0,"",O1056*D1056)</f>
        <v/>
      </c>
      <c r="Q1056" s="47"/>
      <c r="R1056" s="373"/>
      <c r="S1056" s="4"/>
      <c r="T1056" s="4"/>
      <c r="U1056" s="4"/>
      <c r="V1056" s="4"/>
      <c r="W1056" s="4"/>
      <c r="X1056" s="4"/>
      <c r="IH1056" s="72"/>
      <c r="II1056" s="21"/>
    </row>
    <row r="1057" spans="1:243" s="258" customFormat="1" ht="24" customHeight="1">
      <c r="A1057" s="216"/>
      <c r="B1057" s="1838"/>
      <c r="C1057" s="1839"/>
      <c r="D1057" s="855"/>
      <c r="E1057" s="1840"/>
      <c r="F1057" s="1840"/>
      <c r="G1057" s="1840"/>
      <c r="H1057" s="1840"/>
      <c r="I1057" s="1840"/>
      <c r="J1057" s="1840"/>
      <c r="K1057" s="1840"/>
      <c r="L1057" s="1840"/>
      <c r="M1057" s="1841"/>
      <c r="N1057" s="1841"/>
      <c r="O1057" s="301"/>
      <c r="P1057" s="302" t="str">
        <f t="shared" ref="P1057:P1077" si="38">IF(O1057*D1057=0,"",O1057*D1057)</f>
        <v/>
      </c>
      <c r="Q1057" s="47"/>
      <c r="R1057" s="373"/>
      <c r="S1057" s="4"/>
      <c r="T1057" s="4"/>
      <c r="U1057" s="4"/>
      <c r="V1057" s="4"/>
      <c r="W1057" s="4"/>
      <c r="X1057" s="4"/>
      <c r="IH1057" s="21"/>
      <c r="II1057" s="21"/>
    </row>
    <row r="1058" spans="1:243" s="258" customFormat="1" ht="24" customHeight="1">
      <c r="A1058" s="216"/>
      <c r="B1058" s="1838"/>
      <c r="C1058" s="1839"/>
      <c r="D1058" s="855"/>
      <c r="E1058" s="1840"/>
      <c r="F1058" s="1840"/>
      <c r="G1058" s="1840"/>
      <c r="H1058" s="1840"/>
      <c r="I1058" s="1840"/>
      <c r="J1058" s="1840"/>
      <c r="K1058" s="1840"/>
      <c r="L1058" s="1840"/>
      <c r="M1058" s="1841"/>
      <c r="N1058" s="1841"/>
      <c r="O1058" s="301"/>
      <c r="P1058" s="302" t="str">
        <f t="shared" si="38"/>
        <v/>
      </c>
      <c r="Q1058" s="47"/>
      <c r="R1058" s="373"/>
      <c r="S1058" s="4"/>
      <c r="T1058" s="4"/>
      <c r="U1058" s="4"/>
      <c r="V1058" s="4"/>
      <c r="W1058" s="4"/>
      <c r="X1058" s="4"/>
    </row>
    <row r="1059" spans="1:243" s="258" customFormat="1" ht="24" customHeight="1">
      <c r="A1059" s="216"/>
      <c r="B1059" s="1838"/>
      <c r="C1059" s="1839"/>
      <c r="D1059" s="855"/>
      <c r="E1059" s="1840"/>
      <c r="F1059" s="1840"/>
      <c r="G1059" s="1840"/>
      <c r="H1059" s="1840"/>
      <c r="I1059" s="1840"/>
      <c r="J1059" s="1840"/>
      <c r="K1059" s="1840"/>
      <c r="L1059" s="1840"/>
      <c r="M1059" s="1841"/>
      <c r="N1059" s="1841"/>
      <c r="O1059" s="301"/>
      <c r="P1059" s="302" t="str">
        <f t="shared" si="38"/>
        <v/>
      </c>
      <c r="Q1059" s="47"/>
      <c r="R1059" s="373"/>
      <c r="S1059" s="4"/>
      <c r="T1059" s="4"/>
      <c r="U1059" s="4"/>
      <c r="V1059" s="4"/>
      <c r="W1059" s="4"/>
      <c r="X1059" s="4"/>
    </row>
    <row r="1060" spans="1:243" s="258" customFormat="1" ht="24" customHeight="1">
      <c r="A1060" s="216"/>
      <c r="B1060" s="1838"/>
      <c r="C1060" s="1839"/>
      <c r="D1060" s="855"/>
      <c r="E1060" s="1840"/>
      <c r="F1060" s="1840"/>
      <c r="G1060" s="1840"/>
      <c r="H1060" s="1840"/>
      <c r="I1060" s="1840"/>
      <c r="J1060" s="1840"/>
      <c r="K1060" s="1840"/>
      <c r="L1060" s="1840"/>
      <c r="M1060" s="1841"/>
      <c r="N1060" s="1841"/>
      <c r="O1060" s="301"/>
      <c r="P1060" s="302" t="str">
        <f t="shared" si="38"/>
        <v/>
      </c>
      <c r="Q1060" s="47"/>
      <c r="R1060" s="373"/>
      <c r="S1060" s="4"/>
      <c r="T1060" s="4"/>
      <c r="U1060" s="4"/>
      <c r="V1060" s="4"/>
      <c r="W1060" s="4"/>
      <c r="X1060" s="4"/>
    </row>
    <row r="1061" spans="1:243" s="258" customFormat="1" ht="24" customHeight="1">
      <c r="A1061" s="216"/>
      <c r="B1061" s="1838"/>
      <c r="C1061" s="1839"/>
      <c r="D1061" s="855"/>
      <c r="E1061" s="1840"/>
      <c r="F1061" s="1840"/>
      <c r="G1061" s="1840"/>
      <c r="H1061" s="1840"/>
      <c r="I1061" s="1840"/>
      <c r="J1061" s="1840"/>
      <c r="K1061" s="1840"/>
      <c r="L1061" s="1840"/>
      <c r="M1061" s="1841"/>
      <c r="N1061" s="1841"/>
      <c r="O1061" s="301"/>
      <c r="P1061" s="302" t="str">
        <f t="shared" si="38"/>
        <v/>
      </c>
      <c r="Q1061" s="47"/>
      <c r="R1061" s="373"/>
      <c r="S1061" s="4"/>
      <c r="T1061" s="4"/>
      <c r="U1061" s="4"/>
      <c r="V1061" s="4"/>
      <c r="W1061" s="4"/>
      <c r="X1061" s="4"/>
    </row>
    <row r="1062" spans="1:243" s="258" customFormat="1" ht="24" customHeight="1">
      <c r="A1062" s="216"/>
      <c r="B1062" s="1838"/>
      <c r="C1062" s="1839"/>
      <c r="D1062" s="855"/>
      <c r="E1062" s="1840"/>
      <c r="F1062" s="1840"/>
      <c r="G1062" s="1840"/>
      <c r="H1062" s="1840"/>
      <c r="I1062" s="1840"/>
      <c r="J1062" s="1840"/>
      <c r="K1062" s="1840"/>
      <c r="L1062" s="1840"/>
      <c r="M1062" s="1841"/>
      <c r="N1062" s="1841"/>
      <c r="O1062" s="301"/>
      <c r="P1062" s="302" t="str">
        <f t="shared" si="38"/>
        <v/>
      </c>
      <c r="Q1062" s="47"/>
      <c r="R1062" s="373"/>
      <c r="S1062" s="4"/>
      <c r="T1062" s="4"/>
      <c r="U1062" s="4"/>
      <c r="V1062" s="4"/>
      <c r="W1062" s="4"/>
      <c r="X1062" s="4"/>
    </row>
    <row r="1063" spans="1:243" s="258" customFormat="1" ht="24" customHeight="1">
      <c r="A1063" s="216"/>
      <c r="B1063" s="1838"/>
      <c r="C1063" s="1839"/>
      <c r="D1063" s="855"/>
      <c r="E1063" s="1840"/>
      <c r="F1063" s="1840"/>
      <c r="G1063" s="1840"/>
      <c r="H1063" s="1840"/>
      <c r="I1063" s="1840"/>
      <c r="J1063" s="1840"/>
      <c r="K1063" s="1840"/>
      <c r="L1063" s="1840"/>
      <c r="M1063" s="1841"/>
      <c r="N1063" s="1841"/>
      <c r="O1063" s="301"/>
      <c r="P1063" s="302" t="str">
        <f t="shared" si="38"/>
        <v/>
      </c>
      <c r="Q1063" s="47"/>
      <c r="R1063" s="373"/>
      <c r="S1063" s="4"/>
      <c r="T1063" s="4"/>
      <c r="U1063" s="4"/>
      <c r="V1063" s="4"/>
      <c r="W1063" s="4"/>
      <c r="X1063" s="4"/>
      <c r="IH1063" s="72"/>
      <c r="II1063" s="21"/>
    </row>
    <row r="1064" spans="1:243" s="258" customFormat="1" ht="24" customHeight="1">
      <c r="A1064" s="216"/>
      <c r="B1064" s="1838"/>
      <c r="C1064" s="1839"/>
      <c r="D1064" s="855"/>
      <c r="E1064" s="1840"/>
      <c r="F1064" s="1840"/>
      <c r="G1064" s="1840"/>
      <c r="H1064" s="1840"/>
      <c r="I1064" s="1840"/>
      <c r="J1064" s="1840"/>
      <c r="K1064" s="1840"/>
      <c r="L1064" s="1840"/>
      <c r="M1064" s="1841"/>
      <c r="N1064" s="1841"/>
      <c r="O1064" s="301"/>
      <c r="P1064" s="302" t="str">
        <f t="shared" si="38"/>
        <v/>
      </c>
      <c r="Q1064" s="47"/>
      <c r="R1064" s="373"/>
      <c r="S1064" s="4"/>
      <c r="T1064" s="4"/>
      <c r="U1064" s="4"/>
      <c r="V1064" s="4"/>
      <c r="W1064" s="4"/>
      <c r="X1064" s="4"/>
      <c r="IH1064" s="21"/>
      <c r="II1064" s="21"/>
    </row>
    <row r="1065" spans="1:243" s="258" customFormat="1" ht="24" customHeight="1">
      <c r="A1065" s="216"/>
      <c r="B1065" s="1838"/>
      <c r="C1065" s="1839"/>
      <c r="D1065" s="855"/>
      <c r="E1065" s="1840"/>
      <c r="F1065" s="1840"/>
      <c r="G1065" s="1840"/>
      <c r="H1065" s="1840"/>
      <c r="I1065" s="1840"/>
      <c r="J1065" s="1840"/>
      <c r="K1065" s="1840"/>
      <c r="L1065" s="1840"/>
      <c r="M1065" s="1841"/>
      <c r="N1065" s="1841"/>
      <c r="O1065" s="301"/>
      <c r="P1065" s="302" t="str">
        <f t="shared" si="38"/>
        <v/>
      </c>
      <c r="Q1065" s="47"/>
      <c r="R1065" s="373"/>
      <c r="S1065" s="4"/>
      <c r="T1065" s="4"/>
      <c r="U1065" s="4"/>
      <c r="V1065" s="4"/>
      <c r="W1065" s="4"/>
      <c r="X1065" s="4"/>
      <c r="IH1065" s="21"/>
      <c r="II1065" s="21"/>
    </row>
    <row r="1066" spans="1:243" s="258" customFormat="1" ht="24" customHeight="1">
      <c r="A1066" s="216"/>
      <c r="B1066" s="1838"/>
      <c r="C1066" s="1839"/>
      <c r="D1066" s="855"/>
      <c r="E1066" s="1840"/>
      <c r="F1066" s="1840"/>
      <c r="G1066" s="1840"/>
      <c r="H1066" s="1840"/>
      <c r="I1066" s="1840"/>
      <c r="J1066" s="1840"/>
      <c r="K1066" s="1840"/>
      <c r="L1066" s="1840"/>
      <c r="M1066" s="1841"/>
      <c r="N1066" s="1841"/>
      <c r="O1066" s="301"/>
      <c r="P1066" s="302" t="str">
        <f t="shared" si="38"/>
        <v/>
      </c>
      <c r="Q1066" s="47"/>
      <c r="R1066" s="373"/>
      <c r="S1066" s="4"/>
      <c r="T1066" s="4"/>
      <c r="U1066" s="4"/>
      <c r="V1066" s="4"/>
      <c r="W1066" s="4"/>
      <c r="X1066" s="4"/>
    </row>
    <row r="1067" spans="1:243" s="258" customFormat="1" ht="24" customHeight="1">
      <c r="A1067" s="216"/>
      <c r="B1067" s="1838"/>
      <c r="C1067" s="1839"/>
      <c r="D1067" s="855"/>
      <c r="E1067" s="1840"/>
      <c r="F1067" s="1840"/>
      <c r="G1067" s="1840"/>
      <c r="H1067" s="1840"/>
      <c r="I1067" s="1840"/>
      <c r="J1067" s="1840"/>
      <c r="K1067" s="1840"/>
      <c r="L1067" s="1840"/>
      <c r="M1067" s="1841"/>
      <c r="N1067" s="1841"/>
      <c r="O1067" s="301"/>
      <c r="P1067" s="302" t="str">
        <f t="shared" si="38"/>
        <v/>
      </c>
      <c r="Q1067" s="47"/>
      <c r="R1067" s="373"/>
      <c r="S1067" s="4"/>
      <c r="T1067" s="4"/>
      <c r="U1067" s="4"/>
      <c r="V1067" s="4"/>
      <c r="W1067" s="4"/>
      <c r="X1067" s="4"/>
    </row>
    <row r="1068" spans="1:243" s="258" customFormat="1" ht="24" customHeight="1">
      <c r="A1068" s="216"/>
      <c r="B1068" s="1838"/>
      <c r="C1068" s="1839"/>
      <c r="D1068" s="855"/>
      <c r="E1068" s="1840"/>
      <c r="F1068" s="1840"/>
      <c r="G1068" s="1840"/>
      <c r="H1068" s="1840"/>
      <c r="I1068" s="1840"/>
      <c r="J1068" s="1840"/>
      <c r="K1068" s="1840"/>
      <c r="L1068" s="1840"/>
      <c r="M1068" s="1841"/>
      <c r="N1068" s="1841"/>
      <c r="O1068" s="301"/>
      <c r="P1068" s="302" t="str">
        <f t="shared" si="38"/>
        <v/>
      </c>
      <c r="Q1068" s="47"/>
      <c r="R1068" s="373"/>
      <c r="S1068" s="4"/>
      <c r="T1068" s="4"/>
      <c r="U1068" s="4"/>
      <c r="V1068" s="4"/>
      <c r="W1068" s="4"/>
      <c r="X1068" s="4"/>
    </row>
    <row r="1069" spans="1:243" s="258" customFormat="1" ht="24" customHeight="1">
      <c r="A1069" s="216"/>
      <c r="B1069" s="1838"/>
      <c r="C1069" s="1839"/>
      <c r="D1069" s="855"/>
      <c r="E1069" s="1840"/>
      <c r="F1069" s="1840"/>
      <c r="G1069" s="1840"/>
      <c r="H1069" s="1840"/>
      <c r="I1069" s="1840"/>
      <c r="J1069" s="1840"/>
      <c r="K1069" s="1840"/>
      <c r="L1069" s="1840"/>
      <c r="M1069" s="1841"/>
      <c r="N1069" s="1841"/>
      <c r="O1069" s="301"/>
      <c r="P1069" s="302" t="str">
        <f t="shared" si="38"/>
        <v/>
      </c>
      <c r="Q1069" s="47"/>
      <c r="R1069" s="373"/>
      <c r="S1069" s="4"/>
      <c r="T1069" s="4"/>
      <c r="U1069" s="4"/>
      <c r="V1069" s="4"/>
      <c r="W1069" s="4"/>
      <c r="X1069" s="4"/>
    </row>
    <row r="1070" spans="1:243" s="258" customFormat="1" ht="24" customHeight="1">
      <c r="A1070" s="216"/>
      <c r="B1070" s="1838"/>
      <c r="C1070" s="1839"/>
      <c r="D1070" s="855"/>
      <c r="E1070" s="1840"/>
      <c r="F1070" s="1840"/>
      <c r="G1070" s="1840"/>
      <c r="H1070" s="1840"/>
      <c r="I1070" s="1840"/>
      <c r="J1070" s="1840"/>
      <c r="K1070" s="1840"/>
      <c r="L1070" s="1840"/>
      <c r="M1070" s="1841"/>
      <c r="N1070" s="1841"/>
      <c r="O1070" s="301"/>
      <c r="P1070" s="302" t="str">
        <f t="shared" si="38"/>
        <v/>
      </c>
      <c r="Q1070" s="47"/>
      <c r="R1070" s="373"/>
      <c r="S1070" s="4"/>
      <c r="T1070" s="4"/>
      <c r="U1070" s="4"/>
      <c r="V1070" s="4"/>
      <c r="W1070" s="4"/>
      <c r="X1070" s="4"/>
    </row>
    <row r="1071" spans="1:243" s="258" customFormat="1" ht="24" customHeight="1">
      <c r="A1071" s="216"/>
      <c r="B1071" s="1838"/>
      <c r="C1071" s="1839"/>
      <c r="D1071" s="855"/>
      <c r="E1071" s="1840"/>
      <c r="F1071" s="1840"/>
      <c r="G1071" s="1840"/>
      <c r="H1071" s="1840"/>
      <c r="I1071" s="1840"/>
      <c r="J1071" s="1840"/>
      <c r="K1071" s="1840"/>
      <c r="L1071" s="1840"/>
      <c r="M1071" s="1841"/>
      <c r="N1071" s="1841"/>
      <c r="O1071" s="301"/>
      <c r="P1071" s="302" t="str">
        <f t="shared" si="38"/>
        <v/>
      </c>
      <c r="Q1071" s="47"/>
      <c r="R1071" s="373"/>
      <c r="S1071" s="4"/>
      <c r="T1071" s="4"/>
      <c r="U1071" s="4"/>
      <c r="V1071" s="4"/>
      <c r="W1071" s="4"/>
      <c r="X1071" s="4"/>
    </row>
    <row r="1072" spans="1:243" s="258" customFormat="1" ht="24" customHeight="1">
      <c r="A1072" s="216"/>
      <c r="B1072" s="1838"/>
      <c r="C1072" s="1839"/>
      <c r="D1072" s="855"/>
      <c r="E1072" s="1840"/>
      <c r="F1072" s="1840"/>
      <c r="G1072" s="1840"/>
      <c r="H1072" s="1840"/>
      <c r="I1072" s="1840"/>
      <c r="J1072" s="1840"/>
      <c r="K1072" s="1840"/>
      <c r="L1072" s="1840"/>
      <c r="M1072" s="1841"/>
      <c r="N1072" s="1841"/>
      <c r="O1072" s="301"/>
      <c r="P1072" s="302" t="str">
        <f t="shared" si="38"/>
        <v/>
      </c>
      <c r="Q1072" s="47"/>
      <c r="R1072" s="373"/>
      <c r="S1072" s="4"/>
      <c r="T1072" s="4"/>
      <c r="U1072" s="4"/>
      <c r="V1072" s="4"/>
      <c r="W1072" s="4"/>
      <c r="X1072" s="4"/>
    </row>
    <row r="1073" spans="1:243" s="258" customFormat="1" ht="24" customHeight="1">
      <c r="A1073" s="216"/>
      <c r="B1073" s="1838"/>
      <c r="C1073" s="1839"/>
      <c r="D1073" s="855"/>
      <c r="E1073" s="1840"/>
      <c r="F1073" s="1840"/>
      <c r="G1073" s="1840"/>
      <c r="H1073" s="1840"/>
      <c r="I1073" s="1840"/>
      <c r="J1073" s="1840"/>
      <c r="K1073" s="1840"/>
      <c r="L1073" s="1840"/>
      <c r="M1073" s="1841"/>
      <c r="N1073" s="1841"/>
      <c r="O1073" s="301"/>
      <c r="P1073" s="302" t="str">
        <f t="shared" si="38"/>
        <v/>
      </c>
      <c r="Q1073" s="47"/>
      <c r="R1073" s="373"/>
      <c r="S1073" s="4"/>
      <c r="T1073" s="4"/>
      <c r="U1073" s="4"/>
      <c r="V1073" s="4"/>
      <c r="W1073" s="4"/>
      <c r="X1073" s="4"/>
    </row>
    <row r="1074" spans="1:243" s="258" customFormat="1" ht="24" customHeight="1">
      <c r="A1074" s="216"/>
      <c r="B1074" s="1838"/>
      <c r="C1074" s="1839"/>
      <c r="D1074" s="855"/>
      <c r="E1074" s="1840"/>
      <c r="F1074" s="1840"/>
      <c r="G1074" s="1840"/>
      <c r="H1074" s="1840"/>
      <c r="I1074" s="1840"/>
      <c r="J1074" s="1840"/>
      <c r="K1074" s="1840"/>
      <c r="L1074" s="1840"/>
      <c r="M1074" s="1841"/>
      <c r="N1074" s="1841"/>
      <c r="O1074" s="301"/>
      <c r="P1074" s="302" t="str">
        <f t="shared" si="38"/>
        <v/>
      </c>
      <c r="Q1074" s="47"/>
      <c r="R1074" s="373"/>
      <c r="S1074" s="4"/>
      <c r="T1074" s="4"/>
      <c r="U1074" s="4"/>
      <c r="V1074" s="4"/>
      <c r="W1074" s="4"/>
      <c r="X1074" s="4"/>
    </row>
    <row r="1075" spans="1:243" s="258" customFormat="1" ht="24" customHeight="1">
      <c r="A1075" s="216"/>
      <c r="B1075" s="1838"/>
      <c r="C1075" s="1839"/>
      <c r="D1075" s="855"/>
      <c r="E1075" s="1840"/>
      <c r="F1075" s="1840"/>
      <c r="G1075" s="1840"/>
      <c r="H1075" s="1840"/>
      <c r="I1075" s="1840"/>
      <c r="J1075" s="1840"/>
      <c r="K1075" s="1840"/>
      <c r="L1075" s="1840"/>
      <c r="M1075" s="1841"/>
      <c r="N1075" s="1841"/>
      <c r="O1075" s="301"/>
      <c r="P1075" s="302" t="str">
        <f t="shared" si="38"/>
        <v/>
      </c>
      <c r="Q1075" s="47"/>
      <c r="R1075" s="373"/>
      <c r="S1075" s="4"/>
      <c r="T1075" s="4"/>
      <c r="U1075" s="4"/>
      <c r="V1075" s="4"/>
      <c r="W1075" s="4"/>
      <c r="X1075" s="4"/>
    </row>
    <row r="1076" spans="1:243" s="258" customFormat="1" ht="24" customHeight="1">
      <c r="A1076" s="216"/>
      <c r="B1076" s="1838"/>
      <c r="C1076" s="1839"/>
      <c r="D1076" s="855"/>
      <c r="E1076" s="1840"/>
      <c r="F1076" s="1840"/>
      <c r="G1076" s="1840"/>
      <c r="H1076" s="1840"/>
      <c r="I1076" s="1840"/>
      <c r="J1076" s="1840"/>
      <c r="K1076" s="1840"/>
      <c r="L1076" s="1840"/>
      <c r="M1076" s="1841"/>
      <c r="N1076" s="1841"/>
      <c r="O1076" s="301"/>
      <c r="P1076" s="302" t="str">
        <f t="shared" si="38"/>
        <v/>
      </c>
      <c r="Q1076" s="47"/>
      <c r="R1076" s="373"/>
      <c r="S1076" s="4"/>
      <c r="T1076" s="4"/>
      <c r="U1076" s="4"/>
      <c r="V1076" s="4"/>
      <c r="W1076" s="4"/>
      <c r="X1076" s="4"/>
    </row>
    <row r="1077" spans="1:243" s="258" customFormat="1" ht="24" customHeight="1">
      <c r="A1077" s="216"/>
      <c r="B1077" s="1838"/>
      <c r="C1077" s="1839"/>
      <c r="D1077" s="855"/>
      <c r="E1077" s="1840"/>
      <c r="F1077" s="1840"/>
      <c r="G1077" s="1840"/>
      <c r="H1077" s="1840"/>
      <c r="I1077" s="1840"/>
      <c r="J1077" s="1840"/>
      <c r="K1077" s="1840"/>
      <c r="L1077" s="1840"/>
      <c r="M1077" s="1841"/>
      <c r="N1077" s="1841"/>
      <c r="O1077" s="301"/>
      <c r="P1077" s="302" t="str">
        <f t="shared" si="38"/>
        <v/>
      </c>
      <c r="Q1077" s="47"/>
      <c r="R1077" s="373"/>
      <c r="S1077" s="4"/>
      <c r="T1077" s="4"/>
      <c r="U1077" s="4"/>
      <c r="V1077" s="4"/>
      <c r="W1077" s="4"/>
      <c r="X1077" s="4"/>
    </row>
    <row r="1078" spans="1:243" s="258" customFormat="1" ht="24" customHeight="1">
      <c r="A1078" s="216"/>
      <c r="B1078" s="1838"/>
      <c r="C1078" s="1839"/>
      <c r="D1078" s="855"/>
      <c r="E1078" s="1840"/>
      <c r="F1078" s="1840"/>
      <c r="G1078" s="1840"/>
      <c r="H1078" s="1840"/>
      <c r="I1078" s="1840"/>
      <c r="J1078" s="1840"/>
      <c r="K1078" s="1840"/>
      <c r="L1078" s="1840"/>
      <c r="M1078" s="1841"/>
      <c r="N1078" s="1841"/>
      <c r="O1078" s="301"/>
      <c r="P1078" s="302" t="str">
        <f>IF(O1078*D1078=0,"",O1078*D1078)</f>
        <v/>
      </c>
      <c r="Q1078" s="47"/>
      <c r="R1078" s="373"/>
      <c r="S1078" s="4"/>
      <c r="T1078" s="4"/>
      <c r="U1078" s="4"/>
      <c r="V1078" s="4"/>
      <c r="W1078" s="4"/>
      <c r="X1078" s="4"/>
      <c r="IH1078" s="72"/>
      <c r="II1078" s="21"/>
    </row>
    <row r="1079" spans="1:243" s="258" customFormat="1" ht="24" customHeight="1">
      <c r="A1079" s="216"/>
      <c r="B1079" s="1838"/>
      <c r="C1079" s="1839"/>
      <c r="D1079" s="855"/>
      <c r="E1079" s="1840"/>
      <c r="F1079" s="1840"/>
      <c r="G1079" s="1840"/>
      <c r="H1079" s="1840"/>
      <c r="I1079" s="1840"/>
      <c r="J1079" s="1840"/>
      <c r="K1079" s="1840"/>
      <c r="L1079" s="1840"/>
      <c r="M1079" s="1841"/>
      <c r="N1079" s="1841"/>
      <c r="O1079" s="301"/>
      <c r="P1079" s="302" t="str">
        <f t="shared" ref="P1079:P1104" si="39">IF(O1079*D1079=0,"",O1079*D1079)</f>
        <v/>
      </c>
      <c r="Q1079" s="47"/>
      <c r="R1079" s="373"/>
      <c r="S1079" s="4"/>
      <c r="T1079" s="4"/>
      <c r="U1079" s="4"/>
      <c r="V1079" s="4"/>
      <c r="W1079" s="4"/>
      <c r="X1079" s="4"/>
      <c r="IH1079" s="72"/>
      <c r="II1079" s="21"/>
    </row>
    <row r="1080" spans="1:243" s="258" customFormat="1" ht="24" customHeight="1">
      <c r="A1080" s="216"/>
      <c r="B1080" s="1838"/>
      <c r="C1080" s="1839"/>
      <c r="D1080" s="855"/>
      <c r="E1080" s="1840"/>
      <c r="F1080" s="1840"/>
      <c r="G1080" s="1840"/>
      <c r="H1080" s="1840"/>
      <c r="I1080" s="1840"/>
      <c r="J1080" s="1840"/>
      <c r="K1080" s="1840"/>
      <c r="L1080" s="1840"/>
      <c r="M1080" s="1841"/>
      <c r="N1080" s="1841"/>
      <c r="O1080" s="301"/>
      <c r="P1080" s="302" t="str">
        <f t="shared" si="39"/>
        <v/>
      </c>
      <c r="Q1080" s="47"/>
      <c r="R1080" s="373"/>
      <c r="S1080" s="4"/>
      <c r="T1080" s="4"/>
      <c r="U1080" s="4"/>
      <c r="V1080" s="4"/>
      <c r="W1080" s="4"/>
      <c r="X1080" s="4"/>
      <c r="IH1080" s="21"/>
      <c r="II1080" s="21"/>
    </row>
    <row r="1081" spans="1:243" s="258" customFormat="1" ht="24" customHeight="1">
      <c r="A1081" s="216"/>
      <c r="B1081" s="1838"/>
      <c r="C1081" s="1839"/>
      <c r="D1081" s="855"/>
      <c r="E1081" s="1840"/>
      <c r="F1081" s="1840"/>
      <c r="G1081" s="1840"/>
      <c r="H1081" s="1840"/>
      <c r="I1081" s="1840"/>
      <c r="J1081" s="1840"/>
      <c r="K1081" s="1840"/>
      <c r="L1081" s="1840"/>
      <c r="M1081" s="1841"/>
      <c r="N1081" s="1841"/>
      <c r="O1081" s="301"/>
      <c r="P1081" s="302" t="str">
        <f t="shared" si="39"/>
        <v/>
      </c>
      <c r="Q1081" s="47"/>
      <c r="R1081" s="373"/>
      <c r="S1081" s="4"/>
      <c r="T1081" s="4"/>
      <c r="U1081" s="4"/>
      <c r="V1081" s="4"/>
      <c r="W1081" s="4"/>
      <c r="X1081" s="4"/>
      <c r="IH1081" s="21"/>
      <c r="II1081" s="21"/>
    </row>
    <row r="1082" spans="1:243" s="258" customFormat="1" ht="24" customHeight="1">
      <c r="A1082" s="216"/>
      <c r="B1082" s="1838"/>
      <c r="C1082" s="1839"/>
      <c r="D1082" s="855"/>
      <c r="E1082" s="1840"/>
      <c r="F1082" s="1840"/>
      <c r="G1082" s="1840"/>
      <c r="H1082" s="1840"/>
      <c r="I1082" s="1840"/>
      <c r="J1082" s="1840"/>
      <c r="K1082" s="1840"/>
      <c r="L1082" s="1840"/>
      <c r="M1082" s="1841"/>
      <c r="N1082" s="1841"/>
      <c r="O1082" s="301"/>
      <c r="P1082" s="302" t="str">
        <f t="shared" si="39"/>
        <v/>
      </c>
      <c r="Q1082" s="47"/>
      <c r="R1082" s="373"/>
      <c r="S1082" s="4"/>
      <c r="T1082" s="4"/>
      <c r="U1082" s="4"/>
      <c r="V1082" s="4"/>
      <c r="W1082" s="4"/>
      <c r="X1082" s="4"/>
    </row>
    <row r="1083" spans="1:243" s="258" customFormat="1" ht="24" customHeight="1">
      <c r="A1083" s="216"/>
      <c r="B1083" s="1838"/>
      <c r="C1083" s="1839"/>
      <c r="D1083" s="855"/>
      <c r="E1083" s="1840"/>
      <c r="F1083" s="1840"/>
      <c r="G1083" s="1840"/>
      <c r="H1083" s="1840"/>
      <c r="I1083" s="1840"/>
      <c r="J1083" s="1840"/>
      <c r="K1083" s="1840"/>
      <c r="L1083" s="1840"/>
      <c r="M1083" s="1841"/>
      <c r="N1083" s="1841"/>
      <c r="O1083" s="301"/>
      <c r="P1083" s="302" t="str">
        <f t="shared" si="39"/>
        <v/>
      </c>
      <c r="Q1083" s="47"/>
      <c r="R1083" s="373"/>
      <c r="S1083" s="4"/>
      <c r="T1083" s="4"/>
      <c r="U1083" s="4"/>
      <c r="V1083" s="4"/>
      <c r="W1083" s="4"/>
      <c r="X1083" s="4"/>
    </row>
    <row r="1084" spans="1:243" s="258" customFormat="1" ht="24" customHeight="1">
      <c r="A1084" s="216"/>
      <c r="B1084" s="1838"/>
      <c r="C1084" s="1839"/>
      <c r="D1084" s="855"/>
      <c r="E1084" s="1840"/>
      <c r="F1084" s="1840"/>
      <c r="G1084" s="1840"/>
      <c r="H1084" s="1840"/>
      <c r="I1084" s="1840"/>
      <c r="J1084" s="1840"/>
      <c r="K1084" s="1840"/>
      <c r="L1084" s="1840"/>
      <c r="M1084" s="1841"/>
      <c r="N1084" s="1841"/>
      <c r="O1084" s="301"/>
      <c r="P1084" s="302" t="str">
        <f t="shared" si="39"/>
        <v/>
      </c>
      <c r="Q1084" s="47"/>
      <c r="R1084" s="373"/>
      <c r="S1084" s="4"/>
      <c r="T1084" s="4"/>
      <c r="U1084" s="4"/>
      <c r="V1084" s="4"/>
      <c r="W1084" s="4"/>
      <c r="X1084" s="4"/>
    </row>
    <row r="1085" spans="1:243" s="258" customFormat="1" ht="24" customHeight="1">
      <c r="A1085" s="216"/>
      <c r="B1085" s="1838"/>
      <c r="C1085" s="1839"/>
      <c r="D1085" s="855"/>
      <c r="E1085" s="1840"/>
      <c r="F1085" s="1840"/>
      <c r="G1085" s="1840"/>
      <c r="H1085" s="1840"/>
      <c r="I1085" s="1840"/>
      <c r="J1085" s="1840"/>
      <c r="K1085" s="1840"/>
      <c r="L1085" s="1840"/>
      <c r="M1085" s="1841"/>
      <c r="N1085" s="1841"/>
      <c r="O1085" s="301"/>
      <c r="P1085" s="302" t="str">
        <f t="shared" si="39"/>
        <v/>
      </c>
      <c r="Q1085" s="47"/>
      <c r="R1085" s="373"/>
      <c r="S1085" s="4"/>
      <c r="T1085" s="4"/>
      <c r="U1085" s="4"/>
      <c r="V1085" s="4"/>
      <c r="W1085" s="4"/>
      <c r="X1085" s="4"/>
    </row>
    <row r="1086" spans="1:243" s="258" customFormat="1" ht="24" customHeight="1">
      <c r="A1086" s="216"/>
      <c r="B1086" s="1838"/>
      <c r="C1086" s="1839"/>
      <c r="D1086" s="855"/>
      <c r="E1086" s="1840"/>
      <c r="F1086" s="1840"/>
      <c r="G1086" s="1840"/>
      <c r="H1086" s="1840"/>
      <c r="I1086" s="1840"/>
      <c r="J1086" s="1840"/>
      <c r="K1086" s="1840"/>
      <c r="L1086" s="1840"/>
      <c r="M1086" s="1841"/>
      <c r="N1086" s="1841"/>
      <c r="O1086" s="301"/>
      <c r="P1086" s="302" t="str">
        <f t="shared" si="39"/>
        <v/>
      </c>
      <c r="Q1086" s="47"/>
      <c r="R1086" s="373"/>
      <c r="S1086" s="4"/>
      <c r="T1086" s="4"/>
      <c r="U1086" s="4"/>
      <c r="V1086" s="4"/>
      <c r="W1086" s="4"/>
      <c r="X1086" s="4"/>
    </row>
    <row r="1087" spans="1:243" s="258" customFormat="1" ht="24" customHeight="1">
      <c r="A1087" s="216"/>
      <c r="B1087" s="1838"/>
      <c r="C1087" s="1839"/>
      <c r="D1087" s="855"/>
      <c r="E1087" s="1840"/>
      <c r="F1087" s="1840"/>
      <c r="G1087" s="1840"/>
      <c r="H1087" s="1840"/>
      <c r="I1087" s="1840"/>
      <c r="J1087" s="1840"/>
      <c r="K1087" s="1840"/>
      <c r="L1087" s="1840"/>
      <c r="M1087" s="1841"/>
      <c r="N1087" s="1841"/>
      <c r="O1087" s="301"/>
      <c r="P1087" s="302" t="str">
        <f t="shared" si="39"/>
        <v/>
      </c>
      <c r="Q1087" s="47"/>
      <c r="R1087" s="373"/>
      <c r="S1087" s="4"/>
      <c r="T1087" s="4"/>
      <c r="U1087" s="4"/>
      <c r="V1087" s="4"/>
      <c r="W1087" s="4"/>
      <c r="X1087" s="4"/>
    </row>
    <row r="1088" spans="1:243" s="258" customFormat="1" ht="24" customHeight="1">
      <c r="A1088" s="216"/>
      <c r="B1088" s="1838"/>
      <c r="C1088" s="1838"/>
      <c r="D1088" s="855"/>
      <c r="E1088" s="1840"/>
      <c r="F1088" s="1840"/>
      <c r="G1088" s="1840"/>
      <c r="H1088" s="1840"/>
      <c r="I1088" s="1840"/>
      <c r="J1088" s="1840"/>
      <c r="K1088" s="1840"/>
      <c r="L1088" s="1841"/>
      <c r="M1088" s="1841"/>
      <c r="N1088" s="1841"/>
      <c r="O1088" s="301"/>
      <c r="P1088" s="302" t="str">
        <f t="shared" si="39"/>
        <v/>
      </c>
      <c r="Q1088" s="47"/>
      <c r="R1088" s="373"/>
      <c r="S1088" s="4"/>
      <c r="T1088" s="4"/>
      <c r="U1088" s="4"/>
      <c r="V1088" s="4"/>
      <c r="W1088" s="4"/>
      <c r="X1088" s="4"/>
      <c r="IH1088" s="72"/>
      <c r="II1088" s="21"/>
    </row>
    <row r="1089" spans="1:243" s="258" customFormat="1" ht="24" customHeight="1">
      <c r="A1089" s="216"/>
      <c r="B1089" s="1838"/>
      <c r="C1089" s="1838"/>
      <c r="D1089" s="855"/>
      <c r="E1089" s="1840"/>
      <c r="F1089" s="1840"/>
      <c r="G1089" s="1840"/>
      <c r="H1089" s="1840"/>
      <c r="I1089" s="1840"/>
      <c r="J1089" s="1840"/>
      <c r="K1089" s="1840"/>
      <c r="L1089" s="1841"/>
      <c r="M1089" s="1841"/>
      <c r="N1089" s="1841"/>
      <c r="O1089" s="301"/>
      <c r="P1089" s="302" t="str">
        <f t="shared" si="39"/>
        <v/>
      </c>
      <c r="Q1089" s="47"/>
      <c r="R1089" s="373"/>
      <c r="S1089" s="4"/>
      <c r="T1089" s="4"/>
      <c r="U1089" s="4"/>
      <c r="V1089" s="4"/>
      <c r="W1089" s="4"/>
      <c r="X1089" s="4"/>
      <c r="IH1089" s="21"/>
      <c r="II1089" s="21"/>
    </row>
    <row r="1090" spans="1:243" s="258" customFormat="1" ht="24" customHeight="1">
      <c r="A1090" s="216"/>
      <c r="B1090" s="1838"/>
      <c r="C1090" s="1838"/>
      <c r="D1090" s="855"/>
      <c r="E1090" s="1840"/>
      <c r="F1090" s="1840"/>
      <c r="G1090" s="1840"/>
      <c r="H1090" s="1840"/>
      <c r="I1090" s="1840"/>
      <c r="J1090" s="1840"/>
      <c r="K1090" s="1840"/>
      <c r="L1090" s="1841"/>
      <c r="M1090" s="1841"/>
      <c r="N1090" s="1841"/>
      <c r="O1090" s="301"/>
      <c r="P1090" s="302" t="str">
        <f t="shared" si="39"/>
        <v/>
      </c>
      <c r="Q1090" s="47"/>
      <c r="R1090" s="373"/>
      <c r="S1090" s="4"/>
      <c r="T1090" s="4"/>
      <c r="U1090" s="4"/>
      <c r="V1090" s="4"/>
      <c r="W1090" s="4"/>
      <c r="X1090" s="4"/>
      <c r="IH1090" s="21"/>
      <c r="II1090" s="21"/>
    </row>
    <row r="1091" spans="1:243" s="258" customFormat="1" ht="24" customHeight="1">
      <c r="A1091" s="216"/>
      <c r="B1091" s="1838"/>
      <c r="C1091" s="1838"/>
      <c r="D1091" s="855"/>
      <c r="E1091" s="1840"/>
      <c r="F1091" s="1840"/>
      <c r="G1091" s="1840"/>
      <c r="H1091" s="1840"/>
      <c r="I1091" s="1840"/>
      <c r="J1091" s="1840"/>
      <c r="K1091" s="1840"/>
      <c r="L1091" s="1841"/>
      <c r="M1091" s="1841"/>
      <c r="N1091" s="1841"/>
      <c r="O1091" s="301"/>
      <c r="P1091" s="302" t="str">
        <f t="shared" si="39"/>
        <v/>
      </c>
      <c r="Q1091" s="47"/>
      <c r="R1091" s="373"/>
      <c r="S1091" s="4"/>
      <c r="T1091" s="4"/>
      <c r="U1091" s="4"/>
      <c r="V1091" s="4"/>
      <c r="W1091" s="4"/>
      <c r="X1091" s="4"/>
    </row>
    <row r="1092" spans="1:243" s="258" customFormat="1" ht="24" customHeight="1">
      <c r="A1092" s="216"/>
      <c r="B1092" s="1838"/>
      <c r="C1092" s="1838"/>
      <c r="D1092" s="855"/>
      <c r="E1092" s="1840"/>
      <c r="F1092" s="1840"/>
      <c r="G1092" s="1840"/>
      <c r="H1092" s="1840"/>
      <c r="I1092" s="1840"/>
      <c r="J1092" s="1840"/>
      <c r="K1092" s="1840"/>
      <c r="L1092" s="1841"/>
      <c r="M1092" s="1841"/>
      <c r="N1092" s="1841"/>
      <c r="O1092" s="301"/>
      <c r="P1092" s="302" t="str">
        <f t="shared" si="39"/>
        <v/>
      </c>
      <c r="Q1092" s="47"/>
      <c r="R1092" s="373"/>
      <c r="S1092" s="4"/>
      <c r="T1092" s="4"/>
      <c r="U1092" s="4"/>
      <c r="V1092" s="4"/>
      <c r="W1092" s="4"/>
      <c r="X1092" s="4"/>
    </row>
    <row r="1093" spans="1:243" s="258" customFormat="1" ht="24" customHeight="1">
      <c r="A1093" s="216"/>
      <c r="B1093" s="1838"/>
      <c r="C1093" s="1838"/>
      <c r="D1093" s="855"/>
      <c r="E1093" s="1840"/>
      <c r="F1093" s="1840"/>
      <c r="G1093" s="1840"/>
      <c r="H1093" s="1840"/>
      <c r="I1093" s="1840"/>
      <c r="J1093" s="1840"/>
      <c r="K1093" s="1840"/>
      <c r="L1093" s="1841"/>
      <c r="M1093" s="1841"/>
      <c r="N1093" s="1841"/>
      <c r="O1093" s="301"/>
      <c r="P1093" s="302" t="str">
        <f t="shared" si="39"/>
        <v/>
      </c>
      <c r="Q1093" s="47"/>
      <c r="R1093" s="373"/>
      <c r="S1093" s="4"/>
      <c r="T1093" s="4"/>
      <c r="U1093" s="4"/>
      <c r="V1093" s="4"/>
      <c r="W1093" s="4"/>
      <c r="X1093" s="4"/>
    </row>
    <row r="1094" spans="1:243" s="258" customFormat="1" ht="24" customHeight="1">
      <c r="A1094" s="216"/>
      <c r="B1094" s="1838"/>
      <c r="C1094" s="1838"/>
      <c r="D1094" s="855"/>
      <c r="E1094" s="1840"/>
      <c r="F1094" s="1840"/>
      <c r="G1094" s="1840"/>
      <c r="H1094" s="1840"/>
      <c r="I1094" s="1840"/>
      <c r="J1094" s="1840"/>
      <c r="K1094" s="1840"/>
      <c r="L1094" s="1841"/>
      <c r="M1094" s="1841"/>
      <c r="N1094" s="1841"/>
      <c r="O1094" s="301"/>
      <c r="P1094" s="302" t="str">
        <f t="shared" si="39"/>
        <v/>
      </c>
      <c r="Q1094" s="47"/>
      <c r="R1094" s="373"/>
      <c r="S1094" s="4"/>
      <c r="T1094" s="4"/>
      <c r="U1094" s="4"/>
      <c r="V1094" s="4"/>
      <c r="W1094" s="4"/>
      <c r="X1094" s="4"/>
    </row>
    <row r="1095" spans="1:243" s="258" customFormat="1" ht="24" customHeight="1">
      <c r="A1095" s="216"/>
      <c r="B1095" s="1838"/>
      <c r="C1095" s="1838"/>
      <c r="D1095" s="855"/>
      <c r="E1095" s="1840"/>
      <c r="F1095" s="1840"/>
      <c r="G1095" s="1840"/>
      <c r="H1095" s="1840"/>
      <c r="I1095" s="1840"/>
      <c r="J1095" s="1840"/>
      <c r="K1095" s="1840"/>
      <c r="L1095" s="1841"/>
      <c r="M1095" s="1841"/>
      <c r="N1095" s="1841"/>
      <c r="O1095" s="301"/>
      <c r="P1095" s="302" t="str">
        <f t="shared" si="39"/>
        <v/>
      </c>
      <c r="Q1095" s="47"/>
      <c r="R1095" s="373"/>
      <c r="S1095" s="4"/>
      <c r="T1095" s="4"/>
      <c r="U1095" s="4"/>
      <c r="V1095" s="4"/>
      <c r="W1095" s="4"/>
      <c r="X1095" s="4"/>
    </row>
    <row r="1096" spans="1:243" s="258" customFormat="1" ht="24" customHeight="1">
      <c r="A1096" s="216"/>
      <c r="B1096" s="1838"/>
      <c r="C1096" s="1838"/>
      <c r="D1096" s="855"/>
      <c r="E1096" s="1840"/>
      <c r="F1096" s="1840"/>
      <c r="G1096" s="1840"/>
      <c r="H1096" s="1840"/>
      <c r="I1096" s="1840"/>
      <c r="J1096" s="1840"/>
      <c r="K1096" s="1840"/>
      <c r="L1096" s="1841"/>
      <c r="M1096" s="1841"/>
      <c r="N1096" s="1841"/>
      <c r="O1096" s="301"/>
      <c r="P1096" s="302" t="str">
        <f t="shared" si="39"/>
        <v/>
      </c>
      <c r="Q1096" s="47"/>
      <c r="R1096" s="373"/>
      <c r="S1096" s="4"/>
      <c r="T1096" s="4"/>
      <c r="U1096" s="4"/>
      <c r="V1096" s="4"/>
      <c r="W1096" s="4"/>
      <c r="X1096" s="4"/>
    </row>
    <row r="1097" spans="1:243" s="258" customFormat="1" ht="24" customHeight="1">
      <c r="A1097" s="216"/>
      <c r="B1097" s="1838"/>
      <c r="C1097" s="1838"/>
      <c r="D1097" s="855"/>
      <c r="E1097" s="1840"/>
      <c r="F1097" s="1840"/>
      <c r="G1097" s="1840"/>
      <c r="H1097" s="1840"/>
      <c r="I1097" s="1840"/>
      <c r="J1097" s="1840"/>
      <c r="K1097" s="1840"/>
      <c r="L1097" s="1841"/>
      <c r="M1097" s="1841"/>
      <c r="N1097" s="1841"/>
      <c r="O1097" s="301"/>
      <c r="P1097" s="302" t="str">
        <f t="shared" si="39"/>
        <v/>
      </c>
      <c r="Q1097" s="47"/>
      <c r="R1097" s="373"/>
      <c r="S1097" s="4"/>
      <c r="T1097" s="4"/>
      <c r="U1097" s="4"/>
      <c r="V1097" s="4"/>
      <c r="W1097" s="4"/>
      <c r="X1097" s="4"/>
    </row>
    <row r="1098" spans="1:243" s="258" customFormat="1" ht="24" customHeight="1">
      <c r="A1098" s="216"/>
      <c r="B1098" s="1838"/>
      <c r="C1098" s="1838"/>
      <c r="D1098" s="855"/>
      <c r="E1098" s="1840"/>
      <c r="F1098" s="1840"/>
      <c r="G1098" s="1840"/>
      <c r="H1098" s="1840"/>
      <c r="I1098" s="1840"/>
      <c r="J1098" s="1840"/>
      <c r="K1098" s="1840"/>
      <c r="L1098" s="1841"/>
      <c r="M1098" s="1841"/>
      <c r="N1098" s="1841"/>
      <c r="O1098" s="301"/>
      <c r="P1098" s="302" t="str">
        <f>IF(O1098*D1098=0,"",O1098*D1098)</f>
        <v/>
      </c>
      <c r="Q1098" s="47"/>
      <c r="R1098" s="373"/>
      <c r="S1098" s="4"/>
      <c r="T1098" s="4"/>
      <c r="U1098" s="4"/>
      <c r="V1098" s="4"/>
      <c r="W1098" s="4"/>
      <c r="X1098" s="4"/>
    </row>
    <row r="1099" spans="1:243" s="258" customFormat="1" ht="24" customHeight="1">
      <c r="A1099" s="216"/>
      <c r="B1099" s="1838"/>
      <c r="C1099" s="1838"/>
      <c r="D1099" s="855"/>
      <c r="E1099" s="1840"/>
      <c r="F1099" s="1840"/>
      <c r="G1099" s="1840"/>
      <c r="H1099" s="1840"/>
      <c r="I1099" s="1840"/>
      <c r="J1099" s="1840"/>
      <c r="K1099" s="1840"/>
      <c r="L1099" s="1841"/>
      <c r="M1099" s="1841"/>
      <c r="N1099" s="1841"/>
      <c r="O1099" s="301"/>
      <c r="P1099" s="302" t="str">
        <f t="shared" si="39"/>
        <v/>
      </c>
      <c r="Q1099" s="47"/>
      <c r="R1099" s="373"/>
      <c r="S1099" s="4"/>
      <c r="T1099" s="4"/>
      <c r="U1099" s="4"/>
      <c r="V1099" s="4"/>
      <c r="W1099" s="4"/>
      <c r="X1099" s="4"/>
    </row>
    <row r="1100" spans="1:243" s="258" customFormat="1" ht="24" customHeight="1">
      <c r="A1100" s="216"/>
      <c r="B1100" s="1838"/>
      <c r="C1100" s="1838"/>
      <c r="D1100" s="855"/>
      <c r="E1100" s="1840"/>
      <c r="F1100" s="1840"/>
      <c r="G1100" s="1840"/>
      <c r="H1100" s="1840"/>
      <c r="I1100" s="1840"/>
      <c r="J1100" s="1840"/>
      <c r="K1100" s="1840"/>
      <c r="L1100" s="1841"/>
      <c r="M1100" s="1841"/>
      <c r="N1100" s="1841"/>
      <c r="O1100" s="301"/>
      <c r="P1100" s="302" t="str">
        <f>IF(O1100*D1100=0,"",O1100*D1100)</f>
        <v/>
      </c>
      <c r="Q1100" s="47"/>
      <c r="R1100" s="373"/>
      <c r="S1100" s="4"/>
      <c r="T1100" s="4"/>
      <c r="U1100" s="4"/>
      <c r="V1100" s="4"/>
      <c r="W1100" s="4"/>
      <c r="X1100" s="4"/>
    </row>
    <row r="1101" spans="1:243" s="258" customFormat="1" ht="24" customHeight="1">
      <c r="A1101" s="216"/>
      <c r="B1101" s="1838"/>
      <c r="C1101" s="1838"/>
      <c r="D1101" s="855"/>
      <c r="E1101" s="1840"/>
      <c r="F1101" s="1840"/>
      <c r="G1101" s="1840"/>
      <c r="H1101" s="1840"/>
      <c r="I1101" s="1840"/>
      <c r="J1101" s="1840"/>
      <c r="K1101" s="1840"/>
      <c r="L1101" s="1841"/>
      <c r="M1101" s="1841"/>
      <c r="N1101" s="1841"/>
      <c r="O1101" s="301"/>
      <c r="P1101" s="302" t="str">
        <f t="shared" si="39"/>
        <v/>
      </c>
      <c r="Q1101" s="47"/>
      <c r="R1101" s="373"/>
      <c r="S1101" s="4"/>
      <c r="T1101" s="4"/>
      <c r="U1101" s="4"/>
      <c r="V1101" s="4"/>
      <c r="W1101" s="4"/>
      <c r="X1101" s="4"/>
    </row>
    <row r="1102" spans="1:243" s="258" customFormat="1" ht="24" customHeight="1">
      <c r="A1102" s="216"/>
      <c r="B1102" s="1838"/>
      <c r="C1102" s="1838"/>
      <c r="D1102" s="855"/>
      <c r="E1102" s="1840"/>
      <c r="F1102" s="1840"/>
      <c r="G1102" s="1840"/>
      <c r="H1102" s="1840"/>
      <c r="I1102" s="1840"/>
      <c r="J1102" s="1840"/>
      <c r="K1102" s="1840"/>
      <c r="L1102" s="1841"/>
      <c r="M1102" s="1841"/>
      <c r="N1102" s="1841"/>
      <c r="O1102" s="301"/>
      <c r="P1102" s="302" t="str">
        <f t="shared" si="39"/>
        <v/>
      </c>
      <c r="Q1102" s="47"/>
      <c r="R1102" s="373"/>
      <c r="S1102" s="4"/>
      <c r="T1102" s="4"/>
      <c r="U1102" s="4"/>
      <c r="V1102" s="4"/>
      <c r="W1102" s="4"/>
      <c r="X1102" s="4"/>
    </row>
    <row r="1103" spans="1:243" s="258" customFormat="1" ht="24" customHeight="1">
      <c r="A1103" s="216"/>
      <c r="B1103" s="1838"/>
      <c r="C1103" s="1838"/>
      <c r="D1103" s="855"/>
      <c r="E1103" s="1840"/>
      <c r="F1103" s="1840"/>
      <c r="G1103" s="1840"/>
      <c r="H1103" s="1840"/>
      <c r="I1103" s="1840"/>
      <c r="J1103" s="1840"/>
      <c r="K1103" s="1840"/>
      <c r="L1103" s="1841"/>
      <c r="M1103" s="1841"/>
      <c r="N1103" s="1841"/>
      <c r="O1103" s="301"/>
      <c r="P1103" s="302" t="str">
        <f t="shared" si="39"/>
        <v/>
      </c>
      <c r="Q1103" s="47"/>
      <c r="R1103" s="373"/>
      <c r="S1103" s="4"/>
      <c r="T1103" s="4"/>
      <c r="U1103" s="4"/>
      <c r="V1103" s="4"/>
      <c r="W1103" s="4"/>
      <c r="X1103" s="4"/>
    </row>
    <row r="1104" spans="1:243" s="258" customFormat="1" ht="24" customHeight="1">
      <c r="A1104" s="216"/>
      <c r="B1104" s="1838"/>
      <c r="C1104" s="1838"/>
      <c r="D1104" s="855"/>
      <c r="E1104" s="1840"/>
      <c r="F1104" s="1840"/>
      <c r="G1104" s="1840"/>
      <c r="H1104" s="1840"/>
      <c r="I1104" s="1840"/>
      <c r="J1104" s="1840"/>
      <c r="K1104" s="1840"/>
      <c r="L1104" s="1841"/>
      <c r="M1104" s="1841"/>
      <c r="N1104" s="1841"/>
      <c r="O1104" s="301"/>
      <c r="P1104" s="302" t="str">
        <f t="shared" si="39"/>
        <v/>
      </c>
      <c r="Q1104" s="47"/>
      <c r="R1104" s="373"/>
      <c r="S1104" s="4"/>
      <c r="T1104" s="4"/>
      <c r="U1104" s="4"/>
      <c r="V1104" s="4"/>
      <c r="W1104" s="4"/>
      <c r="X1104" s="4"/>
    </row>
    <row r="1105" spans="1:24" s="111" customFormat="1" ht="6" customHeight="1">
      <c r="A1105" s="363"/>
      <c r="B1105" s="179"/>
      <c r="C1105" s="171"/>
      <c r="D1105" s="830"/>
      <c r="E1105" s="830"/>
      <c r="F1105" s="829"/>
      <c r="G1105" s="829"/>
      <c r="H1105" s="829"/>
      <c r="I1105" s="829"/>
      <c r="J1105" s="829"/>
      <c r="K1105" s="829"/>
      <c r="L1105" s="158"/>
      <c r="M1105" s="171"/>
      <c r="N1105" s="171"/>
      <c r="O1105" s="171"/>
      <c r="P1105" s="180"/>
      <c r="Q1105" s="258"/>
      <c r="R1105" s="374"/>
      <c r="S1105" s="66"/>
      <c r="T1105" s="66"/>
      <c r="U1105" s="66"/>
      <c r="V1105" s="66"/>
      <c r="W1105" s="66"/>
      <c r="X1105" s="66"/>
    </row>
    <row r="1106" spans="1:24" s="87" customFormat="1" ht="21.75" customHeight="1">
      <c r="A1106" s="370"/>
      <c r="B1106" s="181" t="s">
        <v>68</v>
      </c>
      <c r="C1106" s="182"/>
      <c r="D1106" s="902"/>
      <c r="E1106" s="902"/>
      <c r="F1106" s="902"/>
      <c r="G1106" s="902"/>
      <c r="H1106" s="902"/>
      <c r="I1106" s="902"/>
      <c r="J1106" s="902"/>
      <c r="K1106" s="902"/>
      <c r="L1106" s="182"/>
      <c r="M1106" s="182"/>
      <c r="N1106" s="182"/>
      <c r="O1106" s="182"/>
      <c r="P1106" s="182"/>
      <c r="Q1106" s="405"/>
      <c r="R1106" s="399"/>
      <c r="S1106" s="119"/>
      <c r="T1106" s="119"/>
      <c r="U1106" s="119"/>
      <c r="V1106" s="120"/>
      <c r="W1106" s="37"/>
      <c r="X1106" s="98"/>
    </row>
    <row r="1107" spans="1:24" s="258" customFormat="1" ht="12.75" customHeight="1">
      <c r="A1107" s="363"/>
      <c r="B1107" s="1846" t="str">
        <f>B1053</f>
        <v>FAPESP,  SETEMBRO DE 2015</v>
      </c>
      <c r="C1107" s="1846"/>
      <c r="D1107" s="1847"/>
      <c r="E1107" s="1847"/>
      <c r="F1107" s="903"/>
      <c r="G1107" s="903"/>
      <c r="H1107" s="903"/>
      <c r="I1107" s="903"/>
      <c r="J1107" s="903"/>
      <c r="K1107" s="903"/>
      <c r="L1107" s="179"/>
      <c r="M1107" s="183"/>
      <c r="N1107" s="183"/>
      <c r="O1107" s="183"/>
      <c r="P1107" s="176"/>
      <c r="Q1107" s="600">
        <v>4</v>
      </c>
      <c r="R1107" s="373"/>
      <c r="S1107" s="33"/>
      <c r="T1107" s="33"/>
      <c r="U1107" s="33"/>
      <c r="V1107" s="33"/>
      <c r="W1107" s="33"/>
      <c r="X1107" s="4"/>
    </row>
    <row r="1108" spans="1:24" s="258" customFormat="1" ht="12.75" hidden="1" customHeight="1">
      <c r="A1108" s="363"/>
      <c r="B1108" s="601"/>
      <c r="C1108" s="601"/>
      <c r="D1108" s="904"/>
      <c r="E1108" s="904"/>
      <c r="F1108" s="903"/>
      <c r="G1108" s="903"/>
      <c r="H1108" s="903"/>
      <c r="I1108" s="903"/>
      <c r="J1108" s="903"/>
      <c r="K1108" s="903"/>
      <c r="L1108" s="179"/>
      <c r="M1108" s="183"/>
      <c r="N1108" s="183"/>
      <c r="O1108" s="183"/>
      <c r="P1108" s="176"/>
      <c r="Q1108" s="600"/>
      <c r="R1108" s="373"/>
      <c r="S1108" s="33"/>
      <c r="T1108" s="33"/>
      <c r="U1108" s="33"/>
      <c r="V1108" s="33"/>
      <c r="W1108" s="33"/>
      <c r="X1108" s="4"/>
    </row>
    <row r="1109" spans="1:24" s="712" customFormat="1" ht="12.75" hidden="1" customHeight="1">
      <c r="A1109" s="677"/>
      <c r="B1109" s="601"/>
      <c r="C1109" s="601"/>
      <c r="D1109" s="904"/>
      <c r="E1109" s="904"/>
      <c r="F1109" s="829"/>
      <c r="G1109" s="829"/>
      <c r="H1109" s="829"/>
      <c r="I1109" s="829"/>
      <c r="J1109" s="829"/>
      <c r="K1109" s="829"/>
      <c r="L1109" s="540"/>
      <c r="M1109" s="171"/>
      <c r="N1109" s="171"/>
      <c r="O1109" s="171"/>
      <c r="Q1109" s="758"/>
      <c r="R1109" s="757"/>
      <c r="S1109" s="717"/>
      <c r="T1109" s="717"/>
      <c r="U1109" s="717"/>
      <c r="V1109" s="717"/>
      <c r="W1109" s="717"/>
      <c r="X1109" s="759"/>
    </row>
    <row r="1110" spans="1:24" s="712" customFormat="1" ht="12.75" hidden="1" customHeight="1">
      <c r="A1110" s="677"/>
      <c r="B1110" s="601"/>
      <c r="C1110" s="601"/>
      <c r="D1110" s="904"/>
      <c r="E1110" s="904"/>
      <c r="F1110" s="829"/>
      <c r="G1110" s="829"/>
      <c r="H1110" s="829"/>
      <c r="I1110" s="829"/>
      <c r="J1110" s="829"/>
      <c r="K1110" s="829"/>
      <c r="L1110" s="540"/>
      <c r="M1110" s="171"/>
      <c r="N1110" s="171"/>
      <c r="O1110" s="171"/>
      <c r="Q1110" s="758"/>
      <c r="R1110" s="757"/>
      <c r="S1110" s="717"/>
      <c r="T1110" s="717"/>
      <c r="U1110" s="717"/>
      <c r="V1110" s="717"/>
      <c r="W1110" s="717"/>
      <c r="X1110" s="759"/>
    </row>
    <row r="1111" spans="1:24" s="712" customFormat="1" ht="12.75" hidden="1" customHeight="1">
      <c r="A1111" s="677"/>
      <c r="B1111" s="601"/>
      <c r="C1111" s="601"/>
      <c r="D1111" s="904"/>
      <c r="E1111" s="904"/>
      <c r="F1111" s="829"/>
      <c r="G1111" s="829"/>
      <c r="H1111" s="829"/>
      <c r="I1111" s="829"/>
      <c r="J1111" s="829"/>
      <c r="K1111" s="829"/>
      <c r="L1111" s="540"/>
      <c r="M1111" s="171"/>
      <c r="N1111" s="171"/>
      <c r="O1111" s="171"/>
      <c r="Q1111" s="758"/>
      <c r="R1111" s="757"/>
      <c r="S1111" s="717"/>
      <c r="T1111" s="717"/>
      <c r="U1111" s="717"/>
      <c r="V1111" s="717"/>
      <c r="W1111" s="717"/>
      <c r="X1111" s="759"/>
    </row>
    <row r="1112" spans="1:24" s="712" customFormat="1" ht="12.75" hidden="1" customHeight="1">
      <c r="A1112" s="677"/>
      <c r="B1112" s="601"/>
      <c r="C1112" s="601"/>
      <c r="D1112" s="904"/>
      <c r="E1112" s="904"/>
      <c r="F1112" s="829"/>
      <c r="G1112" s="829"/>
      <c r="H1112" s="829"/>
      <c r="I1112" s="829"/>
      <c r="J1112" s="829"/>
      <c r="K1112" s="829"/>
      <c r="L1112" s="540"/>
      <c r="M1112" s="171"/>
      <c r="N1112" s="171"/>
      <c r="O1112" s="171"/>
      <c r="Q1112" s="758"/>
      <c r="R1112" s="757"/>
      <c r="S1112" s="717"/>
      <c r="T1112" s="717"/>
      <c r="U1112" s="717"/>
      <c r="V1112" s="717"/>
      <c r="W1112" s="717"/>
      <c r="X1112" s="759"/>
    </row>
    <row r="1113" spans="1:24" s="712" customFormat="1" ht="12.75" hidden="1" customHeight="1">
      <c r="A1113" s="677"/>
      <c r="B1113" s="601"/>
      <c r="C1113" s="601"/>
      <c r="D1113" s="904"/>
      <c r="E1113" s="904"/>
      <c r="F1113" s="829"/>
      <c r="G1113" s="829"/>
      <c r="H1113" s="829"/>
      <c r="I1113" s="829"/>
      <c r="J1113" s="829"/>
      <c r="K1113" s="829"/>
      <c r="L1113" s="540"/>
      <c r="M1113" s="171"/>
      <c r="N1113" s="171"/>
      <c r="O1113" s="171"/>
      <c r="Q1113" s="758"/>
      <c r="R1113" s="757"/>
      <c r="S1113" s="717"/>
      <c r="T1113" s="717"/>
      <c r="U1113" s="717"/>
      <c r="V1113" s="717"/>
      <c r="W1113" s="717"/>
      <c r="X1113" s="759"/>
    </row>
    <row r="1114" spans="1:24" s="712" customFormat="1" ht="12.75" hidden="1" customHeight="1">
      <c r="A1114" s="677"/>
      <c r="B1114" s="601"/>
      <c r="C1114" s="601"/>
      <c r="D1114" s="904"/>
      <c r="E1114" s="904"/>
      <c r="F1114" s="829"/>
      <c r="G1114" s="829"/>
      <c r="H1114" s="829"/>
      <c r="I1114" s="829"/>
      <c r="J1114" s="829"/>
      <c r="K1114" s="829"/>
      <c r="L1114" s="540"/>
      <c r="M1114" s="171"/>
      <c r="N1114" s="171"/>
      <c r="O1114" s="171"/>
      <c r="Q1114" s="758"/>
      <c r="R1114" s="757"/>
      <c r="S1114" s="717"/>
      <c r="T1114" s="717"/>
      <c r="U1114" s="717"/>
      <c r="V1114" s="717"/>
      <c r="W1114" s="717"/>
      <c r="X1114" s="759"/>
    </row>
    <row r="1115" spans="1:24" s="712" customFormat="1" ht="12.75" hidden="1" customHeight="1">
      <c r="A1115" s="677"/>
      <c r="B1115" s="601"/>
      <c r="C1115" s="601"/>
      <c r="D1115" s="904"/>
      <c r="E1115" s="904"/>
      <c r="F1115" s="829"/>
      <c r="G1115" s="829"/>
      <c r="H1115" s="829"/>
      <c r="I1115" s="829"/>
      <c r="J1115" s="829"/>
      <c r="K1115" s="829"/>
      <c r="L1115" s="540"/>
      <c r="M1115" s="171"/>
      <c r="N1115" s="171"/>
      <c r="O1115" s="171"/>
      <c r="Q1115" s="758"/>
      <c r="R1115" s="757"/>
      <c r="S1115" s="717"/>
      <c r="T1115" s="717"/>
      <c r="U1115" s="717"/>
      <c r="V1115" s="717"/>
      <c r="W1115" s="717"/>
      <c r="X1115" s="759"/>
    </row>
    <row r="1116" spans="1:24" s="712" customFormat="1" ht="12.75" hidden="1" customHeight="1">
      <c r="A1116" s="677"/>
      <c r="B1116" s="601"/>
      <c r="C1116" s="601"/>
      <c r="D1116" s="904"/>
      <c r="E1116" s="904"/>
      <c r="F1116" s="829"/>
      <c r="G1116" s="829"/>
      <c r="H1116" s="829"/>
      <c r="I1116" s="829"/>
      <c r="J1116" s="829"/>
      <c r="K1116" s="829"/>
      <c r="L1116" s="540"/>
      <c r="M1116" s="171"/>
      <c r="N1116" s="171"/>
      <c r="O1116" s="171"/>
      <c r="Q1116" s="758"/>
      <c r="R1116" s="757"/>
      <c r="S1116" s="717"/>
      <c r="T1116" s="717"/>
      <c r="U1116" s="717"/>
      <c r="V1116" s="717"/>
      <c r="W1116" s="717"/>
      <c r="X1116" s="759"/>
    </row>
    <row r="1117" spans="1:24" s="712" customFormat="1" ht="12.75" hidden="1" customHeight="1">
      <c r="A1117" s="677"/>
      <c r="B1117" s="601"/>
      <c r="C1117" s="601"/>
      <c r="D1117" s="904"/>
      <c r="E1117" s="904"/>
      <c r="F1117" s="829"/>
      <c r="G1117" s="829"/>
      <c r="H1117" s="829"/>
      <c r="I1117" s="829"/>
      <c r="J1117" s="829"/>
      <c r="K1117" s="829"/>
      <c r="L1117" s="540"/>
      <c r="M1117" s="171"/>
      <c r="N1117" s="171"/>
      <c r="O1117" s="171"/>
      <c r="Q1117" s="758"/>
      <c r="R1117" s="757"/>
      <c r="S1117" s="717"/>
      <c r="T1117" s="717"/>
      <c r="U1117" s="717"/>
      <c r="V1117" s="717"/>
      <c r="W1117" s="717"/>
      <c r="X1117" s="759"/>
    </row>
    <row r="1118" spans="1:24" s="712" customFormat="1" ht="12.75" hidden="1" customHeight="1">
      <c r="A1118" s="677"/>
      <c r="B1118" s="601"/>
      <c r="C1118" s="601"/>
      <c r="D1118" s="904"/>
      <c r="E1118" s="904"/>
      <c r="F1118" s="829"/>
      <c r="G1118" s="829"/>
      <c r="H1118" s="829"/>
      <c r="I1118" s="829"/>
      <c r="J1118" s="829"/>
      <c r="K1118" s="829"/>
      <c r="L1118" s="540"/>
      <c r="M1118" s="171"/>
      <c r="N1118" s="171"/>
      <c r="O1118" s="171"/>
      <c r="Q1118" s="758"/>
      <c r="R1118" s="757"/>
      <c r="S1118" s="717"/>
      <c r="T1118" s="717"/>
      <c r="U1118" s="717"/>
      <c r="V1118" s="717"/>
      <c r="W1118" s="717"/>
      <c r="X1118" s="759"/>
    </row>
    <row r="1119" spans="1:24" s="712" customFormat="1" ht="12.75" hidden="1" customHeight="1">
      <c r="A1119" s="677"/>
      <c r="B1119" s="601"/>
      <c r="C1119" s="601"/>
      <c r="D1119" s="904"/>
      <c r="E1119" s="904"/>
      <c r="F1119" s="829"/>
      <c r="G1119" s="829"/>
      <c r="H1119" s="829"/>
      <c r="I1119" s="829"/>
      <c r="J1119" s="829"/>
      <c r="K1119" s="829"/>
      <c r="L1119" s="540"/>
      <c r="M1119" s="171"/>
      <c r="N1119" s="171"/>
      <c r="O1119" s="171"/>
      <c r="Q1119" s="758"/>
      <c r="R1119" s="757"/>
      <c r="S1119" s="717"/>
      <c r="T1119" s="717"/>
      <c r="U1119" s="717"/>
      <c r="V1119" s="717"/>
      <c r="W1119" s="717"/>
      <c r="X1119" s="759"/>
    </row>
    <row r="1120" spans="1:24" s="712" customFormat="1" ht="12.75" hidden="1" customHeight="1">
      <c r="A1120" s="677"/>
      <c r="B1120" s="601"/>
      <c r="C1120" s="601"/>
      <c r="D1120" s="904"/>
      <c r="E1120" s="904"/>
      <c r="F1120" s="829"/>
      <c r="G1120" s="829"/>
      <c r="H1120" s="829"/>
      <c r="I1120" s="829"/>
      <c r="J1120" s="829"/>
      <c r="K1120" s="829"/>
      <c r="L1120" s="540"/>
      <c r="M1120" s="171"/>
      <c r="N1120" s="171"/>
      <c r="O1120" s="171"/>
      <c r="Q1120" s="758"/>
      <c r="R1120" s="757"/>
      <c r="S1120" s="717"/>
      <c r="T1120" s="717"/>
      <c r="U1120" s="717"/>
      <c r="V1120" s="717"/>
      <c r="W1120" s="717"/>
      <c r="X1120" s="759"/>
    </row>
    <row r="1121" spans="1:24" s="712" customFormat="1" ht="12.75" hidden="1" customHeight="1">
      <c r="A1121" s="677"/>
      <c r="B1121" s="601"/>
      <c r="C1121" s="601"/>
      <c r="D1121" s="904"/>
      <c r="E1121" s="904"/>
      <c r="F1121" s="829"/>
      <c r="G1121" s="829"/>
      <c r="H1121" s="829"/>
      <c r="I1121" s="829"/>
      <c r="J1121" s="829"/>
      <c r="K1121" s="829"/>
      <c r="L1121" s="540"/>
      <c r="M1121" s="171"/>
      <c r="N1121" s="171"/>
      <c r="O1121" s="171"/>
      <c r="Q1121" s="758"/>
      <c r="R1121" s="757"/>
      <c r="S1121" s="717"/>
      <c r="T1121" s="717"/>
      <c r="U1121" s="717"/>
      <c r="V1121" s="717"/>
      <c r="W1121" s="717"/>
      <c r="X1121" s="759"/>
    </row>
    <row r="1122" spans="1:24" s="712" customFormat="1" ht="12.75" hidden="1" customHeight="1">
      <c r="A1122" s="677"/>
      <c r="B1122" s="601"/>
      <c r="C1122" s="601"/>
      <c r="D1122" s="904"/>
      <c r="E1122" s="904"/>
      <c r="F1122" s="829"/>
      <c r="G1122" s="829"/>
      <c r="H1122" s="829"/>
      <c r="I1122" s="829"/>
      <c r="J1122" s="829"/>
      <c r="K1122" s="829"/>
      <c r="L1122" s="540"/>
      <c r="M1122" s="171"/>
      <c r="N1122" s="171"/>
      <c r="O1122" s="171"/>
      <c r="Q1122" s="758"/>
      <c r="R1122" s="757"/>
      <c r="S1122" s="717"/>
      <c r="T1122" s="717"/>
      <c r="U1122" s="717"/>
      <c r="V1122" s="717"/>
      <c r="W1122" s="717"/>
      <c r="X1122" s="759"/>
    </row>
    <row r="1123" spans="1:24" s="712" customFormat="1" ht="12.75" hidden="1" customHeight="1">
      <c r="A1123" s="677"/>
      <c r="B1123" s="601"/>
      <c r="C1123" s="601"/>
      <c r="D1123" s="601"/>
      <c r="E1123" s="601"/>
      <c r="F1123" s="540"/>
      <c r="G1123" s="540"/>
      <c r="H1123" s="540"/>
      <c r="I1123" s="540"/>
      <c r="J1123" s="540"/>
      <c r="K1123" s="540"/>
      <c r="L1123" s="540"/>
      <c r="M1123" s="171"/>
      <c r="N1123" s="171"/>
      <c r="O1123" s="171"/>
      <c r="Q1123" s="758"/>
      <c r="R1123" s="757"/>
      <c r="S1123" s="717"/>
      <c r="T1123" s="717"/>
      <c r="U1123" s="717"/>
      <c r="V1123" s="717"/>
      <c r="W1123" s="717"/>
      <c r="X1123" s="759"/>
    </row>
    <row r="1124" spans="1:24" s="712" customFormat="1" ht="12.75" hidden="1" customHeight="1">
      <c r="A1124" s="677"/>
      <c r="B1124" s="601"/>
      <c r="C1124" s="601"/>
      <c r="D1124" s="601"/>
      <c r="E1124" s="601"/>
      <c r="F1124" s="540"/>
      <c r="G1124" s="540"/>
      <c r="H1124" s="540"/>
      <c r="I1124" s="540"/>
      <c r="J1124" s="540"/>
      <c r="K1124" s="540"/>
      <c r="L1124" s="540"/>
      <c r="M1124" s="171"/>
      <c r="N1124" s="171"/>
      <c r="O1124" s="171"/>
      <c r="Q1124" s="758"/>
      <c r="R1124" s="757"/>
      <c r="S1124" s="717"/>
      <c r="T1124" s="717"/>
      <c r="U1124" s="717"/>
      <c r="V1124" s="717"/>
      <c r="W1124" s="717"/>
      <c r="X1124" s="759"/>
    </row>
    <row r="1125" spans="1:24" s="712" customFormat="1" ht="12.75" hidden="1" customHeight="1">
      <c r="A1125" s="677"/>
      <c r="B1125" s="601"/>
      <c r="C1125" s="601"/>
      <c r="D1125" s="601"/>
      <c r="E1125" s="601"/>
      <c r="F1125" s="540"/>
      <c r="G1125" s="540"/>
      <c r="H1125" s="540"/>
      <c r="I1125" s="540"/>
      <c r="J1125" s="540"/>
      <c r="K1125" s="540"/>
      <c r="L1125" s="540"/>
      <c r="M1125" s="171"/>
      <c r="N1125" s="171"/>
      <c r="O1125" s="171"/>
      <c r="Q1125" s="758"/>
      <c r="R1125" s="757"/>
      <c r="S1125" s="717"/>
      <c r="T1125" s="717"/>
      <c r="U1125" s="717"/>
      <c r="V1125" s="717"/>
      <c r="W1125" s="717"/>
      <c r="X1125" s="759"/>
    </row>
    <row r="1126" spans="1:24" s="712" customFormat="1" ht="12.75" hidden="1" customHeight="1">
      <c r="A1126" s="677"/>
      <c r="B1126" s="601"/>
      <c r="C1126" s="601"/>
      <c r="D1126" s="601"/>
      <c r="E1126" s="601"/>
      <c r="F1126" s="540"/>
      <c r="G1126" s="540"/>
      <c r="H1126" s="540"/>
      <c r="I1126" s="540"/>
      <c r="J1126" s="540"/>
      <c r="K1126" s="540"/>
      <c r="L1126" s="540"/>
      <c r="M1126" s="171"/>
      <c r="N1126" s="171"/>
      <c r="O1126" s="171"/>
      <c r="Q1126" s="758"/>
      <c r="R1126" s="757"/>
      <c r="S1126" s="717"/>
      <c r="T1126" s="717"/>
      <c r="U1126" s="717"/>
      <c r="V1126" s="717"/>
      <c r="W1126" s="717"/>
      <c r="X1126" s="759"/>
    </row>
    <row r="1127" spans="1:24" s="712" customFormat="1" ht="12.75" hidden="1" customHeight="1">
      <c r="A1127" s="677"/>
      <c r="B1127" s="601"/>
      <c r="C1127" s="601"/>
      <c r="D1127" s="601"/>
      <c r="E1127" s="601"/>
      <c r="F1127" s="540"/>
      <c r="G1127" s="540"/>
      <c r="H1127" s="540"/>
      <c r="I1127" s="540"/>
      <c r="J1127" s="540"/>
      <c r="K1127" s="540"/>
      <c r="L1127" s="540"/>
      <c r="M1127" s="171"/>
      <c r="N1127" s="171"/>
      <c r="O1127" s="171"/>
      <c r="Q1127" s="758"/>
      <c r="R1127" s="757"/>
      <c r="S1127" s="717"/>
      <c r="T1127" s="717"/>
      <c r="U1127" s="717"/>
      <c r="V1127" s="717"/>
      <c r="W1127" s="717"/>
      <c r="X1127" s="759"/>
    </row>
    <row r="1128" spans="1:24" s="712" customFormat="1" ht="12.75" hidden="1" customHeight="1">
      <c r="A1128" s="677"/>
      <c r="B1128" s="601"/>
      <c r="C1128" s="601"/>
      <c r="D1128" s="601"/>
      <c r="E1128" s="601"/>
      <c r="F1128" s="540"/>
      <c r="G1128" s="540"/>
      <c r="H1128" s="540"/>
      <c r="I1128" s="540"/>
      <c r="J1128" s="540"/>
      <c r="K1128" s="540"/>
      <c r="L1128" s="540"/>
      <c r="M1128" s="171"/>
      <c r="N1128" s="171"/>
      <c r="O1128" s="171"/>
      <c r="Q1128" s="758"/>
      <c r="R1128" s="757"/>
      <c r="S1128" s="717"/>
      <c r="T1128" s="717"/>
      <c r="U1128" s="717"/>
      <c r="V1128" s="717"/>
      <c r="W1128" s="717"/>
      <c r="X1128" s="759"/>
    </row>
    <row r="1129" spans="1:24" s="712" customFormat="1" ht="12.75" hidden="1" customHeight="1">
      <c r="A1129" s="677"/>
      <c r="B1129" s="601"/>
      <c r="C1129" s="601"/>
      <c r="D1129" s="601"/>
      <c r="E1129" s="601"/>
      <c r="F1129" s="540"/>
      <c r="G1129" s="540"/>
      <c r="H1129" s="540"/>
      <c r="I1129" s="540"/>
      <c r="J1129" s="540"/>
      <c r="K1129" s="540"/>
      <c r="L1129" s="540"/>
      <c r="M1129" s="171"/>
      <c r="N1129" s="171"/>
      <c r="O1129" s="171"/>
      <c r="Q1129" s="758"/>
      <c r="R1129" s="757"/>
      <c r="S1129" s="717"/>
      <c r="T1129" s="717"/>
      <c r="U1129" s="717"/>
      <c r="V1129" s="717"/>
      <c r="W1129" s="717"/>
      <c r="X1129" s="759"/>
    </row>
    <row r="1130" spans="1:24" s="712" customFormat="1" ht="12.75" hidden="1" customHeight="1">
      <c r="A1130" s="677"/>
      <c r="B1130" s="601"/>
      <c r="C1130" s="601"/>
      <c r="D1130" s="904"/>
      <c r="E1130" s="904"/>
      <c r="F1130" s="829"/>
      <c r="G1130" s="829"/>
      <c r="H1130" s="829"/>
      <c r="I1130" s="829"/>
      <c r="J1130" s="829"/>
      <c r="K1130" s="829"/>
      <c r="L1130" s="540"/>
      <c r="M1130" s="171"/>
      <c r="N1130" s="171"/>
      <c r="O1130" s="171"/>
      <c r="Q1130" s="758"/>
      <c r="R1130" s="757"/>
      <c r="S1130" s="717"/>
      <c r="T1130" s="717"/>
      <c r="U1130" s="717"/>
      <c r="V1130" s="717"/>
      <c r="W1130" s="717"/>
      <c r="X1130" s="759"/>
    </row>
    <row r="1131" spans="1:24" s="712" customFormat="1" ht="12.75" hidden="1" customHeight="1">
      <c r="A1131" s="677"/>
      <c r="B1131" s="601"/>
      <c r="C1131" s="601"/>
      <c r="D1131" s="904"/>
      <c r="E1131" s="904"/>
      <c r="F1131" s="829"/>
      <c r="G1131" s="829"/>
      <c r="H1131" s="829"/>
      <c r="I1131" s="829"/>
      <c r="J1131" s="829"/>
      <c r="K1131" s="829"/>
      <c r="L1131" s="540"/>
      <c r="M1131" s="171"/>
      <c r="N1131" s="171"/>
      <c r="O1131" s="171"/>
      <c r="Q1131" s="758"/>
      <c r="R1131" s="757"/>
      <c r="S1131" s="717"/>
      <c r="T1131" s="717"/>
      <c r="U1131" s="717"/>
      <c r="V1131" s="717"/>
      <c r="W1131" s="717"/>
      <c r="X1131" s="759"/>
    </row>
    <row r="1132" spans="1:24" s="712" customFormat="1" ht="12.75" hidden="1" customHeight="1">
      <c r="A1132" s="677"/>
      <c r="B1132" s="601"/>
      <c r="C1132" s="601"/>
      <c r="D1132" s="904"/>
      <c r="E1132" s="904"/>
      <c r="F1132" s="829"/>
      <c r="G1132" s="829"/>
      <c r="H1132" s="829"/>
      <c r="I1132" s="829"/>
      <c r="J1132" s="829"/>
      <c r="K1132" s="829"/>
      <c r="L1132" s="540"/>
      <c r="M1132" s="171"/>
      <c r="N1132" s="171"/>
      <c r="O1132" s="171"/>
      <c r="Q1132" s="758"/>
      <c r="R1132" s="757"/>
      <c r="S1132" s="717"/>
      <c r="T1132" s="717"/>
      <c r="U1132" s="717"/>
      <c r="V1132" s="717"/>
      <c r="W1132" s="717"/>
      <c r="X1132" s="759"/>
    </row>
    <row r="1133" spans="1:24" s="712" customFormat="1" ht="12.75" hidden="1" customHeight="1">
      <c r="A1133" s="677"/>
      <c r="B1133" s="601"/>
      <c r="C1133" s="601"/>
      <c r="D1133" s="904"/>
      <c r="E1133" s="904"/>
      <c r="F1133" s="829"/>
      <c r="G1133" s="829"/>
      <c r="H1133" s="829"/>
      <c r="I1133" s="829"/>
      <c r="J1133" s="829"/>
      <c r="K1133" s="829"/>
      <c r="L1133" s="540"/>
      <c r="M1133" s="171"/>
      <c r="N1133" s="171"/>
      <c r="O1133" s="171"/>
      <c r="Q1133" s="758"/>
      <c r="R1133" s="757"/>
      <c r="S1133" s="717"/>
      <c r="T1133" s="717"/>
      <c r="U1133" s="717"/>
      <c r="V1133" s="717"/>
      <c r="W1133" s="717"/>
      <c r="X1133" s="759"/>
    </row>
    <row r="1134" spans="1:24" s="712" customFormat="1" ht="12.75" hidden="1" customHeight="1">
      <c r="A1134" s="677"/>
      <c r="B1134" s="601"/>
      <c r="C1134" s="601"/>
      <c r="D1134" s="904"/>
      <c r="E1134" s="904"/>
      <c r="F1134" s="829"/>
      <c r="G1134" s="829"/>
      <c r="H1134" s="829"/>
      <c r="I1134" s="829"/>
      <c r="J1134" s="829"/>
      <c r="K1134" s="829"/>
      <c r="L1134" s="540"/>
      <c r="M1134" s="171"/>
      <c r="N1134" s="171"/>
      <c r="O1134" s="171"/>
      <c r="Q1134" s="758"/>
      <c r="R1134" s="757"/>
      <c r="S1134" s="717"/>
      <c r="T1134" s="717"/>
      <c r="U1134" s="717"/>
      <c r="V1134" s="717"/>
      <c r="W1134" s="717"/>
      <c r="X1134" s="759"/>
    </row>
    <row r="1135" spans="1:24" s="712" customFormat="1" ht="12.75" hidden="1" customHeight="1">
      <c r="A1135" s="677"/>
      <c r="B1135" s="601"/>
      <c r="C1135" s="601"/>
      <c r="D1135" s="904"/>
      <c r="E1135" s="904"/>
      <c r="F1135" s="829"/>
      <c r="G1135" s="829"/>
      <c r="H1135" s="829"/>
      <c r="I1135" s="829"/>
      <c r="J1135" s="829"/>
      <c r="K1135" s="829"/>
      <c r="L1135" s="540"/>
      <c r="M1135" s="171"/>
      <c r="N1135" s="171"/>
      <c r="O1135" s="171"/>
      <c r="Q1135" s="758"/>
      <c r="R1135" s="757"/>
      <c r="S1135" s="717"/>
      <c r="T1135" s="717"/>
      <c r="U1135" s="717"/>
      <c r="V1135" s="717"/>
      <c r="W1135" s="717"/>
      <c r="X1135" s="759"/>
    </row>
    <row r="1136" spans="1:24" s="712" customFormat="1" ht="12.75" hidden="1" customHeight="1">
      <c r="A1136" s="677"/>
      <c r="B1136" s="601"/>
      <c r="C1136" s="601"/>
      <c r="D1136" s="904"/>
      <c r="E1136" s="904"/>
      <c r="F1136" s="829"/>
      <c r="G1136" s="829"/>
      <c r="H1136" s="829"/>
      <c r="I1136" s="829"/>
      <c r="J1136" s="829"/>
      <c r="K1136" s="829"/>
      <c r="L1136" s="540"/>
      <c r="M1136" s="171"/>
      <c r="N1136" s="171"/>
      <c r="O1136" s="171"/>
      <c r="Q1136" s="758"/>
      <c r="R1136" s="757"/>
      <c r="S1136" s="717"/>
      <c r="T1136" s="717"/>
      <c r="U1136" s="717"/>
      <c r="V1136" s="717"/>
      <c r="W1136" s="717"/>
      <c r="X1136" s="759"/>
    </row>
    <row r="1137" spans="1:24" s="712" customFormat="1" ht="12.75" hidden="1" customHeight="1">
      <c r="A1137" s="677"/>
      <c r="B1137" s="601"/>
      <c r="C1137" s="601"/>
      <c r="D1137" s="904"/>
      <c r="E1137" s="904"/>
      <c r="F1137" s="829"/>
      <c r="G1137" s="829"/>
      <c r="H1137" s="829"/>
      <c r="I1137" s="829"/>
      <c r="J1137" s="829"/>
      <c r="K1137" s="829"/>
      <c r="L1137" s="540"/>
      <c r="M1137" s="171"/>
      <c r="N1137" s="171"/>
      <c r="O1137" s="171"/>
      <c r="Q1137" s="758"/>
      <c r="R1137" s="757"/>
      <c r="S1137" s="717"/>
      <c r="T1137" s="717"/>
      <c r="U1137" s="717"/>
      <c r="V1137" s="717"/>
      <c r="W1137" s="717"/>
      <c r="X1137" s="759"/>
    </row>
    <row r="1138" spans="1:24" s="712" customFormat="1" ht="12.75" hidden="1" customHeight="1">
      <c r="A1138" s="677"/>
      <c r="B1138" s="601"/>
      <c r="C1138" s="601"/>
      <c r="D1138" s="904"/>
      <c r="E1138" s="904"/>
      <c r="F1138" s="829"/>
      <c r="G1138" s="829"/>
      <c r="H1138" s="829"/>
      <c r="I1138" s="829"/>
      <c r="J1138" s="829"/>
      <c r="K1138" s="829"/>
      <c r="L1138" s="540"/>
      <c r="M1138" s="171"/>
      <c r="N1138" s="171"/>
      <c r="O1138" s="171"/>
      <c r="Q1138" s="758"/>
      <c r="R1138" s="757"/>
      <c r="S1138" s="717"/>
      <c r="T1138" s="717"/>
      <c r="U1138" s="717"/>
      <c r="V1138" s="717"/>
      <c r="W1138" s="717"/>
      <c r="X1138" s="759"/>
    </row>
    <row r="1139" spans="1:24" s="712" customFormat="1" ht="12.75" hidden="1" customHeight="1">
      <c r="A1139" s="677"/>
      <c r="B1139" s="601"/>
      <c r="C1139" s="601"/>
      <c r="D1139" s="904"/>
      <c r="E1139" s="904"/>
      <c r="F1139" s="829"/>
      <c r="G1139" s="829"/>
      <c r="H1139" s="829"/>
      <c r="I1139" s="829"/>
      <c r="J1139" s="829"/>
      <c r="K1139" s="829"/>
      <c r="L1139" s="540"/>
      <c r="M1139" s="171"/>
      <c r="N1139" s="171"/>
      <c r="O1139" s="171"/>
      <c r="Q1139" s="758"/>
      <c r="R1139" s="757"/>
      <c r="S1139" s="717"/>
      <c r="T1139" s="717"/>
      <c r="U1139" s="717"/>
      <c r="V1139" s="717"/>
      <c r="W1139" s="717"/>
      <c r="X1139" s="759"/>
    </row>
    <row r="1140" spans="1:24" s="712" customFormat="1" ht="12.75" hidden="1" customHeight="1">
      <c r="A1140" s="677"/>
      <c r="B1140" s="601"/>
      <c r="C1140" s="601"/>
      <c r="D1140" s="904"/>
      <c r="E1140" s="904"/>
      <c r="F1140" s="829"/>
      <c r="G1140" s="829"/>
      <c r="H1140" s="829"/>
      <c r="I1140" s="829"/>
      <c r="J1140" s="829"/>
      <c r="K1140" s="829"/>
      <c r="L1140" s="540"/>
      <c r="M1140" s="171"/>
      <c r="N1140" s="171"/>
      <c r="O1140" s="171"/>
      <c r="Q1140" s="758"/>
      <c r="R1140" s="757"/>
      <c r="S1140" s="717"/>
      <c r="T1140" s="717"/>
      <c r="U1140" s="717"/>
      <c r="V1140" s="717"/>
      <c r="W1140" s="717"/>
      <c r="X1140" s="759"/>
    </row>
    <row r="1141" spans="1:24" s="712" customFormat="1" ht="12.75" hidden="1" customHeight="1">
      <c r="A1141" s="677"/>
      <c r="B1141" s="601"/>
      <c r="C1141" s="601"/>
      <c r="D1141" s="904"/>
      <c r="E1141" s="904"/>
      <c r="F1141" s="829"/>
      <c r="G1141" s="829"/>
      <c r="H1141" s="829"/>
      <c r="I1141" s="829"/>
      <c r="J1141" s="829"/>
      <c r="K1141" s="829"/>
      <c r="L1141" s="540"/>
      <c r="M1141" s="171"/>
      <c r="N1141" s="171"/>
      <c r="O1141" s="171"/>
      <c r="Q1141" s="758"/>
      <c r="R1141" s="757"/>
      <c r="S1141" s="717"/>
      <c r="T1141" s="717"/>
      <c r="U1141" s="717"/>
      <c r="V1141" s="717"/>
      <c r="W1141" s="717"/>
      <c r="X1141" s="759"/>
    </row>
    <row r="1142" spans="1:24" s="712" customFormat="1" ht="12.75" hidden="1" customHeight="1">
      <c r="A1142" s="677"/>
      <c r="B1142" s="601"/>
      <c r="C1142" s="601"/>
      <c r="D1142" s="904"/>
      <c r="E1142" s="904"/>
      <c r="F1142" s="829"/>
      <c r="G1142" s="829"/>
      <c r="H1142" s="829"/>
      <c r="I1142" s="829"/>
      <c r="J1142" s="829"/>
      <c r="K1142" s="829"/>
      <c r="L1142" s="540"/>
      <c r="M1142" s="171"/>
      <c r="N1142" s="171"/>
      <c r="O1142" s="171"/>
      <c r="Q1142" s="758"/>
      <c r="R1142" s="757"/>
      <c r="S1142" s="717"/>
      <c r="T1142" s="717"/>
      <c r="U1142" s="717"/>
      <c r="V1142" s="717"/>
      <c r="W1142" s="717"/>
      <c r="X1142" s="759"/>
    </row>
    <row r="1143" spans="1:24" s="712" customFormat="1" ht="12.75" hidden="1" customHeight="1">
      <c r="A1143" s="677"/>
      <c r="B1143" s="601"/>
      <c r="C1143" s="601"/>
      <c r="D1143" s="904"/>
      <c r="E1143" s="904"/>
      <c r="F1143" s="829"/>
      <c r="G1143" s="829"/>
      <c r="H1143" s="829"/>
      <c r="I1143" s="829"/>
      <c r="J1143" s="829"/>
      <c r="K1143" s="829"/>
      <c r="L1143" s="540"/>
      <c r="M1143" s="171"/>
      <c r="N1143" s="171"/>
      <c r="O1143" s="171"/>
      <c r="Q1143" s="758"/>
      <c r="R1143" s="757"/>
      <c r="S1143" s="717"/>
      <c r="T1143" s="717"/>
      <c r="U1143" s="717"/>
      <c r="V1143" s="717"/>
      <c r="W1143" s="717"/>
      <c r="X1143" s="759"/>
    </row>
    <row r="1144" spans="1:24" s="712" customFormat="1" ht="12.75" hidden="1" customHeight="1">
      <c r="A1144" s="677"/>
      <c r="B1144" s="601"/>
      <c r="C1144" s="601"/>
      <c r="D1144" s="904"/>
      <c r="E1144" s="904"/>
      <c r="F1144" s="829"/>
      <c r="G1144" s="829"/>
      <c r="H1144" s="829"/>
      <c r="I1144" s="829"/>
      <c r="J1144" s="829"/>
      <c r="K1144" s="829"/>
      <c r="L1144" s="540"/>
      <c r="M1144" s="171"/>
      <c r="N1144" s="171"/>
      <c r="O1144" s="171"/>
      <c r="Q1144" s="758"/>
      <c r="R1144" s="757"/>
      <c r="S1144" s="717"/>
      <c r="T1144" s="717"/>
      <c r="U1144" s="717"/>
      <c r="V1144" s="717"/>
      <c r="W1144" s="717"/>
      <c r="X1144" s="759"/>
    </row>
    <row r="1145" spans="1:24" s="712" customFormat="1" ht="12.75" hidden="1" customHeight="1">
      <c r="A1145" s="677"/>
      <c r="B1145" s="601"/>
      <c r="C1145" s="601"/>
      <c r="D1145" s="904"/>
      <c r="E1145" s="904"/>
      <c r="F1145" s="829"/>
      <c r="G1145" s="829"/>
      <c r="H1145" s="829"/>
      <c r="I1145" s="829"/>
      <c r="J1145" s="829"/>
      <c r="K1145" s="829"/>
      <c r="L1145" s="540"/>
      <c r="M1145" s="171"/>
      <c r="N1145" s="171"/>
      <c r="O1145" s="171"/>
      <c r="Q1145" s="758"/>
      <c r="R1145" s="757"/>
      <c r="S1145" s="717"/>
      <c r="T1145" s="717"/>
      <c r="U1145" s="717"/>
      <c r="V1145" s="717"/>
      <c r="W1145" s="717"/>
      <c r="X1145" s="759"/>
    </row>
    <row r="1146" spans="1:24" s="712" customFormat="1" ht="12.75" hidden="1" customHeight="1">
      <c r="A1146" s="677"/>
      <c r="B1146" s="601"/>
      <c r="C1146" s="601"/>
      <c r="D1146" s="904"/>
      <c r="E1146" s="904"/>
      <c r="F1146" s="829"/>
      <c r="G1146" s="829"/>
      <c r="H1146" s="829"/>
      <c r="I1146" s="829"/>
      <c r="J1146" s="829"/>
      <c r="K1146" s="829"/>
      <c r="L1146" s="540"/>
      <c r="M1146" s="171"/>
      <c r="N1146" s="171"/>
      <c r="O1146" s="171"/>
      <c r="Q1146" s="758"/>
      <c r="R1146" s="757"/>
      <c r="S1146" s="717"/>
      <c r="T1146" s="717"/>
      <c r="U1146" s="717"/>
      <c r="V1146" s="717"/>
      <c r="W1146" s="717"/>
      <c r="X1146" s="759"/>
    </row>
    <row r="1147" spans="1:24" s="712" customFormat="1" ht="12.75" hidden="1" customHeight="1">
      <c r="A1147" s="677"/>
      <c r="B1147" s="601"/>
      <c r="C1147" s="601"/>
      <c r="D1147" s="904"/>
      <c r="E1147" s="904"/>
      <c r="F1147" s="829"/>
      <c r="G1147" s="829"/>
      <c r="H1147" s="829"/>
      <c r="I1147" s="829"/>
      <c r="J1147" s="829"/>
      <c r="K1147" s="829"/>
      <c r="L1147" s="540"/>
      <c r="M1147" s="171"/>
      <c r="N1147" s="171"/>
      <c r="O1147" s="171"/>
      <c r="Q1147" s="758"/>
      <c r="R1147" s="757"/>
      <c r="S1147" s="717"/>
      <c r="T1147" s="717"/>
      <c r="U1147" s="717"/>
      <c r="V1147" s="717"/>
      <c r="W1147" s="717"/>
      <c r="X1147" s="759"/>
    </row>
    <row r="1148" spans="1:24" s="712" customFormat="1" ht="12.75" hidden="1" customHeight="1">
      <c r="A1148" s="677"/>
      <c r="B1148" s="601"/>
      <c r="C1148" s="601"/>
      <c r="D1148" s="904"/>
      <c r="E1148" s="904"/>
      <c r="F1148" s="829"/>
      <c r="G1148" s="829"/>
      <c r="H1148" s="829"/>
      <c r="I1148" s="829"/>
      <c r="J1148" s="829"/>
      <c r="K1148" s="829"/>
      <c r="L1148" s="540"/>
      <c r="M1148" s="171"/>
      <c r="N1148" s="171"/>
      <c r="O1148" s="171"/>
      <c r="Q1148" s="758"/>
      <c r="R1148" s="757"/>
      <c r="S1148" s="717"/>
      <c r="T1148" s="717"/>
      <c r="U1148" s="717"/>
      <c r="V1148" s="717"/>
      <c r="W1148" s="717"/>
      <c r="X1148" s="759"/>
    </row>
    <row r="1149" spans="1:24" s="712" customFormat="1" ht="12.75" hidden="1" customHeight="1">
      <c r="A1149" s="677"/>
      <c r="B1149" s="601"/>
      <c r="C1149" s="601"/>
      <c r="D1149" s="904"/>
      <c r="E1149" s="904"/>
      <c r="F1149" s="829"/>
      <c r="G1149" s="829"/>
      <c r="H1149" s="829"/>
      <c r="I1149" s="829"/>
      <c r="J1149" s="829"/>
      <c r="K1149" s="829"/>
      <c r="L1149" s="540"/>
      <c r="M1149" s="171"/>
      <c r="N1149" s="171"/>
      <c r="O1149" s="171"/>
      <c r="Q1149" s="758"/>
      <c r="R1149" s="757"/>
      <c r="S1149" s="717"/>
      <c r="T1149" s="717"/>
      <c r="U1149" s="717"/>
      <c r="V1149" s="717"/>
      <c r="W1149" s="717"/>
      <c r="X1149" s="759"/>
    </row>
    <row r="1150" spans="1:24" s="712" customFormat="1" ht="12.75" hidden="1" customHeight="1">
      <c r="A1150" s="677"/>
      <c r="B1150" s="601"/>
      <c r="C1150" s="601"/>
      <c r="D1150" s="904"/>
      <c r="E1150" s="904"/>
      <c r="F1150" s="829"/>
      <c r="G1150" s="829"/>
      <c r="H1150" s="829"/>
      <c r="I1150" s="829"/>
      <c r="J1150" s="829"/>
      <c r="K1150" s="829"/>
      <c r="L1150" s="540"/>
      <c r="M1150" s="171"/>
      <c r="N1150" s="171"/>
      <c r="O1150" s="171"/>
      <c r="Q1150" s="758"/>
      <c r="R1150" s="757"/>
      <c r="S1150" s="717"/>
      <c r="T1150" s="717"/>
      <c r="U1150" s="717"/>
      <c r="V1150" s="717"/>
      <c r="W1150" s="717"/>
      <c r="X1150" s="759"/>
    </row>
    <row r="1151" spans="1:24" s="712" customFormat="1" ht="12.75" hidden="1" customHeight="1">
      <c r="A1151" s="677"/>
      <c r="B1151" s="601"/>
      <c r="C1151" s="601"/>
      <c r="D1151" s="904"/>
      <c r="E1151" s="904"/>
      <c r="F1151" s="829"/>
      <c r="G1151" s="829"/>
      <c r="H1151" s="829"/>
      <c r="I1151" s="829"/>
      <c r="J1151" s="829"/>
      <c r="K1151" s="829"/>
      <c r="L1151" s="540"/>
      <c r="M1151" s="171"/>
      <c r="N1151" s="171"/>
      <c r="O1151" s="171"/>
      <c r="Q1151" s="758"/>
      <c r="R1151" s="757"/>
      <c r="S1151" s="717"/>
      <c r="T1151" s="717"/>
      <c r="U1151" s="717"/>
      <c r="V1151" s="717"/>
      <c r="W1151" s="717"/>
      <c r="X1151" s="759"/>
    </row>
    <row r="1152" spans="1:24" s="712" customFormat="1" ht="12.75" hidden="1" customHeight="1">
      <c r="A1152" s="677"/>
      <c r="B1152" s="601"/>
      <c r="C1152" s="601"/>
      <c r="D1152" s="904"/>
      <c r="E1152" s="904"/>
      <c r="F1152" s="829"/>
      <c r="G1152" s="829"/>
      <c r="H1152" s="829"/>
      <c r="I1152" s="829"/>
      <c r="J1152" s="829"/>
      <c r="K1152" s="829"/>
      <c r="L1152" s="540"/>
      <c r="M1152" s="171"/>
      <c r="N1152" s="171"/>
      <c r="O1152" s="171"/>
      <c r="Q1152" s="758"/>
      <c r="R1152" s="757"/>
      <c r="S1152" s="717"/>
      <c r="T1152" s="717"/>
      <c r="U1152" s="717"/>
      <c r="V1152" s="717"/>
      <c r="W1152" s="717"/>
      <c r="X1152" s="759"/>
    </row>
    <row r="1153" spans="1:24" s="712" customFormat="1" ht="12.75" hidden="1" customHeight="1">
      <c r="A1153" s="677"/>
      <c r="B1153" s="601"/>
      <c r="C1153" s="601"/>
      <c r="D1153" s="904"/>
      <c r="E1153" s="904"/>
      <c r="F1153" s="829"/>
      <c r="G1153" s="829"/>
      <c r="H1153" s="829"/>
      <c r="I1153" s="829"/>
      <c r="J1153" s="829"/>
      <c r="K1153" s="829"/>
      <c r="L1153" s="540"/>
      <c r="M1153" s="171"/>
      <c r="N1153" s="171"/>
      <c r="O1153" s="171"/>
      <c r="Q1153" s="758"/>
      <c r="R1153" s="757"/>
      <c r="S1153" s="717"/>
      <c r="T1153" s="717"/>
      <c r="U1153" s="717"/>
      <c r="V1153" s="717"/>
      <c r="W1153" s="717"/>
      <c r="X1153" s="759"/>
    </row>
    <row r="1154" spans="1:24" s="712" customFormat="1" ht="12.75" hidden="1" customHeight="1">
      <c r="A1154" s="677"/>
      <c r="B1154" s="601"/>
      <c r="C1154" s="601"/>
      <c r="D1154" s="904"/>
      <c r="E1154" s="904"/>
      <c r="F1154" s="829"/>
      <c r="G1154" s="829"/>
      <c r="H1154" s="829"/>
      <c r="I1154" s="829"/>
      <c r="J1154" s="829"/>
      <c r="K1154" s="829"/>
      <c r="L1154" s="540"/>
      <c r="M1154" s="171"/>
      <c r="N1154" s="171"/>
      <c r="O1154" s="171"/>
      <c r="Q1154" s="758"/>
      <c r="R1154" s="757"/>
      <c r="S1154" s="717"/>
      <c r="T1154" s="717"/>
      <c r="U1154" s="717"/>
      <c r="V1154" s="717"/>
      <c r="W1154" s="717"/>
      <c r="X1154" s="759"/>
    </row>
    <row r="1155" spans="1:24" s="712" customFormat="1" ht="12.75" hidden="1" customHeight="1">
      <c r="A1155" s="677"/>
      <c r="B1155" s="601"/>
      <c r="C1155" s="601"/>
      <c r="D1155" s="904"/>
      <c r="E1155" s="904"/>
      <c r="F1155" s="829"/>
      <c r="G1155" s="829"/>
      <c r="H1155" s="829"/>
      <c r="I1155" s="829"/>
      <c r="J1155" s="829"/>
      <c r="K1155" s="829"/>
      <c r="L1155" s="540"/>
      <c r="M1155" s="171"/>
      <c r="N1155" s="171"/>
      <c r="O1155" s="171"/>
      <c r="Q1155" s="758"/>
      <c r="R1155" s="757"/>
      <c r="S1155" s="717"/>
      <c r="T1155" s="717"/>
      <c r="U1155" s="717"/>
      <c r="V1155" s="717"/>
      <c r="W1155" s="717"/>
      <c r="X1155" s="759"/>
    </row>
    <row r="1156" spans="1:24" s="712" customFormat="1" ht="12.75" hidden="1" customHeight="1">
      <c r="A1156" s="677"/>
      <c r="B1156" s="601"/>
      <c r="C1156" s="601"/>
      <c r="D1156" s="904"/>
      <c r="E1156" s="904"/>
      <c r="F1156" s="829"/>
      <c r="G1156" s="829"/>
      <c r="H1156" s="829"/>
      <c r="I1156" s="829"/>
      <c r="J1156" s="829"/>
      <c r="K1156" s="829"/>
      <c r="L1156" s="540"/>
      <c r="M1156" s="171"/>
      <c r="N1156" s="171"/>
      <c r="O1156" s="171"/>
      <c r="Q1156" s="758"/>
      <c r="R1156" s="757"/>
      <c r="S1156" s="717"/>
      <c r="T1156" s="717"/>
      <c r="U1156" s="717"/>
      <c r="V1156" s="717"/>
      <c r="W1156" s="717"/>
      <c r="X1156" s="759"/>
    </row>
    <row r="1157" spans="1:24" s="712" customFormat="1" ht="12.75" hidden="1" customHeight="1">
      <c r="A1157" s="677"/>
      <c r="B1157" s="601"/>
      <c r="C1157" s="601"/>
      <c r="D1157" s="904"/>
      <c r="E1157" s="904"/>
      <c r="F1157" s="829"/>
      <c r="G1157" s="829"/>
      <c r="H1157" s="829"/>
      <c r="I1157" s="829"/>
      <c r="J1157" s="829"/>
      <c r="K1157" s="829"/>
      <c r="L1157" s="540"/>
      <c r="M1157" s="171"/>
      <c r="N1157" s="171"/>
      <c r="O1157" s="171"/>
      <c r="Q1157" s="758"/>
      <c r="R1157" s="757"/>
      <c r="S1157" s="717"/>
      <c r="T1157" s="717"/>
      <c r="U1157" s="717"/>
      <c r="V1157" s="717"/>
      <c r="W1157" s="717"/>
      <c r="X1157" s="759"/>
    </row>
    <row r="1158" spans="1:24" s="712" customFormat="1" ht="12.75" hidden="1" customHeight="1">
      <c r="A1158" s="677"/>
      <c r="B1158" s="601"/>
      <c r="C1158" s="601"/>
      <c r="D1158" s="904"/>
      <c r="E1158" s="904"/>
      <c r="F1158" s="829"/>
      <c r="G1158" s="829"/>
      <c r="H1158" s="829"/>
      <c r="I1158" s="829"/>
      <c r="J1158" s="829"/>
      <c r="K1158" s="829"/>
      <c r="L1158" s="540"/>
      <c r="M1158" s="171"/>
      <c r="N1158" s="171"/>
      <c r="O1158" s="171"/>
      <c r="Q1158" s="758"/>
      <c r="R1158" s="757"/>
      <c r="S1158" s="717"/>
      <c r="T1158" s="717"/>
      <c r="U1158" s="717"/>
      <c r="V1158" s="717"/>
      <c r="W1158" s="717"/>
      <c r="X1158" s="759"/>
    </row>
    <row r="1159" spans="1:24" s="712" customFormat="1" ht="12.75" hidden="1" customHeight="1">
      <c r="A1159" s="677"/>
      <c r="B1159" s="601"/>
      <c r="C1159" s="601"/>
      <c r="D1159" s="904"/>
      <c r="E1159" s="904"/>
      <c r="F1159" s="829"/>
      <c r="G1159" s="829"/>
      <c r="H1159" s="829"/>
      <c r="I1159" s="829"/>
      <c r="J1159" s="829"/>
      <c r="K1159" s="829"/>
      <c r="L1159" s="540"/>
      <c r="M1159" s="171"/>
      <c r="N1159" s="171"/>
      <c r="O1159" s="171"/>
      <c r="Q1159" s="758"/>
      <c r="R1159" s="757"/>
      <c r="S1159" s="717"/>
      <c r="T1159" s="717"/>
      <c r="U1159" s="717"/>
      <c r="V1159" s="717"/>
      <c r="W1159" s="717"/>
      <c r="X1159" s="759"/>
    </row>
    <row r="1160" spans="1:24" s="712" customFormat="1" ht="12.75" hidden="1" customHeight="1">
      <c r="A1160" s="677"/>
      <c r="B1160" s="601"/>
      <c r="C1160" s="601"/>
      <c r="D1160" s="904"/>
      <c r="E1160" s="904"/>
      <c r="F1160" s="829"/>
      <c r="G1160" s="829"/>
      <c r="H1160" s="829"/>
      <c r="I1160" s="829"/>
      <c r="J1160" s="829"/>
      <c r="K1160" s="829"/>
      <c r="L1160" s="540"/>
      <c r="M1160" s="171"/>
      <c r="N1160" s="171"/>
      <c r="O1160" s="171"/>
      <c r="Q1160" s="758"/>
      <c r="R1160" s="757"/>
      <c r="S1160" s="717"/>
      <c r="T1160" s="717"/>
      <c r="U1160" s="717"/>
      <c r="V1160" s="717"/>
      <c r="W1160" s="717"/>
      <c r="X1160" s="759"/>
    </row>
    <row r="1161" spans="1:24" s="712" customFormat="1" ht="12.75" hidden="1" customHeight="1">
      <c r="A1161" s="677"/>
      <c r="B1161" s="601"/>
      <c r="C1161" s="601"/>
      <c r="D1161" s="904"/>
      <c r="E1161" s="904"/>
      <c r="F1161" s="829"/>
      <c r="G1161" s="829"/>
      <c r="H1161" s="829"/>
      <c r="I1161" s="829"/>
      <c r="J1161" s="829"/>
      <c r="K1161" s="829"/>
      <c r="L1161" s="540"/>
      <c r="M1161" s="171"/>
      <c r="N1161" s="171"/>
      <c r="O1161" s="171"/>
      <c r="Q1161" s="758"/>
      <c r="R1161" s="757"/>
      <c r="S1161" s="717"/>
      <c r="T1161" s="717"/>
      <c r="U1161" s="717"/>
      <c r="V1161" s="717"/>
      <c r="W1161" s="717"/>
      <c r="X1161" s="759"/>
    </row>
    <row r="1162" spans="1:24" s="712" customFormat="1" ht="12.75" hidden="1" customHeight="1">
      <c r="A1162" s="677"/>
      <c r="B1162" s="601"/>
      <c r="C1162" s="601"/>
      <c r="D1162" s="904"/>
      <c r="E1162" s="904"/>
      <c r="F1162" s="829"/>
      <c r="G1162" s="829"/>
      <c r="H1162" s="829"/>
      <c r="I1162" s="829"/>
      <c r="J1162" s="829"/>
      <c r="K1162" s="829"/>
      <c r="L1162" s="540"/>
      <c r="M1162" s="171"/>
      <c r="N1162" s="171"/>
      <c r="O1162" s="171"/>
      <c r="Q1162" s="758"/>
      <c r="R1162" s="757"/>
      <c r="S1162" s="717"/>
      <c r="T1162" s="717"/>
      <c r="U1162" s="717"/>
      <c r="V1162" s="717"/>
      <c r="W1162" s="717"/>
      <c r="X1162" s="759"/>
    </row>
    <row r="1163" spans="1:24" s="712" customFormat="1" ht="12.75" hidden="1" customHeight="1">
      <c r="A1163" s="677"/>
      <c r="B1163" s="601"/>
      <c r="C1163" s="601"/>
      <c r="D1163" s="904"/>
      <c r="E1163" s="904"/>
      <c r="F1163" s="829"/>
      <c r="G1163" s="829"/>
      <c r="H1163" s="829"/>
      <c r="I1163" s="829"/>
      <c r="J1163" s="829"/>
      <c r="K1163" s="829"/>
      <c r="L1163" s="540"/>
      <c r="M1163" s="171"/>
      <c r="N1163" s="171"/>
      <c r="O1163" s="171"/>
      <c r="Q1163" s="758"/>
      <c r="R1163" s="757"/>
      <c r="S1163" s="717"/>
      <c r="T1163" s="717"/>
      <c r="U1163" s="717"/>
      <c r="V1163" s="717"/>
      <c r="W1163" s="717"/>
      <c r="X1163" s="759"/>
    </row>
    <row r="1164" spans="1:24" s="712" customFormat="1" ht="12.75" hidden="1" customHeight="1">
      <c r="A1164" s="677"/>
      <c r="B1164" s="601"/>
      <c r="C1164" s="601"/>
      <c r="D1164" s="904"/>
      <c r="E1164" s="904"/>
      <c r="F1164" s="829"/>
      <c r="G1164" s="829"/>
      <c r="H1164" s="829"/>
      <c r="I1164" s="829"/>
      <c r="J1164" s="829"/>
      <c r="K1164" s="829"/>
      <c r="L1164" s="540"/>
      <c r="M1164" s="171"/>
      <c r="N1164" s="171"/>
      <c r="O1164" s="171"/>
      <c r="Q1164" s="758"/>
      <c r="R1164" s="757"/>
      <c r="S1164" s="717"/>
      <c r="T1164" s="717"/>
      <c r="U1164" s="717"/>
      <c r="V1164" s="717"/>
      <c r="W1164" s="717"/>
      <c r="X1164" s="759"/>
    </row>
    <row r="1165" spans="1:24" s="712" customFormat="1" ht="12.75" hidden="1" customHeight="1">
      <c r="A1165" s="677"/>
      <c r="B1165" s="601"/>
      <c r="C1165" s="601"/>
      <c r="D1165" s="904"/>
      <c r="E1165" s="904"/>
      <c r="F1165" s="829"/>
      <c r="G1165" s="829"/>
      <c r="H1165" s="829"/>
      <c r="I1165" s="829"/>
      <c r="J1165" s="829"/>
      <c r="K1165" s="829"/>
      <c r="L1165" s="540"/>
      <c r="M1165" s="171"/>
      <c r="N1165" s="171"/>
      <c r="O1165" s="171"/>
      <c r="Q1165" s="758"/>
      <c r="R1165" s="757"/>
      <c r="S1165" s="717"/>
      <c r="T1165" s="717"/>
      <c r="U1165" s="717"/>
      <c r="V1165" s="717"/>
      <c r="W1165" s="717"/>
      <c r="X1165" s="759"/>
    </row>
    <row r="1166" spans="1:24" s="712" customFormat="1" ht="12.75" hidden="1" customHeight="1">
      <c r="A1166" s="677"/>
      <c r="B1166" s="601"/>
      <c r="C1166" s="601"/>
      <c r="D1166" s="904"/>
      <c r="E1166" s="904"/>
      <c r="F1166" s="829"/>
      <c r="G1166" s="829"/>
      <c r="H1166" s="829"/>
      <c r="I1166" s="829"/>
      <c r="J1166" s="829"/>
      <c r="K1166" s="829"/>
      <c r="L1166" s="540"/>
      <c r="M1166" s="171"/>
      <c r="N1166" s="171"/>
      <c r="O1166" s="171"/>
      <c r="Q1166" s="758"/>
      <c r="R1166" s="757"/>
      <c r="S1166" s="717"/>
      <c r="T1166" s="717"/>
      <c r="U1166" s="717"/>
      <c r="V1166" s="717"/>
      <c r="W1166" s="717"/>
      <c r="X1166" s="759"/>
    </row>
    <row r="1167" spans="1:24" s="712" customFormat="1" ht="12.75" hidden="1" customHeight="1">
      <c r="A1167" s="677"/>
      <c r="B1167" s="601"/>
      <c r="C1167" s="601"/>
      <c r="D1167" s="904"/>
      <c r="E1167" s="904"/>
      <c r="F1167" s="829"/>
      <c r="G1167" s="829"/>
      <c r="H1167" s="829"/>
      <c r="I1167" s="829"/>
      <c r="J1167" s="829"/>
      <c r="K1167" s="829"/>
      <c r="L1167" s="540"/>
      <c r="M1167" s="171"/>
      <c r="N1167" s="171"/>
      <c r="O1167" s="171"/>
      <c r="Q1167" s="758"/>
      <c r="R1167" s="757"/>
      <c r="S1167" s="717"/>
      <c r="T1167" s="717"/>
      <c r="U1167" s="717"/>
      <c r="V1167" s="717"/>
      <c r="W1167" s="717"/>
      <c r="X1167" s="759"/>
    </row>
    <row r="1168" spans="1:24" s="712" customFormat="1" ht="12.75" hidden="1" customHeight="1">
      <c r="A1168" s="677"/>
      <c r="B1168" s="601"/>
      <c r="C1168" s="601"/>
      <c r="D1168" s="904"/>
      <c r="E1168" s="904"/>
      <c r="F1168" s="829"/>
      <c r="G1168" s="829"/>
      <c r="H1168" s="829"/>
      <c r="I1168" s="829"/>
      <c r="J1168" s="829"/>
      <c r="K1168" s="829"/>
      <c r="L1168" s="540"/>
      <c r="M1168" s="171"/>
      <c r="N1168" s="171"/>
      <c r="O1168" s="171"/>
      <c r="Q1168" s="758"/>
      <c r="R1168" s="757"/>
      <c r="S1168" s="717"/>
      <c r="T1168" s="717"/>
      <c r="U1168" s="717"/>
      <c r="V1168" s="717"/>
      <c r="W1168" s="717"/>
      <c r="X1168" s="759"/>
    </row>
    <row r="1169" spans="1:24" s="712" customFormat="1" ht="12.75" hidden="1" customHeight="1">
      <c r="A1169" s="677"/>
      <c r="B1169" s="601"/>
      <c r="C1169" s="601"/>
      <c r="D1169" s="904"/>
      <c r="E1169" s="904"/>
      <c r="F1169" s="829"/>
      <c r="G1169" s="829"/>
      <c r="H1169" s="829"/>
      <c r="I1169" s="829"/>
      <c r="J1169" s="829"/>
      <c r="K1169" s="829"/>
      <c r="L1169" s="540"/>
      <c r="M1169" s="171"/>
      <c r="N1169" s="171"/>
      <c r="O1169" s="171"/>
      <c r="Q1169" s="758"/>
      <c r="R1169" s="757"/>
      <c r="S1169" s="717"/>
      <c r="T1169" s="717"/>
      <c r="U1169" s="717"/>
      <c r="V1169" s="717"/>
      <c r="W1169" s="717"/>
      <c r="X1169" s="759"/>
    </row>
    <row r="1170" spans="1:24" s="712" customFormat="1" ht="12.75" hidden="1" customHeight="1">
      <c r="A1170" s="677"/>
      <c r="B1170" s="601"/>
      <c r="C1170" s="601"/>
      <c r="D1170" s="904"/>
      <c r="E1170" s="904"/>
      <c r="F1170" s="829"/>
      <c r="G1170" s="829"/>
      <c r="H1170" s="829"/>
      <c r="I1170" s="829"/>
      <c r="J1170" s="829"/>
      <c r="K1170" s="829"/>
      <c r="L1170" s="540"/>
      <c r="M1170" s="171"/>
      <c r="N1170" s="171"/>
      <c r="O1170" s="171"/>
      <c r="Q1170" s="758"/>
      <c r="R1170" s="757"/>
      <c r="S1170" s="717"/>
      <c r="T1170" s="717"/>
      <c r="U1170" s="717"/>
      <c r="V1170" s="717"/>
      <c r="W1170" s="717"/>
      <c r="X1170" s="759"/>
    </row>
    <row r="1171" spans="1:24" s="712" customFormat="1" ht="12.75" hidden="1" customHeight="1">
      <c r="A1171" s="677"/>
      <c r="B1171" s="601"/>
      <c r="C1171" s="601"/>
      <c r="D1171" s="904"/>
      <c r="E1171" s="904"/>
      <c r="F1171" s="829"/>
      <c r="G1171" s="829"/>
      <c r="H1171" s="829"/>
      <c r="I1171" s="829"/>
      <c r="J1171" s="829"/>
      <c r="K1171" s="829"/>
      <c r="L1171" s="540"/>
      <c r="M1171" s="171"/>
      <c r="N1171" s="171"/>
      <c r="O1171" s="171"/>
      <c r="Q1171" s="758"/>
      <c r="R1171" s="757"/>
      <c r="S1171" s="717"/>
      <c r="T1171" s="717"/>
      <c r="U1171" s="717"/>
      <c r="V1171" s="717"/>
      <c r="W1171" s="717"/>
      <c r="X1171" s="759"/>
    </row>
    <row r="1172" spans="1:24" s="712" customFormat="1" ht="12.75" hidden="1" customHeight="1">
      <c r="A1172" s="677"/>
      <c r="B1172" s="601"/>
      <c r="C1172" s="601"/>
      <c r="D1172" s="904"/>
      <c r="E1172" s="904"/>
      <c r="F1172" s="829"/>
      <c r="G1172" s="829"/>
      <c r="H1172" s="829"/>
      <c r="I1172" s="829"/>
      <c r="J1172" s="829"/>
      <c r="K1172" s="829"/>
      <c r="L1172" s="540"/>
      <c r="M1172" s="171"/>
      <c r="N1172" s="171"/>
      <c r="O1172" s="171"/>
      <c r="Q1172" s="758"/>
      <c r="R1172" s="757"/>
      <c r="S1172" s="717"/>
      <c r="T1172" s="717"/>
      <c r="U1172" s="717"/>
      <c r="V1172" s="717"/>
      <c r="W1172" s="717"/>
      <c r="X1172" s="759"/>
    </row>
    <row r="1173" spans="1:24" s="712" customFormat="1" ht="12.75" hidden="1" customHeight="1">
      <c r="A1173" s="677"/>
      <c r="B1173" s="601"/>
      <c r="C1173" s="601"/>
      <c r="D1173" s="904"/>
      <c r="E1173" s="904"/>
      <c r="F1173" s="829"/>
      <c r="G1173" s="829"/>
      <c r="H1173" s="829"/>
      <c r="I1173" s="829"/>
      <c r="J1173" s="829"/>
      <c r="K1173" s="829"/>
      <c r="L1173" s="540"/>
      <c r="M1173" s="171"/>
      <c r="N1173" s="171"/>
      <c r="O1173" s="171"/>
      <c r="Q1173" s="758"/>
      <c r="R1173" s="757"/>
      <c r="S1173" s="717"/>
      <c r="T1173" s="717"/>
      <c r="U1173" s="717"/>
      <c r="V1173" s="717"/>
      <c r="W1173" s="717"/>
      <c r="X1173" s="759"/>
    </row>
    <row r="1174" spans="1:24" s="712" customFormat="1" ht="12.75" hidden="1" customHeight="1">
      <c r="A1174" s="677"/>
      <c r="B1174" s="601"/>
      <c r="C1174" s="601"/>
      <c r="D1174" s="904"/>
      <c r="E1174" s="904"/>
      <c r="F1174" s="829"/>
      <c r="G1174" s="829"/>
      <c r="H1174" s="829"/>
      <c r="I1174" s="829"/>
      <c r="J1174" s="829"/>
      <c r="K1174" s="829"/>
      <c r="L1174" s="540"/>
      <c r="M1174" s="171"/>
      <c r="N1174" s="171"/>
      <c r="O1174" s="171"/>
      <c r="Q1174" s="758"/>
      <c r="R1174" s="757"/>
      <c r="S1174" s="717"/>
      <c r="T1174" s="717"/>
      <c r="U1174" s="717"/>
      <c r="V1174" s="717"/>
      <c r="W1174" s="717"/>
      <c r="X1174" s="759"/>
    </row>
    <row r="1175" spans="1:24" s="712" customFormat="1" ht="12.75" hidden="1" customHeight="1">
      <c r="A1175" s="677"/>
      <c r="B1175" s="601"/>
      <c r="C1175" s="601"/>
      <c r="D1175" s="904"/>
      <c r="E1175" s="904"/>
      <c r="F1175" s="829"/>
      <c r="G1175" s="829"/>
      <c r="H1175" s="829"/>
      <c r="I1175" s="829"/>
      <c r="J1175" s="829"/>
      <c r="K1175" s="829"/>
      <c r="L1175" s="540"/>
      <c r="M1175" s="171"/>
      <c r="N1175" s="171"/>
      <c r="O1175" s="171"/>
      <c r="Q1175" s="758"/>
      <c r="R1175" s="757"/>
      <c r="S1175" s="717"/>
      <c r="T1175" s="717"/>
      <c r="U1175" s="717"/>
      <c r="V1175" s="717"/>
      <c r="W1175" s="717"/>
      <c r="X1175" s="759"/>
    </row>
    <row r="1176" spans="1:24" s="712" customFormat="1" ht="12.75" hidden="1" customHeight="1">
      <c r="A1176" s="677"/>
      <c r="B1176" s="601"/>
      <c r="C1176" s="601"/>
      <c r="D1176" s="904"/>
      <c r="E1176" s="904"/>
      <c r="F1176" s="829"/>
      <c r="G1176" s="829"/>
      <c r="H1176" s="829"/>
      <c r="I1176" s="829"/>
      <c r="J1176" s="829"/>
      <c r="K1176" s="829"/>
      <c r="L1176" s="540"/>
      <c r="M1176" s="171"/>
      <c r="N1176" s="171"/>
      <c r="O1176" s="171"/>
      <c r="Q1176" s="758"/>
      <c r="R1176" s="757"/>
      <c r="S1176" s="717"/>
      <c r="T1176" s="717"/>
      <c r="U1176" s="717"/>
      <c r="V1176" s="717"/>
      <c r="W1176" s="717"/>
      <c r="X1176" s="759"/>
    </row>
    <row r="1177" spans="1:24" s="712" customFormat="1" ht="12.75" hidden="1" customHeight="1">
      <c r="A1177" s="677"/>
      <c r="B1177" s="601"/>
      <c r="C1177" s="601"/>
      <c r="D1177" s="904"/>
      <c r="E1177" s="904"/>
      <c r="F1177" s="829"/>
      <c r="G1177" s="829"/>
      <c r="H1177" s="829"/>
      <c r="I1177" s="829"/>
      <c r="J1177" s="829"/>
      <c r="K1177" s="829"/>
      <c r="L1177" s="540"/>
      <c r="M1177" s="171"/>
      <c r="N1177" s="171"/>
      <c r="O1177" s="171"/>
      <c r="Q1177" s="758"/>
      <c r="R1177" s="757"/>
      <c r="S1177" s="717"/>
      <c r="T1177" s="717"/>
      <c r="U1177" s="717"/>
      <c r="V1177" s="717"/>
      <c r="W1177" s="717"/>
      <c r="X1177" s="759"/>
    </row>
    <row r="1178" spans="1:24" s="712" customFormat="1" ht="12.75" hidden="1" customHeight="1">
      <c r="A1178" s="677"/>
      <c r="B1178" s="601"/>
      <c r="C1178" s="601"/>
      <c r="D1178" s="904"/>
      <c r="E1178" s="904"/>
      <c r="F1178" s="829"/>
      <c r="G1178" s="829"/>
      <c r="H1178" s="829"/>
      <c r="I1178" s="829"/>
      <c r="J1178" s="829"/>
      <c r="K1178" s="829"/>
      <c r="L1178" s="540"/>
      <c r="M1178" s="171"/>
      <c r="N1178" s="171"/>
      <c r="O1178" s="171"/>
      <c r="Q1178" s="758"/>
      <c r="R1178" s="757"/>
      <c r="S1178" s="717"/>
      <c r="T1178" s="717"/>
      <c r="U1178" s="717"/>
      <c r="V1178" s="717"/>
      <c r="W1178" s="717"/>
      <c r="X1178" s="759"/>
    </row>
    <row r="1179" spans="1:24" s="712" customFormat="1" ht="12.75" hidden="1" customHeight="1">
      <c r="A1179" s="677"/>
      <c r="B1179" s="601"/>
      <c r="C1179" s="601"/>
      <c r="D1179" s="904"/>
      <c r="E1179" s="904"/>
      <c r="F1179" s="829"/>
      <c r="G1179" s="829"/>
      <c r="H1179" s="829"/>
      <c r="I1179" s="829"/>
      <c r="J1179" s="829"/>
      <c r="K1179" s="829"/>
      <c r="L1179" s="540"/>
      <c r="M1179" s="171"/>
      <c r="N1179" s="171"/>
      <c r="O1179" s="171"/>
      <c r="Q1179" s="758"/>
      <c r="R1179" s="757"/>
      <c r="S1179" s="717"/>
      <c r="T1179" s="717"/>
      <c r="U1179" s="717"/>
      <c r="V1179" s="717"/>
      <c r="W1179" s="717"/>
      <c r="X1179" s="759"/>
    </row>
    <row r="1180" spans="1:24" s="712" customFormat="1" ht="12.75" hidden="1" customHeight="1">
      <c r="A1180" s="677"/>
      <c r="B1180" s="601"/>
      <c r="C1180" s="601"/>
      <c r="D1180" s="904"/>
      <c r="E1180" s="904"/>
      <c r="F1180" s="829"/>
      <c r="G1180" s="829"/>
      <c r="H1180" s="829"/>
      <c r="I1180" s="829"/>
      <c r="J1180" s="829"/>
      <c r="K1180" s="829"/>
      <c r="L1180" s="540"/>
      <c r="M1180" s="171"/>
      <c r="N1180" s="171"/>
      <c r="O1180" s="171"/>
      <c r="Q1180" s="758"/>
      <c r="R1180" s="757"/>
      <c r="S1180" s="717"/>
      <c r="T1180" s="717"/>
      <c r="U1180" s="717"/>
      <c r="V1180" s="717"/>
      <c r="W1180" s="717"/>
      <c r="X1180" s="759"/>
    </row>
    <row r="1181" spans="1:24" s="712" customFormat="1" ht="12.75" hidden="1" customHeight="1">
      <c r="A1181" s="677"/>
      <c r="B1181" s="601"/>
      <c r="C1181" s="601"/>
      <c r="D1181" s="904"/>
      <c r="E1181" s="904"/>
      <c r="F1181" s="829"/>
      <c r="G1181" s="829"/>
      <c r="H1181" s="829"/>
      <c r="I1181" s="829"/>
      <c r="J1181" s="829"/>
      <c r="K1181" s="829"/>
      <c r="L1181" s="540"/>
      <c r="M1181" s="171"/>
      <c r="N1181" s="171"/>
      <c r="O1181" s="171"/>
      <c r="Q1181" s="758"/>
      <c r="R1181" s="757"/>
      <c r="S1181" s="717"/>
      <c r="T1181" s="717"/>
      <c r="U1181" s="717"/>
      <c r="V1181" s="717"/>
      <c r="W1181" s="717"/>
      <c r="X1181" s="759"/>
    </row>
    <row r="1182" spans="1:24" s="712" customFormat="1" ht="12.75" hidden="1" customHeight="1">
      <c r="A1182" s="677"/>
      <c r="B1182" s="601"/>
      <c r="C1182" s="601"/>
      <c r="D1182" s="601"/>
      <c r="E1182" s="601"/>
      <c r="F1182" s="540"/>
      <c r="G1182" s="540"/>
      <c r="H1182" s="540"/>
      <c r="I1182" s="540"/>
      <c r="J1182" s="540"/>
      <c r="K1182" s="540"/>
      <c r="L1182" s="540"/>
      <c r="M1182" s="171"/>
      <c r="N1182" s="171"/>
      <c r="O1182" s="171"/>
      <c r="Q1182" s="758"/>
      <c r="R1182" s="757"/>
      <c r="S1182" s="717"/>
      <c r="T1182" s="717"/>
      <c r="U1182" s="717"/>
      <c r="V1182" s="717"/>
      <c r="W1182" s="717"/>
      <c r="X1182" s="759"/>
    </row>
    <row r="1183" spans="1:24" s="712" customFormat="1" ht="12.75" hidden="1" customHeight="1">
      <c r="A1183" s="677"/>
      <c r="B1183" s="601"/>
      <c r="C1183" s="601"/>
      <c r="D1183" s="601"/>
      <c r="E1183" s="601"/>
      <c r="F1183" s="540"/>
      <c r="G1183" s="540"/>
      <c r="H1183" s="540"/>
      <c r="I1183" s="540"/>
      <c r="J1183" s="540"/>
      <c r="K1183" s="540"/>
      <c r="L1183" s="540"/>
      <c r="M1183" s="171"/>
      <c r="N1183" s="171"/>
      <c r="O1183" s="171"/>
      <c r="Q1183" s="758"/>
      <c r="R1183" s="757"/>
      <c r="S1183" s="717"/>
      <c r="T1183" s="717"/>
      <c r="U1183" s="717"/>
      <c r="V1183" s="717"/>
      <c r="W1183" s="717"/>
      <c r="X1183" s="759"/>
    </row>
    <row r="1184" spans="1:24" s="712" customFormat="1" ht="12.75" hidden="1" customHeight="1">
      <c r="A1184" s="677"/>
      <c r="B1184" s="601"/>
      <c r="C1184" s="601"/>
      <c r="D1184" s="601"/>
      <c r="E1184" s="601"/>
      <c r="F1184" s="540"/>
      <c r="G1184" s="540"/>
      <c r="H1184" s="540"/>
      <c r="I1184" s="540"/>
      <c r="J1184" s="540"/>
      <c r="K1184" s="540"/>
      <c r="L1184" s="540"/>
      <c r="M1184" s="171"/>
      <c r="N1184" s="171"/>
      <c r="O1184" s="171"/>
      <c r="Q1184" s="758"/>
      <c r="R1184" s="757"/>
      <c r="S1184" s="717"/>
      <c r="T1184" s="717"/>
      <c r="U1184" s="717"/>
      <c r="V1184" s="717"/>
      <c r="W1184" s="717"/>
      <c r="X1184" s="759"/>
    </row>
    <row r="1185" spans="1:24" s="712" customFormat="1" ht="12.75" hidden="1" customHeight="1">
      <c r="A1185" s="677"/>
      <c r="B1185" s="601"/>
      <c r="C1185" s="601"/>
      <c r="D1185" s="601"/>
      <c r="E1185" s="601"/>
      <c r="F1185" s="540"/>
      <c r="G1185" s="540"/>
      <c r="H1185" s="540"/>
      <c r="I1185" s="540"/>
      <c r="J1185" s="540"/>
      <c r="K1185" s="540"/>
      <c r="L1185" s="540"/>
      <c r="M1185" s="171"/>
      <c r="N1185" s="171"/>
      <c r="O1185" s="171"/>
      <c r="Q1185" s="758"/>
      <c r="R1185" s="757"/>
      <c r="S1185" s="717"/>
      <c r="T1185" s="717"/>
      <c r="U1185" s="717"/>
      <c r="V1185" s="717"/>
      <c r="W1185" s="717"/>
      <c r="X1185" s="759"/>
    </row>
    <row r="1186" spans="1:24" s="712" customFormat="1" ht="12.75" hidden="1" customHeight="1">
      <c r="A1186" s="677"/>
      <c r="B1186" s="601"/>
      <c r="C1186" s="601"/>
      <c r="D1186" s="601"/>
      <c r="E1186" s="601"/>
      <c r="F1186" s="540"/>
      <c r="G1186" s="540"/>
      <c r="H1186" s="540"/>
      <c r="I1186" s="540"/>
      <c r="J1186" s="540"/>
      <c r="K1186" s="540"/>
      <c r="L1186" s="540"/>
      <c r="M1186" s="171"/>
      <c r="N1186" s="171"/>
      <c r="O1186" s="171"/>
      <c r="Q1186" s="758"/>
      <c r="R1186" s="757"/>
      <c r="S1186" s="717"/>
      <c r="T1186" s="717"/>
      <c r="U1186" s="717"/>
      <c r="V1186" s="717"/>
      <c r="W1186" s="717"/>
      <c r="X1186" s="759"/>
    </row>
    <row r="1187" spans="1:24" s="712" customFormat="1" ht="12.75" hidden="1" customHeight="1">
      <c r="A1187" s="677"/>
      <c r="B1187" s="601"/>
      <c r="C1187" s="601"/>
      <c r="D1187" s="601"/>
      <c r="E1187" s="601"/>
      <c r="F1187" s="540"/>
      <c r="G1187" s="540"/>
      <c r="H1187" s="540"/>
      <c r="I1187" s="540"/>
      <c r="J1187" s="540"/>
      <c r="K1187" s="540"/>
      <c r="L1187" s="540"/>
      <c r="M1187" s="171"/>
      <c r="N1187" s="171"/>
      <c r="O1187" s="171"/>
      <c r="Q1187" s="758"/>
      <c r="R1187" s="757"/>
      <c r="S1187" s="717"/>
      <c r="T1187" s="717"/>
      <c r="U1187" s="717"/>
      <c r="V1187" s="717"/>
      <c r="W1187" s="717"/>
      <c r="X1187" s="759"/>
    </row>
    <row r="1188" spans="1:24" s="712" customFormat="1" ht="12.75" hidden="1" customHeight="1">
      <c r="A1188" s="677"/>
      <c r="B1188" s="601"/>
      <c r="C1188" s="601"/>
      <c r="D1188" s="601"/>
      <c r="E1188" s="601"/>
      <c r="F1188" s="540"/>
      <c r="G1188" s="540"/>
      <c r="H1188" s="540"/>
      <c r="I1188" s="540"/>
      <c r="J1188" s="540"/>
      <c r="K1188" s="540"/>
      <c r="L1188" s="540"/>
      <c r="M1188" s="171"/>
      <c r="N1188" s="171"/>
      <c r="O1188" s="171"/>
      <c r="Q1188" s="758"/>
      <c r="R1188" s="757"/>
      <c r="S1188" s="717"/>
      <c r="T1188" s="717"/>
      <c r="U1188" s="717"/>
      <c r="V1188" s="717"/>
      <c r="W1188" s="717"/>
      <c r="X1188" s="759"/>
    </row>
    <row r="1189" spans="1:24" s="712" customFormat="1" ht="12.75" hidden="1" customHeight="1">
      <c r="A1189" s="677"/>
      <c r="B1189" s="601"/>
      <c r="C1189" s="601"/>
      <c r="D1189" s="601"/>
      <c r="E1189" s="601"/>
      <c r="F1189" s="540"/>
      <c r="G1189" s="540"/>
      <c r="H1189" s="540"/>
      <c r="I1189" s="540"/>
      <c r="J1189" s="540"/>
      <c r="K1189" s="540"/>
      <c r="L1189" s="540"/>
      <c r="M1189" s="171"/>
      <c r="N1189" s="171"/>
      <c r="O1189" s="171"/>
      <c r="Q1189" s="758"/>
      <c r="R1189" s="757"/>
      <c r="S1189" s="717"/>
      <c r="T1189" s="717"/>
      <c r="U1189" s="717"/>
      <c r="V1189" s="717"/>
      <c r="W1189" s="717"/>
      <c r="X1189" s="759"/>
    </row>
    <row r="1190" spans="1:24" s="712" customFormat="1" ht="12.75" hidden="1" customHeight="1">
      <c r="A1190" s="677"/>
      <c r="B1190" s="601"/>
      <c r="C1190" s="601"/>
      <c r="D1190" s="601"/>
      <c r="E1190" s="601"/>
      <c r="F1190" s="540"/>
      <c r="G1190" s="540"/>
      <c r="H1190" s="540"/>
      <c r="I1190" s="540"/>
      <c r="J1190" s="540"/>
      <c r="K1190" s="540"/>
      <c r="L1190" s="540"/>
      <c r="M1190" s="171"/>
      <c r="N1190" s="171"/>
      <c r="O1190" s="171"/>
      <c r="Q1190" s="758"/>
      <c r="R1190" s="757"/>
      <c r="S1190" s="717"/>
      <c r="T1190" s="717"/>
      <c r="U1190" s="717"/>
      <c r="V1190" s="717"/>
      <c r="W1190" s="717"/>
      <c r="X1190" s="759"/>
    </row>
    <row r="1191" spans="1:24" s="712" customFormat="1" ht="12.75" hidden="1" customHeight="1">
      <c r="A1191" s="677"/>
      <c r="B1191" s="601"/>
      <c r="C1191" s="601"/>
      <c r="D1191" s="601"/>
      <c r="E1191" s="601"/>
      <c r="F1191" s="540"/>
      <c r="G1191" s="540"/>
      <c r="H1191" s="540"/>
      <c r="I1191" s="540"/>
      <c r="J1191" s="540"/>
      <c r="K1191" s="540"/>
      <c r="L1191" s="540"/>
      <c r="M1191" s="171"/>
      <c r="N1191" s="171"/>
      <c r="O1191" s="171"/>
      <c r="Q1191" s="758"/>
      <c r="R1191" s="757"/>
      <c r="S1191" s="717"/>
      <c r="T1191" s="717"/>
      <c r="U1191" s="717"/>
      <c r="V1191" s="717"/>
      <c r="W1191" s="717"/>
      <c r="X1191" s="759"/>
    </row>
    <row r="1192" spans="1:24" s="712" customFormat="1" ht="12.75" hidden="1" customHeight="1">
      <c r="A1192" s="677"/>
      <c r="B1192" s="601"/>
      <c r="C1192" s="601"/>
      <c r="D1192" s="601"/>
      <c r="E1192" s="601"/>
      <c r="F1192" s="540"/>
      <c r="G1192" s="540"/>
      <c r="H1192" s="540"/>
      <c r="I1192" s="540"/>
      <c r="J1192" s="540"/>
      <c r="K1192" s="540"/>
      <c r="L1192" s="540"/>
      <c r="M1192" s="171"/>
      <c r="N1192" s="171"/>
      <c r="O1192" s="171"/>
      <c r="Q1192" s="758"/>
      <c r="R1192" s="757"/>
      <c r="S1192" s="717"/>
      <c r="T1192" s="717"/>
      <c r="U1192" s="717"/>
      <c r="V1192" s="717"/>
      <c r="W1192" s="717"/>
      <c r="X1192" s="759"/>
    </row>
    <row r="1193" spans="1:24" s="712" customFormat="1" ht="12.75" hidden="1" customHeight="1">
      <c r="A1193" s="677"/>
      <c r="B1193" s="601"/>
      <c r="C1193" s="601"/>
      <c r="D1193" s="601"/>
      <c r="E1193" s="601"/>
      <c r="F1193" s="540"/>
      <c r="G1193" s="540"/>
      <c r="H1193" s="540"/>
      <c r="I1193" s="540"/>
      <c r="J1193" s="540"/>
      <c r="K1193" s="540"/>
      <c r="L1193" s="540"/>
      <c r="M1193" s="171"/>
      <c r="N1193" s="171"/>
      <c r="O1193" s="171"/>
      <c r="Q1193" s="758"/>
      <c r="R1193" s="757"/>
      <c r="S1193" s="717"/>
      <c r="T1193" s="717"/>
      <c r="U1193" s="717"/>
      <c r="V1193" s="717"/>
      <c r="W1193" s="717"/>
      <c r="X1193" s="759"/>
    </row>
    <row r="1194" spans="1:24" s="712" customFormat="1" ht="12.75" hidden="1" customHeight="1">
      <c r="A1194" s="677"/>
      <c r="B1194" s="601"/>
      <c r="C1194" s="601"/>
      <c r="D1194" s="601"/>
      <c r="E1194" s="601"/>
      <c r="F1194" s="540"/>
      <c r="G1194" s="540"/>
      <c r="H1194" s="540"/>
      <c r="I1194" s="540"/>
      <c r="J1194" s="540"/>
      <c r="K1194" s="540"/>
      <c r="L1194" s="540"/>
      <c r="M1194" s="171"/>
      <c r="N1194" s="171"/>
      <c r="O1194" s="171"/>
      <c r="Q1194" s="758"/>
      <c r="R1194" s="757"/>
      <c r="S1194" s="717"/>
      <c r="T1194" s="717"/>
      <c r="U1194" s="717"/>
      <c r="V1194" s="717"/>
      <c r="W1194" s="717"/>
      <c r="X1194" s="759"/>
    </row>
    <row r="1195" spans="1:24" s="712" customFormat="1" ht="12.75" hidden="1" customHeight="1">
      <c r="A1195" s="677"/>
      <c r="B1195" s="601"/>
      <c r="C1195" s="601"/>
      <c r="D1195" s="601"/>
      <c r="E1195" s="601"/>
      <c r="F1195" s="540"/>
      <c r="G1195" s="540"/>
      <c r="H1195" s="540"/>
      <c r="I1195" s="540"/>
      <c r="J1195" s="540"/>
      <c r="K1195" s="540"/>
      <c r="L1195" s="540"/>
      <c r="M1195" s="171"/>
      <c r="N1195" s="171"/>
      <c r="O1195" s="171"/>
      <c r="Q1195" s="758"/>
      <c r="R1195" s="757"/>
      <c r="S1195" s="717"/>
      <c r="T1195" s="717"/>
      <c r="U1195" s="717"/>
      <c r="V1195" s="717"/>
      <c r="W1195" s="717"/>
      <c r="X1195" s="759"/>
    </row>
    <row r="1196" spans="1:24" s="712" customFormat="1" ht="12.75" hidden="1" customHeight="1">
      <c r="A1196" s="677"/>
      <c r="B1196" s="601"/>
      <c r="C1196" s="601"/>
      <c r="D1196" s="601"/>
      <c r="E1196" s="601"/>
      <c r="F1196" s="540"/>
      <c r="G1196" s="540"/>
      <c r="H1196" s="540"/>
      <c r="I1196" s="540"/>
      <c r="J1196" s="540"/>
      <c r="K1196" s="540"/>
      <c r="L1196" s="540"/>
      <c r="M1196" s="171"/>
      <c r="N1196" s="171"/>
      <c r="O1196" s="171"/>
      <c r="Q1196" s="758"/>
      <c r="R1196" s="757"/>
      <c r="S1196" s="717"/>
      <c r="T1196" s="717"/>
      <c r="U1196" s="717"/>
      <c r="V1196" s="717"/>
      <c r="W1196" s="717"/>
      <c r="X1196" s="759"/>
    </row>
    <row r="1197" spans="1:24" s="712" customFormat="1" ht="12.75" hidden="1" customHeight="1">
      <c r="A1197" s="677"/>
      <c r="B1197" s="601"/>
      <c r="C1197" s="601"/>
      <c r="D1197" s="601"/>
      <c r="E1197" s="601"/>
      <c r="F1197" s="540"/>
      <c r="G1197" s="540"/>
      <c r="H1197" s="540"/>
      <c r="I1197" s="540"/>
      <c r="J1197" s="540"/>
      <c r="K1197" s="540"/>
      <c r="L1197" s="540"/>
      <c r="M1197" s="171"/>
      <c r="N1197" s="171"/>
      <c r="O1197" s="171"/>
      <c r="Q1197" s="758"/>
      <c r="R1197" s="757"/>
      <c r="S1197" s="717"/>
      <c r="T1197" s="717"/>
      <c r="U1197" s="717"/>
      <c r="V1197" s="717"/>
      <c r="W1197" s="717"/>
      <c r="X1197" s="759"/>
    </row>
    <row r="1198" spans="1:24" s="712" customFormat="1" ht="12.75" hidden="1" customHeight="1">
      <c r="A1198" s="677"/>
      <c r="B1198" s="601"/>
      <c r="C1198" s="601"/>
      <c r="D1198" s="601"/>
      <c r="E1198" s="601"/>
      <c r="F1198" s="540"/>
      <c r="G1198" s="540"/>
      <c r="H1198" s="540"/>
      <c r="I1198" s="540"/>
      <c r="J1198" s="540"/>
      <c r="K1198" s="540"/>
      <c r="L1198" s="540"/>
      <c r="M1198" s="171"/>
      <c r="N1198" s="171"/>
      <c r="O1198" s="171"/>
      <c r="Q1198" s="758"/>
      <c r="R1198" s="757"/>
      <c r="S1198" s="717"/>
      <c r="T1198" s="717"/>
      <c r="U1198" s="717"/>
      <c r="V1198" s="717"/>
      <c r="W1198" s="717"/>
      <c r="X1198" s="759"/>
    </row>
    <row r="1199" spans="1:24" s="712" customFormat="1" ht="12.75" hidden="1" customHeight="1">
      <c r="A1199" s="677"/>
      <c r="B1199" s="601"/>
      <c r="C1199" s="601"/>
      <c r="D1199" s="601"/>
      <c r="E1199" s="601"/>
      <c r="F1199" s="540"/>
      <c r="G1199" s="540"/>
      <c r="H1199" s="540"/>
      <c r="I1199" s="540"/>
      <c r="J1199" s="540"/>
      <c r="K1199" s="540"/>
      <c r="L1199" s="540"/>
      <c r="M1199" s="171"/>
      <c r="N1199" s="171"/>
      <c r="O1199" s="171"/>
      <c r="Q1199" s="758"/>
      <c r="R1199" s="757"/>
      <c r="S1199" s="717"/>
      <c r="T1199" s="717"/>
      <c r="U1199" s="717"/>
      <c r="V1199" s="717"/>
      <c r="W1199" s="717"/>
      <c r="X1199" s="759"/>
    </row>
    <row r="1200" spans="1:24" s="712" customFormat="1" ht="12.75" hidden="1" customHeight="1">
      <c r="A1200" s="677"/>
      <c r="B1200" s="601"/>
      <c r="C1200" s="601"/>
      <c r="D1200" s="601"/>
      <c r="E1200" s="601"/>
      <c r="F1200" s="540"/>
      <c r="G1200" s="540"/>
      <c r="H1200" s="540"/>
      <c r="I1200" s="540"/>
      <c r="J1200" s="540"/>
      <c r="K1200" s="540"/>
      <c r="L1200" s="540"/>
      <c r="M1200" s="171"/>
      <c r="N1200" s="171"/>
      <c r="O1200" s="171"/>
      <c r="Q1200" s="758"/>
      <c r="R1200" s="757"/>
      <c r="S1200" s="717"/>
      <c r="T1200" s="717"/>
      <c r="U1200" s="717"/>
      <c r="V1200" s="717"/>
      <c r="W1200" s="717"/>
      <c r="X1200" s="759"/>
    </row>
    <row r="1201" spans="1:24" s="712" customFormat="1" ht="12.75" hidden="1" customHeight="1">
      <c r="A1201" s="677"/>
      <c r="B1201" s="601"/>
      <c r="C1201" s="601"/>
      <c r="D1201" s="601"/>
      <c r="E1201" s="601"/>
      <c r="F1201" s="540"/>
      <c r="G1201" s="540"/>
      <c r="H1201" s="540"/>
      <c r="I1201" s="540"/>
      <c r="J1201" s="540"/>
      <c r="K1201" s="540"/>
      <c r="L1201" s="540"/>
      <c r="M1201" s="171"/>
      <c r="N1201" s="171"/>
      <c r="O1201" s="171"/>
      <c r="Q1201" s="758"/>
      <c r="R1201" s="757"/>
      <c r="S1201" s="717"/>
      <c r="T1201" s="717"/>
      <c r="U1201" s="717"/>
      <c r="V1201" s="717"/>
      <c r="W1201" s="717"/>
      <c r="X1201" s="759"/>
    </row>
    <row r="1202" spans="1:24" s="712" customFormat="1" ht="12.75" hidden="1" customHeight="1">
      <c r="A1202" s="677"/>
      <c r="B1202" s="601"/>
      <c r="C1202" s="601"/>
      <c r="D1202" s="601"/>
      <c r="E1202" s="601"/>
      <c r="F1202" s="540"/>
      <c r="G1202" s="540"/>
      <c r="H1202" s="540"/>
      <c r="I1202" s="540"/>
      <c r="J1202" s="540"/>
      <c r="K1202" s="540"/>
      <c r="L1202" s="540"/>
      <c r="M1202" s="171"/>
      <c r="N1202" s="171"/>
      <c r="O1202" s="171"/>
      <c r="Q1202" s="758"/>
      <c r="R1202" s="757"/>
      <c r="S1202" s="717"/>
      <c r="T1202" s="717"/>
      <c r="U1202" s="717"/>
      <c r="V1202" s="717"/>
      <c r="W1202" s="717"/>
      <c r="X1202" s="759"/>
    </row>
    <row r="1203" spans="1:24" s="712" customFormat="1" ht="12.75" hidden="1" customHeight="1">
      <c r="A1203" s="677"/>
      <c r="B1203" s="601"/>
      <c r="C1203" s="601"/>
      <c r="D1203" s="601"/>
      <c r="E1203" s="601"/>
      <c r="F1203" s="540"/>
      <c r="G1203" s="540"/>
      <c r="H1203" s="540"/>
      <c r="I1203" s="540"/>
      <c r="J1203" s="540"/>
      <c r="K1203" s="540"/>
      <c r="L1203" s="540"/>
      <c r="M1203" s="171"/>
      <c r="N1203" s="171"/>
      <c r="O1203" s="171"/>
      <c r="Q1203" s="758"/>
      <c r="R1203" s="757"/>
      <c r="S1203" s="717"/>
      <c r="T1203" s="717"/>
      <c r="U1203" s="717"/>
      <c r="V1203" s="717"/>
      <c r="W1203" s="717"/>
      <c r="X1203" s="759"/>
    </row>
    <row r="1204" spans="1:24" s="712" customFormat="1" ht="12.75" hidden="1" customHeight="1">
      <c r="A1204" s="677"/>
      <c r="B1204" s="601"/>
      <c r="C1204" s="601"/>
      <c r="D1204" s="601"/>
      <c r="E1204" s="601"/>
      <c r="F1204" s="540"/>
      <c r="G1204" s="540"/>
      <c r="H1204" s="540"/>
      <c r="I1204" s="540"/>
      <c r="J1204" s="540"/>
      <c r="K1204" s="540"/>
      <c r="L1204" s="540"/>
      <c r="M1204" s="171"/>
      <c r="N1204" s="171"/>
      <c r="O1204" s="171"/>
      <c r="Q1204" s="758"/>
      <c r="R1204" s="757"/>
      <c r="S1204" s="717"/>
      <c r="T1204" s="717"/>
      <c r="U1204" s="717"/>
      <c r="V1204" s="717"/>
      <c r="W1204" s="717"/>
      <c r="X1204" s="759"/>
    </row>
    <row r="1205" spans="1:24" s="712" customFormat="1" ht="12.75" hidden="1" customHeight="1">
      <c r="A1205" s="677"/>
      <c r="B1205" s="601"/>
      <c r="C1205" s="601"/>
      <c r="D1205" s="601"/>
      <c r="E1205" s="601"/>
      <c r="F1205" s="540"/>
      <c r="G1205" s="540"/>
      <c r="H1205" s="540"/>
      <c r="I1205" s="540"/>
      <c r="J1205" s="540"/>
      <c r="K1205" s="540"/>
      <c r="L1205" s="540"/>
      <c r="M1205" s="171"/>
      <c r="N1205" s="171"/>
      <c r="O1205" s="171"/>
      <c r="Q1205" s="758"/>
      <c r="R1205" s="757"/>
      <c r="S1205" s="717"/>
      <c r="T1205" s="717"/>
      <c r="U1205" s="717"/>
      <c r="V1205" s="717"/>
      <c r="W1205" s="717"/>
      <c r="X1205" s="759"/>
    </row>
    <row r="1206" spans="1:24" s="712" customFormat="1" ht="12.75" hidden="1" customHeight="1">
      <c r="A1206" s="677"/>
      <c r="B1206" s="601"/>
      <c r="C1206" s="601"/>
      <c r="D1206" s="601"/>
      <c r="E1206" s="601"/>
      <c r="F1206" s="540"/>
      <c r="G1206" s="540"/>
      <c r="H1206" s="540"/>
      <c r="I1206" s="540"/>
      <c r="J1206" s="540"/>
      <c r="K1206" s="540"/>
      <c r="L1206" s="540"/>
      <c r="M1206" s="171"/>
      <c r="N1206" s="171"/>
      <c r="O1206" s="171"/>
      <c r="Q1206" s="758"/>
      <c r="R1206" s="757"/>
      <c r="S1206" s="717"/>
      <c r="T1206" s="717"/>
      <c r="U1206" s="717"/>
      <c r="V1206" s="717"/>
      <c r="W1206" s="717"/>
      <c r="X1206" s="759"/>
    </row>
    <row r="1207" spans="1:24" s="712" customFormat="1" ht="12.75" hidden="1" customHeight="1">
      <c r="A1207" s="677"/>
      <c r="B1207" s="601"/>
      <c r="C1207" s="601"/>
      <c r="D1207" s="601"/>
      <c r="E1207" s="601"/>
      <c r="F1207" s="540"/>
      <c r="G1207" s="540"/>
      <c r="H1207" s="540"/>
      <c r="I1207" s="540"/>
      <c r="J1207" s="540"/>
      <c r="K1207" s="540"/>
      <c r="L1207" s="540"/>
      <c r="M1207" s="171"/>
      <c r="N1207" s="171"/>
      <c r="O1207" s="171"/>
      <c r="Q1207" s="758"/>
      <c r="R1207" s="757"/>
      <c r="S1207" s="717"/>
      <c r="T1207" s="717"/>
      <c r="U1207" s="717"/>
      <c r="V1207" s="717"/>
      <c r="W1207" s="717"/>
      <c r="X1207" s="759"/>
    </row>
    <row r="1208" spans="1:24" s="712" customFormat="1" ht="12.75" hidden="1" customHeight="1">
      <c r="A1208" s="677"/>
      <c r="B1208" s="601"/>
      <c r="C1208" s="601"/>
      <c r="D1208" s="601"/>
      <c r="E1208" s="601"/>
      <c r="F1208" s="540"/>
      <c r="G1208" s="540"/>
      <c r="H1208" s="540"/>
      <c r="I1208" s="540"/>
      <c r="J1208" s="540"/>
      <c r="K1208" s="540"/>
      <c r="L1208" s="540"/>
      <c r="M1208" s="171"/>
      <c r="N1208" s="171"/>
      <c r="O1208" s="171"/>
      <c r="Q1208" s="758"/>
      <c r="R1208" s="757"/>
      <c r="S1208" s="717"/>
      <c r="T1208" s="717"/>
      <c r="U1208" s="717"/>
      <c r="V1208" s="717"/>
      <c r="W1208" s="717"/>
      <c r="X1208" s="759"/>
    </row>
    <row r="1209" spans="1:24" s="712" customFormat="1" ht="12.75" hidden="1" customHeight="1">
      <c r="A1209" s="677"/>
      <c r="B1209" s="601"/>
      <c r="C1209" s="601"/>
      <c r="D1209" s="601"/>
      <c r="E1209" s="601"/>
      <c r="F1209" s="540"/>
      <c r="G1209" s="540"/>
      <c r="H1209" s="540"/>
      <c r="I1209" s="540"/>
      <c r="J1209" s="540"/>
      <c r="K1209" s="540"/>
      <c r="L1209" s="540"/>
      <c r="M1209" s="171"/>
      <c r="N1209" s="171"/>
      <c r="O1209" s="171"/>
      <c r="Q1209" s="758"/>
      <c r="R1209" s="757"/>
      <c r="S1209" s="717"/>
      <c r="T1209" s="717"/>
      <c r="U1209" s="717"/>
      <c r="V1209" s="717"/>
      <c r="W1209" s="717"/>
      <c r="X1209" s="759"/>
    </row>
    <row r="1210" spans="1:24" s="712" customFormat="1" ht="12.75" hidden="1" customHeight="1">
      <c r="A1210" s="677"/>
      <c r="B1210" s="601"/>
      <c r="C1210" s="601"/>
      <c r="D1210" s="601"/>
      <c r="E1210" s="601"/>
      <c r="F1210" s="540"/>
      <c r="G1210" s="540"/>
      <c r="H1210" s="540"/>
      <c r="I1210" s="540"/>
      <c r="J1210" s="540"/>
      <c r="K1210" s="540"/>
      <c r="L1210" s="540"/>
      <c r="M1210" s="171"/>
      <c r="N1210" s="171"/>
      <c r="O1210" s="171"/>
      <c r="Q1210" s="758"/>
      <c r="R1210" s="757"/>
      <c r="S1210" s="717"/>
      <c r="T1210" s="717"/>
      <c r="U1210" s="717"/>
      <c r="V1210" s="717"/>
      <c r="W1210" s="717"/>
      <c r="X1210" s="759"/>
    </row>
    <row r="1211" spans="1:24" s="712" customFormat="1" ht="12.75" hidden="1" customHeight="1">
      <c r="A1211" s="677"/>
      <c r="B1211" s="601"/>
      <c r="C1211" s="601"/>
      <c r="D1211" s="601"/>
      <c r="E1211" s="601"/>
      <c r="F1211" s="540"/>
      <c r="G1211" s="540"/>
      <c r="H1211" s="540"/>
      <c r="I1211" s="540"/>
      <c r="J1211" s="540"/>
      <c r="K1211" s="540"/>
      <c r="L1211" s="540"/>
      <c r="M1211" s="171"/>
      <c r="N1211" s="171"/>
      <c r="O1211" s="171"/>
      <c r="Q1211" s="758"/>
      <c r="R1211" s="757"/>
      <c r="S1211" s="717"/>
      <c r="T1211" s="717"/>
      <c r="U1211" s="717"/>
      <c r="V1211" s="717"/>
      <c r="W1211" s="717"/>
      <c r="X1211" s="759"/>
    </row>
    <row r="1212" spans="1:24" s="712" customFormat="1" ht="12.75" hidden="1" customHeight="1">
      <c r="A1212" s="677"/>
      <c r="B1212" s="601"/>
      <c r="C1212" s="601"/>
      <c r="D1212" s="601"/>
      <c r="E1212" s="601"/>
      <c r="F1212" s="540"/>
      <c r="G1212" s="540"/>
      <c r="H1212" s="540"/>
      <c r="I1212" s="540"/>
      <c r="J1212" s="540"/>
      <c r="K1212" s="540"/>
      <c r="L1212" s="540"/>
      <c r="M1212" s="171"/>
      <c r="N1212" s="171"/>
      <c r="O1212" s="171"/>
      <c r="Q1212" s="758"/>
      <c r="R1212" s="757"/>
      <c r="S1212" s="717"/>
      <c r="T1212" s="717"/>
      <c r="U1212" s="717"/>
      <c r="V1212" s="717"/>
      <c r="W1212" s="717"/>
      <c r="X1212" s="759"/>
    </row>
    <row r="1213" spans="1:24" s="712" customFormat="1" ht="12.75" hidden="1" customHeight="1">
      <c r="A1213" s="677"/>
      <c r="B1213" s="601"/>
      <c r="C1213" s="601"/>
      <c r="D1213" s="601"/>
      <c r="E1213" s="601"/>
      <c r="F1213" s="540"/>
      <c r="G1213" s="540"/>
      <c r="H1213" s="540"/>
      <c r="I1213" s="540"/>
      <c r="J1213" s="540"/>
      <c r="K1213" s="540"/>
      <c r="L1213" s="540"/>
      <c r="M1213" s="171"/>
      <c r="N1213" s="171"/>
      <c r="O1213" s="171"/>
      <c r="Q1213" s="758"/>
      <c r="R1213" s="757"/>
      <c r="S1213" s="717"/>
      <c r="T1213" s="717"/>
      <c r="U1213" s="717"/>
      <c r="V1213" s="717"/>
      <c r="W1213" s="717"/>
      <c r="X1213" s="759"/>
    </row>
    <row r="1214" spans="1:24" s="712" customFormat="1" ht="12.75" hidden="1" customHeight="1">
      <c r="A1214" s="677"/>
      <c r="B1214" s="601"/>
      <c r="C1214" s="601"/>
      <c r="D1214" s="601"/>
      <c r="E1214" s="601"/>
      <c r="F1214" s="540"/>
      <c r="G1214" s="540"/>
      <c r="H1214" s="540"/>
      <c r="I1214" s="540"/>
      <c r="J1214" s="540"/>
      <c r="K1214" s="540"/>
      <c r="L1214" s="540"/>
      <c r="M1214" s="171"/>
      <c r="N1214" s="171"/>
      <c r="O1214" s="171"/>
      <c r="Q1214" s="758"/>
      <c r="R1214" s="757"/>
      <c r="S1214" s="717"/>
      <c r="T1214" s="717"/>
      <c r="U1214" s="717"/>
      <c r="V1214" s="717"/>
      <c r="W1214" s="717"/>
      <c r="X1214" s="759"/>
    </row>
    <row r="1215" spans="1:24" s="712" customFormat="1" ht="12.75" hidden="1" customHeight="1">
      <c r="A1215" s="677"/>
      <c r="B1215" s="601"/>
      <c r="C1215" s="601"/>
      <c r="D1215" s="601"/>
      <c r="E1215" s="601"/>
      <c r="F1215" s="540"/>
      <c r="G1215" s="540"/>
      <c r="H1215" s="540"/>
      <c r="I1215" s="540"/>
      <c r="J1215" s="540"/>
      <c r="K1215" s="540"/>
      <c r="L1215" s="540"/>
      <c r="M1215" s="171"/>
      <c r="N1215" s="171"/>
      <c r="O1215" s="171"/>
      <c r="Q1215" s="758"/>
      <c r="R1215" s="757"/>
      <c r="S1215" s="717"/>
      <c r="T1215" s="717"/>
      <c r="U1215" s="717"/>
      <c r="V1215" s="717"/>
      <c r="W1215" s="717"/>
      <c r="X1215" s="759"/>
    </row>
    <row r="1216" spans="1:24" s="712" customFormat="1" ht="12.75" hidden="1" customHeight="1">
      <c r="A1216" s="677"/>
      <c r="B1216" s="601"/>
      <c r="C1216" s="601"/>
      <c r="D1216" s="601"/>
      <c r="E1216" s="601"/>
      <c r="F1216" s="540"/>
      <c r="G1216" s="540"/>
      <c r="H1216" s="540"/>
      <c r="I1216" s="540"/>
      <c r="J1216" s="540"/>
      <c r="K1216" s="540"/>
      <c r="L1216" s="540"/>
      <c r="M1216" s="171"/>
      <c r="N1216" s="171"/>
      <c r="O1216" s="171"/>
      <c r="Q1216" s="758"/>
      <c r="R1216" s="757"/>
      <c r="S1216" s="717"/>
      <c r="T1216" s="717"/>
      <c r="U1216" s="717"/>
      <c r="V1216" s="717"/>
      <c r="W1216" s="717"/>
      <c r="X1216" s="759"/>
    </row>
    <row r="1217" spans="1:24" s="712" customFormat="1" ht="12.75" hidden="1" customHeight="1">
      <c r="A1217" s="677"/>
      <c r="B1217" s="601"/>
      <c r="C1217" s="601"/>
      <c r="D1217" s="601"/>
      <c r="E1217" s="601"/>
      <c r="F1217" s="540"/>
      <c r="G1217" s="540"/>
      <c r="H1217" s="540"/>
      <c r="I1217" s="540"/>
      <c r="J1217" s="540"/>
      <c r="K1217" s="540"/>
      <c r="L1217" s="540"/>
      <c r="M1217" s="171"/>
      <c r="N1217" s="171"/>
      <c r="O1217" s="171"/>
      <c r="Q1217" s="758"/>
      <c r="R1217" s="757"/>
      <c r="S1217" s="717"/>
      <c r="T1217" s="717"/>
      <c r="U1217" s="717"/>
      <c r="V1217" s="717"/>
      <c r="W1217" s="717"/>
      <c r="X1217" s="759"/>
    </row>
    <row r="1218" spans="1:24" s="712" customFormat="1" ht="12.75" hidden="1" customHeight="1">
      <c r="A1218" s="677"/>
      <c r="B1218" s="601"/>
      <c r="C1218" s="601"/>
      <c r="D1218" s="601"/>
      <c r="E1218" s="601"/>
      <c r="F1218" s="540"/>
      <c r="G1218" s="540"/>
      <c r="H1218" s="540"/>
      <c r="I1218" s="540"/>
      <c r="J1218" s="540"/>
      <c r="K1218" s="540"/>
      <c r="L1218" s="540"/>
      <c r="M1218" s="171"/>
      <c r="N1218" s="171"/>
      <c r="O1218" s="171"/>
      <c r="Q1218" s="758"/>
      <c r="R1218" s="757"/>
      <c r="S1218" s="717"/>
      <c r="T1218" s="717"/>
      <c r="U1218" s="717"/>
      <c r="V1218" s="717"/>
      <c r="W1218" s="717"/>
      <c r="X1218" s="759"/>
    </row>
    <row r="1219" spans="1:24" s="712" customFormat="1" ht="12.75" hidden="1" customHeight="1">
      <c r="A1219" s="677"/>
      <c r="B1219" s="601"/>
      <c r="C1219" s="601"/>
      <c r="D1219" s="601"/>
      <c r="E1219" s="601"/>
      <c r="F1219" s="540"/>
      <c r="G1219" s="540"/>
      <c r="H1219" s="540"/>
      <c r="I1219" s="540"/>
      <c r="J1219" s="540"/>
      <c r="K1219" s="540"/>
      <c r="L1219" s="540"/>
      <c r="M1219" s="171"/>
      <c r="N1219" s="171"/>
      <c r="O1219" s="171"/>
      <c r="Q1219" s="758"/>
      <c r="R1219" s="757"/>
      <c r="S1219" s="717"/>
      <c r="T1219" s="717"/>
      <c r="U1219" s="717"/>
      <c r="V1219" s="717"/>
      <c r="W1219" s="717"/>
      <c r="X1219" s="759"/>
    </row>
    <row r="1220" spans="1:24" s="712" customFormat="1" ht="12.75" hidden="1" customHeight="1">
      <c r="A1220" s="677"/>
      <c r="B1220" s="601"/>
      <c r="C1220" s="601"/>
      <c r="D1220" s="601"/>
      <c r="E1220" s="601"/>
      <c r="F1220" s="540"/>
      <c r="G1220" s="540"/>
      <c r="H1220" s="540"/>
      <c r="I1220" s="540"/>
      <c r="J1220" s="540"/>
      <c r="K1220" s="540"/>
      <c r="L1220" s="540"/>
      <c r="M1220" s="171"/>
      <c r="N1220" s="171"/>
      <c r="O1220" s="171"/>
      <c r="Q1220" s="758"/>
      <c r="R1220" s="757"/>
      <c r="S1220" s="717"/>
      <c r="T1220" s="717"/>
      <c r="U1220" s="717"/>
      <c r="V1220" s="717"/>
      <c r="W1220" s="717"/>
      <c r="X1220" s="759"/>
    </row>
    <row r="1221" spans="1:24" s="712" customFormat="1" ht="12.75" hidden="1" customHeight="1">
      <c r="A1221" s="677"/>
      <c r="B1221" s="601"/>
      <c r="C1221" s="601"/>
      <c r="D1221" s="601"/>
      <c r="E1221" s="601"/>
      <c r="F1221" s="540"/>
      <c r="G1221" s="540"/>
      <c r="H1221" s="540"/>
      <c r="I1221" s="540"/>
      <c r="J1221" s="540"/>
      <c r="K1221" s="540"/>
      <c r="L1221" s="540"/>
      <c r="M1221" s="171"/>
      <c r="N1221" s="171"/>
      <c r="O1221" s="171"/>
      <c r="Q1221" s="758"/>
      <c r="R1221" s="757"/>
      <c r="S1221" s="717"/>
      <c r="T1221" s="717"/>
      <c r="U1221" s="717"/>
      <c r="V1221" s="717"/>
      <c r="W1221" s="717"/>
      <c r="X1221" s="759"/>
    </row>
    <row r="1222" spans="1:24" s="712" customFormat="1" ht="12.75" hidden="1" customHeight="1">
      <c r="A1222" s="677"/>
      <c r="B1222" s="601"/>
      <c r="C1222" s="601"/>
      <c r="D1222" s="601"/>
      <c r="E1222" s="601"/>
      <c r="F1222" s="540"/>
      <c r="G1222" s="540"/>
      <c r="H1222" s="540"/>
      <c r="I1222" s="540"/>
      <c r="J1222" s="540"/>
      <c r="K1222" s="540"/>
      <c r="L1222" s="540"/>
      <c r="M1222" s="171"/>
      <c r="N1222" s="171"/>
      <c r="O1222" s="171"/>
      <c r="Q1222" s="758"/>
      <c r="R1222" s="757"/>
      <c r="S1222" s="717"/>
      <c r="T1222" s="717"/>
      <c r="U1222" s="717"/>
      <c r="V1222" s="717"/>
      <c r="W1222" s="717"/>
      <c r="X1222" s="759"/>
    </row>
    <row r="1223" spans="1:24" s="712" customFormat="1" ht="12.75" hidden="1" customHeight="1">
      <c r="A1223" s="677"/>
      <c r="B1223" s="601"/>
      <c r="C1223" s="601"/>
      <c r="D1223" s="601"/>
      <c r="E1223" s="601"/>
      <c r="F1223" s="540"/>
      <c r="G1223" s="540"/>
      <c r="H1223" s="540"/>
      <c r="I1223" s="540"/>
      <c r="J1223" s="540"/>
      <c r="K1223" s="540"/>
      <c r="L1223" s="540"/>
      <c r="M1223" s="171"/>
      <c r="N1223" s="171"/>
      <c r="O1223" s="171"/>
      <c r="Q1223" s="758"/>
      <c r="R1223" s="757"/>
      <c r="S1223" s="717"/>
      <c r="T1223" s="717"/>
      <c r="U1223" s="717"/>
      <c r="V1223" s="717"/>
      <c r="W1223" s="717"/>
      <c r="X1223" s="759"/>
    </row>
    <row r="1224" spans="1:24" s="712" customFormat="1" ht="12.75" hidden="1" customHeight="1">
      <c r="A1224" s="677"/>
      <c r="B1224" s="601"/>
      <c r="C1224" s="601"/>
      <c r="D1224" s="601"/>
      <c r="E1224" s="601"/>
      <c r="F1224" s="540"/>
      <c r="G1224" s="540"/>
      <c r="H1224" s="540"/>
      <c r="I1224" s="540"/>
      <c r="J1224" s="540"/>
      <c r="K1224" s="540"/>
      <c r="L1224" s="540"/>
      <c r="M1224" s="171"/>
      <c r="N1224" s="171"/>
      <c r="O1224" s="171"/>
      <c r="Q1224" s="758"/>
      <c r="R1224" s="757"/>
      <c r="S1224" s="717"/>
      <c r="T1224" s="717"/>
      <c r="U1224" s="717"/>
      <c r="V1224" s="717"/>
      <c r="W1224" s="717"/>
      <c r="X1224" s="759"/>
    </row>
    <row r="1225" spans="1:24" s="712" customFormat="1" ht="12.75" hidden="1" customHeight="1">
      <c r="A1225" s="677"/>
      <c r="B1225" s="601"/>
      <c r="C1225" s="601"/>
      <c r="D1225" s="601"/>
      <c r="E1225" s="601"/>
      <c r="F1225" s="540"/>
      <c r="G1225" s="540"/>
      <c r="H1225" s="540"/>
      <c r="I1225" s="540"/>
      <c r="J1225" s="540"/>
      <c r="K1225" s="540"/>
      <c r="L1225" s="540"/>
      <c r="M1225" s="171"/>
      <c r="N1225" s="171"/>
      <c r="O1225" s="171"/>
      <c r="Q1225" s="758"/>
      <c r="R1225" s="757"/>
      <c r="S1225" s="717"/>
      <c r="T1225" s="717"/>
      <c r="U1225" s="717"/>
      <c r="V1225" s="717"/>
      <c r="W1225" s="717"/>
      <c r="X1225" s="759"/>
    </row>
    <row r="1226" spans="1:24" s="712" customFormat="1" ht="12.75" hidden="1" customHeight="1">
      <c r="A1226" s="677"/>
      <c r="B1226" s="601"/>
      <c r="C1226" s="601"/>
      <c r="D1226" s="601"/>
      <c r="E1226" s="601"/>
      <c r="F1226" s="540"/>
      <c r="G1226" s="540"/>
      <c r="H1226" s="540"/>
      <c r="I1226" s="540"/>
      <c r="J1226" s="540"/>
      <c r="K1226" s="540"/>
      <c r="L1226" s="540"/>
      <c r="M1226" s="171"/>
      <c r="N1226" s="171"/>
      <c r="O1226" s="171"/>
      <c r="Q1226" s="758"/>
      <c r="R1226" s="757"/>
      <c r="S1226" s="717"/>
      <c r="T1226" s="717"/>
      <c r="U1226" s="717"/>
      <c r="V1226" s="717"/>
      <c r="W1226" s="717"/>
      <c r="X1226" s="759"/>
    </row>
    <row r="1227" spans="1:24" s="712" customFormat="1" ht="12.75" hidden="1" customHeight="1">
      <c r="A1227" s="677"/>
      <c r="B1227" s="601"/>
      <c r="C1227" s="601"/>
      <c r="D1227" s="601"/>
      <c r="E1227" s="601"/>
      <c r="F1227" s="540"/>
      <c r="G1227" s="540"/>
      <c r="H1227" s="540"/>
      <c r="I1227" s="540"/>
      <c r="J1227" s="540"/>
      <c r="K1227" s="540"/>
      <c r="L1227" s="540"/>
      <c r="M1227" s="171"/>
      <c r="N1227" s="171"/>
      <c r="O1227" s="171"/>
      <c r="Q1227" s="758"/>
      <c r="R1227" s="757"/>
      <c r="S1227" s="717"/>
      <c r="T1227" s="717"/>
      <c r="U1227" s="717"/>
      <c r="V1227" s="717"/>
      <c r="W1227" s="717"/>
      <c r="X1227" s="759"/>
    </row>
    <row r="1228" spans="1:24" s="712" customFormat="1" ht="12.75" hidden="1" customHeight="1">
      <c r="A1228" s="677"/>
      <c r="B1228" s="601"/>
      <c r="C1228" s="601"/>
      <c r="D1228" s="601"/>
      <c r="E1228" s="601"/>
      <c r="F1228" s="540"/>
      <c r="G1228" s="540"/>
      <c r="H1228" s="540"/>
      <c r="I1228" s="540"/>
      <c r="J1228" s="540"/>
      <c r="K1228" s="540"/>
      <c r="L1228" s="540"/>
      <c r="M1228" s="171"/>
      <c r="N1228" s="171"/>
      <c r="O1228" s="171"/>
      <c r="Q1228" s="758"/>
      <c r="R1228" s="757"/>
      <c r="S1228" s="717"/>
      <c r="T1228" s="717"/>
      <c r="U1228" s="717"/>
      <c r="V1228" s="717"/>
      <c r="W1228" s="717"/>
      <c r="X1228" s="759"/>
    </row>
    <row r="1229" spans="1:24" s="712" customFormat="1" ht="12.75" hidden="1" customHeight="1">
      <c r="A1229" s="677"/>
      <c r="B1229" s="601"/>
      <c r="C1229" s="601"/>
      <c r="D1229" s="601"/>
      <c r="E1229" s="601"/>
      <c r="F1229" s="540"/>
      <c r="G1229" s="540"/>
      <c r="H1229" s="540"/>
      <c r="I1229" s="540"/>
      <c r="J1229" s="540"/>
      <c r="K1229" s="540"/>
      <c r="L1229" s="540"/>
      <c r="M1229" s="171"/>
      <c r="N1229" s="171"/>
      <c r="O1229" s="171"/>
      <c r="Q1229" s="758"/>
      <c r="R1229" s="757"/>
      <c r="S1229" s="717"/>
      <c r="T1229" s="717"/>
      <c r="U1229" s="717"/>
      <c r="V1229" s="717"/>
      <c r="W1229" s="717"/>
      <c r="X1229" s="759"/>
    </row>
    <row r="1230" spans="1:24" s="712" customFormat="1" ht="12.75" hidden="1" customHeight="1">
      <c r="A1230" s="677"/>
      <c r="B1230" s="601"/>
      <c r="C1230" s="601"/>
      <c r="D1230" s="601"/>
      <c r="E1230" s="601"/>
      <c r="F1230" s="540"/>
      <c r="G1230" s="540"/>
      <c r="H1230" s="540"/>
      <c r="I1230" s="540"/>
      <c r="J1230" s="540"/>
      <c r="K1230" s="540"/>
      <c r="L1230" s="540"/>
      <c r="M1230" s="171"/>
      <c r="N1230" s="171"/>
      <c r="O1230" s="171"/>
      <c r="Q1230" s="758"/>
      <c r="R1230" s="757"/>
      <c r="S1230" s="717"/>
      <c r="T1230" s="717"/>
      <c r="U1230" s="717"/>
      <c r="V1230" s="717"/>
      <c r="W1230" s="717"/>
      <c r="X1230" s="759"/>
    </row>
    <row r="1231" spans="1:24" s="712" customFormat="1" ht="12.75" hidden="1" customHeight="1">
      <c r="A1231" s="677"/>
      <c r="B1231" s="601"/>
      <c r="C1231" s="601"/>
      <c r="D1231" s="601"/>
      <c r="E1231" s="601"/>
      <c r="F1231" s="540"/>
      <c r="G1231" s="540"/>
      <c r="H1231" s="540"/>
      <c r="I1231" s="540"/>
      <c r="J1231" s="540"/>
      <c r="K1231" s="540"/>
      <c r="L1231" s="540"/>
      <c r="M1231" s="171"/>
      <c r="N1231" s="171"/>
      <c r="O1231" s="171"/>
      <c r="Q1231" s="758"/>
      <c r="R1231" s="757"/>
      <c r="S1231" s="717"/>
      <c r="T1231" s="717"/>
      <c r="U1231" s="717"/>
      <c r="V1231" s="717"/>
      <c r="W1231" s="717"/>
      <c r="X1231" s="759"/>
    </row>
    <row r="1232" spans="1:24" s="712" customFormat="1" ht="12.75" hidden="1" customHeight="1">
      <c r="A1232" s="677"/>
      <c r="B1232" s="601"/>
      <c r="C1232" s="601"/>
      <c r="D1232" s="601"/>
      <c r="E1232" s="601"/>
      <c r="F1232" s="540"/>
      <c r="G1232" s="540"/>
      <c r="H1232" s="540"/>
      <c r="I1232" s="540"/>
      <c r="J1232" s="540"/>
      <c r="K1232" s="540"/>
      <c r="L1232" s="540"/>
      <c r="M1232" s="171"/>
      <c r="N1232" s="171"/>
      <c r="O1232" s="171"/>
      <c r="Q1232" s="758"/>
      <c r="R1232" s="757"/>
      <c r="S1232" s="717"/>
      <c r="T1232" s="717"/>
      <c r="U1232" s="717"/>
      <c r="V1232" s="717"/>
      <c r="W1232" s="717"/>
      <c r="X1232" s="759"/>
    </row>
    <row r="1233" spans="1:24" s="712" customFormat="1" ht="12.75" hidden="1" customHeight="1">
      <c r="A1233" s="677"/>
      <c r="B1233" s="601"/>
      <c r="C1233" s="601"/>
      <c r="D1233" s="601"/>
      <c r="E1233" s="601"/>
      <c r="F1233" s="540"/>
      <c r="G1233" s="540"/>
      <c r="H1233" s="540"/>
      <c r="I1233" s="540"/>
      <c r="J1233" s="540"/>
      <c r="K1233" s="540"/>
      <c r="L1233" s="540"/>
      <c r="M1233" s="171"/>
      <c r="N1233" s="171"/>
      <c r="O1233" s="171"/>
      <c r="Q1233" s="758"/>
      <c r="R1233" s="757"/>
      <c r="S1233" s="717"/>
      <c r="T1233" s="717"/>
      <c r="U1233" s="717"/>
      <c r="V1233" s="717"/>
      <c r="W1233" s="717"/>
      <c r="X1233" s="759"/>
    </row>
    <row r="1234" spans="1:24" s="712" customFormat="1" ht="12.75" hidden="1" customHeight="1">
      <c r="A1234" s="677"/>
      <c r="B1234" s="601"/>
      <c r="C1234" s="601"/>
      <c r="D1234" s="601"/>
      <c r="E1234" s="601"/>
      <c r="F1234" s="540"/>
      <c r="G1234" s="540"/>
      <c r="H1234" s="540"/>
      <c r="I1234" s="540"/>
      <c r="J1234" s="540"/>
      <c r="K1234" s="540"/>
      <c r="L1234" s="540"/>
      <c r="M1234" s="171"/>
      <c r="N1234" s="171"/>
      <c r="O1234" s="171"/>
      <c r="Q1234" s="758"/>
      <c r="R1234" s="757"/>
      <c r="S1234" s="717"/>
      <c r="T1234" s="717"/>
      <c r="U1234" s="717"/>
      <c r="V1234" s="717"/>
      <c r="W1234" s="717"/>
      <c r="X1234" s="759"/>
    </row>
    <row r="1235" spans="1:24" s="712" customFormat="1" ht="12.75" hidden="1" customHeight="1">
      <c r="A1235" s="677"/>
      <c r="B1235" s="601"/>
      <c r="C1235" s="601"/>
      <c r="D1235" s="601"/>
      <c r="E1235" s="601"/>
      <c r="F1235" s="540"/>
      <c r="G1235" s="540"/>
      <c r="H1235" s="540"/>
      <c r="I1235" s="540"/>
      <c r="J1235" s="540"/>
      <c r="K1235" s="540"/>
      <c r="L1235" s="540"/>
      <c r="M1235" s="171"/>
      <c r="N1235" s="171"/>
      <c r="O1235" s="171"/>
      <c r="Q1235" s="758"/>
      <c r="R1235" s="757"/>
      <c r="S1235" s="717"/>
      <c r="T1235" s="717"/>
      <c r="U1235" s="717"/>
      <c r="V1235" s="717"/>
      <c r="W1235" s="717"/>
      <c r="X1235" s="759"/>
    </row>
    <row r="1236" spans="1:24" s="712" customFormat="1" ht="12.75" hidden="1" customHeight="1">
      <c r="A1236" s="677"/>
      <c r="B1236" s="601"/>
      <c r="C1236" s="601"/>
      <c r="D1236" s="601"/>
      <c r="E1236" s="601"/>
      <c r="F1236" s="540"/>
      <c r="G1236" s="540"/>
      <c r="H1236" s="540"/>
      <c r="I1236" s="540"/>
      <c r="J1236" s="540"/>
      <c r="K1236" s="540"/>
      <c r="L1236" s="540"/>
      <c r="M1236" s="171"/>
      <c r="N1236" s="171"/>
      <c r="O1236" s="171"/>
      <c r="Q1236" s="758"/>
      <c r="R1236" s="757"/>
      <c r="S1236" s="717"/>
      <c r="T1236" s="717"/>
      <c r="U1236" s="717"/>
      <c r="V1236" s="717"/>
      <c r="W1236" s="717"/>
      <c r="X1236" s="759"/>
    </row>
    <row r="1237" spans="1:24" s="712" customFormat="1" ht="12.75" hidden="1" customHeight="1">
      <c r="A1237" s="677"/>
      <c r="B1237" s="601"/>
      <c r="C1237" s="601"/>
      <c r="D1237" s="601"/>
      <c r="E1237" s="601"/>
      <c r="F1237" s="540"/>
      <c r="G1237" s="540"/>
      <c r="H1237" s="540"/>
      <c r="I1237" s="540"/>
      <c r="J1237" s="540"/>
      <c r="K1237" s="540"/>
      <c r="L1237" s="540"/>
      <c r="M1237" s="171"/>
      <c r="N1237" s="171"/>
      <c r="O1237" s="171"/>
      <c r="Q1237" s="758"/>
      <c r="R1237" s="757"/>
      <c r="S1237" s="717"/>
      <c r="T1237" s="717"/>
      <c r="U1237" s="717"/>
      <c r="V1237" s="717"/>
      <c r="W1237" s="717"/>
      <c r="X1237" s="759"/>
    </row>
    <row r="1238" spans="1:24" s="712" customFormat="1" ht="12.75" hidden="1" customHeight="1">
      <c r="A1238" s="677"/>
      <c r="B1238" s="601"/>
      <c r="C1238" s="601"/>
      <c r="D1238" s="601"/>
      <c r="E1238" s="601"/>
      <c r="F1238" s="540"/>
      <c r="G1238" s="540"/>
      <c r="H1238" s="540"/>
      <c r="I1238" s="540"/>
      <c r="J1238" s="540"/>
      <c r="K1238" s="540"/>
      <c r="L1238" s="540"/>
      <c r="M1238" s="171"/>
      <c r="N1238" s="171"/>
      <c r="O1238" s="171"/>
      <c r="Q1238" s="758"/>
      <c r="R1238" s="757"/>
      <c r="S1238" s="717"/>
      <c r="T1238" s="717"/>
      <c r="U1238" s="717"/>
      <c r="V1238" s="717"/>
      <c r="W1238" s="717"/>
      <c r="X1238" s="759"/>
    </row>
    <row r="1239" spans="1:24" s="712" customFormat="1" ht="12.75" hidden="1" customHeight="1">
      <c r="A1239" s="677"/>
      <c r="B1239" s="601"/>
      <c r="C1239" s="601"/>
      <c r="D1239" s="601"/>
      <c r="E1239" s="601"/>
      <c r="F1239" s="540"/>
      <c r="G1239" s="540"/>
      <c r="H1239" s="540"/>
      <c r="I1239" s="540"/>
      <c r="J1239" s="540"/>
      <c r="K1239" s="540"/>
      <c r="L1239" s="540"/>
      <c r="M1239" s="171"/>
      <c r="N1239" s="171"/>
      <c r="O1239" s="171"/>
      <c r="Q1239" s="758"/>
      <c r="R1239" s="757"/>
      <c r="S1239" s="717"/>
      <c r="T1239" s="717"/>
      <c r="U1239" s="717"/>
      <c r="V1239" s="717"/>
      <c r="W1239" s="717"/>
      <c r="X1239" s="759"/>
    </row>
    <row r="1240" spans="1:24" s="712" customFormat="1" ht="12.75" hidden="1" customHeight="1">
      <c r="A1240" s="677"/>
      <c r="B1240" s="601"/>
      <c r="C1240" s="601"/>
      <c r="D1240" s="601"/>
      <c r="E1240" s="601"/>
      <c r="F1240" s="540"/>
      <c r="G1240" s="540"/>
      <c r="H1240" s="540"/>
      <c r="I1240" s="540"/>
      <c r="J1240" s="540"/>
      <c r="K1240" s="540"/>
      <c r="L1240" s="540"/>
      <c r="M1240" s="171"/>
      <c r="N1240" s="171"/>
      <c r="O1240" s="171"/>
      <c r="Q1240" s="758"/>
      <c r="R1240" s="757"/>
      <c r="S1240" s="717"/>
      <c r="T1240" s="717"/>
      <c r="U1240" s="717"/>
      <c r="V1240" s="717"/>
      <c r="W1240" s="717"/>
      <c r="X1240" s="759"/>
    </row>
    <row r="1241" spans="1:24" s="712" customFormat="1" ht="12.75" hidden="1" customHeight="1">
      <c r="A1241" s="677"/>
      <c r="B1241" s="601"/>
      <c r="C1241" s="601"/>
      <c r="D1241" s="601"/>
      <c r="E1241" s="601"/>
      <c r="F1241" s="540"/>
      <c r="G1241" s="540"/>
      <c r="H1241" s="540"/>
      <c r="I1241" s="540"/>
      <c r="J1241" s="540"/>
      <c r="K1241" s="540"/>
      <c r="L1241" s="540"/>
      <c r="M1241" s="171"/>
      <c r="N1241" s="171"/>
      <c r="O1241" s="171"/>
      <c r="Q1241" s="758"/>
      <c r="R1241" s="757"/>
      <c r="S1241" s="717"/>
      <c r="T1241" s="717"/>
      <c r="U1241" s="717"/>
      <c r="V1241" s="717"/>
      <c r="W1241" s="717"/>
      <c r="X1241" s="759"/>
    </row>
    <row r="1242" spans="1:24" s="712" customFormat="1" ht="12.75" hidden="1" customHeight="1">
      <c r="A1242" s="677"/>
      <c r="B1242" s="601"/>
      <c r="C1242" s="601"/>
      <c r="D1242" s="601"/>
      <c r="E1242" s="601"/>
      <c r="F1242" s="540"/>
      <c r="G1242" s="540"/>
      <c r="H1242" s="540"/>
      <c r="I1242" s="540"/>
      <c r="J1242" s="540"/>
      <c r="K1242" s="540"/>
      <c r="L1242" s="540"/>
      <c r="M1242" s="171"/>
      <c r="N1242" s="171"/>
      <c r="O1242" s="171"/>
      <c r="Q1242" s="758"/>
      <c r="R1242" s="757"/>
      <c r="S1242" s="717"/>
      <c r="T1242" s="717"/>
      <c r="U1242" s="717"/>
      <c r="V1242" s="717"/>
      <c r="W1242" s="717"/>
      <c r="X1242" s="759"/>
    </row>
    <row r="1243" spans="1:24" s="712" customFormat="1" ht="12.75" hidden="1" customHeight="1">
      <c r="A1243" s="677"/>
      <c r="B1243" s="601"/>
      <c r="C1243" s="601"/>
      <c r="D1243" s="601"/>
      <c r="E1243" s="601"/>
      <c r="F1243" s="540"/>
      <c r="G1243" s="540"/>
      <c r="H1243" s="540"/>
      <c r="I1243" s="540"/>
      <c r="J1243" s="540"/>
      <c r="K1243" s="540"/>
      <c r="L1243" s="540"/>
      <c r="M1243" s="171"/>
      <c r="N1243" s="171"/>
      <c r="O1243" s="171"/>
      <c r="Q1243" s="758"/>
      <c r="R1243" s="757"/>
      <c r="S1243" s="717"/>
      <c r="T1243" s="717"/>
      <c r="U1243" s="717"/>
      <c r="V1243" s="717"/>
      <c r="W1243" s="717"/>
      <c r="X1243" s="759"/>
    </row>
    <row r="1244" spans="1:24" s="712" customFormat="1" ht="12.75" hidden="1" customHeight="1">
      <c r="A1244" s="677"/>
      <c r="B1244" s="601"/>
      <c r="C1244" s="601"/>
      <c r="D1244" s="601"/>
      <c r="E1244" s="601"/>
      <c r="F1244" s="540"/>
      <c r="G1244" s="540"/>
      <c r="H1244" s="540"/>
      <c r="I1244" s="540"/>
      <c r="J1244" s="540"/>
      <c r="K1244" s="540"/>
      <c r="L1244" s="540"/>
      <c r="M1244" s="171"/>
      <c r="N1244" s="171"/>
      <c r="O1244" s="171"/>
      <c r="Q1244" s="758"/>
      <c r="R1244" s="757"/>
      <c r="S1244" s="717"/>
      <c r="T1244" s="717"/>
      <c r="U1244" s="717"/>
      <c r="V1244" s="717"/>
      <c r="W1244" s="717"/>
      <c r="X1244" s="759"/>
    </row>
    <row r="1245" spans="1:24" s="712" customFormat="1" ht="12.75" hidden="1" customHeight="1">
      <c r="A1245" s="677"/>
      <c r="B1245" s="601"/>
      <c r="C1245" s="601"/>
      <c r="D1245" s="601"/>
      <c r="E1245" s="601"/>
      <c r="F1245" s="540"/>
      <c r="G1245" s="540"/>
      <c r="H1245" s="540"/>
      <c r="I1245" s="540"/>
      <c r="J1245" s="540"/>
      <c r="K1245" s="540"/>
      <c r="L1245" s="540"/>
      <c r="M1245" s="171"/>
      <c r="N1245" s="171"/>
      <c r="O1245" s="171"/>
      <c r="Q1245" s="758"/>
      <c r="R1245" s="757"/>
      <c r="S1245" s="717"/>
      <c r="T1245" s="717"/>
      <c r="U1245" s="717"/>
      <c r="V1245" s="717"/>
      <c r="W1245" s="717"/>
      <c r="X1245" s="759"/>
    </row>
    <row r="1246" spans="1:24" s="712" customFormat="1" ht="12.75" hidden="1" customHeight="1">
      <c r="A1246" s="677"/>
      <c r="B1246" s="601"/>
      <c r="C1246" s="601"/>
      <c r="D1246" s="601"/>
      <c r="E1246" s="601"/>
      <c r="F1246" s="540"/>
      <c r="G1246" s="540"/>
      <c r="H1246" s="540"/>
      <c r="I1246" s="540"/>
      <c r="J1246" s="540"/>
      <c r="K1246" s="540"/>
      <c r="L1246" s="540"/>
      <c r="M1246" s="171"/>
      <c r="N1246" s="171"/>
      <c r="O1246" s="171"/>
      <c r="Q1246" s="758"/>
      <c r="R1246" s="757"/>
      <c r="S1246" s="717"/>
      <c r="T1246" s="717"/>
      <c r="U1246" s="717"/>
      <c r="V1246" s="717"/>
      <c r="W1246" s="717"/>
      <c r="X1246" s="759"/>
    </row>
    <row r="1247" spans="1:24" s="712" customFormat="1" ht="12.75" hidden="1" customHeight="1">
      <c r="A1247" s="677"/>
      <c r="B1247" s="601"/>
      <c r="C1247" s="601"/>
      <c r="D1247" s="601"/>
      <c r="E1247" s="601"/>
      <c r="F1247" s="540"/>
      <c r="G1247" s="540"/>
      <c r="H1247" s="540"/>
      <c r="I1247" s="540"/>
      <c r="J1247" s="540"/>
      <c r="K1247" s="540"/>
      <c r="L1247" s="540"/>
      <c r="M1247" s="171"/>
      <c r="N1247" s="171"/>
      <c r="O1247" s="171"/>
      <c r="Q1247" s="758"/>
      <c r="R1247" s="757"/>
      <c r="S1247" s="717"/>
      <c r="T1247" s="717"/>
      <c r="U1247" s="717"/>
      <c r="V1247" s="717"/>
      <c r="W1247" s="717"/>
      <c r="X1247" s="759"/>
    </row>
    <row r="1248" spans="1:24" s="712" customFormat="1" ht="12.75" hidden="1" customHeight="1">
      <c r="A1248" s="677"/>
      <c r="B1248" s="601"/>
      <c r="C1248" s="601"/>
      <c r="D1248" s="601"/>
      <c r="E1248" s="601"/>
      <c r="F1248" s="540"/>
      <c r="G1248" s="540"/>
      <c r="H1248" s="540"/>
      <c r="I1248" s="540"/>
      <c r="J1248" s="540"/>
      <c r="K1248" s="540"/>
      <c r="L1248" s="540"/>
      <c r="M1248" s="171"/>
      <c r="N1248" s="171"/>
      <c r="O1248" s="171"/>
      <c r="Q1248" s="758"/>
      <c r="R1248" s="757"/>
      <c r="S1248" s="717"/>
      <c r="T1248" s="717"/>
      <c r="U1248" s="717"/>
      <c r="V1248" s="717"/>
      <c r="W1248" s="717"/>
      <c r="X1248" s="759"/>
    </row>
    <row r="1249" spans="1:24" s="712" customFormat="1" ht="12.75" hidden="1" customHeight="1">
      <c r="A1249" s="677"/>
      <c r="B1249" s="601"/>
      <c r="C1249" s="601"/>
      <c r="D1249" s="601"/>
      <c r="E1249" s="601"/>
      <c r="F1249" s="540"/>
      <c r="G1249" s="540"/>
      <c r="H1249" s="540"/>
      <c r="I1249" s="540"/>
      <c r="J1249" s="540"/>
      <c r="K1249" s="540"/>
      <c r="L1249" s="540"/>
      <c r="M1249" s="171"/>
      <c r="N1249" s="171"/>
      <c r="O1249" s="171"/>
      <c r="Q1249" s="758"/>
      <c r="R1249" s="757"/>
      <c r="S1249" s="717"/>
      <c r="T1249" s="717"/>
      <c r="U1249" s="717"/>
      <c r="V1249" s="717"/>
      <c r="W1249" s="717"/>
      <c r="X1249" s="759"/>
    </row>
    <row r="1250" spans="1:24" s="712" customFormat="1" ht="12.75" hidden="1" customHeight="1">
      <c r="A1250" s="677"/>
      <c r="B1250" s="601"/>
      <c r="C1250" s="601"/>
      <c r="D1250" s="601"/>
      <c r="E1250" s="601"/>
      <c r="F1250" s="540"/>
      <c r="G1250" s="540"/>
      <c r="H1250" s="540"/>
      <c r="I1250" s="540"/>
      <c r="J1250" s="540"/>
      <c r="K1250" s="540"/>
      <c r="L1250" s="540"/>
      <c r="M1250" s="171"/>
      <c r="N1250" s="171"/>
      <c r="O1250" s="171"/>
      <c r="Q1250" s="758"/>
      <c r="R1250" s="757"/>
      <c r="S1250" s="717"/>
      <c r="T1250" s="717"/>
      <c r="U1250" s="717"/>
      <c r="V1250" s="717"/>
      <c r="W1250" s="717"/>
      <c r="X1250" s="759"/>
    </row>
    <row r="1251" spans="1:24" s="712" customFormat="1" ht="12.75" hidden="1" customHeight="1">
      <c r="A1251" s="677"/>
      <c r="B1251" s="601"/>
      <c r="C1251" s="601"/>
      <c r="D1251" s="601"/>
      <c r="E1251" s="601"/>
      <c r="F1251" s="540"/>
      <c r="G1251" s="540"/>
      <c r="H1251" s="540"/>
      <c r="I1251" s="540"/>
      <c r="J1251" s="540"/>
      <c r="K1251" s="540"/>
      <c r="L1251" s="540"/>
      <c r="M1251" s="171"/>
      <c r="N1251" s="171"/>
      <c r="O1251" s="171"/>
      <c r="Q1251" s="758"/>
      <c r="R1251" s="757"/>
      <c r="S1251" s="717"/>
      <c r="T1251" s="717"/>
      <c r="U1251" s="717"/>
      <c r="V1251" s="717"/>
      <c r="W1251" s="717"/>
      <c r="X1251" s="759"/>
    </row>
    <row r="1252" spans="1:24" s="712" customFormat="1" ht="12.75" hidden="1" customHeight="1">
      <c r="A1252" s="677"/>
      <c r="B1252" s="601"/>
      <c r="C1252" s="601"/>
      <c r="D1252" s="601"/>
      <c r="E1252" s="601"/>
      <c r="F1252" s="540"/>
      <c r="G1252" s="540"/>
      <c r="H1252" s="540"/>
      <c r="I1252" s="540"/>
      <c r="J1252" s="540"/>
      <c r="K1252" s="540"/>
      <c r="L1252" s="540"/>
      <c r="M1252" s="171"/>
      <c r="N1252" s="171"/>
      <c r="O1252" s="171"/>
      <c r="Q1252" s="758"/>
      <c r="R1252" s="757"/>
      <c r="S1252" s="717"/>
      <c r="T1252" s="717"/>
      <c r="U1252" s="717"/>
      <c r="V1252" s="717"/>
      <c r="W1252" s="717"/>
      <c r="X1252" s="759"/>
    </row>
    <row r="1253" spans="1:24" s="712" customFormat="1" ht="12.75" hidden="1" customHeight="1">
      <c r="A1253" s="677"/>
      <c r="B1253" s="601"/>
      <c r="C1253" s="601"/>
      <c r="D1253" s="601"/>
      <c r="E1253" s="601"/>
      <c r="F1253" s="540"/>
      <c r="G1253" s="540"/>
      <c r="H1253" s="540"/>
      <c r="I1253" s="540"/>
      <c r="J1253" s="540"/>
      <c r="K1253" s="540"/>
      <c r="L1253" s="540"/>
      <c r="M1253" s="171"/>
      <c r="N1253" s="171"/>
      <c r="O1253" s="171"/>
      <c r="Q1253" s="758"/>
      <c r="R1253" s="757"/>
      <c r="S1253" s="717"/>
      <c r="T1253" s="717"/>
      <c r="U1253" s="717"/>
      <c r="V1253" s="717"/>
      <c r="W1253" s="717"/>
      <c r="X1253" s="759"/>
    </row>
    <row r="1254" spans="1:24" s="712" customFormat="1" ht="12.75" hidden="1" customHeight="1">
      <c r="A1254" s="677"/>
      <c r="B1254" s="601"/>
      <c r="C1254" s="601"/>
      <c r="D1254" s="601"/>
      <c r="E1254" s="601"/>
      <c r="F1254" s="540"/>
      <c r="G1254" s="540"/>
      <c r="H1254" s="540"/>
      <c r="I1254" s="540"/>
      <c r="J1254" s="540"/>
      <c r="K1254" s="540"/>
      <c r="L1254" s="540"/>
      <c r="M1254" s="171"/>
      <c r="N1254" s="171"/>
      <c r="O1254" s="171"/>
      <c r="Q1254" s="758"/>
      <c r="R1254" s="757"/>
      <c r="S1254" s="717"/>
      <c r="T1254" s="717"/>
      <c r="U1254" s="717"/>
      <c r="V1254" s="717"/>
      <c r="W1254" s="717"/>
      <c r="X1254" s="759"/>
    </row>
    <row r="1255" spans="1:24" s="712" customFormat="1" ht="12.75" hidden="1" customHeight="1">
      <c r="A1255" s="677"/>
      <c r="B1255" s="601"/>
      <c r="C1255" s="601"/>
      <c r="D1255" s="601"/>
      <c r="E1255" s="601"/>
      <c r="F1255" s="540"/>
      <c r="G1255" s="540"/>
      <c r="H1255" s="540"/>
      <c r="I1255" s="540"/>
      <c r="J1255" s="540"/>
      <c r="K1255" s="540"/>
      <c r="L1255" s="540"/>
      <c r="M1255" s="171"/>
      <c r="N1255" s="171"/>
      <c r="O1255" s="171"/>
      <c r="Q1255" s="758"/>
      <c r="R1255" s="757"/>
      <c r="S1255" s="717"/>
      <c r="T1255" s="717"/>
      <c r="U1255" s="717"/>
      <c r="V1255" s="717"/>
      <c r="W1255" s="717"/>
      <c r="X1255" s="759"/>
    </row>
    <row r="1256" spans="1:24" s="712" customFormat="1" ht="12.75" hidden="1" customHeight="1">
      <c r="A1256" s="677"/>
      <c r="B1256" s="601"/>
      <c r="C1256" s="601"/>
      <c r="D1256" s="601"/>
      <c r="E1256" s="601"/>
      <c r="F1256" s="540"/>
      <c r="G1256" s="540"/>
      <c r="H1256" s="540"/>
      <c r="I1256" s="540"/>
      <c r="J1256" s="540"/>
      <c r="K1256" s="540"/>
      <c r="L1256" s="540"/>
      <c r="M1256" s="171"/>
      <c r="N1256" s="171"/>
      <c r="O1256" s="171"/>
      <c r="Q1256" s="758"/>
      <c r="R1256" s="757"/>
      <c r="S1256" s="717"/>
      <c r="T1256" s="717"/>
      <c r="U1256" s="717"/>
      <c r="V1256" s="717"/>
      <c r="W1256" s="717"/>
      <c r="X1256" s="759"/>
    </row>
    <row r="1257" spans="1:24" s="712" customFormat="1" ht="12.75" hidden="1" customHeight="1">
      <c r="A1257" s="677"/>
      <c r="B1257" s="601"/>
      <c r="C1257" s="601"/>
      <c r="D1257" s="601"/>
      <c r="E1257" s="601"/>
      <c r="F1257" s="540"/>
      <c r="G1257" s="540"/>
      <c r="H1257" s="540"/>
      <c r="I1257" s="540"/>
      <c r="J1257" s="540"/>
      <c r="K1257" s="540"/>
      <c r="L1257" s="540"/>
      <c r="M1257" s="171"/>
      <c r="N1257" s="171"/>
      <c r="O1257" s="171"/>
      <c r="Q1257" s="758"/>
      <c r="R1257" s="757"/>
      <c r="S1257" s="717"/>
      <c r="T1257" s="717"/>
      <c r="U1257" s="717"/>
      <c r="V1257" s="717"/>
      <c r="W1257" s="717"/>
      <c r="X1257" s="759"/>
    </row>
    <row r="1258" spans="1:24" s="712" customFormat="1" ht="12.75" hidden="1" customHeight="1">
      <c r="A1258" s="677"/>
      <c r="B1258" s="601"/>
      <c r="C1258" s="601"/>
      <c r="D1258" s="601"/>
      <c r="E1258" s="601"/>
      <c r="F1258" s="540"/>
      <c r="G1258" s="540"/>
      <c r="H1258" s="540"/>
      <c r="I1258" s="540"/>
      <c r="J1258" s="540"/>
      <c r="K1258" s="540"/>
      <c r="L1258" s="540"/>
      <c r="M1258" s="171"/>
      <c r="N1258" s="171"/>
      <c r="O1258" s="171"/>
      <c r="Q1258" s="758"/>
      <c r="R1258" s="757"/>
      <c r="S1258" s="717"/>
      <c r="T1258" s="717"/>
      <c r="U1258" s="717"/>
      <c r="V1258" s="717"/>
      <c r="W1258" s="717"/>
      <c r="X1258" s="759"/>
    </row>
    <row r="1259" spans="1:24" s="712" customFormat="1" ht="12.75" hidden="1" customHeight="1">
      <c r="A1259" s="677"/>
      <c r="B1259" s="601"/>
      <c r="C1259" s="601"/>
      <c r="D1259" s="601"/>
      <c r="E1259" s="601"/>
      <c r="F1259" s="540"/>
      <c r="G1259" s="540"/>
      <c r="H1259" s="540"/>
      <c r="I1259" s="540"/>
      <c r="J1259" s="540"/>
      <c r="K1259" s="540"/>
      <c r="L1259" s="540"/>
      <c r="M1259" s="171"/>
      <c r="N1259" s="171"/>
      <c r="O1259" s="171"/>
      <c r="Q1259" s="758"/>
      <c r="R1259" s="757"/>
      <c r="S1259" s="717"/>
      <c r="T1259" s="717"/>
      <c r="U1259" s="717"/>
      <c r="V1259" s="717"/>
      <c r="W1259" s="717"/>
      <c r="X1259" s="759"/>
    </row>
    <row r="1260" spans="1:24" s="712" customFormat="1" ht="12.75" hidden="1" customHeight="1">
      <c r="A1260" s="677"/>
      <c r="B1260" s="601"/>
      <c r="C1260" s="601"/>
      <c r="D1260" s="601"/>
      <c r="E1260" s="601"/>
      <c r="F1260" s="540"/>
      <c r="G1260" s="540"/>
      <c r="H1260" s="540"/>
      <c r="I1260" s="540"/>
      <c r="J1260" s="540"/>
      <c r="K1260" s="540"/>
      <c r="L1260" s="540"/>
      <c r="M1260" s="171"/>
      <c r="N1260" s="171"/>
      <c r="O1260" s="171"/>
      <c r="Q1260" s="758"/>
      <c r="R1260" s="757"/>
      <c r="S1260" s="717"/>
      <c r="T1260" s="717"/>
      <c r="U1260" s="717"/>
      <c r="V1260" s="717"/>
      <c r="W1260" s="717"/>
      <c r="X1260" s="759"/>
    </row>
    <row r="1261" spans="1:24" s="712" customFormat="1" ht="12.75" hidden="1" customHeight="1">
      <c r="A1261" s="677"/>
      <c r="B1261" s="601"/>
      <c r="C1261" s="601"/>
      <c r="D1261" s="601"/>
      <c r="E1261" s="601"/>
      <c r="F1261" s="540"/>
      <c r="G1261" s="540"/>
      <c r="H1261" s="540"/>
      <c r="I1261" s="540"/>
      <c r="J1261" s="540"/>
      <c r="K1261" s="540"/>
      <c r="L1261" s="540"/>
      <c r="M1261" s="171"/>
      <c r="N1261" s="171"/>
      <c r="O1261" s="171"/>
      <c r="Q1261" s="758"/>
      <c r="R1261" s="757"/>
      <c r="S1261" s="717"/>
      <c r="T1261" s="717"/>
      <c r="U1261" s="717"/>
      <c r="V1261" s="717"/>
      <c r="W1261" s="717"/>
      <c r="X1261" s="759"/>
    </row>
    <row r="1262" spans="1:24" s="712" customFormat="1" ht="12.75" hidden="1" customHeight="1">
      <c r="A1262" s="677"/>
      <c r="B1262" s="601"/>
      <c r="C1262" s="601"/>
      <c r="D1262" s="601"/>
      <c r="E1262" s="601"/>
      <c r="F1262" s="540"/>
      <c r="G1262" s="540"/>
      <c r="H1262" s="540"/>
      <c r="I1262" s="540"/>
      <c r="J1262" s="540"/>
      <c r="K1262" s="540"/>
      <c r="L1262" s="540"/>
      <c r="M1262" s="171"/>
      <c r="N1262" s="171"/>
      <c r="O1262" s="171"/>
      <c r="Q1262" s="758"/>
      <c r="R1262" s="757"/>
      <c r="S1262" s="717"/>
      <c r="T1262" s="717"/>
      <c r="U1262" s="717"/>
      <c r="V1262" s="717"/>
      <c r="W1262" s="717"/>
      <c r="X1262" s="759"/>
    </row>
    <row r="1263" spans="1:24" s="712" customFormat="1" ht="12.75" hidden="1" customHeight="1">
      <c r="A1263" s="677"/>
      <c r="B1263" s="601"/>
      <c r="C1263" s="601"/>
      <c r="D1263" s="601"/>
      <c r="E1263" s="601"/>
      <c r="F1263" s="540"/>
      <c r="G1263" s="540"/>
      <c r="H1263" s="540"/>
      <c r="I1263" s="540"/>
      <c r="J1263" s="540"/>
      <c r="K1263" s="540"/>
      <c r="L1263" s="540"/>
      <c r="M1263" s="171"/>
      <c r="N1263" s="171"/>
      <c r="O1263" s="171"/>
      <c r="Q1263" s="758"/>
      <c r="R1263" s="757"/>
      <c r="S1263" s="717"/>
      <c r="T1263" s="717"/>
      <c r="U1263" s="717"/>
      <c r="V1263" s="717"/>
      <c r="W1263" s="717"/>
      <c r="X1263" s="759"/>
    </row>
    <row r="1264" spans="1:24" s="712" customFormat="1" ht="12.75" hidden="1" customHeight="1">
      <c r="A1264" s="677"/>
      <c r="B1264" s="601"/>
      <c r="C1264" s="601"/>
      <c r="D1264" s="601"/>
      <c r="E1264" s="601"/>
      <c r="F1264" s="540"/>
      <c r="G1264" s="540"/>
      <c r="H1264" s="540"/>
      <c r="I1264" s="540"/>
      <c r="J1264" s="540"/>
      <c r="K1264" s="540"/>
      <c r="L1264" s="540"/>
      <c r="M1264" s="171"/>
      <c r="N1264" s="171"/>
      <c r="O1264" s="171"/>
      <c r="Q1264" s="758"/>
      <c r="R1264" s="757"/>
      <c r="S1264" s="717"/>
      <c r="T1264" s="717"/>
      <c r="U1264" s="717"/>
      <c r="V1264" s="717"/>
      <c r="W1264" s="717"/>
      <c r="X1264" s="759"/>
    </row>
    <row r="1265" spans="1:24" s="712" customFormat="1" ht="12.75" hidden="1" customHeight="1">
      <c r="A1265" s="677"/>
      <c r="B1265" s="601"/>
      <c r="C1265" s="601"/>
      <c r="D1265" s="601"/>
      <c r="E1265" s="601"/>
      <c r="F1265" s="540"/>
      <c r="G1265" s="540"/>
      <c r="H1265" s="540"/>
      <c r="I1265" s="540"/>
      <c r="J1265" s="540"/>
      <c r="K1265" s="540"/>
      <c r="L1265" s="540"/>
      <c r="M1265" s="171"/>
      <c r="N1265" s="171"/>
      <c r="O1265" s="171"/>
      <c r="Q1265" s="758"/>
      <c r="R1265" s="757"/>
      <c r="S1265" s="717"/>
      <c r="T1265" s="717"/>
      <c r="U1265" s="717"/>
      <c r="V1265" s="717"/>
      <c r="W1265" s="717"/>
      <c r="X1265" s="759"/>
    </row>
    <row r="1266" spans="1:24" s="712" customFormat="1" ht="12.75" hidden="1" customHeight="1">
      <c r="A1266" s="677"/>
      <c r="B1266" s="601"/>
      <c r="C1266" s="601"/>
      <c r="D1266" s="601"/>
      <c r="E1266" s="601"/>
      <c r="F1266" s="540"/>
      <c r="G1266" s="540"/>
      <c r="H1266" s="540"/>
      <c r="I1266" s="540"/>
      <c r="J1266" s="540"/>
      <c r="K1266" s="540"/>
      <c r="L1266" s="540"/>
      <c r="M1266" s="171"/>
      <c r="N1266" s="171"/>
      <c r="O1266" s="171"/>
      <c r="Q1266" s="758"/>
      <c r="R1266" s="757"/>
      <c r="S1266" s="717"/>
      <c r="T1266" s="717"/>
      <c r="U1266" s="717"/>
      <c r="V1266" s="717"/>
      <c r="W1266" s="717"/>
      <c r="X1266" s="759"/>
    </row>
    <row r="1267" spans="1:24" s="712" customFormat="1" ht="12.75" hidden="1" customHeight="1">
      <c r="A1267" s="677"/>
      <c r="B1267" s="601"/>
      <c r="C1267" s="601"/>
      <c r="D1267" s="601"/>
      <c r="E1267" s="601"/>
      <c r="F1267" s="540"/>
      <c r="G1267" s="540"/>
      <c r="H1267" s="540"/>
      <c r="I1267" s="540"/>
      <c r="J1267" s="540"/>
      <c r="K1267" s="540"/>
      <c r="L1267" s="540"/>
      <c r="M1267" s="171"/>
      <c r="N1267" s="171"/>
      <c r="O1267" s="171"/>
      <c r="Q1267" s="758"/>
      <c r="R1267" s="757"/>
      <c r="S1267" s="717"/>
      <c r="T1267" s="717"/>
      <c r="U1267" s="717"/>
      <c r="V1267" s="717"/>
      <c r="W1267" s="717"/>
      <c r="X1267" s="759"/>
    </row>
    <row r="1268" spans="1:24" s="712" customFormat="1" ht="12.75" hidden="1" customHeight="1">
      <c r="A1268" s="677"/>
      <c r="B1268" s="601"/>
      <c r="C1268" s="601"/>
      <c r="D1268" s="601"/>
      <c r="E1268" s="601"/>
      <c r="F1268" s="540"/>
      <c r="G1268" s="540"/>
      <c r="H1268" s="540"/>
      <c r="I1268" s="540"/>
      <c r="J1268" s="540"/>
      <c r="K1268" s="540"/>
      <c r="L1268" s="540"/>
      <c r="M1268" s="171"/>
      <c r="N1268" s="171"/>
      <c r="O1268" s="171"/>
      <c r="Q1268" s="758"/>
      <c r="R1268" s="757"/>
      <c r="S1268" s="717"/>
      <c r="T1268" s="717"/>
      <c r="U1268" s="717"/>
      <c r="V1268" s="717"/>
      <c r="W1268" s="717"/>
      <c r="X1268" s="759"/>
    </row>
    <row r="1269" spans="1:24" s="712" customFormat="1" ht="12.75" hidden="1" customHeight="1">
      <c r="A1269" s="677"/>
      <c r="B1269" s="601"/>
      <c r="C1269" s="601"/>
      <c r="D1269" s="601"/>
      <c r="E1269" s="601"/>
      <c r="F1269" s="540"/>
      <c r="G1269" s="540"/>
      <c r="H1269" s="540"/>
      <c r="I1269" s="540"/>
      <c r="J1269" s="540"/>
      <c r="K1269" s="540"/>
      <c r="L1269" s="540"/>
      <c r="M1269" s="171"/>
      <c r="N1269" s="171"/>
      <c r="O1269" s="171"/>
      <c r="Q1269" s="758"/>
      <c r="R1269" s="757"/>
      <c r="S1269" s="717"/>
      <c r="T1269" s="717"/>
      <c r="U1269" s="717"/>
      <c r="V1269" s="717"/>
      <c r="W1269" s="717"/>
      <c r="X1269" s="759"/>
    </row>
    <row r="1270" spans="1:24" s="712" customFormat="1" ht="12.75" hidden="1" customHeight="1">
      <c r="A1270" s="677"/>
      <c r="B1270" s="601"/>
      <c r="C1270" s="601"/>
      <c r="D1270" s="601"/>
      <c r="E1270" s="601"/>
      <c r="F1270" s="540"/>
      <c r="G1270" s="540"/>
      <c r="H1270" s="540"/>
      <c r="I1270" s="540"/>
      <c r="J1270" s="540"/>
      <c r="K1270" s="540"/>
      <c r="L1270" s="540"/>
      <c r="M1270" s="171"/>
      <c r="N1270" s="171"/>
      <c r="O1270" s="171"/>
      <c r="Q1270" s="758"/>
      <c r="R1270" s="757"/>
      <c r="S1270" s="717"/>
      <c r="T1270" s="717"/>
      <c r="U1270" s="717"/>
      <c r="V1270" s="717"/>
      <c r="W1270" s="717"/>
      <c r="X1270" s="759"/>
    </row>
    <row r="1271" spans="1:24" s="712" customFormat="1" ht="12.75" hidden="1" customHeight="1">
      <c r="A1271" s="677"/>
      <c r="B1271" s="601"/>
      <c r="C1271" s="601"/>
      <c r="D1271" s="601"/>
      <c r="E1271" s="601"/>
      <c r="F1271" s="540"/>
      <c r="G1271" s="540"/>
      <c r="H1271" s="540"/>
      <c r="I1271" s="540"/>
      <c r="J1271" s="540"/>
      <c r="K1271" s="540"/>
      <c r="L1271" s="540"/>
      <c r="M1271" s="171"/>
      <c r="N1271" s="171"/>
      <c r="O1271" s="171"/>
      <c r="Q1271" s="758"/>
      <c r="R1271" s="757"/>
      <c r="S1271" s="717"/>
      <c r="T1271" s="717"/>
      <c r="U1271" s="717"/>
      <c r="V1271" s="717"/>
      <c r="W1271" s="717"/>
      <c r="X1271" s="759"/>
    </row>
    <row r="1272" spans="1:24" s="712" customFormat="1" ht="12.75" hidden="1" customHeight="1">
      <c r="A1272" s="677"/>
      <c r="B1272" s="601"/>
      <c r="C1272" s="601"/>
      <c r="D1272" s="601"/>
      <c r="E1272" s="601"/>
      <c r="F1272" s="540"/>
      <c r="G1272" s="540"/>
      <c r="H1272" s="540"/>
      <c r="I1272" s="540"/>
      <c r="J1272" s="540"/>
      <c r="K1272" s="540"/>
      <c r="L1272" s="540"/>
      <c r="M1272" s="171"/>
      <c r="N1272" s="171"/>
      <c r="O1272" s="171"/>
      <c r="Q1272" s="758"/>
      <c r="R1272" s="757"/>
      <c r="S1272" s="717"/>
      <c r="T1272" s="717"/>
      <c r="U1272" s="717"/>
      <c r="V1272" s="717"/>
      <c r="W1272" s="717"/>
      <c r="X1272" s="759"/>
    </row>
    <row r="1273" spans="1:24" s="712" customFormat="1" ht="12.75" hidden="1" customHeight="1">
      <c r="A1273" s="677"/>
      <c r="B1273" s="601"/>
      <c r="C1273" s="601"/>
      <c r="D1273" s="601"/>
      <c r="E1273" s="601"/>
      <c r="F1273" s="540"/>
      <c r="G1273" s="540"/>
      <c r="H1273" s="540"/>
      <c r="I1273" s="540"/>
      <c r="J1273" s="540"/>
      <c r="K1273" s="540"/>
      <c r="L1273" s="540"/>
      <c r="M1273" s="171"/>
      <c r="N1273" s="171"/>
      <c r="O1273" s="171"/>
      <c r="Q1273" s="758"/>
      <c r="R1273" s="757"/>
      <c r="S1273" s="717"/>
      <c r="T1273" s="717"/>
      <c r="U1273" s="717"/>
      <c r="V1273" s="717"/>
      <c r="W1273" s="717"/>
      <c r="X1273" s="759"/>
    </row>
    <row r="1274" spans="1:24" s="712" customFormat="1" ht="12.75" hidden="1" customHeight="1">
      <c r="A1274" s="677"/>
      <c r="B1274" s="601"/>
      <c r="C1274" s="601"/>
      <c r="D1274" s="601"/>
      <c r="E1274" s="601"/>
      <c r="F1274" s="540"/>
      <c r="G1274" s="540"/>
      <c r="H1274" s="540"/>
      <c r="I1274" s="540"/>
      <c r="J1274" s="540"/>
      <c r="K1274" s="540"/>
      <c r="L1274" s="540"/>
      <c r="M1274" s="171"/>
      <c r="N1274" s="171"/>
      <c r="O1274" s="171"/>
      <c r="Q1274" s="758"/>
      <c r="R1274" s="757"/>
      <c r="S1274" s="717"/>
      <c r="T1274" s="717"/>
      <c r="U1274" s="717"/>
      <c r="V1274" s="717"/>
      <c r="W1274" s="717"/>
      <c r="X1274" s="759"/>
    </row>
    <row r="1275" spans="1:24" s="712" customFormat="1" ht="12.75" hidden="1" customHeight="1">
      <c r="A1275" s="677"/>
      <c r="B1275" s="601"/>
      <c r="C1275" s="601"/>
      <c r="D1275" s="601"/>
      <c r="E1275" s="601"/>
      <c r="F1275" s="540"/>
      <c r="G1275" s="540"/>
      <c r="H1275" s="540"/>
      <c r="I1275" s="540"/>
      <c r="J1275" s="540"/>
      <c r="K1275" s="540"/>
      <c r="L1275" s="540"/>
      <c r="M1275" s="171"/>
      <c r="N1275" s="171"/>
      <c r="O1275" s="171"/>
      <c r="Q1275" s="758"/>
      <c r="R1275" s="757"/>
      <c r="S1275" s="717"/>
      <c r="T1275" s="717"/>
      <c r="U1275" s="717"/>
      <c r="V1275" s="717"/>
      <c r="W1275" s="717"/>
      <c r="X1275" s="759"/>
    </row>
    <row r="1276" spans="1:24" s="712" customFormat="1" ht="12.75" hidden="1" customHeight="1">
      <c r="A1276" s="677"/>
      <c r="B1276" s="601"/>
      <c r="C1276" s="601"/>
      <c r="D1276" s="601"/>
      <c r="E1276" s="601"/>
      <c r="F1276" s="540"/>
      <c r="G1276" s="540"/>
      <c r="H1276" s="540"/>
      <c r="I1276" s="540"/>
      <c r="J1276" s="540"/>
      <c r="K1276" s="540"/>
      <c r="L1276" s="540"/>
      <c r="M1276" s="171"/>
      <c r="N1276" s="171"/>
      <c r="O1276" s="171"/>
      <c r="Q1276" s="758"/>
      <c r="R1276" s="757"/>
      <c r="S1276" s="717"/>
      <c r="T1276" s="717"/>
      <c r="U1276" s="717"/>
      <c r="V1276" s="717"/>
      <c r="W1276" s="717"/>
      <c r="X1276" s="759"/>
    </row>
    <row r="1277" spans="1:24" s="712" customFormat="1" ht="12.75" hidden="1" customHeight="1">
      <c r="A1277" s="677"/>
      <c r="B1277" s="601"/>
      <c r="C1277" s="601"/>
      <c r="D1277" s="601"/>
      <c r="E1277" s="601"/>
      <c r="F1277" s="540"/>
      <c r="G1277" s="540"/>
      <c r="H1277" s="540"/>
      <c r="I1277" s="540"/>
      <c r="J1277" s="540"/>
      <c r="K1277" s="540"/>
      <c r="L1277" s="540"/>
      <c r="M1277" s="171"/>
      <c r="N1277" s="171"/>
      <c r="O1277" s="171"/>
      <c r="Q1277" s="758"/>
      <c r="R1277" s="757"/>
      <c r="S1277" s="717"/>
      <c r="T1277" s="717"/>
      <c r="U1277" s="717"/>
      <c r="V1277" s="717"/>
      <c r="W1277" s="717"/>
      <c r="X1277" s="759"/>
    </row>
    <row r="1278" spans="1:24" s="712" customFormat="1" ht="12.75" hidden="1" customHeight="1">
      <c r="A1278" s="677"/>
      <c r="B1278" s="601"/>
      <c r="C1278" s="601"/>
      <c r="D1278" s="601"/>
      <c r="E1278" s="601"/>
      <c r="F1278" s="540"/>
      <c r="G1278" s="540"/>
      <c r="H1278" s="540"/>
      <c r="I1278" s="540"/>
      <c r="J1278" s="540"/>
      <c r="K1278" s="540"/>
      <c r="L1278" s="540"/>
      <c r="M1278" s="171"/>
      <c r="N1278" s="171"/>
      <c r="O1278" s="171"/>
      <c r="Q1278" s="758"/>
      <c r="R1278" s="757"/>
      <c r="S1278" s="717"/>
      <c r="T1278" s="717"/>
      <c r="U1278" s="717"/>
      <c r="V1278" s="717"/>
      <c r="W1278" s="717"/>
      <c r="X1278" s="759"/>
    </row>
    <row r="1279" spans="1:24" s="712" customFormat="1" ht="12.75" hidden="1" customHeight="1">
      <c r="A1279" s="677"/>
      <c r="B1279" s="601"/>
      <c r="C1279" s="601"/>
      <c r="D1279" s="601"/>
      <c r="E1279" s="601"/>
      <c r="F1279" s="540"/>
      <c r="G1279" s="540"/>
      <c r="H1279" s="540"/>
      <c r="I1279" s="540"/>
      <c r="J1279" s="540"/>
      <c r="K1279" s="540"/>
      <c r="L1279" s="540"/>
      <c r="M1279" s="171"/>
      <c r="N1279" s="171"/>
      <c r="O1279" s="171"/>
      <c r="Q1279" s="758"/>
      <c r="R1279" s="757"/>
      <c r="S1279" s="717"/>
      <c r="T1279" s="717"/>
      <c r="U1279" s="717"/>
      <c r="V1279" s="717"/>
      <c r="W1279" s="717"/>
      <c r="X1279" s="759"/>
    </row>
    <row r="1280" spans="1:24" s="712" customFormat="1" ht="12.75" hidden="1" customHeight="1">
      <c r="A1280" s="677"/>
      <c r="B1280" s="601"/>
      <c r="C1280" s="601"/>
      <c r="D1280" s="601"/>
      <c r="E1280" s="601"/>
      <c r="F1280" s="540"/>
      <c r="G1280" s="540"/>
      <c r="H1280" s="540"/>
      <c r="I1280" s="540"/>
      <c r="J1280" s="540"/>
      <c r="K1280" s="540"/>
      <c r="L1280" s="540"/>
      <c r="M1280" s="171"/>
      <c r="N1280" s="171"/>
      <c r="O1280" s="171"/>
      <c r="Q1280" s="758"/>
      <c r="R1280" s="757"/>
      <c r="S1280" s="717"/>
      <c r="T1280" s="717"/>
      <c r="U1280" s="717"/>
      <c r="V1280" s="717"/>
      <c r="W1280" s="717"/>
      <c r="X1280" s="759"/>
    </row>
    <row r="1281" spans="1:24" s="712" customFormat="1" ht="12.75" hidden="1" customHeight="1">
      <c r="A1281" s="677"/>
      <c r="B1281" s="601"/>
      <c r="C1281" s="601"/>
      <c r="D1281" s="601"/>
      <c r="E1281" s="601"/>
      <c r="F1281" s="540"/>
      <c r="G1281" s="540"/>
      <c r="H1281" s="540"/>
      <c r="I1281" s="540"/>
      <c r="J1281" s="540"/>
      <c r="K1281" s="540"/>
      <c r="L1281" s="540"/>
      <c r="M1281" s="171"/>
      <c r="N1281" s="171"/>
      <c r="O1281" s="171"/>
      <c r="Q1281" s="758"/>
      <c r="R1281" s="757"/>
      <c r="S1281" s="717"/>
      <c r="T1281" s="717"/>
      <c r="U1281" s="717"/>
      <c r="V1281" s="717"/>
      <c r="W1281" s="717"/>
      <c r="X1281" s="759"/>
    </row>
    <row r="1282" spans="1:24" s="712" customFormat="1" ht="12.75" hidden="1" customHeight="1">
      <c r="A1282" s="677"/>
      <c r="B1282" s="601"/>
      <c r="C1282" s="601"/>
      <c r="D1282" s="601"/>
      <c r="E1282" s="601"/>
      <c r="F1282" s="540"/>
      <c r="G1282" s="540"/>
      <c r="H1282" s="540"/>
      <c r="I1282" s="540"/>
      <c r="J1282" s="540"/>
      <c r="K1282" s="540"/>
      <c r="L1282" s="540"/>
      <c r="M1282" s="171"/>
      <c r="N1282" s="171"/>
      <c r="O1282" s="171"/>
      <c r="Q1282" s="758"/>
      <c r="R1282" s="757"/>
      <c r="S1282" s="717"/>
      <c r="T1282" s="717"/>
      <c r="U1282" s="717"/>
      <c r="V1282" s="717"/>
      <c r="W1282" s="717"/>
      <c r="X1282" s="759"/>
    </row>
    <row r="1283" spans="1:24" s="712" customFormat="1" ht="12.75" hidden="1" customHeight="1">
      <c r="A1283" s="677"/>
      <c r="B1283" s="601"/>
      <c r="C1283" s="601"/>
      <c r="D1283" s="601"/>
      <c r="E1283" s="601"/>
      <c r="F1283" s="540"/>
      <c r="G1283" s="540"/>
      <c r="H1283" s="540"/>
      <c r="I1283" s="540"/>
      <c r="J1283" s="540"/>
      <c r="K1283" s="540"/>
      <c r="L1283" s="540"/>
      <c r="M1283" s="171"/>
      <c r="N1283" s="171"/>
      <c r="O1283" s="171"/>
      <c r="Q1283" s="758"/>
      <c r="R1283" s="757"/>
      <c r="S1283" s="717"/>
      <c r="T1283" s="717"/>
      <c r="U1283" s="717"/>
      <c r="V1283" s="717"/>
      <c r="W1283" s="717"/>
      <c r="X1283" s="759"/>
    </row>
    <row r="1284" spans="1:24" s="712" customFormat="1" ht="12.75" hidden="1" customHeight="1">
      <c r="A1284" s="677"/>
      <c r="B1284" s="601"/>
      <c r="C1284" s="601"/>
      <c r="D1284" s="601"/>
      <c r="E1284" s="601"/>
      <c r="F1284" s="540"/>
      <c r="G1284" s="540"/>
      <c r="H1284" s="540"/>
      <c r="I1284" s="540"/>
      <c r="J1284" s="540"/>
      <c r="K1284" s="540"/>
      <c r="L1284" s="540"/>
      <c r="M1284" s="171"/>
      <c r="N1284" s="171"/>
      <c r="O1284" s="171"/>
      <c r="Q1284" s="758"/>
      <c r="R1284" s="757"/>
      <c r="S1284" s="717"/>
      <c r="T1284" s="717"/>
      <c r="U1284" s="717"/>
      <c r="V1284" s="717"/>
      <c r="W1284" s="717"/>
      <c r="X1284" s="759"/>
    </row>
    <row r="1285" spans="1:24" s="712" customFormat="1" ht="12.75" hidden="1" customHeight="1">
      <c r="A1285" s="677"/>
      <c r="B1285" s="601"/>
      <c r="C1285" s="601"/>
      <c r="D1285" s="601"/>
      <c r="E1285" s="601"/>
      <c r="F1285" s="540"/>
      <c r="G1285" s="540"/>
      <c r="H1285" s="540"/>
      <c r="I1285" s="540"/>
      <c r="J1285" s="540"/>
      <c r="K1285" s="540"/>
      <c r="L1285" s="540"/>
      <c r="M1285" s="171"/>
      <c r="N1285" s="171"/>
      <c r="O1285" s="171"/>
      <c r="Q1285" s="758"/>
      <c r="R1285" s="757"/>
      <c r="S1285" s="717"/>
      <c r="T1285" s="717"/>
      <c r="U1285" s="717"/>
      <c r="V1285" s="717"/>
      <c r="W1285" s="717"/>
      <c r="X1285" s="759"/>
    </row>
    <row r="1286" spans="1:24" s="712" customFormat="1" ht="12.75" hidden="1" customHeight="1">
      <c r="A1286" s="677"/>
      <c r="B1286" s="601"/>
      <c r="C1286" s="601"/>
      <c r="D1286" s="601"/>
      <c r="E1286" s="601"/>
      <c r="F1286" s="540"/>
      <c r="G1286" s="540"/>
      <c r="H1286" s="540"/>
      <c r="I1286" s="540"/>
      <c r="J1286" s="540"/>
      <c r="K1286" s="540"/>
      <c r="L1286" s="540"/>
      <c r="M1286" s="171"/>
      <c r="N1286" s="171"/>
      <c r="O1286" s="171"/>
      <c r="Q1286" s="758"/>
      <c r="R1286" s="757"/>
      <c r="S1286" s="717"/>
      <c r="T1286" s="717"/>
      <c r="U1286" s="717"/>
      <c r="V1286" s="717"/>
      <c r="W1286" s="717"/>
      <c r="X1286" s="759"/>
    </row>
    <row r="1287" spans="1:24" s="712" customFormat="1" ht="12.75" hidden="1" customHeight="1">
      <c r="A1287" s="677"/>
      <c r="B1287" s="601"/>
      <c r="C1287" s="601"/>
      <c r="D1287" s="601"/>
      <c r="E1287" s="601"/>
      <c r="F1287" s="540"/>
      <c r="G1287" s="540"/>
      <c r="H1287" s="540"/>
      <c r="I1287" s="540"/>
      <c r="J1287" s="540"/>
      <c r="K1287" s="540"/>
      <c r="L1287" s="540"/>
      <c r="M1287" s="171"/>
      <c r="N1287" s="171"/>
      <c r="O1287" s="171"/>
      <c r="Q1287" s="758"/>
      <c r="R1287" s="757"/>
      <c r="S1287" s="717"/>
      <c r="T1287" s="717"/>
      <c r="U1287" s="717"/>
      <c r="V1287" s="717"/>
      <c r="W1287" s="717"/>
      <c r="X1287" s="759"/>
    </row>
    <row r="1288" spans="1:24" s="712" customFormat="1" ht="12.75" hidden="1" customHeight="1">
      <c r="A1288" s="677"/>
      <c r="B1288" s="601"/>
      <c r="C1288" s="601"/>
      <c r="D1288" s="601"/>
      <c r="E1288" s="601"/>
      <c r="F1288" s="540"/>
      <c r="G1288" s="540"/>
      <c r="H1288" s="540"/>
      <c r="I1288" s="540"/>
      <c r="J1288" s="540"/>
      <c r="K1288" s="540"/>
      <c r="L1288" s="540"/>
      <c r="M1288" s="171"/>
      <c r="N1288" s="171"/>
      <c r="O1288" s="171"/>
      <c r="Q1288" s="758"/>
      <c r="R1288" s="757"/>
      <c r="S1288" s="717"/>
      <c r="T1288" s="717"/>
      <c r="U1288" s="717"/>
      <c r="V1288" s="717"/>
      <c r="W1288" s="717"/>
      <c r="X1288" s="759"/>
    </row>
    <row r="1289" spans="1:24" s="712" customFormat="1" ht="12.75" hidden="1" customHeight="1">
      <c r="A1289" s="677"/>
      <c r="B1289" s="601"/>
      <c r="C1289" s="601"/>
      <c r="D1289" s="601"/>
      <c r="E1289" s="601"/>
      <c r="F1289" s="540"/>
      <c r="G1289" s="540"/>
      <c r="H1289" s="540"/>
      <c r="I1289" s="540"/>
      <c r="J1289" s="540"/>
      <c r="K1289" s="540"/>
      <c r="L1289" s="540"/>
      <c r="M1289" s="171"/>
      <c r="N1289" s="171"/>
      <c r="O1289" s="171"/>
      <c r="Q1289" s="758"/>
      <c r="R1289" s="757"/>
      <c r="S1289" s="717"/>
      <c r="T1289" s="717"/>
      <c r="U1289" s="717"/>
      <c r="V1289" s="717"/>
      <c r="W1289" s="717"/>
      <c r="X1289" s="759"/>
    </row>
    <row r="1290" spans="1:24" s="712" customFormat="1" ht="12.75" hidden="1" customHeight="1">
      <c r="A1290" s="677"/>
      <c r="B1290" s="601"/>
      <c r="C1290" s="601"/>
      <c r="D1290" s="601"/>
      <c r="E1290" s="601"/>
      <c r="F1290" s="540"/>
      <c r="G1290" s="540"/>
      <c r="H1290" s="540"/>
      <c r="I1290" s="540"/>
      <c r="J1290" s="540"/>
      <c r="K1290" s="540"/>
      <c r="L1290" s="540"/>
      <c r="M1290" s="171"/>
      <c r="N1290" s="171"/>
      <c r="O1290" s="171"/>
      <c r="Q1290" s="758"/>
      <c r="R1290" s="757"/>
      <c r="S1290" s="717"/>
      <c r="T1290" s="717"/>
      <c r="U1290" s="717"/>
      <c r="V1290" s="717"/>
      <c r="W1290" s="717"/>
      <c r="X1290" s="759"/>
    </row>
    <row r="1291" spans="1:24" s="712" customFormat="1" ht="12.75" hidden="1" customHeight="1">
      <c r="A1291" s="677"/>
      <c r="B1291" s="601"/>
      <c r="C1291" s="601"/>
      <c r="D1291" s="601"/>
      <c r="E1291" s="601"/>
      <c r="F1291" s="540"/>
      <c r="G1291" s="540"/>
      <c r="H1291" s="540"/>
      <c r="I1291" s="540"/>
      <c r="J1291" s="540"/>
      <c r="K1291" s="540"/>
      <c r="L1291" s="540"/>
      <c r="M1291" s="171"/>
      <c r="N1291" s="171"/>
      <c r="O1291" s="171"/>
      <c r="Q1291" s="758"/>
      <c r="R1291" s="757"/>
      <c r="S1291" s="717"/>
      <c r="T1291" s="717"/>
      <c r="U1291" s="717"/>
      <c r="V1291" s="717"/>
      <c r="W1291" s="717"/>
      <c r="X1291" s="759"/>
    </row>
    <row r="1292" spans="1:24" s="712" customFormat="1" ht="12.75" hidden="1" customHeight="1">
      <c r="A1292" s="677"/>
      <c r="B1292" s="601"/>
      <c r="C1292" s="601"/>
      <c r="D1292" s="601"/>
      <c r="E1292" s="601"/>
      <c r="F1292" s="540"/>
      <c r="G1292" s="540"/>
      <c r="H1292" s="540"/>
      <c r="I1292" s="540"/>
      <c r="J1292" s="540"/>
      <c r="K1292" s="540"/>
      <c r="L1292" s="540"/>
      <c r="M1292" s="171"/>
      <c r="N1292" s="171"/>
      <c r="O1292" s="171"/>
      <c r="Q1292" s="758"/>
      <c r="R1292" s="757"/>
      <c r="S1292" s="717"/>
      <c r="T1292" s="717"/>
      <c r="U1292" s="717"/>
      <c r="V1292" s="717"/>
      <c r="W1292" s="717"/>
      <c r="X1292" s="759"/>
    </row>
    <row r="1293" spans="1:24" s="712" customFormat="1" ht="12.75" hidden="1" customHeight="1">
      <c r="A1293" s="677"/>
      <c r="B1293" s="601"/>
      <c r="C1293" s="601"/>
      <c r="D1293" s="601"/>
      <c r="E1293" s="601"/>
      <c r="F1293" s="540"/>
      <c r="G1293" s="540"/>
      <c r="H1293" s="540"/>
      <c r="I1293" s="540"/>
      <c r="J1293" s="540"/>
      <c r="K1293" s="540"/>
      <c r="L1293" s="540"/>
      <c r="M1293" s="171"/>
      <c r="N1293" s="171"/>
      <c r="O1293" s="171"/>
      <c r="Q1293" s="758"/>
      <c r="R1293" s="757"/>
      <c r="S1293" s="717"/>
      <c r="T1293" s="717"/>
      <c r="U1293" s="717"/>
      <c r="V1293" s="717"/>
      <c r="W1293" s="717"/>
      <c r="X1293" s="759"/>
    </row>
    <row r="1294" spans="1:24" s="712" customFormat="1" ht="12.75" hidden="1" customHeight="1">
      <c r="A1294" s="677"/>
      <c r="B1294" s="601"/>
      <c r="C1294" s="601"/>
      <c r="D1294" s="601"/>
      <c r="E1294" s="601"/>
      <c r="F1294" s="540"/>
      <c r="G1294" s="540"/>
      <c r="H1294" s="540"/>
      <c r="I1294" s="540"/>
      <c r="J1294" s="540"/>
      <c r="K1294" s="540"/>
      <c r="L1294" s="540"/>
      <c r="M1294" s="171"/>
      <c r="N1294" s="171"/>
      <c r="O1294" s="171"/>
      <c r="Q1294" s="758"/>
      <c r="R1294" s="757"/>
      <c r="S1294" s="717"/>
      <c r="T1294" s="717"/>
      <c r="U1294" s="717"/>
      <c r="V1294" s="717"/>
      <c r="W1294" s="717"/>
      <c r="X1294" s="759"/>
    </row>
    <row r="1295" spans="1:24" s="712" customFormat="1" ht="12.75" hidden="1" customHeight="1">
      <c r="A1295" s="677"/>
      <c r="B1295" s="601"/>
      <c r="C1295" s="601"/>
      <c r="D1295" s="601"/>
      <c r="E1295" s="601"/>
      <c r="F1295" s="540"/>
      <c r="G1295" s="540"/>
      <c r="H1295" s="540"/>
      <c r="I1295" s="540"/>
      <c r="J1295" s="540"/>
      <c r="K1295" s="540"/>
      <c r="L1295" s="540"/>
      <c r="M1295" s="171"/>
      <c r="N1295" s="171"/>
      <c r="O1295" s="171"/>
      <c r="Q1295" s="758"/>
      <c r="R1295" s="757"/>
      <c r="S1295" s="717"/>
      <c r="T1295" s="717"/>
      <c r="U1295" s="717"/>
      <c r="V1295" s="717"/>
      <c r="W1295" s="717"/>
      <c r="X1295" s="759"/>
    </row>
    <row r="1296" spans="1:24" s="712" customFormat="1" ht="12.75" hidden="1" customHeight="1">
      <c r="A1296" s="677"/>
      <c r="B1296" s="601"/>
      <c r="C1296" s="601"/>
      <c r="D1296" s="601"/>
      <c r="E1296" s="601"/>
      <c r="F1296" s="540"/>
      <c r="G1296" s="540"/>
      <c r="H1296" s="540"/>
      <c r="I1296" s="540"/>
      <c r="J1296" s="540"/>
      <c r="K1296" s="540"/>
      <c r="L1296" s="540"/>
      <c r="M1296" s="171"/>
      <c r="N1296" s="171"/>
      <c r="O1296" s="171"/>
      <c r="Q1296" s="758"/>
      <c r="R1296" s="757"/>
      <c r="S1296" s="717"/>
      <c r="T1296" s="717"/>
      <c r="U1296" s="717"/>
      <c r="V1296" s="717"/>
      <c r="W1296" s="717"/>
      <c r="X1296" s="759"/>
    </row>
    <row r="1297" spans="1:24" s="712" customFormat="1" ht="12.75" hidden="1" customHeight="1">
      <c r="A1297" s="677"/>
      <c r="B1297" s="601"/>
      <c r="C1297" s="601"/>
      <c r="D1297" s="601"/>
      <c r="E1297" s="601"/>
      <c r="F1297" s="540"/>
      <c r="G1297" s="540"/>
      <c r="H1297" s="540"/>
      <c r="I1297" s="540"/>
      <c r="J1297" s="540"/>
      <c r="K1297" s="540"/>
      <c r="L1297" s="540"/>
      <c r="M1297" s="171"/>
      <c r="N1297" s="171"/>
      <c r="O1297" s="171"/>
      <c r="Q1297" s="758"/>
      <c r="R1297" s="757"/>
      <c r="S1297" s="717"/>
      <c r="T1297" s="717"/>
      <c r="U1297" s="717"/>
      <c r="V1297" s="717"/>
      <c r="W1297" s="717"/>
      <c r="X1297" s="759"/>
    </row>
    <row r="1298" spans="1:24" s="712" customFormat="1" ht="12.75" hidden="1" customHeight="1">
      <c r="A1298" s="677"/>
      <c r="B1298" s="601"/>
      <c r="C1298" s="601"/>
      <c r="D1298" s="601"/>
      <c r="E1298" s="601"/>
      <c r="F1298" s="540"/>
      <c r="G1298" s="540"/>
      <c r="H1298" s="540"/>
      <c r="I1298" s="540"/>
      <c r="J1298" s="540"/>
      <c r="K1298" s="540"/>
      <c r="L1298" s="540"/>
      <c r="M1298" s="171"/>
      <c r="N1298" s="171"/>
      <c r="O1298" s="171"/>
      <c r="Q1298" s="758"/>
      <c r="R1298" s="757"/>
      <c r="S1298" s="717"/>
      <c r="T1298" s="717"/>
      <c r="U1298" s="717"/>
      <c r="V1298" s="717"/>
      <c r="W1298" s="717"/>
      <c r="X1298" s="759"/>
    </row>
    <row r="1299" spans="1:24" s="712" customFormat="1" ht="12.75" hidden="1" customHeight="1">
      <c r="A1299" s="677"/>
      <c r="B1299" s="601"/>
      <c r="C1299" s="601"/>
      <c r="D1299" s="601"/>
      <c r="E1299" s="601"/>
      <c r="F1299" s="540"/>
      <c r="G1299" s="540"/>
      <c r="H1299" s="540"/>
      <c r="I1299" s="540"/>
      <c r="J1299" s="540"/>
      <c r="K1299" s="540"/>
      <c r="L1299" s="540"/>
      <c r="M1299" s="171"/>
      <c r="N1299" s="171"/>
      <c r="O1299" s="171"/>
      <c r="Q1299" s="758"/>
      <c r="R1299" s="757"/>
      <c r="S1299" s="717"/>
      <c r="T1299" s="717"/>
      <c r="U1299" s="717"/>
      <c r="V1299" s="717"/>
      <c r="W1299" s="717"/>
      <c r="X1299" s="759"/>
    </row>
    <row r="1300" spans="1:24" s="712" customFormat="1" ht="12.75" hidden="1" customHeight="1">
      <c r="A1300" s="677"/>
      <c r="B1300" s="601"/>
      <c r="C1300" s="601"/>
      <c r="D1300" s="601"/>
      <c r="E1300" s="601"/>
      <c r="F1300" s="540"/>
      <c r="G1300" s="540"/>
      <c r="H1300" s="540"/>
      <c r="I1300" s="540"/>
      <c r="J1300" s="540"/>
      <c r="K1300" s="540"/>
      <c r="L1300" s="540"/>
      <c r="M1300" s="171"/>
      <c r="N1300" s="171"/>
      <c r="O1300" s="171"/>
      <c r="Q1300" s="758"/>
      <c r="R1300" s="757"/>
      <c r="S1300" s="717"/>
      <c r="T1300" s="717"/>
      <c r="U1300" s="717"/>
      <c r="V1300" s="717"/>
      <c r="W1300" s="717"/>
      <c r="X1300" s="759"/>
    </row>
    <row r="1301" spans="1:24" s="712" customFormat="1" ht="12.75" hidden="1" customHeight="1">
      <c r="A1301" s="677"/>
      <c r="B1301" s="601"/>
      <c r="C1301" s="601"/>
      <c r="D1301" s="601"/>
      <c r="E1301" s="601"/>
      <c r="F1301" s="540"/>
      <c r="G1301" s="540"/>
      <c r="H1301" s="540"/>
      <c r="I1301" s="540"/>
      <c r="J1301" s="540"/>
      <c r="K1301" s="540"/>
      <c r="L1301" s="540"/>
      <c r="M1301" s="171"/>
      <c r="N1301" s="171"/>
      <c r="O1301" s="171"/>
      <c r="Q1301" s="758"/>
      <c r="R1301" s="757"/>
      <c r="S1301" s="717"/>
      <c r="T1301" s="717"/>
      <c r="U1301" s="717"/>
      <c r="V1301" s="717"/>
      <c r="W1301" s="717"/>
      <c r="X1301" s="759"/>
    </row>
    <row r="1302" spans="1:24" s="712" customFormat="1" ht="12.75" hidden="1" customHeight="1">
      <c r="A1302" s="677"/>
      <c r="B1302" s="601"/>
      <c r="C1302" s="601"/>
      <c r="D1302" s="601"/>
      <c r="E1302" s="601"/>
      <c r="F1302" s="540"/>
      <c r="G1302" s="540"/>
      <c r="H1302" s="540"/>
      <c r="I1302" s="540"/>
      <c r="J1302" s="540"/>
      <c r="K1302" s="540"/>
      <c r="L1302" s="540"/>
      <c r="M1302" s="171"/>
      <c r="N1302" s="171"/>
      <c r="O1302" s="171"/>
      <c r="Q1302" s="758"/>
      <c r="R1302" s="757"/>
      <c r="S1302" s="717"/>
      <c r="T1302" s="717"/>
      <c r="U1302" s="717"/>
      <c r="V1302" s="717"/>
      <c r="W1302" s="717"/>
      <c r="X1302" s="759"/>
    </row>
    <row r="1303" spans="1:24" s="712" customFormat="1" ht="12.75" hidden="1" customHeight="1">
      <c r="A1303" s="677"/>
      <c r="B1303" s="601"/>
      <c r="C1303" s="601"/>
      <c r="D1303" s="601"/>
      <c r="E1303" s="601"/>
      <c r="F1303" s="540"/>
      <c r="G1303" s="540"/>
      <c r="H1303" s="540"/>
      <c r="I1303" s="540"/>
      <c r="J1303" s="540"/>
      <c r="K1303" s="540"/>
      <c r="L1303" s="540"/>
      <c r="M1303" s="171"/>
      <c r="N1303" s="171"/>
      <c r="O1303" s="171"/>
      <c r="Q1303" s="758"/>
      <c r="R1303" s="757"/>
      <c r="S1303" s="717"/>
      <c r="T1303" s="717"/>
      <c r="U1303" s="717"/>
      <c r="V1303" s="717"/>
      <c r="W1303" s="717"/>
      <c r="X1303" s="759"/>
    </row>
    <row r="1304" spans="1:24" s="712" customFormat="1" ht="12.75" hidden="1" customHeight="1">
      <c r="A1304" s="677"/>
      <c r="B1304" s="601"/>
      <c r="C1304" s="601"/>
      <c r="D1304" s="601"/>
      <c r="E1304" s="601"/>
      <c r="F1304" s="540"/>
      <c r="G1304" s="540"/>
      <c r="H1304" s="540"/>
      <c r="I1304" s="540"/>
      <c r="J1304" s="540"/>
      <c r="K1304" s="540"/>
      <c r="L1304" s="540"/>
      <c r="M1304" s="171"/>
      <c r="N1304" s="171"/>
      <c r="O1304" s="171"/>
      <c r="Q1304" s="758"/>
      <c r="R1304" s="757"/>
      <c r="S1304" s="717"/>
      <c r="T1304" s="717"/>
      <c r="U1304" s="717"/>
      <c r="V1304" s="717"/>
      <c r="W1304" s="717"/>
      <c r="X1304" s="759"/>
    </row>
    <row r="1305" spans="1:24" s="712" customFormat="1" ht="12.75" hidden="1" customHeight="1">
      <c r="A1305" s="677"/>
      <c r="B1305" s="601"/>
      <c r="C1305" s="601"/>
      <c r="D1305" s="601"/>
      <c r="E1305" s="601"/>
      <c r="F1305" s="540"/>
      <c r="G1305" s="540"/>
      <c r="H1305" s="540"/>
      <c r="I1305" s="540"/>
      <c r="J1305" s="540"/>
      <c r="K1305" s="540"/>
      <c r="L1305" s="540"/>
      <c r="M1305" s="171"/>
      <c r="N1305" s="171"/>
      <c r="O1305" s="171"/>
      <c r="Q1305" s="758"/>
      <c r="R1305" s="757"/>
      <c r="S1305" s="717"/>
      <c r="T1305" s="717"/>
      <c r="U1305" s="717"/>
      <c r="V1305" s="717"/>
      <c r="W1305" s="717"/>
      <c r="X1305" s="759"/>
    </row>
    <row r="1306" spans="1:24" s="712" customFormat="1" ht="12.75" hidden="1" customHeight="1">
      <c r="A1306" s="677"/>
      <c r="B1306" s="601"/>
      <c r="C1306" s="601"/>
      <c r="D1306" s="601"/>
      <c r="E1306" s="601"/>
      <c r="F1306" s="540"/>
      <c r="G1306" s="540"/>
      <c r="H1306" s="540"/>
      <c r="I1306" s="540"/>
      <c r="J1306" s="540"/>
      <c r="K1306" s="540"/>
      <c r="L1306" s="540"/>
      <c r="M1306" s="171"/>
      <c r="N1306" s="171"/>
      <c r="O1306" s="171"/>
      <c r="Q1306" s="758"/>
      <c r="R1306" s="757"/>
      <c r="S1306" s="717"/>
      <c r="T1306" s="717"/>
      <c r="U1306" s="717"/>
      <c r="V1306" s="717"/>
      <c r="W1306" s="717"/>
      <c r="X1306" s="759"/>
    </row>
    <row r="1307" spans="1:24" s="712" customFormat="1" ht="12.75" hidden="1" customHeight="1">
      <c r="A1307" s="677"/>
      <c r="B1307" s="601"/>
      <c r="C1307" s="601"/>
      <c r="D1307" s="601"/>
      <c r="E1307" s="601"/>
      <c r="F1307" s="540"/>
      <c r="G1307" s="540"/>
      <c r="H1307" s="540"/>
      <c r="I1307" s="540"/>
      <c r="J1307" s="540"/>
      <c r="K1307" s="540"/>
      <c r="L1307" s="540"/>
      <c r="M1307" s="171"/>
      <c r="N1307" s="171"/>
      <c r="O1307" s="171"/>
      <c r="Q1307" s="758"/>
      <c r="R1307" s="757"/>
      <c r="S1307" s="717"/>
      <c r="T1307" s="717"/>
      <c r="U1307" s="717"/>
      <c r="V1307" s="717"/>
      <c r="W1307" s="717"/>
      <c r="X1307" s="759"/>
    </row>
    <row r="1308" spans="1:24" s="712" customFormat="1" ht="12.75" hidden="1" customHeight="1">
      <c r="A1308" s="677"/>
      <c r="B1308" s="601"/>
      <c r="C1308" s="601"/>
      <c r="D1308" s="601"/>
      <c r="E1308" s="601"/>
      <c r="F1308" s="540"/>
      <c r="G1308" s="540"/>
      <c r="H1308" s="540"/>
      <c r="I1308" s="540"/>
      <c r="J1308" s="540"/>
      <c r="K1308" s="540"/>
      <c r="L1308" s="540"/>
      <c r="M1308" s="171"/>
      <c r="N1308" s="171"/>
      <c r="O1308" s="171"/>
      <c r="Q1308" s="758"/>
      <c r="R1308" s="757"/>
      <c r="S1308" s="717"/>
      <c r="T1308" s="717"/>
      <c r="U1308" s="717"/>
      <c r="V1308" s="717"/>
      <c r="W1308" s="717"/>
      <c r="X1308" s="759"/>
    </row>
    <row r="1309" spans="1:24" s="712" customFormat="1" ht="12.75" hidden="1" customHeight="1">
      <c r="A1309" s="677"/>
      <c r="B1309" s="601"/>
      <c r="C1309" s="601"/>
      <c r="D1309" s="601"/>
      <c r="E1309" s="601"/>
      <c r="F1309" s="540"/>
      <c r="G1309" s="540"/>
      <c r="H1309" s="540"/>
      <c r="I1309" s="540"/>
      <c r="J1309" s="540"/>
      <c r="K1309" s="540"/>
      <c r="L1309" s="540"/>
      <c r="M1309" s="171"/>
      <c r="N1309" s="171"/>
      <c r="O1309" s="171"/>
      <c r="Q1309" s="758"/>
      <c r="R1309" s="757"/>
      <c r="S1309" s="717"/>
      <c r="T1309" s="717"/>
      <c r="U1309" s="717"/>
      <c r="V1309" s="717"/>
      <c r="W1309" s="717"/>
      <c r="X1309" s="759"/>
    </row>
    <row r="1310" spans="1:24" s="712" customFormat="1" ht="12.75" hidden="1" customHeight="1">
      <c r="A1310" s="677"/>
      <c r="B1310" s="601"/>
      <c r="C1310" s="601"/>
      <c r="D1310" s="601"/>
      <c r="E1310" s="601"/>
      <c r="F1310" s="540"/>
      <c r="G1310" s="540"/>
      <c r="H1310" s="540"/>
      <c r="I1310" s="540"/>
      <c r="J1310" s="540"/>
      <c r="K1310" s="540"/>
      <c r="L1310" s="540"/>
      <c r="M1310" s="171"/>
      <c r="N1310" s="171"/>
      <c r="O1310" s="171"/>
      <c r="Q1310" s="758"/>
      <c r="R1310" s="757"/>
      <c r="S1310" s="717"/>
      <c r="T1310" s="717"/>
      <c r="U1310" s="717"/>
      <c r="V1310" s="717"/>
      <c r="W1310" s="717"/>
      <c r="X1310" s="759"/>
    </row>
    <row r="1311" spans="1:24" s="712" customFormat="1" ht="12.75" hidden="1" customHeight="1">
      <c r="A1311" s="677"/>
      <c r="B1311" s="601"/>
      <c r="C1311" s="601"/>
      <c r="D1311" s="601"/>
      <c r="E1311" s="601"/>
      <c r="F1311" s="540"/>
      <c r="G1311" s="540"/>
      <c r="H1311" s="540"/>
      <c r="I1311" s="540"/>
      <c r="J1311" s="540"/>
      <c r="K1311" s="540"/>
      <c r="L1311" s="540"/>
      <c r="M1311" s="171"/>
      <c r="N1311" s="171"/>
      <c r="O1311" s="171"/>
      <c r="Q1311" s="758"/>
      <c r="R1311" s="757"/>
      <c r="S1311" s="717"/>
      <c r="T1311" s="717"/>
      <c r="U1311" s="717"/>
      <c r="V1311" s="717"/>
      <c r="W1311" s="717"/>
      <c r="X1311" s="759"/>
    </row>
    <row r="1312" spans="1:24" s="712" customFormat="1" ht="12.75" hidden="1" customHeight="1">
      <c r="A1312" s="677"/>
      <c r="B1312" s="601"/>
      <c r="C1312" s="601"/>
      <c r="D1312" s="601"/>
      <c r="E1312" s="601"/>
      <c r="F1312" s="540"/>
      <c r="G1312" s="540"/>
      <c r="H1312" s="540"/>
      <c r="I1312" s="540"/>
      <c r="J1312" s="540"/>
      <c r="K1312" s="540"/>
      <c r="L1312" s="540"/>
      <c r="M1312" s="171"/>
      <c r="N1312" s="171"/>
      <c r="O1312" s="171"/>
      <c r="Q1312" s="758"/>
      <c r="R1312" s="757"/>
      <c r="S1312" s="717"/>
      <c r="T1312" s="717"/>
      <c r="U1312" s="717"/>
      <c r="V1312" s="717"/>
      <c r="W1312" s="717"/>
      <c r="X1312" s="759"/>
    </row>
    <row r="1313" spans="1:24" s="712" customFormat="1" ht="12.75" hidden="1" customHeight="1">
      <c r="A1313" s="677"/>
      <c r="B1313" s="601"/>
      <c r="C1313" s="601"/>
      <c r="D1313" s="601"/>
      <c r="E1313" s="601"/>
      <c r="F1313" s="540"/>
      <c r="G1313" s="540"/>
      <c r="H1313" s="540"/>
      <c r="I1313" s="540"/>
      <c r="J1313" s="540"/>
      <c r="K1313" s="540"/>
      <c r="L1313" s="540"/>
      <c r="M1313" s="171"/>
      <c r="N1313" s="171"/>
      <c r="O1313" s="171"/>
      <c r="Q1313" s="758"/>
      <c r="R1313" s="757"/>
      <c r="S1313" s="717"/>
      <c r="T1313" s="717"/>
      <c r="U1313" s="717"/>
      <c r="V1313" s="717"/>
      <c r="W1313" s="717"/>
      <c r="X1313" s="759"/>
    </row>
    <row r="1314" spans="1:24" s="712" customFormat="1" ht="12.75" hidden="1" customHeight="1">
      <c r="A1314" s="677"/>
      <c r="B1314" s="601"/>
      <c r="C1314" s="601"/>
      <c r="D1314" s="601"/>
      <c r="E1314" s="601"/>
      <c r="F1314" s="540"/>
      <c r="G1314" s="540"/>
      <c r="H1314" s="540"/>
      <c r="I1314" s="540"/>
      <c r="J1314" s="540"/>
      <c r="K1314" s="540"/>
      <c r="L1314" s="540"/>
      <c r="M1314" s="171"/>
      <c r="N1314" s="171"/>
      <c r="O1314" s="171"/>
      <c r="Q1314" s="758"/>
      <c r="R1314" s="757"/>
      <c r="S1314" s="717"/>
      <c r="T1314" s="717"/>
      <c r="U1314" s="717"/>
      <c r="V1314" s="717"/>
      <c r="W1314" s="717"/>
      <c r="X1314" s="759"/>
    </row>
    <row r="1315" spans="1:24" s="712" customFormat="1" ht="12.75" hidden="1" customHeight="1">
      <c r="A1315" s="677"/>
      <c r="B1315" s="601"/>
      <c r="C1315" s="601"/>
      <c r="D1315" s="601"/>
      <c r="E1315" s="601"/>
      <c r="F1315" s="540"/>
      <c r="G1315" s="540"/>
      <c r="H1315" s="540"/>
      <c r="I1315" s="540"/>
      <c r="J1315" s="540"/>
      <c r="K1315" s="540"/>
      <c r="L1315" s="540"/>
      <c r="M1315" s="171"/>
      <c r="N1315" s="171"/>
      <c r="O1315" s="171"/>
      <c r="Q1315" s="758"/>
      <c r="R1315" s="757"/>
      <c r="S1315" s="717"/>
      <c r="T1315" s="717"/>
      <c r="U1315" s="717"/>
      <c r="V1315" s="717"/>
      <c r="W1315" s="717"/>
      <c r="X1315" s="759"/>
    </row>
    <row r="1316" spans="1:24" s="712" customFormat="1" ht="12.75" hidden="1" customHeight="1">
      <c r="A1316" s="677"/>
      <c r="B1316" s="601"/>
      <c r="C1316" s="601"/>
      <c r="D1316" s="601"/>
      <c r="E1316" s="601"/>
      <c r="F1316" s="540"/>
      <c r="G1316" s="540"/>
      <c r="H1316" s="540"/>
      <c r="I1316" s="540"/>
      <c r="J1316" s="540"/>
      <c r="K1316" s="540"/>
      <c r="L1316" s="540"/>
      <c r="M1316" s="171"/>
      <c r="N1316" s="171"/>
      <c r="O1316" s="171"/>
      <c r="Q1316" s="758"/>
      <c r="R1316" s="757"/>
      <c r="S1316" s="717"/>
      <c r="T1316" s="717"/>
      <c r="U1316" s="717"/>
      <c r="V1316" s="717"/>
      <c r="W1316" s="717"/>
      <c r="X1316" s="759"/>
    </row>
    <row r="1317" spans="1:24" s="712" customFormat="1" ht="12.75" hidden="1" customHeight="1">
      <c r="A1317" s="677"/>
      <c r="B1317" s="601"/>
      <c r="C1317" s="601"/>
      <c r="D1317" s="601"/>
      <c r="E1317" s="601"/>
      <c r="F1317" s="540"/>
      <c r="G1317" s="540"/>
      <c r="H1317" s="540"/>
      <c r="I1317" s="540"/>
      <c r="J1317" s="540"/>
      <c r="K1317" s="540"/>
      <c r="L1317" s="540"/>
      <c r="M1317" s="171"/>
      <c r="N1317" s="171"/>
      <c r="O1317" s="171"/>
      <c r="Q1317" s="758"/>
      <c r="R1317" s="757"/>
      <c r="S1317" s="717"/>
      <c r="T1317" s="717"/>
      <c r="U1317" s="717"/>
      <c r="V1317" s="717"/>
      <c r="W1317" s="717"/>
      <c r="X1317" s="759"/>
    </row>
    <row r="1318" spans="1:24" s="712" customFormat="1" ht="12.75" hidden="1" customHeight="1">
      <c r="A1318" s="677"/>
      <c r="B1318" s="601"/>
      <c r="C1318" s="601"/>
      <c r="D1318" s="601"/>
      <c r="E1318" s="601"/>
      <c r="F1318" s="540"/>
      <c r="G1318" s="540"/>
      <c r="H1318" s="540"/>
      <c r="I1318" s="540"/>
      <c r="J1318" s="540"/>
      <c r="K1318" s="540"/>
      <c r="L1318" s="540"/>
      <c r="M1318" s="171"/>
      <c r="N1318" s="171"/>
      <c r="O1318" s="171"/>
      <c r="Q1318" s="758"/>
      <c r="R1318" s="757"/>
      <c r="S1318" s="717"/>
      <c r="T1318" s="717"/>
      <c r="U1318" s="717"/>
      <c r="V1318" s="717"/>
      <c r="W1318" s="717"/>
      <c r="X1318" s="759"/>
    </row>
    <row r="1319" spans="1:24" s="712" customFormat="1" ht="12.75" hidden="1" customHeight="1">
      <c r="A1319" s="677"/>
      <c r="B1319" s="601"/>
      <c r="C1319" s="601"/>
      <c r="D1319" s="601"/>
      <c r="E1319" s="601"/>
      <c r="F1319" s="540"/>
      <c r="G1319" s="540"/>
      <c r="H1319" s="540"/>
      <c r="I1319" s="540"/>
      <c r="J1319" s="540"/>
      <c r="K1319" s="540"/>
      <c r="L1319" s="540"/>
      <c r="M1319" s="171"/>
      <c r="N1319" s="171"/>
      <c r="O1319" s="171"/>
      <c r="Q1319" s="758"/>
      <c r="R1319" s="757"/>
      <c r="S1319" s="717"/>
      <c r="T1319" s="717"/>
      <c r="U1319" s="717"/>
      <c r="V1319" s="717"/>
      <c r="W1319" s="717"/>
      <c r="X1319" s="759"/>
    </row>
    <row r="1320" spans="1:24" s="712" customFormat="1" ht="12.75" hidden="1" customHeight="1">
      <c r="A1320" s="677"/>
      <c r="B1320" s="601"/>
      <c r="C1320" s="601"/>
      <c r="D1320" s="601"/>
      <c r="E1320" s="601"/>
      <c r="F1320" s="540"/>
      <c r="G1320" s="540"/>
      <c r="H1320" s="540"/>
      <c r="I1320" s="540"/>
      <c r="J1320" s="540"/>
      <c r="K1320" s="540"/>
      <c r="L1320" s="540"/>
      <c r="M1320" s="171"/>
      <c r="N1320" s="171"/>
      <c r="O1320" s="171"/>
      <c r="Q1320" s="758"/>
      <c r="R1320" s="757"/>
      <c r="S1320" s="717"/>
      <c r="T1320" s="717"/>
      <c r="U1320" s="717"/>
      <c r="V1320" s="717"/>
      <c r="W1320" s="717"/>
      <c r="X1320" s="759"/>
    </row>
    <row r="1321" spans="1:24" s="712" customFormat="1" ht="12.75" hidden="1" customHeight="1">
      <c r="A1321" s="677"/>
      <c r="B1321" s="601"/>
      <c r="C1321" s="601"/>
      <c r="D1321" s="601"/>
      <c r="E1321" s="601"/>
      <c r="F1321" s="540"/>
      <c r="G1321" s="540"/>
      <c r="H1321" s="540"/>
      <c r="I1321" s="540"/>
      <c r="J1321" s="540"/>
      <c r="K1321" s="540"/>
      <c r="L1321" s="540"/>
      <c r="M1321" s="171"/>
      <c r="N1321" s="171"/>
      <c r="O1321" s="171"/>
      <c r="Q1321" s="758"/>
      <c r="R1321" s="757"/>
      <c r="S1321" s="717"/>
      <c r="T1321" s="717"/>
      <c r="U1321" s="717"/>
      <c r="V1321" s="717"/>
      <c r="W1321" s="717"/>
      <c r="X1321" s="759"/>
    </row>
    <row r="1322" spans="1:24" s="712" customFormat="1" ht="12.75" hidden="1" customHeight="1">
      <c r="A1322" s="677"/>
      <c r="B1322" s="601"/>
      <c r="C1322" s="601"/>
      <c r="D1322" s="601"/>
      <c r="E1322" s="601"/>
      <c r="F1322" s="540"/>
      <c r="G1322" s="540"/>
      <c r="H1322" s="540"/>
      <c r="I1322" s="540"/>
      <c r="J1322" s="540"/>
      <c r="K1322" s="540"/>
      <c r="L1322" s="540"/>
      <c r="M1322" s="171"/>
      <c r="N1322" s="171"/>
      <c r="O1322" s="171"/>
      <c r="Q1322" s="758"/>
      <c r="R1322" s="757"/>
      <c r="S1322" s="717"/>
      <c r="T1322" s="717"/>
      <c r="U1322" s="717"/>
      <c r="V1322" s="717"/>
      <c r="W1322" s="717"/>
      <c r="X1322" s="759"/>
    </row>
    <row r="1323" spans="1:24" s="712" customFormat="1" ht="12.75" hidden="1" customHeight="1">
      <c r="A1323" s="677"/>
      <c r="B1323" s="601"/>
      <c r="C1323" s="601"/>
      <c r="D1323" s="601"/>
      <c r="E1323" s="601"/>
      <c r="F1323" s="540"/>
      <c r="G1323" s="540"/>
      <c r="H1323" s="540"/>
      <c r="I1323" s="540"/>
      <c r="J1323" s="540"/>
      <c r="K1323" s="540"/>
      <c r="L1323" s="540"/>
      <c r="M1323" s="171"/>
      <c r="N1323" s="171"/>
      <c r="O1323" s="171"/>
      <c r="Q1323" s="758"/>
      <c r="R1323" s="757"/>
      <c r="S1323" s="717"/>
      <c r="T1323" s="717"/>
      <c r="U1323" s="717"/>
      <c r="V1323" s="717"/>
      <c r="W1323" s="717"/>
      <c r="X1323" s="759"/>
    </row>
    <row r="1324" spans="1:24" s="712" customFormat="1" ht="12.75" hidden="1" customHeight="1">
      <c r="A1324" s="677"/>
      <c r="B1324" s="601"/>
      <c r="C1324" s="601"/>
      <c r="D1324" s="601"/>
      <c r="E1324" s="601"/>
      <c r="F1324" s="540"/>
      <c r="G1324" s="540"/>
      <c r="H1324" s="540"/>
      <c r="I1324" s="540"/>
      <c r="J1324" s="540"/>
      <c r="K1324" s="540"/>
      <c r="L1324" s="540"/>
      <c r="M1324" s="171"/>
      <c r="N1324" s="171"/>
      <c r="O1324" s="171"/>
      <c r="Q1324" s="758"/>
      <c r="R1324" s="757"/>
      <c r="S1324" s="717"/>
      <c r="T1324" s="717"/>
      <c r="U1324" s="717"/>
      <c r="V1324" s="717"/>
      <c r="W1324" s="717"/>
      <c r="X1324" s="759"/>
    </row>
    <row r="1325" spans="1:24" s="712" customFormat="1" ht="12.75" hidden="1" customHeight="1">
      <c r="A1325" s="677"/>
      <c r="B1325" s="601"/>
      <c r="C1325" s="601"/>
      <c r="D1325" s="601"/>
      <c r="E1325" s="601"/>
      <c r="F1325" s="540"/>
      <c r="G1325" s="540"/>
      <c r="H1325" s="540"/>
      <c r="I1325" s="540"/>
      <c r="J1325" s="540"/>
      <c r="K1325" s="540"/>
      <c r="L1325" s="540"/>
      <c r="M1325" s="171"/>
      <c r="N1325" s="171"/>
      <c r="O1325" s="171"/>
      <c r="Q1325" s="758"/>
      <c r="R1325" s="757"/>
      <c r="S1325" s="717"/>
      <c r="T1325" s="717"/>
      <c r="U1325" s="717"/>
      <c r="V1325" s="717"/>
      <c r="W1325" s="717"/>
      <c r="X1325" s="759"/>
    </row>
    <row r="1326" spans="1:24" s="712" customFormat="1" ht="12.75" hidden="1" customHeight="1">
      <c r="A1326" s="677"/>
      <c r="B1326" s="601"/>
      <c r="C1326" s="601"/>
      <c r="D1326" s="601"/>
      <c r="E1326" s="601"/>
      <c r="F1326" s="540"/>
      <c r="G1326" s="540"/>
      <c r="H1326" s="540"/>
      <c r="I1326" s="540"/>
      <c r="J1326" s="540"/>
      <c r="K1326" s="540"/>
      <c r="L1326" s="540"/>
      <c r="M1326" s="171"/>
      <c r="N1326" s="171"/>
      <c r="O1326" s="171"/>
      <c r="Q1326" s="758"/>
      <c r="R1326" s="757"/>
      <c r="S1326" s="717"/>
      <c r="T1326" s="717"/>
      <c r="U1326" s="717"/>
      <c r="V1326" s="717"/>
      <c r="W1326" s="717"/>
      <c r="X1326" s="759"/>
    </row>
    <row r="1327" spans="1:24" s="712" customFormat="1" ht="12.75" hidden="1" customHeight="1">
      <c r="A1327" s="677"/>
      <c r="B1327" s="601"/>
      <c r="C1327" s="601"/>
      <c r="D1327" s="601"/>
      <c r="E1327" s="601"/>
      <c r="F1327" s="540"/>
      <c r="G1327" s="540"/>
      <c r="H1327" s="540"/>
      <c r="I1327" s="540"/>
      <c r="J1327" s="540"/>
      <c r="K1327" s="540"/>
      <c r="L1327" s="540"/>
      <c r="M1327" s="171"/>
      <c r="N1327" s="171"/>
      <c r="O1327" s="171"/>
      <c r="Q1327" s="758"/>
      <c r="R1327" s="757"/>
      <c r="S1327" s="717"/>
      <c r="T1327" s="717"/>
      <c r="U1327" s="717"/>
      <c r="V1327" s="717"/>
      <c r="W1327" s="717"/>
      <c r="X1327" s="759"/>
    </row>
    <row r="1328" spans="1:24" s="712" customFormat="1" ht="12.75" hidden="1" customHeight="1">
      <c r="A1328" s="677"/>
      <c r="B1328" s="601"/>
      <c r="C1328" s="601"/>
      <c r="D1328" s="601"/>
      <c r="E1328" s="601"/>
      <c r="F1328" s="540"/>
      <c r="G1328" s="540"/>
      <c r="H1328" s="540"/>
      <c r="I1328" s="540"/>
      <c r="J1328" s="540"/>
      <c r="K1328" s="540"/>
      <c r="L1328" s="540"/>
      <c r="M1328" s="171"/>
      <c r="N1328" s="171"/>
      <c r="O1328" s="171"/>
      <c r="Q1328" s="758"/>
      <c r="R1328" s="757"/>
      <c r="S1328" s="717"/>
      <c r="T1328" s="717"/>
      <c r="U1328" s="717"/>
      <c r="V1328" s="717"/>
      <c r="W1328" s="717"/>
      <c r="X1328" s="759"/>
    </row>
    <row r="1329" spans="1:24" s="712" customFormat="1" ht="12.75" hidden="1" customHeight="1">
      <c r="A1329" s="677"/>
      <c r="B1329" s="601"/>
      <c r="C1329" s="601"/>
      <c r="D1329" s="601"/>
      <c r="E1329" s="601"/>
      <c r="F1329" s="540"/>
      <c r="G1329" s="540"/>
      <c r="H1329" s="540"/>
      <c r="I1329" s="540"/>
      <c r="J1329" s="540"/>
      <c r="K1329" s="540"/>
      <c r="L1329" s="540"/>
      <c r="M1329" s="171"/>
      <c r="N1329" s="171"/>
      <c r="O1329" s="171"/>
      <c r="Q1329" s="758"/>
      <c r="R1329" s="757"/>
      <c r="S1329" s="717"/>
      <c r="T1329" s="717"/>
      <c r="U1329" s="717"/>
      <c r="V1329" s="717"/>
      <c r="W1329" s="717"/>
      <c r="X1329" s="759"/>
    </row>
    <row r="1330" spans="1:24" s="712" customFormat="1" ht="12.75" hidden="1" customHeight="1">
      <c r="A1330" s="677"/>
      <c r="B1330" s="601"/>
      <c r="C1330" s="601"/>
      <c r="D1330" s="601"/>
      <c r="E1330" s="601"/>
      <c r="F1330" s="540"/>
      <c r="G1330" s="540"/>
      <c r="H1330" s="540"/>
      <c r="I1330" s="540"/>
      <c r="J1330" s="540"/>
      <c r="K1330" s="540"/>
      <c r="L1330" s="540"/>
      <c r="M1330" s="171"/>
      <c r="N1330" s="171"/>
      <c r="O1330" s="171"/>
      <c r="Q1330" s="758"/>
      <c r="R1330" s="757"/>
      <c r="S1330" s="717"/>
      <c r="T1330" s="717"/>
      <c r="U1330" s="717"/>
      <c r="V1330" s="717"/>
      <c r="W1330" s="717"/>
      <c r="X1330" s="759"/>
    </row>
    <row r="1331" spans="1:24" s="712" customFormat="1" ht="12.75" hidden="1" customHeight="1">
      <c r="A1331" s="677"/>
      <c r="B1331" s="601"/>
      <c r="C1331" s="601"/>
      <c r="D1331" s="601"/>
      <c r="E1331" s="601"/>
      <c r="F1331" s="540"/>
      <c r="G1331" s="540"/>
      <c r="H1331" s="540"/>
      <c r="I1331" s="540"/>
      <c r="J1331" s="540"/>
      <c r="K1331" s="540"/>
      <c r="L1331" s="540"/>
      <c r="M1331" s="171"/>
      <c r="N1331" s="171"/>
      <c r="O1331" s="171"/>
      <c r="Q1331" s="758"/>
      <c r="R1331" s="757"/>
      <c r="S1331" s="717"/>
      <c r="T1331" s="717"/>
      <c r="U1331" s="717"/>
      <c r="V1331" s="717"/>
      <c r="W1331" s="717"/>
      <c r="X1331" s="759"/>
    </row>
    <row r="1332" spans="1:24" s="712" customFormat="1" ht="12.75" hidden="1" customHeight="1">
      <c r="A1332" s="677"/>
      <c r="B1332" s="601"/>
      <c r="C1332" s="601"/>
      <c r="D1332" s="601"/>
      <c r="E1332" s="601"/>
      <c r="F1332" s="540"/>
      <c r="G1332" s="540"/>
      <c r="H1332" s="540"/>
      <c r="I1332" s="540"/>
      <c r="J1332" s="540"/>
      <c r="K1332" s="540"/>
      <c r="L1332" s="540"/>
      <c r="M1332" s="171"/>
      <c r="N1332" s="171"/>
      <c r="O1332" s="171"/>
      <c r="Q1332" s="758"/>
      <c r="R1332" s="757"/>
      <c r="S1332" s="717"/>
      <c r="T1332" s="717"/>
      <c r="U1332" s="717"/>
      <c r="V1332" s="717"/>
      <c r="W1332" s="717"/>
      <c r="X1332" s="759"/>
    </row>
    <row r="1333" spans="1:24" s="712" customFormat="1" ht="12.75" hidden="1" customHeight="1">
      <c r="A1333" s="677"/>
      <c r="B1333" s="601"/>
      <c r="C1333" s="601"/>
      <c r="D1333" s="601"/>
      <c r="E1333" s="601"/>
      <c r="F1333" s="540"/>
      <c r="G1333" s="540"/>
      <c r="H1333" s="540"/>
      <c r="I1333" s="540"/>
      <c r="J1333" s="540"/>
      <c r="K1333" s="540"/>
      <c r="L1333" s="540"/>
      <c r="M1333" s="171"/>
      <c r="N1333" s="171"/>
      <c r="O1333" s="171"/>
      <c r="Q1333" s="758"/>
      <c r="R1333" s="757"/>
      <c r="S1333" s="717"/>
      <c r="T1333" s="717"/>
      <c r="U1333" s="717"/>
      <c r="V1333" s="717"/>
      <c r="W1333" s="717"/>
      <c r="X1333" s="759"/>
    </row>
    <row r="1334" spans="1:24" s="712" customFormat="1" ht="12.75" hidden="1" customHeight="1">
      <c r="A1334" s="677"/>
      <c r="B1334" s="601"/>
      <c r="C1334" s="601"/>
      <c r="D1334" s="601"/>
      <c r="E1334" s="601"/>
      <c r="F1334" s="540"/>
      <c r="G1334" s="540"/>
      <c r="H1334" s="540"/>
      <c r="I1334" s="540"/>
      <c r="J1334" s="540"/>
      <c r="K1334" s="540"/>
      <c r="L1334" s="540"/>
      <c r="M1334" s="171"/>
      <c r="N1334" s="171"/>
      <c r="O1334" s="171"/>
      <c r="Q1334" s="758"/>
      <c r="R1334" s="757"/>
      <c r="S1334" s="717"/>
      <c r="T1334" s="717"/>
      <c r="U1334" s="717"/>
      <c r="V1334" s="717"/>
      <c r="W1334" s="717"/>
      <c r="X1334" s="759"/>
    </row>
    <row r="1335" spans="1:24" s="712" customFormat="1" ht="12.75" hidden="1" customHeight="1">
      <c r="A1335" s="677"/>
      <c r="B1335" s="601"/>
      <c r="C1335" s="601"/>
      <c r="D1335" s="601"/>
      <c r="E1335" s="601"/>
      <c r="F1335" s="540"/>
      <c r="G1335" s="540"/>
      <c r="H1335" s="540"/>
      <c r="I1335" s="540"/>
      <c r="J1335" s="540"/>
      <c r="K1335" s="540"/>
      <c r="L1335" s="540"/>
      <c r="M1335" s="171"/>
      <c r="N1335" s="171"/>
      <c r="O1335" s="171"/>
      <c r="Q1335" s="758"/>
      <c r="R1335" s="757"/>
      <c r="S1335" s="717"/>
      <c r="T1335" s="717"/>
      <c r="U1335" s="717"/>
      <c r="V1335" s="717"/>
      <c r="W1335" s="717"/>
      <c r="X1335" s="759"/>
    </row>
    <row r="1336" spans="1:24" s="712" customFormat="1" ht="12.75" hidden="1" customHeight="1">
      <c r="A1336" s="677"/>
      <c r="B1336" s="601"/>
      <c r="C1336" s="601"/>
      <c r="D1336" s="601"/>
      <c r="E1336" s="601"/>
      <c r="F1336" s="540"/>
      <c r="G1336" s="540"/>
      <c r="H1336" s="540"/>
      <c r="I1336" s="540"/>
      <c r="J1336" s="540"/>
      <c r="K1336" s="540"/>
      <c r="L1336" s="540"/>
      <c r="M1336" s="171"/>
      <c r="N1336" s="171"/>
      <c r="O1336" s="171"/>
      <c r="Q1336" s="758"/>
      <c r="R1336" s="757"/>
      <c r="S1336" s="717"/>
      <c r="T1336" s="717"/>
      <c r="U1336" s="717"/>
      <c r="V1336" s="717"/>
      <c r="W1336" s="717"/>
      <c r="X1336" s="759"/>
    </row>
    <row r="1337" spans="1:24" s="712" customFormat="1" ht="12.75" hidden="1" customHeight="1">
      <c r="A1337" s="677"/>
      <c r="B1337" s="601"/>
      <c r="C1337" s="601"/>
      <c r="D1337" s="601"/>
      <c r="E1337" s="601"/>
      <c r="F1337" s="540"/>
      <c r="G1337" s="540"/>
      <c r="H1337" s="540"/>
      <c r="I1337" s="540"/>
      <c r="J1337" s="540"/>
      <c r="K1337" s="540"/>
      <c r="L1337" s="540"/>
      <c r="M1337" s="171"/>
      <c r="N1337" s="171"/>
      <c r="O1337" s="171"/>
      <c r="Q1337" s="758"/>
      <c r="R1337" s="757"/>
      <c r="S1337" s="717"/>
      <c r="T1337" s="717"/>
      <c r="U1337" s="717"/>
      <c r="V1337" s="717"/>
      <c r="W1337" s="717"/>
      <c r="X1337" s="759"/>
    </row>
    <row r="1338" spans="1:24" s="712" customFormat="1" ht="12.75" hidden="1" customHeight="1">
      <c r="A1338" s="677"/>
      <c r="B1338" s="601"/>
      <c r="C1338" s="601"/>
      <c r="D1338" s="601"/>
      <c r="E1338" s="601"/>
      <c r="F1338" s="540"/>
      <c r="G1338" s="540"/>
      <c r="H1338" s="540"/>
      <c r="I1338" s="540"/>
      <c r="J1338" s="540"/>
      <c r="K1338" s="540"/>
      <c r="L1338" s="540"/>
      <c r="M1338" s="171"/>
      <c r="N1338" s="171"/>
      <c r="O1338" s="171"/>
      <c r="Q1338" s="758"/>
      <c r="R1338" s="757"/>
      <c r="S1338" s="717"/>
      <c r="T1338" s="717"/>
      <c r="U1338" s="717"/>
      <c r="V1338" s="717"/>
      <c r="W1338" s="717"/>
      <c r="X1338" s="759"/>
    </row>
    <row r="1339" spans="1:24" s="712" customFormat="1" ht="12.75" hidden="1" customHeight="1">
      <c r="A1339" s="677"/>
      <c r="B1339" s="601"/>
      <c r="C1339" s="601"/>
      <c r="D1339" s="601"/>
      <c r="E1339" s="601"/>
      <c r="F1339" s="540"/>
      <c r="G1339" s="540"/>
      <c r="H1339" s="540"/>
      <c r="I1339" s="540"/>
      <c r="J1339" s="540"/>
      <c r="K1339" s="540"/>
      <c r="L1339" s="540"/>
      <c r="M1339" s="171"/>
      <c r="N1339" s="171"/>
      <c r="O1339" s="171"/>
      <c r="Q1339" s="758"/>
      <c r="R1339" s="757"/>
      <c r="S1339" s="717"/>
      <c r="T1339" s="717"/>
      <c r="U1339" s="717"/>
      <c r="V1339" s="717"/>
      <c r="W1339" s="717"/>
      <c r="X1339" s="759"/>
    </row>
    <row r="1340" spans="1:24" s="712" customFormat="1" ht="12.75" hidden="1" customHeight="1">
      <c r="A1340" s="677"/>
      <c r="B1340" s="601"/>
      <c r="C1340" s="601"/>
      <c r="D1340" s="601"/>
      <c r="E1340" s="601"/>
      <c r="F1340" s="540"/>
      <c r="G1340" s="540"/>
      <c r="H1340" s="540"/>
      <c r="I1340" s="540"/>
      <c r="J1340" s="540"/>
      <c r="K1340" s="540"/>
      <c r="L1340" s="540"/>
      <c r="M1340" s="171"/>
      <c r="N1340" s="171"/>
      <c r="O1340" s="171"/>
      <c r="Q1340" s="758"/>
      <c r="R1340" s="757"/>
      <c r="S1340" s="717"/>
      <c r="T1340" s="717"/>
      <c r="U1340" s="717"/>
      <c r="V1340" s="717"/>
      <c r="W1340" s="717"/>
      <c r="X1340" s="759"/>
    </row>
    <row r="1341" spans="1:24" s="712" customFormat="1" ht="12.75" hidden="1" customHeight="1">
      <c r="A1341" s="677"/>
      <c r="B1341" s="601"/>
      <c r="C1341" s="601"/>
      <c r="D1341" s="601"/>
      <c r="E1341" s="601"/>
      <c r="F1341" s="540"/>
      <c r="G1341" s="540"/>
      <c r="H1341" s="540"/>
      <c r="I1341" s="540"/>
      <c r="J1341" s="540"/>
      <c r="K1341" s="540"/>
      <c r="L1341" s="540"/>
      <c r="M1341" s="171"/>
      <c r="N1341" s="171"/>
      <c r="O1341" s="171"/>
      <c r="Q1341" s="758"/>
      <c r="R1341" s="757"/>
      <c r="S1341" s="717"/>
      <c r="T1341" s="717"/>
      <c r="U1341" s="717"/>
      <c r="V1341" s="717"/>
      <c r="W1341" s="717"/>
      <c r="X1341" s="759"/>
    </row>
    <row r="1342" spans="1:24" s="712" customFormat="1" ht="12.75" hidden="1" customHeight="1">
      <c r="A1342" s="677"/>
      <c r="B1342" s="601"/>
      <c r="C1342" s="601"/>
      <c r="D1342" s="601"/>
      <c r="E1342" s="601"/>
      <c r="F1342" s="540"/>
      <c r="G1342" s="540"/>
      <c r="H1342" s="540"/>
      <c r="I1342" s="540"/>
      <c r="J1342" s="540"/>
      <c r="K1342" s="540"/>
      <c r="L1342" s="540"/>
      <c r="M1342" s="171"/>
      <c r="N1342" s="171"/>
      <c r="O1342" s="171"/>
      <c r="Q1342" s="758"/>
      <c r="R1342" s="757"/>
      <c r="S1342" s="717"/>
      <c r="T1342" s="717"/>
      <c r="U1342" s="717"/>
      <c r="V1342" s="717"/>
      <c r="W1342" s="717"/>
      <c r="X1342" s="759"/>
    </row>
    <row r="1343" spans="1:24" s="712" customFormat="1" ht="12.75" hidden="1" customHeight="1">
      <c r="A1343" s="677"/>
      <c r="B1343" s="601"/>
      <c r="C1343" s="601"/>
      <c r="D1343" s="601"/>
      <c r="E1343" s="601"/>
      <c r="F1343" s="540"/>
      <c r="G1343" s="540"/>
      <c r="H1343" s="540"/>
      <c r="I1343" s="540"/>
      <c r="J1343" s="540"/>
      <c r="K1343" s="540"/>
      <c r="L1343" s="540"/>
      <c r="M1343" s="171"/>
      <c r="N1343" s="171"/>
      <c r="O1343" s="171"/>
      <c r="Q1343" s="758"/>
      <c r="R1343" s="757"/>
      <c r="S1343" s="717"/>
      <c r="T1343" s="717"/>
      <c r="U1343" s="717"/>
      <c r="V1343" s="717"/>
      <c r="W1343" s="717"/>
      <c r="X1343" s="759"/>
    </row>
    <row r="1344" spans="1:24" s="712" customFormat="1" ht="12.75" hidden="1" customHeight="1">
      <c r="A1344" s="677"/>
      <c r="B1344" s="601"/>
      <c r="C1344" s="601"/>
      <c r="D1344" s="601"/>
      <c r="E1344" s="601"/>
      <c r="F1344" s="540"/>
      <c r="G1344" s="540"/>
      <c r="H1344" s="540"/>
      <c r="I1344" s="540"/>
      <c r="J1344" s="540"/>
      <c r="K1344" s="540"/>
      <c r="L1344" s="540"/>
      <c r="M1344" s="171"/>
      <c r="N1344" s="171"/>
      <c r="O1344" s="171"/>
      <c r="Q1344" s="758"/>
      <c r="R1344" s="757"/>
      <c r="S1344" s="717"/>
      <c r="T1344" s="717"/>
      <c r="U1344" s="717"/>
      <c r="V1344" s="717"/>
      <c r="W1344" s="717"/>
      <c r="X1344" s="759"/>
    </row>
    <row r="1345" spans="1:24" s="712" customFormat="1" ht="12.75" hidden="1" customHeight="1">
      <c r="A1345" s="677"/>
      <c r="B1345" s="601"/>
      <c r="C1345" s="601"/>
      <c r="D1345" s="601"/>
      <c r="E1345" s="601"/>
      <c r="F1345" s="540"/>
      <c r="G1345" s="540"/>
      <c r="H1345" s="540"/>
      <c r="I1345" s="540"/>
      <c r="J1345" s="540"/>
      <c r="K1345" s="540"/>
      <c r="L1345" s="540"/>
      <c r="M1345" s="171"/>
      <c r="N1345" s="171"/>
      <c r="O1345" s="171"/>
      <c r="Q1345" s="758"/>
      <c r="R1345" s="757"/>
      <c r="S1345" s="717"/>
      <c r="T1345" s="717"/>
      <c r="U1345" s="717"/>
      <c r="V1345" s="717"/>
      <c r="W1345" s="717"/>
      <c r="X1345" s="759"/>
    </row>
    <row r="1346" spans="1:24" s="712" customFormat="1" ht="12.75" hidden="1" customHeight="1">
      <c r="A1346" s="677"/>
      <c r="B1346" s="601"/>
      <c r="C1346" s="601"/>
      <c r="D1346" s="601"/>
      <c r="E1346" s="601"/>
      <c r="F1346" s="540"/>
      <c r="G1346" s="540"/>
      <c r="H1346" s="540"/>
      <c r="I1346" s="540"/>
      <c r="J1346" s="540"/>
      <c r="K1346" s="540"/>
      <c r="L1346" s="540"/>
      <c r="M1346" s="171"/>
      <c r="N1346" s="171"/>
      <c r="O1346" s="171"/>
      <c r="Q1346" s="758"/>
      <c r="R1346" s="757"/>
      <c r="S1346" s="717"/>
      <c r="T1346" s="717"/>
      <c r="U1346" s="717"/>
      <c r="V1346" s="717"/>
      <c r="W1346" s="717"/>
      <c r="X1346" s="759"/>
    </row>
    <row r="1347" spans="1:24" s="712" customFormat="1" ht="12.75" hidden="1" customHeight="1">
      <c r="A1347" s="677"/>
      <c r="B1347" s="601"/>
      <c r="C1347" s="601"/>
      <c r="D1347" s="601"/>
      <c r="E1347" s="601"/>
      <c r="F1347" s="540"/>
      <c r="G1347" s="540"/>
      <c r="H1347" s="540"/>
      <c r="I1347" s="540"/>
      <c r="J1347" s="540"/>
      <c r="K1347" s="540"/>
      <c r="L1347" s="540"/>
      <c r="M1347" s="171"/>
      <c r="N1347" s="171"/>
      <c r="O1347" s="171"/>
      <c r="Q1347" s="758"/>
      <c r="R1347" s="757"/>
      <c r="S1347" s="717"/>
      <c r="T1347" s="717"/>
      <c r="U1347" s="717"/>
      <c r="V1347" s="717"/>
      <c r="W1347" s="717"/>
      <c r="X1347" s="759"/>
    </row>
    <row r="1348" spans="1:24" s="712" customFormat="1" ht="12.75" hidden="1" customHeight="1">
      <c r="A1348" s="677"/>
      <c r="B1348" s="601"/>
      <c r="C1348" s="601"/>
      <c r="D1348" s="601"/>
      <c r="E1348" s="601"/>
      <c r="F1348" s="540"/>
      <c r="G1348" s="540"/>
      <c r="H1348" s="540"/>
      <c r="I1348" s="540"/>
      <c r="J1348" s="540"/>
      <c r="K1348" s="540"/>
      <c r="L1348" s="540"/>
      <c r="M1348" s="171"/>
      <c r="N1348" s="171"/>
      <c r="O1348" s="171"/>
      <c r="Q1348" s="758"/>
      <c r="R1348" s="757"/>
      <c r="S1348" s="717"/>
      <c r="T1348" s="717"/>
      <c r="U1348" s="717"/>
      <c r="V1348" s="717"/>
      <c r="W1348" s="717"/>
      <c r="X1348" s="759"/>
    </row>
    <row r="1349" spans="1:24" s="712" customFormat="1" ht="12.75" hidden="1" customHeight="1">
      <c r="A1349" s="677"/>
      <c r="B1349" s="601"/>
      <c r="C1349" s="601"/>
      <c r="D1349" s="601"/>
      <c r="E1349" s="601"/>
      <c r="F1349" s="540"/>
      <c r="G1349" s="540"/>
      <c r="H1349" s="540"/>
      <c r="I1349" s="540"/>
      <c r="J1349" s="540"/>
      <c r="K1349" s="540"/>
      <c r="L1349" s="540"/>
      <c r="M1349" s="171"/>
      <c r="N1349" s="171"/>
      <c r="O1349" s="171"/>
      <c r="Q1349" s="758"/>
      <c r="R1349" s="757"/>
      <c r="S1349" s="717"/>
      <c r="T1349" s="717"/>
      <c r="U1349" s="717"/>
      <c r="V1349" s="717"/>
      <c r="W1349" s="717"/>
      <c r="X1349" s="759"/>
    </row>
    <row r="1350" spans="1:24" s="712" customFormat="1" ht="12.75" hidden="1" customHeight="1">
      <c r="A1350" s="677"/>
      <c r="B1350" s="601"/>
      <c r="C1350" s="601"/>
      <c r="D1350" s="601"/>
      <c r="E1350" s="601"/>
      <c r="F1350" s="540"/>
      <c r="G1350" s="540"/>
      <c r="H1350" s="540"/>
      <c r="I1350" s="540"/>
      <c r="J1350" s="540"/>
      <c r="K1350" s="540"/>
      <c r="L1350" s="540"/>
      <c r="M1350" s="171"/>
      <c r="N1350" s="171"/>
      <c r="O1350" s="171"/>
      <c r="Q1350" s="758"/>
      <c r="R1350" s="757"/>
      <c r="S1350" s="717"/>
      <c r="T1350" s="717"/>
      <c r="U1350" s="717"/>
      <c r="V1350" s="717"/>
      <c r="W1350" s="717"/>
      <c r="X1350" s="759"/>
    </row>
    <row r="1351" spans="1:24" s="712" customFormat="1" ht="12.75" hidden="1" customHeight="1">
      <c r="A1351" s="677"/>
      <c r="B1351" s="601"/>
      <c r="C1351" s="601"/>
      <c r="D1351" s="601"/>
      <c r="E1351" s="601"/>
      <c r="F1351" s="540"/>
      <c r="G1351" s="540"/>
      <c r="H1351" s="540"/>
      <c r="I1351" s="540"/>
      <c r="J1351" s="540"/>
      <c r="K1351" s="540"/>
      <c r="L1351" s="540"/>
      <c r="M1351" s="171"/>
      <c r="N1351" s="171"/>
      <c r="O1351" s="171"/>
      <c r="Q1351" s="758"/>
      <c r="R1351" s="757"/>
      <c r="S1351" s="717"/>
      <c r="T1351" s="717"/>
      <c r="U1351" s="717"/>
      <c r="V1351" s="717"/>
      <c r="W1351" s="717"/>
      <c r="X1351" s="759"/>
    </row>
    <row r="1352" spans="1:24" s="712" customFormat="1" ht="12.75" hidden="1" customHeight="1">
      <c r="A1352" s="677"/>
      <c r="B1352" s="601"/>
      <c r="C1352" s="601"/>
      <c r="D1352" s="601"/>
      <c r="E1352" s="601"/>
      <c r="F1352" s="540"/>
      <c r="G1352" s="540"/>
      <c r="H1352" s="540"/>
      <c r="I1352" s="540"/>
      <c r="J1352" s="540"/>
      <c r="K1352" s="540"/>
      <c r="L1352" s="540"/>
      <c r="M1352" s="171"/>
      <c r="N1352" s="171"/>
      <c r="O1352" s="171"/>
      <c r="Q1352" s="758"/>
      <c r="R1352" s="757"/>
      <c r="S1352" s="717"/>
      <c r="T1352" s="717"/>
      <c r="U1352" s="717"/>
      <c r="V1352" s="717"/>
      <c r="W1352" s="717"/>
      <c r="X1352" s="759"/>
    </row>
    <row r="1353" spans="1:24" s="712" customFormat="1" ht="12.75" hidden="1" customHeight="1">
      <c r="A1353" s="677"/>
      <c r="B1353" s="601"/>
      <c r="C1353" s="601"/>
      <c r="D1353" s="601"/>
      <c r="E1353" s="601"/>
      <c r="F1353" s="540"/>
      <c r="G1353" s="540"/>
      <c r="H1353" s="540"/>
      <c r="I1353" s="540"/>
      <c r="J1353" s="540"/>
      <c r="K1353" s="540"/>
      <c r="L1353" s="540"/>
      <c r="M1353" s="171"/>
      <c r="N1353" s="171"/>
      <c r="O1353" s="171"/>
      <c r="Q1353" s="758"/>
      <c r="R1353" s="757"/>
      <c r="S1353" s="717"/>
      <c r="T1353" s="717"/>
      <c r="U1353" s="717"/>
      <c r="V1353" s="717"/>
      <c r="W1353" s="717"/>
      <c r="X1353" s="759"/>
    </row>
    <row r="1354" spans="1:24" s="712" customFormat="1" ht="12.75" hidden="1" customHeight="1">
      <c r="A1354" s="677"/>
      <c r="B1354" s="601"/>
      <c r="C1354" s="601"/>
      <c r="D1354" s="601"/>
      <c r="E1354" s="601"/>
      <c r="F1354" s="540"/>
      <c r="G1354" s="540"/>
      <c r="H1354" s="540"/>
      <c r="I1354" s="540"/>
      <c r="J1354" s="540"/>
      <c r="K1354" s="540"/>
      <c r="L1354" s="540"/>
      <c r="M1354" s="171"/>
      <c r="N1354" s="171"/>
      <c r="O1354" s="171"/>
      <c r="Q1354" s="758"/>
      <c r="R1354" s="757"/>
      <c r="S1354" s="717"/>
      <c r="T1354" s="717"/>
      <c r="U1354" s="717"/>
      <c r="V1354" s="717"/>
      <c r="W1354" s="717"/>
      <c r="X1354" s="759"/>
    </row>
    <row r="1355" spans="1:24" s="712" customFormat="1" ht="12.75" hidden="1" customHeight="1">
      <c r="A1355" s="677"/>
      <c r="B1355" s="601"/>
      <c r="C1355" s="601"/>
      <c r="D1355" s="601"/>
      <c r="E1355" s="601"/>
      <c r="F1355" s="540"/>
      <c r="G1355" s="540"/>
      <c r="H1355" s="540"/>
      <c r="I1355" s="540"/>
      <c r="J1355" s="540"/>
      <c r="K1355" s="540"/>
      <c r="L1355" s="540"/>
      <c r="M1355" s="171"/>
      <c r="N1355" s="171"/>
      <c r="O1355" s="171"/>
      <c r="Q1355" s="758"/>
      <c r="R1355" s="757"/>
      <c r="S1355" s="717"/>
      <c r="T1355" s="717"/>
      <c r="U1355" s="717"/>
      <c r="V1355" s="717"/>
      <c r="W1355" s="717"/>
      <c r="X1355" s="759"/>
    </row>
    <row r="1356" spans="1:24" s="712" customFormat="1" ht="12.75" hidden="1" customHeight="1">
      <c r="A1356" s="677"/>
      <c r="B1356" s="601"/>
      <c r="C1356" s="601"/>
      <c r="D1356" s="601"/>
      <c r="E1356" s="601"/>
      <c r="F1356" s="540"/>
      <c r="G1356" s="540"/>
      <c r="H1356" s="540"/>
      <c r="I1356" s="540"/>
      <c r="J1356" s="540"/>
      <c r="K1356" s="540"/>
      <c r="L1356" s="540"/>
      <c r="M1356" s="171"/>
      <c r="N1356" s="171"/>
      <c r="O1356" s="171"/>
      <c r="Q1356" s="758"/>
      <c r="R1356" s="757"/>
      <c r="S1356" s="717"/>
      <c r="T1356" s="717"/>
      <c r="U1356" s="717"/>
      <c r="V1356" s="717"/>
      <c r="W1356" s="717"/>
      <c r="X1356" s="759"/>
    </row>
    <row r="1357" spans="1:24" s="712" customFormat="1" ht="12.75" hidden="1" customHeight="1">
      <c r="A1357" s="677"/>
      <c r="B1357" s="601"/>
      <c r="C1357" s="601"/>
      <c r="D1357" s="601"/>
      <c r="E1357" s="601"/>
      <c r="F1357" s="540"/>
      <c r="G1357" s="540"/>
      <c r="H1357" s="540"/>
      <c r="I1357" s="540"/>
      <c r="J1357" s="540"/>
      <c r="K1357" s="540"/>
      <c r="L1357" s="540"/>
      <c r="M1357" s="171"/>
      <c r="N1357" s="171"/>
      <c r="O1357" s="171"/>
      <c r="Q1357" s="758"/>
      <c r="R1357" s="757"/>
      <c r="S1357" s="717"/>
      <c r="T1357" s="717"/>
      <c r="U1357" s="717"/>
      <c r="V1357" s="717"/>
      <c r="W1357" s="717"/>
      <c r="X1357" s="759"/>
    </row>
    <row r="1358" spans="1:24" s="712" customFormat="1" ht="12.75" hidden="1" customHeight="1">
      <c r="A1358" s="677"/>
      <c r="B1358" s="601"/>
      <c r="C1358" s="601"/>
      <c r="D1358" s="601"/>
      <c r="E1358" s="601"/>
      <c r="F1358" s="540"/>
      <c r="G1358" s="540"/>
      <c r="H1358" s="540"/>
      <c r="I1358" s="540"/>
      <c r="J1358" s="540"/>
      <c r="K1358" s="540"/>
      <c r="L1358" s="540"/>
      <c r="M1358" s="171"/>
      <c r="N1358" s="171"/>
      <c r="O1358" s="171"/>
      <c r="Q1358" s="758"/>
      <c r="R1358" s="757"/>
      <c r="S1358" s="717"/>
      <c r="T1358" s="717"/>
      <c r="U1358" s="717"/>
      <c r="V1358" s="717"/>
      <c r="W1358" s="717"/>
      <c r="X1358" s="759"/>
    </row>
    <row r="1359" spans="1:24" s="712" customFormat="1" ht="12.75" hidden="1" customHeight="1">
      <c r="A1359" s="677"/>
      <c r="B1359" s="601"/>
      <c r="C1359" s="601"/>
      <c r="D1359" s="601"/>
      <c r="E1359" s="601"/>
      <c r="F1359" s="540"/>
      <c r="G1359" s="540"/>
      <c r="H1359" s="540"/>
      <c r="I1359" s="540"/>
      <c r="J1359" s="540"/>
      <c r="K1359" s="540"/>
      <c r="L1359" s="540"/>
      <c r="M1359" s="171"/>
      <c r="N1359" s="171"/>
      <c r="O1359" s="171"/>
      <c r="Q1359" s="758"/>
      <c r="R1359" s="757"/>
      <c r="S1359" s="717"/>
      <c r="T1359" s="717"/>
      <c r="U1359" s="717"/>
      <c r="V1359" s="717"/>
      <c r="W1359" s="717"/>
      <c r="X1359" s="759"/>
    </row>
    <row r="1360" spans="1:24" s="712" customFormat="1" ht="12.75" hidden="1" customHeight="1">
      <c r="A1360" s="677"/>
      <c r="B1360" s="601"/>
      <c r="C1360" s="601"/>
      <c r="D1360" s="601"/>
      <c r="E1360" s="601"/>
      <c r="F1360" s="540"/>
      <c r="G1360" s="540"/>
      <c r="H1360" s="540"/>
      <c r="I1360" s="540"/>
      <c r="J1360" s="540"/>
      <c r="K1360" s="540"/>
      <c r="L1360" s="540"/>
      <c r="M1360" s="171"/>
      <c r="N1360" s="171"/>
      <c r="O1360" s="171"/>
      <c r="Q1360" s="758"/>
      <c r="R1360" s="757"/>
      <c r="S1360" s="717"/>
      <c r="T1360" s="717"/>
      <c r="U1360" s="717"/>
      <c r="V1360" s="717"/>
      <c r="W1360" s="717"/>
      <c r="X1360" s="759"/>
    </row>
    <row r="1361" spans="1:24" s="712" customFormat="1" ht="12.75" hidden="1" customHeight="1">
      <c r="A1361" s="677"/>
      <c r="B1361" s="601"/>
      <c r="C1361" s="601"/>
      <c r="D1361" s="601"/>
      <c r="E1361" s="601"/>
      <c r="F1361" s="540"/>
      <c r="G1361" s="540"/>
      <c r="H1361" s="540"/>
      <c r="I1361" s="540"/>
      <c r="J1361" s="540"/>
      <c r="K1361" s="540"/>
      <c r="L1361" s="540"/>
      <c r="M1361" s="171"/>
      <c r="N1361" s="171"/>
      <c r="O1361" s="171"/>
      <c r="Q1361" s="758"/>
      <c r="R1361" s="757"/>
      <c r="S1361" s="717"/>
      <c r="T1361" s="717"/>
      <c r="U1361" s="717"/>
      <c r="V1361" s="717"/>
      <c r="W1361" s="717"/>
      <c r="X1361" s="759"/>
    </row>
    <row r="1362" spans="1:24" s="712" customFormat="1" ht="12.75" hidden="1" customHeight="1">
      <c r="A1362" s="677"/>
      <c r="B1362" s="601"/>
      <c r="C1362" s="601"/>
      <c r="D1362" s="601"/>
      <c r="E1362" s="601"/>
      <c r="F1362" s="540"/>
      <c r="G1362" s="540"/>
      <c r="H1362" s="540"/>
      <c r="I1362" s="540"/>
      <c r="J1362" s="540"/>
      <c r="K1362" s="540"/>
      <c r="L1362" s="540"/>
      <c r="M1362" s="171"/>
      <c r="N1362" s="171"/>
      <c r="O1362" s="171"/>
      <c r="Q1362" s="758"/>
      <c r="R1362" s="757"/>
      <c r="S1362" s="717"/>
      <c r="T1362" s="717"/>
      <c r="U1362" s="717"/>
      <c r="V1362" s="717"/>
      <c r="W1362" s="717"/>
      <c r="X1362" s="759"/>
    </row>
    <row r="1363" spans="1:24" s="712" customFormat="1" ht="12.75" hidden="1" customHeight="1">
      <c r="A1363" s="677"/>
      <c r="B1363" s="601"/>
      <c r="C1363" s="601"/>
      <c r="D1363" s="601"/>
      <c r="E1363" s="601"/>
      <c r="F1363" s="540"/>
      <c r="G1363" s="540"/>
      <c r="H1363" s="540"/>
      <c r="I1363" s="540"/>
      <c r="J1363" s="540"/>
      <c r="K1363" s="540"/>
      <c r="L1363" s="540"/>
      <c r="M1363" s="171"/>
      <c r="N1363" s="171"/>
      <c r="O1363" s="171"/>
      <c r="Q1363" s="758"/>
      <c r="R1363" s="757"/>
      <c r="S1363" s="717"/>
      <c r="T1363" s="717"/>
      <c r="U1363" s="717"/>
      <c r="V1363" s="717"/>
      <c r="W1363" s="717"/>
      <c r="X1363" s="759"/>
    </row>
    <row r="1364" spans="1:24" s="712" customFormat="1" ht="12.75" hidden="1" customHeight="1">
      <c r="A1364" s="677"/>
      <c r="B1364" s="601"/>
      <c r="C1364" s="601"/>
      <c r="D1364" s="601"/>
      <c r="E1364" s="601"/>
      <c r="F1364" s="540"/>
      <c r="G1364" s="540"/>
      <c r="H1364" s="540"/>
      <c r="I1364" s="540"/>
      <c r="J1364" s="540"/>
      <c r="K1364" s="540"/>
      <c r="L1364" s="540"/>
      <c r="M1364" s="171"/>
      <c r="N1364" s="171"/>
      <c r="O1364" s="171"/>
      <c r="Q1364" s="758"/>
      <c r="R1364" s="757"/>
      <c r="S1364" s="717"/>
      <c r="T1364" s="717"/>
      <c r="U1364" s="717"/>
      <c r="V1364" s="717"/>
      <c r="W1364" s="717"/>
      <c r="X1364" s="759"/>
    </row>
    <row r="1365" spans="1:24" s="712" customFormat="1" ht="12.75" hidden="1" customHeight="1">
      <c r="A1365" s="677"/>
      <c r="B1365" s="601"/>
      <c r="C1365" s="601"/>
      <c r="D1365" s="601"/>
      <c r="E1365" s="601"/>
      <c r="F1365" s="540"/>
      <c r="G1365" s="540"/>
      <c r="H1365" s="540"/>
      <c r="I1365" s="540"/>
      <c r="J1365" s="540"/>
      <c r="K1365" s="540"/>
      <c r="L1365" s="540"/>
      <c r="M1365" s="171"/>
      <c r="N1365" s="171"/>
      <c r="O1365" s="171"/>
      <c r="Q1365" s="758"/>
      <c r="R1365" s="757"/>
      <c r="S1365" s="717"/>
      <c r="T1365" s="717"/>
      <c r="U1365" s="717"/>
      <c r="V1365" s="717"/>
      <c r="W1365" s="717"/>
      <c r="X1365" s="759"/>
    </row>
    <row r="1366" spans="1:24" s="712" customFormat="1" ht="12.75" hidden="1" customHeight="1">
      <c r="A1366" s="677"/>
      <c r="B1366" s="601"/>
      <c r="C1366" s="601"/>
      <c r="D1366" s="601"/>
      <c r="E1366" s="601"/>
      <c r="F1366" s="540"/>
      <c r="G1366" s="540"/>
      <c r="H1366" s="540"/>
      <c r="I1366" s="540"/>
      <c r="J1366" s="540"/>
      <c r="K1366" s="540"/>
      <c r="L1366" s="540"/>
      <c r="M1366" s="171"/>
      <c r="N1366" s="171"/>
      <c r="O1366" s="171"/>
      <c r="Q1366" s="758"/>
      <c r="R1366" s="757"/>
      <c r="S1366" s="717"/>
      <c r="T1366" s="717"/>
      <c r="U1366" s="717"/>
      <c r="V1366" s="717"/>
      <c r="W1366" s="717"/>
      <c r="X1366" s="759"/>
    </row>
    <row r="1367" spans="1:24" s="712" customFormat="1" ht="12.75" hidden="1" customHeight="1">
      <c r="A1367" s="677"/>
      <c r="B1367" s="601"/>
      <c r="C1367" s="601"/>
      <c r="D1367" s="601"/>
      <c r="E1367" s="601"/>
      <c r="F1367" s="540"/>
      <c r="G1367" s="540"/>
      <c r="H1367" s="540"/>
      <c r="I1367" s="540"/>
      <c r="J1367" s="540"/>
      <c r="K1367" s="540"/>
      <c r="L1367" s="540"/>
      <c r="M1367" s="171"/>
      <c r="N1367" s="171"/>
      <c r="O1367" s="171"/>
      <c r="Q1367" s="758"/>
      <c r="R1367" s="757"/>
      <c r="S1367" s="717"/>
      <c r="T1367" s="717"/>
      <c r="U1367" s="717"/>
      <c r="V1367" s="717"/>
      <c r="W1367" s="717"/>
      <c r="X1367" s="759"/>
    </row>
    <row r="1368" spans="1:24" s="712" customFormat="1" ht="12.75" hidden="1" customHeight="1">
      <c r="A1368" s="677"/>
      <c r="B1368" s="601"/>
      <c r="C1368" s="601"/>
      <c r="D1368" s="601"/>
      <c r="E1368" s="601"/>
      <c r="F1368" s="540"/>
      <c r="G1368" s="540"/>
      <c r="H1368" s="540"/>
      <c r="I1368" s="540"/>
      <c r="J1368" s="540"/>
      <c r="K1368" s="540"/>
      <c r="L1368" s="540"/>
      <c r="M1368" s="171"/>
      <c r="N1368" s="171"/>
      <c r="O1368" s="171"/>
      <c r="Q1368" s="758"/>
      <c r="R1368" s="757"/>
      <c r="S1368" s="717"/>
      <c r="T1368" s="717"/>
      <c r="U1368" s="717"/>
      <c r="V1368" s="717"/>
      <c r="W1368" s="717"/>
      <c r="X1368" s="759"/>
    </row>
    <row r="1369" spans="1:24" s="712" customFormat="1" ht="12.75" hidden="1" customHeight="1">
      <c r="A1369" s="677"/>
      <c r="B1369" s="601"/>
      <c r="C1369" s="601"/>
      <c r="D1369" s="601"/>
      <c r="E1369" s="601"/>
      <c r="F1369" s="540"/>
      <c r="G1369" s="540"/>
      <c r="H1369" s="540"/>
      <c r="I1369" s="540"/>
      <c r="J1369" s="540"/>
      <c r="K1369" s="540"/>
      <c r="L1369" s="540"/>
      <c r="M1369" s="171"/>
      <c r="N1369" s="171"/>
      <c r="O1369" s="171"/>
      <c r="Q1369" s="758"/>
      <c r="R1369" s="757"/>
      <c r="S1369" s="717"/>
      <c r="T1369" s="717"/>
      <c r="U1369" s="717"/>
      <c r="V1369" s="717"/>
      <c r="W1369" s="717"/>
      <c r="X1369" s="759"/>
    </row>
    <row r="1370" spans="1:24" s="712" customFormat="1" ht="12.75" hidden="1" customHeight="1">
      <c r="A1370" s="677"/>
      <c r="B1370" s="601"/>
      <c r="C1370" s="601"/>
      <c r="D1370" s="601"/>
      <c r="E1370" s="601"/>
      <c r="F1370" s="540"/>
      <c r="G1370" s="540"/>
      <c r="H1370" s="540"/>
      <c r="I1370" s="540"/>
      <c r="J1370" s="540"/>
      <c r="K1370" s="540"/>
      <c r="L1370" s="540"/>
      <c r="M1370" s="171"/>
      <c r="N1370" s="171"/>
      <c r="O1370" s="171"/>
      <c r="Q1370" s="758"/>
      <c r="R1370" s="757"/>
      <c r="S1370" s="717"/>
      <c r="T1370" s="717"/>
      <c r="U1370" s="717"/>
      <c r="V1370" s="717"/>
      <c r="W1370" s="717"/>
      <c r="X1370" s="759"/>
    </row>
    <row r="1371" spans="1:24" s="712" customFormat="1" ht="12.75" hidden="1" customHeight="1">
      <c r="A1371" s="677"/>
      <c r="B1371" s="601"/>
      <c r="C1371" s="601"/>
      <c r="D1371" s="601"/>
      <c r="E1371" s="601"/>
      <c r="F1371" s="540"/>
      <c r="G1371" s="540"/>
      <c r="H1371" s="540"/>
      <c r="I1371" s="540"/>
      <c r="J1371" s="540"/>
      <c r="K1371" s="540"/>
      <c r="L1371" s="540"/>
      <c r="M1371" s="171"/>
      <c r="N1371" s="171"/>
      <c r="O1371" s="171"/>
      <c r="Q1371" s="758"/>
      <c r="R1371" s="757"/>
      <c r="S1371" s="717"/>
      <c r="T1371" s="717"/>
      <c r="U1371" s="717"/>
      <c r="V1371" s="717"/>
      <c r="W1371" s="717"/>
      <c r="X1371" s="759"/>
    </row>
    <row r="1372" spans="1:24" s="712" customFormat="1" ht="12.75" hidden="1" customHeight="1">
      <c r="A1372" s="677"/>
      <c r="B1372" s="601"/>
      <c r="C1372" s="601"/>
      <c r="D1372" s="601"/>
      <c r="E1372" s="601"/>
      <c r="F1372" s="540"/>
      <c r="G1372" s="540"/>
      <c r="H1372" s="540"/>
      <c r="I1372" s="540"/>
      <c r="J1372" s="540"/>
      <c r="K1372" s="540"/>
      <c r="L1372" s="540"/>
      <c r="M1372" s="171"/>
      <c r="N1372" s="171"/>
      <c r="O1372" s="171"/>
      <c r="Q1372" s="758"/>
      <c r="R1372" s="757"/>
      <c r="S1372" s="717"/>
      <c r="T1372" s="717"/>
      <c r="U1372" s="717"/>
      <c r="V1372" s="717"/>
      <c r="W1372" s="717"/>
      <c r="X1372" s="759"/>
    </row>
    <row r="1373" spans="1:24" s="712" customFormat="1" ht="12.75" hidden="1" customHeight="1">
      <c r="A1373" s="677"/>
      <c r="B1373" s="601"/>
      <c r="C1373" s="601"/>
      <c r="D1373" s="601"/>
      <c r="E1373" s="601"/>
      <c r="F1373" s="540"/>
      <c r="G1373" s="540"/>
      <c r="H1373" s="540"/>
      <c r="I1373" s="540"/>
      <c r="J1373" s="540"/>
      <c r="K1373" s="540"/>
      <c r="L1373" s="540"/>
      <c r="M1373" s="171"/>
      <c r="N1373" s="171"/>
      <c r="O1373" s="171"/>
      <c r="Q1373" s="758"/>
      <c r="R1373" s="757"/>
      <c r="S1373" s="717"/>
      <c r="T1373" s="717"/>
      <c r="U1373" s="717"/>
      <c r="V1373" s="717"/>
      <c r="W1373" s="717"/>
      <c r="X1373" s="759"/>
    </row>
    <row r="1374" spans="1:24" s="712" customFormat="1" ht="12.75" hidden="1" customHeight="1">
      <c r="A1374" s="677"/>
      <c r="B1374" s="601"/>
      <c r="C1374" s="601"/>
      <c r="D1374" s="601"/>
      <c r="E1374" s="601"/>
      <c r="F1374" s="540"/>
      <c r="G1374" s="540"/>
      <c r="H1374" s="540"/>
      <c r="I1374" s="540"/>
      <c r="J1374" s="540"/>
      <c r="K1374" s="540"/>
      <c r="L1374" s="540"/>
      <c r="M1374" s="171"/>
      <c r="N1374" s="171"/>
      <c r="O1374" s="171"/>
      <c r="Q1374" s="758"/>
      <c r="R1374" s="757"/>
      <c r="S1374" s="717"/>
      <c r="T1374" s="717"/>
      <c r="U1374" s="717"/>
      <c r="V1374" s="717"/>
      <c r="W1374" s="717"/>
      <c r="X1374" s="759"/>
    </row>
    <row r="1375" spans="1:24" s="712" customFormat="1" ht="12.75" hidden="1" customHeight="1">
      <c r="A1375" s="677"/>
      <c r="B1375" s="601"/>
      <c r="C1375" s="601"/>
      <c r="D1375" s="601"/>
      <c r="E1375" s="601"/>
      <c r="F1375" s="540"/>
      <c r="G1375" s="540"/>
      <c r="H1375" s="540"/>
      <c r="I1375" s="540"/>
      <c r="J1375" s="540"/>
      <c r="K1375" s="540"/>
      <c r="L1375" s="540"/>
      <c r="M1375" s="171"/>
      <c r="N1375" s="171"/>
      <c r="O1375" s="171"/>
      <c r="Q1375" s="758"/>
      <c r="R1375" s="757"/>
      <c r="S1375" s="717"/>
      <c r="T1375" s="717"/>
      <c r="U1375" s="717"/>
      <c r="V1375" s="717"/>
      <c r="W1375" s="717"/>
      <c r="X1375" s="759"/>
    </row>
    <row r="1376" spans="1:24" s="712" customFormat="1" ht="12.75" hidden="1" customHeight="1">
      <c r="A1376" s="677"/>
      <c r="B1376" s="601"/>
      <c r="C1376" s="601"/>
      <c r="D1376" s="601"/>
      <c r="E1376" s="601"/>
      <c r="F1376" s="540"/>
      <c r="G1376" s="540"/>
      <c r="H1376" s="540"/>
      <c r="I1376" s="540"/>
      <c r="J1376" s="540"/>
      <c r="K1376" s="540"/>
      <c r="L1376" s="540"/>
      <c r="M1376" s="171"/>
      <c r="N1376" s="171"/>
      <c r="O1376" s="171"/>
      <c r="Q1376" s="758"/>
      <c r="R1376" s="757"/>
      <c r="S1376" s="717"/>
      <c r="T1376" s="717"/>
      <c r="U1376" s="717"/>
      <c r="V1376" s="717"/>
      <c r="W1376" s="717"/>
      <c r="X1376" s="759"/>
    </row>
    <row r="1377" spans="1:24" s="712" customFormat="1" ht="12.75" hidden="1" customHeight="1">
      <c r="A1377" s="677"/>
      <c r="B1377" s="601"/>
      <c r="C1377" s="601"/>
      <c r="D1377" s="601"/>
      <c r="E1377" s="601"/>
      <c r="F1377" s="540"/>
      <c r="G1377" s="540"/>
      <c r="H1377" s="540"/>
      <c r="I1377" s="540"/>
      <c r="J1377" s="540"/>
      <c r="K1377" s="540"/>
      <c r="L1377" s="540"/>
      <c r="M1377" s="171"/>
      <c r="N1377" s="171"/>
      <c r="O1377" s="171"/>
      <c r="Q1377" s="758"/>
      <c r="R1377" s="757"/>
      <c r="S1377" s="717"/>
      <c r="T1377" s="717"/>
      <c r="U1377" s="717"/>
      <c r="V1377" s="717"/>
      <c r="W1377" s="717"/>
      <c r="X1377" s="759"/>
    </row>
    <row r="1378" spans="1:24" s="712" customFormat="1" ht="12.75" hidden="1" customHeight="1">
      <c r="A1378" s="677"/>
      <c r="B1378" s="601"/>
      <c r="C1378" s="601"/>
      <c r="D1378" s="601"/>
      <c r="E1378" s="601"/>
      <c r="F1378" s="540"/>
      <c r="G1378" s="540"/>
      <c r="H1378" s="540"/>
      <c r="I1378" s="540"/>
      <c r="J1378" s="540"/>
      <c r="K1378" s="540"/>
      <c r="L1378" s="540"/>
      <c r="M1378" s="171"/>
      <c r="N1378" s="171"/>
      <c r="O1378" s="171"/>
      <c r="Q1378" s="758"/>
      <c r="R1378" s="757"/>
      <c r="S1378" s="717"/>
      <c r="T1378" s="717"/>
      <c r="U1378" s="717"/>
      <c r="V1378" s="717"/>
      <c r="W1378" s="717"/>
      <c r="X1378" s="759"/>
    </row>
    <row r="1379" spans="1:24" s="712" customFormat="1" ht="12.75" hidden="1" customHeight="1">
      <c r="A1379" s="677"/>
      <c r="B1379" s="601"/>
      <c r="C1379" s="601"/>
      <c r="D1379" s="601"/>
      <c r="E1379" s="601"/>
      <c r="F1379" s="540"/>
      <c r="G1379" s="540"/>
      <c r="H1379" s="540"/>
      <c r="I1379" s="540"/>
      <c r="J1379" s="540"/>
      <c r="K1379" s="540"/>
      <c r="L1379" s="540"/>
      <c r="M1379" s="171"/>
      <c r="N1379" s="171"/>
      <c r="O1379" s="171"/>
      <c r="Q1379" s="758"/>
      <c r="R1379" s="757"/>
      <c r="S1379" s="717"/>
      <c r="T1379" s="717"/>
      <c r="U1379" s="717"/>
      <c r="V1379" s="717"/>
      <c r="W1379" s="717"/>
      <c r="X1379" s="759"/>
    </row>
    <row r="1380" spans="1:24" s="712" customFormat="1" ht="12.75" hidden="1" customHeight="1">
      <c r="A1380" s="677"/>
      <c r="B1380" s="601"/>
      <c r="C1380" s="601"/>
      <c r="D1380" s="601"/>
      <c r="E1380" s="601"/>
      <c r="F1380" s="540"/>
      <c r="G1380" s="540"/>
      <c r="H1380" s="540"/>
      <c r="I1380" s="540"/>
      <c r="J1380" s="540"/>
      <c r="K1380" s="540"/>
      <c r="L1380" s="540"/>
      <c r="M1380" s="171"/>
      <c r="N1380" s="171"/>
      <c r="O1380" s="171"/>
      <c r="Q1380" s="758"/>
      <c r="R1380" s="757"/>
      <c r="S1380" s="717"/>
      <c r="T1380" s="717"/>
      <c r="U1380" s="717"/>
      <c r="V1380" s="717"/>
      <c r="W1380" s="717"/>
      <c r="X1380" s="759"/>
    </row>
    <row r="1381" spans="1:24" s="712" customFormat="1" ht="12.75" hidden="1" customHeight="1">
      <c r="A1381" s="677"/>
      <c r="B1381" s="601"/>
      <c r="C1381" s="601"/>
      <c r="D1381" s="601"/>
      <c r="E1381" s="601"/>
      <c r="F1381" s="540"/>
      <c r="G1381" s="540"/>
      <c r="H1381" s="540"/>
      <c r="I1381" s="540"/>
      <c r="J1381" s="540"/>
      <c r="K1381" s="540"/>
      <c r="L1381" s="540"/>
      <c r="M1381" s="171"/>
      <c r="N1381" s="171"/>
      <c r="O1381" s="171"/>
      <c r="Q1381" s="758"/>
      <c r="R1381" s="757"/>
      <c r="S1381" s="717"/>
      <c r="T1381" s="717"/>
      <c r="U1381" s="717"/>
      <c r="V1381" s="717"/>
      <c r="W1381" s="717"/>
      <c r="X1381" s="759"/>
    </row>
    <row r="1382" spans="1:24" s="712" customFormat="1" ht="12.75" hidden="1" customHeight="1">
      <c r="A1382" s="677"/>
      <c r="B1382" s="601"/>
      <c r="C1382" s="601"/>
      <c r="D1382" s="601"/>
      <c r="E1382" s="601"/>
      <c r="F1382" s="540"/>
      <c r="G1382" s="540"/>
      <c r="H1382" s="540"/>
      <c r="I1382" s="540"/>
      <c r="J1382" s="540"/>
      <c r="K1382" s="540"/>
      <c r="L1382" s="540"/>
      <c r="M1382" s="171"/>
      <c r="N1382" s="171"/>
      <c r="O1382" s="171"/>
      <c r="Q1382" s="758"/>
      <c r="R1382" s="757"/>
      <c r="S1382" s="717"/>
      <c r="T1382" s="717"/>
      <c r="U1382" s="717"/>
      <c r="V1382" s="717"/>
      <c r="W1382" s="717"/>
      <c r="X1382" s="759"/>
    </row>
    <row r="1383" spans="1:24" s="712" customFormat="1" ht="12.75" hidden="1" customHeight="1">
      <c r="A1383" s="677"/>
      <c r="B1383" s="601"/>
      <c r="C1383" s="601"/>
      <c r="D1383" s="601"/>
      <c r="E1383" s="601"/>
      <c r="F1383" s="540"/>
      <c r="G1383" s="540"/>
      <c r="H1383" s="540"/>
      <c r="I1383" s="540"/>
      <c r="J1383" s="540"/>
      <c r="K1383" s="540"/>
      <c r="L1383" s="540"/>
      <c r="M1383" s="171"/>
      <c r="N1383" s="171"/>
      <c r="O1383" s="171"/>
      <c r="Q1383" s="758"/>
      <c r="R1383" s="757"/>
      <c r="S1383" s="717"/>
      <c r="T1383" s="717"/>
      <c r="U1383" s="717"/>
      <c r="V1383" s="717"/>
      <c r="W1383" s="717"/>
      <c r="X1383" s="759"/>
    </row>
    <row r="1384" spans="1:24" s="712" customFormat="1" ht="12.75" hidden="1" customHeight="1">
      <c r="A1384" s="677"/>
      <c r="B1384" s="601"/>
      <c r="C1384" s="601"/>
      <c r="D1384" s="601"/>
      <c r="E1384" s="601"/>
      <c r="F1384" s="540"/>
      <c r="G1384" s="540"/>
      <c r="H1384" s="540"/>
      <c r="I1384" s="540"/>
      <c r="J1384" s="540"/>
      <c r="K1384" s="540"/>
      <c r="L1384" s="540"/>
      <c r="M1384" s="171"/>
      <c r="N1384" s="171"/>
      <c r="O1384" s="171"/>
      <c r="Q1384" s="758"/>
      <c r="R1384" s="757"/>
      <c r="S1384" s="717"/>
      <c r="T1384" s="717"/>
      <c r="U1384" s="717"/>
      <c r="V1384" s="717"/>
      <c r="W1384" s="717"/>
      <c r="X1384" s="759"/>
    </row>
    <row r="1385" spans="1:24" s="712" customFormat="1" ht="12.75" hidden="1" customHeight="1">
      <c r="A1385" s="677"/>
      <c r="B1385" s="601"/>
      <c r="C1385" s="601"/>
      <c r="D1385" s="601"/>
      <c r="E1385" s="601"/>
      <c r="F1385" s="540"/>
      <c r="G1385" s="540"/>
      <c r="H1385" s="540"/>
      <c r="I1385" s="540"/>
      <c r="J1385" s="540"/>
      <c r="K1385" s="540"/>
      <c r="L1385" s="540"/>
      <c r="M1385" s="171"/>
      <c r="N1385" s="171"/>
      <c r="O1385" s="171"/>
      <c r="Q1385" s="758"/>
      <c r="R1385" s="757"/>
      <c r="S1385" s="717"/>
      <c r="T1385" s="717"/>
      <c r="U1385" s="717"/>
      <c r="V1385" s="717"/>
      <c r="W1385" s="717"/>
      <c r="X1385" s="759"/>
    </row>
    <row r="1386" spans="1:24" s="712" customFormat="1" ht="12.75" hidden="1" customHeight="1">
      <c r="A1386" s="677"/>
      <c r="B1386" s="601"/>
      <c r="C1386" s="601"/>
      <c r="D1386" s="601"/>
      <c r="E1386" s="601"/>
      <c r="F1386" s="540"/>
      <c r="G1386" s="540"/>
      <c r="H1386" s="540"/>
      <c r="I1386" s="540"/>
      <c r="J1386" s="540"/>
      <c r="K1386" s="540"/>
      <c r="L1386" s="540"/>
      <c r="M1386" s="171"/>
      <c r="N1386" s="171"/>
      <c r="O1386" s="171"/>
      <c r="Q1386" s="758"/>
      <c r="R1386" s="757"/>
      <c r="S1386" s="717"/>
      <c r="T1386" s="717"/>
      <c r="U1386" s="717"/>
      <c r="V1386" s="717"/>
      <c r="W1386" s="717"/>
      <c r="X1386" s="759"/>
    </row>
    <row r="1387" spans="1:24" s="712" customFormat="1" ht="12.75" hidden="1" customHeight="1">
      <c r="A1387" s="677"/>
      <c r="B1387" s="601"/>
      <c r="C1387" s="601"/>
      <c r="D1387" s="601"/>
      <c r="E1387" s="601"/>
      <c r="F1387" s="540"/>
      <c r="G1387" s="540"/>
      <c r="H1387" s="540"/>
      <c r="I1387" s="540"/>
      <c r="J1387" s="540"/>
      <c r="K1387" s="540"/>
      <c r="L1387" s="540"/>
      <c r="M1387" s="171"/>
      <c r="N1387" s="171"/>
      <c r="O1387" s="171"/>
      <c r="Q1387" s="758"/>
      <c r="R1387" s="757"/>
      <c r="S1387" s="717"/>
      <c r="T1387" s="717"/>
      <c r="U1387" s="717"/>
      <c r="V1387" s="717"/>
      <c r="W1387" s="717"/>
      <c r="X1387" s="759"/>
    </row>
    <row r="1388" spans="1:24" s="712" customFormat="1" ht="12.75" hidden="1" customHeight="1">
      <c r="A1388" s="677"/>
      <c r="B1388" s="601"/>
      <c r="C1388" s="601"/>
      <c r="D1388" s="601"/>
      <c r="E1388" s="601"/>
      <c r="F1388" s="540"/>
      <c r="G1388" s="540"/>
      <c r="H1388" s="540"/>
      <c r="I1388" s="540"/>
      <c r="J1388" s="540"/>
      <c r="K1388" s="540"/>
      <c r="L1388" s="540"/>
      <c r="M1388" s="171"/>
      <c r="N1388" s="171"/>
      <c r="O1388" s="171"/>
      <c r="Q1388" s="758"/>
      <c r="R1388" s="757"/>
      <c r="S1388" s="717"/>
      <c r="T1388" s="717"/>
      <c r="U1388" s="717"/>
      <c r="V1388" s="717"/>
      <c r="W1388" s="717"/>
      <c r="X1388" s="759"/>
    </row>
    <row r="1389" spans="1:24" s="712" customFormat="1" ht="12.75" hidden="1" customHeight="1">
      <c r="A1389" s="677"/>
      <c r="B1389" s="601"/>
      <c r="C1389" s="601"/>
      <c r="D1389" s="601"/>
      <c r="E1389" s="601"/>
      <c r="F1389" s="540"/>
      <c r="G1389" s="540"/>
      <c r="H1389" s="540"/>
      <c r="I1389" s="540"/>
      <c r="J1389" s="540"/>
      <c r="K1389" s="540"/>
      <c r="L1389" s="540"/>
      <c r="M1389" s="171"/>
      <c r="N1389" s="171"/>
      <c r="O1389" s="171"/>
      <c r="Q1389" s="758"/>
      <c r="R1389" s="757"/>
      <c r="S1389" s="717"/>
      <c r="T1389" s="717"/>
      <c r="U1389" s="717"/>
      <c r="V1389" s="717"/>
      <c r="W1389" s="717"/>
      <c r="X1389" s="759"/>
    </row>
    <row r="1390" spans="1:24" s="712" customFormat="1" ht="12.75" hidden="1" customHeight="1">
      <c r="A1390" s="677"/>
      <c r="B1390" s="601"/>
      <c r="C1390" s="601"/>
      <c r="D1390" s="601"/>
      <c r="E1390" s="601"/>
      <c r="F1390" s="540"/>
      <c r="G1390" s="540"/>
      <c r="H1390" s="540"/>
      <c r="I1390" s="540"/>
      <c r="J1390" s="540"/>
      <c r="K1390" s="540"/>
      <c r="L1390" s="540"/>
      <c r="M1390" s="171"/>
      <c r="N1390" s="171"/>
      <c r="O1390" s="171"/>
      <c r="Q1390" s="758"/>
      <c r="R1390" s="757"/>
      <c r="S1390" s="717"/>
      <c r="T1390" s="717"/>
      <c r="U1390" s="717"/>
      <c r="V1390" s="717"/>
      <c r="W1390" s="717"/>
      <c r="X1390" s="759"/>
    </row>
    <row r="1391" spans="1:24" s="712" customFormat="1" ht="12.75" hidden="1" customHeight="1">
      <c r="A1391" s="677"/>
      <c r="B1391" s="601"/>
      <c r="C1391" s="601"/>
      <c r="D1391" s="601"/>
      <c r="E1391" s="601"/>
      <c r="F1391" s="540"/>
      <c r="G1391" s="540"/>
      <c r="H1391" s="540"/>
      <c r="I1391" s="540"/>
      <c r="J1391" s="540"/>
      <c r="K1391" s="540"/>
      <c r="L1391" s="540"/>
      <c r="M1391" s="171"/>
      <c r="N1391" s="171"/>
      <c r="O1391" s="171"/>
      <c r="Q1391" s="758"/>
      <c r="R1391" s="757"/>
      <c r="S1391" s="717"/>
      <c r="T1391" s="717"/>
      <c r="U1391" s="717"/>
      <c r="V1391" s="717"/>
      <c r="W1391" s="717"/>
      <c r="X1391" s="759"/>
    </row>
    <row r="1392" spans="1:24" s="712" customFormat="1" ht="12.75" hidden="1" customHeight="1">
      <c r="A1392" s="677"/>
      <c r="B1392" s="601"/>
      <c r="C1392" s="601"/>
      <c r="D1392" s="601"/>
      <c r="E1392" s="601"/>
      <c r="F1392" s="540"/>
      <c r="G1392" s="540"/>
      <c r="H1392" s="540"/>
      <c r="I1392" s="540"/>
      <c r="J1392" s="540"/>
      <c r="K1392" s="540"/>
      <c r="L1392" s="540"/>
      <c r="M1392" s="171"/>
      <c r="N1392" s="171"/>
      <c r="O1392" s="171"/>
      <c r="Q1392" s="758"/>
      <c r="R1392" s="757"/>
      <c r="S1392" s="717"/>
      <c r="T1392" s="717"/>
      <c r="U1392" s="717"/>
      <c r="V1392" s="717"/>
      <c r="W1392" s="717"/>
      <c r="X1392" s="759"/>
    </row>
    <row r="1393" spans="1:24" s="712" customFormat="1" ht="12.75" hidden="1" customHeight="1">
      <c r="A1393" s="677"/>
      <c r="B1393" s="601"/>
      <c r="C1393" s="601"/>
      <c r="D1393" s="601"/>
      <c r="E1393" s="601"/>
      <c r="F1393" s="540"/>
      <c r="G1393" s="540"/>
      <c r="H1393" s="540"/>
      <c r="I1393" s="540"/>
      <c r="J1393" s="540"/>
      <c r="K1393" s="540"/>
      <c r="L1393" s="540"/>
      <c r="M1393" s="171"/>
      <c r="N1393" s="171"/>
      <c r="O1393" s="171"/>
      <c r="Q1393" s="758"/>
      <c r="R1393" s="757"/>
      <c r="S1393" s="717"/>
      <c r="T1393" s="717"/>
      <c r="U1393" s="717"/>
      <c r="V1393" s="717"/>
      <c r="W1393" s="717"/>
      <c r="X1393" s="759"/>
    </row>
    <row r="1394" spans="1:24" s="712" customFormat="1" ht="12.75" hidden="1" customHeight="1">
      <c r="A1394" s="677"/>
      <c r="B1394" s="601"/>
      <c r="C1394" s="601"/>
      <c r="D1394" s="601"/>
      <c r="E1394" s="601"/>
      <c r="F1394" s="540"/>
      <c r="G1394" s="540"/>
      <c r="H1394" s="540"/>
      <c r="I1394" s="540"/>
      <c r="J1394" s="540"/>
      <c r="K1394" s="540"/>
      <c r="L1394" s="540"/>
      <c r="M1394" s="171"/>
      <c r="N1394" s="171"/>
      <c r="O1394" s="171"/>
      <c r="Q1394" s="758"/>
      <c r="R1394" s="757"/>
      <c r="S1394" s="717"/>
      <c r="T1394" s="717"/>
      <c r="U1394" s="717"/>
      <c r="V1394" s="717"/>
      <c r="W1394" s="717"/>
      <c r="X1394" s="759"/>
    </row>
    <row r="1395" spans="1:24" s="712" customFormat="1" ht="12.75" hidden="1" customHeight="1">
      <c r="A1395" s="677"/>
      <c r="B1395" s="601"/>
      <c r="C1395" s="601"/>
      <c r="D1395" s="601"/>
      <c r="E1395" s="601"/>
      <c r="F1395" s="540"/>
      <c r="G1395" s="540"/>
      <c r="H1395" s="540"/>
      <c r="I1395" s="540"/>
      <c r="J1395" s="540"/>
      <c r="K1395" s="540"/>
      <c r="L1395" s="540"/>
      <c r="M1395" s="171"/>
      <c r="N1395" s="171"/>
      <c r="O1395" s="171"/>
      <c r="Q1395" s="758"/>
      <c r="R1395" s="757"/>
      <c r="S1395" s="717"/>
      <c r="T1395" s="717"/>
      <c r="U1395" s="717"/>
      <c r="V1395" s="717"/>
      <c r="W1395" s="717"/>
      <c r="X1395" s="759"/>
    </row>
    <row r="1396" spans="1:24" s="712" customFormat="1" ht="12.75" hidden="1" customHeight="1">
      <c r="A1396" s="677"/>
      <c r="B1396" s="601"/>
      <c r="C1396" s="601"/>
      <c r="D1396" s="601"/>
      <c r="E1396" s="601"/>
      <c r="F1396" s="540"/>
      <c r="G1396" s="540"/>
      <c r="H1396" s="540"/>
      <c r="I1396" s="540"/>
      <c r="J1396" s="540"/>
      <c r="K1396" s="540"/>
      <c r="L1396" s="540"/>
      <c r="M1396" s="171"/>
      <c r="N1396" s="171"/>
      <c r="O1396" s="171"/>
      <c r="Q1396" s="758"/>
      <c r="R1396" s="757"/>
      <c r="S1396" s="717"/>
      <c r="T1396" s="717"/>
      <c r="U1396" s="717"/>
      <c r="V1396" s="717"/>
      <c r="W1396" s="717"/>
      <c r="X1396" s="759"/>
    </row>
    <row r="1397" spans="1:24" s="712" customFormat="1" ht="12.75" hidden="1" customHeight="1">
      <c r="A1397" s="677"/>
      <c r="B1397" s="601"/>
      <c r="C1397" s="601"/>
      <c r="D1397" s="601"/>
      <c r="E1397" s="601"/>
      <c r="F1397" s="540"/>
      <c r="G1397" s="540"/>
      <c r="H1397" s="540"/>
      <c r="I1397" s="540"/>
      <c r="J1397" s="540"/>
      <c r="K1397" s="540"/>
      <c r="L1397" s="540"/>
      <c r="M1397" s="171"/>
      <c r="N1397" s="171"/>
      <c r="O1397" s="171"/>
      <c r="Q1397" s="758"/>
      <c r="R1397" s="757"/>
      <c r="S1397" s="717"/>
      <c r="T1397" s="717"/>
      <c r="U1397" s="717"/>
      <c r="V1397" s="717"/>
      <c r="W1397" s="717"/>
      <c r="X1397" s="759"/>
    </row>
    <row r="1398" spans="1:24" s="712" customFormat="1" ht="12.75" hidden="1" customHeight="1">
      <c r="A1398" s="677"/>
      <c r="B1398" s="601"/>
      <c r="C1398" s="601"/>
      <c r="D1398" s="601"/>
      <c r="E1398" s="601"/>
      <c r="F1398" s="540"/>
      <c r="G1398" s="540"/>
      <c r="H1398" s="540"/>
      <c r="I1398" s="540"/>
      <c r="J1398" s="540"/>
      <c r="K1398" s="540"/>
      <c r="L1398" s="540"/>
      <c r="M1398" s="171"/>
      <c r="N1398" s="171"/>
      <c r="O1398" s="171"/>
      <c r="Q1398" s="758"/>
      <c r="R1398" s="757"/>
      <c r="S1398" s="717"/>
      <c r="T1398" s="717"/>
      <c r="U1398" s="717"/>
      <c r="V1398" s="717"/>
      <c r="W1398" s="717"/>
      <c r="X1398" s="759"/>
    </row>
    <row r="1399" spans="1:24" s="712" customFormat="1" ht="12.75" hidden="1" customHeight="1">
      <c r="A1399" s="677"/>
      <c r="B1399" s="601"/>
      <c r="C1399" s="601"/>
      <c r="D1399" s="601"/>
      <c r="E1399" s="601"/>
      <c r="F1399" s="540"/>
      <c r="G1399" s="540"/>
      <c r="H1399" s="540"/>
      <c r="I1399" s="540"/>
      <c r="J1399" s="540"/>
      <c r="K1399" s="540"/>
      <c r="L1399" s="540"/>
      <c r="M1399" s="171"/>
      <c r="N1399" s="171"/>
      <c r="O1399" s="171"/>
      <c r="Q1399" s="758"/>
      <c r="R1399" s="757"/>
      <c r="S1399" s="717"/>
      <c r="T1399" s="717"/>
      <c r="U1399" s="717"/>
      <c r="V1399" s="717"/>
      <c r="W1399" s="717"/>
      <c r="X1399" s="759"/>
    </row>
    <row r="1400" spans="1:24" s="712" customFormat="1" ht="12.75" hidden="1" customHeight="1">
      <c r="A1400" s="677"/>
      <c r="B1400" s="601"/>
      <c r="C1400" s="601"/>
      <c r="D1400" s="601"/>
      <c r="E1400" s="601"/>
      <c r="F1400" s="540"/>
      <c r="G1400" s="540"/>
      <c r="H1400" s="540"/>
      <c r="I1400" s="540"/>
      <c r="J1400" s="540"/>
      <c r="K1400" s="540"/>
      <c r="L1400" s="540"/>
      <c r="M1400" s="171"/>
      <c r="N1400" s="171"/>
      <c r="O1400" s="171"/>
      <c r="Q1400" s="758"/>
      <c r="R1400" s="757"/>
      <c r="S1400" s="717"/>
      <c r="T1400" s="717"/>
      <c r="U1400" s="717"/>
      <c r="V1400" s="717"/>
      <c r="W1400" s="717"/>
      <c r="X1400" s="759"/>
    </row>
    <row r="1401" spans="1:24" s="712" customFormat="1" ht="12.75" hidden="1" customHeight="1">
      <c r="A1401" s="677"/>
      <c r="B1401" s="601"/>
      <c r="C1401" s="601"/>
      <c r="D1401" s="601"/>
      <c r="E1401" s="601"/>
      <c r="F1401" s="540"/>
      <c r="G1401" s="540"/>
      <c r="H1401" s="540"/>
      <c r="I1401" s="540"/>
      <c r="J1401" s="540"/>
      <c r="K1401" s="540"/>
      <c r="L1401" s="540"/>
      <c r="M1401" s="171"/>
      <c r="N1401" s="171"/>
      <c r="O1401" s="171"/>
      <c r="Q1401" s="758"/>
      <c r="R1401" s="757"/>
      <c r="S1401" s="717"/>
      <c r="T1401" s="717"/>
      <c r="U1401" s="717"/>
      <c r="V1401" s="717"/>
      <c r="W1401" s="717"/>
      <c r="X1401" s="759"/>
    </row>
    <row r="1402" spans="1:24" s="712" customFormat="1" ht="12.75" hidden="1" customHeight="1">
      <c r="A1402" s="677"/>
      <c r="B1402" s="601"/>
      <c r="C1402" s="601"/>
      <c r="D1402" s="601"/>
      <c r="E1402" s="601"/>
      <c r="F1402" s="540"/>
      <c r="G1402" s="540"/>
      <c r="H1402" s="540"/>
      <c r="I1402" s="540"/>
      <c r="J1402" s="540"/>
      <c r="K1402" s="540"/>
      <c r="L1402" s="540"/>
      <c r="M1402" s="171"/>
      <c r="N1402" s="171"/>
      <c r="O1402" s="171"/>
      <c r="Q1402" s="758"/>
      <c r="R1402" s="757"/>
      <c r="S1402" s="717"/>
      <c r="T1402" s="717"/>
      <c r="U1402" s="717"/>
      <c r="V1402" s="717"/>
      <c r="W1402" s="717"/>
      <c r="X1402" s="759"/>
    </row>
    <row r="1403" spans="1:24" s="712" customFormat="1" ht="12.75" hidden="1" customHeight="1">
      <c r="A1403" s="677"/>
      <c r="B1403" s="601"/>
      <c r="C1403" s="601"/>
      <c r="D1403" s="601"/>
      <c r="E1403" s="601"/>
      <c r="F1403" s="540"/>
      <c r="G1403" s="540"/>
      <c r="H1403" s="540"/>
      <c r="I1403" s="540"/>
      <c r="J1403" s="540"/>
      <c r="K1403" s="540"/>
      <c r="L1403" s="540"/>
      <c r="M1403" s="171"/>
      <c r="N1403" s="171"/>
      <c r="O1403" s="171"/>
      <c r="Q1403" s="758"/>
      <c r="R1403" s="757"/>
      <c r="S1403" s="717"/>
      <c r="T1403" s="717"/>
      <c r="U1403" s="717"/>
      <c r="V1403" s="717"/>
      <c r="W1403" s="717"/>
      <c r="X1403" s="759"/>
    </row>
    <row r="1404" spans="1:24" s="712" customFormat="1" ht="12.75" hidden="1" customHeight="1">
      <c r="A1404" s="677"/>
      <c r="B1404" s="601"/>
      <c r="C1404" s="601"/>
      <c r="D1404" s="601"/>
      <c r="E1404" s="601"/>
      <c r="F1404" s="540"/>
      <c r="G1404" s="540"/>
      <c r="H1404" s="540"/>
      <c r="I1404" s="540"/>
      <c r="J1404" s="540"/>
      <c r="K1404" s="540"/>
      <c r="L1404" s="540"/>
      <c r="M1404" s="171"/>
      <c r="N1404" s="171"/>
      <c r="O1404" s="171"/>
      <c r="Q1404" s="758"/>
      <c r="R1404" s="757"/>
      <c r="S1404" s="717"/>
      <c r="T1404" s="717"/>
      <c r="U1404" s="717"/>
      <c r="V1404" s="717"/>
      <c r="W1404" s="717"/>
      <c r="X1404" s="759"/>
    </row>
    <row r="1405" spans="1:24" s="712" customFormat="1" ht="12.75" hidden="1" customHeight="1">
      <c r="A1405" s="677"/>
      <c r="B1405" s="601"/>
      <c r="C1405" s="601"/>
      <c r="D1405" s="601"/>
      <c r="E1405" s="601"/>
      <c r="F1405" s="540"/>
      <c r="G1405" s="540"/>
      <c r="H1405" s="540"/>
      <c r="I1405" s="540"/>
      <c r="J1405" s="540"/>
      <c r="K1405" s="540"/>
      <c r="L1405" s="540"/>
      <c r="M1405" s="171"/>
      <c r="N1405" s="171"/>
      <c r="O1405" s="171"/>
      <c r="Q1405" s="758"/>
      <c r="R1405" s="757"/>
      <c r="S1405" s="717"/>
      <c r="T1405" s="717"/>
      <c r="U1405" s="717"/>
      <c r="V1405" s="717"/>
      <c r="W1405" s="717"/>
      <c r="X1405" s="759"/>
    </row>
    <row r="1406" spans="1:24" s="712" customFormat="1" ht="12.75" hidden="1" customHeight="1">
      <c r="A1406" s="677"/>
      <c r="B1406" s="601"/>
      <c r="C1406" s="601"/>
      <c r="D1406" s="601"/>
      <c r="E1406" s="601"/>
      <c r="F1406" s="540"/>
      <c r="G1406" s="540"/>
      <c r="H1406" s="540"/>
      <c r="I1406" s="540"/>
      <c r="J1406" s="540"/>
      <c r="K1406" s="540"/>
      <c r="L1406" s="540"/>
      <c r="M1406" s="171"/>
      <c r="N1406" s="171"/>
      <c r="O1406" s="171"/>
      <c r="Q1406" s="758"/>
      <c r="R1406" s="757"/>
      <c r="S1406" s="717"/>
      <c r="T1406" s="717"/>
      <c r="U1406" s="717"/>
      <c r="V1406" s="717"/>
      <c r="W1406" s="717"/>
      <c r="X1406" s="759"/>
    </row>
    <row r="1407" spans="1:24" s="712" customFormat="1" ht="12.75" hidden="1" customHeight="1">
      <c r="A1407" s="677"/>
      <c r="B1407" s="601"/>
      <c r="C1407" s="601"/>
      <c r="D1407" s="601"/>
      <c r="E1407" s="601"/>
      <c r="F1407" s="540"/>
      <c r="G1407" s="540"/>
      <c r="H1407" s="540"/>
      <c r="I1407" s="540"/>
      <c r="J1407" s="540"/>
      <c r="K1407" s="540"/>
      <c r="L1407" s="540"/>
      <c r="M1407" s="171"/>
      <c r="N1407" s="171"/>
      <c r="O1407" s="171"/>
      <c r="Q1407" s="758"/>
      <c r="R1407" s="757"/>
      <c r="S1407" s="717"/>
      <c r="T1407" s="717"/>
      <c r="U1407" s="717"/>
      <c r="V1407" s="717"/>
      <c r="W1407" s="717"/>
      <c r="X1407" s="759"/>
    </row>
    <row r="1408" spans="1:24" s="712" customFormat="1" ht="12.75" hidden="1" customHeight="1">
      <c r="A1408" s="677"/>
      <c r="B1408" s="601"/>
      <c r="C1408" s="601"/>
      <c r="D1408" s="601"/>
      <c r="E1408" s="601"/>
      <c r="F1408" s="540"/>
      <c r="G1408" s="540"/>
      <c r="H1408" s="540"/>
      <c r="I1408" s="540"/>
      <c r="J1408" s="540"/>
      <c r="K1408" s="540"/>
      <c r="L1408" s="540"/>
      <c r="M1408" s="171"/>
      <c r="N1408" s="171"/>
      <c r="O1408" s="171"/>
      <c r="Q1408" s="758"/>
      <c r="R1408" s="757"/>
      <c r="S1408" s="717"/>
      <c r="T1408" s="717"/>
      <c r="U1408" s="717"/>
      <c r="V1408" s="717"/>
      <c r="W1408" s="717"/>
      <c r="X1408" s="759"/>
    </row>
    <row r="1409" spans="1:24" s="712" customFormat="1" ht="12.75" hidden="1" customHeight="1">
      <c r="A1409" s="677"/>
      <c r="B1409" s="601"/>
      <c r="C1409" s="601"/>
      <c r="D1409" s="601"/>
      <c r="E1409" s="601"/>
      <c r="F1409" s="540"/>
      <c r="G1409" s="540"/>
      <c r="H1409" s="540"/>
      <c r="I1409" s="540"/>
      <c r="J1409" s="540"/>
      <c r="K1409" s="540"/>
      <c r="L1409" s="540"/>
      <c r="M1409" s="171"/>
      <c r="N1409" s="171"/>
      <c r="O1409" s="171"/>
      <c r="Q1409" s="758"/>
      <c r="R1409" s="757"/>
      <c r="S1409" s="717"/>
      <c r="T1409" s="717"/>
      <c r="U1409" s="717"/>
      <c r="V1409" s="717"/>
      <c r="W1409" s="717"/>
      <c r="X1409" s="759"/>
    </row>
    <row r="1410" spans="1:24" s="712" customFormat="1" ht="12.75" hidden="1" customHeight="1">
      <c r="A1410" s="677"/>
      <c r="B1410" s="601"/>
      <c r="C1410" s="601"/>
      <c r="D1410" s="601"/>
      <c r="E1410" s="601"/>
      <c r="F1410" s="540"/>
      <c r="G1410" s="540"/>
      <c r="H1410" s="540"/>
      <c r="I1410" s="540"/>
      <c r="J1410" s="540"/>
      <c r="K1410" s="540"/>
      <c r="L1410" s="540"/>
      <c r="M1410" s="171"/>
      <c r="N1410" s="171"/>
      <c r="O1410" s="171"/>
      <c r="Q1410" s="758"/>
      <c r="R1410" s="757"/>
      <c r="S1410" s="717"/>
      <c r="T1410" s="717"/>
      <c r="U1410" s="717"/>
      <c r="V1410" s="717"/>
      <c r="W1410" s="717"/>
      <c r="X1410" s="759"/>
    </row>
    <row r="1411" spans="1:24" s="712" customFormat="1" ht="12.75" hidden="1" customHeight="1">
      <c r="A1411" s="677"/>
      <c r="B1411" s="601"/>
      <c r="C1411" s="601"/>
      <c r="D1411" s="601"/>
      <c r="E1411" s="601"/>
      <c r="F1411" s="540"/>
      <c r="G1411" s="540"/>
      <c r="H1411" s="540"/>
      <c r="I1411" s="540"/>
      <c r="J1411" s="540"/>
      <c r="K1411" s="540"/>
      <c r="L1411" s="540"/>
      <c r="M1411" s="171"/>
      <c r="N1411" s="171"/>
      <c r="O1411" s="171"/>
      <c r="Q1411" s="758"/>
      <c r="R1411" s="757"/>
      <c r="S1411" s="717"/>
      <c r="T1411" s="717"/>
      <c r="U1411" s="717"/>
      <c r="V1411" s="717"/>
      <c r="W1411" s="717"/>
      <c r="X1411" s="759"/>
    </row>
    <row r="1412" spans="1:24" s="712" customFormat="1" ht="12.75" hidden="1" customHeight="1">
      <c r="A1412" s="677"/>
      <c r="B1412" s="601"/>
      <c r="C1412" s="601"/>
      <c r="D1412" s="601"/>
      <c r="E1412" s="601"/>
      <c r="F1412" s="540"/>
      <c r="G1412" s="540"/>
      <c r="H1412" s="540"/>
      <c r="I1412" s="540"/>
      <c r="J1412" s="540"/>
      <c r="K1412" s="540"/>
      <c r="L1412" s="540"/>
      <c r="M1412" s="171"/>
      <c r="N1412" s="171"/>
      <c r="O1412" s="171"/>
      <c r="Q1412" s="758"/>
      <c r="R1412" s="757"/>
      <c r="S1412" s="717"/>
      <c r="T1412" s="717"/>
      <c r="U1412" s="717"/>
      <c r="V1412" s="717"/>
      <c r="W1412" s="717"/>
      <c r="X1412" s="759"/>
    </row>
    <row r="1413" spans="1:24" s="712" customFormat="1" ht="12.75" hidden="1" customHeight="1">
      <c r="A1413" s="677"/>
      <c r="B1413" s="601"/>
      <c r="C1413" s="601"/>
      <c r="D1413" s="601"/>
      <c r="E1413" s="601"/>
      <c r="F1413" s="540"/>
      <c r="G1413" s="540"/>
      <c r="H1413" s="540"/>
      <c r="I1413" s="540"/>
      <c r="J1413" s="540"/>
      <c r="K1413" s="540"/>
      <c r="L1413" s="540"/>
      <c r="M1413" s="171"/>
      <c r="N1413" s="171"/>
      <c r="O1413" s="171"/>
      <c r="Q1413" s="758"/>
      <c r="R1413" s="757"/>
      <c r="S1413" s="717"/>
      <c r="T1413" s="717"/>
      <c r="U1413" s="717"/>
      <c r="V1413" s="717"/>
      <c r="W1413" s="717"/>
      <c r="X1413" s="759"/>
    </row>
    <row r="1414" spans="1:24" s="712" customFormat="1" ht="12.75" hidden="1" customHeight="1">
      <c r="A1414" s="677"/>
      <c r="B1414" s="601"/>
      <c r="C1414" s="601"/>
      <c r="D1414" s="601"/>
      <c r="E1414" s="601"/>
      <c r="F1414" s="540"/>
      <c r="G1414" s="540"/>
      <c r="H1414" s="540"/>
      <c r="I1414" s="540"/>
      <c r="J1414" s="540"/>
      <c r="K1414" s="540"/>
      <c r="L1414" s="540"/>
      <c r="M1414" s="171"/>
      <c r="N1414" s="171"/>
      <c r="O1414" s="171"/>
      <c r="Q1414" s="758"/>
      <c r="R1414" s="757"/>
      <c r="S1414" s="717"/>
      <c r="T1414" s="717"/>
      <c r="U1414" s="717"/>
      <c r="V1414" s="717"/>
      <c r="W1414" s="717"/>
      <c r="X1414" s="759"/>
    </row>
    <row r="1415" spans="1:24" s="712" customFormat="1" ht="12.75" hidden="1" customHeight="1">
      <c r="A1415" s="677"/>
      <c r="B1415" s="601"/>
      <c r="C1415" s="601"/>
      <c r="D1415" s="601"/>
      <c r="E1415" s="601"/>
      <c r="F1415" s="540"/>
      <c r="G1415" s="540"/>
      <c r="H1415" s="540"/>
      <c r="I1415" s="540"/>
      <c r="J1415" s="540"/>
      <c r="K1415" s="540"/>
      <c r="L1415" s="540"/>
      <c r="M1415" s="171"/>
      <c r="N1415" s="171"/>
      <c r="O1415" s="171"/>
      <c r="Q1415" s="758"/>
      <c r="R1415" s="757"/>
      <c r="S1415" s="717"/>
      <c r="T1415" s="717"/>
      <c r="U1415" s="717"/>
      <c r="V1415" s="717"/>
      <c r="W1415" s="717"/>
      <c r="X1415" s="759"/>
    </row>
    <row r="1416" spans="1:24" s="712" customFormat="1" ht="12.75" hidden="1" customHeight="1">
      <c r="A1416" s="677"/>
      <c r="B1416" s="601"/>
      <c r="C1416" s="601"/>
      <c r="D1416" s="601"/>
      <c r="E1416" s="601"/>
      <c r="F1416" s="540"/>
      <c r="G1416" s="540"/>
      <c r="H1416" s="540"/>
      <c r="I1416" s="540"/>
      <c r="J1416" s="540"/>
      <c r="K1416" s="540"/>
      <c r="L1416" s="540"/>
      <c r="M1416" s="171"/>
      <c r="N1416" s="171"/>
      <c r="O1416" s="171"/>
      <c r="Q1416" s="758"/>
      <c r="R1416" s="757"/>
      <c r="S1416" s="717"/>
      <c r="T1416" s="717"/>
      <c r="U1416" s="717"/>
      <c r="V1416" s="717"/>
      <c r="W1416" s="717"/>
      <c r="X1416" s="759"/>
    </row>
    <row r="1417" spans="1:24" s="712" customFormat="1" ht="12.75" hidden="1" customHeight="1">
      <c r="A1417" s="677"/>
      <c r="B1417" s="601"/>
      <c r="C1417" s="601"/>
      <c r="D1417" s="601"/>
      <c r="E1417" s="601"/>
      <c r="F1417" s="540"/>
      <c r="G1417" s="540"/>
      <c r="H1417" s="540"/>
      <c r="I1417" s="540"/>
      <c r="J1417" s="540"/>
      <c r="K1417" s="540"/>
      <c r="L1417" s="540"/>
      <c r="M1417" s="171"/>
      <c r="N1417" s="171"/>
      <c r="O1417" s="171"/>
      <c r="Q1417" s="758"/>
      <c r="R1417" s="757"/>
      <c r="S1417" s="717"/>
      <c r="T1417" s="717"/>
      <c r="U1417" s="717"/>
      <c r="V1417" s="717"/>
      <c r="W1417" s="717"/>
      <c r="X1417" s="759"/>
    </row>
    <row r="1418" spans="1:24" s="712" customFormat="1" ht="12.75" hidden="1" customHeight="1">
      <c r="A1418" s="677"/>
      <c r="B1418" s="601"/>
      <c r="C1418" s="601"/>
      <c r="D1418" s="601"/>
      <c r="E1418" s="601"/>
      <c r="F1418" s="540"/>
      <c r="G1418" s="540"/>
      <c r="H1418" s="540"/>
      <c r="I1418" s="540"/>
      <c r="J1418" s="540"/>
      <c r="K1418" s="540"/>
      <c r="L1418" s="540"/>
      <c r="M1418" s="171"/>
      <c r="N1418" s="171"/>
      <c r="O1418" s="171"/>
      <c r="Q1418" s="758"/>
      <c r="R1418" s="757"/>
      <c r="S1418" s="717"/>
      <c r="T1418" s="717"/>
      <c r="U1418" s="717"/>
      <c r="V1418" s="717"/>
      <c r="W1418" s="717"/>
      <c r="X1418" s="759"/>
    </row>
    <row r="1419" spans="1:24" s="712" customFormat="1" ht="12.75" hidden="1" customHeight="1">
      <c r="A1419" s="677"/>
      <c r="B1419" s="601"/>
      <c r="C1419" s="601"/>
      <c r="D1419" s="601"/>
      <c r="E1419" s="601"/>
      <c r="F1419" s="540"/>
      <c r="G1419" s="540"/>
      <c r="H1419" s="540"/>
      <c r="I1419" s="540"/>
      <c r="J1419" s="540"/>
      <c r="K1419" s="540"/>
      <c r="L1419" s="540"/>
      <c r="M1419" s="171"/>
      <c r="N1419" s="171"/>
      <c r="O1419" s="171"/>
      <c r="Q1419" s="758"/>
      <c r="R1419" s="757"/>
      <c r="S1419" s="717"/>
      <c r="T1419" s="717"/>
      <c r="U1419" s="717"/>
      <c r="V1419" s="717"/>
      <c r="W1419" s="717"/>
      <c r="X1419" s="759"/>
    </row>
    <row r="1420" spans="1:24" s="712" customFormat="1" ht="12.75" hidden="1" customHeight="1">
      <c r="A1420" s="677"/>
      <c r="B1420" s="601"/>
      <c r="C1420" s="601"/>
      <c r="D1420" s="601"/>
      <c r="E1420" s="601"/>
      <c r="F1420" s="540"/>
      <c r="G1420" s="540"/>
      <c r="H1420" s="540"/>
      <c r="I1420" s="540"/>
      <c r="J1420" s="540"/>
      <c r="K1420" s="540"/>
      <c r="L1420" s="540"/>
      <c r="M1420" s="171"/>
      <c r="N1420" s="171"/>
      <c r="O1420" s="171"/>
      <c r="Q1420" s="758"/>
      <c r="R1420" s="757"/>
      <c r="S1420" s="717"/>
      <c r="T1420" s="717"/>
      <c r="U1420" s="717"/>
      <c r="V1420" s="717"/>
      <c r="W1420" s="717"/>
      <c r="X1420" s="759"/>
    </row>
    <row r="1421" spans="1:24" s="712" customFormat="1" ht="12.75" hidden="1" customHeight="1">
      <c r="A1421" s="677"/>
      <c r="B1421" s="601"/>
      <c r="C1421" s="601"/>
      <c r="D1421" s="601"/>
      <c r="E1421" s="601"/>
      <c r="F1421" s="540"/>
      <c r="G1421" s="540"/>
      <c r="H1421" s="540"/>
      <c r="I1421" s="540"/>
      <c r="J1421" s="540"/>
      <c r="K1421" s="540"/>
      <c r="L1421" s="540"/>
      <c r="M1421" s="171"/>
      <c r="N1421" s="171"/>
      <c r="O1421" s="171"/>
      <c r="Q1421" s="758"/>
      <c r="R1421" s="757"/>
      <c r="S1421" s="717"/>
      <c r="T1421" s="717"/>
      <c r="U1421" s="717"/>
      <c r="V1421" s="717"/>
      <c r="W1421" s="717"/>
      <c r="X1421" s="759"/>
    </row>
    <row r="1422" spans="1:24" s="712" customFormat="1" ht="12.75" hidden="1" customHeight="1">
      <c r="A1422" s="677"/>
      <c r="B1422" s="601"/>
      <c r="C1422" s="601"/>
      <c r="D1422" s="601"/>
      <c r="E1422" s="601"/>
      <c r="F1422" s="540"/>
      <c r="G1422" s="540"/>
      <c r="H1422" s="540"/>
      <c r="I1422" s="540"/>
      <c r="J1422" s="540"/>
      <c r="K1422" s="540"/>
      <c r="L1422" s="540"/>
      <c r="M1422" s="171"/>
      <c r="N1422" s="171"/>
      <c r="O1422" s="171"/>
      <c r="Q1422" s="758"/>
      <c r="R1422" s="757"/>
      <c r="S1422" s="717"/>
      <c r="T1422" s="717"/>
      <c r="U1422" s="717"/>
      <c r="V1422" s="717"/>
      <c r="W1422" s="717"/>
      <c r="X1422" s="759"/>
    </row>
    <row r="1423" spans="1:24" s="712" customFormat="1" ht="12.75" hidden="1" customHeight="1">
      <c r="A1423" s="677"/>
      <c r="B1423" s="601"/>
      <c r="C1423" s="601"/>
      <c r="D1423" s="601"/>
      <c r="E1423" s="601"/>
      <c r="F1423" s="540"/>
      <c r="G1423" s="540"/>
      <c r="H1423" s="540"/>
      <c r="I1423" s="540"/>
      <c r="J1423" s="540"/>
      <c r="K1423" s="540"/>
      <c r="L1423" s="540"/>
      <c r="M1423" s="171"/>
      <c r="N1423" s="171"/>
      <c r="O1423" s="171"/>
      <c r="Q1423" s="758"/>
      <c r="R1423" s="757"/>
      <c r="S1423" s="717"/>
      <c r="T1423" s="717"/>
      <c r="U1423" s="717"/>
      <c r="V1423" s="717"/>
      <c r="W1423" s="717"/>
      <c r="X1423" s="759"/>
    </row>
    <row r="1424" spans="1:24" s="712" customFormat="1" ht="12.75" hidden="1" customHeight="1">
      <c r="A1424" s="677"/>
      <c r="B1424" s="601"/>
      <c r="C1424" s="601"/>
      <c r="D1424" s="601"/>
      <c r="E1424" s="601"/>
      <c r="F1424" s="540"/>
      <c r="G1424" s="540"/>
      <c r="H1424" s="540"/>
      <c r="I1424" s="540"/>
      <c r="J1424" s="540"/>
      <c r="K1424" s="540"/>
      <c r="L1424" s="540"/>
      <c r="M1424" s="171"/>
      <c r="N1424" s="171"/>
      <c r="O1424" s="171"/>
      <c r="Q1424" s="758"/>
      <c r="R1424" s="757"/>
      <c r="S1424" s="717"/>
      <c r="T1424" s="717"/>
      <c r="U1424" s="717"/>
      <c r="V1424" s="717"/>
      <c r="W1424" s="717"/>
      <c r="X1424" s="759"/>
    </row>
    <row r="1425" spans="1:24" s="712" customFormat="1" ht="12.75" hidden="1" customHeight="1">
      <c r="A1425" s="677"/>
      <c r="B1425" s="601"/>
      <c r="C1425" s="601"/>
      <c r="D1425" s="601"/>
      <c r="E1425" s="601"/>
      <c r="F1425" s="540"/>
      <c r="G1425" s="540"/>
      <c r="H1425" s="540"/>
      <c r="I1425" s="540"/>
      <c r="J1425" s="540"/>
      <c r="K1425" s="540"/>
      <c r="L1425" s="540"/>
      <c r="M1425" s="171"/>
      <c r="N1425" s="171"/>
      <c r="O1425" s="171"/>
      <c r="Q1425" s="758"/>
      <c r="R1425" s="757"/>
      <c r="S1425" s="717"/>
      <c r="T1425" s="717"/>
      <c r="U1425" s="717"/>
      <c r="V1425" s="717"/>
      <c r="W1425" s="717"/>
      <c r="X1425" s="759"/>
    </row>
    <row r="1426" spans="1:24" s="712" customFormat="1" ht="12.75" hidden="1" customHeight="1">
      <c r="A1426" s="677"/>
      <c r="B1426" s="601"/>
      <c r="C1426" s="601"/>
      <c r="D1426" s="601"/>
      <c r="E1426" s="601"/>
      <c r="F1426" s="540"/>
      <c r="G1426" s="540"/>
      <c r="H1426" s="540"/>
      <c r="I1426" s="540"/>
      <c r="J1426" s="540"/>
      <c r="K1426" s="540"/>
      <c r="L1426" s="540"/>
      <c r="M1426" s="171"/>
      <c r="N1426" s="171"/>
      <c r="O1426" s="171"/>
      <c r="Q1426" s="758"/>
      <c r="R1426" s="757"/>
      <c r="S1426" s="717"/>
      <c r="T1426" s="717"/>
      <c r="U1426" s="717"/>
      <c r="V1426" s="717"/>
      <c r="W1426" s="717"/>
      <c r="X1426" s="759"/>
    </row>
    <row r="1427" spans="1:24" s="712" customFormat="1" ht="12.75" hidden="1" customHeight="1">
      <c r="A1427" s="677"/>
      <c r="B1427" s="601"/>
      <c r="C1427" s="601"/>
      <c r="D1427" s="601"/>
      <c r="E1427" s="601"/>
      <c r="F1427" s="540"/>
      <c r="G1427" s="540"/>
      <c r="H1427" s="540"/>
      <c r="I1427" s="540"/>
      <c r="J1427" s="540"/>
      <c r="K1427" s="540"/>
      <c r="L1427" s="540"/>
      <c r="M1427" s="171"/>
      <c r="N1427" s="171"/>
      <c r="O1427" s="171"/>
      <c r="Q1427" s="758"/>
      <c r="R1427" s="757"/>
      <c r="S1427" s="717"/>
      <c r="T1427" s="717"/>
      <c r="U1427" s="717"/>
      <c r="V1427" s="717"/>
      <c r="W1427" s="717"/>
      <c r="X1427" s="759"/>
    </row>
    <row r="1428" spans="1:24" s="712" customFormat="1" ht="12.75" hidden="1" customHeight="1">
      <c r="A1428" s="677"/>
      <c r="B1428" s="601"/>
      <c r="C1428" s="601"/>
      <c r="D1428" s="601"/>
      <c r="E1428" s="601"/>
      <c r="F1428" s="540"/>
      <c r="G1428" s="540"/>
      <c r="H1428" s="540"/>
      <c r="I1428" s="540"/>
      <c r="J1428" s="540"/>
      <c r="K1428" s="540"/>
      <c r="L1428" s="540"/>
      <c r="M1428" s="171"/>
      <c r="N1428" s="171"/>
      <c r="O1428" s="171"/>
      <c r="Q1428" s="758"/>
      <c r="R1428" s="757"/>
      <c r="S1428" s="717"/>
      <c r="T1428" s="717"/>
      <c r="U1428" s="717"/>
      <c r="V1428" s="717"/>
      <c r="W1428" s="717"/>
      <c r="X1428" s="759"/>
    </row>
    <row r="1429" spans="1:24" s="712" customFormat="1" ht="12.75" hidden="1" customHeight="1">
      <c r="A1429" s="677"/>
      <c r="B1429" s="601"/>
      <c r="C1429" s="601"/>
      <c r="D1429" s="601"/>
      <c r="E1429" s="601"/>
      <c r="F1429" s="540"/>
      <c r="G1429" s="540"/>
      <c r="H1429" s="540"/>
      <c r="I1429" s="540"/>
      <c r="J1429" s="540"/>
      <c r="K1429" s="540"/>
      <c r="L1429" s="540"/>
      <c r="M1429" s="171"/>
      <c r="N1429" s="171"/>
      <c r="O1429" s="171"/>
      <c r="Q1429" s="758"/>
      <c r="R1429" s="757"/>
      <c r="S1429" s="717"/>
      <c r="T1429" s="717"/>
      <c r="U1429" s="717"/>
      <c r="V1429" s="717"/>
      <c r="W1429" s="717"/>
      <c r="X1429" s="759"/>
    </row>
    <row r="1430" spans="1:24" s="712" customFormat="1" ht="12.75" hidden="1" customHeight="1">
      <c r="A1430" s="677"/>
      <c r="B1430" s="601"/>
      <c r="C1430" s="601"/>
      <c r="D1430" s="601"/>
      <c r="E1430" s="601"/>
      <c r="F1430" s="540"/>
      <c r="G1430" s="540"/>
      <c r="H1430" s="540"/>
      <c r="I1430" s="540"/>
      <c r="J1430" s="540"/>
      <c r="K1430" s="540"/>
      <c r="L1430" s="540"/>
      <c r="M1430" s="171"/>
      <c r="N1430" s="171"/>
      <c r="O1430" s="171"/>
      <c r="Q1430" s="758"/>
      <c r="R1430" s="757"/>
      <c r="S1430" s="717"/>
      <c r="T1430" s="717"/>
      <c r="U1430" s="717"/>
      <c r="V1430" s="717"/>
      <c r="W1430" s="717"/>
      <c r="X1430" s="759"/>
    </row>
    <row r="1431" spans="1:24" s="712" customFormat="1" ht="12.75" hidden="1" customHeight="1">
      <c r="A1431" s="677"/>
      <c r="B1431" s="601"/>
      <c r="C1431" s="601"/>
      <c r="D1431" s="601"/>
      <c r="E1431" s="601"/>
      <c r="F1431" s="540"/>
      <c r="G1431" s="540"/>
      <c r="H1431" s="540"/>
      <c r="I1431" s="540"/>
      <c r="J1431" s="540"/>
      <c r="K1431" s="540"/>
      <c r="L1431" s="540"/>
      <c r="M1431" s="171"/>
      <c r="N1431" s="171"/>
      <c r="O1431" s="171"/>
      <c r="Q1431" s="758"/>
      <c r="R1431" s="757"/>
      <c r="S1431" s="717"/>
      <c r="T1431" s="717"/>
      <c r="U1431" s="717"/>
      <c r="V1431" s="717"/>
      <c r="W1431" s="717"/>
      <c r="X1431" s="759"/>
    </row>
    <row r="1432" spans="1:24" s="712" customFormat="1" ht="12.75" hidden="1" customHeight="1">
      <c r="A1432" s="677"/>
      <c r="B1432" s="601"/>
      <c r="C1432" s="601"/>
      <c r="D1432" s="601"/>
      <c r="E1432" s="601"/>
      <c r="F1432" s="540"/>
      <c r="G1432" s="540"/>
      <c r="H1432" s="540"/>
      <c r="I1432" s="540"/>
      <c r="J1432" s="540"/>
      <c r="K1432" s="540"/>
      <c r="L1432" s="540"/>
      <c r="M1432" s="171"/>
      <c r="N1432" s="171"/>
      <c r="O1432" s="171"/>
      <c r="Q1432" s="758"/>
      <c r="R1432" s="757"/>
      <c r="S1432" s="717"/>
      <c r="T1432" s="717"/>
      <c r="U1432" s="717"/>
      <c r="V1432" s="717"/>
      <c r="W1432" s="717"/>
      <c r="X1432" s="759"/>
    </row>
    <row r="1433" spans="1:24" s="712" customFormat="1" ht="12.75" hidden="1" customHeight="1">
      <c r="A1433" s="677"/>
      <c r="B1433" s="601"/>
      <c r="C1433" s="601"/>
      <c r="D1433" s="601"/>
      <c r="E1433" s="601"/>
      <c r="F1433" s="540"/>
      <c r="G1433" s="540"/>
      <c r="H1433" s="540"/>
      <c r="I1433" s="540"/>
      <c r="J1433" s="540"/>
      <c r="K1433" s="540"/>
      <c r="L1433" s="540"/>
      <c r="M1433" s="171"/>
      <c r="N1433" s="171"/>
      <c r="O1433" s="171"/>
      <c r="Q1433" s="758"/>
      <c r="R1433" s="757"/>
      <c r="S1433" s="717"/>
      <c r="T1433" s="717"/>
      <c r="U1433" s="717"/>
      <c r="V1433" s="717"/>
      <c r="W1433" s="717"/>
      <c r="X1433" s="759"/>
    </row>
    <row r="1434" spans="1:24" s="712" customFormat="1" ht="12.75" hidden="1" customHeight="1">
      <c r="A1434" s="677"/>
      <c r="B1434" s="601"/>
      <c r="C1434" s="601"/>
      <c r="D1434" s="601"/>
      <c r="E1434" s="601"/>
      <c r="F1434" s="540"/>
      <c r="G1434" s="540"/>
      <c r="H1434" s="540"/>
      <c r="I1434" s="540"/>
      <c r="J1434" s="540"/>
      <c r="K1434" s="540"/>
      <c r="L1434" s="540"/>
      <c r="M1434" s="171"/>
      <c r="N1434" s="171"/>
      <c r="O1434" s="171"/>
      <c r="Q1434" s="758"/>
      <c r="R1434" s="757"/>
      <c r="S1434" s="717"/>
      <c r="T1434" s="717"/>
      <c r="U1434" s="717"/>
      <c r="V1434" s="717"/>
      <c r="W1434" s="717"/>
      <c r="X1434" s="759"/>
    </row>
    <row r="1435" spans="1:24" s="712" customFormat="1" ht="12.75" hidden="1" customHeight="1">
      <c r="A1435" s="677"/>
      <c r="B1435" s="601"/>
      <c r="C1435" s="601"/>
      <c r="D1435" s="601"/>
      <c r="E1435" s="601"/>
      <c r="F1435" s="540"/>
      <c r="G1435" s="540"/>
      <c r="H1435" s="540"/>
      <c r="I1435" s="540"/>
      <c r="J1435" s="540"/>
      <c r="K1435" s="540"/>
      <c r="L1435" s="540"/>
      <c r="M1435" s="171"/>
      <c r="N1435" s="171"/>
      <c r="O1435" s="171"/>
      <c r="Q1435" s="758"/>
      <c r="R1435" s="757"/>
      <c r="S1435" s="717"/>
      <c r="T1435" s="717"/>
      <c r="U1435" s="717"/>
      <c r="V1435" s="717"/>
      <c r="W1435" s="717"/>
      <c r="X1435" s="759"/>
    </row>
    <row r="1436" spans="1:24" s="712" customFormat="1" ht="12.75" hidden="1" customHeight="1">
      <c r="A1436" s="677"/>
      <c r="B1436" s="601"/>
      <c r="C1436" s="601"/>
      <c r="D1436" s="601"/>
      <c r="E1436" s="601"/>
      <c r="F1436" s="540"/>
      <c r="G1436" s="540"/>
      <c r="H1436" s="540"/>
      <c r="I1436" s="540"/>
      <c r="J1436" s="540"/>
      <c r="K1436" s="540"/>
      <c r="L1436" s="540"/>
      <c r="M1436" s="171"/>
      <c r="N1436" s="171"/>
      <c r="O1436" s="171"/>
      <c r="Q1436" s="758"/>
      <c r="R1436" s="757"/>
      <c r="S1436" s="717"/>
      <c r="T1436" s="717"/>
      <c r="U1436" s="717"/>
      <c r="V1436" s="717"/>
      <c r="W1436" s="717"/>
      <c r="X1436" s="759"/>
    </row>
    <row r="1437" spans="1:24" s="712" customFormat="1" ht="12.75" hidden="1" customHeight="1">
      <c r="A1437" s="677"/>
      <c r="B1437" s="601"/>
      <c r="C1437" s="601"/>
      <c r="D1437" s="601"/>
      <c r="E1437" s="601"/>
      <c r="F1437" s="540"/>
      <c r="G1437" s="540"/>
      <c r="H1437" s="540"/>
      <c r="I1437" s="540"/>
      <c r="J1437" s="540"/>
      <c r="K1437" s="540"/>
      <c r="L1437" s="540"/>
      <c r="M1437" s="171"/>
      <c r="N1437" s="171"/>
      <c r="O1437" s="171"/>
      <c r="Q1437" s="758"/>
      <c r="R1437" s="757"/>
      <c r="S1437" s="717"/>
      <c r="T1437" s="717"/>
      <c r="U1437" s="717"/>
      <c r="V1437" s="717"/>
      <c r="W1437" s="717"/>
      <c r="X1437" s="759"/>
    </row>
    <row r="1438" spans="1:24" s="712" customFormat="1" ht="12.75" hidden="1" customHeight="1">
      <c r="A1438" s="677"/>
      <c r="B1438" s="601"/>
      <c r="C1438" s="601"/>
      <c r="D1438" s="601"/>
      <c r="E1438" s="601"/>
      <c r="F1438" s="540"/>
      <c r="G1438" s="540"/>
      <c r="H1438" s="540"/>
      <c r="I1438" s="540"/>
      <c r="J1438" s="540"/>
      <c r="K1438" s="540"/>
      <c r="L1438" s="540"/>
      <c r="M1438" s="171"/>
      <c r="N1438" s="171"/>
      <c r="O1438" s="171"/>
      <c r="Q1438" s="758"/>
      <c r="R1438" s="757"/>
      <c r="S1438" s="717"/>
      <c r="T1438" s="717"/>
      <c r="U1438" s="717"/>
      <c r="V1438" s="717"/>
      <c r="W1438" s="717"/>
      <c r="X1438" s="759"/>
    </row>
    <row r="1439" spans="1:24" s="712" customFormat="1" ht="12.75" hidden="1" customHeight="1">
      <c r="A1439" s="677"/>
      <c r="B1439" s="601"/>
      <c r="C1439" s="601"/>
      <c r="D1439" s="601"/>
      <c r="E1439" s="601"/>
      <c r="F1439" s="540"/>
      <c r="G1439" s="540"/>
      <c r="H1439" s="540"/>
      <c r="I1439" s="540"/>
      <c r="J1439" s="540"/>
      <c r="K1439" s="540"/>
      <c r="L1439" s="540"/>
      <c r="M1439" s="171"/>
      <c r="N1439" s="171"/>
      <c r="O1439" s="171"/>
      <c r="Q1439" s="758"/>
      <c r="R1439" s="757"/>
      <c r="S1439" s="717"/>
      <c r="T1439" s="717"/>
      <c r="U1439" s="717"/>
      <c r="V1439" s="717"/>
      <c r="W1439" s="717"/>
      <c r="X1439" s="759"/>
    </row>
    <row r="1440" spans="1:24" s="712" customFormat="1" ht="12.75" hidden="1" customHeight="1">
      <c r="A1440" s="677"/>
      <c r="B1440" s="601"/>
      <c r="C1440" s="601"/>
      <c r="D1440" s="601"/>
      <c r="E1440" s="601"/>
      <c r="F1440" s="540"/>
      <c r="G1440" s="540"/>
      <c r="H1440" s="540"/>
      <c r="I1440" s="540"/>
      <c r="J1440" s="540"/>
      <c r="K1440" s="540"/>
      <c r="L1440" s="540"/>
      <c r="M1440" s="171"/>
      <c r="N1440" s="171"/>
      <c r="O1440" s="171"/>
      <c r="Q1440" s="758"/>
      <c r="R1440" s="757"/>
      <c r="S1440" s="717"/>
      <c r="T1440" s="717"/>
      <c r="U1440" s="717"/>
      <c r="V1440" s="717"/>
      <c r="W1440" s="717"/>
      <c r="X1440" s="759"/>
    </row>
    <row r="1441" spans="1:24" s="712" customFormat="1" ht="12.75" hidden="1" customHeight="1">
      <c r="A1441" s="677"/>
      <c r="B1441" s="601"/>
      <c r="C1441" s="601"/>
      <c r="D1441" s="601"/>
      <c r="E1441" s="601"/>
      <c r="F1441" s="540"/>
      <c r="G1441" s="540"/>
      <c r="H1441" s="540"/>
      <c r="I1441" s="540"/>
      <c r="J1441" s="540"/>
      <c r="K1441" s="540"/>
      <c r="L1441" s="540"/>
      <c r="M1441" s="171"/>
      <c r="N1441" s="171"/>
      <c r="O1441" s="171"/>
      <c r="Q1441" s="758"/>
      <c r="R1441" s="757"/>
      <c r="S1441" s="717"/>
      <c r="T1441" s="717"/>
      <c r="U1441" s="717"/>
      <c r="V1441" s="717"/>
      <c r="W1441" s="717"/>
      <c r="X1441" s="759"/>
    </row>
    <row r="1442" spans="1:24" s="712" customFormat="1" ht="12.75" hidden="1" customHeight="1">
      <c r="A1442" s="677"/>
      <c r="B1442" s="601"/>
      <c r="C1442" s="601"/>
      <c r="D1442" s="601"/>
      <c r="E1442" s="601"/>
      <c r="F1442" s="540"/>
      <c r="G1442" s="540"/>
      <c r="H1442" s="540"/>
      <c r="I1442" s="540"/>
      <c r="J1442" s="540"/>
      <c r="K1442" s="540"/>
      <c r="L1442" s="540"/>
      <c r="M1442" s="171"/>
      <c r="N1442" s="171"/>
      <c r="O1442" s="171"/>
      <c r="Q1442" s="758"/>
      <c r="R1442" s="757"/>
      <c r="S1442" s="717"/>
      <c r="T1442" s="717"/>
      <c r="U1442" s="717"/>
      <c r="V1442" s="717"/>
      <c r="W1442" s="717"/>
      <c r="X1442" s="759"/>
    </row>
    <row r="1443" spans="1:24" s="712" customFormat="1" ht="12.75" hidden="1" customHeight="1">
      <c r="A1443" s="677"/>
      <c r="B1443" s="601"/>
      <c r="C1443" s="601"/>
      <c r="D1443" s="601"/>
      <c r="E1443" s="601"/>
      <c r="F1443" s="540"/>
      <c r="G1443" s="540"/>
      <c r="H1443" s="540"/>
      <c r="I1443" s="540"/>
      <c r="J1443" s="540"/>
      <c r="K1443" s="540"/>
      <c r="L1443" s="540"/>
      <c r="M1443" s="171"/>
      <c r="N1443" s="171"/>
      <c r="O1443" s="171"/>
      <c r="Q1443" s="758"/>
      <c r="R1443" s="757"/>
      <c r="S1443" s="717"/>
      <c r="T1443" s="717"/>
      <c r="U1443" s="717"/>
      <c r="V1443" s="717"/>
      <c r="W1443" s="717"/>
      <c r="X1443" s="759"/>
    </row>
    <row r="1444" spans="1:24" s="712" customFormat="1" ht="12.75" hidden="1" customHeight="1">
      <c r="A1444" s="677"/>
      <c r="B1444" s="601"/>
      <c r="C1444" s="601"/>
      <c r="D1444" s="601"/>
      <c r="E1444" s="601"/>
      <c r="F1444" s="540"/>
      <c r="G1444" s="540"/>
      <c r="H1444" s="540"/>
      <c r="I1444" s="540"/>
      <c r="J1444" s="540"/>
      <c r="K1444" s="540"/>
      <c r="L1444" s="540"/>
      <c r="M1444" s="171"/>
      <c r="N1444" s="171"/>
      <c r="O1444" s="171"/>
      <c r="Q1444" s="758"/>
      <c r="R1444" s="757"/>
      <c r="S1444" s="717"/>
      <c r="T1444" s="717"/>
      <c r="U1444" s="717"/>
      <c r="V1444" s="717"/>
      <c r="W1444" s="717"/>
      <c r="X1444" s="759"/>
    </row>
    <row r="1445" spans="1:24" s="712" customFormat="1" ht="12.75" hidden="1" customHeight="1">
      <c r="A1445" s="677"/>
      <c r="B1445" s="601"/>
      <c r="C1445" s="601"/>
      <c r="D1445" s="601"/>
      <c r="E1445" s="601"/>
      <c r="F1445" s="540"/>
      <c r="G1445" s="540"/>
      <c r="H1445" s="540"/>
      <c r="I1445" s="540"/>
      <c r="J1445" s="540"/>
      <c r="K1445" s="540"/>
      <c r="L1445" s="540"/>
      <c r="M1445" s="171"/>
      <c r="N1445" s="171"/>
      <c r="O1445" s="171"/>
      <c r="Q1445" s="758"/>
      <c r="R1445" s="757"/>
      <c r="S1445" s="717"/>
      <c r="T1445" s="717"/>
      <c r="U1445" s="717"/>
      <c r="V1445" s="717"/>
      <c r="W1445" s="717"/>
      <c r="X1445" s="759"/>
    </row>
    <row r="1446" spans="1:24" s="712" customFormat="1" ht="12.75" hidden="1" customHeight="1">
      <c r="A1446" s="677"/>
      <c r="B1446" s="601"/>
      <c r="C1446" s="601"/>
      <c r="D1446" s="601"/>
      <c r="E1446" s="601"/>
      <c r="F1446" s="540"/>
      <c r="G1446" s="540"/>
      <c r="H1446" s="540"/>
      <c r="I1446" s="540"/>
      <c r="J1446" s="540"/>
      <c r="K1446" s="540"/>
      <c r="L1446" s="540"/>
      <c r="M1446" s="171"/>
      <c r="N1446" s="171"/>
      <c r="O1446" s="171"/>
      <c r="Q1446" s="758"/>
      <c r="R1446" s="757"/>
      <c r="S1446" s="717"/>
      <c r="T1446" s="717"/>
      <c r="U1446" s="717"/>
      <c r="V1446" s="717"/>
      <c r="W1446" s="717"/>
      <c r="X1446" s="759"/>
    </row>
    <row r="1447" spans="1:24" s="712" customFormat="1" ht="12.75" hidden="1" customHeight="1">
      <c r="A1447" s="677"/>
      <c r="B1447" s="601"/>
      <c r="C1447" s="601"/>
      <c r="D1447" s="601"/>
      <c r="E1447" s="601"/>
      <c r="F1447" s="540"/>
      <c r="G1447" s="540"/>
      <c r="H1447" s="540"/>
      <c r="I1447" s="540"/>
      <c r="J1447" s="540"/>
      <c r="K1447" s="540"/>
      <c r="L1447" s="540"/>
      <c r="M1447" s="171"/>
      <c r="N1447" s="171"/>
      <c r="O1447" s="171"/>
      <c r="Q1447" s="758"/>
      <c r="R1447" s="757"/>
      <c r="S1447" s="717"/>
      <c r="T1447" s="717"/>
      <c r="U1447" s="717"/>
      <c r="V1447" s="717"/>
      <c r="W1447" s="717"/>
      <c r="X1447" s="759"/>
    </row>
    <row r="1448" spans="1:24" s="712" customFormat="1" ht="12.75" hidden="1" customHeight="1">
      <c r="A1448" s="677"/>
      <c r="B1448" s="601"/>
      <c r="C1448" s="601"/>
      <c r="D1448" s="601"/>
      <c r="E1448" s="601"/>
      <c r="F1448" s="540"/>
      <c r="G1448" s="540"/>
      <c r="H1448" s="540"/>
      <c r="I1448" s="540"/>
      <c r="J1448" s="540"/>
      <c r="K1448" s="540"/>
      <c r="L1448" s="540"/>
      <c r="M1448" s="171"/>
      <c r="N1448" s="171"/>
      <c r="O1448" s="171"/>
      <c r="Q1448" s="758"/>
      <c r="R1448" s="757"/>
      <c r="S1448" s="717"/>
      <c r="T1448" s="717"/>
      <c r="U1448" s="717"/>
      <c r="V1448" s="717"/>
      <c r="W1448" s="717"/>
      <c r="X1448" s="759"/>
    </row>
    <row r="1449" spans="1:24" s="712" customFormat="1" ht="12.75" hidden="1" customHeight="1">
      <c r="A1449" s="677"/>
      <c r="B1449" s="601"/>
      <c r="C1449" s="601"/>
      <c r="D1449" s="601"/>
      <c r="E1449" s="601"/>
      <c r="F1449" s="540"/>
      <c r="G1449" s="540"/>
      <c r="H1449" s="540"/>
      <c r="I1449" s="540"/>
      <c r="J1449" s="540"/>
      <c r="K1449" s="540"/>
      <c r="L1449" s="540"/>
      <c r="M1449" s="171"/>
      <c r="N1449" s="171"/>
      <c r="O1449" s="171"/>
      <c r="Q1449" s="758"/>
      <c r="R1449" s="757"/>
      <c r="S1449" s="717"/>
      <c r="T1449" s="717"/>
      <c r="U1449" s="717"/>
      <c r="V1449" s="717"/>
      <c r="W1449" s="717"/>
      <c r="X1449" s="759"/>
    </row>
    <row r="1450" spans="1:24" s="712" customFormat="1" ht="12.75" hidden="1" customHeight="1">
      <c r="A1450" s="677"/>
      <c r="B1450" s="601"/>
      <c r="C1450" s="601"/>
      <c r="D1450" s="601"/>
      <c r="E1450" s="601"/>
      <c r="F1450" s="540"/>
      <c r="G1450" s="540"/>
      <c r="H1450" s="540"/>
      <c r="I1450" s="540"/>
      <c r="J1450" s="540"/>
      <c r="K1450" s="540"/>
      <c r="L1450" s="540"/>
      <c r="M1450" s="171"/>
      <c r="N1450" s="171"/>
      <c r="O1450" s="171"/>
      <c r="Q1450" s="758"/>
      <c r="R1450" s="757"/>
      <c r="S1450" s="717"/>
      <c r="T1450" s="717"/>
      <c r="U1450" s="717"/>
      <c r="V1450" s="717"/>
      <c r="W1450" s="717"/>
      <c r="X1450" s="759"/>
    </row>
    <row r="1451" spans="1:24" s="712" customFormat="1" ht="12.75" hidden="1" customHeight="1">
      <c r="A1451" s="677"/>
      <c r="B1451" s="601"/>
      <c r="C1451" s="601"/>
      <c r="D1451" s="601"/>
      <c r="E1451" s="601"/>
      <c r="F1451" s="540"/>
      <c r="G1451" s="540"/>
      <c r="H1451" s="540"/>
      <c r="I1451" s="540"/>
      <c r="J1451" s="540"/>
      <c r="K1451" s="540"/>
      <c r="L1451" s="540"/>
      <c r="M1451" s="171"/>
      <c r="N1451" s="171"/>
      <c r="O1451" s="171"/>
      <c r="Q1451" s="758"/>
      <c r="R1451" s="757"/>
      <c r="S1451" s="717"/>
      <c r="T1451" s="717"/>
      <c r="U1451" s="717"/>
      <c r="V1451" s="717"/>
      <c r="W1451" s="717"/>
      <c r="X1451" s="759"/>
    </row>
    <row r="1452" spans="1:24" s="712" customFormat="1" ht="12.75" hidden="1" customHeight="1">
      <c r="A1452" s="677"/>
      <c r="B1452" s="601"/>
      <c r="C1452" s="601"/>
      <c r="D1452" s="601"/>
      <c r="E1452" s="601"/>
      <c r="F1452" s="540"/>
      <c r="G1452" s="540"/>
      <c r="H1452" s="540"/>
      <c r="I1452" s="540"/>
      <c r="J1452" s="540"/>
      <c r="K1452" s="540"/>
      <c r="L1452" s="540"/>
      <c r="M1452" s="171"/>
      <c r="N1452" s="171"/>
      <c r="O1452" s="171"/>
      <c r="Q1452" s="758"/>
      <c r="R1452" s="757"/>
      <c r="S1452" s="717"/>
      <c r="T1452" s="717"/>
      <c r="U1452" s="717"/>
      <c r="V1452" s="717"/>
      <c r="W1452" s="717"/>
      <c r="X1452" s="759"/>
    </row>
    <row r="1453" spans="1:24" s="712" customFormat="1" ht="12.75" hidden="1" customHeight="1">
      <c r="A1453" s="677"/>
      <c r="B1453" s="601"/>
      <c r="C1453" s="601"/>
      <c r="D1453" s="601"/>
      <c r="E1453" s="601"/>
      <c r="F1453" s="540"/>
      <c r="G1453" s="540"/>
      <c r="H1453" s="540"/>
      <c r="I1453" s="540"/>
      <c r="J1453" s="540"/>
      <c r="K1453" s="540"/>
      <c r="L1453" s="540"/>
      <c r="M1453" s="171"/>
      <c r="N1453" s="171"/>
      <c r="O1453" s="171"/>
      <c r="Q1453" s="758"/>
      <c r="R1453" s="757"/>
      <c r="S1453" s="717"/>
      <c r="T1453" s="717"/>
      <c r="U1453" s="717"/>
      <c r="V1453" s="717"/>
      <c r="W1453" s="717"/>
      <c r="X1453" s="759"/>
    </row>
    <row r="1454" spans="1:24" s="712" customFormat="1" ht="12.75" hidden="1" customHeight="1">
      <c r="A1454" s="677"/>
      <c r="B1454" s="601"/>
      <c r="C1454" s="601"/>
      <c r="D1454" s="601"/>
      <c r="E1454" s="601"/>
      <c r="F1454" s="540"/>
      <c r="G1454" s="540"/>
      <c r="H1454" s="540"/>
      <c r="I1454" s="540"/>
      <c r="J1454" s="540"/>
      <c r="K1454" s="540"/>
      <c r="L1454" s="540"/>
      <c r="M1454" s="171"/>
      <c r="N1454" s="171"/>
      <c r="O1454" s="171"/>
      <c r="Q1454" s="758"/>
      <c r="R1454" s="757"/>
      <c r="S1454" s="717"/>
      <c r="T1454" s="717"/>
      <c r="U1454" s="717"/>
      <c r="V1454" s="717"/>
      <c r="W1454" s="717"/>
      <c r="X1454" s="759"/>
    </row>
    <row r="1455" spans="1:24" s="712" customFormat="1" ht="12.75" hidden="1" customHeight="1">
      <c r="A1455" s="677"/>
      <c r="B1455" s="601"/>
      <c r="C1455" s="601"/>
      <c r="D1455" s="601"/>
      <c r="E1455" s="601"/>
      <c r="F1455" s="540"/>
      <c r="G1455" s="540"/>
      <c r="H1455" s="540"/>
      <c r="I1455" s="540"/>
      <c r="J1455" s="540"/>
      <c r="K1455" s="540"/>
      <c r="L1455" s="540"/>
      <c r="M1455" s="171"/>
      <c r="N1455" s="171"/>
      <c r="O1455" s="171"/>
      <c r="Q1455" s="758"/>
      <c r="R1455" s="757"/>
      <c r="S1455" s="717"/>
      <c r="T1455" s="717"/>
      <c r="U1455" s="717"/>
      <c r="V1455" s="717"/>
      <c r="W1455" s="717"/>
      <c r="X1455" s="759"/>
    </row>
    <row r="1456" spans="1:24" s="712" customFormat="1" ht="12.75" hidden="1" customHeight="1">
      <c r="A1456" s="677"/>
      <c r="B1456" s="601"/>
      <c r="C1456" s="601"/>
      <c r="D1456" s="601"/>
      <c r="E1456" s="601"/>
      <c r="F1456" s="540"/>
      <c r="G1456" s="540"/>
      <c r="H1456" s="540"/>
      <c r="I1456" s="540"/>
      <c r="J1456" s="540"/>
      <c r="K1456" s="540"/>
      <c r="L1456" s="540"/>
      <c r="M1456" s="171"/>
      <c r="N1456" s="171"/>
      <c r="O1456" s="171"/>
      <c r="Q1456" s="758"/>
      <c r="R1456" s="757"/>
      <c r="S1456" s="717"/>
      <c r="T1456" s="717"/>
      <c r="U1456" s="717"/>
      <c r="V1456" s="717"/>
      <c r="W1456" s="717"/>
      <c r="X1456" s="759"/>
    </row>
    <row r="1457" spans="1:24" s="712" customFormat="1" ht="12.75" hidden="1" customHeight="1">
      <c r="A1457" s="677"/>
      <c r="B1457" s="601"/>
      <c r="C1457" s="601"/>
      <c r="D1457" s="601"/>
      <c r="E1457" s="601"/>
      <c r="F1457" s="540"/>
      <c r="G1457" s="540"/>
      <c r="H1457" s="540"/>
      <c r="I1457" s="540"/>
      <c r="J1457" s="540"/>
      <c r="K1457" s="540"/>
      <c r="L1457" s="540"/>
      <c r="M1457" s="171"/>
      <c r="N1457" s="171"/>
      <c r="O1457" s="171"/>
      <c r="Q1457" s="758"/>
      <c r="R1457" s="757"/>
      <c r="S1457" s="717"/>
      <c r="T1457" s="717"/>
      <c r="U1457" s="717"/>
      <c r="V1457" s="717"/>
      <c r="W1457" s="717"/>
      <c r="X1457" s="759"/>
    </row>
    <row r="1458" spans="1:24" s="712" customFormat="1" ht="12.75" hidden="1" customHeight="1">
      <c r="A1458" s="677"/>
      <c r="B1458" s="601"/>
      <c r="C1458" s="601"/>
      <c r="D1458" s="601"/>
      <c r="E1458" s="601"/>
      <c r="F1458" s="540"/>
      <c r="G1458" s="540"/>
      <c r="H1458" s="540"/>
      <c r="I1458" s="540"/>
      <c r="J1458" s="540"/>
      <c r="K1458" s="540"/>
      <c r="L1458" s="540"/>
      <c r="M1458" s="171"/>
      <c r="N1458" s="171"/>
      <c r="O1458" s="171"/>
      <c r="Q1458" s="758"/>
      <c r="R1458" s="757"/>
      <c r="S1458" s="717"/>
      <c r="T1458" s="717"/>
      <c r="U1458" s="717"/>
      <c r="V1458" s="717"/>
      <c r="W1458" s="717"/>
      <c r="X1458" s="759"/>
    </row>
    <row r="1459" spans="1:24" s="712" customFormat="1" ht="12.75" hidden="1" customHeight="1">
      <c r="A1459" s="677"/>
      <c r="B1459" s="601"/>
      <c r="C1459" s="601"/>
      <c r="D1459" s="601"/>
      <c r="E1459" s="601"/>
      <c r="F1459" s="540"/>
      <c r="G1459" s="540"/>
      <c r="H1459" s="540"/>
      <c r="I1459" s="540"/>
      <c r="J1459" s="540"/>
      <c r="K1459" s="540"/>
      <c r="L1459" s="540"/>
      <c r="M1459" s="171"/>
      <c r="N1459" s="171"/>
      <c r="O1459" s="171"/>
      <c r="Q1459" s="758"/>
      <c r="R1459" s="757"/>
      <c r="S1459" s="717"/>
      <c r="T1459" s="717"/>
      <c r="U1459" s="717"/>
      <c r="V1459" s="717"/>
      <c r="W1459" s="717"/>
      <c r="X1459" s="759"/>
    </row>
    <row r="1460" spans="1:24" s="712" customFormat="1" ht="12.75" hidden="1" customHeight="1">
      <c r="A1460" s="677"/>
      <c r="B1460" s="601"/>
      <c r="C1460" s="601"/>
      <c r="D1460" s="601"/>
      <c r="E1460" s="601"/>
      <c r="F1460" s="540"/>
      <c r="G1460" s="540"/>
      <c r="H1460" s="540"/>
      <c r="I1460" s="540"/>
      <c r="J1460" s="540"/>
      <c r="K1460" s="540"/>
      <c r="L1460" s="540"/>
      <c r="M1460" s="171"/>
      <c r="N1460" s="171"/>
      <c r="O1460" s="171"/>
      <c r="Q1460" s="758"/>
      <c r="R1460" s="757"/>
      <c r="S1460" s="717"/>
      <c r="T1460" s="717"/>
      <c r="U1460" s="717"/>
      <c r="V1460" s="717"/>
      <c r="W1460" s="717"/>
      <c r="X1460" s="759"/>
    </row>
    <row r="1461" spans="1:24" s="712" customFormat="1" ht="12.75" hidden="1" customHeight="1">
      <c r="A1461" s="677"/>
      <c r="B1461" s="601"/>
      <c r="C1461" s="601"/>
      <c r="D1461" s="601"/>
      <c r="E1461" s="601"/>
      <c r="F1461" s="540"/>
      <c r="G1461" s="540"/>
      <c r="H1461" s="540"/>
      <c r="I1461" s="540"/>
      <c r="J1461" s="540"/>
      <c r="K1461" s="540"/>
      <c r="L1461" s="540"/>
      <c r="M1461" s="171"/>
      <c r="N1461" s="171"/>
      <c r="O1461" s="171"/>
      <c r="Q1461" s="758"/>
      <c r="R1461" s="757"/>
      <c r="S1461" s="717"/>
      <c r="T1461" s="717"/>
      <c r="U1461" s="717"/>
      <c r="V1461" s="717"/>
      <c r="W1461" s="717"/>
      <c r="X1461" s="759"/>
    </row>
    <row r="1462" spans="1:24" s="712" customFormat="1" ht="12.75" hidden="1" customHeight="1">
      <c r="A1462" s="677"/>
      <c r="B1462" s="601"/>
      <c r="C1462" s="601"/>
      <c r="D1462" s="601"/>
      <c r="E1462" s="601"/>
      <c r="F1462" s="540"/>
      <c r="G1462" s="540"/>
      <c r="H1462" s="540"/>
      <c r="I1462" s="540"/>
      <c r="J1462" s="540"/>
      <c r="K1462" s="540"/>
      <c r="L1462" s="540"/>
      <c r="M1462" s="171"/>
      <c r="N1462" s="171"/>
      <c r="O1462" s="171"/>
      <c r="Q1462" s="758"/>
      <c r="R1462" s="757"/>
      <c r="S1462" s="717"/>
      <c r="T1462" s="717"/>
      <c r="U1462" s="717"/>
      <c r="V1462" s="717"/>
      <c r="W1462" s="717"/>
      <c r="X1462" s="759"/>
    </row>
    <row r="1463" spans="1:24" s="712" customFormat="1" ht="12.75" hidden="1" customHeight="1">
      <c r="A1463" s="677"/>
      <c r="B1463" s="601"/>
      <c r="C1463" s="601"/>
      <c r="D1463" s="601"/>
      <c r="E1463" s="601"/>
      <c r="F1463" s="540"/>
      <c r="G1463" s="540"/>
      <c r="H1463" s="540"/>
      <c r="I1463" s="540"/>
      <c r="J1463" s="540"/>
      <c r="K1463" s="540"/>
      <c r="L1463" s="540"/>
      <c r="M1463" s="171"/>
      <c r="N1463" s="171"/>
      <c r="O1463" s="171"/>
      <c r="Q1463" s="758"/>
      <c r="R1463" s="757"/>
      <c r="S1463" s="717"/>
      <c r="T1463" s="717"/>
      <c r="U1463" s="717"/>
      <c r="V1463" s="717"/>
      <c r="W1463" s="717"/>
      <c r="X1463" s="759"/>
    </row>
    <row r="1464" spans="1:24" s="712" customFormat="1" ht="12.75" hidden="1" customHeight="1">
      <c r="A1464" s="677"/>
      <c r="B1464" s="601"/>
      <c r="C1464" s="601"/>
      <c r="D1464" s="601"/>
      <c r="E1464" s="601"/>
      <c r="F1464" s="540"/>
      <c r="G1464" s="540"/>
      <c r="H1464" s="540"/>
      <c r="I1464" s="540"/>
      <c r="J1464" s="540"/>
      <c r="K1464" s="540"/>
      <c r="L1464" s="540"/>
      <c r="M1464" s="171"/>
      <c r="N1464" s="171"/>
      <c r="O1464" s="171"/>
      <c r="Q1464" s="758"/>
      <c r="R1464" s="757"/>
      <c r="S1464" s="717"/>
      <c r="T1464" s="717"/>
      <c r="U1464" s="717"/>
      <c r="V1464" s="717"/>
      <c r="W1464" s="717"/>
      <c r="X1464" s="759"/>
    </row>
    <row r="1465" spans="1:24" s="712" customFormat="1" ht="12.75" hidden="1" customHeight="1">
      <c r="A1465" s="677"/>
      <c r="B1465" s="601"/>
      <c r="C1465" s="601"/>
      <c r="D1465" s="601"/>
      <c r="E1465" s="601"/>
      <c r="F1465" s="540"/>
      <c r="G1465" s="540"/>
      <c r="H1465" s="540"/>
      <c r="I1465" s="540"/>
      <c r="J1465" s="540"/>
      <c r="K1465" s="540"/>
      <c r="L1465" s="540"/>
      <c r="M1465" s="171"/>
      <c r="N1465" s="171"/>
      <c r="O1465" s="171"/>
      <c r="Q1465" s="758"/>
      <c r="R1465" s="757"/>
      <c r="S1465" s="717"/>
      <c r="T1465" s="717"/>
      <c r="U1465" s="717"/>
      <c r="V1465" s="717"/>
      <c r="W1465" s="717"/>
      <c r="X1465" s="759"/>
    </row>
    <row r="1466" spans="1:24" s="712" customFormat="1" ht="12.75" hidden="1" customHeight="1">
      <c r="A1466" s="677"/>
      <c r="B1466" s="601"/>
      <c r="C1466" s="601"/>
      <c r="D1466" s="601"/>
      <c r="E1466" s="601"/>
      <c r="F1466" s="540"/>
      <c r="G1466" s="540"/>
      <c r="H1466" s="540"/>
      <c r="I1466" s="540"/>
      <c r="J1466" s="540"/>
      <c r="K1466" s="540"/>
      <c r="L1466" s="540"/>
      <c r="M1466" s="171"/>
      <c r="N1466" s="171"/>
      <c r="O1466" s="171"/>
      <c r="Q1466" s="758"/>
      <c r="R1466" s="757"/>
      <c r="S1466" s="717"/>
      <c r="T1466" s="717"/>
      <c r="U1466" s="717"/>
      <c r="V1466" s="717"/>
      <c r="W1466" s="717"/>
      <c r="X1466" s="759"/>
    </row>
    <row r="1467" spans="1:24" s="712" customFormat="1" ht="12.75" hidden="1" customHeight="1">
      <c r="A1467" s="677"/>
      <c r="B1467" s="601"/>
      <c r="C1467" s="601"/>
      <c r="D1467" s="601"/>
      <c r="E1467" s="601"/>
      <c r="F1467" s="540"/>
      <c r="G1467" s="540"/>
      <c r="H1467" s="540"/>
      <c r="I1467" s="540"/>
      <c r="J1467" s="540"/>
      <c r="K1467" s="540"/>
      <c r="L1467" s="540"/>
      <c r="M1467" s="171"/>
      <c r="N1467" s="171"/>
      <c r="O1467" s="171"/>
      <c r="Q1467" s="758"/>
      <c r="R1467" s="757"/>
      <c r="S1467" s="717"/>
      <c r="T1467" s="717"/>
      <c r="U1467" s="717"/>
      <c r="V1467" s="717"/>
      <c r="W1467" s="717"/>
      <c r="X1467" s="759"/>
    </row>
    <row r="1468" spans="1:24" s="712" customFormat="1" ht="12.75" hidden="1" customHeight="1">
      <c r="A1468" s="677"/>
      <c r="B1468" s="601"/>
      <c r="C1468" s="601"/>
      <c r="D1468" s="601"/>
      <c r="E1468" s="601"/>
      <c r="F1468" s="540"/>
      <c r="G1468" s="540"/>
      <c r="H1468" s="540"/>
      <c r="I1468" s="540"/>
      <c r="J1468" s="540"/>
      <c r="K1468" s="540"/>
      <c r="L1468" s="540"/>
      <c r="M1468" s="171"/>
      <c r="N1468" s="171"/>
      <c r="O1468" s="171"/>
      <c r="Q1468" s="758"/>
      <c r="R1468" s="757"/>
      <c r="S1468" s="717"/>
      <c r="T1468" s="717"/>
      <c r="U1468" s="717"/>
      <c r="V1468" s="717"/>
      <c r="W1468" s="717"/>
      <c r="X1468" s="759"/>
    </row>
    <row r="1469" spans="1:24" s="712" customFormat="1" ht="12.75" hidden="1" customHeight="1">
      <c r="A1469" s="677"/>
      <c r="B1469" s="601"/>
      <c r="C1469" s="601"/>
      <c r="D1469" s="601"/>
      <c r="E1469" s="601"/>
      <c r="F1469" s="540"/>
      <c r="G1469" s="540"/>
      <c r="H1469" s="540"/>
      <c r="I1469" s="540"/>
      <c r="J1469" s="540"/>
      <c r="K1469" s="540"/>
      <c r="L1469" s="540"/>
      <c r="M1469" s="171"/>
      <c r="N1469" s="171"/>
      <c r="O1469" s="171"/>
      <c r="Q1469" s="758"/>
      <c r="R1469" s="757"/>
      <c r="S1469" s="717"/>
      <c r="T1469" s="717"/>
      <c r="U1469" s="717"/>
      <c r="V1469" s="717"/>
      <c r="W1469" s="717"/>
      <c r="X1469" s="759"/>
    </row>
    <row r="1470" spans="1:24" s="712" customFormat="1" ht="12.75" hidden="1" customHeight="1">
      <c r="A1470" s="677"/>
      <c r="B1470" s="601"/>
      <c r="C1470" s="601"/>
      <c r="D1470" s="601"/>
      <c r="E1470" s="601"/>
      <c r="F1470" s="540"/>
      <c r="G1470" s="540"/>
      <c r="H1470" s="540"/>
      <c r="I1470" s="540"/>
      <c r="J1470" s="540"/>
      <c r="K1470" s="540"/>
      <c r="L1470" s="540"/>
      <c r="M1470" s="171"/>
      <c r="N1470" s="171"/>
      <c r="O1470" s="171"/>
      <c r="Q1470" s="758"/>
      <c r="R1470" s="757"/>
      <c r="S1470" s="717"/>
      <c r="T1470" s="717"/>
      <c r="U1470" s="717"/>
      <c r="V1470" s="717"/>
      <c r="W1470" s="717"/>
      <c r="X1470" s="759"/>
    </row>
    <row r="1471" spans="1:24" s="712" customFormat="1" ht="12.75" hidden="1" customHeight="1">
      <c r="A1471" s="677"/>
      <c r="B1471" s="601"/>
      <c r="C1471" s="601"/>
      <c r="D1471" s="601"/>
      <c r="E1471" s="601"/>
      <c r="F1471" s="540"/>
      <c r="G1471" s="540"/>
      <c r="H1471" s="540"/>
      <c r="I1471" s="540"/>
      <c r="J1471" s="540"/>
      <c r="K1471" s="540"/>
      <c r="L1471" s="540"/>
      <c r="M1471" s="171"/>
      <c r="N1471" s="171"/>
      <c r="O1471" s="171"/>
      <c r="Q1471" s="758"/>
      <c r="R1471" s="757"/>
      <c r="S1471" s="717"/>
      <c r="T1471" s="717"/>
      <c r="U1471" s="717"/>
      <c r="V1471" s="717"/>
      <c r="W1471" s="717"/>
      <c r="X1471" s="759"/>
    </row>
    <row r="1472" spans="1:24" s="712" customFormat="1" ht="12.75" hidden="1" customHeight="1">
      <c r="A1472" s="677"/>
      <c r="B1472" s="601"/>
      <c r="C1472" s="601"/>
      <c r="D1472" s="601"/>
      <c r="E1472" s="601"/>
      <c r="F1472" s="540"/>
      <c r="G1472" s="540"/>
      <c r="H1472" s="540"/>
      <c r="I1472" s="540"/>
      <c r="J1472" s="540"/>
      <c r="K1472" s="540"/>
      <c r="L1472" s="540"/>
      <c r="M1472" s="171"/>
      <c r="N1472" s="171"/>
      <c r="O1472" s="171"/>
      <c r="Q1472" s="758"/>
      <c r="R1472" s="757"/>
      <c r="S1472" s="717"/>
      <c r="T1472" s="717"/>
      <c r="U1472" s="717"/>
      <c r="V1472" s="717"/>
      <c r="W1472" s="717"/>
      <c r="X1472" s="759"/>
    </row>
    <row r="1473" spans="1:24" s="712" customFormat="1" ht="12.75" hidden="1" customHeight="1">
      <c r="A1473" s="677"/>
      <c r="B1473" s="601"/>
      <c r="C1473" s="601"/>
      <c r="D1473" s="601"/>
      <c r="E1473" s="601"/>
      <c r="F1473" s="540"/>
      <c r="G1473" s="540"/>
      <c r="H1473" s="540"/>
      <c r="I1473" s="540"/>
      <c r="J1473" s="540"/>
      <c r="K1473" s="540"/>
      <c r="L1473" s="540"/>
      <c r="M1473" s="171"/>
      <c r="N1473" s="171"/>
      <c r="O1473" s="171"/>
      <c r="Q1473" s="758"/>
      <c r="R1473" s="757"/>
      <c r="S1473" s="717"/>
      <c r="T1473" s="717"/>
      <c r="U1473" s="717"/>
      <c r="V1473" s="717"/>
      <c r="W1473" s="717"/>
      <c r="X1473" s="759"/>
    </row>
    <row r="1474" spans="1:24" s="712" customFormat="1" ht="12.75" hidden="1" customHeight="1">
      <c r="A1474" s="677"/>
      <c r="B1474" s="601"/>
      <c r="C1474" s="601"/>
      <c r="D1474" s="601"/>
      <c r="E1474" s="601"/>
      <c r="F1474" s="540"/>
      <c r="G1474" s="540"/>
      <c r="H1474" s="540"/>
      <c r="I1474" s="540"/>
      <c r="J1474" s="540"/>
      <c r="K1474" s="540"/>
      <c r="L1474" s="540"/>
      <c r="M1474" s="171"/>
      <c r="N1474" s="171"/>
      <c r="O1474" s="171"/>
      <c r="Q1474" s="758"/>
      <c r="R1474" s="757"/>
      <c r="S1474" s="717"/>
      <c r="T1474" s="717"/>
      <c r="U1474" s="717"/>
      <c r="V1474" s="717"/>
      <c r="W1474" s="717"/>
      <c r="X1474" s="759"/>
    </row>
    <row r="1475" spans="1:24" s="712" customFormat="1" ht="12.75" hidden="1" customHeight="1">
      <c r="A1475" s="677"/>
      <c r="B1475" s="601"/>
      <c r="C1475" s="601"/>
      <c r="D1475" s="601"/>
      <c r="E1475" s="601"/>
      <c r="F1475" s="540"/>
      <c r="G1475" s="540"/>
      <c r="H1475" s="540"/>
      <c r="I1475" s="540"/>
      <c r="J1475" s="540"/>
      <c r="K1475" s="540"/>
      <c r="L1475" s="540"/>
      <c r="M1475" s="171"/>
      <c r="N1475" s="171"/>
      <c r="O1475" s="171"/>
      <c r="Q1475" s="758"/>
      <c r="R1475" s="757"/>
      <c r="S1475" s="717"/>
      <c r="T1475" s="717"/>
      <c r="U1475" s="717"/>
      <c r="V1475" s="717"/>
      <c r="W1475" s="717"/>
      <c r="X1475" s="759"/>
    </row>
    <row r="1476" spans="1:24" s="712" customFormat="1" ht="12.75" hidden="1" customHeight="1">
      <c r="A1476" s="677"/>
      <c r="B1476" s="601"/>
      <c r="C1476" s="601"/>
      <c r="D1476" s="601"/>
      <c r="E1476" s="601"/>
      <c r="F1476" s="540"/>
      <c r="G1476" s="540"/>
      <c r="H1476" s="540"/>
      <c r="I1476" s="540"/>
      <c r="J1476" s="540"/>
      <c r="K1476" s="540"/>
      <c r="L1476" s="540"/>
      <c r="M1476" s="171"/>
      <c r="N1476" s="171"/>
      <c r="O1476" s="171"/>
      <c r="Q1476" s="758"/>
      <c r="R1476" s="757"/>
      <c r="S1476" s="717"/>
      <c r="T1476" s="717"/>
      <c r="U1476" s="717"/>
      <c r="V1476" s="717"/>
      <c r="W1476" s="717"/>
      <c r="X1476" s="759"/>
    </row>
    <row r="1477" spans="1:24" s="712" customFormat="1" ht="12.75" hidden="1" customHeight="1">
      <c r="A1477" s="677"/>
      <c r="B1477" s="601"/>
      <c r="C1477" s="601"/>
      <c r="D1477" s="601"/>
      <c r="E1477" s="601"/>
      <c r="F1477" s="540"/>
      <c r="G1477" s="540"/>
      <c r="H1477" s="540"/>
      <c r="I1477" s="540"/>
      <c r="J1477" s="540"/>
      <c r="K1477" s="540"/>
      <c r="L1477" s="540"/>
      <c r="M1477" s="171"/>
      <c r="N1477" s="171"/>
      <c r="O1477" s="171"/>
      <c r="Q1477" s="758"/>
      <c r="R1477" s="757"/>
      <c r="S1477" s="717"/>
      <c r="T1477" s="717"/>
      <c r="U1477" s="717"/>
      <c r="V1477" s="717"/>
      <c r="W1477" s="717"/>
      <c r="X1477" s="759"/>
    </row>
    <row r="1478" spans="1:24" s="712" customFormat="1" ht="12.75" hidden="1" customHeight="1">
      <c r="A1478" s="677"/>
      <c r="B1478" s="601"/>
      <c r="C1478" s="601"/>
      <c r="D1478" s="601"/>
      <c r="E1478" s="601"/>
      <c r="F1478" s="540"/>
      <c r="G1478" s="540"/>
      <c r="H1478" s="540"/>
      <c r="I1478" s="540"/>
      <c r="J1478" s="540"/>
      <c r="K1478" s="540"/>
      <c r="L1478" s="540"/>
      <c r="M1478" s="171"/>
      <c r="N1478" s="171"/>
      <c r="O1478" s="171"/>
      <c r="Q1478" s="758"/>
      <c r="R1478" s="757"/>
      <c r="S1478" s="717"/>
      <c r="T1478" s="717"/>
      <c r="U1478" s="717"/>
      <c r="V1478" s="717"/>
      <c r="W1478" s="717"/>
      <c r="X1478" s="759"/>
    </row>
    <row r="1479" spans="1:24" s="712" customFormat="1" ht="12.75" hidden="1" customHeight="1">
      <c r="A1479" s="677"/>
      <c r="B1479" s="601"/>
      <c r="C1479" s="601"/>
      <c r="D1479" s="601"/>
      <c r="E1479" s="601"/>
      <c r="F1479" s="540"/>
      <c r="G1479" s="540"/>
      <c r="H1479" s="540"/>
      <c r="I1479" s="540"/>
      <c r="J1479" s="540"/>
      <c r="K1479" s="540"/>
      <c r="L1479" s="540"/>
      <c r="M1479" s="171"/>
      <c r="N1479" s="171"/>
      <c r="O1479" s="171"/>
      <c r="Q1479" s="758"/>
      <c r="R1479" s="757"/>
      <c r="S1479" s="717"/>
      <c r="T1479" s="717"/>
      <c r="U1479" s="717"/>
      <c r="V1479" s="717"/>
      <c r="W1479" s="717"/>
      <c r="X1479" s="759"/>
    </row>
    <row r="1480" spans="1:24" s="712" customFormat="1" ht="12.75" hidden="1" customHeight="1">
      <c r="A1480" s="677"/>
      <c r="B1480" s="601"/>
      <c r="C1480" s="601"/>
      <c r="D1480" s="601"/>
      <c r="E1480" s="601"/>
      <c r="F1480" s="540"/>
      <c r="G1480" s="540"/>
      <c r="H1480" s="540"/>
      <c r="I1480" s="540"/>
      <c r="J1480" s="540"/>
      <c r="K1480" s="540"/>
      <c r="L1480" s="540"/>
      <c r="M1480" s="171"/>
      <c r="N1480" s="171"/>
      <c r="O1480" s="171"/>
      <c r="Q1480" s="758"/>
      <c r="R1480" s="757"/>
      <c r="S1480" s="717"/>
      <c r="T1480" s="717"/>
      <c r="U1480" s="717"/>
      <c r="V1480" s="717"/>
      <c r="W1480" s="717"/>
      <c r="X1480" s="759"/>
    </row>
    <row r="1481" spans="1:24" s="712" customFormat="1" ht="12.75" hidden="1" customHeight="1">
      <c r="A1481" s="677"/>
      <c r="B1481" s="601"/>
      <c r="C1481" s="601"/>
      <c r="D1481" s="601"/>
      <c r="E1481" s="601"/>
      <c r="F1481" s="540"/>
      <c r="G1481" s="540"/>
      <c r="H1481" s="540"/>
      <c r="I1481" s="540"/>
      <c r="J1481" s="540"/>
      <c r="K1481" s="540"/>
      <c r="L1481" s="540"/>
      <c r="M1481" s="171"/>
      <c r="N1481" s="171"/>
      <c r="O1481" s="171"/>
      <c r="Q1481" s="758"/>
      <c r="R1481" s="757"/>
      <c r="S1481" s="717"/>
      <c r="T1481" s="717"/>
      <c r="U1481" s="717"/>
      <c r="V1481" s="717"/>
      <c r="W1481" s="717"/>
      <c r="X1481" s="759"/>
    </row>
    <row r="1482" spans="1:24" s="712" customFormat="1" ht="12.75" hidden="1" customHeight="1">
      <c r="A1482" s="677"/>
      <c r="B1482" s="601"/>
      <c r="C1482" s="601"/>
      <c r="D1482" s="601"/>
      <c r="E1482" s="601"/>
      <c r="F1482" s="540"/>
      <c r="G1482" s="540"/>
      <c r="H1482" s="540"/>
      <c r="I1482" s="540"/>
      <c r="J1482" s="540"/>
      <c r="K1482" s="540"/>
      <c r="L1482" s="540"/>
      <c r="M1482" s="171"/>
      <c r="N1482" s="171"/>
      <c r="O1482" s="171"/>
      <c r="Q1482" s="758"/>
      <c r="R1482" s="757"/>
      <c r="S1482" s="717"/>
      <c r="T1482" s="717"/>
      <c r="U1482" s="717"/>
      <c r="V1482" s="717"/>
      <c r="W1482" s="717"/>
      <c r="X1482" s="759"/>
    </row>
    <row r="1483" spans="1:24" s="712" customFormat="1" ht="12.75" hidden="1" customHeight="1">
      <c r="A1483" s="677"/>
      <c r="B1483" s="601"/>
      <c r="C1483" s="601"/>
      <c r="D1483" s="601"/>
      <c r="E1483" s="601"/>
      <c r="F1483" s="540"/>
      <c r="G1483" s="540"/>
      <c r="H1483" s="540"/>
      <c r="I1483" s="540"/>
      <c r="J1483" s="540"/>
      <c r="K1483" s="540"/>
      <c r="L1483" s="540"/>
      <c r="M1483" s="171"/>
      <c r="N1483" s="171"/>
      <c r="O1483" s="171"/>
      <c r="Q1483" s="758"/>
      <c r="R1483" s="757"/>
      <c r="S1483" s="717"/>
      <c r="T1483" s="717"/>
      <c r="U1483" s="717"/>
      <c r="V1483" s="717"/>
      <c r="W1483" s="717"/>
      <c r="X1483" s="759"/>
    </row>
    <row r="1484" spans="1:24" s="712" customFormat="1" ht="12.75" hidden="1" customHeight="1">
      <c r="A1484" s="677"/>
      <c r="B1484" s="601"/>
      <c r="C1484" s="601"/>
      <c r="D1484" s="601"/>
      <c r="E1484" s="601"/>
      <c r="F1484" s="540"/>
      <c r="G1484" s="540"/>
      <c r="H1484" s="540"/>
      <c r="I1484" s="540"/>
      <c r="J1484" s="540"/>
      <c r="K1484" s="540"/>
      <c r="L1484" s="540"/>
      <c r="M1484" s="171"/>
      <c r="N1484" s="171"/>
      <c r="O1484" s="171"/>
      <c r="Q1484" s="758"/>
      <c r="R1484" s="757"/>
      <c r="S1484" s="717"/>
      <c r="T1484" s="717"/>
      <c r="U1484" s="717"/>
      <c r="V1484" s="717"/>
      <c r="W1484" s="717"/>
      <c r="X1484" s="759"/>
    </row>
    <row r="1485" spans="1:24" s="712" customFormat="1" ht="12.75" hidden="1" customHeight="1">
      <c r="A1485" s="677"/>
      <c r="B1485" s="601"/>
      <c r="C1485" s="601"/>
      <c r="D1485" s="601"/>
      <c r="E1485" s="601"/>
      <c r="F1485" s="540"/>
      <c r="G1485" s="540"/>
      <c r="H1485" s="540"/>
      <c r="I1485" s="540"/>
      <c r="J1485" s="540"/>
      <c r="K1485" s="540"/>
      <c r="L1485" s="540"/>
      <c r="M1485" s="171"/>
      <c r="N1485" s="171"/>
      <c r="O1485" s="171"/>
      <c r="Q1485" s="758"/>
      <c r="R1485" s="757"/>
      <c r="S1485" s="717"/>
      <c r="T1485" s="717"/>
      <c r="U1485" s="717"/>
      <c r="V1485" s="717"/>
      <c r="W1485" s="717"/>
      <c r="X1485" s="759"/>
    </row>
    <row r="1486" spans="1:24" s="712" customFormat="1" ht="12.75" hidden="1" customHeight="1">
      <c r="A1486" s="677"/>
      <c r="B1486" s="601"/>
      <c r="C1486" s="601"/>
      <c r="D1486" s="601"/>
      <c r="E1486" s="601"/>
      <c r="F1486" s="540"/>
      <c r="G1486" s="540"/>
      <c r="H1486" s="540"/>
      <c r="I1486" s="540"/>
      <c r="J1486" s="540"/>
      <c r="K1486" s="540"/>
      <c r="L1486" s="540"/>
      <c r="M1486" s="171"/>
      <c r="N1486" s="171"/>
      <c r="O1486" s="171"/>
      <c r="Q1486" s="758"/>
      <c r="R1486" s="757"/>
      <c r="S1486" s="717"/>
      <c r="T1486" s="717"/>
      <c r="U1486" s="717"/>
      <c r="V1486" s="717"/>
      <c r="W1486" s="717"/>
      <c r="X1486" s="759"/>
    </row>
    <row r="1487" spans="1:24" s="712" customFormat="1" ht="12.75" hidden="1" customHeight="1">
      <c r="A1487" s="677"/>
      <c r="B1487" s="601"/>
      <c r="C1487" s="601"/>
      <c r="D1487" s="601"/>
      <c r="E1487" s="601"/>
      <c r="F1487" s="540"/>
      <c r="G1487" s="540"/>
      <c r="H1487" s="540"/>
      <c r="I1487" s="540"/>
      <c r="J1487" s="540"/>
      <c r="K1487" s="540"/>
      <c r="L1487" s="540"/>
      <c r="M1487" s="171"/>
      <c r="N1487" s="171"/>
      <c r="O1487" s="171"/>
      <c r="Q1487" s="758"/>
      <c r="R1487" s="757"/>
      <c r="S1487" s="717"/>
      <c r="T1487" s="717"/>
      <c r="U1487" s="717"/>
      <c r="V1487" s="717"/>
      <c r="W1487" s="717"/>
      <c r="X1487" s="759"/>
    </row>
    <row r="1488" spans="1:24" s="712" customFormat="1" ht="12.75" hidden="1" customHeight="1">
      <c r="A1488" s="677"/>
      <c r="B1488" s="601"/>
      <c r="C1488" s="601"/>
      <c r="D1488" s="601"/>
      <c r="E1488" s="601"/>
      <c r="F1488" s="540"/>
      <c r="G1488" s="540"/>
      <c r="H1488" s="540"/>
      <c r="I1488" s="540"/>
      <c r="J1488" s="540"/>
      <c r="K1488" s="540"/>
      <c r="L1488" s="540"/>
      <c r="M1488" s="171"/>
      <c r="N1488" s="171"/>
      <c r="O1488" s="171"/>
      <c r="Q1488" s="758"/>
      <c r="R1488" s="757"/>
      <c r="S1488" s="717"/>
      <c r="T1488" s="717"/>
      <c r="U1488" s="717"/>
      <c r="V1488" s="717"/>
      <c r="W1488" s="717"/>
      <c r="X1488" s="759"/>
    </row>
    <row r="1489" spans="1:24" s="712" customFormat="1" ht="12.75" hidden="1" customHeight="1">
      <c r="A1489" s="677"/>
      <c r="B1489" s="601"/>
      <c r="C1489" s="601"/>
      <c r="D1489" s="601"/>
      <c r="E1489" s="601"/>
      <c r="F1489" s="540"/>
      <c r="G1489" s="540"/>
      <c r="H1489" s="540"/>
      <c r="I1489" s="540"/>
      <c r="J1489" s="540"/>
      <c r="K1489" s="540"/>
      <c r="L1489" s="540"/>
      <c r="M1489" s="171"/>
      <c r="N1489" s="171"/>
      <c r="O1489" s="171"/>
      <c r="Q1489" s="758"/>
      <c r="R1489" s="757"/>
      <c r="S1489" s="717"/>
      <c r="T1489" s="717"/>
      <c r="U1489" s="717"/>
      <c r="V1489" s="717"/>
      <c r="W1489" s="717"/>
      <c r="X1489" s="759"/>
    </row>
    <row r="1490" spans="1:24" s="712" customFormat="1" ht="12.75" hidden="1" customHeight="1">
      <c r="A1490" s="677"/>
      <c r="B1490" s="601"/>
      <c r="C1490" s="601"/>
      <c r="D1490" s="601"/>
      <c r="E1490" s="601"/>
      <c r="F1490" s="540"/>
      <c r="G1490" s="540"/>
      <c r="H1490" s="540"/>
      <c r="I1490" s="540"/>
      <c r="J1490" s="540"/>
      <c r="K1490" s="540"/>
      <c r="L1490" s="540"/>
      <c r="M1490" s="171"/>
      <c r="N1490" s="171"/>
      <c r="O1490" s="171"/>
      <c r="Q1490" s="758"/>
      <c r="R1490" s="757"/>
      <c r="S1490" s="717"/>
      <c r="T1490" s="717"/>
      <c r="U1490" s="717"/>
      <c r="V1490" s="717"/>
      <c r="W1490" s="717"/>
      <c r="X1490" s="759"/>
    </row>
    <row r="1491" spans="1:24" s="712" customFormat="1" ht="12.75" hidden="1" customHeight="1">
      <c r="A1491" s="677"/>
      <c r="B1491" s="601"/>
      <c r="C1491" s="601"/>
      <c r="D1491" s="601"/>
      <c r="E1491" s="601"/>
      <c r="F1491" s="540"/>
      <c r="G1491" s="540"/>
      <c r="H1491" s="540"/>
      <c r="I1491" s="540"/>
      <c r="J1491" s="540"/>
      <c r="K1491" s="540"/>
      <c r="L1491" s="540"/>
      <c r="M1491" s="171"/>
      <c r="N1491" s="171"/>
      <c r="O1491" s="171"/>
      <c r="Q1491" s="758"/>
      <c r="R1491" s="757"/>
      <c r="S1491" s="717"/>
      <c r="T1491" s="717"/>
      <c r="U1491" s="717"/>
      <c r="V1491" s="717"/>
      <c r="W1491" s="717"/>
      <c r="X1491" s="759"/>
    </row>
    <row r="1492" spans="1:24" s="712" customFormat="1" ht="12.75" hidden="1" customHeight="1">
      <c r="A1492" s="677"/>
      <c r="B1492" s="601"/>
      <c r="C1492" s="601"/>
      <c r="D1492" s="601"/>
      <c r="E1492" s="601"/>
      <c r="F1492" s="540"/>
      <c r="G1492" s="540"/>
      <c r="H1492" s="540"/>
      <c r="I1492" s="540"/>
      <c r="J1492" s="540"/>
      <c r="K1492" s="540"/>
      <c r="L1492" s="540"/>
      <c r="M1492" s="171"/>
      <c r="N1492" s="171"/>
      <c r="O1492" s="171"/>
      <c r="Q1492" s="758"/>
      <c r="R1492" s="757"/>
      <c r="S1492" s="717"/>
      <c r="T1492" s="717"/>
      <c r="U1492" s="717"/>
      <c r="V1492" s="717"/>
      <c r="W1492" s="717"/>
      <c r="X1492" s="759"/>
    </row>
    <row r="1493" spans="1:24" s="712" customFormat="1" ht="12.75" hidden="1" customHeight="1">
      <c r="A1493" s="677"/>
      <c r="B1493" s="601"/>
      <c r="C1493" s="601"/>
      <c r="D1493" s="601"/>
      <c r="E1493" s="601"/>
      <c r="F1493" s="540"/>
      <c r="G1493" s="540"/>
      <c r="H1493" s="540"/>
      <c r="I1493" s="540"/>
      <c r="J1493" s="540"/>
      <c r="K1493" s="540"/>
      <c r="L1493" s="540"/>
      <c r="M1493" s="171"/>
      <c r="N1493" s="171"/>
      <c r="O1493" s="171"/>
      <c r="Q1493" s="758"/>
      <c r="R1493" s="757"/>
      <c r="S1493" s="717"/>
      <c r="T1493" s="717"/>
      <c r="U1493" s="717"/>
      <c r="V1493" s="717"/>
      <c r="W1493" s="717"/>
      <c r="X1493" s="759"/>
    </row>
    <row r="1494" spans="1:24" s="712" customFormat="1" ht="12.75" hidden="1" customHeight="1">
      <c r="A1494" s="677"/>
      <c r="B1494" s="601"/>
      <c r="C1494" s="601"/>
      <c r="D1494" s="601"/>
      <c r="E1494" s="601"/>
      <c r="F1494" s="540"/>
      <c r="G1494" s="540"/>
      <c r="H1494" s="540"/>
      <c r="I1494" s="540"/>
      <c r="J1494" s="540"/>
      <c r="K1494" s="540"/>
      <c r="L1494" s="540"/>
      <c r="M1494" s="171"/>
      <c r="N1494" s="171"/>
      <c r="O1494" s="171"/>
      <c r="Q1494" s="758"/>
      <c r="R1494" s="757"/>
      <c r="S1494" s="717"/>
      <c r="T1494" s="717"/>
      <c r="U1494" s="717"/>
      <c r="V1494" s="717"/>
      <c r="W1494" s="717"/>
      <c r="X1494" s="759"/>
    </row>
    <row r="1495" spans="1:24" s="712" customFormat="1" ht="12.75" hidden="1" customHeight="1">
      <c r="A1495" s="677"/>
      <c r="B1495" s="601"/>
      <c r="C1495" s="601"/>
      <c r="D1495" s="601"/>
      <c r="E1495" s="601"/>
      <c r="F1495" s="540"/>
      <c r="G1495" s="540"/>
      <c r="H1495" s="540"/>
      <c r="I1495" s="540"/>
      <c r="J1495" s="540"/>
      <c r="K1495" s="540"/>
      <c r="L1495" s="540"/>
      <c r="M1495" s="171"/>
      <c r="N1495" s="171"/>
      <c r="O1495" s="171"/>
      <c r="Q1495" s="758"/>
      <c r="R1495" s="757"/>
      <c r="S1495" s="717"/>
      <c r="T1495" s="717"/>
      <c r="U1495" s="717"/>
      <c r="V1495" s="717"/>
      <c r="W1495" s="717"/>
      <c r="X1495" s="759"/>
    </row>
    <row r="1496" spans="1:24" s="712" customFormat="1" ht="12.75" hidden="1" customHeight="1">
      <c r="A1496" s="677"/>
      <c r="B1496" s="601"/>
      <c r="C1496" s="601"/>
      <c r="D1496" s="601"/>
      <c r="E1496" s="601"/>
      <c r="F1496" s="540"/>
      <c r="G1496" s="540"/>
      <c r="H1496" s="540"/>
      <c r="I1496" s="540"/>
      <c r="J1496" s="540"/>
      <c r="K1496" s="540"/>
      <c r="L1496" s="540"/>
      <c r="M1496" s="171"/>
      <c r="N1496" s="171"/>
      <c r="O1496" s="171"/>
      <c r="Q1496" s="758"/>
      <c r="R1496" s="757"/>
      <c r="S1496" s="717"/>
      <c r="T1496" s="717"/>
      <c r="U1496" s="717"/>
      <c r="V1496" s="717"/>
      <c r="W1496" s="717"/>
      <c r="X1496" s="759"/>
    </row>
    <row r="1497" spans="1:24" s="712" customFormat="1" ht="12.75" hidden="1" customHeight="1">
      <c r="A1497" s="677"/>
      <c r="B1497" s="601"/>
      <c r="C1497" s="601"/>
      <c r="D1497" s="601"/>
      <c r="E1497" s="601"/>
      <c r="F1497" s="540"/>
      <c r="G1497" s="540"/>
      <c r="H1497" s="540"/>
      <c r="I1497" s="540"/>
      <c r="J1497" s="540"/>
      <c r="K1497" s="540"/>
      <c r="L1497" s="540"/>
      <c r="M1497" s="171"/>
      <c r="N1497" s="171"/>
      <c r="O1497" s="171"/>
      <c r="Q1497" s="758"/>
      <c r="R1497" s="757"/>
      <c r="S1497" s="717"/>
      <c r="T1497" s="717"/>
      <c r="U1497" s="717"/>
      <c r="V1497" s="717"/>
      <c r="W1497" s="717"/>
      <c r="X1497" s="759"/>
    </row>
    <row r="1498" spans="1:24" s="712" customFormat="1" ht="12.75" hidden="1" customHeight="1">
      <c r="A1498" s="677"/>
      <c r="B1498" s="601"/>
      <c r="C1498" s="601"/>
      <c r="D1498" s="601"/>
      <c r="E1498" s="601"/>
      <c r="F1498" s="540"/>
      <c r="G1498" s="540"/>
      <c r="H1498" s="540"/>
      <c r="I1498" s="540"/>
      <c r="J1498" s="540"/>
      <c r="K1498" s="540"/>
      <c r="L1498" s="540"/>
      <c r="M1498" s="171"/>
      <c r="N1498" s="171"/>
      <c r="O1498" s="171"/>
      <c r="Q1498" s="758"/>
      <c r="R1498" s="757"/>
      <c r="S1498" s="717"/>
      <c r="T1498" s="717"/>
      <c r="U1498" s="717"/>
      <c r="V1498" s="717"/>
      <c r="W1498" s="717"/>
      <c r="X1498" s="759"/>
    </row>
    <row r="1499" spans="1:24" s="712" customFormat="1" ht="12.75" hidden="1" customHeight="1">
      <c r="A1499" s="677"/>
      <c r="B1499" s="601"/>
      <c r="C1499" s="601"/>
      <c r="D1499" s="601"/>
      <c r="E1499" s="601"/>
      <c r="F1499" s="540"/>
      <c r="G1499" s="540"/>
      <c r="H1499" s="540"/>
      <c r="I1499" s="540"/>
      <c r="J1499" s="540"/>
      <c r="K1499" s="540"/>
      <c r="L1499" s="540"/>
      <c r="M1499" s="171"/>
      <c r="N1499" s="171"/>
      <c r="O1499" s="171"/>
      <c r="Q1499" s="758"/>
      <c r="R1499" s="757"/>
      <c r="S1499" s="717"/>
      <c r="T1499" s="717"/>
      <c r="U1499" s="717"/>
      <c r="V1499" s="717"/>
      <c r="W1499" s="717"/>
      <c r="X1499" s="759"/>
    </row>
    <row r="1500" spans="1:24" s="712" customFormat="1" ht="12.75" hidden="1" customHeight="1">
      <c r="A1500" s="677"/>
      <c r="B1500" s="601"/>
      <c r="C1500" s="601"/>
      <c r="D1500" s="601"/>
      <c r="E1500" s="601"/>
      <c r="F1500" s="540"/>
      <c r="G1500" s="540"/>
      <c r="H1500" s="540"/>
      <c r="I1500" s="540"/>
      <c r="J1500" s="540"/>
      <c r="K1500" s="540"/>
      <c r="L1500" s="540"/>
      <c r="M1500" s="171"/>
      <c r="N1500" s="171"/>
      <c r="O1500" s="171"/>
      <c r="Q1500" s="758"/>
      <c r="R1500" s="757"/>
      <c r="S1500" s="717"/>
      <c r="T1500" s="717"/>
      <c r="U1500" s="717"/>
      <c r="V1500" s="717"/>
      <c r="W1500" s="717"/>
      <c r="X1500" s="759"/>
    </row>
    <row r="1501" spans="1:24" s="712" customFormat="1" ht="12.75" hidden="1" customHeight="1">
      <c r="A1501" s="677"/>
      <c r="B1501" s="601"/>
      <c r="C1501" s="601"/>
      <c r="D1501" s="601"/>
      <c r="E1501" s="601"/>
      <c r="F1501" s="540"/>
      <c r="G1501" s="540"/>
      <c r="H1501" s="540"/>
      <c r="I1501" s="540"/>
      <c r="J1501" s="540"/>
      <c r="K1501" s="540"/>
      <c r="L1501" s="540"/>
      <c r="M1501" s="171"/>
      <c r="N1501" s="171"/>
      <c r="O1501" s="171"/>
      <c r="Q1501" s="758"/>
      <c r="R1501" s="757"/>
      <c r="S1501" s="717"/>
      <c r="T1501" s="717"/>
      <c r="U1501" s="717"/>
      <c r="V1501" s="717"/>
      <c r="W1501" s="717"/>
      <c r="X1501" s="759"/>
    </row>
    <row r="1502" spans="1:24" s="712" customFormat="1" ht="12.75" hidden="1" customHeight="1">
      <c r="A1502" s="677"/>
      <c r="B1502" s="601"/>
      <c r="C1502" s="601"/>
      <c r="D1502" s="601"/>
      <c r="E1502" s="601"/>
      <c r="F1502" s="540"/>
      <c r="G1502" s="540"/>
      <c r="H1502" s="540"/>
      <c r="I1502" s="540"/>
      <c r="J1502" s="540"/>
      <c r="K1502" s="540"/>
      <c r="L1502" s="540"/>
      <c r="M1502" s="171"/>
      <c r="N1502" s="171"/>
      <c r="O1502" s="171"/>
      <c r="Q1502" s="758"/>
      <c r="R1502" s="757"/>
      <c r="S1502" s="717"/>
      <c r="T1502" s="717"/>
      <c r="U1502" s="717"/>
      <c r="V1502" s="717"/>
      <c r="W1502" s="717"/>
      <c r="X1502" s="759"/>
    </row>
    <row r="1503" spans="1:24" s="712" customFormat="1" ht="12.75" hidden="1" customHeight="1">
      <c r="A1503" s="677"/>
      <c r="B1503" s="601"/>
      <c r="C1503" s="601"/>
      <c r="D1503" s="601"/>
      <c r="E1503" s="601"/>
      <c r="F1503" s="540"/>
      <c r="G1503" s="540"/>
      <c r="H1503" s="540"/>
      <c r="I1503" s="540"/>
      <c r="J1503" s="540"/>
      <c r="K1503" s="540"/>
      <c r="L1503" s="540"/>
      <c r="M1503" s="171"/>
      <c r="N1503" s="171"/>
      <c r="O1503" s="171"/>
      <c r="Q1503" s="758"/>
      <c r="R1503" s="757"/>
      <c r="S1503" s="717"/>
      <c r="T1503" s="717"/>
      <c r="U1503" s="717"/>
      <c r="V1503" s="717"/>
      <c r="W1503" s="717"/>
      <c r="X1503" s="759"/>
    </row>
    <row r="1504" spans="1:24" s="712" customFormat="1" ht="12.75" hidden="1" customHeight="1">
      <c r="A1504" s="677"/>
      <c r="B1504" s="601"/>
      <c r="C1504" s="601"/>
      <c r="D1504" s="601"/>
      <c r="E1504" s="601"/>
      <c r="F1504" s="540"/>
      <c r="G1504" s="540"/>
      <c r="H1504" s="540"/>
      <c r="I1504" s="540"/>
      <c r="J1504" s="540"/>
      <c r="K1504" s="540"/>
      <c r="L1504" s="540"/>
      <c r="M1504" s="171"/>
      <c r="N1504" s="171"/>
      <c r="O1504" s="171"/>
      <c r="Q1504" s="758"/>
      <c r="R1504" s="757"/>
      <c r="S1504" s="717"/>
      <c r="T1504" s="717"/>
      <c r="U1504" s="717"/>
      <c r="V1504" s="717"/>
      <c r="W1504" s="717"/>
      <c r="X1504" s="759"/>
    </row>
    <row r="1505" spans="1:24" s="712" customFormat="1" ht="12.75" hidden="1" customHeight="1">
      <c r="A1505" s="677"/>
      <c r="B1505" s="601"/>
      <c r="C1505" s="601"/>
      <c r="D1505" s="601"/>
      <c r="E1505" s="601"/>
      <c r="F1505" s="540"/>
      <c r="G1505" s="540"/>
      <c r="H1505" s="540"/>
      <c r="I1505" s="540"/>
      <c r="J1505" s="540"/>
      <c r="K1505" s="540"/>
      <c r="L1505" s="540"/>
      <c r="M1505" s="171"/>
      <c r="N1505" s="171"/>
      <c r="O1505" s="171"/>
      <c r="Q1505" s="758"/>
      <c r="R1505" s="757"/>
      <c r="S1505" s="717"/>
      <c r="T1505" s="717"/>
      <c r="U1505" s="717"/>
      <c r="V1505" s="717"/>
      <c r="W1505" s="717"/>
      <c r="X1505" s="759"/>
    </row>
    <row r="1506" spans="1:24" s="712" customFormat="1" ht="12.75" hidden="1" customHeight="1">
      <c r="A1506" s="677"/>
      <c r="B1506" s="601"/>
      <c r="C1506" s="601"/>
      <c r="D1506" s="601"/>
      <c r="E1506" s="601"/>
      <c r="F1506" s="540"/>
      <c r="G1506" s="540"/>
      <c r="H1506" s="540"/>
      <c r="I1506" s="540"/>
      <c r="J1506" s="540"/>
      <c r="K1506" s="540"/>
      <c r="L1506" s="540"/>
      <c r="M1506" s="171"/>
      <c r="N1506" s="171"/>
      <c r="O1506" s="171"/>
      <c r="Q1506" s="758"/>
      <c r="R1506" s="757"/>
      <c r="S1506" s="717"/>
      <c r="T1506" s="717"/>
      <c r="U1506" s="717"/>
      <c r="V1506" s="717"/>
      <c r="W1506" s="717"/>
      <c r="X1506" s="759"/>
    </row>
    <row r="1507" spans="1:24" s="712" customFormat="1" ht="12.75" hidden="1" customHeight="1">
      <c r="A1507" s="677"/>
      <c r="B1507" s="601"/>
      <c r="C1507" s="601"/>
      <c r="D1507" s="601"/>
      <c r="E1507" s="601"/>
      <c r="F1507" s="540"/>
      <c r="G1507" s="540"/>
      <c r="H1507" s="540"/>
      <c r="I1507" s="540"/>
      <c r="J1507" s="540"/>
      <c r="K1507" s="540"/>
      <c r="L1507" s="540"/>
      <c r="M1507" s="171"/>
      <c r="N1507" s="171"/>
      <c r="O1507" s="171"/>
      <c r="Q1507" s="758"/>
      <c r="R1507" s="757"/>
      <c r="S1507" s="717"/>
      <c r="T1507" s="717"/>
      <c r="U1507" s="717"/>
      <c r="V1507" s="717"/>
      <c r="W1507" s="717"/>
      <c r="X1507" s="759"/>
    </row>
    <row r="1508" spans="1:24" s="712" customFormat="1" ht="12.75" hidden="1" customHeight="1">
      <c r="A1508" s="677"/>
      <c r="B1508" s="601"/>
      <c r="C1508" s="601"/>
      <c r="D1508" s="601"/>
      <c r="E1508" s="601"/>
      <c r="F1508" s="540"/>
      <c r="G1508" s="540"/>
      <c r="H1508" s="540"/>
      <c r="I1508" s="540"/>
      <c r="J1508" s="540"/>
      <c r="K1508" s="540"/>
      <c r="L1508" s="540"/>
      <c r="M1508" s="171"/>
      <c r="N1508" s="171"/>
      <c r="O1508" s="171"/>
      <c r="Q1508" s="758"/>
      <c r="R1508" s="757"/>
      <c r="S1508" s="717"/>
      <c r="T1508" s="717"/>
      <c r="U1508" s="717"/>
      <c r="V1508" s="717"/>
      <c r="W1508" s="717"/>
      <c r="X1508" s="759"/>
    </row>
    <row r="1509" spans="1:24" s="712" customFormat="1" ht="12.75" hidden="1" customHeight="1">
      <c r="A1509" s="677"/>
      <c r="B1509" s="601"/>
      <c r="C1509" s="601"/>
      <c r="D1509" s="601"/>
      <c r="E1509" s="601"/>
      <c r="F1509" s="540"/>
      <c r="G1509" s="540"/>
      <c r="H1509" s="540"/>
      <c r="I1509" s="540"/>
      <c r="J1509" s="540"/>
      <c r="K1509" s="540"/>
      <c r="L1509" s="540"/>
      <c r="M1509" s="171"/>
      <c r="N1509" s="171"/>
      <c r="O1509" s="171"/>
      <c r="Q1509" s="758"/>
      <c r="R1509" s="757"/>
      <c r="S1509" s="717"/>
      <c r="T1509" s="717"/>
      <c r="U1509" s="717"/>
      <c r="V1509" s="717"/>
      <c r="W1509" s="717"/>
      <c r="X1509" s="759"/>
    </row>
    <row r="1510" spans="1:24" s="712" customFormat="1" ht="12.75" hidden="1" customHeight="1">
      <c r="A1510" s="677"/>
      <c r="B1510" s="601"/>
      <c r="C1510" s="601"/>
      <c r="D1510" s="601"/>
      <c r="E1510" s="601"/>
      <c r="F1510" s="540"/>
      <c r="G1510" s="540"/>
      <c r="H1510" s="540"/>
      <c r="I1510" s="540"/>
      <c r="J1510" s="540"/>
      <c r="K1510" s="540"/>
      <c r="L1510" s="540"/>
      <c r="M1510" s="171"/>
      <c r="N1510" s="171"/>
      <c r="O1510" s="171"/>
      <c r="Q1510" s="758"/>
      <c r="R1510" s="757"/>
      <c r="S1510" s="717"/>
      <c r="T1510" s="717"/>
      <c r="U1510" s="717"/>
      <c r="V1510" s="717"/>
      <c r="W1510" s="717"/>
      <c r="X1510" s="759"/>
    </row>
    <row r="1511" spans="1:24" s="712" customFormat="1" ht="12.75" hidden="1" customHeight="1">
      <c r="A1511" s="677"/>
      <c r="B1511" s="601"/>
      <c r="C1511" s="601"/>
      <c r="D1511" s="601"/>
      <c r="E1511" s="601"/>
      <c r="F1511" s="540"/>
      <c r="G1511" s="540"/>
      <c r="H1511" s="540"/>
      <c r="I1511" s="540"/>
      <c r="J1511" s="540"/>
      <c r="K1511" s="540"/>
      <c r="L1511" s="540"/>
      <c r="M1511" s="171"/>
      <c r="N1511" s="171"/>
      <c r="O1511" s="171"/>
      <c r="Q1511" s="758"/>
      <c r="R1511" s="757"/>
      <c r="S1511" s="717"/>
      <c r="T1511" s="717"/>
      <c r="U1511" s="717"/>
      <c r="V1511" s="717"/>
      <c r="W1511" s="717"/>
      <c r="X1511" s="759"/>
    </row>
    <row r="1512" spans="1:24" s="712" customFormat="1" ht="12.75" hidden="1" customHeight="1">
      <c r="A1512" s="677"/>
      <c r="B1512" s="601"/>
      <c r="C1512" s="601"/>
      <c r="D1512" s="601"/>
      <c r="E1512" s="601"/>
      <c r="F1512" s="540"/>
      <c r="G1512" s="540"/>
      <c r="H1512" s="540"/>
      <c r="I1512" s="540"/>
      <c r="J1512" s="540"/>
      <c r="K1512" s="540"/>
      <c r="L1512" s="540"/>
      <c r="M1512" s="171"/>
      <c r="N1512" s="171"/>
      <c r="O1512" s="171"/>
      <c r="Q1512" s="758"/>
      <c r="R1512" s="757"/>
      <c r="S1512" s="717"/>
      <c r="T1512" s="717"/>
      <c r="U1512" s="717"/>
      <c r="V1512" s="717"/>
      <c r="W1512" s="717"/>
      <c r="X1512" s="759"/>
    </row>
    <row r="1513" spans="1:24" s="712" customFormat="1" ht="12.75" hidden="1" customHeight="1">
      <c r="A1513" s="677"/>
      <c r="B1513" s="601"/>
      <c r="C1513" s="601"/>
      <c r="D1513" s="601"/>
      <c r="E1513" s="601"/>
      <c r="F1513" s="540"/>
      <c r="G1513" s="540"/>
      <c r="H1513" s="540"/>
      <c r="I1513" s="540"/>
      <c r="J1513" s="540"/>
      <c r="K1513" s="540"/>
      <c r="L1513" s="540"/>
      <c r="M1513" s="171"/>
      <c r="N1513" s="171"/>
      <c r="O1513" s="171"/>
      <c r="Q1513" s="758"/>
      <c r="R1513" s="757"/>
      <c r="S1513" s="717"/>
      <c r="T1513" s="717"/>
      <c r="U1513" s="717"/>
      <c r="V1513" s="717"/>
      <c r="W1513" s="717"/>
      <c r="X1513" s="759"/>
    </row>
    <row r="1514" spans="1:24" s="712" customFormat="1" ht="12.75" hidden="1" customHeight="1">
      <c r="A1514" s="677"/>
      <c r="B1514" s="601"/>
      <c r="C1514" s="601"/>
      <c r="D1514" s="601"/>
      <c r="E1514" s="601"/>
      <c r="F1514" s="540"/>
      <c r="G1514" s="540"/>
      <c r="H1514" s="540"/>
      <c r="I1514" s="540"/>
      <c r="J1514" s="540"/>
      <c r="K1514" s="540"/>
      <c r="L1514" s="540"/>
      <c r="M1514" s="171"/>
      <c r="N1514" s="171"/>
      <c r="O1514" s="171"/>
      <c r="Q1514" s="758"/>
      <c r="R1514" s="757"/>
      <c r="S1514" s="717"/>
      <c r="T1514" s="717"/>
      <c r="U1514" s="717"/>
      <c r="V1514" s="717"/>
      <c r="W1514" s="717"/>
      <c r="X1514" s="759"/>
    </row>
    <row r="1515" spans="1:24" s="712" customFormat="1" ht="12.75" hidden="1" customHeight="1">
      <c r="A1515" s="677"/>
      <c r="B1515" s="601"/>
      <c r="C1515" s="601"/>
      <c r="D1515" s="601"/>
      <c r="E1515" s="601"/>
      <c r="F1515" s="540"/>
      <c r="G1515" s="540"/>
      <c r="H1515" s="540"/>
      <c r="I1515" s="540"/>
      <c r="J1515" s="540"/>
      <c r="K1515" s="540"/>
      <c r="L1515" s="540"/>
      <c r="M1515" s="171"/>
      <c r="N1515" s="171"/>
      <c r="O1515" s="171"/>
      <c r="Q1515" s="758"/>
      <c r="R1515" s="757"/>
      <c r="S1515" s="717"/>
      <c r="T1515" s="717"/>
      <c r="U1515" s="717"/>
      <c r="V1515" s="717"/>
      <c r="W1515" s="717"/>
      <c r="X1515" s="759"/>
    </row>
    <row r="1516" spans="1:24" s="712" customFormat="1" ht="12.75" hidden="1" customHeight="1">
      <c r="A1516" s="677"/>
      <c r="B1516" s="601"/>
      <c r="C1516" s="601"/>
      <c r="D1516" s="601"/>
      <c r="E1516" s="601"/>
      <c r="F1516" s="540"/>
      <c r="G1516" s="540"/>
      <c r="H1516" s="540"/>
      <c r="I1516" s="540"/>
      <c r="J1516" s="540"/>
      <c r="K1516" s="540"/>
      <c r="L1516" s="540"/>
      <c r="M1516" s="171"/>
      <c r="N1516" s="171"/>
      <c r="O1516" s="171"/>
      <c r="Q1516" s="758"/>
      <c r="R1516" s="757"/>
      <c r="S1516" s="717"/>
      <c r="T1516" s="717"/>
      <c r="U1516" s="717"/>
      <c r="V1516" s="717"/>
      <c r="W1516" s="717"/>
      <c r="X1516" s="759"/>
    </row>
    <row r="1517" spans="1:24" s="712" customFormat="1" ht="12.75" hidden="1" customHeight="1">
      <c r="A1517" s="677"/>
      <c r="B1517" s="601"/>
      <c r="C1517" s="601"/>
      <c r="D1517" s="601"/>
      <c r="E1517" s="601"/>
      <c r="F1517" s="540"/>
      <c r="G1517" s="540"/>
      <c r="H1517" s="540"/>
      <c r="I1517" s="540"/>
      <c r="J1517" s="540"/>
      <c r="K1517" s="540"/>
      <c r="L1517" s="540"/>
      <c r="M1517" s="171"/>
      <c r="N1517" s="171"/>
      <c r="O1517" s="171"/>
      <c r="Q1517" s="758"/>
      <c r="R1517" s="757"/>
      <c r="S1517" s="717"/>
      <c r="T1517" s="717"/>
      <c r="U1517" s="717"/>
      <c r="V1517" s="717"/>
      <c r="W1517" s="717"/>
      <c r="X1517" s="759"/>
    </row>
    <row r="1518" spans="1:24" s="712" customFormat="1" ht="12.75" hidden="1" customHeight="1">
      <c r="A1518" s="677"/>
      <c r="B1518" s="601"/>
      <c r="C1518" s="601"/>
      <c r="D1518" s="601"/>
      <c r="E1518" s="601"/>
      <c r="F1518" s="540"/>
      <c r="G1518" s="540"/>
      <c r="H1518" s="540"/>
      <c r="I1518" s="540"/>
      <c r="J1518" s="540"/>
      <c r="K1518" s="540"/>
      <c r="L1518" s="540"/>
      <c r="M1518" s="171"/>
      <c r="N1518" s="171"/>
      <c r="O1518" s="171"/>
      <c r="Q1518" s="758"/>
      <c r="R1518" s="757"/>
      <c r="S1518" s="717"/>
      <c r="T1518" s="717"/>
      <c r="U1518" s="717"/>
      <c r="V1518" s="717"/>
      <c r="W1518" s="717"/>
      <c r="X1518" s="759"/>
    </row>
    <row r="1519" spans="1:24" s="712" customFormat="1" ht="12.75" hidden="1" customHeight="1">
      <c r="A1519" s="677"/>
      <c r="B1519" s="601"/>
      <c r="C1519" s="601"/>
      <c r="D1519" s="601"/>
      <c r="E1519" s="601"/>
      <c r="F1519" s="540"/>
      <c r="G1519" s="540"/>
      <c r="H1519" s="540"/>
      <c r="I1519" s="540"/>
      <c r="J1519" s="540"/>
      <c r="K1519" s="540"/>
      <c r="L1519" s="540"/>
      <c r="M1519" s="171"/>
      <c r="N1519" s="171"/>
      <c r="O1519" s="171"/>
      <c r="Q1519" s="758"/>
      <c r="R1519" s="757"/>
      <c r="S1519" s="717"/>
      <c r="T1519" s="717"/>
      <c r="U1519" s="717"/>
      <c r="V1519" s="717"/>
      <c r="W1519" s="717"/>
      <c r="X1519" s="759"/>
    </row>
    <row r="1520" spans="1:24" s="712" customFormat="1" ht="12.75" hidden="1" customHeight="1">
      <c r="A1520" s="677"/>
      <c r="B1520" s="601"/>
      <c r="C1520" s="601"/>
      <c r="D1520" s="601"/>
      <c r="E1520" s="601"/>
      <c r="F1520" s="540"/>
      <c r="G1520" s="540"/>
      <c r="H1520" s="540"/>
      <c r="I1520" s="540"/>
      <c r="J1520" s="540"/>
      <c r="K1520" s="540"/>
      <c r="L1520" s="540"/>
      <c r="M1520" s="171"/>
      <c r="N1520" s="171"/>
      <c r="O1520" s="171"/>
      <c r="Q1520" s="758"/>
      <c r="R1520" s="757"/>
      <c r="S1520" s="717"/>
      <c r="T1520" s="717"/>
      <c r="U1520" s="717"/>
      <c r="V1520" s="717"/>
      <c r="W1520" s="717"/>
      <c r="X1520" s="759"/>
    </row>
    <row r="1521" spans="1:24" s="712" customFormat="1" ht="12.75" hidden="1" customHeight="1">
      <c r="A1521" s="677"/>
      <c r="B1521" s="601"/>
      <c r="C1521" s="601"/>
      <c r="D1521" s="601"/>
      <c r="E1521" s="601"/>
      <c r="F1521" s="540"/>
      <c r="G1521" s="540"/>
      <c r="H1521" s="540"/>
      <c r="I1521" s="540"/>
      <c r="J1521" s="540"/>
      <c r="K1521" s="540"/>
      <c r="L1521" s="540"/>
      <c r="M1521" s="171"/>
      <c r="N1521" s="171"/>
      <c r="O1521" s="171"/>
      <c r="Q1521" s="758"/>
      <c r="R1521" s="757"/>
      <c r="S1521" s="717"/>
      <c r="T1521" s="717"/>
      <c r="U1521" s="717"/>
      <c r="V1521" s="717"/>
      <c r="W1521" s="717"/>
      <c r="X1521" s="759"/>
    </row>
    <row r="1522" spans="1:24" s="712" customFormat="1" ht="12.75" hidden="1" customHeight="1">
      <c r="A1522" s="677"/>
      <c r="B1522" s="601"/>
      <c r="C1522" s="601"/>
      <c r="D1522" s="601"/>
      <c r="E1522" s="601"/>
      <c r="F1522" s="540"/>
      <c r="G1522" s="540"/>
      <c r="H1522" s="540"/>
      <c r="I1522" s="540"/>
      <c r="J1522" s="540"/>
      <c r="K1522" s="540"/>
      <c r="L1522" s="540"/>
      <c r="M1522" s="171"/>
      <c r="N1522" s="171"/>
      <c r="O1522" s="171"/>
      <c r="Q1522" s="758"/>
      <c r="R1522" s="757"/>
      <c r="S1522" s="717"/>
      <c r="T1522" s="717"/>
      <c r="U1522" s="717"/>
      <c r="V1522" s="717"/>
      <c r="W1522" s="717"/>
      <c r="X1522" s="759"/>
    </row>
    <row r="1523" spans="1:24" s="712" customFormat="1" ht="12.75" hidden="1" customHeight="1">
      <c r="A1523" s="677"/>
      <c r="B1523" s="601"/>
      <c r="C1523" s="601"/>
      <c r="D1523" s="601"/>
      <c r="E1523" s="601"/>
      <c r="F1523" s="540"/>
      <c r="G1523" s="540"/>
      <c r="H1523" s="540"/>
      <c r="I1523" s="540"/>
      <c r="J1523" s="540"/>
      <c r="K1523" s="540"/>
      <c r="L1523" s="540"/>
      <c r="M1523" s="171"/>
      <c r="N1523" s="171"/>
      <c r="O1523" s="171"/>
      <c r="Q1523" s="758"/>
      <c r="R1523" s="757"/>
      <c r="S1523" s="717"/>
      <c r="T1523" s="717"/>
      <c r="U1523" s="717"/>
      <c r="V1523" s="717"/>
      <c r="W1523" s="717"/>
      <c r="X1523" s="759"/>
    </row>
    <row r="1524" spans="1:24" s="712" customFormat="1" ht="12.75" hidden="1" customHeight="1">
      <c r="A1524" s="677"/>
      <c r="B1524" s="601"/>
      <c r="C1524" s="601"/>
      <c r="D1524" s="601"/>
      <c r="E1524" s="601"/>
      <c r="F1524" s="540"/>
      <c r="G1524" s="540"/>
      <c r="H1524" s="540"/>
      <c r="I1524" s="540"/>
      <c r="J1524" s="540"/>
      <c r="K1524" s="540"/>
      <c r="L1524" s="540"/>
      <c r="M1524" s="171"/>
      <c r="N1524" s="171"/>
      <c r="O1524" s="171"/>
      <c r="Q1524" s="758"/>
      <c r="R1524" s="757"/>
      <c r="S1524" s="717"/>
      <c r="T1524" s="717"/>
      <c r="U1524" s="717"/>
      <c r="V1524" s="717"/>
      <c r="W1524" s="717"/>
      <c r="X1524" s="759"/>
    </row>
    <row r="1525" spans="1:24" s="712" customFormat="1" ht="12.75" hidden="1" customHeight="1">
      <c r="A1525" s="677"/>
      <c r="B1525" s="601"/>
      <c r="C1525" s="601"/>
      <c r="D1525" s="601"/>
      <c r="E1525" s="601"/>
      <c r="F1525" s="540"/>
      <c r="G1525" s="540"/>
      <c r="H1525" s="540"/>
      <c r="I1525" s="540"/>
      <c r="J1525" s="540"/>
      <c r="K1525" s="540"/>
      <c r="L1525" s="540"/>
      <c r="M1525" s="171"/>
      <c r="N1525" s="171"/>
      <c r="O1525" s="171"/>
      <c r="Q1525" s="758"/>
      <c r="R1525" s="757"/>
      <c r="S1525" s="717"/>
      <c r="T1525" s="717"/>
      <c r="U1525" s="717"/>
      <c r="V1525" s="717"/>
      <c r="W1525" s="717"/>
      <c r="X1525" s="759"/>
    </row>
    <row r="1526" spans="1:24" s="712" customFormat="1" ht="12.75" hidden="1" customHeight="1">
      <c r="A1526" s="677"/>
      <c r="B1526" s="601"/>
      <c r="C1526" s="601"/>
      <c r="D1526" s="601"/>
      <c r="E1526" s="601"/>
      <c r="F1526" s="540"/>
      <c r="G1526" s="540"/>
      <c r="H1526" s="540"/>
      <c r="I1526" s="540"/>
      <c r="J1526" s="540"/>
      <c r="K1526" s="540"/>
      <c r="L1526" s="540"/>
      <c r="M1526" s="171"/>
      <c r="N1526" s="171"/>
      <c r="O1526" s="171"/>
      <c r="Q1526" s="758"/>
      <c r="R1526" s="757"/>
      <c r="S1526" s="717"/>
      <c r="T1526" s="717"/>
      <c r="U1526" s="717"/>
      <c r="V1526" s="717"/>
      <c r="W1526" s="717"/>
      <c r="X1526" s="759"/>
    </row>
    <row r="1527" spans="1:24" s="712" customFormat="1" ht="12.75" hidden="1" customHeight="1">
      <c r="A1527" s="677"/>
      <c r="B1527" s="601"/>
      <c r="C1527" s="601"/>
      <c r="D1527" s="601"/>
      <c r="E1527" s="601"/>
      <c r="F1527" s="540"/>
      <c r="G1527" s="540"/>
      <c r="H1527" s="540"/>
      <c r="I1527" s="540"/>
      <c r="J1527" s="540"/>
      <c r="K1527" s="540"/>
      <c r="L1527" s="540"/>
      <c r="M1527" s="171"/>
      <c r="N1527" s="171"/>
      <c r="O1527" s="171"/>
      <c r="Q1527" s="758"/>
      <c r="R1527" s="757"/>
      <c r="S1527" s="717"/>
      <c r="T1527" s="717"/>
      <c r="U1527" s="717"/>
      <c r="V1527" s="717"/>
      <c r="W1527" s="717"/>
      <c r="X1527" s="759"/>
    </row>
    <row r="1528" spans="1:24" s="712" customFormat="1" ht="12.75" hidden="1" customHeight="1">
      <c r="A1528" s="677"/>
      <c r="B1528" s="601"/>
      <c r="C1528" s="601"/>
      <c r="D1528" s="601"/>
      <c r="E1528" s="601"/>
      <c r="F1528" s="540"/>
      <c r="G1528" s="540"/>
      <c r="H1528" s="540"/>
      <c r="I1528" s="540"/>
      <c r="J1528" s="540"/>
      <c r="K1528" s="540"/>
      <c r="L1528" s="540"/>
      <c r="M1528" s="171"/>
      <c r="N1528" s="171"/>
      <c r="O1528" s="171"/>
      <c r="Q1528" s="758"/>
      <c r="R1528" s="757"/>
      <c r="S1528" s="717"/>
      <c r="T1528" s="717"/>
      <c r="U1528" s="717"/>
      <c r="V1528" s="717"/>
      <c r="W1528" s="717"/>
      <c r="X1528" s="759"/>
    </row>
    <row r="1529" spans="1:24" s="712" customFormat="1" ht="12.75" hidden="1" customHeight="1">
      <c r="A1529" s="677"/>
      <c r="B1529" s="601"/>
      <c r="C1529" s="601"/>
      <c r="D1529" s="601"/>
      <c r="E1529" s="601"/>
      <c r="F1529" s="540"/>
      <c r="G1529" s="540"/>
      <c r="H1529" s="540"/>
      <c r="I1529" s="540"/>
      <c r="J1529" s="540"/>
      <c r="K1529" s="540"/>
      <c r="L1529" s="540"/>
      <c r="M1529" s="171"/>
      <c r="N1529" s="171"/>
      <c r="O1529" s="171"/>
      <c r="Q1529" s="758"/>
      <c r="R1529" s="757"/>
      <c r="S1529" s="717"/>
      <c r="T1529" s="717"/>
      <c r="U1529" s="717"/>
      <c r="V1529" s="717"/>
      <c r="W1529" s="717"/>
      <c r="X1529" s="759"/>
    </row>
    <row r="1530" spans="1:24" s="712" customFormat="1" ht="12.75" hidden="1" customHeight="1">
      <c r="A1530" s="677"/>
      <c r="B1530" s="601"/>
      <c r="C1530" s="601"/>
      <c r="D1530" s="601"/>
      <c r="E1530" s="601"/>
      <c r="F1530" s="540"/>
      <c r="G1530" s="540"/>
      <c r="H1530" s="540"/>
      <c r="I1530" s="540"/>
      <c r="J1530" s="540"/>
      <c r="K1530" s="540"/>
      <c r="L1530" s="540"/>
      <c r="M1530" s="171"/>
      <c r="N1530" s="171"/>
      <c r="O1530" s="171"/>
      <c r="Q1530" s="758"/>
      <c r="R1530" s="757"/>
      <c r="S1530" s="717"/>
      <c r="T1530" s="717"/>
      <c r="U1530" s="717"/>
      <c r="V1530" s="717"/>
      <c r="W1530" s="717"/>
      <c r="X1530" s="759"/>
    </row>
    <row r="1531" spans="1:24" s="712" customFormat="1" ht="12.75" hidden="1" customHeight="1">
      <c r="A1531" s="677"/>
      <c r="B1531" s="601"/>
      <c r="C1531" s="601"/>
      <c r="D1531" s="601"/>
      <c r="E1531" s="601"/>
      <c r="F1531" s="540"/>
      <c r="G1531" s="540"/>
      <c r="H1531" s="540"/>
      <c r="I1531" s="540"/>
      <c r="J1531" s="540"/>
      <c r="K1531" s="540"/>
      <c r="L1531" s="540"/>
      <c r="M1531" s="171"/>
      <c r="N1531" s="171"/>
      <c r="O1531" s="171"/>
      <c r="Q1531" s="758"/>
      <c r="R1531" s="757"/>
      <c r="S1531" s="717"/>
      <c r="T1531" s="717"/>
      <c r="U1531" s="717"/>
      <c r="V1531" s="717"/>
      <c r="W1531" s="717"/>
      <c r="X1531" s="759"/>
    </row>
    <row r="1532" spans="1:24" s="712" customFormat="1" ht="12.75" hidden="1" customHeight="1">
      <c r="A1532" s="677"/>
      <c r="B1532" s="601"/>
      <c r="C1532" s="601"/>
      <c r="D1532" s="601"/>
      <c r="E1532" s="601"/>
      <c r="F1532" s="540"/>
      <c r="G1532" s="540"/>
      <c r="H1532" s="540"/>
      <c r="I1532" s="540"/>
      <c r="J1532" s="540"/>
      <c r="K1532" s="540"/>
      <c r="L1532" s="540"/>
      <c r="M1532" s="171"/>
      <c r="N1532" s="171"/>
      <c r="O1532" s="171"/>
      <c r="Q1532" s="758"/>
      <c r="R1532" s="757"/>
      <c r="S1532" s="717"/>
      <c r="T1532" s="717"/>
      <c r="U1532" s="717"/>
      <c r="V1532" s="717"/>
      <c r="W1532" s="717"/>
      <c r="X1532" s="759"/>
    </row>
    <row r="1533" spans="1:24" s="712" customFormat="1" ht="12.75" hidden="1" customHeight="1">
      <c r="A1533" s="677"/>
      <c r="B1533" s="601"/>
      <c r="C1533" s="601"/>
      <c r="D1533" s="601"/>
      <c r="E1533" s="601"/>
      <c r="F1533" s="540"/>
      <c r="G1533" s="540"/>
      <c r="H1533" s="540"/>
      <c r="I1533" s="540"/>
      <c r="J1533" s="540"/>
      <c r="K1533" s="540"/>
      <c r="L1533" s="540"/>
      <c r="M1533" s="171"/>
      <c r="N1533" s="171"/>
      <c r="O1533" s="171"/>
      <c r="Q1533" s="758"/>
      <c r="R1533" s="757"/>
      <c r="S1533" s="717"/>
      <c r="T1533" s="717"/>
      <c r="U1533" s="717"/>
      <c r="V1533" s="717"/>
      <c r="W1533" s="717"/>
      <c r="X1533" s="759"/>
    </row>
    <row r="1534" spans="1:24" s="712" customFormat="1" ht="12.75" hidden="1" customHeight="1">
      <c r="A1534" s="677"/>
      <c r="B1534" s="601"/>
      <c r="C1534" s="601"/>
      <c r="D1534" s="601"/>
      <c r="E1534" s="601"/>
      <c r="F1534" s="540"/>
      <c r="G1534" s="540"/>
      <c r="H1534" s="540"/>
      <c r="I1534" s="540"/>
      <c r="J1534" s="540"/>
      <c r="K1534" s="540"/>
      <c r="L1534" s="540"/>
      <c r="M1534" s="171"/>
      <c r="N1534" s="171"/>
      <c r="O1534" s="171"/>
      <c r="Q1534" s="758"/>
      <c r="R1534" s="757"/>
      <c r="S1534" s="717"/>
      <c r="T1534" s="717"/>
      <c r="U1534" s="717"/>
      <c r="V1534" s="717"/>
      <c r="W1534" s="717"/>
      <c r="X1534" s="759"/>
    </row>
    <row r="1535" spans="1:24" s="712" customFormat="1" ht="12.75" hidden="1" customHeight="1">
      <c r="A1535" s="677"/>
      <c r="B1535" s="601"/>
      <c r="C1535" s="601"/>
      <c r="D1535" s="601"/>
      <c r="E1535" s="601"/>
      <c r="F1535" s="540"/>
      <c r="G1535" s="540"/>
      <c r="H1535" s="540"/>
      <c r="I1535" s="540"/>
      <c r="J1535" s="540"/>
      <c r="K1535" s="540"/>
      <c r="L1535" s="540"/>
      <c r="M1535" s="171"/>
      <c r="N1535" s="171"/>
      <c r="O1535" s="171"/>
      <c r="Q1535" s="758"/>
      <c r="R1535" s="757"/>
      <c r="S1535" s="717"/>
      <c r="T1535" s="717"/>
      <c r="U1535" s="717"/>
      <c r="V1535" s="717"/>
      <c r="W1535" s="717"/>
      <c r="X1535" s="759"/>
    </row>
    <row r="1536" spans="1:24" s="712" customFormat="1" ht="12.75" hidden="1" customHeight="1">
      <c r="A1536" s="677"/>
      <c r="B1536" s="601"/>
      <c r="C1536" s="601"/>
      <c r="D1536" s="601"/>
      <c r="E1536" s="601"/>
      <c r="F1536" s="540"/>
      <c r="G1536" s="540"/>
      <c r="H1536" s="540"/>
      <c r="I1536" s="540"/>
      <c r="J1536" s="540"/>
      <c r="K1536" s="540"/>
      <c r="L1536" s="540"/>
      <c r="M1536" s="171"/>
      <c r="N1536" s="171"/>
      <c r="O1536" s="171"/>
      <c r="Q1536" s="758"/>
      <c r="R1536" s="757"/>
      <c r="S1536" s="717"/>
      <c r="T1536" s="717"/>
      <c r="U1536" s="717"/>
      <c r="V1536" s="717"/>
      <c r="W1536" s="717"/>
      <c r="X1536" s="759"/>
    </row>
    <row r="1537" spans="1:24" s="712" customFormat="1" ht="12.75" hidden="1" customHeight="1">
      <c r="A1537" s="677"/>
      <c r="B1537" s="601"/>
      <c r="C1537" s="601"/>
      <c r="D1537" s="601"/>
      <c r="E1537" s="601"/>
      <c r="F1537" s="540"/>
      <c r="G1537" s="540"/>
      <c r="H1537" s="540"/>
      <c r="I1537" s="540"/>
      <c r="J1537" s="540"/>
      <c r="K1537" s="540"/>
      <c r="L1537" s="540"/>
      <c r="M1537" s="171"/>
      <c r="N1537" s="171"/>
      <c r="O1537" s="171"/>
      <c r="Q1537" s="758"/>
      <c r="R1537" s="757"/>
      <c r="S1537" s="717"/>
      <c r="T1537" s="717"/>
      <c r="U1537" s="717"/>
      <c r="V1537" s="717"/>
      <c r="W1537" s="717"/>
      <c r="X1537" s="759"/>
    </row>
    <row r="1538" spans="1:24" s="712" customFormat="1" ht="12.75" hidden="1" customHeight="1">
      <c r="A1538" s="677"/>
      <c r="B1538" s="601"/>
      <c r="C1538" s="601"/>
      <c r="D1538" s="601"/>
      <c r="E1538" s="601"/>
      <c r="F1538" s="540"/>
      <c r="G1538" s="540"/>
      <c r="H1538" s="540"/>
      <c r="I1538" s="540"/>
      <c r="J1538" s="540"/>
      <c r="K1538" s="540"/>
      <c r="L1538" s="540"/>
      <c r="M1538" s="171"/>
      <c r="N1538" s="171"/>
      <c r="O1538" s="171"/>
      <c r="Q1538" s="758"/>
      <c r="R1538" s="757"/>
      <c r="S1538" s="717"/>
      <c r="T1538" s="717"/>
      <c r="U1538" s="717"/>
      <c r="V1538" s="717"/>
      <c r="W1538" s="717"/>
      <c r="X1538" s="759"/>
    </row>
    <row r="1539" spans="1:24" s="712" customFormat="1" ht="12.75" hidden="1" customHeight="1">
      <c r="A1539" s="677"/>
      <c r="B1539" s="601"/>
      <c r="C1539" s="601"/>
      <c r="D1539" s="601"/>
      <c r="E1539" s="601"/>
      <c r="F1539" s="540"/>
      <c r="G1539" s="540"/>
      <c r="H1539" s="540"/>
      <c r="I1539" s="540"/>
      <c r="J1539" s="540"/>
      <c r="K1539" s="540"/>
      <c r="L1539" s="540"/>
      <c r="M1539" s="171"/>
      <c r="N1539" s="171"/>
      <c r="O1539" s="171"/>
      <c r="Q1539" s="758"/>
      <c r="R1539" s="757"/>
      <c r="S1539" s="717"/>
      <c r="T1539" s="717"/>
      <c r="U1539" s="717"/>
      <c r="V1539" s="717"/>
      <c r="W1539" s="717"/>
      <c r="X1539" s="759"/>
    </row>
    <row r="1540" spans="1:24" s="712" customFormat="1" ht="12.75" hidden="1" customHeight="1">
      <c r="A1540" s="677"/>
      <c r="B1540" s="601"/>
      <c r="C1540" s="601"/>
      <c r="D1540" s="601"/>
      <c r="E1540" s="601"/>
      <c r="F1540" s="540"/>
      <c r="G1540" s="540"/>
      <c r="H1540" s="540"/>
      <c r="I1540" s="540"/>
      <c r="J1540" s="540"/>
      <c r="K1540" s="540"/>
      <c r="L1540" s="540"/>
      <c r="M1540" s="171"/>
      <c r="N1540" s="171"/>
      <c r="O1540" s="171"/>
      <c r="Q1540" s="758"/>
      <c r="R1540" s="757"/>
      <c r="S1540" s="717"/>
      <c r="T1540" s="717"/>
      <c r="U1540" s="717"/>
      <c r="V1540" s="717"/>
      <c r="W1540" s="717"/>
      <c r="X1540" s="759"/>
    </row>
    <row r="1541" spans="1:24" s="712" customFormat="1" ht="12.75" hidden="1" customHeight="1">
      <c r="A1541" s="677"/>
      <c r="B1541" s="601"/>
      <c r="C1541" s="601"/>
      <c r="D1541" s="601"/>
      <c r="E1541" s="601"/>
      <c r="F1541" s="540"/>
      <c r="G1541" s="540"/>
      <c r="H1541" s="540"/>
      <c r="I1541" s="540"/>
      <c r="J1541" s="540"/>
      <c r="K1541" s="540"/>
      <c r="L1541" s="540"/>
      <c r="M1541" s="171"/>
      <c r="N1541" s="171"/>
      <c r="O1541" s="171"/>
      <c r="Q1541" s="758"/>
      <c r="R1541" s="757"/>
      <c r="S1541" s="717"/>
      <c r="T1541" s="717"/>
      <c r="U1541" s="717"/>
      <c r="V1541" s="717"/>
      <c r="W1541" s="717"/>
      <c r="X1541" s="759"/>
    </row>
    <row r="1542" spans="1:24" s="712" customFormat="1" ht="12.75" hidden="1" customHeight="1">
      <c r="A1542" s="677"/>
      <c r="B1542" s="601"/>
      <c r="C1542" s="601"/>
      <c r="D1542" s="601"/>
      <c r="E1542" s="601"/>
      <c r="F1542" s="540"/>
      <c r="G1542" s="540"/>
      <c r="H1542" s="540"/>
      <c r="I1542" s="540"/>
      <c r="J1542" s="540"/>
      <c r="K1542" s="540"/>
      <c r="L1542" s="540"/>
      <c r="M1542" s="171"/>
      <c r="N1542" s="171"/>
      <c r="O1542" s="171"/>
      <c r="Q1542" s="758"/>
      <c r="R1542" s="757"/>
      <c r="S1542" s="717"/>
      <c r="T1542" s="717"/>
      <c r="U1542" s="717"/>
      <c r="V1542" s="717"/>
      <c r="W1542" s="717"/>
      <c r="X1542" s="759"/>
    </row>
    <row r="1543" spans="1:24" s="712" customFormat="1" ht="12.75" hidden="1" customHeight="1">
      <c r="A1543" s="677"/>
      <c r="B1543" s="601"/>
      <c r="C1543" s="601"/>
      <c r="D1543" s="601"/>
      <c r="E1543" s="601"/>
      <c r="F1543" s="540"/>
      <c r="G1543" s="540"/>
      <c r="H1543" s="540"/>
      <c r="I1543" s="540"/>
      <c r="J1543" s="540"/>
      <c r="K1543" s="540"/>
      <c r="L1543" s="540"/>
      <c r="M1543" s="171"/>
      <c r="N1543" s="171"/>
      <c r="O1543" s="171"/>
      <c r="Q1543" s="758"/>
      <c r="R1543" s="757"/>
      <c r="S1543" s="717"/>
      <c r="T1543" s="717"/>
      <c r="U1543" s="717"/>
      <c r="V1543" s="717"/>
      <c r="W1543" s="717"/>
      <c r="X1543" s="759"/>
    </row>
    <row r="1544" spans="1:24" s="712" customFormat="1" ht="12.75" hidden="1" customHeight="1">
      <c r="A1544" s="677"/>
      <c r="B1544" s="601"/>
      <c r="C1544" s="601"/>
      <c r="D1544" s="601"/>
      <c r="E1544" s="601"/>
      <c r="F1544" s="540"/>
      <c r="G1544" s="540"/>
      <c r="H1544" s="540"/>
      <c r="I1544" s="540"/>
      <c r="J1544" s="540"/>
      <c r="K1544" s="540"/>
      <c r="L1544" s="540"/>
      <c r="M1544" s="171"/>
      <c r="N1544" s="171"/>
      <c r="O1544" s="171"/>
      <c r="Q1544" s="758"/>
      <c r="R1544" s="757"/>
      <c r="S1544" s="717"/>
      <c r="T1544" s="717"/>
      <c r="U1544" s="717"/>
      <c r="V1544" s="717"/>
      <c r="W1544" s="717"/>
      <c r="X1544" s="759"/>
    </row>
    <row r="1545" spans="1:24" s="712" customFormat="1" ht="12.75" hidden="1" customHeight="1">
      <c r="A1545" s="677"/>
      <c r="B1545" s="601"/>
      <c r="C1545" s="601"/>
      <c r="D1545" s="601"/>
      <c r="E1545" s="601"/>
      <c r="F1545" s="540"/>
      <c r="G1545" s="540"/>
      <c r="H1545" s="540"/>
      <c r="I1545" s="540"/>
      <c r="J1545" s="540"/>
      <c r="K1545" s="540"/>
      <c r="L1545" s="540"/>
      <c r="M1545" s="171"/>
      <c r="N1545" s="171"/>
      <c r="O1545" s="171"/>
      <c r="Q1545" s="758"/>
      <c r="R1545" s="757"/>
      <c r="S1545" s="717"/>
      <c r="T1545" s="717"/>
      <c r="U1545" s="717"/>
      <c r="V1545" s="717"/>
      <c r="W1545" s="717"/>
      <c r="X1545" s="759"/>
    </row>
    <row r="1546" spans="1:24" s="712" customFormat="1" ht="12.75" hidden="1" customHeight="1">
      <c r="A1546" s="677"/>
      <c r="B1546" s="601"/>
      <c r="C1546" s="601"/>
      <c r="D1546" s="601"/>
      <c r="E1546" s="601"/>
      <c r="F1546" s="540"/>
      <c r="G1546" s="540"/>
      <c r="H1546" s="540"/>
      <c r="I1546" s="540"/>
      <c r="J1546" s="540"/>
      <c r="K1546" s="540"/>
      <c r="L1546" s="540"/>
      <c r="M1546" s="171"/>
      <c r="N1546" s="171"/>
      <c r="O1546" s="171"/>
      <c r="Q1546" s="758"/>
      <c r="R1546" s="757"/>
      <c r="S1546" s="717"/>
      <c r="T1546" s="717"/>
      <c r="U1546" s="717"/>
      <c r="V1546" s="717"/>
      <c r="W1546" s="717"/>
      <c r="X1546" s="759"/>
    </row>
    <row r="1547" spans="1:24" s="712" customFormat="1" ht="12.75" hidden="1" customHeight="1">
      <c r="A1547" s="677"/>
      <c r="B1547" s="601"/>
      <c r="C1547" s="601"/>
      <c r="D1547" s="601"/>
      <c r="E1547" s="601"/>
      <c r="F1547" s="540"/>
      <c r="G1547" s="540"/>
      <c r="H1547" s="540"/>
      <c r="I1547" s="540"/>
      <c r="J1547" s="540"/>
      <c r="K1547" s="540"/>
      <c r="L1547" s="540"/>
      <c r="M1547" s="171"/>
      <c r="N1547" s="171"/>
      <c r="O1547" s="171"/>
      <c r="Q1547" s="758"/>
      <c r="R1547" s="757"/>
      <c r="S1547" s="717"/>
      <c r="T1547" s="717"/>
      <c r="U1547" s="717"/>
      <c r="V1547" s="717"/>
      <c r="W1547" s="717"/>
      <c r="X1547" s="759"/>
    </row>
    <row r="1548" spans="1:24" s="712" customFormat="1" ht="12.75" hidden="1" customHeight="1">
      <c r="A1548" s="677"/>
      <c r="B1548" s="601"/>
      <c r="C1548" s="601"/>
      <c r="D1548" s="601"/>
      <c r="E1548" s="601"/>
      <c r="F1548" s="540"/>
      <c r="G1548" s="540"/>
      <c r="H1548" s="540"/>
      <c r="I1548" s="540"/>
      <c r="J1548" s="540"/>
      <c r="K1548" s="540"/>
      <c r="L1548" s="540"/>
      <c r="M1548" s="171"/>
      <c r="N1548" s="171"/>
      <c r="O1548" s="171"/>
      <c r="Q1548" s="758"/>
      <c r="R1548" s="757"/>
      <c r="S1548" s="717"/>
      <c r="T1548" s="717"/>
      <c r="U1548" s="717"/>
      <c r="V1548" s="717"/>
      <c r="W1548" s="717"/>
      <c r="X1548" s="759"/>
    </row>
    <row r="1549" spans="1:24" s="712" customFormat="1" ht="12.75" hidden="1" customHeight="1">
      <c r="A1549" s="677"/>
      <c r="B1549" s="601"/>
      <c r="C1549" s="601"/>
      <c r="D1549" s="601"/>
      <c r="E1549" s="601"/>
      <c r="F1549" s="540"/>
      <c r="G1549" s="540"/>
      <c r="H1549" s="540"/>
      <c r="I1549" s="540"/>
      <c r="J1549" s="540"/>
      <c r="K1549" s="540"/>
      <c r="L1549" s="540"/>
      <c r="M1549" s="171"/>
      <c r="N1549" s="171"/>
      <c r="O1549" s="171"/>
      <c r="Q1549" s="758"/>
      <c r="R1549" s="757"/>
      <c r="S1549" s="717"/>
      <c r="T1549" s="717"/>
      <c r="U1549" s="717"/>
      <c r="V1549" s="717"/>
      <c r="W1549" s="717"/>
      <c r="X1549" s="759"/>
    </row>
    <row r="1550" spans="1:24" s="712" customFormat="1" ht="12.75" hidden="1" customHeight="1">
      <c r="A1550" s="677"/>
      <c r="B1550" s="601"/>
      <c r="C1550" s="601"/>
      <c r="D1550" s="601"/>
      <c r="E1550" s="601"/>
      <c r="F1550" s="540"/>
      <c r="G1550" s="540"/>
      <c r="H1550" s="540"/>
      <c r="I1550" s="540"/>
      <c r="J1550" s="540"/>
      <c r="K1550" s="540"/>
      <c r="L1550" s="540"/>
      <c r="M1550" s="171"/>
      <c r="N1550" s="171"/>
      <c r="O1550" s="171"/>
      <c r="Q1550" s="758"/>
      <c r="R1550" s="757"/>
      <c r="S1550" s="717"/>
      <c r="T1550" s="717"/>
      <c r="U1550" s="717"/>
      <c r="V1550" s="717"/>
      <c r="W1550" s="717"/>
      <c r="X1550" s="759"/>
    </row>
    <row r="1551" spans="1:24" s="712" customFormat="1" ht="12.75" hidden="1" customHeight="1">
      <c r="A1551" s="677"/>
      <c r="B1551" s="601"/>
      <c r="C1551" s="601"/>
      <c r="D1551" s="601"/>
      <c r="E1551" s="601"/>
      <c r="F1551" s="540"/>
      <c r="G1551" s="540"/>
      <c r="H1551" s="540"/>
      <c r="I1551" s="540"/>
      <c r="J1551" s="540"/>
      <c r="K1551" s="540"/>
      <c r="L1551" s="540"/>
      <c r="M1551" s="171"/>
      <c r="N1551" s="171"/>
      <c r="O1551" s="171"/>
      <c r="Q1551" s="758"/>
      <c r="R1551" s="757"/>
      <c r="S1551" s="717"/>
      <c r="T1551" s="717"/>
      <c r="U1551" s="717"/>
      <c r="V1551" s="717"/>
      <c r="W1551" s="717"/>
      <c r="X1551" s="759"/>
    </row>
    <row r="1552" spans="1:24" s="712" customFormat="1" ht="12.75" hidden="1" customHeight="1">
      <c r="A1552" s="677"/>
      <c r="B1552" s="601"/>
      <c r="C1552" s="601"/>
      <c r="D1552" s="601"/>
      <c r="E1552" s="601"/>
      <c r="F1552" s="540"/>
      <c r="G1552" s="540"/>
      <c r="H1552" s="540"/>
      <c r="I1552" s="540"/>
      <c r="J1552" s="540"/>
      <c r="K1552" s="540"/>
      <c r="L1552" s="540"/>
      <c r="M1552" s="171"/>
      <c r="N1552" s="171"/>
      <c r="O1552" s="171"/>
      <c r="Q1552" s="758"/>
      <c r="R1552" s="757"/>
      <c r="S1552" s="717"/>
      <c r="T1552" s="717"/>
      <c r="U1552" s="717"/>
      <c r="V1552" s="717"/>
      <c r="W1552" s="717"/>
      <c r="X1552" s="759"/>
    </row>
    <row r="1553" spans="1:24" s="712" customFormat="1" ht="12.75" hidden="1" customHeight="1">
      <c r="A1553" s="677"/>
      <c r="B1553" s="601"/>
      <c r="C1553" s="601"/>
      <c r="D1553" s="601"/>
      <c r="E1553" s="601"/>
      <c r="F1553" s="540"/>
      <c r="G1553" s="540"/>
      <c r="H1553" s="540"/>
      <c r="I1553" s="540"/>
      <c r="J1553" s="540"/>
      <c r="K1553" s="540"/>
      <c r="L1553" s="540"/>
      <c r="M1553" s="171"/>
      <c r="N1553" s="171"/>
      <c r="O1553" s="171"/>
      <c r="Q1553" s="758"/>
      <c r="R1553" s="757"/>
      <c r="S1553" s="717"/>
      <c r="T1553" s="717"/>
      <c r="U1553" s="717"/>
      <c r="V1553" s="717"/>
      <c r="W1553" s="717"/>
      <c r="X1553" s="759"/>
    </row>
    <row r="1554" spans="1:24" s="712" customFormat="1" ht="12.75" hidden="1" customHeight="1">
      <c r="A1554" s="677"/>
      <c r="B1554" s="601"/>
      <c r="C1554" s="601"/>
      <c r="D1554" s="601"/>
      <c r="E1554" s="601"/>
      <c r="F1554" s="540"/>
      <c r="G1554" s="540"/>
      <c r="H1554" s="540"/>
      <c r="I1554" s="540"/>
      <c r="J1554" s="540"/>
      <c r="K1554" s="540"/>
      <c r="L1554" s="540"/>
      <c r="M1554" s="171"/>
      <c r="N1554" s="171"/>
      <c r="O1554" s="171"/>
      <c r="Q1554" s="758"/>
      <c r="R1554" s="757"/>
      <c r="S1554" s="717"/>
      <c r="T1554" s="717"/>
      <c r="U1554" s="717"/>
      <c r="V1554" s="717"/>
      <c r="W1554" s="717"/>
      <c r="X1554" s="759"/>
    </row>
    <row r="1555" spans="1:24" s="712" customFormat="1" ht="12.75" hidden="1" customHeight="1">
      <c r="A1555" s="677"/>
      <c r="B1555" s="601"/>
      <c r="C1555" s="601"/>
      <c r="D1555" s="601"/>
      <c r="E1555" s="601"/>
      <c r="F1555" s="540"/>
      <c r="G1555" s="540"/>
      <c r="H1555" s="540"/>
      <c r="I1555" s="540"/>
      <c r="J1555" s="540"/>
      <c r="K1555" s="540"/>
      <c r="L1555" s="540"/>
      <c r="M1555" s="171"/>
      <c r="N1555" s="171"/>
      <c r="O1555" s="171"/>
      <c r="Q1555" s="758"/>
      <c r="R1555" s="757"/>
      <c r="S1555" s="717"/>
      <c r="T1555" s="717"/>
      <c r="U1555" s="717"/>
      <c r="V1555" s="717"/>
      <c r="W1555" s="717"/>
      <c r="X1555" s="759"/>
    </row>
    <row r="1556" spans="1:24" s="712" customFormat="1" ht="12.75" hidden="1" customHeight="1">
      <c r="A1556" s="677"/>
      <c r="B1556" s="601"/>
      <c r="C1556" s="601"/>
      <c r="D1556" s="601"/>
      <c r="E1556" s="601"/>
      <c r="F1556" s="540"/>
      <c r="G1556" s="540"/>
      <c r="H1556" s="540"/>
      <c r="I1556" s="540"/>
      <c r="J1556" s="540"/>
      <c r="K1556" s="540"/>
      <c r="L1556" s="540"/>
      <c r="M1556" s="171"/>
      <c r="N1556" s="171"/>
      <c r="O1556" s="171"/>
      <c r="Q1556" s="758"/>
      <c r="R1556" s="757"/>
      <c r="S1556" s="717"/>
      <c r="T1556" s="717"/>
      <c r="U1556" s="717"/>
      <c r="V1556" s="717"/>
      <c r="W1556" s="717"/>
      <c r="X1556" s="759"/>
    </row>
    <row r="1557" spans="1:24" s="712" customFormat="1" ht="12.75" hidden="1" customHeight="1">
      <c r="A1557" s="677"/>
      <c r="B1557" s="601"/>
      <c r="C1557" s="601"/>
      <c r="D1557" s="601"/>
      <c r="E1557" s="601"/>
      <c r="F1557" s="540"/>
      <c r="G1557" s="540"/>
      <c r="H1557" s="540"/>
      <c r="I1557" s="540"/>
      <c r="J1557" s="540"/>
      <c r="K1557" s="540"/>
      <c r="L1557" s="540"/>
      <c r="M1557" s="171"/>
      <c r="N1557" s="171"/>
      <c r="O1557" s="171"/>
      <c r="Q1557" s="758"/>
      <c r="R1557" s="757"/>
      <c r="S1557" s="717"/>
      <c r="T1557" s="717"/>
      <c r="U1557" s="717"/>
      <c r="V1557" s="717"/>
      <c r="W1557" s="717"/>
      <c r="X1557" s="759"/>
    </row>
    <row r="1558" spans="1:24" s="712" customFormat="1" ht="12.75" hidden="1" customHeight="1">
      <c r="A1558" s="677"/>
      <c r="B1558" s="601"/>
      <c r="C1558" s="601"/>
      <c r="D1558" s="601"/>
      <c r="E1558" s="601"/>
      <c r="F1558" s="540"/>
      <c r="G1558" s="540"/>
      <c r="H1558" s="540"/>
      <c r="I1558" s="540"/>
      <c r="J1558" s="540"/>
      <c r="K1558" s="540"/>
      <c r="L1558" s="540"/>
      <c r="M1558" s="171"/>
      <c r="N1558" s="171"/>
      <c r="O1558" s="171"/>
      <c r="Q1558" s="758"/>
      <c r="R1558" s="757"/>
      <c r="S1558" s="717"/>
      <c r="T1558" s="717"/>
      <c r="U1558" s="717"/>
      <c r="V1558" s="717"/>
      <c r="W1558" s="717"/>
      <c r="X1558" s="759"/>
    </row>
    <row r="1559" spans="1:24" s="712" customFormat="1" ht="12.75" hidden="1" customHeight="1">
      <c r="A1559" s="677"/>
      <c r="B1559" s="601"/>
      <c r="C1559" s="601"/>
      <c r="D1559" s="601"/>
      <c r="E1559" s="601"/>
      <c r="F1559" s="540"/>
      <c r="G1559" s="540"/>
      <c r="H1559" s="540"/>
      <c r="I1559" s="540"/>
      <c r="J1559" s="540"/>
      <c r="K1559" s="540"/>
      <c r="L1559" s="540"/>
      <c r="M1559" s="171"/>
      <c r="N1559" s="171"/>
      <c r="O1559" s="171"/>
      <c r="Q1559" s="758"/>
      <c r="R1559" s="757"/>
      <c r="S1559" s="717"/>
      <c r="T1559" s="717"/>
      <c r="U1559" s="717"/>
      <c r="V1559" s="717"/>
      <c r="W1559" s="717"/>
      <c r="X1559" s="759"/>
    </row>
    <row r="1560" spans="1:24" s="712" customFormat="1" ht="12.75" hidden="1" customHeight="1">
      <c r="A1560" s="677"/>
      <c r="B1560" s="601"/>
      <c r="C1560" s="601"/>
      <c r="D1560" s="601"/>
      <c r="E1560" s="601"/>
      <c r="F1560" s="540"/>
      <c r="G1560" s="540"/>
      <c r="H1560" s="540"/>
      <c r="I1560" s="540"/>
      <c r="J1560" s="540"/>
      <c r="K1560" s="540"/>
      <c r="L1560" s="540"/>
      <c r="M1560" s="171"/>
      <c r="N1560" s="171"/>
      <c r="O1560" s="171"/>
      <c r="Q1560" s="758"/>
      <c r="R1560" s="757"/>
      <c r="S1560" s="717"/>
      <c r="T1560" s="717"/>
      <c r="U1560" s="717"/>
      <c r="V1560" s="717"/>
      <c r="W1560" s="717"/>
      <c r="X1560" s="759"/>
    </row>
    <row r="1561" spans="1:24" s="712" customFormat="1" ht="12.75" hidden="1" customHeight="1">
      <c r="A1561" s="677"/>
      <c r="B1561" s="601"/>
      <c r="C1561" s="601"/>
      <c r="D1561" s="601"/>
      <c r="E1561" s="601"/>
      <c r="F1561" s="540"/>
      <c r="G1561" s="540"/>
      <c r="H1561" s="540"/>
      <c r="I1561" s="540"/>
      <c r="J1561" s="540"/>
      <c r="K1561" s="540"/>
      <c r="L1561" s="540"/>
      <c r="M1561" s="171"/>
      <c r="N1561" s="171"/>
      <c r="O1561" s="171"/>
      <c r="Q1561" s="758"/>
      <c r="R1561" s="757"/>
      <c r="S1561" s="717"/>
      <c r="T1561" s="717"/>
      <c r="U1561" s="717"/>
      <c r="V1561" s="717"/>
      <c r="W1561" s="717"/>
      <c r="X1561" s="759"/>
    </row>
    <row r="1562" spans="1:24" s="712" customFormat="1" ht="12.75" hidden="1" customHeight="1">
      <c r="A1562" s="677"/>
      <c r="B1562" s="601"/>
      <c r="C1562" s="601"/>
      <c r="D1562" s="601"/>
      <c r="E1562" s="601"/>
      <c r="F1562" s="540"/>
      <c r="G1562" s="540"/>
      <c r="H1562" s="540"/>
      <c r="I1562" s="540"/>
      <c r="J1562" s="540"/>
      <c r="K1562" s="540"/>
      <c r="L1562" s="540"/>
      <c r="M1562" s="171"/>
      <c r="N1562" s="171"/>
      <c r="O1562" s="171"/>
      <c r="Q1562" s="758"/>
      <c r="R1562" s="757"/>
      <c r="S1562" s="717"/>
      <c r="T1562" s="717"/>
      <c r="U1562" s="717"/>
      <c r="V1562" s="717"/>
      <c r="W1562" s="717"/>
      <c r="X1562" s="759"/>
    </row>
    <row r="1563" spans="1:24" s="712" customFormat="1" ht="12.75" hidden="1" customHeight="1">
      <c r="A1563" s="677"/>
      <c r="B1563" s="601"/>
      <c r="C1563" s="601"/>
      <c r="D1563" s="601"/>
      <c r="E1563" s="601"/>
      <c r="F1563" s="540"/>
      <c r="G1563" s="540"/>
      <c r="H1563" s="540"/>
      <c r="I1563" s="540"/>
      <c r="J1563" s="540"/>
      <c r="K1563" s="540"/>
      <c r="L1563" s="540"/>
      <c r="M1563" s="171"/>
      <c r="N1563" s="171"/>
      <c r="O1563" s="171"/>
      <c r="Q1563" s="758"/>
      <c r="R1563" s="757"/>
      <c r="S1563" s="717"/>
      <c r="T1563" s="717"/>
      <c r="U1563" s="717"/>
      <c r="V1563" s="717"/>
      <c r="W1563" s="717"/>
      <c r="X1563" s="759"/>
    </row>
    <row r="1564" spans="1:24" s="712" customFormat="1" ht="12.75" hidden="1" customHeight="1">
      <c r="A1564" s="677"/>
      <c r="B1564" s="601"/>
      <c r="C1564" s="601"/>
      <c r="D1564" s="601"/>
      <c r="E1564" s="601"/>
      <c r="F1564" s="540"/>
      <c r="G1564" s="540"/>
      <c r="H1564" s="540"/>
      <c r="I1564" s="540"/>
      <c r="J1564" s="540"/>
      <c r="K1564" s="540"/>
      <c r="L1564" s="540"/>
      <c r="M1564" s="171"/>
      <c r="N1564" s="171"/>
      <c r="O1564" s="171"/>
      <c r="Q1564" s="758"/>
      <c r="R1564" s="757"/>
      <c r="S1564" s="717"/>
      <c r="T1564" s="717"/>
      <c r="U1564" s="717"/>
      <c r="V1564" s="717"/>
      <c r="W1564" s="717"/>
      <c r="X1564" s="759"/>
    </row>
    <row r="1565" spans="1:24" s="712" customFormat="1" ht="12.75" hidden="1" customHeight="1">
      <c r="A1565" s="677"/>
      <c r="B1565" s="601"/>
      <c r="C1565" s="601"/>
      <c r="D1565" s="601"/>
      <c r="E1565" s="601"/>
      <c r="F1565" s="540"/>
      <c r="G1565" s="540"/>
      <c r="H1565" s="540"/>
      <c r="I1565" s="540"/>
      <c r="J1565" s="540"/>
      <c r="K1565" s="540"/>
      <c r="L1565" s="540"/>
      <c r="M1565" s="171"/>
      <c r="N1565" s="171"/>
      <c r="O1565" s="171"/>
      <c r="Q1565" s="758"/>
      <c r="R1565" s="757"/>
      <c r="S1565" s="717"/>
      <c r="T1565" s="717"/>
      <c r="U1565" s="717"/>
      <c r="V1565" s="717"/>
      <c r="W1565" s="717"/>
      <c r="X1565" s="759"/>
    </row>
    <row r="1566" spans="1:24" s="712" customFormat="1" ht="12.75" hidden="1" customHeight="1">
      <c r="A1566" s="677"/>
      <c r="B1566" s="601"/>
      <c r="C1566" s="601"/>
      <c r="D1566" s="601"/>
      <c r="E1566" s="601"/>
      <c r="F1566" s="540"/>
      <c r="G1566" s="540"/>
      <c r="H1566" s="540"/>
      <c r="I1566" s="540"/>
      <c r="J1566" s="540"/>
      <c r="K1566" s="540"/>
      <c r="L1566" s="540"/>
      <c r="M1566" s="171"/>
      <c r="N1566" s="171"/>
      <c r="O1566" s="171"/>
      <c r="Q1566" s="758"/>
      <c r="R1566" s="757"/>
      <c r="S1566" s="717"/>
      <c r="T1566" s="717"/>
      <c r="U1566" s="717"/>
      <c r="V1566" s="717"/>
      <c r="W1566" s="717"/>
      <c r="X1566" s="759"/>
    </row>
    <row r="1567" spans="1:24" s="712" customFormat="1" ht="12.75" hidden="1" customHeight="1">
      <c r="A1567" s="677"/>
      <c r="B1567" s="601"/>
      <c r="C1567" s="601"/>
      <c r="D1567" s="601"/>
      <c r="E1567" s="601"/>
      <c r="F1567" s="540"/>
      <c r="G1567" s="540"/>
      <c r="H1567" s="540"/>
      <c r="I1567" s="540"/>
      <c r="J1567" s="540"/>
      <c r="K1567" s="540"/>
      <c r="L1567" s="540"/>
      <c r="M1567" s="171"/>
      <c r="N1567" s="171"/>
      <c r="O1567" s="171"/>
      <c r="Q1567" s="758"/>
      <c r="R1567" s="757"/>
      <c r="S1567" s="717"/>
      <c r="T1567" s="717"/>
      <c r="U1567" s="717"/>
      <c r="V1567" s="717"/>
      <c r="W1567" s="717"/>
      <c r="X1567" s="759"/>
    </row>
    <row r="1568" spans="1:24" s="712" customFormat="1" ht="12.75" hidden="1" customHeight="1">
      <c r="A1568" s="677"/>
      <c r="B1568" s="601"/>
      <c r="C1568" s="601"/>
      <c r="D1568" s="601"/>
      <c r="E1568" s="601"/>
      <c r="F1568" s="540"/>
      <c r="G1568" s="540"/>
      <c r="H1568" s="540"/>
      <c r="I1568" s="540"/>
      <c r="J1568" s="540"/>
      <c r="K1568" s="540"/>
      <c r="L1568" s="540"/>
      <c r="M1568" s="171"/>
      <c r="N1568" s="171"/>
      <c r="O1568" s="171"/>
      <c r="Q1568" s="758"/>
      <c r="R1568" s="757"/>
      <c r="S1568" s="717"/>
      <c r="T1568" s="717"/>
      <c r="U1568" s="717"/>
      <c r="V1568" s="717"/>
      <c r="W1568" s="717"/>
      <c r="X1568" s="759"/>
    </row>
    <row r="1569" spans="1:24" s="712" customFormat="1" ht="12.75" hidden="1" customHeight="1">
      <c r="A1569" s="677"/>
      <c r="B1569" s="601"/>
      <c r="C1569" s="601"/>
      <c r="D1569" s="601"/>
      <c r="E1569" s="601"/>
      <c r="F1569" s="540"/>
      <c r="G1569" s="540"/>
      <c r="H1569" s="540"/>
      <c r="I1569" s="540"/>
      <c r="J1569" s="540"/>
      <c r="K1569" s="540"/>
      <c r="L1569" s="540"/>
      <c r="M1569" s="171"/>
      <c r="N1569" s="171"/>
      <c r="O1569" s="171"/>
      <c r="Q1569" s="758"/>
      <c r="R1569" s="757"/>
      <c r="S1569" s="717"/>
      <c r="T1569" s="717"/>
      <c r="U1569" s="717"/>
      <c r="V1569" s="717"/>
      <c r="W1569" s="717"/>
      <c r="X1569" s="759"/>
    </row>
    <row r="1570" spans="1:24" s="712" customFormat="1" ht="12.75" hidden="1" customHeight="1">
      <c r="A1570" s="677"/>
      <c r="B1570" s="601"/>
      <c r="C1570" s="601"/>
      <c r="D1570" s="601"/>
      <c r="E1570" s="601"/>
      <c r="F1570" s="540"/>
      <c r="G1570" s="540"/>
      <c r="H1570" s="540"/>
      <c r="I1570" s="540"/>
      <c r="J1570" s="540"/>
      <c r="K1570" s="540"/>
      <c r="L1570" s="540"/>
      <c r="M1570" s="171"/>
      <c r="N1570" s="171"/>
      <c r="O1570" s="171"/>
      <c r="Q1570" s="758"/>
      <c r="R1570" s="757"/>
      <c r="S1570" s="717"/>
      <c r="T1570" s="717"/>
      <c r="U1570" s="717"/>
      <c r="V1570" s="717"/>
      <c r="W1570" s="717"/>
      <c r="X1570" s="759"/>
    </row>
    <row r="1571" spans="1:24" s="712" customFormat="1" ht="12.75" hidden="1" customHeight="1">
      <c r="A1571" s="677"/>
      <c r="B1571" s="601"/>
      <c r="C1571" s="601"/>
      <c r="D1571" s="601"/>
      <c r="E1571" s="601"/>
      <c r="F1571" s="540"/>
      <c r="G1571" s="540"/>
      <c r="H1571" s="540"/>
      <c r="I1571" s="540"/>
      <c r="J1571" s="540"/>
      <c r="K1571" s="540"/>
      <c r="L1571" s="540"/>
      <c r="M1571" s="171"/>
      <c r="N1571" s="171"/>
      <c r="O1571" s="171"/>
      <c r="Q1571" s="758"/>
      <c r="R1571" s="757"/>
      <c r="S1571" s="717"/>
      <c r="T1571" s="717"/>
      <c r="U1571" s="717"/>
      <c r="V1571" s="717"/>
      <c r="W1571" s="717"/>
      <c r="X1571" s="759"/>
    </row>
    <row r="1572" spans="1:24" s="712" customFormat="1" ht="12.75" hidden="1" customHeight="1">
      <c r="A1572" s="677"/>
      <c r="B1572" s="601"/>
      <c r="C1572" s="601"/>
      <c r="D1572" s="601"/>
      <c r="E1572" s="601"/>
      <c r="F1572" s="540"/>
      <c r="G1572" s="540"/>
      <c r="H1572" s="540"/>
      <c r="I1572" s="540"/>
      <c r="J1572" s="540"/>
      <c r="K1572" s="540"/>
      <c r="L1572" s="540"/>
      <c r="M1572" s="171"/>
      <c r="N1572" s="171"/>
      <c r="O1572" s="171"/>
      <c r="Q1572" s="758"/>
      <c r="R1572" s="757"/>
      <c r="S1572" s="717"/>
      <c r="T1572" s="717"/>
      <c r="U1572" s="717"/>
      <c r="V1572" s="717"/>
      <c r="W1572" s="717"/>
      <c r="X1572" s="759"/>
    </row>
    <row r="1573" spans="1:24" s="712" customFormat="1" ht="12.75" hidden="1" customHeight="1">
      <c r="A1573" s="677"/>
      <c r="B1573" s="601"/>
      <c r="C1573" s="601"/>
      <c r="D1573" s="601"/>
      <c r="E1573" s="601"/>
      <c r="F1573" s="540"/>
      <c r="G1573" s="540"/>
      <c r="H1573" s="540"/>
      <c r="I1573" s="540"/>
      <c r="J1573" s="540"/>
      <c r="K1573" s="540"/>
      <c r="L1573" s="540"/>
      <c r="M1573" s="171"/>
      <c r="N1573" s="171"/>
      <c r="O1573" s="171"/>
      <c r="Q1573" s="758"/>
      <c r="R1573" s="757"/>
      <c r="S1573" s="717"/>
      <c r="T1573" s="717"/>
      <c r="U1573" s="717"/>
      <c r="V1573" s="717"/>
      <c r="W1573" s="717"/>
      <c r="X1573" s="759"/>
    </row>
    <row r="1574" spans="1:24" s="712" customFormat="1" ht="12.75" hidden="1" customHeight="1">
      <c r="A1574" s="677"/>
      <c r="B1574" s="601"/>
      <c r="C1574" s="601"/>
      <c r="D1574" s="601"/>
      <c r="E1574" s="601"/>
      <c r="F1574" s="540"/>
      <c r="G1574" s="540"/>
      <c r="H1574" s="540"/>
      <c r="I1574" s="540"/>
      <c r="J1574" s="540"/>
      <c r="K1574" s="540"/>
      <c r="L1574" s="540"/>
      <c r="M1574" s="171"/>
      <c r="N1574" s="171"/>
      <c r="O1574" s="171"/>
      <c r="Q1574" s="758"/>
      <c r="R1574" s="757"/>
      <c r="S1574" s="717"/>
      <c r="T1574" s="717"/>
      <c r="U1574" s="717"/>
      <c r="V1574" s="717"/>
      <c r="W1574" s="717"/>
      <c r="X1574" s="759"/>
    </row>
    <row r="1575" spans="1:24" s="712" customFormat="1" ht="12.75" hidden="1" customHeight="1">
      <c r="A1575" s="677"/>
      <c r="B1575" s="601"/>
      <c r="C1575" s="601"/>
      <c r="D1575" s="601"/>
      <c r="E1575" s="601"/>
      <c r="F1575" s="540"/>
      <c r="G1575" s="540"/>
      <c r="H1575" s="540"/>
      <c r="I1575" s="540"/>
      <c r="J1575" s="540"/>
      <c r="K1575" s="540"/>
      <c r="L1575" s="540"/>
      <c r="M1575" s="171"/>
      <c r="N1575" s="171"/>
      <c r="O1575" s="171"/>
      <c r="Q1575" s="758"/>
      <c r="R1575" s="757"/>
      <c r="S1575" s="717"/>
      <c r="T1575" s="717"/>
      <c r="U1575" s="717"/>
      <c r="V1575" s="717"/>
      <c r="W1575" s="717"/>
      <c r="X1575" s="759"/>
    </row>
    <row r="1576" spans="1:24" s="712" customFormat="1" ht="12.75" hidden="1" customHeight="1">
      <c r="A1576" s="677"/>
      <c r="B1576" s="601"/>
      <c r="C1576" s="601"/>
      <c r="D1576" s="601"/>
      <c r="E1576" s="601"/>
      <c r="F1576" s="540"/>
      <c r="G1576" s="540"/>
      <c r="H1576" s="540"/>
      <c r="I1576" s="540"/>
      <c r="J1576" s="540"/>
      <c r="K1576" s="540"/>
      <c r="L1576" s="540"/>
      <c r="M1576" s="171"/>
      <c r="N1576" s="171"/>
      <c r="O1576" s="171"/>
      <c r="Q1576" s="758"/>
      <c r="R1576" s="757"/>
      <c r="S1576" s="717"/>
      <c r="T1576" s="717"/>
      <c r="U1576" s="717"/>
      <c r="V1576" s="717"/>
      <c r="W1576" s="717"/>
      <c r="X1576" s="759"/>
    </row>
    <row r="1577" spans="1:24" s="712" customFormat="1" ht="12.75" hidden="1" customHeight="1">
      <c r="A1577" s="677"/>
      <c r="B1577" s="601"/>
      <c r="C1577" s="601"/>
      <c r="D1577" s="601"/>
      <c r="E1577" s="601"/>
      <c r="F1577" s="540"/>
      <c r="G1577" s="540"/>
      <c r="H1577" s="540"/>
      <c r="I1577" s="540"/>
      <c r="J1577" s="540"/>
      <c r="K1577" s="540"/>
      <c r="L1577" s="540"/>
      <c r="M1577" s="171"/>
      <c r="N1577" s="171"/>
      <c r="O1577" s="171"/>
      <c r="Q1577" s="758"/>
      <c r="R1577" s="757"/>
      <c r="S1577" s="717"/>
      <c r="T1577" s="717"/>
      <c r="U1577" s="717"/>
      <c r="V1577" s="717"/>
      <c r="W1577" s="717"/>
      <c r="X1577" s="759"/>
    </row>
    <row r="1578" spans="1:24" s="712" customFormat="1" ht="12.75" hidden="1" customHeight="1">
      <c r="A1578" s="677"/>
      <c r="B1578" s="601"/>
      <c r="C1578" s="601"/>
      <c r="D1578" s="601"/>
      <c r="E1578" s="601"/>
      <c r="F1578" s="540"/>
      <c r="G1578" s="540"/>
      <c r="H1578" s="540"/>
      <c r="I1578" s="540"/>
      <c r="J1578" s="540"/>
      <c r="K1578" s="540"/>
      <c r="L1578" s="540"/>
      <c r="M1578" s="171"/>
      <c r="N1578" s="171"/>
      <c r="O1578" s="171"/>
      <c r="Q1578" s="758"/>
      <c r="R1578" s="757"/>
      <c r="S1578" s="717"/>
      <c r="T1578" s="717"/>
      <c r="U1578" s="717"/>
      <c r="V1578" s="717"/>
      <c r="W1578" s="717"/>
      <c r="X1578" s="759"/>
    </row>
    <row r="1579" spans="1:24" s="712" customFormat="1" ht="12.75" hidden="1" customHeight="1">
      <c r="A1579" s="677"/>
      <c r="B1579" s="601"/>
      <c r="C1579" s="601"/>
      <c r="D1579" s="601"/>
      <c r="E1579" s="601"/>
      <c r="F1579" s="540"/>
      <c r="G1579" s="540"/>
      <c r="H1579" s="540"/>
      <c r="I1579" s="540"/>
      <c r="J1579" s="540"/>
      <c r="K1579" s="540"/>
      <c r="L1579" s="540"/>
      <c r="M1579" s="171"/>
      <c r="N1579" s="171"/>
      <c r="O1579" s="171"/>
      <c r="Q1579" s="758"/>
      <c r="R1579" s="757"/>
      <c r="S1579" s="717"/>
      <c r="T1579" s="717"/>
      <c r="U1579" s="717"/>
      <c r="V1579" s="717"/>
      <c r="W1579" s="717"/>
      <c r="X1579" s="759"/>
    </row>
    <row r="1580" spans="1:24" s="712" customFormat="1" ht="12.75" hidden="1" customHeight="1">
      <c r="A1580" s="677"/>
      <c r="B1580" s="601"/>
      <c r="C1580" s="601"/>
      <c r="D1580" s="601"/>
      <c r="E1580" s="601"/>
      <c r="F1580" s="540"/>
      <c r="G1580" s="540"/>
      <c r="H1580" s="540"/>
      <c r="I1580" s="540"/>
      <c r="J1580" s="540"/>
      <c r="K1580" s="540"/>
      <c r="L1580" s="540"/>
      <c r="M1580" s="171"/>
      <c r="N1580" s="171"/>
      <c r="O1580" s="171"/>
      <c r="Q1580" s="758"/>
      <c r="R1580" s="757"/>
      <c r="S1580" s="717"/>
      <c r="T1580" s="717"/>
      <c r="U1580" s="717"/>
      <c r="V1580" s="717"/>
      <c r="W1580" s="717"/>
      <c r="X1580" s="759"/>
    </row>
    <row r="1581" spans="1:24" s="712" customFormat="1" ht="12.75" hidden="1" customHeight="1">
      <c r="A1581" s="677"/>
      <c r="B1581" s="601"/>
      <c r="C1581" s="601"/>
      <c r="D1581" s="601"/>
      <c r="E1581" s="601"/>
      <c r="F1581" s="540"/>
      <c r="G1581" s="540"/>
      <c r="H1581" s="540"/>
      <c r="I1581" s="540"/>
      <c r="J1581" s="540"/>
      <c r="K1581" s="540"/>
      <c r="L1581" s="540"/>
      <c r="M1581" s="171"/>
      <c r="N1581" s="171"/>
      <c r="O1581" s="171"/>
      <c r="Q1581" s="758"/>
      <c r="R1581" s="757"/>
      <c r="S1581" s="717"/>
      <c r="T1581" s="717"/>
      <c r="U1581" s="717"/>
      <c r="V1581" s="717"/>
      <c r="W1581" s="717"/>
      <c r="X1581" s="759"/>
    </row>
    <row r="1582" spans="1:24" s="712" customFormat="1" ht="12.75" hidden="1" customHeight="1">
      <c r="A1582" s="677"/>
      <c r="B1582" s="601"/>
      <c r="C1582" s="601"/>
      <c r="D1582" s="601"/>
      <c r="E1582" s="601"/>
      <c r="F1582" s="540"/>
      <c r="G1582" s="540"/>
      <c r="H1582" s="540"/>
      <c r="I1582" s="540"/>
      <c r="J1582" s="540"/>
      <c r="K1582" s="540"/>
      <c r="L1582" s="540"/>
      <c r="M1582" s="171"/>
      <c r="N1582" s="171"/>
      <c r="O1582" s="171"/>
      <c r="Q1582" s="758"/>
      <c r="R1582" s="757"/>
      <c r="S1582" s="717"/>
      <c r="T1582" s="717"/>
      <c r="U1582" s="717"/>
      <c r="V1582" s="717"/>
      <c r="W1582" s="717"/>
      <c r="X1582" s="759"/>
    </row>
    <row r="1583" spans="1:24" s="712" customFormat="1" ht="12.75" hidden="1" customHeight="1">
      <c r="A1583" s="677"/>
      <c r="B1583" s="601"/>
      <c r="C1583" s="601"/>
      <c r="D1583" s="601"/>
      <c r="E1583" s="601"/>
      <c r="F1583" s="540"/>
      <c r="G1583" s="540"/>
      <c r="H1583" s="540"/>
      <c r="I1583" s="540"/>
      <c r="J1583" s="540"/>
      <c r="K1583" s="540"/>
      <c r="L1583" s="540"/>
      <c r="M1583" s="171"/>
      <c r="N1583" s="171"/>
      <c r="O1583" s="171"/>
      <c r="Q1583" s="758"/>
      <c r="R1583" s="757"/>
      <c r="S1583" s="717"/>
      <c r="T1583" s="717"/>
      <c r="U1583" s="717"/>
      <c r="V1583" s="717"/>
      <c r="W1583" s="717"/>
      <c r="X1583" s="759"/>
    </row>
    <row r="1584" spans="1:24" s="712" customFormat="1" ht="12.75" hidden="1" customHeight="1">
      <c r="A1584" s="677"/>
      <c r="B1584" s="601"/>
      <c r="C1584" s="601"/>
      <c r="D1584" s="601"/>
      <c r="E1584" s="601"/>
      <c r="F1584" s="540"/>
      <c r="G1584" s="540"/>
      <c r="H1584" s="540"/>
      <c r="I1584" s="540"/>
      <c r="J1584" s="540"/>
      <c r="K1584" s="540"/>
      <c r="L1584" s="540"/>
      <c r="M1584" s="171"/>
      <c r="N1584" s="171"/>
      <c r="O1584" s="171"/>
      <c r="Q1584" s="758"/>
      <c r="R1584" s="757"/>
      <c r="S1584" s="717"/>
      <c r="T1584" s="717"/>
      <c r="U1584" s="717"/>
      <c r="V1584" s="717"/>
      <c r="W1584" s="717"/>
      <c r="X1584" s="759"/>
    </row>
    <row r="1585" spans="1:24" s="712" customFormat="1" ht="12.75" hidden="1" customHeight="1">
      <c r="A1585" s="677"/>
      <c r="B1585" s="601"/>
      <c r="C1585" s="601"/>
      <c r="D1585" s="601"/>
      <c r="E1585" s="601"/>
      <c r="F1585" s="540"/>
      <c r="G1585" s="540"/>
      <c r="H1585" s="540"/>
      <c r="I1585" s="540"/>
      <c r="J1585" s="540"/>
      <c r="K1585" s="540"/>
      <c r="L1585" s="540"/>
      <c r="M1585" s="171"/>
      <c r="N1585" s="171"/>
      <c r="O1585" s="171"/>
      <c r="Q1585" s="758"/>
      <c r="R1585" s="757"/>
      <c r="S1585" s="717"/>
      <c r="T1585" s="717"/>
      <c r="U1585" s="717"/>
      <c r="V1585" s="717"/>
      <c r="W1585" s="717"/>
      <c r="X1585" s="759"/>
    </row>
    <row r="1586" spans="1:24" s="712" customFormat="1" ht="12.75" hidden="1" customHeight="1">
      <c r="A1586" s="677"/>
      <c r="B1586" s="601"/>
      <c r="C1586" s="601"/>
      <c r="D1586" s="601"/>
      <c r="E1586" s="601"/>
      <c r="F1586" s="540"/>
      <c r="G1586" s="540"/>
      <c r="H1586" s="540"/>
      <c r="I1586" s="540"/>
      <c r="J1586" s="540"/>
      <c r="K1586" s="540"/>
      <c r="L1586" s="540"/>
      <c r="M1586" s="171"/>
      <c r="N1586" s="171"/>
      <c r="O1586" s="171"/>
      <c r="Q1586" s="758"/>
      <c r="R1586" s="757"/>
      <c r="S1586" s="717"/>
      <c r="T1586" s="717"/>
      <c r="U1586" s="717"/>
      <c r="V1586" s="717"/>
      <c r="W1586" s="717"/>
      <c r="X1586" s="759"/>
    </row>
    <row r="1587" spans="1:24" s="712" customFormat="1" ht="12.75" hidden="1" customHeight="1">
      <c r="A1587" s="677"/>
      <c r="B1587" s="601"/>
      <c r="C1587" s="601"/>
      <c r="D1587" s="601"/>
      <c r="E1587" s="601"/>
      <c r="F1587" s="540"/>
      <c r="G1587" s="540"/>
      <c r="H1587" s="540"/>
      <c r="I1587" s="540"/>
      <c r="J1587" s="540"/>
      <c r="K1587" s="540"/>
      <c r="L1587" s="540"/>
      <c r="M1587" s="171"/>
      <c r="N1587" s="171"/>
      <c r="O1587" s="171"/>
      <c r="Q1587" s="758"/>
      <c r="R1587" s="757"/>
      <c r="S1587" s="717"/>
      <c r="T1587" s="717"/>
      <c r="U1587" s="717"/>
      <c r="V1587" s="717"/>
      <c r="W1587" s="717"/>
      <c r="X1587" s="759"/>
    </row>
    <row r="1588" spans="1:24" s="712" customFormat="1" ht="12.75" hidden="1" customHeight="1">
      <c r="A1588" s="677"/>
      <c r="B1588" s="601"/>
      <c r="C1588" s="601"/>
      <c r="D1588" s="601"/>
      <c r="E1588" s="601"/>
      <c r="F1588" s="540"/>
      <c r="G1588" s="540"/>
      <c r="H1588" s="540"/>
      <c r="I1588" s="540"/>
      <c r="J1588" s="540"/>
      <c r="K1588" s="540"/>
      <c r="L1588" s="540"/>
      <c r="M1588" s="171"/>
      <c r="N1588" s="171"/>
      <c r="O1588" s="171"/>
      <c r="Q1588" s="758"/>
      <c r="R1588" s="757"/>
      <c r="S1588" s="717"/>
      <c r="T1588" s="717"/>
      <c r="U1588" s="717"/>
      <c r="V1588" s="717"/>
      <c r="W1588" s="717"/>
      <c r="X1588" s="759"/>
    </row>
    <row r="1589" spans="1:24" s="712" customFormat="1" ht="12.75" hidden="1" customHeight="1">
      <c r="A1589" s="677"/>
      <c r="B1589" s="601"/>
      <c r="C1589" s="601"/>
      <c r="D1589" s="601"/>
      <c r="E1589" s="601"/>
      <c r="F1589" s="540"/>
      <c r="G1589" s="540"/>
      <c r="H1589" s="540"/>
      <c r="I1589" s="540"/>
      <c r="J1589" s="540"/>
      <c r="K1589" s="540"/>
      <c r="L1589" s="540"/>
      <c r="M1589" s="171"/>
      <c r="N1589" s="171"/>
      <c r="O1589" s="171"/>
      <c r="Q1589" s="758"/>
      <c r="R1589" s="757"/>
      <c r="S1589" s="717"/>
      <c r="T1589" s="717"/>
      <c r="U1589" s="717"/>
      <c r="V1589" s="717"/>
      <c r="W1589" s="717"/>
      <c r="X1589" s="759"/>
    </row>
    <row r="1590" spans="1:24" s="712" customFormat="1" ht="12.75" hidden="1" customHeight="1">
      <c r="A1590" s="677"/>
      <c r="B1590" s="601"/>
      <c r="C1590" s="601"/>
      <c r="D1590" s="601"/>
      <c r="E1590" s="601"/>
      <c r="F1590" s="540"/>
      <c r="G1590" s="540"/>
      <c r="H1590" s="540"/>
      <c r="I1590" s="540"/>
      <c r="J1590" s="540"/>
      <c r="K1590" s="540"/>
      <c r="L1590" s="540"/>
      <c r="M1590" s="171"/>
      <c r="N1590" s="171"/>
      <c r="O1590" s="171"/>
      <c r="Q1590" s="758"/>
      <c r="R1590" s="757"/>
      <c r="S1590" s="717"/>
      <c r="T1590" s="717"/>
      <c r="U1590" s="717"/>
      <c r="V1590" s="717"/>
      <c r="W1590" s="717"/>
      <c r="X1590" s="759"/>
    </row>
    <row r="1591" spans="1:24" s="712" customFormat="1" ht="12.75" hidden="1" customHeight="1">
      <c r="A1591" s="677"/>
      <c r="B1591" s="601"/>
      <c r="C1591" s="601"/>
      <c r="D1591" s="601"/>
      <c r="E1591" s="601"/>
      <c r="F1591" s="540"/>
      <c r="G1591" s="540"/>
      <c r="H1591" s="540"/>
      <c r="I1591" s="540"/>
      <c r="J1591" s="540"/>
      <c r="K1591" s="540"/>
      <c r="L1591" s="540"/>
      <c r="M1591" s="171"/>
      <c r="N1591" s="171"/>
      <c r="O1591" s="171"/>
      <c r="Q1591" s="758"/>
      <c r="R1591" s="757"/>
      <c r="S1591" s="717"/>
      <c r="T1591" s="717"/>
      <c r="U1591" s="717"/>
      <c r="V1591" s="717"/>
      <c r="W1591" s="717"/>
      <c r="X1591" s="759"/>
    </row>
    <row r="1592" spans="1:24" s="712" customFormat="1" ht="12.75" hidden="1" customHeight="1">
      <c r="A1592" s="677"/>
      <c r="B1592" s="601"/>
      <c r="C1592" s="601"/>
      <c r="D1592" s="601"/>
      <c r="E1592" s="601"/>
      <c r="F1592" s="540"/>
      <c r="G1592" s="540"/>
      <c r="H1592" s="540"/>
      <c r="I1592" s="540"/>
      <c r="J1592" s="540"/>
      <c r="K1592" s="540"/>
      <c r="L1592" s="540"/>
      <c r="M1592" s="171"/>
      <c r="N1592" s="171"/>
      <c r="O1592" s="171"/>
      <c r="Q1592" s="758"/>
      <c r="R1592" s="757"/>
      <c r="S1592" s="717"/>
      <c r="T1592" s="717"/>
      <c r="U1592" s="717"/>
      <c r="V1592" s="717"/>
      <c r="W1592" s="717"/>
      <c r="X1592" s="759"/>
    </row>
    <row r="1593" spans="1:24" s="712" customFormat="1" ht="12.75" hidden="1" customHeight="1">
      <c r="A1593" s="677"/>
      <c r="B1593" s="601"/>
      <c r="C1593" s="601"/>
      <c r="D1593" s="601"/>
      <c r="E1593" s="601"/>
      <c r="F1593" s="540"/>
      <c r="G1593" s="540"/>
      <c r="H1593" s="540"/>
      <c r="I1593" s="540"/>
      <c r="J1593" s="540"/>
      <c r="K1593" s="540"/>
      <c r="L1593" s="540"/>
      <c r="M1593" s="171"/>
      <c r="N1593" s="171"/>
      <c r="O1593" s="171"/>
      <c r="Q1593" s="758"/>
      <c r="R1593" s="757"/>
      <c r="S1593" s="717"/>
      <c r="T1593" s="717"/>
      <c r="U1593" s="717"/>
      <c r="V1593" s="717"/>
      <c r="W1593" s="717"/>
      <c r="X1593" s="759"/>
    </row>
    <row r="1594" spans="1:24" s="712" customFormat="1" ht="12.75" hidden="1" customHeight="1">
      <c r="A1594" s="677"/>
      <c r="B1594" s="601"/>
      <c r="C1594" s="601"/>
      <c r="D1594" s="601"/>
      <c r="E1594" s="601"/>
      <c r="F1594" s="540"/>
      <c r="G1594" s="540"/>
      <c r="H1594" s="540"/>
      <c r="I1594" s="540"/>
      <c r="J1594" s="540"/>
      <c r="K1594" s="540"/>
      <c r="L1594" s="540"/>
      <c r="M1594" s="171"/>
      <c r="N1594" s="171"/>
      <c r="O1594" s="171"/>
      <c r="Q1594" s="758"/>
      <c r="R1594" s="757"/>
      <c r="S1594" s="717"/>
      <c r="T1594" s="717"/>
      <c r="U1594" s="717"/>
      <c r="V1594" s="717"/>
      <c r="W1594" s="717"/>
      <c r="X1594" s="759"/>
    </row>
    <row r="1595" spans="1:24" s="712" customFormat="1" ht="12.75" hidden="1" customHeight="1">
      <c r="A1595" s="677"/>
      <c r="B1595" s="601"/>
      <c r="C1595" s="601"/>
      <c r="D1595" s="601"/>
      <c r="E1595" s="601"/>
      <c r="F1595" s="540"/>
      <c r="G1595" s="540"/>
      <c r="H1595" s="540"/>
      <c r="I1595" s="540"/>
      <c r="J1595" s="540"/>
      <c r="K1595" s="540"/>
      <c r="L1595" s="540"/>
      <c r="M1595" s="171"/>
      <c r="N1595" s="171"/>
      <c r="O1595" s="171"/>
      <c r="Q1595" s="758"/>
      <c r="R1595" s="757"/>
      <c r="S1595" s="717"/>
      <c r="T1595" s="717"/>
      <c r="U1595" s="717"/>
      <c r="V1595" s="717"/>
      <c r="W1595" s="717"/>
      <c r="X1595" s="759"/>
    </row>
    <row r="1596" spans="1:24" s="712" customFormat="1" ht="12.75" hidden="1" customHeight="1">
      <c r="A1596" s="677"/>
      <c r="B1596" s="601"/>
      <c r="C1596" s="601"/>
      <c r="D1596" s="601"/>
      <c r="E1596" s="601"/>
      <c r="F1596" s="540"/>
      <c r="G1596" s="540"/>
      <c r="H1596" s="540"/>
      <c r="I1596" s="540"/>
      <c r="J1596" s="540"/>
      <c r="K1596" s="540"/>
      <c r="L1596" s="540"/>
      <c r="M1596" s="171"/>
      <c r="N1596" s="171"/>
      <c r="O1596" s="171"/>
      <c r="Q1596" s="758"/>
      <c r="R1596" s="757"/>
      <c r="S1596" s="717"/>
      <c r="T1596" s="717"/>
      <c r="U1596" s="717"/>
      <c r="V1596" s="717"/>
      <c r="W1596" s="717"/>
      <c r="X1596" s="759"/>
    </row>
    <row r="1597" spans="1:24" s="712" customFormat="1" ht="12.75" hidden="1" customHeight="1">
      <c r="A1597" s="677"/>
      <c r="B1597" s="601"/>
      <c r="C1597" s="601"/>
      <c r="D1597" s="601"/>
      <c r="E1597" s="601"/>
      <c r="F1597" s="540"/>
      <c r="G1597" s="540"/>
      <c r="H1597" s="540"/>
      <c r="I1597" s="540"/>
      <c r="J1597" s="540"/>
      <c r="K1597" s="540"/>
      <c r="L1597" s="540"/>
      <c r="M1597" s="171"/>
      <c r="N1597" s="171"/>
      <c r="O1597" s="171"/>
      <c r="Q1597" s="758"/>
      <c r="R1597" s="757"/>
      <c r="S1597" s="717"/>
      <c r="T1597" s="717"/>
      <c r="U1597" s="717"/>
      <c r="V1597" s="717"/>
      <c r="W1597" s="717"/>
      <c r="X1597" s="759"/>
    </row>
    <row r="1598" spans="1:24" s="712" customFormat="1" ht="12.75" hidden="1" customHeight="1">
      <c r="A1598" s="677"/>
      <c r="B1598" s="601"/>
      <c r="C1598" s="601"/>
      <c r="D1598" s="601"/>
      <c r="E1598" s="601"/>
      <c r="F1598" s="540"/>
      <c r="G1598" s="540"/>
      <c r="H1598" s="540"/>
      <c r="I1598" s="540"/>
      <c r="J1598" s="540"/>
      <c r="K1598" s="540"/>
      <c r="L1598" s="540"/>
      <c r="M1598" s="171"/>
      <c r="N1598" s="171"/>
      <c r="O1598" s="171"/>
      <c r="Q1598" s="758"/>
      <c r="R1598" s="757"/>
      <c r="S1598" s="717"/>
      <c r="T1598" s="717"/>
      <c r="U1598" s="717"/>
      <c r="V1598" s="717"/>
      <c r="W1598" s="717"/>
      <c r="X1598" s="759"/>
    </row>
    <row r="1599" spans="1:24" s="712" customFormat="1" ht="12.75" hidden="1" customHeight="1">
      <c r="A1599" s="677"/>
      <c r="B1599" s="601"/>
      <c r="C1599" s="601"/>
      <c r="D1599" s="601"/>
      <c r="E1599" s="601"/>
      <c r="F1599" s="540"/>
      <c r="G1599" s="540"/>
      <c r="H1599" s="540"/>
      <c r="I1599" s="540"/>
      <c r="J1599" s="540"/>
      <c r="K1599" s="540"/>
      <c r="L1599" s="540"/>
      <c r="M1599" s="171"/>
      <c r="N1599" s="171"/>
      <c r="O1599" s="171"/>
      <c r="Q1599" s="758"/>
      <c r="R1599" s="757"/>
      <c r="S1599" s="717"/>
      <c r="T1599" s="717"/>
      <c r="U1599" s="717"/>
      <c r="V1599" s="717"/>
      <c r="W1599" s="717"/>
      <c r="X1599" s="759"/>
    </row>
    <row r="1600" spans="1:24" s="712" customFormat="1" ht="12.75" hidden="1" customHeight="1">
      <c r="A1600" s="677"/>
      <c r="B1600" s="601"/>
      <c r="C1600" s="601"/>
      <c r="D1600" s="601"/>
      <c r="E1600" s="601"/>
      <c r="F1600" s="540"/>
      <c r="G1600" s="540"/>
      <c r="H1600" s="540"/>
      <c r="I1600" s="540"/>
      <c r="J1600" s="540"/>
      <c r="K1600" s="540"/>
      <c r="L1600" s="540"/>
      <c r="M1600" s="171"/>
      <c r="N1600" s="171"/>
      <c r="O1600" s="171"/>
      <c r="Q1600" s="758"/>
      <c r="R1600" s="757"/>
      <c r="S1600" s="717"/>
      <c r="T1600" s="717"/>
      <c r="U1600" s="717"/>
      <c r="V1600" s="717"/>
      <c r="W1600" s="717"/>
      <c r="X1600" s="759"/>
    </row>
    <row r="1601" spans="1:24" s="712" customFormat="1" ht="12.75" hidden="1" customHeight="1">
      <c r="A1601" s="677"/>
      <c r="B1601" s="601"/>
      <c r="C1601" s="601"/>
      <c r="D1601" s="601"/>
      <c r="E1601" s="601"/>
      <c r="F1601" s="540"/>
      <c r="G1601" s="540"/>
      <c r="H1601" s="540"/>
      <c r="I1601" s="540"/>
      <c r="J1601" s="540"/>
      <c r="K1601" s="540"/>
      <c r="L1601" s="540"/>
      <c r="M1601" s="171"/>
      <c r="N1601" s="171"/>
      <c r="O1601" s="171"/>
      <c r="Q1601" s="758"/>
      <c r="R1601" s="757"/>
      <c r="S1601" s="717"/>
      <c r="T1601" s="717"/>
      <c r="U1601" s="717"/>
      <c r="V1601" s="717"/>
      <c r="W1601" s="717"/>
      <c r="X1601" s="759"/>
    </row>
    <row r="1602" spans="1:24" s="712" customFormat="1" ht="12.75" hidden="1" customHeight="1">
      <c r="A1602" s="677"/>
      <c r="B1602" s="601"/>
      <c r="C1602" s="601"/>
      <c r="D1602" s="601"/>
      <c r="E1602" s="601"/>
      <c r="F1602" s="540"/>
      <c r="G1602" s="540"/>
      <c r="H1602" s="540"/>
      <c r="I1602" s="540"/>
      <c r="J1602" s="540"/>
      <c r="K1602" s="540"/>
      <c r="L1602" s="540"/>
      <c r="M1602" s="171"/>
      <c r="N1602" s="171"/>
      <c r="O1602" s="171"/>
      <c r="Q1602" s="758"/>
      <c r="R1602" s="757"/>
      <c r="S1602" s="717"/>
      <c r="T1602" s="717"/>
      <c r="U1602" s="717"/>
      <c r="V1602" s="717"/>
      <c r="W1602" s="717"/>
      <c r="X1602" s="759"/>
    </row>
    <row r="1603" spans="1:24" s="712" customFormat="1" ht="12.75" hidden="1" customHeight="1">
      <c r="A1603" s="677"/>
      <c r="B1603" s="601"/>
      <c r="C1603" s="601"/>
      <c r="D1603" s="601"/>
      <c r="E1603" s="601"/>
      <c r="F1603" s="540"/>
      <c r="G1603" s="540"/>
      <c r="H1603" s="540"/>
      <c r="I1603" s="540"/>
      <c r="J1603" s="540"/>
      <c r="K1603" s="540"/>
      <c r="L1603" s="540"/>
      <c r="M1603" s="171"/>
      <c r="N1603" s="171"/>
      <c r="O1603" s="171"/>
      <c r="Q1603" s="758"/>
      <c r="R1603" s="757"/>
      <c r="S1603" s="717"/>
      <c r="T1603" s="717"/>
      <c r="U1603" s="717"/>
      <c r="V1603" s="717"/>
      <c r="W1603" s="717"/>
      <c r="X1603" s="759"/>
    </row>
    <row r="1604" spans="1:24" s="712" customFormat="1" ht="12.75" hidden="1" customHeight="1">
      <c r="A1604" s="677"/>
      <c r="B1604" s="601"/>
      <c r="C1604" s="601"/>
      <c r="D1604" s="601"/>
      <c r="E1604" s="601"/>
      <c r="F1604" s="540"/>
      <c r="G1604" s="540"/>
      <c r="H1604" s="540"/>
      <c r="I1604" s="540"/>
      <c r="J1604" s="540"/>
      <c r="K1604" s="540"/>
      <c r="L1604" s="540"/>
      <c r="M1604" s="171"/>
      <c r="N1604" s="171"/>
      <c r="O1604" s="171"/>
      <c r="Q1604" s="758"/>
      <c r="R1604" s="757"/>
      <c r="S1604" s="717"/>
      <c r="T1604" s="717"/>
      <c r="U1604" s="717"/>
      <c r="V1604" s="717"/>
      <c r="W1604" s="717"/>
      <c r="X1604" s="759"/>
    </row>
    <row r="1605" spans="1:24" s="712" customFormat="1" ht="12.75" hidden="1" customHeight="1">
      <c r="A1605" s="677"/>
      <c r="B1605" s="601"/>
      <c r="C1605" s="601"/>
      <c r="D1605" s="601"/>
      <c r="E1605" s="601"/>
      <c r="F1605" s="540"/>
      <c r="G1605" s="540"/>
      <c r="H1605" s="540"/>
      <c r="I1605" s="540"/>
      <c r="J1605" s="540"/>
      <c r="K1605" s="540"/>
      <c r="L1605" s="540"/>
      <c r="M1605" s="171"/>
      <c r="N1605" s="171"/>
      <c r="O1605" s="171"/>
      <c r="Q1605" s="758"/>
      <c r="R1605" s="757"/>
      <c r="S1605" s="717"/>
      <c r="T1605" s="717"/>
      <c r="U1605" s="717"/>
      <c r="V1605" s="717"/>
      <c r="W1605" s="717"/>
      <c r="X1605" s="759"/>
    </row>
    <row r="1606" spans="1:24" s="712" customFormat="1" ht="12.75" hidden="1" customHeight="1">
      <c r="A1606" s="677"/>
      <c r="B1606" s="601"/>
      <c r="C1606" s="601"/>
      <c r="D1606" s="601"/>
      <c r="E1606" s="601"/>
      <c r="F1606" s="540"/>
      <c r="G1606" s="540"/>
      <c r="H1606" s="540"/>
      <c r="I1606" s="540"/>
      <c r="J1606" s="540"/>
      <c r="K1606" s="540"/>
      <c r="L1606" s="540"/>
      <c r="M1606" s="171"/>
      <c r="N1606" s="171"/>
      <c r="O1606" s="171"/>
      <c r="Q1606" s="758"/>
      <c r="R1606" s="757"/>
      <c r="S1606" s="717"/>
      <c r="T1606" s="717"/>
      <c r="U1606" s="717"/>
      <c r="V1606" s="717"/>
      <c r="W1606" s="717"/>
      <c r="X1606" s="759"/>
    </row>
    <row r="1607" spans="1:24" s="712" customFormat="1" ht="12.75" hidden="1" customHeight="1">
      <c r="A1607" s="677"/>
      <c r="B1607" s="601"/>
      <c r="C1607" s="601"/>
      <c r="D1607" s="601"/>
      <c r="E1607" s="601"/>
      <c r="F1607" s="540"/>
      <c r="G1607" s="540"/>
      <c r="H1607" s="540"/>
      <c r="I1607" s="540"/>
      <c r="J1607" s="540"/>
      <c r="K1607" s="540"/>
      <c r="L1607" s="540"/>
      <c r="M1607" s="171"/>
      <c r="N1607" s="171"/>
      <c r="O1607" s="171"/>
      <c r="Q1607" s="758"/>
      <c r="R1607" s="757"/>
      <c r="S1607" s="717"/>
      <c r="T1607" s="717"/>
      <c r="U1607" s="717"/>
      <c r="V1607" s="717"/>
      <c r="W1607" s="717"/>
      <c r="X1607" s="759"/>
    </row>
    <row r="1608" spans="1:24" s="712" customFormat="1" ht="12.75" hidden="1" customHeight="1">
      <c r="A1608" s="677"/>
      <c r="B1608" s="601"/>
      <c r="C1608" s="601"/>
      <c r="D1608" s="601"/>
      <c r="E1608" s="601"/>
      <c r="F1608" s="540"/>
      <c r="G1608" s="540"/>
      <c r="H1608" s="540"/>
      <c r="I1608" s="540"/>
      <c r="J1608" s="540"/>
      <c r="K1608" s="540"/>
      <c r="L1608" s="540"/>
      <c r="M1608" s="171"/>
      <c r="N1608" s="171"/>
      <c r="O1608" s="171"/>
      <c r="Q1608" s="758"/>
      <c r="R1608" s="757"/>
      <c r="S1608" s="717"/>
      <c r="T1608" s="717"/>
      <c r="U1608" s="717"/>
      <c r="V1608" s="717"/>
      <c r="W1608" s="717"/>
      <c r="X1608" s="759"/>
    </row>
    <row r="1609" spans="1:24" s="712" customFormat="1" ht="12.75" hidden="1" customHeight="1">
      <c r="A1609" s="677"/>
      <c r="B1609" s="601"/>
      <c r="C1609" s="601"/>
      <c r="D1609" s="601"/>
      <c r="E1609" s="601"/>
      <c r="F1609" s="540"/>
      <c r="G1609" s="540"/>
      <c r="H1609" s="540"/>
      <c r="I1609" s="540"/>
      <c r="J1609" s="540"/>
      <c r="K1609" s="540"/>
      <c r="L1609" s="540"/>
      <c r="M1609" s="171"/>
      <c r="N1609" s="171"/>
      <c r="O1609" s="171"/>
      <c r="Q1609" s="758"/>
      <c r="R1609" s="757"/>
      <c r="S1609" s="717"/>
      <c r="T1609" s="717"/>
      <c r="U1609" s="717"/>
      <c r="V1609" s="717"/>
      <c r="W1609" s="717"/>
      <c r="X1609" s="759"/>
    </row>
    <row r="1610" spans="1:24" s="712" customFormat="1" ht="12.75" hidden="1" customHeight="1">
      <c r="A1610" s="677"/>
      <c r="B1610" s="601"/>
      <c r="C1610" s="601"/>
      <c r="D1610" s="601"/>
      <c r="E1610" s="601"/>
      <c r="F1610" s="540"/>
      <c r="G1610" s="540"/>
      <c r="H1610" s="540"/>
      <c r="I1610" s="540"/>
      <c r="J1610" s="540"/>
      <c r="K1610" s="540"/>
      <c r="L1610" s="540"/>
      <c r="M1610" s="171"/>
      <c r="N1610" s="171"/>
      <c r="O1610" s="171"/>
      <c r="Q1610" s="758"/>
      <c r="R1610" s="757"/>
      <c r="S1610" s="717"/>
      <c r="T1610" s="717"/>
      <c r="U1610" s="717"/>
      <c r="V1610" s="717"/>
      <c r="W1610" s="717"/>
      <c r="X1610" s="759"/>
    </row>
    <row r="1611" spans="1:24" s="712" customFormat="1" ht="12.75" hidden="1" customHeight="1">
      <c r="A1611" s="677"/>
      <c r="B1611" s="601"/>
      <c r="C1611" s="601"/>
      <c r="D1611" s="601"/>
      <c r="E1611" s="601"/>
      <c r="F1611" s="540"/>
      <c r="G1611" s="540"/>
      <c r="H1611" s="540"/>
      <c r="I1611" s="540"/>
      <c r="J1611" s="540"/>
      <c r="K1611" s="540"/>
      <c r="L1611" s="540"/>
      <c r="M1611" s="171"/>
      <c r="N1611" s="171"/>
      <c r="O1611" s="171"/>
      <c r="Q1611" s="758"/>
      <c r="R1611" s="757"/>
      <c r="S1611" s="717"/>
      <c r="T1611" s="717"/>
      <c r="U1611" s="717"/>
      <c r="V1611" s="717"/>
      <c r="W1611" s="717"/>
      <c r="X1611" s="759"/>
    </row>
    <row r="1612" spans="1:24" s="712" customFormat="1" ht="12.75" hidden="1" customHeight="1">
      <c r="A1612" s="677"/>
      <c r="B1612" s="601"/>
      <c r="C1612" s="601"/>
      <c r="D1612" s="601"/>
      <c r="E1612" s="601"/>
      <c r="F1612" s="540"/>
      <c r="G1612" s="540"/>
      <c r="H1612" s="540"/>
      <c r="I1612" s="540"/>
      <c r="J1612" s="540"/>
      <c r="K1612" s="540"/>
      <c r="L1612" s="540"/>
      <c r="M1612" s="171"/>
      <c r="N1612" s="171"/>
      <c r="O1612" s="171"/>
      <c r="Q1612" s="758"/>
      <c r="R1612" s="757"/>
      <c r="S1612" s="717"/>
      <c r="T1612" s="717"/>
      <c r="U1612" s="717"/>
      <c r="V1612" s="717"/>
      <c r="W1612" s="717"/>
      <c r="X1612" s="759"/>
    </row>
    <row r="1613" spans="1:24" s="712" customFormat="1" ht="12.75" hidden="1" customHeight="1">
      <c r="A1613" s="677"/>
      <c r="B1613" s="601"/>
      <c r="C1613" s="601"/>
      <c r="D1613" s="601"/>
      <c r="E1613" s="601"/>
      <c r="F1613" s="540"/>
      <c r="G1613" s="540"/>
      <c r="H1613" s="540"/>
      <c r="I1613" s="540"/>
      <c r="J1613" s="540"/>
      <c r="K1613" s="540"/>
      <c r="L1613" s="540"/>
      <c r="M1613" s="171"/>
      <c r="N1613" s="171"/>
      <c r="O1613" s="171"/>
      <c r="Q1613" s="758"/>
      <c r="R1613" s="757"/>
      <c r="S1613" s="717"/>
      <c r="T1613" s="717"/>
      <c r="U1613" s="717"/>
      <c r="V1613" s="717"/>
      <c r="W1613" s="717"/>
      <c r="X1613" s="759"/>
    </row>
    <row r="1614" spans="1:24" s="712" customFormat="1" ht="12.75" hidden="1" customHeight="1">
      <c r="A1614" s="677"/>
      <c r="B1614" s="601"/>
      <c r="C1614" s="601"/>
      <c r="D1614" s="601"/>
      <c r="E1614" s="601"/>
      <c r="F1614" s="540"/>
      <c r="G1614" s="540"/>
      <c r="H1614" s="540"/>
      <c r="I1614" s="540"/>
      <c r="J1614" s="540"/>
      <c r="K1614" s="540"/>
      <c r="L1614" s="540"/>
      <c r="M1614" s="171"/>
      <c r="N1614" s="171"/>
      <c r="O1614" s="171"/>
      <c r="Q1614" s="758"/>
      <c r="R1614" s="757"/>
      <c r="S1614" s="717"/>
      <c r="T1614" s="717"/>
      <c r="U1614" s="717"/>
      <c r="V1614" s="717"/>
      <c r="W1614" s="717"/>
      <c r="X1614" s="759"/>
    </row>
    <row r="1615" spans="1:24" s="712" customFormat="1" ht="12.75" hidden="1" customHeight="1">
      <c r="A1615" s="677"/>
      <c r="B1615" s="601"/>
      <c r="C1615" s="601"/>
      <c r="D1615" s="601"/>
      <c r="E1615" s="601"/>
      <c r="F1615" s="540"/>
      <c r="G1615" s="540"/>
      <c r="H1615" s="540"/>
      <c r="I1615" s="540"/>
      <c r="J1615" s="540"/>
      <c r="K1615" s="540"/>
      <c r="L1615" s="540"/>
      <c r="M1615" s="171"/>
      <c r="N1615" s="171"/>
      <c r="O1615" s="171"/>
      <c r="Q1615" s="758"/>
      <c r="R1615" s="757"/>
      <c r="S1615" s="717"/>
      <c r="T1615" s="717"/>
      <c r="U1615" s="717"/>
      <c r="V1615" s="717"/>
      <c r="W1615" s="717"/>
      <c r="X1615" s="759"/>
    </row>
    <row r="1616" spans="1:24" s="712" customFormat="1" ht="12.75" hidden="1" customHeight="1">
      <c r="A1616" s="677"/>
      <c r="B1616" s="601"/>
      <c r="C1616" s="601"/>
      <c r="D1616" s="601"/>
      <c r="E1616" s="601"/>
      <c r="F1616" s="540"/>
      <c r="G1616" s="540"/>
      <c r="H1616" s="540"/>
      <c r="I1616" s="540"/>
      <c r="J1616" s="540"/>
      <c r="K1616" s="540"/>
      <c r="L1616" s="540"/>
      <c r="M1616" s="171"/>
      <c r="N1616" s="171"/>
      <c r="O1616" s="171"/>
      <c r="Q1616" s="758"/>
      <c r="R1616" s="757"/>
      <c r="S1616" s="717"/>
      <c r="T1616" s="717"/>
      <c r="U1616" s="717"/>
      <c r="V1616" s="717"/>
      <c r="W1616" s="717"/>
      <c r="X1616" s="759"/>
    </row>
    <row r="1617" spans="1:24" s="712" customFormat="1" ht="12.75" hidden="1" customHeight="1">
      <c r="A1617" s="677"/>
      <c r="B1617" s="601"/>
      <c r="C1617" s="601"/>
      <c r="D1617" s="601"/>
      <c r="E1617" s="601"/>
      <c r="F1617" s="540"/>
      <c r="G1617" s="540"/>
      <c r="H1617" s="540"/>
      <c r="I1617" s="540"/>
      <c r="J1617" s="540"/>
      <c r="K1617" s="540"/>
      <c r="L1617" s="540"/>
      <c r="M1617" s="171"/>
      <c r="N1617" s="171"/>
      <c r="O1617" s="171"/>
      <c r="Q1617" s="758"/>
      <c r="R1617" s="757"/>
      <c r="S1617" s="717"/>
      <c r="T1617" s="717"/>
      <c r="U1617" s="717"/>
      <c r="V1617" s="717"/>
      <c r="W1617" s="717"/>
      <c r="X1617" s="759"/>
    </row>
    <row r="1618" spans="1:24" s="712" customFormat="1" ht="12.75" hidden="1" customHeight="1">
      <c r="A1618" s="677"/>
      <c r="B1618" s="601"/>
      <c r="C1618" s="601"/>
      <c r="D1618" s="601"/>
      <c r="E1618" s="601"/>
      <c r="F1618" s="540"/>
      <c r="G1618" s="540"/>
      <c r="H1618" s="540"/>
      <c r="I1618" s="540"/>
      <c r="J1618" s="540"/>
      <c r="K1618" s="540"/>
      <c r="L1618" s="540"/>
      <c r="M1618" s="171"/>
      <c r="N1618" s="171"/>
      <c r="O1618" s="171"/>
      <c r="Q1618" s="758"/>
      <c r="R1618" s="757"/>
      <c r="S1618" s="717"/>
      <c r="T1618" s="717"/>
      <c r="U1618" s="717"/>
      <c r="V1618" s="717"/>
      <c r="W1618" s="717"/>
      <c r="X1618" s="759"/>
    </row>
    <row r="1619" spans="1:24" s="712" customFormat="1" ht="12.75" hidden="1" customHeight="1">
      <c r="A1619" s="677"/>
      <c r="B1619" s="601"/>
      <c r="C1619" s="601"/>
      <c r="D1619" s="601"/>
      <c r="E1619" s="601"/>
      <c r="F1619" s="540"/>
      <c r="G1619" s="540"/>
      <c r="H1619" s="540"/>
      <c r="I1619" s="540"/>
      <c r="J1619" s="540"/>
      <c r="K1619" s="540"/>
      <c r="L1619" s="540"/>
      <c r="M1619" s="171"/>
      <c r="N1619" s="171"/>
      <c r="O1619" s="171"/>
      <c r="Q1619" s="758"/>
      <c r="R1619" s="757"/>
      <c r="S1619" s="717"/>
      <c r="T1619" s="717"/>
      <c r="U1619" s="717"/>
      <c r="V1619" s="717"/>
      <c r="W1619" s="717"/>
      <c r="X1619" s="759"/>
    </row>
    <row r="1620" spans="1:24" s="712" customFormat="1" ht="12.75" hidden="1" customHeight="1">
      <c r="A1620" s="677"/>
      <c r="B1620" s="601"/>
      <c r="C1620" s="601"/>
      <c r="D1620" s="601"/>
      <c r="E1620" s="601"/>
      <c r="F1620" s="540"/>
      <c r="G1620" s="540"/>
      <c r="H1620" s="540"/>
      <c r="I1620" s="540"/>
      <c r="J1620" s="540"/>
      <c r="K1620" s="540"/>
      <c r="L1620" s="540"/>
      <c r="M1620" s="171"/>
      <c r="N1620" s="171"/>
      <c r="O1620" s="171"/>
      <c r="Q1620" s="758"/>
      <c r="R1620" s="757"/>
      <c r="S1620" s="717"/>
      <c r="T1620" s="717"/>
      <c r="U1620" s="717"/>
      <c r="V1620" s="717"/>
      <c r="W1620" s="717"/>
      <c r="X1620" s="759"/>
    </row>
    <row r="1621" spans="1:24" s="712" customFormat="1" ht="12.75" hidden="1" customHeight="1">
      <c r="A1621" s="677"/>
      <c r="B1621" s="601"/>
      <c r="C1621" s="601"/>
      <c r="D1621" s="601"/>
      <c r="E1621" s="601"/>
      <c r="F1621" s="540"/>
      <c r="G1621" s="540"/>
      <c r="H1621" s="540"/>
      <c r="I1621" s="540"/>
      <c r="J1621" s="540"/>
      <c r="K1621" s="540"/>
      <c r="L1621" s="540"/>
      <c r="M1621" s="171"/>
      <c r="N1621" s="171"/>
      <c r="O1621" s="171"/>
      <c r="Q1621" s="758"/>
      <c r="R1621" s="757"/>
      <c r="S1621" s="717"/>
      <c r="T1621" s="717"/>
      <c r="U1621" s="717"/>
      <c r="V1621" s="717"/>
      <c r="W1621" s="717"/>
      <c r="X1621" s="759"/>
    </row>
    <row r="1622" spans="1:24" s="712" customFormat="1" ht="12.75" hidden="1" customHeight="1">
      <c r="A1622" s="677"/>
      <c r="B1622" s="601"/>
      <c r="C1622" s="601"/>
      <c r="D1622" s="601"/>
      <c r="E1622" s="601"/>
      <c r="F1622" s="540"/>
      <c r="G1622" s="540"/>
      <c r="H1622" s="540"/>
      <c r="I1622" s="540"/>
      <c r="J1622" s="540"/>
      <c r="K1622" s="540"/>
      <c r="L1622" s="540"/>
      <c r="M1622" s="171"/>
      <c r="N1622" s="171"/>
      <c r="O1622" s="171"/>
      <c r="Q1622" s="758"/>
      <c r="R1622" s="757"/>
      <c r="S1622" s="717"/>
      <c r="T1622" s="717"/>
      <c r="U1622" s="717"/>
      <c r="V1622" s="717"/>
      <c r="W1622" s="717"/>
      <c r="X1622" s="759"/>
    </row>
    <row r="1623" spans="1:24" s="712" customFormat="1" ht="12.75" hidden="1" customHeight="1">
      <c r="A1623" s="677"/>
      <c r="B1623" s="601"/>
      <c r="C1623" s="601"/>
      <c r="D1623" s="601"/>
      <c r="E1623" s="601"/>
      <c r="F1623" s="540"/>
      <c r="G1623" s="540"/>
      <c r="H1623" s="540"/>
      <c r="I1623" s="540"/>
      <c r="J1623" s="540"/>
      <c r="K1623" s="540"/>
      <c r="L1623" s="540"/>
      <c r="M1623" s="171"/>
      <c r="N1623" s="171"/>
      <c r="O1623" s="171"/>
      <c r="Q1623" s="758"/>
      <c r="R1623" s="757"/>
      <c r="S1623" s="717"/>
      <c r="T1623" s="717"/>
      <c r="U1623" s="717"/>
      <c r="V1623" s="717"/>
      <c r="W1623" s="717"/>
      <c r="X1623" s="759"/>
    </row>
    <row r="1624" spans="1:24" s="712" customFormat="1" ht="12.75" hidden="1" customHeight="1">
      <c r="A1624" s="677"/>
      <c r="B1624" s="601"/>
      <c r="C1624" s="601"/>
      <c r="D1624" s="601"/>
      <c r="E1624" s="601"/>
      <c r="F1624" s="540"/>
      <c r="G1624" s="540"/>
      <c r="H1624" s="540"/>
      <c r="I1624" s="540"/>
      <c r="J1624" s="540"/>
      <c r="K1624" s="540"/>
      <c r="L1624" s="540"/>
      <c r="M1624" s="171"/>
      <c r="N1624" s="171"/>
      <c r="O1624" s="171"/>
      <c r="Q1624" s="758"/>
      <c r="R1624" s="757"/>
      <c r="S1624" s="717"/>
      <c r="T1624" s="717"/>
      <c r="U1624" s="717"/>
      <c r="V1624" s="717"/>
      <c r="W1624" s="717"/>
      <c r="X1624" s="759"/>
    </row>
    <row r="1625" spans="1:24" s="712" customFormat="1" ht="12.75" hidden="1" customHeight="1">
      <c r="A1625" s="677"/>
      <c r="B1625" s="601"/>
      <c r="C1625" s="601"/>
      <c r="D1625" s="601"/>
      <c r="E1625" s="601"/>
      <c r="F1625" s="540"/>
      <c r="G1625" s="540"/>
      <c r="H1625" s="540"/>
      <c r="I1625" s="540"/>
      <c r="J1625" s="540"/>
      <c r="K1625" s="540"/>
      <c r="L1625" s="540"/>
      <c r="M1625" s="171"/>
      <c r="N1625" s="171"/>
      <c r="O1625" s="171"/>
      <c r="Q1625" s="758"/>
      <c r="R1625" s="757"/>
      <c r="S1625" s="717"/>
      <c r="T1625" s="717"/>
      <c r="U1625" s="717"/>
      <c r="V1625" s="717"/>
      <c r="W1625" s="717"/>
      <c r="X1625" s="759"/>
    </row>
    <row r="1626" spans="1:24" s="712" customFormat="1" ht="12.75" hidden="1" customHeight="1">
      <c r="A1626" s="677"/>
      <c r="B1626" s="601"/>
      <c r="C1626" s="601"/>
      <c r="D1626" s="601"/>
      <c r="E1626" s="601"/>
      <c r="F1626" s="540"/>
      <c r="G1626" s="540"/>
      <c r="H1626" s="540"/>
      <c r="I1626" s="540"/>
      <c r="J1626" s="540"/>
      <c r="K1626" s="540"/>
      <c r="L1626" s="540"/>
      <c r="M1626" s="171"/>
      <c r="N1626" s="171"/>
      <c r="O1626" s="171"/>
      <c r="Q1626" s="758"/>
      <c r="R1626" s="757"/>
      <c r="S1626" s="717"/>
      <c r="T1626" s="717"/>
      <c r="U1626" s="717"/>
      <c r="V1626" s="717"/>
      <c r="W1626" s="717"/>
      <c r="X1626" s="759"/>
    </row>
    <row r="1627" spans="1:24" s="712" customFormat="1" ht="12.75" hidden="1" customHeight="1">
      <c r="A1627" s="677"/>
      <c r="B1627" s="601"/>
      <c r="C1627" s="601"/>
      <c r="D1627" s="601"/>
      <c r="E1627" s="601"/>
      <c r="F1627" s="540"/>
      <c r="G1627" s="540"/>
      <c r="H1627" s="540"/>
      <c r="I1627" s="540"/>
      <c r="J1627" s="540"/>
      <c r="K1627" s="540"/>
      <c r="L1627" s="540"/>
      <c r="M1627" s="171"/>
      <c r="N1627" s="171"/>
      <c r="O1627" s="171"/>
      <c r="Q1627" s="758"/>
      <c r="R1627" s="757"/>
      <c r="S1627" s="717"/>
      <c r="T1627" s="717"/>
      <c r="U1627" s="717"/>
      <c r="V1627" s="717"/>
      <c r="W1627" s="717"/>
      <c r="X1627" s="759"/>
    </row>
    <row r="1628" spans="1:24" s="712" customFormat="1" ht="12.75" hidden="1" customHeight="1">
      <c r="A1628" s="677"/>
      <c r="B1628" s="601"/>
      <c r="C1628" s="601"/>
      <c r="D1628" s="601"/>
      <c r="E1628" s="601"/>
      <c r="F1628" s="540"/>
      <c r="G1628" s="540"/>
      <c r="H1628" s="540"/>
      <c r="I1628" s="540"/>
      <c r="J1628" s="540"/>
      <c r="K1628" s="540"/>
      <c r="L1628" s="540"/>
      <c r="M1628" s="171"/>
      <c r="N1628" s="171"/>
      <c r="O1628" s="171"/>
      <c r="Q1628" s="758"/>
      <c r="R1628" s="757"/>
      <c r="S1628" s="717"/>
      <c r="T1628" s="717"/>
      <c r="U1628" s="717"/>
      <c r="V1628" s="717"/>
      <c r="W1628" s="717"/>
      <c r="X1628" s="759"/>
    </row>
    <row r="1629" spans="1:24" s="712" customFormat="1" ht="12.75" hidden="1" customHeight="1">
      <c r="A1629" s="677"/>
      <c r="B1629" s="601"/>
      <c r="C1629" s="601"/>
      <c r="D1629" s="601"/>
      <c r="E1629" s="601"/>
      <c r="F1629" s="540"/>
      <c r="G1629" s="540"/>
      <c r="H1629" s="540"/>
      <c r="I1629" s="540"/>
      <c r="J1629" s="540"/>
      <c r="K1629" s="540"/>
      <c r="L1629" s="540"/>
      <c r="M1629" s="171"/>
      <c r="N1629" s="171"/>
      <c r="O1629" s="171"/>
      <c r="Q1629" s="758"/>
      <c r="R1629" s="757"/>
      <c r="S1629" s="717"/>
      <c r="T1629" s="717"/>
      <c r="U1629" s="717"/>
      <c r="V1629" s="717"/>
      <c r="W1629" s="717"/>
      <c r="X1629" s="759"/>
    </row>
    <row r="1630" spans="1:24" s="712" customFormat="1" ht="12.75" hidden="1" customHeight="1">
      <c r="A1630" s="677"/>
      <c r="B1630" s="601"/>
      <c r="C1630" s="601"/>
      <c r="D1630" s="601"/>
      <c r="E1630" s="601"/>
      <c r="F1630" s="540"/>
      <c r="G1630" s="540"/>
      <c r="H1630" s="540"/>
      <c r="I1630" s="540"/>
      <c r="J1630" s="540"/>
      <c r="K1630" s="540"/>
      <c r="L1630" s="540"/>
      <c r="M1630" s="171"/>
      <c r="N1630" s="171"/>
      <c r="O1630" s="171"/>
      <c r="Q1630" s="758"/>
      <c r="R1630" s="757"/>
      <c r="S1630" s="717"/>
      <c r="T1630" s="717"/>
      <c r="U1630" s="717"/>
      <c r="V1630" s="717"/>
      <c r="W1630" s="717"/>
      <c r="X1630" s="759"/>
    </row>
    <row r="1631" spans="1:24" s="712" customFormat="1" ht="12.75" hidden="1" customHeight="1">
      <c r="A1631" s="677"/>
      <c r="B1631" s="601"/>
      <c r="C1631" s="601"/>
      <c r="D1631" s="601"/>
      <c r="E1631" s="601"/>
      <c r="F1631" s="540"/>
      <c r="G1631" s="540"/>
      <c r="H1631" s="540"/>
      <c r="I1631" s="540"/>
      <c r="J1631" s="540"/>
      <c r="K1631" s="540"/>
      <c r="L1631" s="540"/>
      <c r="M1631" s="171"/>
      <c r="N1631" s="171"/>
      <c r="O1631" s="171"/>
      <c r="Q1631" s="758"/>
      <c r="R1631" s="757"/>
      <c r="S1631" s="717"/>
      <c r="T1631" s="717"/>
      <c r="U1631" s="717"/>
      <c r="V1631" s="717"/>
      <c r="W1631" s="717"/>
      <c r="X1631" s="759"/>
    </row>
    <row r="1632" spans="1:24" s="712" customFormat="1" ht="12.75" hidden="1" customHeight="1">
      <c r="A1632" s="677"/>
      <c r="B1632" s="601"/>
      <c r="C1632" s="601"/>
      <c r="D1632" s="601"/>
      <c r="E1632" s="601"/>
      <c r="F1632" s="540"/>
      <c r="G1632" s="540"/>
      <c r="H1632" s="540"/>
      <c r="I1632" s="540"/>
      <c r="J1632" s="540"/>
      <c r="K1632" s="540"/>
      <c r="L1632" s="540"/>
      <c r="M1632" s="171"/>
      <c r="N1632" s="171"/>
      <c r="O1632" s="171"/>
      <c r="Q1632" s="758"/>
      <c r="R1632" s="757"/>
      <c r="S1632" s="717"/>
      <c r="T1632" s="717"/>
      <c r="U1632" s="717"/>
      <c r="V1632" s="717"/>
      <c r="W1632" s="717"/>
      <c r="X1632" s="759"/>
    </row>
    <row r="1633" spans="1:24" s="712" customFormat="1" ht="12.75" hidden="1" customHeight="1">
      <c r="A1633" s="677"/>
      <c r="B1633" s="601"/>
      <c r="C1633" s="601"/>
      <c r="D1633" s="601"/>
      <c r="E1633" s="601"/>
      <c r="F1633" s="540"/>
      <c r="G1633" s="540"/>
      <c r="H1633" s="540"/>
      <c r="I1633" s="540"/>
      <c r="J1633" s="540"/>
      <c r="K1633" s="540"/>
      <c r="L1633" s="540"/>
      <c r="M1633" s="171"/>
      <c r="N1633" s="171"/>
      <c r="O1633" s="171"/>
      <c r="Q1633" s="758"/>
      <c r="R1633" s="757"/>
      <c r="S1633" s="717"/>
      <c r="T1633" s="717"/>
      <c r="U1633" s="717"/>
      <c r="V1633" s="717"/>
      <c r="W1633" s="717"/>
      <c r="X1633" s="759"/>
    </row>
    <row r="1634" spans="1:24" s="712" customFormat="1" ht="12.75" hidden="1" customHeight="1">
      <c r="A1634" s="677"/>
      <c r="B1634" s="601"/>
      <c r="C1634" s="601"/>
      <c r="D1634" s="601"/>
      <c r="E1634" s="601"/>
      <c r="F1634" s="540"/>
      <c r="G1634" s="540"/>
      <c r="H1634" s="540"/>
      <c r="I1634" s="540"/>
      <c r="J1634" s="540"/>
      <c r="K1634" s="540"/>
      <c r="L1634" s="540"/>
      <c r="M1634" s="171"/>
      <c r="N1634" s="171"/>
      <c r="O1634" s="171"/>
      <c r="Q1634" s="758"/>
      <c r="R1634" s="757"/>
      <c r="S1634" s="717"/>
      <c r="T1634" s="717"/>
      <c r="U1634" s="717"/>
      <c r="V1634" s="717"/>
      <c r="W1634" s="717"/>
      <c r="X1634" s="759"/>
    </row>
    <row r="1635" spans="1:24" s="712" customFormat="1" ht="12.75" hidden="1" customHeight="1">
      <c r="A1635" s="677"/>
      <c r="B1635" s="601"/>
      <c r="C1635" s="601"/>
      <c r="D1635" s="601"/>
      <c r="E1635" s="601"/>
      <c r="F1635" s="540"/>
      <c r="G1635" s="540"/>
      <c r="H1635" s="540"/>
      <c r="I1635" s="540"/>
      <c r="J1635" s="540"/>
      <c r="K1635" s="540"/>
      <c r="L1635" s="540"/>
      <c r="M1635" s="171"/>
      <c r="N1635" s="171"/>
      <c r="O1635" s="171"/>
      <c r="Q1635" s="758"/>
      <c r="R1635" s="757"/>
      <c r="S1635" s="717"/>
      <c r="T1635" s="717"/>
      <c r="U1635" s="717"/>
      <c r="V1635" s="717"/>
      <c r="W1635" s="717"/>
      <c r="X1635" s="759"/>
    </row>
    <row r="1636" spans="1:24" s="712" customFormat="1" ht="12.75" hidden="1" customHeight="1">
      <c r="A1636" s="677"/>
      <c r="B1636" s="601"/>
      <c r="C1636" s="601"/>
      <c r="D1636" s="601"/>
      <c r="E1636" s="601"/>
      <c r="F1636" s="540"/>
      <c r="G1636" s="540"/>
      <c r="H1636" s="540"/>
      <c r="I1636" s="540"/>
      <c r="J1636" s="540"/>
      <c r="K1636" s="540"/>
      <c r="L1636" s="540"/>
      <c r="M1636" s="171"/>
      <c r="N1636" s="171"/>
      <c r="O1636" s="171"/>
      <c r="Q1636" s="758"/>
      <c r="R1636" s="757"/>
      <c r="S1636" s="717"/>
      <c r="T1636" s="717"/>
      <c r="U1636" s="717"/>
      <c r="V1636" s="717"/>
      <c r="W1636" s="717"/>
      <c r="X1636" s="759"/>
    </row>
    <row r="1637" spans="1:24" s="712" customFormat="1" ht="12.75" hidden="1" customHeight="1">
      <c r="A1637" s="677"/>
      <c r="B1637" s="601"/>
      <c r="C1637" s="601"/>
      <c r="D1637" s="601"/>
      <c r="E1637" s="601"/>
      <c r="F1637" s="540"/>
      <c r="G1637" s="540"/>
      <c r="H1637" s="540"/>
      <c r="I1637" s="540"/>
      <c r="J1637" s="540"/>
      <c r="K1637" s="540"/>
      <c r="L1637" s="540"/>
      <c r="M1637" s="171"/>
      <c r="N1637" s="171"/>
      <c r="O1637" s="171"/>
      <c r="Q1637" s="758"/>
      <c r="R1637" s="757"/>
      <c r="S1637" s="717"/>
      <c r="T1637" s="717"/>
      <c r="U1637" s="717"/>
      <c r="V1637" s="717"/>
      <c r="W1637" s="717"/>
      <c r="X1637" s="759"/>
    </row>
    <row r="1638" spans="1:24" s="712" customFormat="1" ht="12.75" hidden="1" customHeight="1">
      <c r="A1638" s="677"/>
      <c r="B1638" s="601"/>
      <c r="C1638" s="601"/>
      <c r="D1638" s="601"/>
      <c r="E1638" s="601"/>
      <c r="F1638" s="540"/>
      <c r="G1638" s="540"/>
      <c r="H1638" s="540"/>
      <c r="I1638" s="540"/>
      <c r="J1638" s="540"/>
      <c r="K1638" s="540"/>
      <c r="L1638" s="540"/>
      <c r="M1638" s="171"/>
      <c r="N1638" s="171"/>
      <c r="O1638" s="171"/>
      <c r="Q1638" s="758"/>
      <c r="R1638" s="757"/>
      <c r="S1638" s="717"/>
      <c r="T1638" s="717"/>
      <c r="U1638" s="717"/>
      <c r="V1638" s="717"/>
      <c r="W1638" s="717"/>
      <c r="X1638" s="759"/>
    </row>
    <row r="1639" spans="1:24" s="712" customFormat="1" ht="12.75" hidden="1" customHeight="1">
      <c r="A1639" s="677"/>
      <c r="B1639" s="601"/>
      <c r="C1639" s="601"/>
      <c r="D1639" s="601"/>
      <c r="E1639" s="601"/>
      <c r="F1639" s="540"/>
      <c r="G1639" s="540"/>
      <c r="H1639" s="540"/>
      <c r="I1639" s="540"/>
      <c r="J1639" s="540"/>
      <c r="K1639" s="540"/>
      <c r="L1639" s="540"/>
      <c r="M1639" s="171"/>
      <c r="N1639" s="171"/>
      <c r="O1639" s="171"/>
      <c r="Q1639" s="758"/>
      <c r="R1639" s="757"/>
      <c r="S1639" s="717"/>
      <c r="T1639" s="717"/>
      <c r="U1639" s="717"/>
      <c r="V1639" s="717"/>
      <c r="W1639" s="717"/>
      <c r="X1639" s="759"/>
    </row>
    <row r="1640" spans="1:24" s="712" customFormat="1" ht="12.75" hidden="1" customHeight="1">
      <c r="A1640" s="677"/>
      <c r="B1640" s="601"/>
      <c r="C1640" s="601"/>
      <c r="D1640" s="601"/>
      <c r="E1640" s="601"/>
      <c r="F1640" s="540"/>
      <c r="G1640" s="540"/>
      <c r="H1640" s="540"/>
      <c r="I1640" s="540"/>
      <c r="J1640" s="540"/>
      <c r="K1640" s="540"/>
      <c r="L1640" s="540"/>
      <c r="M1640" s="171"/>
      <c r="N1640" s="171"/>
      <c r="O1640" s="171"/>
      <c r="Q1640" s="758"/>
      <c r="R1640" s="757"/>
      <c r="S1640" s="717"/>
      <c r="T1640" s="717"/>
      <c r="U1640" s="717"/>
      <c r="V1640" s="717"/>
      <c r="W1640" s="717"/>
      <c r="X1640" s="759"/>
    </row>
    <row r="1641" spans="1:24" s="712" customFormat="1" ht="12.75" hidden="1" customHeight="1">
      <c r="A1641" s="677"/>
      <c r="B1641" s="601"/>
      <c r="C1641" s="601"/>
      <c r="D1641" s="601"/>
      <c r="E1641" s="601"/>
      <c r="F1641" s="540"/>
      <c r="G1641" s="540"/>
      <c r="H1641" s="540"/>
      <c r="I1641" s="540"/>
      <c r="J1641" s="540"/>
      <c r="K1641" s="540"/>
      <c r="L1641" s="540"/>
      <c r="M1641" s="171"/>
      <c r="N1641" s="171"/>
      <c r="O1641" s="171"/>
      <c r="Q1641" s="758"/>
      <c r="R1641" s="757"/>
      <c r="S1641" s="717"/>
      <c r="T1641" s="717"/>
      <c r="U1641" s="717"/>
      <c r="V1641" s="717"/>
      <c r="W1641" s="717"/>
      <c r="X1641" s="759"/>
    </row>
    <row r="1642" spans="1:24" s="712" customFormat="1" ht="12.75" hidden="1" customHeight="1">
      <c r="A1642" s="677"/>
      <c r="B1642" s="601"/>
      <c r="C1642" s="601"/>
      <c r="D1642" s="601"/>
      <c r="E1642" s="601"/>
      <c r="F1642" s="540"/>
      <c r="G1642" s="540"/>
      <c r="H1642" s="540"/>
      <c r="I1642" s="540"/>
      <c r="J1642" s="540"/>
      <c r="K1642" s="540"/>
      <c r="L1642" s="540"/>
      <c r="M1642" s="171"/>
      <c r="N1642" s="171"/>
      <c r="O1642" s="171"/>
      <c r="Q1642" s="758"/>
      <c r="R1642" s="757"/>
      <c r="S1642" s="717"/>
      <c r="T1642" s="717"/>
      <c r="U1642" s="717"/>
      <c r="V1642" s="717"/>
      <c r="W1642" s="717"/>
      <c r="X1642" s="759"/>
    </row>
    <row r="1643" spans="1:24" s="712" customFormat="1" ht="12.75" hidden="1" customHeight="1">
      <c r="A1643" s="677"/>
      <c r="B1643" s="601"/>
      <c r="C1643" s="601"/>
      <c r="D1643" s="601"/>
      <c r="E1643" s="601"/>
      <c r="F1643" s="540"/>
      <c r="G1643" s="540"/>
      <c r="H1643" s="540"/>
      <c r="I1643" s="540"/>
      <c r="J1643" s="540"/>
      <c r="K1643" s="540"/>
      <c r="L1643" s="540"/>
      <c r="M1643" s="171"/>
      <c r="N1643" s="171"/>
      <c r="O1643" s="171"/>
      <c r="Q1643" s="758"/>
      <c r="R1643" s="757"/>
      <c r="S1643" s="717"/>
      <c r="T1643" s="717"/>
      <c r="U1643" s="717"/>
      <c r="V1643" s="717"/>
      <c r="W1643" s="717"/>
      <c r="X1643" s="759"/>
    </row>
    <row r="1644" spans="1:24" s="712" customFormat="1" ht="12.75" hidden="1" customHeight="1">
      <c r="A1644" s="677"/>
      <c r="B1644" s="601"/>
      <c r="C1644" s="601"/>
      <c r="D1644" s="601"/>
      <c r="E1644" s="601"/>
      <c r="F1644" s="540"/>
      <c r="G1644" s="540"/>
      <c r="H1644" s="540"/>
      <c r="I1644" s="540"/>
      <c r="J1644" s="540"/>
      <c r="K1644" s="540"/>
      <c r="L1644" s="540"/>
      <c r="M1644" s="171"/>
      <c r="N1644" s="171"/>
      <c r="O1644" s="171"/>
      <c r="Q1644" s="758"/>
      <c r="R1644" s="757"/>
      <c r="S1644" s="717"/>
      <c r="T1644" s="717"/>
      <c r="U1644" s="717"/>
      <c r="V1644" s="717"/>
      <c r="W1644" s="717"/>
      <c r="X1644" s="759"/>
    </row>
    <row r="1645" spans="1:24" s="712" customFormat="1" ht="12.75" hidden="1" customHeight="1">
      <c r="A1645" s="677"/>
      <c r="B1645" s="601"/>
      <c r="C1645" s="601"/>
      <c r="D1645" s="601"/>
      <c r="E1645" s="601"/>
      <c r="F1645" s="540"/>
      <c r="G1645" s="540"/>
      <c r="H1645" s="540"/>
      <c r="I1645" s="540"/>
      <c r="J1645" s="540"/>
      <c r="K1645" s="540"/>
      <c r="L1645" s="540"/>
      <c r="M1645" s="171"/>
      <c r="N1645" s="171"/>
      <c r="O1645" s="171"/>
      <c r="Q1645" s="758"/>
      <c r="R1645" s="757"/>
      <c r="S1645" s="717"/>
      <c r="T1645" s="717"/>
      <c r="U1645" s="717"/>
      <c r="V1645" s="717"/>
      <c r="W1645" s="717"/>
      <c r="X1645" s="759"/>
    </row>
    <row r="1646" spans="1:24" s="712" customFormat="1" ht="12.75" hidden="1" customHeight="1">
      <c r="A1646" s="677"/>
      <c r="B1646" s="601"/>
      <c r="C1646" s="601"/>
      <c r="D1646" s="601"/>
      <c r="E1646" s="601"/>
      <c r="F1646" s="540"/>
      <c r="G1646" s="540"/>
      <c r="H1646" s="540"/>
      <c r="I1646" s="540"/>
      <c r="J1646" s="540"/>
      <c r="K1646" s="540"/>
      <c r="L1646" s="540"/>
      <c r="M1646" s="171"/>
      <c r="N1646" s="171"/>
      <c r="O1646" s="171"/>
      <c r="Q1646" s="758"/>
      <c r="R1646" s="757"/>
      <c r="S1646" s="717"/>
      <c r="T1646" s="717"/>
      <c r="U1646" s="717"/>
      <c r="V1646" s="717"/>
      <c r="W1646" s="717"/>
      <c r="X1646" s="759"/>
    </row>
    <row r="1647" spans="1:24" s="712" customFormat="1" ht="12.75" hidden="1" customHeight="1">
      <c r="A1647" s="677"/>
      <c r="B1647" s="601"/>
      <c r="C1647" s="601"/>
      <c r="D1647" s="601"/>
      <c r="E1647" s="601"/>
      <c r="F1647" s="540"/>
      <c r="G1647" s="540"/>
      <c r="H1647" s="540"/>
      <c r="I1647" s="540"/>
      <c r="J1647" s="540"/>
      <c r="K1647" s="540"/>
      <c r="L1647" s="540"/>
      <c r="M1647" s="171"/>
      <c r="N1647" s="171"/>
      <c r="O1647" s="171"/>
      <c r="Q1647" s="758"/>
      <c r="R1647" s="757"/>
      <c r="S1647" s="717"/>
      <c r="T1647" s="717"/>
      <c r="U1647" s="717"/>
      <c r="V1647" s="717"/>
      <c r="W1647" s="717"/>
      <c r="X1647" s="759"/>
    </row>
    <row r="1648" spans="1:24" s="712" customFormat="1" ht="12.75" hidden="1" customHeight="1">
      <c r="A1648" s="677"/>
      <c r="B1648" s="601"/>
      <c r="C1648" s="601"/>
      <c r="D1648" s="601"/>
      <c r="E1648" s="601"/>
      <c r="F1648" s="540"/>
      <c r="G1648" s="540"/>
      <c r="H1648" s="540"/>
      <c r="I1648" s="540"/>
      <c r="J1648" s="540"/>
      <c r="K1648" s="540"/>
      <c r="L1648" s="540"/>
      <c r="M1648" s="171"/>
      <c r="N1648" s="171"/>
      <c r="O1648" s="171"/>
      <c r="Q1648" s="758"/>
      <c r="R1648" s="757"/>
      <c r="S1648" s="717"/>
      <c r="T1648" s="717"/>
      <c r="U1648" s="717"/>
      <c r="V1648" s="717"/>
      <c r="W1648" s="717"/>
      <c r="X1648" s="759"/>
    </row>
    <row r="1649" spans="1:24" s="712" customFormat="1" ht="12.75" hidden="1" customHeight="1">
      <c r="A1649" s="677"/>
      <c r="B1649" s="601"/>
      <c r="C1649" s="601"/>
      <c r="D1649" s="601"/>
      <c r="E1649" s="601"/>
      <c r="F1649" s="540"/>
      <c r="G1649" s="540"/>
      <c r="H1649" s="540"/>
      <c r="I1649" s="540"/>
      <c r="J1649" s="540"/>
      <c r="K1649" s="540"/>
      <c r="L1649" s="540"/>
      <c r="M1649" s="171"/>
      <c r="N1649" s="171"/>
      <c r="O1649" s="171"/>
      <c r="Q1649" s="758"/>
      <c r="R1649" s="757"/>
      <c r="S1649" s="717"/>
      <c r="T1649" s="717"/>
      <c r="U1649" s="717"/>
      <c r="V1649" s="717"/>
      <c r="W1649" s="717"/>
      <c r="X1649" s="759"/>
    </row>
    <row r="1650" spans="1:24" s="712" customFormat="1" ht="12.75" hidden="1" customHeight="1">
      <c r="A1650" s="677"/>
      <c r="B1650" s="601"/>
      <c r="C1650" s="601"/>
      <c r="D1650" s="601"/>
      <c r="E1650" s="601"/>
      <c r="F1650" s="540"/>
      <c r="G1650" s="540"/>
      <c r="H1650" s="540"/>
      <c r="I1650" s="540"/>
      <c r="J1650" s="540"/>
      <c r="K1650" s="540"/>
      <c r="L1650" s="540"/>
      <c r="M1650" s="171"/>
      <c r="N1650" s="171"/>
      <c r="O1650" s="171"/>
      <c r="Q1650" s="758"/>
      <c r="R1650" s="757"/>
      <c r="S1650" s="717"/>
      <c r="T1650" s="717"/>
      <c r="U1650" s="717"/>
      <c r="V1650" s="717"/>
      <c r="W1650" s="717"/>
      <c r="X1650" s="759"/>
    </row>
    <row r="1651" spans="1:24" s="712" customFormat="1" ht="12.75" hidden="1" customHeight="1">
      <c r="A1651" s="677"/>
      <c r="B1651" s="601"/>
      <c r="C1651" s="601"/>
      <c r="D1651" s="601"/>
      <c r="E1651" s="601"/>
      <c r="F1651" s="540"/>
      <c r="G1651" s="540"/>
      <c r="H1651" s="540"/>
      <c r="I1651" s="540"/>
      <c r="J1651" s="540"/>
      <c r="K1651" s="540"/>
      <c r="L1651" s="540"/>
      <c r="M1651" s="171"/>
      <c r="N1651" s="171"/>
      <c r="O1651" s="171"/>
      <c r="Q1651" s="758"/>
      <c r="R1651" s="757"/>
      <c r="S1651" s="717"/>
      <c r="T1651" s="717"/>
      <c r="U1651" s="717"/>
      <c r="V1651" s="717"/>
      <c r="W1651" s="717"/>
      <c r="X1651" s="759"/>
    </row>
    <row r="1652" spans="1:24" s="712" customFormat="1" ht="12.75" hidden="1" customHeight="1">
      <c r="A1652" s="677"/>
      <c r="B1652" s="601"/>
      <c r="C1652" s="601"/>
      <c r="D1652" s="601"/>
      <c r="E1652" s="601"/>
      <c r="F1652" s="540"/>
      <c r="G1652" s="540"/>
      <c r="H1652" s="540"/>
      <c r="I1652" s="540"/>
      <c r="J1652" s="540"/>
      <c r="K1652" s="540"/>
      <c r="L1652" s="540"/>
      <c r="M1652" s="171"/>
      <c r="N1652" s="171"/>
      <c r="O1652" s="171"/>
      <c r="Q1652" s="758"/>
      <c r="R1652" s="757"/>
      <c r="S1652" s="717"/>
      <c r="T1652" s="717"/>
      <c r="U1652" s="717"/>
      <c r="V1652" s="717"/>
      <c r="W1652" s="717"/>
      <c r="X1652" s="759"/>
    </row>
    <row r="1653" spans="1:24" s="712" customFormat="1" ht="12.75" hidden="1" customHeight="1">
      <c r="A1653" s="677"/>
      <c r="B1653" s="601"/>
      <c r="C1653" s="601"/>
      <c r="D1653" s="601"/>
      <c r="E1653" s="601"/>
      <c r="F1653" s="540"/>
      <c r="G1653" s="540"/>
      <c r="H1653" s="540"/>
      <c r="I1653" s="540"/>
      <c r="J1653" s="540"/>
      <c r="K1653" s="540"/>
      <c r="L1653" s="540"/>
      <c r="M1653" s="171"/>
      <c r="N1653" s="171"/>
      <c r="O1653" s="171"/>
      <c r="Q1653" s="758"/>
      <c r="R1653" s="757"/>
      <c r="S1653" s="717"/>
      <c r="T1653" s="717"/>
      <c r="U1653" s="717"/>
      <c r="V1653" s="717"/>
      <c r="W1653" s="717"/>
      <c r="X1653" s="759"/>
    </row>
    <row r="1654" spans="1:24" s="712" customFormat="1" ht="12.75" hidden="1" customHeight="1">
      <c r="A1654" s="677"/>
      <c r="B1654" s="601"/>
      <c r="C1654" s="601"/>
      <c r="D1654" s="601"/>
      <c r="E1654" s="601"/>
      <c r="F1654" s="540"/>
      <c r="G1654" s="540"/>
      <c r="H1654" s="540"/>
      <c r="I1654" s="540"/>
      <c r="J1654" s="540"/>
      <c r="K1654" s="540"/>
      <c r="L1654" s="540"/>
      <c r="M1654" s="171"/>
      <c r="N1654" s="171"/>
      <c r="O1654" s="171"/>
      <c r="Q1654" s="758"/>
      <c r="R1654" s="757"/>
      <c r="S1654" s="717"/>
      <c r="T1654" s="717"/>
      <c r="U1654" s="717"/>
      <c r="V1654" s="717"/>
      <c r="W1654" s="717"/>
      <c r="X1654" s="759"/>
    </row>
    <row r="1655" spans="1:24" s="712" customFormat="1" ht="12.75" hidden="1" customHeight="1">
      <c r="A1655" s="677"/>
      <c r="B1655" s="601"/>
      <c r="C1655" s="601"/>
      <c r="D1655" s="601"/>
      <c r="E1655" s="601"/>
      <c r="F1655" s="540"/>
      <c r="G1655" s="540"/>
      <c r="H1655" s="540"/>
      <c r="I1655" s="540"/>
      <c r="J1655" s="540"/>
      <c r="K1655" s="540"/>
      <c r="L1655" s="540"/>
      <c r="M1655" s="171"/>
      <c r="N1655" s="171"/>
      <c r="O1655" s="171"/>
      <c r="Q1655" s="758"/>
      <c r="R1655" s="757"/>
      <c r="S1655" s="717"/>
      <c r="T1655" s="717"/>
      <c r="U1655" s="717"/>
      <c r="V1655" s="717"/>
      <c r="W1655" s="717"/>
      <c r="X1655" s="759"/>
    </row>
    <row r="1656" spans="1:24" s="712" customFormat="1" ht="12.75" hidden="1" customHeight="1">
      <c r="A1656" s="677"/>
      <c r="B1656" s="601"/>
      <c r="C1656" s="601"/>
      <c r="D1656" s="601"/>
      <c r="E1656" s="601"/>
      <c r="F1656" s="540"/>
      <c r="G1656" s="540"/>
      <c r="H1656" s="540"/>
      <c r="I1656" s="540"/>
      <c r="J1656" s="540"/>
      <c r="K1656" s="540"/>
      <c r="L1656" s="540"/>
      <c r="M1656" s="171"/>
      <c r="N1656" s="171"/>
      <c r="O1656" s="171"/>
      <c r="Q1656" s="758"/>
      <c r="R1656" s="757"/>
      <c r="S1656" s="717"/>
      <c r="T1656" s="717"/>
      <c r="U1656" s="717"/>
      <c r="V1656" s="717"/>
      <c r="W1656" s="717"/>
      <c r="X1656" s="759"/>
    </row>
    <row r="1657" spans="1:24" s="712" customFormat="1" ht="12.75" hidden="1" customHeight="1">
      <c r="A1657" s="677"/>
      <c r="B1657" s="601"/>
      <c r="C1657" s="601"/>
      <c r="D1657" s="601"/>
      <c r="E1657" s="601"/>
      <c r="F1657" s="540"/>
      <c r="G1657" s="540"/>
      <c r="H1657" s="540"/>
      <c r="I1657" s="540"/>
      <c r="J1657" s="540"/>
      <c r="K1657" s="540"/>
      <c r="L1657" s="540"/>
      <c r="M1657" s="171"/>
      <c r="N1657" s="171"/>
      <c r="O1657" s="171"/>
      <c r="Q1657" s="758"/>
      <c r="R1657" s="757"/>
      <c r="S1657" s="717"/>
      <c r="T1657" s="717"/>
      <c r="U1657" s="717"/>
      <c r="V1657" s="717"/>
      <c r="W1657" s="717"/>
      <c r="X1657" s="759"/>
    </row>
    <row r="1658" spans="1:24" s="712" customFormat="1" ht="12.75" hidden="1" customHeight="1">
      <c r="A1658" s="677"/>
      <c r="B1658" s="601"/>
      <c r="C1658" s="601"/>
      <c r="D1658" s="601"/>
      <c r="E1658" s="601"/>
      <c r="F1658" s="540"/>
      <c r="G1658" s="540"/>
      <c r="H1658" s="540"/>
      <c r="I1658" s="540"/>
      <c r="J1658" s="540"/>
      <c r="K1658" s="540"/>
      <c r="L1658" s="540"/>
      <c r="M1658" s="171"/>
      <c r="N1658" s="171"/>
      <c r="O1658" s="171"/>
      <c r="Q1658" s="758"/>
      <c r="R1658" s="757"/>
      <c r="S1658" s="717"/>
      <c r="T1658" s="717"/>
      <c r="U1658" s="717"/>
      <c r="V1658" s="717"/>
      <c r="W1658" s="717"/>
      <c r="X1658" s="759"/>
    </row>
    <row r="1659" spans="1:24" s="712" customFormat="1" ht="12.75" hidden="1" customHeight="1">
      <c r="A1659" s="677"/>
      <c r="B1659" s="601"/>
      <c r="C1659" s="601"/>
      <c r="D1659" s="601"/>
      <c r="E1659" s="601"/>
      <c r="F1659" s="540"/>
      <c r="G1659" s="540"/>
      <c r="H1659" s="540"/>
      <c r="I1659" s="540"/>
      <c r="J1659" s="540"/>
      <c r="K1659" s="540"/>
      <c r="L1659" s="540"/>
      <c r="M1659" s="171"/>
      <c r="N1659" s="171"/>
      <c r="O1659" s="171"/>
      <c r="Q1659" s="758"/>
      <c r="R1659" s="757"/>
      <c r="S1659" s="717"/>
      <c r="T1659" s="717"/>
      <c r="U1659" s="717"/>
      <c r="V1659" s="717"/>
      <c r="W1659" s="717"/>
      <c r="X1659" s="759"/>
    </row>
    <row r="1660" spans="1:24" s="712" customFormat="1" ht="12.75" hidden="1" customHeight="1">
      <c r="A1660" s="677"/>
      <c r="B1660" s="601"/>
      <c r="C1660" s="601"/>
      <c r="D1660" s="601"/>
      <c r="E1660" s="601"/>
      <c r="F1660" s="540"/>
      <c r="G1660" s="540"/>
      <c r="H1660" s="540"/>
      <c r="I1660" s="540"/>
      <c r="J1660" s="540"/>
      <c r="K1660" s="540"/>
      <c r="L1660" s="540"/>
      <c r="M1660" s="171"/>
      <c r="N1660" s="171"/>
      <c r="O1660" s="171"/>
      <c r="Q1660" s="758"/>
      <c r="R1660" s="757"/>
      <c r="S1660" s="717"/>
      <c r="T1660" s="717"/>
      <c r="U1660" s="717"/>
      <c r="V1660" s="717"/>
      <c r="W1660" s="717"/>
      <c r="X1660" s="759"/>
    </row>
    <row r="1661" spans="1:24" s="712" customFormat="1" ht="12.75" hidden="1" customHeight="1">
      <c r="A1661" s="677"/>
      <c r="B1661" s="601"/>
      <c r="C1661" s="601"/>
      <c r="D1661" s="601"/>
      <c r="E1661" s="601"/>
      <c r="F1661" s="540"/>
      <c r="G1661" s="540"/>
      <c r="H1661" s="540"/>
      <c r="I1661" s="540"/>
      <c r="J1661" s="540"/>
      <c r="K1661" s="540"/>
      <c r="L1661" s="540"/>
      <c r="M1661" s="171"/>
      <c r="N1661" s="171"/>
      <c r="O1661" s="171"/>
      <c r="Q1661" s="758"/>
      <c r="R1661" s="757"/>
      <c r="S1661" s="717"/>
      <c r="T1661" s="717"/>
      <c r="U1661" s="717"/>
      <c r="V1661" s="717"/>
      <c r="W1661" s="717"/>
      <c r="X1661" s="759"/>
    </row>
    <row r="1662" spans="1:24" s="712" customFormat="1" ht="12.75" hidden="1" customHeight="1">
      <c r="A1662" s="677"/>
      <c r="B1662" s="601"/>
      <c r="C1662" s="601"/>
      <c r="D1662" s="601"/>
      <c r="E1662" s="601"/>
      <c r="F1662" s="540"/>
      <c r="G1662" s="540"/>
      <c r="H1662" s="540"/>
      <c r="I1662" s="540"/>
      <c r="J1662" s="540"/>
      <c r="K1662" s="540"/>
      <c r="L1662" s="540"/>
      <c r="M1662" s="171"/>
      <c r="N1662" s="171"/>
      <c r="O1662" s="171"/>
      <c r="Q1662" s="758"/>
      <c r="R1662" s="757"/>
      <c r="S1662" s="717"/>
      <c r="T1662" s="717"/>
      <c r="U1662" s="717"/>
      <c r="V1662" s="717"/>
      <c r="W1662" s="717"/>
      <c r="X1662" s="759"/>
    </row>
    <row r="1663" spans="1:24" s="712" customFormat="1" ht="12.75" hidden="1" customHeight="1">
      <c r="A1663" s="677"/>
      <c r="B1663" s="601"/>
      <c r="C1663" s="601"/>
      <c r="D1663" s="601"/>
      <c r="E1663" s="601"/>
      <c r="F1663" s="540"/>
      <c r="G1663" s="540"/>
      <c r="H1663" s="540"/>
      <c r="I1663" s="540"/>
      <c r="J1663" s="540"/>
      <c r="K1663" s="540"/>
      <c r="L1663" s="540"/>
      <c r="M1663" s="171"/>
      <c r="N1663" s="171"/>
      <c r="O1663" s="171"/>
      <c r="Q1663" s="758"/>
      <c r="R1663" s="757"/>
      <c r="S1663" s="717"/>
      <c r="T1663" s="717"/>
      <c r="U1663" s="717"/>
      <c r="V1663" s="717"/>
      <c r="W1663" s="717"/>
      <c r="X1663" s="759"/>
    </row>
    <row r="1664" spans="1:24" s="712" customFormat="1" ht="12.75" hidden="1" customHeight="1">
      <c r="A1664" s="677"/>
      <c r="B1664" s="601"/>
      <c r="C1664" s="601"/>
      <c r="D1664" s="601"/>
      <c r="E1664" s="601"/>
      <c r="F1664" s="540"/>
      <c r="G1664" s="540"/>
      <c r="H1664" s="540"/>
      <c r="I1664" s="540"/>
      <c r="J1664" s="540"/>
      <c r="K1664" s="540"/>
      <c r="L1664" s="540"/>
      <c r="M1664" s="171"/>
      <c r="N1664" s="171"/>
      <c r="O1664" s="171"/>
      <c r="Q1664" s="758"/>
      <c r="R1664" s="757"/>
      <c r="S1664" s="717"/>
      <c r="T1664" s="717"/>
      <c r="U1664" s="717"/>
      <c r="V1664" s="717"/>
      <c r="W1664" s="717"/>
      <c r="X1664" s="759"/>
    </row>
    <row r="1665" spans="1:24" s="712" customFormat="1" ht="12.75" hidden="1" customHeight="1">
      <c r="A1665" s="677"/>
      <c r="B1665" s="601"/>
      <c r="C1665" s="601"/>
      <c r="D1665" s="601"/>
      <c r="E1665" s="601"/>
      <c r="F1665" s="540"/>
      <c r="G1665" s="540"/>
      <c r="H1665" s="540"/>
      <c r="I1665" s="540"/>
      <c r="J1665" s="540"/>
      <c r="K1665" s="540"/>
      <c r="L1665" s="540"/>
      <c r="M1665" s="171"/>
      <c r="N1665" s="171"/>
      <c r="O1665" s="171"/>
      <c r="Q1665" s="758"/>
      <c r="R1665" s="757"/>
      <c r="S1665" s="717"/>
      <c r="T1665" s="717"/>
      <c r="U1665" s="717"/>
      <c r="V1665" s="717"/>
      <c r="W1665" s="717"/>
      <c r="X1665" s="759"/>
    </row>
    <row r="1666" spans="1:24" s="712" customFormat="1" ht="12.75" hidden="1" customHeight="1">
      <c r="A1666" s="677"/>
      <c r="B1666" s="601"/>
      <c r="C1666" s="601"/>
      <c r="D1666" s="601"/>
      <c r="E1666" s="601"/>
      <c r="F1666" s="540"/>
      <c r="G1666" s="540"/>
      <c r="H1666" s="540"/>
      <c r="I1666" s="540"/>
      <c r="J1666" s="540"/>
      <c r="K1666" s="540"/>
      <c r="L1666" s="540"/>
      <c r="M1666" s="171"/>
      <c r="N1666" s="171"/>
      <c r="O1666" s="171"/>
      <c r="Q1666" s="758"/>
      <c r="R1666" s="757"/>
      <c r="S1666" s="717"/>
      <c r="T1666" s="717"/>
      <c r="U1666" s="717"/>
      <c r="V1666" s="717"/>
      <c r="W1666" s="717"/>
      <c r="X1666" s="759"/>
    </row>
    <row r="1667" spans="1:24" s="712" customFormat="1" ht="12.75" hidden="1" customHeight="1">
      <c r="A1667" s="677"/>
      <c r="B1667" s="601"/>
      <c r="C1667" s="601"/>
      <c r="D1667" s="601"/>
      <c r="E1667" s="601"/>
      <c r="F1667" s="540"/>
      <c r="G1667" s="540"/>
      <c r="H1667" s="540"/>
      <c r="I1667" s="540"/>
      <c r="J1667" s="540"/>
      <c r="K1667" s="540"/>
      <c r="L1667" s="540"/>
      <c r="M1667" s="171"/>
      <c r="N1667" s="171"/>
      <c r="O1667" s="171"/>
      <c r="Q1667" s="758"/>
      <c r="R1667" s="757"/>
      <c r="S1667" s="717"/>
      <c r="T1667" s="717"/>
      <c r="U1667" s="717"/>
      <c r="V1667" s="717"/>
      <c r="W1667" s="717"/>
      <c r="X1667" s="759"/>
    </row>
    <row r="1668" spans="1:24" s="712" customFormat="1" ht="12.75" hidden="1" customHeight="1">
      <c r="A1668" s="677"/>
      <c r="B1668" s="601"/>
      <c r="C1668" s="601"/>
      <c r="D1668" s="601"/>
      <c r="E1668" s="601"/>
      <c r="F1668" s="540"/>
      <c r="G1668" s="540"/>
      <c r="H1668" s="540"/>
      <c r="I1668" s="540"/>
      <c r="J1668" s="540"/>
      <c r="K1668" s="540"/>
      <c r="L1668" s="540"/>
      <c r="M1668" s="171"/>
      <c r="N1668" s="171"/>
      <c r="O1668" s="171"/>
      <c r="Q1668" s="758"/>
      <c r="R1668" s="757"/>
      <c r="S1668" s="717"/>
      <c r="T1668" s="717"/>
      <c r="U1668" s="717"/>
      <c r="V1668" s="717"/>
      <c r="W1668" s="717"/>
      <c r="X1668" s="759"/>
    </row>
    <row r="1669" spans="1:24" s="712" customFormat="1" ht="12.75" hidden="1" customHeight="1">
      <c r="A1669" s="677"/>
      <c r="B1669" s="601"/>
      <c r="C1669" s="601"/>
      <c r="D1669" s="601"/>
      <c r="E1669" s="601"/>
      <c r="F1669" s="540"/>
      <c r="G1669" s="540"/>
      <c r="H1669" s="540"/>
      <c r="I1669" s="540"/>
      <c r="J1669" s="540"/>
      <c r="K1669" s="540"/>
      <c r="L1669" s="540"/>
      <c r="M1669" s="171"/>
      <c r="N1669" s="171"/>
      <c r="O1669" s="171"/>
      <c r="Q1669" s="758"/>
      <c r="R1669" s="757"/>
      <c r="S1669" s="717"/>
      <c r="T1669" s="717"/>
      <c r="U1669" s="717"/>
      <c r="V1669" s="717"/>
      <c r="W1669" s="717"/>
      <c r="X1669" s="759"/>
    </row>
    <row r="1670" spans="1:24" s="712" customFormat="1" ht="12.75" hidden="1" customHeight="1">
      <c r="A1670" s="677"/>
      <c r="B1670" s="601"/>
      <c r="C1670" s="601"/>
      <c r="D1670" s="601"/>
      <c r="E1670" s="601"/>
      <c r="F1670" s="540"/>
      <c r="G1670" s="540"/>
      <c r="H1670" s="540"/>
      <c r="I1670" s="540"/>
      <c r="J1670" s="540"/>
      <c r="K1670" s="540"/>
      <c r="L1670" s="540"/>
      <c r="M1670" s="171"/>
      <c r="N1670" s="171"/>
      <c r="O1670" s="171"/>
      <c r="Q1670" s="758"/>
      <c r="R1670" s="757"/>
      <c r="S1670" s="717"/>
      <c r="T1670" s="717"/>
      <c r="U1670" s="717"/>
      <c r="V1670" s="717"/>
      <c r="W1670" s="717"/>
      <c r="X1670" s="759"/>
    </row>
    <row r="1671" spans="1:24" s="712" customFormat="1" ht="12.75" hidden="1" customHeight="1">
      <c r="A1671" s="677"/>
      <c r="B1671" s="601"/>
      <c r="C1671" s="601"/>
      <c r="D1671" s="601"/>
      <c r="E1671" s="601"/>
      <c r="F1671" s="540"/>
      <c r="G1671" s="540"/>
      <c r="H1671" s="540"/>
      <c r="I1671" s="540"/>
      <c r="J1671" s="540"/>
      <c r="K1671" s="540"/>
      <c r="L1671" s="540"/>
      <c r="M1671" s="171"/>
      <c r="N1671" s="171"/>
      <c r="O1671" s="171"/>
      <c r="Q1671" s="758"/>
      <c r="R1671" s="757"/>
      <c r="S1671" s="717"/>
      <c r="T1671" s="717"/>
      <c r="U1671" s="717"/>
      <c r="V1671" s="717"/>
      <c r="W1671" s="717"/>
      <c r="X1671" s="759"/>
    </row>
    <row r="1672" spans="1:24" s="712" customFormat="1" ht="12.75" hidden="1" customHeight="1">
      <c r="A1672" s="677"/>
      <c r="B1672" s="601"/>
      <c r="C1672" s="601"/>
      <c r="D1672" s="601"/>
      <c r="E1672" s="601"/>
      <c r="F1672" s="540"/>
      <c r="G1672" s="540"/>
      <c r="H1672" s="540"/>
      <c r="I1672" s="540"/>
      <c r="J1672" s="540"/>
      <c r="K1672" s="540"/>
      <c r="L1672" s="540"/>
      <c r="M1672" s="171"/>
      <c r="N1672" s="171"/>
      <c r="O1672" s="171"/>
      <c r="Q1672" s="758"/>
      <c r="R1672" s="757"/>
      <c r="S1672" s="717"/>
      <c r="T1672" s="717"/>
      <c r="U1672" s="717"/>
      <c r="V1672" s="717"/>
      <c r="W1672" s="717"/>
      <c r="X1672" s="759"/>
    </row>
    <row r="1673" spans="1:24" s="712" customFormat="1" ht="12.75" hidden="1" customHeight="1">
      <c r="A1673" s="677"/>
      <c r="B1673" s="601"/>
      <c r="C1673" s="601"/>
      <c r="D1673" s="601"/>
      <c r="E1673" s="601"/>
      <c r="F1673" s="540"/>
      <c r="G1673" s="540"/>
      <c r="H1673" s="540"/>
      <c r="I1673" s="540"/>
      <c r="J1673" s="540"/>
      <c r="K1673" s="540"/>
      <c r="L1673" s="540"/>
      <c r="M1673" s="171"/>
      <c r="N1673" s="171"/>
      <c r="O1673" s="171"/>
      <c r="Q1673" s="758"/>
      <c r="R1673" s="757"/>
      <c r="S1673" s="717"/>
      <c r="T1673" s="717"/>
      <c r="U1673" s="717"/>
      <c r="V1673" s="717"/>
      <c r="W1673" s="717"/>
      <c r="X1673" s="759"/>
    </row>
    <row r="1674" spans="1:24" s="712" customFormat="1" ht="12.75" hidden="1" customHeight="1">
      <c r="A1674" s="677"/>
      <c r="B1674" s="601"/>
      <c r="C1674" s="601"/>
      <c r="D1674" s="601"/>
      <c r="E1674" s="601"/>
      <c r="F1674" s="540"/>
      <c r="G1674" s="540"/>
      <c r="H1674" s="540"/>
      <c r="I1674" s="540"/>
      <c r="J1674" s="540"/>
      <c r="K1674" s="540"/>
      <c r="L1674" s="540"/>
      <c r="M1674" s="171"/>
      <c r="N1674" s="171"/>
      <c r="O1674" s="171"/>
      <c r="Q1674" s="758"/>
      <c r="R1674" s="757"/>
      <c r="S1674" s="717"/>
      <c r="T1674" s="717"/>
      <c r="U1674" s="717"/>
      <c r="V1674" s="717"/>
      <c r="W1674" s="717"/>
      <c r="X1674" s="759"/>
    </row>
    <row r="1675" spans="1:24" s="712" customFormat="1" ht="12.75" hidden="1" customHeight="1">
      <c r="A1675" s="677"/>
      <c r="B1675" s="601"/>
      <c r="C1675" s="601"/>
      <c r="D1675" s="601"/>
      <c r="E1675" s="601"/>
      <c r="F1675" s="540"/>
      <c r="G1675" s="540"/>
      <c r="H1675" s="540"/>
      <c r="I1675" s="540"/>
      <c r="J1675" s="540"/>
      <c r="K1675" s="540"/>
      <c r="L1675" s="540"/>
      <c r="M1675" s="171"/>
      <c r="N1675" s="171"/>
      <c r="O1675" s="171"/>
      <c r="Q1675" s="758"/>
      <c r="R1675" s="757"/>
      <c r="S1675" s="717"/>
      <c r="T1675" s="717"/>
      <c r="U1675" s="717"/>
      <c r="V1675" s="717"/>
      <c r="W1675" s="717"/>
      <c r="X1675" s="759"/>
    </row>
    <row r="1676" spans="1:24" s="712" customFormat="1" ht="12.75" hidden="1" customHeight="1">
      <c r="A1676" s="677"/>
      <c r="B1676" s="601"/>
      <c r="C1676" s="601"/>
      <c r="D1676" s="601"/>
      <c r="E1676" s="601"/>
      <c r="F1676" s="540"/>
      <c r="G1676" s="540"/>
      <c r="H1676" s="540"/>
      <c r="I1676" s="540"/>
      <c r="J1676" s="540"/>
      <c r="K1676" s="540"/>
      <c r="L1676" s="540"/>
      <c r="M1676" s="171"/>
      <c r="N1676" s="171"/>
      <c r="O1676" s="171"/>
      <c r="Q1676" s="758"/>
      <c r="R1676" s="757"/>
      <c r="S1676" s="717"/>
      <c r="T1676" s="717"/>
      <c r="U1676" s="717"/>
      <c r="V1676" s="717"/>
      <c r="W1676" s="717"/>
      <c r="X1676" s="759"/>
    </row>
    <row r="1677" spans="1:24" s="712" customFormat="1" ht="12.75" hidden="1" customHeight="1">
      <c r="A1677" s="677"/>
      <c r="B1677" s="601"/>
      <c r="C1677" s="601"/>
      <c r="D1677" s="601"/>
      <c r="E1677" s="601"/>
      <c r="F1677" s="540"/>
      <c r="G1677" s="540"/>
      <c r="H1677" s="540"/>
      <c r="I1677" s="540"/>
      <c r="J1677" s="540"/>
      <c r="K1677" s="540"/>
      <c r="L1677" s="540"/>
      <c r="M1677" s="171"/>
      <c r="N1677" s="171"/>
      <c r="O1677" s="171"/>
      <c r="Q1677" s="758"/>
      <c r="R1677" s="757"/>
      <c r="S1677" s="717"/>
      <c r="T1677" s="717"/>
      <c r="U1677" s="717"/>
      <c r="V1677" s="717"/>
      <c r="W1677" s="717"/>
      <c r="X1677" s="759"/>
    </row>
    <row r="1678" spans="1:24" s="712" customFormat="1" ht="12.75" hidden="1" customHeight="1">
      <c r="A1678" s="677"/>
      <c r="B1678" s="601"/>
      <c r="C1678" s="601"/>
      <c r="D1678" s="601"/>
      <c r="E1678" s="601"/>
      <c r="F1678" s="540"/>
      <c r="G1678" s="540"/>
      <c r="H1678" s="540"/>
      <c r="I1678" s="540"/>
      <c r="J1678" s="540"/>
      <c r="K1678" s="540"/>
      <c r="L1678" s="540"/>
      <c r="M1678" s="171"/>
      <c r="N1678" s="171"/>
      <c r="O1678" s="171"/>
      <c r="Q1678" s="758"/>
      <c r="R1678" s="757"/>
      <c r="S1678" s="717"/>
      <c r="T1678" s="717"/>
      <c r="U1678" s="717"/>
      <c r="V1678" s="717"/>
      <c r="W1678" s="717"/>
      <c r="X1678" s="759"/>
    </row>
    <row r="1679" spans="1:24" s="712" customFormat="1" ht="12.75" hidden="1" customHeight="1">
      <c r="A1679" s="677"/>
      <c r="B1679" s="601"/>
      <c r="C1679" s="601"/>
      <c r="D1679" s="601"/>
      <c r="E1679" s="601"/>
      <c r="F1679" s="540"/>
      <c r="G1679" s="540"/>
      <c r="H1679" s="540"/>
      <c r="I1679" s="540"/>
      <c r="J1679" s="540"/>
      <c r="K1679" s="540"/>
      <c r="L1679" s="540"/>
      <c r="M1679" s="171"/>
      <c r="N1679" s="171"/>
      <c r="O1679" s="171"/>
      <c r="Q1679" s="758"/>
      <c r="R1679" s="757"/>
      <c r="S1679" s="717"/>
      <c r="T1679" s="717"/>
      <c r="U1679" s="717"/>
      <c r="V1679" s="717"/>
      <c r="W1679" s="717"/>
      <c r="X1679" s="759"/>
    </row>
    <row r="1680" spans="1:24" s="712" customFormat="1" ht="12.75" hidden="1" customHeight="1">
      <c r="A1680" s="677"/>
      <c r="B1680" s="601"/>
      <c r="C1680" s="601"/>
      <c r="D1680" s="601"/>
      <c r="E1680" s="601"/>
      <c r="F1680" s="540"/>
      <c r="G1680" s="540"/>
      <c r="H1680" s="540"/>
      <c r="I1680" s="540"/>
      <c r="J1680" s="540"/>
      <c r="K1680" s="540"/>
      <c r="L1680" s="540"/>
      <c r="M1680" s="171"/>
      <c r="N1680" s="171"/>
      <c r="O1680" s="171"/>
      <c r="Q1680" s="758"/>
      <c r="R1680" s="757"/>
      <c r="S1680" s="717"/>
      <c r="T1680" s="717"/>
      <c r="U1680" s="717"/>
      <c r="V1680" s="717"/>
      <c r="W1680" s="717"/>
      <c r="X1680" s="759"/>
    </row>
    <row r="1681" spans="1:24" s="712" customFormat="1" ht="12.75" hidden="1" customHeight="1">
      <c r="A1681" s="677"/>
      <c r="B1681" s="601"/>
      <c r="C1681" s="601"/>
      <c r="D1681" s="601"/>
      <c r="E1681" s="601"/>
      <c r="F1681" s="540"/>
      <c r="G1681" s="540"/>
      <c r="H1681" s="540"/>
      <c r="I1681" s="540"/>
      <c r="J1681" s="540"/>
      <c r="K1681" s="540"/>
      <c r="L1681" s="540"/>
      <c r="M1681" s="171"/>
      <c r="N1681" s="171"/>
      <c r="O1681" s="171"/>
      <c r="Q1681" s="758"/>
      <c r="R1681" s="757"/>
      <c r="S1681" s="717"/>
      <c r="T1681" s="717"/>
      <c r="U1681" s="717"/>
      <c r="V1681" s="717"/>
      <c r="W1681" s="717"/>
      <c r="X1681" s="759"/>
    </row>
    <row r="1682" spans="1:24" s="712" customFormat="1" ht="12.75" hidden="1" customHeight="1">
      <c r="A1682" s="677"/>
      <c r="B1682" s="601"/>
      <c r="C1682" s="601"/>
      <c r="D1682" s="601"/>
      <c r="E1682" s="601"/>
      <c r="F1682" s="540"/>
      <c r="G1682" s="540"/>
      <c r="H1682" s="540"/>
      <c r="I1682" s="540"/>
      <c r="J1682" s="540"/>
      <c r="K1682" s="540"/>
      <c r="L1682" s="540"/>
      <c r="M1682" s="171"/>
      <c r="N1682" s="171"/>
      <c r="O1682" s="171"/>
      <c r="Q1682" s="758"/>
      <c r="R1682" s="757"/>
      <c r="S1682" s="717"/>
      <c r="T1682" s="717"/>
      <c r="U1682" s="717"/>
      <c r="V1682" s="717"/>
      <c r="W1682" s="717"/>
      <c r="X1682" s="759"/>
    </row>
    <row r="1683" spans="1:24" s="712" customFormat="1" ht="12.75" hidden="1" customHeight="1">
      <c r="A1683" s="677"/>
      <c r="B1683" s="601"/>
      <c r="C1683" s="601"/>
      <c r="D1683" s="601"/>
      <c r="E1683" s="601"/>
      <c r="F1683" s="540"/>
      <c r="G1683" s="540"/>
      <c r="H1683" s="540"/>
      <c r="I1683" s="540"/>
      <c r="J1683" s="540"/>
      <c r="K1683" s="540"/>
      <c r="L1683" s="540"/>
      <c r="M1683" s="171"/>
      <c r="N1683" s="171"/>
      <c r="O1683" s="171"/>
      <c r="Q1683" s="758"/>
      <c r="R1683" s="757"/>
      <c r="S1683" s="717"/>
      <c r="T1683" s="717"/>
      <c r="U1683" s="717"/>
      <c r="V1683" s="717"/>
      <c r="W1683" s="717"/>
      <c r="X1683" s="759"/>
    </row>
    <row r="1684" spans="1:24" s="712" customFormat="1" ht="12.75" hidden="1" customHeight="1">
      <c r="A1684" s="677"/>
      <c r="B1684" s="601"/>
      <c r="C1684" s="601"/>
      <c r="D1684" s="601"/>
      <c r="E1684" s="601"/>
      <c r="F1684" s="540"/>
      <c r="G1684" s="540"/>
      <c r="H1684" s="540"/>
      <c r="I1684" s="540"/>
      <c r="J1684" s="540"/>
      <c r="K1684" s="540"/>
      <c r="L1684" s="540"/>
      <c r="M1684" s="171"/>
      <c r="N1684" s="171"/>
      <c r="O1684" s="171"/>
      <c r="Q1684" s="758"/>
      <c r="R1684" s="757"/>
      <c r="S1684" s="717"/>
      <c r="T1684" s="717"/>
      <c r="U1684" s="717"/>
      <c r="V1684" s="717"/>
      <c r="W1684" s="717"/>
      <c r="X1684" s="759"/>
    </row>
    <row r="1685" spans="1:24" s="712" customFormat="1" ht="12.75" hidden="1" customHeight="1">
      <c r="A1685" s="677"/>
      <c r="B1685" s="601"/>
      <c r="C1685" s="601"/>
      <c r="D1685" s="601"/>
      <c r="E1685" s="601"/>
      <c r="F1685" s="540"/>
      <c r="G1685" s="540"/>
      <c r="H1685" s="540"/>
      <c r="I1685" s="540"/>
      <c r="J1685" s="540"/>
      <c r="K1685" s="540"/>
      <c r="L1685" s="540"/>
      <c r="M1685" s="171"/>
      <c r="N1685" s="171"/>
      <c r="O1685" s="171"/>
      <c r="Q1685" s="758"/>
      <c r="R1685" s="757"/>
      <c r="S1685" s="717"/>
      <c r="T1685" s="717"/>
      <c r="U1685" s="717"/>
      <c r="V1685" s="717"/>
      <c r="W1685" s="717"/>
      <c r="X1685" s="759"/>
    </row>
    <row r="1686" spans="1:24" s="712" customFormat="1" ht="12.75" hidden="1" customHeight="1">
      <c r="A1686" s="677"/>
      <c r="B1686" s="601"/>
      <c r="C1686" s="601"/>
      <c r="D1686" s="601"/>
      <c r="E1686" s="601"/>
      <c r="F1686" s="540"/>
      <c r="G1686" s="540"/>
      <c r="H1686" s="540"/>
      <c r="I1686" s="540"/>
      <c r="J1686" s="540"/>
      <c r="K1686" s="540"/>
      <c r="L1686" s="540"/>
      <c r="M1686" s="171"/>
      <c r="N1686" s="171"/>
      <c r="O1686" s="171"/>
      <c r="Q1686" s="758"/>
      <c r="R1686" s="757"/>
      <c r="S1686" s="717"/>
      <c r="T1686" s="717"/>
      <c r="U1686" s="717"/>
      <c r="V1686" s="717"/>
      <c r="W1686" s="717"/>
      <c r="X1686" s="759"/>
    </row>
    <row r="1687" spans="1:24" s="712" customFormat="1" ht="12.75" hidden="1" customHeight="1">
      <c r="A1687" s="677"/>
      <c r="B1687" s="601"/>
      <c r="C1687" s="601"/>
      <c r="D1687" s="601"/>
      <c r="E1687" s="601"/>
      <c r="F1687" s="540"/>
      <c r="G1687" s="540"/>
      <c r="H1687" s="540"/>
      <c r="I1687" s="540"/>
      <c r="J1687" s="540"/>
      <c r="K1687" s="540"/>
      <c r="L1687" s="540"/>
      <c r="M1687" s="171"/>
      <c r="N1687" s="171"/>
      <c r="O1687" s="171"/>
      <c r="Q1687" s="758"/>
      <c r="R1687" s="757"/>
      <c r="S1687" s="717"/>
      <c r="T1687" s="717"/>
      <c r="U1687" s="717"/>
      <c r="V1687" s="717"/>
      <c r="W1687" s="717"/>
      <c r="X1687" s="759"/>
    </row>
    <row r="1688" spans="1:24" s="712" customFormat="1" ht="12.75" hidden="1" customHeight="1">
      <c r="A1688" s="677"/>
      <c r="B1688" s="601"/>
      <c r="C1688" s="601"/>
      <c r="D1688" s="601"/>
      <c r="E1688" s="601"/>
      <c r="F1688" s="540"/>
      <c r="G1688" s="540"/>
      <c r="H1688" s="540"/>
      <c r="I1688" s="540"/>
      <c r="J1688" s="540"/>
      <c r="K1688" s="540"/>
      <c r="L1688" s="540"/>
      <c r="M1688" s="171"/>
      <c r="N1688" s="171"/>
      <c r="O1688" s="171"/>
      <c r="Q1688" s="758"/>
      <c r="R1688" s="757"/>
      <c r="S1688" s="717"/>
      <c r="T1688" s="717"/>
      <c r="U1688" s="717"/>
      <c r="V1688" s="717"/>
      <c r="W1688" s="717"/>
      <c r="X1688" s="759"/>
    </row>
    <row r="1689" spans="1:24" s="712" customFormat="1" ht="12.75" hidden="1" customHeight="1">
      <c r="A1689" s="677"/>
      <c r="B1689" s="601"/>
      <c r="C1689" s="601"/>
      <c r="D1689" s="601"/>
      <c r="E1689" s="601"/>
      <c r="F1689" s="540"/>
      <c r="G1689" s="540"/>
      <c r="H1689" s="540"/>
      <c r="I1689" s="540"/>
      <c r="J1689" s="540"/>
      <c r="K1689" s="540"/>
      <c r="L1689" s="540"/>
      <c r="M1689" s="171"/>
      <c r="N1689" s="171"/>
      <c r="O1689" s="171"/>
      <c r="Q1689" s="758"/>
      <c r="R1689" s="757"/>
      <c r="S1689" s="717"/>
      <c r="T1689" s="717"/>
      <c r="U1689" s="717"/>
      <c r="V1689" s="717"/>
      <c r="W1689" s="717"/>
      <c r="X1689" s="759"/>
    </row>
    <row r="1690" spans="1:24" s="712" customFormat="1" ht="12.75" hidden="1" customHeight="1">
      <c r="A1690" s="677"/>
      <c r="B1690" s="601"/>
      <c r="C1690" s="601"/>
      <c r="D1690" s="601"/>
      <c r="E1690" s="601"/>
      <c r="F1690" s="540"/>
      <c r="G1690" s="540"/>
      <c r="H1690" s="540"/>
      <c r="I1690" s="540"/>
      <c r="J1690" s="540"/>
      <c r="K1690" s="540"/>
      <c r="L1690" s="540"/>
      <c r="M1690" s="171"/>
      <c r="N1690" s="171"/>
      <c r="O1690" s="171"/>
      <c r="Q1690" s="758"/>
      <c r="R1690" s="757"/>
      <c r="S1690" s="717"/>
      <c r="T1690" s="717"/>
      <c r="U1690" s="717"/>
      <c r="V1690" s="717"/>
      <c r="W1690" s="717"/>
      <c r="X1690" s="759"/>
    </row>
    <row r="1691" spans="1:24" s="712" customFormat="1" ht="12.75" hidden="1" customHeight="1">
      <c r="A1691" s="677"/>
      <c r="B1691" s="601"/>
      <c r="C1691" s="601"/>
      <c r="D1691" s="601"/>
      <c r="E1691" s="601"/>
      <c r="F1691" s="540"/>
      <c r="G1691" s="540"/>
      <c r="H1691" s="540"/>
      <c r="I1691" s="540"/>
      <c r="J1691" s="540"/>
      <c r="K1691" s="540"/>
      <c r="L1691" s="540"/>
      <c r="M1691" s="171"/>
      <c r="N1691" s="171"/>
      <c r="O1691" s="171"/>
      <c r="Q1691" s="758"/>
      <c r="R1691" s="757"/>
      <c r="S1691" s="717"/>
      <c r="T1691" s="717"/>
      <c r="U1691" s="717"/>
      <c r="V1691" s="717"/>
      <c r="W1691" s="717"/>
      <c r="X1691" s="759"/>
    </row>
    <row r="1692" spans="1:24" s="712" customFormat="1" ht="12.75" hidden="1" customHeight="1">
      <c r="A1692" s="677"/>
      <c r="B1692" s="601"/>
      <c r="C1692" s="601"/>
      <c r="D1692" s="601"/>
      <c r="E1692" s="601"/>
      <c r="F1692" s="540"/>
      <c r="G1692" s="540"/>
      <c r="H1692" s="540"/>
      <c r="I1692" s="540"/>
      <c r="J1692" s="540"/>
      <c r="K1692" s="540"/>
      <c r="L1692" s="540"/>
      <c r="M1692" s="171"/>
      <c r="N1692" s="171"/>
      <c r="O1692" s="171"/>
      <c r="Q1692" s="758"/>
      <c r="R1692" s="757"/>
      <c r="S1692" s="717"/>
      <c r="T1692" s="717"/>
      <c r="U1692" s="717"/>
      <c r="V1692" s="717"/>
      <c r="W1692" s="717"/>
      <c r="X1692" s="759"/>
    </row>
    <row r="1693" spans="1:24" s="712" customFormat="1" ht="12.75" hidden="1" customHeight="1">
      <c r="A1693" s="677"/>
      <c r="B1693" s="601"/>
      <c r="C1693" s="601"/>
      <c r="D1693" s="601"/>
      <c r="E1693" s="601"/>
      <c r="F1693" s="540"/>
      <c r="G1693" s="540"/>
      <c r="H1693" s="540"/>
      <c r="I1693" s="540"/>
      <c r="J1693" s="540"/>
      <c r="K1693" s="540"/>
      <c r="L1693" s="540"/>
      <c r="M1693" s="171"/>
      <c r="N1693" s="171"/>
      <c r="O1693" s="171"/>
      <c r="Q1693" s="758"/>
      <c r="R1693" s="757"/>
      <c r="S1693" s="717"/>
      <c r="T1693" s="717"/>
      <c r="U1693" s="717"/>
      <c r="V1693" s="717"/>
      <c r="W1693" s="717"/>
      <c r="X1693" s="759"/>
    </row>
    <row r="1694" spans="1:24" s="712" customFormat="1" ht="12.75" hidden="1" customHeight="1">
      <c r="A1694" s="677"/>
      <c r="B1694" s="601"/>
      <c r="C1694" s="601"/>
      <c r="D1694" s="601"/>
      <c r="E1694" s="601"/>
      <c r="F1694" s="540"/>
      <c r="G1694" s="540"/>
      <c r="H1694" s="540"/>
      <c r="I1694" s="540"/>
      <c r="J1694" s="540"/>
      <c r="K1694" s="540"/>
      <c r="L1694" s="540"/>
      <c r="M1694" s="171"/>
      <c r="N1694" s="171"/>
      <c r="O1694" s="171"/>
      <c r="Q1694" s="758"/>
      <c r="R1694" s="757"/>
      <c r="S1694" s="717"/>
      <c r="T1694" s="717"/>
      <c r="U1694" s="717"/>
      <c r="V1694" s="717"/>
      <c r="W1694" s="717"/>
      <c r="X1694" s="759"/>
    </row>
    <row r="1695" spans="1:24" s="712" customFormat="1" ht="12.75" hidden="1" customHeight="1">
      <c r="A1695" s="677"/>
      <c r="B1695" s="601"/>
      <c r="C1695" s="601"/>
      <c r="D1695" s="601"/>
      <c r="E1695" s="601"/>
      <c r="F1695" s="540"/>
      <c r="G1695" s="540"/>
      <c r="H1695" s="540"/>
      <c r="I1695" s="540"/>
      <c r="J1695" s="540"/>
      <c r="K1695" s="540"/>
      <c r="L1695" s="540"/>
      <c r="M1695" s="171"/>
      <c r="N1695" s="171"/>
      <c r="O1695" s="171"/>
      <c r="Q1695" s="758"/>
      <c r="R1695" s="757"/>
      <c r="S1695" s="717"/>
      <c r="T1695" s="717"/>
      <c r="U1695" s="717"/>
      <c r="V1695" s="717"/>
      <c r="W1695" s="717"/>
      <c r="X1695" s="759"/>
    </row>
    <row r="1696" spans="1:24" s="712" customFormat="1" ht="12.75" hidden="1" customHeight="1">
      <c r="A1696" s="677"/>
      <c r="B1696" s="601"/>
      <c r="C1696" s="601"/>
      <c r="D1696" s="601"/>
      <c r="E1696" s="601"/>
      <c r="F1696" s="540"/>
      <c r="G1696" s="540"/>
      <c r="H1696" s="540"/>
      <c r="I1696" s="540"/>
      <c r="J1696" s="540"/>
      <c r="K1696" s="540"/>
      <c r="L1696" s="540"/>
      <c r="M1696" s="171"/>
      <c r="N1696" s="171"/>
      <c r="O1696" s="171"/>
      <c r="Q1696" s="758"/>
      <c r="R1696" s="757"/>
      <c r="S1696" s="717"/>
      <c r="T1696" s="717"/>
      <c r="U1696" s="717"/>
      <c r="V1696" s="717"/>
      <c r="W1696" s="717"/>
      <c r="X1696" s="759"/>
    </row>
    <row r="1697" spans="1:24" s="712" customFormat="1" ht="12.75" hidden="1" customHeight="1">
      <c r="A1697" s="677"/>
      <c r="B1697" s="601"/>
      <c r="C1697" s="601"/>
      <c r="D1697" s="601"/>
      <c r="E1697" s="601"/>
      <c r="F1697" s="540"/>
      <c r="G1697" s="540"/>
      <c r="H1697" s="540"/>
      <c r="I1697" s="540"/>
      <c r="J1697" s="540"/>
      <c r="K1697" s="540"/>
      <c r="L1697" s="540"/>
      <c r="M1697" s="171"/>
      <c r="N1697" s="171"/>
      <c r="O1697" s="171"/>
      <c r="Q1697" s="758"/>
      <c r="R1697" s="757"/>
      <c r="S1697" s="717"/>
      <c r="T1697" s="717"/>
      <c r="U1697" s="717"/>
      <c r="V1697" s="717"/>
      <c r="W1697" s="717"/>
      <c r="X1697" s="759"/>
    </row>
    <row r="1698" spans="1:24" s="712" customFormat="1" ht="12.75" hidden="1" customHeight="1">
      <c r="A1698" s="677"/>
      <c r="B1698" s="601"/>
      <c r="C1698" s="601"/>
      <c r="D1698" s="601"/>
      <c r="E1698" s="601"/>
      <c r="F1698" s="540"/>
      <c r="G1698" s="540"/>
      <c r="H1698" s="540"/>
      <c r="I1698" s="540"/>
      <c r="J1698" s="540"/>
      <c r="K1698" s="540"/>
      <c r="L1698" s="540"/>
      <c r="M1698" s="171"/>
      <c r="N1698" s="171"/>
      <c r="O1698" s="171"/>
      <c r="Q1698" s="758"/>
      <c r="R1698" s="757"/>
      <c r="S1698" s="717"/>
      <c r="T1698" s="717"/>
      <c r="U1698" s="717"/>
      <c r="V1698" s="717"/>
      <c r="W1698" s="717"/>
      <c r="X1698" s="759"/>
    </row>
    <row r="1699" spans="1:24" s="712" customFormat="1" ht="12.75" hidden="1" customHeight="1">
      <c r="A1699" s="677"/>
      <c r="B1699" s="601"/>
      <c r="C1699" s="601"/>
      <c r="D1699" s="601"/>
      <c r="E1699" s="601"/>
      <c r="F1699" s="540"/>
      <c r="G1699" s="540"/>
      <c r="H1699" s="540"/>
      <c r="I1699" s="540"/>
      <c r="J1699" s="540"/>
      <c r="K1699" s="540"/>
      <c r="L1699" s="540"/>
      <c r="M1699" s="171"/>
      <c r="N1699" s="171"/>
      <c r="O1699" s="171"/>
      <c r="Q1699" s="758"/>
      <c r="R1699" s="757"/>
      <c r="S1699" s="717"/>
      <c r="T1699" s="717"/>
      <c r="U1699" s="717"/>
      <c r="V1699" s="717"/>
      <c r="W1699" s="717"/>
      <c r="X1699" s="759"/>
    </row>
    <row r="1700" spans="1:24" s="712" customFormat="1" ht="12.75" hidden="1" customHeight="1">
      <c r="A1700" s="677"/>
      <c r="B1700" s="601"/>
      <c r="C1700" s="601"/>
      <c r="D1700" s="601"/>
      <c r="E1700" s="601"/>
      <c r="F1700" s="540"/>
      <c r="G1700" s="540"/>
      <c r="H1700" s="540"/>
      <c r="I1700" s="540"/>
      <c r="J1700" s="540"/>
      <c r="K1700" s="540"/>
      <c r="L1700" s="540"/>
      <c r="M1700" s="171"/>
      <c r="N1700" s="171"/>
      <c r="O1700" s="171"/>
      <c r="Q1700" s="758"/>
      <c r="R1700" s="757"/>
      <c r="S1700" s="717"/>
      <c r="T1700" s="717"/>
      <c r="U1700" s="717"/>
      <c r="V1700" s="717"/>
      <c r="W1700" s="717"/>
      <c r="X1700" s="759"/>
    </row>
    <row r="1701" spans="1:24" s="712" customFormat="1" ht="12.75" hidden="1" customHeight="1">
      <c r="A1701" s="677"/>
      <c r="B1701" s="601"/>
      <c r="C1701" s="601"/>
      <c r="D1701" s="601"/>
      <c r="E1701" s="601"/>
      <c r="F1701" s="540"/>
      <c r="G1701" s="540"/>
      <c r="H1701" s="540"/>
      <c r="I1701" s="540"/>
      <c r="J1701" s="540"/>
      <c r="K1701" s="540"/>
      <c r="L1701" s="540"/>
      <c r="M1701" s="171"/>
      <c r="N1701" s="171"/>
      <c r="O1701" s="171"/>
      <c r="Q1701" s="758"/>
      <c r="R1701" s="757"/>
      <c r="S1701" s="717"/>
      <c r="T1701" s="717"/>
      <c r="U1701" s="717"/>
      <c r="V1701" s="717"/>
      <c r="W1701" s="717"/>
      <c r="X1701" s="759"/>
    </row>
    <row r="1702" spans="1:24" s="712" customFormat="1" ht="12.75" hidden="1" customHeight="1">
      <c r="A1702" s="677"/>
      <c r="B1702" s="601"/>
      <c r="C1702" s="601"/>
      <c r="D1702" s="601"/>
      <c r="E1702" s="601"/>
      <c r="F1702" s="540"/>
      <c r="G1702" s="540"/>
      <c r="H1702" s="540"/>
      <c r="I1702" s="540"/>
      <c r="J1702" s="540"/>
      <c r="K1702" s="540"/>
      <c r="L1702" s="540"/>
      <c r="M1702" s="171"/>
      <c r="N1702" s="171"/>
      <c r="O1702" s="171"/>
      <c r="Q1702" s="758"/>
      <c r="R1702" s="757"/>
      <c r="S1702" s="717"/>
      <c r="T1702" s="717"/>
      <c r="U1702" s="717"/>
      <c r="V1702" s="717"/>
      <c r="W1702" s="717"/>
      <c r="X1702" s="759"/>
    </row>
    <row r="1703" spans="1:24" s="712" customFormat="1" ht="12.75" hidden="1" customHeight="1">
      <c r="A1703" s="677"/>
      <c r="B1703" s="601"/>
      <c r="C1703" s="601"/>
      <c r="D1703" s="601"/>
      <c r="E1703" s="601"/>
      <c r="F1703" s="540"/>
      <c r="G1703" s="540"/>
      <c r="H1703" s="540"/>
      <c r="I1703" s="540"/>
      <c r="J1703" s="540"/>
      <c r="K1703" s="540"/>
      <c r="L1703" s="540"/>
      <c r="M1703" s="171"/>
      <c r="N1703" s="171"/>
      <c r="O1703" s="171"/>
      <c r="Q1703" s="758"/>
      <c r="R1703" s="757"/>
      <c r="S1703" s="717"/>
      <c r="T1703" s="717"/>
      <c r="U1703" s="717"/>
      <c r="V1703" s="717"/>
      <c r="W1703" s="717"/>
      <c r="X1703" s="759"/>
    </row>
    <row r="1704" spans="1:24" s="712" customFormat="1" ht="12.75" hidden="1" customHeight="1">
      <c r="A1704" s="677"/>
      <c r="B1704" s="601"/>
      <c r="C1704" s="601"/>
      <c r="D1704" s="601"/>
      <c r="E1704" s="601"/>
      <c r="F1704" s="540"/>
      <c r="G1704" s="540"/>
      <c r="H1704" s="540"/>
      <c r="I1704" s="540"/>
      <c r="J1704" s="540"/>
      <c r="K1704" s="540"/>
      <c r="L1704" s="540"/>
      <c r="M1704" s="171"/>
      <c r="N1704" s="171"/>
      <c r="O1704" s="171"/>
      <c r="Q1704" s="758"/>
      <c r="R1704" s="757"/>
      <c r="S1704" s="717"/>
      <c r="T1704" s="717"/>
      <c r="U1704" s="717"/>
      <c r="V1704" s="717"/>
      <c r="W1704" s="717"/>
      <c r="X1704" s="759"/>
    </row>
    <row r="1705" spans="1:24" s="712" customFormat="1" ht="12.75" hidden="1" customHeight="1">
      <c r="A1705" s="677"/>
      <c r="B1705" s="601"/>
      <c r="C1705" s="601"/>
      <c r="D1705" s="601"/>
      <c r="E1705" s="601"/>
      <c r="F1705" s="540"/>
      <c r="G1705" s="540"/>
      <c r="H1705" s="540"/>
      <c r="I1705" s="540"/>
      <c r="J1705" s="540"/>
      <c r="K1705" s="540"/>
      <c r="L1705" s="540"/>
      <c r="M1705" s="171"/>
      <c r="N1705" s="171"/>
      <c r="O1705" s="171"/>
      <c r="Q1705" s="758"/>
      <c r="R1705" s="757"/>
      <c r="S1705" s="717"/>
      <c r="T1705" s="717"/>
      <c r="U1705" s="717"/>
      <c r="V1705" s="717"/>
      <c r="W1705" s="717"/>
      <c r="X1705" s="759"/>
    </row>
    <row r="1706" spans="1:24" s="712" customFormat="1" ht="12.75" hidden="1" customHeight="1">
      <c r="A1706" s="677"/>
      <c r="B1706" s="601"/>
      <c r="C1706" s="601"/>
      <c r="D1706" s="601"/>
      <c r="E1706" s="601"/>
      <c r="F1706" s="540"/>
      <c r="G1706" s="540"/>
      <c r="H1706" s="540"/>
      <c r="I1706" s="540"/>
      <c r="J1706" s="540"/>
      <c r="K1706" s="540"/>
      <c r="L1706" s="540"/>
      <c r="M1706" s="171"/>
      <c r="N1706" s="171"/>
      <c r="O1706" s="171"/>
      <c r="Q1706" s="758"/>
      <c r="R1706" s="757"/>
      <c r="S1706" s="717"/>
      <c r="T1706" s="717"/>
      <c r="U1706" s="717"/>
      <c r="V1706" s="717"/>
      <c r="W1706" s="717"/>
      <c r="X1706" s="759"/>
    </row>
    <row r="1707" spans="1:24" s="712" customFormat="1" ht="12.75" hidden="1" customHeight="1">
      <c r="A1707" s="677"/>
      <c r="B1707" s="601"/>
      <c r="C1707" s="601"/>
      <c r="D1707" s="601"/>
      <c r="E1707" s="601"/>
      <c r="F1707" s="540"/>
      <c r="G1707" s="540"/>
      <c r="H1707" s="540"/>
      <c r="I1707" s="540"/>
      <c r="J1707" s="540"/>
      <c r="K1707" s="540"/>
      <c r="L1707" s="540"/>
      <c r="M1707" s="171"/>
      <c r="N1707" s="171"/>
      <c r="O1707" s="171"/>
      <c r="Q1707" s="758"/>
      <c r="R1707" s="757"/>
      <c r="S1707" s="717"/>
      <c r="T1707" s="717"/>
      <c r="U1707" s="717"/>
      <c r="V1707" s="717"/>
      <c r="W1707" s="717"/>
      <c r="X1707" s="759"/>
    </row>
    <row r="1708" spans="1:24" s="712" customFormat="1" ht="12.75" hidden="1" customHeight="1">
      <c r="A1708" s="677"/>
      <c r="B1708" s="601"/>
      <c r="C1708" s="601"/>
      <c r="D1708" s="601"/>
      <c r="E1708" s="601"/>
      <c r="F1708" s="540"/>
      <c r="G1708" s="540"/>
      <c r="H1708" s="540"/>
      <c r="I1708" s="540"/>
      <c r="J1708" s="540"/>
      <c r="K1708" s="540"/>
      <c r="L1708" s="540"/>
      <c r="M1708" s="171"/>
      <c r="N1708" s="171"/>
      <c r="O1708" s="171"/>
      <c r="Q1708" s="758"/>
      <c r="R1708" s="757"/>
      <c r="S1708" s="717"/>
      <c r="T1708" s="717"/>
      <c r="U1708" s="717"/>
      <c r="V1708" s="717"/>
      <c r="W1708" s="717"/>
      <c r="X1708" s="759"/>
    </row>
    <row r="1709" spans="1:24" s="712" customFormat="1" ht="12.75" hidden="1" customHeight="1">
      <c r="A1709" s="677"/>
      <c r="B1709" s="601"/>
      <c r="C1709" s="601"/>
      <c r="D1709" s="601"/>
      <c r="E1709" s="601"/>
      <c r="F1709" s="540"/>
      <c r="G1709" s="540"/>
      <c r="H1709" s="540"/>
      <c r="I1709" s="540"/>
      <c r="J1709" s="540"/>
      <c r="K1709" s="540"/>
      <c r="L1709" s="540"/>
      <c r="M1709" s="171"/>
      <c r="N1709" s="171"/>
      <c r="O1709" s="171"/>
      <c r="Q1709" s="758"/>
      <c r="R1709" s="757"/>
      <c r="S1709" s="717"/>
      <c r="T1709" s="717"/>
      <c r="U1709" s="717"/>
      <c r="V1709" s="717"/>
      <c r="W1709" s="717"/>
      <c r="X1709" s="759"/>
    </row>
    <row r="1710" spans="1:24" s="712" customFormat="1" ht="12.75" hidden="1" customHeight="1">
      <c r="A1710" s="677"/>
      <c r="B1710" s="601"/>
      <c r="C1710" s="601"/>
      <c r="D1710" s="601"/>
      <c r="E1710" s="601"/>
      <c r="F1710" s="540"/>
      <c r="G1710" s="540"/>
      <c r="H1710" s="540"/>
      <c r="I1710" s="540"/>
      <c r="J1710" s="540"/>
      <c r="K1710" s="540"/>
      <c r="L1710" s="540"/>
      <c r="M1710" s="171"/>
      <c r="N1710" s="171"/>
      <c r="O1710" s="171"/>
      <c r="Q1710" s="758"/>
      <c r="R1710" s="757"/>
      <c r="S1710" s="717"/>
      <c r="T1710" s="717"/>
      <c r="U1710" s="717"/>
      <c r="V1710" s="717"/>
      <c r="W1710" s="717"/>
      <c r="X1710" s="759"/>
    </row>
    <row r="1711" spans="1:24" s="712" customFormat="1" ht="12.75" hidden="1" customHeight="1">
      <c r="A1711" s="677"/>
      <c r="B1711" s="601"/>
      <c r="C1711" s="601"/>
      <c r="D1711" s="601"/>
      <c r="E1711" s="601"/>
      <c r="F1711" s="540"/>
      <c r="G1711" s="540"/>
      <c r="H1711" s="540"/>
      <c r="I1711" s="540"/>
      <c r="J1711" s="540"/>
      <c r="K1711" s="540"/>
      <c r="L1711" s="540"/>
      <c r="M1711" s="171"/>
      <c r="N1711" s="171"/>
      <c r="O1711" s="171"/>
      <c r="Q1711" s="758"/>
      <c r="R1711" s="757"/>
      <c r="S1711" s="717"/>
      <c r="T1711" s="717"/>
      <c r="U1711" s="717"/>
      <c r="V1711" s="717"/>
      <c r="W1711" s="717"/>
      <c r="X1711" s="759"/>
    </row>
    <row r="1712" spans="1:24" s="712" customFormat="1" ht="12.75" hidden="1" customHeight="1">
      <c r="A1712" s="677"/>
      <c r="B1712" s="601"/>
      <c r="C1712" s="601"/>
      <c r="D1712" s="601"/>
      <c r="E1712" s="601"/>
      <c r="F1712" s="540"/>
      <c r="G1712" s="540"/>
      <c r="H1712" s="540"/>
      <c r="I1712" s="540"/>
      <c r="J1712" s="540"/>
      <c r="K1712" s="540"/>
      <c r="L1712" s="540"/>
      <c r="M1712" s="171"/>
      <c r="N1712" s="171"/>
      <c r="O1712" s="171"/>
      <c r="Q1712" s="758"/>
      <c r="R1712" s="757"/>
      <c r="S1712" s="717"/>
      <c r="T1712" s="717"/>
      <c r="U1712" s="717"/>
      <c r="V1712" s="717"/>
      <c r="W1712" s="717"/>
      <c r="X1712" s="759"/>
    </row>
    <row r="1713" spans="1:24" s="712" customFormat="1" ht="12.75" hidden="1" customHeight="1">
      <c r="A1713" s="677"/>
      <c r="B1713" s="601"/>
      <c r="C1713" s="601"/>
      <c r="D1713" s="601"/>
      <c r="E1713" s="601"/>
      <c r="F1713" s="540"/>
      <c r="G1713" s="540"/>
      <c r="H1713" s="540"/>
      <c r="I1713" s="540"/>
      <c r="J1713" s="540"/>
      <c r="K1713" s="540"/>
      <c r="L1713" s="540"/>
      <c r="M1713" s="171"/>
      <c r="N1713" s="171"/>
      <c r="O1713" s="171"/>
      <c r="Q1713" s="758"/>
      <c r="R1713" s="757"/>
      <c r="S1713" s="717"/>
      <c r="T1713" s="717"/>
      <c r="U1713" s="717"/>
      <c r="V1713" s="717"/>
      <c r="W1713" s="717"/>
      <c r="X1713" s="759"/>
    </row>
    <row r="1714" spans="1:24" s="712" customFormat="1" ht="12.75" hidden="1" customHeight="1">
      <c r="A1714" s="677"/>
      <c r="B1714" s="601"/>
      <c r="C1714" s="601"/>
      <c r="D1714" s="601"/>
      <c r="E1714" s="601"/>
      <c r="F1714" s="540"/>
      <c r="G1714" s="540"/>
      <c r="H1714" s="540"/>
      <c r="I1714" s="540"/>
      <c r="J1714" s="540"/>
      <c r="K1714" s="540"/>
      <c r="L1714" s="540"/>
      <c r="M1714" s="171"/>
      <c r="N1714" s="171"/>
      <c r="O1714" s="171"/>
      <c r="Q1714" s="758"/>
      <c r="R1714" s="757"/>
      <c r="S1714" s="717"/>
      <c r="T1714" s="717"/>
      <c r="U1714" s="717"/>
      <c r="V1714" s="717"/>
      <c r="W1714" s="717"/>
      <c r="X1714" s="759"/>
    </row>
    <row r="1715" spans="1:24" s="712" customFormat="1" ht="12.75" hidden="1" customHeight="1">
      <c r="A1715" s="677"/>
      <c r="B1715" s="601"/>
      <c r="C1715" s="601"/>
      <c r="D1715" s="601"/>
      <c r="E1715" s="601"/>
      <c r="F1715" s="540"/>
      <c r="G1715" s="540"/>
      <c r="H1715" s="540"/>
      <c r="I1715" s="540"/>
      <c r="J1715" s="540"/>
      <c r="K1715" s="540"/>
      <c r="L1715" s="540"/>
      <c r="M1715" s="171"/>
      <c r="N1715" s="171"/>
      <c r="O1715" s="171"/>
      <c r="Q1715" s="758"/>
      <c r="R1715" s="757"/>
      <c r="S1715" s="717"/>
      <c r="T1715" s="717"/>
      <c r="U1715" s="717"/>
      <c r="V1715" s="717"/>
      <c r="W1715" s="717"/>
      <c r="X1715" s="759"/>
    </row>
    <row r="1716" spans="1:24" s="712" customFormat="1" ht="12.75" hidden="1" customHeight="1">
      <c r="A1716" s="677"/>
      <c r="B1716" s="601"/>
      <c r="C1716" s="601"/>
      <c r="D1716" s="601"/>
      <c r="E1716" s="601"/>
      <c r="F1716" s="540"/>
      <c r="G1716" s="540"/>
      <c r="H1716" s="540"/>
      <c r="I1716" s="540"/>
      <c r="J1716" s="540"/>
      <c r="K1716" s="540"/>
      <c r="L1716" s="540"/>
      <c r="M1716" s="171"/>
      <c r="N1716" s="171"/>
      <c r="O1716" s="171"/>
      <c r="Q1716" s="758"/>
      <c r="R1716" s="757"/>
      <c r="S1716" s="717"/>
      <c r="T1716" s="717"/>
      <c r="U1716" s="717"/>
      <c r="V1716" s="717"/>
      <c r="W1716" s="717"/>
      <c r="X1716" s="759"/>
    </row>
    <row r="1717" spans="1:24" s="712" customFormat="1" ht="12.75" hidden="1" customHeight="1">
      <c r="A1717" s="677"/>
      <c r="B1717" s="601"/>
      <c r="C1717" s="601"/>
      <c r="D1717" s="601"/>
      <c r="E1717" s="601"/>
      <c r="F1717" s="540"/>
      <c r="G1717" s="540"/>
      <c r="H1717" s="540"/>
      <c r="I1717" s="540"/>
      <c r="J1717" s="540"/>
      <c r="K1717" s="540"/>
      <c r="L1717" s="540"/>
      <c r="M1717" s="171"/>
      <c r="N1717" s="171"/>
      <c r="O1717" s="171"/>
      <c r="Q1717" s="758"/>
      <c r="R1717" s="757"/>
      <c r="S1717" s="717"/>
      <c r="T1717" s="717"/>
      <c r="U1717" s="717"/>
      <c r="V1717" s="717"/>
      <c r="W1717" s="717"/>
      <c r="X1717" s="759"/>
    </row>
    <row r="1718" spans="1:24" s="712" customFormat="1" ht="12.75" hidden="1" customHeight="1">
      <c r="A1718" s="677"/>
      <c r="B1718" s="601"/>
      <c r="C1718" s="601"/>
      <c r="D1718" s="601"/>
      <c r="E1718" s="601"/>
      <c r="F1718" s="540"/>
      <c r="G1718" s="540"/>
      <c r="H1718" s="540"/>
      <c r="I1718" s="540"/>
      <c r="J1718" s="540"/>
      <c r="K1718" s="540"/>
      <c r="L1718" s="540"/>
      <c r="M1718" s="171"/>
      <c r="N1718" s="171"/>
      <c r="O1718" s="171"/>
      <c r="Q1718" s="758"/>
      <c r="R1718" s="757"/>
      <c r="S1718" s="717"/>
      <c r="T1718" s="717"/>
      <c r="U1718" s="717"/>
      <c r="V1718" s="717"/>
      <c r="W1718" s="717"/>
      <c r="X1718" s="759"/>
    </row>
    <row r="1719" spans="1:24" s="712" customFormat="1" ht="12.75" hidden="1" customHeight="1">
      <c r="A1719" s="677"/>
      <c r="B1719" s="601"/>
      <c r="C1719" s="601"/>
      <c r="D1719" s="601"/>
      <c r="E1719" s="601"/>
      <c r="F1719" s="540"/>
      <c r="G1719" s="540"/>
      <c r="H1719" s="540"/>
      <c r="I1719" s="540"/>
      <c r="J1719" s="540"/>
      <c r="K1719" s="540"/>
      <c r="L1719" s="540"/>
      <c r="M1719" s="171"/>
      <c r="N1719" s="171"/>
      <c r="O1719" s="171"/>
      <c r="Q1719" s="758"/>
      <c r="R1719" s="757"/>
      <c r="S1719" s="717"/>
      <c r="T1719" s="717"/>
      <c r="U1719" s="717"/>
      <c r="V1719" s="717"/>
      <c r="W1719" s="717"/>
      <c r="X1719" s="759"/>
    </row>
    <row r="1720" spans="1:24" s="712" customFormat="1" ht="12.75" hidden="1" customHeight="1">
      <c r="A1720" s="677"/>
      <c r="B1720" s="601"/>
      <c r="C1720" s="601"/>
      <c r="D1720" s="601"/>
      <c r="E1720" s="601"/>
      <c r="F1720" s="540"/>
      <c r="G1720" s="540"/>
      <c r="H1720" s="540"/>
      <c r="I1720" s="540"/>
      <c r="J1720" s="540"/>
      <c r="K1720" s="540"/>
      <c r="L1720" s="540"/>
      <c r="M1720" s="171"/>
      <c r="N1720" s="171"/>
      <c r="O1720" s="171"/>
      <c r="Q1720" s="758"/>
      <c r="R1720" s="757"/>
      <c r="S1720" s="717"/>
      <c r="T1720" s="717"/>
      <c r="U1720" s="717"/>
      <c r="V1720" s="717"/>
      <c r="W1720" s="717"/>
      <c r="X1720" s="759"/>
    </row>
    <row r="1721" spans="1:24" s="712" customFormat="1" ht="12.75" hidden="1" customHeight="1">
      <c r="A1721" s="677"/>
      <c r="B1721" s="601"/>
      <c r="C1721" s="601"/>
      <c r="D1721" s="601"/>
      <c r="E1721" s="601"/>
      <c r="F1721" s="540"/>
      <c r="G1721" s="540"/>
      <c r="H1721" s="540"/>
      <c r="I1721" s="540"/>
      <c r="J1721" s="540"/>
      <c r="K1721" s="540"/>
      <c r="L1721" s="540"/>
      <c r="M1721" s="171"/>
      <c r="N1721" s="171"/>
      <c r="O1721" s="171"/>
      <c r="Q1721" s="758"/>
      <c r="R1721" s="757"/>
      <c r="S1721" s="717"/>
      <c r="T1721" s="717"/>
      <c r="U1721" s="717"/>
      <c r="V1721" s="717"/>
      <c r="W1721" s="717"/>
      <c r="X1721" s="759"/>
    </row>
    <row r="1722" spans="1:24" s="712" customFormat="1" ht="12.75" hidden="1" customHeight="1">
      <c r="A1722" s="677"/>
      <c r="B1722" s="601"/>
      <c r="C1722" s="601"/>
      <c r="D1722" s="601"/>
      <c r="E1722" s="601"/>
      <c r="F1722" s="540"/>
      <c r="G1722" s="540"/>
      <c r="H1722" s="540"/>
      <c r="I1722" s="540"/>
      <c r="J1722" s="540"/>
      <c r="K1722" s="540"/>
      <c r="L1722" s="540"/>
      <c r="M1722" s="171"/>
      <c r="N1722" s="171"/>
      <c r="O1722" s="171"/>
      <c r="Q1722" s="758"/>
      <c r="R1722" s="757"/>
      <c r="S1722" s="717"/>
      <c r="T1722" s="717"/>
      <c r="U1722" s="717"/>
      <c r="V1722" s="717"/>
      <c r="W1722" s="717"/>
      <c r="X1722" s="759"/>
    </row>
    <row r="1723" spans="1:24" s="712" customFormat="1" ht="12.75" hidden="1" customHeight="1">
      <c r="A1723" s="677"/>
      <c r="B1723" s="601"/>
      <c r="C1723" s="601"/>
      <c r="D1723" s="601"/>
      <c r="E1723" s="601"/>
      <c r="F1723" s="540"/>
      <c r="G1723" s="540"/>
      <c r="H1723" s="540"/>
      <c r="I1723" s="540"/>
      <c r="J1723" s="540"/>
      <c r="K1723" s="540"/>
      <c r="L1723" s="540"/>
      <c r="M1723" s="171"/>
      <c r="N1723" s="171"/>
      <c r="O1723" s="171"/>
      <c r="Q1723" s="758"/>
      <c r="R1723" s="757"/>
      <c r="S1723" s="717"/>
      <c r="T1723" s="717"/>
      <c r="U1723" s="717"/>
      <c r="V1723" s="717"/>
      <c r="W1723" s="717"/>
      <c r="X1723" s="759"/>
    </row>
    <row r="1724" spans="1:24" s="712" customFormat="1" ht="12.75" hidden="1" customHeight="1">
      <c r="A1724" s="677"/>
      <c r="B1724" s="601"/>
      <c r="C1724" s="601"/>
      <c r="D1724" s="601"/>
      <c r="E1724" s="601"/>
      <c r="F1724" s="540"/>
      <c r="G1724" s="540"/>
      <c r="H1724" s="540"/>
      <c r="I1724" s="540"/>
      <c r="J1724" s="540"/>
      <c r="K1724" s="540"/>
      <c r="L1724" s="540"/>
      <c r="M1724" s="171"/>
      <c r="N1724" s="171"/>
      <c r="O1724" s="171"/>
      <c r="Q1724" s="758"/>
      <c r="R1724" s="757"/>
      <c r="S1724" s="717"/>
      <c r="T1724" s="717"/>
      <c r="U1724" s="717"/>
      <c r="V1724" s="717"/>
      <c r="W1724" s="717"/>
      <c r="X1724" s="759"/>
    </row>
    <row r="1725" spans="1:24" s="712" customFormat="1" ht="12.75" hidden="1" customHeight="1">
      <c r="A1725" s="677"/>
      <c r="B1725" s="601"/>
      <c r="C1725" s="601"/>
      <c r="D1725" s="601"/>
      <c r="E1725" s="601"/>
      <c r="F1725" s="540"/>
      <c r="G1725" s="540"/>
      <c r="H1725" s="540"/>
      <c r="I1725" s="540"/>
      <c r="J1725" s="540"/>
      <c r="K1725" s="540"/>
      <c r="L1725" s="540"/>
      <c r="M1725" s="171"/>
      <c r="N1725" s="171"/>
      <c r="O1725" s="171"/>
      <c r="Q1725" s="758"/>
      <c r="R1725" s="757"/>
      <c r="S1725" s="717"/>
      <c r="T1725" s="717"/>
      <c r="U1725" s="717"/>
      <c r="V1725" s="717"/>
      <c r="W1725" s="717"/>
      <c r="X1725" s="759"/>
    </row>
    <row r="1726" spans="1:24" s="712" customFormat="1" ht="12.75" hidden="1" customHeight="1">
      <c r="A1726" s="677"/>
      <c r="B1726" s="601"/>
      <c r="C1726" s="601"/>
      <c r="D1726" s="601"/>
      <c r="E1726" s="601"/>
      <c r="F1726" s="540"/>
      <c r="G1726" s="540"/>
      <c r="H1726" s="540"/>
      <c r="I1726" s="540"/>
      <c r="J1726" s="540"/>
      <c r="K1726" s="540"/>
      <c r="L1726" s="540"/>
      <c r="M1726" s="171"/>
      <c r="N1726" s="171"/>
      <c r="O1726" s="171"/>
      <c r="Q1726" s="758"/>
      <c r="R1726" s="757"/>
      <c r="S1726" s="717"/>
      <c r="T1726" s="717"/>
      <c r="U1726" s="717"/>
      <c r="V1726" s="717"/>
      <c r="W1726" s="717"/>
      <c r="X1726" s="759"/>
    </row>
    <row r="1727" spans="1:24" s="712" customFormat="1" ht="12.75" hidden="1" customHeight="1">
      <c r="A1727" s="677"/>
      <c r="B1727" s="601"/>
      <c r="C1727" s="601"/>
      <c r="D1727" s="601"/>
      <c r="E1727" s="601"/>
      <c r="F1727" s="540"/>
      <c r="G1727" s="540"/>
      <c r="H1727" s="540"/>
      <c r="I1727" s="540"/>
      <c r="J1727" s="540"/>
      <c r="K1727" s="540"/>
      <c r="L1727" s="540"/>
      <c r="M1727" s="171"/>
      <c r="N1727" s="171"/>
      <c r="O1727" s="171"/>
      <c r="Q1727" s="758"/>
      <c r="R1727" s="757"/>
      <c r="S1727" s="717"/>
      <c r="T1727" s="717"/>
      <c r="U1727" s="717"/>
      <c r="V1727" s="717"/>
      <c r="W1727" s="717"/>
      <c r="X1727" s="759"/>
    </row>
    <row r="1728" spans="1:24" s="712" customFormat="1" ht="12.75" hidden="1" customHeight="1">
      <c r="A1728" s="677"/>
      <c r="B1728" s="601"/>
      <c r="C1728" s="601"/>
      <c r="D1728" s="601"/>
      <c r="E1728" s="601"/>
      <c r="F1728" s="540"/>
      <c r="G1728" s="540"/>
      <c r="H1728" s="540"/>
      <c r="I1728" s="540"/>
      <c r="J1728" s="540"/>
      <c r="K1728" s="540"/>
      <c r="L1728" s="540"/>
      <c r="M1728" s="171"/>
      <c r="N1728" s="171"/>
      <c r="O1728" s="171"/>
      <c r="Q1728" s="758"/>
      <c r="R1728" s="757"/>
      <c r="S1728" s="717"/>
      <c r="T1728" s="717"/>
      <c r="U1728" s="717"/>
      <c r="V1728" s="717"/>
      <c r="W1728" s="717"/>
      <c r="X1728" s="759"/>
    </row>
    <row r="1729" spans="1:24" s="712" customFormat="1" ht="12.75" hidden="1" customHeight="1">
      <c r="A1729" s="677"/>
      <c r="B1729" s="601"/>
      <c r="C1729" s="601"/>
      <c r="D1729" s="601"/>
      <c r="E1729" s="601"/>
      <c r="F1729" s="540"/>
      <c r="G1729" s="540"/>
      <c r="H1729" s="540"/>
      <c r="I1729" s="540"/>
      <c r="J1729" s="540"/>
      <c r="K1729" s="540"/>
      <c r="L1729" s="540"/>
      <c r="M1729" s="171"/>
      <c r="N1729" s="171"/>
      <c r="O1729" s="171"/>
      <c r="Q1729" s="758"/>
      <c r="R1729" s="757"/>
      <c r="S1729" s="717"/>
      <c r="T1729" s="717"/>
      <c r="U1729" s="717"/>
      <c r="V1729" s="717"/>
      <c r="W1729" s="717"/>
      <c r="X1729" s="759"/>
    </row>
    <row r="1730" spans="1:24" s="712" customFormat="1" ht="12.75" hidden="1" customHeight="1">
      <c r="A1730" s="677"/>
      <c r="B1730" s="601"/>
      <c r="C1730" s="601"/>
      <c r="D1730" s="601"/>
      <c r="E1730" s="601"/>
      <c r="F1730" s="540"/>
      <c r="G1730" s="540"/>
      <c r="H1730" s="540"/>
      <c r="I1730" s="540"/>
      <c r="J1730" s="540"/>
      <c r="K1730" s="540"/>
      <c r="L1730" s="540"/>
      <c r="M1730" s="171"/>
      <c r="N1730" s="171"/>
      <c r="O1730" s="171"/>
      <c r="Q1730" s="758"/>
      <c r="R1730" s="757"/>
      <c r="S1730" s="717"/>
      <c r="T1730" s="717"/>
      <c r="U1730" s="717"/>
      <c r="V1730" s="717"/>
      <c r="W1730" s="717"/>
      <c r="X1730" s="759"/>
    </row>
    <row r="1731" spans="1:24" s="712" customFormat="1" ht="12.75" hidden="1" customHeight="1">
      <c r="A1731" s="677"/>
      <c r="B1731" s="601"/>
      <c r="C1731" s="601"/>
      <c r="D1731" s="601"/>
      <c r="E1731" s="601"/>
      <c r="F1731" s="540"/>
      <c r="G1731" s="540"/>
      <c r="H1731" s="540"/>
      <c r="I1731" s="540"/>
      <c r="J1731" s="540"/>
      <c r="K1731" s="540"/>
      <c r="L1731" s="540"/>
      <c r="M1731" s="171"/>
      <c r="N1731" s="171"/>
      <c r="O1731" s="171"/>
      <c r="Q1731" s="758"/>
      <c r="R1731" s="757"/>
      <c r="S1731" s="717"/>
      <c r="T1731" s="717"/>
      <c r="U1731" s="717"/>
      <c r="V1731" s="717"/>
      <c r="W1731" s="717"/>
      <c r="X1731" s="759"/>
    </row>
    <row r="1732" spans="1:24" s="712" customFormat="1" ht="12.75" hidden="1" customHeight="1">
      <c r="A1732" s="677"/>
      <c r="B1732" s="601"/>
      <c r="C1732" s="601"/>
      <c r="D1732" s="601"/>
      <c r="E1732" s="601"/>
      <c r="F1732" s="540"/>
      <c r="G1732" s="540"/>
      <c r="H1732" s="540"/>
      <c r="I1732" s="540"/>
      <c r="J1732" s="540"/>
      <c r="K1732" s="540"/>
      <c r="L1732" s="540"/>
      <c r="M1732" s="171"/>
      <c r="N1732" s="171"/>
      <c r="O1732" s="171"/>
      <c r="Q1732" s="758"/>
      <c r="R1732" s="757"/>
      <c r="S1732" s="717"/>
      <c r="T1732" s="717"/>
      <c r="U1732" s="717"/>
      <c r="V1732" s="717"/>
      <c r="W1732" s="717"/>
      <c r="X1732" s="759"/>
    </row>
    <row r="1733" spans="1:24" s="712" customFormat="1" ht="12.75" hidden="1" customHeight="1">
      <c r="A1733" s="677"/>
      <c r="B1733" s="601"/>
      <c r="C1733" s="601"/>
      <c r="D1733" s="601"/>
      <c r="E1733" s="601"/>
      <c r="F1733" s="540"/>
      <c r="G1733" s="540"/>
      <c r="H1733" s="540"/>
      <c r="I1733" s="540"/>
      <c r="J1733" s="540"/>
      <c r="K1733" s="540"/>
      <c r="L1733" s="540"/>
      <c r="M1733" s="171"/>
      <c r="N1733" s="171"/>
      <c r="O1733" s="171"/>
      <c r="Q1733" s="758"/>
      <c r="R1733" s="757"/>
      <c r="S1733" s="717"/>
      <c r="T1733" s="717"/>
      <c r="U1733" s="717"/>
      <c r="V1733" s="717"/>
      <c r="W1733" s="717"/>
      <c r="X1733" s="759"/>
    </row>
    <row r="1734" spans="1:24" s="712" customFormat="1" ht="12.75" hidden="1" customHeight="1">
      <c r="A1734" s="677"/>
      <c r="B1734" s="601"/>
      <c r="C1734" s="601"/>
      <c r="D1734" s="601"/>
      <c r="E1734" s="601"/>
      <c r="F1734" s="540"/>
      <c r="G1734" s="540"/>
      <c r="H1734" s="540"/>
      <c r="I1734" s="540"/>
      <c r="J1734" s="540"/>
      <c r="K1734" s="540"/>
      <c r="L1734" s="540"/>
      <c r="M1734" s="171"/>
      <c r="N1734" s="171"/>
      <c r="O1734" s="171"/>
      <c r="Q1734" s="758"/>
      <c r="R1734" s="757"/>
      <c r="S1734" s="717"/>
      <c r="T1734" s="717"/>
      <c r="U1734" s="717"/>
      <c r="V1734" s="717"/>
      <c r="W1734" s="717"/>
      <c r="X1734" s="759"/>
    </row>
    <row r="1735" spans="1:24" s="712" customFormat="1" ht="12.75" hidden="1" customHeight="1">
      <c r="A1735" s="677"/>
      <c r="B1735" s="601"/>
      <c r="C1735" s="601"/>
      <c r="D1735" s="601"/>
      <c r="E1735" s="601"/>
      <c r="F1735" s="540"/>
      <c r="G1735" s="540"/>
      <c r="H1735" s="540"/>
      <c r="I1735" s="540"/>
      <c r="J1735" s="540"/>
      <c r="K1735" s="540"/>
      <c r="L1735" s="540"/>
      <c r="M1735" s="171"/>
      <c r="N1735" s="171"/>
      <c r="O1735" s="171"/>
      <c r="Q1735" s="758"/>
      <c r="R1735" s="757"/>
      <c r="S1735" s="717"/>
      <c r="T1735" s="717"/>
      <c r="U1735" s="717"/>
      <c r="V1735" s="717"/>
      <c r="W1735" s="717"/>
      <c r="X1735" s="759"/>
    </row>
    <row r="1736" spans="1:24" s="712" customFormat="1" ht="12.75" hidden="1" customHeight="1">
      <c r="A1736" s="677"/>
      <c r="B1736" s="601"/>
      <c r="C1736" s="601"/>
      <c r="D1736" s="601"/>
      <c r="E1736" s="601"/>
      <c r="F1736" s="540"/>
      <c r="G1736" s="540"/>
      <c r="H1736" s="540"/>
      <c r="I1736" s="540"/>
      <c r="J1736" s="540"/>
      <c r="K1736" s="540"/>
      <c r="L1736" s="540"/>
      <c r="M1736" s="171"/>
      <c r="N1736" s="171"/>
      <c r="O1736" s="171"/>
      <c r="Q1736" s="758"/>
      <c r="R1736" s="757"/>
      <c r="S1736" s="717"/>
      <c r="T1736" s="717"/>
      <c r="U1736" s="717"/>
      <c r="V1736" s="717"/>
      <c r="W1736" s="717"/>
      <c r="X1736" s="759"/>
    </row>
    <row r="1737" spans="1:24" s="712" customFormat="1" ht="12.75" hidden="1" customHeight="1">
      <c r="A1737" s="677"/>
      <c r="B1737" s="601"/>
      <c r="C1737" s="601"/>
      <c r="D1737" s="601"/>
      <c r="E1737" s="601"/>
      <c r="F1737" s="540"/>
      <c r="G1737" s="540"/>
      <c r="H1737" s="540"/>
      <c r="I1737" s="540"/>
      <c r="J1737" s="540"/>
      <c r="K1737" s="540"/>
      <c r="L1737" s="540"/>
      <c r="M1737" s="171"/>
      <c r="N1737" s="171"/>
      <c r="O1737" s="171"/>
      <c r="Q1737" s="758"/>
      <c r="R1737" s="757"/>
      <c r="S1737" s="717"/>
      <c r="T1737" s="717"/>
      <c r="U1737" s="717"/>
      <c r="V1737" s="717"/>
      <c r="W1737" s="717"/>
      <c r="X1737" s="759"/>
    </row>
    <row r="1738" spans="1:24" s="712" customFormat="1" ht="12.75" hidden="1" customHeight="1">
      <c r="A1738" s="677"/>
      <c r="B1738" s="601"/>
      <c r="C1738" s="601"/>
      <c r="D1738" s="601"/>
      <c r="E1738" s="601"/>
      <c r="F1738" s="540"/>
      <c r="G1738" s="540"/>
      <c r="H1738" s="540"/>
      <c r="I1738" s="540"/>
      <c r="J1738" s="540"/>
      <c r="K1738" s="540"/>
      <c r="L1738" s="540"/>
      <c r="M1738" s="171"/>
      <c r="N1738" s="171"/>
      <c r="O1738" s="171"/>
      <c r="Q1738" s="758"/>
      <c r="R1738" s="757"/>
      <c r="S1738" s="717"/>
      <c r="T1738" s="717"/>
      <c r="U1738" s="717"/>
      <c r="V1738" s="717"/>
      <c r="W1738" s="717"/>
      <c r="X1738" s="759"/>
    </row>
    <row r="1739" spans="1:24" s="712" customFormat="1" ht="12.75" hidden="1" customHeight="1">
      <c r="A1739" s="677"/>
      <c r="B1739" s="601"/>
      <c r="C1739" s="601"/>
      <c r="D1739" s="601"/>
      <c r="E1739" s="601"/>
      <c r="F1739" s="540"/>
      <c r="G1739" s="540"/>
      <c r="H1739" s="540"/>
      <c r="I1739" s="540"/>
      <c r="J1739" s="540"/>
      <c r="K1739" s="540"/>
      <c r="L1739" s="540"/>
      <c r="M1739" s="171"/>
      <c r="N1739" s="171"/>
      <c r="O1739" s="171"/>
      <c r="Q1739" s="758"/>
      <c r="R1739" s="757"/>
      <c r="S1739" s="717"/>
      <c r="T1739" s="717"/>
      <c r="U1739" s="717"/>
      <c r="V1739" s="717"/>
      <c r="W1739" s="717"/>
      <c r="X1739" s="759"/>
    </row>
    <row r="1740" spans="1:24" s="712" customFormat="1" ht="12.75" hidden="1" customHeight="1">
      <c r="A1740" s="677"/>
      <c r="B1740" s="601"/>
      <c r="C1740" s="601"/>
      <c r="D1740" s="601"/>
      <c r="E1740" s="601"/>
      <c r="F1740" s="540"/>
      <c r="G1740" s="540"/>
      <c r="H1740" s="540"/>
      <c r="I1740" s="540"/>
      <c r="J1740" s="540"/>
      <c r="K1740" s="540"/>
      <c r="L1740" s="540"/>
      <c r="M1740" s="171"/>
      <c r="N1740" s="171"/>
      <c r="O1740" s="171"/>
      <c r="Q1740" s="758"/>
      <c r="R1740" s="757"/>
      <c r="S1740" s="717"/>
      <c r="T1740" s="717"/>
      <c r="U1740" s="717"/>
      <c r="V1740" s="717"/>
      <c r="W1740" s="717"/>
      <c r="X1740" s="759"/>
    </row>
    <row r="1741" spans="1:24" s="712" customFormat="1" ht="12.75" hidden="1" customHeight="1">
      <c r="A1741" s="677"/>
      <c r="B1741" s="601"/>
      <c r="C1741" s="601"/>
      <c r="D1741" s="601"/>
      <c r="E1741" s="601"/>
      <c r="F1741" s="540"/>
      <c r="G1741" s="540"/>
      <c r="H1741" s="540"/>
      <c r="I1741" s="540"/>
      <c r="J1741" s="540"/>
      <c r="K1741" s="540"/>
      <c r="L1741" s="540"/>
      <c r="M1741" s="171"/>
      <c r="N1741" s="171"/>
      <c r="O1741" s="171"/>
      <c r="Q1741" s="758"/>
      <c r="R1741" s="757"/>
      <c r="S1741" s="717"/>
      <c r="T1741" s="717"/>
      <c r="U1741" s="717"/>
      <c r="V1741" s="717"/>
      <c r="W1741" s="717"/>
      <c r="X1741" s="759"/>
    </row>
    <row r="1742" spans="1:24" s="712" customFormat="1" ht="12.75" hidden="1" customHeight="1">
      <c r="A1742" s="677"/>
      <c r="B1742" s="601"/>
      <c r="C1742" s="601"/>
      <c r="D1742" s="601"/>
      <c r="E1742" s="601"/>
      <c r="F1742" s="540"/>
      <c r="G1742" s="540"/>
      <c r="H1742" s="540"/>
      <c r="I1742" s="540"/>
      <c r="J1742" s="540"/>
      <c r="K1742" s="540"/>
      <c r="L1742" s="540"/>
      <c r="M1742" s="171"/>
      <c r="N1742" s="171"/>
      <c r="O1742" s="171"/>
      <c r="Q1742" s="758"/>
      <c r="R1742" s="757"/>
      <c r="S1742" s="717"/>
      <c r="T1742" s="717"/>
      <c r="U1742" s="717"/>
      <c r="V1742" s="717"/>
      <c r="W1742" s="717"/>
      <c r="X1742" s="759"/>
    </row>
    <row r="1743" spans="1:24" s="712" customFormat="1" ht="12.75" hidden="1" customHeight="1">
      <c r="A1743" s="677"/>
      <c r="B1743" s="601"/>
      <c r="C1743" s="601"/>
      <c r="D1743" s="601"/>
      <c r="E1743" s="601"/>
      <c r="F1743" s="540"/>
      <c r="G1743" s="540"/>
      <c r="H1743" s="540"/>
      <c r="I1743" s="540"/>
      <c r="J1743" s="540"/>
      <c r="K1743" s="540"/>
      <c r="L1743" s="540"/>
      <c r="M1743" s="171"/>
      <c r="N1743" s="171"/>
      <c r="O1743" s="171"/>
      <c r="Q1743" s="758"/>
      <c r="R1743" s="757"/>
      <c r="S1743" s="717"/>
      <c r="T1743" s="717"/>
      <c r="U1743" s="717"/>
      <c r="V1743" s="717"/>
      <c r="W1743" s="717"/>
      <c r="X1743" s="759"/>
    </row>
    <row r="1744" spans="1:24" s="712" customFormat="1" ht="12.75" hidden="1" customHeight="1">
      <c r="A1744" s="677"/>
      <c r="B1744" s="601"/>
      <c r="C1744" s="601"/>
      <c r="D1744" s="601"/>
      <c r="E1744" s="601"/>
      <c r="F1744" s="540"/>
      <c r="G1744" s="540"/>
      <c r="H1744" s="540"/>
      <c r="I1744" s="540"/>
      <c r="J1744" s="540"/>
      <c r="K1744" s="540"/>
      <c r="L1744" s="540"/>
      <c r="M1744" s="171"/>
      <c r="N1744" s="171"/>
      <c r="O1744" s="171"/>
      <c r="Q1744" s="758"/>
      <c r="R1744" s="757"/>
      <c r="S1744" s="717"/>
      <c r="T1744" s="717"/>
      <c r="U1744" s="717"/>
      <c r="V1744" s="717"/>
      <c r="W1744" s="717"/>
      <c r="X1744" s="759"/>
    </row>
    <row r="1745" spans="1:24" s="712" customFormat="1" ht="12.75" hidden="1" customHeight="1">
      <c r="A1745" s="677"/>
      <c r="B1745" s="601"/>
      <c r="C1745" s="601"/>
      <c r="D1745" s="601"/>
      <c r="E1745" s="601"/>
      <c r="F1745" s="540"/>
      <c r="G1745" s="540"/>
      <c r="H1745" s="540"/>
      <c r="I1745" s="540"/>
      <c r="J1745" s="540"/>
      <c r="K1745" s="540"/>
      <c r="L1745" s="540"/>
      <c r="M1745" s="171"/>
      <c r="N1745" s="171"/>
      <c r="O1745" s="171"/>
      <c r="Q1745" s="758"/>
      <c r="R1745" s="757"/>
      <c r="S1745" s="717"/>
      <c r="T1745" s="717"/>
      <c r="U1745" s="717"/>
      <c r="V1745" s="717"/>
      <c r="W1745" s="717"/>
      <c r="X1745" s="759"/>
    </row>
    <row r="1746" spans="1:24" s="712" customFormat="1" ht="12.75" hidden="1" customHeight="1">
      <c r="A1746" s="677"/>
      <c r="B1746" s="601"/>
      <c r="C1746" s="601"/>
      <c r="D1746" s="601"/>
      <c r="E1746" s="601"/>
      <c r="F1746" s="540"/>
      <c r="G1746" s="540"/>
      <c r="H1746" s="540"/>
      <c r="I1746" s="540"/>
      <c r="J1746" s="540"/>
      <c r="K1746" s="540"/>
      <c r="L1746" s="540"/>
      <c r="M1746" s="171"/>
      <c r="N1746" s="171"/>
      <c r="O1746" s="171"/>
      <c r="Q1746" s="758"/>
      <c r="R1746" s="757"/>
      <c r="S1746" s="717"/>
      <c r="T1746" s="717"/>
      <c r="U1746" s="717"/>
      <c r="V1746" s="717"/>
      <c r="W1746" s="717"/>
      <c r="X1746" s="759"/>
    </row>
    <row r="1747" spans="1:24" s="712" customFormat="1" ht="12.75" hidden="1" customHeight="1">
      <c r="A1747" s="677"/>
      <c r="B1747" s="601"/>
      <c r="C1747" s="601"/>
      <c r="D1747" s="601"/>
      <c r="E1747" s="601"/>
      <c r="F1747" s="540"/>
      <c r="G1747" s="540"/>
      <c r="H1747" s="540"/>
      <c r="I1747" s="540"/>
      <c r="J1747" s="540"/>
      <c r="K1747" s="540"/>
      <c r="L1747" s="540"/>
      <c r="M1747" s="171"/>
      <c r="N1747" s="171"/>
      <c r="O1747" s="171"/>
      <c r="Q1747" s="758"/>
      <c r="R1747" s="757"/>
      <c r="S1747" s="717"/>
      <c r="T1747" s="717"/>
      <c r="U1747" s="717"/>
      <c r="V1747" s="717"/>
      <c r="W1747" s="717"/>
      <c r="X1747" s="759"/>
    </row>
    <row r="1748" spans="1:24" s="712" customFormat="1" ht="12.75" hidden="1" customHeight="1">
      <c r="A1748" s="677"/>
      <c r="B1748" s="601"/>
      <c r="C1748" s="601"/>
      <c r="D1748" s="601"/>
      <c r="E1748" s="601"/>
      <c r="F1748" s="540"/>
      <c r="G1748" s="540"/>
      <c r="H1748" s="540"/>
      <c r="I1748" s="540"/>
      <c r="J1748" s="540"/>
      <c r="K1748" s="540"/>
      <c r="L1748" s="540"/>
      <c r="M1748" s="171"/>
      <c r="N1748" s="171"/>
      <c r="O1748" s="171"/>
      <c r="Q1748" s="758"/>
      <c r="R1748" s="757"/>
      <c r="S1748" s="717"/>
      <c r="T1748" s="717"/>
      <c r="U1748" s="717"/>
      <c r="V1748" s="717"/>
      <c r="W1748" s="717"/>
      <c r="X1748" s="759"/>
    </row>
    <row r="1749" spans="1:24" s="712" customFormat="1" ht="12.75" hidden="1" customHeight="1">
      <c r="A1749" s="677"/>
      <c r="B1749" s="601"/>
      <c r="C1749" s="601"/>
      <c r="D1749" s="601"/>
      <c r="E1749" s="601"/>
      <c r="F1749" s="540"/>
      <c r="G1749" s="540"/>
      <c r="H1749" s="540"/>
      <c r="I1749" s="540"/>
      <c r="J1749" s="540"/>
      <c r="K1749" s="540"/>
      <c r="L1749" s="540"/>
      <c r="M1749" s="171"/>
      <c r="N1749" s="171"/>
      <c r="O1749" s="171"/>
      <c r="Q1749" s="758"/>
      <c r="R1749" s="757"/>
      <c r="S1749" s="717"/>
      <c r="T1749" s="717"/>
      <c r="U1749" s="717"/>
      <c r="V1749" s="717"/>
      <c r="W1749" s="717"/>
      <c r="X1749" s="759"/>
    </row>
    <row r="1750" spans="1:24" s="712" customFormat="1" ht="12.75" hidden="1" customHeight="1">
      <c r="A1750" s="677"/>
      <c r="B1750" s="601"/>
      <c r="C1750" s="601"/>
      <c r="D1750" s="601"/>
      <c r="E1750" s="601"/>
      <c r="F1750" s="540"/>
      <c r="G1750" s="540"/>
      <c r="H1750" s="540"/>
      <c r="I1750" s="540"/>
      <c r="J1750" s="540"/>
      <c r="K1750" s="540"/>
      <c r="L1750" s="540"/>
      <c r="M1750" s="171"/>
      <c r="N1750" s="171"/>
      <c r="O1750" s="171"/>
      <c r="Q1750" s="758"/>
      <c r="R1750" s="757"/>
      <c r="S1750" s="717"/>
      <c r="T1750" s="717"/>
      <c r="U1750" s="717"/>
      <c r="V1750" s="717"/>
      <c r="W1750" s="717"/>
      <c r="X1750" s="759"/>
    </row>
    <row r="1751" spans="1:24" s="712" customFormat="1" ht="12.75" hidden="1" customHeight="1">
      <c r="A1751" s="677"/>
      <c r="B1751" s="601"/>
      <c r="C1751" s="601"/>
      <c r="D1751" s="601"/>
      <c r="E1751" s="601"/>
      <c r="F1751" s="540"/>
      <c r="G1751" s="540"/>
      <c r="H1751" s="540"/>
      <c r="I1751" s="540"/>
      <c r="J1751" s="540"/>
      <c r="K1751" s="540"/>
      <c r="L1751" s="540"/>
      <c r="M1751" s="171"/>
      <c r="N1751" s="171"/>
      <c r="O1751" s="171"/>
      <c r="Q1751" s="758"/>
      <c r="R1751" s="757"/>
      <c r="S1751" s="717"/>
      <c r="T1751" s="717"/>
      <c r="U1751" s="717"/>
      <c r="V1751" s="717"/>
      <c r="W1751" s="717"/>
      <c r="X1751" s="759"/>
    </row>
    <row r="1752" spans="1:24" s="712" customFormat="1" ht="12.75" hidden="1" customHeight="1">
      <c r="A1752" s="677"/>
      <c r="B1752" s="601"/>
      <c r="C1752" s="601"/>
      <c r="D1752" s="601"/>
      <c r="E1752" s="601"/>
      <c r="F1752" s="540"/>
      <c r="G1752" s="540"/>
      <c r="H1752" s="540"/>
      <c r="I1752" s="540"/>
      <c r="J1752" s="540"/>
      <c r="K1752" s="540"/>
      <c r="L1752" s="540"/>
      <c r="M1752" s="171"/>
      <c r="N1752" s="171"/>
      <c r="O1752" s="171"/>
      <c r="Q1752" s="758"/>
      <c r="R1752" s="757"/>
      <c r="S1752" s="717"/>
      <c r="T1752" s="717"/>
      <c r="U1752" s="717"/>
      <c r="V1752" s="717"/>
      <c r="W1752" s="717"/>
      <c r="X1752" s="759"/>
    </row>
    <row r="1753" spans="1:24" s="712" customFormat="1" ht="12.75" hidden="1" customHeight="1">
      <c r="A1753" s="677"/>
      <c r="B1753" s="601"/>
      <c r="C1753" s="601"/>
      <c r="D1753" s="601"/>
      <c r="E1753" s="601"/>
      <c r="F1753" s="540"/>
      <c r="G1753" s="540"/>
      <c r="H1753" s="540"/>
      <c r="I1753" s="540"/>
      <c r="J1753" s="540"/>
      <c r="K1753" s="540"/>
      <c r="L1753" s="540"/>
      <c r="M1753" s="171"/>
      <c r="N1753" s="171"/>
      <c r="O1753" s="171"/>
      <c r="Q1753" s="758"/>
      <c r="R1753" s="757"/>
      <c r="S1753" s="717"/>
      <c r="T1753" s="717"/>
      <c r="U1753" s="717"/>
      <c r="V1753" s="717"/>
      <c r="W1753" s="717"/>
      <c r="X1753" s="759"/>
    </row>
    <row r="1754" spans="1:24" s="712" customFormat="1" ht="12.75" hidden="1" customHeight="1">
      <c r="A1754" s="677"/>
      <c r="B1754" s="601"/>
      <c r="C1754" s="601"/>
      <c r="D1754" s="601"/>
      <c r="E1754" s="601"/>
      <c r="F1754" s="540"/>
      <c r="G1754" s="540"/>
      <c r="H1754" s="540"/>
      <c r="I1754" s="540"/>
      <c r="J1754" s="540"/>
      <c r="K1754" s="540"/>
      <c r="L1754" s="540"/>
      <c r="M1754" s="171"/>
      <c r="N1754" s="171"/>
      <c r="O1754" s="171"/>
      <c r="Q1754" s="758"/>
      <c r="R1754" s="757"/>
      <c r="S1754" s="717"/>
      <c r="T1754" s="717"/>
      <c r="U1754" s="717"/>
      <c r="V1754" s="717"/>
      <c r="W1754" s="717"/>
      <c r="X1754" s="759"/>
    </row>
    <row r="1755" spans="1:24" s="712" customFormat="1" ht="12.75" hidden="1" customHeight="1">
      <c r="A1755" s="677"/>
      <c r="B1755" s="601"/>
      <c r="C1755" s="601"/>
      <c r="D1755" s="601"/>
      <c r="E1755" s="601"/>
      <c r="F1755" s="540"/>
      <c r="G1755" s="540"/>
      <c r="H1755" s="540"/>
      <c r="I1755" s="540"/>
      <c r="J1755" s="540"/>
      <c r="K1755" s="540"/>
      <c r="L1755" s="540"/>
      <c r="M1755" s="171"/>
      <c r="N1755" s="171"/>
      <c r="O1755" s="171"/>
      <c r="Q1755" s="758"/>
      <c r="R1755" s="757"/>
      <c r="S1755" s="717"/>
      <c r="T1755" s="717"/>
      <c r="U1755" s="717"/>
      <c r="V1755" s="717"/>
      <c r="W1755" s="717"/>
      <c r="X1755" s="759"/>
    </row>
    <row r="1756" spans="1:24" s="712" customFormat="1" ht="12.75" hidden="1" customHeight="1">
      <c r="A1756" s="677"/>
      <c r="B1756" s="601"/>
      <c r="C1756" s="601"/>
      <c r="D1756" s="601"/>
      <c r="E1756" s="601"/>
      <c r="F1756" s="540"/>
      <c r="G1756" s="540"/>
      <c r="H1756" s="540"/>
      <c r="I1756" s="540"/>
      <c r="J1756" s="540"/>
      <c r="K1756" s="540"/>
      <c r="L1756" s="540"/>
      <c r="M1756" s="171"/>
      <c r="N1756" s="171"/>
      <c r="O1756" s="171"/>
      <c r="Q1756" s="758"/>
      <c r="R1756" s="757"/>
      <c r="S1756" s="717"/>
      <c r="T1756" s="717"/>
      <c r="U1756" s="717"/>
      <c r="V1756" s="717"/>
      <c r="W1756" s="717"/>
      <c r="X1756" s="759"/>
    </row>
    <row r="1757" spans="1:24" s="712" customFormat="1" ht="12.75" hidden="1" customHeight="1">
      <c r="A1757" s="677"/>
      <c r="B1757" s="601"/>
      <c r="C1757" s="601"/>
      <c r="D1757" s="601"/>
      <c r="E1757" s="601"/>
      <c r="F1757" s="540"/>
      <c r="G1757" s="540"/>
      <c r="H1757" s="540"/>
      <c r="I1757" s="540"/>
      <c r="J1757" s="540"/>
      <c r="K1757" s="540"/>
      <c r="L1757" s="540"/>
      <c r="M1757" s="171"/>
      <c r="N1757" s="171"/>
      <c r="O1757" s="171"/>
      <c r="Q1757" s="758"/>
      <c r="R1757" s="757"/>
      <c r="S1757" s="717"/>
      <c r="T1757" s="717"/>
      <c r="U1757" s="717"/>
      <c r="V1757" s="717"/>
      <c r="W1757" s="717"/>
      <c r="X1757" s="759"/>
    </row>
    <row r="1758" spans="1:24" s="712" customFormat="1" ht="12.75" hidden="1" customHeight="1">
      <c r="A1758" s="677"/>
      <c r="B1758" s="601"/>
      <c r="C1758" s="601"/>
      <c r="D1758" s="601"/>
      <c r="E1758" s="601"/>
      <c r="F1758" s="540"/>
      <c r="G1758" s="540"/>
      <c r="H1758" s="540"/>
      <c r="I1758" s="540"/>
      <c r="J1758" s="540"/>
      <c r="K1758" s="540"/>
      <c r="L1758" s="540"/>
      <c r="M1758" s="171"/>
      <c r="N1758" s="171"/>
      <c r="O1758" s="171"/>
      <c r="Q1758" s="758"/>
      <c r="R1758" s="757"/>
      <c r="S1758" s="717"/>
      <c r="T1758" s="717"/>
      <c r="U1758" s="717"/>
      <c r="V1758" s="717"/>
      <c r="W1758" s="717"/>
      <c r="X1758" s="759"/>
    </row>
    <row r="1759" spans="1:24" s="712" customFormat="1" ht="12.75" hidden="1" customHeight="1">
      <c r="A1759" s="677"/>
      <c r="B1759" s="601"/>
      <c r="C1759" s="601"/>
      <c r="D1759" s="601"/>
      <c r="E1759" s="601"/>
      <c r="F1759" s="540"/>
      <c r="G1759" s="540"/>
      <c r="H1759" s="540"/>
      <c r="I1759" s="540"/>
      <c r="J1759" s="540"/>
      <c r="K1759" s="540"/>
      <c r="L1759" s="540"/>
      <c r="M1759" s="171"/>
      <c r="N1759" s="171"/>
      <c r="O1759" s="171"/>
      <c r="Q1759" s="758"/>
      <c r="R1759" s="757"/>
      <c r="S1759" s="717"/>
      <c r="T1759" s="717"/>
      <c r="U1759" s="717"/>
      <c r="V1759" s="717"/>
      <c r="W1759" s="717"/>
      <c r="X1759" s="759"/>
    </row>
    <row r="1760" spans="1:24" s="712" customFormat="1" ht="12.75" hidden="1" customHeight="1">
      <c r="A1760" s="677"/>
      <c r="B1760" s="601"/>
      <c r="C1760" s="601"/>
      <c r="D1760" s="601"/>
      <c r="E1760" s="601"/>
      <c r="F1760" s="540"/>
      <c r="G1760" s="540"/>
      <c r="H1760" s="540"/>
      <c r="I1760" s="540"/>
      <c r="J1760" s="540"/>
      <c r="K1760" s="540"/>
      <c r="L1760" s="540"/>
      <c r="M1760" s="171"/>
      <c r="N1760" s="171"/>
      <c r="O1760" s="171"/>
      <c r="Q1760" s="758"/>
      <c r="R1760" s="757"/>
      <c r="S1760" s="717"/>
      <c r="T1760" s="717"/>
      <c r="U1760" s="717"/>
      <c r="V1760" s="717"/>
      <c r="W1760" s="717"/>
      <c r="X1760" s="759"/>
    </row>
    <row r="1761" spans="1:24" s="712" customFormat="1" ht="12.75" hidden="1" customHeight="1">
      <c r="A1761" s="677"/>
      <c r="B1761" s="601"/>
      <c r="C1761" s="601"/>
      <c r="D1761" s="601"/>
      <c r="E1761" s="601"/>
      <c r="F1761" s="540"/>
      <c r="G1761" s="540"/>
      <c r="H1761" s="540"/>
      <c r="I1761" s="540"/>
      <c r="J1761" s="540"/>
      <c r="K1761" s="540"/>
      <c r="L1761" s="540"/>
      <c r="M1761" s="171"/>
      <c r="N1761" s="171"/>
      <c r="O1761" s="171"/>
      <c r="Q1761" s="758"/>
      <c r="R1761" s="757"/>
      <c r="S1761" s="717"/>
      <c r="T1761" s="717"/>
      <c r="U1761" s="717"/>
      <c r="V1761" s="717"/>
      <c r="W1761" s="717"/>
      <c r="X1761" s="759"/>
    </row>
    <row r="1762" spans="1:24" s="712" customFormat="1" ht="12.75" hidden="1" customHeight="1">
      <c r="A1762" s="677"/>
      <c r="B1762" s="601"/>
      <c r="C1762" s="601"/>
      <c r="D1762" s="601"/>
      <c r="E1762" s="601"/>
      <c r="F1762" s="540"/>
      <c r="G1762" s="540"/>
      <c r="H1762" s="540"/>
      <c r="I1762" s="540"/>
      <c r="J1762" s="540"/>
      <c r="K1762" s="540"/>
      <c r="L1762" s="540"/>
      <c r="M1762" s="171"/>
      <c r="N1762" s="171"/>
      <c r="O1762" s="171"/>
      <c r="Q1762" s="758"/>
      <c r="R1762" s="757"/>
      <c r="S1762" s="717"/>
      <c r="T1762" s="717"/>
      <c r="U1762" s="717"/>
      <c r="V1762" s="717"/>
      <c r="W1762" s="717"/>
      <c r="X1762" s="759"/>
    </row>
    <row r="1763" spans="1:24" s="712" customFormat="1" ht="12.75" hidden="1" customHeight="1">
      <c r="A1763" s="677"/>
      <c r="B1763" s="601"/>
      <c r="C1763" s="601"/>
      <c r="D1763" s="601"/>
      <c r="E1763" s="601"/>
      <c r="F1763" s="540"/>
      <c r="G1763" s="540"/>
      <c r="H1763" s="540"/>
      <c r="I1763" s="540"/>
      <c r="J1763" s="540"/>
      <c r="K1763" s="540"/>
      <c r="L1763" s="540"/>
      <c r="M1763" s="171"/>
      <c r="N1763" s="171"/>
      <c r="O1763" s="171"/>
      <c r="Q1763" s="758"/>
      <c r="R1763" s="757"/>
      <c r="S1763" s="717"/>
      <c r="T1763" s="717"/>
      <c r="U1763" s="717"/>
      <c r="V1763" s="717"/>
      <c r="W1763" s="717"/>
      <c r="X1763" s="759"/>
    </row>
    <row r="1764" spans="1:24" s="712" customFormat="1" ht="12.75" hidden="1" customHeight="1">
      <c r="A1764" s="677"/>
      <c r="B1764" s="601"/>
      <c r="C1764" s="601"/>
      <c r="D1764" s="601"/>
      <c r="E1764" s="601"/>
      <c r="F1764" s="540"/>
      <c r="G1764" s="540"/>
      <c r="H1764" s="540"/>
      <c r="I1764" s="540"/>
      <c r="J1764" s="540"/>
      <c r="K1764" s="540"/>
      <c r="L1764" s="540"/>
      <c r="M1764" s="171"/>
      <c r="N1764" s="171"/>
      <c r="O1764" s="171"/>
      <c r="Q1764" s="758"/>
      <c r="R1764" s="757"/>
      <c r="S1764" s="717"/>
      <c r="T1764" s="717"/>
      <c r="U1764" s="717"/>
      <c r="V1764" s="717"/>
      <c r="W1764" s="717"/>
      <c r="X1764" s="759"/>
    </row>
    <row r="1765" spans="1:24" s="712" customFormat="1" ht="12.75" hidden="1" customHeight="1">
      <c r="A1765" s="677"/>
      <c r="B1765" s="601"/>
      <c r="C1765" s="601"/>
      <c r="D1765" s="601"/>
      <c r="E1765" s="601"/>
      <c r="F1765" s="540"/>
      <c r="G1765" s="540"/>
      <c r="H1765" s="540"/>
      <c r="I1765" s="540"/>
      <c r="J1765" s="540"/>
      <c r="K1765" s="540"/>
      <c r="L1765" s="540"/>
      <c r="M1765" s="171"/>
      <c r="N1765" s="171"/>
      <c r="O1765" s="171"/>
      <c r="Q1765" s="758"/>
      <c r="R1765" s="757"/>
      <c r="S1765" s="717"/>
      <c r="T1765" s="717"/>
      <c r="U1765" s="717"/>
      <c r="V1765" s="717"/>
      <c r="W1765" s="717"/>
      <c r="X1765" s="759"/>
    </row>
    <row r="1766" spans="1:24" s="712" customFormat="1" ht="12.75" hidden="1" customHeight="1">
      <c r="A1766" s="677"/>
      <c r="B1766" s="601"/>
      <c r="C1766" s="601"/>
      <c r="D1766" s="601"/>
      <c r="E1766" s="601"/>
      <c r="F1766" s="540"/>
      <c r="G1766" s="540"/>
      <c r="H1766" s="540"/>
      <c r="I1766" s="540"/>
      <c r="J1766" s="540"/>
      <c r="K1766" s="540"/>
      <c r="L1766" s="540"/>
      <c r="M1766" s="171"/>
      <c r="N1766" s="171"/>
      <c r="O1766" s="171"/>
      <c r="Q1766" s="758"/>
      <c r="R1766" s="757"/>
      <c r="S1766" s="717"/>
      <c r="T1766" s="717"/>
      <c r="U1766" s="717"/>
      <c r="V1766" s="717"/>
      <c r="W1766" s="717"/>
      <c r="X1766" s="759"/>
    </row>
    <row r="1767" spans="1:24" s="712" customFormat="1" ht="12.75" hidden="1" customHeight="1">
      <c r="A1767" s="677"/>
      <c r="B1767" s="601"/>
      <c r="C1767" s="601"/>
      <c r="D1767" s="601"/>
      <c r="E1767" s="601"/>
      <c r="F1767" s="540"/>
      <c r="G1767" s="540"/>
      <c r="H1767" s="540"/>
      <c r="I1767" s="540"/>
      <c r="J1767" s="540"/>
      <c r="K1767" s="540"/>
      <c r="L1767" s="540"/>
      <c r="M1767" s="171"/>
      <c r="N1767" s="171"/>
      <c r="O1767" s="171"/>
      <c r="Q1767" s="758"/>
      <c r="R1767" s="757"/>
      <c r="S1767" s="717"/>
      <c r="T1767" s="717"/>
      <c r="U1767" s="717"/>
      <c r="V1767" s="717"/>
      <c r="W1767" s="717"/>
      <c r="X1767" s="759"/>
    </row>
    <row r="1768" spans="1:24" s="712" customFormat="1" ht="12.75" hidden="1" customHeight="1">
      <c r="A1768" s="677"/>
      <c r="B1768" s="601"/>
      <c r="C1768" s="601"/>
      <c r="D1768" s="601"/>
      <c r="E1768" s="601"/>
      <c r="F1768" s="540"/>
      <c r="G1768" s="540"/>
      <c r="H1768" s="540"/>
      <c r="I1768" s="540"/>
      <c r="J1768" s="540"/>
      <c r="K1768" s="540"/>
      <c r="L1768" s="540"/>
      <c r="M1768" s="171"/>
      <c r="N1768" s="171"/>
      <c r="O1768" s="171"/>
      <c r="Q1768" s="758"/>
      <c r="R1768" s="757"/>
      <c r="S1768" s="717"/>
      <c r="T1768" s="717"/>
      <c r="U1768" s="717"/>
      <c r="V1768" s="717"/>
      <c r="W1768" s="717"/>
      <c r="X1768" s="759"/>
    </row>
    <row r="1769" spans="1:24" s="712" customFormat="1" ht="12.75" hidden="1" customHeight="1">
      <c r="A1769" s="677"/>
      <c r="B1769" s="601"/>
      <c r="C1769" s="601"/>
      <c r="D1769" s="601"/>
      <c r="E1769" s="601"/>
      <c r="F1769" s="540"/>
      <c r="G1769" s="540"/>
      <c r="H1769" s="540"/>
      <c r="I1769" s="540"/>
      <c r="J1769" s="540"/>
      <c r="K1769" s="540"/>
      <c r="L1769" s="540"/>
      <c r="M1769" s="171"/>
      <c r="N1769" s="171"/>
      <c r="O1769" s="171"/>
      <c r="Q1769" s="758"/>
      <c r="R1769" s="757"/>
      <c r="S1769" s="717"/>
      <c r="T1769" s="717"/>
      <c r="U1769" s="717"/>
      <c r="V1769" s="717"/>
      <c r="W1769" s="717"/>
      <c r="X1769" s="759"/>
    </row>
    <row r="1770" spans="1:24" s="712" customFormat="1" ht="12.75" hidden="1" customHeight="1">
      <c r="A1770" s="677"/>
      <c r="B1770" s="601"/>
      <c r="C1770" s="601"/>
      <c r="D1770" s="601"/>
      <c r="E1770" s="601"/>
      <c r="F1770" s="540"/>
      <c r="G1770" s="540"/>
      <c r="H1770" s="540"/>
      <c r="I1770" s="540"/>
      <c r="J1770" s="540"/>
      <c r="K1770" s="540"/>
      <c r="L1770" s="540"/>
      <c r="M1770" s="171"/>
      <c r="N1770" s="171"/>
      <c r="O1770" s="171"/>
      <c r="Q1770" s="758"/>
      <c r="R1770" s="757"/>
      <c r="S1770" s="717"/>
      <c r="T1770" s="717"/>
      <c r="U1770" s="717"/>
      <c r="V1770" s="717"/>
      <c r="W1770" s="717"/>
      <c r="X1770" s="759"/>
    </row>
    <row r="1771" spans="1:24" s="712" customFormat="1" ht="12.75" hidden="1" customHeight="1">
      <c r="A1771" s="677"/>
      <c r="B1771" s="601"/>
      <c r="C1771" s="601"/>
      <c r="D1771" s="601"/>
      <c r="E1771" s="601"/>
      <c r="F1771" s="540"/>
      <c r="G1771" s="540"/>
      <c r="H1771" s="540"/>
      <c r="I1771" s="540"/>
      <c r="J1771" s="540"/>
      <c r="K1771" s="540"/>
      <c r="L1771" s="540"/>
      <c r="M1771" s="171"/>
      <c r="N1771" s="171"/>
      <c r="O1771" s="171"/>
      <c r="Q1771" s="758"/>
      <c r="R1771" s="757"/>
      <c r="S1771" s="717"/>
      <c r="T1771" s="717"/>
      <c r="U1771" s="717"/>
      <c r="V1771" s="717"/>
      <c r="W1771" s="717"/>
      <c r="X1771" s="759"/>
    </row>
    <row r="1772" spans="1:24" s="712" customFormat="1" ht="12.75" hidden="1" customHeight="1">
      <c r="A1772" s="677"/>
      <c r="B1772" s="601"/>
      <c r="C1772" s="601"/>
      <c r="D1772" s="601"/>
      <c r="E1772" s="601"/>
      <c r="F1772" s="540"/>
      <c r="G1772" s="540"/>
      <c r="H1772" s="540"/>
      <c r="I1772" s="540"/>
      <c r="J1772" s="540"/>
      <c r="K1772" s="540"/>
      <c r="L1772" s="540"/>
      <c r="M1772" s="171"/>
      <c r="N1772" s="171"/>
      <c r="O1772" s="171"/>
      <c r="Q1772" s="758"/>
      <c r="R1772" s="757"/>
      <c r="S1772" s="717"/>
      <c r="T1772" s="717"/>
      <c r="U1772" s="717"/>
      <c r="V1772" s="717"/>
      <c r="W1772" s="717"/>
      <c r="X1772" s="759"/>
    </row>
    <row r="1773" spans="1:24" s="712" customFormat="1" ht="12.75" hidden="1" customHeight="1">
      <c r="A1773" s="677"/>
      <c r="B1773" s="601"/>
      <c r="C1773" s="601"/>
      <c r="D1773" s="601"/>
      <c r="E1773" s="601"/>
      <c r="F1773" s="540"/>
      <c r="G1773" s="540"/>
      <c r="H1773" s="540"/>
      <c r="I1773" s="540"/>
      <c r="J1773" s="540"/>
      <c r="K1773" s="540"/>
      <c r="L1773" s="540"/>
      <c r="M1773" s="171"/>
      <c r="N1773" s="171"/>
      <c r="O1773" s="171"/>
      <c r="Q1773" s="758"/>
      <c r="R1773" s="757"/>
      <c r="S1773" s="717"/>
      <c r="T1773" s="717"/>
      <c r="U1773" s="717"/>
      <c r="V1773" s="717"/>
      <c r="W1773" s="717"/>
      <c r="X1773" s="759"/>
    </row>
    <row r="1774" spans="1:24" s="712" customFormat="1" ht="12.75" hidden="1" customHeight="1">
      <c r="A1774" s="677"/>
      <c r="B1774" s="601"/>
      <c r="C1774" s="601"/>
      <c r="D1774" s="601"/>
      <c r="E1774" s="601"/>
      <c r="F1774" s="540"/>
      <c r="G1774" s="540"/>
      <c r="H1774" s="540"/>
      <c r="I1774" s="540"/>
      <c r="J1774" s="540"/>
      <c r="K1774" s="540"/>
      <c r="L1774" s="540"/>
      <c r="M1774" s="171"/>
      <c r="N1774" s="171"/>
      <c r="O1774" s="171"/>
      <c r="Q1774" s="758"/>
      <c r="R1774" s="757"/>
      <c r="S1774" s="717"/>
      <c r="T1774" s="717"/>
      <c r="U1774" s="717"/>
      <c r="V1774" s="717"/>
      <c r="W1774" s="717"/>
      <c r="X1774" s="759"/>
    </row>
    <row r="1775" spans="1:24" s="712" customFormat="1" ht="12.75" hidden="1" customHeight="1">
      <c r="A1775" s="677"/>
      <c r="B1775" s="601"/>
      <c r="C1775" s="601"/>
      <c r="D1775" s="601"/>
      <c r="E1775" s="601"/>
      <c r="F1775" s="540"/>
      <c r="G1775" s="540"/>
      <c r="H1775" s="540"/>
      <c r="I1775" s="540"/>
      <c r="J1775" s="540"/>
      <c r="K1775" s="540"/>
      <c r="L1775" s="540"/>
      <c r="M1775" s="171"/>
      <c r="N1775" s="171"/>
      <c r="O1775" s="171"/>
      <c r="Q1775" s="758"/>
      <c r="R1775" s="757"/>
      <c r="S1775" s="717"/>
      <c r="T1775" s="717"/>
      <c r="U1775" s="717"/>
      <c r="V1775" s="717"/>
      <c r="W1775" s="717"/>
      <c r="X1775" s="759"/>
    </row>
    <row r="1776" spans="1:24" s="712" customFormat="1" ht="12.75" hidden="1" customHeight="1">
      <c r="A1776" s="677"/>
      <c r="B1776" s="601"/>
      <c r="C1776" s="601"/>
      <c r="D1776" s="601"/>
      <c r="E1776" s="601"/>
      <c r="F1776" s="540"/>
      <c r="G1776" s="540"/>
      <c r="H1776" s="540"/>
      <c r="I1776" s="540"/>
      <c r="J1776" s="540"/>
      <c r="K1776" s="540"/>
      <c r="L1776" s="540"/>
      <c r="M1776" s="171"/>
      <c r="N1776" s="171"/>
      <c r="O1776" s="171"/>
      <c r="Q1776" s="758"/>
      <c r="R1776" s="757"/>
      <c r="S1776" s="717"/>
      <c r="T1776" s="717"/>
      <c r="U1776" s="717"/>
      <c r="V1776" s="717"/>
      <c r="W1776" s="717"/>
      <c r="X1776" s="759"/>
    </row>
    <row r="1777" spans="1:24" s="712" customFormat="1" ht="12.75" hidden="1" customHeight="1">
      <c r="A1777" s="677"/>
      <c r="B1777" s="601"/>
      <c r="C1777" s="601"/>
      <c r="D1777" s="601"/>
      <c r="E1777" s="601"/>
      <c r="F1777" s="540"/>
      <c r="G1777" s="540"/>
      <c r="H1777" s="540"/>
      <c r="I1777" s="540"/>
      <c r="J1777" s="540"/>
      <c r="K1777" s="540"/>
      <c r="L1777" s="540"/>
      <c r="M1777" s="171"/>
      <c r="N1777" s="171"/>
      <c r="O1777" s="171"/>
      <c r="Q1777" s="758"/>
      <c r="R1777" s="757"/>
      <c r="S1777" s="717"/>
      <c r="T1777" s="717"/>
      <c r="U1777" s="717"/>
      <c r="V1777" s="717"/>
      <c r="W1777" s="717"/>
      <c r="X1777" s="759"/>
    </row>
    <row r="1778" spans="1:24" s="712" customFormat="1" ht="12.75" hidden="1" customHeight="1">
      <c r="A1778" s="677"/>
      <c r="B1778" s="601"/>
      <c r="C1778" s="601"/>
      <c r="D1778" s="601"/>
      <c r="E1778" s="601"/>
      <c r="F1778" s="540"/>
      <c r="G1778" s="540"/>
      <c r="H1778" s="540"/>
      <c r="I1778" s="540"/>
      <c r="J1778" s="540"/>
      <c r="K1778" s="540"/>
      <c r="L1778" s="540"/>
      <c r="M1778" s="171"/>
      <c r="N1778" s="171"/>
      <c r="O1778" s="171"/>
      <c r="Q1778" s="758"/>
      <c r="R1778" s="757"/>
      <c r="S1778" s="717"/>
      <c r="T1778" s="717"/>
      <c r="U1778" s="717"/>
      <c r="V1778" s="717"/>
      <c r="W1778" s="717"/>
      <c r="X1778" s="759"/>
    </row>
    <row r="1779" spans="1:24" s="712" customFormat="1" ht="12.75" hidden="1" customHeight="1">
      <c r="A1779" s="677"/>
      <c r="B1779" s="601"/>
      <c r="C1779" s="601"/>
      <c r="D1779" s="601"/>
      <c r="E1779" s="601"/>
      <c r="F1779" s="540"/>
      <c r="G1779" s="540"/>
      <c r="H1779" s="540"/>
      <c r="I1779" s="540"/>
      <c r="J1779" s="540"/>
      <c r="K1779" s="540"/>
      <c r="L1779" s="540"/>
      <c r="M1779" s="171"/>
      <c r="N1779" s="171"/>
      <c r="O1779" s="171"/>
      <c r="Q1779" s="758"/>
      <c r="R1779" s="757"/>
      <c r="S1779" s="717"/>
      <c r="T1779" s="717"/>
      <c r="U1779" s="717"/>
      <c r="V1779" s="717"/>
      <c r="W1779" s="717"/>
      <c r="X1779" s="759"/>
    </row>
    <row r="1780" spans="1:24" s="712" customFormat="1" ht="12.75" hidden="1" customHeight="1">
      <c r="A1780" s="677"/>
      <c r="B1780" s="601"/>
      <c r="C1780" s="601"/>
      <c r="D1780" s="601"/>
      <c r="E1780" s="601"/>
      <c r="F1780" s="540"/>
      <c r="G1780" s="540"/>
      <c r="H1780" s="540"/>
      <c r="I1780" s="540"/>
      <c r="J1780" s="540"/>
      <c r="K1780" s="540"/>
      <c r="L1780" s="540"/>
      <c r="M1780" s="171"/>
      <c r="N1780" s="171"/>
      <c r="O1780" s="171"/>
      <c r="Q1780" s="758"/>
      <c r="R1780" s="757"/>
      <c r="S1780" s="717"/>
      <c r="T1780" s="717"/>
      <c r="U1780" s="717"/>
      <c r="V1780" s="717"/>
      <c r="W1780" s="717"/>
      <c r="X1780" s="759"/>
    </row>
    <row r="1781" spans="1:24" s="712" customFormat="1" ht="12.75" hidden="1" customHeight="1">
      <c r="A1781" s="677"/>
      <c r="B1781" s="601"/>
      <c r="C1781" s="601"/>
      <c r="D1781" s="601"/>
      <c r="E1781" s="601"/>
      <c r="F1781" s="540"/>
      <c r="G1781" s="540"/>
      <c r="H1781" s="540"/>
      <c r="I1781" s="540"/>
      <c r="J1781" s="540"/>
      <c r="K1781" s="540"/>
      <c r="L1781" s="540"/>
      <c r="M1781" s="171"/>
      <c r="N1781" s="171"/>
      <c r="O1781" s="171"/>
      <c r="Q1781" s="758"/>
      <c r="R1781" s="757"/>
      <c r="S1781" s="717"/>
      <c r="T1781" s="717"/>
      <c r="U1781" s="717"/>
      <c r="V1781" s="717"/>
      <c r="W1781" s="717"/>
      <c r="X1781" s="759"/>
    </row>
    <row r="1782" spans="1:24" s="712" customFormat="1" ht="12.75" hidden="1" customHeight="1">
      <c r="A1782" s="677"/>
      <c r="B1782" s="601"/>
      <c r="C1782" s="601"/>
      <c r="D1782" s="601"/>
      <c r="E1782" s="601"/>
      <c r="F1782" s="540"/>
      <c r="G1782" s="540"/>
      <c r="H1782" s="540"/>
      <c r="I1782" s="540"/>
      <c r="J1782" s="540"/>
      <c r="K1782" s="540"/>
      <c r="L1782" s="540"/>
      <c r="M1782" s="171"/>
      <c r="N1782" s="171"/>
      <c r="O1782" s="171"/>
      <c r="Q1782" s="758"/>
      <c r="R1782" s="757"/>
      <c r="S1782" s="717"/>
      <c r="T1782" s="717"/>
      <c r="U1782" s="717"/>
      <c r="V1782" s="717"/>
      <c r="W1782" s="717"/>
      <c r="X1782" s="759"/>
    </row>
    <row r="1783" spans="1:24" s="712" customFormat="1" ht="12.75" hidden="1" customHeight="1">
      <c r="A1783" s="677"/>
      <c r="B1783" s="601"/>
      <c r="C1783" s="601"/>
      <c r="D1783" s="601"/>
      <c r="E1783" s="601"/>
      <c r="F1783" s="540"/>
      <c r="G1783" s="540"/>
      <c r="H1783" s="540"/>
      <c r="I1783" s="540"/>
      <c r="J1783" s="540"/>
      <c r="K1783" s="540"/>
      <c r="L1783" s="540"/>
      <c r="M1783" s="171"/>
      <c r="N1783" s="171"/>
      <c r="O1783" s="171"/>
      <c r="Q1783" s="758"/>
      <c r="R1783" s="757"/>
      <c r="S1783" s="717"/>
      <c r="T1783" s="717"/>
      <c r="U1783" s="717"/>
      <c r="V1783" s="717"/>
      <c r="W1783" s="717"/>
      <c r="X1783" s="759"/>
    </row>
    <row r="1784" spans="1:24" s="712" customFormat="1" ht="12.75" hidden="1" customHeight="1">
      <c r="A1784" s="677"/>
      <c r="B1784" s="601"/>
      <c r="C1784" s="601"/>
      <c r="D1784" s="601"/>
      <c r="E1784" s="601"/>
      <c r="F1784" s="540"/>
      <c r="G1784" s="540"/>
      <c r="H1784" s="540"/>
      <c r="I1784" s="540"/>
      <c r="J1784" s="540"/>
      <c r="K1784" s="540"/>
      <c r="L1784" s="540"/>
      <c r="M1784" s="171"/>
      <c r="N1784" s="171"/>
      <c r="O1784" s="171"/>
      <c r="Q1784" s="758"/>
      <c r="R1784" s="757"/>
      <c r="S1784" s="717"/>
      <c r="T1784" s="717"/>
      <c r="U1784" s="717"/>
      <c r="V1784" s="717"/>
      <c r="W1784" s="717"/>
      <c r="X1784" s="759"/>
    </row>
    <row r="1785" spans="1:24" s="712" customFormat="1" ht="12.75" hidden="1" customHeight="1">
      <c r="A1785" s="677"/>
      <c r="B1785" s="601"/>
      <c r="C1785" s="601"/>
      <c r="D1785" s="601"/>
      <c r="E1785" s="601"/>
      <c r="F1785" s="540"/>
      <c r="G1785" s="540"/>
      <c r="H1785" s="540"/>
      <c r="I1785" s="540"/>
      <c r="J1785" s="540"/>
      <c r="K1785" s="540"/>
      <c r="L1785" s="540"/>
      <c r="M1785" s="171"/>
      <c r="N1785" s="171"/>
      <c r="O1785" s="171"/>
      <c r="Q1785" s="758"/>
      <c r="R1785" s="757"/>
      <c r="S1785" s="717"/>
      <c r="T1785" s="717"/>
      <c r="U1785" s="717"/>
      <c r="V1785" s="717"/>
      <c r="W1785" s="717"/>
      <c r="X1785" s="759"/>
    </row>
    <row r="1786" spans="1:24" s="712" customFormat="1" ht="12.75" hidden="1" customHeight="1">
      <c r="A1786" s="677"/>
      <c r="B1786" s="601"/>
      <c r="C1786" s="601"/>
      <c r="D1786" s="601"/>
      <c r="E1786" s="601"/>
      <c r="F1786" s="540"/>
      <c r="G1786" s="540"/>
      <c r="H1786" s="540"/>
      <c r="I1786" s="540"/>
      <c r="J1786" s="540"/>
      <c r="K1786" s="540"/>
      <c r="L1786" s="540"/>
      <c r="M1786" s="171"/>
      <c r="N1786" s="171"/>
      <c r="O1786" s="171"/>
      <c r="Q1786" s="758"/>
      <c r="R1786" s="757"/>
      <c r="S1786" s="717"/>
      <c r="T1786" s="717"/>
      <c r="U1786" s="717"/>
      <c r="V1786" s="717"/>
      <c r="W1786" s="717"/>
      <c r="X1786" s="759"/>
    </row>
    <row r="1787" spans="1:24" s="712" customFormat="1" ht="12.75" hidden="1" customHeight="1">
      <c r="A1787" s="677"/>
      <c r="B1787" s="601"/>
      <c r="C1787" s="601"/>
      <c r="D1787" s="601"/>
      <c r="E1787" s="601"/>
      <c r="F1787" s="540"/>
      <c r="G1787" s="540"/>
      <c r="H1787" s="540"/>
      <c r="I1787" s="540"/>
      <c r="J1787" s="540"/>
      <c r="K1787" s="540"/>
      <c r="L1787" s="540"/>
      <c r="M1787" s="171"/>
      <c r="N1787" s="171"/>
      <c r="O1787" s="171"/>
      <c r="Q1787" s="758"/>
      <c r="R1787" s="757"/>
      <c r="S1787" s="717"/>
      <c r="T1787" s="717"/>
      <c r="U1787" s="717"/>
      <c r="V1787" s="717"/>
      <c r="W1787" s="717"/>
      <c r="X1787" s="759"/>
    </row>
    <row r="1788" spans="1:24" s="712" customFormat="1" ht="12.75" hidden="1" customHeight="1">
      <c r="A1788" s="677"/>
      <c r="B1788" s="601"/>
      <c r="C1788" s="601"/>
      <c r="D1788" s="601"/>
      <c r="E1788" s="601"/>
      <c r="F1788" s="540"/>
      <c r="G1788" s="540"/>
      <c r="H1788" s="540"/>
      <c r="I1788" s="540"/>
      <c r="J1788" s="540"/>
      <c r="K1788" s="540"/>
      <c r="L1788" s="540"/>
      <c r="M1788" s="171"/>
      <c r="N1788" s="171"/>
      <c r="O1788" s="171"/>
      <c r="Q1788" s="758"/>
      <c r="R1788" s="757"/>
      <c r="S1788" s="717"/>
      <c r="T1788" s="717"/>
      <c r="U1788" s="717"/>
      <c r="V1788" s="717"/>
      <c r="W1788" s="717"/>
      <c r="X1788" s="759"/>
    </row>
    <row r="1789" spans="1:24" s="712" customFormat="1" ht="12.75" hidden="1" customHeight="1">
      <c r="A1789" s="677"/>
      <c r="B1789" s="601"/>
      <c r="C1789" s="601"/>
      <c r="D1789" s="601"/>
      <c r="E1789" s="601"/>
      <c r="F1789" s="540"/>
      <c r="G1789" s="540"/>
      <c r="H1789" s="540"/>
      <c r="I1789" s="540"/>
      <c r="J1789" s="540"/>
      <c r="K1789" s="540"/>
      <c r="L1789" s="540"/>
      <c r="M1789" s="171"/>
      <c r="N1789" s="171"/>
      <c r="O1789" s="171"/>
      <c r="Q1789" s="758"/>
      <c r="R1789" s="757"/>
      <c r="S1789" s="717"/>
      <c r="T1789" s="717"/>
      <c r="U1789" s="717"/>
      <c r="V1789" s="717"/>
      <c r="W1789" s="717"/>
      <c r="X1789" s="759"/>
    </row>
    <row r="1790" spans="1:24" s="712" customFormat="1" ht="12.75" hidden="1" customHeight="1">
      <c r="A1790" s="677"/>
      <c r="B1790" s="601"/>
      <c r="C1790" s="601"/>
      <c r="D1790" s="601"/>
      <c r="E1790" s="601"/>
      <c r="F1790" s="540"/>
      <c r="G1790" s="540"/>
      <c r="H1790" s="540"/>
      <c r="I1790" s="540"/>
      <c r="J1790" s="540"/>
      <c r="K1790" s="540"/>
      <c r="L1790" s="540"/>
      <c r="M1790" s="171"/>
      <c r="N1790" s="171"/>
      <c r="O1790" s="171"/>
      <c r="Q1790" s="758"/>
      <c r="R1790" s="757"/>
      <c r="S1790" s="717"/>
      <c r="T1790" s="717"/>
      <c r="U1790" s="717"/>
      <c r="V1790" s="717"/>
      <c r="W1790" s="717"/>
      <c r="X1790" s="759"/>
    </row>
    <row r="1791" spans="1:24" s="712" customFormat="1" ht="12.75" hidden="1" customHeight="1">
      <c r="A1791" s="677"/>
      <c r="B1791" s="601"/>
      <c r="C1791" s="601"/>
      <c r="D1791" s="601"/>
      <c r="E1791" s="601"/>
      <c r="F1791" s="540"/>
      <c r="G1791" s="540"/>
      <c r="H1791" s="540"/>
      <c r="I1791" s="540"/>
      <c r="J1791" s="540"/>
      <c r="K1791" s="540"/>
      <c r="L1791" s="540"/>
      <c r="M1791" s="171"/>
      <c r="N1791" s="171"/>
      <c r="O1791" s="171"/>
      <c r="Q1791" s="758"/>
      <c r="R1791" s="757"/>
      <c r="S1791" s="717"/>
      <c r="T1791" s="717"/>
      <c r="U1791" s="717"/>
      <c r="V1791" s="717"/>
      <c r="W1791" s="717"/>
      <c r="X1791" s="759"/>
    </row>
    <row r="1792" spans="1:24" s="712" customFormat="1" ht="12.75" hidden="1" customHeight="1">
      <c r="A1792" s="677"/>
      <c r="B1792" s="601"/>
      <c r="C1792" s="601"/>
      <c r="D1792" s="601"/>
      <c r="E1792" s="601"/>
      <c r="F1792" s="540"/>
      <c r="G1792" s="540"/>
      <c r="H1792" s="540"/>
      <c r="I1792" s="540"/>
      <c r="J1792" s="540"/>
      <c r="K1792" s="540"/>
      <c r="L1792" s="540"/>
      <c r="M1792" s="171"/>
      <c r="N1792" s="171"/>
      <c r="O1792" s="171"/>
      <c r="Q1792" s="758"/>
      <c r="R1792" s="757"/>
      <c r="S1792" s="717"/>
      <c r="T1792" s="717"/>
      <c r="U1792" s="717"/>
      <c r="V1792" s="717"/>
      <c r="W1792" s="717"/>
      <c r="X1792" s="759"/>
    </row>
    <row r="1793" spans="1:24" s="712" customFormat="1" ht="12.75" hidden="1" customHeight="1">
      <c r="A1793" s="677"/>
      <c r="B1793" s="601"/>
      <c r="C1793" s="601"/>
      <c r="D1793" s="601"/>
      <c r="E1793" s="601"/>
      <c r="F1793" s="540"/>
      <c r="G1793" s="540"/>
      <c r="H1793" s="540"/>
      <c r="I1793" s="540"/>
      <c r="J1793" s="540"/>
      <c r="K1793" s="540"/>
      <c r="L1793" s="540"/>
      <c r="M1793" s="171"/>
      <c r="N1793" s="171"/>
      <c r="O1793" s="171"/>
      <c r="Q1793" s="758"/>
      <c r="R1793" s="757"/>
      <c r="S1793" s="717"/>
      <c r="T1793" s="717"/>
      <c r="U1793" s="717"/>
      <c r="V1793" s="717"/>
      <c r="W1793" s="717"/>
      <c r="X1793" s="759"/>
    </row>
    <row r="1794" spans="1:24" s="712" customFormat="1" ht="12.75" hidden="1" customHeight="1">
      <c r="A1794" s="677"/>
      <c r="B1794" s="601"/>
      <c r="C1794" s="601"/>
      <c r="D1794" s="601"/>
      <c r="E1794" s="601"/>
      <c r="F1794" s="540"/>
      <c r="G1794" s="540"/>
      <c r="H1794" s="540"/>
      <c r="I1794" s="540"/>
      <c r="J1794" s="540"/>
      <c r="K1794" s="540"/>
      <c r="L1794" s="540"/>
      <c r="M1794" s="171"/>
      <c r="N1794" s="171"/>
      <c r="O1794" s="171"/>
      <c r="Q1794" s="758"/>
      <c r="R1794" s="757"/>
      <c r="S1794" s="717"/>
      <c r="T1794" s="717"/>
      <c r="U1794" s="717"/>
      <c r="V1794" s="717"/>
      <c r="W1794" s="717"/>
      <c r="X1794" s="759"/>
    </row>
    <row r="1795" spans="1:24" s="712" customFormat="1" ht="12.75" hidden="1" customHeight="1">
      <c r="A1795" s="677"/>
      <c r="B1795" s="601"/>
      <c r="C1795" s="601"/>
      <c r="D1795" s="601"/>
      <c r="E1795" s="601"/>
      <c r="F1795" s="540"/>
      <c r="G1795" s="540"/>
      <c r="H1795" s="540"/>
      <c r="I1795" s="540"/>
      <c r="J1795" s="540"/>
      <c r="K1795" s="540"/>
      <c r="L1795" s="540"/>
      <c r="M1795" s="171"/>
      <c r="N1795" s="171"/>
      <c r="O1795" s="171"/>
      <c r="Q1795" s="758"/>
      <c r="R1795" s="757"/>
      <c r="S1795" s="717"/>
      <c r="T1795" s="717"/>
      <c r="U1795" s="717"/>
      <c r="V1795" s="717"/>
      <c r="W1795" s="717"/>
      <c r="X1795" s="759"/>
    </row>
    <row r="1796" spans="1:24" s="712" customFormat="1" ht="12.75" hidden="1" customHeight="1">
      <c r="A1796" s="677"/>
      <c r="B1796" s="601"/>
      <c r="C1796" s="601"/>
      <c r="D1796" s="601"/>
      <c r="E1796" s="601"/>
      <c r="F1796" s="540"/>
      <c r="G1796" s="540"/>
      <c r="H1796" s="540"/>
      <c r="I1796" s="540"/>
      <c r="J1796" s="540"/>
      <c r="K1796" s="540"/>
      <c r="L1796" s="540"/>
      <c r="M1796" s="171"/>
      <c r="N1796" s="171"/>
      <c r="O1796" s="171"/>
      <c r="Q1796" s="758"/>
      <c r="R1796" s="757"/>
      <c r="S1796" s="717"/>
      <c r="T1796" s="717"/>
      <c r="U1796" s="717"/>
      <c r="V1796" s="717"/>
      <c r="W1796" s="717"/>
      <c r="X1796" s="759"/>
    </row>
    <row r="1797" spans="1:24" s="712" customFormat="1" ht="12.75" hidden="1" customHeight="1">
      <c r="A1797" s="677"/>
      <c r="B1797" s="601"/>
      <c r="C1797" s="601"/>
      <c r="D1797" s="601"/>
      <c r="E1797" s="601"/>
      <c r="F1797" s="540"/>
      <c r="G1797" s="540"/>
      <c r="H1797" s="540"/>
      <c r="I1797" s="540"/>
      <c r="J1797" s="540"/>
      <c r="K1797" s="540"/>
      <c r="L1797" s="540"/>
      <c r="M1797" s="171"/>
      <c r="N1797" s="171"/>
      <c r="O1797" s="171"/>
      <c r="Q1797" s="758"/>
      <c r="R1797" s="757"/>
      <c r="S1797" s="717"/>
      <c r="T1797" s="717"/>
      <c r="U1797" s="717"/>
      <c r="V1797" s="717"/>
      <c r="W1797" s="717"/>
      <c r="X1797" s="759"/>
    </row>
    <row r="1798" spans="1:24" s="712" customFormat="1" ht="12.75" hidden="1" customHeight="1">
      <c r="A1798" s="677"/>
      <c r="B1798" s="601"/>
      <c r="C1798" s="601"/>
      <c r="D1798" s="601"/>
      <c r="E1798" s="601"/>
      <c r="F1798" s="540"/>
      <c r="G1798" s="540"/>
      <c r="H1798" s="540"/>
      <c r="I1798" s="540"/>
      <c r="J1798" s="540"/>
      <c r="K1798" s="540"/>
      <c r="L1798" s="540"/>
      <c r="M1798" s="171"/>
      <c r="N1798" s="171"/>
      <c r="O1798" s="171"/>
      <c r="Q1798" s="758"/>
      <c r="R1798" s="757"/>
      <c r="S1798" s="717"/>
      <c r="T1798" s="717"/>
      <c r="U1798" s="717"/>
      <c r="V1798" s="717"/>
      <c r="W1798" s="717"/>
      <c r="X1798" s="759"/>
    </row>
    <row r="1799" spans="1:24" s="712" customFormat="1" ht="12.75" hidden="1" customHeight="1">
      <c r="A1799" s="677"/>
      <c r="B1799" s="601"/>
      <c r="C1799" s="601"/>
      <c r="D1799" s="601"/>
      <c r="E1799" s="601"/>
      <c r="F1799" s="540"/>
      <c r="G1799" s="540"/>
      <c r="H1799" s="540"/>
      <c r="I1799" s="540"/>
      <c r="J1799" s="540"/>
      <c r="K1799" s="540"/>
      <c r="L1799" s="540"/>
      <c r="M1799" s="171"/>
      <c r="N1799" s="171"/>
      <c r="O1799" s="171"/>
      <c r="Q1799" s="758"/>
      <c r="R1799" s="757"/>
      <c r="S1799" s="717"/>
      <c r="T1799" s="717"/>
      <c r="U1799" s="717"/>
      <c r="V1799" s="717"/>
      <c r="W1799" s="717"/>
      <c r="X1799" s="759"/>
    </row>
    <row r="1800" spans="1:24" s="712" customFormat="1" ht="12.75" hidden="1" customHeight="1">
      <c r="A1800" s="677"/>
      <c r="B1800" s="601"/>
      <c r="C1800" s="601"/>
      <c r="D1800" s="601"/>
      <c r="E1800" s="601"/>
      <c r="F1800" s="540"/>
      <c r="G1800" s="540"/>
      <c r="H1800" s="540"/>
      <c r="I1800" s="540"/>
      <c r="J1800" s="540"/>
      <c r="K1800" s="540"/>
      <c r="L1800" s="540"/>
      <c r="M1800" s="171"/>
      <c r="N1800" s="171"/>
      <c r="O1800" s="171"/>
      <c r="Q1800" s="758"/>
      <c r="R1800" s="757"/>
      <c r="S1800" s="717"/>
      <c r="T1800" s="717"/>
      <c r="U1800" s="717"/>
      <c r="V1800" s="717"/>
      <c r="W1800" s="717"/>
      <c r="X1800" s="759"/>
    </row>
    <row r="1801" spans="1:24" s="712" customFormat="1" ht="12.75" hidden="1" customHeight="1">
      <c r="A1801" s="677"/>
      <c r="B1801" s="601"/>
      <c r="C1801" s="601"/>
      <c r="D1801" s="601"/>
      <c r="E1801" s="601"/>
      <c r="F1801" s="540"/>
      <c r="G1801" s="540"/>
      <c r="H1801" s="540"/>
      <c r="I1801" s="540"/>
      <c r="J1801" s="540"/>
      <c r="K1801" s="540"/>
      <c r="L1801" s="540"/>
      <c r="M1801" s="171"/>
      <c r="N1801" s="171"/>
      <c r="O1801" s="171"/>
      <c r="Q1801" s="758"/>
      <c r="R1801" s="757"/>
      <c r="S1801" s="717"/>
      <c r="T1801" s="717"/>
      <c r="U1801" s="717"/>
      <c r="V1801" s="717"/>
      <c r="W1801" s="717"/>
      <c r="X1801" s="759"/>
    </row>
    <row r="1802" spans="1:24" s="712" customFormat="1" ht="12.75" hidden="1" customHeight="1">
      <c r="A1802" s="677"/>
      <c r="B1802" s="601"/>
      <c r="C1802" s="601"/>
      <c r="D1802" s="601"/>
      <c r="E1802" s="601"/>
      <c r="F1802" s="540"/>
      <c r="G1802" s="540"/>
      <c r="H1802" s="540"/>
      <c r="I1802" s="540"/>
      <c r="J1802" s="540"/>
      <c r="K1802" s="540"/>
      <c r="L1802" s="540"/>
      <c r="M1802" s="171"/>
      <c r="N1802" s="171"/>
      <c r="O1802" s="171"/>
      <c r="Q1802" s="758"/>
      <c r="R1802" s="757"/>
      <c r="S1802" s="717"/>
      <c r="T1802" s="717"/>
      <c r="U1802" s="717"/>
      <c r="V1802" s="717"/>
      <c r="W1802" s="717"/>
      <c r="X1802" s="759"/>
    </row>
    <row r="1803" spans="1:24" s="712" customFormat="1" ht="12.75" hidden="1" customHeight="1">
      <c r="A1803" s="677"/>
      <c r="B1803" s="601"/>
      <c r="C1803" s="601"/>
      <c r="D1803" s="601"/>
      <c r="E1803" s="601"/>
      <c r="F1803" s="540"/>
      <c r="G1803" s="540"/>
      <c r="H1803" s="540"/>
      <c r="I1803" s="540"/>
      <c r="J1803" s="540"/>
      <c r="K1803" s="540"/>
      <c r="L1803" s="540"/>
      <c r="M1803" s="171"/>
      <c r="N1803" s="171"/>
      <c r="O1803" s="171"/>
      <c r="Q1803" s="758"/>
      <c r="R1803" s="757"/>
      <c r="S1803" s="717"/>
      <c r="T1803" s="717"/>
      <c r="U1803" s="717"/>
      <c r="V1803" s="717"/>
      <c r="W1803" s="717"/>
      <c r="X1803" s="759"/>
    </row>
    <row r="1804" spans="1:24" s="712" customFormat="1" ht="12.75" hidden="1" customHeight="1">
      <c r="A1804" s="677"/>
      <c r="B1804" s="601"/>
      <c r="C1804" s="601"/>
      <c r="D1804" s="601"/>
      <c r="E1804" s="601"/>
      <c r="F1804" s="540"/>
      <c r="G1804" s="540"/>
      <c r="H1804" s="540"/>
      <c r="I1804" s="540"/>
      <c r="J1804" s="540"/>
      <c r="K1804" s="540"/>
      <c r="L1804" s="540"/>
      <c r="M1804" s="171"/>
      <c r="N1804" s="171"/>
      <c r="O1804" s="171"/>
      <c r="Q1804" s="758"/>
      <c r="R1804" s="757"/>
      <c r="S1804" s="717"/>
      <c r="T1804" s="717"/>
      <c r="U1804" s="717"/>
      <c r="V1804" s="717"/>
      <c r="W1804" s="717"/>
      <c r="X1804" s="759"/>
    </row>
    <row r="1805" spans="1:24" s="712" customFormat="1" ht="12.75" hidden="1" customHeight="1">
      <c r="A1805" s="677"/>
      <c r="B1805" s="601"/>
      <c r="C1805" s="601"/>
      <c r="D1805" s="601"/>
      <c r="E1805" s="601"/>
      <c r="F1805" s="540"/>
      <c r="G1805" s="540"/>
      <c r="H1805" s="540"/>
      <c r="I1805" s="540"/>
      <c r="J1805" s="540"/>
      <c r="K1805" s="540"/>
      <c r="L1805" s="540"/>
      <c r="M1805" s="171"/>
      <c r="N1805" s="171"/>
      <c r="O1805" s="171"/>
      <c r="Q1805" s="758"/>
      <c r="R1805" s="757"/>
      <c r="S1805" s="717"/>
      <c r="T1805" s="717"/>
      <c r="U1805" s="717"/>
      <c r="V1805" s="717"/>
      <c r="W1805" s="717"/>
      <c r="X1805" s="759"/>
    </row>
    <row r="1806" spans="1:24" s="712" customFormat="1" ht="12.75" hidden="1" customHeight="1">
      <c r="A1806" s="677"/>
      <c r="B1806" s="601"/>
      <c r="C1806" s="601"/>
      <c r="D1806" s="601"/>
      <c r="E1806" s="601"/>
      <c r="F1806" s="540"/>
      <c r="G1806" s="540"/>
      <c r="H1806" s="540"/>
      <c r="I1806" s="540"/>
      <c r="J1806" s="540"/>
      <c r="K1806" s="540"/>
      <c r="L1806" s="540"/>
      <c r="M1806" s="171"/>
      <c r="N1806" s="171"/>
      <c r="O1806" s="171"/>
      <c r="Q1806" s="758"/>
      <c r="R1806" s="757"/>
      <c r="S1806" s="717"/>
      <c r="T1806" s="717"/>
      <c r="U1806" s="717"/>
      <c r="V1806" s="717"/>
      <c r="W1806" s="717"/>
      <c r="X1806" s="759"/>
    </row>
    <row r="1807" spans="1:24" s="712" customFormat="1" ht="12.75" hidden="1" customHeight="1">
      <c r="A1807" s="677"/>
      <c r="B1807" s="601"/>
      <c r="C1807" s="601"/>
      <c r="D1807" s="601"/>
      <c r="E1807" s="601"/>
      <c r="F1807" s="540"/>
      <c r="G1807" s="540"/>
      <c r="H1807" s="540"/>
      <c r="I1807" s="540"/>
      <c r="J1807" s="540"/>
      <c r="K1807" s="540"/>
      <c r="L1807" s="540"/>
      <c r="M1807" s="171"/>
      <c r="N1807" s="171"/>
      <c r="O1807" s="171"/>
      <c r="Q1807" s="758"/>
      <c r="R1807" s="757"/>
      <c r="S1807" s="717"/>
      <c r="T1807" s="717"/>
      <c r="U1807" s="717"/>
      <c r="V1807" s="717"/>
      <c r="W1807" s="717"/>
      <c r="X1807" s="759"/>
    </row>
    <row r="1808" spans="1:24" s="712" customFormat="1" ht="12.75" hidden="1" customHeight="1">
      <c r="A1808" s="677"/>
      <c r="B1808" s="601"/>
      <c r="C1808" s="601"/>
      <c r="D1808" s="601"/>
      <c r="E1808" s="601"/>
      <c r="F1808" s="540"/>
      <c r="G1808" s="540"/>
      <c r="H1808" s="540"/>
      <c r="I1808" s="540"/>
      <c r="J1808" s="540"/>
      <c r="K1808" s="540"/>
      <c r="L1808" s="540"/>
      <c r="M1808" s="171"/>
      <c r="N1808" s="171"/>
      <c r="O1808" s="171"/>
      <c r="Q1808" s="758"/>
      <c r="R1808" s="757"/>
      <c r="S1808" s="717"/>
      <c r="T1808" s="717"/>
      <c r="U1808" s="717"/>
      <c r="V1808" s="717"/>
      <c r="W1808" s="717"/>
      <c r="X1808" s="759"/>
    </row>
    <row r="1809" spans="1:24" s="712" customFormat="1" ht="12.75" hidden="1" customHeight="1">
      <c r="A1809" s="677"/>
      <c r="B1809" s="601"/>
      <c r="C1809" s="601"/>
      <c r="D1809" s="601"/>
      <c r="E1809" s="601"/>
      <c r="F1809" s="540"/>
      <c r="G1809" s="540"/>
      <c r="H1809" s="540"/>
      <c r="I1809" s="540"/>
      <c r="J1809" s="540"/>
      <c r="K1809" s="540"/>
      <c r="L1809" s="540"/>
      <c r="M1809" s="171"/>
      <c r="N1809" s="171"/>
      <c r="O1809" s="171"/>
      <c r="Q1809" s="758"/>
      <c r="R1809" s="757"/>
      <c r="S1809" s="717"/>
      <c r="T1809" s="717"/>
      <c r="U1809" s="717"/>
      <c r="V1809" s="717"/>
      <c r="W1809" s="717"/>
      <c r="X1809" s="759"/>
    </row>
    <row r="1810" spans="1:24" s="712" customFormat="1" ht="12.75" hidden="1" customHeight="1">
      <c r="A1810" s="677"/>
      <c r="B1810" s="601"/>
      <c r="C1810" s="601"/>
      <c r="D1810" s="601"/>
      <c r="E1810" s="601"/>
      <c r="F1810" s="540"/>
      <c r="G1810" s="540"/>
      <c r="H1810" s="540"/>
      <c r="I1810" s="540"/>
      <c r="J1810" s="540"/>
      <c r="K1810" s="540"/>
      <c r="L1810" s="540"/>
      <c r="M1810" s="171"/>
      <c r="N1810" s="171"/>
      <c r="O1810" s="171"/>
      <c r="Q1810" s="758"/>
      <c r="R1810" s="757"/>
      <c r="S1810" s="717"/>
      <c r="T1810" s="717"/>
      <c r="U1810" s="717"/>
      <c r="V1810" s="717"/>
      <c r="W1810" s="717"/>
      <c r="X1810" s="759"/>
    </row>
    <row r="1811" spans="1:24" s="712" customFormat="1" ht="12.75" hidden="1" customHeight="1">
      <c r="A1811" s="677"/>
      <c r="B1811" s="601"/>
      <c r="C1811" s="601"/>
      <c r="D1811" s="601"/>
      <c r="E1811" s="601"/>
      <c r="F1811" s="540"/>
      <c r="G1811" s="540"/>
      <c r="H1811" s="540"/>
      <c r="I1811" s="540"/>
      <c r="J1811" s="540"/>
      <c r="K1811" s="540"/>
      <c r="L1811" s="540"/>
      <c r="M1811" s="171"/>
      <c r="N1811" s="171"/>
      <c r="O1811" s="171"/>
      <c r="Q1811" s="758"/>
      <c r="R1811" s="757"/>
      <c r="S1811" s="717"/>
      <c r="T1811" s="717"/>
      <c r="U1811" s="717"/>
      <c r="V1811" s="717"/>
      <c r="W1811" s="717"/>
      <c r="X1811" s="759"/>
    </row>
    <row r="1812" spans="1:24" s="712" customFormat="1" ht="12.75" hidden="1" customHeight="1">
      <c r="A1812" s="677"/>
      <c r="B1812" s="601"/>
      <c r="C1812" s="601"/>
      <c r="D1812" s="601"/>
      <c r="E1812" s="601"/>
      <c r="F1812" s="540"/>
      <c r="G1812" s="540"/>
      <c r="H1812" s="540"/>
      <c r="I1812" s="540"/>
      <c r="J1812" s="540"/>
      <c r="K1812" s="540"/>
      <c r="L1812" s="540"/>
      <c r="M1812" s="171"/>
      <c r="N1812" s="171"/>
      <c r="O1812" s="171"/>
      <c r="Q1812" s="758"/>
      <c r="R1812" s="757"/>
      <c r="S1812" s="717"/>
      <c r="T1812" s="717"/>
      <c r="U1812" s="717"/>
      <c r="V1812" s="717"/>
      <c r="W1812" s="717"/>
      <c r="X1812" s="759"/>
    </row>
    <row r="1813" spans="1:24" s="712" customFormat="1" ht="12.75" hidden="1" customHeight="1">
      <c r="A1813" s="677"/>
      <c r="B1813" s="601"/>
      <c r="C1813" s="601"/>
      <c r="D1813" s="601"/>
      <c r="E1813" s="601"/>
      <c r="F1813" s="540"/>
      <c r="G1813" s="540"/>
      <c r="H1813" s="540"/>
      <c r="I1813" s="540"/>
      <c r="J1813" s="540"/>
      <c r="K1813" s="540"/>
      <c r="L1813" s="540"/>
      <c r="M1813" s="171"/>
      <c r="N1813" s="171"/>
      <c r="O1813" s="171"/>
      <c r="Q1813" s="758"/>
      <c r="R1813" s="757"/>
      <c r="S1813" s="717"/>
      <c r="T1813" s="717"/>
      <c r="U1813" s="717"/>
      <c r="V1813" s="717"/>
      <c r="W1813" s="717"/>
      <c r="X1813" s="759"/>
    </row>
    <row r="1814" spans="1:24" s="712" customFormat="1" ht="12.75" hidden="1" customHeight="1">
      <c r="A1814" s="677"/>
      <c r="B1814" s="601"/>
      <c r="C1814" s="601"/>
      <c r="D1814" s="601"/>
      <c r="E1814" s="601"/>
      <c r="F1814" s="540"/>
      <c r="G1814" s="540"/>
      <c r="H1814" s="540"/>
      <c r="I1814" s="540"/>
      <c r="J1814" s="540"/>
      <c r="K1814" s="540"/>
      <c r="L1814" s="540"/>
      <c r="M1814" s="171"/>
      <c r="N1814" s="171"/>
      <c r="O1814" s="171"/>
      <c r="Q1814" s="758"/>
      <c r="R1814" s="757"/>
      <c r="S1814" s="717"/>
      <c r="T1814" s="717"/>
      <c r="U1814" s="717"/>
      <c r="V1814" s="717"/>
      <c r="W1814" s="717"/>
      <c r="X1814" s="759"/>
    </row>
    <row r="1815" spans="1:24" s="712" customFormat="1" ht="12.75" hidden="1" customHeight="1">
      <c r="A1815" s="677"/>
      <c r="B1815" s="601"/>
      <c r="C1815" s="601"/>
      <c r="D1815" s="601"/>
      <c r="E1815" s="601"/>
      <c r="F1815" s="540"/>
      <c r="G1815" s="540"/>
      <c r="H1815" s="540"/>
      <c r="I1815" s="540"/>
      <c r="J1815" s="540"/>
      <c r="K1815" s="540"/>
      <c r="L1815" s="540"/>
      <c r="M1815" s="171"/>
      <c r="N1815" s="171"/>
      <c r="O1815" s="171"/>
      <c r="Q1815" s="758"/>
      <c r="R1815" s="757"/>
      <c r="S1815" s="717"/>
      <c r="T1815" s="717"/>
      <c r="U1815" s="717"/>
      <c r="V1815" s="717"/>
      <c r="W1815" s="717"/>
      <c r="X1815" s="759"/>
    </row>
    <row r="1816" spans="1:24" s="712" customFormat="1" ht="12.75" hidden="1" customHeight="1">
      <c r="A1816" s="677"/>
      <c r="B1816" s="601"/>
      <c r="C1816" s="601"/>
      <c r="D1816" s="601"/>
      <c r="E1816" s="601"/>
      <c r="F1816" s="540"/>
      <c r="G1816" s="540"/>
      <c r="H1816" s="540"/>
      <c r="I1816" s="540"/>
      <c r="J1816" s="540"/>
      <c r="K1816" s="540"/>
      <c r="L1816" s="540"/>
      <c r="M1816" s="171"/>
      <c r="N1816" s="171"/>
      <c r="O1816" s="171"/>
      <c r="Q1816" s="758"/>
      <c r="R1816" s="757"/>
      <c r="S1816" s="717"/>
      <c r="T1816" s="717"/>
      <c r="U1816" s="717"/>
      <c r="V1816" s="717"/>
      <c r="W1816" s="717"/>
      <c r="X1816" s="759"/>
    </row>
    <row r="1817" spans="1:24" s="712" customFormat="1" ht="12.75" hidden="1" customHeight="1">
      <c r="A1817" s="677"/>
      <c r="B1817" s="601"/>
      <c r="C1817" s="601"/>
      <c r="D1817" s="601"/>
      <c r="E1817" s="601"/>
      <c r="F1817" s="540"/>
      <c r="G1817" s="540"/>
      <c r="H1817" s="540"/>
      <c r="I1817" s="540"/>
      <c r="J1817" s="540"/>
      <c r="K1817" s="540"/>
      <c r="L1817" s="540"/>
      <c r="M1817" s="171"/>
      <c r="N1817" s="171"/>
      <c r="O1817" s="171"/>
      <c r="Q1817" s="758"/>
      <c r="R1817" s="757"/>
      <c r="S1817" s="717"/>
      <c r="T1817" s="717"/>
      <c r="U1817" s="717"/>
      <c r="V1817" s="717"/>
      <c r="W1817" s="717"/>
      <c r="X1817" s="759"/>
    </row>
    <row r="1818" spans="1:24" s="712" customFormat="1" ht="12.75" hidden="1" customHeight="1">
      <c r="A1818" s="677"/>
      <c r="B1818" s="601"/>
      <c r="C1818" s="601"/>
      <c r="D1818" s="601"/>
      <c r="E1818" s="601"/>
      <c r="F1818" s="540"/>
      <c r="G1818" s="540"/>
      <c r="H1818" s="540"/>
      <c r="I1818" s="540"/>
      <c r="J1818" s="540"/>
      <c r="K1818" s="540"/>
      <c r="L1818" s="540"/>
      <c r="M1818" s="171"/>
      <c r="N1818" s="171"/>
      <c r="O1818" s="171"/>
      <c r="Q1818" s="758"/>
      <c r="R1818" s="757"/>
      <c r="S1818" s="717"/>
      <c r="T1818" s="717"/>
      <c r="U1818" s="717"/>
      <c r="V1818" s="717"/>
      <c r="W1818" s="717"/>
      <c r="X1818" s="759"/>
    </row>
    <row r="1819" spans="1:24" s="712" customFormat="1" ht="12.75" hidden="1" customHeight="1">
      <c r="A1819" s="677"/>
      <c r="B1819" s="601"/>
      <c r="C1819" s="601"/>
      <c r="D1819" s="601"/>
      <c r="E1819" s="601"/>
      <c r="F1819" s="540"/>
      <c r="G1819" s="540"/>
      <c r="H1819" s="540"/>
      <c r="I1819" s="540"/>
      <c r="J1819" s="540"/>
      <c r="K1819" s="540"/>
      <c r="L1819" s="540"/>
      <c r="M1819" s="171"/>
      <c r="N1819" s="171"/>
      <c r="O1819" s="171"/>
      <c r="Q1819" s="758"/>
      <c r="R1819" s="757"/>
      <c r="S1819" s="717"/>
      <c r="T1819" s="717"/>
      <c r="U1819" s="717"/>
      <c r="V1819" s="717"/>
      <c r="W1819" s="717"/>
      <c r="X1819" s="759"/>
    </row>
    <row r="1820" spans="1:24" s="712" customFormat="1" ht="12.75" hidden="1" customHeight="1">
      <c r="A1820" s="677"/>
      <c r="B1820" s="601"/>
      <c r="C1820" s="601"/>
      <c r="D1820" s="601"/>
      <c r="E1820" s="601"/>
      <c r="F1820" s="540"/>
      <c r="G1820" s="540"/>
      <c r="H1820" s="540"/>
      <c r="I1820" s="540"/>
      <c r="J1820" s="540"/>
      <c r="K1820" s="540"/>
      <c r="L1820" s="540"/>
      <c r="M1820" s="171"/>
      <c r="N1820" s="171"/>
      <c r="O1820" s="171"/>
      <c r="Q1820" s="758"/>
      <c r="R1820" s="757"/>
      <c r="S1820" s="717"/>
      <c r="T1820" s="717"/>
      <c r="U1820" s="717"/>
      <c r="V1820" s="717"/>
      <c r="W1820" s="717"/>
      <c r="X1820" s="759"/>
    </row>
    <row r="1821" spans="1:24" s="712" customFormat="1" ht="12.75" hidden="1" customHeight="1">
      <c r="A1821" s="677"/>
      <c r="B1821" s="601"/>
      <c r="C1821" s="601"/>
      <c r="D1821" s="601"/>
      <c r="E1821" s="601"/>
      <c r="F1821" s="540"/>
      <c r="G1821" s="540"/>
      <c r="H1821" s="540"/>
      <c r="I1821" s="540"/>
      <c r="J1821" s="540"/>
      <c r="K1821" s="540"/>
      <c r="L1821" s="540"/>
      <c r="M1821" s="171"/>
      <c r="N1821" s="171"/>
      <c r="O1821" s="171"/>
      <c r="Q1821" s="758"/>
      <c r="R1821" s="757"/>
      <c r="S1821" s="717"/>
      <c r="T1821" s="717"/>
      <c r="U1821" s="717"/>
      <c r="V1821" s="717"/>
      <c r="W1821" s="717"/>
      <c r="X1821" s="759"/>
    </row>
    <row r="1822" spans="1:24" s="712" customFormat="1" ht="12.75" hidden="1" customHeight="1">
      <c r="A1822" s="677"/>
      <c r="B1822" s="601"/>
      <c r="C1822" s="601"/>
      <c r="D1822" s="601"/>
      <c r="E1822" s="601"/>
      <c r="F1822" s="540"/>
      <c r="G1822" s="540"/>
      <c r="H1822" s="540"/>
      <c r="I1822" s="540"/>
      <c r="J1822" s="540"/>
      <c r="K1822" s="540"/>
      <c r="L1822" s="540"/>
      <c r="M1822" s="171"/>
      <c r="N1822" s="171"/>
      <c r="O1822" s="171"/>
      <c r="Q1822" s="758"/>
      <c r="R1822" s="757"/>
      <c r="S1822" s="717"/>
      <c r="T1822" s="717"/>
      <c r="U1822" s="717"/>
      <c r="V1822" s="717"/>
      <c r="W1822" s="717"/>
      <c r="X1822" s="759"/>
    </row>
    <row r="1823" spans="1:24" s="712" customFormat="1" ht="12.75" hidden="1" customHeight="1">
      <c r="A1823" s="677"/>
      <c r="B1823" s="601"/>
      <c r="C1823" s="601"/>
      <c r="D1823" s="601"/>
      <c r="E1823" s="601"/>
      <c r="F1823" s="540"/>
      <c r="G1823" s="540"/>
      <c r="H1823" s="540"/>
      <c r="I1823" s="540"/>
      <c r="J1823" s="540"/>
      <c r="K1823" s="540"/>
      <c r="L1823" s="540"/>
      <c r="M1823" s="171"/>
      <c r="N1823" s="171"/>
      <c r="O1823" s="171"/>
      <c r="Q1823" s="758"/>
      <c r="R1823" s="757"/>
      <c r="S1823" s="717"/>
      <c r="T1823" s="717"/>
      <c r="U1823" s="717"/>
      <c r="V1823" s="717"/>
      <c r="W1823" s="717"/>
      <c r="X1823" s="759"/>
    </row>
    <row r="1824" spans="1:24" s="712" customFormat="1" ht="12.75" hidden="1" customHeight="1">
      <c r="A1824" s="677"/>
      <c r="B1824" s="601"/>
      <c r="C1824" s="601"/>
      <c r="D1824" s="601"/>
      <c r="E1824" s="601"/>
      <c r="F1824" s="540"/>
      <c r="G1824" s="540"/>
      <c r="H1824" s="540"/>
      <c r="I1824" s="540"/>
      <c r="J1824" s="540"/>
      <c r="K1824" s="540"/>
      <c r="L1824" s="540"/>
      <c r="M1824" s="171"/>
      <c r="N1824" s="171"/>
      <c r="O1824" s="171"/>
      <c r="Q1824" s="758"/>
      <c r="R1824" s="757"/>
      <c r="S1824" s="717"/>
      <c r="T1824" s="717"/>
      <c r="U1824" s="717"/>
      <c r="V1824" s="717"/>
      <c r="W1824" s="717"/>
      <c r="X1824" s="759"/>
    </row>
    <row r="1825" spans="1:24" s="712" customFormat="1" ht="12.75" hidden="1" customHeight="1">
      <c r="A1825" s="677"/>
      <c r="B1825" s="601"/>
      <c r="C1825" s="601"/>
      <c r="D1825" s="601"/>
      <c r="E1825" s="601"/>
      <c r="F1825" s="540"/>
      <c r="G1825" s="540"/>
      <c r="H1825" s="540"/>
      <c r="I1825" s="540"/>
      <c r="J1825" s="540"/>
      <c r="K1825" s="540"/>
      <c r="L1825" s="540"/>
      <c r="M1825" s="171"/>
      <c r="N1825" s="171"/>
      <c r="O1825" s="171"/>
      <c r="Q1825" s="758"/>
      <c r="R1825" s="757"/>
      <c r="S1825" s="717"/>
      <c r="T1825" s="717"/>
      <c r="U1825" s="717"/>
      <c r="V1825" s="717"/>
      <c r="W1825" s="717"/>
      <c r="X1825" s="759"/>
    </row>
    <row r="1826" spans="1:24" s="712" customFormat="1" ht="12.75" hidden="1" customHeight="1">
      <c r="A1826" s="677"/>
      <c r="B1826" s="601"/>
      <c r="C1826" s="601"/>
      <c r="D1826" s="601"/>
      <c r="E1826" s="601"/>
      <c r="F1826" s="540"/>
      <c r="G1826" s="540"/>
      <c r="H1826" s="540"/>
      <c r="I1826" s="540"/>
      <c r="J1826" s="540"/>
      <c r="K1826" s="540"/>
      <c r="L1826" s="540"/>
      <c r="M1826" s="171"/>
      <c r="N1826" s="171"/>
      <c r="O1826" s="171"/>
      <c r="Q1826" s="758"/>
      <c r="R1826" s="757"/>
      <c r="S1826" s="717"/>
      <c r="T1826" s="717"/>
      <c r="U1826" s="717"/>
      <c r="V1826" s="717"/>
      <c r="W1826" s="717"/>
      <c r="X1826" s="759"/>
    </row>
    <row r="1827" spans="1:24" s="712" customFormat="1" ht="12.75" hidden="1" customHeight="1">
      <c r="A1827" s="677"/>
      <c r="B1827" s="601"/>
      <c r="C1827" s="601"/>
      <c r="D1827" s="601"/>
      <c r="E1827" s="601"/>
      <c r="F1827" s="540"/>
      <c r="G1827" s="540"/>
      <c r="H1827" s="540"/>
      <c r="I1827" s="540"/>
      <c r="J1827" s="540"/>
      <c r="K1827" s="540"/>
      <c r="L1827" s="540"/>
      <c r="M1827" s="171"/>
      <c r="N1827" s="171"/>
      <c r="O1827" s="171"/>
      <c r="Q1827" s="758"/>
      <c r="R1827" s="757"/>
      <c r="S1827" s="717"/>
      <c r="T1827" s="717"/>
      <c r="U1827" s="717"/>
      <c r="V1827" s="717"/>
      <c r="W1827" s="717"/>
      <c r="X1827" s="759"/>
    </row>
    <row r="1828" spans="1:24" s="712" customFormat="1" ht="12.75" hidden="1" customHeight="1">
      <c r="A1828" s="677"/>
      <c r="B1828" s="601"/>
      <c r="C1828" s="601"/>
      <c r="D1828" s="601"/>
      <c r="E1828" s="601"/>
      <c r="F1828" s="540"/>
      <c r="G1828" s="540"/>
      <c r="H1828" s="540"/>
      <c r="I1828" s="540"/>
      <c r="J1828" s="540"/>
      <c r="K1828" s="540"/>
      <c r="L1828" s="540"/>
      <c r="M1828" s="171"/>
      <c r="N1828" s="171"/>
      <c r="O1828" s="171"/>
      <c r="Q1828" s="758"/>
      <c r="R1828" s="757"/>
      <c r="S1828" s="717"/>
      <c r="T1828" s="717"/>
      <c r="U1828" s="717"/>
      <c r="V1828" s="717"/>
      <c r="W1828" s="717"/>
      <c r="X1828" s="759"/>
    </row>
    <row r="1829" spans="1:24" s="712" customFormat="1" ht="12.75" hidden="1" customHeight="1">
      <c r="A1829" s="677"/>
      <c r="B1829" s="601"/>
      <c r="C1829" s="601"/>
      <c r="D1829" s="601"/>
      <c r="E1829" s="601"/>
      <c r="F1829" s="540"/>
      <c r="G1829" s="540"/>
      <c r="H1829" s="540"/>
      <c r="I1829" s="540"/>
      <c r="J1829" s="540"/>
      <c r="K1829" s="540"/>
      <c r="L1829" s="540"/>
      <c r="M1829" s="171"/>
      <c r="N1829" s="171"/>
      <c r="O1829" s="171"/>
      <c r="Q1829" s="758"/>
      <c r="R1829" s="757"/>
      <c r="S1829" s="717"/>
      <c r="T1829" s="717"/>
      <c r="U1829" s="717"/>
      <c r="V1829" s="717"/>
      <c r="W1829" s="717"/>
      <c r="X1829" s="759"/>
    </row>
    <row r="1830" spans="1:24" s="712" customFormat="1" ht="12.75" hidden="1" customHeight="1">
      <c r="A1830" s="677"/>
      <c r="B1830" s="601"/>
      <c r="C1830" s="601"/>
      <c r="D1830" s="601"/>
      <c r="E1830" s="601"/>
      <c r="F1830" s="540"/>
      <c r="G1830" s="540"/>
      <c r="H1830" s="540"/>
      <c r="I1830" s="540"/>
      <c r="J1830" s="540"/>
      <c r="K1830" s="540"/>
      <c r="L1830" s="540"/>
      <c r="M1830" s="171"/>
      <c r="N1830" s="171"/>
      <c r="O1830" s="171"/>
      <c r="Q1830" s="758"/>
      <c r="R1830" s="757"/>
      <c r="S1830" s="717"/>
      <c r="T1830" s="717"/>
      <c r="U1830" s="717"/>
      <c r="V1830" s="717"/>
      <c r="W1830" s="717"/>
      <c r="X1830" s="759"/>
    </row>
    <row r="1831" spans="1:24" s="712" customFormat="1" ht="12.75" hidden="1" customHeight="1">
      <c r="A1831" s="677"/>
      <c r="B1831" s="601"/>
      <c r="C1831" s="601"/>
      <c r="D1831" s="601"/>
      <c r="E1831" s="601"/>
      <c r="F1831" s="540"/>
      <c r="G1831" s="540"/>
      <c r="H1831" s="540"/>
      <c r="I1831" s="540"/>
      <c r="J1831" s="540"/>
      <c r="K1831" s="540"/>
      <c r="L1831" s="540"/>
      <c r="M1831" s="171"/>
      <c r="N1831" s="171"/>
      <c r="O1831" s="171"/>
      <c r="Q1831" s="758"/>
      <c r="R1831" s="757"/>
      <c r="S1831" s="717"/>
      <c r="T1831" s="717"/>
      <c r="U1831" s="717"/>
      <c r="V1831" s="717"/>
      <c r="W1831" s="717"/>
      <c r="X1831" s="759"/>
    </row>
    <row r="1832" spans="1:24" s="712" customFormat="1" ht="12.75" hidden="1" customHeight="1">
      <c r="A1832" s="677"/>
      <c r="B1832" s="601"/>
      <c r="C1832" s="601"/>
      <c r="D1832" s="601"/>
      <c r="E1832" s="601"/>
      <c r="F1832" s="540"/>
      <c r="G1832" s="540"/>
      <c r="H1832" s="540"/>
      <c r="I1832" s="540"/>
      <c r="J1832" s="540"/>
      <c r="K1832" s="540"/>
      <c r="L1832" s="540"/>
      <c r="M1832" s="171"/>
      <c r="N1832" s="171"/>
      <c r="O1832" s="171"/>
      <c r="Q1832" s="758"/>
      <c r="R1832" s="757"/>
      <c r="S1832" s="717"/>
      <c r="T1832" s="717"/>
      <c r="U1832" s="717"/>
      <c r="V1832" s="717"/>
      <c r="W1832" s="717"/>
      <c r="X1832" s="759"/>
    </row>
    <row r="1833" spans="1:24" s="712" customFormat="1" ht="12.75" hidden="1" customHeight="1">
      <c r="A1833" s="677"/>
      <c r="B1833" s="601"/>
      <c r="C1833" s="601"/>
      <c r="D1833" s="601"/>
      <c r="E1833" s="601"/>
      <c r="F1833" s="540"/>
      <c r="G1833" s="540"/>
      <c r="H1833" s="540"/>
      <c r="I1833" s="540"/>
      <c r="J1833" s="540"/>
      <c r="K1833" s="540"/>
      <c r="L1833" s="540"/>
      <c r="M1833" s="171"/>
      <c r="N1833" s="171"/>
      <c r="O1833" s="171"/>
      <c r="Q1833" s="758"/>
      <c r="R1833" s="757"/>
      <c r="S1833" s="717"/>
      <c r="T1833" s="717"/>
      <c r="U1833" s="717"/>
      <c r="V1833" s="717"/>
      <c r="W1833" s="717"/>
      <c r="X1833" s="759"/>
    </row>
    <row r="1834" spans="1:24" s="712" customFormat="1" ht="12.75" hidden="1" customHeight="1">
      <c r="A1834" s="677"/>
      <c r="B1834" s="601"/>
      <c r="C1834" s="601"/>
      <c r="D1834" s="601"/>
      <c r="E1834" s="601"/>
      <c r="F1834" s="540"/>
      <c r="G1834" s="540"/>
      <c r="H1834" s="540"/>
      <c r="I1834" s="540"/>
      <c r="J1834" s="540"/>
      <c r="K1834" s="540"/>
      <c r="L1834" s="540"/>
      <c r="M1834" s="171"/>
      <c r="N1834" s="171"/>
      <c r="O1834" s="171"/>
      <c r="Q1834" s="758"/>
      <c r="R1834" s="757"/>
      <c r="S1834" s="717"/>
      <c r="T1834" s="717"/>
      <c r="U1834" s="717"/>
      <c r="V1834" s="717"/>
      <c r="W1834" s="717"/>
      <c r="X1834" s="759"/>
    </row>
    <row r="1835" spans="1:24" s="712" customFormat="1" ht="12.75" hidden="1" customHeight="1">
      <c r="A1835" s="677"/>
      <c r="B1835" s="601"/>
      <c r="C1835" s="601"/>
      <c r="D1835" s="601"/>
      <c r="E1835" s="601"/>
      <c r="F1835" s="540"/>
      <c r="G1835" s="540"/>
      <c r="H1835" s="540"/>
      <c r="I1835" s="540"/>
      <c r="J1835" s="540"/>
      <c r="K1835" s="540"/>
      <c r="L1835" s="540"/>
      <c r="M1835" s="171"/>
      <c r="N1835" s="171"/>
      <c r="O1835" s="171"/>
      <c r="Q1835" s="758"/>
      <c r="R1835" s="757"/>
      <c r="S1835" s="717"/>
      <c r="T1835" s="717"/>
      <c r="U1835" s="717"/>
      <c r="V1835" s="717"/>
      <c r="W1835" s="717"/>
      <c r="X1835" s="759"/>
    </row>
    <row r="1836" spans="1:24" s="712" customFormat="1" ht="12.75" hidden="1" customHeight="1">
      <c r="A1836" s="677"/>
      <c r="B1836" s="601"/>
      <c r="C1836" s="601"/>
      <c r="D1836" s="601"/>
      <c r="E1836" s="601"/>
      <c r="F1836" s="540"/>
      <c r="G1836" s="540"/>
      <c r="H1836" s="540"/>
      <c r="I1836" s="540"/>
      <c r="J1836" s="540"/>
      <c r="K1836" s="540"/>
      <c r="L1836" s="540"/>
      <c r="M1836" s="171"/>
      <c r="N1836" s="171"/>
      <c r="O1836" s="171"/>
      <c r="Q1836" s="758"/>
      <c r="R1836" s="757"/>
      <c r="S1836" s="717"/>
      <c r="T1836" s="717"/>
      <c r="U1836" s="717"/>
      <c r="V1836" s="717"/>
      <c r="W1836" s="717"/>
      <c r="X1836" s="759"/>
    </row>
    <row r="1837" spans="1:24" s="712" customFormat="1" ht="12.75" hidden="1" customHeight="1">
      <c r="A1837" s="677"/>
      <c r="B1837" s="601"/>
      <c r="C1837" s="601"/>
      <c r="D1837" s="601"/>
      <c r="E1837" s="601"/>
      <c r="F1837" s="540"/>
      <c r="G1837" s="540"/>
      <c r="H1837" s="540"/>
      <c r="I1837" s="540"/>
      <c r="J1837" s="540"/>
      <c r="K1837" s="540"/>
      <c r="L1837" s="540"/>
      <c r="M1837" s="171"/>
      <c r="N1837" s="171"/>
      <c r="O1837" s="171"/>
      <c r="Q1837" s="758"/>
      <c r="R1837" s="757"/>
      <c r="S1837" s="717"/>
      <c r="T1837" s="717"/>
      <c r="U1837" s="717"/>
      <c r="V1837" s="717"/>
      <c r="W1837" s="717"/>
      <c r="X1837" s="759"/>
    </row>
    <row r="1838" spans="1:24" s="712" customFormat="1" ht="12.75" hidden="1" customHeight="1">
      <c r="A1838" s="677"/>
      <c r="B1838" s="601"/>
      <c r="C1838" s="601"/>
      <c r="D1838" s="601"/>
      <c r="E1838" s="601"/>
      <c r="F1838" s="540"/>
      <c r="G1838" s="540"/>
      <c r="H1838" s="540"/>
      <c r="I1838" s="540"/>
      <c r="J1838" s="540"/>
      <c r="K1838" s="540"/>
      <c r="L1838" s="540"/>
      <c r="M1838" s="171"/>
      <c r="N1838" s="171"/>
      <c r="O1838" s="171"/>
      <c r="Q1838" s="758"/>
      <c r="R1838" s="757"/>
      <c r="S1838" s="717"/>
      <c r="T1838" s="717"/>
      <c r="U1838" s="717"/>
      <c r="V1838" s="717"/>
      <c r="W1838" s="717"/>
      <c r="X1838" s="759"/>
    </row>
    <row r="1839" spans="1:24" s="712" customFormat="1" ht="12.75" hidden="1" customHeight="1">
      <c r="A1839" s="677"/>
      <c r="B1839" s="601"/>
      <c r="C1839" s="601"/>
      <c r="D1839" s="601"/>
      <c r="E1839" s="601"/>
      <c r="F1839" s="540"/>
      <c r="G1839" s="540"/>
      <c r="H1839" s="540"/>
      <c r="I1839" s="540"/>
      <c r="J1839" s="540"/>
      <c r="K1839" s="540"/>
      <c r="L1839" s="540"/>
      <c r="M1839" s="171"/>
      <c r="N1839" s="171"/>
      <c r="O1839" s="171"/>
      <c r="Q1839" s="758"/>
      <c r="R1839" s="757"/>
      <c r="S1839" s="717"/>
      <c r="T1839" s="717"/>
      <c r="U1839" s="717"/>
      <c r="V1839" s="717"/>
      <c r="W1839" s="717"/>
      <c r="X1839" s="759"/>
    </row>
    <row r="1840" spans="1:24" s="712" customFormat="1" ht="12.75" hidden="1" customHeight="1">
      <c r="A1840" s="677"/>
      <c r="B1840" s="601"/>
      <c r="C1840" s="601"/>
      <c r="D1840" s="601"/>
      <c r="E1840" s="601"/>
      <c r="F1840" s="540"/>
      <c r="G1840" s="540"/>
      <c r="H1840" s="540"/>
      <c r="I1840" s="540"/>
      <c r="J1840" s="540"/>
      <c r="K1840" s="540"/>
      <c r="L1840" s="540"/>
      <c r="M1840" s="171"/>
      <c r="N1840" s="171"/>
      <c r="O1840" s="171"/>
      <c r="Q1840" s="758"/>
      <c r="R1840" s="757"/>
      <c r="S1840" s="717"/>
      <c r="T1840" s="717"/>
      <c r="U1840" s="717"/>
      <c r="V1840" s="717"/>
      <c r="W1840" s="717"/>
      <c r="X1840" s="759"/>
    </row>
    <row r="1841" spans="1:24" s="712" customFormat="1" ht="12.75" hidden="1" customHeight="1">
      <c r="A1841" s="677"/>
      <c r="B1841" s="601"/>
      <c r="C1841" s="601"/>
      <c r="D1841" s="601"/>
      <c r="E1841" s="601"/>
      <c r="F1841" s="540"/>
      <c r="G1841" s="540"/>
      <c r="H1841" s="540"/>
      <c r="I1841" s="540"/>
      <c r="J1841" s="540"/>
      <c r="K1841" s="540"/>
      <c r="L1841" s="540"/>
      <c r="M1841" s="171"/>
      <c r="N1841" s="171"/>
      <c r="O1841" s="171"/>
      <c r="Q1841" s="758"/>
      <c r="R1841" s="757"/>
      <c r="S1841" s="717"/>
      <c r="T1841" s="717"/>
      <c r="U1841" s="717"/>
      <c r="V1841" s="717"/>
      <c r="W1841" s="717"/>
      <c r="X1841" s="759"/>
    </row>
    <row r="1842" spans="1:24" s="712" customFormat="1" ht="12.75" hidden="1" customHeight="1">
      <c r="A1842" s="677"/>
      <c r="B1842" s="601"/>
      <c r="C1842" s="601"/>
      <c r="D1842" s="601"/>
      <c r="E1842" s="601"/>
      <c r="F1842" s="540"/>
      <c r="G1842" s="540"/>
      <c r="H1842" s="540"/>
      <c r="I1842" s="540"/>
      <c r="J1842" s="540"/>
      <c r="K1842" s="540"/>
      <c r="L1842" s="540"/>
      <c r="M1842" s="171"/>
      <c r="N1842" s="171"/>
      <c r="O1842" s="171"/>
      <c r="Q1842" s="758"/>
      <c r="R1842" s="757"/>
      <c r="S1842" s="717"/>
      <c r="T1842" s="717"/>
      <c r="U1842" s="717"/>
      <c r="V1842" s="717"/>
      <c r="W1842" s="717"/>
      <c r="X1842" s="759"/>
    </row>
    <row r="1843" spans="1:24" s="712" customFormat="1" ht="12.75" hidden="1" customHeight="1">
      <c r="A1843" s="677"/>
      <c r="B1843" s="601"/>
      <c r="C1843" s="601"/>
      <c r="D1843" s="601"/>
      <c r="E1843" s="601"/>
      <c r="F1843" s="540"/>
      <c r="G1843" s="540"/>
      <c r="H1843" s="540"/>
      <c r="I1843" s="540"/>
      <c r="J1843" s="540"/>
      <c r="K1843" s="540"/>
      <c r="L1843" s="540"/>
      <c r="M1843" s="171"/>
      <c r="N1843" s="171"/>
      <c r="O1843" s="171"/>
      <c r="Q1843" s="758"/>
      <c r="R1843" s="757"/>
      <c r="S1843" s="717"/>
      <c r="T1843" s="717"/>
      <c r="U1843" s="717"/>
      <c r="V1843" s="717"/>
      <c r="W1843" s="717"/>
      <c r="X1843" s="759"/>
    </row>
    <row r="1844" spans="1:24" s="712" customFormat="1" ht="12.75" hidden="1" customHeight="1">
      <c r="A1844" s="677"/>
      <c r="B1844" s="601"/>
      <c r="C1844" s="601"/>
      <c r="D1844" s="601"/>
      <c r="E1844" s="601"/>
      <c r="F1844" s="540"/>
      <c r="G1844" s="540"/>
      <c r="H1844" s="540"/>
      <c r="I1844" s="540"/>
      <c r="J1844" s="540"/>
      <c r="K1844" s="540"/>
      <c r="L1844" s="540"/>
      <c r="M1844" s="171"/>
      <c r="N1844" s="171"/>
      <c r="O1844" s="171"/>
      <c r="Q1844" s="758"/>
      <c r="R1844" s="757"/>
      <c r="S1844" s="717"/>
      <c r="T1844" s="717"/>
      <c r="U1844" s="717"/>
      <c r="V1844" s="717"/>
      <c r="W1844" s="717"/>
      <c r="X1844" s="759"/>
    </row>
    <row r="1845" spans="1:24" s="712" customFormat="1" ht="12.75" hidden="1" customHeight="1">
      <c r="A1845" s="677"/>
      <c r="B1845" s="601"/>
      <c r="C1845" s="601"/>
      <c r="D1845" s="601"/>
      <c r="E1845" s="601"/>
      <c r="F1845" s="540"/>
      <c r="G1845" s="540"/>
      <c r="H1845" s="540"/>
      <c r="I1845" s="540"/>
      <c r="J1845" s="540"/>
      <c r="K1845" s="540"/>
      <c r="L1845" s="540"/>
      <c r="M1845" s="171"/>
      <c r="N1845" s="171"/>
      <c r="O1845" s="171"/>
      <c r="Q1845" s="758"/>
      <c r="R1845" s="757"/>
      <c r="S1845" s="717"/>
      <c r="T1845" s="717"/>
      <c r="U1845" s="717"/>
      <c r="V1845" s="717"/>
      <c r="W1845" s="717"/>
      <c r="X1845" s="759"/>
    </row>
    <row r="1846" spans="1:24" s="712" customFormat="1" ht="12.75" hidden="1" customHeight="1">
      <c r="A1846" s="677"/>
      <c r="B1846" s="601"/>
      <c r="C1846" s="601"/>
      <c r="D1846" s="601"/>
      <c r="E1846" s="601"/>
      <c r="F1846" s="540"/>
      <c r="G1846" s="540"/>
      <c r="H1846" s="540"/>
      <c r="I1846" s="540"/>
      <c r="J1846" s="540"/>
      <c r="K1846" s="540"/>
      <c r="L1846" s="540"/>
      <c r="M1846" s="171"/>
      <c r="N1846" s="171"/>
      <c r="O1846" s="171"/>
      <c r="Q1846" s="758"/>
      <c r="R1846" s="757"/>
      <c r="S1846" s="717"/>
      <c r="T1846" s="717"/>
      <c r="U1846" s="717"/>
      <c r="V1846" s="717"/>
      <c r="W1846" s="717"/>
      <c r="X1846" s="759"/>
    </row>
    <row r="1847" spans="1:24" s="712" customFormat="1" ht="12.75" hidden="1" customHeight="1">
      <c r="A1847" s="677"/>
      <c r="B1847" s="601"/>
      <c r="C1847" s="601"/>
      <c r="D1847" s="601"/>
      <c r="E1847" s="601"/>
      <c r="F1847" s="540"/>
      <c r="G1847" s="540"/>
      <c r="H1847" s="540"/>
      <c r="I1847" s="540"/>
      <c r="J1847" s="540"/>
      <c r="K1847" s="540"/>
      <c r="L1847" s="540"/>
      <c r="M1847" s="171"/>
      <c r="N1847" s="171"/>
      <c r="O1847" s="171"/>
      <c r="Q1847" s="758"/>
      <c r="R1847" s="757"/>
      <c r="S1847" s="717"/>
      <c r="T1847" s="717"/>
      <c r="U1847" s="717"/>
      <c r="V1847" s="717"/>
      <c r="W1847" s="717"/>
      <c r="X1847" s="759"/>
    </row>
    <row r="1848" spans="1:24" s="712" customFormat="1" ht="12.75" hidden="1" customHeight="1">
      <c r="A1848" s="677"/>
      <c r="B1848" s="601"/>
      <c r="C1848" s="601"/>
      <c r="D1848" s="601"/>
      <c r="E1848" s="601"/>
      <c r="F1848" s="540"/>
      <c r="G1848" s="540"/>
      <c r="H1848" s="540"/>
      <c r="I1848" s="540"/>
      <c r="J1848" s="540"/>
      <c r="K1848" s="540"/>
      <c r="L1848" s="540"/>
      <c r="M1848" s="171"/>
      <c r="N1848" s="171"/>
      <c r="O1848" s="171"/>
      <c r="Q1848" s="758"/>
      <c r="R1848" s="757"/>
      <c r="S1848" s="717"/>
      <c r="T1848" s="717"/>
      <c r="U1848" s="717"/>
      <c r="V1848" s="717"/>
      <c r="W1848" s="717"/>
      <c r="X1848" s="759"/>
    </row>
    <row r="1849" spans="1:24" s="712" customFormat="1" ht="12.75" hidden="1" customHeight="1">
      <c r="A1849" s="677"/>
      <c r="B1849" s="601"/>
      <c r="C1849" s="601"/>
      <c r="D1849" s="601"/>
      <c r="E1849" s="601"/>
      <c r="F1849" s="540"/>
      <c r="G1849" s="540"/>
      <c r="H1849" s="540"/>
      <c r="I1849" s="540"/>
      <c r="J1849" s="540"/>
      <c r="K1849" s="540"/>
      <c r="L1849" s="540"/>
      <c r="M1849" s="171"/>
      <c r="N1849" s="171"/>
      <c r="O1849" s="171"/>
      <c r="Q1849" s="758"/>
      <c r="R1849" s="757"/>
      <c r="S1849" s="717"/>
      <c r="T1849" s="717"/>
      <c r="U1849" s="717"/>
      <c r="V1849" s="717"/>
      <c r="W1849" s="717"/>
      <c r="X1849" s="759"/>
    </row>
    <row r="1850" spans="1:24" s="712" customFormat="1" ht="12.75" hidden="1" customHeight="1">
      <c r="A1850" s="677"/>
      <c r="B1850" s="601"/>
      <c r="C1850" s="601"/>
      <c r="D1850" s="601"/>
      <c r="E1850" s="601"/>
      <c r="F1850" s="540"/>
      <c r="G1850" s="540"/>
      <c r="H1850" s="540"/>
      <c r="I1850" s="540"/>
      <c r="J1850" s="540"/>
      <c r="K1850" s="540"/>
      <c r="L1850" s="540"/>
      <c r="M1850" s="171"/>
      <c r="N1850" s="171"/>
      <c r="O1850" s="171"/>
      <c r="Q1850" s="758"/>
      <c r="R1850" s="757"/>
      <c r="S1850" s="717"/>
      <c r="T1850" s="717"/>
      <c r="U1850" s="717"/>
      <c r="V1850" s="717"/>
      <c r="W1850" s="717"/>
      <c r="X1850" s="759"/>
    </row>
    <row r="1851" spans="1:24" s="712" customFormat="1" ht="12.75" hidden="1" customHeight="1">
      <c r="A1851" s="677"/>
      <c r="B1851" s="601"/>
      <c r="C1851" s="601"/>
      <c r="D1851" s="601"/>
      <c r="E1851" s="601"/>
      <c r="F1851" s="540"/>
      <c r="G1851" s="540"/>
      <c r="H1851" s="540"/>
      <c r="I1851" s="540"/>
      <c r="J1851" s="540"/>
      <c r="K1851" s="540"/>
      <c r="L1851" s="540"/>
      <c r="M1851" s="171"/>
      <c r="N1851" s="171"/>
      <c r="O1851" s="171"/>
      <c r="Q1851" s="758"/>
      <c r="R1851" s="757"/>
      <c r="S1851" s="717"/>
      <c r="T1851" s="717"/>
      <c r="U1851" s="717"/>
      <c r="V1851" s="717"/>
      <c r="W1851" s="717"/>
      <c r="X1851" s="759"/>
    </row>
    <row r="1852" spans="1:24" s="712" customFormat="1" ht="12.75" hidden="1" customHeight="1">
      <c r="A1852" s="677"/>
      <c r="B1852" s="601"/>
      <c r="C1852" s="601"/>
      <c r="D1852" s="601"/>
      <c r="E1852" s="601"/>
      <c r="F1852" s="540"/>
      <c r="G1852" s="540"/>
      <c r="H1852" s="540"/>
      <c r="I1852" s="540"/>
      <c r="J1852" s="540"/>
      <c r="K1852" s="540"/>
      <c r="L1852" s="540"/>
      <c r="M1852" s="171"/>
      <c r="N1852" s="171"/>
      <c r="O1852" s="171"/>
      <c r="Q1852" s="758"/>
      <c r="R1852" s="757"/>
      <c r="S1852" s="717"/>
      <c r="T1852" s="717"/>
      <c r="U1852" s="717"/>
      <c r="V1852" s="717"/>
      <c r="W1852" s="717"/>
      <c r="X1852" s="759"/>
    </row>
    <row r="1853" spans="1:24" s="712" customFormat="1" ht="12.75" hidden="1" customHeight="1">
      <c r="A1853" s="677"/>
      <c r="B1853" s="601"/>
      <c r="C1853" s="601"/>
      <c r="D1853" s="601"/>
      <c r="E1853" s="601"/>
      <c r="F1853" s="540"/>
      <c r="G1853" s="540"/>
      <c r="H1853" s="540"/>
      <c r="I1853" s="540"/>
      <c r="J1853" s="540"/>
      <c r="K1853" s="540"/>
      <c r="L1853" s="540"/>
      <c r="M1853" s="171"/>
      <c r="N1853" s="171"/>
      <c r="O1853" s="171"/>
      <c r="Q1853" s="758"/>
      <c r="R1853" s="757"/>
      <c r="S1853" s="717"/>
      <c r="T1853" s="717"/>
      <c r="U1853" s="717"/>
      <c r="V1853" s="717"/>
      <c r="W1853" s="717"/>
      <c r="X1853" s="759"/>
    </row>
    <row r="1854" spans="1:24" s="712" customFormat="1" ht="12.75" hidden="1" customHeight="1">
      <c r="A1854" s="677"/>
      <c r="B1854" s="601"/>
      <c r="C1854" s="601"/>
      <c r="D1854" s="601"/>
      <c r="E1854" s="601"/>
      <c r="F1854" s="540"/>
      <c r="G1854" s="540"/>
      <c r="H1854" s="540"/>
      <c r="I1854" s="540"/>
      <c r="J1854" s="540"/>
      <c r="K1854" s="540"/>
      <c r="L1854" s="540"/>
      <c r="M1854" s="171"/>
      <c r="N1854" s="171"/>
      <c r="O1854" s="171"/>
      <c r="Q1854" s="758"/>
      <c r="R1854" s="757"/>
      <c r="S1854" s="717"/>
      <c r="T1854" s="717"/>
      <c r="U1854" s="717"/>
      <c r="V1854" s="717"/>
      <c r="W1854" s="717"/>
      <c r="X1854" s="759"/>
    </row>
    <row r="1855" spans="1:24" s="712" customFormat="1" ht="12.75" hidden="1" customHeight="1">
      <c r="A1855" s="677"/>
      <c r="B1855" s="601"/>
      <c r="C1855" s="601"/>
      <c r="D1855" s="601"/>
      <c r="E1855" s="601"/>
      <c r="F1855" s="540"/>
      <c r="G1855" s="540"/>
      <c r="H1855" s="540"/>
      <c r="I1855" s="540"/>
      <c r="J1855" s="540"/>
      <c r="K1855" s="540"/>
      <c r="L1855" s="540"/>
      <c r="M1855" s="171"/>
      <c r="N1855" s="171"/>
      <c r="O1855" s="171"/>
      <c r="Q1855" s="758"/>
      <c r="R1855" s="757"/>
      <c r="S1855" s="717"/>
      <c r="T1855" s="717"/>
      <c r="U1855" s="717"/>
      <c r="V1855" s="717"/>
      <c r="W1855" s="717"/>
      <c r="X1855" s="759"/>
    </row>
    <row r="1856" spans="1:24" s="712" customFormat="1" ht="12.75" hidden="1" customHeight="1">
      <c r="A1856" s="677"/>
      <c r="B1856" s="601"/>
      <c r="C1856" s="601"/>
      <c r="D1856" s="601"/>
      <c r="E1856" s="601"/>
      <c r="F1856" s="540"/>
      <c r="G1856" s="540"/>
      <c r="H1856" s="540"/>
      <c r="I1856" s="540"/>
      <c r="J1856" s="540"/>
      <c r="K1856" s="540"/>
      <c r="L1856" s="540"/>
      <c r="M1856" s="171"/>
      <c r="N1856" s="171"/>
      <c r="O1856" s="171"/>
      <c r="Q1856" s="758"/>
      <c r="R1856" s="757"/>
      <c r="S1856" s="717"/>
      <c r="T1856" s="717"/>
      <c r="U1856" s="717"/>
      <c r="V1856" s="717"/>
      <c r="W1856" s="717"/>
      <c r="X1856" s="759"/>
    </row>
    <row r="1857" spans="1:24" s="712" customFormat="1" ht="12.75" hidden="1" customHeight="1">
      <c r="A1857" s="677"/>
      <c r="B1857" s="601"/>
      <c r="C1857" s="601"/>
      <c r="D1857" s="601"/>
      <c r="E1857" s="601"/>
      <c r="F1857" s="540"/>
      <c r="G1857" s="540"/>
      <c r="H1857" s="540"/>
      <c r="I1857" s="540"/>
      <c r="J1857" s="540"/>
      <c r="K1857" s="540"/>
      <c r="L1857" s="540"/>
      <c r="M1857" s="171"/>
      <c r="N1857" s="171"/>
      <c r="O1857" s="171"/>
      <c r="Q1857" s="758"/>
      <c r="R1857" s="757"/>
      <c r="S1857" s="717"/>
      <c r="T1857" s="717"/>
      <c r="U1857" s="717"/>
      <c r="V1857" s="717"/>
      <c r="W1857" s="717"/>
      <c r="X1857" s="759"/>
    </row>
    <row r="1858" spans="1:24" s="712" customFormat="1" ht="12.75" hidden="1" customHeight="1">
      <c r="A1858" s="677"/>
      <c r="B1858" s="601"/>
      <c r="C1858" s="601"/>
      <c r="D1858" s="601"/>
      <c r="E1858" s="601"/>
      <c r="F1858" s="540"/>
      <c r="G1858" s="540"/>
      <c r="H1858" s="540"/>
      <c r="I1858" s="540"/>
      <c r="J1858" s="540"/>
      <c r="K1858" s="540"/>
      <c r="L1858" s="540"/>
      <c r="M1858" s="171"/>
      <c r="N1858" s="171"/>
      <c r="O1858" s="171"/>
      <c r="Q1858" s="758"/>
      <c r="R1858" s="757"/>
      <c r="S1858" s="717"/>
      <c r="T1858" s="717"/>
      <c r="U1858" s="717"/>
      <c r="V1858" s="717"/>
      <c r="W1858" s="717"/>
      <c r="X1858" s="759"/>
    </row>
    <row r="1859" spans="1:24" s="712" customFormat="1" ht="12.75" hidden="1" customHeight="1">
      <c r="A1859" s="677"/>
      <c r="B1859" s="601"/>
      <c r="C1859" s="601"/>
      <c r="D1859" s="601"/>
      <c r="E1859" s="601"/>
      <c r="F1859" s="540"/>
      <c r="G1859" s="540"/>
      <c r="H1859" s="540"/>
      <c r="I1859" s="540"/>
      <c r="J1859" s="540"/>
      <c r="K1859" s="540"/>
      <c r="L1859" s="540"/>
      <c r="M1859" s="171"/>
      <c r="N1859" s="171"/>
      <c r="O1859" s="171"/>
      <c r="Q1859" s="758"/>
      <c r="R1859" s="757"/>
      <c r="S1859" s="717"/>
      <c r="T1859" s="717"/>
      <c r="U1859" s="717"/>
      <c r="V1859" s="717"/>
      <c r="W1859" s="717"/>
      <c r="X1859" s="759"/>
    </row>
    <row r="1860" spans="1:24" s="712" customFormat="1" ht="12.75" hidden="1" customHeight="1">
      <c r="A1860" s="677"/>
      <c r="B1860" s="601"/>
      <c r="C1860" s="601"/>
      <c r="D1860" s="601"/>
      <c r="E1860" s="601"/>
      <c r="F1860" s="540"/>
      <c r="G1860" s="540"/>
      <c r="H1860" s="540"/>
      <c r="I1860" s="540"/>
      <c r="J1860" s="540"/>
      <c r="K1860" s="540"/>
      <c r="L1860" s="540"/>
      <c r="M1860" s="171"/>
      <c r="N1860" s="171"/>
      <c r="O1860" s="171"/>
      <c r="Q1860" s="758"/>
      <c r="R1860" s="757"/>
      <c r="S1860" s="717"/>
      <c r="T1860" s="717"/>
      <c r="U1860" s="717"/>
      <c r="V1860" s="717"/>
      <c r="W1860" s="717"/>
      <c r="X1860" s="759"/>
    </row>
    <row r="1861" spans="1:24" s="712" customFormat="1" ht="12.75" hidden="1" customHeight="1">
      <c r="A1861" s="677"/>
      <c r="B1861" s="601"/>
      <c r="C1861" s="601"/>
      <c r="D1861" s="601"/>
      <c r="E1861" s="601"/>
      <c r="F1861" s="540"/>
      <c r="G1861" s="540"/>
      <c r="H1861" s="540"/>
      <c r="I1861" s="540"/>
      <c r="J1861" s="540"/>
      <c r="K1861" s="540"/>
      <c r="L1861" s="540"/>
      <c r="M1861" s="171"/>
      <c r="N1861" s="171"/>
      <c r="O1861" s="171"/>
      <c r="Q1861" s="758"/>
      <c r="R1861" s="757"/>
      <c r="S1861" s="717"/>
      <c r="T1861" s="717"/>
      <c r="U1861" s="717"/>
      <c r="V1861" s="717"/>
      <c r="W1861" s="717"/>
      <c r="X1861" s="759"/>
    </row>
    <row r="1862" spans="1:24" s="712" customFormat="1" ht="12.75" hidden="1" customHeight="1">
      <c r="A1862" s="677"/>
      <c r="B1862" s="601"/>
      <c r="C1862" s="601"/>
      <c r="D1862" s="601"/>
      <c r="E1862" s="601"/>
      <c r="F1862" s="540"/>
      <c r="G1862" s="540"/>
      <c r="H1862" s="540"/>
      <c r="I1862" s="540"/>
      <c r="J1862" s="540"/>
      <c r="K1862" s="540"/>
      <c r="L1862" s="540"/>
      <c r="M1862" s="171"/>
      <c r="N1862" s="171"/>
      <c r="O1862" s="171"/>
      <c r="Q1862" s="758"/>
      <c r="R1862" s="757"/>
      <c r="S1862" s="717"/>
      <c r="T1862" s="717"/>
      <c r="U1862" s="717"/>
      <c r="V1862" s="717"/>
      <c r="W1862" s="717"/>
      <c r="X1862" s="759"/>
    </row>
    <row r="1863" spans="1:24" s="712" customFormat="1" ht="12.75" hidden="1" customHeight="1">
      <c r="A1863" s="677"/>
      <c r="B1863" s="601"/>
      <c r="C1863" s="601"/>
      <c r="D1863" s="601"/>
      <c r="E1863" s="601"/>
      <c r="F1863" s="540"/>
      <c r="G1863" s="540"/>
      <c r="H1863" s="540"/>
      <c r="I1863" s="540"/>
      <c r="J1863" s="540"/>
      <c r="K1863" s="540"/>
      <c r="L1863" s="540"/>
      <c r="M1863" s="171"/>
      <c r="N1863" s="171"/>
      <c r="O1863" s="171"/>
      <c r="Q1863" s="758"/>
      <c r="R1863" s="757"/>
      <c r="S1863" s="717"/>
      <c r="T1863" s="717"/>
      <c r="U1863" s="717"/>
      <c r="V1863" s="717"/>
      <c r="W1863" s="717"/>
      <c r="X1863" s="759"/>
    </row>
    <row r="1864" spans="1:24" s="712" customFormat="1" ht="12.75" hidden="1" customHeight="1">
      <c r="A1864" s="677"/>
      <c r="B1864" s="601"/>
      <c r="C1864" s="601"/>
      <c r="D1864" s="601"/>
      <c r="E1864" s="601"/>
      <c r="F1864" s="540"/>
      <c r="G1864" s="540"/>
      <c r="H1864" s="540"/>
      <c r="I1864" s="540"/>
      <c r="J1864" s="540"/>
      <c r="K1864" s="540"/>
      <c r="L1864" s="540"/>
      <c r="M1864" s="171"/>
      <c r="N1864" s="171"/>
      <c r="O1864" s="171"/>
      <c r="Q1864" s="758"/>
      <c r="R1864" s="757"/>
      <c r="S1864" s="717"/>
      <c r="T1864" s="717"/>
      <c r="U1864" s="717"/>
      <c r="V1864" s="717"/>
      <c r="W1864" s="717"/>
      <c r="X1864" s="759"/>
    </row>
    <row r="1865" spans="1:24" s="712" customFormat="1" ht="12.75" hidden="1" customHeight="1">
      <c r="A1865" s="677"/>
      <c r="B1865" s="601"/>
      <c r="C1865" s="601"/>
      <c r="D1865" s="601"/>
      <c r="E1865" s="601"/>
      <c r="F1865" s="540"/>
      <c r="G1865" s="540"/>
      <c r="H1865" s="540"/>
      <c r="I1865" s="540"/>
      <c r="J1865" s="540"/>
      <c r="K1865" s="540"/>
      <c r="L1865" s="540"/>
      <c r="M1865" s="171"/>
      <c r="N1865" s="171"/>
      <c r="O1865" s="171"/>
      <c r="Q1865" s="758"/>
      <c r="R1865" s="757"/>
      <c r="S1865" s="717"/>
      <c r="T1865" s="717"/>
      <c r="U1865" s="717"/>
      <c r="V1865" s="717"/>
      <c r="W1865" s="717"/>
      <c r="X1865" s="759"/>
    </row>
    <row r="1866" spans="1:24" s="712" customFormat="1" ht="12.75" hidden="1" customHeight="1">
      <c r="A1866" s="677"/>
      <c r="B1866" s="601"/>
      <c r="C1866" s="601"/>
      <c r="D1866" s="601"/>
      <c r="E1866" s="601"/>
      <c r="F1866" s="540"/>
      <c r="G1866" s="540"/>
      <c r="H1866" s="540"/>
      <c r="I1866" s="540"/>
      <c r="J1866" s="540"/>
      <c r="K1866" s="540"/>
      <c r="L1866" s="540"/>
      <c r="M1866" s="171"/>
      <c r="N1866" s="171"/>
      <c r="O1866" s="171"/>
      <c r="Q1866" s="758"/>
      <c r="R1866" s="757"/>
      <c r="S1866" s="717"/>
      <c r="T1866" s="717"/>
      <c r="U1866" s="717"/>
      <c r="V1866" s="717"/>
      <c r="W1866" s="717"/>
      <c r="X1866" s="759"/>
    </row>
    <row r="1867" spans="1:24" s="712" customFormat="1" ht="12.75" hidden="1" customHeight="1">
      <c r="A1867" s="677"/>
      <c r="B1867" s="601"/>
      <c r="C1867" s="601"/>
      <c r="D1867" s="601"/>
      <c r="E1867" s="601"/>
      <c r="F1867" s="540"/>
      <c r="G1867" s="540"/>
      <c r="H1867" s="540"/>
      <c r="I1867" s="540"/>
      <c r="J1867" s="540"/>
      <c r="K1867" s="540"/>
      <c r="L1867" s="540"/>
      <c r="M1867" s="171"/>
      <c r="N1867" s="171"/>
      <c r="O1867" s="171"/>
      <c r="Q1867" s="758"/>
      <c r="R1867" s="757"/>
      <c r="S1867" s="717"/>
      <c r="T1867" s="717"/>
      <c r="U1867" s="717"/>
      <c r="V1867" s="717"/>
      <c r="W1867" s="717"/>
      <c r="X1867" s="759"/>
    </row>
    <row r="1868" spans="1:24" s="712" customFormat="1" ht="12.75" hidden="1" customHeight="1">
      <c r="A1868" s="677"/>
      <c r="B1868" s="601"/>
      <c r="C1868" s="601"/>
      <c r="D1868" s="601"/>
      <c r="E1868" s="601"/>
      <c r="F1868" s="540"/>
      <c r="G1868" s="540"/>
      <c r="H1868" s="540"/>
      <c r="I1868" s="540"/>
      <c r="J1868" s="540"/>
      <c r="K1868" s="540"/>
      <c r="L1868" s="540"/>
      <c r="M1868" s="171"/>
      <c r="N1868" s="171"/>
      <c r="O1868" s="171"/>
      <c r="Q1868" s="758"/>
      <c r="R1868" s="757"/>
      <c r="S1868" s="717"/>
      <c r="T1868" s="717"/>
      <c r="U1868" s="717"/>
      <c r="V1868" s="717"/>
      <c r="W1868" s="717"/>
      <c r="X1868" s="759"/>
    </row>
    <row r="1869" spans="1:24" s="712" customFormat="1" ht="12.75" hidden="1" customHeight="1">
      <c r="A1869" s="677"/>
      <c r="B1869" s="601"/>
      <c r="C1869" s="601"/>
      <c r="D1869" s="601"/>
      <c r="E1869" s="601"/>
      <c r="F1869" s="540"/>
      <c r="G1869" s="540"/>
      <c r="H1869" s="540"/>
      <c r="I1869" s="540"/>
      <c r="J1869" s="540"/>
      <c r="K1869" s="540"/>
      <c r="L1869" s="540"/>
      <c r="M1869" s="171"/>
      <c r="N1869" s="171"/>
      <c r="O1869" s="171"/>
      <c r="Q1869" s="758"/>
      <c r="R1869" s="757"/>
      <c r="S1869" s="717"/>
      <c r="T1869" s="717"/>
      <c r="U1869" s="717"/>
      <c r="V1869" s="717"/>
      <c r="W1869" s="717"/>
      <c r="X1869" s="759"/>
    </row>
    <row r="1870" spans="1:24" s="712" customFormat="1" ht="12.75" hidden="1" customHeight="1">
      <c r="A1870" s="677"/>
      <c r="B1870" s="601"/>
      <c r="C1870" s="601"/>
      <c r="D1870" s="601"/>
      <c r="E1870" s="601"/>
      <c r="F1870" s="540"/>
      <c r="G1870" s="540"/>
      <c r="H1870" s="540"/>
      <c r="I1870" s="540"/>
      <c r="J1870" s="540"/>
      <c r="K1870" s="540"/>
      <c r="L1870" s="540"/>
      <c r="M1870" s="171"/>
      <c r="N1870" s="171"/>
      <c r="O1870" s="171"/>
      <c r="Q1870" s="758"/>
      <c r="R1870" s="757"/>
      <c r="S1870" s="717"/>
      <c r="T1870" s="717"/>
      <c r="U1870" s="717"/>
      <c r="V1870" s="717"/>
      <c r="W1870" s="717"/>
      <c r="X1870" s="759"/>
    </row>
    <row r="1871" spans="1:24" s="712" customFormat="1" ht="12.75" hidden="1" customHeight="1">
      <c r="A1871" s="677"/>
      <c r="B1871" s="601"/>
      <c r="C1871" s="601"/>
      <c r="D1871" s="601"/>
      <c r="E1871" s="601"/>
      <c r="F1871" s="540"/>
      <c r="G1871" s="540"/>
      <c r="H1871" s="540"/>
      <c r="I1871" s="540"/>
      <c r="J1871" s="540"/>
      <c r="K1871" s="540"/>
      <c r="L1871" s="540"/>
      <c r="M1871" s="171"/>
      <c r="N1871" s="171"/>
      <c r="O1871" s="171"/>
      <c r="Q1871" s="758"/>
      <c r="R1871" s="757"/>
      <c r="S1871" s="717"/>
      <c r="T1871" s="717"/>
      <c r="U1871" s="717"/>
      <c r="V1871" s="717"/>
      <c r="W1871" s="717"/>
      <c r="X1871" s="759"/>
    </row>
    <row r="1872" spans="1:24" s="712" customFormat="1" ht="12.75" hidden="1" customHeight="1">
      <c r="A1872" s="677"/>
      <c r="B1872" s="601"/>
      <c r="C1872" s="601"/>
      <c r="D1872" s="601"/>
      <c r="E1872" s="601"/>
      <c r="F1872" s="540"/>
      <c r="G1872" s="540"/>
      <c r="H1872" s="540"/>
      <c r="I1872" s="540"/>
      <c r="J1872" s="540"/>
      <c r="K1872" s="540"/>
      <c r="L1872" s="540"/>
      <c r="M1872" s="171"/>
      <c r="N1872" s="171"/>
      <c r="O1872" s="171"/>
      <c r="Q1872" s="758"/>
      <c r="R1872" s="757"/>
      <c r="S1872" s="717"/>
      <c r="T1872" s="717"/>
      <c r="U1872" s="717"/>
      <c r="V1872" s="717"/>
      <c r="W1872" s="717"/>
      <c r="X1872" s="759"/>
    </row>
    <row r="1873" spans="1:24" s="712" customFormat="1" ht="12.75" hidden="1" customHeight="1">
      <c r="A1873" s="677"/>
      <c r="B1873" s="601"/>
      <c r="C1873" s="601"/>
      <c r="D1873" s="601"/>
      <c r="E1873" s="601"/>
      <c r="F1873" s="540"/>
      <c r="G1873" s="540"/>
      <c r="H1873" s="540"/>
      <c r="I1873" s="540"/>
      <c r="J1873" s="540"/>
      <c r="K1873" s="540"/>
      <c r="L1873" s="540"/>
      <c r="M1873" s="171"/>
      <c r="N1873" s="171"/>
      <c r="O1873" s="171"/>
      <c r="Q1873" s="758"/>
      <c r="R1873" s="757"/>
      <c r="S1873" s="717"/>
      <c r="T1873" s="717"/>
      <c r="U1873" s="717"/>
      <c r="V1873" s="717"/>
      <c r="W1873" s="717"/>
      <c r="X1873" s="759"/>
    </row>
    <row r="1874" spans="1:24" s="712" customFormat="1" ht="12.75" hidden="1" customHeight="1">
      <c r="A1874" s="677"/>
      <c r="B1874" s="601"/>
      <c r="C1874" s="601"/>
      <c r="D1874" s="601"/>
      <c r="E1874" s="601"/>
      <c r="F1874" s="540"/>
      <c r="G1874" s="540"/>
      <c r="H1874" s="540"/>
      <c r="I1874" s="540"/>
      <c r="J1874" s="540"/>
      <c r="K1874" s="540"/>
      <c r="L1874" s="540"/>
      <c r="M1874" s="171"/>
      <c r="N1874" s="171"/>
      <c r="O1874" s="171"/>
      <c r="Q1874" s="758"/>
      <c r="R1874" s="757"/>
      <c r="S1874" s="717"/>
      <c r="T1874" s="717"/>
      <c r="U1874" s="717"/>
      <c r="V1874" s="717"/>
      <c r="W1874" s="717"/>
      <c r="X1874" s="759"/>
    </row>
    <row r="1875" spans="1:24" s="712" customFormat="1" ht="12.75" hidden="1" customHeight="1">
      <c r="A1875" s="677"/>
      <c r="B1875" s="601"/>
      <c r="C1875" s="601"/>
      <c r="D1875" s="601"/>
      <c r="E1875" s="601"/>
      <c r="F1875" s="540"/>
      <c r="G1875" s="540"/>
      <c r="H1875" s="540"/>
      <c r="I1875" s="540"/>
      <c r="J1875" s="540"/>
      <c r="K1875" s="540"/>
      <c r="L1875" s="540"/>
      <c r="M1875" s="171"/>
      <c r="N1875" s="171"/>
      <c r="O1875" s="171"/>
      <c r="Q1875" s="758"/>
      <c r="R1875" s="757"/>
      <c r="S1875" s="717"/>
      <c r="T1875" s="717"/>
      <c r="U1875" s="717"/>
      <c r="V1875" s="717"/>
      <c r="W1875" s="717"/>
      <c r="X1875" s="759"/>
    </row>
    <row r="1876" spans="1:24" s="712" customFormat="1" ht="12.75" hidden="1" customHeight="1">
      <c r="A1876" s="677"/>
      <c r="B1876" s="601"/>
      <c r="C1876" s="601"/>
      <c r="D1876" s="601"/>
      <c r="E1876" s="601"/>
      <c r="F1876" s="540"/>
      <c r="G1876" s="540"/>
      <c r="H1876" s="540"/>
      <c r="I1876" s="540"/>
      <c r="J1876" s="540"/>
      <c r="K1876" s="540"/>
      <c r="L1876" s="540"/>
      <c r="M1876" s="171"/>
      <c r="N1876" s="171"/>
      <c r="O1876" s="171"/>
      <c r="Q1876" s="758"/>
      <c r="R1876" s="757"/>
      <c r="S1876" s="717"/>
      <c r="T1876" s="717"/>
      <c r="U1876" s="717"/>
      <c r="V1876" s="717"/>
      <c r="W1876" s="717"/>
      <c r="X1876" s="759"/>
    </row>
    <row r="1877" spans="1:24" s="712" customFormat="1" ht="12.75" hidden="1" customHeight="1">
      <c r="A1877" s="677"/>
      <c r="B1877" s="601"/>
      <c r="C1877" s="601"/>
      <c r="D1877" s="601"/>
      <c r="E1877" s="601"/>
      <c r="F1877" s="540"/>
      <c r="G1877" s="540"/>
      <c r="H1877" s="540"/>
      <c r="I1877" s="540"/>
      <c r="J1877" s="540"/>
      <c r="K1877" s="540"/>
      <c r="L1877" s="540"/>
      <c r="M1877" s="171"/>
      <c r="N1877" s="171"/>
      <c r="O1877" s="171"/>
      <c r="Q1877" s="758"/>
      <c r="R1877" s="757"/>
      <c r="S1877" s="717"/>
      <c r="T1877" s="717"/>
      <c r="U1877" s="717"/>
      <c r="V1877" s="717"/>
      <c r="W1877" s="717"/>
      <c r="X1877" s="759"/>
    </row>
    <row r="1878" spans="1:24" s="712" customFormat="1" ht="12.75" hidden="1" customHeight="1">
      <c r="A1878" s="677"/>
      <c r="B1878" s="601"/>
      <c r="C1878" s="601"/>
      <c r="D1878" s="601"/>
      <c r="E1878" s="601"/>
      <c r="F1878" s="540"/>
      <c r="G1878" s="540"/>
      <c r="H1878" s="540"/>
      <c r="I1878" s="540"/>
      <c r="J1878" s="540"/>
      <c r="K1878" s="540"/>
      <c r="L1878" s="540"/>
      <c r="M1878" s="171"/>
      <c r="N1878" s="171"/>
      <c r="O1878" s="171"/>
      <c r="Q1878" s="758"/>
      <c r="R1878" s="757"/>
      <c r="S1878" s="717"/>
      <c r="T1878" s="717"/>
      <c r="U1878" s="717"/>
      <c r="V1878" s="717"/>
      <c r="W1878" s="717"/>
      <c r="X1878" s="759"/>
    </row>
    <row r="1879" spans="1:24" s="712" customFormat="1" ht="12.75" hidden="1" customHeight="1">
      <c r="A1879" s="677"/>
      <c r="B1879" s="601"/>
      <c r="C1879" s="601"/>
      <c r="D1879" s="601"/>
      <c r="E1879" s="601"/>
      <c r="F1879" s="540"/>
      <c r="G1879" s="540"/>
      <c r="H1879" s="540"/>
      <c r="I1879" s="540"/>
      <c r="J1879" s="540"/>
      <c r="K1879" s="540"/>
      <c r="L1879" s="540"/>
      <c r="M1879" s="171"/>
      <c r="N1879" s="171"/>
      <c r="O1879" s="171"/>
      <c r="Q1879" s="758"/>
      <c r="R1879" s="757"/>
      <c r="S1879" s="717"/>
      <c r="T1879" s="717"/>
      <c r="U1879" s="717"/>
      <c r="V1879" s="717"/>
      <c r="W1879" s="717"/>
      <c r="X1879" s="759"/>
    </row>
    <row r="1880" spans="1:24" s="712" customFormat="1" ht="12.75" hidden="1" customHeight="1">
      <c r="A1880" s="677"/>
      <c r="B1880" s="601"/>
      <c r="C1880" s="601"/>
      <c r="D1880" s="601"/>
      <c r="E1880" s="601"/>
      <c r="F1880" s="540"/>
      <c r="G1880" s="540"/>
      <c r="H1880" s="540"/>
      <c r="I1880" s="540"/>
      <c r="J1880" s="540"/>
      <c r="K1880" s="540"/>
      <c r="L1880" s="540"/>
      <c r="M1880" s="171"/>
      <c r="N1880" s="171"/>
      <c r="O1880" s="171"/>
      <c r="Q1880" s="758"/>
      <c r="R1880" s="757"/>
      <c r="S1880" s="717"/>
      <c r="T1880" s="717"/>
      <c r="U1880" s="717"/>
      <c r="V1880" s="717"/>
      <c r="W1880" s="717"/>
      <c r="X1880" s="759"/>
    </row>
    <row r="1881" spans="1:24" s="712" customFormat="1" ht="12.75" hidden="1" customHeight="1">
      <c r="A1881" s="677"/>
      <c r="B1881" s="601"/>
      <c r="C1881" s="601"/>
      <c r="D1881" s="601"/>
      <c r="E1881" s="601"/>
      <c r="F1881" s="540"/>
      <c r="G1881" s="540"/>
      <c r="H1881" s="540"/>
      <c r="I1881" s="540"/>
      <c r="J1881" s="540"/>
      <c r="K1881" s="540"/>
      <c r="L1881" s="540"/>
      <c r="M1881" s="171"/>
      <c r="N1881" s="171"/>
      <c r="O1881" s="171"/>
      <c r="Q1881" s="758"/>
      <c r="R1881" s="757"/>
      <c r="S1881" s="717"/>
      <c r="T1881" s="717"/>
      <c r="U1881" s="717"/>
      <c r="V1881" s="717"/>
      <c r="W1881" s="717"/>
      <c r="X1881" s="759"/>
    </row>
    <row r="1882" spans="1:24" s="712" customFormat="1" ht="12.75" hidden="1" customHeight="1">
      <c r="A1882" s="677"/>
      <c r="B1882" s="601"/>
      <c r="C1882" s="601"/>
      <c r="D1882" s="601"/>
      <c r="E1882" s="601"/>
      <c r="F1882" s="540"/>
      <c r="G1882" s="540"/>
      <c r="H1882" s="540"/>
      <c r="I1882" s="540"/>
      <c r="J1882" s="540"/>
      <c r="K1882" s="540"/>
      <c r="L1882" s="540"/>
      <c r="M1882" s="171"/>
      <c r="N1882" s="171"/>
      <c r="O1882" s="171"/>
      <c r="Q1882" s="758"/>
      <c r="R1882" s="757"/>
      <c r="S1882" s="717"/>
      <c r="T1882" s="717"/>
      <c r="U1882" s="717"/>
      <c r="V1882" s="717"/>
      <c r="W1882" s="717"/>
      <c r="X1882" s="759"/>
    </row>
    <row r="1883" spans="1:24" s="712" customFormat="1" ht="12.75" hidden="1" customHeight="1">
      <c r="A1883" s="677"/>
      <c r="B1883" s="601"/>
      <c r="C1883" s="601"/>
      <c r="D1883" s="601"/>
      <c r="E1883" s="601"/>
      <c r="F1883" s="540"/>
      <c r="G1883" s="540"/>
      <c r="H1883" s="540"/>
      <c r="I1883" s="540"/>
      <c r="J1883" s="540"/>
      <c r="K1883" s="540"/>
      <c r="L1883" s="540"/>
      <c r="M1883" s="171"/>
      <c r="N1883" s="171"/>
      <c r="O1883" s="171"/>
      <c r="Q1883" s="758"/>
      <c r="R1883" s="757"/>
      <c r="S1883" s="717"/>
      <c r="T1883" s="717"/>
      <c r="U1883" s="717"/>
      <c r="V1883" s="717"/>
      <c r="W1883" s="717"/>
      <c r="X1883" s="759"/>
    </row>
    <row r="1884" spans="1:24" s="712" customFormat="1" ht="12.75" hidden="1" customHeight="1">
      <c r="A1884" s="677"/>
      <c r="B1884" s="601"/>
      <c r="C1884" s="601"/>
      <c r="D1884" s="601"/>
      <c r="E1884" s="601"/>
      <c r="F1884" s="540"/>
      <c r="G1884" s="540"/>
      <c r="H1884" s="540"/>
      <c r="I1884" s="540"/>
      <c r="J1884" s="540"/>
      <c r="K1884" s="540"/>
      <c r="L1884" s="540"/>
      <c r="M1884" s="171"/>
      <c r="N1884" s="171"/>
      <c r="O1884" s="171"/>
      <c r="Q1884" s="758"/>
      <c r="R1884" s="757"/>
      <c r="S1884" s="717"/>
      <c r="T1884" s="717"/>
      <c r="U1884" s="717"/>
      <c r="V1884" s="717"/>
      <c r="W1884" s="717"/>
      <c r="X1884" s="759"/>
    </row>
    <row r="1885" spans="1:24" s="712" customFormat="1" ht="12.75" hidden="1" customHeight="1">
      <c r="A1885" s="677"/>
      <c r="B1885" s="601"/>
      <c r="C1885" s="601"/>
      <c r="D1885" s="601"/>
      <c r="E1885" s="601"/>
      <c r="F1885" s="540"/>
      <c r="G1885" s="540"/>
      <c r="H1885" s="540"/>
      <c r="I1885" s="540"/>
      <c r="J1885" s="540"/>
      <c r="K1885" s="540"/>
      <c r="L1885" s="540"/>
      <c r="M1885" s="171"/>
      <c r="N1885" s="171"/>
      <c r="O1885" s="171"/>
      <c r="Q1885" s="758"/>
      <c r="R1885" s="757"/>
      <c r="S1885" s="717"/>
      <c r="T1885" s="717"/>
      <c r="U1885" s="717"/>
      <c r="V1885" s="717"/>
      <c r="W1885" s="717"/>
      <c r="X1885" s="759"/>
    </row>
    <row r="1886" spans="1:24" s="712" customFormat="1" ht="12.75" hidden="1" customHeight="1">
      <c r="A1886" s="677"/>
      <c r="B1886" s="601"/>
      <c r="C1886" s="601"/>
      <c r="D1886" s="601"/>
      <c r="E1886" s="601"/>
      <c r="F1886" s="540"/>
      <c r="G1886" s="540"/>
      <c r="H1886" s="540"/>
      <c r="I1886" s="540"/>
      <c r="J1886" s="540"/>
      <c r="K1886" s="540"/>
      <c r="L1886" s="540"/>
      <c r="M1886" s="171"/>
      <c r="N1886" s="171"/>
      <c r="O1886" s="171"/>
      <c r="Q1886" s="758"/>
      <c r="R1886" s="757"/>
      <c r="S1886" s="717"/>
      <c r="T1886" s="717"/>
      <c r="U1886" s="717"/>
      <c r="V1886" s="717"/>
      <c r="W1886" s="717"/>
      <c r="X1886" s="759"/>
    </row>
    <row r="1887" spans="1:24" s="712" customFormat="1" ht="12.75" hidden="1" customHeight="1">
      <c r="A1887" s="677"/>
      <c r="B1887" s="601"/>
      <c r="C1887" s="601"/>
      <c r="D1887" s="601"/>
      <c r="E1887" s="601"/>
      <c r="F1887" s="540"/>
      <c r="G1887" s="540"/>
      <c r="H1887" s="540"/>
      <c r="I1887" s="540"/>
      <c r="J1887" s="540"/>
      <c r="K1887" s="540"/>
      <c r="L1887" s="540"/>
      <c r="M1887" s="171"/>
      <c r="N1887" s="171"/>
      <c r="O1887" s="171"/>
      <c r="Q1887" s="758"/>
      <c r="R1887" s="757"/>
      <c r="S1887" s="717"/>
      <c r="T1887" s="717"/>
      <c r="U1887" s="717"/>
      <c r="V1887" s="717"/>
      <c r="W1887" s="717"/>
      <c r="X1887" s="759"/>
    </row>
    <row r="1888" spans="1:24" s="712" customFormat="1" ht="12.75" hidden="1" customHeight="1">
      <c r="A1888" s="677"/>
      <c r="B1888" s="601"/>
      <c r="C1888" s="601"/>
      <c r="D1888" s="601"/>
      <c r="E1888" s="601"/>
      <c r="F1888" s="540"/>
      <c r="G1888" s="540"/>
      <c r="H1888" s="540"/>
      <c r="I1888" s="540"/>
      <c r="J1888" s="540"/>
      <c r="K1888" s="540"/>
      <c r="L1888" s="540"/>
      <c r="M1888" s="171"/>
      <c r="N1888" s="171"/>
      <c r="O1888" s="171"/>
      <c r="Q1888" s="758"/>
      <c r="R1888" s="757"/>
      <c r="S1888" s="717"/>
      <c r="T1888" s="717"/>
      <c r="U1888" s="717"/>
      <c r="V1888" s="717"/>
      <c r="W1888" s="717"/>
      <c r="X1888" s="759"/>
    </row>
    <row r="1889" spans="1:24" s="712" customFormat="1" ht="12.75" hidden="1" customHeight="1">
      <c r="A1889" s="677"/>
      <c r="B1889" s="601"/>
      <c r="C1889" s="601"/>
      <c r="D1889" s="601"/>
      <c r="E1889" s="601"/>
      <c r="F1889" s="540"/>
      <c r="G1889" s="540"/>
      <c r="H1889" s="540"/>
      <c r="I1889" s="540"/>
      <c r="J1889" s="540"/>
      <c r="K1889" s="540"/>
      <c r="L1889" s="540"/>
      <c r="M1889" s="171"/>
      <c r="N1889" s="171"/>
      <c r="O1889" s="171"/>
      <c r="Q1889" s="758"/>
      <c r="R1889" s="757"/>
      <c r="S1889" s="717"/>
      <c r="T1889" s="717"/>
      <c r="U1889" s="717"/>
      <c r="V1889" s="717"/>
      <c r="W1889" s="717"/>
      <c r="X1889" s="759"/>
    </row>
    <row r="1890" spans="1:24" s="712" customFormat="1" ht="12.75" hidden="1" customHeight="1">
      <c r="A1890" s="677"/>
      <c r="B1890" s="601"/>
      <c r="C1890" s="601"/>
      <c r="D1890" s="601"/>
      <c r="E1890" s="601"/>
      <c r="F1890" s="540"/>
      <c r="G1890" s="540"/>
      <c r="H1890" s="540"/>
      <c r="I1890" s="540"/>
      <c r="J1890" s="540"/>
      <c r="K1890" s="540"/>
      <c r="L1890" s="540"/>
      <c r="M1890" s="171"/>
      <c r="N1890" s="171"/>
      <c r="O1890" s="171"/>
      <c r="Q1890" s="758"/>
      <c r="R1890" s="757"/>
      <c r="S1890" s="717"/>
      <c r="T1890" s="717"/>
      <c r="U1890" s="717"/>
      <c r="V1890" s="717"/>
      <c r="W1890" s="717"/>
      <c r="X1890" s="759"/>
    </row>
    <row r="1891" spans="1:24" s="712" customFormat="1" ht="12.75" hidden="1" customHeight="1">
      <c r="A1891" s="677"/>
      <c r="B1891" s="601"/>
      <c r="C1891" s="601"/>
      <c r="D1891" s="601"/>
      <c r="E1891" s="601"/>
      <c r="F1891" s="540"/>
      <c r="G1891" s="540"/>
      <c r="H1891" s="540"/>
      <c r="I1891" s="540"/>
      <c r="J1891" s="540"/>
      <c r="K1891" s="540"/>
      <c r="L1891" s="540"/>
      <c r="M1891" s="171"/>
      <c r="N1891" s="171"/>
      <c r="O1891" s="171"/>
      <c r="Q1891" s="758"/>
      <c r="R1891" s="757"/>
      <c r="S1891" s="717"/>
      <c r="T1891" s="717"/>
      <c r="U1891" s="717"/>
      <c r="V1891" s="717"/>
      <c r="W1891" s="717"/>
      <c r="X1891" s="759"/>
    </row>
    <row r="1892" spans="1:24" s="712" customFormat="1" ht="12.75" hidden="1" customHeight="1">
      <c r="A1892" s="677"/>
      <c r="B1892" s="601"/>
      <c r="C1892" s="601"/>
      <c r="D1892" s="601"/>
      <c r="E1892" s="601"/>
      <c r="F1892" s="540"/>
      <c r="G1892" s="540"/>
      <c r="H1892" s="540"/>
      <c r="I1892" s="540"/>
      <c r="J1892" s="540"/>
      <c r="K1892" s="540"/>
      <c r="L1892" s="540"/>
      <c r="M1892" s="171"/>
      <c r="N1892" s="171"/>
      <c r="O1892" s="171"/>
      <c r="Q1892" s="758"/>
      <c r="R1892" s="757"/>
      <c r="S1892" s="717"/>
      <c r="T1892" s="717"/>
      <c r="U1892" s="717"/>
      <c r="V1892" s="717"/>
      <c r="W1892" s="717"/>
      <c r="X1892" s="759"/>
    </row>
    <row r="1893" spans="1:24" s="712" customFormat="1" ht="12.75" hidden="1" customHeight="1">
      <c r="A1893" s="677"/>
      <c r="B1893" s="601"/>
      <c r="C1893" s="601"/>
      <c r="D1893" s="601"/>
      <c r="E1893" s="601"/>
      <c r="F1893" s="540"/>
      <c r="G1893" s="540"/>
      <c r="H1893" s="540"/>
      <c r="I1893" s="540"/>
      <c r="J1893" s="540"/>
      <c r="K1893" s="540"/>
      <c r="L1893" s="540"/>
      <c r="M1893" s="171"/>
      <c r="N1893" s="171"/>
      <c r="O1893" s="171"/>
      <c r="Q1893" s="758"/>
      <c r="R1893" s="757"/>
      <c r="S1893" s="717"/>
      <c r="T1893" s="717"/>
      <c r="U1893" s="717"/>
      <c r="V1893" s="717"/>
      <c r="W1893" s="717"/>
      <c r="X1893" s="759"/>
    </row>
    <row r="1894" spans="1:24" s="712" customFormat="1" ht="12.75" hidden="1" customHeight="1">
      <c r="A1894" s="677"/>
      <c r="B1894" s="601"/>
      <c r="C1894" s="601"/>
      <c r="D1894" s="601"/>
      <c r="E1894" s="601"/>
      <c r="F1894" s="540"/>
      <c r="G1894" s="540"/>
      <c r="H1894" s="540"/>
      <c r="I1894" s="540"/>
      <c r="J1894" s="540"/>
      <c r="K1894" s="540"/>
      <c r="L1894" s="540"/>
      <c r="M1894" s="171"/>
      <c r="N1894" s="171"/>
      <c r="O1894" s="171"/>
      <c r="Q1894" s="758"/>
      <c r="R1894" s="757"/>
      <c r="S1894" s="717"/>
      <c r="T1894" s="717"/>
      <c r="U1894" s="717"/>
      <c r="V1894" s="717"/>
      <c r="W1894" s="717"/>
      <c r="X1894" s="759"/>
    </row>
    <row r="1895" spans="1:24" s="712" customFormat="1" ht="12.75" hidden="1" customHeight="1">
      <c r="A1895" s="677"/>
      <c r="B1895" s="601"/>
      <c r="C1895" s="601"/>
      <c r="D1895" s="601"/>
      <c r="E1895" s="601"/>
      <c r="F1895" s="540"/>
      <c r="G1895" s="540"/>
      <c r="H1895" s="540"/>
      <c r="I1895" s="540"/>
      <c r="J1895" s="540"/>
      <c r="K1895" s="540"/>
      <c r="L1895" s="540"/>
      <c r="M1895" s="171"/>
      <c r="N1895" s="171"/>
      <c r="O1895" s="171"/>
      <c r="Q1895" s="758"/>
      <c r="R1895" s="757"/>
      <c r="S1895" s="717"/>
      <c r="T1895" s="717"/>
      <c r="U1895" s="717"/>
      <c r="V1895" s="717"/>
      <c r="W1895" s="717"/>
      <c r="X1895" s="759"/>
    </row>
    <row r="1896" spans="1:24" s="712" customFormat="1" ht="12.75" hidden="1" customHeight="1">
      <c r="A1896" s="677"/>
      <c r="B1896" s="601"/>
      <c r="C1896" s="601"/>
      <c r="D1896" s="601"/>
      <c r="E1896" s="601"/>
      <c r="F1896" s="540"/>
      <c r="G1896" s="540"/>
      <c r="H1896" s="540"/>
      <c r="I1896" s="540"/>
      <c r="J1896" s="540"/>
      <c r="K1896" s="540"/>
      <c r="L1896" s="540"/>
      <c r="M1896" s="171"/>
      <c r="N1896" s="171"/>
      <c r="O1896" s="171"/>
      <c r="Q1896" s="758"/>
      <c r="R1896" s="757"/>
      <c r="S1896" s="717"/>
      <c r="T1896" s="717"/>
      <c r="U1896" s="717"/>
      <c r="V1896" s="717"/>
      <c r="W1896" s="717"/>
      <c r="X1896" s="759"/>
    </row>
    <row r="1897" spans="1:24" s="712" customFormat="1" ht="12.75" hidden="1" customHeight="1">
      <c r="A1897" s="677"/>
      <c r="B1897" s="601"/>
      <c r="C1897" s="601"/>
      <c r="D1897" s="601"/>
      <c r="E1897" s="601"/>
      <c r="F1897" s="540"/>
      <c r="G1897" s="540"/>
      <c r="H1897" s="540"/>
      <c r="I1897" s="540"/>
      <c r="J1897" s="540"/>
      <c r="K1897" s="540"/>
      <c r="L1897" s="540"/>
      <c r="M1897" s="171"/>
      <c r="N1897" s="171"/>
      <c r="O1897" s="171"/>
      <c r="Q1897" s="758"/>
      <c r="R1897" s="757"/>
      <c r="S1897" s="717"/>
      <c r="T1897" s="717"/>
      <c r="U1897" s="717"/>
      <c r="V1897" s="717"/>
      <c r="W1897" s="717"/>
      <c r="X1897" s="759"/>
    </row>
    <row r="1898" spans="1:24" s="712" customFormat="1" ht="12.75" hidden="1" customHeight="1">
      <c r="A1898" s="677"/>
      <c r="B1898" s="601"/>
      <c r="C1898" s="601"/>
      <c r="D1898" s="601"/>
      <c r="E1898" s="601"/>
      <c r="F1898" s="540"/>
      <c r="G1898" s="540"/>
      <c r="H1898" s="540"/>
      <c r="I1898" s="540"/>
      <c r="J1898" s="540"/>
      <c r="K1898" s="540"/>
      <c r="L1898" s="540"/>
      <c r="M1898" s="171"/>
      <c r="N1898" s="171"/>
      <c r="O1898" s="171"/>
      <c r="Q1898" s="758"/>
      <c r="R1898" s="757"/>
      <c r="S1898" s="717"/>
      <c r="T1898" s="717"/>
      <c r="U1898" s="717"/>
      <c r="V1898" s="717"/>
      <c r="W1898" s="717"/>
      <c r="X1898" s="759"/>
    </row>
    <row r="1899" spans="1:24" s="712" customFormat="1" ht="12.75" hidden="1" customHeight="1">
      <c r="A1899" s="677"/>
      <c r="B1899" s="601"/>
      <c r="C1899" s="601"/>
      <c r="D1899" s="601"/>
      <c r="E1899" s="601"/>
      <c r="F1899" s="540"/>
      <c r="G1899" s="540"/>
      <c r="H1899" s="540"/>
      <c r="I1899" s="540"/>
      <c r="J1899" s="540"/>
      <c r="K1899" s="540"/>
      <c r="L1899" s="540"/>
      <c r="M1899" s="171"/>
      <c r="N1899" s="171"/>
      <c r="O1899" s="171"/>
      <c r="Q1899" s="758"/>
      <c r="R1899" s="757"/>
      <c r="S1899" s="717"/>
      <c r="T1899" s="717"/>
      <c r="U1899" s="717"/>
      <c r="V1899" s="717"/>
      <c r="W1899" s="717"/>
      <c r="X1899" s="759"/>
    </row>
    <row r="1900" spans="1:24" s="712" customFormat="1" ht="12.75" hidden="1" customHeight="1">
      <c r="A1900" s="677"/>
      <c r="B1900" s="601"/>
      <c r="C1900" s="601"/>
      <c r="D1900" s="601"/>
      <c r="E1900" s="601"/>
      <c r="F1900" s="540"/>
      <c r="G1900" s="540"/>
      <c r="H1900" s="540"/>
      <c r="I1900" s="540"/>
      <c r="J1900" s="540"/>
      <c r="K1900" s="540"/>
      <c r="L1900" s="540"/>
      <c r="M1900" s="171"/>
      <c r="N1900" s="171"/>
      <c r="O1900" s="171"/>
      <c r="Q1900" s="758"/>
      <c r="R1900" s="757"/>
      <c r="S1900" s="717"/>
      <c r="T1900" s="717"/>
      <c r="U1900" s="717"/>
      <c r="V1900" s="717"/>
      <c r="W1900" s="717"/>
      <c r="X1900" s="759"/>
    </row>
    <row r="1901" spans="1:24" s="712" customFormat="1" ht="12.75" hidden="1" customHeight="1">
      <c r="A1901" s="677"/>
      <c r="B1901" s="601"/>
      <c r="C1901" s="601"/>
      <c r="D1901" s="601"/>
      <c r="E1901" s="601"/>
      <c r="F1901" s="540"/>
      <c r="G1901" s="540"/>
      <c r="H1901" s="540"/>
      <c r="I1901" s="540"/>
      <c r="J1901" s="540"/>
      <c r="K1901" s="540"/>
      <c r="L1901" s="540"/>
      <c r="M1901" s="171"/>
      <c r="N1901" s="171"/>
      <c r="O1901" s="171"/>
      <c r="Q1901" s="758"/>
      <c r="R1901" s="757"/>
      <c r="S1901" s="717"/>
      <c r="T1901" s="717"/>
      <c r="U1901" s="717"/>
      <c r="V1901" s="717"/>
      <c r="W1901" s="717"/>
      <c r="X1901" s="759"/>
    </row>
    <row r="1902" spans="1:24" s="712" customFormat="1" ht="12.75" hidden="1" customHeight="1">
      <c r="A1902" s="677"/>
      <c r="B1902" s="601"/>
      <c r="C1902" s="601"/>
      <c r="D1902" s="601"/>
      <c r="E1902" s="601"/>
      <c r="F1902" s="540"/>
      <c r="G1902" s="540"/>
      <c r="H1902" s="540"/>
      <c r="I1902" s="540"/>
      <c r="J1902" s="540"/>
      <c r="K1902" s="540"/>
      <c r="L1902" s="540"/>
      <c r="M1902" s="171"/>
      <c r="N1902" s="171"/>
      <c r="O1902" s="171"/>
      <c r="Q1902" s="758"/>
      <c r="R1902" s="757"/>
      <c r="S1902" s="717"/>
      <c r="T1902" s="717"/>
      <c r="U1902" s="717"/>
      <c r="V1902" s="717"/>
      <c r="W1902" s="717"/>
      <c r="X1902" s="759"/>
    </row>
    <row r="1903" spans="1:24" s="712" customFormat="1" ht="12.75" hidden="1" customHeight="1">
      <c r="A1903" s="677"/>
      <c r="B1903" s="601"/>
      <c r="C1903" s="601"/>
      <c r="D1903" s="601"/>
      <c r="E1903" s="601"/>
      <c r="F1903" s="540"/>
      <c r="G1903" s="540"/>
      <c r="H1903" s="540"/>
      <c r="I1903" s="540"/>
      <c r="J1903" s="540"/>
      <c r="K1903" s="540"/>
      <c r="L1903" s="540"/>
      <c r="M1903" s="171"/>
      <c r="N1903" s="171"/>
      <c r="O1903" s="171"/>
      <c r="Q1903" s="758"/>
      <c r="R1903" s="757"/>
      <c r="S1903" s="717"/>
      <c r="T1903" s="717"/>
      <c r="U1903" s="717"/>
      <c r="V1903" s="717"/>
      <c r="W1903" s="717"/>
      <c r="X1903" s="759"/>
    </row>
    <row r="1904" spans="1:24" s="712" customFormat="1" ht="12.75" hidden="1" customHeight="1">
      <c r="A1904" s="677"/>
      <c r="B1904" s="601"/>
      <c r="C1904" s="601"/>
      <c r="D1904" s="601"/>
      <c r="E1904" s="601"/>
      <c r="F1904" s="540"/>
      <c r="G1904" s="540"/>
      <c r="H1904" s="540"/>
      <c r="I1904" s="540"/>
      <c r="J1904" s="540"/>
      <c r="K1904" s="540"/>
      <c r="L1904" s="540"/>
      <c r="M1904" s="171"/>
      <c r="N1904" s="171"/>
      <c r="O1904" s="171"/>
      <c r="Q1904" s="758"/>
      <c r="R1904" s="757"/>
      <c r="S1904" s="717"/>
      <c r="T1904" s="717"/>
      <c r="U1904" s="717"/>
      <c r="V1904" s="717"/>
      <c r="W1904" s="717"/>
      <c r="X1904" s="759"/>
    </row>
    <row r="1905" spans="1:24" s="712" customFormat="1" ht="12.75" hidden="1" customHeight="1">
      <c r="A1905" s="677"/>
      <c r="B1905" s="601"/>
      <c r="C1905" s="601"/>
      <c r="D1905" s="601"/>
      <c r="E1905" s="601"/>
      <c r="F1905" s="540"/>
      <c r="G1905" s="540"/>
      <c r="H1905" s="540"/>
      <c r="I1905" s="540"/>
      <c r="J1905" s="540"/>
      <c r="K1905" s="540"/>
      <c r="L1905" s="540"/>
      <c r="M1905" s="171"/>
      <c r="N1905" s="171"/>
      <c r="O1905" s="171"/>
      <c r="Q1905" s="758"/>
      <c r="R1905" s="757"/>
      <c r="S1905" s="717"/>
      <c r="T1905" s="717"/>
      <c r="U1905" s="717"/>
      <c r="V1905" s="717"/>
      <c r="W1905" s="717"/>
      <c r="X1905" s="759"/>
    </row>
    <row r="1906" spans="1:24" s="712" customFormat="1" ht="12.75" hidden="1" customHeight="1">
      <c r="A1906" s="677"/>
      <c r="B1906" s="601"/>
      <c r="C1906" s="601"/>
      <c r="D1906" s="601"/>
      <c r="E1906" s="601"/>
      <c r="F1906" s="540"/>
      <c r="G1906" s="540"/>
      <c r="H1906" s="540"/>
      <c r="I1906" s="540"/>
      <c r="J1906" s="540"/>
      <c r="K1906" s="540"/>
      <c r="L1906" s="540"/>
      <c r="M1906" s="171"/>
      <c r="N1906" s="171"/>
      <c r="O1906" s="171"/>
      <c r="Q1906" s="758"/>
      <c r="R1906" s="757"/>
      <c r="S1906" s="717"/>
      <c r="T1906" s="717"/>
      <c r="U1906" s="717"/>
      <c r="V1906" s="717"/>
      <c r="W1906" s="717"/>
      <c r="X1906" s="759"/>
    </row>
    <row r="1907" spans="1:24" s="712" customFormat="1" ht="12.75" hidden="1" customHeight="1">
      <c r="A1907" s="677"/>
      <c r="B1907" s="601"/>
      <c r="C1907" s="601"/>
      <c r="D1907" s="601"/>
      <c r="E1907" s="601"/>
      <c r="F1907" s="540"/>
      <c r="G1907" s="540"/>
      <c r="H1907" s="540"/>
      <c r="I1907" s="540"/>
      <c r="J1907" s="540"/>
      <c r="K1907" s="540"/>
      <c r="L1907" s="540"/>
      <c r="M1907" s="171"/>
      <c r="N1907" s="171"/>
      <c r="O1907" s="171"/>
      <c r="Q1907" s="758"/>
      <c r="R1907" s="757"/>
      <c r="S1907" s="717"/>
      <c r="T1907" s="717"/>
      <c r="U1907" s="717"/>
      <c r="V1907" s="717"/>
      <c r="W1907" s="717"/>
      <c r="X1907" s="759"/>
    </row>
    <row r="1908" spans="1:24" s="712" customFormat="1" ht="12.75" hidden="1" customHeight="1">
      <c r="A1908" s="677"/>
      <c r="B1908" s="601"/>
      <c r="C1908" s="601"/>
      <c r="D1908" s="601"/>
      <c r="E1908" s="601"/>
      <c r="F1908" s="540"/>
      <c r="G1908" s="540"/>
      <c r="H1908" s="540"/>
      <c r="I1908" s="540"/>
      <c r="J1908" s="540"/>
      <c r="K1908" s="540"/>
      <c r="L1908" s="540"/>
      <c r="M1908" s="171"/>
      <c r="N1908" s="171"/>
      <c r="O1908" s="171"/>
      <c r="Q1908" s="758"/>
      <c r="R1908" s="757"/>
      <c r="S1908" s="717"/>
      <c r="T1908" s="717"/>
      <c r="U1908" s="717"/>
      <c r="V1908" s="717"/>
      <c r="W1908" s="717"/>
      <c r="X1908" s="759"/>
    </row>
    <row r="1909" spans="1:24" s="712" customFormat="1" ht="12.75" hidden="1" customHeight="1">
      <c r="A1909" s="677"/>
      <c r="B1909" s="601"/>
      <c r="C1909" s="601"/>
      <c r="D1909" s="601"/>
      <c r="E1909" s="601"/>
      <c r="F1909" s="540"/>
      <c r="G1909" s="540"/>
      <c r="H1909" s="540"/>
      <c r="I1909" s="540"/>
      <c r="J1909" s="540"/>
      <c r="K1909" s="540"/>
      <c r="L1909" s="540"/>
      <c r="M1909" s="171"/>
      <c r="N1909" s="171"/>
      <c r="O1909" s="171"/>
      <c r="Q1909" s="758"/>
      <c r="R1909" s="757"/>
      <c r="S1909" s="717"/>
      <c r="T1909" s="717"/>
      <c r="U1909" s="717"/>
      <c r="V1909" s="717"/>
      <c r="W1909" s="717"/>
      <c r="X1909" s="759"/>
    </row>
    <row r="1910" spans="1:24" s="712" customFormat="1" ht="12.75" hidden="1" customHeight="1">
      <c r="A1910" s="677"/>
      <c r="B1910" s="601"/>
      <c r="C1910" s="601"/>
      <c r="D1910" s="601"/>
      <c r="E1910" s="601"/>
      <c r="F1910" s="540"/>
      <c r="G1910" s="540"/>
      <c r="H1910" s="540"/>
      <c r="I1910" s="540"/>
      <c r="J1910" s="540"/>
      <c r="K1910" s="540"/>
      <c r="L1910" s="540"/>
      <c r="M1910" s="171"/>
      <c r="N1910" s="171"/>
      <c r="O1910" s="171"/>
      <c r="Q1910" s="758"/>
      <c r="R1910" s="757"/>
      <c r="S1910" s="717"/>
      <c r="T1910" s="717"/>
      <c r="U1910" s="717"/>
      <c r="V1910" s="717"/>
      <c r="W1910" s="717"/>
      <c r="X1910" s="759"/>
    </row>
    <row r="1911" spans="1:24" s="712" customFormat="1" ht="12.75" hidden="1" customHeight="1">
      <c r="A1911" s="677"/>
      <c r="B1911" s="601"/>
      <c r="C1911" s="601"/>
      <c r="D1911" s="601"/>
      <c r="E1911" s="601"/>
      <c r="F1911" s="540"/>
      <c r="G1911" s="540"/>
      <c r="H1911" s="540"/>
      <c r="I1911" s="540"/>
      <c r="J1911" s="540"/>
      <c r="K1911" s="540"/>
      <c r="L1911" s="540"/>
      <c r="M1911" s="171"/>
      <c r="N1911" s="171"/>
      <c r="O1911" s="171"/>
      <c r="Q1911" s="758"/>
      <c r="R1911" s="757"/>
      <c r="S1911" s="717"/>
      <c r="T1911" s="717"/>
      <c r="U1911" s="717"/>
      <c r="V1911" s="717"/>
      <c r="W1911" s="717"/>
      <c r="X1911" s="759"/>
    </row>
    <row r="1912" spans="1:24" s="712" customFormat="1" ht="12.75" hidden="1" customHeight="1">
      <c r="A1912" s="677"/>
      <c r="B1912" s="601"/>
      <c r="C1912" s="601"/>
      <c r="D1912" s="601"/>
      <c r="E1912" s="601"/>
      <c r="F1912" s="540"/>
      <c r="G1912" s="540"/>
      <c r="H1912" s="540"/>
      <c r="I1912" s="540"/>
      <c r="J1912" s="540"/>
      <c r="K1912" s="540"/>
      <c r="L1912" s="540"/>
      <c r="M1912" s="171"/>
      <c r="N1912" s="171"/>
      <c r="O1912" s="171"/>
      <c r="Q1912" s="758"/>
      <c r="R1912" s="757"/>
      <c r="S1912" s="717"/>
      <c r="T1912" s="717"/>
      <c r="U1912" s="717"/>
      <c r="V1912" s="717"/>
      <c r="W1912" s="717"/>
      <c r="X1912" s="759"/>
    </row>
    <row r="1913" spans="1:24" s="712" customFormat="1" ht="12.75" hidden="1" customHeight="1">
      <c r="A1913" s="677"/>
      <c r="B1913" s="601"/>
      <c r="C1913" s="601"/>
      <c r="D1913" s="601"/>
      <c r="E1913" s="601"/>
      <c r="F1913" s="540"/>
      <c r="G1913" s="540"/>
      <c r="H1913" s="540"/>
      <c r="I1913" s="540"/>
      <c r="J1913" s="540"/>
      <c r="K1913" s="540"/>
      <c r="L1913" s="540"/>
      <c r="M1913" s="171"/>
      <c r="N1913" s="171"/>
      <c r="O1913" s="171"/>
      <c r="Q1913" s="758"/>
      <c r="R1913" s="757"/>
      <c r="S1913" s="717"/>
      <c r="T1913" s="717"/>
      <c r="U1913" s="717"/>
      <c r="V1913" s="717"/>
      <c r="W1913" s="717"/>
      <c r="X1913" s="759"/>
    </row>
    <row r="1914" spans="1:24" s="712" customFormat="1" ht="12.75" hidden="1" customHeight="1">
      <c r="A1914" s="677"/>
      <c r="B1914" s="601"/>
      <c r="C1914" s="601"/>
      <c r="D1914" s="601"/>
      <c r="E1914" s="601"/>
      <c r="F1914" s="540"/>
      <c r="G1914" s="540"/>
      <c r="H1914" s="540"/>
      <c r="I1914" s="540"/>
      <c r="J1914" s="540"/>
      <c r="K1914" s="540"/>
      <c r="L1914" s="540"/>
      <c r="M1914" s="171"/>
      <c r="N1914" s="171"/>
      <c r="O1914" s="171"/>
      <c r="Q1914" s="758"/>
      <c r="R1914" s="757"/>
      <c r="S1914" s="717"/>
      <c r="T1914" s="717"/>
      <c r="U1914" s="717"/>
      <c r="V1914" s="717"/>
      <c r="W1914" s="717"/>
      <c r="X1914" s="759"/>
    </row>
    <row r="1915" spans="1:24" s="712" customFormat="1" ht="12.75" hidden="1" customHeight="1">
      <c r="A1915" s="677"/>
      <c r="B1915" s="601"/>
      <c r="C1915" s="601"/>
      <c r="D1915" s="601"/>
      <c r="E1915" s="601"/>
      <c r="F1915" s="540"/>
      <c r="G1915" s="540"/>
      <c r="H1915" s="540"/>
      <c r="I1915" s="540"/>
      <c r="J1915" s="540"/>
      <c r="K1915" s="540"/>
      <c r="L1915" s="540"/>
      <c r="M1915" s="171"/>
      <c r="N1915" s="171"/>
      <c r="O1915" s="171"/>
      <c r="Q1915" s="758"/>
      <c r="R1915" s="757"/>
      <c r="S1915" s="717"/>
      <c r="T1915" s="717"/>
      <c r="U1915" s="717"/>
      <c r="V1915" s="717"/>
      <c r="W1915" s="717"/>
      <c r="X1915" s="759"/>
    </row>
    <row r="1916" spans="1:24" s="712" customFormat="1" ht="12.75" hidden="1" customHeight="1">
      <c r="A1916" s="677"/>
      <c r="B1916" s="601"/>
      <c r="C1916" s="601"/>
      <c r="D1916" s="601"/>
      <c r="E1916" s="601"/>
      <c r="F1916" s="540"/>
      <c r="G1916" s="540"/>
      <c r="H1916" s="540"/>
      <c r="I1916" s="540"/>
      <c r="J1916" s="540"/>
      <c r="K1916" s="540"/>
      <c r="L1916" s="540"/>
      <c r="M1916" s="171"/>
      <c r="N1916" s="171"/>
      <c r="O1916" s="171"/>
      <c r="Q1916" s="758"/>
      <c r="R1916" s="757"/>
      <c r="S1916" s="717"/>
      <c r="T1916" s="717"/>
      <c r="U1916" s="717"/>
      <c r="V1916" s="717"/>
      <c r="W1916" s="717"/>
      <c r="X1916" s="759"/>
    </row>
    <row r="1917" spans="1:24" s="712" customFormat="1" ht="12.75" hidden="1" customHeight="1">
      <c r="A1917" s="677"/>
      <c r="B1917" s="601"/>
      <c r="C1917" s="601"/>
      <c r="D1917" s="601"/>
      <c r="E1917" s="601"/>
      <c r="F1917" s="540"/>
      <c r="G1917" s="540"/>
      <c r="H1917" s="540"/>
      <c r="I1917" s="540"/>
      <c r="J1917" s="540"/>
      <c r="K1917" s="540"/>
      <c r="L1917" s="540"/>
      <c r="M1917" s="171"/>
      <c r="N1917" s="171"/>
      <c r="O1917" s="171"/>
      <c r="Q1917" s="758"/>
      <c r="R1917" s="757"/>
      <c r="S1917" s="717"/>
      <c r="T1917" s="717"/>
      <c r="U1917" s="717"/>
      <c r="V1917" s="717"/>
      <c r="W1917" s="717"/>
      <c r="X1917" s="759"/>
    </row>
    <row r="1918" spans="1:24" s="712" customFormat="1" ht="12.75" hidden="1" customHeight="1">
      <c r="A1918" s="677"/>
      <c r="B1918" s="601"/>
      <c r="C1918" s="601"/>
      <c r="D1918" s="601"/>
      <c r="E1918" s="601"/>
      <c r="F1918" s="540"/>
      <c r="G1918" s="540"/>
      <c r="H1918" s="540"/>
      <c r="I1918" s="540"/>
      <c r="J1918" s="540"/>
      <c r="K1918" s="540"/>
      <c r="L1918" s="540"/>
      <c r="M1918" s="171"/>
      <c r="N1918" s="171"/>
      <c r="O1918" s="171"/>
      <c r="Q1918" s="758"/>
      <c r="R1918" s="757"/>
      <c r="S1918" s="717"/>
      <c r="T1918" s="717"/>
      <c r="U1918" s="717"/>
      <c r="V1918" s="717"/>
      <c r="W1918" s="717"/>
      <c r="X1918" s="759"/>
    </row>
    <row r="1919" spans="1:24" s="712" customFormat="1" ht="12.75" hidden="1" customHeight="1">
      <c r="A1919" s="677"/>
      <c r="B1919" s="601"/>
      <c r="C1919" s="601"/>
      <c r="D1919" s="601"/>
      <c r="E1919" s="601"/>
      <c r="F1919" s="540"/>
      <c r="G1919" s="540"/>
      <c r="H1919" s="540"/>
      <c r="I1919" s="540"/>
      <c r="J1919" s="540"/>
      <c r="K1919" s="540"/>
      <c r="L1919" s="540"/>
      <c r="M1919" s="171"/>
      <c r="N1919" s="171"/>
      <c r="O1919" s="171"/>
      <c r="Q1919" s="758"/>
      <c r="R1919" s="757"/>
      <c r="S1919" s="717"/>
      <c r="T1919" s="717"/>
      <c r="U1919" s="717"/>
      <c r="V1919" s="717"/>
      <c r="W1919" s="717"/>
      <c r="X1919" s="759"/>
    </row>
    <row r="1920" spans="1:24" s="712" customFormat="1" ht="12.75" hidden="1" customHeight="1">
      <c r="A1920" s="677"/>
      <c r="B1920" s="601"/>
      <c r="C1920" s="601"/>
      <c r="D1920" s="601"/>
      <c r="E1920" s="601"/>
      <c r="F1920" s="540"/>
      <c r="G1920" s="540"/>
      <c r="H1920" s="540"/>
      <c r="I1920" s="540"/>
      <c r="J1920" s="540"/>
      <c r="K1920" s="540"/>
      <c r="L1920" s="540"/>
      <c r="M1920" s="171"/>
      <c r="N1920" s="171"/>
      <c r="O1920" s="171"/>
      <c r="Q1920" s="758"/>
      <c r="R1920" s="757"/>
      <c r="S1920" s="717"/>
      <c r="T1920" s="717"/>
      <c r="U1920" s="717"/>
      <c r="V1920" s="717"/>
      <c r="W1920" s="717"/>
      <c r="X1920" s="759"/>
    </row>
    <row r="1921" spans="1:24" s="712" customFormat="1" ht="12.75" hidden="1" customHeight="1">
      <c r="A1921" s="677"/>
      <c r="B1921" s="601"/>
      <c r="C1921" s="601"/>
      <c r="D1921" s="601"/>
      <c r="E1921" s="601"/>
      <c r="F1921" s="540"/>
      <c r="G1921" s="540"/>
      <c r="H1921" s="540"/>
      <c r="I1921" s="540"/>
      <c r="J1921" s="540"/>
      <c r="K1921" s="540"/>
      <c r="L1921" s="540"/>
      <c r="M1921" s="171"/>
      <c r="N1921" s="171"/>
      <c r="O1921" s="171"/>
      <c r="Q1921" s="758"/>
      <c r="R1921" s="757"/>
      <c r="S1921" s="717"/>
      <c r="T1921" s="717"/>
      <c r="U1921" s="717"/>
      <c r="V1921" s="717"/>
      <c r="W1921" s="717"/>
      <c r="X1921" s="759"/>
    </row>
    <row r="1922" spans="1:24" s="712" customFormat="1" ht="12.75" hidden="1" customHeight="1">
      <c r="A1922" s="677"/>
      <c r="B1922" s="601"/>
      <c r="C1922" s="601"/>
      <c r="D1922" s="601"/>
      <c r="E1922" s="601"/>
      <c r="F1922" s="540"/>
      <c r="G1922" s="540"/>
      <c r="H1922" s="540"/>
      <c r="I1922" s="540"/>
      <c r="J1922" s="540"/>
      <c r="K1922" s="540"/>
      <c r="L1922" s="540"/>
      <c r="M1922" s="171"/>
      <c r="N1922" s="171"/>
      <c r="O1922" s="171"/>
      <c r="Q1922" s="758"/>
      <c r="R1922" s="757"/>
      <c r="S1922" s="717"/>
      <c r="T1922" s="717"/>
      <c r="U1922" s="717"/>
      <c r="V1922" s="717"/>
      <c r="W1922" s="717"/>
      <c r="X1922" s="759"/>
    </row>
    <row r="1923" spans="1:24" s="712" customFormat="1" ht="12.75" hidden="1" customHeight="1">
      <c r="A1923" s="677"/>
      <c r="B1923" s="601"/>
      <c r="C1923" s="601"/>
      <c r="D1923" s="601"/>
      <c r="E1923" s="601"/>
      <c r="F1923" s="540"/>
      <c r="G1923" s="540"/>
      <c r="H1923" s="540"/>
      <c r="I1923" s="540"/>
      <c r="J1923" s="540"/>
      <c r="K1923" s="540"/>
      <c r="L1923" s="540"/>
      <c r="M1923" s="171"/>
      <c r="N1923" s="171"/>
      <c r="O1923" s="171"/>
      <c r="Q1923" s="758"/>
      <c r="R1923" s="757"/>
      <c r="S1923" s="717"/>
      <c r="T1923" s="717"/>
      <c r="U1923" s="717"/>
      <c r="V1923" s="717"/>
      <c r="W1923" s="717"/>
      <c r="X1923" s="759"/>
    </row>
    <row r="1924" spans="1:24" s="712" customFormat="1" ht="12.75" hidden="1" customHeight="1">
      <c r="A1924" s="677"/>
      <c r="B1924" s="601"/>
      <c r="C1924" s="601"/>
      <c r="D1924" s="601"/>
      <c r="E1924" s="601"/>
      <c r="F1924" s="540"/>
      <c r="G1924" s="540"/>
      <c r="H1924" s="540"/>
      <c r="I1924" s="540"/>
      <c r="J1924" s="540"/>
      <c r="K1924" s="540"/>
      <c r="L1924" s="540"/>
      <c r="M1924" s="171"/>
      <c r="N1924" s="171"/>
      <c r="O1924" s="171"/>
      <c r="Q1924" s="758"/>
      <c r="R1924" s="757"/>
      <c r="S1924" s="717"/>
      <c r="T1924" s="717"/>
      <c r="U1924" s="717"/>
      <c r="V1924" s="717"/>
      <c r="W1924" s="717"/>
      <c r="X1924" s="759"/>
    </row>
    <row r="1925" spans="1:24" s="712" customFormat="1" ht="12.75" hidden="1" customHeight="1">
      <c r="A1925" s="677"/>
      <c r="B1925" s="601"/>
      <c r="C1925" s="601"/>
      <c r="D1925" s="601"/>
      <c r="E1925" s="601"/>
      <c r="F1925" s="540"/>
      <c r="G1925" s="540"/>
      <c r="H1925" s="540"/>
      <c r="I1925" s="540"/>
      <c r="J1925" s="540"/>
      <c r="K1925" s="540"/>
      <c r="L1925" s="540"/>
      <c r="M1925" s="171"/>
      <c r="N1925" s="171"/>
      <c r="O1925" s="171"/>
      <c r="Q1925" s="758"/>
      <c r="R1925" s="757"/>
      <c r="S1925" s="717"/>
      <c r="T1925" s="717"/>
      <c r="U1925" s="717"/>
      <c r="V1925" s="717"/>
      <c r="W1925" s="717"/>
      <c r="X1925" s="759"/>
    </row>
    <row r="1926" spans="1:24" s="712" customFormat="1" ht="12.75" hidden="1" customHeight="1">
      <c r="A1926" s="677"/>
      <c r="B1926" s="601"/>
      <c r="C1926" s="601"/>
      <c r="D1926" s="601"/>
      <c r="E1926" s="601"/>
      <c r="F1926" s="540"/>
      <c r="G1926" s="540"/>
      <c r="H1926" s="540"/>
      <c r="I1926" s="540"/>
      <c r="J1926" s="540"/>
      <c r="K1926" s="540"/>
      <c r="L1926" s="540"/>
      <c r="M1926" s="171"/>
      <c r="N1926" s="171"/>
      <c r="O1926" s="171"/>
      <c r="Q1926" s="758"/>
      <c r="R1926" s="757"/>
      <c r="S1926" s="717"/>
      <c r="T1926" s="717"/>
      <c r="U1926" s="717"/>
      <c r="V1926" s="717"/>
      <c r="W1926" s="717"/>
      <c r="X1926" s="759"/>
    </row>
    <row r="1927" spans="1:24" s="712" customFormat="1" ht="12.75" hidden="1" customHeight="1">
      <c r="A1927" s="677"/>
      <c r="B1927" s="601"/>
      <c r="C1927" s="601"/>
      <c r="D1927" s="601"/>
      <c r="E1927" s="601"/>
      <c r="F1927" s="540"/>
      <c r="G1927" s="540"/>
      <c r="H1927" s="540"/>
      <c r="I1927" s="540"/>
      <c r="J1927" s="540"/>
      <c r="K1927" s="540"/>
      <c r="L1927" s="540"/>
      <c r="M1927" s="171"/>
      <c r="N1927" s="171"/>
      <c r="O1927" s="171"/>
      <c r="Q1927" s="758"/>
      <c r="R1927" s="757"/>
      <c r="S1927" s="717"/>
      <c r="T1927" s="717"/>
      <c r="U1927" s="717"/>
      <c r="V1927" s="717"/>
      <c r="W1927" s="717"/>
      <c r="X1927" s="759"/>
    </row>
    <row r="1928" spans="1:24" s="712" customFormat="1" ht="12.75" hidden="1" customHeight="1">
      <c r="A1928" s="677"/>
      <c r="B1928" s="601"/>
      <c r="C1928" s="601"/>
      <c r="D1928" s="601"/>
      <c r="E1928" s="601"/>
      <c r="F1928" s="540"/>
      <c r="G1928" s="540"/>
      <c r="H1928" s="540"/>
      <c r="I1928" s="540"/>
      <c r="J1928" s="540"/>
      <c r="K1928" s="540"/>
      <c r="L1928" s="540"/>
      <c r="M1928" s="171"/>
      <c r="N1928" s="171"/>
      <c r="O1928" s="171"/>
      <c r="Q1928" s="758"/>
      <c r="R1928" s="757"/>
      <c r="S1928" s="717"/>
      <c r="T1928" s="717"/>
      <c r="U1928" s="717"/>
      <c r="V1928" s="717"/>
      <c r="W1928" s="717"/>
      <c r="X1928" s="759"/>
    </row>
    <row r="1929" spans="1:24" s="712" customFormat="1" ht="12.75" hidden="1" customHeight="1">
      <c r="A1929" s="677"/>
      <c r="B1929" s="601"/>
      <c r="C1929" s="601"/>
      <c r="D1929" s="601"/>
      <c r="E1929" s="601"/>
      <c r="F1929" s="540"/>
      <c r="G1929" s="540"/>
      <c r="H1929" s="540"/>
      <c r="I1929" s="540"/>
      <c r="J1929" s="540"/>
      <c r="K1929" s="540"/>
      <c r="L1929" s="540"/>
      <c r="M1929" s="171"/>
      <c r="N1929" s="171"/>
      <c r="O1929" s="171"/>
      <c r="Q1929" s="758"/>
      <c r="R1929" s="757"/>
      <c r="S1929" s="717"/>
      <c r="T1929" s="717"/>
      <c r="U1929" s="717"/>
      <c r="V1929" s="717"/>
      <c r="W1929" s="717"/>
      <c r="X1929" s="759"/>
    </row>
    <row r="1930" spans="1:24" s="712" customFormat="1" ht="12.75" hidden="1" customHeight="1">
      <c r="A1930" s="677"/>
      <c r="B1930" s="601"/>
      <c r="C1930" s="601"/>
      <c r="D1930" s="601"/>
      <c r="E1930" s="601"/>
      <c r="F1930" s="540"/>
      <c r="G1930" s="540"/>
      <c r="H1930" s="540"/>
      <c r="I1930" s="540"/>
      <c r="J1930" s="540"/>
      <c r="K1930" s="540"/>
      <c r="L1930" s="540"/>
      <c r="M1930" s="171"/>
      <c r="N1930" s="171"/>
      <c r="O1930" s="171"/>
      <c r="Q1930" s="758"/>
      <c r="R1930" s="757"/>
      <c r="S1930" s="717"/>
      <c r="T1930" s="717"/>
      <c r="U1930" s="717"/>
      <c r="V1930" s="717"/>
      <c r="W1930" s="717"/>
      <c r="X1930" s="759"/>
    </row>
    <row r="1931" spans="1:24" s="712" customFormat="1" ht="12.75" hidden="1" customHeight="1">
      <c r="A1931" s="677"/>
      <c r="B1931" s="601"/>
      <c r="C1931" s="601"/>
      <c r="D1931" s="601"/>
      <c r="E1931" s="601"/>
      <c r="F1931" s="540"/>
      <c r="G1931" s="540"/>
      <c r="H1931" s="540"/>
      <c r="I1931" s="540"/>
      <c r="J1931" s="540"/>
      <c r="K1931" s="540"/>
      <c r="L1931" s="540"/>
      <c r="M1931" s="171"/>
      <c r="N1931" s="171"/>
      <c r="O1931" s="171"/>
      <c r="Q1931" s="758"/>
      <c r="R1931" s="757"/>
      <c r="S1931" s="717"/>
      <c r="T1931" s="717"/>
      <c r="U1931" s="717"/>
      <c r="V1931" s="717"/>
      <c r="W1931" s="717"/>
      <c r="X1931" s="759"/>
    </row>
    <row r="1932" spans="1:24" s="712" customFormat="1" ht="12.75" hidden="1" customHeight="1">
      <c r="A1932" s="677"/>
      <c r="B1932" s="601"/>
      <c r="C1932" s="601"/>
      <c r="D1932" s="601"/>
      <c r="E1932" s="601"/>
      <c r="F1932" s="540"/>
      <c r="G1932" s="540"/>
      <c r="H1932" s="540"/>
      <c r="I1932" s="540"/>
      <c r="J1932" s="540"/>
      <c r="K1932" s="540"/>
      <c r="L1932" s="540"/>
      <c r="M1932" s="171"/>
      <c r="N1932" s="171"/>
      <c r="O1932" s="171"/>
      <c r="Q1932" s="758"/>
      <c r="R1932" s="757"/>
      <c r="S1932" s="717"/>
      <c r="T1932" s="717"/>
      <c r="U1932" s="717"/>
      <c r="V1932" s="717"/>
      <c r="W1932" s="717"/>
      <c r="X1932" s="759"/>
    </row>
    <row r="1933" spans="1:24" s="712" customFormat="1" ht="12.75" hidden="1" customHeight="1">
      <c r="A1933" s="677"/>
      <c r="B1933" s="601"/>
      <c r="C1933" s="601"/>
      <c r="D1933" s="601"/>
      <c r="E1933" s="601"/>
      <c r="F1933" s="540"/>
      <c r="G1933" s="540"/>
      <c r="H1933" s="540"/>
      <c r="I1933" s="540"/>
      <c r="J1933" s="540"/>
      <c r="K1933" s="540"/>
      <c r="L1933" s="540"/>
      <c r="M1933" s="171"/>
      <c r="N1933" s="171"/>
      <c r="O1933" s="171"/>
      <c r="Q1933" s="758"/>
      <c r="R1933" s="757"/>
      <c r="S1933" s="717"/>
      <c r="T1933" s="717"/>
      <c r="U1933" s="717"/>
      <c r="V1933" s="717"/>
      <c r="W1933" s="717"/>
      <c r="X1933" s="759"/>
    </row>
    <row r="1934" spans="1:24" s="712" customFormat="1" ht="12.75" hidden="1" customHeight="1">
      <c r="A1934" s="677"/>
      <c r="B1934" s="601"/>
      <c r="C1934" s="601"/>
      <c r="D1934" s="601"/>
      <c r="E1934" s="601"/>
      <c r="F1934" s="540"/>
      <c r="G1934" s="540"/>
      <c r="H1934" s="540"/>
      <c r="I1934" s="540"/>
      <c r="J1934" s="540"/>
      <c r="K1934" s="540"/>
      <c r="L1934" s="540"/>
      <c r="M1934" s="171"/>
      <c r="N1934" s="171"/>
      <c r="O1934" s="171"/>
      <c r="Q1934" s="758"/>
      <c r="R1934" s="757"/>
      <c r="S1934" s="717"/>
      <c r="T1934" s="717"/>
      <c r="U1934" s="717"/>
      <c r="V1934" s="717"/>
      <c r="W1934" s="717"/>
      <c r="X1934" s="759"/>
    </row>
    <row r="1935" spans="1:24" s="712" customFormat="1" ht="12.75" hidden="1" customHeight="1">
      <c r="A1935" s="677"/>
      <c r="B1935" s="601"/>
      <c r="C1935" s="601"/>
      <c r="D1935" s="601"/>
      <c r="E1935" s="601"/>
      <c r="F1935" s="540"/>
      <c r="G1935" s="540"/>
      <c r="H1935" s="540"/>
      <c r="I1935" s="540"/>
      <c r="J1935" s="540"/>
      <c r="K1935" s="540"/>
      <c r="L1935" s="540"/>
      <c r="M1935" s="171"/>
      <c r="N1935" s="171"/>
      <c r="O1935" s="171"/>
      <c r="Q1935" s="758"/>
      <c r="R1935" s="757"/>
      <c r="S1935" s="717"/>
      <c r="T1935" s="717"/>
      <c r="U1935" s="717"/>
      <c r="V1935" s="717"/>
      <c r="W1935" s="717"/>
      <c r="X1935" s="759"/>
    </row>
    <row r="1936" spans="1:24" s="712" customFormat="1" ht="12.75" hidden="1" customHeight="1">
      <c r="A1936" s="677"/>
      <c r="B1936" s="601"/>
      <c r="C1936" s="601"/>
      <c r="D1936" s="601"/>
      <c r="E1936" s="601"/>
      <c r="F1936" s="540"/>
      <c r="G1936" s="540"/>
      <c r="H1936" s="540"/>
      <c r="I1936" s="540"/>
      <c r="J1936" s="540"/>
      <c r="K1936" s="540"/>
      <c r="L1936" s="540"/>
      <c r="M1936" s="171"/>
      <c r="N1936" s="171"/>
      <c r="O1936" s="171"/>
      <c r="Q1936" s="758"/>
      <c r="R1936" s="757"/>
      <c r="S1936" s="717"/>
      <c r="T1936" s="717"/>
      <c r="U1936" s="717"/>
      <c r="V1936" s="717"/>
      <c r="W1936" s="717"/>
      <c r="X1936" s="759"/>
    </row>
    <row r="1937" spans="1:24" s="712" customFormat="1" ht="12.75" hidden="1" customHeight="1">
      <c r="A1937" s="677"/>
      <c r="B1937" s="601"/>
      <c r="C1937" s="601"/>
      <c r="D1937" s="601"/>
      <c r="E1937" s="601"/>
      <c r="F1937" s="540"/>
      <c r="G1937" s="540"/>
      <c r="H1937" s="540"/>
      <c r="I1937" s="540"/>
      <c r="J1937" s="540"/>
      <c r="K1937" s="540"/>
      <c r="L1937" s="540"/>
      <c r="M1937" s="171"/>
      <c r="N1937" s="171"/>
      <c r="O1937" s="171"/>
      <c r="Q1937" s="758"/>
      <c r="R1937" s="757"/>
      <c r="S1937" s="717"/>
      <c r="T1937" s="717"/>
      <c r="U1937" s="717"/>
      <c r="V1937" s="717"/>
      <c r="W1937" s="717"/>
      <c r="X1937" s="759"/>
    </row>
    <row r="1938" spans="1:24" s="712" customFormat="1" ht="12.75" hidden="1" customHeight="1">
      <c r="A1938" s="677"/>
      <c r="B1938" s="601"/>
      <c r="C1938" s="601"/>
      <c r="D1938" s="601"/>
      <c r="E1938" s="601"/>
      <c r="F1938" s="540"/>
      <c r="G1938" s="540"/>
      <c r="H1938" s="540"/>
      <c r="I1938" s="540"/>
      <c r="J1938" s="540"/>
      <c r="K1938" s="540"/>
      <c r="L1938" s="540"/>
      <c r="M1938" s="171"/>
      <c r="N1938" s="171"/>
      <c r="O1938" s="171"/>
      <c r="Q1938" s="758"/>
      <c r="R1938" s="757"/>
      <c r="S1938" s="717"/>
      <c r="T1938" s="717"/>
      <c r="U1938" s="717"/>
      <c r="V1938" s="717"/>
      <c r="W1938" s="717"/>
      <c r="X1938" s="759"/>
    </row>
    <row r="1939" spans="1:24" s="712" customFormat="1" ht="12.75" hidden="1" customHeight="1">
      <c r="A1939" s="677"/>
      <c r="B1939" s="601"/>
      <c r="C1939" s="601"/>
      <c r="D1939" s="601"/>
      <c r="E1939" s="601"/>
      <c r="F1939" s="540"/>
      <c r="G1939" s="540"/>
      <c r="H1939" s="540"/>
      <c r="I1939" s="540"/>
      <c r="J1939" s="540"/>
      <c r="K1939" s="540"/>
      <c r="L1939" s="540"/>
      <c r="M1939" s="171"/>
      <c r="N1939" s="171"/>
      <c r="O1939" s="171"/>
      <c r="Q1939" s="758"/>
      <c r="R1939" s="757"/>
      <c r="S1939" s="717"/>
      <c r="T1939" s="717"/>
      <c r="U1939" s="717"/>
      <c r="V1939" s="717"/>
      <c r="W1939" s="717"/>
      <c r="X1939" s="759"/>
    </row>
    <row r="1940" spans="1:24" s="712" customFormat="1" ht="12.75" hidden="1" customHeight="1">
      <c r="A1940" s="677"/>
      <c r="B1940" s="601"/>
      <c r="C1940" s="601"/>
      <c r="D1940" s="601"/>
      <c r="E1940" s="601"/>
      <c r="F1940" s="540"/>
      <c r="G1940" s="540"/>
      <c r="H1940" s="540"/>
      <c r="I1940" s="540"/>
      <c r="J1940" s="540"/>
      <c r="K1940" s="540"/>
      <c r="L1940" s="540"/>
      <c r="M1940" s="171"/>
      <c r="N1940" s="171"/>
      <c r="O1940" s="171"/>
      <c r="Q1940" s="758"/>
      <c r="R1940" s="757"/>
      <c r="S1940" s="717"/>
      <c r="T1940" s="717"/>
      <c r="U1940" s="717"/>
      <c r="V1940" s="717"/>
      <c r="W1940" s="717"/>
      <c r="X1940" s="759"/>
    </row>
    <row r="1941" spans="1:24" s="712" customFormat="1" ht="12.75" hidden="1" customHeight="1">
      <c r="A1941" s="677"/>
      <c r="B1941" s="601"/>
      <c r="C1941" s="601"/>
      <c r="D1941" s="601"/>
      <c r="E1941" s="601"/>
      <c r="F1941" s="540"/>
      <c r="G1941" s="540"/>
      <c r="H1941" s="540"/>
      <c r="I1941" s="540"/>
      <c r="J1941" s="540"/>
      <c r="K1941" s="540"/>
      <c r="L1941" s="540"/>
      <c r="M1941" s="171"/>
      <c r="N1941" s="171"/>
      <c r="O1941" s="171"/>
      <c r="Q1941" s="758"/>
      <c r="R1941" s="757"/>
      <c r="S1941" s="717"/>
      <c r="T1941" s="717"/>
      <c r="U1941" s="717"/>
      <c r="V1941" s="717"/>
      <c r="W1941" s="717"/>
      <c r="X1941" s="759"/>
    </row>
    <row r="1942" spans="1:24" s="712" customFormat="1" ht="12.75" hidden="1" customHeight="1">
      <c r="A1942" s="677"/>
      <c r="B1942" s="601"/>
      <c r="C1942" s="601"/>
      <c r="D1942" s="601"/>
      <c r="E1942" s="601"/>
      <c r="F1942" s="540"/>
      <c r="G1942" s="540"/>
      <c r="H1942" s="540"/>
      <c r="I1942" s="540"/>
      <c r="J1942" s="540"/>
      <c r="K1942" s="540"/>
      <c r="L1942" s="540"/>
      <c r="M1942" s="171"/>
      <c r="N1942" s="171"/>
      <c r="O1942" s="171"/>
      <c r="Q1942" s="758"/>
      <c r="R1942" s="757"/>
      <c r="S1942" s="717"/>
      <c r="T1942" s="717"/>
      <c r="U1942" s="717"/>
      <c r="V1942" s="717"/>
      <c r="W1942" s="717"/>
      <c r="X1942" s="759"/>
    </row>
    <row r="1943" spans="1:24" s="712" customFormat="1" ht="12.75" hidden="1" customHeight="1">
      <c r="A1943" s="677"/>
      <c r="B1943" s="601"/>
      <c r="C1943" s="601"/>
      <c r="D1943" s="601"/>
      <c r="E1943" s="601"/>
      <c r="F1943" s="540"/>
      <c r="G1943" s="540"/>
      <c r="H1943" s="540"/>
      <c r="I1943" s="540"/>
      <c r="J1943" s="540"/>
      <c r="K1943" s="540"/>
      <c r="L1943" s="540"/>
      <c r="M1943" s="171"/>
      <c r="N1943" s="171"/>
      <c r="O1943" s="171"/>
      <c r="Q1943" s="758"/>
      <c r="R1943" s="757"/>
      <c r="S1943" s="717"/>
      <c r="T1943" s="717"/>
      <c r="U1943" s="717"/>
      <c r="V1943" s="717"/>
      <c r="W1943" s="717"/>
      <c r="X1943" s="759"/>
    </row>
    <row r="1944" spans="1:24" s="712" customFormat="1" ht="12.75" hidden="1" customHeight="1">
      <c r="A1944" s="677"/>
      <c r="B1944" s="601"/>
      <c r="C1944" s="601"/>
      <c r="D1944" s="601"/>
      <c r="E1944" s="601"/>
      <c r="F1944" s="540"/>
      <c r="G1944" s="540"/>
      <c r="H1944" s="540"/>
      <c r="I1944" s="540"/>
      <c r="J1944" s="540"/>
      <c r="K1944" s="540"/>
      <c r="L1944" s="540"/>
      <c r="M1944" s="171"/>
      <c r="N1944" s="171"/>
      <c r="O1944" s="171"/>
      <c r="Q1944" s="758"/>
      <c r="R1944" s="757"/>
      <c r="S1944" s="717"/>
      <c r="T1944" s="717"/>
      <c r="U1944" s="717"/>
      <c r="V1944" s="717"/>
      <c r="W1944" s="717"/>
      <c r="X1944" s="759"/>
    </row>
    <row r="1945" spans="1:24" s="712" customFormat="1" ht="12.75" hidden="1" customHeight="1">
      <c r="A1945" s="677"/>
      <c r="B1945" s="601"/>
      <c r="C1945" s="601"/>
      <c r="D1945" s="601"/>
      <c r="E1945" s="601"/>
      <c r="F1945" s="540"/>
      <c r="G1945" s="540"/>
      <c r="H1945" s="540"/>
      <c r="I1945" s="540"/>
      <c r="J1945" s="540"/>
      <c r="K1945" s="540"/>
      <c r="L1945" s="540"/>
      <c r="M1945" s="171"/>
      <c r="N1945" s="171"/>
      <c r="O1945" s="171"/>
      <c r="Q1945" s="758"/>
      <c r="R1945" s="757"/>
      <c r="S1945" s="717"/>
      <c r="T1945" s="717"/>
      <c r="U1945" s="717"/>
      <c r="V1945" s="717"/>
      <c r="W1945" s="717"/>
      <c r="X1945" s="759"/>
    </row>
    <row r="1946" spans="1:24" s="712" customFormat="1" ht="12.75" hidden="1" customHeight="1">
      <c r="A1946" s="677"/>
      <c r="B1946" s="601"/>
      <c r="C1946" s="601"/>
      <c r="D1946" s="601"/>
      <c r="E1946" s="601"/>
      <c r="F1946" s="540"/>
      <c r="G1946" s="540"/>
      <c r="H1946" s="540"/>
      <c r="I1946" s="540"/>
      <c r="J1946" s="540"/>
      <c r="K1946" s="540"/>
      <c r="L1946" s="540"/>
      <c r="M1946" s="171"/>
      <c r="N1946" s="171"/>
      <c r="O1946" s="171"/>
      <c r="Q1946" s="758"/>
      <c r="R1946" s="757"/>
      <c r="S1946" s="717"/>
      <c r="T1946" s="717"/>
      <c r="U1946" s="717"/>
      <c r="V1946" s="717"/>
      <c r="W1946" s="717"/>
      <c r="X1946" s="759"/>
    </row>
    <row r="1947" spans="1:24" s="712" customFormat="1" ht="12.75" hidden="1" customHeight="1">
      <c r="A1947" s="677"/>
      <c r="B1947" s="601"/>
      <c r="C1947" s="601"/>
      <c r="D1947" s="601"/>
      <c r="E1947" s="601"/>
      <c r="F1947" s="540"/>
      <c r="G1947" s="540"/>
      <c r="H1947" s="540"/>
      <c r="I1947" s="540"/>
      <c r="J1947" s="540"/>
      <c r="K1947" s="540"/>
      <c r="L1947" s="540"/>
      <c r="M1947" s="171"/>
      <c r="N1947" s="171"/>
      <c r="O1947" s="171"/>
      <c r="Q1947" s="758"/>
      <c r="R1947" s="757"/>
      <c r="S1947" s="717"/>
      <c r="T1947" s="717"/>
      <c r="U1947" s="717"/>
      <c r="V1947" s="717"/>
      <c r="W1947" s="717"/>
      <c r="X1947" s="759"/>
    </row>
    <row r="1948" spans="1:24" s="712" customFormat="1" ht="12.75" hidden="1" customHeight="1">
      <c r="A1948" s="677"/>
      <c r="B1948" s="601"/>
      <c r="C1948" s="601"/>
      <c r="D1948" s="601"/>
      <c r="E1948" s="601"/>
      <c r="F1948" s="540"/>
      <c r="G1948" s="540"/>
      <c r="H1948" s="540"/>
      <c r="I1948" s="540"/>
      <c r="J1948" s="540"/>
      <c r="K1948" s="540"/>
      <c r="L1948" s="540"/>
      <c r="M1948" s="171"/>
      <c r="N1948" s="171"/>
      <c r="O1948" s="171"/>
      <c r="Q1948" s="758"/>
      <c r="R1948" s="757"/>
      <c r="S1948" s="717"/>
      <c r="T1948" s="717"/>
      <c r="U1948" s="717"/>
      <c r="V1948" s="717"/>
      <c r="W1948" s="717"/>
      <c r="X1948" s="759"/>
    </row>
    <row r="1949" spans="1:24" s="712" customFormat="1" ht="12.75" hidden="1" customHeight="1">
      <c r="A1949" s="677"/>
      <c r="B1949" s="601"/>
      <c r="C1949" s="601"/>
      <c r="D1949" s="601"/>
      <c r="E1949" s="601"/>
      <c r="F1949" s="540"/>
      <c r="G1949" s="540"/>
      <c r="H1949" s="540"/>
      <c r="I1949" s="540"/>
      <c r="J1949" s="540"/>
      <c r="K1949" s="540"/>
      <c r="L1949" s="540"/>
      <c r="M1949" s="171"/>
      <c r="N1949" s="171"/>
      <c r="O1949" s="171"/>
      <c r="Q1949" s="758"/>
      <c r="R1949" s="757"/>
      <c r="S1949" s="717"/>
      <c r="T1949" s="717"/>
      <c r="U1949" s="717"/>
      <c r="V1949" s="717"/>
      <c r="W1949" s="717"/>
      <c r="X1949" s="759"/>
    </row>
    <row r="1950" spans="1:24" s="712" customFormat="1" ht="12.75" hidden="1" customHeight="1">
      <c r="A1950" s="677"/>
      <c r="B1950" s="601"/>
      <c r="C1950" s="601"/>
      <c r="D1950" s="601"/>
      <c r="E1950" s="601"/>
      <c r="F1950" s="540"/>
      <c r="G1950" s="540"/>
      <c r="H1950" s="540"/>
      <c r="I1950" s="540"/>
      <c r="J1950" s="540"/>
      <c r="K1950" s="540"/>
      <c r="L1950" s="540"/>
      <c r="M1950" s="171"/>
      <c r="N1950" s="171"/>
      <c r="O1950" s="171"/>
      <c r="Q1950" s="758"/>
      <c r="R1950" s="757"/>
      <c r="S1950" s="717"/>
      <c r="T1950" s="717"/>
      <c r="U1950" s="717"/>
      <c r="V1950" s="717"/>
      <c r="W1950" s="717"/>
      <c r="X1950" s="759"/>
    </row>
    <row r="1951" spans="1:24" s="712" customFormat="1" ht="12.75" hidden="1" customHeight="1">
      <c r="A1951" s="677"/>
      <c r="B1951" s="601"/>
      <c r="C1951" s="601"/>
      <c r="D1951" s="601"/>
      <c r="E1951" s="601"/>
      <c r="F1951" s="540"/>
      <c r="G1951" s="540"/>
      <c r="H1951" s="540"/>
      <c r="I1951" s="540"/>
      <c r="J1951" s="540"/>
      <c r="K1951" s="540"/>
      <c r="L1951" s="540"/>
      <c r="M1951" s="171"/>
      <c r="N1951" s="171"/>
      <c r="O1951" s="171"/>
      <c r="Q1951" s="758"/>
      <c r="R1951" s="757"/>
      <c r="S1951" s="717"/>
      <c r="T1951" s="717"/>
      <c r="U1951" s="717"/>
      <c r="V1951" s="717"/>
      <c r="W1951" s="717"/>
      <c r="X1951" s="759"/>
    </row>
    <row r="1952" spans="1:24" s="712" customFormat="1" ht="12.75" hidden="1" customHeight="1">
      <c r="A1952" s="677"/>
      <c r="B1952" s="601"/>
      <c r="C1952" s="601"/>
      <c r="D1952" s="601"/>
      <c r="E1952" s="601"/>
      <c r="F1952" s="540"/>
      <c r="G1952" s="540"/>
      <c r="H1952" s="540"/>
      <c r="I1952" s="540"/>
      <c r="J1952" s="540"/>
      <c r="K1952" s="540"/>
      <c r="L1952" s="540"/>
      <c r="M1952" s="171"/>
      <c r="N1952" s="171"/>
      <c r="O1952" s="171"/>
      <c r="Q1952" s="758"/>
      <c r="R1952" s="757"/>
      <c r="S1952" s="717"/>
      <c r="T1952" s="717"/>
      <c r="U1952" s="717"/>
      <c r="V1952" s="717"/>
      <c r="W1952" s="717"/>
      <c r="X1952" s="759"/>
    </row>
    <row r="1953" spans="1:24" s="712" customFormat="1" ht="12.75" hidden="1" customHeight="1">
      <c r="A1953" s="677"/>
      <c r="B1953" s="601"/>
      <c r="C1953" s="601"/>
      <c r="D1953" s="601"/>
      <c r="E1953" s="601"/>
      <c r="F1953" s="540"/>
      <c r="G1953" s="540"/>
      <c r="H1953" s="540"/>
      <c r="I1953" s="540"/>
      <c r="J1953" s="540"/>
      <c r="K1953" s="540"/>
      <c r="L1953" s="540"/>
      <c r="M1953" s="171"/>
      <c r="N1953" s="171"/>
      <c r="O1953" s="171"/>
      <c r="Q1953" s="758"/>
      <c r="R1953" s="757"/>
      <c r="S1953" s="717"/>
      <c r="T1953" s="717"/>
      <c r="U1953" s="717"/>
      <c r="V1953" s="717"/>
      <c r="W1953" s="717"/>
      <c r="X1953" s="759"/>
    </row>
    <row r="1954" spans="1:24" s="712" customFormat="1" ht="12.75" hidden="1" customHeight="1">
      <c r="A1954" s="677"/>
      <c r="B1954" s="601"/>
      <c r="C1954" s="601"/>
      <c r="D1954" s="601"/>
      <c r="E1954" s="601"/>
      <c r="F1954" s="540"/>
      <c r="G1954" s="540"/>
      <c r="H1954" s="540"/>
      <c r="I1954" s="540"/>
      <c r="J1954" s="540"/>
      <c r="K1954" s="540"/>
      <c r="L1954" s="540"/>
      <c r="M1954" s="171"/>
      <c r="N1954" s="171"/>
      <c r="O1954" s="171"/>
      <c r="Q1954" s="758"/>
      <c r="R1954" s="757"/>
      <c r="S1954" s="717"/>
      <c r="T1954" s="717"/>
      <c r="U1954" s="717"/>
      <c r="V1954" s="717"/>
      <c r="W1954" s="717"/>
      <c r="X1954" s="759"/>
    </row>
    <row r="1955" spans="1:24" s="712" customFormat="1" ht="12.75" hidden="1" customHeight="1">
      <c r="A1955" s="677"/>
      <c r="B1955" s="601"/>
      <c r="C1955" s="601"/>
      <c r="D1955" s="601"/>
      <c r="E1955" s="601"/>
      <c r="F1955" s="540"/>
      <c r="G1955" s="540"/>
      <c r="H1955" s="540"/>
      <c r="I1955" s="540"/>
      <c r="J1955" s="540"/>
      <c r="K1955" s="540"/>
      <c r="L1955" s="540"/>
      <c r="M1955" s="171"/>
      <c r="N1955" s="171"/>
      <c r="O1955" s="171"/>
      <c r="Q1955" s="758"/>
      <c r="R1955" s="757"/>
      <c r="S1955" s="717"/>
      <c r="T1955" s="717"/>
      <c r="U1955" s="717"/>
      <c r="V1955" s="717"/>
      <c r="W1955" s="717"/>
      <c r="X1955" s="759"/>
    </row>
    <row r="1956" spans="1:24" s="712" customFormat="1" ht="12.75" hidden="1" customHeight="1">
      <c r="A1956" s="677"/>
      <c r="B1956" s="601"/>
      <c r="C1956" s="601"/>
      <c r="D1956" s="601"/>
      <c r="E1956" s="601"/>
      <c r="F1956" s="540"/>
      <c r="G1956" s="540"/>
      <c r="H1956" s="540"/>
      <c r="I1956" s="540"/>
      <c r="J1956" s="540"/>
      <c r="K1956" s="540"/>
      <c r="L1956" s="540"/>
      <c r="M1956" s="171"/>
      <c r="N1956" s="171"/>
      <c r="O1956" s="171"/>
      <c r="Q1956" s="758"/>
      <c r="R1956" s="757"/>
      <c r="S1956" s="717"/>
      <c r="T1956" s="717"/>
      <c r="U1956" s="717"/>
      <c r="V1956" s="717"/>
      <c r="W1956" s="717"/>
      <c r="X1956" s="759"/>
    </row>
    <row r="1957" spans="1:24" s="712" customFormat="1" ht="12.75" hidden="1" customHeight="1">
      <c r="A1957" s="677"/>
      <c r="B1957" s="601"/>
      <c r="C1957" s="601"/>
      <c r="D1957" s="601"/>
      <c r="E1957" s="601"/>
      <c r="F1957" s="540"/>
      <c r="G1957" s="540"/>
      <c r="H1957" s="540"/>
      <c r="I1957" s="540"/>
      <c r="J1957" s="540"/>
      <c r="K1957" s="540"/>
      <c r="L1957" s="540"/>
      <c r="M1957" s="171"/>
      <c r="N1957" s="171"/>
      <c r="O1957" s="171"/>
      <c r="Q1957" s="758"/>
      <c r="R1957" s="757"/>
      <c r="S1957" s="717"/>
      <c r="T1957" s="717"/>
      <c r="U1957" s="717"/>
      <c r="V1957" s="717"/>
      <c r="W1957" s="717"/>
      <c r="X1957" s="759"/>
    </row>
    <row r="1958" spans="1:24" s="712" customFormat="1" ht="12.75" hidden="1" customHeight="1">
      <c r="A1958" s="677"/>
      <c r="B1958" s="601"/>
      <c r="C1958" s="601"/>
      <c r="D1958" s="601"/>
      <c r="E1958" s="601"/>
      <c r="F1958" s="540"/>
      <c r="G1958" s="540"/>
      <c r="H1958" s="540"/>
      <c r="I1958" s="540"/>
      <c r="J1958" s="540"/>
      <c r="K1958" s="540"/>
      <c r="L1958" s="540"/>
      <c r="M1958" s="171"/>
      <c r="N1958" s="171"/>
      <c r="O1958" s="171"/>
      <c r="Q1958" s="758"/>
      <c r="R1958" s="757"/>
      <c r="S1958" s="717"/>
      <c r="T1958" s="717"/>
      <c r="U1958" s="717"/>
      <c r="V1958" s="717"/>
      <c r="W1958" s="717"/>
      <c r="X1958" s="759"/>
    </row>
    <row r="1959" spans="1:24" s="712" customFormat="1" ht="12.75" hidden="1" customHeight="1">
      <c r="A1959" s="677"/>
      <c r="B1959" s="601"/>
      <c r="C1959" s="601"/>
      <c r="D1959" s="601"/>
      <c r="E1959" s="601"/>
      <c r="F1959" s="540"/>
      <c r="G1959" s="540"/>
      <c r="H1959" s="540"/>
      <c r="I1959" s="540"/>
      <c r="J1959" s="540"/>
      <c r="K1959" s="540"/>
      <c r="L1959" s="540"/>
      <c r="M1959" s="171"/>
      <c r="N1959" s="171"/>
      <c r="O1959" s="171"/>
      <c r="Q1959" s="758"/>
      <c r="R1959" s="757"/>
      <c r="S1959" s="717"/>
      <c r="T1959" s="717"/>
      <c r="U1959" s="717"/>
      <c r="V1959" s="717"/>
      <c r="W1959" s="717"/>
      <c r="X1959" s="759"/>
    </row>
    <row r="1960" spans="1:24" s="712" customFormat="1" ht="12.75" hidden="1" customHeight="1">
      <c r="A1960" s="677"/>
      <c r="B1960" s="601"/>
      <c r="C1960" s="601"/>
      <c r="D1960" s="601"/>
      <c r="E1960" s="601"/>
      <c r="F1960" s="540"/>
      <c r="G1960" s="540"/>
      <c r="H1960" s="540"/>
      <c r="I1960" s="540"/>
      <c r="J1960" s="540"/>
      <c r="K1960" s="540"/>
      <c r="L1960" s="540"/>
      <c r="M1960" s="171"/>
      <c r="N1960" s="171"/>
      <c r="O1960" s="171"/>
      <c r="Q1960" s="758"/>
      <c r="R1960" s="757"/>
      <c r="S1960" s="717"/>
      <c r="T1960" s="717"/>
      <c r="U1960" s="717"/>
      <c r="V1960" s="717"/>
      <c r="W1960" s="717"/>
      <c r="X1960" s="759"/>
    </row>
    <row r="1961" spans="1:24" s="712" customFormat="1" ht="12.75" hidden="1" customHeight="1">
      <c r="A1961" s="677"/>
      <c r="B1961" s="601"/>
      <c r="C1961" s="601"/>
      <c r="D1961" s="601"/>
      <c r="E1961" s="601"/>
      <c r="F1961" s="540"/>
      <c r="G1961" s="540"/>
      <c r="H1961" s="540"/>
      <c r="I1961" s="540"/>
      <c r="J1961" s="540"/>
      <c r="K1961" s="540"/>
      <c r="L1961" s="540"/>
      <c r="M1961" s="171"/>
      <c r="N1961" s="171"/>
      <c r="O1961" s="171"/>
      <c r="Q1961" s="758"/>
      <c r="R1961" s="757"/>
      <c r="S1961" s="717"/>
      <c r="T1961" s="717"/>
      <c r="U1961" s="717"/>
      <c r="V1961" s="717"/>
      <c r="W1961" s="717"/>
      <c r="X1961" s="759"/>
    </row>
    <row r="1962" spans="1:24" s="712" customFormat="1" ht="12.75" hidden="1" customHeight="1">
      <c r="A1962" s="677"/>
      <c r="B1962" s="601"/>
      <c r="C1962" s="601"/>
      <c r="D1962" s="601"/>
      <c r="E1962" s="601"/>
      <c r="F1962" s="540"/>
      <c r="G1962" s="540"/>
      <c r="H1962" s="540"/>
      <c r="I1962" s="540"/>
      <c r="J1962" s="540"/>
      <c r="K1962" s="540"/>
      <c r="L1962" s="540"/>
      <c r="M1962" s="171"/>
      <c r="N1962" s="171"/>
      <c r="O1962" s="171"/>
      <c r="Q1962" s="758"/>
      <c r="R1962" s="757"/>
      <c r="S1962" s="717"/>
      <c r="T1962" s="717"/>
      <c r="U1962" s="717"/>
      <c r="V1962" s="717"/>
      <c r="W1962" s="717"/>
      <c r="X1962" s="759"/>
    </row>
    <row r="1963" spans="1:24" s="712" customFormat="1" ht="12.75" hidden="1" customHeight="1">
      <c r="A1963" s="677"/>
      <c r="B1963" s="601"/>
      <c r="C1963" s="601"/>
      <c r="D1963" s="601"/>
      <c r="E1963" s="601"/>
      <c r="F1963" s="540"/>
      <c r="G1963" s="540"/>
      <c r="H1963" s="540"/>
      <c r="I1963" s="540"/>
      <c r="J1963" s="540"/>
      <c r="K1963" s="540"/>
      <c r="L1963" s="540"/>
      <c r="M1963" s="171"/>
      <c r="N1963" s="171"/>
      <c r="O1963" s="171"/>
      <c r="Q1963" s="758"/>
      <c r="R1963" s="757"/>
      <c r="S1963" s="717"/>
      <c r="T1963" s="717"/>
      <c r="U1963" s="717"/>
      <c r="V1963" s="717"/>
      <c r="W1963" s="717"/>
      <c r="X1963" s="759"/>
    </row>
    <row r="1964" spans="1:24" s="712" customFormat="1" ht="12.75" hidden="1" customHeight="1">
      <c r="A1964" s="677"/>
      <c r="B1964" s="601"/>
      <c r="C1964" s="601"/>
      <c r="D1964" s="601"/>
      <c r="E1964" s="601"/>
      <c r="F1964" s="540"/>
      <c r="G1964" s="540"/>
      <c r="H1964" s="540"/>
      <c r="I1964" s="540"/>
      <c r="J1964" s="540"/>
      <c r="K1964" s="540"/>
      <c r="L1964" s="540"/>
      <c r="M1964" s="171"/>
      <c r="N1964" s="171"/>
      <c r="O1964" s="171"/>
      <c r="Q1964" s="758"/>
      <c r="R1964" s="757"/>
      <c r="S1964" s="717"/>
      <c r="T1964" s="717"/>
      <c r="U1964" s="717"/>
      <c r="V1964" s="717"/>
      <c r="W1964" s="717"/>
      <c r="X1964" s="759"/>
    </row>
    <row r="1965" spans="1:24" s="712" customFormat="1" ht="12.75" hidden="1" customHeight="1">
      <c r="A1965" s="677"/>
      <c r="B1965" s="601"/>
      <c r="C1965" s="601"/>
      <c r="D1965" s="601"/>
      <c r="E1965" s="601"/>
      <c r="F1965" s="540"/>
      <c r="G1965" s="540"/>
      <c r="H1965" s="540"/>
      <c r="I1965" s="540"/>
      <c r="J1965" s="540"/>
      <c r="K1965" s="540"/>
      <c r="L1965" s="540"/>
      <c r="M1965" s="171"/>
      <c r="N1965" s="171"/>
      <c r="O1965" s="171"/>
      <c r="Q1965" s="758"/>
      <c r="R1965" s="757"/>
      <c r="S1965" s="717"/>
      <c r="T1965" s="717"/>
      <c r="U1965" s="717"/>
      <c r="V1965" s="717"/>
      <c r="W1965" s="717"/>
      <c r="X1965" s="759"/>
    </row>
    <row r="1966" spans="1:24" s="712" customFormat="1" ht="12.75" hidden="1" customHeight="1">
      <c r="A1966" s="677"/>
      <c r="B1966" s="601"/>
      <c r="C1966" s="601"/>
      <c r="D1966" s="601"/>
      <c r="E1966" s="601"/>
      <c r="F1966" s="540"/>
      <c r="G1966" s="540"/>
      <c r="H1966" s="540"/>
      <c r="I1966" s="540"/>
      <c r="J1966" s="540"/>
      <c r="K1966" s="540"/>
      <c r="L1966" s="540"/>
      <c r="M1966" s="171"/>
      <c r="N1966" s="171"/>
      <c r="O1966" s="171"/>
      <c r="Q1966" s="758"/>
      <c r="R1966" s="757"/>
      <c r="S1966" s="717"/>
      <c r="T1966" s="717"/>
      <c r="U1966" s="717"/>
      <c r="V1966" s="717"/>
      <c r="W1966" s="717"/>
      <c r="X1966" s="759"/>
    </row>
    <row r="1967" spans="1:24" s="712" customFormat="1" ht="12.75" hidden="1" customHeight="1">
      <c r="A1967" s="677"/>
      <c r="B1967" s="601"/>
      <c r="C1967" s="601"/>
      <c r="D1967" s="601"/>
      <c r="E1967" s="601"/>
      <c r="F1967" s="540"/>
      <c r="G1967" s="540"/>
      <c r="H1967" s="540"/>
      <c r="I1967" s="540"/>
      <c r="J1967" s="540"/>
      <c r="K1967" s="540"/>
      <c r="L1967" s="540"/>
      <c r="M1967" s="171"/>
      <c r="N1967" s="171"/>
      <c r="O1967" s="171"/>
      <c r="Q1967" s="758"/>
      <c r="R1967" s="757"/>
      <c r="S1967" s="717"/>
      <c r="T1967" s="717"/>
      <c r="U1967" s="717"/>
      <c r="V1967" s="717"/>
      <c r="W1967" s="717"/>
      <c r="X1967" s="759"/>
    </row>
    <row r="1968" spans="1:24" s="712" customFormat="1" ht="12.75" hidden="1" customHeight="1">
      <c r="A1968" s="677"/>
      <c r="B1968" s="601"/>
      <c r="C1968" s="601"/>
      <c r="D1968" s="601"/>
      <c r="E1968" s="601"/>
      <c r="F1968" s="540"/>
      <c r="G1968" s="540"/>
      <c r="H1968" s="540"/>
      <c r="I1968" s="540"/>
      <c r="J1968" s="540"/>
      <c r="K1968" s="540"/>
      <c r="L1968" s="540"/>
      <c r="M1968" s="171"/>
      <c r="N1968" s="171"/>
      <c r="O1968" s="171"/>
      <c r="Q1968" s="758"/>
      <c r="R1968" s="757"/>
      <c r="S1968" s="717"/>
      <c r="T1968" s="717"/>
      <c r="U1968" s="717"/>
      <c r="V1968" s="717"/>
      <c r="W1968" s="717"/>
      <c r="X1968" s="759"/>
    </row>
    <row r="1969" spans="1:24" s="712" customFormat="1" ht="12.75" hidden="1" customHeight="1">
      <c r="A1969" s="677"/>
      <c r="B1969" s="601"/>
      <c r="C1969" s="601"/>
      <c r="D1969" s="601"/>
      <c r="E1969" s="601"/>
      <c r="F1969" s="540"/>
      <c r="G1969" s="540"/>
      <c r="H1969" s="540"/>
      <c r="I1969" s="540"/>
      <c r="J1969" s="540"/>
      <c r="K1969" s="540"/>
      <c r="L1969" s="540"/>
      <c r="M1969" s="171"/>
      <c r="N1969" s="171"/>
      <c r="O1969" s="171"/>
      <c r="Q1969" s="758"/>
      <c r="R1969" s="757"/>
      <c r="S1969" s="717"/>
      <c r="T1969" s="717"/>
      <c r="U1969" s="717"/>
      <c r="V1969" s="717"/>
      <c r="W1969" s="717"/>
      <c r="X1969" s="759"/>
    </row>
    <row r="1970" spans="1:24" s="712" customFormat="1" ht="12.75" hidden="1" customHeight="1">
      <c r="A1970" s="677"/>
      <c r="B1970" s="601"/>
      <c r="C1970" s="601"/>
      <c r="D1970" s="601"/>
      <c r="E1970" s="601"/>
      <c r="F1970" s="540"/>
      <c r="G1970" s="540"/>
      <c r="H1970" s="540"/>
      <c r="I1970" s="540"/>
      <c r="J1970" s="540"/>
      <c r="K1970" s="540"/>
      <c r="L1970" s="540"/>
      <c r="M1970" s="171"/>
      <c r="N1970" s="171"/>
      <c r="O1970" s="171"/>
      <c r="Q1970" s="758"/>
      <c r="R1970" s="757"/>
      <c r="S1970" s="717"/>
      <c r="T1970" s="717"/>
      <c r="U1970" s="717"/>
      <c r="V1970" s="717"/>
      <c r="W1970" s="717"/>
      <c r="X1970" s="759"/>
    </row>
    <row r="1971" spans="1:24" s="712" customFormat="1" ht="12.75" hidden="1" customHeight="1">
      <c r="A1971" s="677"/>
      <c r="B1971" s="601"/>
      <c r="C1971" s="601"/>
      <c r="D1971" s="601"/>
      <c r="E1971" s="601"/>
      <c r="F1971" s="540"/>
      <c r="G1971" s="540"/>
      <c r="H1971" s="540"/>
      <c r="I1971" s="540"/>
      <c r="J1971" s="540"/>
      <c r="K1971" s="540"/>
      <c r="L1971" s="540"/>
      <c r="M1971" s="171"/>
      <c r="N1971" s="171"/>
      <c r="O1971" s="171"/>
      <c r="Q1971" s="758"/>
      <c r="R1971" s="757"/>
      <c r="S1971" s="717"/>
      <c r="T1971" s="717"/>
      <c r="U1971" s="717"/>
      <c r="V1971" s="717"/>
      <c r="W1971" s="717"/>
      <c r="X1971" s="759"/>
    </row>
    <row r="1972" spans="1:24" s="712" customFormat="1" ht="12.75" hidden="1" customHeight="1">
      <c r="A1972" s="677"/>
      <c r="B1972" s="601"/>
      <c r="C1972" s="601"/>
      <c r="D1972" s="601"/>
      <c r="E1972" s="601"/>
      <c r="F1972" s="540"/>
      <c r="G1972" s="540"/>
      <c r="H1972" s="540"/>
      <c r="I1972" s="540"/>
      <c r="J1972" s="540"/>
      <c r="K1972" s="540"/>
      <c r="L1972" s="540"/>
      <c r="M1972" s="171"/>
      <c r="N1972" s="171"/>
      <c r="O1972" s="171"/>
      <c r="Q1972" s="758"/>
      <c r="R1972" s="757"/>
      <c r="S1972" s="717"/>
      <c r="T1972" s="717"/>
      <c r="U1972" s="717"/>
      <c r="V1972" s="717"/>
      <c r="W1972" s="717"/>
      <c r="X1972" s="759"/>
    </row>
    <row r="1973" spans="1:24" s="712" customFormat="1" ht="12.75" hidden="1" customHeight="1">
      <c r="A1973" s="677"/>
      <c r="B1973" s="601"/>
      <c r="C1973" s="601"/>
      <c r="D1973" s="601"/>
      <c r="E1973" s="601"/>
      <c r="F1973" s="540"/>
      <c r="G1973" s="540"/>
      <c r="H1973" s="540"/>
      <c r="I1973" s="540"/>
      <c r="J1973" s="540"/>
      <c r="K1973" s="540"/>
      <c r="L1973" s="540"/>
      <c r="M1973" s="171"/>
      <c r="N1973" s="171"/>
      <c r="O1973" s="171"/>
      <c r="Q1973" s="758"/>
      <c r="R1973" s="757"/>
      <c r="S1973" s="717"/>
      <c r="T1973" s="717"/>
      <c r="U1973" s="717"/>
      <c r="V1973" s="717"/>
      <c r="W1973" s="717"/>
      <c r="X1973" s="759"/>
    </row>
    <row r="1974" spans="1:24" s="712" customFormat="1" ht="12.75" hidden="1" customHeight="1">
      <c r="A1974" s="677"/>
      <c r="B1974" s="601"/>
      <c r="C1974" s="601"/>
      <c r="D1974" s="601"/>
      <c r="E1974" s="601"/>
      <c r="F1974" s="540"/>
      <c r="G1974" s="540"/>
      <c r="H1974" s="540"/>
      <c r="I1974" s="540"/>
      <c r="J1974" s="540"/>
      <c r="K1974" s="540"/>
      <c r="L1974" s="540"/>
      <c r="M1974" s="171"/>
      <c r="N1974" s="171"/>
      <c r="O1974" s="171"/>
      <c r="Q1974" s="758"/>
      <c r="R1974" s="757"/>
      <c r="S1974" s="717"/>
      <c r="T1974" s="717"/>
      <c r="U1974" s="717"/>
      <c r="V1974" s="717"/>
      <c r="W1974" s="717"/>
      <c r="X1974" s="759"/>
    </row>
    <row r="1975" spans="1:24" s="712" customFormat="1" ht="12.75" hidden="1" customHeight="1">
      <c r="A1975" s="677"/>
      <c r="B1975" s="601"/>
      <c r="C1975" s="601"/>
      <c r="D1975" s="601"/>
      <c r="E1975" s="601"/>
      <c r="F1975" s="540"/>
      <c r="G1975" s="540"/>
      <c r="H1975" s="540"/>
      <c r="I1975" s="540"/>
      <c r="J1975" s="540"/>
      <c r="K1975" s="540"/>
      <c r="L1975" s="540"/>
      <c r="M1975" s="171"/>
      <c r="N1975" s="171"/>
      <c r="O1975" s="171"/>
      <c r="Q1975" s="758"/>
      <c r="R1975" s="757"/>
      <c r="S1975" s="717"/>
      <c r="T1975" s="717"/>
      <c r="U1975" s="717"/>
      <c r="V1975" s="717"/>
      <c r="W1975" s="717"/>
      <c r="X1975" s="759"/>
    </row>
    <row r="1976" spans="1:24" s="712" customFormat="1" ht="12.75" hidden="1" customHeight="1">
      <c r="A1976" s="677"/>
      <c r="B1976" s="601"/>
      <c r="C1976" s="601"/>
      <c r="D1976" s="601"/>
      <c r="E1976" s="601"/>
      <c r="F1976" s="540"/>
      <c r="G1976" s="540"/>
      <c r="H1976" s="540"/>
      <c r="I1976" s="540"/>
      <c r="J1976" s="540"/>
      <c r="K1976" s="540"/>
      <c r="L1976" s="540"/>
      <c r="M1976" s="171"/>
      <c r="N1976" s="171"/>
      <c r="O1976" s="171"/>
      <c r="Q1976" s="758"/>
      <c r="R1976" s="757"/>
      <c r="S1976" s="717"/>
      <c r="T1976" s="717"/>
      <c r="U1976" s="717"/>
      <c r="V1976" s="717"/>
      <c r="W1976" s="717"/>
      <c r="X1976" s="759"/>
    </row>
    <row r="1977" spans="1:24" s="712" customFormat="1" ht="12.75" hidden="1" customHeight="1">
      <c r="A1977" s="677"/>
      <c r="B1977" s="601"/>
      <c r="C1977" s="601"/>
      <c r="D1977" s="601"/>
      <c r="E1977" s="601"/>
      <c r="F1977" s="540"/>
      <c r="G1977" s="540"/>
      <c r="H1977" s="540"/>
      <c r="I1977" s="540"/>
      <c r="J1977" s="540"/>
      <c r="K1977" s="540"/>
      <c r="L1977" s="540"/>
      <c r="M1977" s="171"/>
      <c r="N1977" s="171"/>
      <c r="O1977" s="171"/>
      <c r="Q1977" s="758"/>
      <c r="R1977" s="757"/>
      <c r="S1977" s="717"/>
      <c r="T1977" s="717"/>
      <c r="U1977" s="717"/>
      <c r="V1977" s="717"/>
      <c r="W1977" s="717"/>
      <c r="X1977" s="759"/>
    </row>
    <row r="1978" spans="1:24" s="712" customFormat="1" ht="12.75" hidden="1" customHeight="1">
      <c r="A1978" s="677"/>
      <c r="B1978" s="601"/>
      <c r="C1978" s="601"/>
      <c r="D1978" s="601"/>
      <c r="E1978" s="601"/>
      <c r="F1978" s="540"/>
      <c r="G1978" s="540"/>
      <c r="H1978" s="540"/>
      <c r="I1978" s="540"/>
      <c r="J1978" s="540"/>
      <c r="K1978" s="540"/>
      <c r="L1978" s="540"/>
      <c r="M1978" s="171"/>
      <c r="N1978" s="171"/>
      <c r="O1978" s="171"/>
      <c r="Q1978" s="758"/>
      <c r="R1978" s="757"/>
      <c r="S1978" s="717"/>
      <c r="T1978" s="717"/>
      <c r="U1978" s="717"/>
      <c r="V1978" s="717"/>
      <c r="W1978" s="717"/>
      <c r="X1978" s="759"/>
    </row>
    <row r="1979" spans="1:24" s="712" customFormat="1" ht="12.75" hidden="1" customHeight="1">
      <c r="A1979" s="677"/>
      <c r="B1979" s="601"/>
      <c r="C1979" s="601"/>
      <c r="D1979" s="601"/>
      <c r="E1979" s="601"/>
      <c r="F1979" s="540"/>
      <c r="G1979" s="540"/>
      <c r="H1979" s="540"/>
      <c r="I1979" s="540"/>
      <c r="J1979" s="540"/>
      <c r="K1979" s="540"/>
      <c r="L1979" s="540"/>
      <c r="M1979" s="171"/>
      <c r="N1979" s="171"/>
      <c r="O1979" s="171"/>
      <c r="Q1979" s="758"/>
      <c r="R1979" s="757"/>
      <c r="S1979" s="717"/>
      <c r="T1979" s="717"/>
      <c r="U1979" s="717"/>
      <c r="V1979" s="717"/>
      <c r="W1979" s="717"/>
      <c r="X1979" s="759"/>
    </row>
    <row r="1980" spans="1:24" s="712" customFormat="1" ht="12.75" hidden="1" customHeight="1">
      <c r="A1980" s="677"/>
      <c r="B1980" s="601"/>
      <c r="C1980" s="601"/>
      <c r="D1980" s="601"/>
      <c r="E1980" s="601"/>
      <c r="F1980" s="540"/>
      <c r="G1980" s="540"/>
      <c r="H1980" s="540"/>
      <c r="I1980" s="540"/>
      <c r="J1980" s="540"/>
      <c r="K1980" s="540"/>
      <c r="L1980" s="540"/>
      <c r="M1980" s="171"/>
      <c r="N1980" s="171"/>
      <c r="O1980" s="171"/>
      <c r="Q1980" s="758"/>
      <c r="R1980" s="757"/>
      <c r="S1980" s="717"/>
      <c r="T1980" s="717"/>
      <c r="U1980" s="717"/>
      <c r="V1980" s="717"/>
      <c r="W1980" s="717"/>
      <c r="X1980" s="759"/>
    </row>
    <row r="1981" spans="1:24" s="712" customFormat="1" ht="12.75" hidden="1" customHeight="1">
      <c r="A1981" s="677"/>
      <c r="B1981" s="601"/>
      <c r="C1981" s="601"/>
      <c r="D1981" s="601"/>
      <c r="E1981" s="601"/>
      <c r="F1981" s="540"/>
      <c r="G1981" s="540"/>
      <c r="H1981" s="540"/>
      <c r="I1981" s="540"/>
      <c r="J1981" s="540"/>
      <c r="K1981" s="540"/>
      <c r="L1981" s="540"/>
      <c r="M1981" s="171"/>
      <c r="N1981" s="171"/>
      <c r="O1981" s="171"/>
      <c r="Q1981" s="758"/>
      <c r="R1981" s="757"/>
      <c r="S1981" s="717"/>
      <c r="T1981" s="717"/>
      <c r="U1981" s="717"/>
      <c r="V1981" s="717"/>
      <c r="W1981" s="717"/>
      <c r="X1981" s="759"/>
    </row>
    <row r="1982" spans="1:24" s="712" customFormat="1" ht="12.75" hidden="1" customHeight="1">
      <c r="A1982" s="677"/>
      <c r="B1982" s="601"/>
      <c r="C1982" s="601"/>
      <c r="D1982" s="601"/>
      <c r="E1982" s="601"/>
      <c r="F1982" s="540"/>
      <c r="G1982" s="540"/>
      <c r="H1982" s="540"/>
      <c r="I1982" s="540"/>
      <c r="J1982" s="540"/>
      <c r="K1982" s="540"/>
      <c r="L1982" s="540"/>
      <c r="M1982" s="171"/>
      <c r="N1982" s="171"/>
      <c r="O1982" s="171"/>
      <c r="Q1982" s="758"/>
      <c r="R1982" s="757"/>
      <c r="S1982" s="717"/>
      <c r="T1982" s="717"/>
      <c r="U1982" s="717"/>
      <c r="V1982" s="717"/>
      <c r="W1982" s="717"/>
      <c r="X1982" s="759"/>
    </row>
    <row r="1983" spans="1:24" s="712" customFormat="1" ht="12.75" hidden="1" customHeight="1">
      <c r="A1983" s="677"/>
      <c r="B1983" s="601"/>
      <c r="C1983" s="601"/>
      <c r="D1983" s="601"/>
      <c r="E1983" s="601"/>
      <c r="F1983" s="540"/>
      <c r="G1983" s="540"/>
      <c r="H1983" s="540"/>
      <c r="I1983" s="540"/>
      <c r="J1983" s="540"/>
      <c r="K1983" s="540"/>
      <c r="L1983" s="540"/>
      <c r="M1983" s="171"/>
      <c r="N1983" s="171"/>
      <c r="O1983" s="171"/>
      <c r="Q1983" s="758"/>
      <c r="R1983" s="757"/>
      <c r="S1983" s="717"/>
      <c r="T1983" s="717"/>
      <c r="U1983" s="717"/>
      <c r="V1983" s="717"/>
      <c r="W1983" s="717"/>
      <c r="X1983" s="759"/>
    </row>
    <row r="1984" spans="1:24" s="712" customFormat="1" ht="12.75" hidden="1" customHeight="1">
      <c r="A1984" s="677"/>
      <c r="B1984" s="601"/>
      <c r="C1984" s="601"/>
      <c r="D1984" s="601"/>
      <c r="E1984" s="601"/>
      <c r="F1984" s="540"/>
      <c r="G1984" s="540"/>
      <c r="H1984" s="540"/>
      <c r="I1984" s="540"/>
      <c r="J1984" s="540"/>
      <c r="K1984" s="540"/>
      <c r="L1984" s="540"/>
      <c r="M1984" s="171"/>
      <c r="N1984" s="171"/>
      <c r="O1984" s="171"/>
      <c r="Q1984" s="758"/>
      <c r="R1984" s="757"/>
      <c r="S1984" s="717"/>
      <c r="T1984" s="717"/>
      <c r="U1984" s="717"/>
      <c r="V1984" s="717"/>
      <c r="W1984" s="717"/>
      <c r="X1984" s="759"/>
    </row>
    <row r="1985" spans="1:24" s="712" customFormat="1" ht="12.75" hidden="1" customHeight="1">
      <c r="A1985" s="677"/>
      <c r="B1985" s="601"/>
      <c r="C1985" s="601"/>
      <c r="D1985" s="601"/>
      <c r="E1985" s="601"/>
      <c r="F1985" s="540"/>
      <c r="G1985" s="540"/>
      <c r="H1985" s="540"/>
      <c r="I1985" s="540"/>
      <c r="J1985" s="540"/>
      <c r="K1985" s="540"/>
      <c r="L1985" s="540"/>
      <c r="M1985" s="171"/>
      <c r="N1985" s="171"/>
      <c r="O1985" s="171"/>
      <c r="Q1985" s="758"/>
      <c r="R1985" s="757"/>
      <c r="S1985" s="717"/>
      <c r="T1985" s="717"/>
      <c r="U1985" s="717"/>
      <c r="V1985" s="717"/>
      <c r="W1985" s="717"/>
      <c r="X1985" s="759"/>
    </row>
    <row r="1986" spans="1:24" s="712" customFormat="1" ht="12.75" hidden="1" customHeight="1">
      <c r="A1986" s="677"/>
      <c r="B1986" s="601"/>
      <c r="C1986" s="601"/>
      <c r="D1986" s="601"/>
      <c r="E1986" s="601"/>
      <c r="F1986" s="540"/>
      <c r="G1986" s="540"/>
      <c r="H1986" s="540"/>
      <c r="I1986" s="540"/>
      <c r="J1986" s="540"/>
      <c r="K1986" s="540"/>
      <c r="L1986" s="540"/>
      <c r="M1986" s="171"/>
      <c r="N1986" s="171"/>
      <c r="O1986" s="171"/>
      <c r="Q1986" s="758"/>
      <c r="R1986" s="757"/>
      <c r="S1986" s="717"/>
      <c r="T1986" s="717"/>
      <c r="U1986" s="717"/>
      <c r="V1986" s="717"/>
      <c r="W1986" s="717"/>
      <c r="X1986" s="759"/>
    </row>
    <row r="1987" spans="1:24" s="712" customFormat="1" ht="12.75" hidden="1" customHeight="1">
      <c r="A1987" s="677"/>
      <c r="B1987" s="601"/>
      <c r="C1987" s="601"/>
      <c r="D1987" s="601"/>
      <c r="E1987" s="601"/>
      <c r="F1987" s="540"/>
      <c r="G1987" s="540"/>
      <c r="H1987" s="540"/>
      <c r="I1987" s="540"/>
      <c r="J1987" s="540"/>
      <c r="K1987" s="540"/>
      <c r="L1987" s="540"/>
      <c r="M1987" s="171"/>
      <c r="N1987" s="171"/>
      <c r="O1987" s="171"/>
      <c r="Q1987" s="758"/>
      <c r="R1987" s="757"/>
      <c r="S1987" s="717"/>
      <c r="T1987" s="717"/>
      <c r="U1987" s="717"/>
      <c r="V1987" s="717"/>
      <c r="W1987" s="717"/>
      <c r="X1987" s="759"/>
    </row>
    <row r="1988" spans="1:24" s="712" customFormat="1" ht="12.75" hidden="1" customHeight="1">
      <c r="A1988" s="677"/>
      <c r="B1988" s="601"/>
      <c r="C1988" s="601"/>
      <c r="D1988" s="601"/>
      <c r="E1988" s="601"/>
      <c r="F1988" s="540"/>
      <c r="G1988" s="540"/>
      <c r="H1988" s="540"/>
      <c r="I1988" s="540"/>
      <c r="J1988" s="540"/>
      <c r="K1988" s="540"/>
      <c r="L1988" s="540"/>
      <c r="M1988" s="171"/>
      <c r="N1988" s="171"/>
      <c r="O1988" s="171"/>
      <c r="Q1988" s="758"/>
      <c r="R1988" s="757"/>
      <c r="S1988" s="717"/>
      <c r="T1988" s="717"/>
      <c r="U1988" s="717"/>
      <c r="V1988" s="717"/>
      <c r="W1988" s="717"/>
      <c r="X1988" s="759"/>
    </row>
    <row r="1989" spans="1:24" s="712" customFormat="1" ht="12.75" hidden="1" customHeight="1">
      <c r="A1989" s="677"/>
      <c r="B1989" s="601"/>
      <c r="C1989" s="601"/>
      <c r="D1989" s="601"/>
      <c r="E1989" s="601"/>
      <c r="F1989" s="540"/>
      <c r="G1989" s="540"/>
      <c r="H1989" s="540"/>
      <c r="I1989" s="540"/>
      <c r="J1989" s="540"/>
      <c r="K1989" s="540"/>
      <c r="L1989" s="540"/>
      <c r="M1989" s="171"/>
      <c r="N1989" s="171"/>
      <c r="O1989" s="171"/>
      <c r="Q1989" s="758"/>
      <c r="R1989" s="757"/>
      <c r="S1989" s="717"/>
      <c r="T1989" s="717"/>
      <c r="U1989" s="717"/>
      <c r="V1989" s="717"/>
      <c r="W1989" s="717"/>
      <c r="X1989" s="759"/>
    </row>
    <row r="1990" spans="1:24" s="712" customFormat="1" ht="12.75" hidden="1" customHeight="1">
      <c r="A1990" s="677"/>
      <c r="B1990" s="601"/>
      <c r="C1990" s="601"/>
      <c r="D1990" s="601"/>
      <c r="E1990" s="601"/>
      <c r="F1990" s="540"/>
      <c r="G1990" s="540"/>
      <c r="H1990" s="540"/>
      <c r="I1990" s="540"/>
      <c r="J1990" s="540"/>
      <c r="K1990" s="540"/>
      <c r="L1990" s="540"/>
      <c r="M1990" s="171"/>
      <c r="N1990" s="171"/>
      <c r="O1990" s="171"/>
      <c r="Q1990" s="758"/>
      <c r="R1990" s="757"/>
      <c r="S1990" s="717"/>
      <c r="T1990" s="717"/>
      <c r="U1990" s="717"/>
      <c r="V1990" s="717"/>
      <c r="W1990" s="717"/>
      <c r="X1990" s="759"/>
    </row>
    <row r="1991" spans="1:24" s="712" customFormat="1" ht="12.75" hidden="1" customHeight="1">
      <c r="A1991" s="677"/>
      <c r="B1991" s="601"/>
      <c r="C1991" s="601"/>
      <c r="D1991" s="601"/>
      <c r="E1991" s="601"/>
      <c r="F1991" s="540"/>
      <c r="G1991" s="540"/>
      <c r="H1991" s="540"/>
      <c r="I1991" s="540"/>
      <c r="J1991" s="540"/>
      <c r="K1991" s="540"/>
      <c r="L1991" s="540"/>
      <c r="M1991" s="171"/>
      <c r="N1991" s="171"/>
      <c r="O1991" s="171"/>
      <c r="Q1991" s="758"/>
      <c r="R1991" s="757"/>
      <c r="S1991" s="717"/>
      <c r="T1991" s="717"/>
      <c r="U1991" s="717"/>
      <c r="V1991" s="717"/>
      <c r="W1991" s="717"/>
      <c r="X1991" s="759"/>
    </row>
    <row r="1992" spans="1:24" s="712" customFormat="1" ht="12.75" hidden="1" customHeight="1">
      <c r="A1992" s="677"/>
      <c r="B1992" s="601"/>
      <c r="C1992" s="601"/>
      <c r="D1992" s="601"/>
      <c r="E1992" s="601"/>
      <c r="F1992" s="540"/>
      <c r="G1992" s="540"/>
      <c r="H1992" s="540"/>
      <c r="I1992" s="540"/>
      <c r="J1992" s="540"/>
      <c r="K1992" s="540"/>
      <c r="L1992" s="540"/>
      <c r="M1992" s="171"/>
      <c r="N1992" s="171"/>
      <c r="O1992" s="171"/>
      <c r="Q1992" s="758"/>
      <c r="R1992" s="757"/>
      <c r="S1992" s="717"/>
      <c r="T1992" s="717"/>
      <c r="U1992" s="717"/>
      <c r="V1992" s="717"/>
      <c r="W1992" s="717"/>
      <c r="X1992" s="759"/>
    </row>
    <row r="1993" spans="1:24" s="712" customFormat="1" ht="12.75" hidden="1" customHeight="1">
      <c r="A1993" s="677"/>
      <c r="B1993" s="601"/>
      <c r="C1993" s="601"/>
      <c r="D1993" s="601"/>
      <c r="E1993" s="601"/>
      <c r="F1993" s="540"/>
      <c r="G1993" s="540"/>
      <c r="H1993" s="540"/>
      <c r="I1993" s="540"/>
      <c r="J1993" s="540"/>
      <c r="K1993" s="540"/>
      <c r="L1993" s="540"/>
      <c r="M1993" s="171"/>
      <c r="N1993" s="171"/>
      <c r="O1993" s="171"/>
      <c r="Q1993" s="758"/>
      <c r="R1993" s="757"/>
      <c r="S1993" s="717"/>
      <c r="T1993" s="717"/>
      <c r="U1993" s="717"/>
      <c r="V1993" s="717"/>
      <c r="W1993" s="717"/>
      <c r="X1993" s="759"/>
    </row>
    <row r="1994" spans="1:24" s="712" customFormat="1" ht="12.75" hidden="1" customHeight="1">
      <c r="A1994" s="677"/>
      <c r="B1994" s="601"/>
      <c r="C1994" s="601"/>
      <c r="D1994" s="601"/>
      <c r="E1994" s="601"/>
      <c r="F1994" s="540"/>
      <c r="G1994" s="540"/>
      <c r="H1994" s="540"/>
      <c r="I1994" s="540"/>
      <c r="J1994" s="540"/>
      <c r="K1994" s="540"/>
      <c r="L1994" s="540"/>
      <c r="M1994" s="171"/>
      <c r="N1994" s="171"/>
      <c r="O1994" s="171"/>
      <c r="Q1994" s="758"/>
      <c r="R1994" s="757"/>
      <c r="S1994" s="717"/>
      <c r="T1994" s="717"/>
      <c r="U1994" s="717"/>
      <c r="V1994" s="717"/>
      <c r="W1994" s="717"/>
      <c r="X1994" s="759"/>
    </row>
    <row r="1995" spans="1:24" s="712" customFormat="1" ht="12.75" hidden="1" customHeight="1">
      <c r="A1995" s="677"/>
      <c r="B1995" s="601"/>
      <c r="C1995" s="601"/>
      <c r="D1995" s="601"/>
      <c r="E1995" s="601"/>
      <c r="F1995" s="540"/>
      <c r="G1995" s="540"/>
      <c r="H1995" s="540"/>
      <c r="I1995" s="540"/>
      <c r="J1995" s="540"/>
      <c r="K1995" s="540"/>
      <c r="L1995" s="540"/>
      <c r="M1995" s="171"/>
      <c r="N1995" s="171"/>
      <c r="O1995" s="171"/>
      <c r="Q1995" s="758"/>
      <c r="R1995" s="757"/>
      <c r="S1995" s="717"/>
      <c r="T1995" s="717"/>
      <c r="U1995" s="717"/>
      <c r="V1995" s="717"/>
      <c r="W1995" s="717"/>
      <c r="X1995" s="759"/>
    </row>
    <row r="1996" spans="1:24" s="712" customFormat="1" ht="12.75" hidden="1" customHeight="1">
      <c r="A1996" s="677"/>
      <c r="B1996" s="601"/>
      <c r="C1996" s="601"/>
      <c r="D1996" s="601"/>
      <c r="E1996" s="601"/>
      <c r="F1996" s="540"/>
      <c r="G1996" s="540"/>
      <c r="H1996" s="540"/>
      <c r="I1996" s="540"/>
      <c r="J1996" s="540"/>
      <c r="K1996" s="540"/>
      <c r="L1996" s="540"/>
      <c r="M1996" s="171"/>
      <c r="N1996" s="171"/>
      <c r="O1996" s="171"/>
      <c r="Q1996" s="758"/>
      <c r="R1996" s="757"/>
      <c r="S1996" s="717"/>
      <c r="T1996" s="717"/>
      <c r="U1996" s="717"/>
      <c r="V1996" s="717"/>
      <c r="W1996" s="717"/>
      <c r="X1996" s="759"/>
    </row>
    <row r="1997" spans="1:24" s="712" customFormat="1" ht="12.75" hidden="1" customHeight="1">
      <c r="A1997" s="677"/>
      <c r="B1997" s="601"/>
      <c r="C1997" s="601"/>
      <c r="D1997" s="601"/>
      <c r="E1997" s="601"/>
      <c r="F1997" s="540"/>
      <c r="G1997" s="540"/>
      <c r="H1997" s="540"/>
      <c r="I1997" s="540"/>
      <c r="J1997" s="540"/>
      <c r="K1997" s="540"/>
      <c r="L1997" s="540"/>
      <c r="M1997" s="171"/>
      <c r="N1997" s="171"/>
      <c r="O1997" s="171"/>
      <c r="Q1997" s="758"/>
      <c r="R1997" s="757"/>
      <c r="S1997" s="717"/>
      <c r="T1997" s="717"/>
      <c r="U1997" s="717"/>
      <c r="V1997" s="717"/>
      <c r="W1997" s="717"/>
      <c r="X1997" s="759"/>
    </row>
    <row r="1998" spans="1:24" s="712" customFormat="1" ht="12.75" hidden="1" customHeight="1">
      <c r="A1998" s="677"/>
      <c r="B1998" s="601"/>
      <c r="C1998" s="601"/>
      <c r="D1998" s="601"/>
      <c r="E1998" s="601"/>
      <c r="F1998" s="540"/>
      <c r="G1998" s="540"/>
      <c r="H1998" s="540"/>
      <c r="I1998" s="540"/>
      <c r="J1998" s="540"/>
      <c r="K1998" s="540"/>
      <c r="L1998" s="540"/>
      <c r="M1998" s="171"/>
      <c r="N1998" s="171"/>
      <c r="O1998" s="171"/>
      <c r="Q1998" s="758"/>
      <c r="R1998" s="757"/>
      <c r="S1998" s="717"/>
      <c r="T1998" s="717"/>
      <c r="U1998" s="717"/>
      <c r="V1998" s="717"/>
      <c r="W1998" s="717"/>
      <c r="X1998" s="759"/>
    </row>
    <row r="1999" spans="1:24" s="712" customFormat="1" ht="12.75" hidden="1" customHeight="1">
      <c r="A1999" s="677"/>
      <c r="B1999" s="601"/>
      <c r="C1999" s="601"/>
      <c r="D1999" s="601"/>
      <c r="E1999" s="601"/>
      <c r="F1999" s="540"/>
      <c r="G1999" s="540"/>
      <c r="H1999" s="540"/>
      <c r="I1999" s="540"/>
      <c r="J1999" s="540"/>
      <c r="K1999" s="540"/>
      <c r="L1999" s="540"/>
      <c r="M1999" s="171"/>
      <c r="N1999" s="171"/>
      <c r="O1999" s="171"/>
      <c r="Q1999" s="758"/>
      <c r="R1999" s="757"/>
      <c r="S1999" s="717"/>
      <c r="T1999" s="717"/>
      <c r="U1999" s="717"/>
      <c r="V1999" s="717"/>
      <c r="W1999" s="717"/>
      <c r="X1999" s="759"/>
    </row>
    <row r="2000" spans="1:24" s="712" customFormat="1" ht="12.75" hidden="1" customHeight="1">
      <c r="A2000" s="677"/>
      <c r="B2000" s="601"/>
      <c r="C2000" s="601"/>
      <c r="D2000" s="601"/>
      <c r="E2000" s="601"/>
      <c r="F2000" s="540"/>
      <c r="G2000" s="540"/>
      <c r="H2000" s="540"/>
      <c r="I2000" s="540"/>
      <c r="J2000" s="540"/>
      <c r="K2000" s="540"/>
      <c r="L2000" s="540"/>
      <c r="M2000" s="171"/>
      <c r="N2000" s="171"/>
      <c r="O2000" s="171"/>
      <c r="Q2000" s="758"/>
      <c r="R2000" s="757"/>
      <c r="S2000" s="717"/>
      <c r="T2000" s="717"/>
      <c r="U2000" s="717"/>
      <c r="V2000" s="717"/>
      <c r="W2000" s="717"/>
      <c r="X2000" s="759"/>
    </row>
    <row r="2001" spans="1:24" s="712" customFormat="1" ht="12.75" hidden="1" customHeight="1">
      <c r="A2001" s="677"/>
      <c r="B2001" s="601"/>
      <c r="C2001" s="601"/>
      <c r="D2001" s="601"/>
      <c r="E2001" s="601"/>
      <c r="F2001" s="540"/>
      <c r="G2001" s="540"/>
      <c r="H2001" s="540"/>
      <c r="I2001" s="540"/>
      <c r="J2001" s="540"/>
      <c r="K2001" s="540"/>
      <c r="L2001" s="540"/>
      <c r="M2001" s="171"/>
      <c r="N2001" s="171"/>
      <c r="O2001" s="171"/>
      <c r="Q2001" s="758"/>
      <c r="R2001" s="757"/>
      <c r="S2001" s="717"/>
      <c r="T2001" s="717"/>
      <c r="U2001" s="717"/>
      <c r="V2001" s="717"/>
      <c r="W2001" s="717"/>
      <c r="X2001" s="759"/>
    </row>
    <row r="2002" spans="1:24" s="712" customFormat="1" ht="12.75" hidden="1" customHeight="1">
      <c r="A2002" s="677"/>
      <c r="B2002" s="601"/>
      <c r="C2002" s="601"/>
      <c r="D2002" s="601"/>
      <c r="E2002" s="601"/>
      <c r="F2002" s="540"/>
      <c r="G2002" s="540"/>
      <c r="H2002" s="540"/>
      <c r="I2002" s="540"/>
      <c r="J2002" s="540"/>
      <c r="K2002" s="540"/>
      <c r="L2002" s="540"/>
      <c r="M2002" s="171"/>
      <c r="N2002" s="171"/>
      <c r="O2002" s="171"/>
      <c r="Q2002" s="758"/>
      <c r="R2002" s="757"/>
      <c r="S2002" s="717"/>
      <c r="T2002" s="717"/>
      <c r="U2002" s="717"/>
      <c r="V2002" s="717"/>
      <c r="W2002" s="717"/>
      <c r="X2002" s="759"/>
    </row>
    <row r="2003" spans="1:24" s="712" customFormat="1" ht="12.75" hidden="1" customHeight="1">
      <c r="A2003" s="677"/>
      <c r="B2003" s="601"/>
      <c r="C2003" s="601"/>
      <c r="D2003" s="601"/>
      <c r="E2003" s="601"/>
      <c r="F2003" s="540"/>
      <c r="G2003" s="540"/>
      <c r="H2003" s="540"/>
      <c r="I2003" s="540"/>
      <c r="J2003" s="540"/>
      <c r="K2003" s="540"/>
      <c r="L2003" s="540"/>
      <c r="M2003" s="171"/>
      <c r="N2003" s="171"/>
      <c r="O2003" s="171"/>
      <c r="Q2003" s="758"/>
      <c r="R2003" s="757"/>
      <c r="S2003" s="717"/>
      <c r="T2003" s="717"/>
      <c r="U2003" s="717"/>
      <c r="V2003" s="717"/>
      <c r="W2003" s="717"/>
      <c r="X2003" s="759"/>
    </row>
    <row r="2004" spans="1:24" s="712" customFormat="1" ht="12.75" hidden="1" customHeight="1">
      <c r="A2004" s="677"/>
      <c r="B2004" s="601"/>
      <c r="C2004" s="601"/>
      <c r="D2004" s="601"/>
      <c r="E2004" s="601"/>
      <c r="F2004" s="540"/>
      <c r="G2004" s="540"/>
      <c r="H2004" s="540"/>
      <c r="I2004" s="540"/>
      <c r="J2004" s="540"/>
      <c r="K2004" s="540"/>
      <c r="L2004" s="540"/>
      <c r="M2004" s="171"/>
      <c r="N2004" s="171"/>
      <c r="O2004" s="171"/>
      <c r="Q2004" s="758"/>
      <c r="R2004" s="757"/>
      <c r="S2004" s="717"/>
      <c r="T2004" s="717"/>
      <c r="U2004" s="717"/>
      <c r="V2004" s="717"/>
      <c r="W2004" s="717"/>
      <c r="X2004" s="759"/>
    </row>
    <row r="2005" spans="1:24" s="712" customFormat="1" ht="12.75" hidden="1" customHeight="1">
      <c r="A2005" s="677"/>
      <c r="B2005" s="601"/>
      <c r="C2005" s="601"/>
      <c r="D2005" s="601"/>
      <c r="E2005" s="601"/>
      <c r="F2005" s="540"/>
      <c r="G2005" s="540"/>
      <c r="H2005" s="540"/>
      <c r="I2005" s="540"/>
      <c r="J2005" s="540"/>
      <c r="K2005" s="540"/>
      <c r="L2005" s="540"/>
      <c r="M2005" s="171"/>
      <c r="N2005" s="171"/>
      <c r="O2005" s="171"/>
      <c r="Q2005" s="758"/>
      <c r="R2005" s="757"/>
      <c r="S2005" s="717"/>
      <c r="T2005" s="717"/>
      <c r="U2005" s="717"/>
      <c r="V2005" s="717"/>
      <c r="W2005" s="717"/>
      <c r="X2005" s="759"/>
    </row>
    <row r="2006" spans="1:24" s="712" customFormat="1" ht="12.75" hidden="1" customHeight="1">
      <c r="A2006" s="677"/>
      <c r="B2006" s="601"/>
      <c r="C2006" s="601"/>
      <c r="D2006" s="601"/>
      <c r="E2006" s="601"/>
      <c r="F2006" s="540"/>
      <c r="G2006" s="540"/>
      <c r="H2006" s="540"/>
      <c r="I2006" s="540"/>
      <c r="J2006" s="540"/>
      <c r="K2006" s="540"/>
      <c r="L2006" s="540"/>
      <c r="M2006" s="171"/>
      <c r="N2006" s="171"/>
      <c r="O2006" s="171"/>
      <c r="Q2006" s="758"/>
      <c r="R2006" s="757"/>
      <c r="S2006" s="717"/>
      <c r="T2006" s="717"/>
      <c r="U2006" s="717"/>
      <c r="V2006" s="717"/>
      <c r="W2006" s="717"/>
      <c r="X2006" s="759"/>
    </row>
    <row r="2007" spans="1:24" s="712" customFormat="1" ht="12.75" hidden="1" customHeight="1">
      <c r="A2007" s="677"/>
      <c r="B2007" s="601"/>
      <c r="C2007" s="601"/>
      <c r="D2007" s="601"/>
      <c r="E2007" s="601"/>
      <c r="F2007" s="540"/>
      <c r="G2007" s="540"/>
      <c r="H2007" s="540"/>
      <c r="I2007" s="540"/>
      <c r="J2007" s="540"/>
      <c r="K2007" s="540"/>
      <c r="L2007" s="540"/>
      <c r="M2007" s="171"/>
      <c r="N2007" s="171"/>
      <c r="O2007" s="171"/>
      <c r="Q2007" s="758"/>
      <c r="R2007" s="757"/>
      <c r="S2007" s="717"/>
      <c r="T2007" s="717"/>
      <c r="U2007" s="717"/>
      <c r="V2007" s="717"/>
      <c r="W2007" s="717"/>
      <c r="X2007" s="759"/>
    </row>
    <row r="2008" spans="1:24" s="712" customFormat="1" ht="12.75" hidden="1" customHeight="1">
      <c r="A2008" s="677"/>
      <c r="B2008" s="601"/>
      <c r="C2008" s="601"/>
      <c r="D2008" s="601"/>
      <c r="E2008" s="601"/>
      <c r="F2008" s="540"/>
      <c r="G2008" s="540"/>
      <c r="H2008" s="540"/>
      <c r="I2008" s="540"/>
      <c r="J2008" s="540"/>
      <c r="K2008" s="540"/>
      <c r="L2008" s="540"/>
      <c r="M2008" s="171"/>
      <c r="N2008" s="171"/>
      <c r="O2008" s="171"/>
      <c r="Q2008" s="758"/>
      <c r="R2008" s="757"/>
      <c r="S2008" s="717"/>
      <c r="T2008" s="717"/>
      <c r="U2008" s="717"/>
      <c r="V2008" s="717"/>
      <c r="W2008" s="717"/>
      <c r="X2008" s="759"/>
    </row>
    <row r="2009" spans="1:24" s="712" customFormat="1" ht="12.75" hidden="1" customHeight="1">
      <c r="A2009" s="677"/>
      <c r="B2009" s="601"/>
      <c r="C2009" s="601"/>
      <c r="D2009" s="601"/>
      <c r="E2009" s="601"/>
      <c r="F2009" s="540"/>
      <c r="G2009" s="540"/>
      <c r="H2009" s="540"/>
      <c r="I2009" s="540"/>
      <c r="J2009" s="540"/>
      <c r="K2009" s="540"/>
      <c r="L2009" s="540"/>
      <c r="M2009" s="171"/>
      <c r="N2009" s="171"/>
      <c r="O2009" s="171"/>
      <c r="Q2009" s="758"/>
      <c r="R2009" s="757"/>
      <c r="S2009" s="717"/>
      <c r="T2009" s="717"/>
      <c r="U2009" s="717"/>
      <c r="V2009" s="717"/>
      <c r="W2009" s="717"/>
      <c r="X2009" s="759"/>
    </row>
    <row r="2010" spans="1:24" s="712" customFormat="1" ht="12.75" hidden="1" customHeight="1">
      <c r="A2010" s="677"/>
      <c r="B2010" s="601"/>
      <c r="C2010" s="601"/>
      <c r="D2010" s="601"/>
      <c r="E2010" s="601"/>
      <c r="F2010" s="540"/>
      <c r="G2010" s="540"/>
      <c r="H2010" s="540"/>
      <c r="I2010" s="540"/>
      <c r="J2010" s="540"/>
      <c r="K2010" s="540"/>
      <c r="L2010" s="540"/>
      <c r="M2010" s="171"/>
      <c r="N2010" s="171"/>
      <c r="O2010" s="171"/>
      <c r="Q2010" s="758"/>
      <c r="R2010" s="757"/>
      <c r="S2010" s="717"/>
      <c r="T2010" s="717"/>
      <c r="U2010" s="717"/>
      <c r="V2010" s="717"/>
      <c r="W2010" s="717"/>
      <c r="X2010" s="759"/>
    </row>
    <row r="2011" spans="1:24" s="712" customFormat="1" ht="12.75" hidden="1" customHeight="1">
      <c r="A2011" s="677"/>
      <c r="B2011" s="601"/>
      <c r="C2011" s="601"/>
      <c r="D2011" s="601"/>
      <c r="E2011" s="601"/>
      <c r="F2011" s="540"/>
      <c r="G2011" s="540"/>
      <c r="H2011" s="540"/>
      <c r="I2011" s="540"/>
      <c r="J2011" s="540"/>
      <c r="K2011" s="540"/>
      <c r="L2011" s="540"/>
      <c r="M2011" s="171"/>
      <c r="N2011" s="171"/>
      <c r="O2011" s="171"/>
      <c r="Q2011" s="758"/>
      <c r="R2011" s="757"/>
      <c r="S2011" s="717"/>
      <c r="T2011" s="717"/>
      <c r="U2011" s="717"/>
      <c r="V2011" s="717"/>
      <c r="W2011" s="717"/>
      <c r="X2011" s="759"/>
    </row>
    <row r="2012" spans="1:24" s="712" customFormat="1" ht="12.75" hidden="1" customHeight="1">
      <c r="A2012" s="677"/>
      <c r="B2012" s="601"/>
      <c r="C2012" s="601"/>
      <c r="D2012" s="601"/>
      <c r="E2012" s="601"/>
      <c r="F2012" s="540"/>
      <c r="G2012" s="540"/>
      <c r="H2012" s="540"/>
      <c r="I2012" s="540"/>
      <c r="J2012" s="540"/>
      <c r="K2012" s="540"/>
      <c r="L2012" s="540"/>
      <c r="M2012" s="171"/>
      <c r="N2012" s="171"/>
      <c r="O2012" s="171"/>
      <c r="Q2012" s="758"/>
      <c r="R2012" s="757"/>
      <c r="S2012" s="717"/>
      <c r="T2012" s="717"/>
      <c r="U2012" s="717"/>
      <c r="V2012" s="717"/>
      <c r="W2012" s="717"/>
      <c r="X2012" s="759"/>
    </row>
    <row r="2013" spans="1:24" s="712" customFormat="1" ht="12.75" hidden="1" customHeight="1">
      <c r="A2013" s="677"/>
      <c r="B2013" s="601"/>
      <c r="C2013" s="601"/>
      <c r="D2013" s="601"/>
      <c r="E2013" s="601"/>
      <c r="F2013" s="540"/>
      <c r="G2013" s="540"/>
      <c r="H2013" s="540"/>
      <c r="I2013" s="540"/>
      <c r="J2013" s="540"/>
      <c r="K2013" s="540"/>
      <c r="L2013" s="540"/>
      <c r="M2013" s="171"/>
      <c r="N2013" s="171"/>
      <c r="O2013" s="171"/>
      <c r="Q2013" s="758"/>
      <c r="R2013" s="757"/>
      <c r="S2013" s="717"/>
      <c r="T2013" s="717"/>
      <c r="U2013" s="717"/>
      <c r="V2013" s="717"/>
      <c r="W2013" s="717"/>
      <c r="X2013" s="759"/>
    </row>
    <row r="2014" spans="1:24" s="712" customFormat="1" ht="12.75" hidden="1" customHeight="1">
      <c r="A2014" s="677"/>
      <c r="B2014" s="601"/>
      <c r="C2014" s="601"/>
      <c r="D2014" s="601"/>
      <c r="E2014" s="601"/>
      <c r="F2014" s="540"/>
      <c r="G2014" s="540"/>
      <c r="H2014" s="540"/>
      <c r="I2014" s="540"/>
      <c r="J2014" s="540"/>
      <c r="K2014" s="540"/>
      <c r="L2014" s="540"/>
      <c r="M2014" s="171"/>
      <c r="N2014" s="171"/>
      <c r="O2014" s="171"/>
      <c r="Q2014" s="758"/>
      <c r="R2014" s="757"/>
      <c r="S2014" s="717"/>
      <c r="T2014" s="717"/>
      <c r="U2014" s="717"/>
      <c r="V2014" s="717"/>
      <c r="W2014" s="717"/>
      <c r="X2014" s="759"/>
    </row>
    <row r="2015" spans="1:24" s="712" customFormat="1" ht="12.75" hidden="1" customHeight="1">
      <c r="A2015" s="677"/>
      <c r="B2015" s="601"/>
      <c r="C2015" s="601"/>
      <c r="D2015" s="601"/>
      <c r="E2015" s="601"/>
      <c r="F2015" s="540"/>
      <c r="G2015" s="540"/>
      <c r="H2015" s="540"/>
      <c r="I2015" s="540"/>
      <c r="J2015" s="540"/>
      <c r="K2015" s="540"/>
      <c r="L2015" s="540"/>
      <c r="M2015" s="171"/>
      <c r="N2015" s="171"/>
      <c r="O2015" s="171"/>
      <c r="Q2015" s="758"/>
      <c r="R2015" s="757"/>
      <c r="S2015" s="717"/>
      <c r="T2015" s="717"/>
      <c r="U2015" s="717"/>
      <c r="V2015" s="717"/>
      <c r="W2015" s="717"/>
      <c r="X2015" s="759"/>
    </row>
    <row r="2016" spans="1:24" s="712" customFormat="1" ht="12.75" hidden="1" customHeight="1">
      <c r="A2016" s="677"/>
      <c r="B2016" s="601"/>
      <c r="C2016" s="601"/>
      <c r="D2016" s="601"/>
      <c r="E2016" s="601"/>
      <c r="F2016" s="540"/>
      <c r="G2016" s="540"/>
      <c r="H2016" s="540"/>
      <c r="I2016" s="540"/>
      <c r="J2016" s="540"/>
      <c r="K2016" s="540"/>
      <c r="L2016" s="540"/>
      <c r="M2016" s="171"/>
      <c r="N2016" s="171"/>
      <c r="O2016" s="171"/>
      <c r="Q2016" s="758"/>
      <c r="R2016" s="757"/>
      <c r="S2016" s="717"/>
      <c r="T2016" s="717"/>
      <c r="U2016" s="717"/>
      <c r="V2016" s="717"/>
      <c r="W2016" s="717"/>
      <c r="X2016" s="759"/>
    </row>
    <row r="2017" spans="1:24" s="712" customFormat="1" ht="12.75" hidden="1" customHeight="1">
      <c r="A2017" s="677"/>
      <c r="B2017" s="601"/>
      <c r="C2017" s="601"/>
      <c r="D2017" s="601"/>
      <c r="E2017" s="601"/>
      <c r="F2017" s="540"/>
      <c r="G2017" s="540"/>
      <c r="H2017" s="540"/>
      <c r="I2017" s="540"/>
      <c r="J2017" s="540"/>
      <c r="K2017" s="540"/>
      <c r="L2017" s="540"/>
      <c r="M2017" s="171"/>
      <c r="N2017" s="171"/>
      <c r="O2017" s="171"/>
      <c r="Q2017" s="758"/>
      <c r="R2017" s="757"/>
      <c r="S2017" s="717"/>
      <c r="T2017" s="717"/>
      <c r="U2017" s="717"/>
      <c r="V2017" s="717"/>
      <c r="W2017" s="717"/>
      <c r="X2017" s="759"/>
    </row>
    <row r="2018" spans="1:24" s="712" customFormat="1" ht="12.75" hidden="1" customHeight="1">
      <c r="A2018" s="677"/>
      <c r="B2018" s="601"/>
      <c r="C2018" s="601"/>
      <c r="D2018" s="601"/>
      <c r="E2018" s="601"/>
      <c r="F2018" s="540"/>
      <c r="G2018" s="540"/>
      <c r="H2018" s="540"/>
      <c r="I2018" s="540"/>
      <c r="J2018" s="540"/>
      <c r="K2018" s="540"/>
      <c r="L2018" s="540"/>
      <c r="M2018" s="171"/>
      <c r="N2018" s="171"/>
      <c r="O2018" s="171"/>
      <c r="Q2018" s="758"/>
      <c r="R2018" s="757"/>
      <c r="S2018" s="717"/>
      <c r="T2018" s="717"/>
      <c r="U2018" s="717"/>
      <c r="V2018" s="717"/>
      <c r="W2018" s="717"/>
      <c r="X2018" s="759"/>
    </row>
    <row r="2019" spans="1:24" s="712" customFormat="1" ht="12.75" hidden="1" customHeight="1">
      <c r="A2019" s="677"/>
      <c r="B2019" s="601"/>
      <c r="C2019" s="601"/>
      <c r="D2019" s="601"/>
      <c r="E2019" s="601"/>
      <c r="F2019" s="540"/>
      <c r="G2019" s="540"/>
      <c r="H2019" s="540"/>
      <c r="I2019" s="540"/>
      <c r="J2019" s="540"/>
      <c r="K2019" s="540"/>
      <c r="L2019" s="540"/>
      <c r="M2019" s="171"/>
      <c r="N2019" s="171"/>
      <c r="O2019" s="171"/>
      <c r="Q2019" s="758"/>
      <c r="R2019" s="757"/>
      <c r="S2019" s="717"/>
      <c r="T2019" s="717"/>
      <c r="U2019" s="717"/>
      <c r="V2019" s="717"/>
      <c r="W2019" s="717"/>
      <c r="X2019" s="759"/>
    </row>
    <row r="2020" spans="1:24" s="712" customFormat="1" ht="12.75" hidden="1" customHeight="1">
      <c r="A2020" s="677"/>
      <c r="B2020" s="601"/>
      <c r="C2020" s="601"/>
      <c r="D2020" s="601"/>
      <c r="E2020" s="601"/>
      <c r="F2020" s="540"/>
      <c r="G2020" s="540"/>
      <c r="H2020" s="540"/>
      <c r="I2020" s="540"/>
      <c r="J2020" s="540"/>
      <c r="K2020" s="540"/>
      <c r="L2020" s="540"/>
      <c r="M2020" s="171"/>
      <c r="N2020" s="171"/>
      <c r="O2020" s="171"/>
      <c r="Q2020" s="758"/>
      <c r="R2020" s="757"/>
      <c r="S2020" s="717"/>
      <c r="T2020" s="717"/>
      <c r="U2020" s="717"/>
      <c r="V2020" s="717"/>
      <c r="W2020" s="717"/>
      <c r="X2020" s="759"/>
    </row>
    <row r="2021" spans="1:24" s="712" customFormat="1" ht="12.75" hidden="1" customHeight="1">
      <c r="A2021" s="677"/>
      <c r="B2021" s="601"/>
      <c r="C2021" s="601"/>
      <c r="D2021" s="601"/>
      <c r="E2021" s="601"/>
      <c r="F2021" s="540"/>
      <c r="G2021" s="540"/>
      <c r="H2021" s="540"/>
      <c r="I2021" s="540"/>
      <c r="J2021" s="540"/>
      <c r="K2021" s="540"/>
      <c r="L2021" s="540"/>
      <c r="M2021" s="171"/>
      <c r="N2021" s="171"/>
      <c r="O2021" s="171"/>
      <c r="Q2021" s="758"/>
      <c r="R2021" s="757"/>
      <c r="S2021" s="717"/>
      <c r="T2021" s="717"/>
      <c r="U2021" s="717"/>
      <c r="V2021" s="717"/>
      <c r="W2021" s="717"/>
      <c r="X2021" s="759"/>
    </row>
    <row r="2022" spans="1:24" s="712" customFormat="1" ht="12.75" hidden="1" customHeight="1">
      <c r="A2022" s="677"/>
      <c r="B2022" s="601"/>
      <c r="C2022" s="601"/>
      <c r="D2022" s="601"/>
      <c r="E2022" s="601"/>
      <c r="F2022" s="540"/>
      <c r="G2022" s="540"/>
      <c r="H2022" s="540"/>
      <c r="I2022" s="540"/>
      <c r="J2022" s="540"/>
      <c r="K2022" s="540"/>
      <c r="L2022" s="540"/>
      <c r="M2022" s="171"/>
      <c r="N2022" s="171"/>
      <c r="O2022" s="171"/>
      <c r="Q2022" s="758"/>
      <c r="R2022" s="757"/>
      <c r="S2022" s="717"/>
      <c r="T2022" s="717"/>
      <c r="U2022" s="717"/>
      <c r="V2022" s="717"/>
      <c r="W2022" s="717"/>
      <c r="X2022" s="759"/>
    </row>
    <row r="2023" spans="1:24" s="712" customFormat="1" ht="12.75" hidden="1" customHeight="1">
      <c r="A2023" s="677"/>
      <c r="B2023" s="601"/>
      <c r="C2023" s="601"/>
      <c r="D2023" s="601"/>
      <c r="E2023" s="601"/>
      <c r="F2023" s="540"/>
      <c r="G2023" s="540"/>
      <c r="H2023" s="540"/>
      <c r="I2023" s="540"/>
      <c r="J2023" s="540"/>
      <c r="K2023" s="540"/>
      <c r="L2023" s="540"/>
      <c r="M2023" s="171"/>
      <c r="N2023" s="171"/>
      <c r="O2023" s="171"/>
      <c r="Q2023" s="758"/>
      <c r="R2023" s="757"/>
      <c r="S2023" s="717"/>
      <c r="T2023" s="717"/>
      <c r="U2023" s="717"/>
      <c r="V2023" s="717"/>
      <c r="W2023" s="717"/>
      <c r="X2023" s="759"/>
    </row>
    <row r="2024" spans="1:24" s="712" customFormat="1" ht="12.75" hidden="1" customHeight="1">
      <c r="A2024" s="677"/>
      <c r="B2024" s="601"/>
      <c r="C2024" s="601"/>
      <c r="D2024" s="601"/>
      <c r="E2024" s="601"/>
      <c r="F2024" s="540"/>
      <c r="G2024" s="540"/>
      <c r="H2024" s="540"/>
      <c r="I2024" s="540"/>
      <c r="J2024" s="540"/>
      <c r="K2024" s="540"/>
      <c r="L2024" s="540"/>
      <c r="M2024" s="171"/>
      <c r="N2024" s="171"/>
      <c r="O2024" s="171"/>
      <c r="Q2024" s="758"/>
      <c r="R2024" s="757"/>
      <c r="S2024" s="717"/>
      <c r="T2024" s="717"/>
      <c r="U2024" s="717"/>
      <c r="V2024" s="717"/>
      <c r="W2024" s="717"/>
      <c r="X2024" s="759"/>
    </row>
    <row r="2025" spans="1:24" s="712" customFormat="1" ht="12.75" hidden="1" customHeight="1">
      <c r="A2025" s="677"/>
      <c r="B2025" s="601"/>
      <c r="C2025" s="601"/>
      <c r="D2025" s="601"/>
      <c r="E2025" s="601"/>
      <c r="F2025" s="540"/>
      <c r="G2025" s="540"/>
      <c r="H2025" s="540"/>
      <c r="I2025" s="540"/>
      <c r="J2025" s="540"/>
      <c r="K2025" s="540"/>
      <c r="L2025" s="540"/>
      <c r="M2025" s="171"/>
      <c r="N2025" s="171"/>
      <c r="O2025" s="171"/>
      <c r="Q2025" s="758"/>
      <c r="R2025" s="757"/>
      <c r="S2025" s="717"/>
      <c r="T2025" s="717"/>
      <c r="U2025" s="717"/>
      <c r="V2025" s="717"/>
      <c r="W2025" s="717"/>
      <c r="X2025" s="759"/>
    </row>
    <row r="2026" spans="1:24" s="712" customFormat="1" ht="12.75" hidden="1" customHeight="1">
      <c r="A2026" s="677"/>
      <c r="B2026" s="601"/>
      <c r="C2026" s="601"/>
      <c r="D2026" s="601"/>
      <c r="E2026" s="601"/>
      <c r="F2026" s="540"/>
      <c r="G2026" s="540"/>
      <c r="H2026" s="540"/>
      <c r="I2026" s="540"/>
      <c r="J2026" s="540"/>
      <c r="K2026" s="540"/>
      <c r="L2026" s="540"/>
      <c r="M2026" s="171"/>
      <c r="N2026" s="171"/>
      <c r="O2026" s="171"/>
      <c r="Q2026" s="758"/>
      <c r="R2026" s="757"/>
      <c r="S2026" s="717"/>
      <c r="T2026" s="717"/>
      <c r="U2026" s="717"/>
      <c r="V2026" s="717"/>
      <c r="W2026" s="717"/>
      <c r="X2026" s="759"/>
    </row>
    <row r="2027" spans="1:24" s="712" customFormat="1" ht="12.75" hidden="1" customHeight="1">
      <c r="A2027" s="677"/>
      <c r="B2027" s="601"/>
      <c r="C2027" s="601"/>
      <c r="D2027" s="601"/>
      <c r="E2027" s="601"/>
      <c r="F2027" s="540"/>
      <c r="G2027" s="540"/>
      <c r="H2027" s="540"/>
      <c r="I2027" s="540"/>
      <c r="J2027" s="540"/>
      <c r="K2027" s="540"/>
      <c r="L2027" s="540"/>
      <c r="M2027" s="171"/>
      <c r="N2027" s="171"/>
      <c r="O2027" s="171"/>
      <c r="Q2027" s="758"/>
      <c r="R2027" s="757"/>
      <c r="S2027" s="717"/>
      <c r="T2027" s="717"/>
      <c r="U2027" s="717"/>
      <c r="V2027" s="717"/>
      <c r="W2027" s="717"/>
      <c r="X2027" s="759"/>
    </row>
    <row r="2028" spans="1:24" s="712" customFormat="1" ht="12.75" hidden="1" customHeight="1">
      <c r="A2028" s="677"/>
      <c r="B2028" s="601"/>
      <c r="C2028" s="601"/>
      <c r="D2028" s="601"/>
      <c r="E2028" s="601"/>
      <c r="F2028" s="540"/>
      <c r="G2028" s="540"/>
      <c r="H2028" s="540"/>
      <c r="I2028" s="540"/>
      <c r="J2028" s="540"/>
      <c r="K2028" s="540"/>
      <c r="L2028" s="540"/>
      <c r="M2028" s="171"/>
      <c r="N2028" s="171"/>
      <c r="O2028" s="171"/>
      <c r="Q2028" s="758"/>
      <c r="R2028" s="757"/>
      <c r="S2028" s="717"/>
      <c r="T2028" s="717"/>
      <c r="U2028" s="717"/>
      <c r="V2028" s="717"/>
      <c r="W2028" s="717"/>
      <c r="X2028" s="759"/>
    </row>
    <row r="2029" spans="1:24" s="712" customFormat="1" ht="12.75" hidden="1" customHeight="1">
      <c r="A2029" s="677"/>
      <c r="B2029" s="601"/>
      <c r="C2029" s="601"/>
      <c r="D2029" s="601"/>
      <c r="E2029" s="601"/>
      <c r="F2029" s="540"/>
      <c r="G2029" s="540"/>
      <c r="H2029" s="540"/>
      <c r="I2029" s="540"/>
      <c r="J2029" s="540"/>
      <c r="K2029" s="540"/>
      <c r="L2029" s="540"/>
      <c r="M2029" s="171"/>
      <c r="N2029" s="171"/>
      <c r="O2029" s="171"/>
      <c r="Q2029" s="758"/>
      <c r="R2029" s="757"/>
      <c r="S2029" s="717"/>
      <c r="T2029" s="717"/>
      <c r="U2029" s="717"/>
      <c r="V2029" s="717"/>
      <c r="W2029" s="717"/>
      <c r="X2029" s="759"/>
    </row>
    <row r="2030" spans="1:24" s="712" customFormat="1" ht="12.75" hidden="1" customHeight="1">
      <c r="A2030" s="677"/>
      <c r="B2030" s="601"/>
      <c r="C2030" s="601"/>
      <c r="D2030" s="601"/>
      <c r="E2030" s="601"/>
      <c r="F2030" s="540"/>
      <c r="G2030" s="540"/>
      <c r="H2030" s="540"/>
      <c r="I2030" s="540"/>
      <c r="J2030" s="540"/>
      <c r="K2030" s="540"/>
      <c r="L2030" s="540"/>
      <c r="M2030" s="171"/>
      <c r="N2030" s="171"/>
      <c r="O2030" s="171"/>
      <c r="Q2030" s="758"/>
      <c r="R2030" s="757"/>
      <c r="S2030" s="717"/>
      <c r="T2030" s="717"/>
      <c r="U2030" s="717"/>
      <c r="V2030" s="717"/>
      <c r="W2030" s="717"/>
      <c r="X2030" s="759"/>
    </row>
    <row r="2031" spans="1:24" s="712" customFormat="1" ht="12.75" hidden="1" customHeight="1">
      <c r="A2031" s="677"/>
      <c r="B2031" s="601"/>
      <c r="C2031" s="601"/>
      <c r="D2031" s="601"/>
      <c r="E2031" s="601"/>
      <c r="F2031" s="540"/>
      <c r="G2031" s="540"/>
      <c r="H2031" s="540"/>
      <c r="I2031" s="540"/>
      <c r="J2031" s="540"/>
      <c r="K2031" s="540"/>
      <c r="L2031" s="540"/>
      <c r="M2031" s="171"/>
      <c r="N2031" s="171"/>
      <c r="O2031" s="171"/>
      <c r="Q2031" s="758"/>
      <c r="R2031" s="757"/>
      <c r="S2031" s="717"/>
      <c r="T2031" s="717"/>
      <c r="U2031" s="717"/>
      <c r="V2031" s="717"/>
      <c r="W2031" s="717"/>
      <c r="X2031" s="759"/>
    </row>
    <row r="2032" spans="1:24" s="712" customFormat="1" ht="12.75" hidden="1" customHeight="1">
      <c r="A2032" s="677"/>
      <c r="B2032" s="601"/>
      <c r="C2032" s="601"/>
      <c r="D2032" s="601"/>
      <c r="E2032" s="601"/>
      <c r="F2032" s="540"/>
      <c r="G2032" s="540"/>
      <c r="H2032" s="540"/>
      <c r="I2032" s="540"/>
      <c r="J2032" s="540"/>
      <c r="K2032" s="540"/>
      <c r="L2032" s="540"/>
      <c r="M2032" s="171"/>
      <c r="N2032" s="171"/>
      <c r="O2032" s="171"/>
      <c r="Q2032" s="758"/>
      <c r="R2032" s="757"/>
      <c r="S2032" s="717"/>
      <c r="T2032" s="717"/>
      <c r="U2032" s="717"/>
      <c r="V2032" s="717"/>
      <c r="W2032" s="717"/>
      <c r="X2032" s="759"/>
    </row>
    <row r="2033" spans="1:24" s="712" customFormat="1" ht="12.75" hidden="1" customHeight="1">
      <c r="A2033" s="677"/>
      <c r="B2033" s="601"/>
      <c r="C2033" s="601"/>
      <c r="D2033" s="601"/>
      <c r="E2033" s="601"/>
      <c r="F2033" s="540"/>
      <c r="G2033" s="540"/>
      <c r="H2033" s="540"/>
      <c r="I2033" s="540"/>
      <c r="J2033" s="540"/>
      <c r="K2033" s="540"/>
      <c r="L2033" s="540"/>
      <c r="M2033" s="171"/>
      <c r="N2033" s="171"/>
      <c r="O2033" s="171"/>
      <c r="Q2033" s="758"/>
      <c r="R2033" s="757"/>
      <c r="S2033" s="717"/>
      <c r="T2033" s="717"/>
      <c r="U2033" s="717"/>
      <c r="V2033" s="717"/>
      <c r="W2033" s="717"/>
      <c r="X2033" s="759"/>
    </row>
    <row r="2034" spans="1:24" s="712" customFormat="1" ht="12.75" hidden="1" customHeight="1">
      <c r="A2034" s="677"/>
      <c r="B2034" s="601"/>
      <c r="C2034" s="601"/>
      <c r="D2034" s="601"/>
      <c r="E2034" s="601"/>
      <c r="F2034" s="540"/>
      <c r="G2034" s="540"/>
      <c r="H2034" s="540"/>
      <c r="I2034" s="540"/>
      <c r="J2034" s="540"/>
      <c r="K2034" s="540"/>
      <c r="L2034" s="540"/>
      <c r="M2034" s="171"/>
      <c r="N2034" s="171"/>
      <c r="O2034" s="171"/>
      <c r="Q2034" s="758"/>
      <c r="R2034" s="757"/>
      <c r="S2034" s="717"/>
      <c r="T2034" s="717"/>
      <c r="U2034" s="717"/>
      <c r="V2034" s="717"/>
      <c r="W2034" s="717"/>
      <c r="X2034" s="759"/>
    </row>
    <row r="2035" spans="1:24" s="712" customFormat="1" ht="12.75" hidden="1" customHeight="1">
      <c r="A2035" s="677"/>
      <c r="B2035" s="601"/>
      <c r="C2035" s="601"/>
      <c r="D2035" s="601"/>
      <c r="E2035" s="601"/>
      <c r="F2035" s="540"/>
      <c r="G2035" s="540"/>
      <c r="H2035" s="540"/>
      <c r="I2035" s="540"/>
      <c r="J2035" s="540"/>
      <c r="K2035" s="540"/>
      <c r="L2035" s="540"/>
      <c r="M2035" s="171"/>
      <c r="N2035" s="171"/>
      <c r="O2035" s="171"/>
      <c r="Q2035" s="758"/>
      <c r="R2035" s="757"/>
      <c r="S2035" s="717"/>
      <c r="T2035" s="717"/>
      <c r="U2035" s="717"/>
      <c r="V2035" s="717"/>
      <c r="W2035" s="717"/>
      <c r="X2035" s="759"/>
    </row>
    <row r="2036" spans="1:24" s="712" customFormat="1" ht="12.75" hidden="1" customHeight="1">
      <c r="A2036" s="677"/>
      <c r="B2036" s="601"/>
      <c r="C2036" s="601"/>
      <c r="D2036" s="601"/>
      <c r="E2036" s="601"/>
      <c r="F2036" s="540"/>
      <c r="G2036" s="540"/>
      <c r="H2036" s="540"/>
      <c r="I2036" s="540"/>
      <c r="J2036" s="540"/>
      <c r="K2036" s="540"/>
      <c r="L2036" s="540"/>
      <c r="M2036" s="171"/>
      <c r="N2036" s="171"/>
      <c r="O2036" s="171"/>
      <c r="Q2036" s="758"/>
      <c r="R2036" s="757"/>
      <c r="S2036" s="717"/>
      <c r="T2036" s="717"/>
      <c r="U2036" s="717"/>
      <c r="V2036" s="717"/>
      <c r="W2036" s="717"/>
      <c r="X2036" s="759"/>
    </row>
    <row r="2037" spans="1:24" s="712" customFormat="1" ht="12.75" hidden="1" customHeight="1">
      <c r="A2037" s="677"/>
      <c r="B2037" s="601"/>
      <c r="C2037" s="601"/>
      <c r="D2037" s="601"/>
      <c r="E2037" s="601"/>
      <c r="F2037" s="540"/>
      <c r="G2037" s="540"/>
      <c r="H2037" s="540"/>
      <c r="I2037" s="540"/>
      <c r="J2037" s="540"/>
      <c r="K2037" s="540"/>
      <c r="L2037" s="540"/>
      <c r="M2037" s="171"/>
      <c r="N2037" s="171"/>
      <c r="O2037" s="171"/>
      <c r="Q2037" s="758"/>
      <c r="R2037" s="757"/>
      <c r="S2037" s="717"/>
      <c r="T2037" s="717"/>
      <c r="U2037" s="717"/>
      <c r="V2037" s="717"/>
      <c r="W2037" s="717"/>
      <c r="X2037" s="759"/>
    </row>
    <row r="2038" spans="1:24" s="712" customFormat="1" ht="12.75" hidden="1" customHeight="1">
      <c r="A2038" s="677"/>
      <c r="B2038" s="601"/>
      <c r="C2038" s="601"/>
      <c r="D2038" s="601"/>
      <c r="E2038" s="601"/>
      <c r="F2038" s="540"/>
      <c r="G2038" s="540"/>
      <c r="H2038" s="540"/>
      <c r="I2038" s="540"/>
      <c r="J2038" s="540"/>
      <c r="K2038" s="540"/>
      <c r="L2038" s="540"/>
      <c r="M2038" s="171"/>
      <c r="N2038" s="171"/>
      <c r="O2038" s="171"/>
      <c r="Q2038" s="758"/>
      <c r="R2038" s="757"/>
      <c r="S2038" s="717"/>
      <c r="T2038" s="717"/>
      <c r="U2038" s="717"/>
      <c r="V2038" s="717"/>
      <c r="W2038" s="717"/>
      <c r="X2038" s="759"/>
    </row>
    <row r="2039" spans="1:24" s="712" customFormat="1" ht="12.75" hidden="1" customHeight="1">
      <c r="A2039" s="677"/>
      <c r="B2039" s="601"/>
      <c r="C2039" s="601"/>
      <c r="D2039" s="601"/>
      <c r="E2039" s="601"/>
      <c r="F2039" s="540"/>
      <c r="G2039" s="540"/>
      <c r="H2039" s="540"/>
      <c r="I2039" s="540"/>
      <c r="J2039" s="540"/>
      <c r="K2039" s="540"/>
      <c r="L2039" s="540"/>
      <c r="M2039" s="171"/>
      <c r="N2039" s="171"/>
      <c r="O2039" s="171"/>
      <c r="Q2039" s="758"/>
      <c r="R2039" s="757"/>
      <c r="S2039" s="717"/>
      <c r="T2039" s="717"/>
      <c r="U2039" s="717"/>
      <c r="V2039" s="717"/>
      <c r="W2039" s="717"/>
      <c r="X2039" s="759"/>
    </row>
    <row r="2040" spans="1:24" s="712" customFormat="1" ht="12.75" hidden="1" customHeight="1">
      <c r="A2040" s="677"/>
      <c r="B2040" s="601"/>
      <c r="C2040" s="601"/>
      <c r="D2040" s="601"/>
      <c r="E2040" s="601"/>
      <c r="F2040" s="540"/>
      <c r="G2040" s="540"/>
      <c r="H2040" s="540"/>
      <c r="I2040" s="540"/>
      <c r="J2040" s="540"/>
      <c r="K2040" s="540"/>
      <c r="L2040" s="540"/>
      <c r="M2040" s="171"/>
      <c r="N2040" s="171"/>
      <c r="O2040" s="171"/>
      <c r="Q2040" s="758"/>
      <c r="R2040" s="757"/>
      <c r="S2040" s="717"/>
      <c r="T2040" s="717"/>
      <c r="U2040" s="717"/>
      <c r="V2040" s="717"/>
      <c r="W2040" s="717"/>
      <c r="X2040" s="759"/>
    </row>
    <row r="2041" spans="1:24" s="712" customFormat="1" ht="12.75" hidden="1" customHeight="1">
      <c r="A2041" s="677"/>
      <c r="B2041" s="601"/>
      <c r="C2041" s="601"/>
      <c r="D2041" s="601"/>
      <c r="E2041" s="601"/>
      <c r="F2041" s="540"/>
      <c r="G2041" s="540"/>
      <c r="H2041" s="540"/>
      <c r="I2041" s="540"/>
      <c r="J2041" s="540"/>
      <c r="K2041" s="540"/>
      <c r="L2041" s="540"/>
      <c r="M2041" s="171"/>
      <c r="N2041" s="171"/>
      <c r="O2041" s="171"/>
      <c r="Q2041" s="758"/>
      <c r="R2041" s="757"/>
      <c r="S2041" s="717"/>
      <c r="T2041" s="717"/>
      <c r="U2041" s="717"/>
      <c r="V2041" s="717"/>
      <c r="W2041" s="717"/>
      <c r="X2041" s="759"/>
    </row>
    <row r="2042" spans="1:24" s="712" customFormat="1" ht="12.75" hidden="1" customHeight="1">
      <c r="A2042" s="677"/>
      <c r="B2042" s="601"/>
      <c r="C2042" s="601"/>
      <c r="D2042" s="601"/>
      <c r="E2042" s="601"/>
      <c r="F2042" s="540"/>
      <c r="G2042" s="540"/>
      <c r="H2042" s="540"/>
      <c r="I2042" s="540"/>
      <c r="J2042" s="540"/>
      <c r="K2042" s="540"/>
      <c r="L2042" s="540"/>
      <c r="M2042" s="171"/>
      <c r="N2042" s="171"/>
      <c r="O2042" s="171"/>
      <c r="Q2042" s="758"/>
      <c r="R2042" s="757"/>
      <c r="S2042" s="717"/>
      <c r="T2042" s="717"/>
      <c r="U2042" s="717"/>
      <c r="V2042" s="717"/>
      <c r="W2042" s="717"/>
      <c r="X2042" s="759"/>
    </row>
    <row r="2043" spans="1:24" s="712" customFormat="1" ht="12.75" hidden="1" customHeight="1">
      <c r="A2043" s="677"/>
      <c r="B2043" s="601"/>
      <c r="C2043" s="601"/>
      <c r="D2043" s="601"/>
      <c r="E2043" s="601"/>
      <c r="F2043" s="540"/>
      <c r="G2043" s="540"/>
      <c r="H2043" s="540"/>
      <c r="I2043" s="540"/>
      <c r="J2043" s="540"/>
      <c r="K2043" s="540"/>
      <c r="L2043" s="540"/>
      <c r="M2043" s="171"/>
      <c r="N2043" s="171"/>
      <c r="O2043" s="171"/>
      <c r="Q2043" s="758"/>
      <c r="R2043" s="757"/>
      <c r="S2043" s="717"/>
      <c r="T2043" s="717"/>
      <c r="U2043" s="717"/>
      <c r="V2043" s="717"/>
      <c r="W2043" s="717"/>
      <c r="X2043" s="759"/>
    </row>
    <row r="2044" spans="1:24" s="712" customFormat="1" ht="12.75" hidden="1" customHeight="1">
      <c r="A2044" s="677"/>
      <c r="B2044" s="601"/>
      <c r="C2044" s="601"/>
      <c r="D2044" s="601"/>
      <c r="E2044" s="601"/>
      <c r="F2044" s="540"/>
      <c r="G2044" s="540"/>
      <c r="H2044" s="540"/>
      <c r="I2044" s="540"/>
      <c r="J2044" s="540"/>
      <c r="K2044" s="540"/>
      <c r="L2044" s="540"/>
      <c r="M2044" s="171"/>
      <c r="N2044" s="171"/>
      <c r="O2044" s="171"/>
      <c r="Q2044" s="758"/>
      <c r="R2044" s="757"/>
      <c r="S2044" s="717"/>
      <c r="T2044" s="717"/>
      <c r="U2044" s="717"/>
      <c r="V2044" s="717"/>
      <c r="W2044" s="717"/>
      <c r="X2044" s="759"/>
    </row>
    <row r="2045" spans="1:24" s="712" customFormat="1" ht="12.75" hidden="1" customHeight="1">
      <c r="A2045" s="677"/>
      <c r="B2045" s="601"/>
      <c r="C2045" s="601"/>
      <c r="D2045" s="601"/>
      <c r="E2045" s="601"/>
      <c r="F2045" s="540"/>
      <c r="G2045" s="540"/>
      <c r="H2045" s="540"/>
      <c r="I2045" s="540"/>
      <c r="J2045" s="540"/>
      <c r="K2045" s="540"/>
      <c r="L2045" s="540"/>
      <c r="M2045" s="171"/>
      <c r="N2045" s="171"/>
      <c r="O2045" s="171"/>
      <c r="Q2045" s="758"/>
      <c r="R2045" s="757"/>
      <c r="S2045" s="717"/>
      <c r="T2045" s="717"/>
      <c r="U2045" s="717"/>
      <c r="V2045" s="717"/>
      <c r="W2045" s="717"/>
      <c r="X2045" s="759"/>
    </row>
    <row r="2046" spans="1:24" s="712" customFormat="1" ht="12.75" hidden="1" customHeight="1">
      <c r="A2046" s="677"/>
      <c r="B2046" s="601"/>
      <c r="C2046" s="601"/>
      <c r="D2046" s="601"/>
      <c r="E2046" s="601"/>
      <c r="F2046" s="540"/>
      <c r="G2046" s="540"/>
      <c r="H2046" s="540"/>
      <c r="I2046" s="540"/>
      <c r="J2046" s="540"/>
      <c r="K2046" s="540"/>
      <c r="L2046" s="540"/>
      <c r="M2046" s="171"/>
      <c r="N2046" s="171"/>
      <c r="O2046" s="171"/>
      <c r="Q2046" s="758"/>
      <c r="R2046" s="757"/>
      <c r="S2046" s="717"/>
      <c r="T2046" s="717"/>
      <c r="U2046" s="717"/>
      <c r="V2046" s="717"/>
      <c r="W2046" s="717"/>
      <c r="X2046" s="759"/>
    </row>
    <row r="2047" spans="1:24" s="712" customFormat="1" ht="12.75" hidden="1" customHeight="1">
      <c r="A2047" s="677"/>
      <c r="B2047" s="601"/>
      <c r="C2047" s="601"/>
      <c r="D2047" s="601"/>
      <c r="E2047" s="601"/>
      <c r="F2047" s="540"/>
      <c r="G2047" s="540"/>
      <c r="H2047" s="540"/>
      <c r="I2047" s="540"/>
      <c r="J2047" s="540"/>
      <c r="K2047" s="540"/>
      <c r="L2047" s="540"/>
      <c r="M2047" s="171"/>
      <c r="N2047" s="171"/>
      <c r="O2047" s="171"/>
      <c r="Q2047" s="758"/>
      <c r="R2047" s="757"/>
      <c r="S2047" s="717"/>
      <c r="T2047" s="717"/>
      <c r="U2047" s="717"/>
      <c r="V2047" s="717"/>
      <c r="W2047" s="717"/>
      <c r="X2047" s="759"/>
    </row>
    <row r="2048" spans="1:24" s="712" customFormat="1" ht="12.75" hidden="1" customHeight="1">
      <c r="A2048" s="677"/>
      <c r="B2048" s="601"/>
      <c r="C2048" s="601"/>
      <c r="D2048" s="601"/>
      <c r="E2048" s="601"/>
      <c r="F2048" s="540"/>
      <c r="G2048" s="540"/>
      <c r="H2048" s="540"/>
      <c r="I2048" s="540"/>
      <c r="J2048" s="540"/>
      <c r="K2048" s="540"/>
      <c r="L2048" s="540"/>
      <c r="M2048" s="171"/>
      <c r="N2048" s="171"/>
      <c r="O2048" s="171"/>
      <c r="Q2048" s="758"/>
      <c r="R2048" s="757"/>
      <c r="S2048" s="717"/>
      <c r="T2048" s="717"/>
      <c r="U2048" s="717"/>
      <c r="V2048" s="717"/>
      <c r="W2048" s="717"/>
      <c r="X2048" s="759"/>
    </row>
    <row r="2049" spans="1:24" s="712" customFormat="1" ht="12.75" hidden="1" customHeight="1">
      <c r="A2049" s="677"/>
      <c r="B2049" s="601"/>
      <c r="C2049" s="601"/>
      <c r="D2049" s="601"/>
      <c r="E2049" s="601"/>
      <c r="F2049" s="540"/>
      <c r="G2049" s="540"/>
      <c r="H2049" s="540"/>
      <c r="I2049" s="540"/>
      <c r="J2049" s="540"/>
      <c r="K2049" s="540"/>
      <c r="L2049" s="540"/>
      <c r="M2049" s="171"/>
      <c r="N2049" s="171"/>
      <c r="O2049" s="171"/>
      <c r="Q2049" s="758"/>
      <c r="R2049" s="757"/>
      <c r="S2049" s="717"/>
      <c r="T2049" s="717"/>
      <c r="U2049" s="717"/>
      <c r="V2049" s="717"/>
      <c r="W2049" s="717"/>
      <c r="X2049" s="759"/>
    </row>
    <row r="2050" spans="1:24" s="712" customFormat="1" ht="12.75" hidden="1" customHeight="1">
      <c r="A2050" s="677"/>
      <c r="B2050" s="601"/>
      <c r="C2050" s="601"/>
      <c r="D2050" s="601"/>
      <c r="E2050" s="601"/>
      <c r="F2050" s="540"/>
      <c r="G2050" s="540"/>
      <c r="H2050" s="540"/>
      <c r="I2050" s="540"/>
      <c r="J2050" s="540"/>
      <c r="K2050" s="540"/>
      <c r="L2050" s="540"/>
      <c r="M2050" s="171"/>
      <c r="N2050" s="171"/>
      <c r="O2050" s="171"/>
      <c r="Q2050" s="758"/>
      <c r="R2050" s="757"/>
      <c r="S2050" s="717"/>
      <c r="T2050" s="717"/>
      <c r="U2050" s="717"/>
      <c r="V2050" s="717"/>
      <c r="W2050" s="717"/>
      <c r="X2050" s="759"/>
    </row>
    <row r="2051" spans="1:24" s="712" customFormat="1" ht="12.75" hidden="1" customHeight="1">
      <c r="A2051" s="677"/>
      <c r="B2051" s="601"/>
      <c r="C2051" s="601"/>
      <c r="D2051" s="601"/>
      <c r="E2051" s="601"/>
      <c r="F2051" s="540"/>
      <c r="G2051" s="540"/>
      <c r="H2051" s="540"/>
      <c r="I2051" s="540"/>
      <c r="J2051" s="540"/>
      <c r="K2051" s="540"/>
      <c r="L2051" s="540"/>
      <c r="M2051" s="171"/>
      <c r="N2051" s="171"/>
      <c r="O2051" s="171"/>
      <c r="Q2051" s="758"/>
      <c r="R2051" s="757"/>
      <c r="S2051" s="717"/>
      <c r="T2051" s="717"/>
      <c r="U2051" s="717"/>
      <c r="V2051" s="717"/>
      <c r="W2051" s="717"/>
      <c r="X2051" s="759"/>
    </row>
    <row r="2052" spans="1:24" s="712" customFormat="1" ht="12.75" hidden="1" customHeight="1">
      <c r="A2052" s="677"/>
      <c r="B2052" s="601"/>
      <c r="C2052" s="601"/>
      <c r="D2052" s="601"/>
      <c r="E2052" s="601"/>
      <c r="F2052" s="540"/>
      <c r="G2052" s="540"/>
      <c r="H2052" s="540"/>
      <c r="I2052" s="540"/>
      <c r="J2052" s="540"/>
      <c r="K2052" s="540"/>
      <c r="L2052" s="540"/>
      <c r="M2052" s="171"/>
      <c r="N2052" s="171"/>
      <c r="O2052" s="171"/>
      <c r="Q2052" s="758"/>
      <c r="R2052" s="757"/>
      <c r="S2052" s="717"/>
      <c r="T2052" s="717"/>
      <c r="U2052" s="717"/>
      <c r="V2052" s="717"/>
      <c r="W2052" s="717"/>
      <c r="X2052" s="759"/>
    </row>
    <row r="2053" spans="1:24" s="712" customFormat="1" ht="12.75" hidden="1" customHeight="1">
      <c r="A2053" s="677"/>
      <c r="B2053" s="601"/>
      <c r="C2053" s="601"/>
      <c r="D2053" s="601"/>
      <c r="E2053" s="601"/>
      <c r="F2053" s="540"/>
      <c r="G2053" s="540"/>
      <c r="H2053" s="540"/>
      <c r="I2053" s="540"/>
      <c r="J2053" s="540"/>
      <c r="K2053" s="540"/>
      <c r="L2053" s="540"/>
      <c r="M2053" s="171"/>
      <c r="N2053" s="171"/>
      <c r="O2053" s="171"/>
      <c r="Q2053" s="758"/>
      <c r="R2053" s="757"/>
      <c r="S2053" s="717"/>
      <c r="T2053" s="717"/>
      <c r="U2053" s="717"/>
      <c r="V2053" s="717"/>
      <c r="W2053" s="717"/>
      <c r="X2053" s="759"/>
    </row>
    <row r="2054" spans="1:24" s="712" customFormat="1" ht="12.75" hidden="1" customHeight="1">
      <c r="A2054" s="677"/>
      <c r="B2054" s="601"/>
      <c r="C2054" s="601"/>
      <c r="D2054" s="601"/>
      <c r="E2054" s="601"/>
      <c r="F2054" s="540"/>
      <c r="G2054" s="540"/>
      <c r="H2054" s="540"/>
      <c r="I2054" s="540"/>
      <c r="J2054" s="540"/>
      <c r="K2054" s="540"/>
      <c r="L2054" s="540"/>
      <c r="M2054" s="171"/>
      <c r="N2054" s="171"/>
      <c r="O2054" s="171"/>
      <c r="Q2054" s="758"/>
      <c r="R2054" s="757"/>
      <c r="S2054" s="717"/>
      <c r="T2054" s="717"/>
      <c r="U2054" s="717"/>
      <c r="V2054" s="717"/>
      <c r="W2054" s="717"/>
      <c r="X2054" s="759"/>
    </row>
    <row r="2055" spans="1:24" s="712" customFormat="1" ht="12.75" hidden="1" customHeight="1">
      <c r="A2055" s="677"/>
      <c r="B2055" s="601"/>
      <c r="C2055" s="601"/>
      <c r="D2055" s="601"/>
      <c r="E2055" s="601"/>
      <c r="F2055" s="540"/>
      <c r="G2055" s="540"/>
      <c r="H2055" s="540"/>
      <c r="I2055" s="540"/>
      <c r="J2055" s="540"/>
      <c r="K2055" s="540"/>
      <c r="L2055" s="540"/>
      <c r="M2055" s="171"/>
      <c r="N2055" s="171"/>
      <c r="O2055" s="171"/>
      <c r="Q2055" s="758"/>
      <c r="R2055" s="757"/>
      <c r="S2055" s="717"/>
      <c r="T2055" s="717"/>
      <c r="U2055" s="717"/>
      <c r="V2055" s="717"/>
      <c r="W2055" s="717"/>
      <c r="X2055" s="759"/>
    </row>
    <row r="2056" spans="1:24" s="712" customFormat="1" ht="12.75" hidden="1" customHeight="1">
      <c r="A2056" s="677"/>
      <c r="B2056" s="601"/>
      <c r="C2056" s="601"/>
      <c r="D2056" s="601"/>
      <c r="E2056" s="601"/>
      <c r="F2056" s="540"/>
      <c r="G2056" s="540"/>
      <c r="H2056" s="540"/>
      <c r="I2056" s="540"/>
      <c r="J2056" s="540"/>
      <c r="K2056" s="540"/>
      <c r="L2056" s="540"/>
      <c r="M2056" s="171"/>
      <c r="N2056" s="171"/>
      <c r="O2056" s="171"/>
      <c r="Q2056" s="758"/>
      <c r="R2056" s="757"/>
      <c r="S2056" s="717"/>
      <c r="T2056" s="717"/>
      <c r="U2056" s="717"/>
      <c r="V2056" s="717"/>
      <c r="W2056" s="717"/>
      <c r="X2056" s="759"/>
    </row>
    <row r="2057" spans="1:24" s="712" customFormat="1" ht="12.75" hidden="1" customHeight="1">
      <c r="A2057" s="677"/>
      <c r="B2057" s="601"/>
      <c r="C2057" s="601"/>
      <c r="D2057" s="601"/>
      <c r="E2057" s="601"/>
      <c r="F2057" s="540"/>
      <c r="G2057" s="540"/>
      <c r="H2057" s="540"/>
      <c r="I2057" s="540"/>
      <c r="J2057" s="540"/>
      <c r="K2057" s="540"/>
      <c r="L2057" s="540"/>
      <c r="M2057" s="171"/>
      <c r="N2057" s="171"/>
      <c r="O2057" s="171"/>
      <c r="Q2057" s="758"/>
      <c r="R2057" s="757"/>
      <c r="S2057" s="717"/>
      <c r="T2057" s="717"/>
      <c r="U2057" s="717"/>
      <c r="V2057" s="717"/>
      <c r="W2057" s="717"/>
      <c r="X2057" s="759"/>
    </row>
    <row r="2058" spans="1:24" s="712" customFormat="1" ht="12.75" hidden="1" customHeight="1">
      <c r="A2058" s="677"/>
      <c r="B2058" s="601"/>
      <c r="C2058" s="601"/>
      <c r="D2058" s="601"/>
      <c r="E2058" s="601"/>
      <c r="F2058" s="540"/>
      <c r="G2058" s="540"/>
      <c r="H2058" s="540"/>
      <c r="I2058" s="540"/>
      <c r="J2058" s="540"/>
      <c r="K2058" s="540"/>
      <c r="L2058" s="540"/>
      <c r="M2058" s="171"/>
      <c r="N2058" s="171"/>
      <c r="O2058" s="171"/>
      <c r="Q2058" s="758"/>
      <c r="R2058" s="757"/>
      <c r="S2058" s="717"/>
      <c r="T2058" s="717"/>
      <c r="U2058" s="717"/>
      <c r="V2058" s="717"/>
      <c r="W2058" s="717"/>
      <c r="X2058" s="759"/>
    </row>
    <row r="2059" spans="1:24" s="712" customFormat="1" ht="12.75" hidden="1" customHeight="1">
      <c r="A2059" s="677"/>
      <c r="B2059" s="601"/>
      <c r="C2059" s="601"/>
      <c r="D2059" s="601"/>
      <c r="E2059" s="601"/>
      <c r="F2059" s="540"/>
      <c r="G2059" s="540"/>
      <c r="H2059" s="540"/>
      <c r="I2059" s="540"/>
      <c r="J2059" s="540"/>
      <c r="K2059" s="540"/>
      <c r="L2059" s="540"/>
      <c r="M2059" s="171"/>
      <c r="N2059" s="171"/>
      <c r="O2059" s="171"/>
      <c r="Q2059" s="758"/>
      <c r="R2059" s="757"/>
      <c r="S2059" s="717"/>
      <c r="T2059" s="717"/>
      <c r="U2059" s="717"/>
      <c r="V2059" s="717"/>
      <c r="W2059" s="717"/>
      <c r="X2059" s="759"/>
    </row>
    <row r="2060" spans="1:24" s="712" customFormat="1" ht="12.75" hidden="1" customHeight="1">
      <c r="A2060" s="677"/>
      <c r="B2060" s="601"/>
      <c r="C2060" s="601"/>
      <c r="D2060" s="601"/>
      <c r="E2060" s="601"/>
      <c r="F2060" s="540"/>
      <c r="G2060" s="540"/>
      <c r="H2060" s="540"/>
      <c r="I2060" s="540"/>
      <c r="J2060" s="540"/>
      <c r="K2060" s="540"/>
      <c r="L2060" s="540"/>
      <c r="M2060" s="171"/>
      <c r="N2060" s="171"/>
      <c r="O2060" s="171"/>
      <c r="Q2060" s="758"/>
      <c r="R2060" s="757"/>
      <c r="S2060" s="717"/>
      <c r="T2060" s="717"/>
      <c r="U2060" s="717"/>
      <c r="V2060" s="717"/>
      <c r="W2060" s="717"/>
      <c r="X2060" s="759"/>
    </row>
    <row r="2061" spans="1:24" s="712" customFormat="1" ht="12.75" hidden="1" customHeight="1">
      <c r="A2061" s="677"/>
      <c r="B2061" s="601"/>
      <c r="C2061" s="601"/>
      <c r="D2061" s="601"/>
      <c r="E2061" s="601"/>
      <c r="F2061" s="540"/>
      <c r="G2061" s="540"/>
      <c r="H2061" s="540"/>
      <c r="I2061" s="540"/>
      <c r="J2061" s="540"/>
      <c r="K2061" s="540"/>
      <c r="L2061" s="540"/>
      <c r="M2061" s="171"/>
      <c r="N2061" s="171"/>
      <c r="O2061" s="171"/>
      <c r="Q2061" s="758"/>
      <c r="R2061" s="757"/>
      <c r="S2061" s="717"/>
      <c r="T2061" s="717"/>
      <c r="U2061" s="717"/>
      <c r="V2061" s="717"/>
      <c r="W2061" s="717"/>
      <c r="X2061" s="759"/>
    </row>
    <row r="2062" spans="1:24" s="712" customFormat="1" ht="12.75" hidden="1" customHeight="1">
      <c r="A2062" s="677"/>
      <c r="B2062" s="601"/>
      <c r="C2062" s="601"/>
      <c r="D2062" s="601"/>
      <c r="E2062" s="601"/>
      <c r="F2062" s="540"/>
      <c r="G2062" s="540"/>
      <c r="H2062" s="540"/>
      <c r="I2062" s="540"/>
      <c r="J2062" s="540"/>
      <c r="K2062" s="540"/>
      <c r="L2062" s="540"/>
      <c r="M2062" s="171"/>
      <c r="N2062" s="171"/>
      <c r="O2062" s="171"/>
      <c r="Q2062" s="758"/>
      <c r="R2062" s="757"/>
      <c r="S2062" s="717"/>
      <c r="T2062" s="717"/>
      <c r="U2062" s="717"/>
      <c r="V2062" s="717"/>
      <c r="W2062" s="717"/>
      <c r="X2062" s="759"/>
    </row>
    <row r="2063" spans="1:24" s="712" customFormat="1" ht="12.75" hidden="1" customHeight="1">
      <c r="A2063" s="677"/>
      <c r="B2063" s="601"/>
      <c r="C2063" s="601"/>
      <c r="D2063" s="601"/>
      <c r="E2063" s="601"/>
      <c r="F2063" s="540"/>
      <c r="G2063" s="540"/>
      <c r="H2063" s="540"/>
      <c r="I2063" s="540"/>
      <c r="J2063" s="540"/>
      <c r="K2063" s="540"/>
      <c r="L2063" s="540"/>
      <c r="M2063" s="171"/>
      <c r="N2063" s="171"/>
      <c r="O2063" s="171"/>
      <c r="Q2063" s="758"/>
      <c r="R2063" s="757"/>
      <c r="S2063" s="717"/>
      <c r="T2063" s="717"/>
      <c r="U2063" s="717"/>
      <c r="V2063" s="717"/>
      <c r="W2063" s="717"/>
      <c r="X2063" s="759"/>
    </row>
    <row r="2064" spans="1:24" s="712" customFormat="1" ht="12.75" hidden="1" customHeight="1">
      <c r="A2064" s="677"/>
      <c r="B2064" s="601"/>
      <c r="C2064" s="601"/>
      <c r="D2064" s="601"/>
      <c r="E2064" s="601"/>
      <c r="F2064" s="540"/>
      <c r="G2064" s="540"/>
      <c r="H2064" s="540"/>
      <c r="I2064" s="540"/>
      <c r="J2064" s="540"/>
      <c r="K2064" s="540"/>
      <c r="L2064" s="540"/>
      <c r="M2064" s="171"/>
      <c r="N2064" s="171"/>
      <c r="O2064" s="171"/>
      <c r="Q2064" s="758"/>
      <c r="R2064" s="757"/>
      <c r="S2064" s="717"/>
      <c r="T2064" s="717"/>
      <c r="U2064" s="717"/>
      <c r="V2064" s="717"/>
      <c r="W2064" s="717"/>
      <c r="X2064" s="759"/>
    </row>
    <row r="2065" spans="1:24" s="712" customFormat="1" ht="12.75" hidden="1" customHeight="1">
      <c r="A2065" s="677"/>
      <c r="B2065" s="601"/>
      <c r="C2065" s="601"/>
      <c r="D2065" s="601"/>
      <c r="E2065" s="601"/>
      <c r="F2065" s="540"/>
      <c r="G2065" s="540"/>
      <c r="H2065" s="540"/>
      <c r="I2065" s="540"/>
      <c r="J2065" s="540"/>
      <c r="K2065" s="540"/>
      <c r="L2065" s="540"/>
      <c r="M2065" s="171"/>
      <c r="N2065" s="171"/>
      <c r="O2065" s="171"/>
      <c r="Q2065" s="758"/>
      <c r="R2065" s="757"/>
      <c r="S2065" s="717"/>
      <c r="T2065" s="717"/>
      <c r="U2065" s="717"/>
      <c r="V2065" s="717"/>
      <c r="W2065" s="717"/>
      <c r="X2065" s="759"/>
    </row>
    <row r="2066" spans="1:24" s="712" customFormat="1" ht="12.75" hidden="1" customHeight="1">
      <c r="A2066" s="677"/>
      <c r="B2066" s="601"/>
      <c r="C2066" s="601"/>
      <c r="D2066" s="601"/>
      <c r="E2066" s="601"/>
      <c r="F2066" s="540"/>
      <c r="G2066" s="540"/>
      <c r="H2066" s="540"/>
      <c r="I2066" s="540"/>
      <c r="J2066" s="540"/>
      <c r="K2066" s="540"/>
      <c r="L2066" s="540"/>
      <c r="M2066" s="171"/>
      <c r="N2066" s="171"/>
      <c r="O2066" s="171"/>
      <c r="Q2066" s="758"/>
      <c r="R2066" s="757"/>
      <c r="S2066" s="717"/>
      <c r="T2066" s="717"/>
      <c r="U2066" s="717"/>
      <c r="V2066" s="717"/>
      <c r="W2066" s="717"/>
      <c r="X2066" s="759"/>
    </row>
    <row r="2067" spans="1:24" s="712" customFormat="1" ht="12.75" hidden="1" customHeight="1">
      <c r="A2067" s="677"/>
      <c r="B2067" s="601"/>
      <c r="C2067" s="601"/>
      <c r="D2067" s="601"/>
      <c r="E2067" s="601"/>
      <c r="F2067" s="540"/>
      <c r="G2067" s="540"/>
      <c r="H2067" s="540"/>
      <c r="I2067" s="540"/>
      <c r="J2067" s="540"/>
      <c r="K2067" s="540"/>
      <c r="L2067" s="540"/>
      <c r="M2067" s="171"/>
      <c r="N2067" s="171"/>
      <c r="O2067" s="171"/>
      <c r="Q2067" s="758"/>
      <c r="R2067" s="757"/>
      <c r="S2067" s="717"/>
      <c r="T2067" s="717"/>
      <c r="U2067" s="717"/>
      <c r="V2067" s="717"/>
      <c r="W2067" s="717"/>
      <c r="X2067" s="759"/>
    </row>
    <row r="2068" spans="1:24" s="712" customFormat="1" ht="12.75" hidden="1" customHeight="1">
      <c r="A2068" s="677"/>
      <c r="B2068" s="601"/>
      <c r="C2068" s="601"/>
      <c r="D2068" s="601"/>
      <c r="E2068" s="601"/>
      <c r="F2068" s="540"/>
      <c r="G2068" s="540"/>
      <c r="H2068" s="540"/>
      <c r="I2068" s="540"/>
      <c r="J2068" s="540"/>
      <c r="K2068" s="540"/>
      <c r="L2068" s="540"/>
      <c r="M2068" s="171"/>
      <c r="N2068" s="171"/>
      <c r="O2068" s="171"/>
      <c r="Q2068" s="758"/>
      <c r="R2068" s="757"/>
      <c r="S2068" s="717"/>
      <c r="T2068" s="717"/>
      <c r="U2068" s="717"/>
      <c r="V2068" s="717"/>
      <c r="W2068" s="717"/>
      <c r="X2068" s="759"/>
    </row>
    <row r="2069" spans="1:24" s="712" customFormat="1" ht="12.75" hidden="1" customHeight="1">
      <c r="A2069" s="677"/>
      <c r="B2069" s="601"/>
      <c r="C2069" s="601"/>
      <c r="D2069" s="601"/>
      <c r="E2069" s="601"/>
      <c r="F2069" s="540"/>
      <c r="G2069" s="540"/>
      <c r="H2069" s="540"/>
      <c r="I2069" s="540"/>
      <c r="J2069" s="540"/>
      <c r="K2069" s="540"/>
      <c r="L2069" s="540"/>
      <c r="M2069" s="171"/>
      <c r="N2069" s="171"/>
      <c r="O2069" s="171"/>
      <c r="Q2069" s="758"/>
      <c r="R2069" s="757"/>
      <c r="S2069" s="717"/>
      <c r="T2069" s="717"/>
      <c r="U2069" s="717"/>
      <c r="V2069" s="717"/>
      <c r="W2069" s="717"/>
      <c r="X2069" s="759"/>
    </row>
    <row r="2070" spans="1:24" s="712" customFormat="1" ht="12.75" hidden="1" customHeight="1">
      <c r="A2070" s="677"/>
      <c r="B2070" s="601"/>
      <c r="C2070" s="601"/>
      <c r="D2070" s="601"/>
      <c r="E2070" s="601"/>
      <c r="F2070" s="540"/>
      <c r="G2070" s="540"/>
      <c r="H2070" s="540"/>
      <c r="I2070" s="540"/>
      <c r="J2070" s="540"/>
      <c r="K2070" s="540"/>
      <c r="L2070" s="540"/>
      <c r="M2070" s="171"/>
      <c r="N2070" s="171"/>
      <c r="O2070" s="171"/>
      <c r="Q2070" s="758"/>
      <c r="R2070" s="757"/>
      <c r="S2070" s="717"/>
      <c r="T2070" s="717"/>
      <c r="U2070" s="717"/>
      <c r="V2070" s="717"/>
      <c r="W2070" s="717"/>
      <c r="X2070" s="759"/>
    </row>
    <row r="2071" spans="1:24" s="712" customFormat="1" ht="12.75" hidden="1" customHeight="1">
      <c r="A2071" s="677"/>
      <c r="B2071" s="601"/>
      <c r="C2071" s="601"/>
      <c r="D2071" s="601"/>
      <c r="E2071" s="601"/>
      <c r="F2071" s="540"/>
      <c r="G2071" s="540"/>
      <c r="H2071" s="540"/>
      <c r="I2071" s="540"/>
      <c r="J2071" s="540"/>
      <c r="K2071" s="540"/>
      <c r="L2071" s="540"/>
      <c r="M2071" s="171"/>
      <c r="N2071" s="171"/>
      <c r="O2071" s="171"/>
      <c r="Q2071" s="758"/>
      <c r="R2071" s="757"/>
      <c r="S2071" s="717"/>
      <c r="T2071" s="717"/>
      <c r="U2071" s="717"/>
      <c r="V2071" s="717"/>
      <c r="W2071" s="717"/>
      <c r="X2071" s="759"/>
    </row>
    <row r="2072" spans="1:24" s="712" customFormat="1" ht="12.75" hidden="1" customHeight="1">
      <c r="A2072" s="677"/>
      <c r="B2072" s="601"/>
      <c r="C2072" s="601"/>
      <c r="D2072" s="601"/>
      <c r="E2072" s="601"/>
      <c r="F2072" s="540"/>
      <c r="G2072" s="540"/>
      <c r="H2072" s="540"/>
      <c r="I2072" s="540"/>
      <c r="J2072" s="540"/>
      <c r="K2072" s="540"/>
      <c r="L2072" s="540"/>
      <c r="M2072" s="171"/>
      <c r="N2072" s="171"/>
      <c r="O2072" s="171"/>
      <c r="Q2072" s="758"/>
      <c r="R2072" s="757"/>
      <c r="S2072" s="717"/>
      <c r="T2072" s="717"/>
      <c r="U2072" s="717"/>
      <c r="V2072" s="717"/>
      <c r="W2072" s="717"/>
      <c r="X2072" s="759"/>
    </row>
    <row r="2073" spans="1:24" s="712" customFormat="1" ht="12.75" hidden="1" customHeight="1">
      <c r="A2073" s="677"/>
      <c r="B2073" s="601"/>
      <c r="C2073" s="601"/>
      <c r="D2073" s="601"/>
      <c r="E2073" s="601"/>
      <c r="F2073" s="540"/>
      <c r="G2073" s="540"/>
      <c r="H2073" s="540"/>
      <c r="I2073" s="540"/>
      <c r="J2073" s="540"/>
      <c r="K2073" s="540"/>
      <c r="L2073" s="540"/>
      <c r="M2073" s="171"/>
      <c r="N2073" s="171"/>
      <c r="O2073" s="171"/>
      <c r="Q2073" s="758"/>
      <c r="R2073" s="757"/>
      <c r="S2073" s="717"/>
      <c r="T2073" s="717"/>
      <c r="U2073" s="717"/>
      <c r="V2073" s="717"/>
      <c r="W2073" s="717"/>
      <c r="X2073" s="759"/>
    </row>
    <row r="2074" spans="1:24" s="712" customFormat="1" ht="12.75" hidden="1" customHeight="1">
      <c r="A2074" s="677"/>
      <c r="B2074" s="601"/>
      <c r="C2074" s="601"/>
      <c r="D2074" s="601"/>
      <c r="E2074" s="601"/>
      <c r="F2074" s="540"/>
      <c r="G2074" s="540"/>
      <c r="H2074" s="540"/>
      <c r="I2074" s="540"/>
      <c r="J2074" s="540"/>
      <c r="K2074" s="540"/>
      <c r="L2074" s="540"/>
      <c r="M2074" s="171"/>
      <c r="N2074" s="171"/>
      <c r="O2074" s="171"/>
      <c r="Q2074" s="758"/>
      <c r="R2074" s="757"/>
      <c r="S2074" s="717"/>
      <c r="T2074" s="717"/>
      <c r="U2074" s="717"/>
      <c r="V2074" s="717"/>
      <c r="W2074" s="717"/>
      <c r="X2074" s="759"/>
    </row>
    <row r="2075" spans="1:24" s="712" customFormat="1" ht="12.75" hidden="1" customHeight="1">
      <c r="A2075" s="677"/>
      <c r="B2075" s="601"/>
      <c r="C2075" s="601"/>
      <c r="D2075" s="601"/>
      <c r="E2075" s="601"/>
      <c r="F2075" s="540"/>
      <c r="G2075" s="540"/>
      <c r="H2075" s="540"/>
      <c r="I2075" s="540"/>
      <c r="J2075" s="540"/>
      <c r="K2075" s="540"/>
      <c r="L2075" s="540"/>
      <c r="M2075" s="171"/>
      <c r="N2075" s="171"/>
      <c r="O2075" s="171"/>
      <c r="Q2075" s="758"/>
      <c r="R2075" s="757"/>
      <c r="S2075" s="717"/>
      <c r="T2075" s="717"/>
      <c r="U2075" s="717"/>
      <c r="V2075" s="717"/>
      <c r="W2075" s="717"/>
      <c r="X2075" s="759"/>
    </row>
    <row r="2076" spans="1:24" s="712" customFormat="1" ht="12.75" hidden="1" customHeight="1">
      <c r="A2076" s="677"/>
      <c r="B2076" s="601"/>
      <c r="C2076" s="601"/>
      <c r="D2076" s="601"/>
      <c r="E2076" s="601"/>
      <c r="F2076" s="540"/>
      <c r="G2076" s="540"/>
      <c r="H2076" s="540"/>
      <c r="I2076" s="540"/>
      <c r="J2076" s="540"/>
      <c r="K2076" s="540"/>
      <c r="L2076" s="540"/>
      <c r="M2076" s="171"/>
      <c r="N2076" s="171"/>
      <c r="O2076" s="171"/>
      <c r="Q2076" s="758"/>
      <c r="R2076" s="757"/>
      <c r="S2076" s="717"/>
      <c r="T2076" s="717"/>
      <c r="U2076" s="717"/>
      <c r="V2076" s="717"/>
      <c r="W2076" s="717"/>
      <c r="X2076" s="759"/>
    </row>
    <row r="2077" spans="1:24" s="712" customFormat="1" ht="12.75" hidden="1" customHeight="1">
      <c r="A2077" s="677"/>
      <c r="B2077" s="601"/>
      <c r="C2077" s="601"/>
      <c r="D2077" s="601"/>
      <c r="E2077" s="601"/>
      <c r="F2077" s="540"/>
      <c r="G2077" s="540"/>
      <c r="H2077" s="540"/>
      <c r="I2077" s="540"/>
      <c r="J2077" s="540"/>
      <c r="K2077" s="540"/>
      <c r="L2077" s="540"/>
      <c r="M2077" s="171"/>
      <c r="N2077" s="171"/>
      <c r="O2077" s="171"/>
      <c r="Q2077" s="758"/>
      <c r="R2077" s="757"/>
      <c r="S2077" s="717"/>
      <c r="T2077" s="717"/>
      <c r="U2077" s="717"/>
      <c r="V2077" s="717"/>
      <c r="W2077" s="717"/>
      <c r="X2077" s="759"/>
    </row>
    <row r="2078" spans="1:24" s="712" customFormat="1" ht="12.75" hidden="1" customHeight="1">
      <c r="A2078" s="677"/>
      <c r="B2078" s="601"/>
      <c r="C2078" s="601"/>
      <c r="D2078" s="601"/>
      <c r="E2078" s="601"/>
      <c r="F2078" s="540"/>
      <c r="G2078" s="540"/>
      <c r="H2078" s="540"/>
      <c r="I2078" s="540"/>
      <c r="J2078" s="540"/>
      <c r="K2078" s="540"/>
      <c r="L2078" s="540"/>
      <c r="M2078" s="171"/>
      <c r="N2078" s="171"/>
      <c r="O2078" s="171"/>
      <c r="Q2078" s="758"/>
      <c r="R2078" s="757"/>
      <c r="S2078" s="717"/>
      <c r="T2078" s="717"/>
      <c r="U2078" s="717"/>
      <c r="V2078" s="717"/>
      <c r="W2078" s="717"/>
      <c r="X2078" s="759"/>
    </row>
    <row r="2079" spans="1:24" s="712" customFormat="1" ht="12.75" hidden="1" customHeight="1">
      <c r="A2079" s="677"/>
      <c r="B2079" s="601"/>
      <c r="C2079" s="601"/>
      <c r="D2079" s="601"/>
      <c r="E2079" s="601"/>
      <c r="F2079" s="540"/>
      <c r="G2079" s="540"/>
      <c r="H2079" s="540"/>
      <c r="I2079" s="540"/>
      <c r="J2079" s="540"/>
      <c r="K2079" s="540"/>
      <c r="L2079" s="540"/>
      <c r="M2079" s="171"/>
      <c r="N2079" s="171"/>
      <c r="O2079" s="171"/>
      <c r="Q2079" s="758"/>
      <c r="R2079" s="757"/>
      <c r="S2079" s="717"/>
      <c r="T2079" s="717"/>
      <c r="U2079" s="717"/>
      <c r="V2079" s="717"/>
      <c r="W2079" s="717"/>
      <c r="X2079" s="759"/>
    </row>
    <row r="2080" spans="1:24" s="712" customFormat="1" ht="12.75" hidden="1" customHeight="1">
      <c r="A2080" s="677"/>
      <c r="B2080" s="601"/>
      <c r="C2080" s="601"/>
      <c r="D2080" s="601"/>
      <c r="E2080" s="601"/>
      <c r="F2080" s="540"/>
      <c r="G2080" s="540"/>
      <c r="H2080" s="540"/>
      <c r="I2080" s="540"/>
      <c r="J2080" s="540"/>
      <c r="K2080" s="540"/>
      <c r="L2080" s="540"/>
      <c r="M2080" s="171"/>
      <c r="N2080" s="171"/>
      <c r="O2080" s="171"/>
      <c r="Q2080" s="758"/>
      <c r="R2080" s="757"/>
      <c r="S2080" s="717"/>
      <c r="T2080" s="717"/>
      <c r="U2080" s="717"/>
      <c r="V2080" s="717"/>
      <c r="W2080" s="717"/>
      <c r="X2080" s="759"/>
    </row>
    <row r="2081" spans="1:24" s="712" customFormat="1" ht="12.75" hidden="1" customHeight="1">
      <c r="A2081" s="677"/>
      <c r="B2081" s="601"/>
      <c r="C2081" s="601"/>
      <c r="D2081" s="601"/>
      <c r="E2081" s="601"/>
      <c r="F2081" s="540"/>
      <c r="G2081" s="540"/>
      <c r="H2081" s="540"/>
      <c r="I2081" s="540"/>
      <c r="J2081" s="540"/>
      <c r="K2081" s="540"/>
      <c r="L2081" s="540"/>
      <c r="M2081" s="171"/>
      <c r="N2081" s="171"/>
      <c r="O2081" s="171"/>
      <c r="Q2081" s="758"/>
      <c r="R2081" s="757"/>
      <c r="S2081" s="717"/>
      <c r="T2081" s="717"/>
      <c r="U2081" s="717"/>
      <c r="V2081" s="717"/>
      <c r="W2081" s="717"/>
      <c r="X2081" s="759"/>
    </row>
    <row r="2082" spans="1:24" s="712" customFormat="1" ht="12.75" hidden="1" customHeight="1">
      <c r="A2082" s="677"/>
      <c r="B2082" s="601"/>
      <c r="C2082" s="601"/>
      <c r="D2082" s="601"/>
      <c r="E2082" s="601"/>
      <c r="F2082" s="540"/>
      <c r="G2082" s="540"/>
      <c r="H2082" s="540"/>
      <c r="I2082" s="540"/>
      <c r="J2082" s="540"/>
      <c r="K2082" s="540"/>
      <c r="L2082" s="540"/>
      <c r="M2082" s="171"/>
      <c r="N2082" s="171"/>
      <c r="O2082" s="171"/>
      <c r="Q2082" s="758"/>
      <c r="R2082" s="757"/>
      <c r="S2082" s="717"/>
      <c r="T2082" s="717"/>
      <c r="U2082" s="717"/>
      <c r="V2082" s="717"/>
      <c r="W2082" s="717"/>
      <c r="X2082" s="759"/>
    </row>
    <row r="2083" spans="1:24" s="712" customFormat="1" ht="12.75" hidden="1" customHeight="1">
      <c r="A2083" s="677"/>
      <c r="B2083" s="601"/>
      <c r="C2083" s="601"/>
      <c r="D2083" s="601"/>
      <c r="E2083" s="601"/>
      <c r="F2083" s="540"/>
      <c r="G2083" s="540"/>
      <c r="H2083" s="540"/>
      <c r="I2083" s="540"/>
      <c r="J2083" s="540"/>
      <c r="K2083" s="540"/>
      <c r="L2083" s="540"/>
      <c r="M2083" s="171"/>
      <c r="N2083" s="171"/>
      <c r="O2083" s="171"/>
      <c r="Q2083" s="758"/>
      <c r="R2083" s="757"/>
      <c r="S2083" s="717"/>
      <c r="T2083" s="717"/>
      <c r="U2083" s="717"/>
      <c r="V2083" s="717"/>
      <c r="W2083" s="717"/>
      <c r="X2083" s="759"/>
    </row>
    <row r="2084" spans="1:24" s="712" customFormat="1" ht="12.75" hidden="1" customHeight="1">
      <c r="A2084" s="677"/>
      <c r="B2084" s="601"/>
      <c r="C2084" s="601"/>
      <c r="D2084" s="601"/>
      <c r="E2084" s="601"/>
      <c r="F2084" s="540"/>
      <c r="G2084" s="540"/>
      <c r="H2084" s="540"/>
      <c r="I2084" s="540"/>
      <c r="J2084" s="540"/>
      <c r="K2084" s="540"/>
      <c r="L2084" s="540"/>
      <c r="M2084" s="171"/>
      <c r="N2084" s="171"/>
      <c r="O2084" s="171"/>
      <c r="Q2084" s="758"/>
      <c r="R2084" s="757"/>
      <c r="S2084" s="717"/>
      <c r="T2084" s="717"/>
      <c r="U2084" s="717"/>
      <c r="V2084" s="717"/>
      <c r="W2084" s="717"/>
      <c r="X2084" s="759"/>
    </row>
    <row r="2085" spans="1:24" s="712" customFormat="1" ht="12.75" hidden="1" customHeight="1">
      <c r="A2085" s="677"/>
      <c r="B2085" s="601"/>
      <c r="C2085" s="601"/>
      <c r="D2085" s="601"/>
      <c r="E2085" s="601"/>
      <c r="F2085" s="540"/>
      <c r="G2085" s="540"/>
      <c r="H2085" s="540"/>
      <c r="I2085" s="540"/>
      <c r="J2085" s="540"/>
      <c r="K2085" s="540"/>
      <c r="L2085" s="540"/>
      <c r="M2085" s="171"/>
      <c r="N2085" s="171"/>
      <c r="O2085" s="171"/>
      <c r="Q2085" s="758"/>
      <c r="R2085" s="757"/>
      <c r="S2085" s="717"/>
      <c r="T2085" s="717"/>
      <c r="U2085" s="717"/>
      <c r="V2085" s="717"/>
      <c r="W2085" s="717"/>
      <c r="X2085" s="759"/>
    </row>
    <row r="2086" spans="1:24" s="712" customFormat="1" ht="12.75" hidden="1" customHeight="1">
      <c r="A2086" s="677"/>
      <c r="B2086" s="601"/>
      <c r="C2086" s="601"/>
      <c r="D2086" s="601"/>
      <c r="E2086" s="601"/>
      <c r="F2086" s="540"/>
      <c r="G2086" s="540"/>
      <c r="H2086" s="540"/>
      <c r="I2086" s="540"/>
      <c r="J2086" s="540"/>
      <c r="K2086" s="540"/>
      <c r="L2086" s="540"/>
      <c r="M2086" s="171"/>
      <c r="N2086" s="171"/>
      <c r="O2086" s="171"/>
      <c r="Q2086" s="758"/>
      <c r="R2086" s="757"/>
      <c r="S2086" s="717"/>
      <c r="T2086" s="717"/>
      <c r="U2086" s="717"/>
      <c r="V2086" s="717"/>
      <c r="W2086" s="717"/>
      <c r="X2086" s="759"/>
    </row>
    <row r="2087" spans="1:24" s="712" customFormat="1" ht="12.75" hidden="1" customHeight="1">
      <c r="A2087" s="677"/>
      <c r="B2087" s="601"/>
      <c r="C2087" s="601"/>
      <c r="D2087" s="601"/>
      <c r="E2087" s="601"/>
      <c r="F2087" s="540"/>
      <c r="G2087" s="540"/>
      <c r="H2087" s="540"/>
      <c r="I2087" s="540"/>
      <c r="J2087" s="540"/>
      <c r="K2087" s="540"/>
      <c r="L2087" s="540"/>
      <c r="M2087" s="171"/>
      <c r="N2087" s="171"/>
      <c r="O2087" s="171"/>
      <c r="Q2087" s="758"/>
      <c r="R2087" s="757"/>
      <c r="S2087" s="717"/>
      <c r="T2087" s="717"/>
      <c r="U2087" s="717"/>
      <c r="V2087" s="717"/>
      <c r="W2087" s="717"/>
      <c r="X2087" s="759"/>
    </row>
    <row r="2088" spans="1:24" s="712" customFormat="1" ht="12.75" hidden="1" customHeight="1">
      <c r="A2088" s="677"/>
      <c r="B2088" s="601"/>
      <c r="C2088" s="601"/>
      <c r="D2088" s="601"/>
      <c r="E2088" s="601"/>
      <c r="F2088" s="540"/>
      <c r="G2088" s="540"/>
      <c r="H2088" s="540"/>
      <c r="I2088" s="540"/>
      <c r="J2088" s="540"/>
      <c r="K2088" s="540"/>
      <c r="L2088" s="540"/>
      <c r="M2088" s="171"/>
      <c r="N2088" s="171"/>
      <c r="O2088" s="171"/>
      <c r="Q2088" s="758"/>
      <c r="R2088" s="757"/>
      <c r="S2088" s="717"/>
      <c r="T2088" s="717"/>
      <c r="U2088" s="717"/>
      <c r="V2088" s="717"/>
      <c r="W2088" s="717"/>
      <c r="X2088" s="759"/>
    </row>
    <row r="2089" spans="1:24" s="712" customFormat="1" ht="12.75" hidden="1" customHeight="1">
      <c r="A2089" s="677"/>
      <c r="B2089" s="601"/>
      <c r="C2089" s="601"/>
      <c r="D2089" s="601"/>
      <c r="E2089" s="601"/>
      <c r="F2089" s="540"/>
      <c r="G2089" s="540"/>
      <c r="H2089" s="540"/>
      <c r="I2089" s="540"/>
      <c r="J2089" s="540"/>
      <c r="K2089" s="540"/>
      <c r="L2089" s="540"/>
      <c r="M2089" s="171"/>
      <c r="N2089" s="171"/>
      <c r="O2089" s="171"/>
      <c r="Q2089" s="758"/>
      <c r="R2089" s="757"/>
      <c r="S2089" s="717"/>
      <c r="T2089" s="717"/>
      <c r="U2089" s="717"/>
      <c r="V2089" s="717"/>
      <c r="W2089" s="717"/>
      <c r="X2089" s="759"/>
    </row>
    <row r="2090" spans="1:24" s="712" customFormat="1" ht="12.75" hidden="1" customHeight="1">
      <c r="A2090" s="677"/>
      <c r="B2090" s="601"/>
      <c r="C2090" s="601"/>
      <c r="D2090" s="601"/>
      <c r="E2090" s="601"/>
      <c r="F2090" s="540"/>
      <c r="G2090" s="540"/>
      <c r="H2090" s="540"/>
      <c r="I2090" s="540"/>
      <c r="J2090" s="540"/>
      <c r="K2090" s="540"/>
      <c r="L2090" s="540"/>
      <c r="M2090" s="171"/>
      <c r="N2090" s="171"/>
      <c r="O2090" s="171"/>
      <c r="Q2090" s="758"/>
      <c r="R2090" s="757"/>
      <c r="S2090" s="717"/>
      <c r="T2090" s="717"/>
      <c r="U2090" s="717"/>
      <c r="V2090" s="717"/>
      <c r="W2090" s="717"/>
      <c r="X2090" s="759"/>
    </row>
    <row r="2091" spans="1:24" s="712" customFormat="1" ht="12.75" hidden="1" customHeight="1">
      <c r="A2091" s="677"/>
      <c r="B2091" s="601"/>
      <c r="C2091" s="601"/>
      <c r="D2091" s="601"/>
      <c r="E2091" s="601"/>
      <c r="F2091" s="540"/>
      <c r="G2091" s="540"/>
      <c r="H2091" s="540"/>
      <c r="I2091" s="540"/>
      <c r="J2091" s="540"/>
      <c r="K2091" s="540"/>
      <c r="L2091" s="540"/>
      <c r="M2091" s="171"/>
      <c r="N2091" s="171"/>
      <c r="O2091" s="171"/>
      <c r="Q2091" s="758"/>
      <c r="R2091" s="757"/>
      <c r="S2091" s="717"/>
      <c r="T2091" s="717"/>
      <c r="U2091" s="717"/>
      <c r="V2091" s="717"/>
      <c r="W2091" s="717"/>
      <c r="X2091" s="759"/>
    </row>
    <row r="2092" spans="1:24" s="712" customFormat="1" ht="12.75" hidden="1" customHeight="1">
      <c r="A2092" s="677"/>
      <c r="B2092" s="601"/>
      <c r="C2092" s="601"/>
      <c r="D2092" s="601"/>
      <c r="E2092" s="601"/>
      <c r="F2092" s="540"/>
      <c r="G2092" s="540"/>
      <c r="H2092" s="540"/>
      <c r="I2092" s="540"/>
      <c r="J2092" s="540"/>
      <c r="K2092" s="540"/>
      <c r="L2092" s="540"/>
      <c r="M2092" s="171"/>
      <c r="N2092" s="171"/>
      <c r="O2092" s="171"/>
      <c r="Q2092" s="758"/>
      <c r="R2092" s="757"/>
      <c r="S2092" s="717"/>
      <c r="T2092" s="717"/>
      <c r="U2092" s="717"/>
      <c r="V2092" s="717"/>
      <c r="W2092" s="717"/>
      <c r="X2092" s="759"/>
    </row>
    <row r="2093" spans="1:24" s="712" customFormat="1" ht="12.75" hidden="1" customHeight="1">
      <c r="A2093" s="677"/>
      <c r="B2093" s="601"/>
      <c r="C2093" s="601"/>
      <c r="D2093" s="601"/>
      <c r="E2093" s="601"/>
      <c r="F2093" s="540"/>
      <c r="G2093" s="540"/>
      <c r="H2093" s="540"/>
      <c r="I2093" s="540"/>
      <c r="J2093" s="540"/>
      <c r="K2093" s="540"/>
      <c r="L2093" s="540"/>
      <c r="M2093" s="171"/>
      <c r="N2093" s="171"/>
      <c r="O2093" s="171"/>
      <c r="Q2093" s="758"/>
      <c r="R2093" s="757"/>
      <c r="S2093" s="717"/>
      <c r="T2093" s="717"/>
      <c r="U2093" s="717"/>
      <c r="V2093" s="717"/>
      <c r="W2093" s="717"/>
      <c r="X2093" s="759"/>
    </row>
    <row r="2094" spans="1:24" s="712" customFormat="1" ht="12.75" hidden="1" customHeight="1">
      <c r="A2094" s="677"/>
      <c r="B2094" s="601"/>
      <c r="C2094" s="601"/>
      <c r="D2094" s="601"/>
      <c r="E2094" s="601"/>
      <c r="F2094" s="540"/>
      <c r="G2094" s="540"/>
      <c r="H2094" s="540"/>
      <c r="I2094" s="540"/>
      <c r="J2094" s="540"/>
      <c r="K2094" s="540"/>
      <c r="L2094" s="540"/>
      <c r="M2094" s="171"/>
      <c r="N2094" s="171"/>
      <c r="O2094" s="171"/>
      <c r="Q2094" s="758"/>
      <c r="R2094" s="757"/>
      <c r="S2094" s="717"/>
      <c r="T2094" s="717"/>
      <c r="U2094" s="717"/>
      <c r="V2094" s="717"/>
      <c r="W2094" s="717"/>
      <c r="X2094" s="759"/>
    </row>
    <row r="2095" spans="1:24" s="712" customFormat="1" ht="12.75" hidden="1" customHeight="1">
      <c r="A2095" s="677"/>
      <c r="B2095" s="601"/>
      <c r="C2095" s="601"/>
      <c r="D2095" s="601"/>
      <c r="E2095" s="601"/>
      <c r="F2095" s="540"/>
      <c r="G2095" s="540"/>
      <c r="H2095" s="540"/>
      <c r="I2095" s="540"/>
      <c r="J2095" s="540"/>
      <c r="K2095" s="540"/>
      <c r="L2095" s="540"/>
      <c r="M2095" s="171"/>
      <c r="N2095" s="171"/>
      <c r="O2095" s="171"/>
      <c r="Q2095" s="758"/>
      <c r="R2095" s="757"/>
      <c r="S2095" s="717"/>
      <c r="T2095" s="717"/>
      <c r="U2095" s="717"/>
      <c r="V2095" s="717"/>
      <c r="W2095" s="717"/>
      <c r="X2095" s="759"/>
    </row>
    <row r="2096" spans="1:24" s="712" customFormat="1" ht="12.75" hidden="1" customHeight="1">
      <c r="A2096" s="677"/>
      <c r="B2096" s="601"/>
      <c r="C2096" s="601"/>
      <c r="D2096" s="601"/>
      <c r="E2096" s="601"/>
      <c r="F2096" s="540"/>
      <c r="G2096" s="540"/>
      <c r="H2096" s="540"/>
      <c r="I2096" s="540"/>
      <c r="J2096" s="540"/>
      <c r="K2096" s="540"/>
      <c r="L2096" s="540"/>
      <c r="M2096" s="171"/>
      <c r="N2096" s="171"/>
      <c r="O2096" s="171"/>
      <c r="Q2096" s="758"/>
      <c r="R2096" s="757"/>
      <c r="S2096" s="717"/>
      <c r="T2096" s="717"/>
      <c r="U2096" s="717"/>
      <c r="V2096" s="717"/>
      <c r="W2096" s="717"/>
      <c r="X2096" s="759"/>
    </row>
    <row r="2097" spans="1:24" s="712" customFormat="1" ht="12.75" hidden="1" customHeight="1">
      <c r="A2097" s="677"/>
      <c r="B2097" s="601"/>
      <c r="C2097" s="601"/>
      <c r="D2097" s="601"/>
      <c r="E2097" s="601"/>
      <c r="F2097" s="540"/>
      <c r="G2097" s="540"/>
      <c r="H2097" s="540"/>
      <c r="I2097" s="540"/>
      <c r="J2097" s="540"/>
      <c r="K2097" s="540"/>
      <c r="L2097" s="540"/>
      <c r="M2097" s="171"/>
      <c r="N2097" s="171"/>
      <c r="O2097" s="171"/>
      <c r="Q2097" s="758"/>
      <c r="R2097" s="757"/>
      <c r="S2097" s="717"/>
      <c r="T2097" s="717"/>
      <c r="U2097" s="717"/>
      <c r="V2097" s="717"/>
      <c r="W2097" s="717"/>
      <c r="X2097" s="759"/>
    </row>
    <row r="2098" spans="1:24" s="712" customFormat="1" ht="12.75" hidden="1" customHeight="1">
      <c r="A2098" s="677"/>
      <c r="B2098" s="601"/>
      <c r="C2098" s="601"/>
      <c r="D2098" s="601"/>
      <c r="E2098" s="601"/>
      <c r="F2098" s="540"/>
      <c r="G2098" s="540"/>
      <c r="H2098" s="540"/>
      <c r="I2098" s="540"/>
      <c r="J2098" s="540"/>
      <c r="K2098" s="540"/>
      <c r="L2098" s="540"/>
      <c r="M2098" s="171"/>
      <c r="N2098" s="171"/>
      <c r="O2098" s="171"/>
      <c r="Q2098" s="758"/>
      <c r="R2098" s="757"/>
      <c r="S2098" s="717"/>
      <c r="T2098" s="717"/>
      <c r="U2098" s="717"/>
      <c r="V2098" s="717"/>
      <c r="W2098" s="717"/>
      <c r="X2098" s="759"/>
    </row>
    <row r="2099" spans="1:24" s="712" customFormat="1" ht="12.75" hidden="1" customHeight="1">
      <c r="A2099" s="677"/>
      <c r="B2099" s="601"/>
      <c r="C2099" s="601"/>
      <c r="D2099" s="601"/>
      <c r="E2099" s="601"/>
      <c r="F2099" s="540"/>
      <c r="G2099" s="540"/>
      <c r="H2099" s="540"/>
      <c r="I2099" s="540"/>
      <c r="J2099" s="540"/>
      <c r="K2099" s="540"/>
      <c r="L2099" s="540"/>
      <c r="M2099" s="171"/>
      <c r="N2099" s="171"/>
      <c r="O2099" s="171"/>
      <c r="Q2099" s="758"/>
      <c r="R2099" s="757"/>
      <c r="S2099" s="717"/>
      <c r="T2099" s="717"/>
      <c r="U2099" s="717"/>
      <c r="V2099" s="717"/>
      <c r="W2099" s="717"/>
      <c r="X2099" s="759"/>
    </row>
    <row r="2100" spans="1:24" s="712" customFormat="1" ht="12.75" hidden="1" customHeight="1">
      <c r="A2100" s="677"/>
      <c r="B2100" s="601"/>
      <c r="C2100" s="601"/>
      <c r="D2100" s="601"/>
      <c r="E2100" s="601"/>
      <c r="F2100" s="540"/>
      <c r="G2100" s="540"/>
      <c r="H2100" s="540"/>
      <c r="I2100" s="540"/>
      <c r="J2100" s="540"/>
      <c r="K2100" s="540"/>
      <c r="L2100" s="540"/>
      <c r="M2100" s="171"/>
      <c r="N2100" s="171"/>
      <c r="O2100" s="171"/>
      <c r="Q2100" s="758"/>
      <c r="R2100" s="757"/>
      <c r="S2100" s="717"/>
      <c r="T2100" s="717"/>
      <c r="U2100" s="717"/>
      <c r="V2100" s="717"/>
      <c r="W2100" s="717"/>
      <c r="X2100" s="759"/>
    </row>
    <row r="2101" spans="1:24" s="712" customFormat="1" ht="12.75" hidden="1" customHeight="1">
      <c r="A2101" s="677"/>
      <c r="B2101" s="601"/>
      <c r="C2101" s="601"/>
      <c r="D2101" s="601"/>
      <c r="E2101" s="601"/>
      <c r="F2101" s="540"/>
      <c r="G2101" s="540"/>
      <c r="H2101" s="540"/>
      <c r="I2101" s="540"/>
      <c r="J2101" s="540"/>
      <c r="K2101" s="540"/>
      <c r="L2101" s="540"/>
      <c r="M2101" s="171"/>
      <c r="N2101" s="171"/>
      <c r="O2101" s="171"/>
      <c r="Q2101" s="758"/>
      <c r="R2101" s="757"/>
      <c r="S2101" s="717"/>
      <c r="T2101" s="717"/>
      <c r="U2101" s="717"/>
      <c r="V2101" s="717"/>
      <c r="W2101" s="717"/>
      <c r="X2101" s="759"/>
    </row>
    <row r="2102" spans="1:24" s="712" customFormat="1" ht="12.75" hidden="1" customHeight="1">
      <c r="A2102" s="677"/>
      <c r="B2102" s="601"/>
      <c r="C2102" s="601"/>
      <c r="D2102" s="601"/>
      <c r="E2102" s="601"/>
      <c r="F2102" s="540"/>
      <c r="G2102" s="540"/>
      <c r="H2102" s="540"/>
      <c r="I2102" s="540"/>
      <c r="J2102" s="540"/>
      <c r="K2102" s="540"/>
      <c r="L2102" s="540"/>
      <c r="M2102" s="171"/>
      <c r="N2102" s="171"/>
      <c r="O2102" s="171"/>
      <c r="Q2102" s="758"/>
      <c r="R2102" s="757"/>
      <c r="S2102" s="717"/>
      <c r="T2102" s="717"/>
      <c r="U2102" s="717"/>
      <c r="V2102" s="717"/>
      <c r="W2102" s="717"/>
      <c r="X2102" s="759"/>
    </row>
    <row r="2103" spans="1:24" s="712" customFormat="1" ht="12.75" hidden="1" customHeight="1">
      <c r="A2103" s="677"/>
      <c r="B2103" s="601"/>
      <c r="C2103" s="601"/>
      <c r="D2103" s="601"/>
      <c r="E2103" s="601"/>
      <c r="F2103" s="540"/>
      <c r="G2103" s="540"/>
      <c r="H2103" s="540"/>
      <c r="I2103" s="540"/>
      <c r="J2103" s="540"/>
      <c r="K2103" s="540"/>
      <c r="L2103" s="540"/>
      <c r="M2103" s="171"/>
      <c r="N2103" s="171"/>
      <c r="O2103" s="171"/>
      <c r="Q2103" s="758"/>
      <c r="R2103" s="757"/>
      <c r="S2103" s="717"/>
      <c r="T2103" s="717"/>
      <c r="U2103" s="717"/>
      <c r="V2103" s="717"/>
      <c r="W2103" s="717"/>
      <c r="X2103" s="759"/>
    </row>
    <row r="2104" spans="1:24" s="712" customFormat="1" ht="12.75" hidden="1" customHeight="1">
      <c r="A2104" s="677"/>
      <c r="B2104" s="601"/>
      <c r="C2104" s="601"/>
      <c r="D2104" s="601"/>
      <c r="E2104" s="601"/>
      <c r="F2104" s="540"/>
      <c r="G2104" s="540"/>
      <c r="H2104" s="540"/>
      <c r="I2104" s="540"/>
      <c r="J2104" s="540"/>
      <c r="K2104" s="540"/>
      <c r="L2104" s="540"/>
      <c r="M2104" s="171"/>
      <c r="N2104" s="171"/>
      <c r="O2104" s="171"/>
      <c r="Q2104" s="758"/>
      <c r="R2104" s="757"/>
      <c r="S2104" s="717"/>
      <c r="T2104" s="717"/>
      <c r="U2104" s="717"/>
      <c r="V2104" s="717"/>
      <c r="W2104" s="717"/>
      <c r="X2104" s="759"/>
    </row>
    <row r="2105" spans="1:24" s="712" customFormat="1" ht="12.75" hidden="1" customHeight="1">
      <c r="A2105" s="677"/>
      <c r="B2105" s="601"/>
      <c r="C2105" s="601"/>
      <c r="D2105" s="601"/>
      <c r="E2105" s="601"/>
      <c r="F2105" s="540"/>
      <c r="G2105" s="540"/>
      <c r="H2105" s="540"/>
      <c r="I2105" s="540"/>
      <c r="J2105" s="540"/>
      <c r="K2105" s="540"/>
      <c r="L2105" s="540"/>
      <c r="M2105" s="171"/>
      <c r="N2105" s="171"/>
      <c r="O2105" s="171"/>
      <c r="Q2105" s="758"/>
      <c r="R2105" s="757"/>
      <c r="S2105" s="717"/>
      <c r="T2105" s="717"/>
      <c r="U2105" s="717"/>
      <c r="V2105" s="717"/>
      <c r="W2105" s="717"/>
      <c r="X2105" s="759"/>
    </row>
    <row r="2106" spans="1:24" s="712" customFormat="1" ht="12.75" hidden="1" customHeight="1">
      <c r="A2106" s="677"/>
      <c r="B2106" s="601"/>
      <c r="C2106" s="601"/>
      <c r="D2106" s="601"/>
      <c r="E2106" s="601"/>
      <c r="F2106" s="540"/>
      <c r="G2106" s="540"/>
      <c r="H2106" s="540"/>
      <c r="I2106" s="540"/>
      <c r="J2106" s="540"/>
      <c r="K2106" s="540"/>
      <c r="L2106" s="540"/>
      <c r="M2106" s="171"/>
      <c r="N2106" s="171"/>
      <c r="O2106" s="171"/>
      <c r="Q2106" s="758"/>
      <c r="R2106" s="757"/>
      <c r="S2106" s="717"/>
      <c r="T2106" s="717"/>
      <c r="U2106" s="717"/>
      <c r="V2106" s="717"/>
      <c r="W2106" s="717"/>
      <c r="X2106" s="759"/>
    </row>
    <row r="2107" spans="1:24" s="712" customFormat="1" ht="12.75" hidden="1" customHeight="1">
      <c r="A2107" s="677"/>
      <c r="B2107" s="601"/>
      <c r="C2107" s="601"/>
      <c r="D2107" s="601"/>
      <c r="E2107" s="601"/>
      <c r="F2107" s="540"/>
      <c r="G2107" s="540"/>
      <c r="H2107" s="540"/>
      <c r="I2107" s="540"/>
      <c r="J2107" s="540"/>
      <c r="K2107" s="540"/>
      <c r="L2107" s="540"/>
      <c r="M2107" s="171"/>
      <c r="N2107" s="171"/>
      <c r="O2107" s="171"/>
      <c r="Q2107" s="758"/>
      <c r="R2107" s="757"/>
      <c r="S2107" s="717"/>
      <c r="T2107" s="717"/>
      <c r="U2107" s="717"/>
      <c r="V2107" s="717"/>
      <c r="W2107" s="717"/>
      <c r="X2107" s="759"/>
    </row>
    <row r="2108" spans="1:24" s="712" customFormat="1" ht="12.75" hidden="1" customHeight="1">
      <c r="A2108" s="677"/>
      <c r="B2108" s="601"/>
      <c r="C2108" s="601"/>
      <c r="D2108" s="601"/>
      <c r="E2108" s="601"/>
      <c r="F2108" s="540"/>
      <c r="G2108" s="540"/>
      <c r="H2108" s="540"/>
      <c r="I2108" s="540"/>
      <c r="J2108" s="540"/>
      <c r="K2108" s="540"/>
      <c r="L2108" s="540"/>
      <c r="M2108" s="171"/>
      <c r="N2108" s="171"/>
      <c r="O2108" s="171"/>
      <c r="Q2108" s="758"/>
      <c r="R2108" s="757"/>
      <c r="S2108" s="717"/>
      <c r="T2108" s="717"/>
      <c r="U2108" s="717"/>
      <c r="V2108" s="717"/>
      <c r="W2108" s="717"/>
      <c r="X2108" s="759"/>
    </row>
    <row r="2109" spans="1:24" s="712" customFormat="1" ht="12.75" hidden="1" customHeight="1">
      <c r="A2109" s="677"/>
      <c r="B2109" s="601"/>
      <c r="C2109" s="601"/>
      <c r="D2109" s="601"/>
      <c r="E2109" s="601"/>
      <c r="F2109" s="540"/>
      <c r="G2109" s="540"/>
      <c r="H2109" s="540"/>
      <c r="I2109" s="540"/>
      <c r="J2109" s="540"/>
      <c r="K2109" s="540"/>
      <c r="L2109" s="540"/>
      <c r="M2109" s="171"/>
      <c r="N2109" s="171"/>
      <c r="O2109" s="171"/>
      <c r="Q2109" s="758"/>
      <c r="R2109" s="757"/>
      <c r="S2109" s="717"/>
      <c r="T2109" s="717"/>
      <c r="U2109" s="717"/>
      <c r="V2109" s="717"/>
      <c r="W2109" s="717"/>
      <c r="X2109" s="759"/>
    </row>
    <row r="2110" spans="1:24" s="712" customFormat="1" ht="12.75" hidden="1" customHeight="1">
      <c r="A2110" s="677"/>
      <c r="B2110" s="601"/>
      <c r="C2110" s="601"/>
      <c r="D2110" s="601"/>
      <c r="E2110" s="601"/>
      <c r="F2110" s="540"/>
      <c r="G2110" s="540"/>
      <c r="H2110" s="540"/>
      <c r="I2110" s="540"/>
      <c r="J2110" s="540"/>
      <c r="K2110" s="540"/>
      <c r="L2110" s="540"/>
      <c r="M2110" s="171"/>
      <c r="N2110" s="171"/>
      <c r="O2110" s="171"/>
      <c r="Q2110" s="758"/>
      <c r="R2110" s="757"/>
      <c r="S2110" s="717"/>
      <c r="T2110" s="717"/>
      <c r="U2110" s="717"/>
      <c r="V2110" s="717"/>
      <c r="W2110" s="717"/>
      <c r="X2110" s="759"/>
    </row>
    <row r="2111" spans="1:24" s="712" customFormat="1" ht="12.75" hidden="1" customHeight="1">
      <c r="A2111" s="677"/>
      <c r="B2111" s="601"/>
      <c r="C2111" s="601"/>
      <c r="D2111" s="601"/>
      <c r="E2111" s="601"/>
      <c r="F2111" s="540"/>
      <c r="G2111" s="540"/>
      <c r="H2111" s="540"/>
      <c r="I2111" s="540"/>
      <c r="J2111" s="540"/>
      <c r="K2111" s="540"/>
      <c r="L2111" s="540"/>
      <c r="M2111" s="171"/>
      <c r="N2111" s="171"/>
      <c r="O2111" s="171"/>
      <c r="Q2111" s="758"/>
      <c r="R2111" s="757"/>
      <c r="S2111" s="717"/>
      <c r="T2111" s="717"/>
      <c r="U2111" s="717"/>
      <c r="V2111" s="717"/>
      <c r="W2111" s="717"/>
      <c r="X2111" s="759"/>
    </row>
    <row r="2112" spans="1:24" s="712" customFormat="1" ht="12.75" hidden="1" customHeight="1">
      <c r="A2112" s="677"/>
      <c r="B2112" s="601"/>
      <c r="C2112" s="601"/>
      <c r="D2112" s="601"/>
      <c r="E2112" s="601"/>
      <c r="F2112" s="540"/>
      <c r="G2112" s="540"/>
      <c r="H2112" s="540"/>
      <c r="I2112" s="540"/>
      <c r="J2112" s="540"/>
      <c r="K2112" s="540"/>
      <c r="L2112" s="540"/>
      <c r="M2112" s="171"/>
      <c r="N2112" s="171"/>
      <c r="O2112" s="171"/>
      <c r="Q2112" s="758"/>
      <c r="R2112" s="757"/>
      <c r="S2112" s="717"/>
      <c r="T2112" s="717"/>
      <c r="U2112" s="717"/>
      <c r="V2112" s="717"/>
      <c r="W2112" s="717"/>
      <c r="X2112" s="759"/>
    </row>
    <row r="2113" spans="1:24" s="712" customFormat="1" ht="12.75" hidden="1" customHeight="1">
      <c r="A2113" s="677"/>
      <c r="B2113" s="601"/>
      <c r="C2113" s="601"/>
      <c r="D2113" s="601"/>
      <c r="E2113" s="601"/>
      <c r="F2113" s="540"/>
      <c r="G2113" s="540"/>
      <c r="H2113" s="540"/>
      <c r="I2113" s="540"/>
      <c r="J2113" s="540"/>
      <c r="K2113" s="540"/>
      <c r="L2113" s="540"/>
      <c r="M2113" s="171"/>
      <c r="N2113" s="171"/>
      <c r="O2113" s="171"/>
      <c r="Q2113" s="758"/>
      <c r="R2113" s="757"/>
      <c r="S2113" s="717"/>
      <c r="T2113" s="717"/>
      <c r="U2113" s="717"/>
      <c r="V2113" s="717"/>
      <c r="W2113" s="717"/>
      <c r="X2113" s="759"/>
    </row>
    <row r="2114" spans="1:24" s="712" customFormat="1" ht="12.75" hidden="1" customHeight="1">
      <c r="A2114" s="677"/>
      <c r="B2114" s="601"/>
      <c r="C2114" s="601"/>
      <c r="D2114" s="601"/>
      <c r="E2114" s="601"/>
      <c r="F2114" s="540"/>
      <c r="G2114" s="540"/>
      <c r="H2114" s="540"/>
      <c r="I2114" s="540"/>
      <c r="J2114" s="540"/>
      <c r="K2114" s="540"/>
      <c r="L2114" s="540"/>
      <c r="M2114" s="171"/>
      <c r="N2114" s="171"/>
      <c r="O2114" s="171"/>
      <c r="Q2114" s="758"/>
      <c r="R2114" s="757"/>
      <c r="S2114" s="717"/>
      <c r="T2114" s="717"/>
      <c r="U2114" s="717"/>
      <c r="V2114" s="717"/>
      <c r="W2114" s="717"/>
      <c r="X2114" s="759"/>
    </row>
    <row r="2115" spans="1:24" s="712" customFormat="1" ht="12.75" hidden="1" customHeight="1">
      <c r="A2115" s="677"/>
      <c r="B2115" s="601"/>
      <c r="C2115" s="601"/>
      <c r="D2115" s="601"/>
      <c r="E2115" s="601"/>
      <c r="F2115" s="540"/>
      <c r="G2115" s="540"/>
      <c r="H2115" s="540"/>
      <c r="I2115" s="540"/>
      <c r="J2115" s="540"/>
      <c r="K2115" s="540"/>
      <c r="L2115" s="540"/>
      <c r="M2115" s="171"/>
      <c r="N2115" s="171"/>
      <c r="O2115" s="171"/>
      <c r="Q2115" s="758"/>
      <c r="R2115" s="757"/>
      <c r="S2115" s="717"/>
      <c r="T2115" s="717"/>
      <c r="U2115" s="717"/>
      <c r="V2115" s="717"/>
      <c r="W2115" s="717"/>
      <c r="X2115" s="759"/>
    </row>
    <row r="2116" spans="1:24" s="712" customFormat="1" ht="12.75" hidden="1" customHeight="1">
      <c r="A2116" s="677"/>
      <c r="B2116" s="601"/>
      <c r="C2116" s="601"/>
      <c r="D2116" s="601"/>
      <c r="E2116" s="601"/>
      <c r="F2116" s="540"/>
      <c r="G2116" s="540"/>
      <c r="H2116" s="540"/>
      <c r="I2116" s="540"/>
      <c r="J2116" s="540"/>
      <c r="K2116" s="540"/>
      <c r="L2116" s="540"/>
      <c r="M2116" s="171"/>
      <c r="N2116" s="171"/>
      <c r="O2116" s="171"/>
      <c r="Q2116" s="758"/>
      <c r="R2116" s="757"/>
      <c r="S2116" s="717"/>
      <c r="T2116" s="717"/>
      <c r="U2116" s="717"/>
      <c r="V2116" s="717"/>
      <c r="W2116" s="717"/>
      <c r="X2116" s="759"/>
    </row>
    <row r="2117" spans="1:24" s="712" customFormat="1" ht="12.75" hidden="1" customHeight="1">
      <c r="A2117" s="677"/>
      <c r="B2117" s="601"/>
      <c r="C2117" s="601"/>
      <c r="D2117" s="601"/>
      <c r="E2117" s="601"/>
      <c r="F2117" s="540"/>
      <c r="G2117" s="540"/>
      <c r="H2117" s="540"/>
      <c r="I2117" s="540"/>
      <c r="J2117" s="540"/>
      <c r="K2117" s="540"/>
      <c r="L2117" s="540"/>
      <c r="M2117" s="171"/>
      <c r="N2117" s="171"/>
      <c r="O2117" s="171"/>
      <c r="Q2117" s="758"/>
      <c r="R2117" s="757"/>
      <c r="S2117" s="717"/>
      <c r="T2117" s="717"/>
      <c r="U2117" s="717"/>
      <c r="V2117" s="717"/>
      <c r="W2117" s="717"/>
      <c r="X2117" s="759"/>
    </row>
    <row r="2118" spans="1:24" s="712" customFormat="1" ht="12.75" hidden="1" customHeight="1">
      <c r="A2118" s="677"/>
      <c r="B2118" s="601"/>
      <c r="C2118" s="601"/>
      <c r="D2118" s="601"/>
      <c r="E2118" s="601"/>
      <c r="F2118" s="540"/>
      <c r="G2118" s="540"/>
      <c r="H2118" s="540"/>
      <c r="I2118" s="540"/>
      <c r="J2118" s="540"/>
      <c r="K2118" s="540"/>
      <c r="L2118" s="540"/>
      <c r="M2118" s="171"/>
      <c r="N2118" s="171"/>
      <c r="O2118" s="171"/>
      <c r="Q2118" s="758"/>
      <c r="R2118" s="757"/>
      <c r="S2118" s="717"/>
      <c r="T2118" s="717"/>
      <c r="U2118" s="717"/>
      <c r="V2118" s="717"/>
      <c r="W2118" s="717"/>
      <c r="X2118" s="759"/>
    </row>
    <row r="2119" spans="1:24" s="712" customFormat="1" ht="12.75" hidden="1" customHeight="1">
      <c r="A2119" s="677"/>
      <c r="B2119" s="601"/>
      <c r="C2119" s="601"/>
      <c r="D2119" s="601"/>
      <c r="E2119" s="601"/>
      <c r="F2119" s="540"/>
      <c r="G2119" s="540"/>
      <c r="H2119" s="540"/>
      <c r="I2119" s="540"/>
      <c r="J2119" s="540"/>
      <c r="K2119" s="540"/>
      <c r="L2119" s="540"/>
      <c r="M2119" s="171"/>
      <c r="N2119" s="171"/>
      <c r="O2119" s="171"/>
      <c r="Q2119" s="758"/>
      <c r="R2119" s="757"/>
      <c r="S2119" s="717"/>
      <c r="T2119" s="717"/>
      <c r="U2119" s="717"/>
      <c r="V2119" s="717"/>
      <c r="W2119" s="717"/>
      <c r="X2119" s="759"/>
    </row>
    <row r="2120" spans="1:24" s="712" customFormat="1" ht="12.75" hidden="1" customHeight="1">
      <c r="A2120" s="677"/>
      <c r="B2120" s="601"/>
      <c r="C2120" s="601"/>
      <c r="D2120" s="601"/>
      <c r="E2120" s="601"/>
      <c r="F2120" s="540"/>
      <c r="G2120" s="540"/>
      <c r="H2120" s="540"/>
      <c r="I2120" s="540"/>
      <c r="J2120" s="540"/>
      <c r="K2120" s="540"/>
      <c r="L2120" s="540"/>
      <c r="M2120" s="171"/>
      <c r="N2120" s="171"/>
      <c r="O2120" s="171"/>
      <c r="Q2120" s="758"/>
      <c r="R2120" s="757"/>
      <c r="S2120" s="717"/>
      <c r="T2120" s="717"/>
      <c r="U2120" s="717"/>
      <c r="V2120" s="717"/>
      <c r="W2120" s="717"/>
      <c r="X2120" s="759"/>
    </row>
    <row r="2121" spans="1:24" s="712" customFormat="1" ht="12.75" hidden="1" customHeight="1">
      <c r="A2121" s="677"/>
      <c r="B2121" s="601"/>
      <c r="C2121" s="601"/>
      <c r="D2121" s="601"/>
      <c r="E2121" s="601"/>
      <c r="F2121" s="540"/>
      <c r="G2121" s="540"/>
      <c r="H2121" s="540"/>
      <c r="I2121" s="540"/>
      <c r="J2121" s="540"/>
      <c r="K2121" s="540"/>
      <c r="L2121" s="540"/>
      <c r="M2121" s="171"/>
      <c r="N2121" s="171"/>
      <c r="O2121" s="171"/>
      <c r="Q2121" s="758"/>
      <c r="R2121" s="757"/>
      <c r="S2121" s="717"/>
      <c r="T2121" s="717"/>
      <c r="U2121" s="717"/>
      <c r="V2121" s="717"/>
      <c r="W2121" s="717"/>
      <c r="X2121" s="759"/>
    </row>
    <row r="2122" spans="1:24" s="712" customFormat="1" ht="12.75" hidden="1" customHeight="1">
      <c r="A2122" s="677"/>
      <c r="B2122" s="601"/>
      <c r="C2122" s="601"/>
      <c r="D2122" s="601"/>
      <c r="E2122" s="601"/>
      <c r="F2122" s="540"/>
      <c r="G2122" s="540"/>
      <c r="H2122" s="540"/>
      <c r="I2122" s="540"/>
      <c r="J2122" s="540"/>
      <c r="K2122" s="540"/>
      <c r="L2122" s="540"/>
      <c r="M2122" s="171"/>
      <c r="N2122" s="171"/>
      <c r="O2122" s="171"/>
      <c r="Q2122" s="758"/>
      <c r="R2122" s="757"/>
      <c r="S2122" s="717"/>
      <c r="T2122" s="717"/>
      <c r="U2122" s="717"/>
      <c r="V2122" s="717"/>
      <c r="W2122" s="717"/>
      <c r="X2122" s="759"/>
    </row>
    <row r="2123" spans="1:24" s="712" customFormat="1" ht="12.75" hidden="1" customHeight="1">
      <c r="A2123" s="677"/>
      <c r="B2123" s="601"/>
      <c r="C2123" s="601"/>
      <c r="D2123" s="601"/>
      <c r="E2123" s="601"/>
      <c r="F2123" s="540"/>
      <c r="G2123" s="540"/>
      <c r="H2123" s="540"/>
      <c r="I2123" s="540"/>
      <c r="J2123" s="540"/>
      <c r="K2123" s="540"/>
      <c r="L2123" s="540"/>
      <c r="M2123" s="171"/>
      <c r="N2123" s="171"/>
      <c r="O2123" s="171"/>
      <c r="Q2123" s="758"/>
      <c r="R2123" s="757"/>
      <c r="S2123" s="717"/>
      <c r="T2123" s="717"/>
      <c r="U2123" s="717"/>
      <c r="V2123" s="717"/>
      <c r="W2123" s="717"/>
      <c r="X2123" s="759"/>
    </row>
    <row r="2124" spans="1:24" s="712" customFormat="1" ht="12.75" hidden="1" customHeight="1">
      <c r="A2124" s="677"/>
      <c r="B2124" s="601"/>
      <c r="C2124" s="601"/>
      <c r="D2124" s="601"/>
      <c r="E2124" s="601"/>
      <c r="F2124" s="540"/>
      <c r="G2124" s="540"/>
      <c r="H2124" s="540"/>
      <c r="I2124" s="540"/>
      <c r="J2124" s="540"/>
      <c r="K2124" s="540"/>
      <c r="L2124" s="540"/>
      <c r="M2124" s="171"/>
      <c r="N2124" s="171"/>
      <c r="O2124" s="171"/>
      <c r="Q2124" s="758"/>
      <c r="R2124" s="757"/>
      <c r="S2124" s="717"/>
      <c r="T2124" s="717"/>
      <c r="U2124" s="717"/>
      <c r="V2124" s="717"/>
      <c r="W2124" s="717"/>
      <c r="X2124" s="759"/>
    </row>
    <row r="2125" spans="1:24" s="712" customFormat="1" ht="12.75" hidden="1" customHeight="1">
      <c r="A2125" s="677"/>
      <c r="B2125" s="601"/>
      <c r="C2125" s="601"/>
      <c r="D2125" s="601"/>
      <c r="E2125" s="601"/>
      <c r="F2125" s="540"/>
      <c r="G2125" s="540"/>
      <c r="H2125" s="540"/>
      <c r="I2125" s="540"/>
      <c r="J2125" s="540"/>
      <c r="K2125" s="540"/>
      <c r="L2125" s="540"/>
      <c r="M2125" s="171"/>
      <c r="N2125" s="171"/>
      <c r="O2125" s="171"/>
      <c r="Q2125" s="758"/>
      <c r="R2125" s="757"/>
      <c r="S2125" s="717"/>
      <c r="T2125" s="717"/>
      <c r="U2125" s="717"/>
      <c r="V2125" s="717"/>
      <c r="W2125" s="717"/>
      <c r="X2125" s="759"/>
    </row>
    <row r="2126" spans="1:24" s="712" customFormat="1" ht="12.75" hidden="1" customHeight="1">
      <c r="A2126" s="677"/>
      <c r="B2126" s="601"/>
      <c r="C2126" s="601"/>
      <c r="D2126" s="601"/>
      <c r="E2126" s="601"/>
      <c r="F2126" s="540"/>
      <c r="G2126" s="540"/>
      <c r="H2126" s="540"/>
      <c r="I2126" s="540"/>
      <c r="J2126" s="540"/>
      <c r="K2126" s="540"/>
      <c r="L2126" s="540"/>
      <c r="M2126" s="171"/>
      <c r="N2126" s="171"/>
      <c r="O2126" s="171"/>
      <c r="Q2126" s="758"/>
      <c r="R2126" s="757"/>
      <c r="S2126" s="717"/>
      <c r="T2126" s="717"/>
      <c r="U2126" s="717"/>
      <c r="V2126" s="717"/>
      <c r="W2126" s="717"/>
      <c r="X2126" s="759"/>
    </row>
    <row r="2127" spans="1:24" s="712" customFormat="1" ht="12.75" hidden="1" customHeight="1">
      <c r="A2127" s="677"/>
      <c r="B2127" s="601"/>
      <c r="C2127" s="601"/>
      <c r="D2127" s="601"/>
      <c r="E2127" s="601"/>
      <c r="F2127" s="540"/>
      <c r="G2127" s="540"/>
      <c r="H2127" s="540"/>
      <c r="I2127" s="540"/>
      <c r="J2127" s="540"/>
      <c r="K2127" s="540"/>
      <c r="L2127" s="540"/>
      <c r="M2127" s="171"/>
      <c r="N2127" s="171"/>
      <c r="O2127" s="171"/>
      <c r="Q2127" s="758"/>
      <c r="R2127" s="757"/>
      <c r="S2127" s="717"/>
      <c r="T2127" s="717"/>
      <c r="U2127" s="717"/>
      <c r="V2127" s="717"/>
      <c r="W2127" s="717"/>
      <c r="X2127" s="759"/>
    </row>
    <row r="2128" spans="1:24" s="712" customFormat="1" ht="12.75" hidden="1" customHeight="1">
      <c r="A2128" s="677"/>
      <c r="B2128" s="601"/>
      <c r="C2128" s="601"/>
      <c r="D2128" s="601"/>
      <c r="E2128" s="601"/>
      <c r="F2128" s="540"/>
      <c r="G2128" s="540"/>
      <c r="H2128" s="540"/>
      <c r="I2128" s="540"/>
      <c r="J2128" s="540"/>
      <c r="K2128" s="540"/>
      <c r="L2128" s="540"/>
      <c r="M2128" s="171"/>
      <c r="N2128" s="171"/>
      <c r="O2128" s="171"/>
      <c r="Q2128" s="758"/>
      <c r="R2128" s="757"/>
      <c r="S2128" s="717"/>
      <c r="T2128" s="717"/>
      <c r="U2128" s="717"/>
      <c r="V2128" s="717"/>
      <c r="W2128" s="717"/>
      <c r="X2128" s="759"/>
    </row>
    <row r="2129" spans="1:24" s="712" customFormat="1" ht="12.75" hidden="1" customHeight="1">
      <c r="A2129" s="677"/>
      <c r="B2129" s="601"/>
      <c r="C2129" s="601"/>
      <c r="D2129" s="601"/>
      <c r="E2129" s="601"/>
      <c r="F2129" s="540"/>
      <c r="G2129" s="540"/>
      <c r="H2129" s="540"/>
      <c r="I2129" s="540"/>
      <c r="J2129" s="540"/>
      <c r="K2129" s="540"/>
      <c r="L2129" s="540"/>
      <c r="M2129" s="171"/>
      <c r="N2129" s="171"/>
      <c r="O2129" s="171"/>
      <c r="Q2129" s="758"/>
      <c r="R2129" s="757"/>
      <c r="S2129" s="717"/>
      <c r="T2129" s="717"/>
      <c r="U2129" s="717"/>
      <c r="V2129" s="717"/>
      <c r="W2129" s="717"/>
      <c r="X2129" s="759"/>
    </row>
    <row r="2130" spans="1:24" s="712" customFormat="1" ht="12.75" hidden="1" customHeight="1">
      <c r="A2130" s="677"/>
      <c r="B2130" s="601"/>
      <c r="C2130" s="601"/>
      <c r="D2130" s="601"/>
      <c r="E2130" s="601"/>
      <c r="F2130" s="540"/>
      <c r="G2130" s="540"/>
      <c r="H2130" s="540"/>
      <c r="I2130" s="540"/>
      <c r="J2130" s="540"/>
      <c r="K2130" s="540"/>
      <c r="L2130" s="540"/>
      <c r="M2130" s="171"/>
      <c r="N2130" s="171"/>
      <c r="O2130" s="171"/>
      <c r="Q2130" s="758"/>
      <c r="R2130" s="757"/>
      <c r="S2130" s="717"/>
      <c r="T2130" s="717"/>
      <c r="U2130" s="717"/>
      <c r="V2130" s="717"/>
      <c r="W2130" s="717"/>
      <c r="X2130" s="759"/>
    </row>
    <row r="2131" spans="1:24" s="712" customFormat="1" ht="12.75" hidden="1" customHeight="1">
      <c r="A2131" s="677"/>
      <c r="B2131" s="601"/>
      <c r="C2131" s="601"/>
      <c r="D2131" s="601"/>
      <c r="E2131" s="601"/>
      <c r="F2131" s="540"/>
      <c r="G2131" s="540"/>
      <c r="H2131" s="540"/>
      <c r="I2131" s="540"/>
      <c r="J2131" s="540"/>
      <c r="K2131" s="540"/>
      <c r="L2131" s="540"/>
      <c r="M2131" s="171"/>
      <c r="N2131" s="171"/>
      <c r="O2131" s="171"/>
      <c r="Q2131" s="758"/>
      <c r="R2131" s="757"/>
      <c r="S2131" s="717"/>
      <c r="T2131" s="717"/>
      <c r="U2131" s="717"/>
      <c r="V2131" s="717"/>
      <c r="W2131" s="717"/>
      <c r="X2131" s="759"/>
    </row>
    <row r="2132" spans="1:24" s="712" customFormat="1" ht="12.75" hidden="1" customHeight="1">
      <c r="A2132" s="677"/>
      <c r="B2132" s="601"/>
      <c r="C2132" s="601"/>
      <c r="D2132" s="601"/>
      <c r="E2132" s="601"/>
      <c r="F2132" s="540"/>
      <c r="G2132" s="540"/>
      <c r="H2132" s="540"/>
      <c r="I2132" s="540"/>
      <c r="J2132" s="540"/>
      <c r="K2132" s="540"/>
      <c r="L2132" s="540"/>
      <c r="M2132" s="171"/>
      <c r="N2132" s="171"/>
      <c r="O2132" s="171"/>
      <c r="Q2132" s="758"/>
      <c r="R2132" s="757"/>
      <c r="S2132" s="717"/>
      <c r="T2132" s="717"/>
      <c r="U2132" s="717"/>
      <c r="V2132" s="717"/>
      <c r="W2132" s="717"/>
      <c r="X2132" s="759"/>
    </row>
    <row r="2133" spans="1:24" s="712" customFormat="1" ht="12.75" hidden="1" customHeight="1">
      <c r="A2133" s="677"/>
      <c r="B2133" s="601"/>
      <c r="C2133" s="601"/>
      <c r="D2133" s="601"/>
      <c r="E2133" s="601"/>
      <c r="F2133" s="540"/>
      <c r="G2133" s="540"/>
      <c r="H2133" s="540"/>
      <c r="I2133" s="540"/>
      <c r="J2133" s="540"/>
      <c r="K2133" s="540"/>
      <c r="L2133" s="540"/>
      <c r="M2133" s="171"/>
      <c r="N2133" s="171"/>
      <c r="O2133" s="171"/>
      <c r="Q2133" s="758"/>
      <c r="R2133" s="757"/>
      <c r="S2133" s="717"/>
      <c r="T2133" s="717"/>
      <c r="U2133" s="717"/>
      <c r="V2133" s="717"/>
      <c r="W2133" s="717"/>
      <c r="X2133" s="759"/>
    </row>
    <row r="2134" spans="1:24" s="712" customFormat="1" ht="12.75" hidden="1" customHeight="1">
      <c r="A2134" s="677"/>
      <c r="B2134" s="601"/>
      <c r="C2134" s="601"/>
      <c r="D2134" s="601"/>
      <c r="E2134" s="601"/>
      <c r="F2134" s="540"/>
      <c r="G2134" s="540"/>
      <c r="H2134" s="540"/>
      <c r="I2134" s="540"/>
      <c r="J2134" s="540"/>
      <c r="K2134" s="540"/>
      <c r="L2134" s="540"/>
      <c r="M2134" s="171"/>
      <c r="N2134" s="171"/>
      <c r="O2134" s="171"/>
      <c r="Q2134" s="758"/>
      <c r="R2134" s="757"/>
      <c r="S2134" s="717"/>
      <c r="T2134" s="717"/>
      <c r="U2134" s="717"/>
      <c r="V2134" s="717"/>
      <c r="W2134" s="717"/>
      <c r="X2134" s="759"/>
    </row>
    <row r="2135" spans="1:24" s="712" customFormat="1" ht="12.75" hidden="1" customHeight="1">
      <c r="A2135" s="677"/>
      <c r="B2135" s="601"/>
      <c r="C2135" s="601"/>
      <c r="D2135" s="601"/>
      <c r="E2135" s="601"/>
      <c r="F2135" s="540"/>
      <c r="G2135" s="540"/>
      <c r="H2135" s="540"/>
      <c r="I2135" s="540"/>
      <c r="J2135" s="540"/>
      <c r="K2135" s="540"/>
      <c r="L2135" s="540"/>
      <c r="M2135" s="171"/>
      <c r="N2135" s="171"/>
      <c r="O2135" s="171"/>
      <c r="Q2135" s="758"/>
      <c r="R2135" s="757"/>
      <c r="S2135" s="717"/>
      <c r="T2135" s="717"/>
      <c r="U2135" s="717"/>
      <c r="V2135" s="717"/>
      <c r="W2135" s="717"/>
      <c r="X2135" s="759"/>
    </row>
    <row r="2136" spans="1:24" s="712" customFormat="1" ht="12.75" hidden="1" customHeight="1">
      <c r="A2136" s="677"/>
      <c r="B2136" s="601"/>
      <c r="C2136" s="601"/>
      <c r="D2136" s="601"/>
      <c r="E2136" s="601"/>
      <c r="F2136" s="540"/>
      <c r="G2136" s="540"/>
      <c r="H2136" s="540"/>
      <c r="I2136" s="540"/>
      <c r="J2136" s="540"/>
      <c r="K2136" s="540"/>
      <c r="L2136" s="540"/>
      <c r="M2136" s="171"/>
      <c r="N2136" s="171"/>
      <c r="O2136" s="171"/>
      <c r="Q2136" s="758"/>
      <c r="R2136" s="757"/>
      <c r="S2136" s="717"/>
      <c r="T2136" s="717"/>
      <c r="U2136" s="717"/>
      <c r="V2136" s="717"/>
      <c r="W2136" s="717"/>
      <c r="X2136" s="759"/>
    </row>
    <row r="2137" spans="1:24" s="712" customFormat="1" ht="12.75" hidden="1" customHeight="1">
      <c r="A2137" s="677"/>
      <c r="B2137" s="601"/>
      <c r="C2137" s="601"/>
      <c r="D2137" s="601"/>
      <c r="E2137" s="601"/>
      <c r="F2137" s="540"/>
      <c r="G2137" s="540"/>
      <c r="H2137" s="540"/>
      <c r="I2137" s="540"/>
      <c r="J2137" s="540"/>
      <c r="K2137" s="540"/>
      <c r="L2137" s="540"/>
      <c r="M2137" s="171"/>
      <c r="N2137" s="171"/>
      <c r="O2137" s="171"/>
      <c r="Q2137" s="758"/>
      <c r="R2137" s="757"/>
      <c r="S2137" s="717"/>
      <c r="T2137" s="717"/>
      <c r="U2137" s="717"/>
      <c r="V2137" s="717"/>
      <c r="W2137" s="717"/>
      <c r="X2137" s="759"/>
    </row>
    <row r="2138" spans="1:24" s="712" customFormat="1" ht="12.75" hidden="1" customHeight="1">
      <c r="A2138" s="677"/>
      <c r="B2138" s="601"/>
      <c r="C2138" s="601"/>
      <c r="D2138" s="601"/>
      <c r="E2138" s="601"/>
      <c r="F2138" s="540"/>
      <c r="G2138" s="540"/>
      <c r="H2138" s="540"/>
      <c r="I2138" s="540"/>
      <c r="J2138" s="540"/>
      <c r="K2138" s="540"/>
      <c r="L2138" s="540"/>
      <c r="M2138" s="171"/>
      <c r="N2138" s="171"/>
      <c r="O2138" s="171"/>
      <c r="Q2138" s="758"/>
      <c r="R2138" s="757"/>
      <c r="S2138" s="717"/>
      <c r="T2138" s="717"/>
      <c r="U2138" s="717"/>
      <c r="V2138" s="717"/>
      <c r="W2138" s="717"/>
      <c r="X2138" s="759"/>
    </row>
    <row r="2139" spans="1:24" s="712" customFormat="1" ht="12.75" hidden="1" customHeight="1">
      <c r="A2139" s="677"/>
      <c r="B2139" s="601"/>
      <c r="C2139" s="601"/>
      <c r="D2139" s="601"/>
      <c r="E2139" s="601"/>
      <c r="F2139" s="540"/>
      <c r="G2139" s="540"/>
      <c r="H2139" s="540"/>
      <c r="I2139" s="540"/>
      <c r="J2139" s="540"/>
      <c r="K2139" s="540"/>
      <c r="L2139" s="540"/>
      <c r="M2139" s="171"/>
      <c r="N2139" s="171"/>
      <c r="O2139" s="171"/>
      <c r="Q2139" s="758"/>
      <c r="R2139" s="757"/>
      <c r="S2139" s="717"/>
      <c r="T2139" s="717"/>
      <c r="U2139" s="717"/>
      <c r="V2139" s="717"/>
      <c r="W2139" s="717"/>
      <c r="X2139" s="759"/>
    </row>
    <row r="2140" spans="1:24" s="712" customFormat="1" ht="12.75" hidden="1" customHeight="1">
      <c r="A2140" s="677"/>
      <c r="B2140" s="601"/>
      <c r="C2140" s="601"/>
      <c r="D2140" s="601"/>
      <c r="E2140" s="601"/>
      <c r="F2140" s="540"/>
      <c r="G2140" s="540"/>
      <c r="H2140" s="540"/>
      <c r="I2140" s="540"/>
      <c r="J2140" s="540"/>
      <c r="K2140" s="540"/>
      <c r="L2140" s="540"/>
      <c r="M2140" s="171"/>
      <c r="N2140" s="171"/>
      <c r="O2140" s="171"/>
      <c r="Q2140" s="758"/>
      <c r="R2140" s="757"/>
      <c r="S2140" s="717"/>
      <c r="T2140" s="717"/>
      <c r="U2140" s="717"/>
      <c r="V2140" s="717"/>
      <c r="W2140" s="717"/>
      <c r="X2140" s="759"/>
    </row>
    <row r="2141" spans="1:24" s="712" customFormat="1" ht="12.75" hidden="1" customHeight="1">
      <c r="A2141" s="677"/>
      <c r="B2141" s="601"/>
      <c r="C2141" s="601"/>
      <c r="D2141" s="601"/>
      <c r="E2141" s="601"/>
      <c r="F2141" s="540"/>
      <c r="G2141" s="540"/>
      <c r="H2141" s="540"/>
      <c r="I2141" s="540"/>
      <c r="J2141" s="540"/>
      <c r="K2141" s="540"/>
      <c r="L2141" s="540"/>
      <c r="M2141" s="171"/>
      <c r="N2141" s="171"/>
      <c r="O2141" s="171"/>
      <c r="Q2141" s="758"/>
      <c r="R2141" s="757"/>
      <c r="S2141" s="717"/>
      <c r="T2141" s="717"/>
      <c r="U2141" s="717"/>
      <c r="V2141" s="717"/>
      <c r="W2141" s="717"/>
      <c r="X2141" s="759"/>
    </row>
    <row r="2142" spans="1:24" s="712" customFormat="1" ht="12.75" hidden="1" customHeight="1">
      <c r="A2142" s="677"/>
      <c r="B2142" s="601"/>
      <c r="C2142" s="601"/>
      <c r="D2142" s="601"/>
      <c r="E2142" s="601"/>
      <c r="F2142" s="540"/>
      <c r="G2142" s="540"/>
      <c r="H2142" s="540"/>
      <c r="I2142" s="540"/>
      <c r="J2142" s="540"/>
      <c r="K2142" s="540"/>
      <c r="L2142" s="540"/>
      <c r="M2142" s="171"/>
      <c r="N2142" s="171"/>
      <c r="O2142" s="171"/>
      <c r="Q2142" s="758"/>
      <c r="R2142" s="757"/>
      <c r="S2142" s="717"/>
      <c r="T2142" s="717"/>
      <c r="U2142" s="717"/>
      <c r="V2142" s="717"/>
      <c r="W2142" s="717"/>
      <c r="X2142" s="759"/>
    </row>
    <row r="2143" spans="1:24" s="712" customFormat="1" ht="12.75" hidden="1" customHeight="1">
      <c r="A2143" s="677"/>
      <c r="B2143" s="601"/>
      <c r="C2143" s="601"/>
      <c r="D2143" s="601"/>
      <c r="E2143" s="601"/>
      <c r="F2143" s="540"/>
      <c r="G2143" s="540"/>
      <c r="H2143" s="540"/>
      <c r="I2143" s="540"/>
      <c r="J2143" s="540"/>
      <c r="K2143" s="540"/>
      <c r="L2143" s="540"/>
      <c r="M2143" s="171"/>
      <c r="N2143" s="171"/>
      <c r="O2143" s="171"/>
      <c r="Q2143" s="758"/>
      <c r="R2143" s="757"/>
      <c r="S2143" s="717"/>
      <c r="T2143" s="717"/>
      <c r="U2143" s="717"/>
      <c r="V2143" s="717"/>
      <c r="W2143" s="717"/>
      <c r="X2143" s="759"/>
    </row>
    <row r="2144" spans="1:24" s="712" customFormat="1" ht="12.75" hidden="1" customHeight="1">
      <c r="A2144" s="677"/>
      <c r="B2144" s="601"/>
      <c r="C2144" s="601"/>
      <c r="D2144" s="601"/>
      <c r="E2144" s="601"/>
      <c r="F2144" s="540"/>
      <c r="G2144" s="540"/>
      <c r="H2144" s="540"/>
      <c r="I2144" s="540"/>
      <c r="J2144" s="540"/>
      <c r="K2144" s="540"/>
      <c r="L2144" s="540"/>
      <c r="M2144" s="171"/>
      <c r="N2144" s="171"/>
      <c r="O2144" s="171"/>
      <c r="Q2144" s="758"/>
      <c r="R2144" s="757"/>
      <c r="S2144" s="717"/>
      <c r="T2144" s="717"/>
      <c r="U2144" s="717"/>
      <c r="V2144" s="717"/>
      <c r="W2144" s="717"/>
      <c r="X2144" s="759"/>
    </row>
    <row r="2145" spans="1:24" s="712" customFormat="1" ht="12.75" hidden="1" customHeight="1">
      <c r="A2145" s="677"/>
      <c r="B2145" s="601"/>
      <c r="C2145" s="601"/>
      <c r="D2145" s="601"/>
      <c r="E2145" s="601"/>
      <c r="F2145" s="540"/>
      <c r="G2145" s="540"/>
      <c r="H2145" s="540"/>
      <c r="I2145" s="540"/>
      <c r="J2145" s="540"/>
      <c r="K2145" s="540"/>
      <c r="L2145" s="540"/>
      <c r="M2145" s="171"/>
      <c r="N2145" s="171"/>
      <c r="O2145" s="171"/>
      <c r="Q2145" s="758"/>
      <c r="R2145" s="757"/>
      <c r="S2145" s="717"/>
      <c r="T2145" s="717"/>
      <c r="U2145" s="717"/>
      <c r="V2145" s="717"/>
      <c r="W2145" s="717"/>
      <c r="X2145" s="759"/>
    </row>
    <row r="2146" spans="1:24" s="712" customFormat="1" ht="12.75" hidden="1" customHeight="1">
      <c r="A2146" s="677"/>
      <c r="B2146" s="601"/>
      <c r="C2146" s="601"/>
      <c r="D2146" s="601"/>
      <c r="E2146" s="601"/>
      <c r="F2146" s="540"/>
      <c r="G2146" s="540"/>
      <c r="H2146" s="540"/>
      <c r="I2146" s="540"/>
      <c r="J2146" s="540"/>
      <c r="K2146" s="540"/>
      <c r="L2146" s="540"/>
      <c r="M2146" s="171"/>
      <c r="N2146" s="171"/>
      <c r="O2146" s="171"/>
      <c r="Q2146" s="758"/>
      <c r="R2146" s="757"/>
      <c r="S2146" s="717"/>
      <c r="T2146" s="717"/>
      <c r="U2146" s="717"/>
      <c r="V2146" s="717"/>
      <c r="W2146" s="717"/>
      <c r="X2146" s="759"/>
    </row>
    <row r="2147" spans="1:24" s="712" customFormat="1" ht="12.75" hidden="1" customHeight="1">
      <c r="A2147" s="677"/>
      <c r="B2147" s="601"/>
      <c r="C2147" s="601"/>
      <c r="D2147" s="601"/>
      <c r="E2147" s="601"/>
      <c r="F2147" s="540"/>
      <c r="G2147" s="540"/>
      <c r="H2147" s="540"/>
      <c r="I2147" s="540"/>
      <c r="J2147" s="540"/>
      <c r="K2147" s="540"/>
      <c r="L2147" s="540"/>
      <c r="M2147" s="171"/>
      <c r="N2147" s="171"/>
      <c r="O2147" s="171"/>
      <c r="Q2147" s="758"/>
      <c r="R2147" s="757"/>
      <c r="S2147" s="717"/>
      <c r="T2147" s="717"/>
      <c r="U2147" s="717"/>
      <c r="V2147" s="717"/>
      <c r="W2147" s="717"/>
      <c r="X2147" s="759"/>
    </row>
    <row r="2148" spans="1:24" s="712" customFormat="1" ht="12.75" hidden="1" customHeight="1">
      <c r="A2148" s="677"/>
      <c r="B2148" s="601"/>
      <c r="C2148" s="601"/>
      <c r="D2148" s="601"/>
      <c r="E2148" s="601"/>
      <c r="F2148" s="540"/>
      <c r="G2148" s="540"/>
      <c r="H2148" s="540"/>
      <c r="I2148" s="540"/>
      <c r="J2148" s="540"/>
      <c r="K2148" s="540"/>
      <c r="L2148" s="540"/>
      <c r="M2148" s="171"/>
      <c r="N2148" s="171"/>
      <c r="O2148" s="171"/>
      <c r="Q2148" s="758"/>
      <c r="R2148" s="757"/>
      <c r="S2148" s="717"/>
      <c r="T2148" s="717"/>
      <c r="U2148" s="717"/>
      <c r="V2148" s="717"/>
      <c r="W2148" s="717"/>
      <c r="X2148" s="759"/>
    </row>
    <row r="2149" spans="1:24" s="712" customFormat="1" ht="12.75" hidden="1" customHeight="1">
      <c r="A2149" s="677"/>
      <c r="B2149" s="601"/>
      <c r="C2149" s="601"/>
      <c r="D2149" s="601"/>
      <c r="E2149" s="601"/>
      <c r="F2149" s="540"/>
      <c r="G2149" s="540"/>
      <c r="H2149" s="540"/>
      <c r="I2149" s="540"/>
      <c r="J2149" s="540"/>
      <c r="K2149" s="540"/>
      <c r="L2149" s="540"/>
      <c r="M2149" s="171"/>
      <c r="N2149" s="171"/>
      <c r="O2149" s="171"/>
      <c r="Q2149" s="758"/>
      <c r="R2149" s="757"/>
      <c r="S2149" s="717"/>
      <c r="T2149" s="717"/>
      <c r="U2149" s="717"/>
      <c r="V2149" s="717"/>
      <c r="W2149" s="717"/>
      <c r="X2149" s="759"/>
    </row>
    <row r="2150" spans="1:24" s="712" customFormat="1" ht="12.75" hidden="1" customHeight="1">
      <c r="A2150" s="677"/>
      <c r="B2150" s="601"/>
      <c r="C2150" s="601"/>
      <c r="D2150" s="601"/>
      <c r="E2150" s="601"/>
      <c r="F2150" s="540"/>
      <c r="G2150" s="540"/>
      <c r="H2150" s="540"/>
      <c r="I2150" s="540"/>
      <c r="J2150" s="540"/>
      <c r="K2150" s="540"/>
      <c r="L2150" s="540"/>
      <c r="M2150" s="171"/>
      <c r="N2150" s="171"/>
      <c r="O2150" s="171"/>
      <c r="Q2150" s="758"/>
      <c r="R2150" s="757"/>
      <c r="S2150" s="717"/>
      <c r="T2150" s="717"/>
      <c r="U2150" s="717"/>
      <c r="V2150" s="717"/>
      <c r="W2150" s="717"/>
      <c r="X2150" s="759"/>
    </row>
    <row r="2151" spans="1:24" s="712" customFormat="1" ht="12.75" hidden="1" customHeight="1">
      <c r="A2151" s="677"/>
      <c r="B2151" s="601"/>
      <c r="C2151" s="601"/>
      <c r="D2151" s="601"/>
      <c r="E2151" s="601"/>
      <c r="F2151" s="540"/>
      <c r="G2151" s="540"/>
      <c r="H2151" s="540"/>
      <c r="I2151" s="540"/>
      <c r="J2151" s="540"/>
      <c r="K2151" s="540"/>
      <c r="L2151" s="540"/>
      <c r="M2151" s="171"/>
      <c r="N2151" s="171"/>
      <c r="O2151" s="171"/>
      <c r="Q2151" s="758"/>
      <c r="R2151" s="757"/>
      <c r="S2151" s="717"/>
      <c r="T2151" s="717"/>
      <c r="U2151" s="717"/>
      <c r="V2151" s="717"/>
      <c r="W2151" s="717"/>
      <c r="X2151" s="759"/>
    </row>
    <row r="2152" spans="1:24" s="712" customFormat="1" ht="12.75" hidden="1" customHeight="1">
      <c r="A2152" s="677"/>
      <c r="B2152" s="601"/>
      <c r="C2152" s="601"/>
      <c r="D2152" s="601"/>
      <c r="E2152" s="601"/>
      <c r="F2152" s="540"/>
      <c r="G2152" s="540"/>
      <c r="H2152" s="540"/>
      <c r="I2152" s="540"/>
      <c r="J2152" s="540"/>
      <c r="K2152" s="540"/>
      <c r="L2152" s="540"/>
      <c r="M2152" s="171"/>
      <c r="N2152" s="171"/>
      <c r="O2152" s="171"/>
      <c r="Q2152" s="758"/>
      <c r="R2152" s="757"/>
      <c r="S2152" s="717"/>
      <c r="T2152" s="717"/>
      <c r="U2152" s="717"/>
      <c r="V2152" s="717"/>
      <c r="W2152" s="717"/>
      <c r="X2152" s="759"/>
    </row>
    <row r="2153" spans="1:24" s="712" customFormat="1" ht="12.75" hidden="1" customHeight="1">
      <c r="A2153" s="677"/>
      <c r="B2153" s="601"/>
      <c r="C2153" s="601"/>
      <c r="D2153" s="601"/>
      <c r="E2153" s="601"/>
      <c r="F2153" s="540"/>
      <c r="G2153" s="540"/>
      <c r="H2153" s="540"/>
      <c r="I2153" s="540"/>
      <c r="J2153" s="540"/>
      <c r="K2153" s="540"/>
      <c r="L2153" s="540"/>
      <c r="M2153" s="171"/>
      <c r="N2153" s="171"/>
      <c r="O2153" s="171"/>
      <c r="Q2153" s="758"/>
      <c r="R2153" s="757"/>
      <c r="S2153" s="717"/>
      <c r="T2153" s="717"/>
      <c r="U2153" s="717"/>
      <c r="V2153" s="717"/>
      <c r="W2153" s="717"/>
      <c r="X2153" s="759"/>
    </row>
    <row r="2154" spans="1:24" s="712" customFormat="1" ht="12.75" hidden="1" customHeight="1">
      <c r="A2154" s="677"/>
      <c r="B2154" s="601"/>
      <c r="C2154" s="601"/>
      <c r="D2154" s="601"/>
      <c r="E2154" s="601"/>
      <c r="F2154" s="540"/>
      <c r="G2154" s="540"/>
      <c r="H2154" s="540"/>
      <c r="I2154" s="540"/>
      <c r="J2154" s="540"/>
      <c r="K2154" s="540"/>
      <c r="L2154" s="540"/>
      <c r="M2154" s="171"/>
      <c r="N2154" s="171"/>
      <c r="O2154" s="171"/>
      <c r="Q2154" s="758"/>
      <c r="R2154" s="757"/>
      <c r="S2154" s="717"/>
      <c r="T2154" s="717"/>
      <c r="U2154" s="717"/>
      <c r="V2154" s="717"/>
      <c r="W2154" s="717"/>
      <c r="X2154" s="759"/>
    </row>
    <row r="2155" spans="1:24" s="712" customFormat="1" ht="12.75" hidden="1" customHeight="1">
      <c r="A2155" s="677"/>
      <c r="B2155" s="601"/>
      <c r="C2155" s="601"/>
      <c r="D2155" s="601"/>
      <c r="E2155" s="601"/>
      <c r="F2155" s="540"/>
      <c r="G2155" s="540"/>
      <c r="H2155" s="540"/>
      <c r="I2155" s="540"/>
      <c r="J2155" s="540"/>
      <c r="K2155" s="540"/>
      <c r="L2155" s="540"/>
      <c r="M2155" s="171"/>
      <c r="N2155" s="171"/>
      <c r="O2155" s="171"/>
      <c r="Q2155" s="758"/>
      <c r="R2155" s="757"/>
      <c r="S2155" s="717"/>
      <c r="T2155" s="717"/>
      <c r="U2155" s="717"/>
      <c r="V2155" s="717"/>
      <c r="W2155" s="717"/>
      <c r="X2155" s="759"/>
    </row>
    <row r="2156" spans="1:24" s="712" customFormat="1" ht="12.75" hidden="1" customHeight="1">
      <c r="A2156" s="677"/>
      <c r="B2156" s="601"/>
      <c r="C2156" s="601"/>
      <c r="D2156" s="601"/>
      <c r="E2156" s="601"/>
      <c r="F2156" s="540"/>
      <c r="G2156" s="540"/>
      <c r="H2156" s="540"/>
      <c r="I2156" s="540"/>
      <c r="J2156" s="540"/>
      <c r="K2156" s="540"/>
      <c r="L2156" s="540"/>
      <c r="M2156" s="171"/>
      <c r="N2156" s="171"/>
      <c r="O2156" s="171"/>
      <c r="Q2156" s="758"/>
      <c r="R2156" s="757"/>
      <c r="S2156" s="717"/>
      <c r="T2156" s="717"/>
      <c r="U2156" s="717"/>
      <c r="V2156" s="717"/>
      <c r="W2156" s="717"/>
      <c r="X2156" s="759"/>
    </row>
    <row r="2157" spans="1:24" s="712" customFormat="1" ht="12.75" hidden="1" customHeight="1">
      <c r="A2157" s="677"/>
      <c r="B2157" s="601"/>
      <c r="C2157" s="601"/>
      <c r="D2157" s="601"/>
      <c r="E2157" s="601"/>
      <c r="F2157" s="540"/>
      <c r="G2157" s="540"/>
      <c r="H2157" s="540"/>
      <c r="I2157" s="540"/>
      <c r="J2157" s="540"/>
      <c r="K2157" s="540"/>
      <c r="L2157" s="540"/>
      <c r="M2157" s="171"/>
      <c r="N2157" s="171"/>
      <c r="O2157" s="171"/>
      <c r="Q2157" s="758"/>
      <c r="R2157" s="757"/>
      <c r="S2157" s="717"/>
      <c r="T2157" s="717"/>
      <c r="U2157" s="717"/>
      <c r="V2157" s="717"/>
      <c r="W2157" s="717"/>
      <c r="X2157" s="759"/>
    </row>
    <row r="2158" spans="1:24" s="712" customFormat="1" ht="12.75" hidden="1" customHeight="1">
      <c r="A2158" s="677"/>
      <c r="B2158" s="601"/>
      <c r="C2158" s="601"/>
      <c r="D2158" s="601"/>
      <c r="E2158" s="601"/>
      <c r="F2158" s="540"/>
      <c r="G2158" s="540"/>
      <c r="H2158" s="540"/>
      <c r="I2158" s="540"/>
      <c r="J2158" s="540"/>
      <c r="K2158" s="540"/>
      <c r="L2158" s="540"/>
      <c r="M2158" s="171"/>
      <c r="N2158" s="171"/>
      <c r="O2158" s="171"/>
      <c r="Q2158" s="758"/>
      <c r="R2158" s="757"/>
      <c r="S2158" s="717"/>
      <c r="T2158" s="717"/>
      <c r="U2158" s="717"/>
      <c r="V2158" s="717"/>
      <c r="W2158" s="717"/>
      <c r="X2158" s="759"/>
    </row>
    <row r="2159" spans="1:24" s="712" customFormat="1" ht="12.75" hidden="1" customHeight="1">
      <c r="A2159" s="677"/>
      <c r="B2159" s="601"/>
      <c r="C2159" s="601"/>
      <c r="D2159" s="601"/>
      <c r="E2159" s="601"/>
      <c r="F2159" s="540"/>
      <c r="G2159" s="540"/>
      <c r="H2159" s="540"/>
      <c r="I2159" s="540"/>
      <c r="J2159" s="540"/>
      <c r="K2159" s="540"/>
      <c r="L2159" s="540"/>
      <c r="M2159" s="171"/>
      <c r="N2159" s="171"/>
      <c r="O2159" s="171"/>
      <c r="Q2159" s="758"/>
      <c r="R2159" s="757"/>
      <c r="S2159" s="717"/>
      <c r="T2159" s="717"/>
      <c r="U2159" s="717"/>
      <c r="V2159" s="717"/>
      <c r="W2159" s="717"/>
      <c r="X2159" s="759"/>
    </row>
    <row r="2160" spans="1:24" s="712" customFormat="1" ht="12.75" hidden="1" customHeight="1">
      <c r="A2160" s="677"/>
      <c r="B2160" s="601"/>
      <c r="C2160" s="601"/>
      <c r="D2160" s="601"/>
      <c r="E2160" s="601"/>
      <c r="F2160" s="540"/>
      <c r="G2160" s="540"/>
      <c r="H2160" s="540"/>
      <c r="I2160" s="540"/>
      <c r="J2160" s="540"/>
      <c r="K2160" s="540"/>
      <c r="L2160" s="540"/>
      <c r="M2160" s="171"/>
      <c r="N2160" s="171"/>
      <c r="O2160" s="171"/>
      <c r="Q2160" s="758"/>
      <c r="R2160" s="757"/>
      <c r="S2160" s="717"/>
      <c r="T2160" s="717"/>
      <c r="U2160" s="717"/>
      <c r="V2160" s="717"/>
      <c r="W2160" s="717"/>
      <c r="X2160" s="759"/>
    </row>
    <row r="2161" spans="1:24" s="712" customFormat="1" ht="12.75" hidden="1" customHeight="1">
      <c r="A2161" s="677"/>
      <c r="B2161" s="601"/>
      <c r="C2161" s="601"/>
      <c r="D2161" s="601"/>
      <c r="E2161" s="601"/>
      <c r="F2161" s="540"/>
      <c r="G2161" s="540"/>
      <c r="H2161" s="540"/>
      <c r="I2161" s="540"/>
      <c r="J2161" s="540"/>
      <c r="K2161" s="540"/>
      <c r="L2161" s="540"/>
      <c r="M2161" s="171"/>
      <c r="N2161" s="171"/>
      <c r="O2161" s="171"/>
      <c r="Q2161" s="758"/>
      <c r="R2161" s="757"/>
      <c r="S2161" s="717"/>
      <c r="T2161" s="717"/>
      <c r="U2161" s="717"/>
      <c r="V2161" s="717"/>
      <c r="W2161" s="717"/>
      <c r="X2161" s="759"/>
    </row>
    <row r="2162" spans="1:24" s="712" customFormat="1" ht="12.75" hidden="1" customHeight="1">
      <c r="A2162" s="677"/>
      <c r="B2162" s="601"/>
      <c r="C2162" s="601"/>
      <c r="D2162" s="601"/>
      <c r="E2162" s="601"/>
      <c r="F2162" s="540"/>
      <c r="G2162" s="540"/>
      <c r="H2162" s="540"/>
      <c r="I2162" s="540"/>
      <c r="J2162" s="540"/>
      <c r="K2162" s="540"/>
      <c r="L2162" s="540"/>
      <c r="M2162" s="171"/>
      <c r="N2162" s="171"/>
      <c r="O2162" s="171"/>
      <c r="Q2162" s="758"/>
      <c r="R2162" s="757"/>
      <c r="S2162" s="717"/>
      <c r="T2162" s="717"/>
      <c r="U2162" s="717"/>
      <c r="V2162" s="717"/>
      <c r="W2162" s="717"/>
      <c r="X2162" s="759"/>
    </row>
    <row r="2163" spans="1:24" s="712" customFormat="1" ht="12.75" hidden="1" customHeight="1">
      <c r="A2163" s="677"/>
      <c r="B2163" s="601"/>
      <c r="C2163" s="601"/>
      <c r="D2163" s="601"/>
      <c r="E2163" s="601"/>
      <c r="F2163" s="540"/>
      <c r="G2163" s="540"/>
      <c r="H2163" s="540"/>
      <c r="I2163" s="540"/>
      <c r="J2163" s="540"/>
      <c r="K2163" s="540"/>
      <c r="L2163" s="540"/>
      <c r="M2163" s="171"/>
      <c r="N2163" s="171"/>
      <c r="O2163" s="171"/>
      <c r="Q2163" s="758"/>
      <c r="R2163" s="757"/>
      <c r="S2163" s="717"/>
      <c r="T2163" s="717"/>
      <c r="U2163" s="717"/>
      <c r="V2163" s="717"/>
      <c r="W2163" s="717"/>
      <c r="X2163" s="759"/>
    </row>
    <row r="2164" spans="1:24" s="712" customFormat="1" ht="12.75" hidden="1" customHeight="1">
      <c r="A2164" s="677"/>
      <c r="B2164" s="601"/>
      <c r="C2164" s="601"/>
      <c r="D2164" s="601"/>
      <c r="E2164" s="601"/>
      <c r="F2164" s="540"/>
      <c r="G2164" s="540"/>
      <c r="H2164" s="540"/>
      <c r="I2164" s="540"/>
      <c r="J2164" s="540"/>
      <c r="K2164" s="540"/>
      <c r="L2164" s="540"/>
      <c r="M2164" s="171"/>
      <c r="N2164" s="171"/>
      <c r="O2164" s="171"/>
      <c r="Q2164" s="758"/>
      <c r="R2164" s="757"/>
      <c r="S2164" s="717"/>
      <c r="T2164" s="717"/>
      <c r="U2164" s="717"/>
      <c r="V2164" s="717"/>
      <c r="W2164" s="717"/>
      <c r="X2164" s="759"/>
    </row>
    <row r="2165" spans="1:24" s="712" customFormat="1" ht="12.75" hidden="1" customHeight="1">
      <c r="A2165" s="677"/>
      <c r="B2165" s="601"/>
      <c r="C2165" s="601"/>
      <c r="D2165" s="601"/>
      <c r="E2165" s="601"/>
      <c r="F2165" s="540"/>
      <c r="G2165" s="540"/>
      <c r="H2165" s="540"/>
      <c r="I2165" s="540"/>
      <c r="J2165" s="540"/>
      <c r="K2165" s="540"/>
      <c r="L2165" s="540"/>
      <c r="M2165" s="171"/>
      <c r="N2165" s="171"/>
      <c r="O2165" s="171"/>
      <c r="Q2165" s="758"/>
      <c r="R2165" s="757"/>
      <c r="S2165" s="717"/>
      <c r="T2165" s="717"/>
      <c r="U2165" s="717"/>
      <c r="V2165" s="717"/>
      <c r="W2165" s="717"/>
      <c r="X2165" s="759"/>
    </row>
    <row r="2166" spans="1:24" s="712" customFormat="1" ht="12.75" hidden="1" customHeight="1">
      <c r="A2166" s="677"/>
      <c r="B2166" s="601"/>
      <c r="C2166" s="601"/>
      <c r="D2166" s="601"/>
      <c r="E2166" s="601"/>
      <c r="F2166" s="540"/>
      <c r="G2166" s="540"/>
      <c r="H2166" s="540"/>
      <c r="I2166" s="540"/>
      <c r="J2166" s="540"/>
      <c r="K2166" s="540"/>
      <c r="L2166" s="540"/>
      <c r="M2166" s="171"/>
      <c r="N2166" s="171"/>
      <c r="O2166" s="171"/>
      <c r="Q2166" s="758"/>
      <c r="R2166" s="757"/>
      <c r="S2166" s="717"/>
      <c r="T2166" s="717"/>
      <c r="U2166" s="717"/>
      <c r="V2166" s="717"/>
      <c r="W2166" s="717"/>
      <c r="X2166" s="759"/>
    </row>
    <row r="2167" spans="1:24" s="712" customFormat="1" ht="12.75" hidden="1" customHeight="1">
      <c r="A2167" s="677"/>
      <c r="B2167" s="601"/>
      <c r="C2167" s="601"/>
      <c r="D2167" s="601"/>
      <c r="E2167" s="601"/>
      <c r="F2167" s="540"/>
      <c r="G2167" s="540"/>
      <c r="H2167" s="540"/>
      <c r="I2167" s="540"/>
      <c r="J2167" s="540"/>
      <c r="K2167" s="540"/>
      <c r="L2167" s="540"/>
      <c r="M2167" s="171"/>
      <c r="N2167" s="171"/>
      <c r="O2167" s="171"/>
      <c r="Q2167" s="758"/>
      <c r="R2167" s="757"/>
      <c r="S2167" s="717"/>
      <c r="T2167" s="717"/>
      <c r="U2167" s="717"/>
      <c r="V2167" s="717"/>
      <c r="W2167" s="717"/>
      <c r="X2167" s="759"/>
    </row>
    <row r="2168" spans="1:24" s="712" customFormat="1" ht="12.75" hidden="1" customHeight="1">
      <c r="A2168" s="677"/>
      <c r="B2168" s="601"/>
      <c r="C2168" s="601"/>
      <c r="D2168" s="601"/>
      <c r="E2168" s="601"/>
      <c r="F2168" s="540"/>
      <c r="G2168" s="540"/>
      <c r="H2168" s="540"/>
      <c r="I2168" s="540"/>
      <c r="J2168" s="540"/>
      <c r="K2168" s="540"/>
      <c r="L2168" s="540"/>
      <c r="M2168" s="171"/>
      <c r="N2168" s="171"/>
      <c r="O2168" s="171"/>
      <c r="Q2168" s="758"/>
      <c r="R2168" s="757"/>
      <c r="S2168" s="717"/>
      <c r="T2168" s="717"/>
      <c r="U2168" s="717"/>
      <c r="V2168" s="717"/>
      <c r="W2168" s="717"/>
      <c r="X2168" s="759"/>
    </row>
    <row r="2169" spans="1:24" s="712" customFormat="1" ht="12.75" hidden="1" customHeight="1">
      <c r="A2169" s="677"/>
      <c r="B2169" s="601"/>
      <c r="C2169" s="601"/>
      <c r="D2169" s="601"/>
      <c r="E2169" s="601"/>
      <c r="F2169" s="540"/>
      <c r="G2169" s="540"/>
      <c r="H2169" s="540"/>
      <c r="I2169" s="540"/>
      <c r="J2169" s="540"/>
      <c r="K2169" s="540"/>
      <c r="L2169" s="540"/>
      <c r="M2169" s="171"/>
      <c r="N2169" s="171"/>
      <c r="O2169" s="171"/>
      <c r="Q2169" s="758"/>
      <c r="R2169" s="757"/>
      <c r="S2169" s="717"/>
      <c r="T2169" s="717"/>
      <c r="U2169" s="717"/>
      <c r="V2169" s="717"/>
      <c r="W2169" s="717"/>
      <c r="X2169" s="759"/>
    </row>
    <row r="2170" spans="1:24" s="712" customFormat="1" ht="12.75" hidden="1" customHeight="1">
      <c r="A2170" s="677"/>
      <c r="B2170" s="601"/>
      <c r="C2170" s="601"/>
      <c r="D2170" s="601"/>
      <c r="E2170" s="601"/>
      <c r="F2170" s="540"/>
      <c r="G2170" s="540"/>
      <c r="H2170" s="540"/>
      <c r="I2170" s="540"/>
      <c r="J2170" s="540"/>
      <c r="K2170" s="540"/>
      <c r="L2170" s="540"/>
      <c r="M2170" s="171"/>
      <c r="N2170" s="171"/>
      <c r="O2170" s="171"/>
      <c r="Q2170" s="758"/>
      <c r="R2170" s="757"/>
      <c r="S2170" s="717"/>
      <c r="T2170" s="717"/>
      <c r="U2170" s="717"/>
      <c r="V2170" s="717"/>
      <c r="W2170" s="717"/>
      <c r="X2170" s="759"/>
    </row>
    <row r="2171" spans="1:24" s="712" customFormat="1" ht="12.75" hidden="1" customHeight="1">
      <c r="A2171" s="677"/>
      <c r="B2171" s="601"/>
      <c r="C2171" s="601"/>
      <c r="D2171" s="601"/>
      <c r="E2171" s="601"/>
      <c r="F2171" s="540"/>
      <c r="G2171" s="540"/>
      <c r="H2171" s="540"/>
      <c r="I2171" s="540"/>
      <c r="J2171" s="540"/>
      <c r="K2171" s="540"/>
      <c r="L2171" s="540"/>
      <c r="M2171" s="171"/>
      <c r="N2171" s="171"/>
      <c r="O2171" s="171"/>
      <c r="Q2171" s="758"/>
      <c r="R2171" s="757"/>
      <c r="S2171" s="717"/>
      <c r="T2171" s="717"/>
      <c r="U2171" s="717"/>
      <c r="V2171" s="717"/>
      <c r="W2171" s="717"/>
      <c r="X2171" s="759"/>
    </row>
    <row r="2172" spans="1:24" s="712" customFormat="1" ht="12.75" hidden="1" customHeight="1">
      <c r="A2172" s="677"/>
      <c r="B2172" s="601"/>
      <c r="C2172" s="601"/>
      <c r="D2172" s="601"/>
      <c r="E2172" s="601"/>
      <c r="F2172" s="540"/>
      <c r="G2172" s="540"/>
      <c r="H2172" s="540"/>
      <c r="I2172" s="540"/>
      <c r="J2172" s="540"/>
      <c r="K2172" s="540"/>
      <c r="L2172" s="540"/>
      <c r="M2172" s="171"/>
      <c r="N2172" s="171"/>
      <c r="O2172" s="171"/>
      <c r="Q2172" s="758"/>
      <c r="R2172" s="757"/>
      <c r="S2172" s="717"/>
      <c r="T2172" s="717"/>
      <c r="U2172" s="717"/>
      <c r="V2172" s="717"/>
      <c r="W2172" s="717"/>
      <c r="X2172" s="759"/>
    </row>
    <row r="2173" spans="1:24" s="712" customFormat="1" ht="12.75" hidden="1" customHeight="1">
      <c r="A2173" s="677"/>
      <c r="B2173" s="601"/>
      <c r="C2173" s="601"/>
      <c r="D2173" s="601"/>
      <c r="E2173" s="601"/>
      <c r="F2173" s="540"/>
      <c r="G2173" s="540"/>
      <c r="H2173" s="540"/>
      <c r="I2173" s="540"/>
      <c r="J2173" s="540"/>
      <c r="K2173" s="540"/>
      <c r="L2173" s="540"/>
      <c r="M2173" s="171"/>
      <c r="N2173" s="171"/>
      <c r="O2173" s="171"/>
      <c r="Q2173" s="758"/>
      <c r="R2173" s="757"/>
      <c r="S2173" s="717"/>
      <c r="T2173" s="717"/>
      <c r="U2173" s="717"/>
      <c r="V2173" s="717"/>
      <c r="W2173" s="717"/>
      <c r="X2173" s="759"/>
    </row>
    <row r="2174" spans="1:24" s="712" customFormat="1" ht="12.75" hidden="1" customHeight="1">
      <c r="A2174" s="677"/>
      <c r="B2174" s="601"/>
      <c r="C2174" s="601"/>
      <c r="D2174" s="601"/>
      <c r="E2174" s="601"/>
      <c r="F2174" s="540"/>
      <c r="G2174" s="540"/>
      <c r="H2174" s="540"/>
      <c r="I2174" s="540"/>
      <c r="J2174" s="540"/>
      <c r="K2174" s="540"/>
      <c r="L2174" s="540"/>
      <c r="M2174" s="171"/>
      <c r="N2174" s="171"/>
      <c r="O2174" s="171"/>
      <c r="Q2174" s="758"/>
      <c r="R2174" s="757"/>
      <c r="S2174" s="717"/>
      <c r="T2174" s="717"/>
      <c r="U2174" s="717"/>
      <c r="V2174" s="717"/>
      <c r="W2174" s="717"/>
      <c r="X2174" s="759"/>
    </row>
    <row r="2175" spans="1:24" s="712" customFormat="1" ht="12.75" hidden="1" customHeight="1">
      <c r="A2175" s="677"/>
      <c r="B2175" s="601"/>
      <c r="C2175" s="601"/>
      <c r="D2175" s="601"/>
      <c r="E2175" s="601"/>
      <c r="F2175" s="540"/>
      <c r="G2175" s="540"/>
      <c r="H2175" s="540"/>
      <c r="I2175" s="540"/>
      <c r="J2175" s="540"/>
      <c r="K2175" s="540"/>
      <c r="L2175" s="540"/>
      <c r="M2175" s="171"/>
      <c r="N2175" s="171"/>
      <c r="O2175" s="171"/>
      <c r="Q2175" s="758"/>
      <c r="R2175" s="757"/>
      <c r="S2175" s="717"/>
      <c r="T2175" s="717"/>
      <c r="U2175" s="717"/>
      <c r="V2175" s="717"/>
      <c r="W2175" s="717"/>
      <c r="X2175" s="759"/>
    </row>
    <row r="2176" spans="1:24" s="712" customFormat="1" ht="12.75" hidden="1" customHeight="1">
      <c r="A2176" s="677"/>
      <c r="B2176" s="601"/>
      <c r="C2176" s="601"/>
      <c r="D2176" s="601"/>
      <c r="E2176" s="601"/>
      <c r="F2176" s="540"/>
      <c r="G2176" s="540"/>
      <c r="H2176" s="540"/>
      <c r="I2176" s="540"/>
      <c r="J2176" s="540"/>
      <c r="K2176" s="540"/>
      <c r="L2176" s="540"/>
      <c r="M2176" s="171"/>
      <c r="N2176" s="171"/>
      <c r="O2176" s="171"/>
      <c r="Q2176" s="758"/>
      <c r="R2176" s="757"/>
      <c r="S2176" s="717"/>
      <c r="T2176" s="717"/>
      <c r="U2176" s="717"/>
      <c r="V2176" s="717"/>
      <c r="W2176" s="717"/>
      <c r="X2176" s="759"/>
    </row>
    <row r="2177" spans="1:24" s="712" customFormat="1" ht="12.75" hidden="1" customHeight="1">
      <c r="A2177" s="677"/>
      <c r="B2177" s="601"/>
      <c r="C2177" s="601"/>
      <c r="D2177" s="601"/>
      <c r="E2177" s="601"/>
      <c r="F2177" s="540"/>
      <c r="G2177" s="540"/>
      <c r="H2177" s="540"/>
      <c r="I2177" s="540"/>
      <c r="J2177" s="540"/>
      <c r="K2177" s="540"/>
      <c r="L2177" s="540"/>
      <c r="M2177" s="171"/>
      <c r="N2177" s="171"/>
      <c r="O2177" s="171"/>
      <c r="Q2177" s="758"/>
      <c r="R2177" s="757"/>
      <c r="S2177" s="717"/>
      <c r="T2177" s="717"/>
      <c r="U2177" s="717"/>
      <c r="V2177" s="717"/>
      <c r="W2177" s="717"/>
      <c r="X2177" s="759"/>
    </row>
    <row r="2178" spans="1:24" s="712" customFormat="1" ht="12.75" hidden="1" customHeight="1">
      <c r="A2178" s="677"/>
      <c r="B2178" s="601"/>
      <c r="C2178" s="601"/>
      <c r="D2178" s="601"/>
      <c r="E2178" s="601"/>
      <c r="F2178" s="540"/>
      <c r="G2178" s="540"/>
      <c r="H2178" s="540"/>
      <c r="I2178" s="540"/>
      <c r="J2178" s="540"/>
      <c r="K2178" s="540"/>
      <c r="L2178" s="540"/>
      <c r="M2178" s="171"/>
      <c r="N2178" s="171"/>
      <c r="O2178" s="171"/>
      <c r="Q2178" s="758"/>
      <c r="R2178" s="757"/>
      <c r="S2178" s="717"/>
      <c r="T2178" s="717"/>
      <c r="U2178" s="717"/>
      <c r="V2178" s="717"/>
      <c r="W2178" s="717"/>
      <c r="X2178" s="759"/>
    </row>
    <row r="2179" spans="1:24" s="712" customFormat="1" ht="12.75" hidden="1" customHeight="1">
      <c r="A2179" s="677"/>
      <c r="B2179" s="601"/>
      <c r="C2179" s="601"/>
      <c r="D2179" s="601"/>
      <c r="E2179" s="601"/>
      <c r="F2179" s="540"/>
      <c r="G2179" s="540"/>
      <c r="H2179" s="540"/>
      <c r="I2179" s="540"/>
      <c r="J2179" s="540"/>
      <c r="K2179" s="540"/>
      <c r="L2179" s="540"/>
      <c r="M2179" s="171"/>
      <c r="N2179" s="171"/>
      <c r="O2179" s="171"/>
      <c r="Q2179" s="758"/>
      <c r="R2179" s="757"/>
      <c r="S2179" s="717"/>
      <c r="T2179" s="717"/>
      <c r="U2179" s="717"/>
      <c r="V2179" s="717"/>
      <c r="W2179" s="717"/>
      <c r="X2179" s="759"/>
    </row>
    <row r="2180" spans="1:24" s="712" customFormat="1" ht="12.75" hidden="1" customHeight="1">
      <c r="A2180" s="677"/>
      <c r="B2180" s="601"/>
      <c r="C2180" s="601"/>
      <c r="D2180" s="601"/>
      <c r="E2180" s="601"/>
      <c r="F2180" s="540"/>
      <c r="G2180" s="540"/>
      <c r="H2180" s="540"/>
      <c r="I2180" s="540"/>
      <c r="J2180" s="540"/>
      <c r="K2180" s="540"/>
      <c r="L2180" s="540"/>
      <c r="M2180" s="171"/>
      <c r="N2180" s="171"/>
      <c r="O2180" s="171"/>
      <c r="Q2180" s="758"/>
      <c r="R2180" s="757"/>
      <c r="S2180" s="717"/>
      <c r="T2180" s="717"/>
      <c r="U2180" s="717"/>
      <c r="V2180" s="717"/>
      <c r="W2180" s="717"/>
      <c r="X2180" s="759"/>
    </row>
    <row r="2181" spans="1:24" s="712" customFormat="1" ht="12.75" hidden="1" customHeight="1">
      <c r="A2181" s="677"/>
      <c r="B2181" s="601"/>
      <c r="C2181" s="601"/>
      <c r="D2181" s="601"/>
      <c r="E2181" s="601"/>
      <c r="F2181" s="540"/>
      <c r="G2181" s="540"/>
      <c r="H2181" s="540"/>
      <c r="I2181" s="540"/>
      <c r="J2181" s="540"/>
      <c r="K2181" s="540"/>
      <c r="L2181" s="540"/>
      <c r="M2181" s="171"/>
      <c r="N2181" s="171"/>
      <c r="O2181" s="171"/>
      <c r="Q2181" s="758"/>
      <c r="R2181" s="757"/>
      <c r="S2181" s="717"/>
      <c r="T2181" s="717"/>
      <c r="U2181" s="717"/>
      <c r="V2181" s="717"/>
      <c r="W2181" s="717"/>
      <c r="X2181" s="759"/>
    </row>
    <row r="2182" spans="1:24" s="712" customFormat="1" ht="12.75" hidden="1" customHeight="1">
      <c r="A2182" s="677"/>
      <c r="B2182" s="601"/>
      <c r="C2182" s="601"/>
      <c r="D2182" s="601"/>
      <c r="E2182" s="601"/>
      <c r="F2182" s="540"/>
      <c r="G2182" s="540"/>
      <c r="H2182" s="540"/>
      <c r="I2182" s="540"/>
      <c r="J2182" s="540"/>
      <c r="K2182" s="540"/>
      <c r="L2182" s="540"/>
      <c r="M2182" s="171"/>
      <c r="N2182" s="171"/>
      <c r="O2182" s="171"/>
      <c r="Q2182" s="758"/>
      <c r="R2182" s="757"/>
      <c r="S2182" s="717"/>
      <c r="T2182" s="717"/>
      <c r="U2182" s="717"/>
      <c r="V2182" s="717"/>
      <c r="W2182" s="717"/>
      <c r="X2182" s="759"/>
    </row>
    <row r="2183" spans="1:24" s="712" customFormat="1" ht="12.75" hidden="1" customHeight="1">
      <c r="A2183" s="677"/>
      <c r="B2183" s="601"/>
      <c r="C2183" s="601"/>
      <c r="D2183" s="601"/>
      <c r="E2183" s="601"/>
      <c r="F2183" s="540"/>
      <c r="G2183" s="540"/>
      <c r="H2183" s="540"/>
      <c r="I2183" s="540"/>
      <c r="J2183" s="540"/>
      <c r="K2183" s="540"/>
      <c r="L2183" s="540"/>
      <c r="M2183" s="171"/>
      <c r="N2183" s="171"/>
      <c r="O2183" s="171"/>
      <c r="Q2183" s="758"/>
      <c r="R2183" s="757"/>
      <c r="S2183" s="717"/>
      <c r="T2183" s="717"/>
      <c r="U2183" s="717"/>
      <c r="V2183" s="717"/>
      <c r="W2183" s="717"/>
      <c r="X2183" s="759"/>
    </row>
    <row r="2184" spans="1:24" s="712" customFormat="1" ht="12.75" hidden="1" customHeight="1">
      <c r="A2184" s="677"/>
      <c r="B2184" s="601"/>
      <c r="C2184" s="601"/>
      <c r="D2184" s="601"/>
      <c r="E2184" s="601"/>
      <c r="F2184" s="540"/>
      <c r="G2184" s="540"/>
      <c r="H2184" s="540"/>
      <c r="I2184" s="540"/>
      <c r="J2184" s="540"/>
      <c r="K2184" s="540"/>
      <c r="L2184" s="540"/>
      <c r="M2184" s="171"/>
      <c r="N2184" s="171"/>
      <c r="O2184" s="171"/>
      <c r="Q2184" s="758"/>
      <c r="R2184" s="757"/>
      <c r="S2184" s="717"/>
      <c r="T2184" s="717"/>
      <c r="U2184" s="717"/>
      <c r="V2184" s="717"/>
      <c r="W2184" s="717"/>
      <c r="X2184" s="759"/>
    </row>
    <row r="2185" spans="1:24" s="712" customFormat="1" ht="12.75" hidden="1" customHeight="1">
      <c r="A2185" s="677"/>
      <c r="B2185" s="601"/>
      <c r="C2185" s="601"/>
      <c r="D2185" s="601"/>
      <c r="E2185" s="601"/>
      <c r="F2185" s="540"/>
      <c r="G2185" s="540"/>
      <c r="H2185" s="540"/>
      <c r="I2185" s="540"/>
      <c r="J2185" s="540"/>
      <c r="K2185" s="540"/>
      <c r="L2185" s="540"/>
      <c r="M2185" s="171"/>
      <c r="N2185" s="171"/>
      <c r="O2185" s="171"/>
      <c r="Q2185" s="758"/>
      <c r="R2185" s="757"/>
      <c r="S2185" s="717"/>
      <c r="T2185" s="717"/>
      <c r="U2185" s="717"/>
      <c r="V2185" s="717"/>
      <c r="W2185" s="717"/>
      <c r="X2185" s="759"/>
    </row>
    <row r="2186" spans="1:24" s="712" customFormat="1" ht="12.75" hidden="1" customHeight="1">
      <c r="A2186" s="677"/>
      <c r="B2186" s="601"/>
      <c r="C2186" s="601"/>
      <c r="D2186" s="601"/>
      <c r="E2186" s="601"/>
      <c r="F2186" s="540"/>
      <c r="G2186" s="540"/>
      <c r="H2186" s="540"/>
      <c r="I2186" s="540"/>
      <c r="J2186" s="540"/>
      <c r="K2186" s="540"/>
      <c r="L2186" s="540"/>
      <c r="M2186" s="171"/>
      <c r="N2186" s="171"/>
      <c r="O2186" s="171"/>
      <c r="Q2186" s="758"/>
      <c r="R2186" s="757"/>
      <c r="S2186" s="717"/>
      <c r="T2186" s="717"/>
      <c r="U2186" s="717"/>
      <c r="V2186" s="717"/>
      <c r="W2186" s="717"/>
      <c r="X2186" s="759"/>
    </row>
    <row r="2187" spans="1:24" s="712" customFormat="1" ht="12.75" hidden="1" customHeight="1">
      <c r="A2187" s="677"/>
      <c r="B2187" s="601"/>
      <c r="C2187" s="601"/>
      <c r="D2187" s="601"/>
      <c r="E2187" s="601"/>
      <c r="F2187" s="540"/>
      <c r="G2187" s="540"/>
      <c r="H2187" s="540"/>
      <c r="I2187" s="540"/>
      <c r="J2187" s="540"/>
      <c r="K2187" s="540"/>
      <c r="L2187" s="540"/>
      <c r="M2187" s="171"/>
      <c r="N2187" s="171"/>
      <c r="O2187" s="171"/>
      <c r="Q2187" s="758"/>
      <c r="R2187" s="757"/>
      <c r="S2187" s="717"/>
      <c r="T2187" s="717"/>
      <c r="U2187" s="717"/>
      <c r="V2187" s="717"/>
      <c r="W2187" s="717"/>
      <c r="X2187" s="759"/>
    </row>
    <row r="2188" spans="1:24" s="712" customFormat="1" ht="12.75" hidden="1" customHeight="1">
      <c r="A2188" s="677"/>
      <c r="B2188" s="601"/>
      <c r="C2188" s="601"/>
      <c r="D2188" s="601"/>
      <c r="E2188" s="601"/>
      <c r="F2188" s="540"/>
      <c r="G2188" s="540"/>
      <c r="H2188" s="540"/>
      <c r="I2188" s="540"/>
      <c r="J2188" s="540"/>
      <c r="K2188" s="540"/>
      <c r="L2188" s="540"/>
      <c r="M2188" s="171"/>
      <c r="N2188" s="171"/>
      <c r="O2188" s="171"/>
      <c r="Q2188" s="758"/>
      <c r="R2188" s="757"/>
      <c r="S2188" s="717"/>
      <c r="T2188" s="717"/>
      <c r="U2188" s="717"/>
      <c r="V2188" s="717"/>
      <c r="W2188" s="717"/>
      <c r="X2188" s="759"/>
    </row>
    <row r="2189" spans="1:24" s="712" customFormat="1" ht="12.75" hidden="1" customHeight="1">
      <c r="A2189" s="677"/>
      <c r="B2189" s="601"/>
      <c r="C2189" s="601"/>
      <c r="D2189" s="601"/>
      <c r="E2189" s="601"/>
      <c r="F2189" s="540"/>
      <c r="G2189" s="540"/>
      <c r="H2189" s="540"/>
      <c r="I2189" s="540"/>
      <c r="J2189" s="540"/>
      <c r="K2189" s="540"/>
      <c r="L2189" s="540"/>
      <c r="M2189" s="171"/>
      <c r="N2189" s="171"/>
      <c r="O2189" s="171"/>
      <c r="Q2189" s="758"/>
      <c r="R2189" s="757"/>
      <c r="S2189" s="717"/>
      <c r="T2189" s="717"/>
      <c r="U2189" s="717"/>
      <c r="V2189" s="717"/>
      <c r="W2189" s="717"/>
      <c r="X2189" s="759"/>
    </row>
    <row r="2190" spans="1:24" s="712" customFormat="1" ht="12.75" hidden="1" customHeight="1">
      <c r="A2190" s="677"/>
      <c r="B2190" s="601"/>
      <c r="C2190" s="601"/>
      <c r="D2190" s="601"/>
      <c r="E2190" s="601"/>
      <c r="F2190" s="540"/>
      <c r="G2190" s="540"/>
      <c r="H2190" s="540"/>
      <c r="I2190" s="540"/>
      <c r="J2190" s="540"/>
      <c r="K2190" s="540"/>
      <c r="L2190" s="540"/>
      <c r="M2190" s="171"/>
      <c r="N2190" s="171"/>
      <c r="O2190" s="171"/>
      <c r="Q2190" s="758"/>
      <c r="R2190" s="757"/>
      <c r="S2190" s="717"/>
      <c r="T2190" s="717"/>
      <c r="U2190" s="717"/>
      <c r="V2190" s="717"/>
      <c r="W2190" s="717"/>
      <c r="X2190" s="759"/>
    </row>
    <row r="2191" spans="1:24" s="712" customFormat="1" ht="12.75" hidden="1" customHeight="1">
      <c r="A2191" s="677"/>
      <c r="B2191" s="601"/>
      <c r="C2191" s="601"/>
      <c r="D2191" s="601"/>
      <c r="E2191" s="601"/>
      <c r="F2191" s="540"/>
      <c r="G2191" s="540"/>
      <c r="H2191" s="540"/>
      <c r="I2191" s="540"/>
      <c r="J2191" s="540"/>
      <c r="K2191" s="540"/>
      <c r="L2191" s="540"/>
      <c r="M2191" s="171"/>
      <c r="N2191" s="171"/>
      <c r="O2191" s="171"/>
      <c r="Q2191" s="758"/>
      <c r="R2191" s="757"/>
      <c r="S2191" s="717"/>
      <c r="T2191" s="717"/>
      <c r="U2191" s="717"/>
      <c r="V2191" s="717"/>
      <c r="W2191" s="717"/>
      <c r="X2191" s="759"/>
    </row>
    <row r="2192" spans="1:24" s="712" customFormat="1" ht="12.75" hidden="1" customHeight="1">
      <c r="A2192" s="677"/>
      <c r="B2192" s="601"/>
      <c r="C2192" s="601"/>
      <c r="D2192" s="601"/>
      <c r="E2192" s="601"/>
      <c r="F2192" s="540"/>
      <c r="G2192" s="540"/>
      <c r="H2192" s="540"/>
      <c r="I2192" s="540"/>
      <c r="J2192" s="540"/>
      <c r="K2192" s="540"/>
      <c r="L2192" s="540"/>
      <c r="M2192" s="171"/>
      <c r="N2192" s="171"/>
      <c r="O2192" s="171"/>
      <c r="Q2192" s="758"/>
      <c r="R2192" s="757"/>
      <c r="S2192" s="717"/>
      <c r="T2192" s="717"/>
      <c r="U2192" s="717"/>
      <c r="V2192" s="717"/>
      <c r="W2192" s="717"/>
      <c r="X2192" s="759"/>
    </row>
    <row r="2193" spans="1:24" s="712" customFormat="1" ht="12.75" hidden="1" customHeight="1">
      <c r="A2193" s="677"/>
      <c r="B2193" s="601"/>
      <c r="C2193" s="601"/>
      <c r="D2193" s="601"/>
      <c r="E2193" s="601"/>
      <c r="F2193" s="540"/>
      <c r="G2193" s="540"/>
      <c r="H2193" s="540"/>
      <c r="I2193" s="540"/>
      <c r="J2193" s="540"/>
      <c r="K2193" s="540"/>
      <c r="L2193" s="540"/>
      <c r="M2193" s="171"/>
      <c r="N2193" s="171"/>
      <c r="O2193" s="171"/>
      <c r="Q2193" s="758"/>
      <c r="R2193" s="757"/>
      <c r="S2193" s="717"/>
      <c r="T2193" s="717"/>
      <c r="U2193" s="717"/>
      <c r="V2193" s="717"/>
      <c r="W2193" s="717"/>
      <c r="X2193" s="759"/>
    </row>
    <row r="2194" spans="1:24" s="712" customFormat="1" ht="12.75" hidden="1" customHeight="1">
      <c r="A2194" s="677"/>
      <c r="B2194" s="601"/>
      <c r="C2194" s="601"/>
      <c r="D2194" s="601"/>
      <c r="E2194" s="601"/>
      <c r="F2194" s="540"/>
      <c r="G2194" s="540"/>
      <c r="H2194" s="540"/>
      <c r="I2194" s="540"/>
      <c r="J2194" s="540"/>
      <c r="K2194" s="540"/>
      <c r="L2194" s="540"/>
      <c r="M2194" s="171"/>
      <c r="N2194" s="171"/>
      <c r="O2194" s="171"/>
      <c r="Q2194" s="758"/>
      <c r="R2194" s="757"/>
      <c r="S2194" s="717"/>
      <c r="T2194" s="717"/>
      <c r="U2194" s="717"/>
      <c r="V2194" s="717"/>
      <c r="W2194" s="717"/>
      <c r="X2194" s="759"/>
    </row>
    <row r="2195" spans="1:24" s="712" customFormat="1" ht="12.75" hidden="1" customHeight="1">
      <c r="A2195" s="677"/>
      <c r="B2195" s="601"/>
      <c r="C2195" s="601"/>
      <c r="D2195" s="601"/>
      <c r="E2195" s="601"/>
      <c r="F2195" s="540"/>
      <c r="G2195" s="540"/>
      <c r="H2195" s="540"/>
      <c r="I2195" s="540"/>
      <c r="J2195" s="540"/>
      <c r="K2195" s="540"/>
      <c r="L2195" s="540"/>
      <c r="M2195" s="171"/>
      <c r="N2195" s="171"/>
      <c r="O2195" s="171"/>
      <c r="Q2195" s="758"/>
      <c r="R2195" s="757"/>
      <c r="S2195" s="717"/>
      <c r="T2195" s="717"/>
      <c r="U2195" s="717"/>
      <c r="V2195" s="717"/>
      <c r="W2195" s="717"/>
      <c r="X2195" s="759"/>
    </row>
    <row r="2196" spans="1:24" s="712" customFormat="1" ht="12.75" hidden="1" customHeight="1">
      <c r="A2196" s="677"/>
      <c r="B2196" s="601"/>
      <c r="C2196" s="601"/>
      <c r="D2196" s="601"/>
      <c r="E2196" s="601"/>
      <c r="F2196" s="540"/>
      <c r="G2196" s="540"/>
      <c r="H2196" s="540"/>
      <c r="I2196" s="540"/>
      <c r="J2196" s="540"/>
      <c r="K2196" s="540"/>
      <c r="L2196" s="540"/>
      <c r="M2196" s="171"/>
      <c r="N2196" s="171"/>
      <c r="O2196" s="171"/>
      <c r="Q2196" s="758"/>
      <c r="R2196" s="757"/>
      <c r="S2196" s="717"/>
      <c r="T2196" s="717"/>
      <c r="U2196" s="717"/>
      <c r="V2196" s="717"/>
      <c r="W2196" s="717"/>
      <c r="X2196" s="759"/>
    </row>
    <row r="2197" spans="1:24" s="712" customFormat="1" ht="12.75" hidden="1" customHeight="1">
      <c r="A2197" s="677"/>
      <c r="B2197" s="601"/>
      <c r="C2197" s="601"/>
      <c r="D2197" s="601"/>
      <c r="E2197" s="601"/>
      <c r="F2197" s="540"/>
      <c r="G2197" s="540"/>
      <c r="H2197" s="540"/>
      <c r="I2197" s="540"/>
      <c r="J2197" s="540"/>
      <c r="K2197" s="540"/>
      <c r="L2197" s="540"/>
      <c r="M2197" s="171"/>
      <c r="N2197" s="171"/>
      <c r="O2197" s="171"/>
      <c r="Q2197" s="758"/>
      <c r="R2197" s="757"/>
      <c r="S2197" s="717"/>
      <c r="T2197" s="717"/>
      <c r="U2197" s="717"/>
      <c r="V2197" s="717"/>
      <c r="W2197" s="717"/>
      <c r="X2197" s="759"/>
    </row>
    <row r="2198" spans="1:24" s="712" customFormat="1" ht="12.75" hidden="1" customHeight="1">
      <c r="A2198" s="677"/>
      <c r="B2198" s="601"/>
      <c r="C2198" s="601"/>
      <c r="D2198" s="601"/>
      <c r="E2198" s="601"/>
      <c r="F2198" s="540"/>
      <c r="G2198" s="540"/>
      <c r="H2198" s="540"/>
      <c r="I2198" s="540"/>
      <c r="J2198" s="540"/>
      <c r="K2198" s="540"/>
      <c r="L2198" s="540"/>
      <c r="M2198" s="171"/>
      <c r="N2198" s="171"/>
      <c r="O2198" s="171"/>
      <c r="Q2198" s="758"/>
      <c r="R2198" s="757"/>
      <c r="S2198" s="717"/>
      <c r="T2198" s="717"/>
      <c r="U2198" s="717"/>
      <c r="V2198" s="717"/>
      <c r="W2198" s="717"/>
      <c r="X2198" s="759"/>
    </row>
    <row r="2199" spans="1:24" s="712" customFormat="1" ht="12.75" hidden="1" customHeight="1">
      <c r="A2199" s="677"/>
      <c r="B2199" s="601"/>
      <c r="C2199" s="601"/>
      <c r="D2199" s="601"/>
      <c r="E2199" s="601"/>
      <c r="F2199" s="540"/>
      <c r="G2199" s="540"/>
      <c r="H2199" s="540"/>
      <c r="I2199" s="540"/>
      <c r="J2199" s="540"/>
      <c r="K2199" s="540"/>
      <c r="L2199" s="540"/>
      <c r="M2199" s="171"/>
      <c r="N2199" s="171"/>
      <c r="O2199" s="171"/>
      <c r="Q2199" s="758"/>
      <c r="R2199" s="757"/>
      <c r="S2199" s="717"/>
      <c r="T2199" s="717"/>
      <c r="U2199" s="717"/>
      <c r="V2199" s="717"/>
      <c r="W2199" s="717"/>
      <c r="X2199" s="759"/>
    </row>
    <row r="2200" spans="1:24" s="712" customFormat="1" ht="12.75" hidden="1" customHeight="1">
      <c r="A2200" s="677"/>
      <c r="B2200" s="601"/>
      <c r="C2200" s="601"/>
      <c r="D2200" s="601"/>
      <c r="E2200" s="601"/>
      <c r="F2200" s="540"/>
      <c r="G2200" s="540"/>
      <c r="H2200" s="540"/>
      <c r="I2200" s="540"/>
      <c r="J2200" s="540"/>
      <c r="K2200" s="540"/>
      <c r="L2200" s="540"/>
      <c r="M2200" s="171"/>
      <c r="N2200" s="171"/>
      <c r="O2200" s="171"/>
      <c r="Q2200" s="758"/>
      <c r="R2200" s="757"/>
      <c r="S2200" s="717"/>
      <c r="T2200" s="717"/>
      <c r="U2200" s="717"/>
      <c r="V2200" s="717"/>
      <c r="W2200" s="717"/>
      <c r="X2200" s="759"/>
    </row>
    <row r="2201" spans="1:24" s="712" customFormat="1" ht="12.75" hidden="1" customHeight="1">
      <c r="A2201" s="677"/>
      <c r="B2201" s="601"/>
      <c r="C2201" s="601"/>
      <c r="D2201" s="601"/>
      <c r="E2201" s="601"/>
      <c r="F2201" s="540"/>
      <c r="G2201" s="540"/>
      <c r="H2201" s="540"/>
      <c r="I2201" s="540"/>
      <c r="J2201" s="540"/>
      <c r="K2201" s="540"/>
      <c r="L2201" s="540"/>
      <c r="M2201" s="171"/>
      <c r="N2201" s="171"/>
      <c r="O2201" s="171"/>
      <c r="Q2201" s="758"/>
      <c r="R2201" s="757"/>
      <c r="S2201" s="717"/>
      <c r="T2201" s="717"/>
      <c r="U2201" s="717"/>
      <c r="V2201" s="717"/>
      <c r="W2201" s="717"/>
      <c r="X2201" s="759"/>
    </row>
    <row r="2202" spans="1:24" s="712" customFormat="1" ht="12.75" hidden="1" customHeight="1">
      <c r="A2202" s="677"/>
      <c r="B2202" s="601"/>
      <c r="C2202" s="601"/>
      <c r="D2202" s="601"/>
      <c r="E2202" s="601"/>
      <c r="F2202" s="540"/>
      <c r="G2202" s="540"/>
      <c r="H2202" s="540"/>
      <c r="I2202" s="540"/>
      <c r="J2202" s="540"/>
      <c r="K2202" s="540"/>
      <c r="L2202" s="540"/>
      <c r="M2202" s="171"/>
      <c r="N2202" s="171"/>
      <c r="O2202" s="171"/>
      <c r="Q2202" s="758"/>
      <c r="R2202" s="757"/>
      <c r="S2202" s="717"/>
      <c r="T2202" s="717"/>
      <c r="U2202" s="717"/>
      <c r="V2202" s="717"/>
      <c r="W2202" s="717"/>
      <c r="X2202" s="759"/>
    </row>
    <row r="2203" spans="1:24" s="712" customFormat="1" ht="12.75" hidden="1" customHeight="1">
      <c r="A2203" s="677"/>
      <c r="B2203" s="601"/>
      <c r="C2203" s="601"/>
      <c r="D2203" s="601"/>
      <c r="E2203" s="601"/>
      <c r="F2203" s="540"/>
      <c r="G2203" s="540"/>
      <c r="H2203" s="540"/>
      <c r="I2203" s="540"/>
      <c r="J2203" s="540"/>
      <c r="K2203" s="540"/>
      <c r="L2203" s="540"/>
      <c r="M2203" s="171"/>
      <c r="N2203" s="171"/>
      <c r="O2203" s="171"/>
      <c r="Q2203" s="758"/>
      <c r="R2203" s="757"/>
      <c r="S2203" s="717"/>
      <c r="T2203" s="717"/>
      <c r="U2203" s="717"/>
      <c r="V2203" s="717"/>
      <c r="W2203" s="717"/>
      <c r="X2203" s="759"/>
    </row>
    <row r="2204" spans="1:24" s="712" customFormat="1" ht="12.75" hidden="1" customHeight="1">
      <c r="A2204" s="677"/>
      <c r="B2204" s="601"/>
      <c r="C2204" s="601"/>
      <c r="D2204" s="601"/>
      <c r="E2204" s="601"/>
      <c r="F2204" s="540"/>
      <c r="G2204" s="540"/>
      <c r="H2204" s="540"/>
      <c r="I2204" s="540"/>
      <c r="J2204" s="540"/>
      <c r="K2204" s="540"/>
      <c r="L2204" s="540"/>
      <c r="M2204" s="171"/>
      <c r="N2204" s="171"/>
      <c r="O2204" s="171"/>
      <c r="Q2204" s="758"/>
      <c r="R2204" s="757"/>
      <c r="S2204" s="717"/>
      <c r="T2204" s="717"/>
      <c r="U2204" s="717"/>
      <c r="V2204" s="717"/>
      <c r="W2204" s="717"/>
      <c r="X2204" s="759"/>
    </row>
    <row r="2205" spans="1:24" s="712" customFormat="1" ht="12.75" hidden="1" customHeight="1">
      <c r="A2205" s="677"/>
      <c r="B2205" s="601"/>
      <c r="C2205" s="601"/>
      <c r="D2205" s="601"/>
      <c r="E2205" s="601"/>
      <c r="F2205" s="540"/>
      <c r="G2205" s="540"/>
      <c r="H2205" s="540"/>
      <c r="I2205" s="540"/>
      <c r="J2205" s="540"/>
      <c r="K2205" s="540"/>
      <c r="L2205" s="540"/>
      <c r="M2205" s="171"/>
      <c r="N2205" s="171"/>
      <c r="O2205" s="171"/>
      <c r="Q2205" s="758"/>
      <c r="R2205" s="757"/>
      <c r="S2205" s="717"/>
      <c r="T2205" s="717"/>
      <c r="U2205" s="717"/>
      <c r="V2205" s="717"/>
      <c r="W2205" s="717"/>
      <c r="X2205" s="759"/>
    </row>
    <row r="2206" spans="1:24" s="712" customFormat="1" ht="12.75" hidden="1" customHeight="1">
      <c r="A2206" s="677"/>
      <c r="B2206" s="601"/>
      <c r="C2206" s="601"/>
      <c r="D2206" s="601"/>
      <c r="E2206" s="601"/>
      <c r="F2206" s="540"/>
      <c r="G2206" s="540"/>
      <c r="H2206" s="540"/>
      <c r="I2206" s="540"/>
      <c r="J2206" s="540"/>
      <c r="K2206" s="540"/>
      <c r="L2206" s="540"/>
      <c r="M2206" s="171"/>
      <c r="N2206" s="171"/>
      <c r="O2206" s="171"/>
      <c r="Q2206" s="758"/>
      <c r="R2206" s="757"/>
      <c r="S2206" s="717"/>
      <c r="T2206" s="717"/>
      <c r="U2206" s="717"/>
      <c r="V2206" s="717"/>
      <c r="W2206" s="717"/>
      <c r="X2206" s="759"/>
    </row>
    <row r="2207" spans="1:24" s="712" customFormat="1" ht="12.75" hidden="1" customHeight="1">
      <c r="A2207" s="677"/>
      <c r="B2207" s="601"/>
      <c r="C2207" s="601"/>
      <c r="D2207" s="601"/>
      <c r="E2207" s="601"/>
      <c r="F2207" s="540"/>
      <c r="G2207" s="540"/>
      <c r="H2207" s="540"/>
      <c r="I2207" s="540"/>
      <c r="J2207" s="540"/>
      <c r="K2207" s="540"/>
      <c r="L2207" s="540"/>
      <c r="M2207" s="171"/>
      <c r="N2207" s="171"/>
      <c r="O2207" s="171"/>
      <c r="Q2207" s="758"/>
      <c r="R2207" s="757"/>
      <c r="S2207" s="717"/>
      <c r="T2207" s="717"/>
      <c r="U2207" s="717"/>
      <c r="V2207" s="717"/>
      <c r="W2207" s="717"/>
      <c r="X2207" s="759"/>
    </row>
    <row r="2208" spans="1:24" s="712" customFormat="1" ht="12.75" hidden="1" customHeight="1">
      <c r="A2208" s="677"/>
      <c r="B2208" s="601"/>
      <c r="C2208" s="601"/>
      <c r="D2208" s="601"/>
      <c r="E2208" s="601"/>
      <c r="F2208" s="540"/>
      <c r="G2208" s="540"/>
      <c r="H2208" s="540"/>
      <c r="I2208" s="540"/>
      <c r="J2208" s="540"/>
      <c r="K2208" s="540"/>
      <c r="L2208" s="540"/>
      <c r="M2208" s="171"/>
      <c r="N2208" s="171"/>
      <c r="O2208" s="171"/>
      <c r="Q2208" s="758"/>
      <c r="R2208" s="757"/>
      <c r="S2208" s="717"/>
      <c r="T2208" s="717"/>
      <c r="U2208" s="717"/>
      <c r="V2208" s="717"/>
      <c r="W2208" s="717"/>
      <c r="X2208" s="759"/>
    </row>
    <row r="2209" spans="1:24" s="712" customFormat="1" ht="12.75" hidden="1" customHeight="1">
      <c r="A2209" s="677"/>
      <c r="B2209" s="601"/>
      <c r="C2209" s="601"/>
      <c r="D2209" s="601"/>
      <c r="E2209" s="601"/>
      <c r="F2209" s="540"/>
      <c r="G2209" s="540"/>
      <c r="H2209" s="540"/>
      <c r="I2209" s="540"/>
      <c r="J2209" s="540"/>
      <c r="K2209" s="540"/>
      <c r="L2209" s="540"/>
      <c r="M2209" s="171"/>
      <c r="N2209" s="171"/>
      <c r="O2209" s="171"/>
      <c r="Q2209" s="758"/>
      <c r="R2209" s="757"/>
      <c r="S2209" s="717"/>
      <c r="T2209" s="717"/>
      <c r="U2209" s="717"/>
      <c r="V2209" s="717"/>
      <c r="W2209" s="717"/>
      <c r="X2209" s="759"/>
    </row>
    <row r="2210" spans="1:24" s="712" customFormat="1" ht="12.75" hidden="1" customHeight="1">
      <c r="A2210" s="677"/>
      <c r="B2210" s="601"/>
      <c r="C2210" s="601"/>
      <c r="D2210" s="601"/>
      <c r="E2210" s="601"/>
      <c r="F2210" s="540"/>
      <c r="G2210" s="540"/>
      <c r="H2210" s="540"/>
      <c r="I2210" s="540"/>
      <c r="J2210" s="540"/>
      <c r="K2210" s="540"/>
      <c r="L2210" s="540"/>
      <c r="M2210" s="171"/>
      <c r="N2210" s="171"/>
      <c r="O2210" s="171"/>
      <c r="Q2210" s="758"/>
      <c r="R2210" s="757"/>
      <c r="S2210" s="717"/>
      <c r="T2210" s="717"/>
      <c r="U2210" s="717"/>
      <c r="V2210" s="717"/>
      <c r="W2210" s="717"/>
      <c r="X2210" s="759"/>
    </row>
    <row r="2211" spans="1:24" s="712" customFormat="1" ht="12.75" hidden="1" customHeight="1">
      <c r="A2211" s="677"/>
      <c r="B2211" s="601"/>
      <c r="C2211" s="601"/>
      <c r="D2211" s="601"/>
      <c r="E2211" s="601"/>
      <c r="F2211" s="540"/>
      <c r="G2211" s="540"/>
      <c r="H2211" s="540"/>
      <c r="I2211" s="540"/>
      <c r="J2211" s="540"/>
      <c r="K2211" s="540"/>
      <c r="L2211" s="540"/>
      <c r="M2211" s="171"/>
      <c r="N2211" s="171"/>
      <c r="O2211" s="171"/>
      <c r="Q2211" s="758"/>
      <c r="R2211" s="757"/>
      <c r="S2211" s="717"/>
      <c r="T2211" s="717"/>
      <c r="U2211" s="717"/>
      <c r="V2211" s="717"/>
      <c r="W2211" s="717"/>
      <c r="X2211" s="759"/>
    </row>
    <row r="2212" spans="1:24" s="712" customFormat="1" ht="12.75" hidden="1" customHeight="1">
      <c r="A2212" s="677"/>
      <c r="B2212" s="601"/>
      <c r="C2212" s="601"/>
      <c r="D2212" s="601"/>
      <c r="E2212" s="601"/>
      <c r="F2212" s="540"/>
      <c r="G2212" s="540"/>
      <c r="H2212" s="540"/>
      <c r="I2212" s="540"/>
      <c r="J2212" s="540"/>
      <c r="K2212" s="540"/>
      <c r="L2212" s="540"/>
      <c r="M2212" s="171"/>
      <c r="N2212" s="171"/>
      <c r="O2212" s="171"/>
      <c r="Q2212" s="758"/>
      <c r="R2212" s="757"/>
      <c r="S2212" s="717"/>
      <c r="T2212" s="717"/>
      <c r="U2212" s="717"/>
      <c r="V2212" s="717"/>
      <c r="W2212" s="717"/>
      <c r="X2212" s="759"/>
    </row>
    <row r="2213" spans="1:24" s="712" customFormat="1" ht="12.75" hidden="1" customHeight="1">
      <c r="A2213" s="677"/>
      <c r="B2213" s="601"/>
      <c r="C2213" s="601"/>
      <c r="D2213" s="601"/>
      <c r="E2213" s="601"/>
      <c r="F2213" s="540"/>
      <c r="G2213" s="540"/>
      <c r="H2213" s="540"/>
      <c r="I2213" s="540"/>
      <c r="J2213" s="540"/>
      <c r="K2213" s="540"/>
      <c r="L2213" s="540"/>
      <c r="M2213" s="171"/>
      <c r="N2213" s="171"/>
      <c r="O2213" s="171"/>
      <c r="Q2213" s="758"/>
      <c r="R2213" s="757"/>
      <c r="S2213" s="717"/>
      <c r="T2213" s="717"/>
      <c r="U2213" s="717"/>
      <c r="V2213" s="717"/>
      <c r="W2213" s="717"/>
      <c r="X2213" s="759"/>
    </row>
    <row r="2214" spans="1:24" s="712" customFormat="1" ht="12.75" hidden="1" customHeight="1">
      <c r="A2214" s="677"/>
      <c r="B2214" s="601"/>
      <c r="C2214" s="601"/>
      <c r="D2214" s="601"/>
      <c r="E2214" s="601"/>
      <c r="F2214" s="540"/>
      <c r="G2214" s="540"/>
      <c r="H2214" s="540"/>
      <c r="I2214" s="540"/>
      <c r="J2214" s="540"/>
      <c r="K2214" s="540"/>
      <c r="L2214" s="540"/>
      <c r="M2214" s="171"/>
      <c r="N2214" s="171"/>
      <c r="O2214" s="171"/>
      <c r="Q2214" s="758"/>
      <c r="R2214" s="757"/>
      <c r="S2214" s="717"/>
      <c r="T2214" s="717"/>
      <c r="U2214" s="717"/>
      <c r="V2214" s="717"/>
      <c r="W2214" s="717"/>
      <c r="X2214" s="759"/>
    </row>
    <row r="2215" spans="1:24" s="712" customFormat="1" ht="12.75" hidden="1" customHeight="1">
      <c r="A2215" s="677"/>
      <c r="B2215" s="601"/>
      <c r="C2215" s="601"/>
      <c r="D2215" s="601"/>
      <c r="E2215" s="601"/>
      <c r="F2215" s="540"/>
      <c r="G2215" s="540"/>
      <c r="H2215" s="540"/>
      <c r="I2215" s="540"/>
      <c r="J2215" s="540"/>
      <c r="K2215" s="540"/>
      <c r="L2215" s="540"/>
      <c r="M2215" s="171"/>
      <c r="N2215" s="171"/>
      <c r="O2215" s="171"/>
      <c r="Q2215" s="758"/>
      <c r="R2215" s="757"/>
      <c r="S2215" s="717"/>
      <c r="T2215" s="717"/>
      <c r="U2215" s="717"/>
      <c r="V2215" s="717"/>
      <c r="W2215" s="717"/>
      <c r="X2215" s="759"/>
    </row>
    <row r="2216" spans="1:24" s="712" customFormat="1" ht="12.75" hidden="1" customHeight="1">
      <c r="A2216" s="677"/>
      <c r="B2216" s="601"/>
      <c r="C2216" s="601"/>
      <c r="D2216" s="601"/>
      <c r="E2216" s="601"/>
      <c r="F2216" s="540"/>
      <c r="G2216" s="540"/>
      <c r="H2216" s="540"/>
      <c r="I2216" s="540"/>
      <c r="J2216" s="540"/>
      <c r="K2216" s="540"/>
      <c r="L2216" s="540"/>
      <c r="M2216" s="171"/>
      <c r="N2216" s="171"/>
      <c r="O2216" s="171"/>
      <c r="Q2216" s="758"/>
      <c r="R2216" s="757"/>
      <c r="S2216" s="717"/>
      <c r="T2216" s="717"/>
      <c r="U2216" s="717"/>
      <c r="V2216" s="717"/>
      <c r="W2216" s="717"/>
      <c r="X2216" s="759"/>
    </row>
    <row r="2217" spans="1:24" s="712" customFormat="1" ht="12.75" hidden="1" customHeight="1">
      <c r="A2217" s="677"/>
      <c r="B2217" s="601"/>
      <c r="C2217" s="601"/>
      <c r="D2217" s="601"/>
      <c r="E2217" s="601"/>
      <c r="F2217" s="540"/>
      <c r="G2217" s="540"/>
      <c r="H2217" s="540"/>
      <c r="I2217" s="540"/>
      <c r="J2217" s="540"/>
      <c r="K2217" s="540"/>
      <c r="L2217" s="540"/>
      <c r="M2217" s="171"/>
      <c r="N2217" s="171"/>
      <c r="O2217" s="171"/>
      <c r="Q2217" s="758"/>
      <c r="R2217" s="757"/>
      <c r="S2217" s="717"/>
      <c r="T2217" s="717"/>
      <c r="U2217" s="717"/>
      <c r="V2217" s="717"/>
      <c r="W2217" s="717"/>
      <c r="X2217" s="759"/>
    </row>
    <row r="2218" spans="1:24" s="712" customFormat="1" ht="12.75" hidden="1" customHeight="1">
      <c r="A2218" s="677"/>
      <c r="B2218" s="601"/>
      <c r="C2218" s="601"/>
      <c r="D2218" s="601"/>
      <c r="E2218" s="601"/>
      <c r="F2218" s="540"/>
      <c r="G2218" s="540"/>
      <c r="H2218" s="540"/>
      <c r="I2218" s="540"/>
      <c r="J2218" s="540"/>
      <c r="K2218" s="540"/>
      <c r="L2218" s="540"/>
      <c r="M2218" s="171"/>
      <c r="N2218" s="171"/>
      <c r="O2218" s="171"/>
      <c r="Q2218" s="758"/>
      <c r="R2218" s="757"/>
      <c r="S2218" s="717"/>
      <c r="T2218" s="717"/>
      <c r="U2218" s="717"/>
      <c r="V2218" s="717"/>
      <c r="W2218" s="717"/>
      <c r="X2218" s="759"/>
    </row>
    <row r="2219" spans="1:24" s="712" customFormat="1" ht="12.75" hidden="1" customHeight="1">
      <c r="A2219" s="677"/>
      <c r="B2219" s="601"/>
      <c r="C2219" s="601"/>
      <c r="D2219" s="601"/>
      <c r="E2219" s="601"/>
      <c r="F2219" s="540"/>
      <c r="G2219" s="540"/>
      <c r="H2219" s="540"/>
      <c r="I2219" s="540"/>
      <c r="J2219" s="540"/>
      <c r="K2219" s="540"/>
      <c r="L2219" s="540"/>
      <c r="M2219" s="171"/>
      <c r="N2219" s="171"/>
      <c r="O2219" s="171"/>
      <c r="Q2219" s="758"/>
      <c r="R2219" s="757"/>
      <c r="S2219" s="717"/>
      <c r="T2219" s="717"/>
      <c r="U2219" s="717"/>
      <c r="V2219" s="717"/>
      <c r="W2219" s="717"/>
      <c r="X2219" s="759"/>
    </row>
    <row r="2220" spans="1:24" s="712" customFormat="1" ht="12.75" hidden="1" customHeight="1">
      <c r="A2220" s="677"/>
      <c r="B2220" s="601"/>
      <c r="C2220" s="601"/>
      <c r="D2220" s="601"/>
      <c r="E2220" s="601"/>
      <c r="F2220" s="540"/>
      <c r="G2220" s="540"/>
      <c r="H2220" s="540"/>
      <c r="I2220" s="540"/>
      <c r="J2220" s="540"/>
      <c r="K2220" s="540"/>
      <c r="L2220" s="540"/>
      <c r="M2220" s="171"/>
      <c r="N2220" s="171"/>
      <c r="O2220" s="171"/>
      <c r="Q2220" s="758"/>
      <c r="R2220" s="757"/>
      <c r="S2220" s="717"/>
      <c r="T2220" s="717"/>
      <c r="U2220" s="717"/>
      <c r="V2220" s="717"/>
      <c r="W2220" s="717"/>
      <c r="X2220" s="759"/>
    </row>
    <row r="2221" spans="1:24" s="712" customFormat="1" ht="12.75" hidden="1" customHeight="1">
      <c r="A2221" s="677"/>
      <c r="B2221" s="601"/>
      <c r="C2221" s="601"/>
      <c r="D2221" s="601"/>
      <c r="E2221" s="601"/>
      <c r="F2221" s="540"/>
      <c r="G2221" s="540"/>
      <c r="H2221" s="540"/>
      <c r="I2221" s="540"/>
      <c r="J2221" s="540"/>
      <c r="K2221" s="540"/>
      <c r="L2221" s="540"/>
      <c r="M2221" s="171"/>
      <c r="N2221" s="171"/>
      <c r="O2221" s="171"/>
      <c r="Q2221" s="758"/>
      <c r="R2221" s="757"/>
      <c r="S2221" s="717"/>
      <c r="T2221" s="717"/>
      <c r="U2221" s="717"/>
      <c r="V2221" s="717"/>
      <c r="W2221" s="717"/>
      <c r="X2221" s="759"/>
    </row>
    <row r="2222" spans="1:24" s="712" customFormat="1" ht="12.75" hidden="1" customHeight="1">
      <c r="A2222" s="677"/>
      <c r="B2222" s="601"/>
      <c r="C2222" s="601"/>
      <c r="D2222" s="601"/>
      <c r="E2222" s="601"/>
      <c r="F2222" s="540"/>
      <c r="G2222" s="540"/>
      <c r="H2222" s="540"/>
      <c r="I2222" s="540"/>
      <c r="J2222" s="540"/>
      <c r="K2222" s="540"/>
      <c r="L2222" s="540"/>
      <c r="M2222" s="171"/>
      <c r="N2222" s="171"/>
      <c r="O2222" s="171"/>
      <c r="Q2222" s="758"/>
      <c r="R2222" s="757"/>
      <c r="S2222" s="717"/>
      <c r="T2222" s="717"/>
      <c r="U2222" s="717"/>
      <c r="V2222" s="717"/>
      <c r="W2222" s="717"/>
      <c r="X2222" s="759"/>
    </row>
    <row r="2223" spans="1:24" s="712" customFormat="1" ht="12.75" hidden="1" customHeight="1">
      <c r="A2223" s="677"/>
      <c r="B2223" s="601"/>
      <c r="C2223" s="601"/>
      <c r="D2223" s="601"/>
      <c r="E2223" s="601"/>
      <c r="F2223" s="540"/>
      <c r="G2223" s="540"/>
      <c r="H2223" s="540"/>
      <c r="I2223" s="540"/>
      <c r="J2223" s="540"/>
      <c r="K2223" s="540"/>
      <c r="L2223" s="540"/>
      <c r="M2223" s="171"/>
      <c r="N2223" s="171"/>
      <c r="O2223" s="171"/>
      <c r="Q2223" s="758"/>
      <c r="R2223" s="757"/>
      <c r="S2223" s="717"/>
      <c r="T2223" s="717"/>
      <c r="U2223" s="717"/>
      <c r="V2223" s="717"/>
      <c r="W2223" s="717"/>
      <c r="X2223" s="759"/>
    </row>
    <row r="2224" spans="1:24" s="712" customFormat="1" ht="12.75" hidden="1" customHeight="1">
      <c r="A2224" s="677"/>
      <c r="B2224" s="601"/>
      <c r="C2224" s="601"/>
      <c r="D2224" s="601"/>
      <c r="E2224" s="601"/>
      <c r="F2224" s="540"/>
      <c r="G2224" s="540"/>
      <c r="H2224" s="540"/>
      <c r="I2224" s="540"/>
      <c r="J2224" s="540"/>
      <c r="K2224" s="540"/>
      <c r="L2224" s="540"/>
      <c r="M2224" s="171"/>
      <c r="N2224" s="171"/>
      <c r="O2224" s="171"/>
      <c r="Q2224" s="758"/>
      <c r="R2224" s="757"/>
      <c r="S2224" s="717"/>
      <c r="T2224" s="717"/>
      <c r="U2224" s="717"/>
      <c r="V2224" s="717"/>
      <c r="W2224" s="717"/>
      <c r="X2224" s="759"/>
    </row>
    <row r="2225" spans="1:24" s="712" customFormat="1" ht="12.75" hidden="1" customHeight="1">
      <c r="A2225" s="677"/>
      <c r="B2225" s="601"/>
      <c r="C2225" s="601"/>
      <c r="D2225" s="601"/>
      <c r="E2225" s="601"/>
      <c r="F2225" s="540"/>
      <c r="G2225" s="540"/>
      <c r="H2225" s="540"/>
      <c r="I2225" s="540"/>
      <c r="J2225" s="540"/>
      <c r="K2225" s="540"/>
      <c r="L2225" s="540"/>
      <c r="M2225" s="171"/>
      <c r="N2225" s="171"/>
      <c r="O2225" s="171"/>
      <c r="Q2225" s="758"/>
      <c r="R2225" s="757"/>
      <c r="S2225" s="717"/>
      <c r="T2225" s="717"/>
      <c r="U2225" s="717"/>
      <c r="V2225" s="717"/>
      <c r="W2225" s="717"/>
      <c r="X2225" s="759"/>
    </row>
    <row r="2226" spans="1:24" s="712" customFormat="1" ht="12.75" hidden="1" customHeight="1">
      <c r="A2226" s="677"/>
      <c r="B2226" s="601"/>
      <c r="C2226" s="601"/>
      <c r="D2226" s="601"/>
      <c r="E2226" s="601"/>
      <c r="F2226" s="540"/>
      <c r="G2226" s="540"/>
      <c r="H2226" s="540"/>
      <c r="I2226" s="540"/>
      <c r="J2226" s="540"/>
      <c r="K2226" s="540"/>
      <c r="L2226" s="540"/>
      <c r="M2226" s="171"/>
      <c r="N2226" s="171"/>
      <c r="O2226" s="171"/>
      <c r="Q2226" s="758"/>
      <c r="R2226" s="757"/>
      <c r="S2226" s="717"/>
      <c r="T2226" s="717"/>
      <c r="U2226" s="717"/>
      <c r="V2226" s="717"/>
      <c r="W2226" s="717"/>
      <c r="X2226" s="759"/>
    </row>
    <row r="2227" spans="1:24" s="712" customFormat="1" ht="12.75" hidden="1" customHeight="1">
      <c r="A2227" s="677"/>
      <c r="B2227" s="601"/>
      <c r="C2227" s="601"/>
      <c r="D2227" s="601"/>
      <c r="E2227" s="601"/>
      <c r="F2227" s="540"/>
      <c r="G2227" s="540"/>
      <c r="H2227" s="540"/>
      <c r="I2227" s="540"/>
      <c r="J2227" s="540"/>
      <c r="K2227" s="540"/>
      <c r="L2227" s="540"/>
      <c r="M2227" s="171"/>
      <c r="N2227" s="171"/>
      <c r="O2227" s="171"/>
      <c r="Q2227" s="758"/>
      <c r="R2227" s="757"/>
      <c r="S2227" s="717"/>
      <c r="T2227" s="717"/>
      <c r="U2227" s="717"/>
      <c r="V2227" s="717"/>
      <c r="W2227" s="717"/>
      <c r="X2227" s="759"/>
    </row>
    <row r="2228" spans="1:24" s="712" customFormat="1" ht="12.75" hidden="1" customHeight="1">
      <c r="A2228" s="677"/>
      <c r="B2228" s="601"/>
      <c r="C2228" s="601"/>
      <c r="D2228" s="601"/>
      <c r="E2228" s="601"/>
      <c r="F2228" s="540"/>
      <c r="G2228" s="540"/>
      <c r="H2228" s="540"/>
      <c r="I2228" s="540"/>
      <c r="J2228" s="540"/>
      <c r="K2228" s="540"/>
      <c r="L2228" s="540"/>
      <c r="M2228" s="171"/>
      <c r="N2228" s="171"/>
      <c r="O2228" s="171"/>
      <c r="Q2228" s="758"/>
      <c r="R2228" s="757"/>
      <c r="S2228" s="717"/>
      <c r="T2228" s="717"/>
      <c r="U2228" s="717"/>
      <c r="V2228" s="717"/>
      <c r="W2228" s="717"/>
      <c r="X2228" s="759"/>
    </row>
    <row r="2229" spans="1:24" s="712" customFormat="1" ht="12.75" hidden="1" customHeight="1">
      <c r="A2229" s="677"/>
      <c r="B2229" s="601"/>
      <c r="C2229" s="601"/>
      <c r="D2229" s="601"/>
      <c r="E2229" s="601"/>
      <c r="F2229" s="540"/>
      <c r="G2229" s="540"/>
      <c r="H2229" s="540"/>
      <c r="I2229" s="540"/>
      <c r="J2229" s="540"/>
      <c r="K2229" s="540"/>
      <c r="L2229" s="540"/>
      <c r="M2229" s="171"/>
      <c r="N2229" s="171"/>
      <c r="O2229" s="171"/>
      <c r="Q2229" s="758"/>
      <c r="R2229" s="757"/>
      <c r="S2229" s="717"/>
      <c r="T2229" s="717"/>
      <c r="U2229" s="717"/>
      <c r="V2229" s="717"/>
      <c r="W2229" s="717"/>
      <c r="X2229" s="759"/>
    </row>
    <row r="2230" spans="1:24" s="712" customFormat="1" ht="12.75" hidden="1" customHeight="1">
      <c r="A2230" s="677"/>
      <c r="B2230" s="601"/>
      <c r="C2230" s="601"/>
      <c r="D2230" s="601"/>
      <c r="E2230" s="601"/>
      <c r="F2230" s="540"/>
      <c r="G2230" s="540"/>
      <c r="H2230" s="540"/>
      <c r="I2230" s="540"/>
      <c r="J2230" s="540"/>
      <c r="K2230" s="540"/>
      <c r="L2230" s="540"/>
      <c r="M2230" s="171"/>
      <c r="N2230" s="171"/>
      <c r="O2230" s="171"/>
      <c r="Q2230" s="758"/>
      <c r="R2230" s="757"/>
      <c r="S2230" s="717"/>
      <c r="T2230" s="717"/>
      <c r="U2230" s="717"/>
      <c r="V2230" s="717"/>
      <c r="W2230" s="717"/>
      <c r="X2230" s="759"/>
    </row>
    <row r="2231" spans="1:24" s="712" customFormat="1" ht="12.75" hidden="1" customHeight="1">
      <c r="A2231" s="677"/>
      <c r="B2231" s="601"/>
      <c r="C2231" s="601"/>
      <c r="D2231" s="601"/>
      <c r="E2231" s="601"/>
      <c r="F2231" s="540"/>
      <c r="G2231" s="540"/>
      <c r="H2231" s="540"/>
      <c r="I2231" s="540"/>
      <c r="J2231" s="540"/>
      <c r="K2231" s="540"/>
      <c r="L2231" s="540"/>
      <c r="M2231" s="171"/>
      <c r="N2231" s="171"/>
      <c r="O2231" s="171"/>
      <c r="Q2231" s="758"/>
      <c r="R2231" s="757"/>
      <c r="S2231" s="717"/>
      <c r="T2231" s="717"/>
      <c r="U2231" s="717"/>
      <c r="V2231" s="717"/>
      <c r="W2231" s="717"/>
      <c r="X2231" s="759"/>
    </row>
    <row r="2232" spans="1:24" s="712" customFormat="1" ht="12.75" hidden="1" customHeight="1">
      <c r="A2232" s="677"/>
      <c r="B2232" s="601"/>
      <c r="C2232" s="601"/>
      <c r="D2232" s="601"/>
      <c r="E2232" s="601"/>
      <c r="F2232" s="540"/>
      <c r="G2232" s="540"/>
      <c r="H2232" s="540"/>
      <c r="I2232" s="540"/>
      <c r="J2232" s="540"/>
      <c r="K2232" s="540"/>
      <c r="L2232" s="540"/>
      <c r="M2232" s="171"/>
      <c r="N2232" s="171"/>
      <c r="O2232" s="171"/>
      <c r="Q2232" s="758"/>
      <c r="R2232" s="757"/>
      <c r="S2232" s="717"/>
      <c r="T2232" s="717"/>
      <c r="U2232" s="717"/>
      <c r="V2232" s="717"/>
      <c r="W2232" s="717"/>
      <c r="X2232" s="759"/>
    </row>
    <row r="2233" spans="1:24" s="712" customFormat="1" ht="12.75" hidden="1" customHeight="1">
      <c r="A2233" s="677"/>
      <c r="B2233" s="601"/>
      <c r="C2233" s="601"/>
      <c r="D2233" s="601"/>
      <c r="E2233" s="601"/>
      <c r="F2233" s="540"/>
      <c r="G2233" s="540"/>
      <c r="H2233" s="540"/>
      <c r="I2233" s="540"/>
      <c r="J2233" s="540"/>
      <c r="K2233" s="540"/>
      <c r="L2233" s="540"/>
      <c r="M2233" s="171"/>
      <c r="N2233" s="171"/>
      <c r="O2233" s="171"/>
      <c r="Q2233" s="758"/>
      <c r="R2233" s="757"/>
      <c r="S2233" s="717"/>
      <c r="T2233" s="717"/>
      <c r="U2233" s="717"/>
      <c r="V2233" s="717"/>
      <c r="W2233" s="717"/>
      <c r="X2233" s="759"/>
    </row>
    <row r="2234" spans="1:24" s="712" customFormat="1" ht="12.75" hidden="1" customHeight="1">
      <c r="A2234" s="677"/>
      <c r="B2234" s="601"/>
      <c r="C2234" s="601"/>
      <c r="D2234" s="601"/>
      <c r="E2234" s="601"/>
      <c r="F2234" s="540"/>
      <c r="G2234" s="540"/>
      <c r="H2234" s="540"/>
      <c r="I2234" s="540"/>
      <c r="J2234" s="540"/>
      <c r="K2234" s="540"/>
      <c r="L2234" s="540"/>
      <c r="M2234" s="171"/>
      <c r="N2234" s="171"/>
      <c r="O2234" s="171"/>
      <c r="Q2234" s="758"/>
      <c r="R2234" s="757"/>
      <c r="S2234" s="717"/>
      <c r="T2234" s="717"/>
      <c r="U2234" s="717"/>
      <c r="V2234" s="717"/>
      <c r="W2234" s="717"/>
      <c r="X2234" s="759"/>
    </row>
    <row r="2235" spans="1:24" s="712" customFormat="1" ht="12.75" hidden="1" customHeight="1">
      <c r="A2235" s="677"/>
      <c r="B2235" s="601"/>
      <c r="C2235" s="601"/>
      <c r="D2235" s="601"/>
      <c r="E2235" s="601"/>
      <c r="F2235" s="540"/>
      <c r="G2235" s="540"/>
      <c r="H2235" s="540"/>
      <c r="I2235" s="540"/>
      <c r="J2235" s="540"/>
      <c r="K2235" s="540"/>
      <c r="L2235" s="540"/>
      <c r="M2235" s="171"/>
      <c r="N2235" s="171"/>
      <c r="O2235" s="171"/>
      <c r="Q2235" s="758"/>
      <c r="R2235" s="757"/>
      <c r="S2235" s="717"/>
      <c r="T2235" s="717"/>
      <c r="U2235" s="717"/>
      <c r="V2235" s="717"/>
      <c r="W2235" s="717"/>
      <c r="X2235" s="759"/>
    </row>
    <row r="2236" spans="1:24" s="712" customFormat="1" ht="12.75" hidden="1" customHeight="1">
      <c r="A2236" s="677"/>
      <c r="B2236" s="601"/>
      <c r="C2236" s="601"/>
      <c r="D2236" s="601"/>
      <c r="E2236" s="601"/>
      <c r="F2236" s="540"/>
      <c r="G2236" s="540"/>
      <c r="H2236" s="540"/>
      <c r="I2236" s="540"/>
      <c r="J2236" s="540"/>
      <c r="K2236" s="540"/>
      <c r="L2236" s="540"/>
      <c r="M2236" s="171"/>
      <c r="N2236" s="171"/>
      <c r="O2236" s="171"/>
      <c r="Q2236" s="758"/>
      <c r="R2236" s="757"/>
      <c r="S2236" s="717"/>
      <c r="T2236" s="717"/>
      <c r="U2236" s="717"/>
      <c r="V2236" s="717"/>
      <c r="W2236" s="717"/>
      <c r="X2236" s="759"/>
    </row>
    <row r="2237" spans="1:24" s="712" customFormat="1" ht="12.75" hidden="1" customHeight="1">
      <c r="A2237" s="677"/>
      <c r="B2237" s="601"/>
      <c r="C2237" s="601"/>
      <c r="D2237" s="601"/>
      <c r="E2237" s="601"/>
      <c r="F2237" s="540"/>
      <c r="G2237" s="540"/>
      <c r="H2237" s="540"/>
      <c r="I2237" s="540"/>
      <c r="J2237" s="540"/>
      <c r="K2237" s="540"/>
      <c r="L2237" s="540"/>
      <c r="M2237" s="171"/>
      <c r="N2237" s="171"/>
      <c r="O2237" s="171"/>
      <c r="Q2237" s="758"/>
      <c r="R2237" s="757"/>
      <c r="S2237" s="717"/>
      <c r="T2237" s="717"/>
      <c r="U2237" s="717"/>
      <c r="V2237" s="717"/>
      <c r="W2237" s="717"/>
      <c r="X2237" s="759"/>
    </row>
    <row r="2238" spans="1:24" s="712" customFormat="1" ht="12.75" hidden="1" customHeight="1">
      <c r="A2238" s="677"/>
      <c r="B2238" s="601"/>
      <c r="C2238" s="601"/>
      <c r="D2238" s="601"/>
      <c r="E2238" s="601"/>
      <c r="F2238" s="540"/>
      <c r="G2238" s="540"/>
      <c r="H2238" s="540"/>
      <c r="I2238" s="540"/>
      <c r="J2238" s="540"/>
      <c r="K2238" s="540"/>
      <c r="L2238" s="540"/>
      <c r="M2238" s="171"/>
      <c r="N2238" s="171"/>
      <c r="O2238" s="171"/>
      <c r="Q2238" s="758"/>
      <c r="R2238" s="757"/>
      <c r="S2238" s="717"/>
      <c r="T2238" s="717"/>
      <c r="U2238" s="717"/>
      <c r="V2238" s="717"/>
      <c r="W2238" s="717"/>
      <c r="X2238" s="759"/>
    </row>
    <row r="2239" spans="1:24" s="712" customFormat="1" ht="12.75" hidden="1" customHeight="1">
      <c r="A2239" s="677"/>
      <c r="B2239" s="601"/>
      <c r="C2239" s="601"/>
      <c r="D2239" s="601"/>
      <c r="E2239" s="601"/>
      <c r="F2239" s="540"/>
      <c r="G2239" s="540"/>
      <c r="H2239" s="540"/>
      <c r="I2239" s="540"/>
      <c r="J2239" s="540"/>
      <c r="K2239" s="540"/>
      <c r="L2239" s="540"/>
      <c r="M2239" s="171"/>
      <c r="N2239" s="171"/>
      <c r="O2239" s="171"/>
      <c r="Q2239" s="758"/>
      <c r="R2239" s="757"/>
      <c r="S2239" s="717"/>
      <c r="T2239" s="717"/>
      <c r="U2239" s="717"/>
      <c r="V2239" s="717"/>
      <c r="W2239" s="717"/>
      <c r="X2239" s="759"/>
    </row>
    <row r="2240" spans="1:24" s="712" customFormat="1" ht="12.75" hidden="1" customHeight="1">
      <c r="A2240" s="677"/>
      <c r="B2240" s="601"/>
      <c r="C2240" s="601"/>
      <c r="D2240" s="601"/>
      <c r="E2240" s="601"/>
      <c r="F2240" s="540"/>
      <c r="G2240" s="540"/>
      <c r="H2240" s="540"/>
      <c r="I2240" s="540"/>
      <c r="J2240" s="540"/>
      <c r="K2240" s="540"/>
      <c r="L2240" s="540"/>
      <c r="M2240" s="171"/>
      <c r="N2240" s="171"/>
      <c r="O2240" s="171"/>
      <c r="Q2240" s="758"/>
      <c r="R2240" s="757"/>
      <c r="S2240" s="717"/>
      <c r="T2240" s="717"/>
      <c r="U2240" s="717"/>
      <c r="V2240" s="717"/>
      <c r="W2240" s="717"/>
      <c r="X2240" s="759"/>
    </row>
    <row r="2241" spans="1:24" s="712" customFormat="1" ht="12.75" hidden="1" customHeight="1">
      <c r="A2241" s="677"/>
      <c r="B2241" s="601"/>
      <c r="C2241" s="601"/>
      <c r="D2241" s="601"/>
      <c r="E2241" s="601"/>
      <c r="F2241" s="540"/>
      <c r="G2241" s="540"/>
      <c r="H2241" s="540"/>
      <c r="I2241" s="540"/>
      <c r="J2241" s="540"/>
      <c r="K2241" s="540"/>
      <c r="L2241" s="540"/>
      <c r="M2241" s="171"/>
      <c r="N2241" s="171"/>
      <c r="O2241" s="171"/>
      <c r="Q2241" s="758"/>
      <c r="R2241" s="757"/>
      <c r="S2241" s="717"/>
      <c r="T2241" s="717"/>
      <c r="U2241" s="717"/>
      <c r="V2241" s="717"/>
      <c r="W2241" s="717"/>
      <c r="X2241" s="759"/>
    </row>
    <row r="2242" spans="1:24" s="712" customFormat="1" ht="12.75" hidden="1" customHeight="1">
      <c r="A2242" s="677"/>
      <c r="B2242" s="601"/>
      <c r="C2242" s="601"/>
      <c r="D2242" s="601"/>
      <c r="E2242" s="601"/>
      <c r="F2242" s="540"/>
      <c r="G2242" s="540"/>
      <c r="H2242" s="540"/>
      <c r="I2242" s="540"/>
      <c r="J2242" s="540"/>
      <c r="K2242" s="540"/>
      <c r="L2242" s="540"/>
      <c r="M2242" s="171"/>
      <c r="N2242" s="171"/>
      <c r="O2242" s="171"/>
      <c r="Q2242" s="758"/>
      <c r="R2242" s="757"/>
      <c r="S2242" s="717"/>
      <c r="T2242" s="717"/>
      <c r="U2242" s="717"/>
      <c r="V2242" s="717"/>
      <c r="W2242" s="717"/>
      <c r="X2242" s="759"/>
    </row>
    <row r="2243" spans="1:24" s="712" customFormat="1" ht="12.75" hidden="1" customHeight="1">
      <c r="A2243" s="677"/>
      <c r="B2243" s="601"/>
      <c r="C2243" s="601"/>
      <c r="D2243" s="601"/>
      <c r="E2243" s="601"/>
      <c r="F2243" s="540"/>
      <c r="G2243" s="540"/>
      <c r="H2243" s="540"/>
      <c r="I2243" s="540"/>
      <c r="J2243" s="540"/>
      <c r="K2243" s="540"/>
      <c r="L2243" s="540"/>
      <c r="M2243" s="171"/>
      <c r="N2243" s="171"/>
      <c r="O2243" s="171"/>
      <c r="Q2243" s="758"/>
      <c r="R2243" s="757"/>
      <c r="S2243" s="717"/>
      <c r="T2243" s="717"/>
      <c r="U2243" s="717"/>
      <c r="V2243" s="717"/>
      <c r="W2243" s="717"/>
      <c r="X2243" s="759"/>
    </row>
    <row r="2244" spans="1:24" s="712" customFormat="1" ht="12.75" hidden="1" customHeight="1">
      <c r="A2244" s="677"/>
      <c r="B2244" s="601"/>
      <c r="C2244" s="601"/>
      <c r="D2244" s="601"/>
      <c r="E2244" s="601"/>
      <c r="F2244" s="540"/>
      <c r="G2244" s="540"/>
      <c r="H2244" s="540"/>
      <c r="I2244" s="540"/>
      <c r="J2244" s="540"/>
      <c r="K2244" s="540"/>
      <c r="L2244" s="540"/>
      <c r="M2244" s="171"/>
      <c r="N2244" s="171"/>
      <c r="O2244" s="171"/>
      <c r="Q2244" s="758"/>
      <c r="R2244" s="757"/>
      <c r="S2244" s="717"/>
      <c r="T2244" s="717"/>
      <c r="U2244" s="717"/>
      <c r="V2244" s="717"/>
      <c r="W2244" s="717"/>
      <c r="X2244" s="759"/>
    </row>
    <row r="2245" spans="1:24" s="712" customFormat="1" ht="12.75" hidden="1" customHeight="1">
      <c r="A2245" s="677"/>
      <c r="B2245" s="601"/>
      <c r="C2245" s="601"/>
      <c r="D2245" s="601"/>
      <c r="E2245" s="601"/>
      <c r="F2245" s="540"/>
      <c r="G2245" s="540"/>
      <c r="H2245" s="540"/>
      <c r="I2245" s="540"/>
      <c r="J2245" s="540"/>
      <c r="K2245" s="540"/>
      <c r="L2245" s="540"/>
      <c r="M2245" s="171"/>
      <c r="N2245" s="171"/>
      <c r="O2245" s="171"/>
      <c r="Q2245" s="758"/>
      <c r="R2245" s="757"/>
      <c r="S2245" s="717"/>
      <c r="T2245" s="717"/>
      <c r="U2245" s="717"/>
      <c r="V2245" s="717"/>
      <c r="W2245" s="717"/>
      <c r="X2245" s="759"/>
    </row>
    <row r="2246" spans="1:24" s="712" customFormat="1" ht="12.75" hidden="1" customHeight="1">
      <c r="A2246" s="677"/>
      <c r="B2246" s="601"/>
      <c r="C2246" s="601"/>
      <c r="D2246" s="601"/>
      <c r="E2246" s="601"/>
      <c r="F2246" s="540"/>
      <c r="G2246" s="540"/>
      <c r="H2246" s="540"/>
      <c r="I2246" s="540"/>
      <c r="J2246" s="540"/>
      <c r="K2246" s="540"/>
      <c r="L2246" s="540"/>
      <c r="M2246" s="171"/>
      <c r="N2246" s="171"/>
      <c r="O2246" s="171"/>
      <c r="Q2246" s="758"/>
      <c r="R2246" s="757"/>
      <c r="S2246" s="717"/>
      <c r="T2246" s="717"/>
      <c r="U2246" s="717"/>
      <c r="V2246" s="717"/>
      <c r="W2246" s="717"/>
      <c r="X2246" s="759"/>
    </row>
    <row r="2247" spans="1:24" s="712" customFormat="1" ht="12.75" hidden="1" customHeight="1">
      <c r="A2247" s="677"/>
      <c r="B2247" s="601"/>
      <c r="C2247" s="601"/>
      <c r="D2247" s="601"/>
      <c r="E2247" s="601"/>
      <c r="F2247" s="540"/>
      <c r="G2247" s="540"/>
      <c r="H2247" s="540"/>
      <c r="I2247" s="540"/>
      <c r="J2247" s="540"/>
      <c r="K2247" s="540"/>
      <c r="L2247" s="540"/>
      <c r="M2247" s="171"/>
      <c r="N2247" s="171"/>
      <c r="O2247" s="171"/>
      <c r="Q2247" s="758"/>
      <c r="R2247" s="757"/>
      <c r="S2247" s="717"/>
      <c r="T2247" s="717"/>
      <c r="U2247" s="717"/>
      <c r="V2247" s="717"/>
      <c r="W2247" s="717"/>
      <c r="X2247" s="759"/>
    </row>
    <row r="2248" spans="1:24" s="712" customFormat="1" ht="12.75" hidden="1" customHeight="1">
      <c r="A2248" s="677"/>
      <c r="B2248" s="601"/>
      <c r="C2248" s="601"/>
      <c r="D2248" s="601"/>
      <c r="E2248" s="601"/>
      <c r="F2248" s="540"/>
      <c r="G2248" s="540"/>
      <c r="H2248" s="540"/>
      <c r="I2248" s="540"/>
      <c r="J2248" s="540"/>
      <c r="K2248" s="540"/>
      <c r="L2248" s="540"/>
      <c r="M2248" s="171"/>
      <c r="N2248" s="171"/>
      <c r="O2248" s="171"/>
      <c r="Q2248" s="758"/>
      <c r="R2248" s="757"/>
      <c r="S2248" s="717"/>
      <c r="T2248" s="717"/>
      <c r="U2248" s="717"/>
      <c r="V2248" s="717"/>
      <c r="W2248" s="717"/>
      <c r="X2248" s="759"/>
    </row>
    <row r="2249" spans="1:24" s="712" customFormat="1" ht="12.75" hidden="1" customHeight="1">
      <c r="A2249" s="677"/>
      <c r="B2249" s="601"/>
      <c r="C2249" s="601"/>
      <c r="D2249" s="601"/>
      <c r="E2249" s="601"/>
      <c r="F2249" s="540"/>
      <c r="G2249" s="540"/>
      <c r="H2249" s="540"/>
      <c r="I2249" s="540"/>
      <c r="J2249" s="540"/>
      <c r="K2249" s="540"/>
      <c r="L2249" s="540"/>
      <c r="M2249" s="171"/>
      <c r="N2249" s="171"/>
      <c r="O2249" s="171"/>
      <c r="Q2249" s="758"/>
      <c r="R2249" s="757"/>
      <c r="S2249" s="717"/>
      <c r="T2249" s="717"/>
      <c r="U2249" s="717"/>
      <c r="V2249" s="717"/>
      <c r="W2249" s="717"/>
      <c r="X2249" s="759"/>
    </row>
    <row r="2250" spans="1:24" s="712" customFormat="1" ht="12.75" hidden="1" customHeight="1">
      <c r="A2250" s="677"/>
      <c r="B2250" s="601"/>
      <c r="C2250" s="601"/>
      <c r="D2250" s="601"/>
      <c r="E2250" s="601"/>
      <c r="F2250" s="540"/>
      <c r="G2250" s="540"/>
      <c r="H2250" s="540"/>
      <c r="I2250" s="540"/>
      <c r="J2250" s="540"/>
      <c r="K2250" s="540"/>
      <c r="L2250" s="540"/>
      <c r="M2250" s="171"/>
      <c r="N2250" s="171"/>
      <c r="O2250" s="171"/>
      <c r="Q2250" s="758"/>
      <c r="R2250" s="757"/>
      <c r="S2250" s="717"/>
      <c r="T2250" s="717"/>
      <c r="U2250" s="717"/>
      <c r="V2250" s="717"/>
      <c r="W2250" s="717"/>
      <c r="X2250" s="759"/>
    </row>
    <row r="2251" spans="1:24" s="712" customFormat="1" ht="12.75" hidden="1" customHeight="1">
      <c r="A2251" s="677"/>
      <c r="B2251" s="601"/>
      <c r="C2251" s="601"/>
      <c r="D2251" s="601"/>
      <c r="E2251" s="601"/>
      <c r="F2251" s="540"/>
      <c r="G2251" s="540"/>
      <c r="H2251" s="540"/>
      <c r="I2251" s="540"/>
      <c r="J2251" s="540"/>
      <c r="K2251" s="540"/>
      <c r="L2251" s="540"/>
      <c r="M2251" s="171"/>
      <c r="N2251" s="171"/>
      <c r="O2251" s="171"/>
      <c r="Q2251" s="758"/>
      <c r="R2251" s="757"/>
      <c r="S2251" s="717"/>
      <c r="T2251" s="717"/>
      <c r="U2251" s="717"/>
      <c r="V2251" s="717"/>
      <c r="W2251" s="717"/>
      <c r="X2251" s="759"/>
    </row>
    <row r="2252" spans="1:24" s="712" customFormat="1" ht="12.75" hidden="1" customHeight="1">
      <c r="A2252" s="677"/>
      <c r="B2252" s="601"/>
      <c r="C2252" s="601"/>
      <c r="D2252" s="601"/>
      <c r="E2252" s="601"/>
      <c r="F2252" s="540"/>
      <c r="G2252" s="540"/>
      <c r="H2252" s="540"/>
      <c r="I2252" s="540"/>
      <c r="J2252" s="540"/>
      <c r="K2252" s="540"/>
      <c r="L2252" s="540"/>
      <c r="M2252" s="171"/>
      <c r="N2252" s="171"/>
      <c r="O2252" s="171"/>
      <c r="Q2252" s="758"/>
      <c r="R2252" s="757"/>
      <c r="S2252" s="717"/>
      <c r="T2252" s="717"/>
      <c r="U2252" s="717"/>
      <c r="V2252" s="717"/>
      <c r="W2252" s="717"/>
      <c r="X2252" s="759"/>
    </row>
    <row r="2253" spans="1:24" s="712" customFormat="1" ht="12.75" hidden="1" customHeight="1">
      <c r="A2253" s="677"/>
      <c r="B2253" s="601"/>
      <c r="C2253" s="601"/>
      <c r="D2253" s="601"/>
      <c r="E2253" s="601"/>
      <c r="F2253" s="540"/>
      <c r="G2253" s="540"/>
      <c r="H2253" s="540"/>
      <c r="I2253" s="540"/>
      <c r="J2253" s="540"/>
      <c r="K2253" s="540"/>
      <c r="L2253" s="540"/>
      <c r="M2253" s="171"/>
      <c r="N2253" s="171"/>
      <c r="O2253" s="171"/>
      <c r="Q2253" s="758"/>
      <c r="R2253" s="757"/>
      <c r="S2253" s="717"/>
      <c r="T2253" s="717"/>
      <c r="U2253" s="717"/>
      <c r="V2253" s="717"/>
      <c r="W2253" s="717"/>
      <c r="X2253" s="759"/>
    </row>
    <row r="2254" spans="1:24" s="712" customFormat="1" ht="12.75" hidden="1" customHeight="1">
      <c r="A2254" s="677"/>
      <c r="B2254" s="601"/>
      <c r="C2254" s="601"/>
      <c r="D2254" s="601"/>
      <c r="E2254" s="601"/>
      <c r="F2254" s="540"/>
      <c r="G2254" s="540"/>
      <c r="H2254" s="540"/>
      <c r="I2254" s="540"/>
      <c r="J2254" s="540"/>
      <c r="K2254" s="540"/>
      <c r="L2254" s="540"/>
      <c r="M2254" s="171"/>
      <c r="N2254" s="171"/>
      <c r="O2254" s="171"/>
      <c r="Q2254" s="758"/>
      <c r="R2254" s="757"/>
      <c r="S2254" s="717"/>
      <c r="T2254" s="717"/>
      <c r="U2254" s="717"/>
      <c r="V2254" s="717"/>
      <c r="W2254" s="717"/>
      <c r="X2254" s="759"/>
    </row>
    <row r="2255" spans="1:24" s="712" customFormat="1" ht="12.75" hidden="1" customHeight="1">
      <c r="A2255" s="677"/>
      <c r="B2255" s="601"/>
      <c r="C2255" s="601"/>
      <c r="D2255" s="601"/>
      <c r="E2255" s="601"/>
      <c r="F2255" s="540"/>
      <c r="G2255" s="540"/>
      <c r="H2255" s="540"/>
      <c r="I2255" s="540"/>
      <c r="J2255" s="540"/>
      <c r="K2255" s="540"/>
      <c r="L2255" s="540"/>
      <c r="M2255" s="171"/>
      <c r="N2255" s="171"/>
      <c r="O2255" s="171"/>
      <c r="Q2255" s="758"/>
      <c r="R2255" s="757"/>
      <c r="S2255" s="717"/>
      <c r="T2255" s="717"/>
      <c r="U2255" s="717"/>
      <c r="V2255" s="717"/>
      <c r="W2255" s="717"/>
      <c r="X2255" s="759"/>
    </row>
    <row r="2256" spans="1:24" s="712" customFormat="1" ht="12.75" hidden="1" customHeight="1">
      <c r="A2256" s="677"/>
      <c r="B2256" s="601"/>
      <c r="C2256" s="601"/>
      <c r="D2256" s="601"/>
      <c r="E2256" s="601"/>
      <c r="F2256" s="540"/>
      <c r="G2256" s="540"/>
      <c r="H2256" s="540"/>
      <c r="I2256" s="540"/>
      <c r="J2256" s="540"/>
      <c r="K2256" s="540"/>
      <c r="L2256" s="540"/>
      <c r="M2256" s="171"/>
      <c r="N2256" s="171"/>
      <c r="O2256" s="171"/>
      <c r="Q2256" s="758"/>
      <c r="R2256" s="757"/>
      <c r="S2256" s="717"/>
      <c r="T2256" s="717"/>
      <c r="U2256" s="717"/>
      <c r="V2256" s="717"/>
      <c r="W2256" s="717"/>
      <c r="X2256" s="759"/>
    </row>
    <row r="2257" spans="1:24" s="712" customFormat="1" ht="12.75" hidden="1" customHeight="1">
      <c r="A2257" s="677"/>
      <c r="B2257" s="601"/>
      <c r="C2257" s="601"/>
      <c r="D2257" s="601"/>
      <c r="E2257" s="601"/>
      <c r="F2257" s="540"/>
      <c r="G2257" s="540"/>
      <c r="H2257" s="540"/>
      <c r="I2257" s="540"/>
      <c r="J2257" s="540"/>
      <c r="K2257" s="540"/>
      <c r="L2257" s="540"/>
      <c r="M2257" s="171"/>
      <c r="N2257" s="171"/>
      <c r="O2257" s="171"/>
      <c r="Q2257" s="758"/>
      <c r="R2257" s="757"/>
      <c r="S2257" s="717"/>
      <c r="T2257" s="717"/>
      <c r="U2257" s="717"/>
      <c r="V2257" s="717"/>
      <c r="W2257" s="717"/>
      <c r="X2257" s="759"/>
    </row>
    <row r="2258" spans="1:24" s="712" customFormat="1" ht="12.75" hidden="1" customHeight="1">
      <c r="A2258" s="677"/>
      <c r="B2258" s="601"/>
      <c r="C2258" s="601"/>
      <c r="D2258" s="601"/>
      <c r="E2258" s="601"/>
      <c r="F2258" s="540"/>
      <c r="G2258" s="540"/>
      <c r="H2258" s="540"/>
      <c r="I2258" s="540"/>
      <c r="J2258" s="540"/>
      <c r="K2258" s="540"/>
      <c r="L2258" s="540"/>
      <c r="M2258" s="171"/>
      <c r="N2258" s="171"/>
      <c r="O2258" s="171"/>
      <c r="Q2258" s="758"/>
      <c r="R2258" s="757"/>
      <c r="S2258" s="717"/>
      <c r="T2258" s="717"/>
      <c r="U2258" s="717"/>
      <c r="V2258" s="717"/>
      <c r="W2258" s="717"/>
      <c r="X2258" s="759"/>
    </row>
    <row r="2259" spans="1:24" s="712" customFormat="1" ht="12.75" hidden="1" customHeight="1">
      <c r="A2259" s="677"/>
      <c r="B2259" s="601"/>
      <c r="C2259" s="601"/>
      <c r="D2259" s="601"/>
      <c r="E2259" s="601"/>
      <c r="F2259" s="540"/>
      <c r="G2259" s="540"/>
      <c r="H2259" s="540"/>
      <c r="I2259" s="540"/>
      <c r="J2259" s="540"/>
      <c r="K2259" s="540"/>
      <c r="L2259" s="540"/>
      <c r="M2259" s="171"/>
      <c r="N2259" s="171"/>
      <c r="O2259" s="171"/>
      <c r="Q2259" s="758"/>
      <c r="R2259" s="757"/>
      <c r="S2259" s="717"/>
      <c r="T2259" s="717"/>
      <c r="U2259" s="717"/>
      <c r="V2259" s="717"/>
      <c r="W2259" s="717"/>
      <c r="X2259" s="759"/>
    </row>
    <row r="2260" spans="1:24" s="712" customFormat="1" ht="12.75" hidden="1" customHeight="1">
      <c r="A2260" s="677"/>
      <c r="B2260" s="601"/>
      <c r="C2260" s="601"/>
      <c r="D2260" s="601"/>
      <c r="E2260" s="601"/>
      <c r="F2260" s="540"/>
      <c r="G2260" s="540"/>
      <c r="H2260" s="540"/>
      <c r="I2260" s="540"/>
      <c r="J2260" s="540"/>
      <c r="K2260" s="540"/>
      <c r="L2260" s="540"/>
      <c r="M2260" s="171"/>
      <c r="N2260" s="171"/>
      <c r="O2260" s="171"/>
      <c r="Q2260" s="758"/>
      <c r="R2260" s="757"/>
      <c r="S2260" s="717"/>
      <c r="T2260" s="717"/>
      <c r="U2260" s="717"/>
      <c r="V2260" s="717"/>
      <c r="W2260" s="717"/>
      <c r="X2260" s="759"/>
    </row>
    <row r="2261" spans="1:24" s="712" customFormat="1" ht="12.75" hidden="1" customHeight="1">
      <c r="A2261" s="677"/>
      <c r="B2261" s="601"/>
      <c r="C2261" s="601"/>
      <c r="D2261" s="601"/>
      <c r="E2261" s="601"/>
      <c r="F2261" s="540"/>
      <c r="G2261" s="540"/>
      <c r="H2261" s="540"/>
      <c r="I2261" s="540"/>
      <c r="J2261" s="540"/>
      <c r="K2261" s="540"/>
      <c r="L2261" s="540"/>
      <c r="M2261" s="171"/>
      <c r="N2261" s="171"/>
      <c r="O2261" s="171"/>
      <c r="Q2261" s="758"/>
      <c r="R2261" s="757"/>
      <c r="S2261" s="717"/>
      <c r="T2261" s="717"/>
      <c r="U2261" s="717"/>
      <c r="V2261" s="717"/>
      <c r="W2261" s="717"/>
      <c r="X2261" s="759"/>
    </row>
    <row r="2262" spans="1:24" s="712" customFormat="1" ht="12.75" hidden="1" customHeight="1">
      <c r="A2262" s="677"/>
      <c r="B2262" s="601"/>
      <c r="C2262" s="601"/>
      <c r="D2262" s="601"/>
      <c r="E2262" s="601"/>
      <c r="F2262" s="540"/>
      <c r="G2262" s="540"/>
      <c r="H2262" s="540"/>
      <c r="I2262" s="540"/>
      <c r="J2262" s="540"/>
      <c r="K2262" s="540"/>
      <c r="L2262" s="540"/>
      <c r="M2262" s="171"/>
      <c r="N2262" s="171"/>
      <c r="O2262" s="171"/>
      <c r="Q2262" s="758"/>
      <c r="R2262" s="757"/>
      <c r="S2262" s="717"/>
      <c r="T2262" s="717"/>
      <c r="U2262" s="717"/>
      <c r="V2262" s="717"/>
      <c r="W2262" s="717"/>
      <c r="X2262" s="759"/>
    </row>
    <row r="2263" spans="1:24" s="712" customFormat="1" ht="12.75" hidden="1" customHeight="1">
      <c r="A2263" s="677"/>
      <c r="B2263" s="601"/>
      <c r="C2263" s="601"/>
      <c r="D2263" s="601"/>
      <c r="E2263" s="601"/>
      <c r="F2263" s="540"/>
      <c r="G2263" s="540"/>
      <c r="H2263" s="540"/>
      <c r="I2263" s="540"/>
      <c r="J2263" s="540"/>
      <c r="K2263" s="540"/>
      <c r="L2263" s="540"/>
      <c r="M2263" s="171"/>
      <c r="N2263" s="171"/>
      <c r="O2263" s="171"/>
      <c r="Q2263" s="758"/>
      <c r="R2263" s="757"/>
      <c r="S2263" s="717"/>
      <c r="T2263" s="717"/>
      <c r="U2263" s="717"/>
      <c r="V2263" s="717"/>
      <c r="W2263" s="717"/>
      <c r="X2263" s="759"/>
    </row>
    <row r="2264" spans="1:24" s="712" customFormat="1" ht="12.75" hidden="1" customHeight="1">
      <c r="A2264" s="677"/>
      <c r="B2264" s="601"/>
      <c r="C2264" s="601"/>
      <c r="D2264" s="601"/>
      <c r="E2264" s="601"/>
      <c r="F2264" s="540"/>
      <c r="G2264" s="540"/>
      <c r="H2264" s="540"/>
      <c r="I2264" s="540"/>
      <c r="J2264" s="540"/>
      <c r="K2264" s="540"/>
      <c r="L2264" s="540"/>
      <c r="M2264" s="171"/>
      <c r="N2264" s="171"/>
      <c r="O2264" s="171"/>
      <c r="Q2264" s="758"/>
      <c r="R2264" s="757"/>
      <c r="S2264" s="717"/>
      <c r="T2264" s="717"/>
      <c r="U2264" s="717"/>
      <c r="V2264" s="717"/>
      <c r="W2264" s="717"/>
      <c r="X2264" s="759"/>
    </row>
    <row r="2265" spans="1:24" s="712" customFormat="1" ht="12.75" hidden="1" customHeight="1">
      <c r="A2265" s="677"/>
      <c r="B2265" s="601"/>
      <c r="C2265" s="601"/>
      <c r="D2265" s="601"/>
      <c r="E2265" s="601"/>
      <c r="F2265" s="540"/>
      <c r="G2265" s="540"/>
      <c r="H2265" s="540"/>
      <c r="I2265" s="540"/>
      <c r="J2265" s="540"/>
      <c r="K2265" s="540"/>
      <c r="L2265" s="540"/>
      <c r="M2265" s="171"/>
      <c r="N2265" s="171"/>
      <c r="O2265" s="171"/>
      <c r="Q2265" s="758"/>
      <c r="R2265" s="757"/>
      <c r="S2265" s="717"/>
      <c r="T2265" s="717"/>
      <c r="U2265" s="717"/>
      <c r="V2265" s="717"/>
      <c r="W2265" s="717"/>
      <c r="X2265" s="759"/>
    </row>
    <row r="2266" spans="1:24" s="712" customFormat="1" ht="12.75" hidden="1" customHeight="1">
      <c r="A2266" s="677"/>
      <c r="B2266" s="601"/>
      <c r="C2266" s="601"/>
      <c r="D2266" s="601"/>
      <c r="E2266" s="601"/>
      <c r="F2266" s="540"/>
      <c r="G2266" s="540"/>
      <c r="H2266" s="540"/>
      <c r="I2266" s="540"/>
      <c r="J2266" s="540"/>
      <c r="K2266" s="540"/>
      <c r="L2266" s="540"/>
      <c r="M2266" s="171"/>
      <c r="N2266" s="171"/>
      <c r="O2266" s="171"/>
      <c r="Q2266" s="758"/>
      <c r="R2266" s="757"/>
      <c r="S2266" s="717"/>
      <c r="T2266" s="717"/>
      <c r="U2266" s="717"/>
      <c r="V2266" s="717"/>
      <c r="W2266" s="717"/>
      <c r="X2266" s="759"/>
    </row>
    <row r="2267" spans="1:24" s="712" customFormat="1" ht="12.75" hidden="1" customHeight="1">
      <c r="A2267" s="677"/>
      <c r="B2267" s="601"/>
      <c r="C2267" s="601"/>
      <c r="D2267" s="601"/>
      <c r="E2267" s="601"/>
      <c r="F2267" s="540"/>
      <c r="G2267" s="540"/>
      <c r="H2267" s="540"/>
      <c r="I2267" s="540"/>
      <c r="J2267" s="540"/>
      <c r="K2267" s="540"/>
      <c r="L2267" s="540"/>
      <c r="M2267" s="171"/>
      <c r="N2267" s="171"/>
      <c r="O2267" s="171"/>
      <c r="Q2267" s="758"/>
      <c r="R2267" s="757"/>
      <c r="S2267" s="717"/>
      <c r="T2267" s="717"/>
      <c r="U2267" s="717"/>
      <c r="V2267" s="717"/>
      <c r="W2267" s="717"/>
      <c r="X2267" s="759"/>
    </row>
    <row r="2268" spans="1:24" s="712" customFormat="1" ht="12.75" hidden="1" customHeight="1">
      <c r="A2268" s="677"/>
      <c r="B2268" s="601"/>
      <c r="C2268" s="601"/>
      <c r="D2268" s="601"/>
      <c r="E2268" s="601"/>
      <c r="F2268" s="540"/>
      <c r="G2268" s="540"/>
      <c r="H2268" s="540"/>
      <c r="I2268" s="540"/>
      <c r="J2268" s="540"/>
      <c r="K2268" s="540"/>
      <c r="L2268" s="540"/>
      <c r="M2268" s="171"/>
      <c r="N2268" s="171"/>
      <c r="O2268" s="171"/>
      <c r="Q2268" s="758"/>
      <c r="R2268" s="757"/>
      <c r="S2268" s="717"/>
      <c r="T2268" s="717"/>
      <c r="U2268" s="717"/>
      <c r="V2268" s="717"/>
      <c r="W2268" s="717"/>
      <c r="X2268" s="759"/>
    </row>
    <row r="2269" spans="1:24" s="712" customFormat="1" ht="12.75" hidden="1" customHeight="1">
      <c r="A2269" s="677"/>
      <c r="B2269" s="601"/>
      <c r="C2269" s="601"/>
      <c r="D2269" s="601"/>
      <c r="E2269" s="601"/>
      <c r="F2269" s="540"/>
      <c r="G2269" s="540"/>
      <c r="H2269" s="540"/>
      <c r="I2269" s="540"/>
      <c r="J2269" s="540"/>
      <c r="K2269" s="540"/>
      <c r="L2269" s="540"/>
      <c r="M2269" s="171"/>
      <c r="N2269" s="171"/>
      <c r="O2269" s="171"/>
      <c r="Q2269" s="758"/>
      <c r="R2269" s="757"/>
      <c r="S2269" s="717"/>
      <c r="T2269" s="717"/>
      <c r="U2269" s="717"/>
      <c r="V2269" s="717"/>
      <c r="W2269" s="717"/>
      <c r="X2269" s="759"/>
    </row>
    <row r="2270" spans="1:24" s="712" customFormat="1" ht="12.75" hidden="1" customHeight="1">
      <c r="A2270" s="677"/>
      <c r="B2270" s="601"/>
      <c r="C2270" s="601"/>
      <c r="D2270" s="601"/>
      <c r="E2270" s="601"/>
      <c r="F2270" s="540"/>
      <c r="G2270" s="540"/>
      <c r="H2270" s="540"/>
      <c r="I2270" s="540"/>
      <c r="J2270" s="540"/>
      <c r="K2270" s="540"/>
      <c r="L2270" s="540"/>
      <c r="M2270" s="171"/>
      <c r="N2270" s="171"/>
      <c r="O2270" s="171"/>
      <c r="Q2270" s="758"/>
      <c r="R2270" s="757"/>
      <c r="S2270" s="717"/>
      <c r="T2270" s="717"/>
      <c r="U2270" s="717"/>
      <c r="V2270" s="717"/>
      <c r="W2270" s="717"/>
      <c r="X2270" s="759"/>
    </row>
    <row r="2271" spans="1:24" s="712" customFormat="1" ht="12.75" hidden="1" customHeight="1">
      <c r="A2271" s="677"/>
      <c r="B2271" s="601"/>
      <c r="C2271" s="601"/>
      <c r="D2271" s="601"/>
      <c r="E2271" s="601"/>
      <c r="F2271" s="540"/>
      <c r="G2271" s="540"/>
      <c r="H2271" s="540"/>
      <c r="I2271" s="540"/>
      <c r="J2271" s="540"/>
      <c r="K2271" s="540"/>
      <c r="L2271" s="540"/>
      <c r="M2271" s="171"/>
      <c r="N2271" s="171"/>
      <c r="O2271" s="171"/>
      <c r="Q2271" s="758"/>
      <c r="R2271" s="757"/>
      <c r="S2271" s="717"/>
      <c r="T2271" s="717"/>
      <c r="U2271" s="717"/>
      <c r="V2271" s="717"/>
      <c r="W2271" s="717"/>
      <c r="X2271" s="759"/>
    </row>
    <row r="2272" spans="1:24" s="712" customFormat="1" ht="12.75" hidden="1" customHeight="1">
      <c r="A2272" s="677"/>
      <c r="B2272" s="601"/>
      <c r="C2272" s="601"/>
      <c r="D2272" s="601"/>
      <c r="E2272" s="601"/>
      <c r="F2272" s="540"/>
      <c r="G2272" s="540"/>
      <c r="H2272" s="540"/>
      <c r="I2272" s="540"/>
      <c r="J2272" s="540"/>
      <c r="K2272" s="540"/>
      <c r="L2272" s="540"/>
      <c r="M2272" s="171"/>
      <c r="N2272" s="171"/>
      <c r="O2272" s="171"/>
      <c r="Q2272" s="758"/>
      <c r="R2272" s="757"/>
      <c r="S2272" s="717"/>
      <c r="T2272" s="717"/>
      <c r="U2272" s="717"/>
      <c r="V2272" s="717"/>
      <c r="W2272" s="717"/>
      <c r="X2272" s="759"/>
    </row>
    <row r="2273" spans="1:24" s="712" customFormat="1" ht="12.75" hidden="1" customHeight="1">
      <c r="A2273" s="677"/>
      <c r="B2273" s="601"/>
      <c r="C2273" s="601"/>
      <c r="D2273" s="601"/>
      <c r="E2273" s="601"/>
      <c r="F2273" s="540"/>
      <c r="G2273" s="540"/>
      <c r="H2273" s="540"/>
      <c r="I2273" s="540"/>
      <c r="J2273" s="540"/>
      <c r="K2273" s="540"/>
      <c r="L2273" s="540"/>
      <c r="M2273" s="171"/>
      <c r="N2273" s="171"/>
      <c r="O2273" s="171"/>
      <c r="Q2273" s="758"/>
      <c r="R2273" s="757"/>
      <c r="S2273" s="717"/>
      <c r="T2273" s="717"/>
      <c r="U2273" s="717"/>
      <c r="V2273" s="717"/>
      <c r="W2273" s="717"/>
      <c r="X2273" s="759"/>
    </row>
    <row r="2274" spans="1:24" s="712" customFormat="1" ht="12.75" hidden="1" customHeight="1">
      <c r="A2274" s="677"/>
      <c r="B2274" s="601"/>
      <c r="C2274" s="601"/>
      <c r="D2274" s="601"/>
      <c r="E2274" s="601"/>
      <c r="F2274" s="540"/>
      <c r="G2274" s="540"/>
      <c r="H2274" s="540"/>
      <c r="I2274" s="540"/>
      <c r="J2274" s="540"/>
      <c r="K2274" s="540"/>
      <c r="L2274" s="540"/>
      <c r="M2274" s="171"/>
      <c r="N2274" s="171"/>
      <c r="O2274" s="171"/>
      <c r="Q2274" s="758"/>
      <c r="R2274" s="757"/>
      <c r="S2274" s="717"/>
      <c r="T2274" s="717"/>
      <c r="U2274" s="717"/>
      <c r="V2274" s="717"/>
      <c r="W2274" s="717"/>
      <c r="X2274" s="759"/>
    </row>
    <row r="2275" spans="1:24" s="712" customFormat="1" ht="12.75" hidden="1" customHeight="1">
      <c r="A2275" s="677"/>
      <c r="B2275" s="601"/>
      <c r="C2275" s="601"/>
      <c r="D2275" s="601"/>
      <c r="E2275" s="601"/>
      <c r="F2275" s="540"/>
      <c r="G2275" s="540"/>
      <c r="H2275" s="540"/>
      <c r="I2275" s="540"/>
      <c r="J2275" s="540"/>
      <c r="K2275" s="540"/>
      <c r="L2275" s="540"/>
      <c r="M2275" s="171"/>
      <c r="N2275" s="171"/>
      <c r="O2275" s="171"/>
      <c r="Q2275" s="758"/>
      <c r="R2275" s="757"/>
      <c r="S2275" s="717"/>
      <c r="T2275" s="717"/>
      <c r="U2275" s="717"/>
      <c r="V2275" s="717"/>
      <c r="W2275" s="717"/>
      <c r="X2275" s="759"/>
    </row>
    <row r="2276" spans="1:24" s="712" customFormat="1" ht="12.75" hidden="1" customHeight="1">
      <c r="A2276" s="677"/>
      <c r="B2276" s="601"/>
      <c r="C2276" s="601"/>
      <c r="D2276" s="601"/>
      <c r="E2276" s="601"/>
      <c r="F2276" s="540"/>
      <c r="G2276" s="540"/>
      <c r="H2276" s="540"/>
      <c r="I2276" s="540"/>
      <c r="J2276" s="540"/>
      <c r="K2276" s="540"/>
      <c r="L2276" s="540"/>
      <c r="M2276" s="171"/>
      <c r="N2276" s="171"/>
      <c r="O2276" s="171"/>
      <c r="Q2276" s="758"/>
      <c r="R2276" s="757"/>
      <c r="S2276" s="717"/>
      <c r="T2276" s="717"/>
      <c r="U2276" s="717"/>
      <c r="V2276" s="717"/>
      <c r="W2276" s="717"/>
      <c r="X2276" s="759"/>
    </row>
    <row r="2277" spans="1:24" s="712" customFormat="1" ht="12.75" hidden="1" customHeight="1">
      <c r="A2277" s="677"/>
      <c r="B2277" s="601"/>
      <c r="C2277" s="601"/>
      <c r="D2277" s="601"/>
      <c r="E2277" s="601"/>
      <c r="F2277" s="540"/>
      <c r="G2277" s="540"/>
      <c r="H2277" s="540"/>
      <c r="I2277" s="540"/>
      <c r="J2277" s="540"/>
      <c r="K2277" s="540"/>
      <c r="L2277" s="540"/>
      <c r="M2277" s="171"/>
      <c r="N2277" s="171"/>
      <c r="O2277" s="171"/>
      <c r="Q2277" s="758"/>
      <c r="R2277" s="757"/>
      <c r="S2277" s="717"/>
      <c r="T2277" s="717"/>
      <c r="U2277" s="717"/>
      <c r="V2277" s="717"/>
      <c r="W2277" s="717"/>
      <c r="X2277" s="759"/>
    </row>
    <row r="2278" spans="1:24" s="712" customFormat="1" ht="12.75" hidden="1" customHeight="1">
      <c r="A2278" s="677"/>
      <c r="B2278" s="601"/>
      <c r="C2278" s="601"/>
      <c r="D2278" s="601"/>
      <c r="E2278" s="601"/>
      <c r="F2278" s="540"/>
      <c r="G2278" s="540"/>
      <c r="H2278" s="540"/>
      <c r="I2278" s="540"/>
      <c r="J2278" s="540"/>
      <c r="K2278" s="540"/>
      <c r="L2278" s="540"/>
      <c r="M2278" s="171"/>
      <c r="N2278" s="171"/>
      <c r="O2278" s="171"/>
      <c r="Q2278" s="758"/>
      <c r="R2278" s="757"/>
      <c r="S2278" s="717"/>
      <c r="T2278" s="717"/>
      <c r="U2278" s="717"/>
      <c r="V2278" s="717"/>
      <c r="W2278" s="717"/>
      <c r="X2278" s="759"/>
    </row>
    <row r="2279" spans="1:24" s="712" customFormat="1" ht="12.75" hidden="1" customHeight="1">
      <c r="A2279" s="677"/>
      <c r="B2279" s="601"/>
      <c r="C2279" s="601"/>
      <c r="D2279" s="601"/>
      <c r="E2279" s="601"/>
      <c r="F2279" s="540"/>
      <c r="G2279" s="540"/>
      <c r="H2279" s="540"/>
      <c r="I2279" s="540"/>
      <c r="J2279" s="540"/>
      <c r="K2279" s="540"/>
      <c r="L2279" s="540"/>
      <c r="M2279" s="171"/>
      <c r="N2279" s="171"/>
      <c r="O2279" s="171"/>
      <c r="Q2279" s="758"/>
      <c r="R2279" s="757"/>
      <c r="S2279" s="717"/>
      <c r="T2279" s="717"/>
      <c r="U2279" s="717"/>
      <c r="V2279" s="717"/>
      <c r="W2279" s="717"/>
      <c r="X2279" s="759"/>
    </row>
    <row r="2280" spans="1:24" s="712" customFormat="1" ht="12.75" hidden="1" customHeight="1">
      <c r="A2280" s="677"/>
      <c r="B2280" s="601"/>
      <c r="C2280" s="601"/>
      <c r="D2280" s="601"/>
      <c r="E2280" s="601"/>
      <c r="F2280" s="540"/>
      <c r="G2280" s="540"/>
      <c r="H2280" s="540"/>
      <c r="I2280" s="540"/>
      <c r="J2280" s="540"/>
      <c r="K2280" s="540"/>
      <c r="L2280" s="540"/>
      <c r="M2280" s="171"/>
      <c r="N2280" s="171"/>
      <c r="O2280" s="171"/>
      <c r="Q2280" s="758"/>
      <c r="R2280" s="757"/>
      <c r="S2280" s="717"/>
      <c r="T2280" s="717"/>
      <c r="U2280" s="717"/>
      <c r="V2280" s="717"/>
      <c r="W2280" s="717"/>
      <c r="X2280" s="759"/>
    </row>
    <row r="2281" spans="1:24" s="712" customFormat="1" ht="12.75" hidden="1" customHeight="1">
      <c r="A2281" s="677"/>
      <c r="B2281" s="601"/>
      <c r="C2281" s="601"/>
      <c r="D2281" s="601"/>
      <c r="E2281" s="601"/>
      <c r="F2281" s="540"/>
      <c r="G2281" s="540"/>
      <c r="H2281" s="540"/>
      <c r="I2281" s="540"/>
      <c r="J2281" s="540"/>
      <c r="K2281" s="540"/>
      <c r="L2281" s="540"/>
      <c r="M2281" s="171"/>
      <c r="N2281" s="171"/>
      <c r="O2281" s="171"/>
      <c r="Q2281" s="758"/>
      <c r="R2281" s="757"/>
      <c r="S2281" s="717"/>
      <c r="T2281" s="717"/>
      <c r="U2281" s="717"/>
      <c r="V2281" s="717"/>
      <c r="W2281" s="717"/>
      <c r="X2281" s="759"/>
    </row>
    <row r="2282" spans="1:24" s="712" customFormat="1" ht="12.75" hidden="1" customHeight="1">
      <c r="A2282" s="677"/>
      <c r="B2282" s="601"/>
      <c r="C2282" s="601"/>
      <c r="D2282" s="601"/>
      <c r="E2282" s="601"/>
      <c r="F2282" s="540"/>
      <c r="G2282" s="540"/>
      <c r="H2282" s="540"/>
      <c r="I2282" s="540"/>
      <c r="J2282" s="540"/>
      <c r="K2282" s="540"/>
      <c r="L2282" s="540"/>
      <c r="M2282" s="171"/>
      <c r="N2282" s="171"/>
      <c r="O2282" s="171"/>
      <c r="Q2282" s="758"/>
      <c r="R2282" s="757"/>
      <c r="S2282" s="717"/>
      <c r="T2282" s="717"/>
      <c r="U2282" s="717"/>
      <c r="V2282" s="717"/>
      <c r="W2282" s="717"/>
      <c r="X2282" s="759"/>
    </row>
    <row r="2283" spans="1:24" s="712" customFormat="1" ht="12.75" hidden="1" customHeight="1">
      <c r="A2283" s="677"/>
      <c r="B2283" s="601"/>
      <c r="C2283" s="601"/>
      <c r="D2283" s="601"/>
      <c r="E2283" s="601"/>
      <c r="F2283" s="540"/>
      <c r="G2283" s="540"/>
      <c r="H2283" s="540"/>
      <c r="I2283" s="540"/>
      <c r="J2283" s="540"/>
      <c r="K2283" s="540"/>
      <c r="L2283" s="540"/>
      <c r="M2283" s="171"/>
      <c r="N2283" s="171"/>
      <c r="O2283" s="171"/>
      <c r="Q2283" s="758"/>
      <c r="R2283" s="757"/>
      <c r="S2283" s="717"/>
      <c r="T2283" s="717"/>
      <c r="U2283" s="717"/>
      <c r="V2283" s="717"/>
      <c r="W2283" s="717"/>
      <c r="X2283" s="759"/>
    </row>
    <row r="2284" spans="1:24" s="712" customFormat="1" ht="12.75" hidden="1" customHeight="1">
      <c r="A2284" s="677"/>
      <c r="B2284" s="601"/>
      <c r="C2284" s="601"/>
      <c r="D2284" s="601"/>
      <c r="E2284" s="601"/>
      <c r="F2284" s="540"/>
      <c r="G2284" s="540"/>
      <c r="H2284" s="540"/>
      <c r="I2284" s="540"/>
      <c r="J2284" s="540"/>
      <c r="K2284" s="540"/>
      <c r="L2284" s="540"/>
      <c r="M2284" s="171"/>
      <c r="N2284" s="171"/>
      <c r="O2284" s="171"/>
      <c r="Q2284" s="758"/>
      <c r="R2284" s="757"/>
      <c r="S2284" s="717"/>
      <c r="T2284" s="717"/>
      <c r="U2284" s="717"/>
      <c r="V2284" s="717"/>
      <c r="W2284" s="717"/>
      <c r="X2284" s="759"/>
    </row>
    <row r="2285" spans="1:24" s="712" customFormat="1" ht="12.75" hidden="1" customHeight="1">
      <c r="A2285" s="677"/>
      <c r="B2285" s="601"/>
      <c r="C2285" s="601"/>
      <c r="D2285" s="601"/>
      <c r="E2285" s="601"/>
      <c r="F2285" s="540"/>
      <c r="G2285" s="540"/>
      <c r="H2285" s="540"/>
      <c r="I2285" s="540"/>
      <c r="J2285" s="540"/>
      <c r="K2285" s="540"/>
      <c r="L2285" s="540"/>
      <c r="M2285" s="171"/>
      <c r="N2285" s="171"/>
      <c r="O2285" s="171"/>
      <c r="Q2285" s="758"/>
      <c r="R2285" s="757"/>
      <c r="S2285" s="717"/>
      <c r="T2285" s="717"/>
      <c r="U2285" s="717"/>
      <c r="V2285" s="717"/>
      <c r="W2285" s="717"/>
      <c r="X2285" s="759"/>
    </row>
    <row r="2286" spans="1:24" s="712" customFormat="1" ht="12.75" hidden="1" customHeight="1">
      <c r="A2286" s="677"/>
      <c r="B2286" s="601"/>
      <c r="C2286" s="601"/>
      <c r="D2286" s="601"/>
      <c r="E2286" s="601"/>
      <c r="F2286" s="540"/>
      <c r="G2286" s="540"/>
      <c r="H2286" s="540"/>
      <c r="I2286" s="540"/>
      <c r="J2286" s="540"/>
      <c r="K2286" s="540"/>
      <c r="L2286" s="540"/>
      <c r="M2286" s="171"/>
      <c r="N2286" s="171"/>
      <c r="O2286" s="171"/>
      <c r="Q2286" s="758"/>
      <c r="R2286" s="757"/>
      <c r="S2286" s="717"/>
      <c r="T2286" s="717"/>
      <c r="U2286" s="717"/>
      <c r="V2286" s="717"/>
      <c r="W2286" s="717"/>
      <c r="X2286" s="759"/>
    </row>
    <row r="2287" spans="1:24" s="712" customFormat="1" ht="12.75" hidden="1" customHeight="1">
      <c r="A2287" s="677"/>
      <c r="B2287" s="601"/>
      <c r="C2287" s="601"/>
      <c r="D2287" s="601"/>
      <c r="E2287" s="601"/>
      <c r="F2287" s="540"/>
      <c r="G2287" s="540"/>
      <c r="H2287" s="540"/>
      <c r="I2287" s="540"/>
      <c r="J2287" s="540"/>
      <c r="K2287" s="540"/>
      <c r="L2287" s="540"/>
      <c r="M2287" s="171"/>
      <c r="N2287" s="171"/>
      <c r="O2287" s="171"/>
      <c r="Q2287" s="758"/>
      <c r="R2287" s="757"/>
      <c r="S2287" s="717"/>
      <c r="T2287" s="717"/>
      <c r="U2287" s="717"/>
      <c r="V2287" s="717"/>
      <c r="W2287" s="717"/>
      <c r="X2287" s="759"/>
    </row>
    <row r="2288" spans="1:24" s="712" customFormat="1" ht="12.75" hidden="1" customHeight="1">
      <c r="A2288" s="677"/>
      <c r="B2288" s="601"/>
      <c r="C2288" s="601"/>
      <c r="D2288" s="601"/>
      <c r="E2288" s="601"/>
      <c r="F2288" s="540"/>
      <c r="G2288" s="540"/>
      <c r="H2288" s="540"/>
      <c r="I2288" s="540"/>
      <c r="J2288" s="540"/>
      <c r="K2288" s="540"/>
      <c r="L2288" s="540"/>
      <c r="M2288" s="171"/>
      <c r="N2288" s="171"/>
      <c r="O2288" s="171"/>
      <c r="Q2288" s="758"/>
      <c r="R2288" s="757"/>
      <c r="S2288" s="717"/>
      <c r="T2288" s="717"/>
      <c r="U2288" s="717"/>
      <c r="V2288" s="717"/>
      <c r="W2288" s="717"/>
      <c r="X2288" s="759"/>
    </row>
    <row r="2289" spans="1:24" s="712" customFormat="1" ht="12.75" hidden="1" customHeight="1">
      <c r="A2289" s="677"/>
      <c r="B2289" s="601"/>
      <c r="C2289" s="601"/>
      <c r="D2289" s="601"/>
      <c r="E2289" s="601"/>
      <c r="F2289" s="540"/>
      <c r="G2289" s="540"/>
      <c r="H2289" s="540"/>
      <c r="I2289" s="540"/>
      <c r="J2289" s="540"/>
      <c r="K2289" s="540"/>
      <c r="L2289" s="540"/>
      <c r="M2289" s="171"/>
      <c r="N2289" s="171"/>
      <c r="O2289" s="171"/>
      <c r="Q2289" s="758"/>
      <c r="R2289" s="757"/>
      <c r="S2289" s="717"/>
      <c r="T2289" s="717"/>
      <c r="U2289" s="717"/>
      <c r="V2289" s="717"/>
      <c r="W2289" s="717"/>
      <c r="X2289" s="759"/>
    </row>
    <row r="2290" spans="1:24" s="712" customFormat="1" ht="12.75" hidden="1" customHeight="1">
      <c r="A2290" s="677"/>
      <c r="B2290" s="601"/>
      <c r="C2290" s="601"/>
      <c r="D2290" s="601"/>
      <c r="E2290" s="601"/>
      <c r="F2290" s="540"/>
      <c r="G2290" s="540"/>
      <c r="H2290" s="540"/>
      <c r="I2290" s="540"/>
      <c r="J2290" s="540"/>
      <c r="K2290" s="540"/>
      <c r="L2290" s="540"/>
      <c r="M2290" s="171"/>
      <c r="N2290" s="171"/>
      <c r="O2290" s="171"/>
      <c r="Q2290" s="758"/>
      <c r="R2290" s="757"/>
      <c r="S2290" s="717"/>
      <c r="T2290" s="717"/>
      <c r="U2290" s="717"/>
      <c r="V2290" s="717"/>
      <c r="W2290" s="717"/>
      <c r="X2290" s="759"/>
    </row>
    <row r="2291" spans="1:24" s="712" customFormat="1" ht="12.75" hidden="1" customHeight="1">
      <c r="A2291" s="677"/>
      <c r="B2291" s="601"/>
      <c r="C2291" s="601"/>
      <c r="D2291" s="601"/>
      <c r="E2291" s="601"/>
      <c r="F2291" s="540"/>
      <c r="G2291" s="540"/>
      <c r="H2291" s="540"/>
      <c r="I2291" s="540"/>
      <c r="J2291" s="540"/>
      <c r="K2291" s="540"/>
      <c r="L2291" s="540"/>
      <c r="M2291" s="171"/>
      <c r="N2291" s="171"/>
      <c r="O2291" s="171"/>
      <c r="Q2291" s="758"/>
      <c r="R2291" s="757"/>
      <c r="S2291" s="717"/>
      <c r="T2291" s="717"/>
      <c r="U2291" s="717"/>
      <c r="V2291" s="717"/>
      <c r="W2291" s="717"/>
      <c r="X2291" s="759"/>
    </row>
    <row r="2292" spans="1:24" s="712" customFormat="1" ht="12.75" hidden="1" customHeight="1">
      <c r="A2292" s="677"/>
      <c r="B2292" s="601"/>
      <c r="C2292" s="601"/>
      <c r="D2292" s="601"/>
      <c r="E2292" s="601"/>
      <c r="F2292" s="540"/>
      <c r="G2292" s="540"/>
      <c r="H2292" s="540"/>
      <c r="I2292" s="540"/>
      <c r="J2292" s="540"/>
      <c r="K2292" s="540"/>
      <c r="L2292" s="540"/>
      <c r="M2292" s="171"/>
      <c r="N2292" s="171"/>
      <c r="O2292" s="171"/>
      <c r="Q2292" s="758"/>
      <c r="R2292" s="757"/>
      <c r="S2292" s="717"/>
      <c r="T2292" s="717"/>
      <c r="U2292" s="717"/>
      <c r="V2292" s="717"/>
      <c r="W2292" s="717"/>
      <c r="X2292" s="759"/>
    </row>
    <row r="2293" spans="1:24" s="712" customFormat="1" ht="12.75" hidden="1" customHeight="1">
      <c r="A2293" s="677"/>
      <c r="B2293" s="601"/>
      <c r="C2293" s="601"/>
      <c r="D2293" s="601"/>
      <c r="E2293" s="601"/>
      <c r="F2293" s="540"/>
      <c r="G2293" s="540"/>
      <c r="H2293" s="540"/>
      <c r="I2293" s="540"/>
      <c r="J2293" s="540"/>
      <c r="K2293" s="540"/>
      <c r="L2293" s="540"/>
      <c r="M2293" s="171"/>
      <c r="N2293" s="171"/>
      <c r="O2293" s="171"/>
      <c r="Q2293" s="758"/>
      <c r="R2293" s="757"/>
      <c r="S2293" s="717"/>
      <c r="T2293" s="717"/>
      <c r="U2293" s="717"/>
      <c r="V2293" s="717"/>
      <c r="W2293" s="717"/>
      <c r="X2293" s="759"/>
    </row>
    <row r="2294" spans="1:24" s="712" customFormat="1" ht="12.75" hidden="1" customHeight="1">
      <c r="A2294" s="677"/>
      <c r="B2294" s="601"/>
      <c r="C2294" s="601"/>
      <c r="D2294" s="601"/>
      <c r="E2294" s="601"/>
      <c r="F2294" s="540"/>
      <c r="G2294" s="540"/>
      <c r="H2294" s="540"/>
      <c r="I2294" s="540"/>
      <c r="J2294" s="540"/>
      <c r="K2294" s="540"/>
      <c r="L2294" s="540"/>
      <c r="M2294" s="171"/>
      <c r="N2294" s="171"/>
      <c r="O2294" s="171"/>
      <c r="Q2294" s="758"/>
      <c r="R2294" s="757"/>
      <c r="S2294" s="717"/>
      <c r="T2294" s="717"/>
      <c r="U2294" s="717"/>
      <c r="V2294" s="717"/>
      <c r="W2294" s="717"/>
      <c r="X2294" s="759"/>
    </row>
    <row r="2295" spans="1:24" s="712" customFormat="1" ht="12.75" hidden="1" customHeight="1">
      <c r="A2295" s="677"/>
      <c r="B2295" s="601"/>
      <c r="C2295" s="601"/>
      <c r="D2295" s="601"/>
      <c r="E2295" s="601"/>
      <c r="F2295" s="540"/>
      <c r="G2295" s="540"/>
      <c r="H2295" s="540"/>
      <c r="I2295" s="540"/>
      <c r="J2295" s="540"/>
      <c r="K2295" s="540"/>
      <c r="L2295" s="540"/>
      <c r="M2295" s="171"/>
      <c r="N2295" s="171"/>
      <c r="O2295" s="171"/>
      <c r="Q2295" s="758"/>
      <c r="R2295" s="757"/>
      <c r="S2295" s="717"/>
      <c r="T2295" s="717"/>
      <c r="U2295" s="717"/>
      <c r="V2295" s="717"/>
      <c r="W2295" s="717"/>
      <c r="X2295" s="759"/>
    </row>
    <row r="2296" spans="1:24" s="712" customFormat="1" ht="12.75" hidden="1" customHeight="1">
      <c r="A2296" s="677"/>
      <c r="B2296" s="601"/>
      <c r="C2296" s="601"/>
      <c r="D2296" s="601"/>
      <c r="E2296" s="601"/>
      <c r="F2296" s="540"/>
      <c r="G2296" s="540"/>
      <c r="H2296" s="540"/>
      <c r="I2296" s="540"/>
      <c r="J2296" s="540"/>
      <c r="K2296" s="540"/>
      <c r="L2296" s="540"/>
      <c r="M2296" s="171"/>
      <c r="N2296" s="171"/>
      <c r="O2296" s="171"/>
      <c r="Q2296" s="758"/>
      <c r="R2296" s="757"/>
      <c r="S2296" s="717"/>
      <c r="T2296" s="717"/>
      <c r="U2296" s="717"/>
      <c r="V2296" s="717"/>
      <c r="W2296" s="717"/>
      <c r="X2296" s="759"/>
    </row>
    <row r="2297" spans="1:24" s="712" customFormat="1" ht="12.75" hidden="1" customHeight="1">
      <c r="A2297" s="677"/>
      <c r="B2297" s="601"/>
      <c r="C2297" s="601"/>
      <c r="D2297" s="601"/>
      <c r="E2297" s="601"/>
      <c r="F2297" s="540"/>
      <c r="G2297" s="540"/>
      <c r="H2297" s="540"/>
      <c r="I2297" s="540"/>
      <c r="J2297" s="540"/>
      <c r="K2297" s="540"/>
      <c r="L2297" s="540"/>
      <c r="M2297" s="171"/>
      <c r="N2297" s="171"/>
      <c r="O2297" s="171"/>
      <c r="Q2297" s="758"/>
      <c r="R2297" s="757"/>
      <c r="S2297" s="717"/>
      <c r="T2297" s="717"/>
      <c r="U2297" s="717"/>
      <c r="V2297" s="717"/>
      <c r="W2297" s="717"/>
      <c r="X2297" s="759"/>
    </row>
    <row r="2298" spans="1:24" s="712" customFormat="1" ht="12.75" hidden="1" customHeight="1">
      <c r="A2298" s="677"/>
      <c r="B2298" s="601"/>
      <c r="C2298" s="601"/>
      <c r="D2298" s="601"/>
      <c r="E2298" s="601"/>
      <c r="F2298" s="540"/>
      <c r="G2298" s="540"/>
      <c r="H2298" s="540"/>
      <c r="I2298" s="540"/>
      <c r="J2298" s="540"/>
      <c r="K2298" s="540"/>
      <c r="L2298" s="540"/>
      <c r="M2298" s="171"/>
      <c r="N2298" s="171"/>
      <c r="O2298" s="171"/>
      <c r="Q2298" s="758"/>
      <c r="R2298" s="757"/>
      <c r="S2298" s="717"/>
      <c r="T2298" s="717"/>
      <c r="U2298" s="717"/>
      <c r="V2298" s="717"/>
      <c r="W2298" s="717"/>
      <c r="X2298" s="759"/>
    </row>
    <row r="2299" spans="1:24" s="712" customFormat="1" ht="12.75" hidden="1" customHeight="1">
      <c r="A2299" s="677"/>
      <c r="B2299" s="601"/>
      <c r="C2299" s="601"/>
      <c r="D2299" s="601"/>
      <c r="E2299" s="601"/>
      <c r="F2299" s="540"/>
      <c r="G2299" s="540"/>
      <c r="H2299" s="540"/>
      <c r="I2299" s="540"/>
      <c r="J2299" s="540"/>
      <c r="K2299" s="540"/>
      <c r="L2299" s="540"/>
      <c r="M2299" s="171"/>
      <c r="N2299" s="171"/>
      <c r="O2299" s="171"/>
      <c r="Q2299" s="758"/>
      <c r="R2299" s="757"/>
      <c r="S2299" s="717"/>
      <c r="T2299" s="717"/>
      <c r="U2299" s="717"/>
      <c r="V2299" s="717"/>
      <c r="W2299" s="717"/>
      <c r="X2299" s="759"/>
    </row>
    <row r="2300" spans="1:24" s="712" customFormat="1" ht="12.75" hidden="1" customHeight="1">
      <c r="A2300" s="677"/>
      <c r="B2300" s="601"/>
      <c r="C2300" s="601"/>
      <c r="D2300" s="601"/>
      <c r="E2300" s="601"/>
      <c r="F2300" s="540"/>
      <c r="G2300" s="540"/>
      <c r="H2300" s="540"/>
      <c r="I2300" s="540"/>
      <c r="J2300" s="540"/>
      <c r="K2300" s="540"/>
      <c r="L2300" s="540"/>
      <c r="M2300" s="171"/>
      <c r="N2300" s="171"/>
      <c r="O2300" s="171"/>
      <c r="Q2300" s="758"/>
      <c r="R2300" s="757"/>
      <c r="S2300" s="717"/>
      <c r="T2300" s="717"/>
      <c r="U2300" s="717"/>
      <c r="V2300" s="717"/>
      <c r="W2300" s="717"/>
      <c r="X2300" s="759"/>
    </row>
    <row r="2301" spans="1:24" s="712" customFormat="1" ht="12.75" hidden="1" customHeight="1">
      <c r="A2301" s="677"/>
      <c r="B2301" s="601"/>
      <c r="C2301" s="601"/>
      <c r="D2301" s="601"/>
      <c r="E2301" s="601"/>
      <c r="F2301" s="540"/>
      <c r="G2301" s="540"/>
      <c r="H2301" s="540"/>
      <c r="I2301" s="540"/>
      <c r="J2301" s="540"/>
      <c r="K2301" s="540"/>
      <c r="L2301" s="540"/>
      <c r="M2301" s="171"/>
      <c r="N2301" s="171"/>
      <c r="O2301" s="171"/>
      <c r="Q2301" s="758"/>
      <c r="R2301" s="757"/>
      <c r="S2301" s="717"/>
      <c r="T2301" s="717"/>
      <c r="U2301" s="717"/>
      <c r="V2301" s="717"/>
      <c r="W2301" s="717"/>
      <c r="X2301" s="759"/>
    </row>
    <row r="2302" spans="1:24" s="712" customFormat="1" ht="12.75" hidden="1" customHeight="1">
      <c r="A2302" s="677"/>
      <c r="B2302" s="601"/>
      <c r="C2302" s="601"/>
      <c r="D2302" s="601"/>
      <c r="E2302" s="601"/>
      <c r="F2302" s="540"/>
      <c r="G2302" s="540"/>
      <c r="H2302" s="540"/>
      <c r="I2302" s="540"/>
      <c r="J2302" s="540"/>
      <c r="K2302" s="540"/>
      <c r="L2302" s="540"/>
      <c r="M2302" s="171"/>
      <c r="N2302" s="171"/>
      <c r="O2302" s="171"/>
      <c r="Q2302" s="758"/>
      <c r="R2302" s="757"/>
      <c r="S2302" s="717"/>
      <c r="T2302" s="717"/>
      <c r="U2302" s="717"/>
      <c r="V2302" s="717"/>
      <c r="W2302" s="717"/>
      <c r="X2302" s="759"/>
    </row>
    <row r="2303" spans="1:24" s="712" customFormat="1" ht="12.75" hidden="1" customHeight="1">
      <c r="A2303" s="677"/>
      <c r="B2303" s="601"/>
      <c r="C2303" s="601"/>
      <c r="D2303" s="601"/>
      <c r="E2303" s="601"/>
      <c r="F2303" s="540"/>
      <c r="G2303" s="540"/>
      <c r="H2303" s="540"/>
      <c r="I2303" s="540"/>
      <c r="J2303" s="540"/>
      <c r="K2303" s="540"/>
      <c r="L2303" s="540"/>
      <c r="M2303" s="171"/>
      <c r="N2303" s="171"/>
      <c r="O2303" s="171"/>
      <c r="Q2303" s="758"/>
      <c r="R2303" s="757"/>
      <c r="S2303" s="717"/>
      <c r="T2303" s="717"/>
      <c r="U2303" s="717"/>
      <c r="V2303" s="717"/>
      <c r="W2303" s="717"/>
      <c r="X2303" s="759"/>
    </row>
    <row r="2304" spans="1:24" s="712" customFormat="1" ht="12.75" hidden="1" customHeight="1">
      <c r="A2304" s="677"/>
      <c r="B2304" s="601"/>
      <c r="C2304" s="601"/>
      <c r="D2304" s="601"/>
      <c r="E2304" s="601"/>
      <c r="F2304" s="540"/>
      <c r="G2304" s="540"/>
      <c r="H2304" s="540"/>
      <c r="I2304" s="540"/>
      <c r="J2304" s="540"/>
      <c r="K2304" s="540"/>
      <c r="L2304" s="540"/>
      <c r="M2304" s="171"/>
      <c r="N2304" s="171"/>
      <c r="O2304" s="171"/>
      <c r="Q2304" s="758"/>
      <c r="R2304" s="757"/>
      <c r="S2304" s="717"/>
      <c r="T2304" s="717"/>
      <c r="U2304" s="717"/>
      <c r="V2304" s="717"/>
      <c r="W2304" s="717"/>
      <c r="X2304" s="759"/>
    </row>
    <row r="2305" spans="1:24" s="712" customFormat="1" ht="12.75" hidden="1" customHeight="1">
      <c r="A2305" s="677"/>
      <c r="B2305" s="601"/>
      <c r="C2305" s="601"/>
      <c r="D2305" s="601"/>
      <c r="E2305" s="601"/>
      <c r="F2305" s="540"/>
      <c r="G2305" s="540"/>
      <c r="H2305" s="540"/>
      <c r="I2305" s="540"/>
      <c r="J2305" s="540"/>
      <c r="K2305" s="540"/>
      <c r="L2305" s="540"/>
      <c r="M2305" s="171"/>
      <c r="N2305" s="171"/>
      <c r="O2305" s="171"/>
      <c r="Q2305" s="758"/>
      <c r="R2305" s="757"/>
      <c r="S2305" s="717"/>
      <c r="T2305" s="717"/>
      <c r="U2305" s="717"/>
      <c r="V2305" s="717"/>
      <c r="W2305" s="717"/>
      <c r="X2305" s="759"/>
    </row>
    <row r="2306" spans="1:24" s="712" customFormat="1" ht="12.75" hidden="1" customHeight="1">
      <c r="A2306" s="677"/>
      <c r="B2306" s="601"/>
      <c r="C2306" s="601"/>
      <c r="D2306" s="601"/>
      <c r="E2306" s="601"/>
      <c r="F2306" s="540"/>
      <c r="G2306" s="540"/>
      <c r="H2306" s="540"/>
      <c r="I2306" s="540"/>
      <c r="J2306" s="540"/>
      <c r="K2306" s="540"/>
      <c r="L2306" s="540"/>
      <c r="M2306" s="171"/>
      <c r="N2306" s="171"/>
      <c r="O2306" s="171"/>
      <c r="Q2306" s="758"/>
      <c r="R2306" s="757"/>
      <c r="S2306" s="717"/>
      <c r="T2306" s="717"/>
      <c r="U2306" s="717"/>
      <c r="V2306" s="717"/>
      <c r="W2306" s="717"/>
      <c r="X2306" s="759"/>
    </row>
    <row r="2307" spans="1:24" s="712" customFormat="1" ht="12.75" hidden="1" customHeight="1">
      <c r="A2307" s="677"/>
      <c r="B2307" s="601"/>
      <c r="C2307" s="601"/>
      <c r="D2307" s="601"/>
      <c r="E2307" s="601"/>
      <c r="F2307" s="540"/>
      <c r="G2307" s="540"/>
      <c r="H2307" s="540"/>
      <c r="I2307" s="540"/>
      <c r="J2307" s="540"/>
      <c r="K2307" s="540"/>
      <c r="L2307" s="540"/>
      <c r="M2307" s="171"/>
      <c r="N2307" s="171"/>
      <c r="O2307" s="171"/>
      <c r="Q2307" s="758"/>
      <c r="R2307" s="757"/>
      <c r="S2307" s="717"/>
      <c r="T2307" s="717"/>
      <c r="U2307" s="717"/>
      <c r="V2307" s="717"/>
      <c r="W2307" s="717"/>
      <c r="X2307" s="759"/>
    </row>
    <row r="2308" spans="1:24" s="712" customFormat="1" ht="12.75" hidden="1" customHeight="1">
      <c r="A2308" s="677"/>
      <c r="B2308" s="601"/>
      <c r="C2308" s="601"/>
      <c r="D2308" s="601"/>
      <c r="E2308" s="601"/>
      <c r="F2308" s="540"/>
      <c r="G2308" s="540"/>
      <c r="H2308" s="540"/>
      <c r="I2308" s="540"/>
      <c r="J2308" s="540"/>
      <c r="K2308" s="540"/>
      <c r="L2308" s="540"/>
      <c r="M2308" s="171"/>
      <c r="N2308" s="171"/>
      <c r="O2308" s="171"/>
      <c r="Q2308" s="758"/>
      <c r="R2308" s="757"/>
      <c r="S2308" s="717"/>
      <c r="T2308" s="717"/>
      <c r="U2308" s="717"/>
      <c r="V2308" s="717"/>
      <c r="W2308" s="717"/>
      <c r="X2308" s="759"/>
    </row>
    <row r="2309" spans="1:24" s="712" customFormat="1" ht="12.75" hidden="1" customHeight="1">
      <c r="A2309" s="677"/>
      <c r="B2309" s="601"/>
      <c r="C2309" s="601"/>
      <c r="D2309" s="601"/>
      <c r="E2309" s="601"/>
      <c r="F2309" s="540"/>
      <c r="G2309" s="540"/>
      <c r="H2309" s="540"/>
      <c r="I2309" s="540"/>
      <c r="J2309" s="540"/>
      <c r="K2309" s="540"/>
      <c r="L2309" s="540"/>
      <c r="M2309" s="171"/>
      <c r="N2309" s="171"/>
      <c r="O2309" s="171"/>
      <c r="Q2309" s="758"/>
      <c r="R2309" s="757"/>
      <c r="S2309" s="717"/>
      <c r="T2309" s="717"/>
      <c r="U2309" s="717"/>
      <c r="V2309" s="717"/>
      <c r="W2309" s="717"/>
      <c r="X2309" s="759"/>
    </row>
    <row r="2310" spans="1:24" s="712" customFormat="1" ht="12.75" hidden="1" customHeight="1">
      <c r="A2310" s="677"/>
      <c r="B2310" s="601"/>
      <c r="C2310" s="601"/>
      <c r="D2310" s="601"/>
      <c r="E2310" s="601"/>
      <c r="F2310" s="540"/>
      <c r="G2310" s="540"/>
      <c r="H2310" s="540"/>
      <c r="I2310" s="540"/>
      <c r="J2310" s="540"/>
      <c r="K2310" s="540"/>
      <c r="L2310" s="540"/>
      <c r="M2310" s="171"/>
      <c r="N2310" s="171"/>
      <c r="O2310" s="171"/>
      <c r="Q2310" s="758"/>
      <c r="R2310" s="757"/>
      <c r="S2310" s="717"/>
      <c r="T2310" s="717"/>
      <c r="U2310" s="717"/>
      <c r="V2310" s="717"/>
      <c r="W2310" s="717"/>
      <c r="X2310" s="759"/>
    </row>
    <row r="2311" spans="1:24" s="712" customFormat="1" ht="12.75" hidden="1" customHeight="1">
      <c r="A2311" s="677"/>
      <c r="B2311" s="601"/>
      <c r="C2311" s="601"/>
      <c r="D2311" s="601"/>
      <c r="E2311" s="601"/>
      <c r="F2311" s="540"/>
      <c r="G2311" s="540"/>
      <c r="H2311" s="540"/>
      <c r="I2311" s="540"/>
      <c r="J2311" s="540"/>
      <c r="K2311" s="540"/>
      <c r="L2311" s="540"/>
      <c r="M2311" s="171"/>
      <c r="N2311" s="171"/>
      <c r="O2311" s="171"/>
      <c r="Q2311" s="758"/>
      <c r="R2311" s="757"/>
      <c r="S2311" s="717"/>
      <c r="T2311" s="717"/>
      <c r="U2311" s="717"/>
      <c r="V2311" s="717"/>
      <c r="W2311" s="717"/>
      <c r="X2311" s="759"/>
    </row>
    <row r="2312" spans="1:24" s="712" customFormat="1" ht="12.75" hidden="1" customHeight="1">
      <c r="A2312" s="677"/>
      <c r="B2312" s="601"/>
      <c r="C2312" s="601"/>
      <c r="D2312" s="601"/>
      <c r="E2312" s="601"/>
      <c r="F2312" s="540"/>
      <c r="G2312" s="540"/>
      <c r="H2312" s="540"/>
      <c r="I2312" s="540"/>
      <c r="J2312" s="540"/>
      <c r="K2312" s="540"/>
      <c r="L2312" s="540"/>
      <c r="M2312" s="171"/>
      <c r="N2312" s="171"/>
      <c r="O2312" s="171"/>
      <c r="Q2312" s="758"/>
      <c r="R2312" s="757"/>
      <c r="S2312" s="717"/>
      <c r="T2312" s="717"/>
      <c r="U2312" s="717"/>
      <c r="V2312" s="717"/>
      <c r="W2312" s="717"/>
      <c r="X2312" s="759"/>
    </row>
    <row r="2313" spans="1:24" s="712" customFormat="1" ht="12.75" hidden="1" customHeight="1">
      <c r="A2313" s="677"/>
      <c r="B2313" s="601"/>
      <c r="C2313" s="601"/>
      <c r="D2313" s="601"/>
      <c r="E2313" s="601"/>
      <c r="F2313" s="540"/>
      <c r="G2313" s="540"/>
      <c r="H2313" s="540"/>
      <c r="I2313" s="540"/>
      <c r="J2313" s="540"/>
      <c r="K2313" s="540"/>
      <c r="L2313" s="540"/>
      <c r="M2313" s="171"/>
      <c r="N2313" s="171"/>
      <c r="O2313" s="171"/>
      <c r="Q2313" s="758"/>
      <c r="R2313" s="757"/>
      <c r="S2313" s="717"/>
      <c r="T2313" s="717"/>
      <c r="U2313" s="717"/>
      <c r="V2313" s="717"/>
      <c r="W2313" s="717"/>
      <c r="X2313" s="759"/>
    </row>
    <row r="2314" spans="1:24" s="712" customFormat="1" ht="12.75" hidden="1" customHeight="1">
      <c r="A2314" s="677"/>
      <c r="B2314" s="601"/>
      <c r="C2314" s="601"/>
      <c r="D2314" s="601"/>
      <c r="E2314" s="601"/>
      <c r="F2314" s="540"/>
      <c r="G2314" s="540"/>
      <c r="H2314" s="540"/>
      <c r="I2314" s="540"/>
      <c r="J2314" s="540"/>
      <c r="K2314" s="540"/>
      <c r="L2314" s="540"/>
      <c r="M2314" s="171"/>
      <c r="N2314" s="171"/>
      <c r="O2314" s="171"/>
      <c r="Q2314" s="758"/>
      <c r="R2314" s="757"/>
      <c r="S2314" s="717"/>
      <c r="T2314" s="717"/>
      <c r="U2314" s="717"/>
      <c r="V2314" s="717"/>
      <c r="W2314" s="717"/>
      <c r="X2314" s="759"/>
    </row>
    <row r="2315" spans="1:24" s="712" customFormat="1" ht="12.75" hidden="1" customHeight="1">
      <c r="A2315" s="677"/>
      <c r="B2315" s="601"/>
      <c r="C2315" s="601"/>
      <c r="D2315" s="601"/>
      <c r="E2315" s="601"/>
      <c r="F2315" s="540"/>
      <c r="G2315" s="540"/>
      <c r="H2315" s="540"/>
      <c r="I2315" s="540"/>
      <c r="J2315" s="540"/>
      <c r="K2315" s="540"/>
      <c r="L2315" s="540"/>
      <c r="M2315" s="171"/>
      <c r="N2315" s="171"/>
      <c r="O2315" s="171"/>
      <c r="Q2315" s="758"/>
      <c r="R2315" s="757"/>
      <c r="S2315" s="717"/>
      <c r="T2315" s="717"/>
      <c r="U2315" s="717"/>
      <c r="V2315" s="717"/>
      <c r="W2315" s="717"/>
      <c r="X2315" s="759"/>
    </row>
    <row r="2316" spans="1:24" s="712" customFormat="1" ht="12.75" hidden="1" customHeight="1">
      <c r="A2316" s="677"/>
      <c r="B2316" s="601"/>
      <c r="C2316" s="601"/>
      <c r="D2316" s="601"/>
      <c r="E2316" s="601"/>
      <c r="F2316" s="540"/>
      <c r="G2316" s="540"/>
      <c r="H2316" s="540"/>
      <c r="I2316" s="540"/>
      <c r="J2316" s="540"/>
      <c r="K2316" s="540"/>
      <c r="L2316" s="540"/>
      <c r="M2316" s="171"/>
      <c r="N2316" s="171"/>
      <c r="O2316" s="171"/>
      <c r="Q2316" s="758"/>
      <c r="R2316" s="757"/>
      <c r="S2316" s="717"/>
      <c r="T2316" s="717"/>
      <c r="U2316" s="717"/>
      <c r="V2316" s="717"/>
      <c r="W2316" s="717"/>
      <c r="X2316" s="759"/>
    </row>
    <row r="2317" spans="1:24" s="712" customFormat="1" ht="12.75" hidden="1" customHeight="1">
      <c r="A2317" s="677"/>
      <c r="B2317" s="601"/>
      <c r="C2317" s="601"/>
      <c r="D2317" s="601"/>
      <c r="E2317" s="601"/>
      <c r="F2317" s="540"/>
      <c r="G2317" s="540"/>
      <c r="H2317" s="540"/>
      <c r="I2317" s="540"/>
      <c r="J2317" s="540"/>
      <c r="K2317" s="540"/>
      <c r="L2317" s="540"/>
      <c r="M2317" s="171"/>
      <c r="N2317" s="171"/>
      <c r="O2317" s="171"/>
      <c r="Q2317" s="758"/>
      <c r="R2317" s="757"/>
      <c r="S2317" s="717"/>
      <c r="T2317" s="717"/>
      <c r="U2317" s="717"/>
      <c r="V2317" s="717"/>
      <c r="W2317" s="717"/>
      <c r="X2317" s="759"/>
    </row>
    <row r="2318" spans="1:24" s="712" customFormat="1" ht="12.75" hidden="1" customHeight="1">
      <c r="A2318" s="677"/>
      <c r="B2318" s="601"/>
      <c r="C2318" s="601"/>
      <c r="D2318" s="601"/>
      <c r="E2318" s="601"/>
      <c r="F2318" s="540"/>
      <c r="G2318" s="540"/>
      <c r="H2318" s="540"/>
      <c r="I2318" s="540"/>
      <c r="J2318" s="540"/>
      <c r="K2318" s="540"/>
      <c r="L2318" s="540"/>
      <c r="M2318" s="171"/>
      <c r="N2318" s="171"/>
      <c r="O2318" s="171"/>
      <c r="Q2318" s="758"/>
      <c r="R2318" s="757"/>
      <c r="S2318" s="717"/>
      <c r="T2318" s="717"/>
      <c r="U2318" s="717"/>
      <c r="V2318" s="717"/>
      <c r="W2318" s="717"/>
      <c r="X2318" s="759"/>
    </row>
    <row r="2319" spans="1:24" s="712" customFormat="1" ht="12.75" hidden="1" customHeight="1">
      <c r="A2319" s="677"/>
      <c r="B2319" s="601"/>
      <c r="C2319" s="601"/>
      <c r="D2319" s="601"/>
      <c r="E2319" s="601"/>
      <c r="F2319" s="540"/>
      <c r="G2319" s="540"/>
      <c r="H2319" s="540"/>
      <c r="I2319" s="540"/>
      <c r="J2319" s="540"/>
      <c r="K2319" s="540"/>
      <c r="L2319" s="540"/>
      <c r="M2319" s="171"/>
      <c r="N2319" s="171"/>
      <c r="O2319" s="171"/>
      <c r="Q2319" s="758"/>
      <c r="R2319" s="757"/>
      <c r="S2319" s="717"/>
      <c r="T2319" s="717"/>
      <c r="U2319" s="717"/>
      <c r="V2319" s="717"/>
      <c r="W2319" s="717"/>
      <c r="X2319" s="759"/>
    </row>
    <row r="2320" spans="1:24" s="712" customFormat="1" ht="12.75" hidden="1" customHeight="1">
      <c r="A2320" s="677"/>
      <c r="B2320" s="601"/>
      <c r="C2320" s="601"/>
      <c r="D2320" s="601"/>
      <c r="E2320" s="601"/>
      <c r="F2320" s="540"/>
      <c r="G2320" s="540"/>
      <c r="H2320" s="540"/>
      <c r="I2320" s="540"/>
      <c r="J2320" s="540"/>
      <c r="K2320" s="540"/>
      <c r="L2320" s="540"/>
      <c r="M2320" s="171"/>
      <c r="N2320" s="171"/>
      <c r="O2320" s="171"/>
      <c r="Q2320" s="758"/>
      <c r="R2320" s="757"/>
      <c r="S2320" s="717"/>
      <c r="T2320" s="717"/>
      <c r="U2320" s="717"/>
      <c r="V2320" s="717"/>
      <c r="W2320" s="717"/>
      <c r="X2320" s="759"/>
    </row>
    <row r="2321" spans="1:24" s="712" customFormat="1" ht="12.75" hidden="1" customHeight="1">
      <c r="A2321" s="677"/>
      <c r="B2321" s="601"/>
      <c r="C2321" s="601"/>
      <c r="D2321" s="601"/>
      <c r="E2321" s="601"/>
      <c r="F2321" s="540"/>
      <c r="G2321" s="540"/>
      <c r="H2321" s="540"/>
      <c r="I2321" s="540"/>
      <c r="J2321" s="540"/>
      <c r="K2321" s="540"/>
      <c r="L2321" s="540"/>
      <c r="M2321" s="171"/>
      <c r="N2321" s="171"/>
      <c r="O2321" s="171"/>
      <c r="Q2321" s="758"/>
      <c r="R2321" s="757"/>
      <c r="S2321" s="717"/>
      <c r="T2321" s="717"/>
      <c r="U2321" s="717"/>
      <c r="V2321" s="717"/>
      <c r="W2321" s="717"/>
      <c r="X2321" s="759"/>
    </row>
    <row r="2322" spans="1:24" s="712" customFormat="1" ht="12.75" hidden="1" customHeight="1">
      <c r="A2322" s="677"/>
      <c r="B2322" s="601"/>
      <c r="C2322" s="601"/>
      <c r="D2322" s="601"/>
      <c r="E2322" s="601"/>
      <c r="F2322" s="540"/>
      <c r="G2322" s="540"/>
      <c r="H2322" s="540"/>
      <c r="I2322" s="540"/>
      <c r="J2322" s="540"/>
      <c r="K2322" s="540"/>
      <c r="L2322" s="540"/>
      <c r="M2322" s="171"/>
      <c r="N2322" s="171"/>
      <c r="O2322" s="171"/>
      <c r="Q2322" s="758"/>
      <c r="R2322" s="757"/>
      <c r="S2322" s="717"/>
      <c r="T2322" s="717"/>
      <c r="U2322" s="717"/>
      <c r="V2322" s="717"/>
      <c r="W2322" s="717"/>
      <c r="X2322" s="759"/>
    </row>
    <row r="2323" spans="1:24" s="712" customFormat="1" ht="12.75" hidden="1" customHeight="1">
      <c r="A2323" s="677"/>
      <c r="B2323" s="601"/>
      <c r="C2323" s="601"/>
      <c r="D2323" s="601"/>
      <c r="E2323" s="601"/>
      <c r="F2323" s="540"/>
      <c r="G2323" s="540"/>
      <c r="H2323" s="540"/>
      <c r="I2323" s="540"/>
      <c r="J2323" s="540"/>
      <c r="K2323" s="540"/>
      <c r="L2323" s="540"/>
      <c r="M2323" s="171"/>
      <c r="N2323" s="171"/>
      <c r="O2323" s="171"/>
      <c r="Q2323" s="758"/>
      <c r="R2323" s="757"/>
      <c r="S2323" s="717"/>
      <c r="T2323" s="717"/>
      <c r="U2323" s="717"/>
      <c r="V2323" s="717"/>
      <c r="W2323" s="717"/>
      <c r="X2323" s="759"/>
    </row>
    <row r="2324" spans="1:24" s="712" customFormat="1" ht="12.75" hidden="1" customHeight="1">
      <c r="A2324" s="677"/>
      <c r="B2324" s="601"/>
      <c r="C2324" s="601"/>
      <c r="D2324" s="601"/>
      <c r="E2324" s="601"/>
      <c r="F2324" s="540"/>
      <c r="G2324" s="540"/>
      <c r="H2324" s="540"/>
      <c r="I2324" s="540"/>
      <c r="J2324" s="540"/>
      <c r="K2324" s="540"/>
      <c r="L2324" s="540"/>
      <c r="M2324" s="171"/>
      <c r="N2324" s="171"/>
      <c r="O2324" s="171"/>
      <c r="Q2324" s="758"/>
      <c r="R2324" s="757"/>
      <c r="S2324" s="717"/>
      <c r="T2324" s="717"/>
      <c r="U2324" s="717"/>
      <c r="V2324" s="717"/>
      <c r="W2324" s="717"/>
      <c r="X2324" s="759"/>
    </row>
    <row r="2325" spans="1:24" s="157" customFormat="1" hidden="1">
      <c r="A2325" s="711"/>
      <c r="C2325" s="720"/>
      <c r="D2325" s="720"/>
      <c r="E2325" s="720"/>
      <c r="F2325" s="721"/>
      <c r="G2325" s="721"/>
      <c r="H2325" s="721"/>
      <c r="I2325" s="721"/>
      <c r="J2325" s="721"/>
      <c r="K2325" s="721"/>
      <c r="L2325" s="721"/>
      <c r="M2325" s="720"/>
      <c r="N2325" s="720"/>
      <c r="O2325" s="720"/>
      <c r="P2325" s="721"/>
      <c r="Q2325" s="540"/>
      <c r="R2325" s="711"/>
    </row>
    <row r="2326" spans="1:24" s="157" customFormat="1" hidden="1">
      <c r="A2326" s="711"/>
      <c r="C2326" s="720"/>
      <c r="D2326" s="720"/>
      <c r="E2326" s="720"/>
      <c r="F2326" s="721"/>
      <c r="G2326" s="721"/>
      <c r="H2326" s="721"/>
      <c r="I2326" s="721"/>
      <c r="J2326" s="721"/>
      <c r="K2326" s="721"/>
      <c r="L2326" s="721"/>
      <c r="M2326" s="720"/>
      <c r="N2326" s="720"/>
      <c r="O2326" s="720"/>
      <c r="P2326" s="721"/>
      <c r="Q2326" s="540"/>
      <c r="R2326" s="711"/>
    </row>
    <row r="2327" spans="1:24" s="157" customFormat="1" hidden="1">
      <c r="A2327" s="711"/>
      <c r="C2327" s="720"/>
      <c r="D2327" s="720"/>
      <c r="E2327" s="720"/>
      <c r="F2327" s="721"/>
      <c r="G2327" s="721"/>
      <c r="H2327" s="721"/>
      <c r="I2327" s="721"/>
      <c r="J2327" s="721"/>
      <c r="K2327" s="721"/>
      <c r="L2327" s="721"/>
      <c r="M2327" s="720"/>
      <c r="N2327" s="720"/>
      <c r="O2327" s="720"/>
      <c r="P2327" s="721"/>
      <c r="Q2327" s="540"/>
      <c r="R2327" s="711"/>
    </row>
    <row r="2328" spans="1:24" s="157" customFormat="1" hidden="1">
      <c r="A2328" s="711"/>
      <c r="C2328" s="720"/>
      <c r="D2328" s="720"/>
      <c r="E2328" s="720"/>
      <c r="F2328" s="721"/>
      <c r="G2328" s="721"/>
      <c r="H2328" s="721"/>
      <c r="I2328" s="721"/>
      <c r="J2328" s="721"/>
      <c r="K2328" s="721"/>
      <c r="L2328" s="721"/>
      <c r="M2328" s="720"/>
      <c r="N2328" s="720"/>
      <c r="O2328" s="720"/>
      <c r="P2328" s="721"/>
      <c r="Q2328" s="540"/>
      <c r="R2328" s="711"/>
    </row>
    <row r="2329" spans="1:24" s="157" customFormat="1" hidden="1">
      <c r="A2329" s="711"/>
      <c r="C2329" s="720"/>
      <c r="D2329" s="720"/>
      <c r="E2329" s="720"/>
      <c r="F2329" s="721"/>
      <c r="G2329" s="721"/>
      <c r="H2329" s="721"/>
      <c r="I2329" s="721"/>
      <c r="J2329" s="721"/>
      <c r="K2329" s="721"/>
      <c r="L2329" s="721"/>
      <c r="M2329" s="720"/>
      <c r="N2329" s="720"/>
      <c r="O2329" s="720"/>
      <c r="P2329" s="721"/>
      <c r="Q2329" s="540"/>
      <c r="R2329" s="711"/>
    </row>
    <row r="2330" spans="1:24" s="157" customFormat="1" hidden="1">
      <c r="A2330" s="711"/>
      <c r="C2330" s="720"/>
      <c r="D2330" s="720"/>
      <c r="E2330" s="720"/>
      <c r="F2330" s="721"/>
      <c r="G2330" s="721"/>
      <c r="H2330" s="721"/>
      <c r="I2330" s="721"/>
      <c r="J2330" s="721"/>
      <c r="K2330" s="721"/>
      <c r="L2330" s="721"/>
      <c r="M2330" s="720"/>
      <c r="N2330" s="720"/>
      <c r="O2330" s="720"/>
      <c r="P2330" s="721"/>
      <c r="Q2330" s="540"/>
      <c r="R2330" s="711"/>
    </row>
    <row r="2331" spans="1:24" s="157" customFormat="1" hidden="1">
      <c r="A2331" s="711"/>
      <c r="C2331" s="720"/>
      <c r="D2331" s="720"/>
      <c r="E2331" s="720"/>
      <c r="F2331" s="721"/>
      <c r="G2331" s="721"/>
      <c r="H2331" s="721"/>
      <c r="I2331" s="721"/>
      <c r="J2331" s="721"/>
      <c r="K2331" s="721"/>
      <c r="L2331" s="721"/>
      <c r="M2331" s="720"/>
      <c r="N2331" s="720"/>
      <c r="O2331" s="720"/>
      <c r="P2331" s="721"/>
      <c r="Q2331" s="540"/>
      <c r="R2331" s="711"/>
    </row>
    <row r="2332" spans="1:24" s="157" customFormat="1" hidden="1">
      <c r="A2332" s="711"/>
      <c r="C2332" s="720"/>
      <c r="D2332" s="720"/>
      <c r="E2332" s="720"/>
      <c r="F2332" s="721"/>
      <c r="G2332" s="721"/>
      <c r="H2332" s="721"/>
      <c r="I2332" s="721"/>
      <c r="J2332" s="721"/>
      <c r="K2332" s="721"/>
      <c r="L2332" s="721"/>
      <c r="M2332" s="720"/>
      <c r="N2332" s="720"/>
      <c r="O2332" s="720"/>
      <c r="P2332" s="721"/>
      <c r="Q2332" s="540"/>
      <c r="R2332" s="711"/>
    </row>
    <row r="2333" spans="1:24" s="157" customFormat="1" hidden="1">
      <c r="A2333" s="711"/>
      <c r="C2333" s="720"/>
      <c r="D2333" s="720"/>
      <c r="E2333" s="720"/>
      <c r="F2333" s="721"/>
      <c r="G2333" s="721"/>
      <c r="H2333" s="721"/>
      <c r="I2333" s="721"/>
      <c r="J2333" s="721"/>
      <c r="K2333" s="721"/>
      <c r="L2333" s="721"/>
      <c r="M2333" s="720"/>
      <c r="N2333" s="720"/>
      <c r="O2333" s="720"/>
      <c r="P2333" s="721"/>
      <c r="Q2333" s="540"/>
      <c r="R2333" s="711"/>
    </row>
    <row r="2334" spans="1:24" s="157" customFormat="1" hidden="1">
      <c r="A2334" s="711"/>
      <c r="C2334" s="720"/>
      <c r="D2334" s="720"/>
      <c r="E2334" s="720"/>
      <c r="F2334" s="721"/>
      <c r="G2334" s="721"/>
      <c r="H2334" s="721"/>
      <c r="I2334" s="721"/>
      <c r="J2334" s="721"/>
      <c r="K2334" s="721"/>
      <c r="L2334" s="721"/>
      <c r="M2334" s="720"/>
      <c r="N2334" s="720"/>
      <c r="O2334" s="720"/>
      <c r="P2334" s="721"/>
      <c r="Q2334" s="540"/>
      <c r="R2334" s="711"/>
    </row>
    <row r="2335" spans="1:24" s="157" customFormat="1" hidden="1">
      <c r="A2335" s="711"/>
      <c r="C2335" s="720"/>
      <c r="D2335" s="720"/>
      <c r="E2335" s="720"/>
      <c r="F2335" s="721"/>
      <c r="G2335" s="721"/>
      <c r="H2335" s="721"/>
      <c r="I2335" s="721"/>
      <c r="J2335" s="721"/>
      <c r="K2335" s="721"/>
      <c r="L2335" s="721"/>
      <c r="M2335" s="720"/>
      <c r="N2335" s="720"/>
      <c r="O2335" s="720"/>
      <c r="P2335" s="721"/>
      <c r="Q2335" s="540"/>
      <c r="R2335" s="711"/>
    </row>
    <row r="2336" spans="1:24" s="157" customFormat="1" hidden="1">
      <c r="A2336" s="711"/>
      <c r="C2336" s="720"/>
      <c r="D2336" s="720"/>
      <c r="E2336" s="720"/>
      <c r="F2336" s="721"/>
      <c r="G2336" s="721"/>
      <c r="H2336" s="721"/>
      <c r="I2336" s="721"/>
      <c r="J2336" s="721"/>
      <c r="K2336" s="721"/>
      <c r="L2336" s="721"/>
      <c r="M2336" s="720"/>
      <c r="N2336" s="720"/>
      <c r="O2336" s="720"/>
      <c r="P2336" s="721"/>
      <c r="Q2336" s="540"/>
      <c r="R2336" s="711"/>
    </row>
    <row r="2337" spans="1:245" s="157" customFormat="1" hidden="1">
      <c r="A2337" s="711"/>
      <c r="C2337" s="720"/>
      <c r="D2337" s="720"/>
      <c r="E2337" s="720"/>
      <c r="F2337" s="721"/>
      <c r="G2337" s="721"/>
      <c r="H2337" s="721"/>
      <c r="I2337" s="721"/>
      <c r="J2337" s="721"/>
      <c r="K2337" s="721"/>
      <c r="L2337" s="721"/>
      <c r="M2337" s="720"/>
      <c r="N2337" s="720"/>
      <c r="O2337" s="720"/>
      <c r="P2337" s="721"/>
      <c r="Q2337" s="540"/>
      <c r="R2337" s="711"/>
    </row>
    <row r="2338" spans="1:245" s="157" customFormat="1" hidden="1">
      <c r="A2338" s="711"/>
      <c r="C2338" s="720"/>
      <c r="D2338" s="720"/>
      <c r="E2338" s="720"/>
      <c r="F2338" s="721"/>
      <c r="G2338" s="721"/>
      <c r="H2338" s="721"/>
      <c r="I2338" s="721"/>
      <c r="J2338" s="721"/>
      <c r="K2338" s="721"/>
      <c r="L2338" s="721"/>
      <c r="M2338" s="720"/>
      <c r="N2338" s="720"/>
      <c r="O2338" s="720"/>
      <c r="P2338" s="721"/>
      <c r="Q2338" s="540"/>
      <c r="R2338" s="711"/>
    </row>
    <row r="2339" spans="1:245" s="157" customFormat="1" ht="15" hidden="1">
      <c r="A2339" s="711"/>
      <c r="B2339" s="699"/>
      <c r="C2339" s="720"/>
      <c r="D2339" s="720"/>
      <c r="E2339" s="720"/>
      <c r="F2339" s="721"/>
      <c r="G2339" s="721"/>
      <c r="H2339" s="721"/>
      <c r="I2339" s="721"/>
      <c r="J2339" s="721"/>
      <c r="K2339" s="721"/>
      <c r="L2339" s="721"/>
      <c r="M2339" s="720"/>
      <c r="N2339" s="720"/>
      <c r="O2339" s="720"/>
      <c r="P2339" s="721"/>
      <c r="Q2339" s="540"/>
      <c r="R2339" s="711"/>
    </row>
    <row r="2340" spans="1:245" s="540" customFormat="1" hidden="1">
      <c r="A2340" s="677"/>
      <c r="B2340" s="171"/>
      <c r="C2340" s="171"/>
      <c r="D2340" s="171"/>
      <c r="J2340" s="171"/>
      <c r="K2340" s="171"/>
      <c r="R2340" s="677"/>
    </row>
    <row r="2341" spans="1:245" s="540" customFormat="1" ht="14.25" hidden="1">
      <c r="A2341" s="677"/>
      <c r="B2341" s="1659"/>
      <c r="C2341" s="1659"/>
      <c r="D2341" s="1659"/>
      <c r="E2341" s="1659"/>
      <c r="F2341" s="1659"/>
      <c r="G2341" s="1659"/>
      <c r="H2341" s="1659"/>
      <c r="I2341" s="1659"/>
      <c r="J2341" s="1659"/>
      <c r="K2341" s="1659"/>
      <c r="L2341" s="1659"/>
      <c r="M2341" s="1659"/>
      <c r="N2341" s="1659"/>
      <c r="O2341" s="1659"/>
      <c r="P2341" s="1659"/>
      <c r="Q2341" s="1659"/>
      <c r="R2341" s="667"/>
      <c r="S2341" s="158"/>
      <c r="T2341" s="158"/>
      <c r="U2341" s="158"/>
      <c r="V2341" s="158"/>
      <c r="W2341" s="158"/>
      <c r="X2341" s="158"/>
      <c r="Y2341" s="158"/>
      <c r="Z2341" s="158"/>
      <c r="AA2341" s="158"/>
      <c r="AB2341" s="158"/>
      <c r="IG2341" s="158"/>
      <c r="IH2341" s="158"/>
      <c r="II2341" s="158"/>
      <c r="IJ2341" s="158"/>
      <c r="IK2341" s="158"/>
    </row>
    <row r="2342" spans="1:245" s="540" customFormat="1" ht="14.25" hidden="1">
      <c r="A2342" s="677"/>
      <c r="B2342" s="1659"/>
      <c r="C2342" s="1659"/>
      <c r="D2342" s="1659"/>
      <c r="E2342" s="1659"/>
      <c r="F2342" s="1659"/>
      <c r="G2342" s="1659"/>
      <c r="H2342" s="1659"/>
      <c r="I2342" s="1659"/>
      <c r="J2342" s="1659"/>
      <c r="K2342" s="1659"/>
      <c r="L2342" s="1659"/>
      <c r="M2342" s="1659"/>
      <c r="N2342" s="1659"/>
      <c r="O2342" s="1659"/>
      <c r="P2342" s="1659"/>
      <c r="Q2342" s="1659"/>
      <c r="R2342" s="667"/>
      <c r="S2342" s="158"/>
      <c r="T2342" s="158"/>
      <c r="U2342" s="158"/>
      <c r="V2342" s="158"/>
      <c r="W2342" s="158"/>
      <c r="X2342" s="158"/>
      <c r="Y2342" s="158"/>
      <c r="Z2342" s="158"/>
      <c r="AA2342" s="158"/>
      <c r="AB2342" s="158"/>
      <c r="IG2342" s="158"/>
      <c r="IH2342" s="158"/>
      <c r="II2342" s="158"/>
      <c r="IJ2342" s="158"/>
      <c r="IK2342" s="158"/>
    </row>
    <row r="2343" spans="1:245" s="540" customFormat="1" ht="15.75" hidden="1" customHeight="1">
      <c r="A2343" s="677"/>
      <c r="B2343" s="723"/>
      <c r="C2343" s="723"/>
      <c r="D2343" s="723"/>
      <c r="E2343" s="723"/>
      <c r="F2343" s="723"/>
      <c r="G2343" s="723"/>
      <c r="H2343" s="723"/>
      <c r="I2343" s="723"/>
      <c r="J2343" s="723"/>
      <c r="K2343" s="723"/>
      <c r="L2343" s="723"/>
      <c r="M2343" s="723"/>
      <c r="N2343" s="723"/>
      <c r="O2343" s="723"/>
      <c r="P2343" s="723"/>
      <c r="Q2343" s="723"/>
      <c r="R2343" s="667"/>
      <c r="S2343" s="158"/>
      <c r="T2343" s="158"/>
      <c r="U2343" s="158"/>
      <c r="V2343" s="158"/>
      <c r="W2343" s="158"/>
      <c r="X2343" s="158"/>
      <c r="Y2343" s="158"/>
      <c r="Z2343" s="158"/>
      <c r="AA2343" s="158"/>
      <c r="AB2343" s="158"/>
      <c r="IG2343" s="158"/>
      <c r="IH2343" s="158"/>
      <c r="II2343" s="158"/>
      <c r="IJ2343" s="158"/>
      <c r="IK2343" s="158"/>
    </row>
    <row r="2344" spans="1:245" s="477" customFormat="1" ht="15.75" hidden="1" customHeight="1">
      <c r="A2344" s="743"/>
      <c r="B2344" s="1620"/>
      <c r="C2344" s="1620"/>
      <c r="D2344" s="1620"/>
      <c r="E2344" s="1620"/>
      <c r="F2344" s="1620"/>
      <c r="G2344" s="1620"/>
      <c r="H2344" s="1620"/>
      <c r="I2344" s="1620"/>
      <c r="J2344" s="1620"/>
      <c r="K2344" s="1620"/>
      <c r="L2344" s="1620"/>
      <c r="M2344" s="1620"/>
      <c r="N2344" s="1620"/>
      <c r="O2344" s="1620"/>
      <c r="P2344" s="1620"/>
      <c r="Q2344" s="1620"/>
      <c r="R2344" s="743"/>
    </row>
    <row r="2345" spans="1:245" s="540" customFormat="1" hidden="1">
      <c r="A2345" s="760"/>
      <c r="B2345" s="157"/>
      <c r="C2345" s="157"/>
      <c r="D2345" s="157"/>
      <c r="E2345" s="157"/>
      <c r="F2345" s="157"/>
      <c r="G2345" s="157"/>
      <c r="H2345" s="157"/>
      <c r="I2345" s="157"/>
      <c r="J2345" s="157"/>
      <c r="K2345" s="157"/>
      <c r="L2345" s="724"/>
      <c r="M2345" s="724"/>
      <c r="N2345" s="724"/>
      <c r="O2345" s="724"/>
      <c r="P2345" s="724"/>
      <c r="Q2345" s="724"/>
      <c r="R2345" s="760"/>
      <c r="S2345" s="724"/>
      <c r="T2345" s="724"/>
      <c r="U2345" s="724"/>
      <c r="V2345" s="724"/>
      <c r="W2345" s="724"/>
      <c r="X2345" s="724"/>
      <c r="Y2345" s="724"/>
      <c r="Z2345" s="724"/>
      <c r="AA2345" s="724"/>
      <c r="AB2345" s="724"/>
      <c r="AC2345" s="724"/>
      <c r="AD2345" s="724"/>
      <c r="AE2345" s="724"/>
      <c r="AF2345" s="724"/>
      <c r="AG2345" s="724"/>
      <c r="AH2345" s="724"/>
      <c r="AI2345" s="724"/>
      <c r="AJ2345" s="724"/>
      <c r="AK2345" s="724"/>
      <c r="AL2345" s="724"/>
      <c r="AM2345" s="724"/>
      <c r="AN2345" s="724"/>
      <c r="AO2345" s="724"/>
      <c r="AP2345" s="724"/>
      <c r="AQ2345" s="724"/>
      <c r="AR2345" s="724"/>
      <c r="AS2345" s="724"/>
      <c r="AT2345" s="724"/>
      <c r="AU2345" s="724"/>
      <c r="AV2345" s="724"/>
      <c r="AW2345" s="724"/>
      <c r="AX2345" s="724"/>
      <c r="AY2345" s="724"/>
      <c r="AZ2345" s="724"/>
      <c r="BA2345" s="724"/>
      <c r="BB2345" s="724"/>
      <c r="BC2345" s="724"/>
      <c r="BD2345" s="724"/>
      <c r="BE2345" s="724"/>
      <c r="BF2345" s="724"/>
      <c r="BG2345" s="724"/>
      <c r="BH2345" s="724"/>
      <c r="BI2345" s="724"/>
      <c r="BJ2345" s="724"/>
      <c r="BK2345" s="724"/>
      <c r="BL2345" s="724"/>
      <c r="BM2345" s="724"/>
      <c r="BN2345" s="724"/>
      <c r="BO2345" s="724"/>
      <c r="BP2345" s="724"/>
      <c r="BQ2345" s="724"/>
      <c r="BR2345" s="724"/>
      <c r="BS2345" s="724"/>
      <c r="BT2345" s="724"/>
      <c r="BU2345" s="724"/>
      <c r="BV2345" s="724"/>
      <c r="BW2345" s="724"/>
      <c r="BX2345" s="724"/>
      <c r="BY2345" s="724"/>
      <c r="BZ2345" s="724"/>
      <c r="CA2345" s="724"/>
      <c r="CB2345" s="724"/>
      <c r="CC2345" s="724"/>
      <c r="CD2345" s="724"/>
      <c r="CE2345" s="724"/>
      <c r="CF2345" s="724"/>
      <c r="CG2345" s="724"/>
      <c r="CH2345" s="724"/>
      <c r="CI2345" s="724"/>
      <c r="CJ2345" s="724"/>
      <c r="CK2345" s="724"/>
      <c r="CL2345" s="724"/>
      <c r="CM2345" s="724"/>
      <c r="CN2345" s="724"/>
      <c r="CO2345" s="724"/>
      <c r="CP2345" s="724"/>
      <c r="CQ2345" s="724"/>
      <c r="CR2345" s="724"/>
      <c r="CS2345" s="724"/>
      <c r="CT2345" s="724"/>
      <c r="CU2345" s="724"/>
      <c r="CV2345" s="724"/>
      <c r="CW2345" s="724"/>
      <c r="CX2345" s="724"/>
      <c r="CY2345" s="724"/>
      <c r="CZ2345" s="724"/>
      <c r="DA2345" s="724"/>
      <c r="DB2345" s="724"/>
      <c r="DC2345" s="724"/>
      <c r="DD2345" s="724"/>
      <c r="DE2345" s="724"/>
      <c r="DF2345" s="724"/>
      <c r="DG2345" s="724"/>
      <c r="DH2345" s="724"/>
      <c r="DI2345" s="724"/>
      <c r="DJ2345" s="724"/>
      <c r="DK2345" s="724"/>
      <c r="DL2345" s="724"/>
      <c r="DM2345" s="724"/>
      <c r="DN2345" s="724"/>
      <c r="DO2345" s="724"/>
      <c r="DP2345" s="724"/>
      <c r="DQ2345" s="724"/>
      <c r="DR2345" s="724"/>
      <c r="DS2345" s="724"/>
      <c r="DT2345" s="724"/>
      <c r="DU2345" s="724"/>
      <c r="DV2345" s="724"/>
      <c r="DW2345" s="724"/>
      <c r="DX2345" s="724"/>
      <c r="DY2345" s="724"/>
      <c r="DZ2345" s="724"/>
      <c r="EA2345" s="724"/>
      <c r="EB2345" s="724"/>
      <c r="EC2345" s="724"/>
      <c r="ED2345" s="724"/>
      <c r="EE2345" s="724"/>
      <c r="EF2345" s="724"/>
      <c r="EG2345" s="724"/>
      <c r="EH2345" s="724"/>
      <c r="EI2345" s="724"/>
      <c r="EJ2345" s="724"/>
      <c r="EK2345" s="724"/>
      <c r="EL2345" s="724"/>
      <c r="EM2345" s="724"/>
      <c r="EN2345" s="724"/>
      <c r="EO2345" s="724"/>
      <c r="EP2345" s="724"/>
      <c r="EQ2345" s="724"/>
      <c r="ER2345" s="724"/>
      <c r="ES2345" s="724"/>
      <c r="ET2345" s="724"/>
      <c r="EU2345" s="724"/>
      <c r="EV2345" s="724"/>
      <c r="EW2345" s="724"/>
      <c r="EX2345" s="724"/>
      <c r="EY2345" s="724"/>
      <c r="EZ2345" s="724"/>
      <c r="FA2345" s="724"/>
      <c r="FB2345" s="724"/>
      <c r="FC2345" s="724"/>
      <c r="FD2345" s="724"/>
      <c r="FE2345" s="724"/>
      <c r="FF2345" s="724"/>
      <c r="FG2345" s="724"/>
      <c r="FH2345" s="724"/>
      <c r="FI2345" s="724"/>
      <c r="FJ2345" s="724"/>
      <c r="FK2345" s="724"/>
      <c r="FL2345" s="724"/>
      <c r="FM2345" s="724"/>
      <c r="FN2345" s="724"/>
      <c r="FO2345" s="724"/>
      <c r="FP2345" s="724"/>
      <c r="FQ2345" s="724"/>
      <c r="FR2345" s="724"/>
      <c r="FS2345" s="724"/>
      <c r="FT2345" s="724"/>
      <c r="FU2345" s="724"/>
      <c r="FV2345" s="724"/>
      <c r="FW2345" s="724"/>
      <c r="FX2345" s="724"/>
      <c r="FY2345" s="724"/>
      <c r="FZ2345" s="724"/>
      <c r="GA2345" s="724"/>
      <c r="GB2345" s="724"/>
      <c r="GC2345" s="724"/>
      <c r="GD2345" s="724"/>
      <c r="GE2345" s="724"/>
      <c r="GF2345" s="724"/>
      <c r="GG2345" s="724"/>
      <c r="GH2345" s="724"/>
      <c r="GI2345" s="724"/>
      <c r="GJ2345" s="724"/>
      <c r="GK2345" s="724"/>
      <c r="GL2345" s="724"/>
      <c r="GM2345" s="724"/>
      <c r="GN2345" s="724"/>
      <c r="GO2345" s="724"/>
      <c r="GP2345" s="724"/>
      <c r="GQ2345" s="724"/>
      <c r="GR2345" s="724"/>
      <c r="GS2345" s="724"/>
      <c r="GT2345" s="724"/>
      <c r="GU2345" s="724"/>
      <c r="GV2345" s="724"/>
      <c r="GW2345" s="724"/>
      <c r="GX2345" s="724"/>
      <c r="GY2345" s="724"/>
      <c r="GZ2345" s="724"/>
      <c r="HA2345" s="724"/>
      <c r="HB2345" s="724"/>
      <c r="HC2345" s="724"/>
      <c r="HD2345" s="724"/>
      <c r="HE2345" s="724"/>
      <c r="HF2345" s="724"/>
      <c r="HG2345" s="724"/>
      <c r="HH2345" s="724"/>
      <c r="HI2345" s="724"/>
      <c r="HJ2345" s="724"/>
      <c r="HK2345" s="724"/>
      <c r="HL2345" s="724"/>
      <c r="HM2345" s="724"/>
      <c r="HN2345" s="724"/>
      <c r="HO2345" s="724"/>
      <c r="HP2345" s="724"/>
      <c r="HQ2345" s="724"/>
      <c r="HR2345" s="724"/>
      <c r="HS2345" s="724"/>
      <c r="HT2345" s="724"/>
      <c r="HU2345" s="724"/>
      <c r="HV2345" s="724"/>
      <c r="HW2345" s="724"/>
      <c r="HX2345" s="724"/>
      <c r="HY2345" s="724"/>
      <c r="HZ2345" s="724"/>
      <c r="IA2345" s="724"/>
      <c r="IB2345" s="724"/>
      <c r="IC2345" s="724"/>
      <c r="ID2345" s="724"/>
      <c r="IE2345" s="724"/>
      <c r="IF2345" s="724"/>
      <c r="IG2345" s="724"/>
      <c r="IH2345" s="724"/>
      <c r="II2345" s="724"/>
      <c r="IJ2345" s="724"/>
      <c r="IK2345" s="724"/>
    </row>
    <row r="2346" spans="1:245" s="540" customFormat="1" ht="16.5" hidden="1" customHeight="1">
      <c r="A2346" s="677"/>
      <c r="B2346" s="725"/>
      <c r="C2346" s="171"/>
      <c r="D2346" s="171"/>
      <c r="J2346" s="171"/>
      <c r="K2346" s="171"/>
      <c r="R2346" s="677"/>
    </row>
    <row r="2347" spans="1:245" s="540" customFormat="1" ht="16.5" hidden="1" customHeight="1">
      <c r="A2347" s="677"/>
      <c r="B2347" s="725"/>
      <c r="C2347" s="171"/>
      <c r="D2347" s="171"/>
      <c r="J2347" s="171"/>
      <c r="K2347" s="171"/>
      <c r="R2347" s="677"/>
    </row>
    <row r="2348" spans="1:245" s="540" customFormat="1" ht="16.5" hidden="1" customHeight="1">
      <c r="A2348" s="677"/>
      <c r="B2348" s="725"/>
      <c r="C2348" s="171"/>
      <c r="D2348" s="171"/>
      <c r="J2348" s="171"/>
      <c r="K2348" s="171"/>
      <c r="R2348" s="677"/>
    </row>
    <row r="2349" spans="1:245" s="540" customFormat="1" ht="16.5" hidden="1" customHeight="1">
      <c r="A2349" s="677"/>
      <c r="B2349" s="725"/>
      <c r="C2349" s="171"/>
      <c r="D2349" s="171"/>
      <c r="J2349" s="171"/>
      <c r="K2349" s="171"/>
      <c r="R2349" s="677"/>
    </row>
    <row r="2350" spans="1:245" s="540" customFormat="1" ht="16.5" hidden="1" customHeight="1">
      <c r="A2350" s="677"/>
      <c r="B2350" s="725"/>
      <c r="C2350" s="171"/>
      <c r="D2350" s="171"/>
      <c r="J2350" s="171"/>
      <c r="K2350" s="171"/>
      <c r="R2350" s="677"/>
    </row>
    <row r="2351" spans="1:245" s="540" customFormat="1" ht="16.5" hidden="1" customHeight="1">
      <c r="A2351" s="677"/>
      <c r="B2351" s="725"/>
      <c r="C2351" s="171"/>
      <c r="D2351" s="171"/>
      <c r="J2351" s="171"/>
      <c r="K2351" s="171"/>
      <c r="R2351" s="677"/>
    </row>
    <row r="2352" spans="1:245" s="540" customFormat="1" ht="16.5" hidden="1" customHeight="1">
      <c r="A2352" s="677"/>
      <c r="B2352" s="725"/>
      <c r="C2352" s="171"/>
      <c r="D2352" s="171"/>
      <c r="J2352" s="171"/>
      <c r="K2352" s="171"/>
      <c r="R2352" s="677"/>
    </row>
    <row r="2353" spans="1:245" s="540" customFormat="1" ht="16.5" hidden="1" customHeight="1">
      <c r="A2353" s="677"/>
      <c r="B2353" s="725"/>
      <c r="C2353" s="171"/>
      <c r="D2353" s="171"/>
      <c r="J2353" s="171"/>
      <c r="K2353" s="171"/>
      <c r="R2353" s="677"/>
    </row>
    <row r="2354" spans="1:245" s="540" customFormat="1" ht="24" hidden="1" customHeight="1">
      <c r="A2354" s="677"/>
      <c r="B2354" s="727"/>
      <c r="C2354" s="171"/>
      <c r="D2354" s="171"/>
      <c r="J2354" s="171"/>
      <c r="K2354" s="171"/>
      <c r="R2354" s="677"/>
    </row>
    <row r="2355" spans="1:245" s="540" customFormat="1" ht="16.5" hidden="1" customHeight="1">
      <c r="A2355" s="760"/>
      <c r="B2355" s="702"/>
      <c r="C2355" s="157"/>
      <c r="D2355" s="157"/>
      <c r="E2355" s="724"/>
      <c r="F2355" s="724"/>
      <c r="G2355" s="724"/>
      <c r="H2355" s="724"/>
      <c r="I2355" s="724"/>
      <c r="J2355" s="157"/>
      <c r="K2355" s="157"/>
      <c r="L2355" s="724"/>
      <c r="M2355" s="724"/>
      <c r="N2355" s="724"/>
      <c r="O2355" s="724"/>
      <c r="P2355" s="724"/>
      <c r="Q2355" s="724"/>
      <c r="R2355" s="760"/>
      <c r="S2355" s="724"/>
      <c r="T2355" s="724"/>
      <c r="U2355" s="724"/>
      <c r="V2355" s="724"/>
      <c r="W2355" s="724"/>
      <c r="X2355" s="724"/>
      <c r="Y2355" s="724"/>
      <c r="Z2355" s="724"/>
      <c r="AA2355" s="724"/>
      <c r="AB2355" s="724"/>
      <c r="AC2355" s="724"/>
      <c r="AD2355" s="724"/>
      <c r="AE2355" s="724"/>
      <c r="AF2355" s="724"/>
      <c r="AG2355" s="724"/>
      <c r="AH2355" s="724"/>
      <c r="AI2355" s="724"/>
      <c r="AJ2355" s="724"/>
      <c r="AK2355" s="724"/>
      <c r="AL2355" s="724"/>
      <c r="AM2355" s="724"/>
      <c r="AN2355" s="724"/>
      <c r="AO2355" s="724"/>
      <c r="AP2355" s="724"/>
      <c r="AQ2355" s="724"/>
      <c r="AR2355" s="724"/>
      <c r="AS2355" s="724"/>
      <c r="AT2355" s="724"/>
      <c r="AU2355" s="724"/>
      <c r="AV2355" s="724"/>
      <c r="AW2355" s="724"/>
      <c r="AX2355" s="724"/>
      <c r="AY2355" s="724"/>
      <c r="AZ2355" s="724"/>
      <c r="BA2355" s="724"/>
      <c r="BB2355" s="724"/>
      <c r="BC2355" s="724"/>
      <c r="BD2355" s="724"/>
      <c r="BE2355" s="724"/>
      <c r="BF2355" s="724"/>
      <c r="BG2355" s="724"/>
      <c r="BH2355" s="724"/>
      <c r="BI2355" s="724"/>
      <c r="BJ2355" s="724"/>
      <c r="BK2355" s="724"/>
      <c r="BL2355" s="724"/>
      <c r="BM2355" s="724"/>
      <c r="BN2355" s="724"/>
      <c r="BO2355" s="724"/>
      <c r="BP2355" s="724"/>
      <c r="BQ2355" s="724"/>
      <c r="BR2355" s="724"/>
      <c r="BS2355" s="724"/>
      <c r="BT2355" s="724"/>
      <c r="BU2355" s="724"/>
      <c r="BV2355" s="724"/>
      <c r="BW2355" s="724"/>
      <c r="BX2355" s="724"/>
      <c r="BY2355" s="724"/>
      <c r="BZ2355" s="724"/>
      <c r="CA2355" s="724"/>
      <c r="CB2355" s="724"/>
      <c r="CC2355" s="724"/>
      <c r="CD2355" s="724"/>
      <c r="CE2355" s="724"/>
      <c r="CF2355" s="724"/>
      <c r="CG2355" s="724"/>
      <c r="CH2355" s="724"/>
      <c r="CI2355" s="724"/>
      <c r="CJ2355" s="724"/>
      <c r="CK2355" s="724"/>
      <c r="CL2355" s="724"/>
      <c r="CM2355" s="724"/>
      <c r="CN2355" s="724"/>
      <c r="CO2355" s="724"/>
      <c r="CP2355" s="724"/>
      <c r="CQ2355" s="724"/>
      <c r="CR2355" s="724"/>
      <c r="CS2355" s="724"/>
      <c r="CT2355" s="724"/>
      <c r="CU2355" s="724"/>
      <c r="CV2355" s="724"/>
      <c r="CW2355" s="724"/>
      <c r="CX2355" s="724"/>
      <c r="CY2355" s="724"/>
      <c r="CZ2355" s="724"/>
      <c r="DA2355" s="724"/>
      <c r="DB2355" s="724"/>
      <c r="DC2355" s="724"/>
      <c r="DD2355" s="724"/>
      <c r="DE2355" s="724"/>
      <c r="DF2355" s="724"/>
      <c r="DG2355" s="724"/>
      <c r="DH2355" s="724"/>
      <c r="DI2355" s="724"/>
      <c r="DJ2355" s="724"/>
      <c r="DK2355" s="724"/>
      <c r="DL2355" s="724"/>
      <c r="DM2355" s="724"/>
      <c r="DN2355" s="724"/>
      <c r="DO2355" s="724"/>
      <c r="DP2355" s="724"/>
      <c r="DQ2355" s="724"/>
      <c r="DR2355" s="724"/>
      <c r="DS2355" s="724"/>
      <c r="DT2355" s="724"/>
      <c r="DU2355" s="724"/>
      <c r="DV2355" s="724"/>
      <c r="DW2355" s="724"/>
      <c r="DX2355" s="724"/>
      <c r="DY2355" s="724"/>
      <c r="DZ2355" s="724"/>
      <c r="EA2355" s="724"/>
      <c r="EB2355" s="724"/>
      <c r="EC2355" s="724"/>
      <c r="ED2355" s="724"/>
      <c r="EE2355" s="724"/>
      <c r="EF2355" s="724"/>
      <c r="EG2355" s="724"/>
      <c r="EH2355" s="724"/>
      <c r="EI2355" s="724"/>
      <c r="EJ2355" s="724"/>
      <c r="EK2355" s="724"/>
      <c r="EL2355" s="724"/>
      <c r="EM2355" s="724"/>
      <c r="EN2355" s="724"/>
      <c r="EO2355" s="724"/>
      <c r="EP2355" s="724"/>
      <c r="EQ2355" s="724"/>
      <c r="ER2355" s="724"/>
      <c r="ES2355" s="724"/>
      <c r="ET2355" s="724"/>
      <c r="EU2355" s="724"/>
      <c r="EV2355" s="724"/>
      <c r="EW2355" s="724"/>
      <c r="EX2355" s="724"/>
      <c r="EY2355" s="724"/>
      <c r="EZ2355" s="724"/>
      <c r="FA2355" s="724"/>
      <c r="FB2355" s="724"/>
      <c r="FC2355" s="724"/>
      <c r="FD2355" s="724"/>
      <c r="FE2355" s="724"/>
      <c r="FF2355" s="724"/>
      <c r="FG2355" s="724"/>
      <c r="FH2355" s="724"/>
      <c r="FI2355" s="724"/>
      <c r="FJ2355" s="724"/>
      <c r="FK2355" s="724"/>
      <c r="FL2355" s="724"/>
      <c r="FM2355" s="724"/>
      <c r="FN2355" s="724"/>
      <c r="FO2355" s="724"/>
      <c r="FP2355" s="724"/>
      <c r="FQ2355" s="724"/>
      <c r="FR2355" s="724"/>
      <c r="FS2355" s="724"/>
      <c r="FT2355" s="724"/>
      <c r="FU2355" s="724"/>
      <c r="FV2355" s="724"/>
      <c r="FW2355" s="724"/>
      <c r="FX2355" s="724"/>
      <c r="FY2355" s="724"/>
      <c r="FZ2355" s="724"/>
      <c r="GA2355" s="724"/>
      <c r="GB2355" s="724"/>
      <c r="GC2355" s="724"/>
      <c r="GD2355" s="724"/>
      <c r="GE2355" s="724"/>
      <c r="GF2355" s="724"/>
      <c r="GG2355" s="724"/>
      <c r="GH2355" s="724"/>
      <c r="GI2355" s="724"/>
      <c r="GJ2355" s="724"/>
      <c r="GK2355" s="724"/>
      <c r="GL2355" s="724"/>
      <c r="GM2355" s="724"/>
      <c r="GN2355" s="724"/>
      <c r="GO2355" s="724"/>
      <c r="GP2355" s="724"/>
      <c r="GQ2355" s="724"/>
      <c r="GR2355" s="724"/>
      <c r="GS2355" s="724"/>
      <c r="GT2355" s="724"/>
      <c r="GU2355" s="724"/>
      <c r="GV2355" s="724"/>
      <c r="GW2355" s="724"/>
      <c r="GX2355" s="724"/>
      <c r="GY2355" s="724"/>
      <c r="GZ2355" s="724"/>
      <c r="HA2355" s="724"/>
      <c r="HB2355" s="724"/>
      <c r="HC2355" s="724"/>
      <c r="HD2355" s="724"/>
      <c r="HE2355" s="724"/>
      <c r="HF2355" s="724"/>
      <c r="HG2355" s="724"/>
      <c r="HH2355" s="724"/>
      <c r="HI2355" s="724"/>
      <c r="HJ2355" s="724"/>
      <c r="HK2355" s="724"/>
      <c r="HL2355" s="724"/>
      <c r="HM2355" s="724"/>
      <c r="HN2355" s="724"/>
      <c r="HO2355" s="724"/>
      <c r="HP2355" s="724"/>
      <c r="HQ2355" s="724"/>
      <c r="HR2355" s="724"/>
      <c r="HS2355" s="724"/>
      <c r="HT2355" s="724"/>
      <c r="HU2355" s="724"/>
      <c r="HV2355" s="724"/>
      <c r="HW2355" s="724"/>
      <c r="HX2355" s="724"/>
      <c r="HY2355" s="724"/>
      <c r="HZ2355" s="724"/>
      <c r="IA2355" s="724"/>
      <c r="IB2355" s="724"/>
      <c r="IC2355" s="724"/>
      <c r="ID2355" s="724"/>
      <c r="IE2355" s="724"/>
      <c r="IF2355" s="724"/>
      <c r="IG2355" s="724"/>
      <c r="IH2355" s="724"/>
      <c r="II2355" s="724"/>
      <c r="IJ2355" s="724"/>
      <c r="IK2355" s="724"/>
    </row>
    <row r="2356" spans="1:245" s="540" customFormat="1" ht="16.5" hidden="1" customHeight="1">
      <c r="A2356" s="760"/>
      <c r="B2356" s="725"/>
      <c r="C2356" s="157"/>
      <c r="D2356" s="157"/>
      <c r="E2356" s="724"/>
      <c r="F2356" s="724"/>
      <c r="G2356" s="724"/>
      <c r="H2356" s="724"/>
      <c r="I2356" s="724"/>
      <c r="J2356" s="157"/>
      <c r="K2356" s="157"/>
      <c r="L2356" s="724"/>
      <c r="M2356" s="724"/>
      <c r="N2356" s="724"/>
      <c r="O2356" s="724"/>
      <c r="P2356" s="724"/>
      <c r="Q2356" s="724"/>
      <c r="R2356" s="760"/>
      <c r="S2356" s="724"/>
      <c r="T2356" s="724"/>
      <c r="U2356" s="724"/>
      <c r="V2356" s="724"/>
      <c r="W2356" s="724"/>
      <c r="X2356" s="724"/>
      <c r="Y2356" s="724"/>
      <c r="Z2356" s="724"/>
      <c r="AA2356" s="724"/>
      <c r="AB2356" s="724"/>
      <c r="AC2356" s="724"/>
      <c r="AD2356" s="724"/>
      <c r="AE2356" s="724"/>
      <c r="AF2356" s="724"/>
      <c r="AG2356" s="724"/>
      <c r="AH2356" s="724"/>
      <c r="AI2356" s="724"/>
      <c r="AJ2356" s="724"/>
      <c r="AK2356" s="724"/>
      <c r="AL2356" s="724"/>
      <c r="AM2356" s="724"/>
      <c r="AN2356" s="724"/>
      <c r="AO2356" s="724"/>
      <c r="AP2356" s="724"/>
      <c r="AQ2356" s="724"/>
      <c r="AR2356" s="724"/>
      <c r="AS2356" s="724"/>
      <c r="AT2356" s="724"/>
      <c r="AU2356" s="724"/>
      <c r="AV2356" s="724"/>
      <c r="AW2356" s="724"/>
      <c r="AX2356" s="724"/>
      <c r="AY2356" s="724"/>
      <c r="AZ2356" s="724"/>
      <c r="BA2356" s="724"/>
      <c r="BB2356" s="724"/>
      <c r="BC2356" s="724"/>
      <c r="BD2356" s="724"/>
      <c r="BE2356" s="724"/>
      <c r="BF2356" s="724"/>
      <c r="BG2356" s="724"/>
      <c r="BH2356" s="724"/>
      <c r="BI2356" s="724"/>
      <c r="BJ2356" s="724"/>
      <c r="BK2356" s="724"/>
      <c r="BL2356" s="724"/>
      <c r="BM2356" s="724"/>
      <c r="BN2356" s="724"/>
      <c r="BO2356" s="724"/>
      <c r="BP2356" s="724"/>
      <c r="BQ2356" s="724"/>
      <c r="BR2356" s="724"/>
      <c r="BS2356" s="724"/>
      <c r="BT2356" s="724"/>
      <c r="BU2356" s="724"/>
      <c r="BV2356" s="724"/>
      <c r="BW2356" s="724"/>
      <c r="BX2356" s="724"/>
      <c r="BY2356" s="724"/>
      <c r="BZ2356" s="724"/>
      <c r="CA2356" s="724"/>
      <c r="CB2356" s="724"/>
      <c r="CC2356" s="724"/>
      <c r="CD2356" s="724"/>
      <c r="CE2356" s="724"/>
      <c r="CF2356" s="724"/>
      <c r="CG2356" s="724"/>
      <c r="CH2356" s="724"/>
      <c r="CI2356" s="724"/>
      <c r="CJ2356" s="724"/>
      <c r="CK2356" s="724"/>
      <c r="CL2356" s="724"/>
      <c r="CM2356" s="724"/>
      <c r="CN2356" s="724"/>
      <c r="CO2356" s="724"/>
      <c r="CP2356" s="724"/>
      <c r="CQ2356" s="724"/>
      <c r="CR2356" s="724"/>
      <c r="CS2356" s="724"/>
      <c r="CT2356" s="724"/>
      <c r="CU2356" s="724"/>
      <c r="CV2356" s="724"/>
      <c r="CW2356" s="724"/>
      <c r="CX2356" s="724"/>
      <c r="CY2356" s="724"/>
      <c r="CZ2356" s="724"/>
      <c r="DA2356" s="724"/>
      <c r="DB2356" s="724"/>
      <c r="DC2356" s="724"/>
      <c r="DD2356" s="724"/>
      <c r="DE2356" s="724"/>
      <c r="DF2356" s="724"/>
      <c r="DG2356" s="724"/>
      <c r="DH2356" s="724"/>
      <c r="DI2356" s="724"/>
      <c r="DJ2356" s="724"/>
      <c r="DK2356" s="724"/>
      <c r="DL2356" s="724"/>
      <c r="DM2356" s="724"/>
      <c r="DN2356" s="724"/>
      <c r="DO2356" s="724"/>
      <c r="DP2356" s="724"/>
      <c r="DQ2356" s="724"/>
      <c r="DR2356" s="724"/>
      <c r="DS2356" s="724"/>
      <c r="DT2356" s="724"/>
      <c r="DU2356" s="724"/>
      <c r="DV2356" s="724"/>
      <c r="DW2356" s="724"/>
      <c r="DX2356" s="724"/>
      <c r="DY2356" s="724"/>
      <c r="DZ2356" s="724"/>
      <c r="EA2356" s="724"/>
      <c r="EB2356" s="724"/>
      <c r="EC2356" s="724"/>
      <c r="ED2356" s="724"/>
      <c r="EE2356" s="724"/>
      <c r="EF2356" s="724"/>
      <c r="EG2356" s="724"/>
      <c r="EH2356" s="724"/>
      <c r="EI2356" s="724"/>
      <c r="EJ2356" s="724"/>
      <c r="EK2356" s="724"/>
      <c r="EL2356" s="724"/>
      <c r="EM2356" s="724"/>
      <c r="EN2356" s="724"/>
      <c r="EO2356" s="724"/>
      <c r="EP2356" s="724"/>
      <c r="EQ2356" s="724"/>
      <c r="ER2356" s="724"/>
      <c r="ES2356" s="724"/>
      <c r="ET2356" s="724"/>
      <c r="EU2356" s="724"/>
      <c r="EV2356" s="724"/>
      <c r="EW2356" s="724"/>
      <c r="EX2356" s="724"/>
      <c r="EY2356" s="724"/>
      <c r="EZ2356" s="724"/>
      <c r="FA2356" s="724"/>
      <c r="FB2356" s="724"/>
      <c r="FC2356" s="724"/>
      <c r="FD2356" s="724"/>
      <c r="FE2356" s="724"/>
      <c r="FF2356" s="724"/>
      <c r="FG2356" s="724"/>
      <c r="FH2356" s="724"/>
      <c r="FI2356" s="724"/>
      <c r="FJ2356" s="724"/>
      <c r="FK2356" s="724"/>
      <c r="FL2356" s="724"/>
      <c r="FM2356" s="724"/>
      <c r="FN2356" s="724"/>
      <c r="FO2356" s="724"/>
      <c r="FP2356" s="724"/>
      <c r="FQ2356" s="724"/>
      <c r="FR2356" s="724"/>
      <c r="FS2356" s="724"/>
      <c r="FT2356" s="724"/>
      <c r="FU2356" s="724"/>
      <c r="FV2356" s="724"/>
      <c r="FW2356" s="724"/>
      <c r="FX2356" s="724"/>
      <c r="FY2356" s="724"/>
      <c r="FZ2356" s="724"/>
      <c r="GA2356" s="724"/>
      <c r="GB2356" s="724"/>
      <c r="GC2356" s="724"/>
      <c r="GD2356" s="724"/>
      <c r="GE2356" s="724"/>
      <c r="GF2356" s="724"/>
      <c r="GG2356" s="724"/>
      <c r="GH2356" s="724"/>
      <c r="GI2356" s="724"/>
      <c r="GJ2356" s="724"/>
      <c r="GK2356" s="724"/>
      <c r="GL2356" s="724"/>
      <c r="GM2356" s="724"/>
      <c r="GN2356" s="724"/>
      <c r="GO2356" s="724"/>
      <c r="GP2356" s="724"/>
      <c r="GQ2356" s="724"/>
      <c r="GR2356" s="724"/>
      <c r="GS2356" s="724"/>
      <c r="GT2356" s="724"/>
      <c r="GU2356" s="724"/>
      <c r="GV2356" s="724"/>
      <c r="GW2356" s="724"/>
      <c r="GX2356" s="724"/>
      <c r="GY2356" s="724"/>
      <c r="GZ2356" s="724"/>
      <c r="HA2356" s="724"/>
      <c r="HB2356" s="724"/>
      <c r="HC2356" s="724"/>
      <c r="HD2356" s="724"/>
      <c r="HE2356" s="724"/>
      <c r="HF2356" s="724"/>
      <c r="HG2356" s="724"/>
      <c r="HH2356" s="724"/>
      <c r="HI2356" s="724"/>
      <c r="HJ2356" s="724"/>
      <c r="HK2356" s="724"/>
      <c r="HL2356" s="724"/>
      <c r="HM2356" s="724"/>
      <c r="HN2356" s="724"/>
      <c r="HO2356" s="724"/>
      <c r="HP2356" s="724"/>
      <c r="HQ2356" s="724"/>
      <c r="HR2356" s="724"/>
      <c r="HS2356" s="724"/>
      <c r="HT2356" s="724"/>
      <c r="HU2356" s="724"/>
      <c r="HV2356" s="724"/>
      <c r="HW2356" s="724"/>
      <c r="HX2356" s="724"/>
      <c r="HY2356" s="724"/>
      <c r="HZ2356" s="724"/>
      <c r="IA2356" s="724"/>
      <c r="IB2356" s="724"/>
      <c r="IC2356" s="724"/>
      <c r="ID2356" s="724"/>
      <c r="IE2356" s="724"/>
      <c r="IF2356" s="724"/>
      <c r="IG2356" s="724"/>
      <c r="IH2356" s="724"/>
      <c r="II2356" s="724"/>
      <c r="IJ2356" s="724"/>
      <c r="IK2356" s="724"/>
    </row>
    <row r="2357" spans="1:245" s="540" customFormat="1" ht="16.5" hidden="1" customHeight="1">
      <c r="A2357" s="760"/>
      <c r="B2357" s="702"/>
      <c r="C2357" s="157"/>
      <c r="D2357" s="157"/>
      <c r="E2357" s="724"/>
      <c r="F2357" s="724"/>
      <c r="G2357" s="724"/>
      <c r="H2357" s="724"/>
      <c r="I2357" s="724"/>
      <c r="J2357" s="157"/>
      <c r="K2357" s="157"/>
      <c r="L2357" s="724"/>
      <c r="M2357" s="724"/>
      <c r="N2357" s="724"/>
      <c r="O2357" s="724"/>
      <c r="P2357" s="724"/>
      <c r="Q2357" s="724"/>
      <c r="R2357" s="760"/>
      <c r="S2357" s="724"/>
      <c r="T2357" s="724"/>
      <c r="U2357" s="724"/>
      <c r="V2357" s="724"/>
      <c r="W2357" s="724"/>
      <c r="X2357" s="724"/>
      <c r="Y2357" s="724"/>
      <c r="Z2357" s="724"/>
      <c r="AA2357" s="724"/>
      <c r="AB2357" s="724"/>
      <c r="AC2357" s="724"/>
      <c r="AD2357" s="724"/>
      <c r="AE2357" s="724"/>
      <c r="AF2357" s="724"/>
      <c r="AG2357" s="724"/>
      <c r="AH2357" s="724"/>
      <c r="AI2357" s="724"/>
      <c r="AJ2357" s="724"/>
      <c r="AK2357" s="724"/>
      <c r="AL2357" s="724"/>
      <c r="AM2357" s="724"/>
      <c r="AN2357" s="724"/>
      <c r="AO2357" s="724"/>
      <c r="AP2357" s="724"/>
      <c r="AQ2357" s="724"/>
      <c r="AR2357" s="724"/>
      <c r="AS2357" s="724"/>
      <c r="AT2357" s="724"/>
      <c r="AU2357" s="724"/>
      <c r="AV2357" s="724"/>
      <c r="AW2357" s="724"/>
      <c r="AX2357" s="724"/>
      <c r="AY2357" s="724"/>
      <c r="AZ2357" s="724"/>
      <c r="BA2357" s="724"/>
      <c r="BB2357" s="724"/>
      <c r="BC2357" s="724"/>
      <c r="BD2357" s="724"/>
      <c r="BE2357" s="724"/>
      <c r="BF2357" s="724"/>
      <c r="BG2357" s="724"/>
      <c r="BH2357" s="724"/>
      <c r="BI2357" s="724"/>
      <c r="BJ2357" s="724"/>
      <c r="BK2357" s="724"/>
      <c r="BL2357" s="724"/>
      <c r="BM2357" s="724"/>
      <c r="BN2357" s="724"/>
      <c r="BO2357" s="724"/>
      <c r="BP2357" s="724"/>
      <c r="BQ2357" s="724"/>
      <c r="BR2357" s="724"/>
      <c r="BS2357" s="724"/>
      <c r="BT2357" s="724"/>
      <c r="BU2357" s="724"/>
      <c r="BV2357" s="724"/>
      <c r="BW2357" s="724"/>
      <c r="BX2357" s="724"/>
      <c r="BY2357" s="724"/>
      <c r="BZ2357" s="724"/>
      <c r="CA2357" s="724"/>
      <c r="CB2357" s="724"/>
      <c r="CC2357" s="724"/>
      <c r="CD2357" s="724"/>
      <c r="CE2357" s="724"/>
      <c r="CF2357" s="724"/>
      <c r="CG2357" s="724"/>
      <c r="CH2357" s="724"/>
      <c r="CI2357" s="724"/>
      <c r="CJ2357" s="724"/>
      <c r="CK2357" s="724"/>
      <c r="CL2357" s="724"/>
      <c r="CM2357" s="724"/>
      <c r="CN2357" s="724"/>
      <c r="CO2357" s="724"/>
      <c r="CP2357" s="724"/>
      <c r="CQ2357" s="724"/>
      <c r="CR2357" s="724"/>
      <c r="CS2357" s="724"/>
      <c r="CT2357" s="724"/>
      <c r="CU2357" s="724"/>
      <c r="CV2357" s="724"/>
      <c r="CW2357" s="724"/>
      <c r="CX2357" s="724"/>
      <c r="CY2357" s="724"/>
      <c r="CZ2357" s="724"/>
      <c r="DA2357" s="724"/>
      <c r="DB2357" s="724"/>
      <c r="DC2357" s="724"/>
      <c r="DD2357" s="724"/>
      <c r="DE2357" s="724"/>
      <c r="DF2357" s="724"/>
      <c r="DG2357" s="724"/>
      <c r="DH2357" s="724"/>
      <c r="DI2357" s="724"/>
      <c r="DJ2357" s="724"/>
      <c r="DK2357" s="724"/>
      <c r="DL2357" s="724"/>
      <c r="DM2357" s="724"/>
      <c r="DN2357" s="724"/>
      <c r="DO2357" s="724"/>
      <c r="DP2357" s="724"/>
      <c r="DQ2357" s="724"/>
      <c r="DR2357" s="724"/>
      <c r="DS2357" s="724"/>
      <c r="DT2357" s="724"/>
      <c r="DU2357" s="724"/>
      <c r="DV2357" s="724"/>
      <c r="DW2357" s="724"/>
      <c r="DX2357" s="724"/>
      <c r="DY2357" s="724"/>
      <c r="DZ2357" s="724"/>
      <c r="EA2357" s="724"/>
      <c r="EB2357" s="724"/>
      <c r="EC2357" s="724"/>
      <c r="ED2357" s="724"/>
      <c r="EE2357" s="724"/>
      <c r="EF2357" s="724"/>
      <c r="EG2357" s="724"/>
      <c r="EH2357" s="724"/>
      <c r="EI2357" s="724"/>
      <c r="EJ2357" s="724"/>
      <c r="EK2357" s="724"/>
      <c r="EL2357" s="724"/>
      <c r="EM2357" s="724"/>
      <c r="EN2357" s="724"/>
      <c r="EO2357" s="724"/>
      <c r="EP2357" s="724"/>
      <c r="EQ2357" s="724"/>
      <c r="ER2357" s="724"/>
      <c r="ES2357" s="724"/>
      <c r="ET2357" s="724"/>
      <c r="EU2357" s="724"/>
      <c r="EV2357" s="724"/>
      <c r="EW2357" s="724"/>
      <c r="EX2357" s="724"/>
      <c r="EY2357" s="724"/>
      <c r="EZ2357" s="724"/>
      <c r="FA2357" s="724"/>
      <c r="FB2357" s="724"/>
      <c r="FC2357" s="724"/>
      <c r="FD2357" s="724"/>
      <c r="FE2357" s="724"/>
      <c r="FF2357" s="724"/>
      <c r="FG2357" s="724"/>
      <c r="FH2357" s="724"/>
      <c r="FI2357" s="724"/>
      <c r="FJ2357" s="724"/>
      <c r="FK2357" s="724"/>
      <c r="FL2357" s="724"/>
      <c r="FM2357" s="724"/>
      <c r="FN2357" s="724"/>
      <c r="FO2357" s="724"/>
      <c r="FP2357" s="724"/>
      <c r="FQ2357" s="724"/>
      <c r="FR2357" s="724"/>
      <c r="FS2357" s="724"/>
      <c r="FT2357" s="724"/>
      <c r="FU2357" s="724"/>
      <c r="FV2357" s="724"/>
      <c r="FW2357" s="724"/>
      <c r="FX2357" s="724"/>
      <c r="FY2357" s="724"/>
      <c r="FZ2357" s="724"/>
      <c r="GA2357" s="724"/>
      <c r="GB2357" s="724"/>
      <c r="GC2357" s="724"/>
      <c r="GD2357" s="724"/>
      <c r="GE2357" s="724"/>
      <c r="GF2357" s="724"/>
      <c r="GG2357" s="724"/>
      <c r="GH2357" s="724"/>
      <c r="GI2357" s="724"/>
      <c r="GJ2357" s="724"/>
      <c r="GK2357" s="724"/>
      <c r="GL2357" s="724"/>
      <c r="GM2357" s="724"/>
      <c r="GN2357" s="724"/>
      <c r="GO2357" s="724"/>
      <c r="GP2357" s="724"/>
      <c r="GQ2357" s="724"/>
      <c r="GR2357" s="724"/>
      <c r="GS2357" s="724"/>
      <c r="GT2357" s="724"/>
      <c r="GU2357" s="724"/>
      <c r="GV2357" s="724"/>
      <c r="GW2357" s="724"/>
      <c r="GX2357" s="724"/>
      <c r="GY2357" s="724"/>
      <c r="GZ2357" s="724"/>
      <c r="HA2357" s="724"/>
      <c r="HB2357" s="724"/>
      <c r="HC2357" s="724"/>
      <c r="HD2357" s="724"/>
      <c r="HE2357" s="724"/>
      <c r="HF2357" s="724"/>
      <c r="HG2357" s="724"/>
      <c r="HH2357" s="724"/>
      <c r="HI2357" s="724"/>
      <c r="HJ2357" s="724"/>
      <c r="HK2357" s="724"/>
      <c r="HL2357" s="724"/>
      <c r="HM2357" s="724"/>
      <c r="HN2357" s="724"/>
      <c r="HO2357" s="724"/>
      <c r="HP2357" s="724"/>
      <c r="HQ2357" s="724"/>
      <c r="HR2357" s="724"/>
      <c r="HS2357" s="724"/>
      <c r="HT2357" s="724"/>
      <c r="HU2357" s="724"/>
      <c r="HV2357" s="724"/>
      <c r="HW2357" s="724"/>
      <c r="HX2357" s="724"/>
      <c r="HY2357" s="724"/>
      <c r="HZ2357" s="724"/>
      <c r="IA2357" s="724"/>
      <c r="IB2357" s="724"/>
      <c r="IC2357" s="724"/>
      <c r="ID2357" s="724"/>
      <c r="IE2357" s="724"/>
      <c r="IF2357" s="724"/>
      <c r="IG2357" s="724"/>
      <c r="IH2357" s="724"/>
      <c r="II2357" s="724"/>
      <c r="IJ2357" s="724"/>
      <c r="IK2357" s="724"/>
    </row>
    <row r="2358" spans="1:245" s="540" customFormat="1" ht="16.5" hidden="1" customHeight="1">
      <c r="A2358" s="760"/>
      <c r="B2358" s="702"/>
      <c r="C2358" s="157"/>
      <c r="D2358" s="157"/>
      <c r="E2358" s="724"/>
      <c r="F2358" s="724"/>
      <c r="G2358" s="724"/>
      <c r="H2358" s="724"/>
      <c r="I2358" s="724"/>
      <c r="J2358" s="157"/>
      <c r="K2358" s="157"/>
      <c r="L2358" s="724"/>
      <c r="M2358" s="724"/>
      <c r="N2358" s="724"/>
      <c r="O2358" s="724"/>
      <c r="P2358" s="724"/>
      <c r="Q2358" s="724"/>
      <c r="R2358" s="760"/>
      <c r="S2358" s="724"/>
      <c r="T2358" s="724"/>
      <c r="U2358" s="724"/>
      <c r="V2358" s="724"/>
      <c r="W2358" s="724"/>
      <c r="X2358" s="724"/>
      <c r="Y2358" s="724"/>
      <c r="Z2358" s="724"/>
      <c r="AA2358" s="724"/>
      <c r="AB2358" s="724"/>
      <c r="AC2358" s="724"/>
      <c r="AD2358" s="724"/>
      <c r="AE2358" s="724"/>
      <c r="AF2358" s="724"/>
      <c r="AG2358" s="724"/>
      <c r="AH2358" s="724"/>
      <c r="AI2358" s="724"/>
      <c r="AJ2358" s="724"/>
      <c r="AK2358" s="724"/>
      <c r="AL2358" s="724"/>
      <c r="AM2358" s="724"/>
      <c r="AN2358" s="724"/>
      <c r="AO2358" s="724"/>
      <c r="AP2358" s="724"/>
      <c r="AQ2358" s="724"/>
      <c r="AR2358" s="724"/>
      <c r="AS2358" s="724"/>
      <c r="AT2358" s="724"/>
      <c r="AU2358" s="724"/>
      <c r="AV2358" s="724"/>
      <c r="AW2358" s="724"/>
      <c r="AX2358" s="724"/>
      <c r="AY2358" s="724"/>
      <c r="AZ2358" s="724"/>
      <c r="BA2358" s="724"/>
      <c r="BB2358" s="724"/>
      <c r="BC2358" s="724"/>
      <c r="BD2358" s="724"/>
      <c r="BE2358" s="724"/>
      <c r="BF2358" s="724"/>
      <c r="BG2358" s="724"/>
      <c r="BH2358" s="724"/>
      <c r="BI2358" s="724"/>
      <c r="BJ2358" s="724"/>
      <c r="BK2358" s="724"/>
      <c r="BL2358" s="724"/>
      <c r="BM2358" s="724"/>
      <c r="BN2358" s="724"/>
      <c r="BO2358" s="724"/>
      <c r="BP2358" s="724"/>
      <c r="BQ2358" s="724"/>
      <c r="BR2358" s="724"/>
      <c r="BS2358" s="724"/>
      <c r="BT2358" s="724"/>
      <c r="BU2358" s="724"/>
      <c r="BV2358" s="724"/>
      <c r="BW2358" s="724"/>
      <c r="BX2358" s="724"/>
      <c r="BY2358" s="724"/>
      <c r="BZ2358" s="724"/>
      <c r="CA2358" s="724"/>
      <c r="CB2358" s="724"/>
      <c r="CC2358" s="724"/>
      <c r="CD2358" s="724"/>
      <c r="CE2358" s="724"/>
      <c r="CF2358" s="724"/>
      <c r="CG2358" s="724"/>
      <c r="CH2358" s="724"/>
      <c r="CI2358" s="724"/>
      <c r="CJ2358" s="724"/>
      <c r="CK2358" s="724"/>
      <c r="CL2358" s="724"/>
      <c r="CM2358" s="724"/>
      <c r="CN2358" s="724"/>
      <c r="CO2358" s="724"/>
      <c r="CP2358" s="724"/>
      <c r="CQ2358" s="724"/>
      <c r="CR2358" s="724"/>
      <c r="CS2358" s="724"/>
      <c r="CT2358" s="724"/>
      <c r="CU2358" s="724"/>
      <c r="CV2358" s="724"/>
      <c r="CW2358" s="724"/>
      <c r="CX2358" s="724"/>
      <c r="CY2358" s="724"/>
      <c r="CZ2358" s="724"/>
      <c r="DA2358" s="724"/>
      <c r="DB2358" s="724"/>
      <c r="DC2358" s="724"/>
      <c r="DD2358" s="724"/>
      <c r="DE2358" s="724"/>
      <c r="DF2358" s="724"/>
      <c r="DG2358" s="724"/>
      <c r="DH2358" s="724"/>
      <c r="DI2358" s="724"/>
      <c r="DJ2358" s="724"/>
      <c r="DK2358" s="724"/>
      <c r="DL2358" s="724"/>
      <c r="DM2358" s="724"/>
      <c r="DN2358" s="724"/>
      <c r="DO2358" s="724"/>
      <c r="DP2358" s="724"/>
      <c r="DQ2358" s="724"/>
      <c r="DR2358" s="724"/>
      <c r="DS2358" s="724"/>
      <c r="DT2358" s="724"/>
      <c r="DU2358" s="724"/>
      <c r="DV2358" s="724"/>
      <c r="DW2358" s="724"/>
      <c r="DX2358" s="724"/>
      <c r="DY2358" s="724"/>
      <c r="DZ2358" s="724"/>
      <c r="EA2358" s="724"/>
      <c r="EB2358" s="724"/>
      <c r="EC2358" s="724"/>
      <c r="ED2358" s="724"/>
      <c r="EE2358" s="724"/>
      <c r="EF2358" s="724"/>
      <c r="EG2358" s="724"/>
      <c r="EH2358" s="724"/>
      <c r="EI2358" s="724"/>
      <c r="EJ2358" s="724"/>
      <c r="EK2358" s="724"/>
      <c r="EL2358" s="724"/>
      <c r="EM2358" s="724"/>
      <c r="EN2358" s="724"/>
      <c r="EO2358" s="724"/>
      <c r="EP2358" s="724"/>
      <c r="EQ2358" s="724"/>
      <c r="ER2358" s="724"/>
      <c r="ES2358" s="724"/>
      <c r="ET2358" s="724"/>
      <c r="EU2358" s="724"/>
      <c r="EV2358" s="724"/>
      <c r="EW2358" s="724"/>
      <c r="EX2358" s="724"/>
      <c r="EY2358" s="724"/>
      <c r="EZ2358" s="724"/>
      <c r="FA2358" s="724"/>
      <c r="FB2358" s="724"/>
      <c r="FC2358" s="724"/>
      <c r="FD2358" s="724"/>
      <c r="FE2358" s="724"/>
      <c r="FF2358" s="724"/>
      <c r="FG2358" s="724"/>
      <c r="FH2358" s="724"/>
      <c r="FI2358" s="724"/>
      <c r="FJ2358" s="724"/>
      <c r="FK2358" s="724"/>
      <c r="FL2358" s="724"/>
      <c r="FM2358" s="724"/>
      <c r="FN2358" s="724"/>
      <c r="FO2358" s="724"/>
      <c r="FP2358" s="724"/>
      <c r="FQ2358" s="724"/>
      <c r="FR2358" s="724"/>
      <c r="FS2358" s="724"/>
      <c r="FT2358" s="724"/>
      <c r="FU2358" s="724"/>
      <c r="FV2358" s="724"/>
      <c r="FW2358" s="724"/>
      <c r="FX2358" s="724"/>
      <c r="FY2358" s="724"/>
      <c r="FZ2358" s="724"/>
      <c r="GA2358" s="724"/>
      <c r="GB2358" s="724"/>
      <c r="GC2358" s="724"/>
      <c r="GD2358" s="724"/>
      <c r="GE2358" s="724"/>
      <c r="GF2358" s="724"/>
      <c r="GG2358" s="724"/>
      <c r="GH2358" s="724"/>
      <c r="GI2358" s="724"/>
      <c r="GJ2358" s="724"/>
      <c r="GK2358" s="724"/>
      <c r="GL2358" s="724"/>
      <c r="GM2358" s="724"/>
      <c r="GN2358" s="724"/>
      <c r="GO2358" s="724"/>
      <c r="GP2358" s="724"/>
      <c r="GQ2358" s="724"/>
      <c r="GR2358" s="724"/>
      <c r="GS2358" s="724"/>
      <c r="GT2358" s="724"/>
      <c r="GU2358" s="724"/>
      <c r="GV2358" s="724"/>
      <c r="GW2358" s="724"/>
      <c r="GX2358" s="724"/>
      <c r="GY2358" s="724"/>
      <c r="GZ2358" s="724"/>
      <c r="HA2358" s="724"/>
      <c r="HB2358" s="724"/>
      <c r="HC2358" s="724"/>
      <c r="HD2358" s="724"/>
      <c r="HE2358" s="724"/>
      <c r="HF2358" s="724"/>
      <c r="HG2358" s="724"/>
      <c r="HH2358" s="724"/>
      <c r="HI2358" s="724"/>
      <c r="HJ2358" s="724"/>
      <c r="HK2358" s="724"/>
      <c r="HL2358" s="724"/>
      <c r="HM2358" s="724"/>
      <c r="HN2358" s="724"/>
      <c r="HO2358" s="724"/>
      <c r="HP2358" s="724"/>
      <c r="HQ2358" s="724"/>
      <c r="HR2358" s="724"/>
      <c r="HS2358" s="724"/>
      <c r="HT2358" s="724"/>
      <c r="HU2358" s="724"/>
      <c r="HV2358" s="724"/>
      <c r="HW2358" s="724"/>
      <c r="HX2358" s="724"/>
      <c r="HY2358" s="724"/>
      <c r="HZ2358" s="724"/>
      <c r="IA2358" s="724"/>
      <c r="IB2358" s="724"/>
      <c r="IC2358" s="724"/>
      <c r="ID2358" s="724"/>
      <c r="IE2358" s="724"/>
      <c r="IF2358" s="724"/>
      <c r="IG2358" s="724"/>
      <c r="IH2358" s="724"/>
      <c r="II2358" s="724"/>
      <c r="IJ2358" s="724"/>
      <c r="IK2358" s="724"/>
    </row>
    <row r="2359" spans="1:245" s="540" customFormat="1" ht="24" hidden="1" customHeight="1">
      <c r="A2359" s="760"/>
      <c r="B2359" s="727"/>
      <c r="C2359" s="157"/>
      <c r="D2359" s="157"/>
      <c r="E2359" s="724"/>
      <c r="F2359" s="724"/>
      <c r="G2359" s="724"/>
      <c r="H2359" s="724"/>
      <c r="I2359" s="724"/>
      <c r="J2359" s="157"/>
      <c r="K2359" s="157"/>
      <c r="L2359" s="724"/>
      <c r="M2359" s="724"/>
      <c r="N2359" s="724"/>
      <c r="O2359" s="724"/>
      <c r="P2359" s="724"/>
      <c r="Q2359" s="724"/>
      <c r="R2359" s="760"/>
      <c r="S2359" s="724"/>
      <c r="T2359" s="724"/>
      <c r="U2359" s="724"/>
      <c r="V2359" s="724"/>
      <c r="W2359" s="724"/>
      <c r="X2359" s="724"/>
      <c r="Y2359" s="724"/>
      <c r="Z2359" s="724"/>
      <c r="AA2359" s="724"/>
      <c r="AB2359" s="724"/>
      <c r="AC2359" s="724"/>
      <c r="AD2359" s="724"/>
      <c r="AE2359" s="724"/>
      <c r="AF2359" s="724"/>
      <c r="AG2359" s="724"/>
      <c r="AH2359" s="724"/>
      <c r="AI2359" s="724"/>
      <c r="AJ2359" s="724"/>
      <c r="AK2359" s="724"/>
      <c r="AL2359" s="724"/>
      <c r="AM2359" s="724"/>
      <c r="AN2359" s="724"/>
      <c r="AO2359" s="724"/>
      <c r="AP2359" s="724"/>
      <c r="AQ2359" s="724"/>
      <c r="AR2359" s="724"/>
      <c r="AS2359" s="724"/>
      <c r="AT2359" s="724"/>
      <c r="AU2359" s="724"/>
      <c r="AV2359" s="724"/>
      <c r="AW2359" s="724"/>
      <c r="AX2359" s="724"/>
      <c r="AY2359" s="724"/>
      <c r="AZ2359" s="724"/>
      <c r="BA2359" s="724"/>
      <c r="BB2359" s="724"/>
      <c r="BC2359" s="724"/>
      <c r="BD2359" s="724"/>
      <c r="BE2359" s="724"/>
      <c r="BF2359" s="724"/>
      <c r="BG2359" s="724"/>
      <c r="BH2359" s="724"/>
      <c r="BI2359" s="724"/>
      <c r="BJ2359" s="724"/>
      <c r="BK2359" s="724"/>
      <c r="BL2359" s="724"/>
      <c r="BM2359" s="724"/>
      <c r="BN2359" s="724"/>
      <c r="BO2359" s="724"/>
      <c r="BP2359" s="724"/>
      <c r="BQ2359" s="724"/>
      <c r="BR2359" s="724"/>
      <c r="BS2359" s="724"/>
      <c r="BT2359" s="724"/>
      <c r="BU2359" s="724"/>
      <c r="BV2359" s="724"/>
      <c r="BW2359" s="724"/>
      <c r="BX2359" s="724"/>
      <c r="BY2359" s="724"/>
      <c r="BZ2359" s="724"/>
      <c r="CA2359" s="724"/>
      <c r="CB2359" s="724"/>
      <c r="CC2359" s="724"/>
      <c r="CD2359" s="724"/>
      <c r="CE2359" s="724"/>
      <c r="CF2359" s="724"/>
      <c r="CG2359" s="724"/>
      <c r="CH2359" s="724"/>
      <c r="CI2359" s="724"/>
      <c r="CJ2359" s="724"/>
      <c r="CK2359" s="724"/>
      <c r="CL2359" s="724"/>
      <c r="CM2359" s="724"/>
      <c r="CN2359" s="724"/>
      <c r="CO2359" s="724"/>
      <c r="CP2359" s="724"/>
      <c r="CQ2359" s="724"/>
      <c r="CR2359" s="724"/>
      <c r="CS2359" s="724"/>
      <c r="CT2359" s="724"/>
      <c r="CU2359" s="724"/>
      <c r="CV2359" s="724"/>
      <c r="CW2359" s="724"/>
      <c r="CX2359" s="724"/>
      <c r="CY2359" s="724"/>
      <c r="CZ2359" s="724"/>
      <c r="DA2359" s="724"/>
      <c r="DB2359" s="724"/>
      <c r="DC2359" s="724"/>
      <c r="DD2359" s="724"/>
      <c r="DE2359" s="724"/>
      <c r="DF2359" s="724"/>
      <c r="DG2359" s="724"/>
      <c r="DH2359" s="724"/>
      <c r="DI2359" s="724"/>
      <c r="DJ2359" s="724"/>
      <c r="DK2359" s="724"/>
      <c r="DL2359" s="724"/>
      <c r="DM2359" s="724"/>
      <c r="DN2359" s="724"/>
      <c r="DO2359" s="724"/>
      <c r="DP2359" s="724"/>
      <c r="DQ2359" s="724"/>
      <c r="DR2359" s="724"/>
      <c r="DS2359" s="724"/>
      <c r="DT2359" s="724"/>
      <c r="DU2359" s="724"/>
      <c r="DV2359" s="724"/>
      <c r="DW2359" s="724"/>
      <c r="DX2359" s="724"/>
      <c r="DY2359" s="724"/>
      <c r="DZ2359" s="724"/>
      <c r="EA2359" s="724"/>
      <c r="EB2359" s="724"/>
      <c r="EC2359" s="724"/>
      <c r="ED2359" s="724"/>
      <c r="EE2359" s="724"/>
      <c r="EF2359" s="724"/>
      <c r="EG2359" s="724"/>
      <c r="EH2359" s="724"/>
      <c r="EI2359" s="724"/>
      <c r="EJ2359" s="724"/>
      <c r="EK2359" s="724"/>
      <c r="EL2359" s="724"/>
      <c r="EM2359" s="724"/>
      <c r="EN2359" s="724"/>
      <c r="EO2359" s="724"/>
      <c r="EP2359" s="724"/>
      <c r="EQ2359" s="724"/>
      <c r="ER2359" s="724"/>
      <c r="ES2359" s="724"/>
      <c r="ET2359" s="724"/>
      <c r="EU2359" s="724"/>
      <c r="EV2359" s="724"/>
      <c r="EW2359" s="724"/>
      <c r="EX2359" s="724"/>
      <c r="EY2359" s="724"/>
      <c r="EZ2359" s="724"/>
      <c r="FA2359" s="724"/>
      <c r="FB2359" s="724"/>
      <c r="FC2359" s="724"/>
      <c r="FD2359" s="724"/>
      <c r="FE2359" s="724"/>
      <c r="FF2359" s="724"/>
      <c r="FG2359" s="724"/>
      <c r="FH2359" s="724"/>
      <c r="FI2359" s="724"/>
      <c r="FJ2359" s="724"/>
      <c r="FK2359" s="724"/>
      <c r="FL2359" s="724"/>
      <c r="FM2359" s="724"/>
      <c r="FN2359" s="724"/>
      <c r="FO2359" s="724"/>
      <c r="FP2359" s="724"/>
      <c r="FQ2359" s="724"/>
      <c r="FR2359" s="724"/>
      <c r="FS2359" s="724"/>
      <c r="FT2359" s="724"/>
      <c r="FU2359" s="724"/>
      <c r="FV2359" s="724"/>
      <c r="FW2359" s="724"/>
      <c r="FX2359" s="724"/>
      <c r="FY2359" s="724"/>
      <c r="FZ2359" s="724"/>
      <c r="GA2359" s="724"/>
      <c r="GB2359" s="724"/>
      <c r="GC2359" s="724"/>
      <c r="GD2359" s="724"/>
      <c r="GE2359" s="724"/>
      <c r="GF2359" s="724"/>
      <c r="GG2359" s="724"/>
      <c r="GH2359" s="724"/>
      <c r="GI2359" s="724"/>
      <c r="GJ2359" s="724"/>
      <c r="GK2359" s="724"/>
      <c r="GL2359" s="724"/>
      <c r="GM2359" s="724"/>
      <c r="GN2359" s="724"/>
      <c r="GO2359" s="724"/>
      <c r="GP2359" s="724"/>
      <c r="GQ2359" s="724"/>
      <c r="GR2359" s="724"/>
      <c r="GS2359" s="724"/>
      <c r="GT2359" s="724"/>
      <c r="GU2359" s="724"/>
      <c r="GV2359" s="724"/>
      <c r="GW2359" s="724"/>
      <c r="GX2359" s="724"/>
      <c r="GY2359" s="724"/>
      <c r="GZ2359" s="724"/>
      <c r="HA2359" s="724"/>
      <c r="HB2359" s="724"/>
      <c r="HC2359" s="724"/>
      <c r="HD2359" s="724"/>
      <c r="HE2359" s="724"/>
      <c r="HF2359" s="724"/>
      <c r="HG2359" s="724"/>
      <c r="HH2359" s="724"/>
      <c r="HI2359" s="724"/>
      <c r="HJ2359" s="724"/>
      <c r="HK2359" s="724"/>
      <c r="HL2359" s="724"/>
      <c r="HM2359" s="724"/>
      <c r="HN2359" s="724"/>
      <c r="HO2359" s="724"/>
      <c r="HP2359" s="724"/>
      <c r="HQ2359" s="724"/>
      <c r="HR2359" s="724"/>
      <c r="HS2359" s="724"/>
      <c r="HT2359" s="724"/>
      <c r="HU2359" s="724"/>
      <c r="HV2359" s="724"/>
      <c r="HW2359" s="724"/>
      <c r="HX2359" s="724"/>
      <c r="HY2359" s="724"/>
      <c r="HZ2359" s="724"/>
      <c r="IA2359" s="724"/>
      <c r="IB2359" s="724"/>
      <c r="IC2359" s="724"/>
      <c r="ID2359" s="724"/>
      <c r="IE2359" s="724"/>
      <c r="IF2359" s="724"/>
      <c r="IG2359" s="724"/>
      <c r="IH2359" s="724"/>
      <c r="II2359" s="724"/>
      <c r="IJ2359" s="724"/>
      <c r="IK2359" s="724"/>
    </row>
    <row r="2360" spans="1:245" s="157" customFormat="1" ht="6" hidden="1" customHeight="1">
      <c r="A2360" s="677"/>
      <c r="B2360" s="540"/>
      <c r="C2360" s="171"/>
      <c r="D2360" s="171"/>
      <c r="E2360" s="171"/>
      <c r="F2360" s="158"/>
      <c r="G2360" s="158"/>
      <c r="H2360" s="158"/>
      <c r="I2360" s="158"/>
      <c r="J2360" s="158"/>
      <c r="K2360" s="158"/>
      <c r="L2360" s="158"/>
      <c r="M2360" s="171"/>
      <c r="N2360" s="171"/>
      <c r="O2360" s="158"/>
      <c r="P2360" s="158"/>
      <c r="Q2360" s="158"/>
      <c r="R2360" s="376"/>
      <c r="S2360" s="717"/>
      <c r="T2360" s="717"/>
      <c r="U2360" s="717"/>
      <c r="V2360" s="717"/>
      <c r="W2360" s="717"/>
      <c r="X2360" s="717"/>
      <c r="Y2360" s="717"/>
    </row>
    <row r="2361" spans="1:245" s="157" customFormat="1" ht="6" hidden="1" customHeight="1">
      <c r="A2361" s="677"/>
      <c r="B2361" s="540"/>
      <c r="C2361" s="171"/>
      <c r="D2361" s="171"/>
      <c r="E2361" s="171"/>
      <c r="F2361" s="158"/>
      <c r="G2361" s="158"/>
      <c r="H2361" s="158"/>
      <c r="I2361" s="158"/>
      <c r="J2361" s="158"/>
      <c r="K2361" s="158"/>
      <c r="L2361" s="158"/>
      <c r="M2361" s="171"/>
      <c r="N2361" s="171"/>
      <c r="O2361" s="158"/>
      <c r="P2361" s="158"/>
      <c r="Q2361" s="158"/>
      <c r="R2361" s="376"/>
      <c r="S2361" s="717"/>
      <c r="T2361" s="717"/>
      <c r="U2361" s="717"/>
      <c r="V2361" s="717"/>
      <c r="W2361" s="717"/>
      <c r="X2361" s="717"/>
      <c r="Y2361" s="717"/>
    </row>
    <row r="2362" spans="1:245" s="761" customFormat="1" ht="15.75" hidden="1" customHeight="1">
      <c r="A2362" s="706"/>
      <c r="B2362" s="1614"/>
      <c r="C2362" s="1844"/>
      <c r="D2362" s="493"/>
      <c r="E2362" s="1845"/>
      <c r="F2362" s="1845"/>
      <c r="G2362" s="1845"/>
      <c r="H2362" s="1845"/>
      <c r="I2362" s="1845"/>
      <c r="J2362" s="1845"/>
      <c r="K2362" s="1845"/>
      <c r="L2362" s="1845"/>
      <c r="M2362" s="1845"/>
      <c r="N2362" s="1845"/>
      <c r="O2362" s="691"/>
      <c r="P2362" s="158"/>
      <c r="Q2362" s="493"/>
      <c r="R2362" s="708"/>
    </row>
    <row r="2363" spans="1:245" s="157" customFormat="1" ht="17.25" hidden="1" customHeight="1">
      <c r="A2363" s="677"/>
      <c r="B2363" s="1791"/>
      <c r="C2363" s="1791"/>
      <c r="D2363" s="762"/>
      <c r="E2363" s="1793"/>
      <c r="F2363" s="1793"/>
      <c r="G2363" s="1793"/>
      <c r="H2363" s="1793"/>
      <c r="I2363" s="1793"/>
      <c r="J2363" s="1793"/>
      <c r="K2363" s="1793"/>
      <c r="L2363" s="1793"/>
      <c r="M2363" s="1793"/>
      <c r="N2363" s="1793"/>
      <c r="O2363" s="729"/>
      <c r="P2363" s="158"/>
      <c r="Q2363" s="171"/>
      <c r="R2363" s="376"/>
      <c r="S2363" s="717"/>
      <c r="T2363" s="717"/>
      <c r="U2363" s="717"/>
      <c r="V2363" s="717"/>
      <c r="W2363" s="717"/>
      <c r="X2363" s="717"/>
      <c r="IH2363" s="734"/>
      <c r="II2363" s="721"/>
    </row>
    <row r="2364" spans="1:245" s="157" customFormat="1" ht="17.25" hidden="1" customHeight="1">
      <c r="A2364" s="677"/>
      <c r="B2364" s="1791"/>
      <c r="C2364" s="1791"/>
      <c r="D2364" s="762"/>
      <c r="E2364" s="1793"/>
      <c r="F2364" s="1793"/>
      <c r="G2364" s="1793"/>
      <c r="H2364" s="1793"/>
      <c r="I2364" s="1793"/>
      <c r="J2364" s="1793"/>
      <c r="K2364" s="1793"/>
      <c r="L2364" s="1793"/>
      <c r="M2364" s="1793"/>
      <c r="N2364" s="1793"/>
      <c r="O2364" s="729"/>
      <c r="P2364" s="158"/>
      <c r="Q2364" s="171"/>
      <c r="R2364" s="376"/>
      <c r="S2364" s="717"/>
      <c r="T2364" s="717"/>
      <c r="U2364" s="717"/>
      <c r="V2364" s="717"/>
      <c r="W2364" s="717"/>
      <c r="X2364" s="717"/>
      <c r="IH2364" s="734"/>
      <c r="II2364" s="721"/>
    </row>
    <row r="2365" spans="1:245" s="157" customFormat="1" ht="17.25" hidden="1" customHeight="1">
      <c r="A2365" s="677"/>
      <c r="B2365" s="1791"/>
      <c r="C2365" s="1791"/>
      <c r="D2365" s="762"/>
      <c r="E2365" s="1793"/>
      <c r="F2365" s="1793"/>
      <c r="G2365" s="1793"/>
      <c r="H2365" s="1793"/>
      <c r="I2365" s="1793"/>
      <c r="J2365" s="1793"/>
      <c r="K2365" s="1793"/>
      <c r="L2365" s="1793"/>
      <c r="M2365" s="1793"/>
      <c r="N2365" s="1793"/>
      <c r="O2365" s="729"/>
      <c r="P2365" s="158"/>
      <c r="Q2365" s="171"/>
      <c r="R2365" s="376"/>
      <c r="S2365" s="717"/>
      <c r="T2365" s="717"/>
      <c r="U2365" s="717"/>
      <c r="V2365" s="717"/>
      <c r="W2365" s="717"/>
      <c r="X2365" s="717"/>
      <c r="IH2365" s="721"/>
      <c r="II2365" s="721"/>
    </row>
    <row r="2366" spans="1:245" s="157" customFormat="1" ht="17.25" hidden="1" customHeight="1">
      <c r="A2366" s="677"/>
      <c r="B2366" s="1791"/>
      <c r="C2366" s="1791"/>
      <c r="D2366" s="762"/>
      <c r="E2366" s="1793"/>
      <c r="F2366" s="1793"/>
      <c r="G2366" s="1793"/>
      <c r="H2366" s="1793"/>
      <c r="I2366" s="1793"/>
      <c r="J2366" s="1793"/>
      <c r="K2366" s="1793"/>
      <c r="L2366" s="1793"/>
      <c r="M2366" s="1793"/>
      <c r="N2366" s="1793"/>
      <c r="O2366" s="729"/>
      <c r="P2366" s="158"/>
      <c r="Q2366" s="171"/>
      <c r="R2366" s="376"/>
      <c r="S2366" s="717"/>
      <c r="T2366" s="717"/>
      <c r="U2366" s="717"/>
      <c r="V2366" s="717"/>
      <c r="W2366" s="717"/>
      <c r="X2366" s="717"/>
      <c r="IH2366" s="721"/>
      <c r="II2366" s="721"/>
    </row>
    <row r="2367" spans="1:245" s="157" customFormat="1" ht="17.25" hidden="1" customHeight="1">
      <c r="A2367" s="677"/>
      <c r="B2367" s="1791"/>
      <c r="C2367" s="1791"/>
      <c r="D2367" s="762"/>
      <c r="E2367" s="763"/>
      <c r="F2367" s="763"/>
      <c r="G2367" s="763"/>
      <c r="H2367" s="763"/>
      <c r="I2367" s="763"/>
      <c r="J2367" s="763"/>
      <c r="K2367" s="763"/>
      <c r="L2367" s="763"/>
      <c r="M2367" s="763"/>
      <c r="N2367" s="763"/>
      <c r="O2367" s="493"/>
      <c r="P2367" s="158"/>
      <c r="Q2367" s="171"/>
      <c r="R2367" s="376"/>
      <c r="S2367" s="717"/>
      <c r="T2367" s="717"/>
      <c r="U2367" s="717"/>
      <c r="V2367" s="717"/>
      <c r="W2367" s="717"/>
      <c r="X2367" s="717"/>
    </row>
    <row r="2368" spans="1:245" s="712" customFormat="1" ht="6" hidden="1" customHeight="1">
      <c r="A2368" s="677"/>
      <c r="B2368" s="540"/>
      <c r="C2368" s="171"/>
      <c r="D2368" s="171"/>
      <c r="E2368" s="171"/>
      <c r="F2368" s="158"/>
      <c r="G2368" s="158"/>
      <c r="H2368" s="158"/>
      <c r="I2368" s="158"/>
      <c r="J2368" s="158"/>
      <c r="K2368" s="158"/>
      <c r="L2368" s="158"/>
      <c r="M2368" s="171"/>
      <c r="N2368" s="171"/>
      <c r="O2368" s="171"/>
      <c r="P2368" s="158"/>
      <c r="R2368" s="376"/>
      <c r="S2368" s="759"/>
      <c r="T2368" s="759"/>
      <c r="U2368" s="759"/>
      <c r="V2368" s="759"/>
      <c r="W2368" s="759"/>
      <c r="X2368" s="759"/>
    </row>
    <row r="2369" spans="1:24" s="769" customFormat="1" ht="21.75" hidden="1" customHeight="1">
      <c r="A2369" s="672"/>
      <c r="B2369" s="741"/>
      <c r="C2369" s="741"/>
      <c r="D2369" s="741"/>
      <c r="E2369" s="741"/>
      <c r="F2369" s="741"/>
      <c r="G2369" s="741"/>
      <c r="H2369" s="741"/>
      <c r="I2369" s="741"/>
      <c r="J2369" s="741"/>
      <c r="K2369" s="741"/>
      <c r="L2369" s="741"/>
      <c r="M2369" s="741"/>
      <c r="N2369" s="741"/>
      <c r="O2369" s="741"/>
      <c r="P2369" s="158"/>
      <c r="Q2369" s="764"/>
      <c r="R2369" s="765"/>
      <c r="S2369" s="766"/>
      <c r="T2369" s="766"/>
      <c r="U2369" s="766"/>
      <c r="V2369" s="767"/>
      <c r="W2369" s="767"/>
      <c r="X2369" s="768"/>
    </row>
    <row r="2370" spans="1:24" s="157" customFormat="1" hidden="1">
      <c r="A2370" s="711"/>
      <c r="B2370" s="727"/>
      <c r="C2370" s="720"/>
      <c r="D2370" s="720"/>
      <c r="E2370" s="720"/>
      <c r="F2370" s="721"/>
      <c r="G2370" s="721"/>
      <c r="H2370" s="721"/>
      <c r="I2370" s="721"/>
      <c r="J2370" s="721"/>
      <c r="K2370" s="721"/>
      <c r="L2370" s="721"/>
      <c r="M2370" s="720"/>
      <c r="N2370" s="720"/>
      <c r="O2370" s="720"/>
      <c r="P2370" s="158"/>
      <c r="Q2370" s="540"/>
      <c r="R2370" s="711"/>
    </row>
    <row r="2371" spans="1:24" s="157" customFormat="1" hidden="1">
      <c r="A2371" s="711"/>
      <c r="C2371" s="720"/>
      <c r="D2371" s="720"/>
      <c r="E2371" s="720"/>
      <c r="F2371" s="721"/>
      <c r="G2371" s="721"/>
      <c r="H2371" s="721"/>
      <c r="I2371" s="721"/>
      <c r="J2371" s="721"/>
      <c r="K2371" s="721"/>
      <c r="L2371" s="721"/>
      <c r="M2371" s="720"/>
      <c r="N2371" s="720"/>
      <c r="O2371" s="720"/>
      <c r="P2371" s="158"/>
      <c r="Q2371" s="540"/>
      <c r="R2371" s="711"/>
    </row>
    <row r="2372" spans="1:24" s="157" customFormat="1" hidden="1">
      <c r="A2372" s="711"/>
      <c r="C2372" s="720"/>
      <c r="D2372" s="720"/>
      <c r="E2372" s="720"/>
      <c r="F2372" s="721"/>
      <c r="G2372" s="721"/>
      <c r="H2372" s="721"/>
      <c r="I2372" s="721"/>
      <c r="J2372" s="721"/>
      <c r="K2372" s="721"/>
      <c r="L2372" s="721"/>
      <c r="M2372" s="720"/>
      <c r="N2372" s="720"/>
      <c r="O2372" s="720"/>
      <c r="P2372" s="721"/>
      <c r="Q2372" s="540"/>
      <c r="R2372" s="711"/>
    </row>
    <row r="2373" spans="1:24" s="157" customFormat="1" hidden="1">
      <c r="A2373" s="711"/>
      <c r="C2373" s="720"/>
      <c r="D2373" s="720"/>
      <c r="E2373" s="720"/>
      <c r="F2373" s="721"/>
      <c r="G2373" s="721"/>
      <c r="H2373" s="721"/>
      <c r="I2373" s="721"/>
      <c r="J2373" s="721"/>
      <c r="K2373" s="721"/>
      <c r="L2373" s="721"/>
      <c r="M2373" s="720"/>
      <c r="N2373" s="720"/>
      <c r="O2373" s="720"/>
      <c r="P2373" s="721"/>
      <c r="Q2373" s="540"/>
      <c r="R2373" s="711"/>
    </row>
    <row r="2374" spans="1:24" s="157" customFormat="1" hidden="1">
      <c r="A2374" s="711"/>
      <c r="C2374" s="720"/>
      <c r="D2374" s="720"/>
      <c r="E2374" s="720"/>
      <c r="F2374" s="721"/>
      <c r="G2374" s="721"/>
      <c r="H2374" s="721"/>
      <c r="I2374" s="721"/>
      <c r="J2374" s="721"/>
      <c r="K2374" s="721"/>
      <c r="L2374" s="721"/>
      <c r="M2374" s="720"/>
      <c r="N2374" s="720"/>
      <c r="O2374" s="720"/>
      <c r="P2374" s="721"/>
      <c r="Q2374" s="540"/>
      <c r="R2374" s="711"/>
    </row>
    <row r="2375" spans="1:24" s="157" customFormat="1" hidden="1">
      <c r="A2375" s="711"/>
      <c r="C2375" s="720"/>
      <c r="D2375" s="720"/>
      <c r="E2375" s="720"/>
      <c r="F2375" s="721"/>
      <c r="G2375" s="721"/>
      <c r="H2375" s="721"/>
      <c r="I2375" s="721"/>
      <c r="J2375" s="721"/>
      <c r="K2375" s="721"/>
      <c r="L2375" s="721"/>
      <c r="M2375" s="720"/>
      <c r="N2375" s="720"/>
      <c r="O2375" s="720"/>
      <c r="P2375" s="721"/>
      <c r="Q2375" s="540"/>
      <c r="R2375" s="711"/>
    </row>
    <row r="2376" spans="1:24" s="157" customFormat="1" hidden="1">
      <c r="A2376" s="711"/>
      <c r="C2376" s="720"/>
      <c r="D2376" s="720"/>
      <c r="E2376" s="720"/>
      <c r="F2376" s="721"/>
      <c r="G2376" s="721"/>
      <c r="H2376" s="721"/>
      <c r="I2376" s="721"/>
      <c r="J2376" s="721"/>
      <c r="K2376" s="721"/>
      <c r="L2376" s="721"/>
      <c r="M2376" s="720"/>
      <c r="N2376" s="720"/>
      <c r="O2376" s="720"/>
      <c r="P2376" s="721"/>
      <c r="Q2376" s="540"/>
      <c r="R2376" s="711"/>
    </row>
    <row r="2377" spans="1:24" s="157" customFormat="1" hidden="1">
      <c r="A2377" s="711"/>
      <c r="C2377" s="720"/>
      <c r="D2377" s="720"/>
      <c r="E2377" s="720"/>
      <c r="F2377" s="721"/>
      <c r="G2377" s="721"/>
      <c r="H2377" s="721"/>
      <c r="I2377" s="721"/>
      <c r="J2377" s="721"/>
      <c r="K2377" s="721"/>
      <c r="L2377" s="721"/>
      <c r="M2377" s="720"/>
      <c r="N2377" s="720"/>
      <c r="O2377" s="720"/>
      <c r="P2377" s="721"/>
      <c r="Q2377" s="540"/>
      <c r="R2377" s="711"/>
    </row>
    <row r="2378" spans="1:24" s="157" customFormat="1" hidden="1">
      <c r="A2378" s="711"/>
      <c r="C2378" s="720"/>
      <c r="D2378" s="720"/>
      <c r="E2378" s="720"/>
      <c r="F2378" s="721"/>
      <c r="G2378" s="721"/>
      <c r="H2378" s="721"/>
      <c r="I2378" s="721"/>
      <c r="J2378" s="721"/>
      <c r="K2378" s="721"/>
      <c r="L2378" s="721"/>
      <c r="M2378" s="720"/>
      <c r="N2378" s="720"/>
      <c r="O2378" s="720"/>
      <c r="P2378" s="721"/>
      <c r="Q2378" s="540"/>
      <c r="R2378" s="711"/>
    </row>
    <row r="2379" spans="1:24" s="157" customFormat="1" hidden="1">
      <c r="A2379" s="711"/>
      <c r="C2379" s="720"/>
      <c r="D2379" s="720"/>
      <c r="E2379" s="720"/>
      <c r="F2379" s="721"/>
      <c r="G2379" s="721"/>
      <c r="H2379" s="721"/>
      <c r="I2379" s="721"/>
      <c r="J2379" s="721"/>
      <c r="K2379" s="721"/>
      <c r="L2379" s="721"/>
      <c r="M2379" s="720"/>
      <c r="N2379" s="720"/>
      <c r="O2379" s="720"/>
      <c r="P2379" s="721"/>
      <c r="Q2379" s="540"/>
      <c r="R2379" s="711"/>
    </row>
    <row r="2380" spans="1:24" s="157" customFormat="1" hidden="1">
      <c r="A2380" s="711"/>
      <c r="C2380" s="720"/>
      <c r="D2380" s="720"/>
      <c r="E2380" s="720"/>
      <c r="F2380" s="721"/>
      <c r="G2380" s="721"/>
      <c r="H2380" s="721"/>
      <c r="I2380" s="721"/>
      <c r="J2380" s="721"/>
      <c r="K2380" s="721"/>
      <c r="L2380" s="721"/>
      <c r="M2380" s="720"/>
      <c r="N2380" s="720"/>
      <c r="O2380" s="720"/>
      <c r="P2380" s="721"/>
      <c r="Q2380" s="540"/>
      <c r="R2380" s="711"/>
    </row>
    <row r="2381" spans="1:24" s="157" customFormat="1" hidden="1">
      <c r="A2381" s="711"/>
      <c r="C2381" s="720"/>
      <c r="D2381" s="720"/>
      <c r="E2381" s="720"/>
      <c r="F2381" s="721"/>
      <c r="G2381" s="721"/>
      <c r="H2381" s="721"/>
      <c r="I2381" s="721"/>
      <c r="J2381" s="721"/>
      <c r="K2381" s="721"/>
      <c r="L2381" s="721"/>
      <c r="M2381" s="720"/>
      <c r="N2381" s="720"/>
      <c r="O2381" s="720"/>
      <c r="P2381" s="721"/>
      <c r="Q2381" s="540"/>
      <c r="R2381" s="711"/>
    </row>
    <row r="2382" spans="1:24" s="157" customFormat="1" hidden="1">
      <c r="A2382" s="711"/>
      <c r="C2382" s="720"/>
      <c r="D2382" s="720"/>
      <c r="E2382" s="720"/>
      <c r="F2382" s="721"/>
      <c r="G2382" s="721"/>
      <c r="H2382" s="721"/>
      <c r="I2382" s="721"/>
      <c r="J2382" s="721"/>
      <c r="K2382" s="721"/>
      <c r="L2382" s="721"/>
      <c r="M2382" s="720"/>
      <c r="N2382" s="720"/>
      <c r="O2382" s="720"/>
      <c r="P2382" s="721"/>
      <c r="Q2382" s="540"/>
      <c r="R2382" s="711"/>
    </row>
    <row r="2383" spans="1:24" s="157" customFormat="1" hidden="1">
      <c r="A2383" s="711"/>
      <c r="C2383" s="720"/>
      <c r="D2383" s="720"/>
      <c r="E2383" s="720"/>
      <c r="F2383" s="721"/>
      <c r="G2383" s="721"/>
      <c r="H2383" s="721"/>
      <c r="I2383" s="721"/>
      <c r="J2383" s="721"/>
      <c r="K2383" s="721"/>
      <c r="L2383" s="721"/>
      <c r="M2383" s="720"/>
      <c r="N2383" s="720"/>
      <c r="O2383" s="720"/>
      <c r="P2383" s="721"/>
      <c r="Q2383" s="540"/>
      <c r="R2383" s="711"/>
    </row>
    <row r="2384" spans="1:24" s="157" customFormat="1" hidden="1">
      <c r="A2384" s="711"/>
      <c r="C2384" s="720"/>
      <c r="D2384" s="720"/>
      <c r="E2384" s="720"/>
      <c r="F2384" s="721"/>
      <c r="G2384" s="721"/>
      <c r="H2384" s="721"/>
      <c r="I2384" s="721"/>
      <c r="J2384" s="721"/>
      <c r="K2384" s="721"/>
      <c r="L2384" s="721"/>
      <c r="M2384" s="720"/>
      <c r="N2384" s="720"/>
      <c r="O2384" s="720"/>
      <c r="P2384" s="721"/>
      <c r="Q2384" s="540"/>
      <c r="R2384" s="711"/>
    </row>
    <row r="2385" spans="1:18" s="157" customFormat="1" hidden="1">
      <c r="A2385" s="711"/>
      <c r="C2385" s="720"/>
      <c r="D2385" s="720"/>
      <c r="E2385" s="720"/>
      <c r="F2385" s="721"/>
      <c r="G2385" s="721"/>
      <c r="H2385" s="721"/>
      <c r="I2385" s="721"/>
      <c r="J2385" s="721"/>
      <c r="K2385" s="721"/>
      <c r="L2385" s="721"/>
      <c r="M2385" s="720"/>
      <c r="N2385" s="720"/>
      <c r="O2385" s="720"/>
      <c r="P2385" s="721"/>
      <c r="Q2385" s="540"/>
      <c r="R2385" s="711"/>
    </row>
    <row r="2386" spans="1:18" s="157" customFormat="1" hidden="1">
      <c r="A2386" s="711"/>
      <c r="C2386" s="720"/>
      <c r="D2386" s="720"/>
      <c r="E2386" s="720"/>
      <c r="F2386" s="721"/>
      <c r="G2386" s="721"/>
      <c r="H2386" s="721"/>
      <c r="I2386" s="721"/>
      <c r="J2386" s="721"/>
      <c r="K2386" s="721"/>
      <c r="L2386" s="721"/>
      <c r="M2386" s="720"/>
      <c r="N2386" s="720"/>
      <c r="O2386" s="720"/>
      <c r="P2386" s="721"/>
      <c r="Q2386" s="540"/>
      <c r="R2386" s="711"/>
    </row>
    <row r="2387" spans="1:18" s="157" customFormat="1" hidden="1">
      <c r="A2387" s="711"/>
      <c r="C2387" s="720"/>
      <c r="D2387" s="720"/>
      <c r="E2387" s="720"/>
      <c r="F2387" s="721"/>
      <c r="G2387" s="721"/>
      <c r="H2387" s="721"/>
      <c r="I2387" s="721"/>
      <c r="J2387" s="721"/>
      <c r="K2387" s="721"/>
      <c r="L2387" s="721"/>
      <c r="M2387" s="720"/>
      <c r="N2387" s="720"/>
      <c r="O2387" s="720"/>
      <c r="P2387" s="721"/>
      <c r="Q2387" s="540"/>
      <c r="R2387" s="711"/>
    </row>
    <row r="2388" spans="1:18" s="157" customFormat="1" hidden="1">
      <c r="A2388" s="711"/>
      <c r="C2388" s="720"/>
      <c r="D2388" s="720"/>
      <c r="E2388" s="720"/>
      <c r="F2388" s="721"/>
      <c r="G2388" s="721"/>
      <c r="H2388" s="721"/>
      <c r="I2388" s="721"/>
      <c r="J2388" s="721"/>
      <c r="K2388" s="721"/>
      <c r="L2388" s="721"/>
      <c r="M2388" s="720"/>
      <c r="N2388" s="720"/>
      <c r="O2388" s="720"/>
      <c r="P2388" s="721"/>
      <c r="Q2388" s="540"/>
      <c r="R2388" s="711"/>
    </row>
    <row r="2389" spans="1:18" s="157" customFormat="1" hidden="1">
      <c r="A2389" s="711"/>
      <c r="C2389" s="720"/>
      <c r="D2389" s="720"/>
      <c r="E2389" s="720"/>
      <c r="F2389" s="721"/>
      <c r="G2389" s="721"/>
      <c r="H2389" s="721"/>
      <c r="I2389" s="721"/>
      <c r="J2389" s="721"/>
      <c r="K2389" s="721"/>
      <c r="L2389" s="721"/>
      <c r="M2389" s="720"/>
      <c r="N2389" s="720"/>
      <c r="O2389" s="720"/>
      <c r="P2389" s="721"/>
      <c r="Q2389" s="540"/>
      <c r="R2389" s="711"/>
    </row>
    <row r="2390" spans="1:18" s="157" customFormat="1" hidden="1">
      <c r="A2390" s="711"/>
      <c r="C2390" s="720"/>
      <c r="D2390" s="720"/>
      <c r="E2390" s="720"/>
      <c r="F2390" s="721"/>
      <c r="G2390" s="721"/>
      <c r="H2390" s="721"/>
      <c r="I2390" s="721"/>
      <c r="J2390" s="721"/>
      <c r="K2390" s="721"/>
      <c r="L2390" s="721"/>
      <c r="M2390" s="720"/>
      <c r="N2390" s="720"/>
      <c r="O2390" s="720"/>
      <c r="P2390" s="721"/>
      <c r="Q2390" s="540"/>
      <c r="R2390" s="711"/>
    </row>
    <row r="2391" spans="1:18" s="157" customFormat="1" hidden="1">
      <c r="A2391" s="711"/>
      <c r="C2391" s="720"/>
      <c r="D2391" s="720"/>
      <c r="E2391" s="720"/>
      <c r="F2391" s="721"/>
      <c r="G2391" s="721"/>
      <c r="H2391" s="721"/>
      <c r="I2391" s="721"/>
      <c r="J2391" s="721"/>
      <c r="K2391" s="721"/>
      <c r="L2391" s="721"/>
      <c r="M2391" s="720"/>
      <c r="N2391" s="720"/>
      <c r="O2391" s="720"/>
      <c r="P2391" s="721"/>
      <c r="Q2391" s="540"/>
      <c r="R2391" s="711"/>
    </row>
    <row r="2392" spans="1:18" s="157" customFormat="1" hidden="1">
      <c r="A2392" s="711"/>
      <c r="C2392" s="720"/>
      <c r="D2392" s="720"/>
      <c r="E2392" s="720"/>
      <c r="F2392" s="721"/>
      <c r="G2392" s="721"/>
      <c r="H2392" s="721"/>
      <c r="I2392" s="721"/>
      <c r="J2392" s="721"/>
      <c r="K2392" s="721"/>
      <c r="L2392" s="721"/>
      <c r="M2392" s="720"/>
      <c r="N2392" s="720"/>
      <c r="O2392" s="720"/>
      <c r="P2392" s="721"/>
      <c r="Q2392" s="540"/>
      <c r="R2392" s="711"/>
    </row>
    <row r="2393" spans="1:18" s="157" customFormat="1" hidden="1">
      <c r="A2393" s="711"/>
      <c r="C2393" s="720"/>
      <c r="D2393" s="720"/>
      <c r="E2393" s="720"/>
      <c r="F2393" s="721"/>
      <c r="G2393" s="721"/>
      <c r="H2393" s="721"/>
      <c r="I2393" s="721"/>
      <c r="J2393" s="721"/>
      <c r="K2393" s="721"/>
      <c r="L2393" s="721"/>
      <c r="M2393" s="720"/>
      <c r="N2393" s="720"/>
      <c r="O2393" s="720"/>
      <c r="P2393" s="721"/>
      <c r="Q2393" s="540"/>
      <c r="R2393" s="711"/>
    </row>
    <row r="2394" spans="1:18" s="157" customFormat="1" hidden="1">
      <c r="A2394" s="711"/>
      <c r="C2394" s="720"/>
      <c r="D2394" s="720"/>
      <c r="E2394" s="720"/>
      <c r="F2394" s="721"/>
      <c r="G2394" s="721"/>
      <c r="H2394" s="721"/>
      <c r="I2394" s="721"/>
      <c r="J2394" s="721"/>
      <c r="K2394" s="721"/>
      <c r="L2394" s="721"/>
      <c r="M2394" s="720"/>
      <c r="N2394" s="720"/>
      <c r="O2394" s="720"/>
      <c r="P2394" s="721"/>
      <c r="Q2394" s="540"/>
      <c r="R2394" s="711"/>
    </row>
    <row r="2395" spans="1:18" s="157" customFormat="1" hidden="1">
      <c r="A2395" s="711"/>
      <c r="C2395" s="720"/>
      <c r="D2395" s="720"/>
      <c r="E2395" s="720"/>
      <c r="F2395" s="721"/>
      <c r="G2395" s="721"/>
      <c r="H2395" s="721"/>
      <c r="I2395" s="721"/>
      <c r="J2395" s="721"/>
      <c r="K2395" s="721"/>
      <c r="L2395" s="721"/>
      <c r="M2395" s="720"/>
      <c r="N2395" s="720"/>
      <c r="O2395" s="720"/>
      <c r="P2395" s="721"/>
      <c r="Q2395" s="540"/>
      <c r="R2395" s="711"/>
    </row>
    <row r="2396" spans="1:18" s="157" customFormat="1" hidden="1">
      <c r="A2396" s="711"/>
      <c r="C2396" s="720"/>
      <c r="D2396" s="720"/>
      <c r="E2396" s="720"/>
      <c r="F2396" s="721"/>
      <c r="G2396" s="721"/>
      <c r="H2396" s="721"/>
      <c r="I2396" s="721"/>
      <c r="J2396" s="721"/>
      <c r="K2396" s="721"/>
      <c r="L2396" s="721"/>
      <c r="M2396" s="720"/>
      <c r="N2396" s="720"/>
      <c r="O2396" s="720"/>
      <c r="P2396" s="721"/>
      <c r="Q2396" s="540"/>
      <c r="R2396" s="711"/>
    </row>
    <row r="2397" spans="1:18" s="157" customFormat="1" hidden="1">
      <c r="A2397" s="711"/>
      <c r="C2397" s="720"/>
      <c r="D2397" s="720"/>
      <c r="E2397" s="720"/>
      <c r="F2397" s="721"/>
      <c r="G2397" s="721"/>
      <c r="H2397" s="721"/>
      <c r="I2397" s="721"/>
      <c r="J2397" s="721"/>
      <c r="K2397" s="721"/>
      <c r="L2397" s="721"/>
      <c r="M2397" s="720"/>
      <c r="N2397" s="720"/>
      <c r="O2397" s="720"/>
      <c r="P2397" s="721"/>
      <c r="Q2397" s="540"/>
      <c r="R2397" s="711"/>
    </row>
    <row r="2398" spans="1:18" s="157" customFormat="1" hidden="1">
      <c r="A2398" s="711"/>
      <c r="C2398" s="720"/>
      <c r="D2398" s="720"/>
      <c r="E2398" s="720"/>
      <c r="F2398" s="721"/>
      <c r="G2398" s="721"/>
      <c r="H2398" s="721"/>
      <c r="I2398" s="721"/>
      <c r="J2398" s="721"/>
      <c r="K2398" s="721"/>
      <c r="L2398" s="721"/>
      <c r="M2398" s="720"/>
      <c r="N2398" s="720"/>
      <c r="O2398" s="720"/>
      <c r="P2398" s="721"/>
      <c r="Q2398" s="540"/>
      <c r="R2398" s="711"/>
    </row>
    <row r="2399" spans="1:18" s="157" customFormat="1" hidden="1">
      <c r="A2399" s="711"/>
      <c r="C2399" s="720"/>
      <c r="D2399" s="720"/>
      <c r="E2399" s="720"/>
      <c r="F2399" s="721"/>
      <c r="G2399" s="721"/>
      <c r="H2399" s="721"/>
      <c r="I2399" s="721"/>
      <c r="J2399" s="721"/>
      <c r="K2399" s="721"/>
      <c r="L2399" s="721"/>
      <c r="M2399" s="720"/>
      <c r="N2399" s="720"/>
      <c r="O2399" s="720"/>
      <c r="P2399" s="721"/>
      <c r="Q2399" s="540"/>
      <c r="R2399" s="711"/>
    </row>
    <row r="2400" spans="1:18" s="157" customFormat="1" hidden="1">
      <c r="A2400" s="711"/>
      <c r="C2400" s="720"/>
      <c r="D2400" s="720"/>
      <c r="E2400" s="720"/>
      <c r="F2400" s="721"/>
      <c r="G2400" s="721"/>
      <c r="H2400" s="721"/>
      <c r="I2400" s="721"/>
      <c r="J2400" s="721"/>
      <c r="K2400" s="721"/>
      <c r="L2400" s="721"/>
      <c r="M2400" s="720"/>
      <c r="N2400" s="720"/>
      <c r="O2400" s="720"/>
      <c r="P2400" s="721"/>
      <c r="Q2400" s="540"/>
      <c r="R2400" s="711"/>
    </row>
    <row r="2401" spans="1:18" s="157" customFormat="1" hidden="1">
      <c r="A2401" s="711"/>
      <c r="C2401" s="720"/>
      <c r="D2401" s="720"/>
      <c r="E2401" s="720"/>
      <c r="F2401" s="721"/>
      <c r="G2401" s="721"/>
      <c r="H2401" s="721"/>
      <c r="I2401" s="721"/>
      <c r="J2401" s="721"/>
      <c r="K2401" s="721"/>
      <c r="L2401" s="721"/>
      <c r="M2401" s="720"/>
      <c r="N2401" s="720"/>
      <c r="O2401" s="720"/>
      <c r="P2401" s="721"/>
      <c r="Q2401" s="540"/>
      <c r="R2401" s="711"/>
    </row>
    <row r="2402" spans="1:18" s="157" customFormat="1" hidden="1">
      <c r="A2402" s="711"/>
      <c r="C2402" s="720"/>
      <c r="D2402" s="720"/>
      <c r="E2402" s="720"/>
      <c r="F2402" s="721"/>
      <c r="G2402" s="721"/>
      <c r="H2402" s="721"/>
      <c r="I2402" s="721"/>
      <c r="J2402" s="721"/>
      <c r="K2402" s="721"/>
      <c r="L2402" s="721"/>
      <c r="M2402" s="720"/>
      <c r="N2402" s="720"/>
      <c r="O2402" s="720"/>
      <c r="P2402" s="721"/>
      <c r="Q2402" s="540"/>
      <c r="R2402" s="711"/>
    </row>
    <row r="2403" spans="1:18" s="157" customFormat="1" hidden="1">
      <c r="A2403" s="711"/>
      <c r="C2403" s="720"/>
      <c r="D2403" s="720"/>
      <c r="E2403" s="720"/>
      <c r="F2403" s="721"/>
      <c r="G2403" s="721"/>
      <c r="H2403" s="721"/>
      <c r="I2403" s="721"/>
      <c r="J2403" s="721"/>
      <c r="K2403" s="721"/>
      <c r="L2403" s="721"/>
      <c r="M2403" s="720"/>
      <c r="N2403" s="720"/>
      <c r="O2403" s="720"/>
      <c r="P2403" s="721"/>
      <c r="Q2403" s="540"/>
      <c r="R2403" s="711"/>
    </row>
    <row r="2404" spans="1:18" s="157" customFormat="1" hidden="1">
      <c r="A2404" s="711"/>
      <c r="C2404" s="720"/>
      <c r="D2404" s="720"/>
      <c r="E2404" s="720"/>
      <c r="F2404" s="721"/>
      <c r="G2404" s="721"/>
      <c r="H2404" s="721"/>
      <c r="I2404" s="721"/>
      <c r="J2404" s="721"/>
      <c r="K2404" s="721"/>
      <c r="L2404" s="721"/>
      <c r="M2404" s="720"/>
      <c r="N2404" s="720"/>
      <c r="O2404" s="720"/>
      <c r="P2404" s="721"/>
      <c r="Q2404" s="540"/>
      <c r="R2404" s="711"/>
    </row>
    <row r="2405" spans="1:18" s="157" customFormat="1" hidden="1">
      <c r="A2405" s="711"/>
      <c r="C2405" s="720"/>
      <c r="D2405" s="720"/>
      <c r="E2405" s="720"/>
      <c r="F2405" s="721"/>
      <c r="G2405" s="721"/>
      <c r="H2405" s="721"/>
      <c r="I2405" s="721"/>
      <c r="J2405" s="721"/>
      <c r="K2405" s="721"/>
      <c r="L2405" s="721"/>
      <c r="M2405" s="720"/>
      <c r="N2405" s="720"/>
      <c r="O2405" s="720"/>
      <c r="P2405" s="721"/>
      <c r="Q2405" s="540"/>
      <c r="R2405" s="711"/>
    </row>
    <row r="2406" spans="1:18" s="157" customFormat="1" hidden="1">
      <c r="A2406" s="711"/>
      <c r="C2406" s="720"/>
      <c r="D2406" s="720"/>
      <c r="E2406" s="720"/>
      <c r="F2406" s="721"/>
      <c r="G2406" s="721"/>
      <c r="H2406" s="721"/>
      <c r="I2406" s="721"/>
      <c r="J2406" s="721"/>
      <c r="K2406" s="721"/>
      <c r="L2406" s="721"/>
      <c r="M2406" s="720"/>
      <c r="N2406" s="720"/>
      <c r="O2406" s="720"/>
      <c r="P2406" s="721"/>
      <c r="Q2406" s="540"/>
      <c r="R2406" s="711"/>
    </row>
  </sheetData>
  <sheetProtection algorithmName="SHA-512" hashValue="9xI6yTgUxJf5WELjoZCDjNQ2+PYOSHScucv/gVN9gMAZ+J7W3oCkTiORN9tIXnWElp/jZZhGXhckV8vRIa57og==" saltValue="FuEzBdjFjjxd/21K93IyAg==" spinCount="100000" sheet="1" objects="1" scenarios="1"/>
  <mergeCells count="1983">
    <mergeCell ref="B986:C986"/>
    <mergeCell ref="E986:N986"/>
    <mergeCell ref="B987:C987"/>
    <mergeCell ref="E987:N987"/>
    <mergeCell ref="B1046:C1046"/>
    <mergeCell ref="E1046:N1046"/>
    <mergeCell ref="B1098:C1098"/>
    <mergeCell ref="E1098:N1098"/>
    <mergeCell ref="B1100:C1100"/>
    <mergeCell ref="E1100:N1100"/>
    <mergeCell ref="B1045:C1045"/>
    <mergeCell ref="E1045:N1045"/>
    <mergeCell ref="B1103:C1103"/>
    <mergeCell ref="E1103:N1103"/>
    <mergeCell ref="B1104:C1104"/>
    <mergeCell ref="E1104:N1104"/>
    <mergeCell ref="B1107:E1107"/>
    <mergeCell ref="B1097:C1097"/>
    <mergeCell ref="E1097:N1097"/>
    <mergeCell ref="B1099:C1099"/>
    <mergeCell ref="E1099:N1099"/>
    <mergeCell ref="B1101:C1101"/>
    <mergeCell ref="E1101:N1101"/>
    <mergeCell ref="B1102:C1102"/>
    <mergeCell ref="E1102:N1102"/>
    <mergeCell ref="E1088:N1088"/>
    <mergeCell ref="B1089:C1089"/>
    <mergeCell ref="E1089:N1089"/>
    <mergeCell ref="B1090:C1090"/>
    <mergeCell ref="E1090:N1090"/>
    <mergeCell ref="B1081:C1081"/>
    <mergeCell ref="E1081:N1081"/>
    <mergeCell ref="B1096:C1096"/>
    <mergeCell ref="E1096:N1096"/>
    <mergeCell ref="B1091:C1091"/>
    <mergeCell ref="E1091:N1091"/>
    <mergeCell ref="B1092:C1092"/>
    <mergeCell ref="E1092:N1092"/>
    <mergeCell ref="B1093:C1093"/>
    <mergeCell ref="E1093:N1093"/>
    <mergeCell ref="B1094:C1094"/>
    <mergeCell ref="E1094:N1094"/>
    <mergeCell ref="B1095:C1095"/>
    <mergeCell ref="E1095:N1095"/>
    <mergeCell ref="B1086:C1086"/>
    <mergeCell ref="E1086:N1086"/>
    <mergeCell ref="B1087:C1087"/>
    <mergeCell ref="E1087:N1087"/>
    <mergeCell ref="B1088:C1088"/>
    <mergeCell ref="B1082:C1082"/>
    <mergeCell ref="E1082:N1082"/>
    <mergeCell ref="B1083:C1083"/>
    <mergeCell ref="E1083:N1083"/>
    <mergeCell ref="B1084:C1084"/>
    <mergeCell ref="E1084:N1084"/>
    <mergeCell ref="B1085:C1085"/>
    <mergeCell ref="E1085:N1085"/>
    <mergeCell ref="B1076:C1076"/>
    <mergeCell ref="E1076:N1076"/>
    <mergeCell ref="B1077:C1077"/>
    <mergeCell ref="E1077:N1077"/>
    <mergeCell ref="B1078:C1078"/>
    <mergeCell ref="E1078:N1078"/>
    <mergeCell ref="B1079:C1079"/>
    <mergeCell ref="E1079:N1079"/>
    <mergeCell ref="B1080:C1080"/>
    <mergeCell ref="E1080:N1080"/>
    <mergeCell ref="B1071:C1071"/>
    <mergeCell ref="E1071:N1071"/>
    <mergeCell ref="B1072:C1072"/>
    <mergeCell ref="E1072:N1072"/>
    <mergeCell ref="B1073:C1073"/>
    <mergeCell ref="E1073:N1073"/>
    <mergeCell ref="B1074:C1074"/>
    <mergeCell ref="E1074:N1074"/>
    <mergeCell ref="B1075:C1075"/>
    <mergeCell ref="E1075:N1075"/>
    <mergeCell ref="B1066:C1066"/>
    <mergeCell ref="E1066:N1066"/>
    <mergeCell ref="B1067:C1067"/>
    <mergeCell ref="E1067:N1067"/>
    <mergeCell ref="B1068:C1068"/>
    <mergeCell ref="E1068:N1068"/>
    <mergeCell ref="B1069:C1069"/>
    <mergeCell ref="E1069:N1069"/>
    <mergeCell ref="B1070:C1070"/>
    <mergeCell ref="E1070:N1070"/>
    <mergeCell ref="B1061:C1061"/>
    <mergeCell ref="E1061:N1061"/>
    <mergeCell ref="B1062:C1062"/>
    <mergeCell ref="E1062:N1062"/>
    <mergeCell ref="B1063:C1063"/>
    <mergeCell ref="E1063:N1063"/>
    <mergeCell ref="B1064:C1064"/>
    <mergeCell ref="E1064:N1064"/>
    <mergeCell ref="B1065:C1065"/>
    <mergeCell ref="E1065:N1065"/>
    <mergeCell ref="B1056:C1056"/>
    <mergeCell ref="E1056:N1056"/>
    <mergeCell ref="B1057:C1057"/>
    <mergeCell ref="E1057:N1057"/>
    <mergeCell ref="B1058:C1058"/>
    <mergeCell ref="E1058:N1058"/>
    <mergeCell ref="B1059:C1059"/>
    <mergeCell ref="E1059:N1059"/>
    <mergeCell ref="B1060:C1060"/>
    <mergeCell ref="E1060:N1060"/>
    <mergeCell ref="B1048:C1048"/>
    <mergeCell ref="E1048:N1048"/>
    <mergeCell ref="B1049:C1049"/>
    <mergeCell ref="E1049:N1049"/>
    <mergeCell ref="B1050:C1050"/>
    <mergeCell ref="E1050:N1050"/>
    <mergeCell ref="B1053:E1053"/>
    <mergeCell ref="B1055:C1055"/>
    <mergeCell ref="E1055:N1055"/>
    <mergeCell ref="B1041:C1041"/>
    <mergeCell ref="E1041:N1041"/>
    <mergeCell ref="B1042:C1042"/>
    <mergeCell ref="E1042:N1042"/>
    <mergeCell ref="B1043:C1043"/>
    <mergeCell ref="E1043:N1043"/>
    <mergeCell ref="B1044:C1044"/>
    <mergeCell ref="E1044:N1044"/>
    <mergeCell ref="B1047:C1047"/>
    <mergeCell ref="E1047:N1047"/>
    <mergeCell ref="B1036:C1036"/>
    <mergeCell ref="E1036:N1036"/>
    <mergeCell ref="B1037:C1037"/>
    <mergeCell ref="E1037:N1037"/>
    <mergeCell ref="B1038:C1038"/>
    <mergeCell ref="E1038:N1038"/>
    <mergeCell ref="B1039:C1039"/>
    <mergeCell ref="E1039:N1039"/>
    <mergeCell ref="B1040:C1040"/>
    <mergeCell ref="E1040:N1040"/>
    <mergeCell ref="B1031:C1031"/>
    <mergeCell ref="E1031:N1031"/>
    <mergeCell ref="B1032:C1032"/>
    <mergeCell ref="E1032:N1032"/>
    <mergeCell ref="B1033:C1033"/>
    <mergeCell ref="E1033:N1033"/>
    <mergeCell ref="B1034:C1034"/>
    <mergeCell ref="E1034:N1034"/>
    <mergeCell ref="B1035:C1035"/>
    <mergeCell ref="E1035:N1035"/>
    <mergeCell ref="B1026:C1026"/>
    <mergeCell ref="E1026:N1026"/>
    <mergeCell ref="B1027:C1027"/>
    <mergeCell ref="E1027:N1027"/>
    <mergeCell ref="B1028:C1028"/>
    <mergeCell ref="E1028:N1028"/>
    <mergeCell ref="B1029:C1029"/>
    <mergeCell ref="E1029:N1029"/>
    <mergeCell ref="B1030:C1030"/>
    <mergeCell ref="E1030:N1030"/>
    <mergeCell ref="B1021:C1021"/>
    <mergeCell ref="E1021:N1021"/>
    <mergeCell ref="B1022:C1022"/>
    <mergeCell ref="E1022:N1022"/>
    <mergeCell ref="B1023:C1023"/>
    <mergeCell ref="E1023:N1023"/>
    <mergeCell ref="B1024:C1024"/>
    <mergeCell ref="E1024:N1024"/>
    <mergeCell ref="B1025:C1025"/>
    <mergeCell ref="E1025:N1025"/>
    <mergeCell ref="B1016:C1016"/>
    <mergeCell ref="E1016:N1016"/>
    <mergeCell ref="B1017:C1017"/>
    <mergeCell ref="E1017:N1017"/>
    <mergeCell ref="B1018:C1018"/>
    <mergeCell ref="E1018:N1018"/>
    <mergeCell ref="B1019:C1019"/>
    <mergeCell ref="E1019:N1019"/>
    <mergeCell ref="B1020:C1020"/>
    <mergeCell ref="E1020:N1020"/>
    <mergeCell ref="B1011:C1011"/>
    <mergeCell ref="E1011:N1011"/>
    <mergeCell ref="B1012:C1012"/>
    <mergeCell ref="E1012:N1012"/>
    <mergeCell ref="B1013:C1013"/>
    <mergeCell ref="E1013:N1013"/>
    <mergeCell ref="B1014:C1014"/>
    <mergeCell ref="E1014:N1014"/>
    <mergeCell ref="B1015:C1015"/>
    <mergeCell ref="E1015:N1015"/>
    <mergeCell ref="B1006:C1006"/>
    <mergeCell ref="E1006:N1006"/>
    <mergeCell ref="B1007:C1007"/>
    <mergeCell ref="E1007:N1007"/>
    <mergeCell ref="B1008:C1008"/>
    <mergeCell ref="E1008:N1008"/>
    <mergeCell ref="B1009:C1009"/>
    <mergeCell ref="E1009:N1009"/>
    <mergeCell ref="B1010:C1010"/>
    <mergeCell ref="E1010:N1010"/>
    <mergeCell ref="B1001:C1001"/>
    <mergeCell ref="E1001:N1001"/>
    <mergeCell ref="B1002:C1002"/>
    <mergeCell ref="E1002:N1002"/>
    <mergeCell ref="B1003:C1003"/>
    <mergeCell ref="E1003:N1003"/>
    <mergeCell ref="B1004:C1004"/>
    <mergeCell ref="E1004:N1004"/>
    <mergeCell ref="B1005:C1005"/>
    <mergeCell ref="E1005:N1005"/>
    <mergeCell ref="B993:C993"/>
    <mergeCell ref="E993:N993"/>
    <mergeCell ref="B994:C994"/>
    <mergeCell ref="E994:N994"/>
    <mergeCell ref="B995:C995"/>
    <mergeCell ref="E995:N995"/>
    <mergeCell ref="B996:C996"/>
    <mergeCell ref="E996:N996"/>
    <mergeCell ref="B999:E999"/>
    <mergeCell ref="B988:C988"/>
    <mergeCell ref="E988:N988"/>
    <mergeCell ref="B989:C989"/>
    <mergeCell ref="E989:N989"/>
    <mergeCell ref="B990:C990"/>
    <mergeCell ref="E990:N990"/>
    <mergeCell ref="B991:C991"/>
    <mergeCell ref="E991:N991"/>
    <mergeCell ref="B992:C992"/>
    <mergeCell ref="E992:N992"/>
    <mergeCell ref="B981:C981"/>
    <mergeCell ref="E981:N981"/>
    <mergeCell ref="B982:C982"/>
    <mergeCell ref="E982:N982"/>
    <mergeCell ref="B983:C983"/>
    <mergeCell ref="E983:N983"/>
    <mergeCell ref="B984:C984"/>
    <mergeCell ref="E984:N984"/>
    <mergeCell ref="B985:C985"/>
    <mergeCell ref="E985:N985"/>
    <mergeCell ref="B976:C976"/>
    <mergeCell ref="E976:N976"/>
    <mergeCell ref="B977:C977"/>
    <mergeCell ref="E977:N977"/>
    <mergeCell ref="B978:C978"/>
    <mergeCell ref="E978:N978"/>
    <mergeCell ref="B979:C979"/>
    <mergeCell ref="E979:N979"/>
    <mergeCell ref="B980:C980"/>
    <mergeCell ref="E980:N980"/>
    <mergeCell ref="B971:C971"/>
    <mergeCell ref="E971:N971"/>
    <mergeCell ref="B972:C972"/>
    <mergeCell ref="E972:N972"/>
    <mergeCell ref="B973:C973"/>
    <mergeCell ref="E973:N973"/>
    <mergeCell ref="B974:C974"/>
    <mergeCell ref="E974:N974"/>
    <mergeCell ref="B975:C975"/>
    <mergeCell ref="E975:N975"/>
    <mergeCell ref="B966:C966"/>
    <mergeCell ref="E966:N966"/>
    <mergeCell ref="B967:C967"/>
    <mergeCell ref="E967:N967"/>
    <mergeCell ref="B968:C968"/>
    <mergeCell ref="E968:N968"/>
    <mergeCell ref="B969:C969"/>
    <mergeCell ref="E969:N969"/>
    <mergeCell ref="B970:C970"/>
    <mergeCell ref="E970:N970"/>
    <mergeCell ref="B961:C961"/>
    <mergeCell ref="E961:N961"/>
    <mergeCell ref="B962:C962"/>
    <mergeCell ref="E962:N962"/>
    <mergeCell ref="B963:C963"/>
    <mergeCell ref="E963:N963"/>
    <mergeCell ref="B964:C964"/>
    <mergeCell ref="E964:N964"/>
    <mergeCell ref="B965:C965"/>
    <mergeCell ref="E965:N965"/>
    <mergeCell ref="B956:C956"/>
    <mergeCell ref="E956:N956"/>
    <mergeCell ref="B957:C957"/>
    <mergeCell ref="E957:N957"/>
    <mergeCell ref="B958:C958"/>
    <mergeCell ref="E958:N958"/>
    <mergeCell ref="B959:C959"/>
    <mergeCell ref="E959:N959"/>
    <mergeCell ref="B960:C960"/>
    <mergeCell ref="E960:N960"/>
    <mergeCell ref="B951:C951"/>
    <mergeCell ref="E951:N951"/>
    <mergeCell ref="B952:C952"/>
    <mergeCell ref="E952:N952"/>
    <mergeCell ref="B953:C953"/>
    <mergeCell ref="E953:N953"/>
    <mergeCell ref="B954:C954"/>
    <mergeCell ref="E954:N954"/>
    <mergeCell ref="B955:C955"/>
    <mergeCell ref="E955:N955"/>
    <mergeCell ref="B945:E945"/>
    <mergeCell ref="B947:C947"/>
    <mergeCell ref="E947:N947"/>
    <mergeCell ref="B948:C948"/>
    <mergeCell ref="E948:N948"/>
    <mergeCell ref="B949:C949"/>
    <mergeCell ref="E949:N949"/>
    <mergeCell ref="B950:C950"/>
    <mergeCell ref="E950:N950"/>
    <mergeCell ref="B939:C939"/>
    <mergeCell ref="E939:N939"/>
    <mergeCell ref="B940:C940"/>
    <mergeCell ref="E940:N940"/>
    <mergeCell ref="B941:C941"/>
    <mergeCell ref="E941:N941"/>
    <mergeCell ref="B942:C942"/>
    <mergeCell ref="E942:N942"/>
    <mergeCell ref="B944:Q944"/>
    <mergeCell ref="B934:C934"/>
    <mergeCell ref="E934:N934"/>
    <mergeCell ref="B935:C935"/>
    <mergeCell ref="E935:N935"/>
    <mergeCell ref="B936:C936"/>
    <mergeCell ref="E936:N936"/>
    <mergeCell ref="B937:C937"/>
    <mergeCell ref="E937:N937"/>
    <mergeCell ref="B938:C938"/>
    <mergeCell ref="E938:N938"/>
    <mergeCell ref="B929:C929"/>
    <mergeCell ref="E929:N929"/>
    <mergeCell ref="B930:C930"/>
    <mergeCell ref="E930:N930"/>
    <mergeCell ref="B931:C931"/>
    <mergeCell ref="E931:N931"/>
    <mergeCell ref="B932:C932"/>
    <mergeCell ref="E932:N932"/>
    <mergeCell ref="B933:C933"/>
    <mergeCell ref="E933:N933"/>
    <mergeCell ref="B924:C924"/>
    <mergeCell ref="E924:N924"/>
    <mergeCell ref="B925:C925"/>
    <mergeCell ref="E925:N925"/>
    <mergeCell ref="B926:C926"/>
    <mergeCell ref="E926:N926"/>
    <mergeCell ref="B927:C927"/>
    <mergeCell ref="E927:N927"/>
    <mergeCell ref="B928:C928"/>
    <mergeCell ref="E928:N928"/>
    <mergeCell ref="B919:C919"/>
    <mergeCell ref="E919:N919"/>
    <mergeCell ref="B920:C920"/>
    <mergeCell ref="E920:N920"/>
    <mergeCell ref="B921:C921"/>
    <mergeCell ref="E921:N921"/>
    <mergeCell ref="B922:C922"/>
    <mergeCell ref="E922:N922"/>
    <mergeCell ref="B923:C923"/>
    <mergeCell ref="E923:N923"/>
    <mergeCell ref="B914:C914"/>
    <mergeCell ref="E914:N914"/>
    <mergeCell ref="B915:C915"/>
    <mergeCell ref="E915:N915"/>
    <mergeCell ref="B916:C916"/>
    <mergeCell ref="E916:N916"/>
    <mergeCell ref="B917:C917"/>
    <mergeCell ref="E917:N917"/>
    <mergeCell ref="B918:C918"/>
    <mergeCell ref="E918:N918"/>
    <mergeCell ref="B909:C909"/>
    <mergeCell ref="E909:N909"/>
    <mergeCell ref="B910:C910"/>
    <mergeCell ref="E910:N910"/>
    <mergeCell ref="B911:C911"/>
    <mergeCell ref="E911:N911"/>
    <mergeCell ref="B912:C912"/>
    <mergeCell ref="E912:N912"/>
    <mergeCell ref="B913:C913"/>
    <mergeCell ref="E913:N913"/>
    <mergeCell ref="B904:C904"/>
    <mergeCell ref="E904:N904"/>
    <mergeCell ref="B905:C905"/>
    <mergeCell ref="E905:N905"/>
    <mergeCell ref="B906:C906"/>
    <mergeCell ref="E906:N906"/>
    <mergeCell ref="B907:C907"/>
    <mergeCell ref="E907:N907"/>
    <mergeCell ref="B908:C908"/>
    <mergeCell ref="E908:N908"/>
    <mergeCell ref="B899:C899"/>
    <mergeCell ref="E899:N899"/>
    <mergeCell ref="B900:C900"/>
    <mergeCell ref="E900:N900"/>
    <mergeCell ref="B901:C901"/>
    <mergeCell ref="E901:N901"/>
    <mergeCell ref="B902:C902"/>
    <mergeCell ref="E902:N902"/>
    <mergeCell ref="B903:C903"/>
    <mergeCell ref="E903:N903"/>
    <mergeCell ref="B880:C880"/>
    <mergeCell ref="E880:N880"/>
    <mergeCell ref="B881:C881"/>
    <mergeCell ref="E881:N881"/>
    <mergeCell ref="B884:E884"/>
    <mergeCell ref="F892:Q892"/>
    <mergeCell ref="E894:G894"/>
    <mergeCell ref="B897:C897"/>
    <mergeCell ref="D897:G897"/>
    <mergeCell ref="B875:C875"/>
    <mergeCell ref="E875:N875"/>
    <mergeCell ref="B876:C876"/>
    <mergeCell ref="E876:N876"/>
    <mergeCell ref="B877:C877"/>
    <mergeCell ref="E877:N877"/>
    <mergeCell ref="B878:C878"/>
    <mergeCell ref="E878:N878"/>
    <mergeCell ref="B879:C879"/>
    <mergeCell ref="E879:N879"/>
    <mergeCell ref="B868:C868"/>
    <mergeCell ref="E868:N868"/>
    <mergeCell ref="B869:C869"/>
    <mergeCell ref="E869:N869"/>
    <mergeCell ref="B870:C870"/>
    <mergeCell ref="E870:N870"/>
    <mergeCell ref="B871:C871"/>
    <mergeCell ref="E871:N871"/>
    <mergeCell ref="B874:C874"/>
    <mergeCell ref="E874:N874"/>
    <mergeCell ref="B872:C872"/>
    <mergeCell ref="E872:N872"/>
    <mergeCell ref="B873:C873"/>
    <mergeCell ref="E873:N873"/>
    <mergeCell ref="B863:C863"/>
    <mergeCell ref="E863:N863"/>
    <mergeCell ref="B864:C864"/>
    <mergeCell ref="E864:N864"/>
    <mergeCell ref="B865:C865"/>
    <mergeCell ref="E865:N865"/>
    <mergeCell ref="B866:C866"/>
    <mergeCell ref="E866:N866"/>
    <mergeCell ref="B867:C867"/>
    <mergeCell ref="E867:N867"/>
    <mergeCell ref="B858:C858"/>
    <mergeCell ref="E858:N858"/>
    <mergeCell ref="B859:C859"/>
    <mergeCell ref="E859:N859"/>
    <mergeCell ref="B860:C860"/>
    <mergeCell ref="E860:N860"/>
    <mergeCell ref="B861:C861"/>
    <mergeCell ref="E861:N861"/>
    <mergeCell ref="B862:C862"/>
    <mergeCell ref="E862:N862"/>
    <mergeCell ref="B853:C853"/>
    <mergeCell ref="E853:N853"/>
    <mergeCell ref="B854:C854"/>
    <mergeCell ref="E854:N854"/>
    <mergeCell ref="B855:C855"/>
    <mergeCell ref="E855:N855"/>
    <mergeCell ref="B856:C856"/>
    <mergeCell ref="E856:N856"/>
    <mergeCell ref="B857:C857"/>
    <mergeCell ref="E857:N857"/>
    <mergeCell ref="B848:C848"/>
    <mergeCell ref="E848:N848"/>
    <mergeCell ref="B849:C849"/>
    <mergeCell ref="E849:N849"/>
    <mergeCell ref="B850:C850"/>
    <mergeCell ref="E850:N850"/>
    <mergeCell ref="B851:C851"/>
    <mergeCell ref="E851:N851"/>
    <mergeCell ref="B852:C852"/>
    <mergeCell ref="E852:N852"/>
    <mergeCell ref="B843:C843"/>
    <mergeCell ref="E843:N843"/>
    <mergeCell ref="B844:C844"/>
    <mergeCell ref="E844:N844"/>
    <mergeCell ref="B845:C845"/>
    <mergeCell ref="E845:N845"/>
    <mergeCell ref="B846:C846"/>
    <mergeCell ref="E846:N846"/>
    <mergeCell ref="B847:C847"/>
    <mergeCell ref="E847:N847"/>
    <mergeCell ref="B838:C838"/>
    <mergeCell ref="E838:N838"/>
    <mergeCell ref="B839:C839"/>
    <mergeCell ref="E839:N839"/>
    <mergeCell ref="B840:C840"/>
    <mergeCell ref="E840:N840"/>
    <mergeCell ref="B841:C841"/>
    <mergeCell ref="E841:N841"/>
    <mergeCell ref="B842:C842"/>
    <mergeCell ref="E842:N842"/>
    <mergeCell ref="B833:C833"/>
    <mergeCell ref="E833:N833"/>
    <mergeCell ref="B834:C834"/>
    <mergeCell ref="E834:N834"/>
    <mergeCell ref="B835:C835"/>
    <mergeCell ref="E835:N835"/>
    <mergeCell ref="B836:C836"/>
    <mergeCell ref="E836:N836"/>
    <mergeCell ref="B837:C837"/>
    <mergeCell ref="E837:N837"/>
    <mergeCell ref="B823:C823"/>
    <mergeCell ref="E823:N823"/>
    <mergeCell ref="B826:C826"/>
    <mergeCell ref="E826:N826"/>
    <mergeCell ref="B827:C827"/>
    <mergeCell ref="E827:N827"/>
    <mergeCell ref="B830:E830"/>
    <mergeCell ref="B832:C832"/>
    <mergeCell ref="E832:N832"/>
    <mergeCell ref="B824:C824"/>
    <mergeCell ref="E824:N824"/>
    <mergeCell ref="B825:C825"/>
    <mergeCell ref="E825:N825"/>
    <mergeCell ref="B818:C818"/>
    <mergeCell ref="E818:N818"/>
    <mergeCell ref="B819:C819"/>
    <mergeCell ref="E819:N819"/>
    <mergeCell ref="B820:C820"/>
    <mergeCell ref="E820:N820"/>
    <mergeCell ref="B821:C821"/>
    <mergeCell ref="E821:N821"/>
    <mergeCell ref="B822:C822"/>
    <mergeCell ref="E822:N822"/>
    <mergeCell ref="B813:C813"/>
    <mergeCell ref="E813:N813"/>
    <mergeCell ref="B814:C814"/>
    <mergeCell ref="E814:N814"/>
    <mergeCell ref="B815:C815"/>
    <mergeCell ref="E815:N815"/>
    <mergeCell ref="B816:C816"/>
    <mergeCell ref="E816:N816"/>
    <mergeCell ref="B817:C817"/>
    <mergeCell ref="E817:N817"/>
    <mergeCell ref="B808:C808"/>
    <mergeCell ref="E808:N808"/>
    <mergeCell ref="B809:C809"/>
    <mergeCell ref="E809:N809"/>
    <mergeCell ref="B810:C810"/>
    <mergeCell ref="E810:N810"/>
    <mergeCell ref="B811:C811"/>
    <mergeCell ref="E811:N811"/>
    <mergeCell ref="B812:C812"/>
    <mergeCell ref="E812:N812"/>
    <mergeCell ref="B803:C803"/>
    <mergeCell ref="E803:N803"/>
    <mergeCell ref="B804:C804"/>
    <mergeCell ref="E804:N804"/>
    <mergeCell ref="B805:C805"/>
    <mergeCell ref="E805:N805"/>
    <mergeCell ref="B806:C806"/>
    <mergeCell ref="E806:N806"/>
    <mergeCell ref="B807:C807"/>
    <mergeCell ref="E807:N807"/>
    <mergeCell ref="B798:C798"/>
    <mergeCell ref="E798:N798"/>
    <mergeCell ref="B799:C799"/>
    <mergeCell ref="E799:N799"/>
    <mergeCell ref="B800:C800"/>
    <mergeCell ref="E800:N800"/>
    <mergeCell ref="B801:C801"/>
    <mergeCell ref="E801:N801"/>
    <mergeCell ref="B802:C802"/>
    <mergeCell ref="E802:N802"/>
    <mergeCell ref="B793:C793"/>
    <mergeCell ref="E793:N793"/>
    <mergeCell ref="B794:C794"/>
    <mergeCell ref="E794:N794"/>
    <mergeCell ref="B795:C795"/>
    <mergeCell ref="E795:N795"/>
    <mergeCell ref="B796:C796"/>
    <mergeCell ref="E796:N796"/>
    <mergeCell ref="B797:C797"/>
    <mergeCell ref="E797:N797"/>
    <mergeCell ref="B788:C788"/>
    <mergeCell ref="E788:N788"/>
    <mergeCell ref="B789:C789"/>
    <mergeCell ref="E789:N789"/>
    <mergeCell ref="B790:C790"/>
    <mergeCell ref="E790:N790"/>
    <mergeCell ref="B791:C791"/>
    <mergeCell ref="E791:N791"/>
    <mergeCell ref="B792:C792"/>
    <mergeCell ref="E792:N792"/>
    <mergeCell ref="B783:C783"/>
    <mergeCell ref="E783:N783"/>
    <mergeCell ref="B784:C784"/>
    <mergeCell ref="E784:N784"/>
    <mergeCell ref="B785:C785"/>
    <mergeCell ref="E785:N785"/>
    <mergeCell ref="B786:C786"/>
    <mergeCell ref="E786:N786"/>
    <mergeCell ref="B787:C787"/>
    <mergeCell ref="E787:N787"/>
    <mergeCell ref="B778:C778"/>
    <mergeCell ref="E778:N778"/>
    <mergeCell ref="B779:C779"/>
    <mergeCell ref="E779:N779"/>
    <mergeCell ref="B780:C780"/>
    <mergeCell ref="E780:N780"/>
    <mergeCell ref="B781:C781"/>
    <mergeCell ref="E781:N781"/>
    <mergeCell ref="B782:C782"/>
    <mergeCell ref="E782:N782"/>
    <mergeCell ref="B770:C770"/>
    <mergeCell ref="E770:N770"/>
    <mergeCell ref="B771:C771"/>
    <mergeCell ref="E771:N771"/>
    <mergeCell ref="B772:C772"/>
    <mergeCell ref="E772:N772"/>
    <mergeCell ref="B773:C773"/>
    <mergeCell ref="E773:N773"/>
    <mergeCell ref="B776:E776"/>
    <mergeCell ref="B763:C763"/>
    <mergeCell ref="E763:N763"/>
    <mergeCell ref="B764:C764"/>
    <mergeCell ref="E764:N764"/>
    <mergeCell ref="B767:C767"/>
    <mergeCell ref="E767:N767"/>
    <mergeCell ref="B768:C768"/>
    <mergeCell ref="E768:N768"/>
    <mergeCell ref="B769:C769"/>
    <mergeCell ref="E769:N769"/>
    <mergeCell ref="B765:C765"/>
    <mergeCell ref="E765:N765"/>
    <mergeCell ref="B766:C766"/>
    <mergeCell ref="E766:N766"/>
    <mergeCell ref="B758:C758"/>
    <mergeCell ref="E758:N758"/>
    <mergeCell ref="B759:C759"/>
    <mergeCell ref="E759:N759"/>
    <mergeCell ref="B760:C760"/>
    <mergeCell ref="E760:N760"/>
    <mergeCell ref="B761:C761"/>
    <mergeCell ref="E761:N761"/>
    <mergeCell ref="B762:C762"/>
    <mergeCell ref="E762:N762"/>
    <mergeCell ref="B753:C753"/>
    <mergeCell ref="E753:N753"/>
    <mergeCell ref="B754:C754"/>
    <mergeCell ref="E754:N754"/>
    <mergeCell ref="B755:C755"/>
    <mergeCell ref="E755:N755"/>
    <mergeCell ref="B756:C756"/>
    <mergeCell ref="E756:N756"/>
    <mergeCell ref="B757:C757"/>
    <mergeCell ref="E757:N757"/>
    <mergeCell ref="B748:C748"/>
    <mergeCell ref="E748:N748"/>
    <mergeCell ref="B749:C749"/>
    <mergeCell ref="E749:N749"/>
    <mergeCell ref="B750:C750"/>
    <mergeCell ref="E750:N750"/>
    <mergeCell ref="B751:C751"/>
    <mergeCell ref="E751:N751"/>
    <mergeCell ref="B752:C752"/>
    <mergeCell ref="E752:N752"/>
    <mergeCell ref="B743:C743"/>
    <mergeCell ref="E743:N743"/>
    <mergeCell ref="B744:C744"/>
    <mergeCell ref="E744:N744"/>
    <mergeCell ref="B745:C745"/>
    <mergeCell ref="E745:N745"/>
    <mergeCell ref="B746:C746"/>
    <mergeCell ref="E746:N746"/>
    <mergeCell ref="B747:C747"/>
    <mergeCell ref="E747:N747"/>
    <mergeCell ref="B738:C738"/>
    <mergeCell ref="E738:N738"/>
    <mergeCell ref="B739:C739"/>
    <mergeCell ref="E739:N739"/>
    <mergeCell ref="B740:C740"/>
    <mergeCell ref="E740:N740"/>
    <mergeCell ref="B741:C741"/>
    <mergeCell ref="E741:N741"/>
    <mergeCell ref="B742:C742"/>
    <mergeCell ref="E742:N742"/>
    <mergeCell ref="B733:C733"/>
    <mergeCell ref="E733:N733"/>
    <mergeCell ref="B734:C734"/>
    <mergeCell ref="E734:N734"/>
    <mergeCell ref="B735:C735"/>
    <mergeCell ref="E735:N735"/>
    <mergeCell ref="B736:C736"/>
    <mergeCell ref="E736:N736"/>
    <mergeCell ref="B737:C737"/>
    <mergeCell ref="E737:N737"/>
    <mergeCell ref="B728:C728"/>
    <mergeCell ref="E728:N728"/>
    <mergeCell ref="B729:C729"/>
    <mergeCell ref="E729:N729"/>
    <mergeCell ref="B730:C730"/>
    <mergeCell ref="E730:N730"/>
    <mergeCell ref="B731:C731"/>
    <mergeCell ref="E731:N731"/>
    <mergeCell ref="B732:C732"/>
    <mergeCell ref="E732:N732"/>
    <mergeCell ref="B721:Q721"/>
    <mergeCell ref="B722:E722"/>
    <mergeCell ref="B724:C724"/>
    <mergeCell ref="E724:N724"/>
    <mergeCell ref="B725:C725"/>
    <mergeCell ref="E725:N725"/>
    <mergeCell ref="B726:C726"/>
    <mergeCell ref="E726:N726"/>
    <mergeCell ref="B727:C727"/>
    <mergeCell ref="E727:N727"/>
    <mergeCell ref="B715:C715"/>
    <mergeCell ref="E715:N715"/>
    <mergeCell ref="B716:C716"/>
    <mergeCell ref="E716:N716"/>
    <mergeCell ref="B717:C717"/>
    <mergeCell ref="E717:N717"/>
    <mergeCell ref="B718:C718"/>
    <mergeCell ref="E718:N718"/>
    <mergeCell ref="B719:C719"/>
    <mergeCell ref="E719:N719"/>
    <mergeCell ref="B710:C710"/>
    <mergeCell ref="E710:N710"/>
    <mergeCell ref="B711:C711"/>
    <mergeCell ref="E711:N711"/>
    <mergeCell ref="B712:C712"/>
    <mergeCell ref="E712:N712"/>
    <mergeCell ref="B713:C713"/>
    <mergeCell ref="E713:N713"/>
    <mergeCell ref="B714:C714"/>
    <mergeCell ref="E714:N714"/>
    <mergeCell ref="B705:C705"/>
    <mergeCell ref="E705:N705"/>
    <mergeCell ref="B706:C706"/>
    <mergeCell ref="E706:N706"/>
    <mergeCell ref="B707:C707"/>
    <mergeCell ref="E707:N707"/>
    <mergeCell ref="B708:C708"/>
    <mergeCell ref="E708:N708"/>
    <mergeCell ref="B709:C709"/>
    <mergeCell ref="E709:N709"/>
    <mergeCell ref="B700:C700"/>
    <mergeCell ref="E700:N700"/>
    <mergeCell ref="B701:C701"/>
    <mergeCell ref="E701:N701"/>
    <mergeCell ref="B702:C702"/>
    <mergeCell ref="E702:N702"/>
    <mergeCell ref="B703:C703"/>
    <mergeCell ref="E703:N703"/>
    <mergeCell ref="B704:C704"/>
    <mergeCell ref="E704:N704"/>
    <mergeCell ref="B695:C695"/>
    <mergeCell ref="E695:N695"/>
    <mergeCell ref="B696:C696"/>
    <mergeCell ref="E696:N696"/>
    <mergeCell ref="B697:C697"/>
    <mergeCell ref="E697:N697"/>
    <mergeCell ref="B698:C698"/>
    <mergeCell ref="E698:N698"/>
    <mergeCell ref="B699:C699"/>
    <mergeCell ref="E699:N699"/>
    <mergeCell ref="B690:C690"/>
    <mergeCell ref="E690:N690"/>
    <mergeCell ref="B691:C691"/>
    <mergeCell ref="E691:N691"/>
    <mergeCell ref="B692:C692"/>
    <mergeCell ref="E692:N692"/>
    <mergeCell ref="B693:C693"/>
    <mergeCell ref="E693:N693"/>
    <mergeCell ref="B694:C694"/>
    <mergeCell ref="E694:N694"/>
    <mergeCell ref="B685:C685"/>
    <mergeCell ref="E685:N685"/>
    <mergeCell ref="B686:C686"/>
    <mergeCell ref="E686:N686"/>
    <mergeCell ref="B687:C687"/>
    <mergeCell ref="E687:N687"/>
    <mergeCell ref="B688:C688"/>
    <mergeCell ref="E688:N688"/>
    <mergeCell ref="B689:C689"/>
    <mergeCell ref="E689:N689"/>
    <mergeCell ref="B680:C680"/>
    <mergeCell ref="E680:N680"/>
    <mergeCell ref="B681:C681"/>
    <mergeCell ref="E681:N681"/>
    <mergeCell ref="B682:C682"/>
    <mergeCell ref="E682:N682"/>
    <mergeCell ref="B683:C683"/>
    <mergeCell ref="E683:N683"/>
    <mergeCell ref="B684:C684"/>
    <mergeCell ref="E684:N684"/>
    <mergeCell ref="B674:C674"/>
    <mergeCell ref="D674:G674"/>
    <mergeCell ref="B676:C676"/>
    <mergeCell ref="E676:N676"/>
    <mergeCell ref="B677:C677"/>
    <mergeCell ref="E677:N677"/>
    <mergeCell ref="B678:C678"/>
    <mergeCell ref="E678:N678"/>
    <mergeCell ref="B679:C679"/>
    <mergeCell ref="E679:N679"/>
    <mergeCell ref="B656:C656"/>
    <mergeCell ref="E656:N656"/>
    <mergeCell ref="B657:C657"/>
    <mergeCell ref="E657:N657"/>
    <mergeCell ref="B658:C658"/>
    <mergeCell ref="E658:N658"/>
    <mergeCell ref="B661:E661"/>
    <mergeCell ref="F669:Q669"/>
    <mergeCell ref="E671:G671"/>
    <mergeCell ref="B649:C649"/>
    <mergeCell ref="E649:N649"/>
    <mergeCell ref="B650:C650"/>
    <mergeCell ref="E650:N650"/>
    <mergeCell ref="B651:C651"/>
    <mergeCell ref="E651:N651"/>
    <mergeCell ref="B654:C654"/>
    <mergeCell ref="E654:N654"/>
    <mergeCell ref="B655:C655"/>
    <mergeCell ref="E655:N655"/>
    <mergeCell ref="B652:C652"/>
    <mergeCell ref="E652:N652"/>
    <mergeCell ref="B653:C653"/>
    <mergeCell ref="E653:N653"/>
    <mergeCell ref="B644:C644"/>
    <mergeCell ref="E644:N644"/>
    <mergeCell ref="B645:C645"/>
    <mergeCell ref="E645:N645"/>
    <mergeCell ref="B646:C646"/>
    <mergeCell ref="E646:N646"/>
    <mergeCell ref="B647:C647"/>
    <mergeCell ref="E647:N647"/>
    <mergeCell ref="B648:C648"/>
    <mergeCell ref="E648:N648"/>
    <mergeCell ref="B639:C639"/>
    <mergeCell ref="E639:N639"/>
    <mergeCell ref="B640:C640"/>
    <mergeCell ref="E640:N640"/>
    <mergeCell ref="B641:C641"/>
    <mergeCell ref="E641:N641"/>
    <mergeCell ref="B642:C642"/>
    <mergeCell ref="E642:N642"/>
    <mergeCell ref="B643:C643"/>
    <mergeCell ref="E643:N643"/>
    <mergeCell ref="B634:C634"/>
    <mergeCell ref="E634:N634"/>
    <mergeCell ref="B635:C635"/>
    <mergeCell ref="E635:N635"/>
    <mergeCell ref="B636:C636"/>
    <mergeCell ref="E636:N636"/>
    <mergeCell ref="B637:C637"/>
    <mergeCell ref="E637:N637"/>
    <mergeCell ref="B638:C638"/>
    <mergeCell ref="E638:N638"/>
    <mergeCell ref="B629:C629"/>
    <mergeCell ref="E629:N629"/>
    <mergeCell ref="B630:C630"/>
    <mergeCell ref="E630:N630"/>
    <mergeCell ref="B631:C631"/>
    <mergeCell ref="E631:N631"/>
    <mergeCell ref="B632:C632"/>
    <mergeCell ref="E632:N632"/>
    <mergeCell ref="B633:C633"/>
    <mergeCell ref="E633:N633"/>
    <mergeCell ref="B624:C624"/>
    <mergeCell ref="E624:N624"/>
    <mergeCell ref="B625:C625"/>
    <mergeCell ref="E625:N625"/>
    <mergeCell ref="B626:C626"/>
    <mergeCell ref="E626:N626"/>
    <mergeCell ref="B627:C627"/>
    <mergeCell ref="E627:N627"/>
    <mergeCell ref="B628:C628"/>
    <mergeCell ref="E628:N628"/>
    <mergeCell ref="B619:C619"/>
    <mergeCell ref="E619:N619"/>
    <mergeCell ref="B620:C620"/>
    <mergeCell ref="E620:N620"/>
    <mergeCell ref="B621:C621"/>
    <mergeCell ref="E621:N621"/>
    <mergeCell ref="B622:C622"/>
    <mergeCell ref="E622:N622"/>
    <mergeCell ref="B623:C623"/>
    <mergeCell ref="E623:N623"/>
    <mergeCell ref="B614:C614"/>
    <mergeCell ref="E614:N614"/>
    <mergeCell ref="B615:C615"/>
    <mergeCell ref="E615:N615"/>
    <mergeCell ref="B616:C616"/>
    <mergeCell ref="E616:N616"/>
    <mergeCell ref="B617:C617"/>
    <mergeCell ref="E617:N617"/>
    <mergeCell ref="B618:C618"/>
    <mergeCell ref="E618:N618"/>
    <mergeCell ref="B609:C609"/>
    <mergeCell ref="E609:N609"/>
    <mergeCell ref="B610:C610"/>
    <mergeCell ref="E610:N610"/>
    <mergeCell ref="B611:C611"/>
    <mergeCell ref="E611:N611"/>
    <mergeCell ref="B612:C612"/>
    <mergeCell ref="E612:N612"/>
    <mergeCell ref="B613:C613"/>
    <mergeCell ref="E613:N613"/>
    <mergeCell ref="B601:C601"/>
    <mergeCell ref="E601:N601"/>
    <mergeCell ref="B602:C602"/>
    <mergeCell ref="E602:N602"/>
    <mergeCell ref="B603:C603"/>
    <mergeCell ref="E603:N603"/>
    <mergeCell ref="B604:C604"/>
    <mergeCell ref="E604:N604"/>
    <mergeCell ref="B607:E607"/>
    <mergeCell ref="B594:C594"/>
    <mergeCell ref="E594:N594"/>
    <mergeCell ref="B595:C595"/>
    <mergeCell ref="E595:N595"/>
    <mergeCell ref="B598:C598"/>
    <mergeCell ref="E598:N598"/>
    <mergeCell ref="B599:C599"/>
    <mergeCell ref="E599:N599"/>
    <mergeCell ref="B600:C600"/>
    <mergeCell ref="E600:N600"/>
    <mergeCell ref="E596:N596"/>
    <mergeCell ref="B597:C597"/>
    <mergeCell ref="E597:N597"/>
    <mergeCell ref="B596:C596"/>
    <mergeCell ref="B589:C589"/>
    <mergeCell ref="E589:N589"/>
    <mergeCell ref="B590:C590"/>
    <mergeCell ref="E590:N590"/>
    <mergeCell ref="B591:C591"/>
    <mergeCell ref="E591:N591"/>
    <mergeCell ref="B592:C592"/>
    <mergeCell ref="E592:N592"/>
    <mergeCell ref="B593:C593"/>
    <mergeCell ref="E593:N593"/>
    <mergeCell ref="B584:C584"/>
    <mergeCell ref="E584:N584"/>
    <mergeCell ref="B585:C585"/>
    <mergeCell ref="E585:N585"/>
    <mergeCell ref="B586:C586"/>
    <mergeCell ref="E586:N586"/>
    <mergeCell ref="B587:C587"/>
    <mergeCell ref="E587:N587"/>
    <mergeCell ref="B588:C588"/>
    <mergeCell ref="E588:N588"/>
    <mergeCell ref="B579:C579"/>
    <mergeCell ref="E579:N579"/>
    <mergeCell ref="B580:C580"/>
    <mergeCell ref="E580:N580"/>
    <mergeCell ref="B581:C581"/>
    <mergeCell ref="E581:N581"/>
    <mergeCell ref="B582:C582"/>
    <mergeCell ref="E582:N582"/>
    <mergeCell ref="B583:C583"/>
    <mergeCell ref="E583:N583"/>
    <mergeCell ref="B574:C574"/>
    <mergeCell ref="E574:N574"/>
    <mergeCell ref="B575:C575"/>
    <mergeCell ref="E575:N575"/>
    <mergeCell ref="B576:C576"/>
    <mergeCell ref="E576:N576"/>
    <mergeCell ref="B577:C577"/>
    <mergeCell ref="E577:N577"/>
    <mergeCell ref="B578:C578"/>
    <mergeCell ref="E578:N578"/>
    <mergeCell ref="B569:C569"/>
    <mergeCell ref="E569:N569"/>
    <mergeCell ref="B570:C570"/>
    <mergeCell ref="E570:N570"/>
    <mergeCell ref="B571:C571"/>
    <mergeCell ref="E571:N571"/>
    <mergeCell ref="B572:C572"/>
    <mergeCell ref="E572:N572"/>
    <mergeCell ref="B573:C573"/>
    <mergeCell ref="E573:N573"/>
    <mergeCell ref="B564:C564"/>
    <mergeCell ref="E564:N564"/>
    <mergeCell ref="B565:C565"/>
    <mergeCell ref="E565:N565"/>
    <mergeCell ref="B566:C566"/>
    <mergeCell ref="E566:N566"/>
    <mergeCell ref="B567:C567"/>
    <mergeCell ref="E567:N567"/>
    <mergeCell ref="B568:C568"/>
    <mergeCell ref="E568:N568"/>
    <mergeCell ref="B559:C559"/>
    <mergeCell ref="E559:N559"/>
    <mergeCell ref="B560:C560"/>
    <mergeCell ref="E560:N560"/>
    <mergeCell ref="B561:C561"/>
    <mergeCell ref="E561:N561"/>
    <mergeCell ref="B562:C562"/>
    <mergeCell ref="E562:N562"/>
    <mergeCell ref="B563:C563"/>
    <mergeCell ref="E563:N563"/>
    <mergeCell ref="B553:E553"/>
    <mergeCell ref="B555:C555"/>
    <mergeCell ref="E555:N555"/>
    <mergeCell ref="B556:C556"/>
    <mergeCell ref="E556:N556"/>
    <mergeCell ref="B557:C557"/>
    <mergeCell ref="E557:N557"/>
    <mergeCell ref="B558:C558"/>
    <mergeCell ref="E558:N558"/>
    <mergeCell ref="B546:C546"/>
    <mergeCell ref="E546:N546"/>
    <mergeCell ref="B547:C547"/>
    <mergeCell ref="E547:N547"/>
    <mergeCell ref="B548:C548"/>
    <mergeCell ref="E548:N548"/>
    <mergeCell ref="B549:C549"/>
    <mergeCell ref="E549:N549"/>
    <mergeCell ref="B550:C550"/>
    <mergeCell ref="E550:N550"/>
    <mergeCell ref="B539:C539"/>
    <mergeCell ref="E539:N539"/>
    <mergeCell ref="B540:C540"/>
    <mergeCell ref="E540:N540"/>
    <mergeCell ref="B541:C541"/>
    <mergeCell ref="E541:N541"/>
    <mergeCell ref="B542:C542"/>
    <mergeCell ref="E542:N542"/>
    <mergeCell ref="B545:C545"/>
    <mergeCell ref="E545:N545"/>
    <mergeCell ref="B543:C543"/>
    <mergeCell ref="E543:N543"/>
    <mergeCell ref="B544:C544"/>
    <mergeCell ref="E544:N544"/>
    <mergeCell ref="B534:C534"/>
    <mergeCell ref="E534:N534"/>
    <mergeCell ref="B535:C535"/>
    <mergeCell ref="E535:N535"/>
    <mergeCell ref="B536:C536"/>
    <mergeCell ref="E536:N536"/>
    <mergeCell ref="B537:C537"/>
    <mergeCell ref="E537:N537"/>
    <mergeCell ref="B538:C538"/>
    <mergeCell ref="E538:N538"/>
    <mergeCell ref="B529:C529"/>
    <mergeCell ref="E529:N529"/>
    <mergeCell ref="B530:C530"/>
    <mergeCell ref="E530:N530"/>
    <mergeCell ref="B531:C531"/>
    <mergeCell ref="E531:N531"/>
    <mergeCell ref="B532:C532"/>
    <mergeCell ref="E532:N532"/>
    <mergeCell ref="B533:C533"/>
    <mergeCell ref="E533:N533"/>
    <mergeCell ref="B524:C524"/>
    <mergeCell ref="E524:N524"/>
    <mergeCell ref="B525:C525"/>
    <mergeCell ref="E525:N525"/>
    <mergeCell ref="B526:C526"/>
    <mergeCell ref="E526:N526"/>
    <mergeCell ref="B527:C527"/>
    <mergeCell ref="E527:N527"/>
    <mergeCell ref="B528:C528"/>
    <mergeCell ref="E528:N528"/>
    <mergeCell ref="B519:C519"/>
    <mergeCell ref="E519:N519"/>
    <mergeCell ref="B520:C520"/>
    <mergeCell ref="E520:N520"/>
    <mergeCell ref="B521:C521"/>
    <mergeCell ref="E521:N521"/>
    <mergeCell ref="B522:C522"/>
    <mergeCell ref="E522:N522"/>
    <mergeCell ref="B523:C523"/>
    <mergeCell ref="E523:N523"/>
    <mergeCell ref="B514:C514"/>
    <mergeCell ref="E514:N514"/>
    <mergeCell ref="B515:C515"/>
    <mergeCell ref="E515:N515"/>
    <mergeCell ref="B516:C516"/>
    <mergeCell ref="E516:N516"/>
    <mergeCell ref="B517:C517"/>
    <mergeCell ref="E517:N517"/>
    <mergeCell ref="B518:C518"/>
    <mergeCell ref="E518:N518"/>
    <mergeCell ref="B509:C509"/>
    <mergeCell ref="E509:N509"/>
    <mergeCell ref="B510:C510"/>
    <mergeCell ref="E510:N510"/>
    <mergeCell ref="B511:C511"/>
    <mergeCell ref="E511:N511"/>
    <mergeCell ref="B512:C512"/>
    <mergeCell ref="E512:N512"/>
    <mergeCell ref="B513:C513"/>
    <mergeCell ref="E513:N513"/>
    <mergeCell ref="B504:C504"/>
    <mergeCell ref="E504:N504"/>
    <mergeCell ref="B505:C505"/>
    <mergeCell ref="E505:N505"/>
    <mergeCell ref="B506:C506"/>
    <mergeCell ref="E506:N506"/>
    <mergeCell ref="B507:C507"/>
    <mergeCell ref="E507:N507"/>
    <mergeCell ref="B508:C508"/>
    <mergeCell ref="E508:N508"/>
    <mergeCell ref="B496:C496"/>
    <mergeCell ref="E496:N496"/>
    <mergeCell ref="B498:Q498"/>
    <mergeCell ref="B499:E499"/>
    <mergeCell ref="B501:C501"/>
    <mergeCell ref="E501:N501"/>
    <mergeCell ref="B502:C502"/>
    <mergeCell ref="E502:N502"/>
    <mergeCell ref="B503:C503"/>
    <mergeCell ref="E503:N503"/>
    <mergeCell ref="B491:C491"/>
    <mergeCell ref="E491:N491"/>
    <mergeCell ref="B492:C492"/>
    <mergeCell ref="E492:N492"/>
    <mergeCell ref="B493:C493"/>
    <mergeCell ref="E493:N493"/>
    <mergeCell ref="B494:C494"/>
    <mergeCell ref="E494:N494"/>
    <mergeCell ref="B495:C495"/>
    <mergeCell ref="E495:N495"/>
    <mergeCell ref="B486:C486"/>
    <mergeCell ref="E486:N486"/>
    <mergeCell ref="B487:C487"/>
    <mergeCell ref="E487:N487"/>
    <mergeCell ref="B488:C488"/>
    <mergeCell ref="E488:N488"/>
    <mergeCell ref="B489:C489"/>
    <mergeCell ref="E489:N489"/>
    <mergeCell ref="B490:C490"/>
    <mergeCell ref="E490:N490"/>
    <mergeCell ref="B481:C481"/>
    <mergeCell ref="E481:N481"/>
    <mergeCell ref="B482:C482"/>
    <mergeCell ref="E482:N482"/>
    <mergeCell ref="B483:C483"/>
    <mergeCell ref="E483:N483"/>
    <mergeCell ref="B484:C484"/>
    <mergeCell ref="E484:N484"/>
    <mergeCell ref="B485:C485"/>
    <mergeCell ref="E485:N485"/>
    <mergeCell ref="B476:C476"/>
    <mergeCell ref="E476:N476"/>
    <mergeCell ref="B477:C477"/>
    <mergeCell ref="E477:N477"/>
    <mergeCell ref="B478:C478"/>
    <mergeCell ref="E478:N478"/>
    <mergeCell ref="B479:C479"/>
    <mergeCell ref="E479:N479"/>
    <mergeCell ref="B480:C480"/>
    <mergeCell ref="E480:N480"/>
    <mergeCell ref="B471:C471"/>
    <mergeCell ref="E471:N471"/>
    <mergeCell ref="B472:C472"/>
    <mergeCell ref="E472:N472"/>
    <mergeCell ref="B473:C473"/>
    <mergeCell ref="E473:N473"/>
    <mergeCell ref="B474:C474"/>
    <mergeCell ref="E474:N474"/>
    <mergeCell ref="B475:C475"/>
    <mergeCell ref="E475:N475"/>
    <mergeCell ref="B466:C466"/>
    <mergeCell ref="E466:N466"/>
    <mergeCell ref="B467:C467"/>
    <mergeCell ref="E467:N467"/>
    <mergeCell ref="B468:C468"/>
    <mergeCell ref="E468:N468"/>
    <mergeCell ref="B469:C469"/>
    <mergeCell ref="E469:N469"/>
    <mergeCell ref="B470:C470"/>
    <mergeCell ref="E470:N470"/>
    <mergeCell ref="B461:C461"/>
    <mergeCell ref="E461:N461"/>
    <mergeCell ref="B462:C462"/>
    <mergeCell ref="E462:N462"/>
    <mergeCell ref="B463:C463"/>
    <mergeCell ref="E463:N463"/>
    <mergeCell ref="B464:C464"/>
    <mergeCell ref="E464:N464"/>
    <mergeCell ref="B465:C465"/>
    <mergeCell ref="E465:N465"/>
    <mergeCell ref="B456:C456"/>
    <mergeCell ref="E456:N456"/>
    <mergeCell ref="B457:C457"/>
    <mergeCell ref="E457:N457"/>
    <mergeCell ref="B458:C458"/>
    <mergeCell ref="E458:N458"/>
    <mergeCell ref="B459:C459"/>
    <mergeCell ref="E459:N459"/>
    <mergeCell ref="B460:C460"/>
    <mergeCell ref="E460:N460"/>
    <mergeCell ref="F446:Q446"/>
    <mergeCell ref="E448:G448"/>
    <mergeCell ref="B451:C451"/>
    <mergeCell ref="D451:G451"/>
    <mergeCell ref="B453:C453"/>
    <mergeCell ref="E453:N453"/>
    <mergeCell ref="B454:C454"/>
    <mergeCell ref="E454:N454"/>
    <mergeCell ref="B455:C455"/>
    <mergeCell ref="E455:N455"/>
    <mergeCell ref="B434:C434"/>
    <mergeCell ref="E434:N434"/>
    <mergeCell ref="B435:C435"/>
    <mergeCell ref="E435:N435"/>
    <mergeCell ref="F225:Q225"/>
    <mergeCell ref="E227:G227"/>
    <mergeCell ref="B230:C230"/>
    <mergeCell ref="D230:G230"/>
    <mergeCell ref="B232:C232"/>
    <mergeCell ref="E232:N232"/>
    <mergeCell ref="B277:Q277"/>
    <mergeCell ref="B278:E278"/>
    <mergeCell ref="B280:C280"/>
    <mergeCell ref="E280:N280"/>
    <mergeCell ref="B331:E331"/>
    <mergeCell ref="B333:C333"/>
    <mergeCell ref="E333:N333"/>
    <mergeCell ref="B384:E384"/>
    <mergeCell ref="B386:C386"/>
    <mergeCell ref="E386:N386"/>
    <mergeCell ref="B438:E438"/>
    <mergeCell ref="B427:C427"/>
    <mergeCell ref="E427:N427"/>
    <mergeCell ref="B430:C430"/>
    <mergeCell ref="E430:N430"/>
    <mergeCell ref="B431:C431"/>
    <mergeCell ref="E431:N431"/>
    <mergeCell ref="B432:C432"/>
    <mergeCell ref="E432:N432"/>
    <mergeCell ref="B433:C433"/>
    <mergeCell ref="E433:N433"/>
    <mergeCell ref="B422:C422"/>
    <mergeCell ref="E422:N422"/>
    <mergeCell ref="B423:C423"/>
    <mergeCell ref="E423:N423"/>
    <mergeCell ref="B424:C424"/>
    <mergeCell ref="E424:N424"/>
    <mergeCell ref="B425:C425"/>
    <mergeCell ref="E425:N425"/>
    <mergeCell ref="B426:C426"/>
    <mergeCell ref="E426:N426"/>
    <mergeCell ref="B428:C428"/>
    <mergeCell ref="E428:N428"/>
    <mergeCell ref="B429:C429"/>
    <mergeCell ref="E429:N429"/>
    <mergeCell ref="B417:C417"/>
    <mergeCell ref="E417:N417"/>
    <mergeCell ref="B418:C418"/>
    <mergeCell ref="E418:N418"/>
    <mergeCell ref="B419:C419"/>
    <mergeCell ref="E419:N419"/>
    <mergeCell ref="B420:C420"/>
    <mergeCell ref="E420:N420"/>
    <mergeCell ref="B421:C421"/>
    <mergeCell ref="E421:N421"/>
    <mergeCell ref="B412:C412"/>
    <mergeCell ref="E412:N412"/>
    <mergeCell ref="B413:C413"/>
    <mergeCell ref="E413:N413"/>
    <mergeCell ref="B414:C414"/>
    <mergeCell ref="E414:N414"/>
    <mergeCell ref="B415:C415"/>
    <mergeCell ref="E415:N415"/>
    <mergeCell ref="B416:C416"/>
    <mergeCell ref="E416:N416"/>
    <mergeCell ref="B407:C407"/>
    <mergeCell ref="E407:N407"/>
    <mergeCell ref="B408:C408"/>
    <mergeCell ref="E408:N408"/>
    <mergeCell ref="B409:C409"/>
    <mergeCell ref="E409:N409"/>
    <mergeCell ref="B410:C410"/>
    <mergeCell ref="E410:N410"/>
    <mergeCell ref="B411:C411"/>
    <mergeCell ref="E411:N411"/>
    <mergeCell ref="B402:C402"/>
    <mergeCell ref="E402:N402"/>
    <mergeCell ref="B403:C403"/>
    <mergeCell ref="E403:N403"/>
    <mergeCell ref="B404:C404"/>
    <mergeCell ref="E404:N404"/>
    <mergeCell ref="B405:C405"/>
    <mergeCell ref="E405:N405"/>
    <mergeCell ref="B406:C406"/>
    <mergeCell ref="E406:N406"/>
    <mergeCell ref="B397:C397"/>
    <mergeCell ref="E397:N397"/>
    <mergeCell ref="B398:C398"/>
    <mergeCell ref="E398:N398"/>
    <mergeCell ref="B399:C399"/>
    <mergeCell ref="E399:N399"/>
    <mergeCell ref="B400:C400"/>
    <mergeCell ref="E400:N400"/>
    <mergeCell ref="B401:C401"/>
    <mergeCell ref="E401:N401"/>
    <mergeCell ref="B392:C392"/>
    <mergeCell ref="E392:N392"/>
    <mergeCell ref="B393:C393"/>
    <mergeCell ref="E393:N393"/>
    <mergeCell ref="B394:C394"/>
    <mergeCell ref="E394:N394"/>
    <mergeCell ref="B395:C395"/>
    <mergeCell ref="E395:N395"/>
    <mergeCell ref="B396:C396"/>
    <mergeCell ref="E396:N396"/>
    <mergeCell ref="B387:C387"/>
    <mergeCell ref="E387:N387"/>
    <mergeCell ref="B388:C388"/>
    <mergeCell ref="E388:N388"/>
    <mergeCell ref="B389:C389"/>
    <mergeCell ref="E389:N389"/>
    <mergeCell ref="B390:C390"/>
    <mergeCell ref="E390:N390"/>
    <mergeCell ref="B391:C391"/>
    <mergeCell ref="E391:N391"/>
    <mergeCell ref="B379:C379"/>
    <mergeCell ref="E379:N379"/>
    <mergeCell ref="B380:C380"/>
    <mergeCell ref="E380:N380"/>
    <mergeCell ref="B381:C381"/>
    <mergeCell ref="E381:N381"/>
    <mergeCell ref="B373:C373"/>
    <mergeCell ref="E373:N373"/>
    <mergeCell ref="B374:C374"/>
    <mergeCell ref="E374:N374"/>
    <mergeCell ref="B376:C376"/>
    <mergeCell ref="E376:N376"/>
    <mergeCell ref="B377:C377"/>
    <mergeCell ref="E377:N377"/>
    <mergeCell ref="B378:C378"/>
    <mergeCell ref="E378:N378"/>
    <mergeCell ref="B375:C375"/>
    <mergeCell ref="E375:N375"/>
    <mergeCell ref="B368:C368"/>
    <mergeCell ref="E368:N368"/>
    <mergeCell ref="B369:C369"/>
    <mergeCell ref="E369:N369"/>
    <mergeCell ref="B370:C370"/>
    <mergeCell ref="E370:N370"/>
    <mergeCell ref="B371:C371"/>
    <mergeCell ref="E371:N371"/>
    <mergeCell ref="B372:C372"/>
    <mergeCell ref="E372:N372"/>
    <mergeCell ref="B363:C363"/>
    <mergeCell ref="E363:N363"/>
    <mergeCell ref="B364:C364"/>
    <mergeCell ref="E364:N364"/>
    <mergeCell ref="B365:C365"/>
    <mergeCell ref="E365:N365"/>
    <mergeCell ref="B366:C366"/>
    <mergeCell ref="E366:N366"/>
    <mergeCell ref="B367:C367"/>
    <mergeCell ref="E367:N367"/>
    <mergeCell ref="B358:C358"/>
    <mergeCell ref="E358:N358"/>
    <mergeCell ref="B359:C359"/>
    <mergeCell ref="E359:N359"/>
    <mergeCell ref="B360:C360"/>
    <mergeCell ref="E360:N360"/>
    <mergeCell ref="B361:C361"/>
    <mergeCell ref="E361:N361"/>
    <mergeCell ref="B362:C362"/>
    <mergeCell ref="E362:N362"/>
    <mergeCell ref="B353:C353"/>
    <mergeCell ref="E353:N353"/>
    <mergeCell ref="B354:C354"/>
    <mergeCell ref="E354:N354"/>
    <mergeCell ref="B355:C355"/>
    <mergeCell ref="E355:N355"/>
    <mergeCell ref="B356:C356"/>
    <mergeCell ref="E356:N356"/>
    <mergeCell ref="B357:C357"/>
    <mergeCell ref="E357:N357"/>
    <mergeCell ref="B348:C348"/>
    <mergeCell ref="E348:N348"/>
    <mergeCell ref="B349:C349"/>
    <mergeCell ref="E349:N349"/>
    <mergeCell ref="B350:C350"/>
    <mergeCell ref="E350:N350"/>
    <mergeCell ref="B351:C351"/>
    <mergeCell ref="E351:N351"/>
    <mergeCell ref="B352:C352"/>
    <mergeCell ref="E352:N352"/>
    <mergeCell ref="B343:C343"/>
    <mergeCell ref="E343:N343"/>
    <mergeCell ref="B344:C344"/>
    <mergeCell ref="E344:N344"/>
    <mergeCell ref="B345:C345"/>
    <mergeCell ref="E345:N345"/>
    <mergeCell ref="B346:C346"/>
    <mergeCell ref="E346:N346"/>
    <mergeCell ref="B347:C347"/>
    <mergeCell ref="E347:N347"/>
    <mergeCell ref="B338:C338"/>
    <mergeCell ref="E338:N338"/>
    <mergeCell ref="B339:C339"/>
    <mergeCell ref="E339:N339"/>
    <mergeCell ref="B340:C340"/>
    <mergeCell ref="E340:N340"/>
    <mergeCell ref="B341:C341"/>
    <mergeCell ref="E341:N341"/>
    <mergeCell ref="B342:C342"/>
    <mergeCell ref="E342:N342"/>
    <mergeCell ref="B334:C334"/>
    <mergeCell ref="E334:N334"/>
    <mergeCell ref="B335:C335"/>
    <mergeCell ref="E335:N335"/>
    <mergeCell ref="B336:C336"/>
    <mergeCell ref="E336:N336"/>
    <mergeCell ref="B337:C337"/>
    <mergeCell ref="E337:N337"/>
    <mergeCell ref="B324:C324"/>
    <mergeCell ref="E324:N324"/>
    <mergeCell ref="B326:C326"/>
    <mergeCell ref="E326:N326"/>
    <mergeCell ref="B327:C327"/>
    <mergeCell ref="E327:N327"/>
    <mergeCell ref="B328:C328"/>
    <mergeCell ref="E328:N328"/>
    <mergeCell ref="B319:C319"/>
    <mergeCell ref="E319:N319"/>
    <mergeCell ref="B320:C320"/>
    <mergeCell ref="E320:N320"/>
    <mergeCell ref="B321:C321"/>
    <mergeCell ref="E321:N321"/>
    <mergeCell ref="B322:C322"/>
    <mergeCell ref="E322:N322"/>
    <mergeCell ref="B323:C323"/>
    <mergeCell ref="E323:N323"/>
    <mergeCell ref="B325:C325"/>
    <mergeCell ref="E325:N325"/>
    <mergeCell ref="B314:C314"/>
    <mergeCell ref="E314:N314"/>
    <mergeCell ref="B315:C315"/>
    <mergeCell ref="E315:N315"/>
    <mergeCell ref="B316:C316"/>
    <mergeCell ref="E316:N316"/>
    <mergeCell ref="B317:C317"/>
    <mergeCell ref="E317:N317"/>
    <mergeCell ref="B318:C318"/>
    <mergeCell ref="E318:N318"/>
    <mergeCell ref="B309:C309"/>
    <mergeCell ref="E309:N309"/>
    <mergeCell ref="B310:C310"/>
    <mergeCell ref="E310:N310"/>
    <mergeCell ref="B311:C311"/>
    <mergeCell ref="E311:N311"/>
    <mergeCell ref="B312:C312"/>
    <mergeCell ref="E312:N312"/>
    <mergeCell ref="B313:C313"/>
    <mergeCell ref="E313:N313"/>
    <mergeCell ref="B304:C304"/>
    <mergeCell ref="E304:N304"/>
    <mergeCell ref="B305:C305"/>
    <mergeCell ref="E305:N305"/>
    <mergeCell ref="B306:C306"/>
    <mergeCell ref="E306:N306"/>
    <mergeCell ref="B307:C307"/>
    <mergeCell ref="E307:N307"/>
    <mergeCell ref="B308:C308"/>
    <mergeCell ref="E308:N308"/>
    <mergeCell ref="B299:C299"/>
    <mergeCell ref="E299:N299"/>
    <mergeCell ref="B300:C300"/>
    <mergeCell ref="E300:N300"/>
    <mergeCell ref="B301:C301"/>
    <mergeCell ref="E301:N301"/>
    <mergeCell ref="B302:C302"/>
    <mergeCell ref="E302:N302"/>
    <mergeCell ref="B303:C303"/>
    <mergeCell ref="E303:N303"/>
    <mergeCell ref="B294:C294"/>
    <mergeCell ref="E294:N294"/>
    <mergeCell ref="B295:C295"/>
    <mergeCell ref="E295:N295"/>
    <mergeCell ref="B296:C296"/>
    <mergeCell ref="E296:N296"/>
    <mergeCell ref="B297:C297"/>
    <mergeCell ref="E297:N297"/>
    <mergeCell ref="B298:C298"/>
    <mergeCell ref="E298:N298"/>
    <mergeCell ref="B289:C289"/>
    <mergeCell ref="E289:N289"/>
    <mergeCell ref="B290:C290"/>
    <mergeCell ref="E290:N290"/>
    <mergeCell ref="B291:C291"/>
    <mergeCell ref="E291:N291"/>
    <mergeCell ref="B292:C292"/>
    <mergeCell ref="E292:N292"/>
    <mergeCell ref="B293:C293"/>
    <mergeCell ref="E293:N293"/>
    <mergeCell ref="B284:C284"/>
    <mergeCell ref="E284:N284"/>
    <mergeCell ref="B285:C285"/>
    <mergeCell ref="E285:N285"/>
    <mergeCell ref="B286:C286"/>
    <mergeCell ref="E286:N286"/>
    <mergeCell ref="B287:C287"/>
    <mergeCell ref="E287:N287"/>
    <mergeCell ref="B288:C288"/>
    <mergeCell ref="E288:N288"/>
    <mergeCell ref="B281:C281"/>
    <mergeCell ref="E281:N281"/>
    <mergeCell ref="B282:C282"/>
    <mergeCell ref="E282:N282"/>
    <mergeCell ref="B283:C283"/>
    <mergeCell ref="E283:N283"/>
    <mergeCell ref="B271:C271"/>
    <mergeCell ref="E271:N271"/>
    <mergeCell ref="B272:C272"/>
    <mergeCell ref="E272:N272"/>
    <mergeCell ref="B273:C273"/>
    <mergeCell ref="E273:N273"/>
    <mergeCell ref="B274:C274"/>
    <mergeCell ref="E274:N274"/>
    <mergeCell ref="B275:C275"/>
    <mergeCell ref="E275:N275"/>
    <mergeCell ref="B266:C266"/>
    <mergeCell ref="E266:N266"/>
    <mergeCell ref="B267:C267"/>
    <mergeCell ref="E267:N267"/>
    <mergeCell ref="B268:C268"/>
    <mergeCell ref="E268:N268"/>
    <mergeCell ref="B269:C269"/>
    <mergeCell ref="E269:N269"/>
    <mergeCell ref="B270:C270"/>
    <mergeCell ref="E270:N270"/>
    <mergeCell ref="B261:C261"/>
    <mergeCell ref="E261:N261"/>
    <mergeCell ref="B262:C262"/>
    <mergeCell ref="E262:N262"/>
    <mergeCell ref="B263:C263"/>
    <mergeCell ref="E263:N263"/>
    <mergeCell ref="B264:C264"/>
    <mergeCell ref="E264:N264"/>
    <mergeCell ref="B265:C265"/>
    <mergeCell ref="E265:N265"/>
    <mergeCell ref="B256:C256"/>
    <mergeCell ref="E256:N256"/>
    <mergeCell ref="B257:C257"/>
    <mergeCell ref="E257:N257"/>
    <mergeCell ref="B258:C258"/>
    <mergeCell ref="E258:N258"/>
    <mergeCell ref="B259:C259"/>
    <mergeCell ref="E259:N259"/>
    <mergeCell ref="B260:C260"/>
    <mergeCell ref="E260:N260"/>
    <mergeCell ref="B251:C251"/>
    <mergeCell ref="E251:N251"/>
    <mergeCell ref="B252:C252"/>
    <mergeCell ref="E252:N252"/>
    <mergeCell ref="B253:C253"/>
    <mergeCell ref="E253:N253"/>
    <mergeCell ref="B254:C254"/>
    <mergeCell ref="E254:N254"/>
    <mergeCell ref="B255:C255"/>
    <mergeCell ref="E255:N255"/>
    <mergeCell ref="B246:C246"/>
    <mergeCell ref="E246:N246"/>
    <mergeCell ref="B247:C247"/>
    <mergeCell ref="E247:N247"/>
    <mergeCell ref="B248:C248"/>
    <mergeCell ref="E248:N248"/>
    <mergeCell ref="B249:C249"/>
    <mergeCell ref="E249:N249"/>
    <mergeCell ref="B250:C250"/>
    <mergeCell ref="E250:N250"/>
    <mergeCell ref="B241:C241"/>
    <mergeCell ref="E241:N241"/>
    <mergeCell ref="B242:C242"/>
    <mergeCell ref="E242:N242"/>
    <mergeCell ref="B243:C243"/>
    <mergeCell ref="E243:N243"/>
    <mergeCell ref="B244:C244"/>
    <mergeCell ref="E244:N244"/>
    <mergeCell ref="B245:C245"/>
    <mergeCell ref="E245:N245"/>
    <mergeCell ref="B236:C236"/>
    <mergeCell ref="E236:N236"/>
    <mergeCell ref="B237:C237"/>
    <mergeCell ref="E237:N237"/>
    <mergeCell ref="B238:C238"/>
    <mergeCell ref="E238:N238"/>
    <mergeCell ref="B239:C239"/>
    <mergeCell ref="E239:N239"/>
    <mergeCell ref="B240:C240"/>
    <mergeCell ref="E240:N240"/>
    <mergeCell ref="B233:C233"/>
    <mergeCell ref="E233:N233"/>
    <mergeCell ref="B234:C234"/>
    <mergeCell ref="E234:N234"/>
    <mergeCell ref="B235:C235"/>
    <mergeCell ref="E235:N235"/>
    <mergeCell ref="B166:C166"/>
    <mergeCell ref="E166:N166"/>
    <mergeCell ref="B167:C167"/>
    <mergeCell ref="E167:N167"/>
    <mergeCell ref="B168:C168"/>
    <mergeCell ref="E168:N168"/>
    <mergeCell ref="B169:C169"/>
    <mergeCell ref="E169:N169"/>
    <mergeCell ref="B217:E217"/>
    <mergeCell ref="B211:C211"/>
    <mergeCell ref="E211:N211"/>
    <mergeCell ref="B212:C212"/>
    <mergeCell ref="E212:N212"/>
    <mergeCell ref="B213:C213"/>
    <mergeCell ref="E213:N213"/>
    <mergeCell ref="B214:C214"/>
    <mergeCell ref="E214:N214"/>
    <mergeCell ref="B206:C206"/>
    <mergeCell ref="E206:N206"/>
    <mergeCell ref="B207:C207"/>
    <mergeCell ref="E207:N207"/>
    <mergeCell ref="B208:C208"/>
    <mergeCell ref="E208:N208"/>
    <mergeCell ref="B209:C209"/>
    <mergeCell ref="E209:N209"/>
    <mergeCell ref="B210:C210"/>
    <mergeCell ref="E210:N210"/>
    <mergeCell ref="B200:C200"/>
    <mergeCell ref="E200:N200"/>
    <mergeCell ref="B201:C201"/>
    <mergeCell ref="E201:N201"/>
    <mergeCell ref="B202:C202"/>
    <mergeCell ref="E202:N202"/>
    <mergeCell ref="B203:C203"/>
    <mergeCell ref="E203:N203"/>
    <mergeCell ref="B205:C205"/>
    <mergeCell ref="E205:N205"/>
    <mergeCell ref="B204:C204"/>
    <mergeCell ref="E204:N204"/>
    <mergeCell ref="B195:C195"/>
    <mergeCell ref="E195:N195"/>
    <mergeCell ref="B196:C196"/>
    <mergeCell ref="E196:N196"/>
    <mergeCell ref="B197:C197"/>
    <mergeCell ref="E197:N197"/>
    <mergeCell ref="B198:C198"/>
    <mergeCell ref="E198:N198"/>
    <mergeCell ref="B199:C199"/>
    <mergeCell ref="E199:N199"/>
    <mergeCell ref="B190:C190"/>
    <mergeCell ref="E190:N190"/>
    <mergeCell ref="B191:C191"/>
    <mergeCell ref="E191:N191"/>
    <mergeCell ref="B192:C192"/>
    <mergeCell ref="E192:N192"/>
    <mergeCell ref="B193:C193"/>
    <mergeCell ref="E193:N193"/>
    <mergeCell ref="B194:C194"/>
    <mergeCell ref="E194:N194"/>
    <mergeCell ref="B185:C185"/>
    <mergeCell ref="E185:N185"/>
    <mergeCell ref="B186:C186"/>
    <mergeCell ref="E186:N186"/>
    <mergeCell ref="B187:C187"/>
    <mergeCell ref="E187:N187"/>
    <mergeCell ref="B188:C188"/>
    <mergeCell ref="E188:N188"/>
    <mergeCell ref="B189:C189"/>
    <mergeCell ref="E189:N189"/>
    <mergeCell ref="B180:C180"/>
    <mergeCell ref="E180:N180"/>
    <mergeCell ref="B181:C181"/>
    <mergeCell ref="E181:N181"/>
    <mergeCell ref="B182:C182"/>
    <mergeCell ref="E182:N182"/>
    <mergeCell ref="B183:C183"/>
    <mergeCell ref="E183:N183"/>
    <mergeCell ref="B184:C184"/>
    <mergeCell ref="E184:N184"/>
    <mergeCell ref="B175:C175"/>
    <mergeCell ref="E175:N175"/>
    <mergeCell ref="B176:C176"/>
    <mergeCell ref="E176:N176"/>
    <mergeCell ref="B177:C177"/>
    <mergeCell ref="E177:N177"/>
    <mergeCell ref="B178:C178"/>
    <mergeCell ref="E178:N178"/>
    <mergeCell ref="B179:C179"/>
    <mergeCell ref="E179:N179"/>
    <mergeCell ref="B170:C170"/>
    <mergeCell ref="E170:N170"/>
    <mergeCell ref="B171:C171"/>
    <mergeCell ref="E171:N171"/>
    <mergeCell ref="B172:C172"/>
    <mergeCell ref="E172:N172"/>
    <mergeCell ref="B173:C173"/>
    <mergeCell ref="E173:N173"/>
    <mergeCell ref="B174:C174"/>
    <mergeCell ref="E174:N174"/>
    <mergeCell ref="B161:C161"/>
    <mergeCell ref="E161:N161"/>
    <mergeCell ref="B164:E164"/>
    <mergeCell ref="B156:C156"/>
    <mergeCell ref="E156:N156"/>
    <mergeCell ref="B157:C157"/>
    <mergeCell ref="E157:N157"/>
    <mergeCell ref="B158:C158"/>
    <mergeCell ref="E158:N158"/>
    <mergeCell ref="B159:C159"/>
    <mergeCell ref="E159:N159"/>
    <mergeCell ref="B160:C160"/>
    <mergeCell ref="E160:N160"/>
    <mergeCell ref="B150:C150"/>
    <mergeCell ref="E150:N150"/>
    <mergeCell ref="B151:C151"/>
    <mergeCell ref="E151:N151"/>
    <mergeCell ref="B153:C153"/>
    <mergeCell ref="E153:N153"/>
    <mergeCell ref="B154:C154"/>
    <mergeCell ref="E154:N154"/>
    <mergeCell ref="B155:C155"/>
    <mergeCell ref="E155:N155"/>
    <mergeCell ref="B152:C152"/>
    <mergeCell ref="E152:N152"/>
    <mergeCell ref="B145:C145"/>
    <mergeCell ref="E145:N145"/>
    <mergeCell ref="B146:C146"/>
    <mergeCell ref="E146:N146"/>
    <mergeCell ref="B147:C147"/>
    <mergeCell ref="E147:N147"/>
    <mergeCell ref="B148:C148"/>
    <mergeCell ref="E148:N148"/>
    <mergeCell ref="B149:C149"/>
    <mergeCell ref="E149:N149"/>
    <mergeCell ref="B140:C140"/>
    <mergeCell ref="E140:N140"/>
    <mergeCell ref="B141:C141"/>
    <mergeCell ref="E141:N141"/>
    <mergeCell ref="B142:C142"/>
    <mergeCell ref="E142:N142"/>
    <mergeCell ref="B143:C143"/>
    <mergeCell ref="E143:N143"/>
    <mergeCell ref="B144:C144"/>
    <mergeCell ref="E144:N144"/>
    <mergeCell ref="B135:C135"/>
    <mergeCell ref="E135:N135"/>
    <mergeCell ref="B136:C136"/>
    <mergeCell ref="E136:N136"/>
    <mergeCell ref="B137:C137"/>
    <mergeCell ref="E137:N137"/>
    <mergeCell ref="B138:C138"/>
    <mergeCell ref="E138:N138"/>
    <mergeCell ref="B139:C139"/>
    <mergeCell ref="E139:N139"/>
    <mergeCell ref="B130:C130"/>
    <mergeCell ref="E130:N130"/>
    <mergeCell ref="B131:C131"/>
    <mergeCell ref="E131:N131"/>
    <mergeCell ref="B132:C132"/>
    <mergeCell ref="E132:N132"/>
    <mergeCell ref="B133:C133"/>
    <mergeCell ref="E133:N133"/>
    <mergeCell ref="B134:C134"/>
    <mergeCell ref="E134:N134"/>
    <mergeCell ref="B125:C125"/>
    <mergeCell ref="E125:N125"/>
    <mergeCell ref="B126:C126"/>
    <mergeCell ref="E126:N126"/>
    <mergeCell ref="B127:C127"/>
    <mergeCell ref="E127:N127"/>
    <mergeCell ref="B128:C128"/>
    <mergeCell ref="E128:N128"/>
    <mergeCell ref="B129:C129"/>
    <mergeCell ref="E129:N129"/>
    <mergeCell ref="B120:C120"/>
    <mergeCell ref="E120:N120"/>
    <mergeCell ref="B121:C121"/>
    <mergeCell ref="E121:N121"/>
    <mergeCell ref="B122:C122"/>
    <mergeCell ref="E122:N122"/>
    <mergeCell ref="B123:C123"/>
    <mergeCell ref="E123:N123"/>
    <mergeCell ref="B124:C124"/>
    <mergeCell ref="E124:N124"/>
    <mergeCell ref="B115:C115"/>
    <mergeCell ref="E115:N115"/>
    <mergeCell ref="B116:C116"/>
    <mergeCell ref="E116:N116"/>
    <mergeCell ref="B117:C117"/>
    <mergeCell ref="E117:N117"/>
    <mergeCell ref="B118:C118"/>
    <mergeCell ref="E118:N118"/>
    <mergeCell ref="B119:C119"/>
    <mergeCell ref="E119:N119"/>
    <mergeCell ref="B92:C92"/>
    <mergeCell ref="E92:N92"/>
    <mergeCell ref="B98:C98"/>
    <mergeCell ref="E98:N98"/>
    <mergeCell ref="B99:C99"/>
    <mergeCell ref="E99:N99"/>
    <mergeCell ref="B113:C113"/>
    <mergeCell ref="E113:N113"/>
    <mergeCell ref="B114:C114"/>
    <mergeCell ref="E114:N114"/>
    <mergeCell ref="B95:C95"/>
    <mergeCell ref="E95:N95"/>
    <mergeCell ref="B96:C96"/>
    <mergeCell ref="E96:N96"/>
    <mergeCell ref="B97:C97"/>
    <mergeCell ref="E97:N97"/>
    <mergeCell ref="B100:C100"/>
    <mergeCell ref="E100:N100"/>
    <mergeCell ref="B101:C101"/>
    <mergeCell ref="E101:N101"/>
    <mergeCell ref="B107:C107"/>
    <mergeCell ref="E107:N107"/>
    <mergeCell ref="B108:C108"/>
    <mergeCell ref="E108:N108"/>
    <mergeCell ref="B102:C102"/>
    <mergeCell ref="E102:N102"/>
    <mergeCell ref="B103:C103"/>
    <mergeCell ref="E103:N103"/>
    <mergeCell ref="B104:C104"/>
    <mergeCell ref="E104:N104"/>
    <mergeCell ref="B105:C105"/>
    <mergeCell ref="E105:N105"/>
    <mergeCell ref="B106:C106"/>
    <mergeCell ref="E106:N106"/>
    <mergeCell ref="B39:C39"/>
    <mergeCell ref="E39:N39"/>
    <mergeCell ref="B84:C84"/>
    <mergeCell ref="E84:N84"/>
    <mergeCell ref="B85:C85"/>
    <mergeCell ref="E85:N85"/>
    <mergeCell ref="B86:C86"/>
    <mergeCell ref="E86:N86"/>
    <mergeCell ref="E83:N83"/>
    <mergeCell ref="E78:N78"/>
    <mergeCell ref="E81:N81"/>
    <mergeCell ref="B81:C81"/>
    <mergeCell ref="B40:C40"/>
    <mergeCell ref="E40:N40"/>
    <mergeCell ref="B41:C41"/>
    <mergeCell ref="E41:N41"/>
    <mergeCell ref="B42:C42"/>
    <mergeCell ref="E42:N42"/>
    <mergeCell ref="B43:C43"/>
    <mergeCell ref="E43:N43"/>
    <mergeCell ref="B34:C34"/>
    <mergeCell ref="E34:N34"/>
    <mergeCell ref="B35:C35"/>
    <mergeCell ref="E35:N35"/>
    <mergeCell ref="B36:C36"/>
    <mergeCell ref="E36:N36"/>
    <mergeCell ref="B37:C37"/>
    <mergeCell ref="E37:N37"/>
    <mergeCell ref="B38:C38"/>
    <mergeCell ref="E38:N38"/>
    <mergeCell ref="E29:N29"/>
    <mergeCell ref="B30:C30"/>
    <mergeCell ref="E30:N30"/>
    <mergeCell ref="B31:C31"/>
    <mergeCell ref="E31:N31"/>
    <mergeCell ref="B32:C32"/>
    <mergeCell ref="E32:N32"/>
    <mergeCell ref="B33:C33"/>
    <mergeCell ref="E33:N33"/>
    <mergeCell ref="B83:C83"/>
    <mergeCell ref="B75:C75"/>
    <mergeCell ref="E75:N75"/>
    <mergeCell ref="B80:C80"/>
    <mergeCell ref="E80:N80"/>
    <mergeCell ref="B79:C79"/>
    <mergeCell ref="E79:N79"/>
    <mergeCell ref="B78:C78"/>
    <mergeCell ref="E63:N63"/>
    <mergeCell ref="B61:C61"/>
    <mergeCell ref="E70:N70"/>
    <mergeCell ref="B71:C71"/>
    <mergeCell ref="E71:N71"/>
    <mergeCell ref="E68:N68"/>
    <mergeCell ref="B65:C65"/>
    <mergeCell ref="E65:N65"/>
    <mergeCell ref="B58:Q58"/>
    <mergeCell ref="E87:N87"/>
    <mergeCell ref="B88:C88"/>
    <mergeCell ref="E88:N88"/>
    <mergeCell ref="B89:C89"/>
    <mergeCell ref="E89:N89"/>
    <mergeCell ref="B90:C90"/>
    <mergeCell ref="E90:N90"/>
    <mergeCell ref="B91:C91"/>
    <mergeCell ref="E91:N91"/>
    <mergeCell ref="B93:C93"/>
    <mergeCell ref="E93:N93"/>
    <mergeCell ref="B94:C94"/>
    <mergeCell ref="E94:N94"/>
    <mergeCell ref="E53:N53"/>
    <mergeCell ref="B54:C54"/>
    <mergeCell ref="B55:C55"/>
    <mergeCell ref="E55:N55"/>
    <mergeCell ref="B59:E59"/>
    <mergeCell ref="E56:N56"/>
    <mergeCell ref="B56:C56"/>
    <mergeCell ref="E54:N54"/>
    <mergeCell ref="B53:C53"/>
    <mergeCell ref="B63:C63"/>
    <mergeCell ref="B64:C64"/>
    <mergeCell ref="E64:N64"/>
    <mergeCell ref="B62:C62"/>
    <mergeCell ref="E62:N62"/>
    <mergeCell ref="E61:N61"/>
    <mergeCell ref="B87:C87"/>
    <mergeCell ref="E82:N82"/>
    <mergeCell ref="E69:N69"/>
    <mergeCell ref="B70:C70"/>
    <mergeCell ref="B2365:C2365"/>
    <mergeCell ref="B2366:C2366"/>
    <mergeCell ref="B2367:C2367"/>
    <mergeCell ref="E2363:N2363"/>
    <mergeCell ref="E2364:N2364"/>
    <mergeCell ref="E2365:N2365"/>
    <mergeCell ref="E2366:N2366"/>
    <mergeCell ref="B2362:C2362"/>
    <mergeCell ref="B2363:C2363"/>
    <mergeCell ref="B2364:C2364"/>
    <mergeCell ref="E2362:N2362"/>
    <mergeCell ref="B111:E111"/>
    <mergeCell ref="B2342:Q2342"/>
    <mergeCell ref="B2344:Q2344"/>
    <mergeCell ref="B2341:Q2341"/>
    <mergeCell ref="B66:C66"/>
    <mergeCell ref="E66:N66"/>
    <mergeCell ref="B67:C67"/>
    <mergeCell ref="E67:N67"/>
    <mergeCell ref="B68:C68"/>
    <mergeCell ref="E77:N77"/>
    <mergeCell ref="B72:C72"/>
    <mergeCell ref="E72:N72"/>
    <mergeCell ref="E74:N74"/>
    <mergeCell ref="B69:C69"/>
    <mergeCell ref="B73:C73"/>
    <mergeCell ref="E73:N73"/>
    <mergeCell ref="B74:C74"/>
    <mergeCell ref="B76:C76"/>
    <mergeCell ref="E76:N76"/>
    <mergeCell ref="B77:C77"/>
    <mergeCell ref="B82:C82"/>
    <mergeCell ref="E25:N25"/>
    <mergeCell ref="E26:N26"/>
    <mergeCell ref="B52:C52"/>
    <mergeCell ref="B22:C22"/>
    <mergeCell ref="B23:C23"/>
    <mergeCell ref="B26:C26"/>
    <mergeCell ref="E22:N22"/>
    <mergeCell ref="E23:N23"/>
    <mergeCell ref="B25:C25"/>
    <mergeCell ref="E24:N24"/>
    <mergeCell ref="B27:C27"/>
    <mergeCell ref="E27:N27"/>
    <mergeCell ref="E52:N52"/>
    <mergeCell ref="B48:C48"/>
    <mergeCell ref="E48:N48"/>
    <mergeCell ref="B49:C49"/>
    <mergeCell ref="E49:N49"/>
    <mergeCell ref="B50:C50"/>
    <mergeCell ref="E50:N50"/>
    <mergeCell ref="B51:C51"/>
    <mergeCell ref="E51:N51"/>
    <mergeCell ref="B28:C28"/>
    <mergeCell ref="E28:N28"/>
    <mergeCell ref="B29:C29"/>
    <mergeCell ref="B46:C46"/>
    <mergeCell ref="E46:N46"/>
    <mergeCell ref="B47:C47"/>
    <mergeCell ref="E47:N47"/>
    <mergeCell ref="B44:C44"/>
    <mergeCell ref="E44:N44"/>
    <mergeCell ref="B45:C45"/>
    <mergeCell ref="E45:N45"/>
    <mergeCell ref="E10:G10"/>
    <mergeCell ref="B15:C15"/>
    <mergeCell ref="E15:N15"/>
    <mergeCell ref="F8:Q8"/>
    <mergeCell ref="B16:C16"/>
    <mergeCell ref="B17:C17"/>
    <mergeCell ref="B21:C21"/>
    <mergeCell ref="E21:N21"/>
    <mergeCell ref="B24:C24"/>
    <mergeCell ref="B20:C20"/>
    <mergeCell ref="E20:N20"/>
    <mergeCell ref="B13:C13"/>
    <mergeCell ref="D13:G13"/>
    <mergeCell ref="E16:N16"/>
    <mergeCell ref="E17:N17"/>
    <mergeCell ref="E18:N18"/>
    <mergeCell ref="E19:N19"/>
    <mergeCell ref="B18:C18"/>
    <mergeCell ref="B19:C19"/>
  </mergeCells>
  <conditionalFormatting sqref="P57 P276 P497">
    <cfRule type="cellIs" dxfId="137" priority="123" stopIfTrue="1" operator="equal">
      <formula>"INDIQUE A MOEDA"</formula>
    </cfRule>
  </conditionalFormatting>
  <conditionalFormatting sqref="O62:O108 O16:O56 O167:O214 O233:O275 O281:O328 O334:O381 O387:O435 O454:O496 O502:O550 O556:O604 O610:O658 O114:O161">
    <cfRule type="cellIs" dxfId="136" priority="121" stopIfTrue="1" operator="equal">
      <formula>0</formula>
    </cfRule>
  </conditionalFormatting>
  <conditionalFormatting sqref="P62:P108 D13 F13 P167:P214 P233:P275 D230 F230 P281:P328 P334:P381 P387:P435 P454:P496 D451 F451 P502:P550 P556:P604 P610:P658 P114:P161 P16:P56">
    <cfRule type="cellIs" dxfId="135" priority="115" stopIfTrue="1" operator="equal">
      <formula>""</formula>
    </cfRule>
  </conditionalFormatting>
  <conditionalFormatting sqref="D62:D108 D16:D56 D167:D214 D233:D275 D281:D328 D334:D381 D387:D435 D454:D496 D502:D550 D556:D604 D610:D658 D114:D161">
    <cfRule type="cellIs" dxfId="134" priority="114" stopIfTrue="1" operator="equal">
      <formula>0</formula>
    </cfRule>
  </conditionalFormatting>
  <conditionalFormatting sqref="E62:N108 B62:C108 E16:N56 B16:C56 E167:N214 B167:C214 E233:N275 B233:C275 E281:N328 B281:C328 E334:N381 B334:C381 E387:N435 B387:C435 E454:N496 B454:C496 E502:N550 B502:C550 E556:N604 B556:C604 E610:N658 B610:C658 E114:N161 B114:C161">
    <cfRule type="cellIs" dxfId="133" priority="111" stopIfTrue="1" operator="equal">
      <formula>0</formula>
    </cfRule>
  </conditionalFormatting>
  <conditionalFormatting sqref="F8:O8 F225:O225 F446:O446">
    <cfRule type="cellIs" dxfId="132" priority="77" stopIfTrue="1" operator="equal">
      <formula>""</formula>
    </cfRule>
  </conditionalFormatting>
  <conditionalFormatting sqref="E10:G10 E227:G227 E448:G448">
    <cfRule type="cellIs" dxfId="131" priority="76" stopIfTrue="1" operator="equal">
      <formula>""</formula>
    </cfRule>
  </conditionalFormatting>
  <conditionalFormatting sqref="E10 F8:Q8 E227 F225:Q225 E448 F446:Q446">
    <cfRule type="cellIs" dxfId="130" priority="75" stopIfTrue="1" operator="equal">
      <formula>""</formula>
    </cfRule>
  </conditionalFormatting>
  <conditionalFormatting sqref="P720">
    <cfRule type="cellIs" dxfId="129" priority="32" stopIfTrue="1" operator="equal">
      <formula>"INDIQUE A MOEDA"</formula>
    </cfRule>
  </conditionalFormatting>
  <conditionalFormatting sqref="O677:O719 O725:O773">
    <cfRule type="cellIs" dxfId="128" priority="31" stopIfTrue="1" operator="equal">
      <formula>0</formula>
    </cfRule>
  </conditionalFormatting>
  <conditionalFormatting sqref="P677:P719 D674 F674 P725:P773">
    <cfRule type="cellIs" dxfId="127" priority="30" stopIfTrue="1" operator="equal">
      <formula>""</formula>
    </cfRule>
  </conditionalFormatting>
  <conditionalFormatting sqref="D677:D719 D725:D773">
    <cfRule type="cellIs" dxfId="126" priority="29" stopIfTrue="1" operator="equal">
      <formula>0</formula>
    </cfRule>
  </conditionalFormatting>
  <conditionalFormatting sqref="E677:N719 B677:C719 E725:N773 B725:C773">
    <cfRule type="cellIs" dxfId="125" priority="28" stopIfTrue="1" operator="equal">
      <formula>0</formula>
    </cfRule>
  </conditionalFormatting>
  <conditionalFormatting sqref="F669:O669">
    <cfRule type="cellIs" dxfId="124" priority="27" stopIfTrue="1" operator="equal">
      <formula>""</formula>
    </cfRule>
  </conditionalFormatting>
  <conditionalFormatting sqref="E671:G671">
    <cfRule type="cellIs" dxfId="123" priority="26" stopIfTrue="1" operator="equal">
      <formula>""</formula>
    </cfRule>
  </conditionalFormatting>
  <conditionalFormatting sqref="E671 F669:Q669">
    <cfRule type="cellIs" dxfId="122" priority="25" stopIfTrue="1" operator="equal">
      <formula>""</formula>
    </cfRule>
  </conditionalFormatting>
  <conditionalFormatting sqref="O779:O827">
    <cfRule type="cellIs" dxfId="121" priority="24" stopIfTrue="1" operator="equal">
      <formula>0</formula>
    </cfRule>
  </conditionalFormatting>
  <conditionalFormatting sqref="P779:P827">
    <cfRule type="cellIs" dxfId="120" priority="23" stopIfTrue="1" operator="equal">
      <formula>""</formula>
    </cfRule>
  </conditionalFormatting>
  <conditionalFormatting sqref="D779:D827">
    <cfRule type="cellIs" dxfId="119" priority="22" stopIfTrue="1" operator="equal">
      <formula>0</formula>
    </cfRule>
  </conditionalFormatting>
  <conditionalFormatting sqref="E779:N827 B779:C827">
    <cfRule type="cellIs" dxfId="118" priority="21" stopIfTrue="1" operator="equal">
      <formula>0</formula>
    </cfRule>
  </conditionalFormatting>
  <conditionalFormatting sqref="O833:O881">
    <cfRule type="cellIs" dxfId="117" priority="20" stopIfTrue="1" operator="equal">
      <formula>0</formula>
    </cfRule>
  </conditionalFormatting>
  <conditionalFormatting sqref="P833:P881">
    <cfRule type="cellIs" dxfId="116" priority="19" stopIfTrue="1" operator="equal">
      <formula>""</formula>
    </cfRule>
  </conditionalFormatting>
  <conditionalFormatting sqref="D833:D881">
    <cfRule type="cellIs" dxfId="115" priority="18" stopIfTrue="1" operator="equal">
      <formula>0</formula>
    </cfRule>
  </conditionalFormatting>
  <conditionalFormatting sqref="E833:N881 B833:C881">
    <cfRule type="cellIs" dxfId="114" priority="17" stopIfTrue="1" operator="equal">
      <formula>0</formula>
    </cfRule>
  </conditionalFormatting>
  <conditionalFormatting sqref="P943">
    <cfRule type="cellIs" dxfId="113" priority="16" stopIfTrue="1" operator="equal">
      <formula>"INDIQUE A MOEDA"</formula>
    </cfRule>
  </conditionalFormatting>
  <conditionalFormatting sqref="O900:O942 O948:O996">
    <cfRule type="cellIs" dxfId="112" priority="15" stopIfTrue="1" operator="equal">
      <formula>0</formula>
    </cfRule>
  </conditionalFormatting>
  <conditionalFormatting sqref="P900:P942 D897 F897 P948:P996">
    <cfRule type="cellIs" dxfId="111" priority="14" stopIfTrue="1" operator="equal">
      <formula>""</formula>
    </cfRule>
  </conditionalFormatting>
  <conditionalFormatting sqref="D900:D942 D948:D996">
    <cfRule type="cellIs" dxfId="110" priority="13" stopIfTrue="1" operator="equal">
      <formula>0</formula>
    </cfRule>
  </conditionalFormatting>
  <conditionalFormatting sqref="E900:N942 B900:C942 E948:N996 B948:C996">
    <cfRule type="cellIs" dxfId="109" priority="12" stopIfTrue="1" operator="equal">
      <formula>0</formula>
    </cfRule>
  </conditionalFormatting>
  <conditionalFormatting sqref="F892:O892">
    <cfRule type="cellIs" dxfId="108" priority="11" stopIfTrue="1" operator="equal">
      <formula>""</formula>
    </cfRule>
  </conditionalFormatting>
  <conditionalFormatting sqref="E894:G894">
    <cfRule type="cellIs" dxfId="107" priority="10" stopIfTrue="1" operator="equal">
      <formula>""</formula>
    </cfRule>
  </conditionalFormatting>
  <conditionalFormatting sqref="E894 F892:Q892">
    <cfRule type="cellIs" dxfId="106" priority="9" stopIfTrue="1" operator="equal">
      <formula>""</formula>
    </cfRule>
  </conditionalFormatting>
  <conditionalFormatting sqref="O1002:O1050">
    <cfRule type="cellIs" dxfId="105" priority="8" stopIfTrue="1" operator="equal">
      <formula>0</formula>
    </cfRule>
  </conditionalFormatting>
  <conditionalFormatting sqref="P1002:P1050">
    <cfRule type="cellIs" dxfId="104" priority="7" stopIfTrue="1" operator="equal">
      <formula>""</formula>
    </cfRule>
  </conditionalFormatting>
  <conditionalFormatting sqref="D1002:D1050">
    <cfRule type="cellIs" dxfId="103" priority="6" stopIfTrue="1" operator="equal">
      <formula>0</formula>
    </cfRule>
  </conditionalFormatting>
  <conditionalFormatting sqref="E1002:N1050 B1002:C1050">
    <cfRule type="cellIs" dxfId="102" priority="5" stopIfTrue="1" operator="equal">
      <formula>0</formula>
    </cfRule>
  </conditionalFormatting>
  <conditionalFormatting sqref="O1056:O1104">
    <cfRule type="cellIs" dxfId="101" priority="4" stopIfTrue="1" operator="equal">
      <formula>0</formula>
    </cfRule>
  </conditionalFormatting>
  <conditionalFormatting sqref="P1056:P1104">
    <cfRule type="cellIs" dxfId="100" priority="3" stopIfTrue="1" operator="equal">
      <formula>""</formula>
    </cfRule>
  </conditionalFormatting>
  <conditionalFormatting sqref="D1056:D1104">
    <cfRule type="cellIs" dxfId="99" priority="2" stopIfTrue="1" operator="equal">
      <formula>0</formula>
    </cfRule>
  </conditionalFormatting>
  <conditionalFormatting sqref="E1056:N1104 B1056:C1104">
    <cfRule type="cellIs" dxfId="98" priority="1" stopIfTrue="1" operator="equal">
      <formula>0</formula>
    </cfRule>
  </conditionalFormatting>
  <dataValidations count="7">
    <dataValidation allowBlank="1" showErrorMessage="1" sqref="A2363:A2368 A1056:A1105 A610:A659 A677:A720 A725:A774 A779:A828 A833:A882 A900:A943 A948:A997 A62:A109 A1002:A1051 A16:A57 A167:A215 A233:A276 A281:A329 A334:A382 A387:A436 A454:A497 A502:A551 A556:A605 A114:A162"/>
    <dataValidation type="whole" allowBlank="1" showInputMessage="1" showErrorMessage="1" errorTitle="ATENÇÃO" error="ESTE CAMPO SÓ ACEITA NÚMEROS INTEIROS" sqref="D2363:D2367 D1056:D1104 D610:D658 D677:D719 D725:D773 D779:D827 D833:D881 D900:D942 D948:D996 D62:D108 D1002:D1050 D16:D56 D167:D214 D233:D275 D281:D328 D334:D381 D387:D435 D454:D496 D502:D550 D556:D604 D114:D161">
      <formula1>1</formula1>
      <formula2>1000000000</formula2>
    </dataValidation>
    <dataValidation type="decimal" allowBlank="1" showInputMessage="1" showErrorMessage="1" errorTitle="ATENÇÃO!" error="Esse campo só aceita NÚMEROS." sqref="O1056:O1104 O610:O658 O677:O719 O725:O773 O779:O827 O833:O881 O900:O942 O948:O996 O62:O108 O1002:O1050 O16:O56 O167:O214 O233:O275 O281:O328 O334:O381 O387:O435 O454:O496 O502:O550 O556:O604 O114:O161">
      <formula1>0.1</formula1>
      <formula2>99999999999.9999</formula2>
    </dataValidation>
    <dataValidation allowBlank="1" showInputMessage="1" showErrorMessage="1" promptTitle="ATENÇÃO!" prompt="PREENCHIMENTO OBRIGATÓRIO SE O PROJETO ENVOLVER A_x000a_A AQUISIÇÃO DE RADIOISÓTOPOS OU RADIOATIVOS." sqref="M673:N673 M896:N896 M229:N229 M450:N450 M12:N12"/>
    <dataValidation allowBlank="1" showInputMessage="1" showErrorMessage="1" prompt="DIGITE O NOME NA PRIMEIRA PLANILHA 1-MPN" sqref="F670:O670 F893:O893 F226:O226 F447:O447 F9:O9"/>
    <dataValidation allowBlank="1" showInputMessage="1" showErrorMessage="1" promptTitle="EXEMPLO:" prompt="99/99999-9 - (SE FOR PEDIDO INICIAL, NÃO É NECESSÁRIO PREENCHER ESTE CAMPO)." sqref="E671 E894 E227 E448 E10"/>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1"/>
  </dataValidations>
  <printOptions horizontalCentered="1"/>
  <pageMargins left="0.74803149606299213" right="0.27559055118110237" top="0.39370078740157483" bottom="0.39370078740157483" header="0" footer="0"/>
  <pageSetup paperSize="9" scale="63" fitToHeight="20" orientation="portrait" r:id="rId1"/>
  <headerFooter alignWithMargins="0"/>
  <rowBreaks count="16" manualBreakCount="16">
    <brk id="59" min="1" max="16" man="1"/>
    <brk id="111" min="1" max="16" man="1"/>
    <brk id="164" min="1" max="16" man="1"/>
    <brk id="217" min="1" max="16" man="1"/>
    <brk id="278" min="1" max="16" man="1"/>
    <brk id="331" min="1" max="16" man="1"/>
    <brk id="384" min="1" max="16" man="1"/>
    <brk id="438" min="1" max="16" man="1"/>
    <brk id="553" min="1" max="16" man="1"/>
    <brk id="607" min="1" max="16" man="1"/>
    <brk id="661" min="1" max="16" man="1"/>
    <brk id="776" min="1" max="16" man="1"/>
    <brk id="830" min="1" max="16" man="1"/>
    <brk id="884" min="1" max="16" man="1"/>
    <brk id="999" min="1" max="16" man="1"/>
    <brk id="1053" min="1" max="1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18</vt:i4>
      </vt:variant>
    </vt:vector>
  </HeadingPairs>
  <TitlesOfParts>
    <vt:vector size="32" baseType="lpstr">
      <vt:lpstr>MENU</vt:lpstr>
      <vt:lpstr>INSTRUÇÕES PARA O PREENCHIMENTO</vt:lpstr>
      <vt:lpstr>1-MPN</vt:lpstr>
      <vt:lpstr>2-MPI</vt:lpstr>
      <vt:lpstr>3-MCN</vt:lpstr>
      <vt:lpstr>4-MCI</vt:lpstr>
      <vt:lpstr>5-STB</vt:lpstr>
      <vt:lpstr>6-STE</vt:lpstr>
      <vt:lpstr>7-TRAN</vt:lpstr>
      <vt:lpstr>8-DIP-DIE</vt:lpstr>
      <vt:lpstr>9-BOL-TTS</vt:lpstr>
      <vt:lpstr>10-BOL-ACAD</vt:lpstr>
      <vt:lpstr>CONSOLIDADA FAPESP</vt:lpstr>
      <vt:lpstr>CONSOLIDADA PARCEIRO</vt:lpstr>
      <vt:lpstr>'10-BOL-ACAD'!Area_de_impressao</vt:lpstr>
      <vt:lpstr>'1-MPN'!Area_de_impressao</vt:lpstr>
      <vt:lpstr>'2-MPI'!Area_de_impressao</vt:lpstr>
      <vt:lpstr>'3-MCN'!Area_de_impressao</vt:lpstr>
      <vt:lpstr>'4-MCI'!Area_de_impressao</vt:lpstr>
      <vt:lpstr>'5-STB'!Area_de_impressao</vt:lpstr>
      <vt:lpstr>'6-STE'!Area_de_impressao</vt:lpstr>
      <vt:lpstr>'7-TRAN'!Area_de_impressao</vt:lpstr>
      <vt:lpstr>'8-DIP-DIE'!Area_de_impressao</vt:lpstr>
      <vt:lpstr>'9-BOL-TTS'!Area_de_impressao</vt:lpstr>
      <vt:lpstr>'CONSOLIDADA FAPESP'!Area_de_impressao</vt:lpstr>
      <vt:lpstr>'CONSOLIDADA PARCEIRO'!Area_de_impressao</vt:lpstr>
      <vt:lpstr>MENU!Area_de_impressao</vt:lpstr>
      <vt:lpstr>BOLS</vt:lpstr>
      <vt:lpstr>TAB</vt:lpstr>
      <vt:lpstr>TABA</vt:lpstr>
      <vt:lpstr>TABB</vt:lpstr>
      <vt:lpstr>TABC</vt:lpstr>
    </vt:vector>
  </TitlesOfParts>
  <Company>FAPESP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ORÇAMENTOS</dc:title>
  <dc:subject>Junção dos orçamentos com planilha de totalização (consolidada)</dc:subject>
  <dc:creator>Marcelo Ferreira da Silva - 4058</dc:creator>
  <cp:keywords>MATERIAL</cp:keywords>
  <cp:lastModifiedBy>Marcelo Ferreira da Silva</cp:lastModifiedBy>
  <cp:lastPrinted>2015-09-25T13:14:26Z</cp:lastPrinted>
  <dcterms:created xsi:type="dcterms:W3CDTF">2004-06-09T18:15:42Z</dcterms:created>
  <dcterms:modified xsi:type="dcterms:W3CDTF">2015-09-28T16:53:08Z</dcterms:modified>
  <cp:category>Planilha do Microsoft Excel</cp:category>
</cp:coreProperties>
</file>